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426"/>
  <workbookPr defaultThemeVersion="124226"/>
  <mc:AlternateContent xmlns:mc="http://schemas.openxmlformats.org/markup-compatibility/2006">
    <mc:Choice Requires="x15">
      <x15ac:absPath xmlns:x15ac="http://schemas.microsoft.com/office/spreadsheetml/2010/11/ac" url="C:\Users\kim\0.감성분석\"/>
    </mc:Choice>
  </mc:AlternateContent>
  <xr:revisionPtr revIDLastSave="0" documentId="13_ncr:1_{8E9410BA-9D79-4324-A209-EF6BEC5F03D1}" xr6:coauthVersionLast="47" xr6:coauthVersionMax="47" xr10:uidLastSave="{00000000-0000-0000-0000-000000000000}"/>
  <bookViews>
    <workbookView xWindow="-110" yWindow="-110" windowWidth="25820" windowHeight="15500" xr2:uid="{00000000-000D-0000-FFFF-FFFF00000000}"/>
  </bookViews>
  <sheets>
    <sheet name="total" sheetId="2" r:id="rId1"/>
  </sheets>
  <definedNames>
    <definedName name="_xlnm._FilterDatabase" localSheetId="0" hidden="1">total!$A$1:$AL$6058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240" i="2" l="1"/>
  <c r="AK2151" i="2"/>
  <c r="AL5560" i="2"/>
  <c r="AK2602" i="2"/>
  <c r="AK5603" i="2"/>
  <c r="AK4089" i="2"/>
  <c r="AK3972" i="2"/>
  <c r="AK543" i="2"/>
  <c r="AK2323" i="2"/>
  <c r="AK4023" i="2"/>
  <c r="AK4337" i="2"/>
  <c r="AK3492" i="2"/>
  <c r="AK378" i="2"/>
  <c r="AK3558" i="2"/>
  <c r="AL2606" i="2"/>
  <c r="AL5355" i="2"/>
  <c r="AK628" i="2"/>
  <c r="AL5709" i="2"/>
  <c r="AK709" i="2"/>
  <c r="AL709" i="2"/>
  <c r="AK991" i="2"/>
  <c r="AK5341" i="2"/>
  <c r="AL5341" i="2"/>
  <c r="AK3036" i="2"/>
  <c r="AK3999" i="2"/>
  <c r="AL3999" i="2"/>
  <c r="AK1006" i="2"/>
  <c r="AK3982" i="2"/>
  <c r="AK3461" i="2"/>
  <c r="AL141" i="2"/>
  <c r="AK4413" i="2"/>
  <c r="AK2669" i="2"/>
  <c r="AK417" i="2"/>
  <c r="AK6045" i="2"/>
  <c r="AK818" i="2"/>
  <c r="AK3968" i="2"/>
  <c r="AL2297" i="2"/>
  <c r="AK5068" i="2"/>
  <c r="AK1036" i="2"/>
  <c r="AK3186" i="2"/>
  <c r="AK81" i="2"/>
  <c r="AK2668" i="2"/>
  <c r="AK4879" i="2"/>
  <c r="AK5289" i="2"/>
  <c r="AK5102" i="2"/>
  <c r="AK3436" i="2"/>
  <c r="AL4943" i="2"/>
  <c r="AK1075" i="2"/>
  <c r="AJ81" i="2" l="1"/>
</calcChain>
</file>

<file path=xl/sharedStrings.xml><?xml version="1.0" encoding="utf-8"?>
<sst xmlns="http://schemas.openxmlformats.org/spreadsheetml/2006/main" count="84795" uniqueCount="23122">
  <si>
    <t>제목</t>
  </si>
  <si>
    <t>성별</t>
  </si>
  <si>
    <t>나이</t>
  </si>
  <si>
    <t>지역</t>
  </si>
  <si>
    <t>신용평점</t>
  </si>
  <si>
    <t>월DTI</t>
  </si>
  <si>
    <t>신청금리</t>
  </si>
  <si>
    <t>투자인원</t>
  </si>
  <si>
    <t>신청목적</t>
  </si>
  <si>
    <t>상환계획</t>
  </si>
  <si>
    <t>근무개월</t>
  </si>
  <si>
    <t>-</t>
  </si>
  <si>
    <t>남자</t>
  </si>
  <si>
    <t>원리금균등상환</t>
  </si>
  <si>
    <t>미가입</t>
  </si>
  <si>
    <t>사업자금구합니다</t>
  </si>
  <si>
    <t>여자</t>
  </si>
  <si>
    <t>사업자금</t>
  </si>
  <si>
    <t>개인으로제태크하시는분이나개인사채하시는분400정도빌리고싶습니다사업자등록을안하고사업하고있어서소득증빙이어려워대출이어렵고제통장으로거래를하는게아니라언니명의로하기때문에(그렇다고신불자나연체나그런거없습니다.제명의한도로더쓰면세금내야해서ㅠㅠ)대출심사가좀까다롭더군요..괜히중개업체에맞겼다가조회건만늘려놓고ㅠㅠ사업자금물건대금으로쓰는거기때문에돈날라갈일은아예없다고보시면되구요이자는연50%안에서해결하고싶습니다.일주일단위로300~400정도통장으로들어오기때문에갚을능력은충분히되구요..기본서류인감이나등본초본호적등다떼어드릴수있구요공증원하시는분들공증하셔도되요(공증해본적은없지만)차용증다써드리구요~급하게자금회전상빌리는거기때문에연체나이런거확실히없을꺼에요~꿔주실분들연락주세요~</t>
  </si>
  <si>
    <t>미혼</t>
  </si>
  <si>
    <t>사업자금으로급히목돈이필요합니다</t>
  </si>
  <si>
    <t>13개월동안피자와통닭가게를운영하고있는데월매출800정도올리구있구요순수300정도순이익을올리고있습니다.이번에신메뉴와기존과는차별화를가진상호를하나더만들어서매출을증대하려고합니다.그에따른홍보비와기타기물구입비용으로대출을신청하게되었습니다.새로운상호로장사를하게되면그만큼새로운고객들이생기고매출도어느정도오르리라생각됩니다한꺼번에목돈들이기가어려워이렇게신청하니도움들바랍니다연채없구요매달꼬박꼬박납입하고목돈모으는데로갚을생각입니다.잘부탁드립니다</t>
  </si>
  <si>
    <t>여동생결혼비용</t>
  </si>
  <si>
    <t>여동생이6월말에결혼을하는데조금이나마보탬이되고자대출신청합니다,,급하게결혼날짜를잡아서돈이조금모자랍니다,,직업은일식조리사인데경력이9년이라월급은200만원에부수입으로팁이50만원입니다,,월수입이250만원입니다돈이갑자기들어가니빌릴때도없고해서여기에올립니다,,은행권이나카드연체는한번도없습니다,,두세달정도면어느정도돈이되어조기상환할수도있습니다,,급해서그러니조그만도와주세여,,신용정보조회가많아서등급이낮습니다,,신용조회를조금했는데등급이내려갈줄은몰랐습니다,,대출금은무슨일이있어도상환할수있는능력이있습니다,,믿고도와주세여,,감사합니다,,</t>
  </si>
  <si>
    <t>생활자금</t>
  </si>
  <si>
    <t>가입</t>
  </si>
  <si>
    <t>군필</t>
  </si>
  <si>
    <t>다시한번올립니다..(미안합니다)</t>
  </si>
  <si>
    <t>금융상환</t>
  </si>
  <si>
    <t>저번주에대출진행을했었는데안타깝게유찰되었습니다(입찰해주신4분투자자님께는죄송합니다)대출을받을려고하는용도는사금융상환입니다.예전에사업하기전에학원쪽에근무를했는데소득금액증빙을할수없어서(자유근로소득자)은행권에서대출이안되길래모르고사금융쪽으로여러번조회를했더니현재삭제되어서대출이되는줄알았는데아직안되네요...사업한지는횟수로3년째고요만으로1년11개월됐습니다..직원은6명이고직원급여는밀려본적이없습니다...현재사금융상환을월32만원씩상환하고있는데아무생각없이연체안하고넣기만했는데이자가너무많더라고요.....약200만원정도남았는데현재직원급여와유지비를제외하고제가융통할수있는돈은월200~250만원정도됩니다....결혼을압두고있어서의외로돈이많이들어가서조금은그렇습니다...결혼상대자는이상황을모릅니다...그래서빨리처리하고싶습니다....상환계획은생활비카드값유지비결혼준비금이런걸제하고50~70만원정도여유가있으니투자자님들의투자를바랍니다.....</t>
  </si>
  <si>
    <t>기혼</t>
  </si>
  <si>
    <t>만기연장을위한일부상환자금도와주세요</t>
  </si>
  <si>
    <t>살아가면서힘들고어려운일이여러번있을수있지만,돈에관련된일이그중에하나인거같습니다.저는아는지인과동업을하다가그동업자가,금전사고을일으켜그부분을대출을받아상환하고있던중만기연장을위한일부상환자금이모자라여기에글을남깁니다.그동업자때문에신용불량까지갔었지만이제는정상이되었습니다,사업이안정을찾기까지는약간의시간과자금이필요하기에도움을요청합니다.계획상으로3개월정도만지나면어느정도여유가생길것같습니다.현재저는3명이서무역업과도소매업에종사하고있습니다현매출은월3천에서5천정도사이입니다.금융기관채무는카드론200만보험회사신용대출550만기타100만합계:850만수입은각종비용을빼고3명이서나누면일정치않지만200만-350만입니다지출은:이자및원금상환50만각종보험및수수료30만기타생황비100만나머지는채무상환이번이보험회사대출건만기연장에필요한일부상환자금200만원신청합니다이번건만잘처리되면제수입선에기존채무를상환할수있을것같습니다.3개월정도지나면사업도어느정도안정건에들어가고채무도감당할수있는선까지내려가니여러분의도움의손길을기다립니다꼭좀도와주세요두서없이쓴글을읽어주셔서감사합니다.</t>
  </si>
  <si>
    <t>한번더부탁드려봅니다.......</t>
  </si>
  <si>
    <t>한번올렸었는데내용이부족해서자동유찰된것같습니다.다시한번올려봅니다.한번만더읽어봐주세요.현재26세이고하는일은정규직경리회계를보고있습니다.급여는100만원이고다음달부터는120만원씩을받습니다.올해초에교통사고로약1000만원의빚이생겼습니다.그동안저금해놓은돈으로500만원을갚았고남은500만원은카드에서현금서비스를받고아르바이트를해서갚다가너무힘이들어서그중간에쓴생활비(월세,폰요금,기타생활비)등을카드로?습니다.카드대금을갚기위해급하게알아보다보니교xx라는신문에서본사금융에손을대게되었습니다.제가쓰고있는사금융은흔히말하는차대출이란것으로알아보다보다안되서어쩔수없이받았습니다.그런데지금이자가너무쎄서다른쪽을알아보려고하는데사금융을쓰기전에카드연체가걸려서또사금융에서조회로인하여대출은받지도못하고등급만낮아졌습니다.그러다보니1,2금융권에서는대출을받을수없게되었구요.집에는알릴수없고아는사람은결혼을약속한남자칭구뿐입니다.그러나남자친구가제대한지얼마되지않아서직장은아니고아르바이트를합니다둘이버는총액은제가100~120만원정도이고남자친구가150~200만원을법니다.제가쓰는생활비는월세20만원전기료,식비등에20만원정도폰요금5만원정도이고2년전에구입한차량할부가33만원정도가나가고출퇴근차량의기름값이20만원정도와차대출금월93만원으로(다음달이마지막입니다&gt;_&lt;)월191만원정도됩니다.하지만저희둘의월소득이기본으로는250만원이니남는금액은한달에60만원정도가됩니다.170만원을12개월로분할상환할경우178,520원으로충분한상환능력이된다고생각합니다.지금필요한금액은180만원이라고적었는데정확하게차할부금을못내어서두달치할부금66만원과현금서비스를찾아서갚은차대출금93만원때문입니다.제생각을말씀드리면다음달에는급여일과생활비내는때랑날짜가거의맞춰지니여유가있으므로소득250만원-생활비191만원=60만원이므로머니옥션대출금178,520원을내는데지장이없으며,차대출금도다음달이면끝나니저축도할수있을거라고생각합니다.투자자분들께부탁드립니다.저를얼마나믿어주실지는모르겠으나,이런글만으로는믿음이가기어렵다는것을알고있습니다.투자자분들에게손해가안가도록12개월45%이율로갚아드리겠습니다.저역시차대출및다른사금융보다는싸니저를믿어주신다면그마음만큼후회안하시도록성실히갚아드리겠습니다.제가조기에갚는다면손해를보시니12개월로갚아드리도록하겠습니다.힘든이상황이겨낼수있도록도와주세요.간절한마음으로다시한번기다려볼게요.</t>
  </si>
  <si>
    <t>투자부탁드립니다.</t>
  </si>
  <si>
    <t>안녕하세요?몇일전,1차경매시작?다가유찰되어서,다시한번큰용기를내어재신청합니다.저를믿고투자해주신분들다시한번감사드리며,투자해주시지않은분들께는제가믿음을드리지못한듯하네요.저는올해24살여자입니다.대구에서지내고있구요.지금현재벤처기업등록법인회사6개월째근무중이구요.본사에서근무하고있습니다.학습관련된곳입니다.제가대출을신청하는이유는사금융대출을상환하려하는것입니다.1년반쯤되었네요.제가외지생활을하게된것구요.지방에서생활하면서그간친하게지내던언니가옷가게를연다고와서도와달라고해서월급120에12시간근무로집은보증금반반내고투룸에서함께지내기로하였습니다.언니없이자란터라서세세한부분까지다챙겨주고예뻐해주니정말친언니같았습니다.그러다언니휴대폰이애인이름으로되어있는데헤어지게되었다면서해지하고그애인이자꾸언니를때려서위치추적당할까봐안된다는또여러가지이유로휴대폰을뽑을수없다고제명의로부탁을했습니다.같은집에같은가게에일하고있으니문제될거없다고생각하고휴대폰을해주었습니다.그리고한두달이지나자일단월급을제대로주지않기시작?습니다.장사간안된다는핑계로말이죠.그렇게몇달을지내다안되겠다고생각한저는그만두겠다고,밀린월급을모두달라고요청하였으나그때마다울면서미안하다고조금만더기다려달라고하는것이었습니다.제가참많이어리석었죠지금생각해보면..그래서하염없이일하며기다리고,또월세로있었기때문에집을그언니이름으로계약해서자신이월세를내겠다는말을쉽게생각하며지내고있었습니다.그러던어느날마찬가지로일하고집에갔는데세간살림이나그언니옷이없어졌더라구요.한마디로잠적한거죠.그런데그때는기다렸습니다.어디갔다올꺼라고생각하구요.물론연락도지인들도모른다고?죠.며칠후집으로부동산에서왔더라구요.방나가서보증금다입금되고방빼달라구요.몰랐냐면서..넌무황당하고어이없어서눈물도안나왔습니다.급한대로친구집으로가서며칠지내면서곰곰히생각했죠.어떻게이럴수있는지..이제어떻할껀지..집에는혼자살겠다고온가족을외면하고뛰쳐나와서연락도하지않고지내고있는터라이런모습으로는죽어도들어가기가싫었습니다.그래서연락할수가없었죠.그때처음대출을받았습니다.금융및돈에대한개념도많이없었고신용이라는것도참쉽게생각했기에갚으면일하면충분히갚을수있다고생각하고신청하기시작했습니다.400만원을받아,방을구하고몇가지살림을장만해서살기시작?죠.정말최대한노력하여현재200만원상환된상태입니다.딱사야할거누려야할것만누리면서갚아나가는데그만큼의진전이보이질않으니슬슬지쳐가기시작?지요.그럴때마다다시는누구한테마음으로정으로믿고의지한다고명의를빌려주거나돈을쉽게생각하지않겠다고그렇게다짐하면서악착같이지냈답니다.그런데휴대폰요금이날라오더라구요.기기값까지단한번도금액을납부하지않아서190만원정도이자까지쌓이면더나오는데그선에서해결해주겠다고,서울보증보험에서우편물과연락이왔더라구요.너무황당해서눈물도안나왔어요.백방으로찾아보고다른방법을모색해보았지만,당사자를찾아내도?다는증거가있거나그사람이순순히납부해주지않으면명의가제이름이라제가모두내야한다하더라구요.그래서또다시200만원대출받게된거구요.그래서휴대폰요금까지다냈죠.어렸을때쉽게간단하게생각했던문제들로몇년을고생해야한다고생각하니막막하고너무힘들기만했어요.그때는,저축은행캐피탈이런곳은자격이되지않았으며,지금현재는자격은되지만,조회건수및등급때문에힘들다고그때조회많이하고해서한동안은어렵다구했어요.그러다가제가회사를좋은데취직하게되었어요.지금현재일하는곳은여러모로저에게적성에맞네요.그래서예전보다는많이정신차리고착실하게일하고있답니다.예전에도악착같이일해서벌긴했지만요..그러다가우연히머니옥션을알게되었어요.그래서1차신청하였으나유찰되었더라구요..ㅠㅠ현재월급여는110만원씩통장에찍히고있습니다.한달후에급여체계가변경이되면서월급은능력제로변경될꺼구요.이중지출되는금액은,생활비(세금)25만원/휴대폰3만원/보험3만원월세20만원이렇게입니다.총51만원입니다.여기에기존대출금갚고있는금액을제외하면하트-400만원(200상환함)-월10만원(이자만)밀리언-200-월10만원(이자만)총71만원지출됩니다.제가낙찰되어150만원을받는다면이에따른이자152,190원이죠?거기에남은10만원과50에대한이자3만원예상한다면28만원입니다.도합99만원입니다.여유돈남게되는거죠.예전200만원신청하였는데소액신청이가능성이높다고얘기해주신것을듣고100만원하려했으나하루빨리상환하고싶어150만원신청합니다.카드를사용한적이없고아무것도모를때대출을받았기에사금융의무서움을몰랐습니다.또한마구잡이식조회를하여등급및조회건수가몇건등재되어있습니다.어떻게보면사이트를통하여만나보지도못하고통화해보지못한투자자로하여금날믿게한다는데쉬운일은아니네요.좋다라고만생각하고대책없이신청하여간단명료한사유로인해,유찰되어서다시한번신청하는것입니다.투자하시는분들은높은이자율에투자하시면그만큼수익을내실수있지만,너무높은이자율이라면연체가될수도있지않을까요?하지만저는제가낼수있는최대한의이자율38%로신청하였습니다.투자해주신다면연체없이꾸준하게갚아나가도록하겠습니다.사금융에서벗어나올바르게살아갈수있도록도와주셨으면합니다.투자부탁드립니다.긴글읽어주시느라감사합니다.항상건강하시고행복하시길바랍니다.^-^*)//</t>
  </si>
  <si>
    <t>도움을부탁드립니다...</t>
  </si>
  <si>
    <t>두아이를둔40대가장입니다.개인적으로어려운상황에처해우연히인터넷을뒤지던중에우연히이곳을발견하고도움을청하고자글을올립니다.평범한직장인으로생활을하던중어떤계기로중국에나가사업을하다가좋은결과를보지못하고한국으로돌아온지이제한달이지났습니다.괜한욕심에타국에나가돈잃고가족들까지고생시킨것을깊이후회하고있습니다.모든것을처음부터새롭게다시시작을하다는각오로한국에돌아온직후부터난생처음막노동도해보고택시자격증도따서택시도하고,또얼마전부터는보험회사에들어가생명보험,제3보험판매사자격시험을거쳐지금3주간의교육을받고있습니다.그리고중국에서그나마얻은경험을이어가고자사업자등록(간이과세자)을내서오픈마켓판매를위한준비도시작했습니다.우선목구멍이포도청이라당장에먹고살아야하기에최근에는오후5시30분교대로야간에영업용택시를하면서주간에는보험교육을받고있습니다.어차피각오하고시작한일이라모자란잠은새벽에손님없을때차안에서잠을자거나교육중조금씩조는것으로대신합니다.교육을마치고나면주간에는보험일과오픈마켓일하고,야간에는야식배달일이나물류하역같은일로대신하려고합니다.집사람도이제아이들이전학절차를마치고개학을하는27일이후인28일부터집근처에마트에서일을하게될것입니다.집사람에게는미안하지만우선다시자리를잡을때까지만이라도일하는것을말리지않기로했습니다.지금당장필요한것은그나마우리두사람의정식수입이나오는다음달말까지의생활자금입니다.거의빈손으로나오다시피한데다이사비용으로그나마도소진해버려지금많이어렵습니다.가족들에게도움을받기에이미적은나이가아니라선뜻도움을청하기도어렵고대출을알아보다보니직장재직기간도없고해서대출이쉽지않은것같습니다.제가다음달25일부터는보험회사생활안정지원금과수수료가들어오고,거기에택시수입,그리고집사람이받게되는급여를더하면월250정도의수입이될것같습니다.사실이곳에서의대출이율을어떻게드려야하는지잘모르지만다른분들수준은드릴수있습니다.상환기간은6개월정도면좋겠고매월25일원금과이자부분을입금해드리겠습니다.연체를해서는안되겠지만혹시나하루이틀연체하도라도꼭그에대한이자도따로드리겠습니다.부부가함께일하니한두달이면그래도어려운고비는넘길수있으리라생각합니다.여러분의도움을꼭부탁드립니다.</t>
  </si>
  <si>
    <t>다시한번아버님수술비120만원빌립니다(80만원구했습니다)</t>
  </si>
  <si>
    <t>사금융대출이란걸난생처음으로받아보게되었습니다.아버님수술?문에어쩔수없이받았습니다여지껏대출연체이런거모르고살았지만본의아니게사금융대출을받아보게되네요기대출도연체없이값아나가고있습니다.그런데이번에아버님이재발하셔서급하게돈이필요한데200만원정도부족합니다.다른사금융은이제더이상받기싫고머니옥션이라는곳을알게되어서사연올려봅니다전건설회사부동산일을보고있습니다.건물지을땅알아보고건물지어서분양.임대일을합니다벌이는좋은데한번에아버님에거큰돈이들어가서솔직히요즘힘든건사실입니다그래도남에게빌린돈은연체없이갚을능력은되기에이헐게글을올립니다저보다전아버님이더소중합니다.그러기에이렇게투자자분에게하소연이아닌하소연을합니다상환은12개월고했지만빠른시일안에해결할생각입니다.제가다달이버는금액이200만원입니다.저녁에아르바이트도하고있습니다한달에생활비는70만원정도들어가고적금.보험금30만원들어갑니다30만원은아버님생활비로보내드리고요.나머지70만원으로빌리돈갚을생각입니다그런걸알기에제이름석자걸고아니아버님이름을걸고연체하는일없도록할수있습니다물론지인들에게빌릴수도있지만그건제자존심이허락하지않고또이런경험도해봐야나중에더힘들때헤쳐나갈수있는힘도생길꺼라고생각합니다.투자하시는분들제가횡설수설적어놓은글이지만진심이담긴글이라생각하시고꺼져가는생명살릴수있도록도와주세요.다시한번부탁드립니다</t>
  </si>
  <si>
    <t>부탁드립니다</t>
  </si>
  <si>
    <t>자동유찰되어서다시올립니다ㅠ자동유찰이되었지만저에게투자해주신분들정말감사합니다2006년11월부터서울서초동에있는네트워크SI업체에서기술지원팀엔지니어로현재까지근무를하고있습니다현재급여는월180수령하고있습니다SI업체에서근무를하기위해(자격증취득)학원비목적으로대부업에서대출을받은것때문에조금낮은이자를내고싶어서글올려봅니다.작년에대부업에서대출을받아서(산와200바로200웰컴250유아이250바로100사금융)현재까지하루도연체하지않고이자를내고있습니다높은이자66%인해이자만100만원가까이나가기때문에조금이라도이자율을줄여보고싶습니다이금액모두사금융상환할계획입니다</t>
  </si>
  <si>
    <t>개인적인사정으로인해서~</t>
  </si>
  <si>
    <t>년봉은2600정도구요인센티브는따로있습니다.아직까지연체하거나그런적은없습니다.될수있으면이율높은순위로갚어나가려고합니다.개인소유의아파트가있지만전세를줘서금융권에서대출이안되더군요.될수있으면빠른기간안에정리하고싶습니다.도와주세요사진은없어서그냥그림으로올려요죄송합니다</t>
  </si>
  <si>
    <t>대부업이용하는것이...제발도와주세요</t>
  </si>
  <si>
    <t>이렇게힘든건줄몰랐습니다...ㅠㅠ등급도낮아지고정말최악의상태까지...ㅠㅠ연체도없었구요단한번도...대부업이용을끝내고다시시작하고싶습니다...ㅠㅠ제발도와주세요...ㅠㅠ</t>
  </si>
  <si>
    <t>도와주세요</t>
  </si>
  <si>
    <t>현재대출건도많고조회건수도많아서은행권및1,2,3금융권에서도대출이어렵습니다.갈아타기를시도하다가조회건수만많이생겼구요...직업군이며확실히상환할자신있습니다.꼭좀도와주시구요이런절차가복잡하시다면1:1거래도환영합니다.</t>
  </si>
  <si>
    <t>도움주신분께성실히상환하겠습니다.</t>
  </si>
  <si>
    <t>안녕하세요.28살의전문직여성입니다.작년병원비로몫돈이필요해급한자금마련으로사금융에서대출받은것이제숨통을막히게해이렇게도움을다시한번요청합니다.1년전사금융4곳에서1000만원을대출받아연체없이갚았는데어의없게도원금은300만원밖에줄지않았고이자의무게가점점버거워집니다.제가하는일은정확히금융네트워크에서재무설계및리스크관리이며직급은영업사업부팀장입니다.그래서고정급보다는인센티브제로급여를받으며소득정보에는평균치를적었습니다.저를믿고대출해주신다면신뢰를저버리지않는성실한상환을약속드리겠습니다.이글을열람한모든분께행복이함께하길바랍니다.감사합니다.</t>
  </si>
  <si>
    <t>개인연구자금및고금리대출상환</t>
  </si>
  <si>
    <t>정말너무너무힘든상황입니다.4금융즉사채의무서움을이제서야알았습니다.아무것도모르고대출만받았습니다.대구에서학부를졸업하고내자신의목표를위해서울에대학원을지원하게되었습니다.제자신의테스트였기도했죠하지만사실서울에올라올수있는상황은아니었습니다.갑작스레쓰러지신아버지,그리고무의식상태로2년간누워계셨죠정말힘들었습니다.그래서혼자서600만원이나되는등록금을벌며또물가비싼서울에서생활하면서대출을사용하기시작했습니다.충분히제능력을위해노력한다면충분하다고생각했습니다.하지만갚기보단이자내는것이일이었습니다.너무높은금리가문제였죠지금도갚고싶은마음은큽니다.하지만너무높은이자에감당하기가힘들었습니다.현재연구원으로대기업과저희사진학과디지털미디어랩과협력업체로연구를하고있습니다.내년9월에는수석연구원으로진급예정입니다.매달수익은꾸준히있구요다음달부터과외도합니다.충분히갚을능력이된다고생각합니다.정말열정하나만으로올라와서다시제자리로돌아가고싶습니다.고금리대출도정리를하구요열심히살아가고싶습니다.꼭좀도와주십시요또한제전공을살려도와드릴수있는부분이있다면정말도와드리겠습니다.</t>
  </si>
  <si>
    <t>도와주세요..너무간절합니다.</t>
  </si>
  <si>
    <t>여러명의투자자들이힘들게투자를결정하셨는데조금모자라서유찰이되었습니다.2~3일전만해도기대가컸는데많이답답하기도하고..어쨌든일단투자해주신분들넘감사드립니다.다시한번입찰합니다.투자분들도힘든결정이란거알지만절대연체만은하지않습니다.한번더기회를주셨으면정말감사하겠습니다.학원강사,번역프리랜서,개인지도등정말돈한푼이라도더벌려고몸돌여유도없이살고있습니다.제가작년부터올초까지너무도무지한상태에서급한김에사금융을쓰다보니지금고리에너무도힘이듭니다.단하루의연체도없이갚아나가고있습니다.신용불량도아니고요신용거래상연체는단하루도없습니다.열심히살아보고자7년간떠나있던학업으로복귀를하며6개월간일하던학원을옮겼습니다.사금융조회건(2건,조회이용없이2건)과저축은행1건..조회건수도불리한상황에서학원을옮기느라재직기간상문제도?쳐서수개월간제도권이용이불가능합니다.학업병행하느라등록금도내야하고하다보니사금융을조금이라도정리한다면숨통이좀트일듯합니다.12개월이아니라수개월간조건잘만들어서은행권대출받아상환하려합니다.너무많은액수를부탁드리는것도힘든일이기에지금신청액수도크지만도와주신다면열심히학업마치고꿈을이룰수있을것같습니다.매일피곤에찌들며일해도만져보지도못하고고리로다나가야하는상황이너무절힘들게합니다.이번달부턴많지는않지만20만원정도더수입이늘었구요..꼭좀한번더부탁드립니다.</t>
  </si>
  <si>
    <t>사금융대환을받고싶습니다~</t>
  </si>
  <si>
    <t>현재설계회사설계팀근무중이고요월급여140받습니다(세전)4대보험다띠구나면125만원정도되구요~철모를때대출을받은게사금융이어서지금이고생을하네요..실제사용한데야다학자금이긴해도..상환은항상연체없이잘하구있었는데머니옥션사이트알게되서혹시나하는희망에글올려봅니다~환승론은사채급이고그러해서받는조건도많이까다롭고그래서요..좀도와주세요~~ㅠㅠ</t>
  </si>
  <si>
    <t>정규직</t>
  </si>
  <si>
    <t>도움이필요합니다.</t>
  </si>
  <si>
    <t>조그만한미용실을하고있습니다.월450~500만원정도수입이되고있습니다.가계월세80만원기타부대비용90만원을합해서170만원정도가가게에서빠지고집월세25만원기타생활비120만원정도에아이에게60만원정도합해서205만원정도가집에서빠집니다.그리고대부업체에서월이자80만원정도가빠집니다.현재대부업에서1년정도의기간을납부했습니다.보시다시피월수입에서딱맞거나조금넘습니다.그래서이자가조금싼금액을빌리면형편이풀립니다.이자상환은원리금균등이나12개월상관없습니다.물론어떤방법이든착실히갑을꺼겁니다.한번의도움이필요하닙다.도와주세요.저희아기사진입니다.^^마침제사진이하나도없어서아기를대신했습니다.저희가족과아기를걸고맹세하겠습니다.꼭갚겠다고</t>
  </si>
  <si>
    <t>저축은행대출상환하려합니다.</t>
  </si>
  <si>
    <t>저축은행대출금을상환하려고합니다.현재저축은행이자율이50%대이며2년간단1일의연체도없이꾸준히납입하였으나,이자율이높아많이힘이드네요.이자를조금이라도낮출수만있다면환승하고싶습니다.</t>
  </si>
  <si>
    <t>사금융을정리하고싶어요..</t>
  </si>
  <si>
    <t>전현재31직장인남성입니다..현직장에근무한지는5년되었고요연봉은2600정도됩니다.기존부채로는씨티은행740월19만원,기업은행500짜리마이너스통장보유씨티파이낸셜에550만원월21만원상환그리고월지출로는집세15만원생활비30만원가량입니다..여기까지는금리도저렴하고제가장기적으로생각하고빌린것들이라제월수입가지고갚아나가도원금이같이갚아나가기에2년안에끝이나고부담이없는데문제는웰컴크레딧라인200만원66%에치케이상호저축은행270만원54%이둘입니다.현재웰컴은5개월째사용중이고에치케이도8월달부터지금까지연체없이사용중입니다.올여름에집안동생에게일이생겨보태느라급하게500을빌린게이런곳들을이용하고말았습니다.웰컴은66%라매달갚아도거의이자라보면되고요에치케이도4개월을21만원씩넣어도이제30만원까였네요...정말갚을맛이안납니다....현재도연체없이상환하고생활은하고있지만고금리를두개나사용하고있으니매달내고나도정말힘이빠집니다.이두군데만상환할수있도록도와주시면정말감사히사용하고저를믿고도움주신분들에게도성싱히이자를납부하여작게나마도움이되도록각별히신경쓰겠습니다.상환계획을정리하자면월급여180만원에서기존부채씨티은행월19만원기업은행마이너스월이자4만원씨티파이낸셜월21만원월세및생활비45만원이곳에서500만원받아서웰컴이랑에치케이상호저축정리하면월불입금대략20만원들어가던데이정도만되도정말부담없이기분좋게갚아나갈수있을것같습니다.도와주십시요...</t>
  </si>
  <si>
    <t>사금융에서조금이라도저금리로환승하고싶습니다.</t>
  </si>
  <si>
    <t>현재계약직으로한국생명공학연구원에근무중입니다.올4분기에이직확정이되어있어안정된소득원을가지고있습니다.집안사정때문에혼자서대학자금을해결해야했기에마지막학기를어쩔수없이리드코프에서대출받아졸업을했습니다.현재집안생계유지를도와가며학자금상환까지하려니많이버겁습니다.30%이하의이자율이라도저에겐큰도움이됩니다.고정급여:월168만원대출금상환액:월45만원정도생활비(식구포함):100만원이상상환계획:2년만기상환및원리금균등상환모두가능.사회초년생으로서꿈을이뤄가는데많은도움부탁드립니다.</t>
  </si>
  <si>
    <t>저금리로갈아탈려구합니다.</t>
  </si>
  <si>
    <t>제가예전에대부업을쓰게되어서1.2금융권에서는대출이안된다고해서또대부업을쓰게된게5군데나되네요한곳으로통합아님단몇군데라도이자를줄여볼까해서환승론이라는것이있다길래조금이나마희망을가져볼까합니다.대부업쓰면서연체는한번두없었구요연체가있었다면이렇게글도못올렸을겁니다.전직장인이구요한직장에서7년넘게일하며4대보험다되구요.급여는매달10일날입니다잔업수당이나보너스는현금으로받구요나가는돈은일정하구원금은줄지가않네요매달15일꼬박꼬박잘내겠읍니다원금을줄일수있는기회를주십시요많은관심부탁드립니다.참!담보대출건은제가아파트분양받을때대출건입니다.</t>
  </si>
  <si>
    <t>대부업상환</t>
  </si>
  <si>
    <t>대부업체원금상환자금매월이자및원리금균등상환방식으로12~24개월상환계획</t>
  </si>
  <si>
    <t>환승론이요..도와주세요..투자자님...</t>
  </si>
  <si>
    <t>투자자여러분님!!!도와주세요*^^*제가대출을받아야했던이유는...저희오빠가칭구와동업을했는데,칭구가그돈을가지고날라버렸습니다.ㅠ.ㅠ...여기저기서...업체들이빚을독촉하는바람에...제가어쩔수없이대출을받게되었습니다.그동안직장생활해서번돈을모두오빠에게주고...그리고도부족해서대출을받게되었씁니다.처음에는주변지인들에게빌렸는데,조금씩시간이지나니깐...그럿도어려워지도군요.그리고돈관계와사람사이가얽히니깐...참마니어색해지더군요..그래서급전이필요해서어쩔수없이은행대출이아님사금융쪽으로손을뻗칠수박에없었습니다.솔직히구걸을해서라도돈을빌리고싶은것이저에심정입니다.참돈때문에나쁜생각도많이해왔습니다.지금은오빠가다시일을시작해서어느정도안정이되었지만,그래도아직도사금융이자를내느냐고많이힘이듭니다.저에월급은한달에대략120정도입니다.저는거짓말하나안하고,20정도만저에생활자금(식비,교통요금,기타..)으로쓰꼬나머지는다대출금을갚고있씁니다.저는지금모대학병원에서근무하고있씁니다.신원은확실하니걱정안하셔도되고요...연체되고,그럴일은전혀없으니깐걱정안하셔도됩니다.투자자님들에작은도움이하루하루늘돈걱정으로살아가는제게,아주큰희망이될꺼에요!!!제게도움을주신다면,저또한여유를찾을때저처럼어려운이들에게꼬오옥도움을주겠씁니다.끝까지읽어주셔서감사합니다.</t>
  </si>
  <si>
    <t>환승론낙찰감사드립니다...</t>
  </si>
  <si>
    <t>현재중앙행정직공무원8급으로재직중입니다...지난주환승론을신청하여700만원낙찰되었습니다..몇번이라도상환하고다시신청하는게순서일테지만...당시환승론승인금액상대부업상환이조금모자라서요..지난번대출승인으로월10만원이상의이자부담을덜게되었고요..이점투자자여러분들께다시감사드립니다...약150만원내외의대부업사용건이더있어서이것도여러분들의도움을받아정리하고자합니다..현재월수입이평균250~300만원정도고금융비용으로원리금합해서150만원정도지출됩니다..당연상환에는문제없을거라자신하고요..다시한번믿어주시면여러분들의도움이제게큰힘이될것이라믿습니다...추가로,,,저축은행대출건이완납해서삭제된결과로마이크레딧같은경우는신용점수가27점상승했는데,,,크레딧뱅크는아직이네요...대부업상환용을제외한나머지여유분은요즘좀금융상환에집중한관계로생활자금에보태고자합니다...다시한번믿어주세요...감사합니다..</t>
  </si>
  <si>
    <t>도와주세요...</t>
  </si>
  <si>
    <t>저는병원에서물리치료사로일하고있습니다.근속으로2년넘었구요..실수령액은월급으로167만원받고수당명목으로10만원을더받습니다.또한5월1일부터는급여가10만원인상예정입니다.현재채무-hk저축은행에150만원(24회중9회납)-59%-138000원현대스위스저축은행에188만원(12회중5회납)-38%-306000원머니옥션에46만원(12회중7회납)-38%-101460원현대스위스와머니옥션은9월과10월에만기이고연체없이잘상환하고있습니다.얼마남지않아서걱정없구요..통신사나신용카드연체도전혀없습니다.다만hk는아직한번도연체는없었지만이율이59%라너무쎄고아직기간도많이남아서먼저상환하고싶습니다.상환일은10일로하고싶습니다.월급날은월말이지만다른이자납입일이모두10일경이라동일하게하고싶습니다.머니옥션은조회기록이남지않으니낮은이율로상환하고무분별한조회로8등급까지떨어진제등급을한등급이라도좀올려보고싶습니다.투자자여러분..상환능력충분히되구요..좀도와주시면연체없이잘상환하겠습니다.부탁드립니다..</t>
  </si>
  <si>
    <t>사채상환하고싶습니다..도와주세요..</t>
  </si>
  <si>
    <t>먼저저는회사에서경리업무를보는사원입니다.아는지인에게사기를당한뒤급한마음에은행권이나캐피탈권은생각지도못하고중개인을통해대부업에서대출을받아필요한자금을매꿨습니다..그런데사채라는것이이자가이자대로불어나니사실힘이듭니다..중개인이여기저기신용조회를해두는바람에신용도도뚝떨어지고...그래서가지고있던대부업체금액을대우캐피탈,씨티파이낸셜과sc캐피탈에서일부대환상환하고,연체없이납부하다가4/15일대우캐피탈대출액전액완제했습니다..현재는대부업만4군대에서500만원정도남아있구요..그런데캐피탈권조회기록이남다보니신용도가더떨어져버려서요..대부업체금액을없애고싶은데쉽지않더라구요..대부업(러시,스타,에이원,태강)4업체중에서러시와에이원은3개월후면완제됩니다.한달에급여실수령액은125만원정도,연봉은1800만원입니다.2008년8월에연봉이1900만원으로인상할것으로회사와협의가끝난상태입니다.캐피탈에서받은대출금은부모님께서갚아주시기로하셨고,제급여중가사비용으로들어가는금액은전혀없기때문에,실제월급을모두제가관리하고있습니다.신용카드사용은하되현금서비스도없구요,연체도없습니다.조금만도움주시면밀리는일없이잘상환하겠습니다..도와주세요ㅠㅠ..</t>
  </si>
  <si>
    <t>다시부탁드립니다.사업초반에무너질순없어요도와주세요..ㅜ,.ㅜ</t>
  </si>
  <si>
    <t>지난번경매가낮은이자율때문인지제가부족해서인지유찰되었습니다...도움주셨던8분께진심으로감사를드립니다....사업초반에무너질순없기에다시한번부탁드리려재경매를합니다....꼭도와주세요..지난번엔저만의방식대로이자율을계산해서상환능력안에맞춰서28%를올렸었는데이자계산기를이용하니제계산방법이틀렸더군요....매달80만원정도의상환여력이있으므로35%로조정하여다시올렸습니다....정말열심히하려고이가게를어려움끝에인수해서운영중인데첫달의고비로넘어질숨없습니다...다행히4월달들어서면서일이잘되고있어서직원월급과가게세는이상없이지불하였으나이런식으로한달밀려있는상태로가게가운영되면얼마가지않아주저앉게될것은불보듯뻔하겠죠....꼭부탁드립니다...참고로오늘까지가게매출은580만원입니다...제목표에는아직많이부족하죠^^;월매출1200이제목표거든요...그럼투자자분들의따듯한손길을기다리며전일하러가겠습니다^^아래내용은지난번경매내용입니다...================================================================================안녕하세요전서울시금천구독산동에서엔진오일전문점및부분도장을하고있습니다.얼마전까진역촌동에서가게를운영했고요..전그냥대출받기위해과장하거나속여서글을올리진않겠습니다...다만진실하게말씀드릴테니판단하시고도움주셨으면합니다^^;현사업장에4500만원의시설및장비를투자했고운영한지는이제2개월째이네요...첫달엔홍보부족및경기악화로일이잘안되었구요..4월들어서좀풀려가고있는데첫달에주춤하다보니가게운영이어렵더라고요...^^:사업을하면초반에자리잡기까지3개월정도는고생해야한다고다들말하죠...저도그런것같아요^_^합성유라는전문화된분야의정비를하다보니더욱그럴수도있다고생각되고요마진율은엄청좋은데요^^;서론만길게늘어놓았네요..제가필요한자금의용도는가게운영자금입니다.초반자리잡기까지의여유자금이필요할것같아서요엔진오일전문점이다보니초반에비싼장비들을구입하다보니계획상에운영자금으로남겨두었던것을장비구입비로사용을해서자금이바닥이났습니다...제개인신용도는이일을하기전에군제대후1년간화물차지입을했는데운송료를제때에받지못해서기름값및생활비로인터넷을통해대출을받다보니이렇게되었네요...ㅜ,ㅜ.은행권의기업관련대출을문의하였으나사업개시한지얼마되지않아서힘들다고합니다.-------------대출상환계획은800만원대출후연28%의이자로계획하였으며예상되는월수입은순수입350~400만원이며이중200만원은생활비로나가고150만원은현재대출중인것(월80만원씩상환중)과여러분들의도움에대한상환비용으로하면됩니다.--------------------정말힘들게이가게를계약해서인수하게되었는데초반자금의압박으로주저앉을순없습니다...제가말주변이없어서조목조목쓰지못하네요...죄송합니다.여러분들의도움을부탁드립니다.절대로연체하는일은없을것입니다...현제이용중인대출도연체한적이없거든요^_^참고로제가게까페입니다.http://jm-moters.co.kr</t>
  </si>
  <si>
    <t>사금융상환목적입니다..</t>
  </si>
  <si>
    <t>사금융을1000만원정도사용하고있는데조금이라도저렴한이자로대화하고싶어서요...현재살면서연체는한번도해본적없습니다.상환날자전에넣고있고요..금액이센아파트담보대출은와이프가같이벌어서입금하고있기때문에조금은여유가있습니다..직장은금호아시아나항공에근무하고있고요9년됐습니다..도와주시면절대실망시키지안고상환하겠습니다.</t>
  </si>
  <si>
    <t>사금융상환과여유자금으로300만신청합니다!!</t>
  </si>
  <si>
    <t>고금리의대부업1곳을상환하고싶구요나머지금액은카드값으로인해대출받으려합니다.솔직히대출안받아도카드값넣을수있었는데거짓말이아니고지하철에서보너스나온것을뒷주머니에넣어놨었는데고대로털렸습니다;;ㅠㅠ그래서이렇게머니옥션의문을다시두드려봅니다.사금융상환200하고카드값으로100만신청합니다제블로그조회해보시고그곳에현재부채비용과나가는기타급여등등상세하게써놨습니다.천천히읽어보시고평가해주시기바랍니다.감사합니다.</t>
  </si>
  <si>
    <t>현재급여200중나가는부분이대부업2곳25만원상당저축은행7만원나가고있습니다.제일저축은행은200만원받았는데한도는350이라고해서신용조회하면다350으로나오더군요어처구니없는일이죠;;200받았는데요;;생활비로와이프에거매달100만원씩주고요.아와이프도회사다니구요저보다급여가조금더쌥니다ㅡ,ㅡ;아그리고캐피탈에서4천만원은전세자금대출입니다^^이자는1년치벌써내놔서이자부담은없습니다.여유자금은충분하니믿고투자해주십시요</t>
  </si>
  <si>
    <t>대출을원합니다.</t>
  </si>
  <si>
    <t>기타</t>
  </si>
  <si>
    <t>신용조회및대출정보가남지않아이곳을선택하게되었습니다.대출목적은개인적인투자목적입니다.</t>
  </si>
  <si>
    <t>매월소액이들어가기때문에부담없이상환가능합니다.은행의부채가많지않고,월급이외에정기적으로들어오는돈이있어연체없이꾸준히상환할수있습니다.</t>
  </si>
  <si>
    <t>이제똑바로살아볼려합니다</t>
  </si>
  <si>
    <t>나이는29살이며지역은대구입니다직장은핸드폰제조업에일하고있습니다급여는한달에세금을제하고198만원통장수령하고있습니다2년전형과동생이결혼을하면서집안에돈을보태준다는것이사금융에대출받았었습니다그때는신용에무관심한터라..지금에와서야제가결혼을할려고하는데아무래도사금융을상환해야될거같았어요이사이트를알기전에중계업자통해서조회건수만마니늘었났습니다사금융4군데를쓰고있는데요이자율이전주49%입니다이자가너무아깝고4군데라한곳으로모으고싶습니다이제적금도들고돈모으는재미를느꼈으면합니다꼭부탁드립니다이제부터라도똑바로살겠습니다아직젊기에..꼭이어리석은놈하나똑바로살게도와주십시요</t>
  </si>
  <si>
    <t>월급날이26일입니다지금까지연체하나도없습니다꼭실망시키지않게약속날지키며상환하겠습니다믿어주십시요투자분들에게실망안시키겠습니다49%라는이자가너무아깝습니다제가어리석었습니다똑바로살게도와주십시요</t>
  </si>
  <si>
    <t>어려울때많은도움을준친동생이결혼합니다..</t>
  </si>
  <si>
    <t>35세직장여성입니다.친동생이이번에결혼을하는데,어려울때동생의도움을많이받아조금이나마도와주고싶네요..지금동생사정도좋은편이아니라더마음이쓰입니다.동생이도와준덕분에어려운고비를잘넘겼고,그때당시는잘돼서동생장가갈때는보란듯이도와주고싶었는데여의치가않네요..투자자님들의도움부탁드립니다.성실히변제하겠습니다.</t>
  </si>
  <si>
    <t>동생이때로는오빠같기도할정도믿음직하고의지도많이됐습니다.동생이결혼해서잘살길바라는마음으로성실이변제하겠습니다.저희는아직아기가없어서지출이크게많지않은편입니다.지금갱생을위해한발한발나아가고있습니다.맞벌이를하고있어서충분히변제가능합니다.성실히변제하겠습니다..</t>
  </si>
  <si>
    <t>80%였는데너무아까워서다시도전합니다.</t>
  </si>
  <si>
    <t>지금저의상황으로는캐피탈로환승하기가어렵습니다.대부업에서1300가량남았는데,두곳을상환시키면충분히가능하다고합니다.조금만더도와주십시오.학원규모도크고유명한곳이라원장님께말씀드려더니캐피탈직원분을연결시켜주셨습니다.2군데상환하고1000만원이하면전액대환대출가능하답니다.한가닥희망을갖고이자율도많이올려서도전해봅니다.항상건강하시고복많이받으세요^^</t>
  </si>
  <si>
    <t>18일에300만원정도월급을수령합니다.이달부터는급여통장으로주시다고하셨습니다.25일까지는꼭상환하겠습니다.</t>
  </si>
  <si>
    <t>대부업체사금융상환을위해서..</t>
  </si>
  <si>
    <t>2년간일했던직장에서그만두고올5월혼자서교습소를운영하게되었습니다.교습소를잡으면서월세보증금으로가지고있던돈500만원을모두투자하였고,이후집기며,차량운행을위해서돈이필요하던중예전에계속사용하고있었던대부업체에서일수를크게쓰게되었습니다.빌린돈은400만원인데갚을때는2개월만에520만원이라는돈을갚아야하더군요..이자가비싸다는걸알면서도급히돈이필요했기에손을대고말았습니다.하루하루8만원씩갚아나가는돈때문에수입이발생해도바로바로나가버리고맙니다.일수를빨리상환하고정상적으로일하고싶습니다.</t>
  </si>
  <si>
    <t>현재교습소에13명의학생이등록하여매달355만원의수입금이나오고있습니다.이중차량구입시일부를할부로하였던것과,복사기렌탈비,공공요금,을합하여80만원의지출이있습니다.그지출을제외하고나면275만원의수입금이남게됩니다.처음월세보증금을아버님께빌려서한것이라한달50만원씩상환해드리기로약속하여약225만원이남게됩니다.또한운영비(유류비)등을제외하며150만원의순수입금이발생합니다.학생들의원비납입일이매월20일입니다.늦게납부하는것까지감안하여매달25일이면정상적으로연체없이상환할수있습니다.</t>
  </si>
  <si>
    <t>미필</t>
  </si>
  <si>
    <t>개인사업확장및자금융통</t>
  </si>
  <si>
    <t>머니옥션및투자자님들지난1년동안감사했습니다.작년에신용조회건이너무많아대출이힘들었었는데여러분들때문에1년동안잘보냈습니다.요번대출신청건은현재어학원위탁사업과서적쪽으로위탁사업을하는데사업확장및자금융통이목적입니다.적년요맘때쯤사금융건수와조회건이좀있었는데머니옥션투자자님들덕분에2/3정도좋아졌습니다.다시한번믿고투자해주시면은1년동안연채없이상환한것처럼요번대출상환도이상없이진행하겠으며투자님들의많은투자관심부탁드립니다.</t>
  </si>
  <si>
    <t>2007년면세사업자수입금액증명신고금액은3억5천정도이고월매출로보면은월3000만원이조금안됩니다.이중에순이익은400~500정도이며올해는더잘될거라확신합니다.매월지출비용은은행권대출이자28만원카드비용약200만원사금융상환35만원머니옥션30만원(2건대출중한건사환하고다른한건3회남음)생활비및잡비100만원남은금액으로현대출상환은문제없을거라생각됩니다..투자자님들의많은관심바랍니다.</t>
  </si>
  <si>
    <t>사금융상환하고싶습니다..!!!!</t>
  </si>
  <si>
    <t>저는건설회사사무직에근무하는직장인입니다.지금일반주택에거주하고있는데결혼당시장모님의도움을얻어전세로살고있습니다.장모님이급하게돈이필요하시다고하셔서캐피탈에서1800만원의대출을내어전세자금으로빌린2000만원을갚았습니다.얼마후에차사고가나서합의금이급하게필요하였고,워낙시급한사정이라대부업체돈을300만원을쓰게되었습니다.또,세달후에벌금을급하게내야하는터라400만원의추가대출을대부업체에서받게되었습니다.당시중개업체를통해대출진행을해서신용등급과신용평점이급추락하였습니다.지금한달에130만원이라는큰돈을상환하고있습니다.매월부담이많이되는게사실입니다.저축한200만원과낙찰된300만원을보태어사금융4곳중3곳을정리하려고합니다.나머지한곳도몇달저축하여정리할예정입니다.일단급하게3곳만정리해도한달에약40만원이라는금액을절약할수있습니다.또,신용등급도상향조정될거라생각합니다.아이가이제어린이집에다닐수있어두달전부터아내도직장을다닐수있게되었습니다.이제부터시작이라는마음으로다시시작하고싶습니다.높은금리의대부업체대출금을상환할수있도록투자자님들도와주십시요.</t>
  </si>
  <si>
    <t>월수입:204만원+120만원(아내수입)=324만원지출:110만원(생활비)+금융상환(130만원)=240만원여유자금:80만원사금융3곳정리하면한달에약40만원정도추가저축할수있습니다.저축한돈을모아나머지사금융한곳도정리할예정입니다.매월20일이월급날입니다.매월25일절대상환늦지않도록하겠습니다.투자자님들제게힘을보태주십시요.</t>
  </si>
  <si>
    <t>말못하고끙끙거리기만합니다.</t>
  </si>
  <si>
    <t>솔직히얘기하겠습니다.대출상환이목적이고요~어쩌다가제가자꾸스스로늪에빠지는느낌입니다.벌어도버는느낌이아닙니다.누구를원망할수없기에..더힘이듭니다.이제곧결혼도해야하는데..이사실이알려질까너무두렵습니다.결혼하기전에이거저거청산하려고하는데많이부족합니다.하지만제희망을놓치고싶지않아...서이렇게부탁드립니다.지금투자자분들께..도움으로요청하는입장이지만..곧다른분들께좋은투자자가되겠습니다.더이상어리석은방법으로인생을허비하지않을것입니다.또한제인생을포기하는어리석은행동절대하지않을것입니다.-환승론에진행되어너무기쁘고요,친절하게안내해주신상담원과머니옥션께감사의말씀드립니다.-</t>
  </si>
  <si>
    <t>저는현재국영기업체에소송지원팀에근무중이고요월급은매월말일120만원에..15일에수당이...60만원조금넘게들어옵니다.어쩔때는월급보다더많은수당을받을때도있습니다.그리고알바를하는데..월~금부터일하고60만원받습니다.+++낙찰이되었을때...이모든내역을스캔해서올릴수있습니다.+++또한..저희집은아버지명의이고,엄마.오빠,언니모두..다같이살고모두다같이법니다.혼자끙끙앓고만있는생활이힘들기도하지만곧결혼하는데...제배우자가될사람이이사실을알면많이힘들것같습니다.지금현재..씨티,현대,HK,세종은행대출이있으나단한번도연체없으며오히려하루라도먼저입금합니다.투자자님들..제게꼭,,,희망을주세요</t>
  </si>
  <si>
    <t>여러분의투자를기다립니다...^^;</t>
  </si>
  <si>
    <t>저는건설엔지니어링회사에설계팀에서근무하고있습니다.근무한지는2008년1월2일에입사하여현재6개월이조금지났습니다.연봉은2408만원이고4대보험가입되어있습니다.통장에찍히는월급여는약160정도되구요..이곳싸이트에대출신청을한이유는현재급하게돈이필요한데제도권금융을이용하기엔신용등급이낮기때문입니다.꽤오래된과거에사금융을이용한적이있는데신용이안좋아졌는데그게현재까지은행권이나캐피탈쪽으로대출받는데장애가되고있습니다.현재기대출은학자금대출받은거(현재거치중)외엔없습니다.</t>
  </si>
  <si>
    <t>저에게투자해주시면성실히상환할것을약속드립니다.월급에서고정적으로들어가는돈은보험료와핸폰비식비교통비다합치면50정도됩니다.매달상환하는데는전혀무리가없구요~감사합니다.^^</t>
  </si>
  <si>
    <t>사업실패후연봉8400만원직장인으로반년전다시시작했습니다.대부업체대출환승원합니다.</t>
  </si>
  <si>
    <t>외국계컨설팅업체,국내대기업회장실등에서의성공적인20년직장생활을하다가,작년에뜻한바있어동료와창업을했다가약반년간의고생끝에회사를접었습니다.자존심과고집으로어떻게든버티면서되살리려노력하는과정에서작년가을~겨울동안기존의은행대출외,캐피탈과대부업체대출까지쓰게되었습니다.그러다가작년12월자로"내사업"이라는꿈을일시접고직장생활을다시시작하게되었습니다.아이가클때까지는직장생활을할계획입니다.물론4대보험되고월급여는700만원입니다.(회사명,홈페이지,회사연락처,급여명세서제공가능)적지않은월급이지만작년에급하다고대출받은대부업체대출의이자부담때문에부담을받고있습니다.그이유로몇번의단기연체도있었습니다.(현재는연체전혀없음)스팸메일로대환대출가능하다는메시지보내오는업자들에게순진하게몇번속아조회기록관리의중요성도이제서야깨닫는등그동안신용등급관리가이루어지지않아,안정적으로월700만원급여받는직장인으로써의정당한신용등급을확보못해고민하다가이곳을알게되었습니다.대출을받으면대부업체대출을완납하고,캐피탈쪽에서대부업체수준으로이자율이높은HK저축은행대출(잔여80만원)과씨티파이낸셜일부상환을하면현재보다월CashFlow가월등히개선되게됩니다.이곳에는저보다도더딱하고절실한분들도많은것같습니다.딱한처지로따지자면사실저는그다지내세울것이없습니다만,투자회수에대한안정성을찾는투자분들께는투자를청하고싶습니다.</t>
  </si>
  <si>
    <t>월급여(700만원)에서상환할계획입니다.여기대출경배신청한대출이이루어진다면현재월금융상환액보다금융상환액이줄어들기때문에연체위험은낮다고말씀드릴수있습니다.기타처도다시직장을다닐계획이기는하지만,확정된내용은아니기에더부연하는건적절치않을것같습니다.</t>
  </si>
  <si>
    <t>신중한검토를부탁드립니다.</t>
  </si>
  <si>
    <t>한번은금융상환을목적으로신청을했었고..한번은집보증금때문에신청을했었는데두번다유찰이되었네요..ㅠ이번에는한가닥(?)희망을가지고신청해봅니다.본래게임방에서아르바이트를하다가이번에지인의소개로울산삼성정밀화학단지내에있는시그마코팅이라는회사에입사를하게되었습니다.아직한달이안된상태라급여도막연히130~150만원정도3달에보너스80%이것밖에는모릅니다.그전에게임방아르바이트는100~120만원의급여를받았었는데현금수령을했습니다.그동안모아둔돈으로새롭게새출발을하자는의미로7월7일기대출금1000만원을모두갚아버렸습니다.하지만..지금살고있는집이랑거리가너무먼탓에..근처에원룸을하나얻을까합니다지금은집에서꾸역꾸역출퇴근을하는중이라생활비명목으론차비가들어가는게전부입니다.하지만너무멀어서출근을하고나면온몸의힘이쭉빠집니다..ㅡㅜ물론그동안의사금융의이자가너무쎄서순간아무생활비도남겨두지않고갚은제잘못도있지만..투자자여러분들께간절히부탁드립니다.사금융을작년12월달부터써오면서한번도연체한적없습니다.맨첨엔보증금을목적으로7월달에조회를한번해봤는데역시나과다조회자라고딴곳은대출이힘들다네요..ㅜ투자자님들의도움부탁드립니다.</t>
  </si>
  <si>
    <t>대출이된다면2년계약을할생각이고재계약을할때는모아둔돈으로보증금을낼생각입니다.빌리는기간은3년으로이자를조금낮출려고약속드린거지만2년안에모두상환할수있을만큼자신있습니다.그동안핸드폰요금조차도연체한적이없으니투자자님들의도움의손길기다리겠습니다아그리고저의신용등급평가서에보면고려상호은행대출기록이있는데그건다갚은겁니다.(고려은행에삭제요청을했는데도안지워주네요..ㅜ)</t>
  </si>
  <si>
    <t>사금융과지긋지긋한개인사체처리하고싶습니다.</t>
  </si>
  <si>
    <t>안녕하세요84(년)많치않은나이로사업전선에뛰어든여성입니다.현제4월1일부터부천에서40평가량되는호프집을운영중에있습니다처음운영하면서초기자본이너무부족하여대출을알아봤지만대출에대해서문외한이었던저는중계업자의달콤한말에현혹되그쪽으로서류를보내고신용평점만떨어지고..저도몰랐던장기연체가하나있더라고요...스카이라이프8만원...바로낸후삭제처리했죠그러나떨어진신용등급...대출이나온곳은사금융2곳이었습니다."나이가어리다!","사업기간이짧다!"이런연유로저에게대출은참힘든난관이었습니다.그리하던중운연히찾아온광고물들...일수상환...100만원빌리면만이천원씩100일...이런광고물을접하게되고저는그곳으로손이가고말았습니다..처음천만원대출하여12만원씩100일상환을했습니다.물론대출도알아봤지만3개월이내사금융조회건수가어쩌고저쩌고...빚이빚을낳는다는말이있듯이저는완전상환후600만원의자금을또다시일수대출로받았습니다.원금600에이자120만원하루에8만원씩90일..지금은매일상환후잔금은400만원가량남았습니다.이리저리고민후이곳을알게되었습니다.많은분들의관심부탁드립니다.</t>
  </si>
  <si>
    <t>월매출:1100~1200만원자재(술+식자재):월450만원임대료+전기세+수도세+기타등등:220만원인권비:주방(친인척이봐주시고계심)주말아르바이트2명(홀써빙):50만원기타생활잡비:100만원카드대금:월20-25만원사금융대출:월16만원머니옥션을통한대출가능시:월42만원입니다하루에12만원까지상환한적이있었기에월41만원상환은연체없이확실히상환가능합니다.많은분들의관심부탁드립니다.</t>
  </si>
  <si>
    <t>한아이의엄마로부끄럽지않게성실히약속을이행하겠습니다.</t>
  </si>
  <si>
    <t>친정부모님의료비때문에급하게대출을받았었는데그때금융지식이전혀없었던무지함때문에신용등급이많이하락하게되었습니다.맨처음에대출받은것이사금융쪽이어서신용등급이3-4등급오르락내리락하던것이갑자기7등급으로또8등급으로하락하게되었습니다.현재는조회건수로인해좋은조건의대출이불가하여사금융과현금서비스등을정리하고채무통합으로신용관리를하려고합니다.한때는비싼이자로인해거의밤새일하면서벌어도매일원금과이자상환하면정말제손에쥐어지는돈이없어서너무힘들고지쳐서막다른생각도잠깐했었지만힘들게결혼하고5년만에낳은우리아이보면서더열심히살아야겠단다짐을했습니다.제가비록금전적으로힘들지만제게는과분할정도로착하고예쁜우리아들은하나님이주신가장큰축복이라고생각하구요다른모든것에대한욕심을버리고열심히,성실하게노력할것입니다.지금은급하게대출받느라중개업체를통한것을후회하지만...그래도다행히큰병무사히이겨내주신친정엄마께도감사하구요앞으로열심히살다보면이런상황을다극복할수있을거라고생각합니다.부모님모두선생님으로평생을재직하셨고저희4남매를위해헌신을하셨기때문에힘드실때도와드리고싶었습니다.그당시제남편의사업이좋지않아서혼자해결해보려다가실수를했지만그래도다행히수술도잘되셨고아직까지통원치료만으로잘버텨주고계셔서감사할뿐입니다.여기가입한지오래되었지만대출신청할용기를내지못했었습니다.신청하신분들보면제가돈이있다면도와주고싶다고생각이든분들도계셨고대출이되신분들이기뻐하며앞으로열심히잘살겠습니다라고인사하는걸보면저도기쁘고눈물이나고그랬답니다.하지만아이가커나가면서점점생활비도늘어나게되고내년에는놀이방에도보내야하는데제가이렇게소심하게있을수없을거같아서용기내어신청해봅니다.사금융정리하고신용관리를해서현재사금융과같은금리인HK상호저축은행의대출건도2금융권이상의저금리상품으로대환해서3년내에부채를상환하고신용도다시회복하려고합니다.제가드릴수있는약속은신앙을가진사람으로서남을속이거나배신하지않을것이며예쁘고착한우리아이한테부끄러운엄마가되지않기위해약속이행할것을다짐합니다.누군가나를믿어준다면더욱더열심히살아갈수있을것같습니다.</t>
  </si>
  <si>
    <t>지금법인회사에정규직은아니지만일을하고있습니다.월급여는기본150에수당이30-50정도나오구요~운영중인쇼핑몰은회사나가기전에는매출액이높았지만지금은한달에순이익이150-200정도들어오고있습니다.구매대행사이트로제가직접한국에서배송하는건은많지않구요중개무역처럼저희사이트로주문을주시면제가미국에주문을넣어서주문하신분께바로배송이되로록운영하고있어서투잡이가능합니다.한국에서도배송을하게되면수익도더높고매출도많이올라가지만안정적인수입을위해서회사로출근하게되었구요회사에서도제가무역회사와외국인회사경력이있고불문과를나와서외국에서수입하는수입,통관업무를하고있습니다.지금하고있는구매대행과연결해서일을할수있어서급여가많지않고4대보험이안되는비정규직이지만만족하고있습니다.또네고야란사이트에등록해서수입과구매대행업무를대신해주고약간의수수료를받는아르바이트도하고있습니다.낮동안사이트를통해들어온주문들을밤에미국쪽에주문을넣고다음날통관을할제품들의서류를작성해서택배사에넘겨주면(현재미국에서들어오는제품들은대한통운과현대택배를통해서한국으로배송하고있거든요)배송이됩니다.하루에수면시간이3시간미만인데다아직어린아이와떨어져서처음엔많이힘들었지만아이가더크기전에어떻게든현재의상황을개선시켜야하기에남편과시댁의반대가심했지만(남편과시댁은현재의제부채를자세히알지못합니다.친정의일이라이야기하고싶지않아서못했습니다.이야기해서상환해준다고해도불편할거같아서요)결국일을하게되었습니다.총수입은회사월급으로평균180정도나오고쇼핑몰수입이한달최하150정도나옵니다.아르바이트로버는돈30-50정도있구요남편이생활비로주는돈200이렇게됩니다.총수입합계는560정도되는데아르바이트비가고정수입이아니라서쇼핑몰수입을최저로잡았습니다.남편이주는생활비는부채에사용할수없구요나머지360으로부재상환계획을하고있습니다.만약대출이된다면기존대출건원금이자와함께성실히상환할것을약속드립니다.스스로자신감이없어서말이길어진것같네요끝까지읽어주셔서감사합니다.^^</t>
  </si>
  <si>
    <t>기존대출없고신용A등급연체율0%입니다.</t>
  </si>
  <si>
    <t>사정이있어개인적으로친구에게빌렸던돈을급하게달라고하여갑자기돈을아내모르게만들어야해서이렇게대출신청을하게되었습니다.아내가금융권관계자라모르게사용을해야해서입니다.마이너스통장700이있는데하나도사용안하고있습니다.사용하면아내가바로알기때문에..사채49%보다는저렴하게이용하고싶어서이곳을이용해보려합니다.여기서저보다건실한분은없을것이라생각합니다.</t>
  </si>
  <si>
    <t>기존대출도거의없습니다.급여는보너스포함연봉5800정도됩니다.회사는우림**에서총무과부장으로근무하고있습니다.월납입금은월급에15%정도되니납부하는데는전혀무리가없습니다.안전한투자해보세요.</t>
  </si>
  <si>
    <t>아버지께빌린200만원을상환하려합니다</t>
  </si>
  <si>
    <t>대출의시작을잘못하다보니신용점수가낮아지고조회건수도많아졌습니다.그러다보니여윳자금이없어이렇게갑자기필요한돈을구하기가쉽지가않네요.지난달에아버지께200만원을빌려그걸먼저상환하고싶습니다.가까운사이라도신용이중요하다보니~그래야다음에또빌려주시죠ㅎ한번믿고맡겨주십시오..절대연체같은거안합니다~ㅎㅎ</t>
  </si>
  <si>
    <t>월급여가세금공제후최소140만원됩니다.현재1년이상근무했고요~급여일이10일이므로매월15일쯤24개월로하여상환할계획입니다.차후신용도상승이있으면대환도가능하구요</t>
  </si>
  <si>
    <t>한번만.....도와주세요</t>
  </si>
  <si>
    <t>현재캐피탈에가지고있는부채를상환하고자합니다처음엔아무생각없이하나둘씩받아쓰던부채가...너무커져버렸네요처음부터은행에알아봤어야하는데...직장이개인사업장이다보니주변에서안된다는말이있어그냥무턱대고캐피탈을알아봤네요이제서야은행권을알아보니..부채가많아서안된다네요조금이라도이자가적어지면맘같아선금방갚고새롭게시작할수있을것같습니다현재현대와대우일부를상환하고자합니다현대는38%대우는44%인데대우에서참고금리로받았아요현재대우와현대에내는부채만해도50만원이넘어서연체없이갚을수있을것같습니다아니...하루라도더빨리갚을수있습니다</t>
  </si>
  <si>
    <t>현재월급여는185만원고정급이고인센티브따로있습니다연봉으로2400만원을받고있어요현재부채는씨티와대우현대에있고씨티에20만원대우에50만원현대에30만원을갚습니다..아직까지연체없이잘갚았고..앞으로도연체없이갚을겁니다이젠조금이나마저축도하면서..또보다나은꿈을꾸면서늦게나마이제부터다시시작하렵니다저에게한번만기회를주시면투자자님께서후회하는일은절대만들지않을겁니다또저도저처럼고생하시는분들을위해투자자로하루빨리다가갈수있게노력할겁니다</t>
  </si>
  <si>
    <t>씨티파이낸셜,HK저축은행대출상환</t>
  </si>
  <si>
    <t>지난달말머니옥션을통해서사금융을정리했습니다.금전적도움도물론되지만마음이한결개운합니다.등급은아직안변했지만신용평점도그사이40점가까이올랐습니다.머니옥션에서기존대출의만기상환전에추가대출이가능하다는걸몰랐었습니다.총이자금액,월납입금도줄이면서우수한신용도를회복하는날을앞당기기위해서제2금융권의대출도바로머니옥션을통해해결해보고싶습니다.상환하려는대상대출내용은:씨티파이낸셜:연45%,현재잔액826만원,월납입액47만원HK저축은행:연49%,현재잔액77만원,월납인액약5만원(HK는지난달사금융환승론받았을때함께정리하려했는데,머니옥션수수료,조기상환수수료등으로이번에정리하려합니다.)참고로,제일저축은행에이자만내고있는200만원(25%)은그대로두었다가몇달후회사에서성과급받을때따로정리하려합니다.이번에함께정리하면총대출요청액이1000만원이넘어가고,CashFlow개선효과도없어지고,또기존이율인25%수준으로머니옥션에선보이면투자자님들께환영받지못할것같아제외시켰습니다.참고로,지난달말에환승론신청시올렸던글을아래에다시올립니다.(투자해주셨던분들감사합니다!^^)=========================================================================[대출목적]외국계컨설팅업체,국내대기업회장실등에서의성공적인20년직장생활을하다가,작년에뜻한바있어동료와창업을했다가약반년간의고생끝에회사를접었습니다.자존심과고집으로어떻게든버티면서되살리려노력하는과정에서작년가을~겨울동안기존의은행대출외,캐피탈과대부업체대출까지쓰게되었습니다.그러다가작년12월자로"내사업"이라는꿈을일시접고직장생활을다시시작하게되었습니다.아이가클때까지는직장생활을할계획입니다.물론4대보험되고월급여는700만원입니다.(회사명,홈페이지,회사연락처,급여명세서제공가능)적지않은월급이지만작년에급하다고대출받은대부업체대출의이자부담때문에부담을받고있습니다.그이유로몇번의단기연체도있었습니다.(현재는연체전혀없음)스팸메일로대환대출가능하다는메시지보내오는업자들에게순진하게몇번속아조회기록관리의중요성도이제서야깨닫는등그동안신용등급관리가이루어지지않아,안정적으로월700만원급여받는직장인으로써의정당한신용등급을확보못해고민하다가이곳을알게되었습니다.[상환계획]대출을받으면대부업체대출을완납하고,캐피탈쪽에서대부업체수준으로이자율이높은HK저축은행대출(잔여80만원)과씨티파이낸셜일부상환을하면현재보다월CashFlow가월등히개선되게됩니다.차량과주유비,그리고아이들기본교육비는회사에서지원받기때문에여유가다행히있는편입니다.이곳에는저보다도더딱하고절실한분들도많은것같습니다.딱한처지로따지자면사실저는그다지내세울것이없습니다만,투자회수에대한안정성을찾는투자분들께는투자를청하고싶습니다.</t>
  </si>
  <si>
    <t>급여안에서상환할계획입니다.머니옥션대출을받게되면현재보다월납입액이9만원가량줄어듭니다.</t>
  </si>
  <si>
    <t>치과치료목적으로다시한번신청합니다~</t>
  </si>
  <si>
    <t>안녕하세요..^^출산한지얼마안되서일부사금융상환과생활자금목적으로400만원대출받아유용하게사용했던초보엄마입니다..산후조리끝나고신랑도일열심히하고있고해서대출받을일이없을거라고생각했는데치과치료가다시한번발목을잡네요어린나이라고생각해서산후에무리가없을거라생각했는데애기낳고나서치아가많이안좋아졌나봅니다..이가아파서병원엘갔는데원래있던충치도3개있었는데..애기낳고나서그사이에금이가고하는바람에5개의치아에신경치료를하고이를씌워야한다는데..그게합쳐서300만원가량든다고합니다..일단치료만받고나중에씌우려고했는데그렇게두면남은치아마저부서질수있고통증도심하다고해서요..일단치료먼저받고싶은데..모유수유중이라진통제도먹을수없고..치통이참힘드네요~(너무아파서진통제한번먹었는데그날밤에우리애기배앓이해서새벽내내울었어요)이제일주일후면출근도해야하고하니그전에치과치료완료할목적으로대출신청합니다.</t>
  </si>
  <si>
    <t>출산휴가가마치고복귀하면제가버는수입이한달에150만원가량되구요신랑이고정으로들어가게되서한달에350만원수령합니다.저는세금떼고해야되니까130만원안팎이고신랑은그냥현금수령해요~그리고타부채상환이조금줄어서72만원정도이고전기세수도세재산세같은게이번달기준으로30만원입니다.통신요금은둘이합쳐서인터넷요금까지27만원이구요~제보험들어가는게20만원신랑보험들어가는게10만원애기보험은3만원이예요제월급은다적금으로들어갈계획이었는데이번대출건이성사된다면적금을90만원안팎으로조정할계획입니다.이전대출금상환날짜와날짜를동일하게해서실수없게상환할수있습니다.다시한번만더믿어주세요~</t>
  </si>
  <si>
    <t>월매출1800예상인매장투자금조달목적입니다</t>
  </si>
  <si>
    <t>안녕하세요.간간히소액으로투자하며머니옥션과인연이생긴후이번일로투자요청을하게되었습니다.제가이렇게글을올리리라고는정말생각도못했습니다.ㅎㅎ간단하게말씀드리자면이번프로젝트는제친구와함께PC방을인수하고운영하기위한목적으로초기투자비용1억3천정도에약간모자란1천만원을조달해야하는상황입니다.매장은이전부터계속운영되어왔던터라평균월매출은최소1700~최대2200까지는찍을수있는곳입니다.목표는최소2000~최대2500까지찍어볼생각입니다.이미시장조사발품팔아거의마친상태이며,이전업주의개인적인사정으로인수자를찾을즈음저희가어떻게든잡아보려고미친듯이뛰어다니고있는상황입니다.누구에게돈은꾸어줄수는있어도돈빌리는건죽어도싫어하는성격이라지금껏은행문턱에서대출소리도안하며살아왔고,주위사람들에게조차돈한번안꿔봤는데사람욕심이란게어쩔수없네요...조금이라도더벌수있는것이있다면시도는해봐야하지않겠는가라는생각이드니말입니다.사실저는투자자가꿈인사람입니다.물론지금도변함없으며,어쨌든제가유일하게대출받은1건도나름투자목적으로받은것이었습니다.최초의대출건이죠윽~500을마이너스대출로받은후에본인집명의이전비용으로써야할친구에게300을나머지100을머니옥션에100을상비용으로사용하고있습니다.친구에게300을투자하지않았다면아마머니옥션에상당수의금액이현재투자되었으리라판단됩니다.원리금상환방식이기에달달이들어오는상환금으로1년정도돌리면어느정도나름대로의기본적인투자수익률은달성되리라판단이되었습니다.그목적으로대출을받은것이유일무일하며,상대적으로저렴한금리였기때문에이자가3~4만원정도나오네요(500만원대출건의사연이었습니다)헌데왜여기다돈을빌리나...?라는생각을하실것입니다.전이번에은행권에서대출받으면서기분이좀안좋았던경우입니다.자기집명의이전을위해목돈이필요한친구를도와줄겸목돈이필요해서은행에서한번받아볼까라는생각을하고정말생각없이온라인상에서만신용대출가능여부만알아보려등록했는데왠걸다음날신용조회다해놓고전화도없고안된다는통보가메일로날아오더군요.그게외환은행이었어요ㅠㅠ나름자세히기재해서작성한건데...외환은행기준에부적합어쩌고저쩌고...이러네요.급여가외환은행으로다이렉트로들어가는데도시간없어서방문도못하고인터넷으로했더니만이런문제가생기네요...당시신용등급4등급이었구요...결국조회한번에5등급으로하락.그래서우리은행으로달려가대출신청하니2틀만에나오네요...물론우리은행에서도조회하고6등급으로하락하긴했지만그래도대출은되더군요.아무튼걸핏하면조회하고신용도팍팍내려가고신경쓰여서은행에서가급적이면대출안받을라고요...만약1000만원대출받는다고생각하면또신용정보조회할테고그럼7등급되고신용안좋아여...이러면서돈안빌려주면그것만큼미치는거없을테고진짜무슨일이일어날지모를먼훗날을대비해서왠만하면은행조회는않을생각입니다.말이좀많았네요...최대한저를표현할수있는방법이뭘까라고생각해보니솔직함밖에없다싶어서좀길지만의심없이생각해주시길바라는마음에서써내려갔습니다.생활자금이없어서도아니고신용에있어서도그리나쁘지도않습니다.연체없고,머니옥션에짬짬이투자도하며,즐거운마음으로살아가고있습니다.믿고따라와주십시오.저에게투자하신분들만큼은최소한걱정없이지내실수있도록노력하겠습니다^^"</t>
  </si>
  <si>
    <t>예상월매출최소1700만원이며모든경비를1000만원선에서해결이가능할것같습니다.이번대출건에대한비용도그1000만원에대한지출경비에포함시키며,나머지순이익에서친구와제가일정비율로나눌계획입니다.제개인소득에서상환되는것이아니라는점알아주시구요오히려여러분께는더좋은조건이실겁니다.현재직장에재직중인상태라당분간투잡식으로관여할예정입니다.처음두달정도기반다지고남들과서비스면에서차별화를두어손님들에게이미지를각인시키기전까진최악의상황을고려하여월매출의재투입까지생각해두고있으나직장소득은변함없이들어오기에걱정하지말아주십시오^^:또한제와이프와맞벌이생활로두사람월소득은340정도됩니다.상환하는데는큰무리없으며무리한일은절대벌리지않는성격입니다.참고로저희집이월세인이유는원래저희부모님과같이살고있었는데이번에재건축이들어가는관계로잠시분리되어살고있습니다.재건축이완료되면다시합칠계획이구요...힘드시지만이글끝까지읽어주셔서감사드립니다...제게투자하시는분들과좋은인연만들어갔음좋겠습니다</t>
  </si>
  <si>
    <t>확실한약속이행으로보답하겠습니다.지난3년간단돈천원의연체도없습니다.</t>
  </si>
  <si>
    <t>☞현재매월지출금액과기대출금액-캐피탈1440만원(매월약70만원,34%)-국민카드론313만원(매월약22만원,14%)-그밖의신용카드(국민,신한)대금(매월약100만원)-생활자금임대료,관리비,통신비등.(매월50만원)-총매월230~240여만원현재위와같이지출(상환)을하고있으며월소득은300~400만원가량입니다.지난2005년부터단돈100원도어떤금융기관을막론하고연체한이력이없으며사금융,상호저축,캐피탈등에서대출한대출금도많이정리가된상태입니다.지난번에도와주신머니옥션의투자자분들의도움도컸습니다.현재상호저축은행과,사금융대출금은모두변제한상태입니다.마지막으로매월악순환되고있는신용카드의현금서비스를정리하려는목적으로한번더등록을합니다.현금서비스의총금액은약400만원가량입니다.신용카드빚을청산하고좀더안정적인재정계획을세우고싶습니다.지난번경매된대출금에대한이자는아직1회차밖에지나지않았지만급여일에미리입금을해두었습니다.앞으로도그렇게할계획입니다.현재신용등급은크레딧뱅크기준종합평점:676점/종합등급:7등급입니다.</t>
  </si>
  <si>
    <t>현재재직중인회사는네트웍솔루션개발및서비스를하는IT회사이며현재10여명의직원들과함께열심히일하고있습니다.저는솔루션사업부의팀장을맞고있으며법인등기상이사로도등록되어있습니다.확실한비젼을가지고열심히일하고있으며,월급여는급여통장에약150만원,따로현금160~180만원총액300~320만원을매월꼬박꼬박수령하고있습니다.그리고제직업이원래프로그래머이기때문에부업으로발생하는소득도적지않습니다.많게는월300,적게는100만원가량됩니다.또한카드를전부정리하면매월납부하는카드금100만원의남는금액이생기기때문에전혀문제될부분이없다고자신합니다.상환은36개월간이자율37%로매월15일어김없이상환하겠습니다.위의지난3년간의내용을보시면아시겠지만연체!!저스스로용납하지않는다고자신있게말씀드릴수있습니다.수도없이많은계산을하고하고계획을세워결심했습니다.약속한일자에약속한금액을철저하게지키겠습니다.믿고도와주시면감사하겠습니다.지루한저의글을읽어주셔서감사합니다.</t>
  </si>
  <si>
    <t>농장경영자금을도움받고자합니다.믿고투자해주십시요^^;;</t>
  </si>
  <si>
    <t>안녕하세요30살경기도양평군에서농업경영을하고있는사람입니다.저는중1때부터집안에서하는농업일을거들어왔습니다.주작목은표고와영지버섯등을집에서재배하였구요저희농가는월3천~4천의소득을올렸었습니다.헌데98년수해피해로인하여6억5천상당의피해를보았었구요이때농협에서대출을받은저희집의자부담금5억을들여일구워놓은13동의영지재배사와5만본의표고버섯등그외에도대부분의재산이수해로인하여망가졌어요국가에서는수해피해보상금이라고2천정도나왔는데그것만으로는힘들더라구요그리고남은1억5천의대출금이자는정말장난이아니더군요이자에이자를물어4억5천정말"억"소리나더군요군대제대후농업에뜻을두고농업대학교를졸업하였습니다.현재저희집은대부분의빚을청산하고1억정도의빚이남았습니다.농업일을사랑하고버섯에대해배우기위해중국과일본에연수를다녀왔구요국내버섯농장에현장실습을나가열심히공부하였습니다.현장실습시에도3개월정도일을하다보니농장사장님께서농장의일을전부맞기시더군요...경험이중요하다고하시면서새벽4~5시에일어나서밤늦게나아니면새벽12시~2시까지일하는날이비일비재하였습니다.집안에서운영하던농장일을해오던경험과현장실습을돌며정말열심히배웠거든요검은비닐버섯(황금버섯)느타리버섯,큰느타리버섯(새송이버섯),꽃송이버섯,상황버섯,영지버섯,잎새버섯,노란느타리버섯등균상재배,봉지재배,병재배,원목재배등그렇게14개월현장실습을했습니다.현재제가하려하는일은표고봉지재배입니다.참나무에표고버섯종균을접종하면1년간배양을해야수확이가능합니다.하지만봉지재배시2달배양후3달째접어들면서수확이가능합니다.한달간하루도빼놓지않고1000봉지입봉,접종을하려합니다.약간의오차를염두해두고하루50박스수확예정입니다..제가가지고있는판넬하우스50평2동저온저장고7평관리사15평을활용할계획입니다.제형님친구분께서판넬재배사6동을5년간무상으로빌려주신다고하셨습니다.제농장그리고빌린재배사를합쳐50평기준판넬재배사2동20평기준판넬재배사6동과창고총8동이며창고를개조하여입봉실,접종실,살균실등을만들예정입니다.약간의보강과운영자금이필요합니다.재배사보강비500(대출)초기운영비700(자부담)형님께서도와주시는금액입니다.총500만원이필요합니다.(농업대학을졸업하고나서창업자금을받았습니다.말이창업자금이지농협대출이에요5년거취10년상환인농협대출1억을받았습니다.0.4%저리이자입니다.1년에1천4백들어갑니다.(1년이자4백)실수하지않고열심히상환해나가고있습니다.그리고이번년도에양평군청에사업보조금을신청하였습니다.군수님께서내년에사업보조금을지원해주시겠다고약속하셨습니다.9천5백이사업자금으로나오기로되어있구요물론대출금아닙니다.사업보조비로국가보조사업(공짜)입니다.현재필요한버섯재배에필요한농업기계들은보조사업을받아서꼭필요한기계들몇개만더충당할예정입니다.입봉기500접종기500교반기1500살균솥2000콘베어300&lt;--대략이정도기계가들어갑니다.입봉기외에는접종과교반(톱밥을물과섞어서버무려주는작업)수작업으로하려합니다.살균솥은100t판넬을이용하여안에우래탄처리하여직접만들어사용하려합니다.형님이가지고계신상압살균기가있어정비해놓은상태입니다연결만하여사용하면됩니다.기본적으로필요한입봉기외에는어지간한것들은직접만들어사용하고농업기계가필요한작업은수잡업으로대체하려합니다.그밖에부자재중모자란것들도제가현장실습을갔던몇농장사장님들이조금씩지원해주기로하셔서그다지큰어려움은없을듯합니다.2009년내년에사업보조금이나올때까지기다리기에는그공백이크다할수있어투자자님들에게이렇게도움을청합니다.사업보조금이나오려면내년3월늦으면내년8~9월입니다.얼마전잠깐형님이일이터져자금회전이어려운상황에서어머니가아프셔서어쩔수없이300을산와에서가져다병원비로사용110만원상환하고190남았습니다.농대를다니며공부를하고실습위주의일이나주로아르바이트일을하다보니정규직직장을다니는경력을가지진못했습니다.그래서신용등급이별로좋지못합니다.하지만투자자님들께서도와만주신다면그믿음배신하지않고정말열심히하겠습니다.</t>
  </si>
  <si>
    <t>상환계획은현재제작은누나의소개로3~5달간아르바이트로스쿨버스를아침저녁으로운행하기로하였습니다.아르바이트비한달에150만원입니다.자동차기름20만원산와10만원자동차활부45만원한달용돈25만원말이용돈이지거의쓸일도없습니다.(술못합니다.담배끊었습니다.)50만원가량의여유가있습니다.가족들과생활하는관계로현재따로드는비용은거의없습니다.아침저녁으로아르바이트를하면서농장을꾸릴예정입니다.형님도제가잠깐농장을비우는시간때에는농장을봐주시기로하셨구요그리고표고버섯2개월배양후3달째2째주부터수확이확보됩니다.매일2kg50박스수확을보게됩니다.표고는재배시오염이거의없고가격또한큰변동이없습니다.스스로말하기는뭐하지만현장실습경험이풍부하여그리걱정하실일은없으리라생각됩니다.물론바로전까지도조교형님이하시는농장에서표고봉지재배를제가직접거들다왔구요그리고버섯단가에대해궁금하신점은가락시장사이트에들어가셔서표고가격정보알아보시는것도좋을듯합니다...^^;;중하급가격인2kg의가격으로2만원정도로측정하면될듯합니다.여기서2x50=100만원입니다.1달30일생산시약3천만원정도겠지요..?!농업용전기세95만원면세유1500리터현재리터당1200원입니다면세유가오른다고하니1500원잡겠습니다.그럼2백2십5만원톱밥비한달에100만원가량들어갑니다.부자재비가100만원인건비아주머니2명하루3만원씩한달180만원총3000-700만원을뺀나머지2천3백만원정도가순이익이라는결론이나오는데요세금내고세세히들어가는것들더따져보면조금더줄어들겠지요계산상으로2천3백정도가순이익으로나오지만저는1000~1500정도가순이익일거라보고있습니다.투자자님들지금껏제스스로정직하고열심히살아왔다감히말씀드립니다.일하다몇백원몇천원이없어서굶어본적도있었습니다.정말동전하나하나소중히활용하여투자자님들의기대에어긋나지않을것을약속드립니다.남에게피해주는걸정말병적으로싫어하며정직하고책임감있는사람입니다.많은관심부탁드립니다.버섯재배사는경기도양평군삼성리에있습니다.형제버섯이란명호로사업자등록을내었구요충분한재배경험하에실시하는일이니만큼믿고투자하셔도후회없으시리라감히말씀드립니다.처음2달간의형님의도움을주시기로하셨습니다.부자재또한톱밥,미강외에다른품목들도농장사장님들께약간의도움을주신다하셨습니다.2달간은수확을보기전까지저혼자의인력으로일을하며아르바이트시간에만형님이잠시재배사를봐주시기로하여인건비를들이지않습니다.(좀더세세하게상환계획과사업자등록증농장사진등을블로그에올리려했는데제컴이아주많이고물이다보니올라가지를않네요피씨방을이용해서라도올려놓도록하겠습니다.)</t>
  </si>
  <si>
    <t>월마다틀림없이입금되는높은수익률을보장합니다.</t>
  </si>
  <si>
    <t>지난번머니옥션에서대출은신청승인되어연체없이입금하고있고이번에신규대출신청을합니다.대출목적은생활자금이목적입니다.지난번대출목적은결혼을위한원룸보증금마련으로신청하여여러분의현명하신투자로인하여귀중한돈을받아서정말많은도움이되었습니다.그래서한숨돌리고웃으면서생활을하였는데이번에불행이도교통사고가났습니다.불행중다행이도인사사고는없었으나제가자동차보험을자차까지가입하는스타일이나그것도금전적으로뒷받침해주지않으니이번에는자차가입을하지않았는데교통사고가나고보니상대방이나상대방차량은보험으로처리가가능하나제차가문제입니다.수리비가180만원정도나왔는데중고나새차나수리비는같다고하더군요이제좀돈좀모아보려했는데이런일이있으니정말앞이깜깜하더군요물론차를패차를시키고걸어다니면좋겠으나제일이영업인지라차가없으면회사에서의저의입지는무용지물입니다.하루속히차를고쳐야일을할수있는처지이니결혼도앞둔저로써는지푸라기라도잡고싶은심정입니다.그래서머니옥션의대출을신청하게되었습니다.직장은4대보험가입되어있고1년정도근속하였으면바로전직장은역시4대보험가입되어있는사업장에서3년근무하였습니다중간에휴직기간은없습니다.신용카드도사용하는만큼신용에는이상이없습니다.1년전쯤에사금융대출을받고2-3차례중개업자를통하여신청하다보니신용조회건수가누적이되어일반은행권에서는대출이힘든상황입니다이런내용으로보름전쯤신청하였으나조금모자라유찰이되어서다시신청합니다.다행이차는사장님이먼저가불형식으로처리를해주어서영업을하는데지장이없으나가불을했기때문에돈이꼭필요한실정입니다.물론저의연체를하지않겠다는자신감이현실에따라달라질수있지만제가죽지않는이상틀림없이여러분들에게높은이자와함께매월통장으로입금시킬자신이있습니다.부디다시한번투자부탁합니다.</t>
  </si>
  <si>
    <t>상환계획은지지난달부터월급인상을하여4대보험료빼고순수월급만200만원입니다.거기서차량유지비가월40만원정도생활비가10만원머니옥션대출상환금이21만원기존대출상환금이30만원월세및공과금이20만원통신비가10만원적금이20만원해서총150만원정도됩니다.그래서50만원의여유자금이항상있으므로250만원의머니옥션대출상환금24개월로월15만원정도갚는데는전혀문제가없습니다.다시한번말씀드리지만갚을수없다면빌리지도않습니다.</t>
  </si>
  <si>
    <t>높은이자율을낮은이자율로전환</t>
  </si>
  <si>
    <t>높은이자율의사금융네군데쓰도있습니다.결재일도각기달라번거로운점이많아서머니옥션으로전환하여낮은금리로결재를하고싶습니다.</t>
  </si>
  <si>
    <t>급여는현금수령하다가통장수령한지는두달되었습니다.육류도매업체영업직에근무하고있어서기본급외에수당포함400만원이상수령하고있습니다.급여일이15일이라서급여일에맞추어결재하기를원합니다.</t>
  </si>
  <si>
    <t>주택전세연장자금</t>
  </si>
  <si>
    <t>머니옥션에서잘상환하고있는대출자입니다.집이9월로만기가됩니다.2달전에주인이들어와산다고해서집을알아보러다니다가다시상의를해서1년을연장했습니다.왜냐하면내년에집을사서이사할계획인데1년살려고옮기려니거기에따른비용이너무낭비라는생각이들어서죠.맘씨좋은주인의덕분으로1년을연장하며대신전세금을조금올려주기로했습니다.말일즈음에신용대출로자금을알아보려고오늘까지있었는데..왜머니옥션생각을미처하지못했으까?..다른곳은알아보다가신용만하락시키는걸..어차피비슷한이자니까추가로다시받아보려구요..진작에서둘걸괜히시간만보냈습니다..부탁드립니다..전에는35%로했는데좀낮춰서신청해봅니다.</t>
  </si>
  <si>
    <t>지난1월에받아서지금까지잘상환하고있구요~그때보다월소득이많이올라서앞으로도약속지키기에무리가없을겁니다.개인사업으로의어려움으로인해떨어진신용도얼른회복시키고싶습니다.여기에는남편소득은올리지않았습니다.영업직이라일정치않아서요..참고로월150~250만원사이입니다1년후의멋진집장만등..좋은맘으로투자를해주시면정말감사하겠습니다..</t>
  </si>
  <si>
    <t>고금리상환목적입니다.</t>
  </si>
  <si>
    <t>작년5월달부터사금융과같은48%라는고금리의저축은행사용과,사금융2군데를사용하고있습니다.한번의연체없이잘상환하고있으며,캐피탈에서도현재사용하고있습니다.캐피탈권을제외한저축은행,사금융은중계업자에게진행되어무수한조회건수와터무니없는중계수수를주면서대출을받았습니다.동시다발진행으로조회건수는점점늘어나게되었으며,채무통합을목적으로올해초은행권에알아보았지만금융권에는택도없었습니다.한번의연체없이잘상환하고있지만,너무높은살인적인이자율과여기저기흩어져있는채무통합목적으로머니옥션환승론에신청을하게되었습니다.</t>
  </si>
  <si>
    <t>올해초3월머니옥션을통해급한병원비로200만원을대출을받았습니다.개인업무상하루,이틀늦게빼고는아무이상없이잘상환하고있습니다.현재월롯데캐피탈:70,000저축은행권:450,000,사금융:300,000원월납입하고있습니다.머니옥션200,000원전체연봉2600월급여는180만원정도수령하고있으며,연말보너스100%받고있습니다.180만원에서1,000,000원정도대출금으로빠져나가고있습니다.한달생활비약40만원,핸드폰10만원,이렇게해서월생활을하고있습니다.현재남아있는금액은롯데캐피탈약60만원,저축은행:400만원,사금융:540정도남아있습니다.이부분을통해단1%라도낮은금리와채무통합을하고싶습니다.36개월동안문제없이잘상환하도록하겠습니다.</t>
  </si>
  <si>
    <t>멋지고행복한2009년봄을열어주세요^^;</t>
  </si>
  <si>
    <t>이자율이낮아서인지투자자님들의관심이적어서이자율을높여서다시신청해봅니다.사업확장을위해목표했던금액보다낮추어신청하다보니추가대출을신청하게되었습니다.만약이번에도투자자님들의관심이낮다면좀더여유를두고천천히진행하는방법을강구해야할것같습니다.사실지난번경매가너무빠르게낙찰되어서추가대출이가능할걸로생각한나머지마지막남아있던제2금융권대출을갚았더니계획에차질이생기네요가을에겨울과봄시즌을같이준비해야하기에추가대출을신청합니다.-악세사리와잡화에서벗어나패션의류를주축으로한쇼핑몰및오픈마켓입점을준비하려하고요또2~4월의경우지갑,가방등의잡화류의최고시즌으로소매는물론기업체판촉물량도상당히증가합니다.이에직접수입,생산하여재고를준비하여야합니다.또경기가나쁘다보니좋은기회가많습니다.^^)금번대출이성사되어내년봄도약할수있다면신규로런칭하는아이템을공개하고투자자님들이함께참여할수있는장을만들도록하겟습니다.다시한번관심을가져주시면감사하겟습니다.</t>
  </si>
  <si>
    <t>아래는지난번경매에서올련던내용입니다.먼저앞서서진행하였던경매를3일만에조기낙찰시켜주신모든투자자님들에게다시한번감사의말씀을올립니다.더불어머니옥션측에도감사드립니다.머니옥션측에서150만원이나입찰해주시고또추천경매로등록하여주신덕분인것같습니다.처음에신청할때필요한금액을신청하면좋았을텐데...머니옥션이란곳이생소하기도하고또'이게될까..?'하는생각으로금액을낮추어신청했는데덜컥3일만에낙찰되어정말기뻣습니다.첫투자금을모두신상품매입에투하하고싶었지만...그래도안전하게가자하는생각으로마지막남은대출금(현대스위스)을상환하였습니다.다소중복된내용이지만처음참여하시는분들을위해현재의사업내용과앞으로의발전방향을비교적소상히밝히고자합니다.좀더구체적인내용이궁금하시다면저의블로그에방문하시면최근매출현황및판매아이템에대한자료를갤러리에올려놓았습니다.업종:온라인전자상거래(오픈마켓,독립쇼핑몰,B2B)창업시기:2006년상반기----초기자본금:2000만원(300만원대출포함ㅠ.ㅠ)사업자등록:2007년12월사업장소재지:경기도성남시분당구금곡동판매아이템수:약2000종----주력아이템:악세사리,머니클립,지갑,벨트월배송건수:1500~2000건월매출:2000~3000만원(온라인상으로확인가능한매출2000만원이상)2008년상반기부가세신고금액:1억원(이부분수치에대한궁금점은쪽지로^^)평균마진율:60~70%(악세사리/잡화가마진율이높습니다.)***투자금용도***빠른시간안에신규아이템매입과초기프로모션비용으로사용될예정입니다.(빠른집행빠른수익^^)여담이지만제가취급하는2000여종의상품중에서100여가지의리딩상품이매출의70%를차지합니다.이런리딩상품혹은미끼상품을런칭하기위해자금이필요한거죠구체적인투자금의용도는다음과같습니다.(앞서받은1000만원의지출내용을포함하여)1.장비구입---타각기(MPX-80)300~380만원(금속표면에사진같은이미지를각인하는데필요한장비입니다.)현재저희가취급하는아이템에여러용도로응용할수있습니다.2.기대출금환승---창업초기현대스위스에서대출받은300만원상환3.아이템확장및프로모션---1차투자금으로확장하지못한아이템을추가로런칭하고프로모션할예정입니다.4.사업분야확대준비---기존아이템과더불어의류생산및판매를위한준비5.예비비충당---돌발적인시장상황에대처하고,단기시즌상품매입을위한예비자금확충6.POS및ERP도입---이부분은신중하게여러가지로검토중입니다.현투자금으로하기는다소무리가있을것같고적은비용으로비슷하게흉내낼^^방법이없을까고민중이네요POS는향후꼭필요할것이고,ERP는자체개발인력이충원될경우진행할예정입니다.(현재무료PMS프로그램으로ERP를대신하고있는데규모가커질수록관리의중요성을새삼느끼고있습니다.)---------------------------------------------------------------------상환계획은1차,2차투자대출로발생하는매출은차치하고세워봅니다.(그래도궁금하실것같아서1차대출로인한최소기대효과는월매출300/순익100입니다.)매출현황자료는블로그에공개해두었습니다.방문해주세요(공개한매출은월평균2000만원입니다.그외추가적인매출이월평균500~1000만원정도되는데이부분은공개할수가없습니다.증빙이어려운부분도있고영업상의기밀이기도합니다.그러니공개된매출기준으로판단해주세요)월매출2000만원을기준영업이익--------1100만원(오픈마켓수수료를공제한)부가세충당금----80만원(매입자료를제외한확정신고시납부할세액을따로이충당합니다.)인건비----------140만원(직원1,알바1)사무실임대료---100만원(현재분당사무실을평택으로이전할까고려중입니다.)-참고로저희는동대문/남대문에나가서직접매입하지않습니다.-관리비및공과금-30만원광고비및기타--100만원-------------------------------순익600만원생활비,교육비등등---------------300만원머니옥션1차투자대출상환금---56만원------------------------------------------최소잉여자금244만원머니옥션을알지못하였을때는매월발생되는잉여자금으로재투자하여왔습니다.그러다보니성장이더딜수밖에없었죠...그렇지만억울하진않습니다.그런덕분으로투자대비수익율에대한여러가지데이터를축적해올수있었고그에비롯한자신감또한충만합니다.다만아쉬운것은창업초기급한마음에모자라는상품대금을충당하려고현대스위스에서300만원대출한걸지금까지끌고온것이네요매출이조금씩오르면서그냥갚아버릴수도있었지만...이자10만원과300만원을재투자하였을때의기대수익율속에서2년동안이나고민했네요***궁금해하실것같은것들****왜금리가저렴한은행에서대출받지않나?우선신용등급상의문제입니다.창업전후로신용관리를제대로못한점과자영업자의한계점그리고본인명의의재산이없는것등으로인하여신용등급이낮습니다.*몇천만원쯤지인에게빌리면안되나?물론그럴수도있겟지요..그렇지만요즘세상에그게어디그리쉽습니까.또잠깐몇달쓰는것도아니고1년이상사업자금으로융통해야하는데말꺼내기도어렵더군요...*집이100평???지난번경매때어떤분이질문하셔었는데본인소유가아니고가족소유입니다.위에서보시는바와같이동거가족이5명이고요저혼자서어쩔수있는집이아니랍니다.*매출이2000만원이넘는데뭐하러투자를받나?매월발생하는잉여자금을재투자하여성장하려면얼마나걸릴까요.?또..오픈마켓의속성상판매대금이회수되려면10~20일이소요된답니다.재고를보유하지않고운영하더라도매출액만큼의운전자금이필요합니다.그러나재고를보유하지않게되면배송이늦어지것은물론마진율또한떨어지게되죠투자자님들도한번씩은경험하셨을것입니다.인터넷으로주문하고몇일씩배송이늦어지는것을...*운영하는오픈마켓아이디와쇼핑몰주소는?쪽지로질문주시면알려드리겟습니다.사이트의이미지도고려해야하기때문에불특정다수가열람할수있는곳에공개하기는어렵습니다.*현재매출을증빙할자료는?블로그에옥션과G마켓의지난6개월간의매출현황을올려놓았습니다.옥션과지마켓이전체매출의70%를차지하니가늠해보실수있으실것입니다.나머지30%는인터파크,11번가,자체쇼핑몰,B2B현금거래등입니다.**************향후계획***************월매출1억을달성할때까지투자자님들에게는복리로자금을운용할수있는장을마련해드리고저는목표를달성한후모든차입금을정리하고자기자본을축적하고싶습니다.그후목표는투자자들이직업아이템에투자할수있는시스템을만들고또그후목표는기업공개와상장을통해서규모를키우는것이죠먼이야기같습니다만...과거유행했던벤처기업의머니게임이아닌자본금2000만원으로2년동안고생해서차근차근일구어나가는꿈입니다.**************사족**********************이순신장군과같은심정으로지지않는게임을하기위해2년간움츠렸다가뛰어오르려하는것입니다.현재의최소잉여자금을상환금으로대처한다면2년상환연이율30%기준으로5000만원이상의자금을운용할수있습니다.매월300만원씩재투자하는경우와일시자금5000만원으로사업을확장하는경우이두경우를놓고본다면어떤것이유리한지는자명한사실입니다.현재의자산을평가해본다면초기창업자금과재투자자금을모두합쳐6000만원정도되는것같습니다.현재투자원금대비하여연간100%이상의수익을내고있습니다.물론자산이불면불었지줄지는않고말입니다.그렇지만저희의상환계획은향후발생할부가가치는전혀고려하지않고세웠습니다.시쳇말로신규로투자되는것에서전혀수익이발생하지않는다하더라도상환에아무런어려움이없습니다.</t>
  </si>
  <si>
    <t>안녕하세요..</t>
  </si>
  <si>
    <t>결혼전도움을부탁드립니다.</t>
  </si>
  <si>
    <t>안녕하세요?4개월전힘든상황에서여러대출자님들의도움으로500만원을머니옥션으로부터대출을받아사금융대출을거의대부분상환하여열심히생활을하고있습니다.이번에대출을신청하게된목적은전에도말씀드린것처럼앞으로보름후에있을결혼에관련하여모든결혼비용은신부측에서거의대부분준비를하여결혼준비가마무리되었습니다.결혼하는데이것저것왜이렇게준비할게많은지...ㅠㅠ그런데저희부모님께서제가꼭데릴사위로들어가는것처럼보여서그런지저도모르게신부측에다예물비를쫌많이보내셨더라고요.집에도힘든상황인데어떻게마련을하였는지..ㅠㅠ..아마도부모된입장에서아들놈이처갓집에서기죽지말라고그렇게하신것같더라고요.너무나미안한마음에결혼식피로연은제가알아서하겠다고큰소리를쳐버렸습니다.대략120만원정도예상을하고있습니다.이것만은꼭제가처리하고싶습니다.결혼하신분들께서는대부분아실것이라생각됩니다.보통피로연비는축의금을받아서처리를하지요.그런데분명신부측에보낸예물비다른분들께빌린것같습니다.그래서축의금받은거는아마도고스란히다나갈것같네요.머니옥션에서기대출한거연체없이잘상환하고있습니다.투자자님들아래상환계획도꼼꼼히챙겨보시고다시한번도움부탁드립니다.저보다더힘들고어려우신분들이너무많네요.같이힘내요^^그럼좋은한주되세요^^감사합니다.</t>
  </si>
  <si>
    <t>[직장인]-월급여160만원(4대보험공제전)[연봉:2,400만원(보너스,퇴직금포함)]-4대보험가입-근무개월(1년4개월)[신용등급]크레딧뱅크9등급-463점마이크레딧트9등급-504점[부채현황]1금융권(학자금대출)-48만원:대출이율(1.00%)-월상환금60,000원(3개월에한번납입)2금융권(씨티****)-509만원:대출이율(29.90%)-월상환금237,423원3금융권-220만원:대출이율(66.6%)-월상환금180,000원머니옥션-457만원:대출이율(39.00%)-월상환금303,244원(3회납부:정상상환중)*총부채-약1,234만원(월:780,667원)위신용등급과총부채현황에서이번에150만원을대출을하면월87,777원이추가되어월868,444원을부채상환금으로납부를하여야합니다.전부채가원금균등상환이라제가받는급여에서기타생활비일부를제외하고는상환능력이충분하다고봅니다.또한머니옥션에서받은기대출에서연체없이충실하게상환을하고있습니다.다시한번저에게힘을주세요^^끝까지읽어주셔서감사합니다.</t>
  </si>
  <si>
    <t>이번에는전부고금리에서갈아타고싶습니다!</t>
  </si>
  <si>
    <t>여러투자자들의도움으로200정도를상환할수있었습니다.하지만정말고금리이자를쓰다보니.정말달달이괴로움을말할수가없네요10만원이라도이자가준다면..훨씬마음이편할것같고정말대부업체에서벗어나서계획있게살고싶습니다.월급받아서전부이자보내고나머지로아껴서생활을했구요연체한적은한번도없었습니다.아이도있어서하루하루애기한테죄지은듯미안하네요맘편하게당당하게제자신이움츠려들지않게살고싶습니다.</t>
  </si>
  <si>
    <t>이때까지연체는한적이없습니다.월급날을10일로바껴서15일로상환일을잡았구요남편월급이나모두제가관리해서연체하는일이때까지없었듯이앞으로도꼭투자자님들후회없도록꼭상환하겠습니다.2년더있음적금조금씩넣은거랑보험료도환급되구요목돈생김더빨리상환할계획입니다.정말실망하시지않을꺼에요!!</t>
  </si>
  <si>
    <t>채무통합하고싶습니다.</t>
  </si>
  <si>
    <t>해병대부사관으로입대해서2년동안모은돈갑작스럽게어머니가병에걸리셔서급하게수술하는데,썼습니다.그후로돈은제대로모으지를못하고매달어머니약값과,몇달에한번받는검사비가부담이너무커서사금융에손을대고말았습니다.높은이자율에시달려서채무통합을하고싶습니다.투자자님들한번만저좀도와주세요~</t>
  </si>
  <si>
    <t>매달10일날월급이고,각종대출로나가는돈이70만원입니다.충분히갚을수있는능력이있습니다.부대안에독신자숙소에서살아서나가는돈이한달이2만원냅니다.~기타로나가는돈은핸드폰요금이랑보험비해서10만원정도됩니다~월급빼고20일날수당이12만원가량이들어옵니다.한달에40만원여유가있습니다.한번만투자해주세요~</t>
  </si>
  <si>
    <t>급하게300정도돈이핑요합니다</t>
  </si>
  <si>
    <t>친청어머니가얼마전에대장암으로돌아가셨습니다병원비에장레비에300정도쓰다보니생활하는게힘든네요저가씀씀이가좀커그동안저축은못하구살아서더욱더그럽니다이번일로인하여앞으론아껴돈모으며살려구요</t>
  </si>
  <si>
    <t>저는식당에근무한지2년정도됐고월급은150만원받구요남편이220정도받아오는데둘다씀씀이가커돈은못모았네요저가조그만알뜰이살면대출금상환하느데큰무리는없을것같네요대출만해주신면하루연채없이성실히갚겠습니다</t>
  </si>
  <si>
    <t>2번째도전이네요부탁드립니다</t>
  </si>
  <si>
    <t>사금융이라는것도모르고돈이급해서쓰게되었습니다아빠의사업시작으로돈이필요해급하게해준게사금융을썼네요중개업자쪽에서여기저기조회건수를남기고받게되었습니다이자가만만치않습니다아빠는친한선배에게돈을주고맏겼지만그븐은나쁜생각으로아빠를져버렸습니다아빠는지금병원신세를지고계십니다당뇨로인해서몸이나빠져그병원비도제가감덩해야하네요많이힘들어도이걸이겨내면곧희망이생길거라믿습니다제가버는수입은200만원정도이고요저희신랑이버는수입은130만원입니다저는현금을쓰지않고신용카드를이용합니다카드값이150정도보험료50만원저희식구딸까지........이자를50정도납부하고70만원은차할부와통신요금을냅니다이대출을받게되면이자는20만원정도절약이되겠네요아아이의유치원비와학습지가10만원정도입니다부탁드립니다도와주십시오열심히상환하고연체는절데로안하겠습니다</t>
  </si>
  <si>
    <t>400러쉬200아이비금융이렇게납부할것입니다산와도있는데이건거의다값아나가서이두개만해결하면되겠네요부탁드립니다</t>
  </si>
  <si>
    <t>고금리상환.</t>
  </si>
  <si>
    <t>정말엎친데덮친겪으로일이계속터지네요.지난번에사금융상완을조금하기로&amp;#54720;는데사정이생겨하지못했습니다.이번에는대부업한군데를상환할생각입니다.조금씩조금씩정리해나가려구요.그래도조금씩갚고있었는데이번에친정아버지가주식을투자하신게잘못되셔서거의1억가까이손해를보시면친정이어렵게되었습니다.조금씩도와드리다보니사금융의고금리가저를더힘들게하네요.우선친정이조금좋아질때까지공부는당분간혼자해야겠습니다.어려우시겠지만금융상환엔지장없게하겠습니다.어떤곳에서든한번도연제없습니다.도와주세요.</t>
  </si>
  <si>
    <t>상환계획본인월급-1643000원신랑월급-300~350만원과외비-40만원=======지출======생활비=2500000(카드값,부모님생활비800000원포함)보험및적금,펀드-1000000(펀드/삼성생명3년부음,500000세식구보험500000)핸드폰,인터넷=250000금융상환-80만원(아이비15만원,hk23만원"원리금상환"러쉬,미즈,산와이자만-40만원정도,머니옥션30만원)=&gt;사금융의이자만상환하는것과낙찰이되어원리금균등상환하는것은금액은비슷해도부담이덜하고원금까지같이갚을수있게때문에아무래도더금방상환하지않을까생각합니다.&lt;매달생활비에서적게는60만원많게는90만원까지항상남습니다.이번달엔비록부족하지만여러분들의돈을갚는데에는지장이없으리라생각됩니다&gt;</t>
  </si>
  <si>
    <t>높은이울의대출을갚고싶습니다</t>
  </si>
  <si>
    <t>10년전아버지가화상으로인하여병원비및생활비를제가전액부담했읍니다.그러다보니높은금리에대출을이용하게되었고,대출을어느정도갚아을때아버지가일을하시다또사고를당하게되었읍니다.설상가상으로낮은금리로대출을알선해준다는대출중계업자의말을믿고알아봤다신용등급및조회과다로대출이어려운상황입니다.대부분내년이며상환이끝나는데조금이나만이율낮은대출로돌려서조금이나마친정부모님께도움을드리고싶습니다.투자자분들이도움을주셨으며좋겠읍니다.결혼을하고나니시댁및남편에게눈치가보여서더욱어렵네요</t>
  </si>
  <si>
    <t>월200~210정도월급을받고그중대출상환금으로월120만원정도상환하고나머지금액은생활비로사용하고있읍니다.머니옥션에서대출을받는다며높은금리에대출상환후기존에지출되었던금액으로정기적금을들어빠른시일내에나머지대출도정리하려합니다.</t>
  </si>
  <si>
    <t>사금융상환을위해대출신청해봅니다.</t>
  </si>
  <si>
    <t>안녕하세요~!작년이맘때한번대출을받아정말유용하게잘쓴기억이나다시한번두드려봅니다..작년에대출받았던건은이제다음달한번만기입하면끝이나는군요...정말감사했습니다...이번에다시신청하게된것은,기존사금융을미쳐,다정리를하지못해이번에꼭정리를해보고자모자란금액에대하여대출신청을합니다..</t>
  </si>
  <si>
    <t>2005년부터에이젼시를해오던지라,관리하는업체수가꽤됩니다..매달,들어오는웹호스팅+관리비가평균80정도이며,신규제작건까지하면,매달수입이200정도됩니다..이번에,http://www.idahanbok.co.kr란쇼핑몰도병행할예정이라수입은더늘어날것으로보고있습니다...주택담보대출건은,부모님명의의주택(약3억)인데부모님이연로하셔서,제이름으로대출한부분이라제가상환하는부분은아닙니다..지난번처럼꼭성실히상환할것을약속드리겠습니다...많은분들의관심부탁드리겠습니다...감사합니다..!!좋은하루되세요~!^^</t>
  </si>
  <si>
    <t>고금리사금융대출갈아타고싶습니다.</t>
  </si>
  <si>
    <t>투자자분들과머니옥션운영진분들모두안녕하세요6개월전사금융상환을목적으로300만원(12개월만기)을대출받고현재6번째상환중에있습니다.(연체된적X)6개월전머니옥션에서대출받은금액으로무리없이사금융상환을하였지만,한달전피치못할사정으로또다시사금융을이용하였습니다.이유인즉슨,10월말에일본으로학술회를가게되었습니다.물론..학교에서모든지원비를내주었습니다..하지만환율이폭등하는바람에학교에서지원해준금액(10월초:원엔환율1200)이턱도없이모자라게되었고(10월말:원엔환율1500원)엎친데덮친격으로치아에문제가생겨치료를받느라100만원이넘는돈을지출하였습니다.(국고지원은항상출장나가기3주~4주전쯤들어옵니다.정부에서환율이내릴꺼라고하여기다렸지만어쩔수없이출장전날원엔환율1511원에환전하였습니다..)부모님께받아야하지만부모님께서현재이혼소송진행중에계셔서고정자산들이다묶여계신상태입니다..(재산분할소송)부모님께손벌리기도죄송하고해서사금융을사용했는데..고금리가너무나부담스럽습니다.이런연유로다시한번머니옥션투자자님들께투자를부탁드립니다.</t>
  </si>
  <si>
    <t>할아버님(부모님께서이혼소송중이셔서)께한달에115~125만원씩용돈을받고있고통장잔고에140만원정도가남아있습니다.현재졸업을앞둔한양대학교4학년입니다.12월겨울방학부터금융회사에서인턴사원으로근무하게됩니다.500/55짜리원룸에서월세로살고있기때문에최악의경우에는월세금을빼서상환할각오도하고있습니다.한달지출하는금액은===========================월세:55핸드폰비:7만원통신비:3만원공과금:4만원머니옥션상환금:28만원+20만원(이번에대출이된다면)==============================================생활비를포함하여한달에총120만원정도지출이예상되고상환에는큰무리가없을것같습니다.투자자님들의현명한선택을기다리겠습니다:D</t>
  </si>
  <si>
    <t>09년9월에상환할계획입니다^^</t>
  </si>
  <si>
    <t>안녕하세요~내일인천연수동에있는작은원룸형아파트전세로들어갑니다~전에2차례머니옥션투자자님들의도움을받아월여유자금이생겨서이번에4.5%대은행대출1700,전에살던월세보증금1000,거기에제가모아둔돈300을모아3000만원짜리전세집을얻게되었습니다~^^더모아서머니옥션1건을해결할까하다가월40십만원월세비의압박으로월세탈출을결정했습니다ㅋ대출신청을한100만원은예상보다이사비용이많이들어서입니다.도배,장판,포장이사비용에전에살던집에있던짐들을고물상아저씨를불러서반이상버렸더니(참고로전에살던월세집은방이2개)휴~~비용이많이초과되었네요100만원이면여유롭게비용을정산하고계획했던대로월지출이가능할것같습니다.투자자님들잘부탁드립니다^^</t>
  </si>
  <si>
    <t>월세비40만원부담이없어지고은행전세자금대출이자로월64,000원씩나가니까(참고로전세자금원금상환은앞으로1~2년머니옥션부터해결하고상환할계획)월30만원정도여유가발생합니다월에10만원정도문제없이상환가능합니다.8월말이면여름휴가보너스로월급외140만원을더받는데요투자자님들이동의하시면9월쯤(앞으로9개월뒤)중도전액상환을할까합니다..금액과기간이작아투자자님들에게큰수익이없을지도모르겠으나&amp;#51211;은친구도와준다생각하시고잘좀봐주세요~~^^행복하세요여러분~!</t>
  </si>
  <si>
    <t>현대캐피탈상환하고싶습니다.</t>
  </si>
  <si>
    <t>현재현대캐피탈에서700만원가량의돈을빌렸었고,계속상환하여현재는약300만원의금액이남아있는상태입니다.이율이38%이다보니매달갚는데도줄어드는게보이지않네요.조금이라도저렴한이율로전환하고싶어서이렇게글을올리게되었습니다.</t>
  </si>
  <si>
    <t>현재제급여액은세후150만원정도입니다.금여일은5일이구요,그래서상환일도10일로선택한것입니다.현대캐피탈로나가는금액이월70만원가량이고,학교다닐때학자금대출받았던학자금대출금액상환액이12만원(학자금은잔액이이번달입금하고나면30만원정도밖에남지않습니다.)그리고보험이랑통신비가20만원정도입니다.나머지는교통비와생활비로사용을합니다.이렇게되다보니매달빡빡하더라구요.여기서400만원을대출을받게된다면제가월상환해야되는금액이22만원정도이구요,그렇게된다면머니옥션상환220000학자금상환120000(3월이면끝나요!!)통신,보험료200000교통비생활비500000합계금액이1040000원이나옵니다.절대제가연체를하거나할만한상황은만들지도않습니다.제가조금저렴하게대출받아보겠다고여기저기문의를하다보니신용등급에많은영향을미쳐서등급이낮은것은사실입니다.하지만한번도연체한적없구요,무리해서돈을빌릴만큼무모하지는않습니다..^-^;저를믿고투자해주시는분들께정확한상환으로보답하겠습니다.읽어주셔서감사합니다.</t>
  </si>
  <si>
    <t>저에게투자해야하는10가지이유</t>
  </si>
  <si>
    <t>하나,기대출이소득대비많지가않다.두울,사소한것하나연체한적없었다.세엣,남의돈을어렵게생각한다.네엣,약속을하면무슨일이있더라도지킨다.다섯,소득이한정적이지않고하는만큼벌어들일수있다.여섯,믿음을져버릴정도로나쁜놈이아니다.일곱,소심한에이형이다보니항상선결재를해야지만마음이편안하다.여덟,지켜야할것들이있다.아홉,야망이있고꿈이있다.마지막으로열번째는죽을고비를넘기고살아났기때문에그누구보다인생을소중히생각하고감사하며살아가고있습니다.대출목적:차사고로인한형사합의금</t>
  </si>
  <si>
    <t>월급여:300만원++부수입50만원지출:캐피탈900만원(110만원중도상환)8회상환:월39만원(잔여:690만원)원리금균등:카드론300만원(3회상환):월25만원(잔여:225만원):머니옥션300만원:월19만원부채상환으로총지출:83만원소득은서류증빙가능하며,까다로운머니옥션심사과정을통과해서승인을받았습니다.3가지만약속드리겠습니다.1.연체와중도상환없이원금과이자를충실히지키겠습니다.2.화장실들어갈때랑나올때틀린사람이않되겠습니다.3.투자자님들과서로웃을수있는관계를형성하겠습니다.*믿고투자해주신다면절대투자자님들통장에연체라는글씨않뜨게하겠습니다*</t>
  </si>
  <si>
    <t>당당한34살직장인입니다연봉은2400입니다</t>
  </si>
  <si>
    <t>급히목돈이필요해서신청합니다34살직장인이고요거주지는안산입니다현재에스콰이아안산점지점장으로있고요사금융450만원을갚을려고합니다이자가너무비싸서요그리고부모님을도와드릴려고합니다장남으로서해드린게하나도업는것같고여힘드신부모님을도와드릴려고합니다원금및이자는성실하게갚을수있습니다지금도25일급여날되면정확희상환하고있습니다필요한서류는다해드릴수있습니다</t>
  </si>
  <si>
    <t>제가월급여는25일날입니다급여는200만원이고4대보험빼고는187만원수령하고인센티브도적게는8만원많게는25만원씩받고있습니다이자율이라던지한달에나가는생활비35만원빼고기타잡비(휴대폰.도시가스비.수도/전기.보험료)제외한나머지금액85만원정도로매달25일급여날원금및이자를값을수있습니다..</t>
  </si>
  <si>
    <t>사업상돈이필요해서신청하였습니다.</t>
  </si>
  <si>
    <t>상환계획은음식점하고있고매출도어느정도되니까월상환하는대는큰부담없이할것같네여</t>
  </si>
  <si>
    <t>급대출희망!!!1000만원12개월상환</t>
  </si>
  <si>
    <t>갑작스레어머니가2회에걸쳐수술을받게되셔서,(약1000만원가량수술비책정)이번기회에효도를좀할까하는데.현재이직한회사가아직6개월이되지않아서.급여이체은행에서는개월수가부족하다고,조금더기다리라하네요~캐피탈이나저축은행대출을하자니이자율이부담되고요~~^^그래서이렇게머니옥션에글을올립니다.</t>
  </si>
  <si>
    <t>매달월급이세금제하고약265만원정도입금됩니다.(연봉은3900만원입니다.)1년빌리는것으로하여매달원리금균등상환으로875,000가량씩갚아나갈것입니다.</t>
  </si>
  <si>
    <t>4대보험직장의료보험가입되어있고300명이상법인사업체정직원입니다.</t>
  </si>
  <si>
    <t>재무회계팀에서일하는직원입니다.이번기회에자격시험공부를시작하는데급전이좀필요하네요.직장안전하고상환능력충분히있습니다.</t>
  </si>
  <si>
    <t>매달급여일이10일입니다.자동이체신청해놓고꼬박꼬박잘상환하겠습니다.시험치고어렵게들어온직장입니다.실수하지않겠습니다.</t>
  </si>
  <si>
    <t>2년상환!!높은금리!!확실한상환!!약속드리겠습니다.</t>
  </si>
  <si>
    <t>몇달전어머니께서급작스럽게사고를당하셔서병원비로만700만원가까이나가게되었습니다.다행이회복이빠르셔서며칠전퇴원하게되었고,급한불은현대스위스에서대출받은금액으로정리하였습니다.입원하셨던몇달동안병원비와생활비를카드로사용하고월급받아서카드를메꾸고반복이되더군요.매달급여받아서카드메꾸기바꾸고,잦은현금서비스이용으로등급만더낮아지는악순환이되었습니다.그래도사금융엔손대고싶지않아서이곳에글을올립니다.상환계획없이올리지않았고무엇보다투자를목적으로하시는분들이라기에믿고글올려봅니다.조회상태에서는현금서비스가81만원으로보여지지만우리은행현금서비스는며칠전인급여일에정리하여현재현금서비스는21만원입니다.2년상환을계획하구있구요.갑근세내역보시면알겠지만,악착같은근성으로매달급여는200만원이상씩보존받고있습니다.상환은걱정마시고,투자해주세요!!</t>
  </si>
  <si>
    <t>2년상환을계획하구있구요.갑근세내역보시면알겠지만,악착같은근성으로매달급여는200만원이상씩보존받고있습니다.상환은걱정마시고,투자해주세요!!21일이급여일이며,총급여는기본급150만원+인센티브=평균급여180-220만원사이입니다.지난달맹장수술로인하여병가를쓰게되어140만원받은적을제외하면월평균200만원이상입니다.이번에대출받아서카드정리하고나면금융이자로나가는돈은12월22일현대스위스에서대출받은금액400만원5년균등상환으로15만원씩납부하는거한가지입니다.어머니께생활비드리는거60만원,지난사고때이후,보험에대한절실함에보험가입한게몇가지있구요.보험납부액총30여만원나가는거제외하면상환에대해서는걱정안하셔도됩니다.</t>
  </si>
  <si>
    <t>한우정육식당운영중대목물품구입</t>
  </si>
  <si>
    <t>한우정육식당을운영하고있습니다항시명절대목&amp;#52287;아오면한우구입하는데있어제가원하는좋은부위를고를수없어이번엔일찍구입코져부족분대해대출을신청하게되었습니다.</t>
  </si>
  <si>
    <t>매일매출이발생하고있으며카드매출확인도가능합니다.</t>
  </si>
  <si>
    <t>카드대금상환</t>
  </si>
  <si>
    <t>고금리저축은행상환하려합니다.</t>
  </si>
  <si>
    <t>현재연율49%저축은행대출과대부업대출상환하려합니다.(3년전에완납했지만,대학생이었던'01년도초기에신용카드연체기록으로은행대출이안되어고금리로빌리게되었습니다.)'07년말입사후초기에지출관리를잘못해카드사용이많아져서현금서비스를받다고금리대출을받게되었습니다.올해말이나내년초에결혼을하려하는데지금신용상태로는금융권대출이어렵습니다.대출로전세마련해야하는데고금리대출환승해서신용관리잘해서다시정상적인금융권거래하고싶습니다.월급여대비상환금액이작아서확실히연체없이상환가능합니다.투자부탁드립니다.</t>
  </si>
  <si>
    <t>세후월급여는250만원정도됩니다.부채는은행학자금대출(월12만)저축은행대출(월불입금43만원:총315만),대부업체(45%금리:이자만환,원금300)카드현금서비스300만원고정지출금액용돈50만원,통신비15만원,차비&amp;식대20만원,보험료22만원.청약저축10만원,변액보험10만원정도입니다.(총127만원)월123만원정도가남는데이자금으로대출금상환과카드대금줄여나갈것입니다.현재대출건모두하루의연체도없이납부해왔습니다.학자금대출은금액이크지만거치기간이2,3년남았기에월12만원만불입하면됩니다.하지만현재현금서비스등카드사용액도조기상환해야하는데이는1월구정상여금100만원가량.2월연말정산120만원정도로상환하려합니다.카드사용액이불어난후급여받아도남는돈이없어현금서비스와고금리에손되게되었는데새해에이를정리하고새롭게시작하고싶습니다.급여대비월상환액이작아서이상없이되실거라자신있게말씀드립니다.궁금하신부분말씀주시면답변드리겠습니다.</t>
  </si>
  <si>
    <t>성실히상환하겠습니다.</t>
  </si>
  <si>
    <t>사금융통합하고싶습니다</t>
  </si>
  <si>
    <t>사금융통합하고싶습니다신용회복도하고싶습니다편하게일도하고싶습니다</t>
  </si>
  <si>
    <t>꼭약속지키겠습니다성실하게상환하겠습니다</t>
  </si>
  <si>
    <t>생활자금대출신청</t>
  </si>
  <si>
    <t>종합소득세1000만원이상신고하는학원사업자입니다.</t>
  </si>
  <si>
    <t>현재노원구에서학원을7년째운영하고있습니다.요즘경기가많이힘들다하지만학원은그래도다른업종에비하여경기를덜타는편입니다.하지만경기악화로학부모님들의가정경제가힘들다보니당연자녀들의수강료납부가1년전과비교하여현저하게밀리는게현실입니다.1년전만해도70%이상은기한내납부가이루어지면20%는1달내,10%는2달정도내로납부가이루어졌습니다.하지만현재는40%정도가기한내납부가이루어지며나머지60%는다음달또는그다음달로이월되는것이현실입니다.어차피밀리더라도수강료가들어오긴하지만매월선생님들,기사님들,임대료등의고정된지출을감당하기에조금벅찹니다.그래서보다원활한학원운영을위하여조금의여유자금확보를하고자합니다.참고로세무서에신고되는년매출은4-5억정도이며종합소득세는1000-1200만원정도매년납부되고있습니다.모든서류제출가능합니다.</t>
  </si>
  <si>
    <t>36개월로균등상환하고자합니다.또한국가경기가회복되어자금사정이좋아진다해도투자가님들의이익을보호하기위해조기상환은하지않으려합니다.참고로현재학원수강생은200명정도이며월매출은매월3500-4500만정도(카드,현금매출-증명가능)이며고정지출은2800만정도입니다.</t>
  </si>
  <si>
    <t>사금융상환</t>
  </si>
  <si>
    <t>낮은금리로대출금을상환하고자신청합니다</t>
  </si>
  <si>
    <t>집안사정으로인해대출을알아보던중사금융이란것을알게되었습니다.첨엔급한나머지금리에대해따져보지도않고쓰게되었는데시간이지나다보니높은금리라는걸알게되어조금이라도낮은금리로대출금을갚을수있다하여신청합니다.</t>
  </si>
  <si>
    <t>지금다니고있는직장은월급(130)이외인센제도가있어연체없이잘상환할수있습니다.저같은경우는부모님과같이살기때문에제개인보험료13만원과핸드폰요금10만원빼고는따로크게들어갈돈이없어충분히상환할수있습니다.이제것살아오면서사람에겐신용과성실함이제일중요하다생각합니다.</t>
  </si>
  <si>
    <t>여러대출을묶어서여유를가질려고합니다.[환승론신청]</t>
  </si>
  <si>
    <t>1.분산되어있는대출금을통합하여,한달에지출되는금액을줄여보고자합니다.2.머니옥션에서대출을받게되면,신용조회기록및대출기록이남지않아신용회복에도움이되고신용평점이올라가는효과가있어서입니다.</t>
  </si>
  <si>
    <t>현재상환중인대출금잔액리스트를적어보겠습니다.국민은행마이너스7,000,000(2년됨)대우캐피탈7,406,000(13/36)삼성카드마이너스2,840,000(1년6개월됨)시티카드5,354,000(5/36)현대카드6,890,000(3가지입니다)카드론같은경우간편하다는장점때문에여러번받다보니,여러가지손해를많이보네요.지금까지연체없이상환해왔습니다.한달에120만원정도대출금으로나가고있는데,여기저기분산되다보니신경이많이쓰이네요.마이너스는연10%정도로직장인통장으로연계되어있어서저렴하게사용하고있고,캐피탈은지금까지이자를낸것이너무아까워서그대로나두고싶네요.그래서카드대출금을상환할려고합니다.카드이자는15~18%대의이율이지만,신용회복과한달에지출되는금액을생각하면,원리금30%라도매리트가있다고봅니다.그리고,소득정보는회사에서받는것을평균적으로적었습니다.상여금과수당이있어서변동이좀있거든요.연봉에비해서대출금이큰편이라불안해하실거라고생각됩니다.하지만,아직까지연체없이성실히납부하였고,신용등급은예전에상호저축은행이라고2금융권은행이라는말에200만원대출받았다가무너져버렸네요.2~4등급이었거든요.그래서3달만에상환했구요.짬짬히아르바이트로순수익이40만원정도들어옵니다.(컴퓨터조립및배달아르바이트)저희회사는공기업인지라봉급이하루도밀린적도없고,현재는비정규직인데원래올해1월1일부로정규직으로전환되어야했는데,지식경재부에서승인이안나서전환대기중입니다.3월에서6월까지는전환시킨다고하네요.참,실주거지는가족명의의주거입니다.단독2층중에1층은부모님,2층은저의가족이살고있습니다.자녀의유치원문제때문에잠시옮겨놓게되었네요.여러투자자님들께성실납부로보답코져하오니,많은도움부탁드리겠습니다.추운겨울감기조심하시고,지금까지읽어주셔서감사합니다.</t>
  </si>
  <si>
    <t>생활자금이필요합니다.</t>
  </si>
  <si>
    <t>사금융상환할려고합니다.</t>
  </si>
  <si>
    <t>급하게병원비가필요해서사금융을이용하게되었습니다.사금융의이자부담이높아서조금이라도이자부담을줄이고싶어신청했습니다.다달이돌아오는이자의부담때문에일하는맛이안나네요.이번에사금융을통합해서갚는다면머니옥션에서빌린돈은절대연체없이잘갚도록하겠습니다.</t>
  </si>
  <si>
    <t>산와머니15만원,로드코드11만원,러시앤15만원총41만원씩6개월이상상환하고있습니다500만원38%라고해도한달에300,563원갚으면되닌깐한달에11만원씩줄일수있습니다.절대연체없이잘갚도록하겠습니다.급여일은25일이닌깐25일날로자동이체신청해놓겠습니다.</t>
  </si>
  <si>
    <t>치과치료비용</t>
  </si>
  <si>
    <t>2월3일사금융970만원상환하였으며생활자금이필요합니다</t>
  </si>
  <si>
    <t>사금융을1년정도5군데사용하면서높은이자에힘겨워하면서도연체없이모두상환하였습니다현재은행대출이조금있으며사금융모두상환하고나니당장힘들어산와머니에90만원대출하였습니다이제더이상높은이자는쓰기싫습니다사금융을다청산하고나니이제조금살만하네요저번에도낙찰되었는데사금융땜에심사떨어졌는데이번에는용기를가져봅니다감사합니다</t>
  </si>
  <si>
    <t>사금융도성실상환하는데우리투자자님께서도와주신다면두말할것이없습니다성실상환약속합니다한달에20만원정도는전혀어럽지않습니다~~~</t>
  </si>
  <si>
    <t>안전한투자자로모시겠읍니다.</t>
  </si>
  <si>
    <t>직장생활하는직장인입니다,연봉은2800이고여,cctv보안업체에있읍니다.와이프몰래주식하다손해가너무나서이렇게신청글을올립니다.은행및기타금융건수하나도없고여,3년전사업하다실수를해서와이프가마이크레딧에신용및대출정보문자써비스를받아놓아서다른곳은대출받을엄두도못내고있읍니다.도와주시면안전한투자자로모시겠읍니다.</t>
  </si>
  <si>
    <t>10일이월급날이고15일각종수당나오는날이니연체없이투자자들에게보답하겠읍니다.한달용돈30만원에,수당이10~30정도나오고여,간간히cctv설치아르바이트도있읍니다.</t>
  </si>
  <si>
    <t>보증보험문제</t>
  </si>
  <si>
    <t>안녕하세요병역특례업체에산업기능요원으로근무하고있는25살남자입니다3년전친구한테신분증을빌려줬다가친구가사기치고도망갔네요친하게지내던친구가그래서더화가납니다지금까지모르고살다가얼마전에sk이동사로번호이동하려고대리점을찾아갔는데제앞으로휴대폰4대가연체중이라네요미치는줄알았습니다.난sk휴대폰산적이없는데무슨연체냐고물어보니3년전쯤휴대폰4대를사서연체되었다고하네요지금은보증보험인가거기로넘어간상태구요친구놈이한짓일걸알고친구한테찾아가니젊은여자와갓난아기만있고그놈은지방으로건축일하러갔답니다.동거한다는소리는들었는데아이까지낳았네요sk와전화로대판싸우다가명의도용이라고내가사용한거아니라고하니명의도용신고를하던지직접내야한다고하더군여그러면서여기로전화하지말고보증보험에전화하라고하구요보증보험에서도똑같은소리만하고소비자보호원법무사사무실등등물어봐도전부신고하던가직접내야한다고만하네요아기까지낳고살고있는놈신고까지는못하겠습니다.아기안고있는부인한테는더더욱말도못하겠구요그놈과통화하였지만미안하다고꼭갚겠다고말은했지만사정이안좋아보여서달라는말은못하겟습니다.그래서제가해결하려고합니다받는거기다리다간저한테더큰피해가올거같기도해서요보증보험담당자랑통화하였는데대화가안되더군여140만원내고100만원나눠서내겠다하니무조건한번에내라는겁니다240원을돈없다고못낸다니법적조치뭐라하면서그냥끊어버리네요몇일후다시통화하여시간좀달라하고완납으로하기로했습니다.제가140만원이있는데100만원을빌려보려고여기찾아왔습니다.인터넷뉴스보다가생각나서회원가입하고바로신청했습니다.지금월수입은병역특례업체라80만원입니다매달부모님30만원씩드리며교통비10만원휴대폰,인터넷10만원보험10만원이렇게생활하고있구요20만원정도남는데한달에99,960원12개월갚아가겠습니다.그전에그놈이준다면바로갚아드릴수도있지만가능성은거의없다고봅니다...도와주신다면성실히연체없이갚아가겠습니다부탁드립니다.대출은조회도없고신용카드도없습니다.주위에빌려볼수도있지만저도부탁받으면거절만해서말꺼내기가힘드네요.-여자친구랑휴대폰바꾸러갔다가개망신당한놈-</t>
  </si>
  <si>
    <t>사금융대환</t>
  </si>
  <si>
    <t>2차신청입니다!정말열심히일해서갚겠습니다!!</t>
  </si>
  <si>
    <t>저에게희망을주신분들께정말감사드립니다!!제가100만원은과외해서받은돈으로매꾸고아직모자란100만원을다시신청합니다!!내일부터이제운전직을시작합니다~제가한달에180만원월급을받습니다!1년계약직입니다제가상환하는돈은한달에러쉬앤케쉬랑산와머니에서받은100만원씩입니다러쉬앤케쉬는한달에11만원산와머니는한달에8만원입니다전화비는한달에10만원정도나옵니다~저에게빌려주신소중한돈정말열심히일해서갚겠습니다돈에소중함을그리고계획성이없으면돈앞에무너진다는것을알았습니다앞으론정말계획적으로살생각입니다다시한번성원을보내주신다면감사하겠습니다!정말열심히일해서갚겠습니다~</t>
  </si>
  <si>
    <t>500만원대출신청합니다.</t>
  </si>
  <si>
    <t>꼭좀도와주세요</t>
  </si>
  <si>
    <t>조기상환을목표로하겠습니다.</t>
  </si>
  <si>
    <t>어머님에게빌린금액이있는데갚아야합니다.</t>
  </si>
  <si>
    <t>월급여세금공제하고실수령액150만원이상생활자금40만원정도면교통비,핸드폰비기타등등해결가능합니다.아직미혼,자가생활..기대출250만원에이자부분8만3천원을제외하면단기상환이가능할듯합니다.</t>
  </si>
  <si>
    <t>100만원/12개월/성실납부약속</t>
  </si>
  <si>
    <t>전직장생활5년차입니다.한번도연체를하거나한적없이지냈습니다.그렇지만현금서비스라는게참무섭더군요친구가너무급하다고해서빼줬던게벌써..이렇게눈덩이같이불어났습니다.물론이번달만처리가되면,월급과중간정산되는퇴직금등으로상환가능합니다.성실상환으로성의에보답하겠습니다.</t>
  </si>
  <si>
    <t>한달에월급160만원입니다.보험료14만원핸드폰12만원정도대출비40만원생활비30만원카드비20만원정도적금30만원합계130만원정도됩니다.여유자금30만원정도되니한달에10만원씩충분히갚을능력됩니다.</t>
  </si>
  <si>
    <t>목돈이필요합니다..</t>
  </si>
  <si>
    <t>안녕하세요..제나이는25살입니다!!군대를전역하고스포츠센터를다니던중현제는서울에서잠깐태권도사범을하고있습니다!중학교때부터태권도를배웠고사범일을시작한지는2달정도되었습니다!!이렇게대출을신청하는이유는얼마전에아버지께서교통사고가나셨습니다!!뺑소니사고였는데아직도범인을찾지못했습니다...어머니께서는일도그만두신상태이고수술비를구하시느라사체까지받을생각을하시기에이렇게대출을신청합니다!!제가일시작한지2달밖에안되서월급이80만원입니다!하지만2달정도만더지나면120만원을받습니다!!생활비&amp;통신비(25만원)를제외하고55만원은아버지수술비를모으는중입니다!!지금은몫돈이필요해서대출을받으면생활비를제외하고는대출금상환을할것입니다!!상환이율은약속한대로연체없이갚아나가겠습니다!많은도움부탁드립니다!!</t>
  </si>
  <si>
    <t>중고차량구매^^</t>
  </si>
  <si>
    <t>안녕하세요홍일환입니다.여유돈을모아한달전에100만원빌렸던것을중도상환했습니다.30만원~40만원가량의여유돈이지만부지런히모아가고있었지요근데갑자기비실비실하던제차가엔진이완전히고장나면서폐차의운명을맞게되었습니다.출퇴근도그렇지만업무상개인차량이절실히필요하거든요.겨울까지기다려볼까했는데도저히버틸수가없어이렇게머니옥션에도움청합니다.(사금&amp;#50983;조회로신차할부나캐피탈을이용한중고차구매가불가하더군요-_-:)지금모아진100만원에200만원더구해서싼중고차랑보험금까지해결하고싶습니다.</t>
  </si>
  <si>
    <t>연봉3050만원에세금빼고급여통장에205만원들어옵니다.7월,9월,12월보너스140만원씩추가로들어옵니다.3000만원짜리전세집에서살고있구요^^머니옥션상환액60/월(2건)학자금상환액35/월(대학교등록금)전세자금대출이자6/월(4%대)6년연장가능빚은이게전부입니다.사금융조회로신용이좋지않아대출은머니옥션에서만합니다.(암것도모르던시절신용조회몇번으로큰고생하고있습니다)연체,현금서비스아무것도없는평범한직장인입니다.꼭좀도와주세요~!^^이자율24%도귀엽게봐주시구요~제가궁금하시면놀러오세요www.cyworld.com/ill9027</t>
  </si>
  <si>
    <t>구매자금이필요합니다.</t>
  </si>
  <si>
    <t>대구에서10년동안새벽에생선도소매를하고있슴니다.주품목은갈치(국산,수입)등모든생선종류들이고물건특성상예고도없이들어오고나가기도해서항상얼마간의비축물량을항상창고에보관하고있어야되는데작년에는바다사정이안좋아서생선이안잡혀많은량을준비하지못하였어요.올해는지금부터준비를해야하는데투자자님들도아시다시피지금경기가안좋다보니거래&amp;#47036;이줄고대금회수도잘안되어항상자금이모자라네요.항상여유돈을준비해있어야물건을구입할수있기에이렇게투자요청을합니다.</t>
  </si>
  <si>
    <t>시장상인들이매일새벽에저의가게로와서물건을가져가는데경기가안좋와서양이많이줄어들었지만하루에50만에서200만정도매출을올리고요.연간세무서신고금액만2억에서3억정도됩니다.마진은10에서20%정도되니월상환부담은제가생각하기에는부담이안된다고느껴지네요.</t>
  </si>
  <si>
    <t>직장인신용확실합니다.200대출부탁드립니다</t>
  </si>
  <si>
    <t>곧결혼할배우자가치아를다치는바람에..여유자금이부득이하게필요하게되었습니다.</t>
  </si>
  <si>
    <t>직장인이고연봉2000정도됩니다.(주)베스템프소속이고시티은행에서10개월째근무하고있습니다꼬박꼬박15일월급통장수령하고있습니다.연체는전혀없구요원하시는서류보내드릴수있습니다.직장의료보험증3개월통장내역인감등본초본신분증앞뒤모두보내드릴수있습니다.조건은되는데기존조회건수때문에대출이어렵습니다.</t>
  </si>
  <si>
    <t>약속을반드시지케겠습니다.</t>
  </si>
  <si>
    <t>대출목적은고금리대부업대출상환입니다.돈귀한줄모르고철없는마음에대부업을이용하였습니다.현재대부업3곳을이용하고있으며남은금액은470만원가량됩니다.매월고금리이자를낼때마다제자신이너무한심하고답답합니다.후회도하고반성도많이했습니다.이제머니옥션을알게되어금리를줄이고대부업을청산하고싶습니다.많은투자자분들의관심부탁드리겠습니다.</t>
  </si>
  <si>
    <t>현재고정급여가180만원입니다.4대보험제하면169만원을받습니다.월급에서대부업을청산한다면75만원가량여윳돈이있습니다.머니옥션대출이성사될경우40만원씩12개월을상환하고조기상환없이나머지30만원을만기시까지적금을넣던가머니옥션투자자로활동해볼생각입니다.투자자분들과의약속반드시지키겠습니다.감사합니다.</t>
  </si>
  <si>
    <t>성실하게상환하겠습니다.</t>
  </si>
  <si>
    <t>안녕하세요최은영이라고합니다.원룸보증금을구하려고대출신청을합니다.</t>
  </si>
  <si>
    <t>본인급여는월160만원입니다.휴대폰비10만원(본인+아버지)생활비20만원교통비10만원을제외한월120만원정도가매월여유자금입니다.상환하는데는전혀무리없을것이며납입일3일전에성실하게납부하도록하겠습니다.투자자여러분성실하게상환할테니꼭부탁드립니다.</t>
  </si>
  <si>
    <t>어머니병원비가필요합니다.</t>
  </si>
  <si>
    <t>잘부탁드립니다.</t>
  </si>
  <si>
    <t>소중한돈을빌려주시면성실하게갚겠습니다</t>
  </si>
  <si>
    <t>현재직장에정규직으로다니고있습니다하지만신용등급관리를재대로하지못하여대출받기가어려운상태입니다금융상환및생활자금이필요합니다여러분들이도와주신다면성실히갚아나갈것을약속드립니다지금까지살아오면서남에돈빌리면재날짜에정확히갚았습니다한번믿어보시고여러분들의소중한돈을저에게나누어주십시요</t>
  </si>
  <si>
    <t>급여가15일이라15일맞추어서상환일을해놓았습니다여러분들이빌려주신돈을제일우선순의로책임지고갚을거라는저의약속을보여드리는것입니다성가금이나올시에는추가로상환을할것입니다한번믿고도움주십시요</t>
  </si>
  <si>
    <t>한번믿어주세요~~</t>
  </si>
  <si>
    <t>정말이지은행문은너무멀고높습니다~동생한테300만원을빌려주고못받았어서생활이안되고있습니다~한번만기회를주시면숨통이트일것만같습니다~한번만믿어주세요~</t>
  </si>
  <si>
    <t>한달에160만원을받고있습니다~급여날짜는15일이고3년째근무중입니다한달에고정적으로들어가는게대출:16만원보험료:35만원숙사비:90핸드폰비:10만원총70만원이상입니다~</t>
  </si>
  <si>
    <t>매월이자만내는대완전끝이안보이는밑빠진물붓기네요.</t>
  </si>
  <si>
    <t>씨티파이낸셜에서200대출받은후지금다음달이면상환이끝나는데(연체한번도없엇음12개월)급한병원비가필요하여알아본결과.사금융권이라고통칭하는2곳에서각각200씩총400을대출받앗습니다.이자율이49프로고.제가금융쪽에문외한이라첨에55만원이라는중개수수료까지띄었습니다.중개수수료는제가무지하여당한거니머라못하지만연49프로이자가이자만붙는대도원금은커녕생활비도모자르네요.이생활청산하고싶어서글을올립니다.월급여수당제외155만원받고,수당포함하여163만원정도받습니다.재직기간15개월댔고(이직부터15개월)신용카드및핸드폰기타등등단한번도연체한적은없습니다.다만신용거래라는것을작년에첨시작하여신용등급이낮습니다.더욱이위에말한사금융권의조회로인해신용등급이더떨어졌습니다.남의돈쓰는거쉽지않다는거알기에상환만큼은매달무슨일이있어도약속드리겟습니다.사람같이살게좀도와주시기바랍니다.</t>
  </si>
  <si>
    <t>월160만원중40만원연급보험납입후부모님은공무원연금으로살아가시기에.기타보험료및교통생활비제하면약45만원의여유자금이있습니다.그외에승용차도팔았기땜에돈들어갈곳은간단한술자리밖에없습니다.일단월급날이대면5시30분입금즉시10분내로상환하겠습니다.신용조회하면더아시겠지만,기타조회가약10건이넘어서신용등급이낮을뿐.지금껏살면서핸드폰신용카드등단한번도연체한기록은없습니다.</t>
  </si>
  <si>
    <t>사금융의굴레에서벗어나고싶습니다</t>
  </si>
  <si>
    <t>안녕하세요.저는청담동에서작은피부샵을하고있는이선영이라고합니다.가게를하다갑자기급하게돈이필요한일이생겼습니다.거기다이사까지해야하는일이겹쳐서여기저기대출을알아봤습니다.제가전에명의도용을당한적이있어서대출이쉽지않더라구요아는언니가제주민등록증을훔쳐서여기저기카드를만들고대출도받고연채시키고도망가는바람에제신용상태는아주엉망이돼버렸습니다물론지금은해결이다되었지만여그리고그때급한마음에인터넷대출여기저기를알아보는바람에신용은더엉망이되고대출도되지않았습니다.그래서생각한것이일수였습니다.한달에3,4백만원정도는수입이있기에한석달만고생하면괜찮을꺼라고생각했습니다하지만그게생각대로되질않더라구요더군다나저는예전에명의도용건때문에카드발급이되지를않습니다그래서제품이나기계를살일이생기면무조건일시불현금을지급해야합니다그렇다보니일수찍고남은돈으로다른걸할엄두가안납니다그러다보니또일수를쓰게됩니다처음엔가게라도팔아서갚을생각을했었지만지난1년간고생한것도있고점차안정이돼가고있는상태라서너무안타깝습니다500만원일수대출받아서이자포함해서7만원씩210만원냅니다그래도한번도미룬적없습니다500만원대출받아서12개월로할부하면한달에60만원정도입니다제발저에게한번만기회를주세여혹시라도믿지못하신다면저희가게에오셔서가게가어떤상태인지손님은얼마나있는지눈으로확인하셔도됩니다제가처음부터잘못된길에들어선것을압니다한번만기회를주신다면다시한번더열심히일해서갚겠습니다지방에서홀홀단신상경해서저의꿈을향해달려가는사람입니다사금융의굴레에서벗어날수있도록한번만기회를주세요</t>
  </si>
  <si>
    <t>처음머니옥션을통해간곡히부탁드려봅니다.</t>
  </si>
  <si>
    <t>안녕하십니까?머니옥션을통해여러분께부탁의글을올리게되었습니다.현재저는투자및기업체연결프리랜서로있으며6월부터의류유통업을시작하였습니다.내년에결혼을약속한사람도있어정말열심히살아야하기에이렇듯여러분께도움의글을올려봅니다.프리랜서일이란것이성공시의보수가괜찮은편이긴하지만그에따른부대비용이제법들어가다보니필요자금을올초에소요해버렸습니다.결혼할사람과새로이의류유통업도시작하였으나현재생활자금의여력이조금은부족한상황입니다.몇몇소비자금융을통하여대출을받다보니신용등급도많이낮아졌더군요.비록기대출상황이있긴하지만아직연체없이해오고있습니다.향후더이상의대출이있어선안되겠지만이번에역시도완전상환까지연체로인한고민을드리지는않을것입니다.이번에머니옥션의도움을통하여긴급자금이해결되고나면새로운일도열심히하여최대한빠른시간안에상환할것을약속드립니다.상환계획을말씀드리자면현재하청업체와수주사간의연결일을의뢰받아하고있는데8월말에서9월초까지2건정도가성사예정입니다.물론일이란것은다되어지고나야만알수있는것이지만열심히하고있고양측모두긍정적인반응이기에잘진행할수있을것이라믿습니다.또다른상환계획은현재신제품을계발한회사의자금여력이없어투자자내지는인수자를찾는일을의뢰받아진행중인데실사중입니다.이역시현재70%정도진척중이기에무리없는상환을말씀드릴수있습니다.처음글이라두서없이제사정만늘어놓아죄송하며이글을읽어주신모든분들의건강과행복을기원합니다.좋은결과가있어이제새로이출발해보려는제게큰힘이되어주시길부탁드립니다.감사합니다.사진을찍은것이없어그림한편올려놓음을이해해주시길...</t>
  </si>
  <si>
    <t>대부업고금리대출상환</t>
  </si>
  <si>
    <t>대부업체의고금리대출을이용하게되어서상환을목적으로이곳을이용하게되었습니다.머니옥션을통해고금리와신용카드써비스의환승을원하며이자부담에서자유롭고자합니다.</t>
  </si>
  <si>
    <t>머니옥션에서대출이된다면고금리대출과신용카드이용액을하나로묶어서상환에부담을지금보다많이낮출수있습니다.현재소득을기준으로이정도의상환능력은충분하며절대연체는없을거라자신합니다.작년한해동안월100만원이넘는상환부담을연체없이해왔습니다.상환부담을줄여서좀더여유로운생활을영위하고계획에맞는지출을하고자합니다.작년초에개인사업을본격적으로시작하면서이제는어느정도안정이되었고거래업체도꾸준이늘어가는추세입니다.또한인터넷판매도올해부터늘어가고있습니다.</t>
  </si>
  <si>
    <t>간곡히부탁드리겠습니다.</t>
  </si>
  <si>
    <t>안녕하십니까?다시금투자의부탁을드리게되었습니다.제게소중한투자를해주신분들께는면목없습니다.머니옥션에서심사탈락의원인을가르쳐주지않아다시금부탁의글을올려봅니다.현재저는투자및기업체연결프리랜서로있으며6월부터의류유통업을시작하였습니다.내년에결혼을약속한사람도있어정말열심히살아야하기에이렇듯여러분께도움의글을올려봅니다.프리랜서일이란것이성공시의보수가괜찮은편이긴하지만그에따른부대비용이제법들어가다보니필요자금을올초에소요해버렸습니다.결혼할사람과새로이의류유통업도시작하였으나현재생활자금의여력이조금은부족한상황입니다.몇몇소비자금융을통하여대출을받다보니신용등급도많이낮아졌더군요.비록기대출상황이있긴하지만아직연체없이해오고있습니다.향후더이상의대출이있어선안되겠지만이번에역시도완전상환까지연체로인한고민을드리지는않을것입니다.이번에머니옥션의도움을통하여긴급자금이해결되고나면새로운일도열심히하여최대한빠른시간안에상환할것을약속드립니다.상환계획을말씀드리자면현재하청업체와수주사간의연결일을의뢰받아하고있는데8월말에서9월초까지2건정도가성사예정입니다.물론일이란것은다되어지고나야만알수있는것이지만열심히하고있고양측모두긍정적인반응이기에잘진행할수있을것이라믿습니다.또다른상환계획은현재신제품을계발한회사의자금여력이없어투자자내지는인수자를찾는일을의뢰받아진행중인데실사중입니다.이역시현재70%정도진척중이기에무리없는상환을말씀드릴수있습니다.두서없이제사정만늘어놓아죄송하며이글을읽어주신모든분들의건강과행복을기원합니다.좋은결과가있어이제새로이출발해보려는제게큰힘이되어주시길부탁드립니다.감사합니다.제게교통비연체라는문제가있다면있으나내일안으로해결을해놓도록하겠습니다.머니옥션관계자여러분께서도이번에도제게믿음을가지시고투자해주시는분들이계시다면제게심사에관한안내를주셨음하고진심으로부탁드립니다.다른분들의귀한돈을가지고제배를불리려는것이아니라그분들의투자를발판삼아최선을다해열심히살아보려는사람입니다.그리하여저나투자자분들모두가만족스런결과를도출할수있도록최선을다하고자합니다.물론규정대로행하셨다하시겠지만적어도제게서류내지는어떤미비점이있는지를물어보시거나가르쳐주시고제게행해진소중한투자의진행여부를판단해주시길간곡히부탁드립니다.사진은찍어놓은것이없어그림한편올려놓음을이해해주시길...</t>
  </si>
  <si>
    <t>대출</t>
  </si>
  <si>
    <t>여러분우리모두부자됩시다!!^^</t>
  </si>
  <si>
    <t>안녕하십니까?이번에사업자금이조금필요하게되어서대출신청을하게되었습니다.지금머니옥션에서1년전에300만원받아서11회납부하고1회차남겨두고있습니다.현재하는일은화물운송업입니다.이번에대출신청을하계된계기는화물차타이어를갈아야해서입니다.대형차타이어값이만만하지않으신건아실려나모르겠네요..ㅎ;;타이어한짝에30~50정도합니다.원래는한두달더타고갈으려했는데,그러면대출을받을필요도없었는데운이없게도...타이어하나가와이어가찢어져서금방이라도터질기세고,또하나는제실수로겉에가갈려서와이어가튀어나와버렸습니다;;그래서지금당장갈아야할타이어가3짝정도되는데가는김에6짝을한꺼번에갈아서비율도맞추고해야기름도덜먹고해서대출신청을하게되었습니다.</t>
  </si>
  <si>
    <t>2008년도부과세신고한게6500만원정도됩니다.작년에는유가폭등으로인하여기름값이좀많이들어서3000만원이상이기름값으로지출되었고,제차가탱크로리인데짐을좀더많이실으려고탱크를바꾸는데1450만원들었고,대출금이자등으로지출되는게매달120만원정도있었습니다.그러다보니작년에는돈모을새도없었고,생활이좀힘들었습니다;;하지만현대캐피탈대출건이이번달에종료되었고,머니옥션대출건도5월1일에1회차만더납부하면끝이납니다.그리고작년에는화물대란도있었고,제개인적인사정도있었고해서일을많이하지못했습니다.하지만올해에는경제가많이어려줘져서국가에서건설업등에많은투자를하게되어서저는오히려일이늘었습니다.올해적어고1억5천정도매출예상하고요,할수있으면2억넘게매출찍어보려합니다.올해에는작년에비해기름값도많이떨어서져서2억매출을하면7천만원정도의주유비가들어갈것으로생각됩니다.제가머니옥션에11회차상환을하면서딱한번하루의연체가있었는데요.물론제불찰이고제잘못입니다.제가제때관리를하지못해서투자자님들께피해드린거무척죄송하게생각하고있습니다.하지만이제그런실수는없을겁니다.사람이니까한번의실수정도는할수있는거잖아요?그점양해해주시기바랍니다.</t>
  </si>
  <si>
    <t>믿음이부족했나봅니다.다시부탁드립니다.</t>
  </si>
  <si>
    <t>성사되지않았지만참여해주셨던분께진심으로감사드립니다.상환능력은충분합니다.신용도가8등급이여서좋진않지만소득대비기대출이많다거나연체이런것두없습니다급하게목돈이필요해서여러분의도움요청합니다.대출이캐피탈진행7월에할수있다고합니다.(중계업체로인한충격으로사금융은얼마라도싫습니다)외국계보험회사인데얼마전회사를옴기느라현직장재직기간이걸려서입니다.현재팀장입니다.(4월부로위촉되었습니다)서류심사라던가유선확인하려고전화했더니알아서전화갈거라고하시고는연락이없네요.....서류(위촉(재직)증명/급여명세서)등등준비되어있습니다.팀을이루면서필요한자금입니다.컴퓨터2대.기타비용/일부여유자금</t>
  </si>
  <si>
    <t>급여일은21일통장으로입금받고있습니다.매월사금융상환금액3군대합이:51만원정도(균등상환/연체없이1년넘었습니다)연금저축/변액저축/보장성보험합이:77만원..차량유지비40만원월고정지출은170만원정도입니다그외들어가는비용은지금은팀장이지만FC로일할때는활동비로지출했습니다.활동비는정해진금액없이얼마든지스스로조절가능한금액이구요...(식사/술/선물/경조사)현재는팀장이므로많은부분을차지했던활동비는현저히줄어들것입니다.저번달(3월급여)세금떼고600만원조금모자라게받았구요(급여명세서확인)4월부터는수당외기본급여가300만원정도나옵니다.연체는절대없을것을확실히약속드립니다.(7월캐피탈대출로사금융권정리머니옥션정리가능)그정도책임감은기본으로가지고있습니다.더궁금하신분께선글남겨주세요~여러분들의소중한참여기다리겠습니다.건강하시고건승하세요~-감사합니다-</t>
  </si>
  <si>
    <t>유찰이군요.이해할수없어서다시올립니다.</t>
  </si>
  <si>
    <t>다시제상황설명드리고도움청하고자다시올립니다.1.성년되어서까지부모님도움받고싶지않았고,.흔히노동판(대리석시공)에서돈을벌어대학졸업했습니다.아버지여건이나뻐서그랬느냐?그에대한대답은(아파트1채,일반주택1채,차량2대,보험,적금,현직장(월230고정급,부채없음)입니다.2.졸업하고,취업하지그랬냐는질문에대해졸업할때쯤전기술자가되어있었고,남들은노동판(기술직)이라우습게여길지라도20일일하고10일쉬면서도한달평균월급이(200~250)였었고,경력8년입니다.그럼대학성적이나뻐서그랬느냐?공무원셤중에소장으로바로가는초급간부셤을합격하고싶었습니다.9급4차례,7급3차례합격했었습니다.그럼왜여기서돈을구하려고하느냐는질문에3.작년에할아버지병환으로제돈1500만원지출,친형의사업자금명목현금1800만원빌려줬습니다.그리고스위스캐피탈사에서1200만원까지고스란히제명의로해놨더군요.그걸알고모두일시에처리(상환)했고,전이일로10년지기아는분(현카센타사장)한테말했더니다음날긴말없이250만원입금시켜주시면서,5월달에돌려달라더군요.제생활여건에비춰볼때대수롭지않다여겼습니다.한달에60만원씩고정급있고,주말파트로만일을해도90만원받을수있습니다.그런데한꺼번에250만원을돌려달라고하니문제가되네요.그렇다고고마운형한테조금만기달려달라고하기도죄송하고,더욱이아무리10년지기형이지만돈관계는철저해야한다는것이제신념이기에입밖으로내는것조차죄송해서말도못했습니다.제가돈관념에대해선어떻게신경을쓰는지제신용도를보시면아실겁니다.그리고얼마전인터넷대출사이에서돈을빌리려고상담전화를하고서류보냈습니다.그리고수수료10%,이자는38%이고동의하시면지금바로입금시켜드리며,추후돈이입금되고나면보충자료로가족관계증명서한장보내달라더라구요..돈을빌려주는입장에선확실한것을선호하는거이해합니다.그러나다른사람은돈을빌려가서돈갚는날까지(2년)동안쉬지않고일을해서월200받아서이것저것빼고남는것대략40만원에서월할부금을내야하는것인데..전이미지불했던돈을돌려받는식으로앉아서받는월60만원에서할부금15만원을갚는것이고이건통장사본제출해서증명되었고,또한기술,인맥있어서하루에11만원당일지급받고,주말파트로일하더라도90만원받고,개인적으로공무원합격하겠다고불미스런일발생안시킬려고신용관리해왔다는것도증명되었는데이게말이되느냐고했더니..형식적일지라도회사방침이라네요빌려주는입장에서위험이높으니까.충분히이해합니다.그렇지만총이자가48%이게말이됩니까?물론돈안갚을생각이면문제안되겠죠...그러나이게제정신박힌사람이면동의할수없다는것은당연지사입니다.이것이제상황입니다.입찰자분들의도움청하기위해있는사실만올렸습니다.입찰자분들이여성을선호하고,사무직을선호하시는거알고있습니다.그것이입찰하고나서돈잃지않는방법중의하나인거알고있습니다.그러나전제자신을자신있게여러분에게권합니다.부디한번더생각해주십시요...</t>
  </si>
  <si>
    <t>1.고정급60+주말파트90=최소150만원2.대출받을시매달14만원지급3.기타(생활비40만원,그외엔없네요)이상입니다.현재는수입부분에서고정급60만원과주말반90만원입니다.소득정보란에는작년기준으로올린겁니다.사무실은고정되어있고,기술직(시공)은어디한곳에있지않습니다.이유는아실겁니다.예를들어부산벡스코공사때는벡스코근처에있었고,부산신세게건축때는그근처로가죠,기술직의삶이죠이해하시리라생각됩니다.그래서회사명만올렸고,주소는현재지를올렸습니다.</t>
  </si>
  <si>
    <t>취업준비자금</t>
  </si>
  <si>
    <t>사금융환승</t>
  </si>
  <si>
    <t>대학등록금2학기분이좀모자라서요.</t>
  </si>
  <si>
    <t>아르바이트를해서모았지만좀모자랍니다.야간대학에다니고있고요.주간에알바하고있습니다.한달에60만원정도...군대갔다오고25살입니다.여기서휴학하면않되요...대출이란거처음받아보고요.정말급합니다.연체없습니다.부탁드립니다.</t>
  </si>
  <si>
    <t>저는믿어주실수있으리라자부합니다재투자부탁드립니다</t>
  </si>
  <si>
    <t>2008년7월15일에350만원대출승인현재매월344.657원씩상환중이며올7월이면끝납니다2008년9월24일에400만원대출승인현재매월221597원씩상환중이며내년9월에끝납니다두건의대출모두매월단한번도연체없이상환중입니다제지난대출내역보시면제가하고있는일수입등자세한내용은아시겠지만다시한번간략하게말씀드리자면대전청주충북진천등의pc방노래방에먹거리(음료수.라면.과자등)를납품하고있습니다현거래처는모두16군데이구요월매출은1400만~150만원정도됩니다마진율은15%정도로써월220정도됩니다이중에서차량기름값하고식비등을제외하면180원~190만정도가제순이익이구요부수입으로는예전에인터넷으로(옥션.지마켓.인터파크등)헬스용품등을판매하다가지금은중간도매만하고있는데요저한테물건을주문하는사람들이몇명있는관계로딱히정해지진않았지만가끔씩수입이발생합니다평균한달에한번내지는두번정도주문이들오는데요.주문량이아주소량일땐마진이20~25만원정도되구요많을땐40~50정도됩니다엊그제도개인홈페이지를창업해서제물품을판매하고자하는사람과얘기가되어서공장에주문을넣은상태이구요이번건은쫌물량이많아서수입이꽤되네요(계산기두드려보니깐약64만원정도...)아..물론매달이렇게고정이면얼마나좋을까요^^##참고로,위에말씀드린건어차피나중에머니옥션심사할때통장거래내역보면다확인되니깐제가굳이거짓이아님을증명하고자애쓰지않아도될듯하네요##결과로.제평균수입은이래저래해서대략200이상은됩니다이번에대출받는목적은요제가지금하고있는PC방납품일..첨에시작할때현거래처를600만원에인수받앗었는데요.저랑같은장사를하고있는업자가이번에자기거래처를판다고합니다대전신탄진과조치원쪽에거래처가있는데거래처는18군데..거래처에들어가있는자신의장비까지모두포함해서지금500만원을언급하기에며칠전부터조율을보구있는중인데잘만하면50여만원은깍을수도있을것같습니다.하지만일단500만원을첨에얘기했던지라돈을준비해놓은뒤결정을보고자합니다거래처장사라는게어차피인수인계가되어서사람이바뀌고나면거래처한두군데정도는떨어져나간다고봐야합니다그래서,저두인수한뒤에최소한달간은제방식대로거래방법등을새로이정해야하는데18군데인수해서한닫뒤에15군데정도유지된다고하면,지금저의원거래처(16군데)와새로이인수하는거래처를합해서매출은거의두배로늘어나게됩니다물론수입도마찬가지구요그래서새로이대출은신청해봅니다원래는현재상환중인두건의대출중에서한건이오는7월에끝나기에그때가서는지금처럼월세가아닌작은평수라도전세로옮길계획이있었습니다만이번에생각지도않게거래처를팔자는사람이있어서집계획은조금뒤로미루고이걸먼저인수하는쪽으로집사람과몇날몇일상의끝에결정하게되었습니다투자자님들께대출목적이정확하게밝혀졌나모르겠습니다좀더알고싶으신점은게시판에남겨주시면정확하게답변드리도록하겠습니다</t>
  </si>
  <si>
    <t>현재의수입으로도두건의지난대출상환금을갚아나가는데는무리가없습니다위에서도언급했다시피그나만한건은오는7월에끝나구요그리고지난번경매에서도밝혔지만제가납품용으로사용하고있는1톤냉동탑차를며칠전에남은할부금을모두완납하였습니다이차에대해서도다시한번말씀드려야할것같군요이차는원래전주인이캐피탈을통해서구입한거였는데제가인수할당시에제쪽으로다시할부를돌리려면이래저래수수료도들고이전하려면돈이들어가는지라당시에제가형편을호소하여그냥매달할부금만입금해주고할부가끝나는올11월에이전절차를완료하기로하였습니다.아..물론전차주는원래부터알던지인이었구요근데이번달에좀여유가생겨서나머지할부잔금(160여마원)을완납하고제앞으로명의이전까지완료하였습니다이차의할부금만매달23만원이나나갔었기에앞으로는조금씩허리가필듯합니다그래서이번에대출신청한것도맘같아서는첫번째대출처럼짧게1년으로해서신청하고싶지만다달이너무부담스울것같아서이자부분이좀더늘어나더라도2년상환으로방향을바꿨습니다이자는제가두번째받았던대출때처럼29%정했는데요물론이자율이낮으면투자자님들께서쉽게결정하지않고망설이신다는거알고있습니다하지만저의입장에서는상환가능한금액을최대한조정해서대출신청을해야매달연체되는일없이계대로진행될듯해서대출금500만원에이자율29%로정하였습니다그동안의상환이력이나앞으로의상환능력등을검토해보시면한번더믿어보고투자해주셔도될사람이라판단하실거라감히자부합니다작년에머니옥션을우연히알게되고나서제인생이많이바뀌었습니다비록같은월세긴하지만단칸방에서두칸짜리로이사도했고두번째대출자금으로는물품을어느정도는현금으로매입할수잇게되면서매입단가를낯추어서제거래처에타업체보다경쟁력도높아졌구요그러다보니당장큰금액은아니지만마진율에도작용을한게사실이구요이번에거래처인수가원할히진행된다면수입이거의두배로늘어나게되기때문에큰걱정이없습니다이업종이거의다비슷비슷하거든요PC방한군데당한번납품할때마다평균10만원정도잡으면됩니다물론작은거래처는5~6만원주문하는데도있고큰거래처는한번에16~22만원까지주문하는데도있기에대략평균잡아그렇습니다마진율은14~15%이구요다시한번요약해서말씀드리면지금현거래는총16군데평균월마진190여만원인수예정인거래처는총18군데인데아직인수전이기에최하로예상해보면월순수익140~160은나옵니다합쳐서300이상의수입은무난하게나오리라예상합니다어떤분들은그럽니다500만원주고18군데인수해서그정도수입이면나도하겠다고..못믿으셔서그런건지....해보시라고말씀드리고싶네요^^세상에거저먹는돈없죠?음료수상자과자상자라면상자등등PC방에몇번씩오르락내리락갖다놓은다음에진열대에일일이진열해주고반품나온거체크해주고....힘든거도힘든거지만시간생각보다무지하게걸립니다지금저의경우아침에8시에일시작해서집에들오면평균8시에서10시되거든요^^현재16군데돌아다니는데요..어차피몸으로떼워가면하는일을하고있습니다아직은몸이건강할때이니조금더투자해서한푼이라도더벌고싶습니다투자자님들많은투자부탁드리겠습니다</t>
  </si>
  <si>
    <t>투자자금이필요해서신청&amp;#54776;습니다.</t>
  </si>
  <si>
    <t>저는현재직장을다니고있습니다.좀더안정된생활을위해믿을만한사업이있어투자히기위해신청했습니다.</t>
  </si>
  <si>
    <t>월급은250정도현재대출사용하고있는데는두군데매달20만원갚고있고요카드는하나사용하고있습니다.24개월에매달26만원정도는별무리없이충분히갚을수있습니다.중간에목돈이생길수도있으니빨리갚을수도있으니좋은기회가될수있도록믿고투자헤주시면착실히잘상환하겠습니다.</t>
  </si>
  <si>
    <t>다시한번부탁드릴게요</t>
  </si>
  <si>
    <t>저는현재직장인이고몇년간의류업계에종사했던경험을살려부업으로중국에오프라인의류매장을운영중입니다.얼마전신상품구입대금때문에신청하였으나몇몇분의감사한입찰에도불구하고유찰되었습니다.물건비는직장에서가불을하고모자라는부분은지인의도움으로마련하여물건을하여보냈습니다중국에서생기는수입은현재같이장사하는친구의생활비를제외하고는인터넷쇼핑몰도준비중이라그쪽에투자하려합니다그러다보니가불등으로인해생활자금부족과지인의빌린돈으로신청합니다.</t>
  </si>
  <si>
    <t>저는현재직장인으로4대보험적용되고매월25일에급여입니다월급은160만원이고실수령액은148만원대입니다매일1만원씩별도의식대가나오기때문에지출내역은핸드폰비(15만원)와대출상환금28만원보험료5만원그리고생활비입니다.48만원+생활비인데따로월세가나가지않고식대도직장에서1만원씩나오기때문에생활비는거의쓰지않습니다따라서투자자님들이투자해주셔도한달약20만원...투자자님들의감사한돈절대연체되지않을자신있습니다</t>
  </si>
  <si>
    <t>도와주십시오</t>
  </si>
  <si>
    <t>다시한번부탁드립니다..</t>
  </si>
  <si>
    <t>꼭받고싶은교육이있습니다...</t>
  </si>
  <si>
    <t>헤어디자이너입니다....이번에꼭받고싶은교육이생겼습니다...일본에서유명하신컷교육하시는분이오시는데...교육비가워낙비싸서자금이조금부족하네요....집에도움을청할형편이안되고..꼭교육받아서더낳은디자이너가되고싶습니다...도와주세요...</t>
  </si>
  <si>
    <t>상환계획매달21일이월급날입니다...매달25일24개월동안잘상환하겠습니다..연체나이런거절대하지않습니다....월급여가160~180사이정도됩니다...조금씩잘상환해나가겠습니다...</t>
  </si>
  <si>
    <t>오미자막걸리대리점보증금이필요해서(문경특산물)</t>
  </si>
  <si>
    <t>문경특산물인오미자막걸리대리점을개설하기위해서(개설보증금500만원)자금을신청하게되었읍니다막걸리를판매하기위해서민속주취급허가를2월달에취득하였으며막걸리공장과대리점계약을마친상태이므로보증금만지급하면바로공급및판매가가능합니다*문경은문경새제라는관광지가있어오미자막걸리는현재공급이딸릴많큼판매가잘되는제품입니다</t>
  </si>
  <si>
    <t>막걸리판매이익이월250만원이예상되므로매월상환에는아무런문제가전혀없으므로안심하시고많은투자부탁드리겠읍니다*안동에사과농원이2000평(싯가1억원및담보대출2000만원)이본인명의로되어있으며현재부모님이관리하고있읍니다</t>
  </si>
  <si>
    <t>사금융상환하고싶습니다</t>
  </si>
  <si>
    <t>경기악화로가게운영이힘들어져서집까지힘들어지네요</t>
  </si>
  <si>
    <t>집에서살림만하다애들은커가고이렇게있다가은안되겠다싶어음식점.일식집을하게되었습니다.처음에는너무잘되어서가게인테리어하다조금남겨&amp;#50751;은것갚고지칠줄모르게24시간영업을했습니다.1년동안은잘되어갔습니다.하지만우리집도예외는안이었어요작년11&amp;#45608;부터경기가않좋아지면서타격이받게되었너요.올해부터은24시간도없애고한타임만가게되어요.최대한인건비줄이고합니다.겹친데로친정아빠가위암에걸리셔서이번수술도받으셨고딸혼자인저는아무런도움도드리지못했어요.이젠곳여름니다가오면일식집인저희은현상유지하기가힘들어지네요.중학교2학년딸.초등학교6학년아들에게친정아빠게조금이라도도움늘드리고싶어요</t>
  </si>
  <si>
    <t>가게를하니까하루에저금한다고생각하고2만웡씩만통장에예치해&amp;#50751;고하면상황하는데은별문제가없으리라봅니아.아이들엄마로써뿌끄럽지않게잘상환할께요</t>
  </si>
  <si>
    <t>성실히갚겠습니다</t>
  </si>
  <si>
    <t>도와주세요~</t>
  </si>
  <si>
    <t>캐피탈상환하려고신청합니다.잘상환하겠습니다.</t>
  </si>
  <si>
    <t>캐피탈대출2건을상환하려고신청합니다.매달대출원금이자로갚는돈이59만원정도됩니다.매달잘상환하고있는데너무버겁네요.집에돈쓸일도생기고하니생활하기가힘들어서신청하게&amp;#46124;습니다.지금현재제대출현황입니다.우리은행에서전세자금대출(2007년9월)1950만원매달이자73000원정도(연4.5%)대우캐피탈에서500만원(2008년7월)현재66만원정도남음매달33만원(연29%)씨티캐피탈에서390만원(2008년10월)현재320만원정도남음매달17만원상환(연39.9%)우리은행에서받은대출은이율도4.5%라이자부담은없는데대우하고씨티대출상환때문에생활하기가힘듭니다.</t>
  </si>
  <si>
    <t>제월급이195만원(세금공제후)정도됩니다.보너스까지하면연봉으로3000정도됩니다.보너스달은310만원정도되구요일반법인(소규모)재직중이고재직기간은3년2개월&amp;#46124;구요.4대보험다되구요,소득증빙물론됩니다.기혼이고두딸이있습니다.현재주공임대아파트거주하고있습니다.매달지출내역은대출이자및원금상환으로58만원정도아파트임대료및관리비로50만원그리고식비및기타비용으로70만원정도들어갑니다.애들한테들어가는돈이좀되네요.요즘은대출갚으려고사는거같아서아주답답합니다.대출이성사되면대우하고씨티두곳상환하려고요.두곳상환하면대출갚기는문제없이상환할수있습니다.처음쓰는거라글이어수선한것같네요.궁금하신거있으시면성실히말씀드리겠습니다.도와주세요.부탁드립니다.</t>
  </si>
  <si>
    <t>위드캐피탈을지난달에일시상환하느라</t>
  </si>
  <si>
    <t>위드캐피탈300만원대출하여월190,000납입하며갚아나가던중지난달돈을아껴서대출을줄이자는생각에무리하여일시상환을하였는데역시나이번달에돈이부족하여대출신청을하게되었습니다</t>
  </si>
  <si>
    <t>현재직장생활을하고있고기존에19만원내면서도하루도연체없었습니다신용상에문제없고연체하나도없습니다크레딧뱅크3등급이며남편과중학생아이가있습니다</t>
  </si>
  <si>
    <t>머니옥션투자자입니다</t>
  </si>
  <si>
    <t>안녕하세요.저는gaeun13이라는아이디로작년3월부터활동중인투자자입니다.처음에는어머니명의로대부업등록을해서골드투자자로활동하다가국민연금부분도있고해서현재는일반투자자로전환해서활동중입니다.물론gaeun13은어머니명의의아이디입니다.1.대출목적작년에투자를시작할때어머니여유자금인천만원을제가이곳에투자했는데어머니는안전한은행에예치된줄로만알고계십니다.어머니가돈쓰실데가있다고하셔서,고민하다가제가지금가진금액에서모자란부분을채우고자대출을신청하게되었습니다.2.월소득2월에입사해서3월말까지수습기간이었고,한달에고정급100만원에성과보수가따로지급됩니다.입사초기라현재급여는적지만,성과보수가많이주어지는회사이기때문에급여는지속적으로인상될것입니다.머니옥션투자로올해초까지는40만원이상,지난달부터는30만원이상씩회수되고있습니다.지속적으로투자하고있지않고,연체건도있어서,회수되는금액은줄어들고있지만,앞으로1년동안은한달에최소20만원정도는회수될것으로예상합니다.(정상적인회수건만계산한금액입니다)3.지출월100만원의급여를받으며,머니옥션회수금액이한달에20만원이상입니다.120(월수입)-20(스위스저축은행상환)-5(교통비)-5(휴대폰비)-20(용돈)=70(여유자금)70만원에서한달에28만원은머니옥션상환을할계획입니다</t>
  </si>
  <si>
    <t>500만원신청하였으며월상환금액은약28만원입니다.현재머니옥션투자자로회수되는금액이월최소20만원이상~30만원정도입니다.내년초정도까지는머니옥션회수금만으로도상환할수있습니다.현재입사한지얼마되지않아소득이낮지만,성과에따른보수가많은회사이기때문에월급여는지속적으로인상될것입니다.머니옥션투자자로활동하면서,연체건에대해누구보다많은고민을했고,속이쓰리고답답한기분을많이느꼈습니다.상황이바뀌어대출을신청하게되었지만,투자자의마음잊지않고온힘을들여상환하겠습니다.</t>
  </si>
  <si>
    <t>투자자님들..</t>
  </si>
  <si>
    <t>직장인신용대출(출자금70억이상외감법인)</t>
  </si>
  <si>
    <t>생활자금및교육비로이번달돈이들어갈일이좀있어서이렇게신청하게되었습니다.올해초집안에병원비로급하게들어간돈이많아이번달까지도좀경제적으로여유가없네요.교육비는제자격증및기술연수교육비로3달간진행되는업무와연관된교육입니다.</t>
  </si>
  <si>
    <t>제급여수입은월급200만원에상여금450만원,퇴직금(근속3년)정도입니다.월지출내역은금융상환비용90만원+통신비5만원+생활비겸용돈30만원정도입니다.전세거주라별도의주거비용은들지않으며,술담배하지않아유흥비나가지않습니다.회사구내식당에서식사하기때문에식비따로들지않습니다.차를정리해서현재차량유지비나가지안습니다.따라서200만원*12개월+상여금450만원+퇴직금3년분정도가현재의연급여수입이라고볼수있겠네요.지출내역은금융상환비용90만원*12개월+통신비60만원+생활비360만원정도입니다.대략계산해보니연간1300정도여유자금이나오네요.현부채는올10월퇴직금중간정산으로고금리부터절반이상일괄청산예정입니다.머니옥션대출금은투자자분들이원할경우우선조기상환도가능합니다.물론최우선변제약속드립니다.</t>
  </si>
  <si>
    <t>열심히상환하겠습니다.</t>
  </si>
  <si>
    <t>재신청-아름다운도움의손길/돌려드리겠습니다.</t>
  </si>
  <si>
    <t>현금서비스및카드론상환후저렴한금융권대출로가게리모델링을하려합니다.남편이뭐좀해본다고하다가잘안되서급할때서비스를받아서쓰곤했더니신용등급도나빠지고저리의금융권대출을받기도어렵게되버렸네요이전에도신청했으나경매기간을3일로했더니몇분만입찰하고경매기간이종료가되더군요그러나서민들에게이만한도움을줄수있는곳이정부나제도권금융기관에도없는것같아재신청합니다.여러분의아름다운도움의손길을발판으로저도다른사람을도울수있는사람이될수있도록투자해주시면감사하겠습니다.</t>
  </si>
  <si>
    <t>상환에대해서는걱정하지않으셔도됩니다.저는네아이의엄마이자미용실을경영하는사업자입니다.대한민국불굴의아줌마!남편은정규직으로월수령액이160만원선(참고로한달에10일만출근)저는미용실을현자리에서3년간운영중으로순이익이400만원선입니다.대출은마이너스카드론450만원,대한생명1280만원,현금서비스220만원(많이줄였음)이자만나가기때문에금융부담은크지는않습니다.쓰다보니제인생을돌아보게되네요읽어주셔서감사하고여러분들의아름다운투자기다리겠습니다.</t>
  </si>
  <si>
    <t>꼭좀부탁드리겠습니다</t>
  </si>
  <si>
    <t>무턱대고사금융을이용해버렸습니다..이자가너무쎄서..조금이나마이자부담을줄이고싶습니다도움부탁드리겠습니다</t>
  </si>
  <si>
    <t>21일이월급날이라25일을상환일로잡았구요월급은140만원수령에매달수당이조금씨나오고있구요6월에연봉협상인데조금은더오를꺼같습니다연말에상여250%정도나오고있어서목돈생기면중도상환의사도있습니다~부탁드리겠습니다</t>
  </si>
  <si>
    <t>확실한상환으로보답하겠습니다,</t>
  </si>
  <si>
    <t>저는28살의직장인입니다,현제400만원정도를산와머니대부업체를사요하여49.2라는높은금리를사용하고있습니다8개월동안연체하루라도한일은없습니다대부업체이자주면서대부업체배를체우느니여러분들같은사람들에게주는이자가났다고생각하여이러케도움을청합니다,여러분들이도와주신만큼확실한상환으로보답하겠습니다.</t>
  </si>
  <si>
    <t>매월10일통장으로150~160만원가량들어오고있습니다재직기간은1년7개월이고내년에는주임으로진급하여2200~2500연봉을받습니다원천증수,재직증명서모든소득을증빙할수있습니다확실한상환으로여러분들에도움에보답하겠습니다,글뿐만아니라행동으로보답하겠습니다</t>
  </si>
  <si>
    <t>도와주세요!!</t>
  </si>
  <si>
    <t>등록금분할납부기간이화요일이라서급한마음에몇자적어보고자합니다많은관심부탁드립니다200만원정도가사실필요하구요/지금하는일은경북대학교법학과과사무실조교로일하고있구과외3군데하고있습니다월수입은160만원정도되구지금현재학자금용도로좀빌려썼는데저축은행같은곳을첨에이용하지않고사금융을이용하는바람에학자금을대출받기가힘이들어서요조회건수도많아지고해서...ㅠㅠ/물론이글만보구선과연상환가능성을의심할수도있을겁니다그러나정말대학교를졸업하고취업을하고싶습니다학교조교로일하는것과과외하는곳연락처는확인시켜드릴수있습니다정말루성실하게이자와원금을갚겠습니다연이률은45프로/12개월안에꼭다갚도록하겟습니다.원금과이자를함께갚는식으로해서매달10일날입금하겠습니다필요하시다면개인신상정보연락처다알려드릴게요지금껏다른곳에서도대출받은곳에연체한적한번도없구요신용상깨끗합니다잦은신용조회와사금융이용으로지금현재신용등급은겨우8등급이지만요...도와주시면정말은혜잊지않겠습니다현재경북대법학과3학년재학중이구요군필27살남자입니다</t>
  </si>
  <si>
    <t>부탁드립니다~좋은결과기대해봅니다~^^</t>
  </si>
  <si>
    <t>안녕하세요^^대기업에근무하는여사원입니다,상여는600%나옵니다!이번달카드납부금액이모자라서신청하게되었습니다~내일부터투잡도하게되었으니상환능력은확실하오니부디믿고도와주세요~도움을주신다면이고마움정말잊지못할겁니다~감사합니다~^^</t>
  </si>
  <si>
    <t>월102.471원12개월상환하겠습니다~도움을주신만큼실망을안겨드리지않으리란걸꼭약속드립니다~부다도움을주시길바랍니다~^^</t>
  </si>
  <si>
    <t>대출상환</t>
  </si>
  <si>
    <t>유찰되어다시올립니다.</t>
  </si>
  <si>
    <t>대출목적:안녕하세요?저는이번에새직장을얻는29세남자입니다.이번에이직을하는관계로3개월을준비하는동안평소노점을운영하시던어머님마져당뇨로고생하시는바람에적지않은생활비가들었습니다.다행이10월1일부터첫출근을했고집은지방인데회사는서울이라자그마한원룸을구했습니다.방값이어마어마하더군요..그런데25일이급여일이고12일이월세내는날..기타밀린휴대폰요금과생활비,당뇨로고생하시는어머님약값등이필요해대출을신청합니다.나의수입:월급120만원(수습)주말물류센터알바(일당4만5천원)기존대출이력:배드뱅크월상환금177,000원월별지출내역:월세200,000원휴대폰요금및공과금100,000원식비및교통비100,000원배드뱅크상환금177,000원기타개인생활비200,000원합계약77~80만원상환계획:저는술을마시지않기때문에불필요한지출은없을것입니다.남들에게손가락질한번받지않고살아왔습니다.아울러남을도울줄도알고지극히평범하지만열정적으로사는청년입니다.저를믿고투자해주시면성실한상환으로보답해드리겠습니다.감사합니다.</t>
  </si>
  <si>
    <t>대출을부탁드립니다.</t>
  </si>
  <si>
    <t>현재R&amp;D(기술개발)계열에서종사하고있습니다.병역특례생으로서경력까지현재회사차6년차인대리입니다.현재개발아이템이학교의연구과제와물려있어현재학교의연구실에출장근무를나와있습니다.집안일과여자친구문제가겹쳐서사금융을이용하였습니다.그래서현재1000만원정도가사금융에잡혀있습니다.여기에과도한조회남발이문제가되어서이곳까지오게되었습니다.생활자금및여자친구문제로이렇게대출을부탁드립니다.</t>
  </si>
  <si>
    <t>현재세금을제외한월급의실수령금액은194만원입니다.여기에서기존사금융대출로나가는돈이100만원이조금넘습니다.남는금액으로한달에25만원정도로해서12개월동안갚아나갈예정입니다.간절히도움을바라는심정으로대출,투자를부탁드립니다.</t>
  </si>
  <si>
    <t>약속을지키고싶습니다.</t>
  </si>
  <si>
    <t>재도전입니다.낙찰이되지않아도움을주시려하던분들께죄송합니다.전에아버지의수술과집안형편의어려움으로친구에게몫돈을좀빌렸습니다.그리고친구가취업해서몫돈생기면갚으라고해서조금씩갚고있었습니다.그런데얼마전친구가교통사고를냈습니다.갑자기몫돈이필요하다고합니다.이번달에꼭주겠다고약속을했습니다.이때까지도움을준친구에게비록빌린돈을갚는것이지만약속만은꼭지키고싶습니다.여러분의도움이필요합니다.</t>
  </si>
  <si>
    <t>현재저의월급은150만원입니다.통신료포함생활비50만원대출상환비30만원입니다.이정도면충분히갚을수있습니다.친구랑약속한날까지몫돈이필요합니다.</t>
  </si>
  <si>
    <t>부탁드립니다.</t>
  </si>
  <si>
    <t>100만원만도와주세요.착실하게갚겠습니다.</t>
  </si>
  <si>
    <t>전세금맞추기위해주변분들에게조금씩빌린돈을갚으려합니다.(40만원,70만원씩빌렸습니다.)시간을달라고하기엔눈치가너무보여서요.부탁드립니다.</t>
  </si>
  <si>
    <t>급하게방을빼줘야해서전세자금중부족한부분을주변분들에게빌렸습니다.제가지금월130만원을받는직장에서일을하고있습니다.정직원이구요.주변분들이별로안친한동료분들이라(저보다나이가훨씬많습니다.)시간을늘여달라고하니,이번달안으로갚으라고눈치를줍니다.제가현재월급130만원받으면집에50만원을부쳐주고,생활비50만원쓰면,30만원이남습니다.남은30만원으로착실히갚겠습니다.절대로연체하는일없도록하겠습니다.사금융을사용하자니,신용등급이걱정되고,높은이자율때문에머니옥션회원님들의도움을청하게되었습니다.약속은꼭지키겠습니다.도와주세요.참고로4대보험은7월부터가입해주신다고했구요.급여는통장으로수령하고있습니다.</t>
  </si>
  <si>
    <t>보십시요.300만원대출신청합니다..</t>
  </si>
  <si>
    <t>현재사채300론150마이너스150.카드값240빚을지고있습니다.사채,카드값등의상환에쓰려고합니다.제2금융권에서대출을받으면추후제1금융권대출이어렵기때문에신용기록이없는머니옥션에서대출하려고합니다이번에카드값을갚고6개월신용관리를잘하면신용등급이올라가은행마이너스통장한도가150에서500으로증액가능함으로따라서조기상환도가능합니다.</t>
  </si>
  <si>
    <t>현재소득이월100만원정도입니다.추후소득이월160만원정도로늘어압니다.월급에서매달18만원정도씩상환할계획입니다.4~6개월뒤에소득이늘어나고농협에서마이너스통장한도가증액되면중도상환할계획도가지고있습니다.</t>
  </si>
  <si>
    <t>*투자님들의배려가필료합니다*</t>
  </si>
  <si>
    <t>*병원비(산부인과)*사금융통합*사금융3곳을사용하고있습니다.kI코아즈(1.000.000).헤드스톤(2.000.000)유아이(1.500.000)대출~kI코아즈(850.000).헤드스톤(1.650.000)유아이(.1500.000)상환중~내용은이러합니다.현재연체없이잘상환중이며한곳으로통합하고자이렇게글을올려봅니다.*현재결혼을존재로만나는여자친구가있습니다.결혼을하고여유가생기면아이도생각하고있었습니다.하지만결혼도하기전에여자친구가임신을하여서이렇게투자님들의도움을받고자이렇게글을올립니다.*너무빨리아이들갖어서여자친구와상의를햇습니다.저와여자친구는합의결과는다음기회를생각하며산부인과를찾아갔습니다.하지만아이를지울수가없더군여...아이의심장띠는소리와엉덩이까지본상태에서아이를도저히지울수가없었습니다.병원(산부인과)를다녀보니병원비가만만치가않터라구여...초음파는갈때마다찍고혈액검사등등...여러가지검사를하더라구여...아시는분들은아시겠지만비용이너무많이들더라구여...여자친구는지금배가서서히불러오는상태에서직장도조금있으면관둬야하는입장입니다.신용상태도않좋은상태이고사금융을손대고싶지않아서이렇게머니옥션에찾아와투자님들의도움받고자찾아왔습니다.새로운생명이잘태여날수있도록투자님들도움이필료합니다*사금융3곳을한곳으로환승하고조금있는여유로병원비(산부인과)생각하고있습니다.</t>
  </si>
  <si>
    <t>저의급여는매월말일(30.31)일입니다.급여는매월200만원을수령하고있으며...현재사금융3곳을이용하고있으며연체없이잘상환하고있습니다.한곳으로환승할시더욱더연체없이잘상환하겠습니다.투자님께서도와주시면좋은아빠가되도록노력하겠습니다.믿고도와주시면감사하겠습니다.</t>
  </si>
  <si>
    <t>친구의배신,,6개월만에경매신청^^</t>
  </si>
  <si>
    <t>작년9월경친구에게대포폰피해500여만원을갚기위해대출을신청했었고세번이나낙찰이되었지만머니옥션에모두심사탈락이되어대출을받을수가없었습니다.그후6개월동안열심히갚았지만아직금액이많이남아있습니다.남아있는대포폰사기피해를해결하기위해금액을신청합니다또피해를해결하고남은금액은이자만납입하고있는경기솔로몬저축은행에일부원금상환을위해서대출을신청합니다1.sk텔레콤대포폰피해남은금액핸드폰3대-2027220원2.해지시약정위약금액50만원가량정상적으로납부하구해지하겠습니다해지확인서를보내야한다면머니옥션으로바로보내도록하겠습니다.</t>
  </si>
  <si>
    <t>현재대출현황1.국민은행저신용자대출-400만원(한달에8만7천원납부,연체없음)2.현대스위스저축은행알프스론-500만원,460정도남음(한달에24만원납부,연체없음).3.경기솔로몬저축은행-450만원(한달에13만원납부,연체없음)한달사용금액대출이자-한달평균50만원핸드폰요금-10~15카드요금-10~15(교통요금및여자친구와데이트비용)부모님과함께거주하기때문에특별한돈은들어가지않습니다.월급에서매달나가는돈빼고안입고안쓰고열심히갚았습니다.현재남아있는금액을제외한나머지돈으로LG텔레콤과KTF에있는총7대의핸드폰요금을납부하여해지했습니다.매달10일이월급일입니다도와주신다면실망시키는일없을걸자신합니다제가이런상황에서벗어나서정당하게돈을갚아나갈수있게힘을주시지않겠습니다??^^연체없이열심히지금까지아끼고참아가면서잘갚아나가고있습니다.연체없이실망시키지않겠습니다저한테힘을주세요네</t>
  </si>
  <si>
    <t>300만원대출</t>
  </si>
  <si>
    <t>신용등급이않좋아서금융권에서는대출이않되는상황임이에생활하는데불편한점이많이있음..이에생활안정자금이필요함</t>
  </si>
  <si>
    <t>회사도KT그룹회사(케이티네트웍스)에3년이상재직하고정규직및과장으로근무하고있음.년봉은5,400만원입니다이에1년동안300만원사용하는데있어서월315.037원충분하게상환할능력이있다고생각됩니다</t>
  </si>
  <si>
    <t>안정적인생활을하려합니다..</t>
  </si>
  <si>
    <t>5개월간중공업교육원을수료하고일이없어서취업을하지못하다가이번에객지로취업을하기위해올라왔습니다.현재자동차부품을만드는생산직에정규직으로취직을하였습니다.혼자아무것도없이객지로올라와서현재생활자금이필요하여이렇게대출을신청하게되었습니다.취업한지는이제2달이다되어가고4대보험가입이되어있습니다..이전에치료비를구하다가여기저기조회를너무많이해버려서신용도가많이떨어진상태입니다..</t>
  </si>
  <si>
    <t>취직한지2달이다되어갑니다.현제솔로몬저축은행:11만3천원산와:6만원원캐싱:9만9천원리드코프:15만3천원이외에는다른곳에나갈돈이없습니다.월급은130이상입니다.주.야간생산직일을하고있습니다.이전에치아치료로대출을받았는데치료비가너무많이나와서지금저의생활비가하나도없어서신청을다시하게되었습니다.저의출퇴근비용이나생활비조금을빼도상환하는것에는문제가없습니다.현제생활하는곳은친구와함께생활을하고있는데이외의공과금은하나도빠져나갈곳이없습니다.폰요금과저의생활비이외에는나갈돈이없어서얼마든지상환잘할수있습니다.정말연체없이잘상환할자신있습니다.믿어주십시요.부탁드립니다.월급일은15일입니다.연체없이정말잘상환할수있습니다..</t>
  </si>
  <si>
    <t>저희가정에도움을주시면감사하겠습니다</t>
  </si>
  <si>
    <t>환승론</t>
  </si>
  <si>
    <t>내년에결혼을하려고해요...준비자금이필요해요.</t>
  </si>
  <si>
    <t>내년에결혼을하려고해요...준비자금이필요해요.500만원정도면충분할거같습니다.개인적으로욕심이많아서꿈도..그래서젊을때많이배워보고싶어서..이것저것공부도했죠..그런데...당장좋아하는사람이나타났어요..그런데당장내년에하려고하니,빚도있고그래서..조금갚고..이것저것알아보고최소한으로준비를하고싶은데요..도와주세요.</t>
  </si>
  <si>
    <t>매월급여가220만원이세전금액입니다.급여를지급받아30만원씩상환하려고합니다.현재매월고정적으로들어가는금액은120만원입니다.</t>
  </si>
  <si>
    <t>투자자분들의신중한선택부탁드립니다.</t>
  </si>
  <si>
    <t>현재서대문에위치한시장에서한곳에서16년째자영업을하고있는사람입니다.이시장에서저희가게는누구나다알고있을정도로오랫동안장사를했습니다.서대문인삼직매장과건어물류와한약재제수용품등을취급하고있었고시장내에서도점포는가장크게운영했습니다.16년째장사하면서빚이라고는아파트를경매로구입할당시에1억2천만원이전부였고2038년이변제일이기에그동안아파트가격만오르기를바라며다달이71만원을이자로내는것이전부였고가게운영자금유동성확보를위해서10여년전에만든1000만원짜리마이너스통장이전부입니다.2개월전시집간자식에게문제가생겨1000만원이급하게필요하였습니다.아내가집안살림을모두도맡아하다보니사실경제권이저에겐없습니다.나중에갚는다고했지만자식둔부모는아시다시피받을라고생각하고빌려주진않습니다.아비된도리로그동안해준것도없고지방에서혼자살아보겠다고고생하는애한테거절만할수없기에집사람과상의를했지만집사람은완강히거부하더군요.부득이하게광고로귀에익은대부업체유명한곳에서전화한통화로두시간만에빌리게되었고서류도없이신용만으로전화한통으로빌릴수있다는것에그렇게아내몰래900만원이라는돈을빌리게되었습니다.아침8시부터12시까지아침장사를제가하고12시부터7시까지는아내가장사를하고다시7시부터10시까지는제가장사를하기에가게에들어오는돈을조금씩떼어다가갚아나가야겠다는생각으로빌렸지만갈수록집사람에게죄를짓는느낌을지울수가없습니다.주로아내가장사를하는낮시간에는집으로돌아가쉬면서교회장로이다보니신앙생활을해야함에도돈때문에집중이되지를않습니다.단한번도그런적이없는데장사한돈을다음달이자상환을위해조금씩모아놓게되고하는부분이스스로를괴롭게하더군요.차마말씀드리지못하는속사정이많습니다.아무쪼록제가아내몰래따로잔고로가지고있는300만원가량과투자자분들의돈을합쳐서사금융을전부변제할계획입니다.</t>
  </si>
  <si>
    <t>얼마전까지만해도신용이3등급으로좋았습니다.대부업체사람들그사람들웃기더군요입금3일전부터하루에3번씩꼬박문자를보냅니다.하루는입금일당일오전에직접전화를했습니다.오늘교회에서사전답사로어딜가기에도착하면5시가넘을듯하니도착하자마자입금을하겠다고전했는데도은행마감시간30분전에아직입금이안되었다며전화를하더군요.당시목사님과차를타고동승중이였기에전화를받지못했고바로가게로전화를해서저를찾더랍니다.아내가사금융받은것을안다면집안에폭푹우가찾아올것이두렵네요.사금융대환해주는저축은행이있다는정보를듣고몇군데신청만해본것도있습니다만당시1000만원씩빌려주는곳은없더군요..자영업자의경우특히나시장에서장사하는상인의경우재래시장은주로카드가아닌현금을많이사용합니다.주거래통장을찍어봐도1000만원이상씩들어있는사람이왜돈을빌리는지의아해하는사람도많습니다.조회건수만늘어가고신용도만점점떨어져가고..고민이날로늘어만가네요..그렇다고이것을자식에게하소연할수도없는입장이고가장인제가마음이내켜한일이니가슴만답답할뿐입니다.하루에평균적매출액이장사가정말안될때와될때가거의비슷비슷합니다.평균적으로70~80만원가량왔다갔다합니다.보통3할장사를보고있습니다.거의다현금이다보니현금유동량을풍부합니다.집사람이계를두군데들고있고매달적금으로50만원씩입금하고애들도다시집가고저들이발벌이는하기에고정적으로나가는보함료40만원정도담보대출월이자71만원기타가게세및부대경비100만원정도가전부입니다.이자율이라도조금낮고금액이라도낮아야아내에게털어놓을수있을것같아가느다란희망을갖고이글을남겨봅니다.타자도워낙느린사람이게에두시간남짓이글을작성하였습니다.투자자분들께서현명한선택을하시어빛이되어주시길바랍니다.</t>
  </si>
  <si>
    <t>임플란트비용때문에신청합니다.</t>
  </si>
  <si>
    <t>임플란트비용이총500만원견적을받았습니다.현재250정도는있는데부족자금은대출신청합니다.</t>
  </si>
  <si>
    <t>현재머니옥션단하루도연체없이6개월동안상환하였구요롯데캐피탈서임플란트문제로250대출을받았습니다.현재금융상환비용으로60정도나가고있는데믿고맡겨주세요절대연체하는일은없을겁니다.물론고정적인수입은아니지만연평균4000만원정도를받고있습니다.믿고투자해주신다면성실상환을약속드립니다.</t>
  </si>
  <si>
    <t>고금리의대출을상환하려고합니다.</t>
  </si>
  <si>
    <t>안녕하세요.저는현재경기도에서조그만학원을운영하고있습니다.얼마전대부업체에서고금리로대출을받았는데너무금리가높아서머니옥션의도움을받아상환하려고합니다.</t>
  </si>
  <si>
    <t>머니옥션에서낙찰되면대부업체의대출금을모두일시상활할계획입니다.</t>
  </si>
  <si>
    <t>남편과만두를팔려고해요~</t>
  </si>
  <si>
    <t>그동안도와주신덕분으로여러가지일마무리가잘되고있습니다.9월부터아기아빠가작은라보트럭을하나사서밤시간에만만두장사를해보려고합니다이제돈모아가는재미도조금씩알아가고있고한데..요즘음식점수입이예전같지않아서..월급이그냥그렇네요~퇴근하고오는9시부터새벽2,3시까지밤잠좀줄여서장사시작하려고하는데트럭사고약간..손좀보고하려니여러가지로빡빡해서이렇게다시한번도전합니다.그동안이용하던머니옥션상환도어느덧절반이넘어가고있는데..급할때생각나는곳은..그래도친정같은이곳밖에없네요..다른대출은이용하기도무섭구요~하루연체가몇번있어서..참죄송한데..앞으로관리잘해서더잘상환하겠습니다..한번만더..저에게관심을주세요^-^</t>
  </si>
  <si>
    <t>일단..신랑은중식요리사로일하고있습니다.수입은280만원정도이구요~저는아기낳고휴직하고있다가..이제아기돌이지나서다시일을하고있어요4대보험이되는w모은행에서고객상담을하고있어서고정수입이150만원가량됩니다.한달에머니옥션상환이37만원정도요즘휴대폰비가많이나와서둘이한달에15만원정도휴대폰비가나가구요(줄이도록할게요)도시가스전기요금수도요금등등공과금이한달에6만원정도되구요아기에게들어가는돈과저왔다갔다하는교통비,저희생활비는30만원정도되는것같습니다.장사처음시작해서는혹시나들어가는돈이더많을까봐24개월도분납하여신청하였습니다~200만원이하는안된다고해서201만원으로했어요라보가410만원정도라고하는데필요한돈은170만원정도거든요^^</t>
  </si>
  <si>
    <t>급전이필요합니다.</t>
  </si>
  <si>
    <t>친구가교통사고가났습니다.급전이필요한데제가그친구에게전에빌린돈이있어그걸해결해야할것같습니다.제가어려울때도와준친구인데갚을돈을지금주어야그친구문제가해결될듯하여이렇게글을올립니다.</t>
  </si>
  <si>
    <t>월220~260정도벌고있습니다.어머니에게월110만원드리며따로들어가는돈은통신비외대출상환금약20만원및청약저축10만원외에별다른것은없습니다.현재모아둔돈은없으나조금씩지출을줄이고한다면충분히갚을수있습니다.</t>
  </si>
  <si>
    <t>상환하고싶습니다.</t>
  </si>
  <si>
    <t>안녕하세요?먼저대출목적은상환을하고이자율을낮게하여모든채무를통합하여상환하고싶기때문입니다.7년째어린이집교사생활을하고내년3월이면시설장으로승급을하게되었습니다.내년이면월급이한달250만원정도받게될것같습니다.정규직으로근무하고있고전세자금과아빠병환으로인해한때자금이필요했고그때저의무지로인해서급하게돈을쓰자고했는데...그렇게이자가높은지잘몰랐습니다.지나서후회가참많지만...이렇게좋은기회가있어문을두드렸습니다.현재교사생활을하고이곳에서시설장으로승급을하게되어앞으로도고정적인수입이계속발생되기에원금균등상환방식으로계속갚아나가겠습니다.</t>
  </si>
  <si>
    <t>전세자금이좀부족해서요..</t>
  </si>
  <si>
    <t>직장근처에원룸으로이사할려고합니다.전세금이2천만원인데현재통장잔액이16백만원밖에안되네요.자금이400만원정도부족합니다.제가현재하고있는일은자동차할부,담보대출,신용대출을하고있습니다.저희회사직원대출도안되고프리랜서는대출할수있는곳이그리많지가않네요.월상환액24만원정도면충분히24개월안에상환할수있습니다.저를믿어주신다면절대실망시키지않겠습니다.감사합니다.</t>
  </si>
  <si>
    <t>월급여가기본급50만원에수당50정도를받았었는데.6월달부터기본급이120만원으로올라서7월달부터매월200만원정도가매월15일에우리은행통장으로들어옵니다.다른금융기관에대출도없고공과금이랑카드값소액정도가빠져나갑니다.그외에는생활비로쓰구요.월15일급여일에자동이체신청을해서상환할계획입니다.</t>
  </si>
  <si>
    <t>다시한번도전합니다..부탁드립니다</t>
  </si>
  <si>
    <t>저번에입찰해주신분감사드립니다^^저는컴퓨터도소매를하는개인사업자입니다.이번에결제가안되어부득히여러분한테도움을청합니다.이번입찰에성공하면약300정도는고금리대출을상환하고300은사업운영자금으로쓸려고합니다.여러분들의많은도움부탁드립니다.</t>
  </si>
  <si>
    <t>기존에받은대출도연체한번없이잘상환하고있습니다.고금리대출만상환하여도상환에아무문제없이관리해나갈수있습니다.그러나확실한상환계획을세우기위해상환전용통장을만들어매주십만원씩입금해놓고상환해나갈계획입니다.많은회원님들이믿고도와주신다면절대여러분의도움을배신하는행위는하지안을것을약속드립니다.감사합니다</t>
  </si>
  <si>
    <t>생활자금입니다</t>
  </si>
  <si>
    <t>성실히갚을수있는지몇번이고고민한후내린결정입니다.</t>
  </si>
  <si>
    <t>안녕하세요.다시한번여러분께도움을요청하고자이렇게글을올리게되었습니다.먼저대출목적을말씀드리자면,현재사용중인신용카드중하나를완납한후없애려고합니다.1년전처음학원을시작할때그리많지않은예산으로시작을하게되었고,거기다오랜기간동안공부를하다보니부모님께손을벌리기싫어카드비용이점차늘어나게되었었습니다.그래서작년9월에처음으로머니옥션을통해대출을받게되었고그돈으로카드비용을정리할수있었습니다.하지만역시사업이라는것이아무리작은학원이라하더라도조금씩시간이지남에따라추가적인비용이더들어가게되더군요.학원을처음시작할때는이만하면됐다싶었는데교실을늘이기위한칸막이추가작업공사,고등학생수능수업을위한빔프로젝터및그에필요한노트북구입,차량운행등등..그래서결국카드비용이다시조금씩늘어가게되기에다시이렇게대출을요청하게되었습니다.추가대출을올리려니대출자분들이저를신뢰해주실지더걱정이됩니다.하지만제가자신있게말씀드릴수있는부분을말씀드리겠습니다.첫째,작년에대출받은부분은24개월중10개월(이자포함437만원)을하루의연체도없이상환해오고있습니다.둘째,우리카드에서08년3월에3백5십만원을24개월상환으로대출받았으며,지금까지총16회(이자제외총상환금액:233만원)를전혀연체없이상환해오고있습니다.또한이대출건은원금균등상환이기때문에이제는월상환금이매달줄어들어16만원도채안나오고있습니다.셋째,오래되어서정확히기억이나진않지만,한국에돌아와서얼마되지않았을때라아마도2002년여름쯤으로생각됩니다.그당시급하게돈이필요하여200만원정도대출을받았던적이있습니다.(대출한곳은인터넷광고를보고했기에아마도3금융권이라생각됩니다.)대출을받고서특별한수입원은없었지만통역/번역과같은아르바이트를하여하루의연체도없이완납을했었습니다.넷째,이미말씀드렸다시피카드비용청산을위한기대출을했었음에도다시카드비용이늘어난이유는,당시대출을받은시기가학원을시작한지3달밖에되지않았기에생각지못한추가비용이발생하였고,그로인해다시카드비용이늘게된것입니다.이제는1년이라는시간이지나는동안모든필요기자재및시설을재시공하였기에특별히추가적인비용이발생하지않을것입니다.</t>
  </si>
  <si>
    <t>헌재제가상환하고있는금액부터말씀드리자면,머니옥션:447,302원우리카드론:162,451원(8월상환금기준이며,매달금액이조금씩줄어듭니다.)이렇게2건입니다.제가매달버는수입은학원비350만원+통/번역알바20~100,과외비80입니다.그리고현재부산의한대학의영어연구소에서제가팀장으로겸업을하고있는데,이곳에서는아쉽게도아직월급과같은수입을받고있지는않습니다.그이유는이연구소는대학교에서전액순수연구비를지원해주며,그에따른관련성과물을토대로연구소에서자체회사를설립하여사업을한후,그로인한수익이발생할시대학교와연구소가7:3으로수익을분배하는조건이기때문입니다.쉽게얘기해서,연구소는무보수로일을하고,학교는연구비만지원하며,수익이나면서로나눠가지는것이지요.해당결과물(인터넷영어테스트프로그램,서점용토익교재)은올해말까지는나올예정입니다.솔직히여기서수익이날지아니면수익이제로가될지는전혀모르지만,어차피사업의수익제로시발생하는손해는모두대학교측에서부담을하기에일단겸업을하고있습니다.만약좋은결과만있다면지금의제수입이훨씬늘어날것이라생각합니다.마지막으로추가대출에따른상환부담을생각해보았습니다.제가예전부터조금씩머니옥션에투자를해오고있기에누구보다대출자분들의연체에관한속상함을잘알고있습니다.(총29건투자에2건완납,연체7건입니다.저도연체를경험하고있고그허탈과배신감을누구보다잘알고있습니다.)그래서상환에문제가없을지몇번씩생각해보았습니다.결론은상환금은한달에22만원정도늘어나지만카드하나를정리하게되면훨씬제부담이줄어들기에상환을하는데이상이없겠다는것입니다.마지막으로입찰여부를떠나제경매에관심을가져주시는모든분들께감사드립니다.그럼즐거운휴가철되시길바랍니다.</t>
  </si>
  <si>
    <t>자녀학자금및사금융대출잔액70만원상환.....</t>
  </si>
  <si>
    <t>자녀학자금충당및대부업체대출금잔액약70만원상환에이용.....와이프와맏벌이를하고있어워금과이자를24개월분납한다면월20만5천원씩상환한다면큰무리는없는걸로생각됨니다..믿어보시면후회없으실겁니다....</t>
  </si>
  <si>
    <t>다시한번부탁드려요^ㅡ^</t>
  </si>
  <si>
    <t>저는,머니옥션에서도움을받아서여러가지대출금액을합하여잘상환하고있는중입니다.하지만,중간에조금힘든일이있어서또한번전화한통에빌리기쉬운대부업에서돈을빌리게되었네요ㅠ다시는빌리지않겠노라했는데급하다보니또조금돈을빌리게되었습니다.그런데연이율이너무쎄어서갚아나가도막막하기만하네요큰돈은아니지만요..요즘같은시대에조금이라도더아껴야할텐데...그래서또한번머니옥션의도움을받으려고이렇게글을올리게되었습니다.머니옥션의돈은여러사람들의힘이모아지는소중한돈이기때문에저는절대연체하지않았어요~꼭연체하지않고납부해야겠다는생각이들더라구요ㅎㅎ절대걱정마시고또한번절믿고투자해주시면감사하겠습니당~~</t>
  </si>
  <si>
    <t>제월급은140만원정도입니다.중간중간보너스도있구요!머니옥션대출상환금34만원(+11만원)자동차대출금21만원핸드폰+통신비10만원정기적금30만원카드값10만원기타생활비20만원</t>
  </si>
  <si>
    <t>환승론신청합니다.</t>
  </si>
  <si>
    <t>부탁드려요</t>
  </si>
  <si>
    <t>타사금융에4군데대출받은게있습니다그땐자금이너무나필요하여했지만이젠한개정도금액을처리하고싶습니다월급날제때갚는데도월급날전에갚아달라고하도보채서하나를처분하려고자신청했습니다선처바랍니다</t>
  </si>
  <si>
    <t>1년안에제가상환하겠습니다직장인이라연체없이확실히하겠습니다</t>
  </si>
  <si>
    <t>신용카드현금서비스정리할수있게도와주세요</t>
  </si>
  <si>
    <t>보험설계사로근무한지3년정도되어갑니다.처음엔많이힘들었지만이젠설계사로서의능력을인정받고있습니다.다양한고객층과꾸준한고객관리로연봉1억의보험왕을꿈꾸며열심히일하고있습니다.그런데카드현금서비스로요즘고민입니다.남자친구가사고를쳐서급히빌려줬는데지금갚을여력이없다네요물론카드론,아니면캐피탈에서대출가능하지만신용관리차원에서조회기록도없는머니옥션에서대출받고싶네요그리고일에만전념할려구요.연체같은거한번도해본적도없고생각도안해봤습니다.아참보험적금으로1700만원정도저축이있습니다.근데그건7년만기라지금찾아서쓸수가없네요ㅎ,더이상대출없이저축이나투자로열심히돈모으고살겁니다.믿으시고투자해주세요저도안정이되면머니옥션같은곳에투자하고싶네요도와주실꺼죠부탁드립니다..</t>
  </si>
  <si>
    <t>높은금리65프로를산와머니(200만원)와원캐싱(200만원)에서사용하구있습니다낮은금리로상환해서대출금을갚아나가기위해이렇게신청합니다.인터넷에서신발을팔구잇습니다(지마켓,옥션등등)월평균소득은300~350만원정도이고월매출은4000만원정도나옵니다매달이자와원금을상환해서갚아나가겠습니다.11월달에리드코프(200만원)러시앤캐쉬(400만원)받은건전부상환했으며아직남아있는곳은베르넷(200만)고려저축은행(200)HK저축(200만)에이원캐피탈(200만)이렇게남아잇는상태입니다이제까지연체는없었으며앞으로두꾸준이상환할계획입니다하오나산와하구원캐싱이자가너무비싸서대환상환해서묶어서갚아나가기위해이렇게신청했습니다</t>
  </si>
  <si>
    <t>열심히살겠습니다.도와주세요.</t>
  </si>
  <si>
    <t>안녕하세요..전서울에살고있는29세남성입니다.원래고향은경남창원이였는데직장을구하기위해서서울에2007년도에올라와서살고있습니다.전가족이없습니다....어릴때부터부모님은항상싸우시고항상울다가지쳐서잠들었던기억밖에없습니다.그러다가제가초등학교2학년때아버지가중풍으로쓰리지셔서왼쪽손과오른쪽발을장애가생기셨습니다.그래서막노동일을하시던아버지는애들이타고다니는끌고다니는목마라는걸하셨습니다.돈벌이가더줄어드니부부싸움은더잦아졌습니다.엄마는제가아버지를너무나많이닮아서그런지는모르지만항상집에오면절때리셨습니다.항상집에들어가기가무서웠고여름에반바지반팔티입어보는게소원이였습니다.엄마의폭력에몸에멍이많아서엄마가항상긴팔옷을입게했기때문입니다.원래제가태어났을때부터생활보호대상자로살고있었기에가정형편이좋지않았습니다.항상학교생활을할때면언제나기가죽어서살게되더군요..가정조사같은걸할때면차마용기가없어서손은못들고따로항상말을드렸고그게맘이아팠습니다.제가초등학교6학년이되던해에별거를하게되었고저는아버지와누나는어머니니와살게되었습니다.그리고그다음해에부모님은합의이혼을하셨고누나와저는따로떨어져서살게되었습니다.그리고얼마후어머니는유방암으로돌아가시게되었고누나와전1년만에아버지와같이살게되었습니다.그렇게시간이흘러제가중3때아버지께서중풍합병증으로뇌졸증으로쓰러지셨고그이후로일어나지못하시고돌아가셨습니다.그렇게누나와전소년소녀가장이되었고그때부터누나와저는같이어렵지만힘들게살았습니다.살집이없어서달동네를떠돌다저희를후원해주시는좋으신분을만나서임대아파트에들어가게되었습니다.힘들고어렵지만같이잘살아보자고다짐하고학교다니면서틈틈히아르바이트도하면서다녔습니다.전2001년도에군대를가게되었고2003년에만기전역을하게되었습니다.그와중에임대아파트가살고있는사람에게분양을하게되었고나라에서대출연계를맺은은행에서일부분만대출을해주는방식으로진행을했고잔금을준비하지못한누나와저는부동산에잔금과일부분을더받는식으로아파트를팔게되었습니다.그러다가누나가먼저따로살자는말이나왔고그렇게누나와저는떨어져서살게되었습니다.그러다가누나가연락처를먼저바꾸면서연락은끊어졌고혼자서살다가2007년동에서울에직장을구할려고이사를왔고처음에반년정도아르바이트를했고2008년4월에통일부pc수리기사를하는직장에서일을하게되었고올해2월까지일했습니다.첫직장이였는데회사사정이어려워지면서월급체납이되었고월급체납으로인한카드연체및방세가연체가되어서어쩔수없이4금융권을스게되었습니다.산와머니에서100만원을빌려서카드값을내고안되는곳은카드대환대출을받고여기저기돈을빌려서돈을다갚았습니다.근데산와머니에서이자가너무비싸고제가이직한회사에서3개월수습을지나고정직원이된지한달이조금안되어서수습때받는돈으로생활비및방세를내기가너무힘이듭니다.이제야정직원월급으로한번받게되었고앞으로는열심히해서나머지돈들을다갚아버리고새출발하는맘으로살고싶습니다.카드대환대출및산와머니대출받은것때문에신용도도많이내려갔고정말이젠연체없이성실하게돈도모으면서살고싶습니다.</t>
  </si>
  <si>
    <t>월세금제외하고114만원정도를받고있습니다.사금융대출및카드대환대출학자금대출로고정적으로한달에45만원정도지출이되고있습니다.114에서방세23만원내고휴대폰비생활비하고하니적자생활이계속되고있습니다.전술담배도전혀하지않고유흥비나쓸데없는곳에돈을쓰는곳도없습니다.2개월월급체납으로인해서너무망가진제생활을다시돌려보고싶습니다.도와주신다면연체없이꼭상환하겠습니다.부탁드립니다.도와주세요...ㅠ.ㅠ</t>
  </si>
  <si>
    <t>환승좀하려구합니다.도와주세요</t>
  </si>
  <si>
    <t>현재대부업체두군데에서300만원가량대출금이있습니다.연49%라이자부담이좀되네요.그래서이싸이트알고환승좀하려구신청합니다.대부업체거래하면서한번도연체한적없습니다.금융거래내역서확인가능하구요.작년핸드폰명의빌려줬다가연체로인해등급이내려가서대부업을이용할수밖에없엇구요.지금은다갚고신용카드국민.bc카드잘사용하고있습니다..카드거래내역도확인가능하구요.직장인이구요..현재근무지에서8년이상근속근무했습니다.연봉3천이상되구요.기대출은현금써비스는10만원정도되구요.나머지는대부업.농협합쳐서600만원가량되구요.대출만된다면연체없이상환예정입니다.</t>
  </si>
  <si>
    <t>월급날이15일입니다.세금공제후180만원이상이구요.상여금은600%입니다.상환에는문제가없을꺼구요.믿고대출해주시면연체없이상환할예정입니다.좀도와주세요..부탁드리겠습니다..</t>
  </si>
  <si>
    <t>사금융대환대출</t>
  </si>
  <si>
    <t>확장인테리어비용잔금800만원상환목적</t>
  </si>
  <si>
    <t>본사권유인테리어확장으로총4500만원중3700만원은갚고잔금800만원을8월말까지상환하기로함</t>
  </si>
  <si>
    <t>매월10일은카드입금통장에항상잔액이많은날이라월79만원상환하는데문제가없을것으로사료됨특히의류의비수기인8월이지나고9월부터의매출이급상승하는시기라믿고맡기시면열심히해서소중한돈하루의연체없이상환할것임(가게보증금1억,월평균매출5000만원월세250만원에직원급여250만원전기요금,식대50만원사은품30만원기타비용50만원순수익800만원정도임)최근1년매출자료파일로보냄</t>
  </si>
  <si>
    <t>대출을신청합니다.</t>
  </si>
  <si>
    <t>연체없는안전한투자자로모시겠읍니다.</t>
  </si>
  <si>
    <t>34살기혼가장입니다.회사생활과프리랜서투잡을하는데금번공사업체가부도가나서물건값과인건비가너무급해다시한번투자자분들에도움을요청합니다.앞서투자해주신분들이있으신데비록반년이지만하루연체없이도움주신투자금들감사하는마음으로돌려드리고있읍니다.믿고도움부탁드립니다.</t>
  </si>
  <si>
    <t>서울본사및인천,울산,마산,부산지사가있는cctv업체에근무중입니다.월급여는금번인상되어190넘고,보너스,수당및성과금이지급됩니다.프리랜서로통신공사및cctv공사를하고있어투자해주시면,소중한투자금감사하는마음으로돌려드리겠읍니다.</t>
  </si>
  <si>
    <t>부탁드립니다..</t>
  </si>
  <si>
    <t>카드대금상환할려구합니다.개월수는24개월설정을햇는데그전이라도입금가능합니다.급여하고보너스모으면조기상환가능하다고생각합니다.</t>
  </si>
  <si>
    <t>나이:26살현재사금융쪽에서800만원캐피탈쪽에서150만원남았고..등록되지않은곳에서200만원있습니다.제월급이현재월150만원이며아르바이트로대략50만원의금액을추가로벌고있습니다.투잡이라는거..생각보다쉽지는않더군요..몸은몸대로상하고..그중30만원적금에100만원정도는거의66%대의높은대부업체의이자와원금을내는데사용하고있습니다.최대한연체없이쓰려하지만너무큰금액때문인지많이벅찹니다.이보다저렴한이자로대부업체라는큰부담을내려놓을수만있다면나이가나이인만큼여자로서시집갈준비도하고싶습니다.그래서부분적으로라도조금씩대부업체를정리하고싶습니다.한번에다정리한다면은좋지만조금씩조금씩이라도정리를하고싶습니다.급여일은매달25일이며25일다음날부터입금가능합니다.젊은여성의무거운어깨의짐을덜어주신다고생각하시고도움부탁드립니다.진심으로부탁드립니다.</t>
  </si>
  <si>
    <t>가계자금필요합니다.</t>
  </si>
  <si>
    <t>용도:가계자금으로약5백만원필요합니다.상환능력:월소득은약7백만원정도입니다.상환계획:짧게는약6개월에서최대1년이내상환계획입니다.</t>
  </si>
  <si>
    <t>처남돈을갚으려합니다...</t>
  </si>
  <si>
    <t>새해복많이받으세요..새해부터신용대출을받으려합니다.얼마전경매신청을했는데모자라서유찰되였습니다.저는마이크레딧이라는신용정보회사에회원을가입하여신용관리를하고있습니다.그곳평점은한국신용평가와다르게나오더군요신용등급6등급평점681점향후1년예상우량률95%입니다..제대출현황은HD스위스저축은행972만원HD캐피탈자동차할부금1400만원국민은행아파트담보대출(정책자금년3%5년거치5년상환)2,000만원입니다.얼마전롯데캐피탈에대출을의뢰하니신용대출이450만원이나온다더군요하지만모자라서여러분들께도움을요청합니다..저는초밥집을2곳(사당동,방배동)운영하고있습니다.사당동에서처음시작하였으나사업이생각보다잘돼서인테리어하는처남에게2000만원을빌려방배동에초밥배달점을6개월전창업을하였습니다.얼마전처남이사업자금때문에상환을요구하여부득이사당점을부동산에내놓았으나권리금문제로임대가여의치않더군요제가어려울때빌린돈이라꼭상환하고싶습니다.상환계획은원금균등상환예정이며넉넉하게2년잡은것은혹시실수할까봐입니다.그리고사당점점포가임대되면바로상환예정입니다..일전에는30%이자률을제시하였으나유찰되어35%로조정하여제시합니다..긴글읽어주셔서감사하고많은응찰부탁드립니다.사진은저희업소메뉴입니다참조하시길바랍니다.</t>
  </si>
  <si>
    <t>도와주세요ㅠㅠ</t>
  </si>
  <si>
    <t>급합니다</t>
  </si>
  <si>
    <t>급하게100만원이필요한데...도와주세요!!</t>
  </si>
  <si>
    <t>회사가어려워지자친정아버님이갑작스럽게일을그만두시게되었습니다.그런데엎친데덮친격으로친정어머니가아프셔서병원에입원을하시게되었는데..치료를받으려면백만원정도가필요하시다구합니다.이미시집을온상태라서제가가지고있는여유자금은없고..친정부모님은도와드리고싶고..그래서이렇게염치없지만투자자분들께도움을청합니다.투자자분들도와주세요!!부탁드립니다!!</t>
  </si>
  <si>
    <t>저의급여는매월10일세금을제하고141만원정도씩통장으로입금됩니다.그리고저희신랑의급여는한달에200만원정도씩들어오기때문에상환하는데에는크게문제가없을꺼같습니다.연체없이꼬박꼬박잘갚아나가겠습니다!!부탁드립니다!!</t>
  </si>
  <si>
    <t>다시한번염치불구하고투자자님들도움을구합니다</t>
  </si>
  <si>
    <t>얼마전에머니옥션에서대출을낙찰받고사용을하다가일이잘풀려서중도에상환을하였습니다..투자자님들께이익을많이드리지못한점정말죄송합니다저도사람인지라제손해를줄이기위해최대한빨리상환을했습니다ㅠㅠ친구와집을같이살기위해보증금800을보태고같이살기로했습니다..제돈과합해서돈을마련하고자합니다</t>
  </si>
  <si>
    <t>예전에말했던머니옥션투자금400정도가그대로남아있는상태라월20만원넘게상환이되고있습니다그돈에회사월급서5만원정도만납부하면되는거라아무런부담이되지않습니다한가지죄송한말씀을먼저드리고이해를부탁드리겠습니다^^제상환목표가한달에50만원에서80만원사이라한달이나두달마다다시적은돈을대출받아여유돈과함께넣어줄여볼려합니다부분상환이되지않아이렇게하는것이저에게최선일거같아서요,,많은이익을주지못한점투자로서꼭보답하겟습니다</t>
  </si>
  <si>
    <t>살기가너무힘들어서..꼭좀도와주세요</t>
  </si>
  <si>
    <t>타대부업체대출상환목적으로신청합니다타대부업체는이자율이너무많네요원금상환이아닌곳이두군데라부담도많이되구요차라리한곳으로원금과이자를분활납부할수있으면좋겠네요</t>
  </si>
  <si>
    <t>우너금과이자의분활납부형식이라큰부담은지금보다적을것같네요연체없이매월납부확실합니다꼭좀도와주세요</t>
  </si>
  <si>
    <t>생활자금이필요합니다</t>
  </si>
  <si>
    <t>확실한투자처가되겠습니다!!</t>
  </si>
  <si>
    <t>우선저번에도움주신한분한분정말감사드립니다도움주신분들에믿음이저에게너무나큰도움이되었습니다..저는강원도동해시망상해수욕장근처에서치킨가게를운영하고있습니다..낮에는일있을때일용직일을하구요~23살와이프와3살배기아들과살고있습니다.예전에대출을받을려다가중개업자를잘못만나서신용조회건수가너무많아서다른데서는대출이어렵더라구요..설상가상으로치킨업이카드매출이거의없어서소득증빙이어려워서힘든점도있구요...부가세신고는한번했습니다..본론으로들어가서제가도움을받고자하는부분은제장모님이처남하고살고있다가보름전에교통사고가났습니다그래서하시던식당을못하시고병원에계십니다그래서지금저희집에서같이지내고있습니다그런데오늘학교에서고지서가나왔는데교납금이미납된거랑식비랑이것저것해서60만원돈이되더라구요..빨리내라고독촉은하고장모님은저러고있고장모님도참어렵게하루하루사셨는데...그래서제가도움을좀받아서내고월상환할려고이렇게신청하게&amp;#46124;습니다.갑자기생각지도못한돈이나갈려니까제일을하는데너무오바나는게많아서이렇게도움부탁드립니다..</t>
  </si>
  <si>
    <t>치킨집평균순이익이한달200만원가량됩니다일용직수당이한달평균120~150정도됩니다..기대출금매달25만원씩나가는거랑집월세25만원그리고핸드폰및기타생활비보험비해봐야130~150정도됩니다..월십만원정도는충분히상환할수있는금액입니다...빌려주신다고생각하시기보다투자한다고생각해주십시요...돈빌리고안갚겠다는사람없겠지만확실한투자처가되겠습니다...투자자분들은이윤을남겨서저는도움을받아서그렇게다잘되었으면합니다..</t>
  </si>
  <si>
    <t>도와주세요대부업대출이라도상환하고싶습니다.</t>
  </si>
  <si>
    <t>작년에사업(꽃집)자내고어쩌다보니대출이많아졌습니다.한달이자내는금액만200만원가까이되고지금까지연체한번도한적없지만요즘경기가너무좋지않다보니다른곳환승론으로옮기려고해도대부업대출많다고불가능하다하고..위계산정도면그래도100만원가까이줄일수있고그돈으로물건더들여놓을수있다는생각에올려봅니다.연체없이지금까지착실히갚아오고있다고자부합니다</t>
  </si>
  <si>
    <t>2년동안원리금균등상환으로착실납부가능하고원하신다면대출시가계위치및모든제반사항공개가능합니다,(원래다보여주는지는잘모르겠지마요)대부업대출이라도상환하고싶습니다</t>
  </si>
  <si>
    <t>고금리대출상환</t>
  </si>
  <si>
    <t>사금융대출상환하려고합니다.도와주세요!ㅠㅠ</t>
  </si>
  <si>
    <t>지방에서오랫동안살다가개인적인사정으로올봄에서울에와서살게되었습니다.10년을넘게다니던직장을그만두고올라와서새직장을구하기까지몇개월동안공백이있었다가올7월1일에현직장에입사를했는데하필가장어려울때에오래전부터써오던마이너스통장이만기가된게아닙니까?무직상태로몇개월있었고현직장도입사한지1개월밖에안된상황이라만기연장이안&amp;#46124;고어떤금융기관에서도대출을안해주었습니다.이리저리알아보다급한마음에사금융을얻어다가마이너스통장은막았습니다.우선급한불을끈후2달있다가근무기간3개월지나면1금융이나2금융에서보다저리로대출을받아사금융대출을막으려구요..근데알아보니까사금융대출이있는상태에서는금융권에서대출이불가능하다고하네요...ㅠㅠ안정된직장잘다니고있고앞으로는괜찮을텐데참으로슬픕니다.어&amp;#46522;게방법이없을까이리저리찾다보니머니옥션을알게되었습니다.투자자여러분들도와주십시오!</t>
  </si>
  <si>
    <t>월200만원급여받고있습니다.월급받는날칼같이상환하겠습니다.</t>
  </si>
  <si>
    <t>2차도전)어머님치과치료비에쓸려고합니다</t>
  </si>
  <si>
    <t>안녕하세요...먼저앞전1차신청때저를믿어주신분고맙습니다(--)(__)2차도전합니다...한번만도와주세요앞전에옥션머니로서류발송했는데심사담당자와통화해서서류로는아무런하자도없고채무도건전해서신용회복위원회이력이있지만신청된다고하더군요..하지만24개월로는제신용때문에회원분들의공감대형성은힘들다는충고를듣고12개월로추천해서재신청합니다현재매그나칩반도체재직중입니다....9년4개월정도되었네요처음하이닉스로입사하여2004년도에회사가분사가되어서지금회사랍니다20대초반에방황기가있어서그때생활을잘못하여개인부채가감당이안되어2006년도에신청하여이번8월달로총채무1천4백만원상환완료했어요2년4개월동안매달50만5천원입금했네요어머님치과치료비1천만원나와서...현재어머님가지고계시는돈은5백만원정도그래서자식된도리로300만원을치료비에보태주어야치료를완전하게끝날수있습니다시간이6개월걸리기때문에부족분200만원은어머님돈으로해결된다는군요저희어머님께서는건설현장공사청소를하는데...보통울산에공사가많기때문에그렇게많이다니지는못합니다..보통60~100만원정도소득됩니다그리고6.25유자녀라서매달수당60만원..국민연금14만원정도고정수입있습니다치과치료비때문에유공자한테대출되는나라사랑3백만원을받아서5백만원을가지고계십니다..은행권대출은소득이입증되지않아서안되고요비싼이율을물리는것도알지만부모님치료가먼저앞서기에어쩔수없는선택을했습니다...많이도와주세요저를믿고투자하시면금전적인손해절대끼치는일이발생하지않게생활하겠습니다다시한번말씀드리지만과거신용회복이력이있는것만으로평가를재고바랍니다서류와처한상황을정확하게판단하시고갚을수있는사람인지..없는사람인지평가를해주시면감사드리겠습니다제차량이작년에현금으로보함하고해서2천1백만원정도들었는데그것만압류해도아무문제없습니다그냥웃자고하는소리지만...그만큼확실히갚을수있다는것을증명하는것이기도하죠긴글읽어주시는라고맙고...모든분들건강하세요ps)나라사랑대출은총한도가3백원입니다..1년1회밖에받을수없습니다</t>
  </si>
  <si>
    <t>제직급연봉이3천5~3천8백만원입니다..3교대근무하고생산기술직이라서잔업을하면더많을수있어서잔업없이제연봉을적었습니다한달에세후약240만원받는데...새마을금고적금-20만원새마을금고적금담보대출-6천원정도?보험-아내와합산10만원정도차량세금및보험-월-7만원(년60만원)생활비-40만원경조사비-월10만원이렇게제외하면약150만원정도남는금액이발생하네요남는금액은여기서신청되면매월납부하고...남는금액은그때상황에따라조기에갚을수있게노력은하겠습니다개인부채-새마을금고적금담보대출:200만원이상입니다어떻게보면부채라고할수도없는것이죠제가모은돈에서빌린것이기때문에투자하시는분은참조바랍니다</t>
  </si>
  <si>
    <t>이자가넘비싸네여</t>
  </si>
  <si>
    <t>사금융이자부담을줄이고채무통합을하고싶습니다</t>
  </si>
  <si>
    <t>매월5일에900,000만원지출이가능하고요여지것대부업체거래하면서연체한적없습니다도와주세여</t>
  </si>
  <si>
    <t>얼마전에경매신청을해서100%낙찰을받아서머니옥션측에서전화가2번왔었는데두번다회사업무가바빠서나중에전화해달라고하고끊었더니대출심사탈락이되버렸네요.제가하는일이하루종일전화받고무전받고하는일이라개인적인전화할시간이별로없어서그랬습니다..또제가회사에입사한지한달이채안되서윗사람들에게눈치도보이고해서요.하지만지금은3교대근무제로바뀌었기때문에낮에도전화받을시간이있습니다..그래서다시한번경매를신청합니다.저번경매에참여해주신분들께죄송하구요.여력이되신다면다시한번도움을주셨으면합니다.월급날이다음달15일이라그동안쓸수있는생활비가필요해서신청하게되었습니다.많은도움부탁드립니다.</t>
  </si>
  <si>
    <t>대부업대출금상환</t>
  </si>
  <si>
    <t>꼭좀부탁드립니다.</t>
  </si>
  <si>
    <t>▣대출사유:웹디자이너로5년정도직장을다니다가현재프리랜서로활동하고있습니다.쇼핑몰사업을몇개월진행하다가부득이하게잘안되서대부업체쪽에빚이좀있습니다.뭐모르고잘될꺼란마음에받은건데...연체한적은한번도없지만이자가워낙에높아서상환할려고합니다.▣상환방법:프리랜서일은꾸준히들어오고있구요.이번에부업도진행할계획에있습니다.부업까지진행하게되면예상월소득이170입니다.생활비와대출금상환액으로100만원정도들어가구요.연체없이값아나갈수있습니다.프리랜서일이조금더커지면중도에전액상환에가능할꺼같구요.용기내서글올립니다.도와주세요.</t>
  </si>
  <si>
    <t>환승하려고합니다</t>
  </si>
  <si>
    <t>인생과대출은60살부터!!삼수생입니다!</t>
  </si>
  <si>
    <t>두번이나투자를해주신분들에게머리숙여감사드립니다.제가타자가느리다보니또컴퓨터활용에능숙하지못한점양해바립니다.3번째도전하는삼수생입니다.전법인을운영하는대표이사로써전기자재를취급하는업을운영하고있습니다.법인설립은2년정도돼었고요.제가올해지인이운영하는법인을인수하게되었습니다.인수하게된동기는기존거래처나회사수익도괜찮고앞으로관리만잘하면튼튼한회사를만들수있다는확신이생겼기때문입니다.그전에는식당을10년동안운영해왔었습니다.지금회사는200평정도되고요.내년에기금에자금을좀더받다회사규모를넒히고확장을하고자합니다.기금쪽에서요구하는건지금대표자본인앞으로대출받고있는걸최대한줄이라고하네요.그리고신용등급도현6등급에서최대한올려야한다고해서지금사용하고있는카드론대출을상환하기위해서입니다.법인앞으로나간대출은전혀없습니다.올해제나이60입니다.늦게결혼함에큰애가25살인딸래미가있고요그밑에아들이있습니다.나이60이많습니까//전전혀그렇게생각안합니다.자식들을위해서라도일을계속해야죠!몸은건강합니다..나이는숫자일뿐이라고하지않습니까?</t>
  </si>
  <si>
    <t>매월25일자동이체를시켜놓을껍니다.당연히하루라도연체가있어서도안되겠죠..신용이중요하니깐요.울해이나이때까지타금융이나신용카드휴대폰연체한번한적없습니다.연체란있을수없죠.지금까지그렇게해왔습니다.소득대비부채상환여력도충분합니다.법인카드도연체한번한적없습니다.투자자분들에대한선택을기다리겠습니다.감사합니다.</t>
  </si>
  <si>
    <t>재신청합니다</t>
  </si>
  <si>
    <t>대출신청합니다.</t>
  </si>
  <si>
    <t>카드론이자가장난이아니네요</t>
  </si>
  <si>
    <t>급하게썼던카드론이부담스러워지네여..머니옥션으로상환하고싶어요부탁드립니다!!카드론400대출받았는데이자가10만원에다가원리금균등상환하는데40만원돈달달이나가요조금부담이가서생활비가20만원밖에안남네여많은부탁드립니다!!</t>
  </si>
  <si>
    <t>월금이4대보험띠고160정도하네요보험료35만원/적금40만원/집세15만원/이동통신비10만원기본나가구여남은생활비가60정도하니까부담없이상환시키겠습니다!!</t>
  </si>
  <si>
    <t>이번에계획중인일이많아서들어가는곳이많아서요..</t>
  </si>
  <si>
    <t>대출목적은개인적인공부와생활자금입니다.회사를옮기면서터울이생기는바람에갑자기자금이딸리게되어버렸네요..월급여는163만원이구요.한달에사용하는금액은핸드폰비8만원과기존에대출받은금액450만원에대해납부하고있는균등상환금36만7천원이전부입니다.식대는회사에서지원하고요.차비까지하게되면대략55-60만원정도지출하고있습니다.상환은한달에30만원씩가능하구요.중간에현장정산리베이트도있기?문에중도상환도가능할듯합니다.인터넷서핑하다가본거라서어떤방식으로얘기를해야하는지잘모르겠습니다.여러분들의많은지원부탁드릴꼐요..</t>
  </si>
  <si>
    <t>안녕하세요</t>
  </si>
  <si>
    <t>단기대출!20일쓰고상환목적입니다.</t>
  </si>
  <si>
    <t>10월24일1200정도의목돈이들어옵니다.그때까지운전자금이모자라20일정도만쓸요량으로선이자떼는일수나차담보대출을고민하다가이곳을알게되었네요.현금서비스최근1년내사용내역없습니다.단하루도이자연체기록없습니다.(금융거래확인서첨부가능)현금서비스로200빼서쓰면그만이지만,타업종창업준비하면서중소기업청보증을신청한상태라감점사유가될일은하고싶지않습니다.되도록신용조회나현금서비스기록은무조건피하고싶습니다.</t>
  </si>
  <si>
    <t>예정상환일:10월25일원금이자일시상환예정이며,20일전후300정도가들어오면더일찍상환도가능하지만,이건임플란트치료비를먼저결재하면50만원밖에안남아25일날전액상환이여유있을거같습니다.만약빠른시간내경매가되지않으면이자몇만원더주더라도그냥일수를쓸계획입니다.</t>
  </si>
  <si>
    <t>정말성실히갚겠습니다</t>
  </si>
  <si>
    <t>화물차구입자금이필요합니다</t>
  </si>
  <si>
    <t>화물차를하나사서현장에서운영하려는데자금이부족합니다.차량은등록보험료포함400만원정도필요한데준비자금이200만원뿐이네요부탁드립니다</t>
  </si>
  <si>
    <t>한번만도와주세요</t>
  </si>
  <si>
    <t>정규직직장생활하고있습니다.충분히갚을수있으며한번만도와주시면연체없이갚을수있습니다지금생활자금과타사대출금100만원상환해야되는데부족합니다남편모르는돈이라서내가해결해야되므로급하게필요하게됐습니다나머지상환하고100만원남았습니다높은이자계속불어나는것도너무아까워서이곳에마지막이다라고신청합니다한번만도와주시면평생이은혜잊지않도록하겠습니다제발도와주십시요..직장생활하면서120만원식월급받고있으면아직까지대출받아서한번도연체한적없습니다약속드립니다꼭연체없이갚을수있습니다.한번만도와주십시요..</t>
  </si>
  <si>
    <t>어머니수술비(중풍100%완치,관절염수술)</t>
  </si>
  <si>
    <t>앞서대출신청을하였으나서류심사를받지못하고진행한결과유찰될것같아서머니옥션측에삭제요청을하고다시진행합니다.처음에필요한금액은300만원이였으나낮은이율로인해다시신청합니다.현재살고있는집을빼고500만원과이곳머니옥션대출300만원합해서800이란돈으로어머니수술비와지속적인침치료를계획하였으나800신청합니다(방을&amp;#48820;지않고회사근처에서직장생활을하기위해)저는29년동안은행대출이나사금융써본적도없으면신용카드도써보지도만들지도않았습니다.저는제가벌어서쓰고어머님과생계를유지하여왔습니다.24살때모은돈3500만원으로인천에어머니명의로6500만원짜리빌라(장기융자2500)를사서어머님을모시고살고있습니다.직업이나이트크럽이란이유만으로현재1금융권에서는대출이안된다고합니다하지만직장1년근무후소득증명서를첨부하여마이너스통장대출신청을하면2천만원까지가능하다고합니다.서울시서초구남부터미널점우리은행과장:이ㅇㅇ님강남유명나이트크럽(10년&amp;#51760;운영중)에서7개월째일하고있습니다소득증빙올해3.3프로가능하구요재직증명서가능합니다.웨이터쪽는아니고손님관리전문영업입니다.4천500명정도의상류층손님을(6년째)확보하고있으며한달에월급200과보조수입으로150정도수입이있습니다.2009년4월13일부터10월14일까지연봉21.000.000정도원천되었습니다은행쪽으로문의를몇번해보았지만직업에서많이불리해서이쪽으로신청하게되었습니다군대면제사유를19년전아버지가돌아가셔서홀어머니와누나와본인생계를위해서울공업고등학교자동차과2학년에서중도하차하게되었고그당시쓰러지신어머니병으로인해면제되었습니다등본상에는저혼자되어있으며인천에있는어머니명의빌라한채있습니다.제가혼자거주하고있는집은서울시서초구반포동에있는월500/40에살고있습니다직장과집이멀어서회사근처에서생활하고있습니다(내년2월경인천집으로다시들어갈예정).주거래은행은국민은행8년수협3년신한은행6개월인데이번에우리은행으로모두변경하였습니다.우리은행쪽에월5만원청약통장하나있고우리은행평잔은100만원정도있습니다어머님명의로포스코건설주50주정도있습니다(공동투자)등본상에는저혼자되어있으며인천에있는어머니명의빌라한채있습니다.저는16살때부터홀어머니를모시고열심히살아왔습니다안해본거없이16살때부터21살&amp;#46468;까지사회생활을일찍시작했습니다그러다이쪽이돈많이버는직종이란애길듣고20살&amp;#46468;부터횟수로9년&amp;#51760;종사하고있습니다.은행쪽에서는재직기간이1년이되지않아대출이힘들다고합니다하지만저의입장은연체나대출이전혀없고신용도깨끗한데안된다는것이많이이해가되지않습니다물론나이트크럽이라는직업상안전하지않게생각이되겠지만개인사업장이고직원규모300명에고정적인수입이있는직업입니다.2001년중풍으로쓰러지시고2006년동안월병원비만100만원씩들어갔습니다하지만어머니가100%완치되서서너무기뻣습니다.송도신도시(포스코건설)건축보조일까지하실정도로완쾌되셨습니다자식들이말려도그냥집에계실성격이아니셔서무리하시다가관절염때문에고생을하십니다.저는남들보다열심히살았다고자부합니다앞으로도포기하지않고열심히살것입니다.20년동안아버지없이자식위해고생하신어머니를이젠편안하게쉬게해드리고싶습니다.</t>
  </si>
  <si>
    <t>매월1일상환하겠습니다.주3회침시술10만원(거의완치되셔서침은맞지않으셔도되지만건강에도좋기에주3회한의원에갑니다)퇴행성관절염수술비(인공관절양측수술비500만원,입원비100만원)관절염수술비는당장필요한금액이고침시술비용은문제가되질않습니다.대출금의600만원가량은수술비용으로쓰고나머지는통원치료로쓰겠습니다.한달350만원의수입으로대출금은100%납입가능합니다.그리고제가회사근처에서사는월세집(500/40)계약기간이7개월남았습니다(현재부동산에방을내놓은상태입니다어머니수술을위해서)방이빠지거나7개월후인천(어머니집)으로들어갈예정입니다보증금500만원이생기며,월세40만원이나가지않기&amp;#46468;문에대출금은100%상환할수있습니다.</t>
  </si>
  <si>
    <t>좀더싼이율로갈아타고싶습니다.성실히상환하겠습니다.</t>
  </si>
  <si>
    <t>올해초아버님이두다리에인공뼈이식수술을하시면서약1000만원을여자친구카드로결제를했습니다.당장급한건해결을했지만여자친구카드값을감당하기가힘이들어5월에머니옥션에서500만원을대출했습니다.(도와주신분들다시한번감사드립니다.)그후6월에인공뼈를이식했던두다리중왼쪽다리에이상이있는것같아검사해보니추가로관절수술까지해야한다는판정을받고재수술을했습니다.수술비,병원비,약값등이추가로필요해졌고머니옥션에서는최소6개월이상연체없이상환해야만다시대출받을수있다는얘기를들었습니다.할수없이급한마음에돈을구하다보니중계업체에걸려무려4군데나신용조회기록을남기면서총합1000만원을대출을받았습니다.한달월급으로빠듯하지만정상상환하는데는문제가없지만현재대출받은1000만원의이율이4군데모두49%이여서머니옥션상환6개월이된지금시점에서조금더낮은이율로갈아타면서한군데로통합할려고합니다.환승론으로올릴려고했지만여자친구한테빌렸던(올해초비렸던1000만원중200만원)카드값200만원도갚아줄려고하다보니신용대출로올리게되었습니다.</t>
  </si>
  <si>
    <t>크레딧뱅크상에대출목록이다나오지않아서제가정리해보았습니다.현재총부채:1634만매월평균수입:250만(홀,짝수달평균실수령금액)매월상환금액:92만+59만(현머니옥션대출신청건완료시예상상환금액)(10월까지지인한테비렸던400만5개월분할해서80만씩갚느라다른쪽에많이갚지못했습니다.이제지인한테빌린400만완납했으니11월부터는매월상환금92만입니다.)매월생활비:40만농협:116만(정부학자금대출,매월5만상환)머니옥션:405만(매월30만상환)고려저축은행:173만(매월13만상환)굿타이밍:200만(만기일시상환,매월이자8만상환)미래크레딧:280만(매월16만상환)산와머니:260만(매월20만상환)여자친구카드값:200만600만대출시여자친구카드값(200만),고려저축은행(173만),농협(116만),굿타이밍(100만)상환예정입니다.그리고나머지굿타이밍(100만),미래크레딧(280만),산와머니(260만)는성과급(개인성과급+회사성과급=약600만예상)과개발완료보너스(200만)등을합해갚을예정입니다.머니옥션(405만)의경우는이전에투자자분들꼐약속드린대로투자자분들의수익성을고려해중도상환은하지않을예정입니다.또한600만대출시매월약150만을상환하기때문에연체없이성실히상환할수있습니다.마지막으로투자자분들께긴글읽어주신점감사드리며추가문의사항은댓글남겨주시면답변드리겠습니다.감사합니다.</t>
  </si>
  <si>
    <t>사금융을상환하고싶습니다</t>
  </si>
  <si>
    <t>살펴보시고도움받고싶습니다.</t>
  </si>
  <si>
    <t>사진스튜디오를운영하고있는사업자입니다.대출의목적은지인에게빌린500만원의상환과물품구입비용300만원이필요해서입니다.올초지인에게목돈500만원을급히빌렸으나갑자기지인에게급한일이생겨바로상환을하여야하는상황입니다.그리고카메라렌즈구입에필요한자금이필요하게되었습니다.</t>
  </si>
  <si>
    <t>고정적으로세금계산발행하는수입이100~200만원정도이며현금으로들어오는수입이80~100만원정도입니다.그리고최근엔밤에(낮의일에지장을안줄정도)조금씩대리운전아르바이트를하여100만원수입을올리고있습니다.평균적으로월250~400만원정도의수입입니다.저의지출경비는월세60만원과식대및잡비로50만원정도입니다.매월25일차질없이상환하겠습니다.그리고밑의하단의은행담보대출은주택청약부금담보로마이너스통장만든내역입니다.오해없으시길바랍니다.</t>
  </si>
  <si>
    <t>두번째머니옥션!!100%대출상환에쓰겠습니다..!!</t>
  </si>
  <si>
    <t>6개월전필요할때많은분들의도움으로대출을받아성실히상환중입니다..^^최근몇개월동안개인적으로인플런트비용및개인적인용도로돈이필요해서현금서비스와저축은행대출을받게되었습니다..사실저축은행대신머니옥션을이용하려했으나대출기간이짧아진행을하지못했습니다..대출금사용은100%저축은행및현금서비스상환에쓰겠습니다..대출이이루어지면바로그날상환증명서를받아서보여드리겠습니다..몇년전중계업자에게넘긴서류몇장이무분별한과다한신용조회가되어서등급이내려가서올라갈생각을안합니다..국민은행이주거래은행이라답답한마음에상담을했더니,저축은행대출금과현금서비스를상환하고적금을몇달넣으면많이나아질거라고하네요..신용등급9등급이제인생등급인양화가날때가너무많습니다..신용을올리는데많은시간이필요하겠지만조급하지않게시작해볼생각입니다..^^저번대출에도많은분들의관심과투자가있었는데..이번에도많은분들의관심과투자부탁드립니다..^^이번대출역시투자자분들의믿음을저버리지않겠습니다..추운날씨감기조심하세요..</t>
  </si>
  <si>
    <t>머니옥션에서류심사를통과한상태입니다..현재대치동에서수학강사로재직중입니다..매달월급300만원을수령하고있습니다..매달지출내역은..국민은행적금담보대출600만원:이자만5만원가량국민은행카드론100만원:매달15만원..국민은행신용대출400만원:매달15만원..신협신용대출400만원:매달15만원..씨티파이낸셜:매달30만원..저축은행:두군데매달30만원..이렇게대출금으로110만원가량지출이되고있습니다..그리고얼마전까지오피스텔에서살다가돈을절약할까해서..부모님과함께거주하고있어서다른비용은크게나가지않고있습니다..저축은행에서받은대출을머니옥션에서상환하게되면매달나가는돈은크게차이나지않지만,이자면에서차이가나서3년을상환할것을머니옥션에서2년에상환할수있게되고..아까말씀드렸듯이신용상에도저에게많은도움이될거같습니다..무분별한신용조회로등급이낮아진것이지지금껏높은이자에도연체는해본적이없습니다..이번에도믿고투자해주신다면..실망하시는일은절대!없으실겁니다..^^궁금하신사항은언제라도솔직히답변드리겠습니다..</t>
  </si>
  <si>
    <t>200만원대출신청합니다.</t>
  </si>
  <si>
    <t>일단희망을빌려주신다면잘갚겠습니다.</t>
  </si>
  <si>
    <t>사업을시작하면서운영자금에대해선깊이생각하지않고사업을운영하면서자금문제가생겻습니다제가사업을시작한지6개월인데아직까지자리잡는상황이다보니투자해야하는돈은계속들어가는게실정입니다.의류업이라는게상품종류나양이다양하게깔려있어야하고상품회전율이빠르게가야하는상황이다보니자본이란게더많이필요하다는걸느낍니다소상공인대출을알아보던참에내년1월이나가능해야한다는면이있고또금융권대출은아직제가사업시작한지6개월이라세금신고가안들어가서실질소득을알수없다하여대출도어려운실정입니다,,또나라에서해주는서민대출은수급자대상으로만돌아가는경우가많았습니다저는수급자는아닌데일부구청이나시에서하는대출은수급자위주의대출이더라구요,마지막희망의끈을머니옥션에서다시찾고싶습니다300이란돈이어떤사람에겐작은돈어떤사람에겐아주크고소중한인생에중요한방향을잡아줄가치라고생각합니다,,</t>
  </si>
  <si>
    <t>저는매달들어가는돈이가게세집세핸드폰비식품비.교통비등대략250-300정도입니다신협에서특례보증받은대출금은내년부터상환이라당장제가쓰는돈이외에대출금으로나가는돈은없구요,,가게운영시기를봐서말일보다초에돈이많이도는편이라상환일을초기로잡았습니다</t>
  </si>
  <si>
    <t>집계약금</t>
  </si>
  <si>
    <t>투자자님안녕하세요.현재머니옥션에1번의대출을받아연체없이7개월정상상환중입니다.재대출목적은12월경임대아파트계약금을걸어야하는데,자금이없는관계로이렇게재대출을신청하게되었습니다.현재거주는쓰리룸에보증금500에월세39만원짜리에살고있는데요.월세가너무아까워서가까스로국민임대신청한게당첨되서내년쯤입주합니다.내년입주시기에맞춰서는잔금치를자금은생기는데당장계약금넣을자금이없습니다.결혼한지4년이지나도록월세방에서벗어나지못하는게아내와딸아이에게많이부끄러워서이번에는어떻게든국민임대라도입주를하고싶습니다.투자자님께서다시한번도와주셨으면감사하겠습니다.</t>
  </si>
  <si>
    <t>현재본인은중소기업제조관리자로근무중이며,월급여240만원에서세금빼고220만원가량지급받고있습니다.특근수당은제외입니다.(평균적으로1~2차례는근무합니다.)아내도알바형식으로월50만원정도는벌고있습니다.대출금(신용회복위원회생활안정자금)15만원=&gt;&gt;150만원받아서정상상환완료후제대출&lt;&lt;머니옥션15만원(5개월남았습니다.)휴대폰요금25만원(본인과아내,어머니총3개)월세39만원공과금15만원(전기,도시가스,인터넷등등)청약저축3만원딸아이보험5만원출퇴근차량월유지비20만원차량보험10만원(2달에한번씩책임만넣고탑니다.)생활비30만원(아이간식,의식주)좀빠듯하지만아껴서쓰고있습니다.ㅜㅜ달달이조금씩여유가생기면통장에넣어놓고있습니다.정상상환목표로절대투자자님불이익안당하게하겠습니다.한집안의젊은가장한번살려주신다생각하시고도와주시면진심으로감사드립니다.</t>
  </si>
  <si>
    <t>간절한심정으로</t>
  </si>
  <si>
    <t>너무도절박한심정으로머니옥션에문을두드립니다.작년8월아버지께서암으로돌아가셨습니다.90년대말부터많은분들이그러했든생전에실패로빚이있었으나부모님두분모두신용회복위원회의도움을받아몇년간성실하게상환중이셨습니다.그런데뜻하지않게아버지께서암선고받고투병중에신복위상환도연체가되면서카드사들의독촉에시달리셨습니다.자식된도리로제가빚을내어대신일부금을상환하였으나그래도늘어난이자에빚은줄지않고암투병중에도돌아가시기전까지카드사의독촉전화에시달리셨습니다.지인의조언에따라돈을들여신청한개인파산은승인이되기전에돌아가셔서결국무효가되었고후에아버지의빚은한정승인으로해결하였습니다생전에보험하나들어둔게없으셔서병원비,장례비등모두빚포함해서현금으로해결했습니다.남은어머니명의의빚은현재매달18만원정도신용회복위원회를통해상환중입니다.많은연세에도아침부터밤까지식당일을하십니다.작년부터억눌리던빚으로급한마음에저축은행과대부업의대출을받았더니자잘한연체한번없이크레딧뱅크,마이크레딧3~6등급이던제신용등급이한달사이에순식간에8등급으로하락하였습니다.대부업대출후회는되지만프리랜서라원천징수영수증이발급불가하고4대보험적용이안되어서주거래은행에도대출은불가능하였기에다른대안이없었습니다.당장필요한금액이빚을일부갚는데사용한하나은행현금서비스280만원과현대스위스120만,월세포함한생활비입니다.환승론을신청하려하였으나대출금을갚으면당장지불해야할월세와현금서비스상환이불가능합니다.투자자분들,믿고도와주십시오!때론삶의무게로목이죄어오는괴로움에시달리기도하지만언제나희망을품고살아가겠습니다.또성실한상환으로보답하며평생제삶의은인으로생각하겠습니다.긴글읽어주셔서감사합니다.</t>
  </si>
  <si>
    <t>-현재월소득-저-120+(고정소득외에일정치는않지만추가수입이있습니다.)어머니-130-매달지출-월세포함전기료,가스비등/80만정도(현재500-60거주중)통신비,교통비,생활비/40만신용회복위원회/18만(어머니)대출상환금/50만의료비,보험료/대략10만원(어머니)대출성사시머니옥션23만(24개월33%)현재사진촬영과영상업일을하고있으며12월중순부터는지인의사업장에서저녁아르바이트도병행하려합니다월총수입은250이상으로대출목적인현금서비스와현대스위스가해결되면24개월로잡아머니옥션대</t>
  </si>
  <si>
    <t>대환할려고합니다....</t>
  </si>
  <si>
    <t>사금융을쓰고있는것이있는데저리대환할려고합니다..투자자님들의많은관심부탁드립니다...물론상환일은철석같이지키도록하겠습니다...</t>
  </si>
  <si>
    <t>500만원대출신청합니다.꼭좀부탁드립니다.</t>
  </si>
  <si>
    <t>몇개월전어머니께서편찮으신관계로병원에입원하셔서치료를받고계십니다.병원비가많이들어서불가피하게머니옥션에대출신청을하게되었습니다.이상황만잘넘기면향후괜찮아질것으로예상되므로,이번에좋으신분들의도움을받고자신청하게되었습니다.</t>
  </si>
  <si>
    <t>저는안정된직장에서근무하고있으며,현재금융기관의연체없이성실히상환하고있습니다.연봉은작년기준3,130만원정도되며대출을받는다면원리금균등분할로납부하고싶습니다.아무쪼록머니옥션을알게되어너무감사드리며,도와주신분들에게절대누가되지않도록성실히상환할것을약속드립니다.</t>
  </si>
  <si>
    <t>대부업상환을목적으로합니다.</t>
  </si>
  <si>
    <t>고금리대출금을계획적으로상환하고자합니다.</t>
  </si>
  <si>
    <t>현재러시엔캐쉬에서670만원정도를대출받고있습니다.연이율48.8%로짧은기간사용하고상환하려고했으나어느덧1년여동안이자만상환하고있는상태입니다.원금을조금이라도상환하고싶은데계획적으로상환하기위해서이자율도낮고지금도이용하고있는머니옥션의문을두드리게되었습니다.</t>
  </si>
  <si>
    <t>현재저는분석수학이라고하는수학전문학원강사로일하고있습니다.현재근무한지는5개월가량되었고비전이있는직장이기에오랫동안근무할각오로근무하고있습니다.보수는기본급으로200만원을받고성과급으로50만원정도를받고있습니다.현재저축은행에서600만원을대출받아서이자로월20만원가량을상환하고있고,머니옥션에서400만원을빌려서현재원금이150만원남은상황에서한달에27만원씩을상환하고있습니다.그리고러쉬앤캐쉬에서670만원에대한이자로30만원가량을내고있습니다.그래서총상환금액이80만원정도인데현재받고있는급여부분에서환승이가능하다면원금을상환하기에는전혀문제가되지않는다고생각합니다.성실히상환하겠습니다.믿고투자해주세요~</t>
  </si>
  <si>
    <t>자녀동계전지훈련비마련</t>
  </si>
  <si>
    <t>자녀가골프선수로서겨울이라우리나라는추워서부득이전지훈련을태국으로예정하고있습니다.내년봄시합대비준비를해야하기에..</t>
  </si>
  <si>
    <t>부채는제1금융권에전북은행1000만원,농협300만원,제2금융권에삼화저축에450만원,그리고르노캐피탈자동차할부금잔액1300만원(14회남음)있습니다.</t>
  </si>
  <si>
    <t>생활자금대출부탁합니다</t>
  </si>
  <si>
    <t>정확한상환약속드립니다.</t>
  </si>
  <si>
    <t>또신청하게됐습니다..잘부탁드립니다..</t>
  </si>
  <si>
    <t>또신청하게됐습니다..다신대출안할거라생각했지만마음대로되지않네요...또다시한번신청하게됐습니다...저번달에에이치케이에서한도750까지된다하셔서..그냥그거다받고대부업대출을대충정리하고...이제맘좀편하게있을려고했는데..또이렇게갑자기단시간에또신청하게됐습니다...제가넘생각없이대출만생각하다가여유돈생각안하고이렇게&amp;#46095;네요...이번달에갑자기경조사비로50만원정도나가고애기가신종이걸려서..병원비에학원일주일정도쉬고어린이집이너무멀어서집앞유치원에보내기위해입학금이랑유치원복이랑하여20만원정도나가게되서이렇게염치불구하고또신청하게됐습니다..</t>
  </si>
  <si>
    <t>한달수입신랑(180만원)+제수입(원래40만원이었는데일하고3개월뒤부터50만원입니다)=고정수익은230만원입니다...(월세받는건고정수입에서뺐습니다..수도세+전기세=10만원저희집은기름보일러라서기름값으로20만원정도나갑니다..(한달은아니지만어쨌든나가는돈이라서다적습니다)카드값=100만원(보험.생활비.휴대폰비포함)애기어린이집은원래15만원정도나갔는데...국가지원금이원래60프로였는데지금은100프로라서한달에나가는원비는없구요...차량비만15000원내고있습니다...또신랑이랑저랑곗돈으로한달에7만원정도나갑니다..그리고대출금으로한달에50만원정도나갑니다그리고여기저번에제불찰로4일정도연체했습니다..그뒤로너무죄솜해서이제제불철없이하기위해제월급받자마자머니옥션에바로입금시깁니다..</t>
  </si>
  <si>
    <t>대출금상환확실히하겠습니다..도와주세요</t>
  </si>
  <si>
    <t>올해에박사학위를받아서..회사에취직을했습니다..제가하는일은분자생물학기법을이용해서단백질을생산하고..암이나기타등등의질환에치료를목적으로한단백질신약을만드는일을하고있습니다...연봉은3200정도초임이책정되었습니다...학위하는동안무분별한대출조회로건수가무지늘어나서등급도낮아지고..대출이잘되지않습니다..꼭필요한돈이라..저한테투자좀해주십시요..연봉은내년쯤4000이상이될것이라생각되어집니다..착실히갚아나가수익이나게하겠습니다..꼭좀도와주십시요</t>
  </si>
  <si>
    <t>신용보증제단에대출신청을하기위해서비스상환목적입니다.</t>
  </si>
  <si>
    <t>신용보증제단에사업자대출을받을려고하는데기대출금액에현금서비스가있어대출이어렵다고합니다.서비스를없애면대출이2000만원가능하다고해서급히자금이필요해이렇게올리게되었습니다.서비스상환목적이며꼭좀부탁드립니다.</t>
  </si>
  <si>
    <t>분납도되지만몇개월분납후일시상환까지가능합니다.</t>
  </si>
  <si>
    <t>사업자금이필요합니다.</t>
  </si>
  <si>
    <t>사금융상환하고싶습니다.도와주세요</t>
  </si>
  <si>
    <t>투자자님안녕하세요.정말7전8기로계속올리고있네요.저를믿고투자해주신분들비록낙찰되지못했지만고맙습니다.님들의투자로인해점점희망도생겼고신용등급도점점올라가고있습니다.이제크레딧뱅크도400점가까이가고있네요.이번에올리는글은사금융한건이너무이자가비쌉니다.이건을해결하고자이렇게글을올립니다.님들도보시다시피지금직장다닌지1년5개월째이고고정수입도괜찮습니다.님들이저를믿고도와주신다면다시한번멋진날개짓을하겠습니다.연체없이보답할테니많은성원부탁드리겠습니다.</t>
  </si>
  <si>
    <t>생활자금재대출</t>
  </si>
  <si>
    <t>현재머니옥션을이용중인사람입니다.연체없이성실히갚아나가고있는데갑자기목돈이필요해서다시한번대출을받을까합니다.</t>
  </si>
  <si>
    <t>현재월250000원정도상환하고있고요내년4월이면다갚습니다.한4개월정도는약간힘들겠지만상환에는무리는없는금액입니다.와이프도같이&amp;#47583;벌이를하고있어서상환에는무리가없습니다</t>
  </si>
  <si>
    <t>기존대출금환승을위한투자요청드립니다</t>
  </si>
  <si>
    <t>유찰되었지만전번에입찰해주신점감사드립니다문의해주신여러건에답글을달았었는데투자자님들께서는체크하셨는지요?혹시읽지못하신분들께서는언제든지문의를주시면다시답글올리겠습니다대출목적은사금융권이자현재49%대이르는고금리2건등총1800여만원의고금리캐피탈및사금융이자납입중입니다1800만원은투자자님들에게부담이될까싶어조금낮추었습니다무었보다도1800만원금융을이용중이면서단한건의연체도2년여동안없었습니다이점을꼭신뢰하여주시길바랍니다투자자님들의약속을꼭지키는입찰자로믿어주셨으면합니다...감사합니다</t>
  </si>
  <si>
    <t>러시-6백만원,현대캐피탈2백4십만원,리드코프3백만원을상환할계획이며골든브릿지6백7십만원은추후캠코환승을진행할예정입니다이자납입계획은매월급여일10일날제때입급하겠습니다약속드립니다</t>
  </si>
  <si>
    <t>400정도대출신청합니다.</t>
  </si>
  <si>
    <t>작년에대부업에서빌린400만원을상환하려합니다.그밖에캐피탈에서180,현금서비스60정도있습니다.작년에멋모르고조회한신용정보때문에상당히깍였네요.원래2금융권에서빌릴려햇는데39%로적용하고수수료3%에조기상환비용도받는데다별희한한이유로이런저런서류달래길래짜증나서여기에다요청을합니다.급여는월193이고식대까지200이좀넘습니다.연봉2,500이구요.저희회사는생긴지얼마안된회사지만모기업이50년이상된탄탄한기업입니다.전회사가지금의회사랑합병하기때문에지금회사로옮긴거구요.일단조기상환을염두에두고있습니다.올해나내년초로요.비록기간은짧지만안정된자금을건질수있다는게가장장점입니다.</t>
  </si>
  <si>
    <t>성실히상환하겠습니다</t>
  </si>
  <si>
    <t>대부업금용상환</t>
  </si>
  <si>
    <t>급전이필요해서사금융쪽두군데에서500을대출하였습니다지금3달째쓰고있는데이자율이48%가넘어서조금이나마저렴한이자율로환승하고자신청하게되었습니다연봉은2500만원입니다</t>
  </si>
  <si>
    <t>급여일이매월21일인데매달25일납부하겠습니다</t>
  </si>
  <si>
    <t>300만원대출하고싶습니다.도와주세요.ㅠㅠ</t>
  </si>
  <si>
    <t>안녕하세요.정말더이상힘들어서이렇게도움을요청합니다.하는일은피시방매니저로한달에150만원급여를받고있구요.부업으로아이들피아노레슨으로한달에50만원정도받고있습니다.제가아들이하나인데요......어머니가중풍으로병원비가많이들어갑니다.투석까지하셔야해서..ㅠ_ㅠ저도열심히살아보겠다고아둥바둥하는데....아무리벌어도밑깨진항아리에물붓기인거같네요...신용카드80만원연체가되어있어서...일단카드값을막고어머니병원비로써야하는데요....기존에대출600만원이있엇는데...모두어머님병원비로거의다썼네요..제등급수도...과다조회로생긴것인데요...병원비병원비..하다보니...600만원이나되었네요...기존대출한곳은3/1정도갚았습니다.달마다50만원씩넣구잇구요...일을하나더하려고하구잇구요..정말열심히뛰어서꼭갚겠습니다.마지막희망으로올려보네요...도와주세요..부모님께믿음직스런아들이되고싶습니다.ㅠㅠ</t>
  </si>
  <si>
    <t>도와주신분들께절대믿음신용저버리지않고꼬박꼬박열심히일해서갚겠습니다~</t>
  </si>
  <si>
    <t>투자자님들부탁드립니다...</t>
  </si>
  <si>
    <t>작년7월에이제제자리를찾아입사를하게되었습니다...늦었다면늦은입사나이이지만혈기와의욕은충분하게임하고있습니다...그래서자리를잡게되니그동안제옆을지켜주던여자친구와결혼을서두르게되었습니다...아직제직기간이많지가않아은행대출은힘들거같고그래서이곳에오게되었습니다...부탁드리겠습니다...도와주십시오</t>
  </si>
  <si>
    <t>전연봉은약2500만원됩니다...그리고따로회사에서나오는인센티브도있기때문에그리어렵지않게상환할수있습니다...성실히상환하여투자자님들에게보답하겠습니다...투자자님들의많은관심기다리겠습니다...그리고제이름으로들어있는대출건은아버지의차량구입관련하여제명의로만한대출이기때문에제가직접상환하는대출건아니라말씀드립니다...</t>
  </si>
  <si>
    <t>성실하게상환하겠습니다</t>
  </si>
  <si>
    <t>남은사금융저렴한이율로갈아타고싶습니다.도와주세요</t>
  </si>
  <si>
    <t>남은사금융저렴한이율로갈아타고싶습니다.투자자님꼭도와주세요~</t>
  </si>
  <si>
    <t>상환계획은급여로상환예정입니다.사실국민행복드림론과농협저신용자대출로총900만원을3개월전에갈아탔습니다.총채무가1300만원가까이되었는데국민에서400만원과농협에서500만원대출을받아900만원은저렴한이율로갈아타서현재열심히갚고있습니다.그런데사금융남은부분이350만원정도됩니다.은행권에서받을수있는한도가900만원뿐이라서남은사금융이있습니다.매월이자만13여만원정도내고있는데이자만갚고있다보니그저제자리걸음입니다.벌써몇년째인지모르겠습니다ㅠㅠ국민과농협은상환할때마다원금상환금액이나오니줄어가고있다는생각에너무좋습니다만,그렇지못한부분은돈을내도이자뿐이니그저한숨만나옵니다.같은돈을내고빨리상환했으면좋겠습니다.제가머니옥션을선택하게된건신용도관리도함께하고싶은부분과저렴한이율로갈아탈수있지않을까하는희망때문입니다.제가채무는꽤있지만단한번도정말연체한적은없습니다.연체가무서워대출을받고상환하고이렇게몇번하다보니이런금액의채무금이되었네요ㅠㅠ제가약속드릴수있는건상환만기일까지연체없이꼭제날짜에입금약속드릴수있는부분하나입니다.믿고도와주세요.감사합니다.*참고로등록된직장정보는파견업체의정보이며실제근무지는다릅니다.명함에는파견업체가아닌실제근무지로되어있습니다.</t>
  </si>
  <si>
    <t>사금융이제청산하고싶습니다.</t>
  </si>
  <si>
    <t>예전에너무급한나머지높은금리의사금융을사용하게됐습니다..첨에는차차갚을거라생각했는데,그게갚아도갚아도줄지가않아요..지금까지연체없이꼬박꼬박갚아가고는있지만많이힘이듭니다..그래서다른데알아봐도역시높은금리는어떻게할수가없네요..정말사금융대출금에서벗어나고싶습니다.</t>
  </si>
  <si>
    <t>전지금관세사무소에서일하고있으며,일한지8개월됐습니다.직장은안정적이며,열심히해서인정도받고있습니다.매달상환일에연체없이납입할수있습니다..믿어주시고투자바랍니다..</t>
  </si>
  <si>
    <t>열심히또열심히</t>
  </si>
  <si>
    <t>웹디자이너로오랫동안회사생활을하였습니다.누구보다열심히쉬지않고왔는데작년에쇼핑몰사업을하다가자본이부족해사금융에빚을지게되었습니다.현재는다시직장에들어가열심히또열심히직장생활을하고있습니다.사금융을높은이자를조금이나마상환하려합니다.</t>
  </si>
  <si>
    <t>직장급여는연봉으로2,200만원월급으로130~150정도가됩니다.사금융상환금으로50정도가들며생활비는같이사는친언니가거의부담하기때문에폰요금,차비등으로30만원이채되지않아나머지급여와상여금까지모두상환금으로쓸예정입니다.그리고퇴근후프리랜서로집에서홈페이지제작을하고있습니다.한달에홈페이지하나정도제작하며현재작업중인것도거의마무리작업에들어가고있습니다.홈페이지하나작업하는데적어도100만원은받기때문에빠른상환이예상됩니다.믿어주신다면정말열심히다시살아보고싶습니다.연체없이성실히상환하겠습니다.</t>
  </si>
  <si>
    <t>사금융대환하고저대출희망합니다.</t>
  </si>
  <si>
    <t>현직장취업전장사를하다마지막에빚을졌습니다.폐업후사무실에취업하여2년째성실하게단한번의연체없이갚아나가고있습니다.장사를할땐4대보험도신용등급이란것도잘알지못하여무작정처음사용한것이사금융이었습니다.처음65%대로받았던사금융도벌써2년간한번의연체없이꾸준히갚아나가고있어리드코프에서36%로금리를조정받아계속갚아나가고있습니다만,빚이있는생활이한번에회복되는것이아니더군요.현재기대출은1050만가량이고,그중리드코프의것이350만정도입니다.그뒤의700만원은40%이상의고금리사금융대출입니다.리드코프외에다른사금융에서받고있는고금리를조금이라도대환,상환하고자하여이곳에서대출을받으려합니다.현재제마이크레딧신용평점은737점으로5등급입니다.크레딧뱅크에선금융권거래및대출,채무정보가없어아예0등급인상태구요.(신용카드를사용하지않았습니다.)올크레딧에선6등급정도나옵니다.신용등급이나쁜편이아니기때문에마이크레딧같은nice쪽신용평점을활용하는캐피탈사에서저금리로대출을받을수있다는것을최근상담을통해알았지만그간사금융신용조회기록건수와저축은행조회기록건수가1년또는6개월내에남아있어기간이넘어가길기다리는중입니다.(참고로HK상호저축은행은2번빌렸다가2번모두상환한상태입니다.)대충8-9월쯤에대우캐피탈쪽에서저금리대출진행이가능하다고상담을완료한상태구요.(참고로대우캐피탈자체신용등급은3등급으로나왔습니다.대우캐피탈은nice쪽신용평점을활용하는곳으로위에적은마이크레딧을확인한다고합니다.5등급에737점이면동년배그룹에비해서도양호한점수라고합니다.)하지만제가연봉이높지않은관계로한도액이제기대출에미달할것이라하고그때까지40%가넘는기대출의고금리가부담되어머니옥션에서700만원가량을대출받아이자를줄이고사금융을대환하여제신용평점을관리하고저합니다.</t>
  </si>
  <si>
    <t>저는현재월급이세금을전액공제한통장에찍히는실수령금액이98만원이고,현금으로식대및약소하게받는것과년4회정도보너스를받습니다.(30-40)주말에아르바이트를하고있어월20만원가량의추가수입이있구요.월대충120-130만원가량의고정적인수입이있는상태입니다.제기대출금액은1050만원으로리드코프에서빌린350만원(36%)를제외한,남은700만원을이곳에서빌려앞으로상환해나갈생각입니다.월70만원가량12개월연체없이상환할계획이고리드코프엔월20만원씩상환해나갈생각입니다.그리고제신용정보조회기록이제2금융권에서제시하는일정기준치에서가능해지면저금리로리드코프에빌린금액을대환하고,머니옥션의대출과동일하게갚아나가거나,불상사없이깨끗하게대환할생각입니다.65%대의사금융을한번의연체없이깨끗이갚아나가우수고객으로36%까지금리를낮출만큼성실하게변제해나가는스타일입니다.제월급일은매월25일,아르바이트월급은매월말이므로,매달1일에맞추어정확히상환해나가도록하겠습니다.상환기간을24개월이나36개월로맞추면금액이낮아져제생활이조금은편하겠지만,딱1년간허리띠바짝졸라메고어머님께도모두오픈하여생활비를감경받으면서빡세게갚아나갈생각입니다.사금융을쓴것에대해어머님께꾸지람을듣긴했지만숨기다일이커질바엔그냥먼저혼나고제가저지른것에대해책임을다하려합니다.12개월간700만원이라고했지만12개월내에전액변제할수있도록노력하겠습니다.투자자분의투자를부탁드립니다.</t>
  </si>
  <si>
    <t>★급여통장+명세서첨부(블로그)100%성공투자저에게로...</t>
  </si>
  <si>
    <t>*대출목적:골든브릿지캐피탈500만원대환(이율연35%)현금서비스90만원상환(이율연26.9%)(환승을통해개인신용등급상향하기위해신청합니다.)제가주식투자를하다보니대출을받았다가상환하고를반복하다보니대출조회기록이많습니다.그래서신용등급이8등급입니다.그동안대출및카드대금도단하루도연체를한한적이없습니다.카드론한도600만원에이자율24%라카드론한도에맞춰이자율을결정했다가투자자님들요청에29%로조정했습니다.진작에머니옥션을알았더라면신용등급이이렇게나쁘진않았을텐데요...ㅠㅠ투자자여러분저에게투자해주시면투자100%성공보장해드립니다.믿고투자해주세요!이자율이다른분들보다낮지만그만큼확실한상환을보장해드리겠습니다.블로그에급여명세서및통장사본사진첨부했구요.직장의료보험사본도첨부했습니다.제블로그에가셔서확인해보시기바랍니다.꼼꼼히살펴보시고투자에참조하세요.의문나시는점이있으시면언제든지쪽지보내주시면성심성의껏답해드리겠습니다.</t>
  </si>
  <si>
    <t>월급여합계2,784,280원(2010년1월기준)입니다.제가아파트관리사무소기전실에근무합니다.24시간격일제근무라두군데아파트를투잡하고있습니다.A아파트에서오전9시~익일오전9시까지근무하고5분거리에있는B아파트에서다음날오전9시~익일9시근무합니다.언제쉬냐고의문나시는분이계실거라사료되는데아파트근무가단속직이라평소대기시간이많기에가능하답니다.야간에는취침도하구요.일상생활하는데는전혀지장없습니다.아파트관리사무소가임금은박해도급여가칼같이제날짜제시간에자동이체됩니다.아파트관리비로운용이되기때문에그렇습니다.돈떼일염려는안하셔도됩니다.제나이32살이구요.투잡한지3년차입니다.주식에관심이많아서전업도했었구요.집에서주식한다고난리를쳐서365일일만하면서주식투자도할수있는단속직인아파트기전실업무를병행하면서틈틈히주식투자도하고있습니다.집이나주위에서독종이라는소리듣고삽니다.비록대출금이많지만나름목표가있기에굴하지않습니다.[상환계획]*600만원머니옥션금액으로1.골든브릿지캐피탈500만원전액상환2.현금서비스90만원전액상환*월급여280만원으로1.머니옥션57만원씩상환12개월2.카드론42만원씩상환12개월3.주식담보대출이자17만원4.보험료+펀드66만원5.통신비및세금8만6.주택청약저축10만7.식대및생활비60만원8.부모님용돈20만원*주식담보대출1600은주식투자해서수익으로갚아나갈계획입니다.주식담보대출이라금액은크지만일정비율이하로주식이내려가면자동반대매매에자동상환되기에걱정안하셔도되는부분입니다.</t>
  </si>
  <si>
    <t>사금융에서벗어나고싶습니다.</t>
  </si>
  <si>
    <t>4금융채무에서떠나고싶습니다</t>
  </si>
  <si>
    <t>취직하기전에어려워빌린돈4금융을처리하고싶습니다이율을반으로낮추고싶어서입니다너무높은이자율에,,,돈벌면다나가는느낌입니다그리고지금친구집에잠시기거중인데조그마한월세방하나구하고싶습니다시골에홀아버님계신데손벌리기도그렇고제가돈벌어서30년넘게용돈한번드려본적없는아버님께,,용돈이라도한번드려보고싶습니다도와주십시요.꼭은혜는잊지않겠습니다</t>
  </si>
  <si>
    <t>실수령액220만원조금넘게받고있고요회사4대보험되구요,,,4금융700정도있고..500만원은월세집을구할려고합니다대출상환계획은월급나오는데로바로월상환액납부하고4금융이자율이너무높아서반정도로줄이고싶어요왠지얼마안받았는데너무많이나가는거같아서지금까지4금융연체한번도없었습니다절대연체하지않을것이며,,,어떠한일이있어도상환하겠습니다참고로..4금융다갚은,,영수증도올리겠습니다</t>
  </si>
  <si>
    <t>도와주세요....</t>
  </si>
  <si>
    <t>사금융두곳꼭정리하고싶습니다!!!</t>
  </si>
  <si>
    <t>안녕하세요..우연히인터넷환승론을검색하다우연히이사이트를알게되서기뻐서대출을받으려합니다...채무상황은씨티파이낸셜300솔로몬상호300사금융두곳총500만원이있습니다사금융만정리하고싶습니다..사금융만거래한지1년가까이지나네요..정말후회스럽습니다사금융이란딱지를떼어버리고싶습니다</t>
  </si>
  <si>
    <t>법인회사10개월재직중이구요..급여는월175만원통장수령하고있습니다이제까지무슨일이있어도연체한적없습니다...급여일은10일이구요오전에상환날짜지키겟습니다...대출기간은24개월월이자28만원이란돈이촤악의조건에서두상환할수있는금액이라정했습니다...항상정직한사람이되겟습니다감사합니다</t>
  </si>
  <si>
    <t>읽어보시고결정해주십시요</t>
  </si>
  <si>
    <t>갑작스러운회사물량감소로인하여6월달에회사를그만두게되었습니다.6월초에회사를그만두게되었지만직장을구하기가아르바이트를하면서생활을해왔습니다그렇게지내다6월30일자로회사에입사하게되었습니다아르바이트를하여돈을번다고하지만늘꾸준히있는일도아니였습니다이제다시시작할려고하는데생활비100만원정도가급하게필요하여이렇게글을남깁니다</t>
  </si>
  <si>
    <t>급하게얻은만큼저에게도움을주신분께상환날짜에꾸준히상환하겠습니다</t>
  </si>
  <si>
    <t>간절히부탁드립니다.</t>
  </si>
  <si>
    <t>금융권대출이너무힘들어다시한번신청합니다.</t>
  </si>
  <si>
    <t>지난번에400만원대출을승인받아서원래신청했던목적대로잘사용하였습니다.이제는홀가분한마음으로주어진일에최선을다할려고했는데뜻하지않게교통사고를내게되었습니다.회사동료차를타고가다가길을몰라헤메면서제부주의로앞차를박아버렸습니다.보험으로처리할려고하니깐운전자만보험처리가된다고하네요정말막막해졌습니다.왜이리일이꼬이는건지이리저리알아보았지만다들사정은딱하지만요즘너무힘들다고도움이못되어미안하다는말밖에하지를않네요어떻게든금융권에도움을받을려고했지만그것도여의치않게되어염치없지만두번째로도움을청하려고합니다.한번승인이난것은그만큼제가신용이불량하지않다는증거이겠죠저를믿고한번만더저를투자해주시면그은혜성실하게상환하여보답하겠습니다.</t>
  </si>
  <si>
    <t>제가한달에120만원정도소득이있습니다.4대보험모두제하고남는금액이구요한달에고정적으로지출되는금액은산와머니에서100만원빌린거에매달11일날7만원씩나가고요머니옥션에서400만원빌린거에매달15일날19만원정도나갑니다.그다음에는휴대폰요금으로6만원정도지출되고요회사기숙사에서생활하여서나머지생활비는그냥동료들과업무끝나고한잔씩하는정도지출입니다.대략70만원정도의여유가있습니다.정말성실하게상환할것을약속드립니다.저에게투자하신다면후회하지않도록최선을다하겠습니다.</t>
  </si>
  <si>
    <t>부모님병원비</t>
  </si>
  <si>
    <t>성실히상환하겠습니다~</t>
  </si>
  <si>
    <t>도움을감히청해보려합니다...</t>
  </si>
  <si>
    <t>다름이아니오라...2년전친구누나와동업시작했습니다..그때만해도꿈많은청년이었습니다창업자금동업으로1억2천만원정도들여서가계을차렸습니다..20살때부터모은돈6천만원정도가됐습니다...그래서동업을시작했는데..생각보다경기가안좋서인가...음식이맛이없어서인가...그런데문제는여기서부터였습니다...제발적자만보지말고이상태로만유지해달라고...부탁과함께저는이상태로는안되겠다싶퍼서저가하던일을하기로하고가계을누나에게맏기고혼자전에하던일을하기로하고가계에나가지않고저가하던일을시작하였습니다...그런데일이꼬일려니까...이렇게꼬이더군요...건물주가저에게저나을하였습니다...조만간명도칠테니까....어찌할꺼냐고요...하늘이무너지는줄알았습니다...그전에누나에게물어보니가계걱정말고직장이나열심히다니라고요...현상유지도힘들었는데..누나는혼자해결해볼려고..저한테는거짓말을한것이없습니다...월세도1년정도을못냈스면서다정리되가고잇스니걱정말라고그러더군요..그후...누나는가계을방치한채...가계을나오지않았던겁니다...그래서안되겠따싶퍼...저가회사을그만두고다시가계로나갔습니다...그런데생각했떤것보다문제가훨씬이나..심각하더군요..종업원이두명있는데..월급을2달치나밀려있떠군요...그래서월급을주고보니이제는밀린월세가부딧치더라고요...그래서이쪽저쪽에서돈을빌려서월세을정리하였습니다...그후...4개월가량가계을운영하였는데...하늘은또한번저에게시련을주더군요...매일적자에견디어낼수가없어습니다...그래서가계을넘기는조건으로건물주에게모든것을포기하고나갈테니직원들월급만이라도줄수있께보증금..에서서인정해달라고...그조건에..저는가계을포기하고..다시직장을찾자출근하게되었습니다..그때친구동생에게빌린돈이1000만원가량됩니다...한달에..얼마씩갑는다는조건에빌린거죠...그런데2개월가량쉬다보니친구동생에게돈을갚을수가얼마나미안했던지..생각만하면미안해죽겟더라고요...그런데..친구동생이갑자기돈이필요하다고돈좀갚아주면안되냐고...그래서어쪽저쪽에..에다가알아보니..친구소개로여기까지오게되었습니다...여기저기대출을알아봐도신용도가안된다고거절을당하고말았습니다...아무쪼록감히저가얼굴한번보지못한분들께..이리글을올려봅니다..항상최선을다해..살아보겠습니다...도와주시면감사하겠습니다...빨리갚아서저도좀편하게좀살아보는게소원입니다...허접한글끝까지잃어주셔서감사합니다.....32세청년올림</t>
  </si>
  <si>
    <t>상환계혹은이렇습니다..급여가월270만원입니다..(연봉은3240만원)그중에21만원이세금과작장의료보험으로그러면249만원이남습니다..그리고차량유지비와용돈으로월세목적으로100만원가량듭니다..차는조만간정리할생각입니다..(그러면30만원가량이남습니다차후지만)그러면149만원이남습니다..이러면충분히갚을수있따고생각이듭니다..남는돈은저축할꺼고요...이런면정확한시간안에정확히갚을수있을꺼라생각이드네요....저생각이지만아무쪼록한번도와주신다면열심히살아보겠습니다....끝까지잃어주셔서감사합니다...9</t>
  </si>
  <si>
    <t>저는현재건설회사에서4년째근무중이며머니옥션에대출신청을한이유는현재부채통합을하고싶은데금융권을이용하기엔신용등급이낮기때문입니다.사금융을이용한적이있는데신용이안좋아져은행권이나캐피탈쪽으로대출받는데문제가되고있는상황입니다저축은행과사금융대츨받은지1년정도되었고현재까지연체없이잘갚고있습니다저축은행과사금융이자율이높아부채통합을하고싶습니다저에게도움을주시면믿음으로연체없이상환할것을약속드립니다</t>
  </si>
  <si>
    <t>상환계획은이렇습니다..1.법인회사에재직중(근무기간은4년8개월)-정식직원,4대보험가입,직장의료보험2.연봉은,1500만원정도3.월급날은,매달25일현재까지원천징수가능함매달140정도수령하며대출금상환50만적금20만부모님과살고있기에따로생활비는없으며부모님용돈으로20만정도에차량유지비로15만정도월급여외에야근수당및보너스있음.지금까지한번도연체기록이없습니다너무높은고금리때문에지금은생활에지장을받고있습니다.,여러분이도와주시면절대연체없이상환할것을약속합니다고금리탈출하고싶습니다...여러분들의도움의손길이필요합니다</t>
  </si>
  <si>
    <t>갑자기100만원을구하려니막막하네요...</t>
  </si>
  <si>
    <t>백만원을이곳에서빌리려합니다.당장이사를가야하는데돈을빌려주기로한사람이갑자기일이생겨서안된다고하네요..계약금을200만원걸기로하였는데100만원은가지고있지만100만원이모자르네요.한두달만사용하고바로돌려드리려합니다.원래는오늘이계약날인데..내일까지라도돈이구해진다면기다리려고합니다.도와주세요..</t>
  </si>
  <si>
    <t>제가프리랜서강사로한달에150~160정도벌구요..생활비총해서90만원정도나가구요..나머지는틈틈히모아놓고하거든요..절믿고빌려주시면정말열심히살면서갚겠습니다.도와주세요...</t>
  </si>
  <si>
    <t>마지막으로다시도전합니다</t>
  </si>
  <si>
    <t>계속된대출심사에서떨어지네요ㅠㅠㅠㅠㅠㅠㅠㅠㅠㅠ잘못된정보도없는데ㅠㅠㅠㅠㅠㅠㅠㅠㅠㅠㅠ마지막으로신청을해봅니다생활안정자금을빌리고자이렇게여러분의도움을청합니다저는개인사업자입니다시골에노부모님이살고계십니다두분다건강이그리좋지않으신관계로농사를지으실수가없습니다그래서제가주말마다내려가서농사를거들고있습니다그런데올해초부터아버님이오토바이사고로인하여큰수술을두번이나받고최근에제큰아들이눈이안좋아서수술까지받았습니다그로인해적금을넣었던돈을다깨고아버님병원비와아들놈병원비로다충당을하고나니가정에꼭필요한돈이없어서이렇게신청을하게되었습니다</t>
  </si>
  <si>
    <t>현제제가개인사업자라서소득은일정하지않지만월최소소득250만원입니다현재제가등록한소득은세금계산서발행분에대한내용입니다발행되지않는것도상당수됩니다거기에집사람어린이집교사이며월소득이90만원입니다지출은집은전세라서집세는나가지않고요아이들사교육비25만원시골노부무님통원치료병원비및용돈50~60만통신비및교통비약30만전기세수도세약10만생계비약40~50만정도입니다그리고남든돈이상당히됩니다그동안이돈이거의적금및시골농사비용으로많이들어갓습니다적금을넣기전에먼저상환을약속드리며신용등급이낮다고비관적으로생각을하시지마시고상환능력을한번봐주시기바랍니다그동안imf때직장생활을하면서힘들어연체가있어서신용등급이상당이낮게책정이되어있어서그렇습니다한번믿고투자를해주시면성실히상환을할것을약속드립니다언제가는저도이곳에서다름사람을위하여투자를할때가오겟지요제발부탁드립니다</t>
  </si>
  <si>
    <t>차량이전비와생활자금</t>
  </si>
  <si>
    <t>29살결혼을앞둔청년입니다.올해졸업을해서늦게나마취직은했습니다.박봉에다결혼까지해야해서결심한게한달전부터퇴근후타우너분식차로오뎅떡볶이등을팔고있습니다장사준비는애인이해주지만회사일과개인적인일이겹칠때는장사를못할때도있습니다.잔금은50만원이남아있지만이번달부모님생신과지인부고등개인적인목돈이들어갔습니다.(직장에들어가면어금니(3개)충치치료를할려고마음먹고지체된게많은금액이깨졌습니다.)지금차주한테잔금도치뤄야하고명의이전도해야하는데돈이많이부족합니다염치불구하고도움요청합니다</t>
  </si>
  <si>
    <t>월급:80만원야간일:한달평균20번이상나갑니다.매출은10~15만원순수익6~9만원최소150만원처음영업부에서일을할때도자존심을많이상했었는데노점에서장사를하게되니아무것도아니었습니다.&amp;#51922;겨나고아는사람들과마주치고...하지만저한테는곧결혼할애인이있고그여인이절위해서준비해준재료로포기를하면이것밖에안된다는생각이들었습니다.지금은손님들과도자연스럽게대화도하며즐겁게일을합니다.여러분염치없는부탁이지만도와주시면안되겠습니까...힘좀주세요.</t>
  </si>
  <si>
    <t>도와주세요..</t>
  </si>
  <si>
    <t>몇달전싶게돈을빌려준다고해서휴대폰대출를했었는데사기를다했어요..통신연체중인데연체금이많아서급히결재를해야되는데현재저로선돈을빌릴곳이없어서부탁합니다...다른대출에잇어서는친누님의도움으로현재결재를잘하고있습니다...재발저에제힘이되어주세요..연체업싱꼭갚아나가겠습니다...빨리갚지안으면일시불상환이라는데저에게더위험한상황이된다네요....꼭!!</t>
  </si>
  <si>
    <t>코스닥상장회사에9년째근무중이구요..작년연봉은3000천만원받았어요..집에모르게일명뒷돈으로생기는돈으로변재가가능합니다....연체없이잘갚아나가겠습니다...꼭약속드립니다..</t>
  </si>
  <si>
    <t>높은금리금융상환</t>
  </si>
  <si>
    <t>안녕하세요.처음으로글올려봅니다..저의대출목적은높은금리로사용중인사금융상환목적입니다..아무것도모를때받은곳이사금융이었습니다그땐너무급할때라어쩔수없이대출을받았습니다하지만이자율이너무높기에원금이줄어드는걸모르겠더군요ㅠ그러다가이곳을우연히알게되어이렇게신청하게되었습니다물론제가받은대출이므로저에게책임은있지만,더좋은조건에서갚아가고싶습니다..투자자님들께이렇게부탁드립니다..</t>
  </si>
  <si>
    <t>저는현제옷가게에서판매직을하고있습니다.큰회사는아니지만.제가좋아하고또열심히일하고있습니다~12월까지는백화점을다니다가1월부터일반옷가게로옮기게되었습니다.급여는130~150정도되며요번6월부터급여통장으로수령하고있습니다지금쓰고있는곳도연체없이잘갚고있습니다신용상의문제도없습니다~당연히제가책임지고갚아야할것이구요부모님과함께살기에한달생활비도얼마되지않습니다저를믿고좋은기회를만들어주시면감사하겠습니다정말잘상환해나가겠습니다.</t>
  </si>
  <si>
    <t>고금리상환</t>
  </si>
  <si>
    <t>부탁드립니다...</t>
  </si>
  <si>
    <t>5년전갑작스런부모님의이혼으로혼자독립을하게되었습니다.그땐직장생활을시작한지얼마되지않아서,모아둔돈이없어어린나이에쉽고빠르게대출을할수있는곳에서대출을받아혼자생활을하다보니,생활이어렵습니다.대출금은성실히완납하고있어점점줄어들고있는데중간중간신용카드현금서비스를사용하던것이금액이너무많아졌습니다.저를믿고대출을도와주시면정말성실하게상환하도록하겠습니다.</t>
  </si>
  <si>
    <t>6년째성실히직장생활을하고있습니다.법인기업으로서급여일은25일이고,월급여170만원정도받고있습니다.명절때는보너스로270정도월급을받습니다.지금까지한번도대출이나신용카드결재나,연체한적없습니다.지금처럼성실히상환하도록하겠습니다.투자자여러분들께서도와주시면현금서비스완납하고열심히살겠습니다.도와주세요..</t>
  </si>
  <si>
    <t>사업자금대출</t>
  </si>
  <si>
    <t>2008년여름에대출받고작년한해머니옥션도움으로잘버텼었는데다시또대출신청을하게되어죄송하네요..저는직장을다니기전에인터넷쇼핑몰을했었구요쇼핑몰을하면서비정규직으로회사를다녔었습니다.그러다가올1월부터정규직으로4대보험도가입하게되었어요.간략하게제현재수입은쇼핑몰과월급,그리고남편이주는생활비입니다.대출을신청하게된계기는작년10월쯤에사이드잡으로운영하는쇼핑몰에서좋은기회로물건을납품하게되었어요회사다니면서하니까신경쓰기어려웠는데한번에목돈이들어오니좋은기회다싶어서하겠다고했고미국에서물건을수입해서넘겨주면되는간단한일로보였습니다.지금제가하는쇼핑몰이미국에서직접수입해서완구류를판매하고있거든요.그래서조금무리가되긴했지만진행하기로했어요10월말쯤에주문해서크리스마스시즌에맞춰서들어오면되니까기간도여유있어보였구요하지만모든일이계산대로되는건아니더라구요.미국쪽에서선적이늦어지기도했지만통관에도문제가생겨서시간이많이늦어지게되었어요크리스마스시즌을못맞추게된거죠..그래서납품하기로했던물건이그대로재고로남게되었습니다.크게여유없이유지해오던저로서는타격이너무나컸고그로인해쇼핑몰운영이너무나힘들어졌어요...물론그제품들은완구류이기때문에꾸준히놔두고판매하면되는제품이긴하지만자금사정이그리여유있지않은상태에서많은돈을투자했기때문에운영이힘이드네요.재고가있어서잘버티면어린이날지나면서회복이될듯합니다.지금다른물건들구매도못하고쇼핑몰운영에어려움이많아요쇼핑몰을처분할까도생각해봤는데그러면제게있는많은재고는판로가없어서제대로물건값을받기가어렵거든요.또나름회원수도6000명가까이되는몰이고어느정도입소문이나기시작했기때문에아깝기도하구요...다시한번도움을구해봅니다.</t>
  </si>
  <si>
    <t>남편이주는생활비250만원은아이교육비,관리비,통신비등등말그대로생활비에들어가게되구요...상환은제수입에서해야하는데요..일단월급이260만원이고투잡으로하고있는유아용품쇼핑몰에서200-250정도들어옵니다.월별로차이는있지만평균금액이에요..(어린이날이나크리스마스시즌에는몇배의수입이나기도합니다)수입은260+200=460만원정도됩니다.현재남아있는대출은..씨티카드론대출이77만원가량남아있구요HK상호저축은행170만원씨티캐피탈580만원아주캐피탈(대우캐피탈)470만원한국아이비금융216만원그리고사금융에서썼다갚았다하면서현재남은금액이대략300만원정도됩니다.예전대출때보다마이크레딧은등급이많이올랐는데크레딧뱅크는잘오르지않네요^^;8등급이었다가지금은또떨어졌어요..그때와다른점은올1월부터4대보험적용이되는정규지장을다니고있다는것입니다~쇼핑몰수입은조금줄었지만정규수입이늘어서좀더안정적이되었어요.작년한해는쇼핑몰수입이꽤좋아서잘버텼는데연말에약간욕심부렸다가힘들어졌네요..상환계획은씨티카드론월15만원HK상호저축은행323000원씨티파이낸셜23만원아주캐피탈(대우캐피탈)26만원한국아이비금융13만원머니옥션기대출425000원사금융상환에85만원(18만원/307000/264000원)합이230여만원으로좀많은편입니다.여기에지금신규대출을받으면34만원이추가되니까264만원으로월급이전부들어가게되긴합니다.하지만생활비는남편이주고있고..쇼핑몰수입도꾸준히150이상나오고있기때문에상환에어려움은없을것으로봅니다.아참쇼핑몰수입180만원중에아르바이트생(물건포장및배송)시간당급여로대략월25만원정도들어갑니다.오후에주문서출력해서포장하는일이라서많이들어가진않아요.그리고남은자금은쇼핑몰창고얻으려고모으고있어요..이번대출600만원중300만원은남은사금융상환하고어린이날대비물품구입으로들어갈예정입니다.작년4월매출은6500만원이넘었었는데이번에는그렇게크게는안하려고하지만어린이날이일년중매출이가장큰기간이기때문에어느정도는준비하려구요..이번크리스마스시즌물품이잘되었으면중도상환도가능할만큼부푼꿈을꾸었는데오히려재대출하게되었네요..하지만또다시좋은기회가올거라고믿구요열심히살려고합니다~예전에처음대출신청했을때보다는정말하늘과땅차이로좋아지긴했어요..그때도움주셔서정말정말감사했습니다.이번에대출이될지안될지모르겠지만그때도와주셨던분들께는지금도잊지못하고있어요..다시한번감사드려요^^</t>
  </si>
  <si>
    <t>집안에중환자가있다보니수입이있다해도밑빠진독에물붓기더군요.소득이적은것도아닌데생활하면서병원비충당은정말힘들었고고비때마다모자라는돈을대출받아쓰다보니사금융까지쓰게되었고모자라는금액상환하느라또대출받고...보람도없이어머니와는2개월전긴이별..이제마음을추스리고한가지한가지씩정리를해나가고져합니다.처음에는대환대출로알아보았는데최근조회건수가너무많고사금융이용건수가많다고대환대출이안된다고하더군요.그러는사이조회건수까지대출중개하시는분이대책없이늘려놓았구요ㅠ.ㅠ며칠전다시알아보니사금융건수와금액좀줄여6개월정도신용관리하면대환가능하다고하더군요확실한직장도가지고있고가족은대학1년재학중인딸하나와남편3식구이므로상환에는전혀무리가없습니다.현재까지연체는한건도없습니다,하루빨리정리하고본업에매진할수있도록용기를주십시요.사실2번신청했었는데낙찰이안되어이번에는기도하는마음으로다시용기내어신청해봅니다</t>
  </si>
  <si>
    <t>고금리대출상환을원합니다..</t>
  </si>
  <si>
    <t>현재화장품매장에서근무하고있는30살여성이며현재근무지에서는6개월째근무며이분야에서는8년경력입니다.일찍사회생활을시작해서하고싶은것은다하지못하더라도경제적으로너무힘들다고느껴본적은없었는데10개월전쯤에함께인터넷쇼핑몰을하자고부추기던직장동료의말에넘어가대출이라는것을받게되었고그여자에게는돈한푼못받고쇼핑몰을그만두게되었습니다.그후로지인에게빌린돈과대출회사에상환한다고생활이빠듯합니다.현재지인에게빌린돈은모두상환하였고대출회사에는700정도남아있습니다.지인에게상환하느라카드론200만원을추가하였네요.그리고대출회사에서800빌리고10개월동안40만원씩납입했는데700이남았다네요.연체한번없이납입하고있지만정말눈뜨고당하는것같네여..제잘못이지만..아무튼제가어리석음으로인한댓가를치르고있다고생각합니다.대출금리가너무높은것같습니다.그리고채무가있다는것이불편해서빨리상환하고싶습니다.3년동안상환하는금액이원금보다너무높고기간도너무길다고생각드네요..여기서1000만원대출을받으면700만원정도는대출상환하고나머지자금으로는카드론포함카드대금을모두상환하고카드를없앨려고합니다.여기에매달55만원씩상환하며다시저축을하고싶습니다.이제여기외에더이상빚이라는것을지기싫네요.</t>
  </si>
  <si>
    <t>1.기존대출현대캐피탈:800만원(3년원리금균등월40만원,10개월납입,688만원남음)카드론:200만원(현재140만원정도남음)2.수입월급여150~160만원3.현재지출대출이자:55만원방세및관리비:23만원보험료:9만원저축보험:15만원통신비및생활비:50만원4.상환후지출계획대출이자(머니옥션);72만원방세및관리비:23만원보험료및저축보험료:24만원통신비및생활비:20만원적금:10만원</t>
  </si>
  <si>
    <t>현금써비스400만원상환</t>
  </si>
  <si>
    <t>현재월급여200만원입니다...계산상으로는2달이면해결하겠지만월급이체일이매월20일이라10일결제금액225만원을처리하기가사실상어렵습니다.매월생활비,공과금,애경사비를생각하면100만원정도여유가있습니다.크래딧뱅크2등급이었는데현대캐피탈대출신청했다가4등급이되었습니다.물론대출도못받고요.....4등급으로대출받을곳은사금융밖에없다더군요.사금융은싫어서이곳에대출신청을의뢰합니다.</t>
  </si>
  <si>
    <t>매월20일급여이체되면매월25일자동이체로상환하겠습니다.</t>
  </si>
  <si>
    <t>&lt;학자금&gt;.저를한번믿고100%상환하겠습니다!!</t>
  </si>
  <si>
    <t>안녕하십니까투자자님들~더운데고생많으십니다.다름이아니라전나이25살최악의상황까지맛본대한민국남자입니다.ㅠㅠ2007년3월군대에알던동기를만나휴대폰사기및제명의대출건으로400만원을사기당하면서부터저의안정적인생활에빗나가기시작했습니다.저도처음부터부모님에게알렸으면더빨리홀가분히해결될것을..ㅠㅠ1년4개월만에핸드폰사기도정리하고그&amp;#46468;사기당한대출은해결했지만대출의이자를저의능력으로꼬박납부하기란...참저의인생바보같은실수엿습니다대출을막기위해대출을하고..중간학자금으로대출한번더하고..이런식으로..저의생활을망친다고만생각했습니다.지금중도상환한업체도2-3군데있습니다.부모님도움없이정리를하고싶어일을해가며꼬박갚아나가고있는것도있습니다.과도한대출에시달리며무분별한중계업자들의신용조회로시달리면서전작년다니던학교자퇴를하고이번에눈물을머금고저의미래를생각하며다시학교를다닐려고합니다학교엔다시재입학가능하게다녀온상태며,제가일을하며번돈을대출이자에내고있어피땀흘리시는부모님꼐이번에조금이나마보탬이되고싶어신청하게되었습니다.투자자님들에겐저의인생얘기정도는흘려들으실지모르시겠으나ㅠㅠ저한번믿고투자해주시면감사하겠습니다.열심이노력해서정상적인삶을위해힘껏박차!!일어나는저를~응원한번해주십시요.</t>
  </si>
  <si>
    <t>&lt;현재한달간지출되는자금&gt;hk상호저축은행:15만원모아저축은행:10만원사금융3곳합쳐:15만원핸드폰비:4만원차비및생활비:15만원으로총60만원정도의지출이나가고있으며현재제가꼬박일을하며번돈의조금은부모님이맡아저금하시며모은돈으로지금은한달40만원용돈(대부분이자로나감.ㅠㅠ)+주말피시방야간알바로한달에40만원가까이벌고있습니다.학교복학문제로투자자님들이도와주신다면확실한상환을다짐하며충분이투자자님들에게웃음을드리겠습니다.학교복학후야간알바를더하며저의인생을다시한번도약하고싶습니다.</t>
  </si>
  <si>
    <t>성실납부약속드립니다힘들어도지금까지연체는안했어요</t>
  </si>
  <si>
    <t>아무생각없이사금융이니고금리니그런거받아신용등급떨어지고급하다는생각에받은대출때문에너무힘들었습니다그게무서운지도모르고바보같이받았다가갑자기어느날보니등급하락에무서운등급하락에무차별한신용조회무섭습니다한번도연체나그런건없지만계속내면힘들어서요빨리다정리하고새로운마음으로살고싶습니다</t>
  </si>
  <si>
    <t>서울에서사업장을운영하고있습니다의류업소매를운영하구있구요한달기준카드매출은400선에서플러스마이너스100정도생각하시고현금건수는600에서플러스마이너스100정도입니다한달에장사가안되면900전도잘되면1200정도까지도됩니다봄여름에장사가더잘되는편이구요직원1명쓰고있구95정도급여핸드폰한대10만원선가게세는170외에는간이사업장이라세금같은건없구요전기세나물건들이는값이300~400선입니다그럼한달기준에해서순이익이300~500사이입니다여기이자랑원급값고나머지돈으로생활비하려고합니다지금은고금리라한달에이돈이거의다나가니힘들니다좋은투자자분많나서어깨짐내려놓구싶습니다성실납부는자신합니다그누구보다열심히살아갑니다</t>
  </si>
  <si>
    <t>많은투자자분들의관심부탁드립니다!!</t>
  </si>
  <si>
    <t>안녕하십니까?제가머니옥션을통해서대출을알아보게된계기는생활자금이필요해서입니다.직장을다니면서생활자금이필요하게된것은제아버지께서간경화판정으로인해병원비부담으로제가버는월급의50%가현재아버지병원비로나가고있기때문입니다.아버지께서경제활동을안하신지10년이넘은상황에서최선을다해서제가모시려했지만,아직은제능력이만개하지않아부득불이렇게머니옥션을통해대출을알아봅니다.아래의상환계획에도명시를하겠지만,현재아버지소유의아파트가있습니다.이를처분하여상환할계획입니다.자세한사항은상환계획에명시토록하겠습니다.</t>
  </si>
  <si>
    <t>1.기대출내역현재현대캐피탈자동차할부잔존금이400만원있으며,작년연말제이름을걸고일을해보기위해서시티파이낸셜에서600대출을받아서상환하고있습니다.현대캐피탈월상환금액은16만원정도이며,씨티파이낸셜은월28만원정도입니다.둘다원리금균등상환방식입니다.2.수입현황지금현재근무하는회사는중국에서골프용품및기타생활소비재를수입하여국내온라인마켓(G마켓,옥션,11번가,인터파크등)에서판매를하고있습니다.저는그중에서사이트관리및수입관리를맡고있습니다.주요사업품목으로는연습용7번아이언,스윙연습기,퍼터등주로골프용품으로구성되어있으며,4계절큰변동없이꾸준하게판매되고있습니다.아직은간이과세자라4대보험이적용안되었으나,올7월작년매출급등으로인해일반과세자로자동전환되면서4대보험가입이예정되어있습니다.월급여는기본200만원에매달매출현황에따른인센티브가주어집니다.평균적으로300~350정도이며,매월초/말인센티브가두번지급되며급여는매월말인센티브와함께수령하고있습니다.7월에일반과세자로전환되면고정급여일및비율인센티브제를시행할예정입니다.3.매월지출내역기본적으로현재통신비로집사람저포함해서15만원(인터넷비용포함)정도지출이되며,보험료로30만원(딸아이포함),적금으로50만원,아버지생활비및병원비로80만원이나가고있습니다.식자재및생활비로100만원가량지출하는데(카드대금),아버지식자재및생활비를제가대신지급하고있기때문에수입대비생활비지출이좀과다합니다.4.대출이후상환계획현재수입을300으로가정하고(평균적이기때문입니다)정리해보면,고정지출150생활비+적금+80아버지병원비및생활비+45기대출상환=========================275만원정도입니다.대출이성사된다면,현재위에서아버지병원비명목으로기재된부분을대출로대응가능하기에그부분을상환금명목으로사용하겠습니다.또한,현재아버지사시는아파트가있으며,이를처분할계획입니다.친척들과의사정으로인해서신속한처분이힘든현상황인지라매월납입하면서아파트가처분되는시점에중도상환하도록하겠습니다.아파트가처분되기까지는가족내부의문제로인해서4-5개월정도소요될것이라고생각합니다.일단의내용을정리해보았으나이것으로충분할런지잘모르겠네요.많은분들의관심부탁드리며좋은결정부탁드리겠습니다.감사합니다.</t>
  </si>
  <si>
    <t>연봉6000을받는성실한직장인입니다높은금리낮은금리로이용하고싶습니다</t>
  </si>
  <si>
    <t>서울의한대학에서서양화를전공한저는어렵지않은세무회계사를직접운영하시는아버지의덕으로어렵지않게생활하던중1999년대학을졸업하기도전에성공에대한열망으로법인회사를설립하여2004년9월까지5년이라는시간동안성실하게회사를운영하였습니다.열심히일한결과서울대학교중앙도서관의여러프로젝트도수주하고원만하게회사가운영되었으나새로운도약을위해3D애니메이션사업에뛰어들었다가엄청난빚만떠않은채회사를접게되었고이때아버지의도움으로그빚을모두청산하고2005년부터일반법인회사에입사하여현재까지열심히직장생활을하고있습니다.현재연봉은6000만원이며월실수령액은420만원이조금넘는금액입니다.직장생활중에예전제가운영하던회사의저와뜻을같이했던친구의부탁으로그친구가하고있는사당동의작은바(BAR)에지분투자를하게되었는데이때돈을마련하기위해바보같게도당시66%의높은금리로스타상호저축은행,리드코프,러시앤케시,원더풀이라는사금융회사에서1100만원의대출을받아월총105만원의이자와원금을11개월간분활상환하다가2008년4월이자율이49%로낮아졌다는이야기를듣고러시앤케시를제외한3곳의잔여대출금800만원을모두상환하였고다시다른곳에서900만원의사금율을사용하게되었습니다.평소신용등급관리를소홀히한부분도있었지만당시은행권에서의대출이어렵다고하여사금융을사용하였고월급또한적지않았기에별생각없이66%나되는높은금리의사금융을사용하였지만1년간원리금을연체없이성실하게균등상환하면서보니이자금액만670만원에육박하는것을보고놀라지않을수없었으며현재49%씩내는이자또한생각해보면그리쉽게생각할돈은아니라는생각이들어고민하던중본사이트를알게되었습니다.이곳에서대출을받아모든사금융권대출금을모두상환하게되면14%금리가낮아지게되고매월납입하게되는금액의부담또한연간약200만원을절감하게됩니다.또한급여에서들어가는월납입금액또한한곳으로통합되어입금시편리해지며월간약15만원정도를절약할수있게되어대출을신청하게되었습니다.필요하시다면재증증명서와급여이체통장거래내역서를보내드릴수있습니다.예전20대에회사를운영하면서부모님께의지해빚을해결하였던것을생각하면서부모님께미안한마음에이런한속내조차말씀드리지못하고한푼이라도아끼시려는부모님을보면서지금은독립하여혼자살아가고있지만1년이넘는시간동안아낄수있었던부분을지금부터조금만이라도아껴보려고합니다저에게투자해주신모든분뜰게성실하게원리금을상환해가면서믿음을드렸으면하며감히투자를청하는바입니다.</t>
  </si>
  <si>
    <t>앞으로도계속직장을다닐것이고현재친구와같이부업으로BAR도운영중입니다.월급여일이25일이여서급여수령이후의여유일을포함하여매월1일연35%의금리로36개월간성실하게원리금균등분활상환을하겠습니다.현재신용카드는씨티카드를사용하고있고연체는없습니다.사금융을제외한채무또한없습니다.</t>
  </si>
  <si>
    <t>부모님치료비가필요합니다.</t>
  </si>
  <si>
    <t>부모님치료비가필요합니다.엄마가유방암진단을받으셨습니다.빠른수술을해야하는데수술비용이없습니다.거의말기라전의되기전에수술을받아야합니다.도와주세요연체없이갚을능력이됩니다.직장다니고있고인센티브까지하면300만원가까이됩니다.열심히살겠습니다.정말도와주세요.</t>
  </si>
  <si>
    <t>매월25일이월급날이여서매월열심히갚고되는데로더많이갚아가면서빠른상환하겠습니다.정말도와주세요..</t>
  </si>
  <si>
    <t>중도상환무!!공무원입니다.</t>
  </si>
  <si>
    <t>두차례대출을받으면서단한차례의연체도없었구요..다른곳보다는조회건이남지않아이곳을자주이용하게되네요..투자자님들의믿음으로꼭중도상환하지않고조금씩매월갚아왔고앞으로도갚아나가고자합니다.대출목적은좀생활자금이당분간많이들어갈일이생겼습니다.성실하게갚아나가겠습니다.감사합니다.</t>
  </si>
  <si>
    <t>1.기존대출건머니옥션-550만원(매월40만원지출원리금균등)삼성카드-150만원(매월25만원지출원리금균등)신한카드-150만원(매월25만원지출원리금균등)kb카드-100만원(매월10만원지출)국민은행-마이너스통장3000만원(매월이자만15만원지출)경은저축-마이너스통장1500만원(매월이자만15만원지출)농협-주택담보대출7000만원(부모님이관리)2.월급은최소월250이상씩받고있습니다.대출상환비용등고정비용빼면한달약100만원정도나옵니다.삼성,신한등카드론은조만간끝납니다.따라서충분히갚아나갈수있습니다.감사합니다.</t>
  </si>
  <si>
    <t>도와주세요.</t>
  </si>
  <si>
    <t>행정8급공무원입니다.</t>
  </si>
  <si>
    <t>&lt;&lt;대출목적&gt;&gt;안녕하세요.우선,행정8급정규직공무원으로서1년전에있었던연체로인해현제신용등급이좋지않아금융생활을하는데제약이있어서투자자여러분들께도움을청합니다.(크래딧뱅크8등급,올크래딧9등이나마이크래딧이10등급이여서제도권금융이용에제약이있습니다.)신용등급이향상되기전까지생활자금이필요합니다.</t>
  </si>
  <si>
    <t>&lt;&lt;상환계획&gt;&gt;&lt;&lt;급여액&gt;&gt;1.직장:정규직행정8급공무원,5년근무월실수령액:210만원(평달기준)작년총연봉:3,100만원&lt;&lt;지출비용-금융권비용&gt;&gt;2.현재기대출금액은주거래은행인신협에490만원만있으며월18만원씩원리금균등상환중입니다.기타대출은전혀없습니다.원래1,000만원이었으나매월잘납부하여현재는490만원만남았습니다.사금융은사용하지않고있습니다.신용카드는주유카드만1개사용중입니다.&lt;&lt;생활비용&gt;&gt;1.생활비용연립주택관리비매월11만원2.기타용돈:45만원(전기세,인터넷용금,기름값포함)3.적금:행정공제매월50만원&lt;&lt;대출금사용처&gt;&gt;1.일단신협의490만원을상환하여신용등급을높이고2.나머지금액은생활자금으로충당할것입니다.-재직증명서,소득증빙서류등은완벽하게구비되어있으며안정적직군인공무원임을감안해주시고3~4개월후에신용을회복하여다시정상적인금융생활이가능하도록도움주시면감사하겠습니다.</t>
  </si>
  <si>
    <t>성실한상환약속드립니다..</t>
  </si>
  <si>
    <t>친정어머니병원비용으로올리게되었습니다.예전에암으로수술받으시고이번에재발하게되어서항암치료비용으로쓰려합니다..예전에암수술때문에암보험도가입이안되시고비용이만만치않아도움청해봅니다.산와머니한군데에서200만원쓰고있고연체없이잘상환중입니다.다른사금융은다상환하고하나밖에없습니다.치료가막바지단계라앞으로목돈들어갈일은없습니다.이번에마지막치료가고액이들어가서현재로썬저도많이버거운상태구요...성실한상환약속드립니다.많은투자부탁드려요...</t>
  </si>
  <si>
    <t>급여:월1,500,000(번역일로의수입입니다.)+1,300,000(2월부터동부화재본사직사직원으로입사했습니다.업무는언더라이팅(심사)업무입니다.남편월급1,500,000원(친척형가게에서일도와주며배우는중입니다.유통업)지출내역)산와머니2,000,000원-&gt;중월8만원변제휴대폰비등생활비300,000원보험료(신랑,저,아이세식구포함)약300,000원아이어린이집비-&gt;월100,000원--------------------------------총월고정지출약800,000원현재시댁에서생활하는중이라지출이거의없습니다.공과금이며세금도내지않는상황이기때문에상환하는데에는전혀지장없습니다.대출성사되면400만원정도가치료비용으로들어갑니다.나머지100만원은생활비용으로보태려합니다...최근2달동안월급을거의친정어머니병원비용으로들어갔고,이번마지막항암치료만받으시면앞으로큰비용부담없습니다.믿고투자해주시면성실한상환약속드립니다.많은투자부탁드려요...</t>
  </si>
  <si>
    <t>한번더부탁드리겠습니다.</t>
  </si>
  <si>
    <t>너무도착한신랑에게미안합니다.</t>
  </si>
  <si>
    <t>대출목적은생활자금입니다.제가2년전일을하다가사금융에손을대게되었습니다.그때는신용도좋았구일을하고있던차라큰어려움없이돈을빌렸습니다.하지만일을그만두고1년이지나니힘들어지더라구요.이자가너무비사더라구요.ㅠㅠ저는지금알바로우유배달을하고있습니다.남편은사업을하구있구요.신랑에게말할려고하니더운날열시미힘들여가며일하는신랑에게차마말을못하겠더라구요.제가알바를해서이자는내고있씁니다.이자를매달내다보니여유가없더라구요.생활이다그렇듯이생각지도않은돈이들어가더가구요.대룰받은지가2년이되어갑니다.상환금액도얼마남지않았구요.그래서이번에정리하고싶습니다.</t>
  </si>
  <si>
    <t>상환계왹은ㅇ이렇습니다.제가한달에80만원을버는데이돈은이자와상환으로쓰고있습니다.남편은한달평균350~390정도월급이들어옵니다.차할부40만원과보험료해서한달에100만원들어가구요.시어른들이랑같이살다보니생활비를드리고있씁니다.한달에30만원씩요.아이들교육비50정도들구요.광과금과생활비로한달에100만원이들어갑니다.남편월급으로해서30만원정도여유가있습니다.지금머니옥션에서도움을받아잘쓰고,잘갚고있씁니다.</t>
  </si>
  <si>
    <t>전세자금목적으로돈이급하게필요합니다.</t>
  </si>
  <si>
    <t>다음달초에전세집재계약들어가야하는데전세자금을200만원올려주기로했습니다.사정상이사를갈수있는상황도아니고,자금을이리저리융통해보려고해도..명절대목도앞두고있고해서..지인들도모두힘들다고하네요..중계업체통해서가능할듯하다고연락이오긴하지만..그런곳은너무위험부담이큰것같아서..머니옥션투자자님들께부탁드립니다.</t>
  </si>
  <si>
    <t>월급여를매달23일에통장으로150만원정도수령합니다.이중에서학자금대출금이10만원정도나가구요가족에게사금융상환하려고빌린금액이있어서그걸매달20만원정도갚아드리는중입니다.그외에는현재따로나가는돈은없습니다.매달제가신청하는금액과금리이면매달상환금액이10만원안쪽으로예상되는데요..연체시키지않고꼬박꼬박상환하겠습니다</t>
  </si>
  <si>
    <t>재대출가능한지요.관심부탁드립니다.</t>
  </si>
  <si>
    <t>재대출을신청합니다.머니옥션에서저에게투자하신분들덕에열심히갚아나가고있는데요.제가3달정도를건강상좀쉴까합니다.다시근무할꺼구요.대신무급으로쉬는거라여유가많이없네요.당장들어가는것도좀있고,대출기회를다시주시면성실히납입하겠습니다.금융권에기록이남는게싫어서머니옥션에또한번두드립니다.</t>
  </si>
  <si>
    <t>3개월후에는다시근무할거라고정급여180정도들어오구요일을쉴껀아니기때문에계속갚아나갈수있습니다.다시한번심사받아보고싶습니다.</t>
  </si>
  <si>
    <t>치과치료비</t>
  </si>
  <si>
    <t>이가안좋아서치료를받으려하는대비용이꽤만이들어가네요.대출을받았었는대또신청합니다.</t>
  </si>
  <si>
    <t>급여일은10일이구요.아내와제걸합하면330입니다.생활비80만원학원비30만원대출금23만원이달달이나갑니다.</t>
  </si>
  <si>
    <t>신용과수익으로보답하겠습니다!!!</t>
  </si>
  <si>
    <t>안녕하셔요~*머니옥션에서새로운희망을본한사람입니다.작년에많은도움주셔서정말감사했습니다.이번에도대출신청을하게되었습니다.많은관심과투자부탁드립니다."금번대출신청건은매장시설투자진열장증설,보수공사,물품구매용도및운영자금으로사용할예정입니다."*본인은경기도병점동대단위원룸단지(삼성전자기흥반도체부근)에서도서,dvd대여및테디베어강의(도,소매)복합매장을4년째운영중에있습니다.*주요고객층은삼성전자직원들이며,원룸단지의지역적특성을잇점으로불황없이꾸준히매출이일어나고있습니다.*4년전개업당시만해도주위에경쟁샵이많아힘든점이많았지만,철저한고객관리와투자로서,현재는저희매장이이지역독점으로운영중에있습니다."투자자님들께더욱열심히일해서신용과수익으로보답해드리겠으며이번대출건도연체없이약속지켜드리겠습니다!!"</t>
  </si>
  <si>
    <t>*수입&lt;월평균600만원&gt;*지출&lt;월평균490만원&gt;월세100+물품대100+공과50+이자56+적금60+생활비110(롯데28+머니28)(식대90+보험20)*한달매출600-지출490=매달110만원의여유가있음으로원.리금상환하는데문제없습니다.*매달말일결산일에맞춰원.리금28만원을연체없이성실납부하도록하겠습니다!!*투자와관심부탁드립니다.</t>
  </si>
  <si>
    <t>한번만믿고도와주세요</t>
  </si>
  <si>
    <t>안녕하세요도움을청하고자이렇게글을올립니다,작년6월에이혼하면서양육비매달보내주기로했던아이아빠는연락조차되질않고전지금까지제대로된직장하나갖지못하고아르바이트를하면서한달한달버텨왔습니다한달에50만원이라는돈으로아이와저둘이살기에는정말빠듯했습니다카드값130연체했다가지금은다갚았지만연체기록이남아버리고신용불량까지올라가는바람에신용도는바닥을향해있습니다이번에자금이필요한건다음달자동차보험이랑이혼전아이아빠가지인에게200만원빌린적이있었는데그걸저보구갚으라네요이번에이사를가는데돈이부족하다고...아이아빠는어디사는지...전화번호조차도모릅니다.물론이혼전에빌린돈이었기때문에저한테도책임이있습니다당연히돈이있었다면갚았겠지만요..한달에양육비50만원씩보내주기로하던것도안보내주는인간이니까요...14일자동차보험료80만원과지인에게빌린200만원갚을려고합니다.17일까지당장내놓으라는데방법이없습니다.제발도와주세요</t>
  </si>
  <si>
    <t>3월달에회사에입사했습니다월급150이구요5월1일자로4대보험도가입했습니다(보육료때문에미뤘습니다)보험료빠지고나면140정도되겠죠.저번달은15일월급밖에받지못했습니다.이번달에는제대로나오구요월급150만-10만(4대보험료)=140만자동차할부:19만원보육료:191000(정부지원)+75000(차액)+60000(특별활동비)+40000(재료비)+25000(교재비)헨드폰:10만원정도생활비:20만원차량유지비:15만원(출퇴근)합계:840000원현재까지헨드폰요금만한달(이번달)연체되어있구요다른건전혀없습니다.카드연체5개월정도연체했다가다갚았습니다.자동차할부금꼬박꼬박잘갚구있구요.충분히상환할수있구요도와주시면연체하지않고잘갚겠습니다</t>
  </si>
  <si>
    <t>대출부탁드립니다</t>
  </si>
  <si>
    <t>삼수생입니다제가드릴수있는말은오늘도역시신용입니다.</t>
  </si>
  <si>
    <t>세번째도전입니다이앞에저에게투자해주셨던모든분들께진심으로감사드립니다그리고유찰된점죄송합니다제가정보가많이부족했나봅니다.금액이너무컸다는많은분들의조언으로금액을낮추고이자는조금올렸습니다.제가우선지금당장눈에보이는신용이낮은지라아무리제가절대신용을지키겠다고얘기하고연체없이잘상환한다얘기하더라도크게와닿지않을꺼라생각해서우선제가필요한금액에서일부만을투자받은뒤에제가얼마나잘상환하는지제가말하는저의신용에대해투자자님들이직접피부로느끼실수있도록투자자님들께직접보여준뒤에다시도전하는게순서인것같아서이렇게다시한번의기횔기다려봅니다.</t>
  </si>
  <si>
    <t>원래1000만원을대출받으면상호저축을먼저상환하고대부업을높은이자율순서대로정리하려고했으나지금은조금순서를바꿔야할것같습니다우선대부업체에서대출받은금액중이자율이높은곳먼저정리를한뒤전액상환했다는증명서류를블로그에올려놓겠습니다.한곳남은금액280만원정리하고나머지한군데는반정도상환가능하겠습니다.좀더정확한상환계획은블로그에올려놓겠습니다.다시한번저를믿고투자해주십시오이번에는꼭낙찰되어투자자님들께연체없는상환으로보답드리겠습니다.</t>
  </si>
  <si>
    <t>다시한번도전합니다.</t>
  </si>
  <si>
    <t>사금융을정리하고싶습니다.</t>
  </si>
  <si>
    <t>두번째도전....사금융상환목적입니다</t>
  </si>
  <si>
    <t>안녕하세요..유찰이되어다시도전하게되었습니다..저를믿고투자해주셧던분들께죄송합니다...대출목적은사금융상환이며이자율이너무낮게책정한거같아이번엔좀더올려봤습니다,투자자님들의많은관심부탁드려요..저는직원수1000명정도되는중견기업에서정직원으로근무하고있습니다.본사는서울에있으며대형할인점에서근무합니다..근무기간은2년8개월&amp;#51760;며..주임으로있습니다..머니옥션이란곳을일찍알게되엇다면..2년전아버지가허리디스크로수술을받게되셧습니다,장남인저는부모님에게아무것도해드릴수가없었습니다(부모님과와이프사이가좋질않았습니다)병원비마련을위해저축은행에서500만원대출을받게되었습니다,,첨에는원금과이자를충분히갚을수있을지알고12개월하였는데,,자기가생각한것첨일이안되더라구여,,그래서중계업체란곳에서대출을받게되었고,,과다조회로인한등급하락,,사금융에손을대었씁니다..불어나는원금과이자갚아도갚아도끝도없더라구여,,이렇게하다간모든걸잃겟구나싶어와이프에게말을하게되었고와이프가두곳은대출금을갚아주었습니다,(차마사금융쓴다는말은못했씁니다).와이프도직장을구해일을하고있으며저도직장퇴근후아르바이트로대리운전을하고있습니다통장수령은아니지만월80-90정도받고있습니다..대출이자와원금은연체한번없이잘갚고있습니다.와이프가3금융에서대출받은원금과이자는갚아주고있습니다하루하루열심히산다고생각하지만사금융대출받은곳에서의이자만생각하면..저도저축이란걸하고싶습니다..저에게경사가생겼는데,,결혼6년만에와이프가임신을하였씁니다,,바라고바란애기였는데,,하필이런상황에애기가생기네요,,아기에게부끄러운아빠가되기싫습니다..투자지님들연체</t>
  </si>
  <si>
    <t>연봉은2350만원이며통장수령으로세금제외한금액이170만원이며,보너스로명절에200%나옵니다,,부수입으로는대리운전아르바이트로현금수령80-90만원입니다,,와이프는직장에근무하며월급여는세금제외하고120만원수령합니다제가지금상환하고있는부채가차할부금1300만원26만원씩원금과이자가나갑니다.2,3금융700만원월42만원정도나갑니다&lt;--와이프가갚아주고있습니다....4금융은리드코프400,산와150,엠원150원금과이자70만원씩나가고있습니다사금융한군데가더있느데이곳은퇴직금중간신청해서원금갚을예정입니다..카드는저의카드가3장인데우리비씨카드는와이프가관리하며월50만원정도씁니다이번달은여동생이27일에결혼이라현금서비스좀받아서도와주었네요..LG카드와,롯데카드는총한도가50만원씩이라기름값땜시40만원정도쓰고있씁니다생활비,아파트관리비,핸드폰비,보험료등,,,100만원만약투자자님들에게대출을받게된다면이자와원금이41만원이며현사금융에서70만원정도납입하고있기에29만원정도남게됩니다...이거라도저축하게된다면,,투자자님들부탁드리겠습니다</t>
  </si>
  <si>
    <t>살아가기위한힘....</t>
  </si>
  <si>
    <t>안녕하세요..24살김은지입니다19살때부터회사생활을하며돈을벌어서인지돈의소중함을모르며살아왔던거같습니다철없이대부업이라는데를손을대게되면서너무나높은이자에조금씩지쳐가고있는것같습니다...일단은300만원정도의대출을받아한군데의대부업을상환하고지금까지그래왔듯열심히일하며하나하나씩대부업을정리하고싶습니다</t>
  </si>
  <si>
    <t>저는19살때부터지금까지항상일을하며살아왔습니다회사가끝난후엔아르바이트까지하며열심히살았습니다현재이름만말하면다들알만한대기업에취업해열심히회사생활을하고싶습니다전무슨일이있어도이회사에오랫동안다니며이회사를다니며모든대부업빚을모두납부하기로마음의다짐을했습니다정말열심히살고있고매달10일이월급날이니상환을15일자로해서꼬박꼬박연체없이잘납부할수있는자신이있습니다투자자님들께서한번믿고도와주신다면...저역시그감사함을잊지않고더열심히일하고더성실히살며그은혜에보답하도록하겠습니다</t>
  </si>
  <si>
    <t>안정적직장재직중이며대출금100만원원리금균등상환으로12개월성실상환가능</t>
  </si>
  <si>
    <t>현재2년째거주중인원룸보증금이6월부터오르게되어소액필요한금액입니다</t>
  </si>
  <si>
    <t>1기대출내역스타상호저축은행190만원현대스위스저축은행400만원산와머니100만원-월상환내역스타상호저축은행만기일시상환으로이자66,000원현대스위스저축은행원리금균등상환으로210,000원산와머니원리금균등상환으로월100,000원2.직장종류(이동통신법인온라인회사)주수입금액(월150만원세금공제후140만원)월고정지출내역(기대출상환376,000원/월세300,000원/생활비)대출이후상환계획(100만원대출12개월원리금균등상환을원하며수입내역대비지출이안정적으로성실한상환이가능합니다)</t>
  </si>
  <si>
    <t>미납된학자금구합니다[200만원]</t>
  </si>
  <si>
    <t>현재마지막졸업학기를놔두고있는상황에서이번학기등록금을일부만내고이번달까지완납을해야되는지라이렇게대출신청하게되엇습니다학자금으로학교를계속다녀와기대출이좀있지만한번도연체는없었습니다군대전역후처음학자금대출을사금융에서받는큰실수로신용등급이무너지기시작했네요졸업후현재일하고있는회사에서바로정직원채용을위해현재비정규직으로일하며학교를다니고있는야간대학생입니다마지막학기잘마무리지어계획한대로대출금들을갚아나갈수있게많은관심부탁드립니다</t>
  </si>
  <si>
    <t>현재건설자격증두개보유중이며분기마다있는국가고시에나이드신자격증없으신분들을대상으로과외와건설회사에서일하고있습니다회사는아직비정규직이라130만원의급여를받고있구요과외는분기때마다하는지라1년으로따지면600만원정도를벌고있습니다현재대출금들은이자만상환인지라분기때받는과외비로원금을갚고있구요130만원의월급으로이자를상환하고있습니다10월에있을시험때과외비로비싼이자의사금융들을없애나갈예정이고졸업할때[4개월정도]부터본격적으로갚아나갈예정입니다이자상환에는문제절대없구요저축은행과사금융거래로단한번도연체없었고핸드폰카드같은모든연체없구요건설직이라이자상환을감당할현금은유동이됩니다안전한거래약속드리겠습니다</t>
  </si>
  <si>
    <t>고금리채무상환및채무통합</t>
  </si>
  <si>
    <t>현재저는직장인으로크레딧뱅크8등급,올크레딧8등급,마이크레딧9등급입니다.제가예전에대부업체가몇곳있었으나,현재모두상환하고한곳만남은상환입니다.그러나현재,저축은행(약39%)과캐피탈(약36%)에도고금리대출이있습니다.따라서우선이러한고금리를먼저상환코자함이대출목적입니다.일단비교적연봉이높은편이라현재매월연체없이상환하고있습니다.만약저에게대출해주신다면우선고금치채무부터상환하고통합하여,신용등급을모두8등급이상으로향상시켜제도권에서낮은금리로대출코자합니다.</t>
  </si>
  <si>
    <t>현재제대출내역은아래와같습니다.먼저신한카드와국제상호저축은행은제가대학생때제명의로부모님께서사용하셔현재까지신용회복위원회에상환중입니다.그러나성실히2년이상상환하여신용회복중으로는현재조회되지않는다고합니다.그러나상기와같은사유로제신용등급이10등급이었으나,조금씩상환하여그나마,현재의신용등급이되었습니다.당시에대출은훨씬많았었는데정확한대출금액은기억나지않지만잔여금액은아래와같이확인됩니다.1.한국씨티그룹캐피탈-대출:6백만,잔여:6백만2.ＳＣ스탠다드ＭＳＢ-대출:6백만,잔여:5백6십8만3.농협-대출:4백만,잔여:3백3십만-&gt;저신용자대출4.국민은행-대출:7백만,잔여:5백2십5만-&gt;저신용자대출5.바로크레디트-대출:4백만,잔여:3백8십만6.신한카드-잔여:9백8십6만7.국제상호저축-잔여:1백7십8만현재저는저희회사는이름을대면알만한대기업계열사의물류직대리로현직장에서2년9개월째근무하고있고현재까지미혼입니다.회사명은행여나,직원들에게오픈될까봐공개는어려우나,연락을주시면제가고용계약서or연봉계약서or재직확인서등으로공개할수있으니이점양해해주시기바랍니다.급여는연봉제이므로,매월286만원이나,원천징수등을제외하면약265만원정도수령합니다.현재급여통장은제명의로된지역농협통장이있습니다.현재채무기준으로월150만원가까이채무상환에지출되는듯합니다.월고정지출내역은사택관리비,식대,회식비등으로지출합니다.현재2금융권과대부업대출이고금리이나,현재연체없이상환중이므로,이자율만감소된다면상환에는전혀문제없다고생각됩니다.제가두서없이나열하였으나,기타궁금하신점은저에게문의주시면성실히답변가능합니다.</t>
  </si>
  <si>
    <t>사금융상환하고싶어요</t>
  </si>
  <si>
    <t>안전한수익약속드립니다.투잡으로열심히사는청년입니다</t>
  </si>
  <si>
    <t>투자자님들의작은투자금은저인생에있어서는인생을바꿀발판이됩니다.안녕하십니까올해25살에남자로서울에서자취하며엔터테인먼트계약직(모델라인)업종사하다건강및학업의이유로고향인부산에내려와학교를충실히다니던중서울에서모아뒀던돈을친구의권유로투자를한핸드폰사무실이친구및친구로부터소개받은사람의실수로모든돈을탕진하고여기에대한마음의멍과사무실하면서유지비로사용한200만원을2금융권에빚지게되었습니다.사정상부모님께손벌릴처지가못되어혼자힘으로해결하고싶고생각이건전하고열심히사는청년으로더늦기전에처음부터다시한다는마음으로각종학원에수강공부하며(현제학교는휴학중입니다)아르바이트를하고있습니다만이번달교육비카드비대출이자금액으로월급을모두충당하고나니생활비및교제비가없는상태이고빚만갚자니이아까운시기에공부에손을때야되는실정이라...사무실할때개통한제명의핸드폰이연체되어2금융에추가대출받을려고하니신용조회및각종수수료도싫고통신연체로심사가어려울듯하여,고심끝에옥션머니에글을남겨도움을받아교육비를충당하고,현금서비스금액및2금융권대출일부상환해서.학업에상대적으로더집중하여다시일어나기위해서대출을원합니다.투자자님들의작은투자금이저인생에있어서는인생을바꿀발판이됩니다.환절기감기조심하세요^^</t>
  </si>
  <si>
    <t>아르바이트및카드현금서비스로갚아나갔었고요연체없고사금융아에안&amp;#50043;습니다.월급아르바이트85만원+(모델에이젼시는프리렌서직이기때문에소득이불분명하지만1년으로정산한다면최소50만원에서최대1000만원까지소득이나옵니다)알바85만-지출(1+2금융이자및원금22만원+학원비18만원+생활비10만원)=35만대출금액150만원월상환금액15만원이니20만원이남는실정입니다.여기서추가소득(모델에이젼시)프리랜서직이라딱짚어소득을말씀드릴수없지만최소금액12/50(월4만원)면상환하는데전혀지장이없습니다.게다가부모님과같이거주하고있기때문에,의식주비는거의안듭니다.!!신용카드소지사금융조회전혀없고금융상연체없음!이정도면상환하는데아무문제가없습니다.사실상4달정도면150만원완제가가능합니다.연체절때없습니다.하루6시간자면서열심히사는청년입니다힘이되어주세요.수익이크게나지않을수있지만100%수익을낼수있는안전한저에게믿고투자해주시면대단히고맙겠습니다</t>
  </si>
  <si>
    <t>안녕하세요..처음이런싸이트를알게되어서어떻게해야할지무슨말을적어야할지..고민을많이했습니다.저는올해24살직장인입니다.저는다른게아니라4금융과2금융을다통합하고싶어서신청하게되었습니다.매달연체없이잘값긴하나여러군데이체를해야하는번거로움과한군데로통합하여서마음편하게갚길바라고있습니다.저는작년어머니의체장암말기진단을받아서직장생활을하며병간호를하다가병간호1달만에어머니를잃었습니다.어머니께서는보험이전혀들어있지않은상황이라서제가이곳저곳돈을빌려서병원비를내었고그빛을갚을려고여러군데그냥무작정알아보다가등급도좋았던제가이렇게까지하락하고4금융권으로빌리게되었습니다.</t>
  </si>
  <si>
    <t>제가통합이라도된다면마음편히직장생활을하며열심히살고싶습니다.지금은어머니가돌아가신후아무의욕도없고약간의우울증이찾아오기도하였지만..세상에마음먹으면되지않는일이없듯이..이빛쯤이야..빨리갚고새롭게꿈을향해서돈도모으고남들처럼그냥평범히사는게소원입니다.가끔은이돈때문에어머니가원망스럽고저도살아가는데너무힘이들어서좌절도하였지만..정말저남은20대생활행복하고싶습니다.저는월급이꾸준히110만원에인센티브도받으며1년가까이한직장에서일하고있습니다.물로4대보험도들어가구요..연체없이잘갚겠습니다.글끝까지읽어주셔서고맙습니다.</t>
  </si>
  <si>
    <t>사금융정리</t>
  </si>
  <si>
    <t>제인생에투자부탁드립니다.</t>
  </si>
  <si>
    <t>안녕하십니까아직어리고젊은나이에사업을시작하고,모르는것이많아무리한손실을입고개인적으로타격이컸습니다.무지한상태에서신용관리없이사금융조회도하고카드론,캐피탈대출을받고하다보니신용도가많이떨어지게되었습니다.신용등급은제가앞으로나아가는데많은제약이따르더군요.그래서투자자님들께제가한걸음더나아가는데힘을얻고자이렇게부탁의글을올립니다.</t>
  </si>
  <si>
    <t>1.월수입개인사업-칵테일카페를10개월째운영중이며성수기비수기에따라월순이익최저100만원최고350만원을오가고있습니다.아직최고성수기인여름은지나보지않았고날이따뜻해짐에따라차츰매출이오르고있기때문에더높은수익을기대하고있습니다^^법인회사-(주)그린바이크기업이라는스포츠레져용품,자전거제조판매회사를설립하여2개월째운영중이며제통장내역에찍혀있지만두달동안저에게지급된급여는700만원이넘습니다.아직초창기라앞으로나아갈길이멀지만더높은매출을올릴자신있습니다.전국농협하나로마트입점을목표로열심히추진중입니다.2.지출비용캐피탈카드론학자금-이자+원금포함하여26만원지출합니다사금융-원리금균등으로월23만원정도지출중입니다.생활비용-월30만원~50만원정도생활비로사용중입니다.3.총수입평균을내기어렵지만400만원으로예상합니다.월지출약100만원4.사용계획이번에제가운영중인칵테일카페에변화를시도중에있습니다.대구는지금외국인을상대로상권이많이집중하고있으며,운좋게도주위에서외국인을많이알고있는분들께서조언을해주셔서그들의파티와이벤트를중심으로가게를꾸려나갈예정입니다.지금보다매출2배에서3배정도상승할것으로보고있으며,외국인들이많이이용하는잡지발행사에서함께기획할것을제의해온상태입니다.그래서자신있습니다^^투자자님들께서300만원을투자해주신다면이렇게사용할계획입니다.시설비용50만원시장조사비용30만원주류구매비용120만원홍보,인건비용100만원지금이가장중요한시기이기에더이상기다릴수없어머니옥션의투자자님들께이렇게도움을구합니다.투자자님들께안정적인수익이일어날수있도록계획적이고믿음있는생활을해나가겠습니다.원리금균등상환약속을늦지않고빠짐없이이행할것을약속드립니다.</t>
  </si>
  <si>
    <t>사금융상환목적으로신청합니다.</t>
  </si>
  <si>
    <t>사금융3건과은행대출1건을현재이용및상환중인데사금융3건에대한이자부담및신용등급향상조금이라도저축에힘쓰기위해알아보던중머니옥션을알게되어대출신청을하게되었습니다.신청하려고하는금액은아래상환계획에기재할기대출내용중에사금융3건중2건에해당되는완납금액이며남은사금융1건은머니옥션환승론이후한국자산관리공사의전환대출이가능하게하여처리할생각입니다.4대보험및급여통장수령하는직장에2009년11월부터재직중이며월급여는매월10일150~160정도수령하고매월15일인센티브로10~15만원가량추가수령합니다.주말에는물류센터에서주말알바를하면서일당6만원씩수령하여해당금액으로매주생활비를사용하고있습니다.대출신청계기:1.사금융상환2.신용등급향상목적3.이자부담을줄이고신용등급향상으로인한안정적인생활을위한목적얼마전까지만해도미흡한금융지식과정보로인해중개업체를통해사금융을쓰고고금리이자를납부하는악순환을겪다가조금씩노력해서상환금액을줄여가는중입니다.조금이라도낮은이자와신용등급향상을위한노력에여러분의도움을받고싶습니다.</t>
  </si>
  <si>
    <t>1.기존대출내역대부업(리드코프)-450만원(2009년3월~현재/이자49%/매월불입금185000원가량/이자만납부중으로알고있음/현재까지연체없음/매월10일상환)대부업(러시앤캐시)-200만원(2010년3월~현재/매월불입금130500원/이자49%/이자+원금상환/현재까지2회상환연체없음/매월15일상환)대부업(산와머니)-300만원(2010년3월~현재/매월불입금16만원/이자49%/이자+원금상환/현재까지2회상환연체없음/매월12일상환)은행권대출(국민은행)-800만원(2010년4월/정부저신용자보증대출/이자7.15%/매월불입금188000원/이자+원금균등상환5년/현재까지1회상환연체없음/매월26일상환/현금서비스(국민카드)-176만원(기존에있던채무정리차이전달급여와함께사용한금액인데카드리볼빙으로매월갚게됩니다/중도결제및선결제로빠른상환예정)2.상환계획-위에기재한기대출중에러시앤캐시,산와머니의2건을환승받고자머니옥션에문의드리게되었습니다.2건을환승하게되면남아있는리드코프의대출금은자산관리공사(캠코)의"전환대출"을이용하여환승할계획입니다.캠코전환대출의경우고금리사금융건을이용한일시가6개월이지나야한다고해서이렇게계획을잡았습니다.그렇게되면머니옥션/은행권대출/캠코해당원리금균등상환으로현재보다훨씬더여유있는생활과상환및대출청산을할수있을거같습니다.3.주수입원및환승후세부상환계획-직장은아웃소싱업체를통하여모보험사콜센터에서민원관련파트장업무및상담업무를하고있으며월급여는통장수령매월10일150~160만원15일인센티브10~15만원가량추가수령합니다.주말에물류센터에서오전8시-오후16시까지주말일당아르바이트를하며일당은6만원입니다.해당주말아르바이트금액으로매주생활비를씁니다.고정지출은핸드폰요금9만5천원(월정액제/카드결제)/교통비5만원가량(신용카드후불결제)/식대(도시락을싸고금요일에만식대가나가므로크게작용하지않음)/카드값(2008년11월부터국민카드이용중이며매월20만원가량씩연체없이납부중)/보험료(103000원)/정도입니다.머니옥션환승론신청을하여여러분의도움으로성공하게될경우캠코전환대출로남은사금융을정리하고여유있게대출상환을할수있을거같습니다.1.저신용자보증대출(국민은행)-188000원(원리금균등26일)2.머니옥션환승론-287,343원(원리금균등15일-급여가10일인데여유있게상환송금을하고자15일로정했습니다.)3.캠코전환대출-정확히는모르지만11%정도로균등상환된다고합니다.상환기간은최대길게잡고현재급여이체중인기업은행으로할생각이기때문에현재납부하는사금융이자보다는저렴하고여유있게상환가능할거같습니다.대략이렇게했을경우현재상환하고있는금액보다금액면에서도또한신용면에서도저에게많은여유와플러스되는장점이발생하기때문에이번에머니옥션을신청하였습니다.위에기재한사항은숨김없이사실대로모두기재하였으며증빙서류또한모두가능하며심사부로월요일출근시오전중에제출할예정입니다.적지않은나이에그리좋지도않은직장에근무중이면서철없이행동한댓가를크게치르고있습니다.이제야조금씩정신차리고앞으로의미래를위해노력하려고합니다.많은관심과도움부탁드리겠습니다.감사합니다.</t>
  </si>
  <si>
    <t>대출건수를줄여서신용등급을상향하고싶습니다.</t>
  </si>
  <si>
    <t>안녕하세요^^젊은나이에과도했던욕심으로사회의뜨거운맛을알았구요..ㅠㅠ그래도어린나이에빨리알아서다행이다라는생각을하고있습니다.제가처음으로대부업체에서거래를하다보니무분별하게신용점수가하락하고은행거래에많은영향을끼친다는걸알았습니다..이번에좋은기회가생겨서사업자로전환했습니다.하지만낮은신용점수때문인지은행대출거래를할수가없더군요..ㅠㅠ그래서이번에카드/캐피탈쪽부채를상환하고신용점수를향상시키고자합니다.</t>
  </si>
  <si>
    <t>*기존대출내역*캐피탈,저축은행:1,500만원사금융:600만원*지출내역*2금융권지출(이자+원금)-100만원이며내년2월부터는70만원입니다사금융권지출(이자+원금)-50만원입니다이용하는곳은웰컴,러시,원더풀이구요..사금융권도부담이되지만우선2금융권납부후에신용점수가올라가면전환예정이구요.*생활비:50만원(보험료,교통비,핸드폰요금)*용돈:30만원*적금:80만원(저희아빠가엄하셔서매월80만원적금넣습니다)*상환계획*저축은행;200백만원사금융;160만원현금서비스;119만원나머지120만원은상호저축은행우선납부높은이자율때문에힘이들구요이번에2금융권채무줄여서신용점수향상시키면사업자대출로은행에서저렴하게대출이된다고합니다.그럼사금융까지다정리할것입니다.저에게600만원투자해주시면투자자님들께안정적인이익이발생할수있게원리금균등방식으로입금일이틀전까지계좌로입금가능하구요한번도연체한적이없는만큼정말열심히갚을자신있습니다.도와주시면감사하겠습니다</t>
  </si>
  <si>
    <t>고금리환승</t>
  </si>
  <si>
    <t>하나의저축은행중도상환목적으로신청합니다!!</t>
  </si>
  <si>
    <t>안녕하세요!!부담되는이자의솔로몬상호저축을통합상환하고자이렇게신청합니다.지난번신청했을때는;;심사탈락이되었었는데;;사유가제가밀린인터넷요금때문이었던것같네요;;약1달이지난지금목돈마련이어려워이렇게상황시부족한금액을신청하는거구요!!올10월이만기였는데만기연장하느라;;15만원의수수료가더들었습니다.총300만원인데이자만계속내고있다보니;;이번기회에상환하고자합니다.</t>
  </si>
  <si>
    <t>현재야간제일모직금천센터에서올2월입사해서현재까지계속재직중이구요!!하는일은물품검수와관리재품무게측정의업무를맡고있습니다.낮에는라스콤이라는중계기업체에서일을하구요!!올10월중순경입사했습니다.밤일은월110만원정도이구~낮에하는일은월120정도입니다.상환능력충분히되구요!!믿고투자해주시면성실히상환할것을약속드립니다.</t>
  </si>
  <si>
    <t>2번째도전!연체없이꼭상환하겠습니다.</t>
  </si>
  <si>
    <t>두번째도전입니다.기존사용하고있는대출금을저금리로변경하기위해서이렇게다시도전합니다.예전에중계업자를잘못만나조회건수만늘어나고대출을받지못하여조회건수로여기저기서실패를맛보았습니다.그래서이곳머니옥션에도전합니다.한번에될것이란생각은하지않았습니다.투자자분들믿고투자해주십시오.꼭값아나아가겠습니다.</t>
  </si>
  <si>
    <t>기존에는월급여를통장115현금50만이렇게받고있었습니다.하지만이번달부터는통장으로전액입금됩니다.그리고4대보험도신청하여의보도가능합니다.이런것들로인하여저의조건이아주많이나아지지는않겠지만월기존상환금액은총75만기타사용차비식비생활비포함30만원+집생활비40만이렇듯빠듯하게생활하고있습니다믿고투자해주신다면꼭믿음으로보답하겠습니다.저의2번재도전꼭이룰수있도록부탁드립니다.연체없이24개월안에꼭완납하도록하겠습니다.</t>
  </si>
  <si>
    <t>금융상환목적</t>
  </si>
  <si>
    <t>안녕하세요저는29살의직장인입니다.군대를다녀온뒤꾸준히직장을다니다가회사가어려움이생겨서직장을잃고생활자금으로대출을받아서사용하였습니다.그금액이처음엔700만원이였지만중간에직장을다니며서절반을상환하고아직350만원이남아있습니다500만원을신청한이유는150만원으로밀린집세를해결하려고합니다.집주인할머니께서저희형제사정을아시고집세가밀려도별말씀않하시고많이봐주셨는대그래도죄송스러워서밀린집세를다드리려고합니다지금은동생도직장을다니고저도제대로직장을다니고있습니다전자사전A/S센터를다니다가본사로스카웃되었어요여러분께서도와주신다면날짜어기는일없이확실히상환하겠습니다감사합니다.</t>
  </si>
  <si>
    <t>1.월수입은급여133만원입니다(연봉1600)실수령금액은120만원이구요.본사로스카웃되면서수습기간이적용되긴하였지만수습기간금액은수습기간끝남과동시에보너스식으로일시에지불되기로계약서작성이되었습니다.2지출비용은현재대부업금액이40만원정도나가고있습니다.생활비는집세차비휴대폰비용포함해서50만원정도나가고있습니다.따로적금을들여유같은것은없습니다.3투자자분께서도와주신다면대부업금액을줄여서나머지금액으로미래를위하여적금을들고싶습니다.보다나은생활을위하여열심히노력하며살겟습니다약속합니다무슨일이있더라도투자자분들이도와주신것을잊지않으며더욱열심히해보겠습니다감사합니다.</t>
  </si>
  <si>
    <t>어머니수술비용으로100만원정도필요합니다도와주세요</t>
  </si>
  <si>
    <t>어머니가허리수술을하게되었습니다병원비가많이나왔는데제가어머니한테쓴돈이많아100만원정도보태드리고싶어서요예전에대부업조회때문에등급이낮아져서머니옥션을통해신청하게되었습니다</t>
  </si>
  <si>
    <t>비정규직이긴하나급여로130~150만원정도받고기타수입으로20~50만원정도받고있습니다청약,보험==&gt;30만원저축은행==&gt;16만원약관대출==&gt;20만원대부업체==&gt;20만원100만원10만원씩12개월납부에는전혀지장없습니다등급때문이오니절대연체없이납부하겠습니다도와주세요</t>
  </si>
  <si>
    <t>대출부탁드립니다.</t>
  </si>
  <si>
    <t>조금씩만도와주십시요..</t>
  </si>
  <si>
    <t>생활자금으로급하게돈이필요하게되어머니옥션에문을두드리게되었습니다.기존에대출받은것도있고잘몰라서이곳저곳알아보다가조회건수만늘어나서대출도어려운상황이되어서오게됐습니다.혼자거주한지거의일년이다되어가는데생각보다의외로나가는돈이많이생기게되었습니다.좀더아끼며살아야하는데아직은좀부족한면이많은지여유자금이있던것도다쓰고몇개월전에어머니께서건강이안좋으셔서병원비마련으로조금큰돈이나가게되어서지금은생활자금이필요하게되었습니다.여러분께서조금씩만도와주신다면정말열심히살겠습니다.부탁드립니다...</t>
  </si>
  <si>
    <t>매달급여일은15일이고,제가하는일이약간에영업일도있어서200만원에서220만원정도됩니다.상환일은25일로정했으며,기존대출로매달60만원정도지출되며생활자금으로집세금까지해서50만원정도지출되고있습니다.기타금액으로30만원정도더보고있습니다.그래서총지출이140만원에서150만원정도생각하고있으며,매달여유돈으로최소60만원정도됩니다.이금액으로납부할계획이며,알아보시면알아보실수있으시겠지만지금까지단한차례도납부해야할돈을연체한적은없습니다.물론여유자금이있을시더욱빠른상환을하겠습니다.조금씩만도와주신다면정말감사히그래서또한열심히살겠습니다.부탁드립니다..</t>
  </si>
  <si>
    <t>또한번부탁드립니다..</t>
  </si>
  <si>
    <t>죄송합니다...또한번부탁드리게됐네요...부득이한이유로사금융에받게되었습니다..신랑이그런실순안하는데..토욜날술을먹고..원래일욜날본인당직이아닌데...갑자기당직하는사람이안나오는바람에...일욜아침에출근했습니다...멀쩡하게요...근데아침에음주단속을하여걸렸습니다..그래서면허정지를받고벌금을받았죠...그리고시어머님환갑때문에서울올라가고한다고사금융안쓸려구했는데..또쓰게됐습니다...400만원이요...지금은이자만내고있는상태구요..그래서또이렇게부탁드립니다...이번달15일은머니옥션두개중에한개가마지막으로내는날이구요..매번꼭약속지킨다고했는데...두번이나어겼습니다...4일정도지만절믿고해주신분들껜너무나죄송스러운일이었습니다...만약이번에도도와주신다면정말열심히잘갚겠습니다..</t>
  </si>
  <si>
    <t>지금제가15일끝나는게한달에20만원정도입니다..만약제가신청한지금금액이된다면한달에30만원정도입니다..제월급이5만원정도올랐구요....이번엔꼭약속지키겠습니다...부탁드리겠습니다..</t>
  </si>
  <si>
    <t>환승하고싶습니다.</t>
  </si>
  <si>
    <t>자택장만을하다가뜻하지않은공인중계사업소에돈이들어가는것때문에사금융을썼습니다.이율이너무높고부담됩니다.여기있는싸이트를발견하고처음엔모두저렴한상환이가능할수도있을꺼라고너무좋았었습니다하지만2번이나실패하고이유가투자자님들의관심을끌려면어떻게해야되는지도몰랐습니다.그래서사진도올려보고금액도줄여보고있는사실그대로작성을한건가하고의심나서몇번을확인했는데도이유를모르겠더군요이것하나만은자신있게말씀드리고싶습니다현제사금융4군데를쓰고있지만여테연체한번없이정직하게살아왔습니다일정한상환으로보답하겠씁니다</t>
  </si>
  <si>
    <t>월소득액150(통장내역확인가능)개인성과수당100(통장확인불가)프리렌서라통장내역은확인되지만아쉽게도재직증명서는발급받지못한다네요월지출금액사금융70카드사용금70세금은자동차세빼고는부모님과같이생활하기때문에따로지출되는건없구요혹여라도제가쓴글이믿음이안가신다면뎃글이나블로그에남겨주시면성심성의껏거짓없이답변드리겠습니다충고말씀도주저없이달아주세요^^</t>
  </si>
  <si>
    <t>긴급결혼자금대출원합니다!</t>
  </si>
  <si>
    <t>이글을읽으시는분들감사합니다!지금결혼을할려구준비중인데..자금이많이부족하네요..여러군데알아봤지만..문턱이많이높아서요!이자는성실히갚겠습니다희망을주세요!</t>
  </si>
  <si>
    <t>기대출건0건신용등급올크레딧7등급크레딧뱅크8등급마이크레딧9등급월급은통장에200~250만원정도찍히구요통장수령합니다지역의료보험과고용보험은들어가있으며등본상주소지는부모님과함께되어있습니다거주기간도10년이넘구요회사명칭은삼우이엠씨이고파견직입니다재직기간은6개월~7개월정도되구요월급날은17일입니다!상여금은500%인데하반기에받을예정이구요성실히돈을갚겠습니다부탁드릴게요!</t>
  </si>
  <si>
    <t>높은이자율에서벗어나고싶습니다.</t>
  </si>
  <si>
    <t>저는지금유치원교사로일하고있습니다.현재일하고있는곳은이직한지2개월정도됐습니다.얼마전집안에큰돈이필요한일이생겨서저축했던돈과저축은행에서대출을받아해결을했습니다.물론이자는연체하지않았구요.하지만저축은행에서의이자율이만만치않아서이렇게환승을하려고글을올립니다.46%정도되는이자를3년을내야하는데,머니옥션과이자율을비교하니상당히많은금액이차이가나더군요.그래서고민하던중에이렇게신청하게됐습니다.대학을졸업하고바로취직을해서한달맘놓고쉬어본적없을정도로일만하고살았답니다.그동안모아오던저축을집안문제로쓰고나니,앞으로가걱정되더라구요.신용관리도하고,더좋은조건에서대출을진행하고싶어신청했습니다.이자납입에있어연체를한적도없습니다.연체는생각하지도않구요.제무거운마음을좀덜수있도록도와주세요.이제무더운여름입니다.여름도잘나시길바래요.-------------------------------------------------------------신청금액은550만원입니다.HK대출금잔액470만원을전액상환하고남은금액은부모님생활비에보태려고합니다.</t>
  </si>
  <si>
    <t>기존대출내역솔로몬750만원이자율42%이자금액26만원HK500만원이자율46%이자금액26만원이중에서HK대출금액을상환하려고합니다.HK의대출금액을상환하는것을기준으로밑에상환계획을기술했습니다.주수입/지출유치원교사월급120만원솔로몬이자26만원생활비35만원(휴대폰요금,카드대금포함)남는60만원정도의금액에서30만원이조금넘는머니옥션이자.원금을납부하고남은금액으로는저축및추가원금상환을하려고합니다.HK의이자율과대출기록으로추후불이익을염려해대출을신청하게되었습니다.월상환금액은머니옥션이조금더많지만이자율과대출기간을고려하면훨씬나은방법이라는생각이들더군요.지금까지이자.원금을한번도연체한적이없습니다.신용관리나대출금정리등저에게좋은계기가되었으면좋겠습니다.</t>
  </si>
  <si>
    <t>사금융에서벗어나고싶어요.</t>
  </si>
  <si>
    <t>저는동화자연마루서비스동화강동에서시공기사로근무하고있습니다.제가근무하는회사는하남에있는회사로동화자연마루시공회사입니다.마루시공일을한지는4년정도되었고,저에게마루시공일을가르쳐주시던형님과같이일하다가기술도익혔고,가정도생기고한아이의아빠가되어독립을하게되었습니다.마루시공일을하려면공구를실고다닐차가필요하여저희형편을아시고시공일을가르쳐주신형님께서자기차를저희한테이자없이형편될때마다조금씩갚아나가는조건으로차를판매하셨습니다.그래서꾸준히갚고있었는데....요번달에형님께서갑짝이급하게돈이필요하시다면서남아있는차값을요번달까지다갚아달라고부탁의전화를하셨습니다.저희가형편이어려울때도와주신고마운형님이라저희형편만생각할수가없어서이렇게대출신청을합니다.</t>
  </si>
  <si>
    <t>학자금=성실상환약속드려요!</t>
  </si>
  <si>
    <t>-안녕하세요우연하게지인들의추천으로머니옥션을방문첫글을씁니다.전선생님이라는꿈을29년동안한번도저버린적이없는교육대학원휴학생입니다.현재는아이들을가르치는학원에서(같은학원)2년6개월동안근무를하고있고요학교도제가벌어서다녔고요.-1년전생애첫대출이라는것을받고난후높은이자를물어가며성실히상환하고있는중인데도도통돈을모으기는커녕다달이대출금상환금으로나가기에대학원도2년전휴학을하고오전오후에는학교에서보조업무를하고오후부터는학원에서일을하고있습니다.등록금을내지못해교육대학원을휴학했고다시재등록하지못</t>
  </si>
  <si>
    <t>1.국민은행대출300만원(16%월10만원상환)2.농협대출300만원(6.7%월9만원상환)3.국민카드론600만원(26%월36만원상환)4.현대스위스저축은행420만원(39.8%월21만원상환)5.골든브릿지캐피탈270만원(38.8%월18만원상환)제부채내역입니다.현재8월2일자로3,4,5번3개를묶어캠코(한국자산관리공사)전환대출(20%이상고금리묶어서은행저금리로통합바꿔주는일생1번의기회)을예정중입니다.단하루1일이라도연체한적없이1년동안성실히부채는상환중입니다.-----------소득내역----------1.입시학원월200(주민세,소득세3.3%를제외하여실수령194만)매달5일에급여를받고있습니다.매년9월퇴직금도수령하고요.-----------지출내역--------국민+농협+카드론+현대저축+골든캐피탈상환금:90만원식대(두끼는집한끼직장)+교통비(학원,학교):30만원청약부금:10만원생활비(통신비):30만원30만원정도씩적금저축중학교재입학등록하기위해서나머지20-30씩을다달이모아두는중이에요..월마다14만원정도씩충분히성실하게상환하겠습니다!!</t>
  </si>
  <si>
    <t>절실한마음으로재도전합니다.</t>
  </si>
  <si>
    <t>현재지금어머님이뇌동맥경화로인해월병원비가50만원씩지출해나가고있는실정입니다.처음수술비가300만원이나오더라구요.월급보다큰돈이라서카드로일단막았습니다.그렇게돌려막다보니카드빚이라는게싸이고카드빚을막다보니대출까지손대게되었습니다저번달월급으로막고현재빚이약200만원정도가있더라구요카드회사에서추심이오고전화오고하루하루가어깨에천금의짐을지고살아가는느낌입니다.그러다보니자연조회수가많아져서등급이떨어지고대출을못받는실정이더라구요.그러다우연히이곳의투자자님말씀을듣고찾아오게되었습니다도와주세요...마지막이카드빚을털고정말새롭게출발하고싶습니다.열심히일을하고있고기본급도받는영업직이라충분히상환해나갈자신있습니다</t>
  </si>
  <si>
    <t>현재저는보험설계사로일을하고있습니다현재급여는기본급을100만원과계약건당인센티브를받고있습니다.계약율이최저로나와도월200만원에서250만원급여를수령받고있습니다.제한달생활비는기본생활비20만원핸드폰비7만원대출상환20만원병원비50만원=총97만원입니다최소한달에100~150만원의여유자금이생깁니다그렇기때문에충분히상환해나갈능력이있습니다.저는비록많이배운것은없지만누구보다도열심히성실하게살아왔습니다.투자자님들.성실하게연체없이살아갈수가있고지금이힘든어깨의짐을내리고싶습니다.어머니가편찮은일조차도지금너무괴롭습니다.도와주시는투자자님들을위해열심히보은하는마음가짐으로상환해나가겠습니다..도와주십쇼투자자님들</t>
  </si>
  <si>
    <t>현대케피털대출환승</t>
  </si>
  <si>
    <t>2009년10월현대캐피털에서자녀학자금용도로500만원대출환승</t>
  </si>
  <si>
    <t>기존대출내역-대출기관:현대캐피털-일자:2009년10월-금액:500만원-용도:자녀학자금보조-기간:24개월-이자율:39%-월상환금:300,000원-상환방법:통장자동출금-기타:연체없음주수입원-직장명:국무총리산하대일강점기지원지원회-근무형태:계약직조사관-급여:200만원월고정지출-하숙비:400,000원-교통비:100,000원-통신비:100,000원-대출상환금:300,000원대출이후상환계획-매월25일급여통장에서자동이체</t>
  </si>
  <si>
    <t>사금융을갈아타고싶습니다.부탁드려요.</t>
  </si>
  <si>
    <t>현재러시앤캐시400만원이이율이너무높아머니옥션으로갈아탈려고합니다.부탁드립니다.</t>
  </si>
  <si>
    <t>작년까지쇼핑몰을하다가잘안되어롯데캐피탈:550만,카드론:500,러시앤캐시:400의채무가있는상태입니다.현재3가지대출모두연체없이상환하고있습니다.하지만캐피탈,카드론에비해사금융이율이너무높아머니옥션으로갈아탈려고합니다.현재웹마스터로4개월째재직중이며급여는170만원입니다.프리랜서(홈페이지,쇼핑몰제작)로월50~100만원정도의추가수입이있는상태입니다.3개월수습이끝나,현재정규직으로근무중이며,4대보험은이번달부터적용된다고합니다.좀더저금리로갈아탈수있게많은도움부탁드립니다.</t>
  </si>
  <si>
    <t>[금융상환</t>
  </si>
  <si>
    <t>서류확실히재신청합니다.</t>
  </si>
  <si>
    <t>4월에신청했는데낙찰은받고...소득증빙서류미비로탈락되었습니다.그래서서류다시보내드릴려고하니깐재대출신청으로들어가서신청이않되더라구요....몇달을기다려야한다면서.이번에급여통장내역확실히해서보내드립니다.저는보험영업을하는데차가없어요...월급탄거랑대출조금더해서작은중고차한대구입하려구요..나머지부족분은.....ㅠㅠ....적금,보험에서중도인출하구요더활동적으로열심히움직이려합니다.도와주세요~</t>
  </si>
  <si>
    <t>상환계획은제시한대로월20%로25일입금이구요.대출더받고싶지만상환하는데무리가올수있을것같아서기간은조금길게하고금액은적게신청합니다.성실상환모습보여드리겟습니다.1차낙찰해주셨던여러분들너무감사했구요다시한번기회를주세요*^^*</t>
  </si>
  <si>
    <t>사업확장으로인한대출신청입니다.투자자님들의많은투자부탁드립니다</t>
  </si>
  <si>
    <t>현재백화점및대형마트행사입점판매전문회사입니다.주로과자류견어물어포류외4종류를취급합니다.금번사업확장으로과자류안주류등을포장하여마트에납품하게되었습니다.마트의결제기간이최장65일결제이다보니포장하여납품하고그에따른결제가너무길다보니상품의매입,제조인건비등의약간의어려움이있어이렇게대출신청을하게되었습니다..주로납품하는마트는누구나잘아는홈OO등중형또는대형마트에납품을하니결제일은틀림없으없습니다.사업확장후처음에는자금이조금&amp;#45344;&amp;#45344;하여별무리없이진행되어왔으나매출의증가는납품의증가가되고,계속적인영업으로추가납품되는마트가늘다보니약간의자금이부족하여이렇게대출신청하게되었습니다.투자자님들이믿고투자해주신다면연체없이성실하게납부하는것으로보답하겠습니다.</t>
  </si>
  <si>
    <t>현재대출해서사용하고있는금액은머니옥션5백만원에월39%의이율월환금액은303,244원중원금이145,318원입니다.신협담보대출2400만원=월16만원저축은행3곳=784만원=월56만원롯데캐피탈=459만원=월27만원총=1,293,244원+대출성사시=686,729원=1,979,973원현재월소득금액으로200만원은별무리없이납부할수있습니다.현재순소득금액은월1200만원정도이며(인건비,부대비용제외)작년약간의어려움이있엇지만머니옥션의투자자분들의도움으로다시금일어서게되었습니다.그것이다른어려움이아닌결제기간이너무길고매출증대에따른어려움이였조..현재는새로운사업확장으로인하여상품을대형마트에포장납품하는과정에서매출증대에따른추가납품이늘다보니약간의어려움이있습니다.장사가않되거나회사가어렵거나하는등의어려움이아닌매출증대에대한어려움이다보니자신있게대출신청을하게되었습니다..지금껏살아오면서카드나다른어떤종류의것도단한번연체한사실이없습니다..만일연채를한다면제성격상너무힘들어하고잠을못자고잘먹지도못하는성격이라그럴일은전혀없을것이라고자신할수있습니다사업을하다보니신용이생명이라는것도잘알고있구요.전지금껏혼자서아이둘을대리고사느라진짜열심히노력하고밤잠안자고어렵게돈벌고모아왔습니다..그돈으로작으나마집도사고회사도설립하고2년간별무리없이운영해왔읍니다.지금도별어려움없이운영되고있구요..사업하기전너무어렵게일하고힘들게돈벌고해서돈이정말소중하다는것어느누구보다도잘알기에잘값아나갈자신있습니다.이곳머니옥션투자자님들또한그렇게어렵게모으신돈개개인의소중한금액이모여서대출되는돈..투자자님들의소중하게열심히일하셔서버신돈투자자님들의또다시도움을주신다면연체없이성실하게납부하는것으로보답하겠습니다..</t>
  </si>
  <si>
    <t>고금리금융상환및사업자금!!30초만시간을내주세요!!</t>
  </si>
  <si>
    <t>안녕하세요~(__)바쁜시간내어주셔서정말감사드립니다~간단히제소개부터할께요...전올해28세의나이로조그마한인테리어시공업체에서현장기사의일을맡고있습니다.그리고한달전까지오픈마켓에악세사리를판매도하고있었구요.(오픈마켓에악세사리판매는여자친구와같이했기때문에가능했었습니다..)생각보다매출이좋아서부업으로했던게매달순수익이200이상이되더군요.그래서욕심이생겨서.조금더크게해봐야겠다는욕심이생겼습니다.이번엔오픈마켓과개인홈페이지를병행해서판매하고런칭쇼및다양한이벤트를통한오프라인홍보도계획하면서.사업을진행하고있었는데..생각보다자금이많이부족하더라구요.그래서사금융에서급한대로돈을빌려&amp;#50043;습니다.대출의'대'짜도모르는터였는데..급해서빌려쓰고..나중에보니...대출을잘못했다는걸알았습니다.해서..사금융상환을하고..사업을진행하기위해..이렇게투자자님들의투자를기다립니다...열심히..정말잘살아보려는대한민국의청년입니다..저에게따듯한손길을내밀어주세요...투자만해주신다면..깨끗하게!!정직하게!!믿음직하게!!쓰고꼭!돌려드리겠습니다..</t>
  </si>
  <si>
    <t>인테리어현장기사직월급150생활비-교통비10만원,핸드폰비5만원,데이트비용30만원,학자금대출금융상환비30만원약70만원정도여유가있습니다..투자해주시면은혜절대잊지않고꼬박꼬박갚아나가겠습니다~원하시는투자자분에겐믿음의대가로fax로등본,원초본,인감보내드리겠습니다~절대..투자자님의믿음에배신을하는일따위하지않습니다!믿어주십시오!</t>
  </si>
  <si>
    <t>친정엄나수술비,,</t>
  </si>
  <si>
    <t>친정엄마가담석증을앓고계십니다제가담석수술경험이있어서알지만통증이참기힘들거든여,,제가여유가있어바로해드리면좋겠지만가슴만아플뿐저도여유롭지못합니다,,여기저기대출받은것도있어신용등급또한낮습니다하지만열심히일하고있습니다자식으로서고통을덜어드리지못하고있습니다실망시키지않겠습니다도와주세요</t>
  </si>
  <si>
    <t>일식집에서써빙일을합니다남편은개인업체다니고있습니다급여는150입니다부수입도6-70정도됩니다남편은180받습니다대출받은것연체아직한번없이잘갚아가고있습니다앞으로도그럴겁니다절대실망시키지않겠습니다도와주세요</t>
  </si>
  <si>
    <t>공주님의예쁜손..다시도움요청합니다</t>
  </si>
  <si>
    <t>유찰됐네여...절믿고투자해주신4분..다시감사드리구여이사는다음주로미뤄졌어요전에말씀드린거처럼집이사비용과약간모자르는보증금에보태려고해요나머지는저희둘째딸아이다지증검사비용과수술비용에필요하구여태아보험은들어놨지만바로들어가는돈이있어서요..그거에쓰려고해요..오늘도딸아이손을잡고죄진마음에또한바탕눈물을흘렸습니다..투자자님들..저와저의둘째딸의예쁜손을만드는데도움의손길이필요합니다//</t>
  </si>
  <si>
    <t>중도상환계획은없구요제가이사를하면피아노레슨이5명이잡혀있습니다..평일내내죠..생각보다많은인원이모여서150만원의소득이있구요제가지금쓰고있는대출2건은저희신랑이갚아가고있습니다.신랑소득은매달250에그전에개인으로하던사업에수금이덜된것이다달이계속들어오고있습니다연체는걱정안하셔도될거같아요.지금신청하는대출은저혼자제소득에서다달이낼거구여..매달제가생활비도150만원씩받기때문에연체는더더욱걱정안하셔두되구여투자자님들께서손해보시는중도상환은없습니다..^^투자자님들..다시한번희망을바라보는두아이의엄마의손을놓지말아주세요..제가신용등급이원래는좋은편이였는데..핸드폰기계값연체가서울보증보험에잡히는바람에등급이형편없이떨어졌습니다..여기서유찰되고..착찹한심정으로사금융에다시손을뻗혔다가...몇일새조회기록이남고..결국은..거부당했지만요..참..암담하네여..^^투자자님들..어찌저런숫자만으로사람을평가하는지...과외하는건소득이안잡힌다하여..안된다네여..ㅎㅎ투자자님들~!!!!!!!!!!!!저이번이정말마지막입니다...제손길..그리고우리두공주님의손을뿌리치지말아주세요!!</t>
  </si>
  <si>
    <t>자취생활과곧다가올아버지환갑...힘들어요</t>
  </si>
  <si>
    <t>지난시간동안머니옥션에서대출을받아어렵게빚을다청산한여성입니다.매달일정금액을상환하고그이후의지인에게빌린일부금액도전부상환하였습니다.하지만그런후지금의생활이너무어렵게&amp;#46124;습니다.매달나가는공과금하며식비며기타생활비가너무모자른상황에다다랐습니다.곧다가올아버지환갑도너무걱정입니다.저는여섯자매중다섯째딸입니다.지금까지부모님께제대로된선물이나용돈같은거단한번이라도드려본적이없습니다.효도해야지..하고대충넘어갔던게한두번이아닙니다.부모님30주년결혼기념일에도아무것도해드린게없습니다.이번환갑때는가족끼리모여가족사진도찍고싶고여행도다녀오고싶은데비용이만만치안아요.항상언니들과부모님의도움만받다이제안정을찾아가고있는데언제까지손벌릴수도없는상황입니다.</t>
  </si>
  <si>
    <t>현재은행권이나대부업의대출은전혀없고지인에게빌린금액은전부상환하였으며현재부채는전혀없습니다.월급여는130만원정도이며일부적금과월세,공과급납부,휴대폰요금,보험등고정지출총60~70만원이있습니다.나머지는아버지&amp;#54885;갑에대비해준비중인오토바이구매에쓸목적이고,환갑이지나면전부여유가생기는부분입니다.지난달까지머니옥션6개월단기대출에서단한번의연체없이상환하였습니다.대출금상환에문제없습니다.</t>
  </si>
  <si>
    <t>지인들에게빌린병원비를갚기위해올렸습니다.</t>
  </si>
  <si>
    <t>한달보름전에할머님께서병원에뇌출혈로입원을하셨습니다.그대목돈이없어지인들에게돈을빌렸는데지인들도사정이여유치않아급히값아주어야할처지입니다.</t>
  </si>
  <si>
    <t>월급은180~190입니다.주말특근을하면200~220사이입니다.월지출은집을마련하기위해은행권대출금월납입:80만원은현재1년반동안연체없이납입하고있습니다.휴대폰:기본료로월5만원나옵니다전기세+가스비:합하여월2~3만원나옵니다.월세금30만원종신보험:25만원나머지금액은연체없이납입하겠습니다.투자자님들한분한분도와주십시요</t>
  </si>
  <si>
    <t>대출희망합니다.</t>
  </si>
  <si>
    <t>개인사정으로자금순환이순간적으로막혀생활자금이필요합니다.</t>
  </si>
  <si>
    <t>무리없이갚겠습니다.약속은꼭지킵니다..^^</t>
  </si>
  <si>
    <t>다음달에결혼합니다.</t>
  </si>
  <si>
    <t>전직장퇴직이후6개월의공백이있었습니다.지난달부터새직장을다니는데외국계기업이라그런지연봉이나복지가정말좋습니다.2~3개월만고생하면되지싶습니다.근데12월이면4년사귄여친과결혼을합니다.당장결혼준비하는과정에제가모은돈으론모자란부분이생기더라구요그래서조금더좋은모습으로시작하기위해부족한금액을빌리려합니다.일반대출이아닌경매방식이란게맘에들어이곳에서대출신청을합니다.</t>
  </si>
  <si>
    <t>매월30만원씩원리금균등상환이니까월급여에서10%씩용돈쓴다는생각으로상환할생각입니다.현실적으로신용이란부분에민감하기때문에1년동안확실히상환할계획입니다.</t>
  </si>
  <si>
    <t>사금융,고금리캐피탈환승하고싶습니다.</t>
  </si>
  <si>
    <t>대출금상환도와주세요</t>
  </si>
  <si>
    <t>23살나이에가정형편상대학학자금대출을잘알아보지도않고사금융부터썼습니다.그땐,한달에8만원10만원이렇게낸다는것이'뭐그렇게큰문제가되나?'이렇게생각되어서,우선학교는가야한다는마음에대출을받았습니다.엄마,아빠는이혼을하셔서,동생과저이렇게살게되었는데.그당시동생은고등학교2학년이였고전대학2학년학생으로써,대출을받았지만.상환능력이없었습니다.(당시피아노학원파트강사로월50만원을받고일을함)동생이고3이되고,전대학생이되고,50만원가지고차비며,생활비를쓰기엔턱없이부족했고,남동생은대학도포기하고결국엔일을하면서1년재수를해서대학을갔습니다.이렇게능력이안되다보니,사금융은한두군데씩겉잡을수없이늘어만가더군요.멈췄어야했는데.왜이렇게지나면이렇게후회가될까요?지금은피아노학원이아닌일반입시학원의강사로고정적인수입이있으며.음악전공인관계로틈틈히주말엔어른들과아이들개인렛슨도하며.생활이나아지고있습니다.저에게어디가서제이름세글자를당당히부를수있게해주십세요사금융이라는힘든늪에서은행이나,헨드폰요금조회등..제이름과주민번호를쓸땐,괜히가슴이조립니다.상환을잘하여서,원금에서많이줄어들었습니다.1년학교까지휴학하며,학원에서가르치는일로보람을얻고하지정맥류라는진단까지받으면서동생학교교통비까지열심히일을해야했습니다.사금융이8곳이나있었습니다.지금은많이줄여서5곳이구요250만원정도대출을받으면3곳은또정리가될것같습니다.이런상황을원망도많이하였습니다.나의잘못을누가대신처벌받는게아니라제자신이처벌받는것도누구보다잘압니다.저를믿고투자를해주신다면투자자분들을믿고열심히공부해서꼭어디가서제이름으로많든음반을꼭내고싶습니다.제마음을너그럽게봐주시면감사하겠습니다^^</t>
  </si>
  <si>
    <t>상환계획은정말중요하다고생각합니다.전학원월급과,개인렛슨비가들어옵니다.학원월급같은경우는이전에,학원이월급날짜가일정하게주지않고,계속나누어서줘서,제가너무힘들어지금이직을해서아직첫달이안되어서받은것이없습니다.담달15일경에들어올것이면120만원입니다.개인렛슨비는실장님이모아서한달에130~140원정도들어옵니다.한달에200가까운돈으로왜사금융을못갑으시냐고하신다면,핑계같지만요,저,동생,생활비만해도많많지않고.2학기때학교갈때는그동안모은돈조금과이번대출을받아서학비로쓰고싶습니다.올해가가기전에사금융을되도록이면줄이고자합니다.학원생활도아이들과재미있게보내고있구요렛슨하는것도어른들께사회생활도듣고,아이들에게선선생님이최고라는말을들으며누구보다자부심으로가르치고있습니다.상환은누구보다잘할수있구요등급과사금융조회건수.사금융금액에대해선,저도당당하게말씀드릴수없는것이사실입니다.이번대출로당당해지고싶습니다.양심있는채무자가되겠습니다.투자자분들믿어주세요^^</t>
  </si>
  <si>
    <t>집안행사에돈이필요합니다.도와주세요~~</t>
  </si>
  <si>
    <t>집안에큰행사가두개나있습니다.시어머니칠순잔치와남동생결혼식입니다.갑자기행사가잡혀서정말여유가없습니다.생각을안하고있었던게아닌데....저도애둘키우고살다보니여유가좀힘드네요.1웡이돼야보너스가있거든요....12월까지는보너스가없어서요.....근데행사가12월이라....200만원이꼭필요합니다.여러분도와주세요~~꼭갚겠습니다.^^</t>
  </si>
  <si>
    <t>200만원을24개월로갚고쉽습니다.아직까지신용상에연체한번없습니다.믿고도와주십시요.</t>
  </si>
  <si>
    <t>보증금을올리구월세를낯추려고합니다.</t>
  </si>
  <si>
    <t>지금살고있는집이월세인데월세가부담이되어보증금을올리구월세를낯춰보려고합니다.지금계획으로는어차피이집에서2년에서3년정도는더살아야하는데그때까지계속비싼월세를내는것보다는보증금을여러분들에게대출을받아올리구월세를낯춰볼려구합니다.대출금은18개월로나누어갚으려고합니다.3년까지살면서비싼월세를내는것보다는나을것같아서신청합니다.</t>
  </si>
  <si>
    <t>현재법인건설회사에서정규직으로근무하고있으며4대보험가입되어있고급여186만원(세금제외)수령하고있습니다.현대캐피탈에800만원정도원캐싱에350만원웰컴에400만원대출이있습니다.월789,694원토탈상환하고있습니다.월세32만원기타생활비15만원~25만원정도(평균)사용하고있습니다.매달50여만원정도통장에남습니다.특별히정기저축같은것은들고있지않으므로머니옥션에서여러분들에게빌려서상환하는데는크게지장이없을것으로생각됩니다.</t>
  </si>
  <si>
    <t>5남매가모였습니다......반드시</t>
  </si>
  <si>
    <t>안녕하세요...다시금이곳을찾아희망의문을두드리며두근거리는마음으로이글을씁니다.처음도움을받았던소중한분들께다시한번감사의말씀을드려요.저희애기들좋은어린이집에잘다니고있답니다.^^신청한지30분도안되어마감이되었을때얼마나놀라고기뻤던지요.절대연체하지말고잘갚아야지했던마음은지금도여전합니다.이번에는예기치못했던치료비때문입니다...친정엄마가예전부터허리가안좋으셔서수술을권유하였음에도늘버티시고그러시다가도저히못견디시겠던지디스크수술하신다고하셔서병원에가셨습니다.다행히수술도잘되었구요..여기까지는괜찮았는데함께올라가신아버지께서예전부터간이안좋으셨는데이번에함께목동이대병원에가셔서검사를받으셨는데암판정을받았습니다..당시저희들의마음이야구구절절이곳에다쓰지는못하겠습니다..수술보다약물치료를권유하셨습니다...자세히는모르겠지만물리적핵을쏘아서세포를죽이는치료를하고약물치료도병행한다고합니다..최신치료법은보험적용이안되지만그나마국가에서일부라도보험적용을해주는것이너무감사했습니다.형제들이형편되는데로200-300정도를각출하기로했습니다...이도움을얻고자합니다.저희같은사람은늘갑자기목돈이들어가게되면당황하게됩니다.다시는지인들에게아쉬운소리하고싶지않고이자를물더라도당당히저희들의손으로갚으며이겨낼거라는생각은여전히변함이없습니다....상처가너무많기때문입니다..열심히갚겠습니다.밑에도써두었지만작지만공동적금(깨기가너무어려웠습니다)도들고있고기간은길게잡아두겠지만형편이허락하는데로최대한빨리갚을생각입니다.부디이곳에서행복한일들이생기기를다시한번기도하며...열심히노력하고또한도움을주는그런사람이되겟습니다.....긴글읽어주셔서감사드려요..행복하세요..</t>
  </si>
  <si>
    <t>1.기존대출의내역과기존대출건의상환내역우리은행4백9십만원;매월12만원씩원리금균등상환스카이저축은행160만원;매월12만원씩원리금상환힘들때는이자납부만6만원푸른상호저축은행140만원;매월18만원씩원리금상환힘들때는이자납부만5만5천에서6만원세종상호저축은행80만원;매월7만원씩원리금상환힘들때는이자납부만2만원국민은행72만원;매월3만원씩원리금균등상환농협10만원;농협에적금을넣고있는중인데거기서빌린것입니다.내일갚으려구요..^^총부채;약952만원매월상환금액;35-49만원발생(원금넣을때도있고이자만넣을때도있어서유동적입니다.)*참고로보증금액은남편의보증을제가서준것으로둘이서열심히노력하여갚고있습니다.)2-1.주수입원그동안결혼전부터유치원교사로일해왔으며현재어린이집에서는교사로일해온지3년9개월정도되었습니다.어린이집특성상급여는그리많지않으며고정급으로110만원(정부지원포함)을수령하고있습니다.조금이라도젊을때빚을청산하고자새벽부터신문배달아르바이트를9개월째하고있으며3개신문사로부터통자응로매달50여만원정도를받고있습니다.급여통장자료에첨부하여보냈습니다.합쳐서월16만원정도가고정수입입니다.덧붙여남편의급여는250만원정도이나이돈은여기에첨부할것이못되어참고사항으로써두겠습니다.2-2.월고정지출내역금융상환비용:150만원(신랑+본인)(아무래도신랑것부터먼저갚게됩니다.)임대료:관리비(가스비포함)포함30만원통신료:20(인터넷포함)교통비(유류대및기타):30만원부모님생활비:30총고정지출비용:260만원나머지150여만원을가지고한달생활비로사용하고있습니다.(여기에는상조비나기타잡비등워낙변수가많다보니늘빠듯합니다.)전처럼역시이돈중에서아껴보려고합니다.24개월로잡았지만가능하다면상환을보아대출기간을최대한줄이겠습니다.아무래도부담스러운쪽의빚부터갚아가며,작지만조금씩저축도해가며열심히살고있습니다.아마이곳에계신모든분들이그러시겠지요...받은희망그대로베푸는그런가족이되겠습니다...오늘도모두모두행복하세요...^^긴글읽어주셔서감사드려요...</t>
  </si>
  <si>
    <t>100만원소액대출원합니다...</t>
  </si>
  <si>
    <t>제가카드발급하느라신용조회건이4건정도있네요...3금융권에서대출할려니40%넘는이율&amp;#46468;문에요35%정도이율로대출원합니다저의짐거주지는안성시이고요직장은이천에있습니다.지금은출퇴근을하고있는데기름값이너무많이들어서요이천지역엔방을구하려고하는데최소보증금이300이필요하네요..제가짐약200정도있는데월급받을때까지생활비와기름유지비등등내려면200정도여유가있었으면좋겠습니다...꼭좀부탁드립니다.제가25일날월급을받는데230정도받는데요그&amp;#46468;차세금이랑이것저것연말이라낼게많아서요..1월달부터는여유가생기니까연체없이상환100프로할수있구요아무튼부탁드립니다.</t>
  </si>
  <si>
    <t>100만원대출시월98967원씩원리금균등분활하겠습니다..기존연체없구요카드없구요등본상집에거주되어있구요...아무튼신용은확실하구요직장도대기업은아니여도왠만한중소기업이상되는회사입니다..</t>
  </si>
  <si>
    <t>생활자금필요합니다.(병원비등)</t>
  </si>
  <si>
    <t>2010년7월개인병원사무장으로취업하였습니다.하지만어머니께서무릎관절(인공관절)수술을받아야하나자금이모자라이렇게대출신청을하였습니다.대출을받기위해사금융쪽으로진행하였으나재직기간이3개월이안되어서부결되었습니다.대부분중계수수료를요구와48%이자가부담이되어이렇게신청하게되었습니다.우선주거래처국민은행에서행복드림론이신청이가능하나3개월재직기간이안되어서추후신청하기로하였습니다.국민은행측으로부터500만원정도가능하다는이야기를들었으며(국민은행주택청약부금,저축연금보험,신용카드거래가있어가능)추후행복드림론대출승인시중도상환할예정입니다.마이크레딧7등급,크레딧뱅크6등급입니다.열심히아끼고아껴서상환하겠습니다.</t>
  </si>
  <si>
    <t>-사금융내역-1.산와머니:380만원(월144,000원)2.리드코프:150만원(7만원)-1금융권내역-1.우리은행:460만원(마이너스대출,월이자22,000원)총수입대비32%상환가능(총738,310원)-매월고정지출-1.사보험료:16만원2.통신료:15만원(병원에서5만원지원)3.생활비:30만원(교통비,주유비)매월총고정지출:61만원총지출(상환금액+고정지출)1,348,310원*급여대비(208만원)총65%지출특이사항1.현재4대보험가입(신고일:2010년7월7일)2.고정</t>
  </si>
  <si>
    <t>자금이필요합니다.부탁드립니다.</t>
  </si>
  <si>
    <t>대출목적:생활자금(의료비)급하게자금이필요합니다.직장을이직한지2개월밖에되지않아제도금융권에서는대출이불가능하기에이곳에도움을요청합니다.</t>
  </si>
  <si>
    <t>기존대출:농협(800만원)이율7%,매월원리금185,000원현재급여:실수령액160만원현재직장:(주)명우이에개발고정수입:매월급여160만원월지출액:생활비100만원대출이후상환계획:월고정급여에서상환재직기간3개월지나면제도금융권에서대출하여상환할예정임</t>
  </si>
  <si>
    <t>카드를너무많이썼어요</t>
  </si>
  <si>
    <t>카드값이너무많이나왔어요생각없이썼던것이화근인것같습니다.이번일로배운것이많네요</t>
  </si>
  <si>
    <t>매달170여만원씩월급을수령하고있구요부모님과함께살아서크게쓸곳은없어요꼬박꼬박잘갚을께요</t>
  </si>
  <si>
    <t>유치원필요경비로쓰려합니다...</t>
  </si>
  <si>
    <t>머니옥션에서2번의대출을받아어려운때여러므로도움을많이받았습니다그리하여이번에도이렇게올리게되었습니다이번에집안에이런저런행사들이많이있어서둘째아이에유치원2학기필요경비를내야하지만부족하여대출을신청하게되었습니다.350만원을대출받아지금현재186만원의잔액이남아있고3번정도하루씩연체한적은있습니다그건월급이하루씩미루어지어그렇게되었습니다.이번에도여러분들의도움을받기를원합니다</t>
  </si>
  <si>
    <t>맞벌이를하고있고둘이합쳐서380만원입니다정기적금60만원,대출부금22만원보험및차할부금70만원보육료및학원비40만원그리고생활자금으로100만원정도사용되어지고있으므로약간의여유자금이있으므로충분히상환해나갈수있습니다.그러하오니이번에도도움을주세요....</t>
  </si>
  <si>
    <t>1500만원필요합니다.</t>
  </si>
  <si>
    <t>안녕하세요.30대후반직장인으로(연봉7천이상/보너스년2회)누구나알만한회사에다니고있습니다.2년전주식등으로자금사정이악화되어,대부업에도손을대신용등급도하락이된상태입니다.집안일로갑자기돈이필요한상황(700만원정도)이고,현신용등급으로는대부업밖에는갈데가없고,악순환이계속되는상황입니다.투자해주신다면,악순환의고리를끊고미래를꿈꾸는가정생활이이어질수있습니다.투자바랍니다.</t>
  </si>
  <si>
    <t>1.직장-정규직(10년근무)/월실수령액390정도(보너스년2회-2월,8월)2.현이자지출비용-금융권(하나,국민)-월30만원-사금융(산와/웰컴)-월70만원3월생활비-200만원(갓두살된애기1명있음)4.투자해주신다면이렇게쓰겠습니다.800만원=&gt;현사용대부업중웰컴800상환(산와500은8월보너스나오면상환가능)700만원=&gt;집안일해결=&gt;대부업상환시신용도12개월후신용도상승(6등급정도)으로다양한금융거래가능(중도상황가능성높아짐)*투자해주신분들에게안정적인수익이발생할수있도록상환일이전에가상거래계좌에입급하도록하겠습니다.연체없이성실히납입하는것을약속드립니다.</t>
  </si>
  <si>
    <t>사금융이자만한달에100만원;;너무지겹네요..</t>
  </si>
  <si>
    <t>원리금균등도포함되어있지만결혼하고아기낳고생활하다보니사금융이자만월90정도내는신세가되어버렸네요하지만통장보면아시겠지만연체한적이단한번도없습니다애도부쩍커가는데일캐생활하다간모두상환하는데너무기간이오래걸릴껏같아서투자자님들의도움을신청합니다</t>
  </si>
  <si>
    <t>대출받는금액은전부환승할돈입니다이자가너무세서연체는없지만너무지겹기도하고생돈날리는기분만들더라구요이자율이적긴하지만확실히안전히이익보시길원하시면저를믿으셔도좋습니다상환일도24개월은너무지겨워18개월로해두었습니다연체걱정하시는것보다적지만확실한이득보장드리겠습니다믿고맏겨주십시요^^</t>
  </si>
  <si>
    <t>사업원료구매자금입니다</t>
  </si>
  <si>
    <t>대출금은사업운영자금이며특히원료구입자금입니다.본인은2010.5.10일자로사업자를내었고대기업및건설영업부서8년정도경력과단열,방수현장경험이다년간있습니다.자본없이시작하다보니수주를많이해도원료를현금으로구매해야하는이유로어려움을많이겪습니다.현재는영업을주로하고간단한것은직접장비로시공을하며외주업체로시공을맡기는형태이자만올해안시공직원을두고매출을증대할계획입니다.단열,방수쪽에현장경험과영업능력은자부할수있습니다.자세한사항은www.eyplus.co.kr에서확인하실수있습니다.간절히원하고뜨겁게도전하자라는사명으로전진하며작지만강한업체로거듭날것입니다.</t>
  </si>
  <si>
    <t>1.기존대출은은행권과캐피탈사대출은전혀없으며사금융1천만원사용중이며연체는한번도한적이없습니다.2.대출금에대해서는3개월내상환가능합니다.월별대출금및이자금포함납입드리겠습니다.</t>
  </si>
  <si>
    <t>이사자금이필요합니다^^100상환보장합니다!!</t>
  </si>
  <si>
    <t>안녕하세요~~저는경기도안산에사는27살남자입니다.제가지금고시원에서살고있는데요~제조카가다음주부터안산에와서같은회사서같이일하게되었습니다.회사가기숙사가없거든요~그렇다구둘다고시원에살수가없어서조그만한원룸이라도이사를갈려고합니다집에서도와줄형편도안되구해서여기서도움을받을려고합니다!!</t>
  </si>
  <si>
    <t>제가다니고있는회사는한달일을하면월급이160만원정도됩니다.지금나가고있는돈이핸드폰비5만원고시원비17만원생활비가20만원부모님생활비붙여주는게30만원이거든요이사를간다고해도월세비가20만원이라고하네요그러니깐고시원비나가는거랑비슷하게나가니깐요지출이70만원에서80만원사이라고보면되거든요~~~그럼적어도80만원은여유돈이생기거든요월13만원정도는무리없이100%상환가능합니다..글재주가없어서잘쓴건지는모르겠네요~투자자분들이너그럽게봐주셨음합니다.믿고투자해주세요~^^</t>
  </si>
  <si>
    <t>용기를내서다시한번부탁드립니다~~</t>
  </si>
  <si>
    <t>우리은행대환대출830만원과나머지는임플란트비용입니다.현금서비스돌려막기로불어난이자와부채로카드대환대출을했으나일반2금융권보다높은이자로대환이됐습니다.은행권에카드론대환으로잡혀서신용등급도형편없이떨어지고이자도너무높아서신청을하게됐습니다.신용등급이너무많이떨어져서생활하는데지장도너무많고은행에이런고이율로상환하느니은행부채없애고이높은이자투자자분들께드리는게저도기대출이잡히지않고좋을것으로확인되어신청합니다.은행권24%보다높은이자로계산을해서신청을합니다.제가최대한상환할수있는금액으로맞추다보니더높은이자책정을해드리지못하는점송구하게생각하면대신연체없는성실상환으로보답하겠습니다</t>
  </si>
  <si>
    <t>월수입:160~200(월고정은160정도되고인센티브받으면대략200정도됩니다)고정지출머니옥션55만원씨티22만원+부산은행7만원월세28만원생활비(차비,식대,핸드폰은당월부터회사지원이라서나가지않습니다.30만원)보험료10만원이렇게고정적인지출입니다담보대출받은이력이있으나어머니혼자사시는집경매로마련한내용이고경매당시제가신용등급이3등급이라서이자아낄려고명의만빌려드린겁니다그래서이자라던지요런부분은제가전혀부담하고있지않습니다연체한번없이살았는데현금서비스가신용등급에정말많은영향을미치더군요...이렇게되면인센티브를받지않아도충분히상환가능합니다.우리은행이5년상환인데그렇게되면상환금액보다이자가더높아서더높은이자로머니옥션에서대출을받긴하겠지만2년안에모두상환하면오히려더저한테이득으로상환가능합니다연체라고는모르고살아오다가세상물정모르고현금서비스돌려막기로부채가시작됐습니다.이번에이렇게힘든일겪으면서남의돈이얼마나무서운지알고신용의중요성도뼈저리게느꼈습니다.정말연체없이열심히산다고살았는데더열심히살겠습니다.연체없는성실상환으로도움주신투자자분들께보답하겠습니다.</t>
  </si>
  <si>
    <t>아이수술비용이필요합니다..</t>
  </si>
  <si>
    <t>셋째아이가위스코트알드리히증후군이라는희귀질환이있습니다.혈소판감소증으로인한심한출혈이큰증상으로혈액형이RH-로아직까지골수일치자를찾을수가없습니다.면역기능이없어서일년대부분을병원에서지내고한두달씩퇴원을해서조심스레지냅니다.태어날때구순구개열증상이있었지만1차치료하고큰병에밀려서신경을못쓰던중이번에초등학생이되었습니다.아이가클수록코가많이눌리어변형이심하고발음도많이새어증상이커졌지만거의친구도같은병동에만있었고오로지중병에만매달려서부모로서큰신경을못쓰고있었습니다.올해초등학교입학하여3월에진단서제출할때한번선생님께인사만드리고다시병원에왔으나,다음달중순에잠시퇴원하면의사분이학교에조심해서다녀보라고하니아이가아주좋아하는데..천성이밝은아이가학교가서친구들한테놀림받을걸생각하니너무가슴이아파서,의사선생님께수술가능성을여쭤보니몸에문제없으니다음달퇴원전에수술시키면괜찮겠다고하셨습니다.그말씀에좋았지만당장여유자금없어서백방으로알아보던중같은병동엄마한테머니옥션얘기를듣고간절한마음으로아이변형된코성형비용과구순구개열2차수술비용을위해서간절한바램으로머니옥션에신청을하였습니다.</t>
  </si>
  <si>
    <t>기존대출은농협에300만원대부업체에200만원있으며,각각3만원과8만원씩매달상환하고있습니다.뉴스보고농협에알아보니담당자분이햇살론이현재상환중인것과중복되어추가신청이안된다하셨으며,대부업체는골수매칭되는외국인때문에200만원검사비용필요할때마침저축은행문자온것확인하고서류보내니..다른업체들에서전화왔지만한곳에서만필요금액200만원받은것입니다.이후신용등급이많이떨어진것을확인하고받은것도완납하고싶었으나사정이여의치않았습니다.남편이오래근무하던회사가작년초에문을닫고,병원비용때문에쉴수가없어서바로일용직으로들어간회사에서현재까지근무하고있습니다.월급90만원에명목상기름값30만원을현금으로받는데기름은회사에서넣어주고,남양주시에서아주머니들이만든것을회사차로서울시장에옮겨주는일을하며가건물에전화기가없어서,서울사무실주소와전화번호를물어보고올렸습니다.남편이저녁엔대리기사를했었는데수입이일정치않고몸이안좋아서그만두게되고,대신제가남편일마치고병원에오면틈나는대로동네에서옷재단하는친한언니일을도우며매달50만원정도받았습니다.하지만올초부터아이피부가짓무르는증상이시작되여이마저도못하고있으며,보험설계사일도시작하고얼마안되어지금껏못하고있습니다.다행히..전에도많은도움을받았지만,재단과방송국에서추천해주셔서복지관에서세째아이앞으로지속적으로매달80만원을도움받고있으며남편도10월경에대형마트로이직할계획입니다.월소득은200만원이며지출은대출상환금11만원월세30만원보험료15만원공과금20만원(의료보험.가스.전기.수도..)휴대폰10만원인터넷4만원교통비5만원계95만원고정지출외에식비와기타비용이30만원정도됩니다.식비는쌀과김치등기본반찬은친정엄마가보내주셔서얼마안되며,기타부분도저희는셋째아이때문에가족중감기라도들면큰일이라..둘째와막내가아직어려서검진진찰비용등입니다.병원비는아이가입원해있을시매달40만원정도이며,희귀질환1종이라외래시진료비는거의없습니다.평균적으로3~4개월입원하고한두달길면세달까지집에서보냅니다.*소득200만원에평균지출이125만원입원시40만원추가되며비입원시병원비지출은없습니다.내심조금이라도더저렴한금리로받고싶지만,남편과계산하고올렸으며매월연체없이납입일전에상환하겠습니다.못난부모만나매일같이고생해도웃음을잃지않는셋째아이가오래오래밝게웃을수있으면좋겠고그동안다해주고싶습니다.많은분들의관심과사랑을나누어주시길간절히부탁드립니다..</t>
  </si>
  <si>
    <t>생활자금대출</t>
  </si>
  <si>
    <t>출퇴근용차량구매차신청합니다.신용이상없으며연체없슴니다.</t>
  </si>
  <si>
    <t>기존에남편차량이있으나회사와의거리가있는관계로본인차량을구매차신청합니다.캐피탈이자가너무비싸서저에게있는돈과모자란돈을대출받아사용하려합니다.</t>
  </si>
  <si>
    <t>1년동안원금균등상환할것이며이자율을본인이정하다보니적당한지는잘모르겠지만갚기에무리가없고또한제가신용도가낮은것을생각하여정했습니다.참고로하는신용정보에있는저의개인대출이집전체대출입니다저는맞벌이부부기에1년동안상환하는데는무리가없다생각합니다.</t>
  </si>
  <si>
    <t>투자부탁드립니다..</t>
  </si>
  <si>
    <t>-금년3월에불가피하게집을구입하게되었습니다..그로인해서고금리임에도몇년또는몇개월간잘상환하던대출금에주택대출금까지같이상환하고있습니다..부업으로생활비일부를보태고있긴하지만,생활이조금빠듯해지긴했습니다..하지만,9월에자격시험이있어당분간부업으로버는생활비는불가능할것같습니다..대출금의사용은캐피탈2곳상환:450만원사금융2곳상환:250만원생활자금:300만원-------------------------총:1000만원다달이나가는금액을줄여보고자이렇게신청합니다..꼭좀도와주세요</t>
  </si>
  <si>
    <t>주수입액:급여165만원(세후통장입금액)부업25만원(평균치로고정적이지않습니다)--현재,아파트관리사무소관리과장으로재직중이며각종자재교체및주말전기공사알바를부업으로하고있습니다.월지출액:주택대출(삼성생명)37만원현대캐피탈25만원(500만원중잔액200만원)아주캐피탈24만원(800만원중잔액250만원)산와머니8만원(100만원중잔액90만원)유어캐피탈12만원(200만원중잔액150만원)농협저소득대출7만원(300만원중잔액270만원)각종공과금25만원적금12만원등이고정지출입니다..대출이후상환계획:캐피탈과사금융대출완납후월소득165만-주택및농협대출44만-공과금,적금37만-머니옥션상환56만*자격취득후급여인상및부업시급여증가로머니옥션결제에는크게무리가되지않을것입니다..그동안기존대출도꾸준히납부해왔으며,더불어투자자여러분이도움주신다면그은혜이몸이부서지더라도갚겠습니다..</t>
  </si>
  <si>
    <t>&lt;&lt;대출목적&gt;&gt;1.자기소개-어머님이운영하시는가게의수리비용이필요합니다.-머니옥션에서300백만원낙찰받아성실상환하였구요.현재부채는없고신용등급도자격이되나3년전에있었던연체기록으로2금융권대출이힘든상황입니다.여러분이도와주신다면어머니가필요로하는가게수리비용을드리고성실하게상환할것을약속드립니다.</t>
  </si>
  <si>
    <t>&lt;&lt;상환계획&gt;&gt;-우선,기대출액은0원입니다.금년도초에8백만원정도은행권에있던대출액을모아둔돈으로전액상환하였습니다.(5월)성실한상환가능하다는점을믿어주시면감사하겠습니다.-제직업은정규직행정공무원이며재직기간은5년2개월이며연봉은3천1백만원입니다.1년중평달실수령액은2백만원이며기타수당은다음과같습니다.(평당수령액+특별수당)정근수당:1,7,12월연가보상비:12월,명절보너스:구정,추석-매달지출되는고정비용이약70만원정도인데충분히매월원리금균등상환으로납부할수있는여력이됩니다.직업에안정성을믿고저번처럼다시한번도와주시길간곡히부탁드립니다.</t>
  </si>
  <si>
    <t>안녕하세요이번엔투자를하려합니다</t>
  </si>
  <si>
    <t>안녕하세전머니옥션을통해2번대출을받았고성실하게상환을하였고하나는5번상환이남았습니다.저에게투자하신분들덕택으로안정된직장도얻고생활에안정을찾을수있었습니다이젠저도투자를하려합니다제지인중금융기관계신분이있는데비공식적으로모사주가주가부양을할예정으로있다는정보를주었습니다길게는6개월짧으면3개월안에2배를올릴계획이라는정보를주었습니다.3월에도한번정보를주었는데반신반의해서그때는투자를하지않았는데지금후회하고있습니다.그종목주가가3배가올랐습니다그래서이번엔투자를하려합니다제가지난1년넘게신용관리를잘해도신용등급올리는게의사시험보는것보다더어렵더군요그래서은행권에서추가대출이되지않아다신한번머니옥션을이용하려합니다.</t>
  </si>
  <si>
    <t>통장에찍히는봉급이1240만원이상입니다지출은은행이자110만원리스비용75만원가족생활비200머니옥션상환금98만원보험300만원기타비용100만원여유자금이340만원정도됩니다지인의말대로주가가2배정도올라준다면대출금상환을해도그이상의이익이될것이고오르지않는다해도여유자금이있기에매달상환하는데무리가없을겁니다</t>
  </si>
  <si>
    <t>떳떳하고싶어요.</t>
  </si>
  <si>
    <t>기대출하나도없구요.신용등급은크레딧뱅크에서8등급(610)이예요.예전에친구에게핸드폰명의를빌려줬는데장기연체로저도포기하고있다가이번에지난달11월에갚았구요.스카이라이프도예전에같이살던친구한테제가바빠서요금을주고내라했었는데친구가그요금을(40만원가량)쓰고나몰라라해버리는바람에저도화가나서내버려두고있다가여름에다갚았는데스카이라이프쪽에서전산처리를잘못해서엊그제까지연체로남았었어요..전화해서이거그쪽에서잘못한거아니냐..신용어쩔꺼냐했더니바로연체삭제해드렸다고죄송하다고만하고...아무튼이런것땜에신용점수가낮네요...어려서철없을때함부로명의빌려주고..내가쓰지도않고돈메꾸고..조금만일찍철이들었더라면신용관리정도는했을텐데말이죠.비싼공부한것같아요.현재완전건전한노래방에서직원으로근무하구요.카운터매장관리직원관리룸청소등을합니다.술도팔지않고접대부도고용하지않은노래방이구요직원이13명이구요.6월달에첫출근해서첫달엔근무수가6일밖에되지않아아르바이트시급으로계산이되어18만몇천원을받았구요초봉110만원으로입사했는데일을열심히한다고바로130만원으로올려주셔서지금은150만원에한두달에한번현금으로보너스도받습니다.소득증빙은급여통장이상호명으로찍혀서월급받구요재직증명서는불가능하구요.직장에알리고싶지않아서요..직장4대보험의료보험은없습니다.제가노래방근무하기전에방일수를써서요.월급을받다보니한번에안갚아지더라구요.매일벌어서줘야하는건데아는분의소개로한달에얼마씩변제를하고있긴합니다만일수란게3달에한번씩돌아가다보니월급받는거거의다넣어도3달지나면또이자붙고또이자붙고...지금은200만원정도남아있어요.하지만부득이하게방세도밀려서..한달밖에안밀렸지만주인어르신께죄송스럽기도하고..카드도없는데생활비도부족하고...엉망이네요..대출가능하면대출받고갚아버리고싶습니다..월급이150만원이니한달에50을갚는다고해도100만원으로방세내고저금도하고...2년만난남자친구가있는데내년에결혼하자고하는데모아놓은것도없고...결혼할때도집에손벌릴수있는상황도아니고..열심히저금해서내년에떳떳하게결혼도하고싶어요.</t>
  </si>
  <si>
    <t>월급이원래는말일30일이나31일새벽에인터넷뱅킹으로입금이되는데요현금이많이들어온달은1일에입금이되고카드매출이많은날은5일에입금이됩니다.가게자체가그런건아니구요제가일을6개월정도하다보니가게에서는제일오래근무하고있는상황이고거의매니저급이라서밑에동생들월급부터주고나서제가받느라구요.10일전에는들어오니까상환일을10일로해놓았구요.대출받으면월급에서30만원자동이체바로시키고방세내고핸드폰비기타생활비해도70만원이상은남을것같아요.이걸로적금들고신용등급관리도할수있고..제발이렇게되서제계획대로만되서청산하고떳떳하게살고싶어요..</t>
  </si>
  <si>
    <t>꼭부탁드립니다.</t>
  </si>
  <si>
    <t>사금융상환목적!!!</t>
  </si>
  <si>
    <t>얼마전에이곳에2번대출입찰을했습니다,,그런데두번모두유찰이되었구요..그래서친구에게빌린돈을갚기위해서급한마음에중개업자에게대출을받게되었습니다,150만원을받았구요..수수료로25만원을지불했습니다..제가급해서쓴거기때문에수수료부분이불법이라지만그냥드렸습니다..아깝긴하지만요..근데생각해보니이율때문에머니옥션에다시한번도전하게됐습니다.머니옥션에좋은분들이많이계시더라구요..사금융대출받을때제직장이프린랜서이기때문에급여가일정치않아서주부대출로받았구요..이번에200을신청을했습니다..이자부분도있고해서요..등급과조회건수만으로판단하지않으셧음좋겠어요저에게도좋은투자자분들이많이입찰해주셧음좋겠습니다..만약저도여유가생기면투자할생각이구요..큰금액은아니겠지만요..연체없는상환약속합니다..많은입찰부탁드립니다...</t>
  </si>
  <si>
    <t>저희남편급여가200정도&amp;#46093;니다...통장으로반절현금으로반절수령하구요..제수입은일정친않지만60만원정도아이들키우면서일하다보니두가지일을다할수가없더라구요..총수입이260만원정도입니다,,한달에들어가는돈1.관리비도시가스(25만원)2.원비와교육비(15만원)3.보험료(10만원)4.대출이자(29만원)5.휴대폰(10만원)6.모임비(10만원)7.한달생활비(30만원)대략적어보았습니다..여기까진남편급여로들어가는돈이구요제급여로는남편이관리를안하기때문에제가받은대출이자랑갚고있습니다..현재저축은행3곳이용하고있구요..현대스위스는담달에끝납니다..잔액20만원남았구요..제일상호저축은행은매달7만원(대출잔액210만원)근데마이너스통장방식으로대출을받아서350으로되있더라구요스타상호매달6만원(대출잔액160만원)마지막으로얼마전에받은사금융엠원(150만원)여기서낙찰이되서대출을받게됐다면사금융쪽상환할계획입니다.현대스위스잔액과함께요..연체없이충분히갚을수있습니다...남편이모르는부분이기에더잘갚을수있습니다..믿고입찰해주시면연체없이잘갚는걸로보답하겠습니다...많은입찰부탁드립니다,,,</t>
  </si>
  <si>
    <t>확실한상환!!!!!!</t>
  </si>
  <si>
    <t>사고로인해몇달일을못해현재여유가없는상황인데...치과치료까지필요한상황이되었네요...현재는유흥업에종사하고있습니다..직업상투자자들이꺼려하는거알고있지만누구보다도확실한수입과상환을약속할수있습니다!!!몇달전사금융한곳에서대출받은거외엔대출없구요..물론연체한번도한적없이잘갚아가고있습니다...이직업종사자아가씨들이있는빚??그런거하나도없습니다...일수를쓴경험있는데예전에다갚았고다시일수를쓸려하니이자가부담되기도하고해서대출을올립니다...</t>
  </si>
  <si>
    <t>보통하루수입이최소15~40정도되고일주일에4일정도일하고있습니다...한달에30~40정도는충분히여유롭게상환할수있습니다...조기상환도가능하나투자자분들이꺼리시다면12개월원금+이자확실이연체없이상환하겠습니다...모든서류첨부가능하고요...수입확인이어려우니만큼통장거래내역요구하심첨부하겠습니다....그동안쉬어서일을못한만큼지금현재누구보다도열심히일하고있으니...확실한투자자를찾으신다면직업만보지마시고따뜻한도움부탁드립니다!!!!몇군데가게를정해놓고아가씨가필요한곳에서일하고있어서직장란에는일을하기위해대기하는곳을적어놓았습니다...</t>
  </si>
  <si>
    <t>캠코진행을위해사금융상환비용</t>
  </si>
  <si>
    <t>캠코진행시6개월내대출금액이없어야하는데,급한일로350을받았습니다.머니옥션에서진행이되면,350일시완제후,8월26일캠코신청합니다.캠코는이미내용을확인하였고,6개월내금액만없으면문제가없다고합니다.캠코신청이완료되면,월급270만원캠코월상환50만원예상됩니다.그러면달200정도제가저축및상환이가능합니다.도와주시기바랍니다.캠코전환을하루라도빨리하고싶습니다.</t>
  </si>
  <si>
    <t>캠코진행이완료되면.현월급270-캠코월상환금:50만원월생활비:50만원머니옥션상환:40만원----------------------------총계:140만원만약캠코진행이안되었을경우현월급270-캠코월금융상환금:160만원월생활비:50만원머니옥션상환:40만원----------------------------총계:250만원이렇게됩니다....캠코진행은이미캠코지점방문하여확인하여서진행에는문제가없다고확신합니다.</t>
  </si>
  <si>
    <t>대출신청합니다</t>
  </si>
  <si>
    <t>생활자금긴급대출</t>
  </si>
  <si>
    <t>젊은패기로열심히당당하게살겠습니다</t>
  </si>
  <si>
    <t>안녕하십니까평택지역에서포크레인기사로열심히일하고있는김봉재라고합니다.저에게이자율이높은기대출이있기에조금더저렴한이자로환승하여좀더빠르게대출금을상환하고신용도를높이는데목적이있습니다.</t>
  </si>
  <si>
    <t>직업:포크레인기사월급여:고정210만원(매월10일)월급은꾸준히올라감(1년이내250만원선)기대출및이자상환금(매달)신한은행을제외한사금융이자연48.8%신한은행40만원(원금900만원),산와머니25만원(원금450만원),러쉬10만원(원금200만원),웰컴16만원(원금250만원)기타지출휴대폰+보험금:10만원가계생활비:30만원지출총합계:131만원저는2년내포크레인개인사업을계획하고있습니다.1차목표:대출금전액상환2차목표:3000천만원만들기(포크레인구입초기비용)현제높은이자율관계로원금상환이얼마되지않습니다.낮은이자율로갈아탈수있다면저의목표를이루는데더없이좋은도움이될것입니다.500만원을대출받아러쉬,웰컴기대출을상환할경우1)월지출액은지금과별차이가없기때문에부담증가없음.2)이자율이낮아지기때문에부채를모두상환하는시간이훨씬짧아질수있습니다.꼭많은도움부탁드립니다.</t>
  </si>
  <si>
    <t>투자자님들한번더믿고도와주십시요....</t>
  </si>
  <si>
    <t>투자자님들의도움을받아머니옥션에세번째도전을합니다...일단2건대출건중에1건은완납되었습니다...다시한번감사드립니다.제가다시한번도전하게된것은6개월전에투자자님들의도움을받아환승을하였는데그당시가관투자를받았습니다...그러다보니등급은하락되고대출건수만늘었습니다...그래서기관투자금액만상환하고자문의를하였는데그것은불가하다고하여..지금다시신청합니다...일단머니옥션에6,420,296원남은것과...4월경에엄마인플란트해드리려구롯데캐피탈에서350만원대출받았는데그것상환하려고신청합니다...그리고백정도는저의어머니가8월에환갑이시라...형제끼리똑같이돈을내야하는지라..ㅜ.ㅜ</t>
  </si>
  <si>
    <t>일단보시면알겠지만저번대출신청때보다대출금액이늘었습니다...그것은제이름으로저신용자대출은받았지만실질적으로저의어머님이매달50만원씩갚아가고있습니다...어떻게믿겠냐하실분들도있겠지만그렇지않다면전아마머니옥션을제대로상환하지못했을겁니다...대출은보기에늘었지만실질적인제형편은조금나아지고있습니다..연봉도올랐구요^^저희딸아이보육료도전과달리지원80%받고있구요...일단은행권60만원정도원금균등상환이구요..(이중50만원엄마가주세요)그리고롯데캐피탈22만원정도..그리고머니옥션입니다...보험료두예전보다적어지고생활비도절약하다보니한달에보험료포함생활비로지출이70정도구요...개인연금도30만원씩들어갑니다...혹시낙찰이된다면낙찰금포함해서상환내역예시해드리겠습니다...은행권60만원(그중50만원은지원)실금액10만원정도머니옥션61만원,보험료포함한달생활비70만원,연금저축30만원,보육료10만원저축은행대출은머니옥션기관투자입니다...대출기간을24개월로했지만투잡을생각중이라더빠른시일에상환할수있을겁니다...무리해서개월수당기면괸한연체가될까봐요..대출금상환스케줄을보시면알겠지만주말에결제일일때만2틀정도늦어지고그러곤정상상환하였습니다...또한번믿고투자자님들의선택기다리겠습니다...</t>
  </si>
  <si>
    <t>급하게필요합니다.</t>
  </si>
  <si>
    <t>처음으로신청해봅니다.</t>
  </si>
  <si>
    <t>5개월전에결혼을했습니다.당시,모아놓은돈이결혼식자금이전부였던지라결혼식은어떻게치뤘는데.이후가문제더군요.그래서,사용할지안할지는몰랐는데,혹시나하는마음에대부업체를통해400정도를대출받아놨습니다."사용하지않으면되겠지"라고생각했지만결혼후이래저래돈들어가는데가한두군데가아니더군요.할수없이대출금을빼서사용했습니다.이자는날짜맞춰서내고있는데(22만원정도)앞으로결혼생활하는데있어서신용등급이문제가될것같아서머니옥션으로갈아타고싶습니다.</t>
  </si>
  <si>
    <t>*기존대출의내역(이율과금액)1).국민은행마이너스대출1&gt;.500만원.2&gt;.이율8%.3&gt;.월상환금액:4만5천원.2).대부1&gt;.400만원.2&gt;.연이율43%.3&gt;.월상환금액:22만원.*주수입원1).직장연봉/월급1&gt;.연봉:2400만원/월:180만원.2&gt;.기타부가적인인터넷아르바이트등-월30만원.2).월고정지출내역1&gt;.월급중생활비:130만원.(위에서작성한대출2건이외의모든지출은아내가관리합니다.)3).대출받을경우상환계획1&gt;.우선은대부업에서대출한금액을모두갚고싶습니다.</t>
  </si>
  <si>
    <t>신뢰를바탕으로긴급자금을상환하겠습니다</t>
  </si>
  <si>
    <t>수고많으십니다올해1월부터강남에서기업보험대리점을운영하고있습니다사업개시후부터정상적인급여를받고본사직할영업팀에서근무를하고있구요이번에사업상긴급자금이필요해서투자자분들의도움을절실히바랍니다09년도에상해사고로다쳐6개월간쉬다보니사업자금이비축되지않은상황이었고2개월전후배에게빌려준자금이상환이안되는군요개인적으로지인들에게이해사정을말하기가성격상좀힘든편이라여러분들의투자를요청하는바입니다사업자금은신규확장을위해온라인쪽비지니스에사용을할생각입니다</t>
  </si>
  <si>
    <t>먼저보험대리점중에기업성보험을취급하는대리점이다보니급여가비교적안정적입니다대리점에서는초기이다보니현재180~200정도고정으로들어오구요주말에는별도로녹음실에서일하다보니80정도지난달부터받고있는중입니다기존고정지출내역을말씀드리자면채무상황은러쉬앤캐쉬/리드코프통합해서300정도의채무에리볼빙이자월12만원고정납부2010년도1월에신용보증재단사업자금으로1년거취4년상환에월1만5천원이나가는중입니다그외현재월세25만원보험료25만원통신비외식비25만원영업자금30만원자동차는개인소유가있으나대출상환을위해운행은안함현재채무불이행이라든지빈번히연체를한다든지이런부분은없구요투자를받는자금도현실성있게상환가능충분하게150정도로잡았습니다근로소득자가아니고개인사업자이지만평균250정도는안정적으로벌고있는상황이구요여기서투자받아서월15만원정도나가게되면총고정비용은130만원대정도인데나머지소득은부채상환에하반기부터전력을할생각입니다저를믿고이번기회에도움을주신다면다음엔투자자로서머니옥션에서활동도하고싶습니다감사합니다</t>
  </si>
  <si>
    <t>제발부탁드립니다.도와주세요</t>
  </si>
  <si>
    <t>저는현재26살의학교행정직으로근무중입니다.갑자기카드값이연체되는바람에급하게사채를썼습니다사금융그런거말고정말사채요..지금은이자내기너무힘들고일단사채를썼다는압박감에너무힘듭니다다행이얼마빌리지않았고이자도잘내서티비처럼돈이불진않았지만얼른갚고싶습니다.제발도와주세요</t>
  </si>
  <si>
    <t>학교에서근무를해서급여는칼같이나옵니다절대연체없이성실히상환하겠습니다.</t>
  </si>
  <si>
    <t>환승론신청합니다</t>
  </si>
  <si>
    <t>전세금을올려달라고하여자금이필요합니다.</t>
  </si>
  <si>
    <t>안녕하세요?저는서울모대학에근무하고있는교직원이자,박사과정에재학중인직장인입니다.전세로있는아파트가이번에집주인이전세금을500만원을올려현실화하겠다고하여자금이필요합니다.현재아파트는2006년에계약되어한번의인상도없었으니그렇게하겠다고했습니다.그동안신용관리를잘못하여신용등급이우려되어이렇게대출을신청하게되었습니다.400만원정도가필요한데수수료를고려하여450만원을신청하게되었습니다.18개월동안착실하게상환하도록하겠습니다.감사합니다.</t>
  </si>
  <si>
    <t>수입원정보1.연봉은4,500만원정도가됩니다.(보너스미포함)2.급여일은25일입니다.기존대출1.SC제일은행현재500만원정도대출이남았습니다.2.우리은행마이너스통장1300만원입니다.3.박사과정에있어서학자금대출이400만원정도있습니다.생활비나기타교직원공제부담금을아끼어서성실히상환할것을약속드립니다.감사합니다.</t>
  </si>
  <si>
    <t>정규직직장인,대환론1,500만원,31%,기관투자비허용</t>
  </si>
  <si>
    <t>&lt;개인정보&gt;1.직장인/월270만원급여/정규직2.신용등급:마이크래딧:6등급/크래딧뱅크8등급3.총대출(부채):금융권2,000만원/사금융1,000만원/현금서비스290만원/전세자금5,500만원(현거주아파트전세15,000만원)&lt;대출목적&gt;안녕하세요.우선,누구나이름들으시면알으실만한직장에재직중인직장인입니다.년매출7000억대의제조회사대리로7년재직하고,헤드헌팅통해직장을이직하였습니다.젊은나이에과도한욕심으로손실이생겨서,사금융조회도하고대출도받고하다보니신용등급이낮아졌습니다.현직장으로이직한지3개월밖에안되서다른대출받기도어렵고,금융생활에큰제약으로작용해서,신용등급상승과고금리이자의저리화를위해이렇게투자자님들께도움을청합니다.대출건수를줄여서신용등급을향상하고자합니다.</t>
  </si>
  <si>
    <t>&lt;상환계획&gt;&lt;급여액&gt;1.직장-정규직-경력직대리4년차월실수령액(240만원)+주말근무비30만원(조금이라도더벌려고주말근무를자원합니다.2.따라서,매월실수령액은270만원입니다.3.지출비용-금융권비용현재금융권원리금균등상환비용은씨티50,SC30,전세자금대출이자20만원으로100만원입니다.4.지출비용-사금융사금융지출비용은매월원리금상환으로50만원정도입니다.사금융은산와,러시2가지이며,이부분과함께현금서비스돌리는부분을막고자합니다.5.생활비용가.생활비용은아파트관리비로10만원나.기타용돈30만원다.보험료10만원&lt;총수익-총지출&gt;월급여실수령액270중금융권비용100+사금융50+생활비50입니다.투자자선생님들께서1500만원투자해주시면아래와같이사용할예정입니다.1.1000만원:사금융(러시,산와)완납2.500만원:현금서비스완납(돌려막는부분배제)이부분을배제하면장기적으로봤을때이자부분이나,금융부담이줄어서안정적인생활이가능할것같습니다.머니옥션투자자분들께서는안정적인수익이발생할수있도록원리금균등상환약속을지키며,상환일전에가상계좌로입금토록하겠습니다.도와주시길부탁드립니다.증빙서류는직장급여,재직증명서,명함,의료보험증,신분등등등모두첨부하였습니다.</t>
  </si>
  <si>
    <t>긴급자금대출</t>
  </si>
  <si>
    <t>2009년도약을위해...</t>
  </si>
  <si>
    <t>먼저새해에모든회원님들의강건하심과축복을기원드립니다저는지난해에이곳에대출신청을하여큰도움을받았고이번에다시한번도움을부탁드리고자글을올리게되었습니다대출목적은이사와관련해부족한보증금을도움받으려합니다저의일은학습지전문관리교사로약6년간근속중이며올해에결혼을계획중입니다같은직장에서만난여성과결혼을계획중이며함께할새보금자리를준비하고자이사를계획하게되었습니다지난처음이곳에대출을신청할당시에신용상태가최악이었습니다하지만,이후에제가할수있는최선을다해현재는점수가많이올라있습니다저희세식구처음시작은미약하겠지만열심히일하고저축하여2~3년안에작은아파트에들어갈계획이어서계속해서신용은관리를할것입니다올해는다들경제상황이전년보다더욱나빠질것이라고합니다하지만"위기는또다른기회"라는말처럼저그리고함께할새식구에게는기회의해가되도록열심히뛰고또뛸것임을감히약속드립니다따뜻한투자자님들의현명하신투자부탁드립니다</t>
  </si>
  <si>
    <t>먼저,저의평균급여는170만원이며통장수령하고있습니다지난번대출신청을할때보다급여가줄어든것은학습을관리하고있는회원들이경제적인이유로학습중단이있었기때문입니다급여가관리하는회원들의수와비례하기때문에좀더지속적인학습을유지할수있도록질높은학습관리와새로운회원을창출하기위해여러방면으로노력하고있습니다그리고,부수입으로과외수입(파닉스+문법)이있으며금액은50만원정도이며현금수령합니다지난11월부터는아이의수가줄어들어업무종료시간이당겨져예비와이프와일주일에3일정도는대리운전(업체명:8282대리운전/사번:6142)일을하고있습니다수입은하루에수수료(콜비와유류비)를제하고평균5만원정도됩니다이상을토대로저의매월수입은260여만원정도됩니다매월지출현황은다음과같습니다*생활비:70만원-월세35만원/통신비10만원/교통비및식대등:25만원*부채금융상환:53만원-머니옥션:21만원/팝펀딩20만원(올9월만기입니다)/기업비씨카드론:12만원*아이사교육비:35만원*보험료:10만원*어머님생활비:25만원------------------------------------------------------------------------------------------이상총193만원이며여기에이번대출이이루어진다면36만원이더해질것입니다지난번대출신청시있었던사금융(4곳)은지난달12월에모두완납을하였습니다[완납증명서]제출가능합니다현재제가거주하고있는곳이직장에서가까운곳에있어서편리한면은있으나중심지인관계로월세가높은관계로이번이사를계기로좀저렴한곳으로이사를할계획입니다그러면월세지출도적어질것입니다'후회는아무리빨라도늦는다"는말을기억합니다지난몇년간평생을두고해야할후회를했습니다신용과관련한저의무지함,장래를대비하지못한저의안일함뒤늦게평생을함께하고픈여자를만나사랑하고정말감사하게도이쁘고똑똑한딸까지얻게되었습니다제가바라는유일한소망이라면저를믿고장래를함께약속해준여자와아이에게풍족함은아닐지언정그저부족함없이알콩달콩지지며볶으며살아가는평범한가족으로살아가는것입니다그런소망을담아내딛는발걸음에투자자님들의현명하신투자를감히부탁드립니다10여년전&amp;#51211;은혈기만믿고세상무서운줄모르고살다가'신용불량'이라는부끄러운꼬리표도달게되었고'신용'이얼마나중요한지도절실히깨닫게되었습니다사람이살아가는데'어떻게하겠다'고감히말씀드리지는않겠습니다하지만,그렇게하기위해'최선을다하겠다'고는말씀드릴수있습니다새로운해의첫달에행복한작은가정을이룰수있도록많은도움부탁드리며,모두각자가느끼는행복의척도는다르겠지만행복한한해의시작이되시기를기원합니다짧지않은글읽어주셔서진심으로감사드립니다</t>
  </si>
  <si>
    <t>대출금상환</t>
  </si>
  <si>
    <t>긍정의힘을믿습니다.</t>
  </si>
  <si>
    <t>일년전남편의사업부도로맞벌이한지일년째입니다.더욱이믿었던직원의횡령으로인한위기였던지라상처와원망도컸지만그시련만큼더욱단단해진가족이기에열심히살고있습니다.아직도숨차고빠듯한하루하루지만언젠가는그전처럼여유롭게웃을날이있겠지요.두아이와제게는아직도최고인남편을위해,그리고희망을위해투자해주시길부탁드립니다.절실했던만큼지금의마음을잊지않고성실하게상환하겠습니다.반드시.약.속.드립니다.</t>
  </si>
  <si>
    <t>현수입상황&gt;육아를위해3년휴직,복직한지10개월째입니다.전문직이지만계약형태라급여통장으로매월10일수령하고있습니다.급여:250-300만원(연봉으로치면재방료나그외부수적인수입까지합해약3500만원)근무처:여의도MBC문화방송.(방송프로그램제작을하고있습니다.)*재직증명서,급여통장사본,소득증명서,신분증등서류제출하였습니다.현대출상황&gt;-은행대출350만원(우리,국민은행)-사금융5군데950만원.(산와,러쉬,미즈,바로크레딧,테크메이트)-이자48%고금리로한달80여만원돈이이자및상환금액으로나갑니다.사업실패후신랑의금융권신용하락으로할수있는것이없어제가급하게대출을받다보니어려움이많았습니다.위기당시저또한카드연체기록(2달)으로인해3등급이었던신용이급하락,1,2금융권을제외한사금융에서대출을받았지만고금리와중개업자들의무분별한신용조회로인해힘든상황입니다.&lt;tv광고에서선전나올때마다저런걸누가대출받을까?했는데그게제이야기가될줄이야.ㅡ,,ㅡ현재는7등급(올크레딧,)마이크레딧8등급으로점차등급상향중입니다.&gt;대출금용도계획&gt;1.투자자분들의도움으로대출이성사되면마지막받은사금융대출금액350만원을상환하고캠코를신청해사금융을정리하고자합니다.(마지막받은대출금액을정리하면나머지대출건들은6개월이전대출조건이성사되어가능하다합니다.)캠코에대출즉시영수증발송하겠습니다.2.나머지350만원은생활자금및남편의사업자금으로조금이나마보탤생각입니다.큰사업을하다다시일어서자니마음을다잡기도힘들었지만지인의도움으로조그만한온라인쇼핑몰을인수했습니다.시간이걸리겠지만그것을발판삼아남편이다시일어서길!"무엇이든간절히바란다면온우주가자네의소망이실현되도록도와준다네"저는긍정의힘을믿습니다.저의가족의겪은시련이가르쳐준소중한가르침입니다.</t>
  </si>
  <si>
    <t>모친병원비보태려합니다.</t>
  </si>
  <si>
    <t>저는24살여성입니다.얼마전모친께서갑작스럽게병원에입원하시게되었습니다.작은병원에두달정도계셨는데호전되지않으셔서큰병원에옮기시게되었는데요.두달동안의병원비는퇴원과동시에해결되었으나큰병원으로옮기신후의병원비가조금힘이드네요.갑작스럽게목돈이들어가게되어100만정도가필요하게되었습니다.</t>
  </si>
  <si>
    <t>제가현재다니는직장은근무한지2년정도되어가구요.원리금균등상환으로하여월10만원은충분히상환가능합니다.그렇게꾸준히1년동안상환하려합니다.</t>
  </si>
  <si>
    <t>높은이자율의채무를갚고신용등급을올리고싶습니다.</t>
  </si>
  <si>
    <t>안녕하세요.저는학원강사만12년가까이해온사람입니다.지금은서울에서3위권안에드는목동에서종합반국어강사를하고있습니다.집안의경제상황이좋지못하다보니,학비마련을위해시작한일이었으나적성도맞고보람도얻을수있는일이었습니다.그러나집안의계속적인우환으로돈을모으지못했고,급히집안에필요한자금을드리다보니부채가많아졌습니다.급히자금을모으다보니사금융조회도뭣모르고해버리리는등,신용등급이많이떨어지게되었습니다.지금100만원넘게지출되는고금리의캐피탈과상호저축은행건을정리하고,신용등급을올리고싶어서이렇게신청하게되었습니다.</t>
  </si>
  <si>
    <t>1-1.기존대출신한은행(150만원),아주캐피탈(380만원),시티캐피탈(230만원),스타상호저축은행(350만원),우리캐피탈(8700만원-자동차대출)이중에서35%대가넘는아주/시티/스타를정리하여신용등급을올리고자합니다.1-2.기존대출월상환내역신한은행(10만원)아주(20만원),시티(32만원)-원리금균등스타상호저축은행(350만원)-이자만내고있습니다.우리캐피탈(자동차할부-30만원/870만원남음)2-1주수입원-학원(초/중/고/재수생까지함께운영하는법인)2-2주수입금액-450만원(세금제-390)/6일2-3월고정지출내역-금융건(110만원정도),전화요금(12만원),공과금(10만원),식대(30만원),차비(7만원),부모님생활금(50-100만원)정도등총대략240정도고정지출2-4대출이후상환계획금융권이자80만원을투자자선생님들의상환금액50만원으로갚아나갈것이며,150-180정도의여유돈으로조금씩목돈을모아내년6월전까지신용등급을정상화시키고싶습니다3.드리는말씀매달말일이월급날이므로,익월1일전까지가상계좌로입금하여투자자님들이안정적으로이윤을창출할수있도록하겠습니다.아울러건강보험자격득실확인서및내역서,명함.3개월월급내역,등본,초본,재직증명서보내겠습니다.투자자님들의선처부탁드리겠습니다.</t>
  </si>
  <si>
    <t>카드대금상환을목적으로대출받고싶습니다.</t>
  </si>
  <si>
    <t>기존고금리대출을환승하여저금리로연체없이납무하고있으나카드사용이많아카드대금을전액상환하고부채를줄이기위해대출을하게되었습니다.기존삼성카드2583000원과외환카드리볼빙되어있는현금서비스800000만원비씨카드200000만원그리고나머지금액은부모님카드금액상환으로쓸계획입니다.</t>
  </si>
  <si>
    <t>아래는마이크래딧조회하여나온제기존대출내역입니다.더블유저축은행2953000-고금리상품대환목적(기존49%-&gt;33%)한국씨티그룹캐피탈7549000-가계긴급자금_부모님수술비신용협동4190000-고금리상품대환목적(기존49%-&gt;16%)국민운행3479000-고금리상품대환목적(기존49%-&gt;9%)현대캐피탈-5097000-개인긴급자금1.주수입원:조선기자재업체근무중2.주수입금액:연봉2150만원_월165(+-7만원)만원통장입급3.월대출금상환으로107만원고정으로이체중입니다.머니옥션에서대출받아카드대금전액상환하면머니옥션대출금을갚아나가면서남은금액을모아기존대출금상환해나갈생각입니다.회사의특성상매년퇴직금이정산되어나오고상하반기보너스포함하면기존대출금정리할수있습니다.</t>
  </si>
  <si>
    <t>카드현금서비스상환목적입니다.성실상환약속드립니다.</t>
  </si>
  <si>
    <t>공무원으로재직하고있는미혼여성입니다.이직문제로4개월간쉬는바람에카드현금서비스로돌려막다보니카드값이너무많아지는바람에장기상환한다면수입이고정적이므로부담없이값을수있을것입니다.늘직업이안정적이다보니은행권대출아니면안했는데지난달에카드결제가급해서부득이하게사금융에서300만원대출했습니다.이것도빨리갚고싶습니다.여러분들도움을기다리겠습니다.</t>
  </si>
  <si>
    <t>기존대출국민은행1000만원,농협500만원웰컴론300만원카드사용료600만원(국민,신한,롯데:현금서비스포함)주수입원국가공무원주수입금액:220만원(10월부터급여35%인상됩니다.)지출핸드폰7만원,생활비80만원,금융상환60만원</t>
  </si>
  <si>
    <t>벌금문제로200만원이꼭필요합니다.</t>
  </si>
  <si>
    <t>작년한순간실수로음주운전을하여가로수를들이받고차량은완파되어폐차를하게되었습니다.벌금으로검사는200을구형했으나판사는측정불응이괘씸하다며300만원으로판결하였습니다.100만원은마련하여다달이조금씩갚기위해분할상환을신청했으나안되고,기한이2달이나지나불심검문에라도걸릴까노심초사하며지내고있습니다..이번달안으로는해결해야될듯하여급하게투자자여러분께부탁드립니다.</t>
  </si>
  <si>
    <t>현재200만원급여를받고있고,은행대출이자(45)와사금융이자원금(55),기타(40-통신비,보험,차비)등으로140만원정도지출하고있습니다.매달117000정도씩은무리없이갚아나갈수있습니다.펀드와주식실패로과거빈번한사금융조회와카드연체가있어신용등급이불량하여현재는오로지현금사용과연체없이신용관리에많이신경을쓰로있습니다.좀더신용등급이오르면사금융건도여기머니옥션에서환승론을이용하여낮은이자로갚아나가려합니다.이나이먹고200도없다는게너무비참하지만지금이최저점이라생각하고이것도지나가리라..라는생각으로희망을가지고살고있습니다..점점급여도오르고좋은일만생기리라믿습니다..저도어려운분들도울수있는날이오겠지요..^^마지막으로냉정하게판단하시고정중하게투자를부탁드립니다..</t>
  </si>
  <si>
    <t>사금융환승을통한신용등급상승</t>
  </si>
  <si>
    <t>안녕하세요우선안정적기업에재직중으로젊은나이에과도한욕심으로손실있었답니다.그래서사금융조회도하고대출도받구하다보니신용등급이매우낮습니다.낮은신용등급은사회생활특히금융생활에큰제약으로작용하더군요.신용등급상승과고금리이자의저리화.채무통합으로인한압박감에서벗어나고자이렇게투자자님들께도움들요청합니다.동생이로펌변호사이나형제간에말하기도그렇고집에모르게환승하고저또한제가실수한거제힘으로일어서야두번다시이런일이일어나지않겠다고다짐하면서이글을올립니다</t>
  </si>
  <si>
    <t>~~개인정보~~1.직장인/월150만원급여/정규직2.신용등급9등급3.총대출:금융권1100만원/사금융1000만원~~상환계획~~1.직장:정규직-4년6개월근무월실수령액(150만원)2.부업:9월부터안정적부업(대리운전투자및알바)을친구랑동업할예정이며약50-100만원정도수입발생예정입니다.공직에근무중이라서많이바쁘지만않으면6시부터2시까진일을할생각입니다~~지출비용~~현재금융권3군데합해서원리금균등상환으로41만원상환하고있으며사금율지출이자비용으로러쉬,스타19만원/웰컴.산와23만원/총83만원을지출하고있습니다.~~생활비용~~1.생활비용은여기가시골이라물가도안비싸고부모님과같이거주하느라별로들어가는게없습니다.2.적금및보험료:적금은집사람명으로매월30만원들어가고가족보험료로11만원들어갑니다3.집사람은어린이집선생님으로근무중월120만원투자자선생님들계서1천만원투자해주시면아래와같이사용할예정입니다.러쉬,산와,스타,웰컴환승으로인해서이율을저리고낮추고사금율대출건수를4건을감소하면신용등급이많이올라갈것이라생각됩니다.특히이자만상환하는것보단원리금으로되면금융부담도만이줄어들거라생각됩니다.투자자분들게는안정적인수익이발생되도록상환일전에가상계좌로입금될약속을9월에태어날제자식에게도부끄럽지않도록열심히노력할것입니다.공직에근무하면서나중에신불이되어서동생에게도누가되는형이되지않도록성실한직장생활과부업활동으로한번만믿어주시면최선을다하겠습니다.</t>
  </si>
  <si>
    <t>안녕하세요현제4년넘게직장생활을하고있습니다피치못할사정으로급하게돈이필요하게됐었습니다.그래서이곳저곳알아보면서신용등급도바닥까지내려오게됐네요조금만더신중했어야하는데...너무급한마음에사회생활과금융기관에이렇게크게타격을입을지생각지못했던거같습니다.다시처음으로돌아가볼려고합니다.조금이나마적금도다시넣고있습니다.투자자님들께서조금만도와주시면감사하겠습니다.</t>
  </si>
  <si>
    <t>1.현제4년6개월근무중(직장인)2.월실수령액(200만원)3.현제금융권지출비용-60만원적금&amp;생활비80만원매달균등상환착실히내겠습니다.도와주십시요.</t>
  </si>
  <si>
    <t>투자자님들에게성실히상환하는대출자가되겠습니다.</t>
  </si>
  <si>
    <t>대출을신청하게된계기는분산되어있는채무를한곳으로모으기위함과대출금을상환함으로써신용등급의상승을위해서입니다.</t>
  </si>
  <si>
    <t>내년1월결혼을앞둔36세직장인입니다.많은투자자님들에게저의현재상황을그리고앞으로의상환계획을말씀드리겠습니다.현재기존대출건은사금융포함총5건이며아래와같습니다.2009년08월현대스위스800만대출현재잔액620만가량(한달38만원)2009년09월스타상호200만대출현재잔액200만(이자만7만원)2009년08월산와머니400만대출현재잔액350만(한달20만원)2009년08월농협중앙회400만대출현재잔액270만(한달13만원)농협BC카드현금서비스+리볼빙현재잔액290만(한달37만원)이렇게현재대출건입니다.한달에납입하는금액이115만원정도이며,현재월수입에비해서대출건이많은편입니다.하지만연체없이갚을정도로2금융및사금융관리를해왔으며,농협대출금이랑카드값은솔직히단기연체가몇번있었습니다.캠코진행을할려고하였으나직장이직문제로아직3개월이되지않아10월말경에가능합니다.캠코진행하기에앞서투자자분들에게투자를받아서대출이되면카드대금이랑농협중앙회대출금을전부상환함으로서현재8등급인신용등급을7등급이나6등급정도로올려놓고싶어서그럽니다.현재직장월급일이매월10일이며,4대보험이들어가며정규직입니다.세전금액은168만원정도입니다.(토요특근에따라서금액이달라짐)세금을제하면155만원이평균월급이며,와이프될사람이세금제하고100만원정도받습니다.둘이합해서총250만원입니다만약에머니옥션에서650만원이대출이되면한달에37만원정도상환금액이며,캠코진행하기전까지의한달상환금액은머니옥션37만원+현대스위스38만원+스타상호7만원+산와머니20만원입니다.총102만원이며,수입250만원에서대출지출금으로약48%정도의금액이나갑니다.이정도면충분히투자자님들이투자에손해를안끼치고성실상환할수있겠다싶어서대출을신청하게되었습니다.저를믿고투자를해주시면정말감사하겠습니다.</t>
  </si>
  <si>
    <t>고금리대출을환승하려합니다.</t>
  </si>
  <si>
    <t>도움을청하고자합니다성실상환하겠습니다.</t>
  </si>
  <si>
    <t>안녕하십니까제가대출을신청하게된목적은동생의수술비용때문입니다.2년전에건강이좋지않아서병원진료를받아본결과신부전증이라는검사결과를받았습니다.그후로얼마전까지치료를계속하면서건강을유지했었습니다.하지만최근에몸상태가급속도로나빠져서병원에갔는데2주내이식수술을해야하는상황이라고의사선생님께서말씀하셨습니다.수술비용이1500만원정도가드는데집안사정이그리좋지않아서큰돈을마련하기가어려운상황입니다.그래서고심끝에대출기록을남기는게저어되어서머니옥션에부탁하기로결정하였습니다.현재동생이수술을빨리받지않으면생명이위태로운지경이라서이렇게투자자분들께도움을청하게되었습니다.부디하나뿐인제동생살릴수있게도와주시길바라겠습니다.</t>
  </si>
  <si>
    <t>현재저는호텔서비스업에종사중입니다.한달수입은125만원정도입니다.대부업이나사금융채무가없는관계로부득이하게생기는지출은없습니다.보통한달에30만원정도가생활비,용돈명목으로쓰이며나머지중40만원정도는부모님께드리며나머지35만원정도는혹시모를일을대비하여따로저축해두고있는상황입니다.모아놓은돈이300만원정도가있고이곳머니옥션에서1200만원대출에성공하면그돈으로우선동생의수술비를해결할계획입니다.차후에발생하는추가적인병원비는그동안들어놨었던적금으로해결할생각입니다.이후에갚아나갈시에는수입125만원중70만원을상환목적으로쓰고나머지자금에서최소한의생활비만제외하고는모두다상환비용으로사용할계획입니다.특별히다른지출이없기때문에조기상환도가능합니다.성실함으로치자면어딜내놔도자신있습니다.깔끔하고성실하게상환하겠습니다감사합니다</t>
  </si>
  <si>
    <t>대출상환도와주세요</t>
  </si>
  <si>
    <t>현재캐피탈과상호저축은행에서대출을받고있는데..스타상호에서100만원을빌렸는데..이자만내다가두어달전부터원금과같이내고있는데80만원정도소액이남아있어서정리하고싶어서머니옥션에대출의뢰합니다..여기는조회기록이남지않는다고하셔서..한국시티캐피탈에서는500정도있는데정리할려고사금융에알아봤는데조회를몇군데했더니기록이남아서어렵게한국시티에서대출을받았습니다.연체는없고꼬박꼬박납부하고있습니다.카드값과&lt;연말..명절때문에&gt;스타상호를정리하고싶은데도와주셨으면합니다..이번달까지해야해서...빠른시일내세좋은소식이있었음합니다..부탁해요..조회기록이5번정도있고카드발급때문에신용도가많이떨어져있습니다...사금융에서이용하면신용도가더하락하니..제발도와주세요</t>
  </si>
  <si>
    <t>급여일이매달10일이여서15일이면상환할수있습니다.당연히빌렸으면약속한날짜에갚는것이기때문에..저의신청금액고이자율의조건이맞으신투자자분께서는빠른시일내에연락주시면정말감사하겠습니다.</t>
  </si>
  <si>
    <t>고금리사금융해결과신용등급올리고싶습니다.</t>
  </si>
  <si>
    <t>대학졸업후인테리어업체에서7년간근무하다가재작년에독립해서무리하게사업을시작하다가빚을지게되서저축은행과중계업자통해서사금융에손을대게되었습니다.그후로현실을직시하고작년6월부터다시직장생활을시작하게되었고,현재연체없이상환을하고있지만높은고금리도너무아깝고,더구나신용등급이올라가지않아서이렇게신청하게되었습니다.</t>
  </si>
  <si>
    <t>현재제일저축에200만원,웰컴크레디트에360만원정도남아있습니다.대전에있는인테리어업체실장으로근무하고있으며월소득은200만원정도되면제가개인공사도아르바이트식으로하며일정치는않지만부수입도있습니다.현재까지연체없이꼬박꼬박상환해나가고있고,사금융에고금리이자갚을꺼어차피갚아야되는돈이니,여기서해결하고,신용등급도올리고싶습니다.성실한상환약속드리며,부탁드리겠습니다.</t>
  </si>
  <si>
    <t>급하게150만원만대출받고싶습니다.</t>
  </si>
  <si>
    <t>얼마전까지생산직사원으로근무를하다가최근경기침체로인해서다니던회사가폐업에이르게되었습니다.이전까지2달간의급여가지급되지않아서생활이너무어렵게되었습니다.현재노동부를통해서급여지급신청을한상태이구요.기다리고있습니다.2달의급여가나오지않아생계에큰타격을받고있어서부득이하게이렇게부탁을드리게되었습니다.현재다른직장을구하고있는상태구요.곧직장에들어갈예정에있습니다.</t>
  </si>
  <si>
    <t>현재받지못한임금2달치를받게된다면상환은조기로할수있을듯합니다.당장직장을구한상태는아니지만곧직장을들어갈예정이라서(아는분소개로들어갈예정)상환에는크게어려움이없을듯합니다.</t>
  </si>
  <si>
    <t>잘못된선택으로어려움을격고있어도움을청합니다..ㅠ</t>
  </si>
  <si>
    <t>처음에갑작스럽게학생신분에서돈이급하게필요하게되어사금융을빌리다보니..이런상황까지오게되었습니다.이제는직장인으로돈을벌어이자와원금을상환중이지만생활자금이부족하여많이힘든상황입니다.</t>
  </si>
  <si>
    <t>1.기존채무-국민은행학자금/잔액약750만원/월이자비용약7만원-국민은행근로자희망/잔액760만원/월균등상환액약18만원-hk상호저축/잔액317만원/월균등상환액18만원-보해상호저축은행/잔액400만원/월이자9만원-원더풀/잔액약270만원/월균등상환액약16만원-러쉬앤캐쉬/잔액약200만원/월이자약7만원-월원금및이자비용약75만원2.호프집매니져로월175만원통장수령중입니다.3.고정지출:원금및이자비용75만원+핸드폰7만원+교통비7만원4.상환계획:기존채무상환및이자비용과고정지출비외70만원이상의금액이남아조금씩상환해가는중입니다.이자가생각보다많아많이줄어들지는않았지만여러분의도움을받아열심히상환해나가겟습니다.도와주세요</t>
  </si>
  <si>
    <t>보증금이필요합니다</t>
  </si>
  <si>
    <t>성실히납부하겠습니다</t>
  </si>
  <si>
    <t>환승신청합니다!</t>
  </si>
  <si>
    <t>제가군대를전역하고무엇이든지다할수있다는자신감에이것저것무리하게손을대다손실을많이입었습니다.그래서급한마음에사금융에까지손을내밀었습니다..(당시에는사금융이얼마나안좋은지알지못했죠..ㅜ)사금융에서대출받고하다보니어느새신용이바닥을치고있더군요..ㅜ이제는다시정신차리고신용등급의향상과고금리를줄이기위해서이렇게환승신청합니다!!이돈으로사금융을모두상환하려고합니다!</t>
  </si>
  <si>
    <t>급여액1.직장-정규직2년6개월근무(실수령액은월120~130)2.투잡-10월부터저녁알바를하려고합니다.투자자님들께서700만원투자해주시면아래와같이사용하려고합니다.1.500만원ㅡ&gt;사금융완납2.200만원ㅡ&gt;저축은행완납지금이자만해도60만원이지출되는데적은돈도아니고사금융만다완납해도신용등급이앞으로많이올라가고금융부담도상당히줄어들것같습니다.투자자님들께는원리금균등상환약속을꼭지키며,선결제방식을주로이용할수있도록하겠습니다.서류는최대한빨리첨부하도록하겠습니다.직장급여,재직증명서,의료보험납부증명서,신분증사본,등본,초본등등.잘부탁드리겠습니다!</t>
  </si>
  <si>
    <t>긴급생활자금이필요합니다.</t>
  </si>
  <si>
    <t>교육비가좀모자랍니다.성실히상환하겠습니다.</t>
  </si>
  <si>
    <t>저는올해취업했다가짧은회사생활을그만두고취업준비생활을다시하고있습니다.저의삶과자아를찾기위해다음주에미국에서열리는자기개발교육에등록하려고단기아르바이트(마트,호텔,전시회등)를여러개하고있는데요.업체별로급여일이달라서교육이후에나지급되는곳들도있구요.모자라는부분도있어서이렇게대출을신청하게되었습니다.카드연체등해본적이없고,첫대출이라떨리고조금무서운부분도있지만,부모님께손벌리는거보다이자를더내더라도제가돈에대해책임을지기로결정했습니다.돈은빌릴수있지만시간은빌릴수없기에저에게중요한지금이시기에꼭삶을위해투자하고싶습니다.</t>
  </si>
  <si>
    <t>1.다른대출건없습니다.2.집중적으로아르바이트를하고있는건지난달부터이구요.아직핸드폰비도부모님께서내주시고,전에는부모님과따로살아서돈이좀들었는데최근부터같이살게되어서자기개발교육외에는다른지출이거의없어졌습니다.10일간의교육이끝나고돌아온후밀린급여받으면서첫상환문제없이가능하구요.최근3주동안의단기아르바이트수입을합산하면113만원이구요.다음달부터는청년인턴을할예정이지만,혹시나안된다고하더라도아르바이트는계속할계획이구요.이번기회에돈에대한책임감을더키우면서성심껏상환하겠습니다.약속드립니다.감사합니다.</t>
  </si>
  <si>
    <t>젊은놈하나좀도와주세요...</t>
  </si>
  <si>
    <t>안녕하세요.전북전주에거주중인류동호라합니다.다름아니라제가3달전에너무돈이급해부랴부랴돈을구한곳이대부업체입니다.헌데그때당시대출에관해전혀몰랐기때문에캐피탈이란말만듣고서류를보내고대출신청을했더니,대출은리드코프(150)산와머니(100)이렇게되더라구요..근데중요한건중계업체여서이곳저곳과다조회를해서신용도도너무떨어졌고,대부업체대출한거때문에점수가더깍였더라구요...처음에는그렇게신용도를중요하게생각을안했는데,이제절실히느끼게되네요...현재아버님은제가20살때돌아가시고,어머님은제가초등학교다닐때이혼하셔서,제가혼자살아나가야할입장이라..혼자먹고살아야할입장이라당장대부업체돈을전부내고싶어도,그렇게못하고있는처지이고,일한지첫달부터팔을좀다쳐서,공장특성상잔업을해야돈이되는데,일반근무만하고,병원다니느라급여를80~90을받아서,대부업체돈을갚고기숙사있으면서밥사먹고,카드값내고하다보면한번에대부업체돈을상환하려고맘을못먹겠더라구요..신용도도회복해야하는데말이죠...그래서다시한번머니옥션에신청해봅니다..그렇다고머니옥션에서대출을하게되더라도못갚는건아니니걱정마시구요...현재팔도완쾌됐고,잔업특근계속다하고있구요..연체없이상환하겠습니다.저한번믿어봐주시구요..기대어긋나지않게약속지키겠습니다.긴글읽어주셔서감사합니다.</t>
  </si>
  <si>
    <t>리드코프:150만원대출(3회납부:현재129만원남았음)산와머니:100만원대출(2회납부:이자43.8%확실히얼마남았는지를..)리드코프:월152,200원납부중산와머니:월6,0000원납부중제가3개월수습기간동안은월급여에-10%빠지고,4대보험비이렇게빠졌구요이제수습기간이끝나서-10%는제외됐네요..저는현대자동차1차협력업체인(주)코트코라는회사에서버스차체뼈대프레스+용접관련일을하고있구요공장은두군데구요..개입사업체입니다.2010년6월11일입사를했으며,시급은이상되어4570원정도입니다.근무시간은아침8시~잔업포함저녁8시에끝나구요..매주수요일은잔업이없는날입니다.이런날은아침8시~오후5시까지일을하구요..지출내역은리드코프152,200/산와머니6만원/현대카드15만원/휴대폰12만원/기숙사에서지내면서잔업특근없는날은밥은제가해결해야하기때문에보통한달평균30만원정도입니다./보험료11만원머니옥션투자자님들께서도움을주신다면,카드값/대부업체대출금액등을다내고나면,다음달부터는적금도들수있을듯합니다.절대연체없이상환약속드리구요믿음주신만큼성실상환으로보답드리겠습니다</t>
  </si>
  <si>
    <t>대출부탁드립니다..</t>
  </si>
  <si>
    <t>한달전결혼한신혼입니다...</t>
  </si>
  <si>
    <t>지난달4일날결혼을하였습니다..저희부모님께서모든것을해주셨기때문에더이상도움을청하기가죄송하여준비하지못했던것들과올12월에소중한제딸아이가태어날준비를제힘으로하고싶어투자자분들께도움을청합니다..</t>
  </si>
  <si>
    <t>현재정직원으로생산직에근무중이며기본급140만원에각종수당을포함하면약월250만원정도됩니다.상여금은500%입니다..급여일은매월5일이며은행권에서받은대출이자와원금을매월단한번도연체없이꼬박꼬박상환하고있습니다.머니옥션과은행권모두합쳐생활비를줄이면서충분히상환할수있으며상여금받는달에는원금을더갚아나가겠습니다.그리고더여유가된다면만기일이전에상환하겠습니다.만약단한번의연체라도할시모두일시상환할것을약속드리며투자자분들게진심으로부탁드리겠습니다.투자자분들께신뢰와믿음으로보답할것을약속드리겠습니다...</t>
  </si>
  <si>
    <t>다시한번신청드립니다.</t>
  </si>
  <si>
    <t>고금리대출을상환하고싶습니다.</t>
  </si>
  <si>
    <t>금융상환및생활자금</t>
  </si>
  <si>
    <t>수술비로인해대출신청합니다...</t>
  </si>
  <si>
    <t>현재스포츠강사로일하고있습니다.월급은250만원정도받고있고요사업자등록이되어있는곳이지만월급명세서는나오지않습니다.대출을하게된목적은이번에귀(중이염)에문제가생겨병원에서수술을받으려고하는데수술비목적으로사용을하려고합니다.</t>
  </si>
  <si>
    <t>귀(중이염)수술을하게되더라도일상(스포츠강사)생활하는데에걸리는시간이1주일이면충분하다고하여제가다니고있는직장에계속나갈수있으니월급(250만원가량)을받으면매달결제일에상환을하려고합니다.총월지출내역은다음과같습니다.월수입대략3,000,000원,휴대폰비2인-150,000원,식대및생활비-500,000원삼성카드대출금-300,000원,자녀학습비-200,000원회사출퇴근교통비-150,000원연체되는경우는없으니한번믿고대출도와주세요~</t>
  </si>
  <si>
    <t>다시한번힘차게!!!!</t>
  </si>
  <si>
    <t>안녕하세요.저는27살직장인입니다.제가처음대출을하게된계기는...저희아버지와어머니는제가군대에있을때이혼을하셨습니다.제가외아들입니다.어려서부터아버지의좋지못한모습을많이보고자랐습니다.그런데..군대에있을때도아버지께서어머니를많이힘들게하셨습니다..그래서결국어머니께서는두분이같이살고계신집을나와서...혼자살으셨고..그후로이혼을하게되셨습니다.그런데..군제대후약1년정도가지나서연락이왔습니다.아버지께서진폐증이라는병에걸리셔서..수술이급하시다고...그래서부랴부랴고향으로내려갔는데...다행히수술은잘됐지만..그후가문제였습니다.어머니와함께살으셨던그집마저팔아서...혼자여기저기쓰시다가...아버지말씀으론...누구를빌려줬는데...연락이않된다고...그래서...잊어버리셨다고...병원수술비..치료비..더구나...아버지는월세15만원에...화장실과..수돗가를공동으로사용하는곳에살고계시더군요...참막막했습니다...이제사회생활시작하면서..제가해보고싶었던공부를하던중이었습니다...아무리제가싫어하는아버지지만...팔은정말안으로굽었나봅니다..그래서...은행보다는...더쉽게돈을빌릴수있는대부업체를선택했습니다.그래서아버지병원비와...치료비...그리고정말없는돈을빌리고빌려서...저소득자에게임대해주는아파트에살게해드렸습니다..그후대출금을상환하느라...제생활은많이힘들어졌습니다..대출금갚느라정신없는사이..저의조그만목돈도모으기가힘들어지고...그러다보니...한번빌렸던곳이..다시빌리게되더라구요...말이좀길어지는것같습니다...제가정말좋아하고아끼는여자친구가있는데...저보다나이가좀많습니다.그래서내년이나늦어도후년초에는결혼을해야하는데...비싼대출금이자갚느라좀힘들더라구요.그러다보니...참돈때문에고민이많아져서하루하루지내는게즐겁지가않더라구요.그치만그렇게고민만한다고달라질것도없는데...마음다시한번고쳐먹고열심히즐겁게하루하루파이팅파이팅또파이팅하면서지내려고합니다.</t>
  </si>
  <si>
    <t>기존대출내역대출금현재잔액현재상환금액러쉬앤캐쉬250만원(48%)15010만원원더풀250만원(48%)18010만원hk저축은행250만원1313만원유아이크래딧200만원(49%)15010만원산와머니100만원(48%)7010만원주수입원현재백화점에서화장품브랜드에서일을하고있으며회사는우리나라화장품브랜드중대기업입니다.평균급여는170만원정도이고인센티브제도가있기때문에인센티브를받는달은200만원이조금안됩니다.월고정지출내역대출금-53만원월세-45만원보험료-10만원핸드폰-15만원&lt;어머님꺼를같이내드리고있어서많이나오는편입니다.&gt;기존에한달에나가는대출금이50만원이넘지만...이곳에서대출이승락이된다면...33만원정도가됩니다.기존에나가던대출금에서훨씬가벼워진대출금이니깐..정말열심히바르게갚겠습니다.마지막으로정말부탁드리겠습니다.위에서제가쓴걸보시면...억울한척쓴것같아서좀신경이쓰입니다.하지만솔직히써야지..하늘도도울거같았습니다.어찌됐든..제가잘못한선택이니깐제가짊어져야할몫이라고생각합니다.하지만그짊이조금가벼워졌으면하는마음에도움을청합니다.어찌됐든어딘가에라도하소연을할수있었고...그래도기대라도할수있는오늘밤은...기분이좋네요.긴글읽어주시느라수고하셨습니다.</t>
  </si>
  <si>
    <t>이제막취업을시작하여...기본적인생활비가부족하여...대출을신청합니다.</t>
  </si>
  <si>
    <t>이제막취업을시작하여...한달간의기본생활비가부족하여...대출을신청합니다.</t>
  </si>
  <si>
    <t>상환계획은....지금일하는곳에서....급여가약150만원가량나오기때문에...급여는주급으로...지급받고있습니다.주(약40만원가량)12개월균등상환방식이라면...부담없이...상환할수있습니다.</t>
  </si>
  <si>
    <t>긴급사업자금대출원합니다커피가격인상으로인한물건사입자금입니다500만원대출시이자율33%로18개월분납하겠습니다</t>
  </si>
  <si>
    <t>안녕하세요.경기도일산에서유통업을하고있는세아유통임동진입니다.현재각소매점과도매점,업소등에공산품을납품하고있으며내년초에오를예정인담배때문에담배사재기로인한소매점들의자금운영,회수가어려워,10월말에오를커피의물건사입을하지못할상황입니다.31살의젊은패기로현재6년째경기일산,서울은평,마포,강서,경기파주등으로쉴세없이뛰면서장사하고있습니다.저에게투자를해주시면절대후회하는일없으실것이라확신합니다.사람은진심으로대하면상대도진심으로대한다고생각합니다.제가장사하면서겪은삶의교훈입니다.좋은투자자분을만났으면합니다.감사합니다!!</t>
  </si>
  <si>
    <t>상환계획서입니다.현재저의부채는농협과국민은행의합900만원정도남아있으며,월상환금액은합계이30만원정도씩계속인출되어나가고있습니다.그리고집사람명의로되어있는자동차에대해제가보증을서있는상태고요차량은쏘렌토이며현재600만원정도할부남아있습니다.이것은매달40만원씩인출되고있습니다.월총매출은1억3천만원을발생시키는고정거래선과옥션의상품이벤트를전적으로마케팅업무제휴하고있습니다.순수입은월평균500~600만원정도이며,고정지출은한달기준,창고임대료800,000원직원급여(2)3,600,000원각종공과금300,000원식대600,000원유류비(평균)2,000,000원핸드폰사용료200,000원잡비50,000원지출합계7,550,000원(약800만원정도지출)사업상대출을해주시는투자자및파트너께는위와같이18개월로33%이자를원리금균등상환으로할것을다짐하며,한번맺은인연을쉽게저버리지않고어려울때도움주신분들께항상보답하는마음으로변제하겠습니다.꼭믿고부탁드립니다!!</t>
  </si>
  <si>
    <t>대출원합니다.</t>
  </si>
  <si>
    <t>어머니병원비대출</t>
  </si>
  <si>
    <t>자금이필요해서이렇게올립니다.</t>
  </si>
  <si>
    <t>자동차사고가났는데제차량이96년식이라자차가입을하지않고타다가사고가났습니다.다른차량은보험처리하면되지만제차량을고쳐야하기때문에이렇게글을올립니다.</t>
  </si>
  <si>
    <t>하나은행300만원년11%리드코프300만원월18만원납부신협260만원년14%</t>
  </si>
  <si>
    <t>[생활자금</t>
  </si>
  <si>
    <t>관급공사운영자금10년차정보통신법인업체입니다</t>
  </si>
  <si>
    <t>안녕하세요.수원에서정보통신공사업을10년째운영하는법인입니다.현재관급공사3건을진행하고있습니다.2009년매출-3억6천만원2010년3분기현재-4억3천만원부가세신고금액2010년12월말아래참조1)발주처:수원시청공사명:행정통신망0000000구축공사-12월20일준공예정준공금&amp;#50585;:38,600,000원2)발주처:정보통신기능대학공사명:0000증축공사(정보통신)-12월17일준공예정준공금&amp;#50585;:66,243,300원3)발주처:평택세관공사명:000신축공사(통신)-11월30일준공준공금&amp;#50585;:25,477,000원위와같이현재공사가진행되고있으며,주거래은행에서대표이사의개인신용도미달로대출실행이불가능해져서머니옥션에글을올립니다..</t>
  </si>
  <si>
    <t>상환계획서입니다.현재법인의부채는공제조합출좌보증금담보대출4000만원정도있고대표이사의부채는국민은행의마이너스신용대출900만원정도남아있으며,법인은월상환이자금액은10만원정도씩계속인출대표이사는원리금균등방식으로31만원연체없이나가고있습니다.올해수주금액은총2억4천만원조달청(전자입찰)및대학교현장입찰로수주했습니다.현재4건준공완료되었고공사3건은진행중입니다2009년매출-3억6천만원2010년3분기현재-4억3천만원부가세신고금액2010년12월말아래참조1)발주처:수원시청(전자입찰)공사명:행정통신망0000000구축공사-12월20일준공예정준공금&amp;#50585;:38,600,000원2)발주처:정보통신기능대학(현장입찰)공사명:0000증축공사(정보통신)-12월17일준공예정준공금&amp;#50585;:66,243,300원3)발주처:평택세관(전자입찰)수주분협력사하도급공사공사명:000신축공사(통신)-11월30일준공준공금&amp;#50585;:25,000,000원고정지출은한달기준사무실임대료와관리비등700,000원직원급여(4)7,600,000원각종공과금(4대보험료)800,000원식대600,000원유류비(평균)1,500,000원자재대금(10월말)4,500,000원지출합계(10월)1550만원사업상대출을해주시는투자자및파트너께는위와같이12개월로35%이자를원리금균등상환으로할것을다짐하며,한번맺은인연을쉽게저버리지않고어려울때도움주신분들께항상보답하는마음으로변제하겠습니다.꼭믿고부탁드립니다!!</t>
  </si>
  <si>
    <t>생활자금신청합니다</t>
  </si>
  <si>
    <t>아버지병원비</t>
  </si>
  <si>
    <t>자동차할부잔금을정리하고싶습니다.</t>
  </si>
  <si>
    <t>우선지난번저의경매건에관심을가져주시고도움주신투자자님들께진심으로감사의말씀을드립니다.다시한번머니옥션을찾게된이유는다음과같습니다.2007년10월31일차량을구입하게되었습니다.차량명sm5차종중형승용용도자가용자동차등록번호12서7600저의남편은일전에도언급했다시피결혼전채무로인해신용이좋지않았고저또한별다른직장도없었고신용도그럭저럭했던지라..아버님명의로차량을구입하게되었습니다.당시아버님께서는교직공무원이셨고지금은퇴직하셨고일은따로하시지않고계십니다.차량구입당시남편이알아서했기에(남편성격이이렇다저렇다말이없고)저는넋놓고있었는데최근르노캐피탈측에서아버님께연락이와서는3년동안넣은차량대금을제외한나머지대금을일시불로내던지아니면다시계약을해야한다고합니다.남편에게확인을해보니3년동안타다가차를돌려주던지아니면다시남은금액을할부로처리하기로했다고합니다.차량금액은24.379.000원입니다.모두다할부로했구요..이때까지넣은돈이(470.000*36개월)남은돈은1200만원가량이남았다고합니다.남편은이렇다저렇다말도없고저보고알아서하라고합니다.시아버님께서도마찬가지로저에게알아서하라고하시구요..그래서투자자님들께도움을구하고자합니다.제생각에는투자자님들께서도움을주신다면제명의로바꿔서캐피탈기록이나조회없이할부금을갚아나가고싶습니다.더불어그동안아버님명의로되어있어서세금혜택이나공제될부분을하나도처리하지못했었습니다.이제부터는놓치고싶지않는바램입니다.개인사업자리스자동차이야기는들었습니다만.현재제신용등급이8등급으로등급미달로알고있습니다.위의사실이거짓이아닌것은제가머니옥션측으로영수증및차량등록증을같이첨부하여보낼것이니확인부탁드립니다.</t>
  </si>
  <si>
    <t>이제상환계획을말씀드리자면기존대출건은6개월전과마찬가지로신협1700만원선신협600만원신용보증재단1000만원입니다.저는지금패밀리레스토랑을운영중입니다.프랜차이즈가맹점이고대학가상권이라요즘같은불경기도잘극복해나가고있습니다.상권이기도하지만주위아파트원룸등이밀집되어있어서손님연령층이다양하고음식가격대가5천원부터1~2만원안대로아주저렴해서손님끊기는날이없습니다.월매출은개강6개월동안은4천~6천사이이고방학6개월은3천만원내외입니다.대학상권이라현금매출이60%이상일경우가많으나..확인해드리기가어려워카드매출로만말씀드리자면월평균1500~2500만원선입니다.(카드회사매출팩스확인후정확한건수와매출수정하겠습니다.)순수익은손익분기점이2000만원으로잡고(월세,직원인건비,전기세,가스,유지비등)식자재코스트를35%선으로계산을하면방학기간은700만원선부터개강기간은1400만원정도입니다.여기에서지출되는내용은다음과같습니다.월고정지출아이두명월교육비400.000만원선아파트관리비또는전기세등400.000휴대폰요금(남편과합쳐)150.000원선부모님용돈200.000만원~보험및적금600.000만원선~생활비차량유지비등500.000~1.000.000만원이자및원금상환-신협(620.471원)신용보증재단-50.000원머니옥션-279.565원르노캐피탈-470.000원매월순수익내지출400만원선입니다.최하소득700만원으로잡았을때300만원이여유가됩니다.만약머니옥션에서1500만원이대출성사되었을경우월상환금액(830.000)에서기존470.000원을제하면360.000원정도를제가부담해야합니다.이금액은전혀부담이되지않고오히려제명의로변경시사업자차량으로하여차량유지비전액돌려받을수있으니훨씬도움이될것같습니다.그리고머니옥션에서도움을빌리고자하는가장큰이유중하나는신용도에전혀영향을받지않기때문입니다.저는지금신용을올려야하고더이상의채무는없는것이좋을것같애서입니다.만약지금도제가신용이좋았다면은행권에서차량할부금대출받아해결하는것이좋았을텐데말이죠...지난번에도제가말씀드렸다시피저는카드연체은행쪽연체전혀없었습니다.지금도물론카드연체없구요.단지제가신용이떨어진이유는사업을하기전남편과저둘다생활능력이없었을때아이에게줄책을할부로구입하였는데그것을연체하였습니다.이렇게신용이중요한지알았다면절대그러지않았었을껏을...철없는나이에시집가서판단능력이너무없었던것같습니다.지금은두아이의엄마이자한집안의가장으로..항상웃음잃지않고..열심히생활하고있습니다..지금의고된생활과힘든나날들이나중에행복으로다보상되리라믿고또믿으며말이죠...저는두아이의엄마이긴하지만꿈이아주큰여자입니다.제가요식업에뛰어든이상쉽게포기하지않을것이고꼭성공할것을믿어의심치않습니다.투자자님들께서저번처럼저를한번더지켜봐주시고도움주신다면지금의늘감사함잊지않고.잘갚아나가도록하겠습니다.두서없이쓴글끝까지읽어봐주신점깊이감사드립니다.</t>
  </si>
  <si>
    <t>긴급생활자금요청,성실히상환합니다</t>
  </si>
  <si>
    <t>몇달간집안사정으로급여의대부분을집에생활비로드려서카드비용상환(미연체)과휴대폰비용(2개월연체)되어서상환하려고합니다.성실히상환하겠습니다.</t>
  </si>
  <si>
    <t>다른대출로약55만원정도한달에지출이됩니다.그리고집과생활비로약50만원정도지출이됩니다.급여는세금제외약175만원정도입니다.그러니,약70만원정도여유돈이있으니상환하는데문제는없을것을판단이되어집니다.성실하게상환하도록하겠습니다.</t>
  </si>
  <si>
    <t>신용대출을원합니다</t>
  </si>
  <si>
    <t>문자메세지를통해머니옥션이란곳이있는걸처음알게되었구요..곧,연말도다가오고할머님생신과집안의크고작은행사가몇가지예정되어있씁니다.식구들이많지않은조촐한집안인데...장남,장손으로서제책임은다하고싶습니다.근데...제가좀생각없이준비를착실히못해놔서연말이다가오니발등에불이떨어진격이되었습니다.대출목적은...개인생활자금입니다.실수없이원리금균등상환방식에의거착실히납부가능합니다</t>
  </si>
  <si>
    <t>1.다른대출건이있는경우현대캐피탈중고차할부대출있습니다.1200만원대출받았으며,36개월분할상환중입니다.월50만원에조금못미치는금액을분할상환중이며,현재16개월분납입되었으며,현재대출잔액은700만원정도남은걸로알고있습니다.2.공통*****라는가구점에배송담당으로근무중이며재직기간은27개월차가되었습니다.기본월급은230만원이며배송직이다보니추가수당이있습니다.추가수당까지포함하면월250-270정도됩니다배송직이다보니4대보험적용이안되고있구요,,하지만재직증명은가능합니다.핸프폰요금월8-9만청약저축월10만보험료월14만현대캐피탈월50만그외담뱃값과자동차유지비용으로월50만정도지출12개월로원리금균등분할상환하고싶습니다.원금과이자포함50만원내외로납입가능할꺼같습니다.그이상의금액은좀자신이없구요..50만원내외로는많은부담이되지않을꺼같습니다.</t>
  </si>
  <si>
    <t>좋은인연을이어가기위해많은분들의도움을절실하게기다리</t>
  </si>
  <si>
    <t>안녕하세요?유아용품류와캐릭터상품을취급하는자영업자입니다.&lt;대출계기&gt;-유아용품류와캐릭터상품들을취급하는쇼핑몰이다보니물품의가지수가많아생각보다자본금이많이들어가동업을겸한투자를받아운영하였습니다.2년8개월운영중동업자인동생이결혼을하게되어투자한자본금을돌려줘야하는실정입니다.생각지도않게급하게자금을돌려받아야한다는동생에게걱정안끼치고바로자금을돌려주지못하여마음이몹시도무겁습니다.지인이나형제들에게손을빌려보고싶었으나사는형편이비슷하고몫돈에단시일안에해결해야해서대출을신청하게되었습니다.&lt;대출금의사용용도&gt;-동생투자금1000-사금융400(로니오200,콜렉트200)</t>
  </si>
  <si>
    <t>&lt;기존대출건&gt;1.소상공인자영업자대출700만원(5년거치이자43,400원)2.롯데캐피탈-7,131천원(원리금균등상환367753원)3.사금융(이자만로니오88000원,콜렉트133000원)&lt;주수입원&gt;쇼핑몰판매수입외450~600남편월급150~부수입40(과외수입)=========================&gt;총수입640이상&lt;매월고정지출&gt;가게세20만원가게유지비8만원(캡스및수도,전기)연금및보험료62120원가족보험료36만원생활비(세금포함)160원통신료(인터넷요금및전화)30만원교육비30만원기타(남편용돈,경조사비,친목회비등)40만원대출금상환비용632153원=========================&gt;총지출3,935.273원&lt;대출금의사용계획&gt;-투자자님께서제상환계획서를보시고투자를해주신다면대출금1500만원에서동업자동생자금1000만원돌려주고,사금융400만원을상환하여완납할계획입니다.사금융을완납하게되면사금융이자부분(221000원)빠지면서대출금원리상환으로(782779)지출이56만원정도늘어나게되는데이부분은동업자동생의월급(100만원)이대체되면서빠지게되므로대출금상환에는지장을주지않을것입니다.기회가주어진다면성실히납부할것을약속드리며,좋은인연으로이어진동생과의관계가금전적인문제로인하여끊어지는일이없도록도와주시길바라고바랍니다.</t>
  </si>
  <si>
    <t>120만원정도대출받고싶습니다</t>
  </si>
  <si>
    <t>통신연체금상환입니다.카드값이적지않게나가서그걸갚느라통신연체가되엇습니다.이걸빨리갚아보려고합니다.상환방식은12개월로매달25일월급날갚아나가는것으로하겟습니다.연체없이갚아나가겠습니다.공익근무중이라대출이쉽지않네요</t>
  </si>
  <si>
    <t>매달25일45%120만원12개월126015갚겠습니다연체는없이무조건그날짜에갚겟습니다</t>
  </si>
  <si>
    <t>200만원빌리고싶습니다.성실하게갚아나가겠습니다.</t>
  </si>
  <si>
    <t>머니옥션을알아보기전에햇살론을알아보았는데,직장에서월급여를현금에서통장으로바뀐지2달밖에되지않아햇살론의자격이되지않아서머니옥션에대출신청을하게되었습니다.공무원공부를하고있는오빠가있는데오빠가결혼을하려고합니다.그런데아직직장이아직없는데다여러가지이유들로인해부모님이허락을해주지않고있습니다.그런데오빠는꼭결혼을하려고하고저의입장은오빠의이해하는편이라개인적으로정말조금이라도도움이되고싶어서돈이필요하게&amp;#46124;는데자세한상황을얘기를할수없어이해가될지는모르겠지만아무튼그러한집안일로200만원이필요하게되었습니다.오빠보다저는먼저오래전에직장생활을했는데도불구하고쉽게도와주지못해답답한데다예전사금융대출을받을때중개없자덕분에개인신용등급이좋지않고저축은행이나다시사금융에대출을받아조회기록이남게되면나중에라도햇살론이라든지,은행의저신용대출을받지못하게될것같아조회기록이남지않는다고하는머니옥션에신청을하게되었습니다.</t>
  </si>
  <si>
    <t>저는한학원에서부원장으로아이들을관리하고있는학원강사입니다.직책은부원장이지만,아직까지는작은규모의학원이라큰학원의교무주임정도로생각하면되겠지만원장님과다른강사님들과함께정말열심히학원을키우기위해노력하고있는학원입니다.저희학원은다른학원들과는분명히차원이다른생각으로사교육중심의대표학원이아니라결국에는진정으로학생들이스스로공부하게만드는학원시스템을만들기위해정말끈임없이연구하는학원입니다.이학원은개원한지4년정도되었는데저는개원한첫날부터지금까지근무를하고있고당연히앞으로도계속근무를할예정입니다.고정수입은월급여로100만원을받고있는데,급여는매달말일이며,고정된월급외에개인단과를한달에4명~5명정도를또하고있고,시간이날때개인과외도하고있습니다.개인단과수입은한명의단과비의70%를단과비가들어오는날바로현금으로받는식으로하고있는데,보통한달에적게는45만원,많을때는60만원사이로받고있습니다.기존에개인적으로필요하여올해5월에사금융웰컴에서200만원을받아매달15일에13만원씩,작년8월에사금융스타에서200만원을받아매달15일에11만원씩,갚고있습니다.웰컴은원금과이자를같이상환하는것이고,스타는이자만갚고있습니다.처음에학원에대한얘기를한이유는저는거의2년넘게학원일에몰두를하고있고앞으로이학원에서꼭성공을할것이라는것을얘기하고싶어서였습니다.그래서저는매일집과학원을반복하는생활을합니다.친구들도거의명절에만보는편이고,저녁도도시락을싸가기때문에가끔학생들맛있는거사주는것외에는유흥비를쓰지않는편입니다.그러다보니매월급여는거의부모님께드려서관리를부탁하는편이고사금융대출이자는단과비나개인과외비로내고있습니다.앞으로도계속그러한생활을할것에는분명하다는것을알려드리고싶습니다.학원이잘될것이라고믿고있고그렇기때문에대출금상환을충분히잘할수있다고믿습니다.</t>
  </si>
  <si>
    <t>신용등급향상및고금리탈출하고싶습니다도와주세여~</t>
  </si>
  <si>
    <t>1.대출목적작년까지고기집을운영하다가지인소개로올해3월노래연습장을인수하여하게되었습니다기존손님이많고수입도높은편이라인수비용이생각보다많이들어모자란비용을사금융에서대출을해서인수를하였습니다머니옥션을저번에알게되었지만부결대서다시신청합니다원래5등급이었는대사금융과문자온대전화하다보니깐등급도떨어지고해서대출이힘듭니다이번기회에고금리탈출하고싶습니다ㅠ</t>
  </si>
  <si>
    <t>.상환계획러쉬200만원-월22만원산와200만원-월22만원리드300만원-월30만원원더풀300만원-월30만원제가적어도수입이최하500이상은보장됩니다12개월해서총월100만원정도납부하는중입니다믿고투자부탁드립니다대출받아서100만원돈을머니옥션에상환하겠습니다믿고투자부탁드립니다</t>
  </si>
  <si>
    <t>재대출)다시한번도움부탁드립니다.</t>
  </si>
  <si>
    <t>기존에사금융에서대출을받아고금리로납부중인대출을상환하려다시한번도움요청드립니다~기존에머니옥션에서3차례의도움을받았고단한차례의연체도없이성실히전부상환을했습니다~3차례의도움을받으며저도머니옥션을신뢰하고이용하게되었습니다.현재사금융쪽의대출금을이자만납부하다보니원금은그대로이고이자도높아서이참에정리하려고합니다.기존처럼성실하게상환약속드립니다.믿고다시한번도와주세요~!!</t>
  </si>
  <si>
    <t>현재SKT고객센터에4년째근무중입니다~매월160만원이상의고정기본급에10~50만원의추가인센티브를받고있고일년에두번특별상여금도받고있습니다~</t>
  </si>
  <si>
    <t>비싼이자상환및사업자금마련</t>
  </si>
  <si>
    <t>사업을하며사업자금이모자라는이유로캐피탈및카드대출현금서비스를이용하여이자가생각보다많이비싼관계로생각지않은금액의지출이많아머니옥션을알게되어비싼이자를상환하며캐피탈및현금서비스를대환하고자신청합니다.도움을주시면정말감사하겠습니다.</t>
  </si>
  <si>
    <t>롯데캐피탈(430만원)신한카드(600만원)삼성카드(100만원)대환하고자하며나머지는사업자금이필요하며함께신청합니다.월매출은700정도되며월소득은350정도됩니다.월지출은핸드폰,가게월세,전기세,보험등(80만원정도)됩니다.꼭상환할수있도록도와주시길바라며사업이잘이루어질수있도록도와주시면감사하겠습니다.</t>
  </si>
  <si>
    <t>연체없는상환약속드리겠습니다</t>
  </si>
  <si>
    <t>현금서비스를상환하려합니다.</t>
  </si>
  <si>
    <t>기존대출금액을(2건-현대,국민)상환하려합니다.일단적은금액이남은것부터확실히상환하려합니다.</t>
  </si>
  <si>
    <t>저의대출남은잔액내역알려드립니다.◎현대스위스600--&gt;달상환금액26(연체없음)◎시티캐피탈460--&gt;달상환금액38(연체없음)◎아주캐피탈620--&gt;달상환금액30(연체없음)◎현대캐피탈90--&gt;달상환금액13(연체없음)◎sc제일은행490--&gt;당상환금액27(연체없음)◎국민은행130--&gt;달상환금액8(연체없음)◎카드론280--&gt;달상환금액20(연체없음)◎현금서비스400--&gt;연체없음대출목록이좀많네여.쬐금쬐끔씩한다는게이렇게나되네여..한달상환비로나가는돈이162정도됩니다.기존대출2건을상환하면기존나가는상환비가21만원에서13만원정도로줄게됩니다.상환은정말제이름걸고연체없이납부됨을약속드립니다.제목표는대출을한건한건줄여서신용등급을올리는것입니다.뭐가진돈이보시는바와같이많은것도아니어서등급이오르면1금융권대출을받아서짐만나는애인과전세집이라도하나구해서결혼하려구여..많이도와주세요..절대후회는안드리겠습니다.</t>
  </si>
  <si>
    <t>생활자금.</t>
  </si>
  <si>
    <t>생활자금..남편허리가안좋아몇달쉬는동안월급이없어서(재부산에서근무지난달부터고정월급들어옴)카드사용..생활비등으로사용했는데상환이힘들어서요</t>
  </si>
  <si>
    <t>남편200만원저168만원대출이자41만원유지원비놀이방비50만원아파트관리비및생활비70정도..4사람보험.학습지...60정도.</t>
  </si>
  <si>
    <t>급할때필요한대출</t>
  </si>
  <si>
    <t>신용등급이낮아대출이힘듭니다.건설회사에현장소장으로있으며,개인사정으로급하게필요하게되었습니다.</t>
  </si>
  <si>
    <t>씨티캐피탈-950만(월상환액550,000)미래저축은행-400만(월상환액75,000)아주캐피탈-150만(월상환액240,000)리드코프-500만(월상환액186,000)위드캐피탈-300만(월상환액112,000)원캐싱-200만(월상환액120,000)있습니다.</t>
  </si>
  <si>
    <t>고금리를저금리화하고싶습니다.도와주세요.</t>
  </si>
  <si>
    <t>기존제2금융권과사금융의대환대출을목적으로대출을희망합니다.</t>
  </si>
  <si>
    <t>현재사용중인다른대출은다음과같습니다.1.국민은행458만원(연7%)매월약13만원씩상환중2.농협130만원(연6%)매월1만원씩상환중3.현대캐피탈271만원38%,매월약15만원씩상환중4.러시앤캐시130만원(연43%)매월11만원씩상환중5.아이루리아245만원(연49%)매달21만원씩상환중6.산와머니180만원(연43%)매달15만원씩상환중현재비엔에프족발보쌈의조리사로2008년12월부터근무중인정규직입니다.4대보험은가입되어있습니다지금대출을받아갚으려는곳은대부업건과캐피탈등총해서820만원정도입니다도와주시면아주성실하게매달꼬박꼬박갚겠습니다.</t>
  </si>
  <si>
    <t>다시한번100%대출상환으로믿음에보답하겠습니다..</t>
  </si>
  <si>
    <t>몇개월전에현대스위스에서대출을800을받았습니다.이것을옥션에서환승을하기위해다시한번대출을신청하였습니다.이곳에서두번의대출을받아서한번은며칠전에중도상환을하였고나머지하나역시현재상환중에있습니다..이곳에서대출을받아서10일입금인데부득히하게11일에입금하여하루연체가2-3회정도있습니다..제가급여일이10일인데학원에서근무하다보니급여가10일밤에들어오는경우가있어서그렇게넣었습니다..그이외에는이곳머니옥션에서든다른기관에서대출을받은것이든연체를한적이없습니다..몇년전사금융으로허덕이고있을때,이곳투자자분들과지인의도움으로조금씩저금리로갈아타면서사금융을모두없앴습니다..^^이번에도믿고투자해주시는분들에게절대실망시키지않겠습니다추운날씨감기조심하세요..</t>
  </si>
  <si>
    <t>현재매월급여로300만원그리고주말특강을해서매달400만원정도고정수입이들어오고있습니다..지출은..현재국민은행2500만원대출(이중1000만원은적금담보대출입니다)매달40만원가량지출한성저축은행500만원대출(마이너스통장으로이자가19%입니다)매달7만원가량지출현대스위스730만원대출매달40만원가량지출머니옥션230만원대출매달24만원가량지출......................역시심사마크가없어서그런지대출이되지않아다시한번신청해봅니다..^^재직증명,급여통장등..머니옥션에제출하여현재검사받은상태구요음..일주일동안달라진사항이신협에서받은대출240만원을상환하였습니다..이곳에서대환을하여신용등급이조금이라도올라갔음좋겠네요..그리고이번달말쯤에150만원정도되는현금서비스도상환할예정입니다..다시한번믿고투자해주시면후회하시는일은없을겁니다..^^그럼좋은하루보내세요..</t>
  </si>
  <si>
    <t>3개월만사용하려합니다.750만원</t>
  </si>
  <si>
    <t>현재크레딧뱅크758점6등급입니다.5등급이되려면7점이모자른상태입니다.현재특별한신용평점상승요인이없는상태라몇개월은등급상승을기대하기힘든상황입니다.2월에이사계획이있어대출이필요한상황에서우리은행에서마이너스통장대출을받으려고했으나5등급이되어야만가능하다고합니다.750만원대출이성사되면현재우리은행730만원대출금을전액상환하여대출내역이삭제되면5등급상승이가능한상태입니다.</t>
  </si>
  <si>
    <t>2011년2월중5등급으로상향조정이되면마이너스통장대출을받아머니옥션대출을상환하고이사비용을마련할계획입니다.우리은행대출1건730만원외에어떠한대출도없는상태이며연봉3650만원에외감법인회사에서3년10개월째근무중입니다.상환에어떠한무리도없으며혹여등급상승이늦어지더라도월50만원상환에전혀문제없습니다.단기간안전한수익을원하시는투자자분들에게좋은기회라고생각됩니다.제과거머니옥션거래내역을보시면더욱믿음이가시리라생각됩니다.</t>
  </si>
  <si>
    <t>설계사리크루팅자금</t>
  </si>
  <si>
    <t>우선설계사일을하다보니메니져라고는하지만리크루팅비랑사원들의활동비제가써야할영업비솔직히이번달지출이너무과다하여서11월달일을많이못했음</t>
  </si>
  <si>
    <t>매달급여를500만원이상을받는보험대리점메니져입니다매달26만원정도는충분히가능하다고생각합니다신랑급여또한매달300만원이고요</t>
  </si>
  <si>
    <t>매출1억넘는옥션판매자인데설대목을위한유동자금마련을원합니다</t>
  </si>
  <si>
    <t>옥션,G마켓,11번가및오프라인매장에서판매활동중입니다.아시다시피옥션등에서판매를하면고객은옥션에돈을입금하고옥션은구매자가구매결정을안하면8일차에송금해줍니다.(저희의경우60~70%의고객님들이구매결정을안해줍니다/지마켓은예외적으로10일차에송금)내년설은다소빨라서이제설대목이시작되었고올해2월설의경우에는한달매출이2500만원이었습니다.이때옥션등에묶여있는8일차후입금예정자금이너무많아서주문이들어온물품의재고확보가어려웠습니다.이번에는미리유동자금을마련하고자합니다.</t>
  </si>
  <si>
    <t>기존대출내역-캠코전환대출(농협)950만원/매월21만원납부-정부보증학자금대출(하나은행)450만원/매월28000원납부-리드코프500만원/매월17~18만원납부-원캐싱80만원/매월64000원납부-삼성카드론100만원대출이후계획-원캐싱의80만원전액상환후대출해지-나머지자금으로옥션등에서판매활동을위한유동자금마련기타-한복대여업과판매를같이하고있으며한복의특성상매출대비순수익이상당히높습니다.-제대출목적이소비성이아닌100%확보가능한자금에대한유동성을확보하기위함입니다-대출확정이되면희망하시는투자자님들께옥션등에서매일저에게입금하는내역및제신용상태에대해공개하겠습니다-2010년1분기부가세신고금액은5천만원이조금넘으며현재매출이계속상승중입니다(한복은매달매출의변동이큰편이며여름에는비수기입니다.하지만이제설대목이오네요^^)-제가부득이한사정으로대출이자를못갚게될위기에처하면가지고있는노트북등을팔아서라도연체없이상환하겠습니다.혹은인터넷위주로판매를하니7천만원에전세중인상가건물을활용해서라도절대연체는없을것입니다.</t>
  </si>
  <si>
    <t>보증금이필요합니다.</t>
  </si>
  <si>
    <t>100만원대출신청합니다..</t>
  </si>
  <si>
    <t>생활비약간이필요합니다..저도여기서투자하고있습니다만...급하게돈이좀필요해서신청합니다...</t>
  </si>
  <si>
    <t>급여:월평균200만원현재부채:국민은행400만원정도대출남아있구요..사금융은없습니다.저도여기투자를하고있습니다.지금회수해야할금액이190만원정도남았구요..월25만원정도씩회수하고있습니다.</t>
  </si>
  <si>
    <t>사금융건이남아있습니다.총350정도되구요.우리은행대출건이155만원남았습니다.하나로통합하려고합니다.</t>
  </si>
  <si>
    <t>새마을금고3,300만원(임대아파트담보대출)우리은행근로자장기대출700만원(기155만원남아있음)산와머니70만원러시앤캐시50만원스타크레디트190만원리드코프30만원총이렇게남아있습니다.저희신랑급여171만원제급여142만원통장수령하고있습니다.아파트관리비및월세30만원4인가족보험료30만원차량유지비신랑10만원전회사에서유류비나옵니다.공과금(휴대폰,인터넷비,스카이,우유값,큰아이한글나라수업비)35만원사금융과아파트이자우리은행이자및원금78만원청약저축10만원신용카드사용료한달결재20~30만원나머지돈으로생활하고있습니다.사금융세곳은원금과이자를갚아나가지만스타크레디트는이자만(8만원)납부하고있어..특히스타크레디트를없애고싶습니다.500만원빌려서한달29만원씩갚아나가는거어렵지않다고보지만그래도혹여연체가있더라도최우선으로해서갚아나가겠습니다.</t>
  </si>
  <si>
    <t>캠코가진행이되었습니다이자를내야하는데부득이하게재대출신청해봅니다</t>
  </si>
  <si>
    <t>12월9일부로자산관리공사에서1600승인받았습니다월욜일에우리은행에서이자가지고오라고해서이리대출을신청하게되었습니다현재머니옥션에서350기대출받은상태입니다현재7번정도연체없이납입중입니다한번만도와주세요...월욜날가야되서이리급하게대출신청해봅니다..^^</t>
  </si>
  <si>
    <t>월급명세서보내드리겠지만매달250정도받고있습니다현재캠코진행으로인해캠코35만머니옥션19만농협17만우리은행19만예가람15만해서105만정도가대출금으로나가게됩니다기존캠코전에210정도나갔는데연체없이210정도1년넘게갚았습니다현재월급에105만에재대출받아18만이늘어도123만정도는무리없이갚을수있습니다123+푼요금5만집은형집에살아서아무것도나가지않습니다128만에보험금19만정도나갑니다도합147만정도나가고100만정도여유자금이됩니다그래서6개월짧게대출신청합니다</t>
  </si>
  <si>
    <t>원자재매입자금이필요합니다</t>
  </si>
  <si>
    <t>일시적인매입자금부족으로원자재매입자금이필요합니다</t>
  </si>
  <si>
    <t>매월원리금균등상환</t>
  </si>
  <si>
    <t>연수입4800만원/월DTI0%</t>
  </si>
  <si>
    <t>아침에급하게신청하느라사연을적지못했는데,방금머니옥션직원분께서전화를하셔서안내를해주시더군요.다행히회사가오늘부터추석연휴를제공해서시간이되기에이렇게몇자적습니다.신청목적은남편이납부중인카드론을상환하기위해서입니다.저는기대출이없지만,남편은대출이좀있거든요.주택담보대출과카드론인데주택담보대출은이자가높지않지만,카드론은금리가20%에육박해요.이걸머니옥션대출금으로갈아타려고합니다.제가대출받는것에워낙민감해서,머니옥션은신용보고서에대출기록이남지않는다고해서이렇게신청합니다.</t>
  </si>
  <si>
    <t>현재판교에위치한상장기업에서재무팀부장으로재직중입니다.월실제수령하는급여만400만원이고,매년성과급으로연봉의15%정도가다음해3월에지급됩니다.재직,소득,직급등을방금전에머니옥션직원분과통화하면서확인했고,서류증빙도가능합니다.(근데달라는서류가너무많네요ㅠㅠ2등급인데심사가꽤엄격한듯싶네요)신용보고서에는나오지않지만,회사에서직원대출로2,000만원을받은건이있습니다.말그대로재직기간중에회사에서복리후생차원으로직원들에게제공하는것이고,연이율4%이고이자는회사에서납부해줍니다.일종의꽁돈이랄까요...퇴사시에원금만상환하면되는데,이회사오래다닐거니까걱정안하셔도되고요.원리금이월50만원정도던데,절대문제없고요.매달급여들어오면머니옥션대출금상환은자동이체해놓겠습니다.다들즐거운추석되세요.</t>
  </si>
  <si>
    <t>학원강사20년만에학원개원하였습니다</t>
  </si>
  <si>
    <t>대학졸업후학원에서영어를가르친지이십년만에프랜차이즈영어학원을차렸습니다.아는선생님의권유로6회유찰된집합건물24평호수하나를경매로낙찰받아3월부터혼자운영해왔습니다.작은평수라별부담없이시작했는데작아도학원은학원이네요.이제입소문도나기시작햇고아이들도늘기시작했어요.그런데겨울이라난방기도들여놓아야하고차량.운행도해야하고선생님도한명채용해야될것같습니다.여유있는상황에서학원을시작한게아니라조금힘이들어서대출신청을하게되었습니다.</t>
  </si>
  <si>
    <t>기존대출은신협에1100햇살론받았고대한생명200,롯데캐피탈300있습니다.신협은약30만원씩대한생명은칠만칠천원롯데캐피탈은팔만오천원정도빠져나갑니다.지금원생은스무명조금못되고월수입은200정도됩니다.월삼십만원정도는큰무리없이상환할수있습니다.</t>
  </si>
  <si>
    <t>한번더투자자님들의도움을원합니다</t>
  </si>
  <si>
    <t>다시한번재대출신청하려합니다.공부방을운영하고있습니다.머니옥션투자자님들덕분에이사하고회원도조금씩늘고있습니다.그런데세상일이마음대로되지않는것같습니다.남편이교통사고를내는바람에긴급하게자금이필요하게되었습니다.합의금및벌금이많이부과되어서많이어려움이있습니다.지금까지거래해온것처럼성실껏상환하도록하겠습니다.다시한번도움을청해봅니다.</t>
  </si>
  <si>
    <t>25일공부방회비납입마감일이기때문에맞추어서상환하도록하겠습니다.회원이늘고있기때문에충분히상환할능력이있으니믿고도와주세요대출내역:농협-400만원현대스위스-200만원스타저축은행-200만원</t>
  </si>
  <si>
    <t>글을한번읽어봐주세요.성실상환을200%약속드립니다.</t>
  </si>
  <si>
    <t>대출목적대출을하게된계기-안녕하세요.32세두아이를키우고있는아빠입니다.젊은나이에사회생활을하여보험회사에입사하여지점장까지승진을했지만,조직원들의계약직후이탈로인해많은환수금을추징당하여사금융과카드론등높은금리의대출상품을이용하였습니다.대출을많이알아보고받다보니신용등급이많이하향되서사회생활을하는데지장이많았답니다.지금은안정적인직장에입사하여높은금리의대출만조금해결하고,향후한달간생활부족자금만해결된다면현재투잡으로pc방창업도준비하고있습니다.아버지께서투자해주셔서진행중에있습니다.투자자님들께서조금만도와주신다면춥고힘든2년간의긴터널을지나서밝은곳으로나갈수있을것같습니다.대출금의사용용도-현재사금융과카드론등높은금리의대출을이용하고있습니다.제가머니옥션에서도움받아전부다상환할수있지는않지만,현재다니고있는회사에서월250만원으로안정적인수입을받고있고,부모님과상의하여'시즌아이pc방'창업을준비하고있습니다.현재카드론과사금융사용금액을조금씩줄여서직면하는2011년초의부담을조금줄인다면창업과회사생활로충분히대출을모두다처리할수있는기틀이마련될것이라확신합니다.</t>
  </si>
  <si>
    <t>상환계획-기존대출의내역산와머니:43%,400만원,월20만원상환웰컴론:43%,500만원,월30만원상환우리은행카드론:35%,600만원,월32만원상환우리은행마이너스통장:6%,450만원,월이자3만원내외농협소상공인대출:6%,400만원,월이자2만원내외하나은행주택담보대출:8천만원,월50만원(아버지께서경기도하남시덕풍동한솔리치빌아파트503동701호제명의의아파트로담보대출을받으셔서부모님께서상환중이십니다.-기존대출건월상환내역월수입:250만원(1월중순이후pc방창업시운영인건비로300만원추가될예정입니다.)산와머니-20만원웰컴론-30만원우리카드론-32만원농협대출이자-2만원우리은행마이너스통장이자-3만원합계:월87만원상환중2.공통-주수입원:현재인터테크라는게임기설치유통판매회사에서차장직을맡고있으며,닌텐도위와닌텐도DS를영업장에설치하고판매도하는회사입니다.통장으로140만원고정급여를받고,현금으로100~120만원을수령합니다.개인사업장으로써대표의사정으로월급을두가지형태로받고있습니다.-부수입원:이번달부터부모님과상의하여아버님께서투자를해주셔서'시즌아이'프랜차이즈PC방창업을준비중입니다.현재상권분석자료를보며3곳정도의예상창업지역을고민하고있으며4주간의인테리어작업을끝내면1월말경개업을목표로하고있으며,투자금회수기간동안에월300만원의월급을약속받았습니다.-월고정지출핸드폰사용료:15만원(배우자포함입니다.)식비및생활자금:70만원자녀양육자금:30만원(식비와병원비포함입니다.)관리비:25만원차량운영비:20만원합계:160만원-대출이후의상환계획현재고정수입은250만원으로써머니옥션투자자님들께서도움을주신다면400만원을150만원씩사금융두곳의원금을줄이고,나머지100만원을우리은행카드론원금을줄이는데사용하겠습니다.상환계획은월수입250만원과1월부터고정으로300만원받는다면머니옥션월상환액24만원은연체없이성실히납부할수있다고확답드립니다.높은금리를조금씩줄여서현재직면하고있는2011년초에부담을줄인다면앞으로고정수입이많아짐에따라남아있는고금리대출을모두처리할수있을것입니다.</t>
  </si>
  <si>
    <t>원룸보증금300만원이필요합니다.</t>
  </si>
  <si>
    <t>집은경남이고일때문에타지역에와있습니다.원룸보증금이필요해서대출하게&amp;#46124;습니다.전에한번올렸는데이율을낮게잡아서그런지유찰되는바람에다시올립니다.마지막으로^^</t>
  </si>
  <si>
    <t>대한생명변액보험188만원대출있습니다.이율6.5%입니다.삼우중공업에서용접사로일하고있습니다.한달월급은평균250정도됩니다.고정지출내역으로는통신비10만원방세33만원생활비50만원상환계획은월급날월급받는즉시입금하겠습니다.</t>
  </si>
  <si>
    <t>40%이상의사금융을탈출하고싶어요</t>
  </si>
  <si>
    <t>힘든고비고비를넘기며지금껏왔습니다.열씸히밝게살았지만남편하는일이안되는건어쩔수없더라구요~그러다40%이상의4금융까지2곳사용하게되었고,아직다갚지못하고있습니다.이자만월10만원가까이되더라구요~일단4금융2곳을탈출하고싶어요~남편도이제고정적수입이있는직장을얻고열심직장생활하고있습니다.이제좀살만한편입니다.조금씩울가정이나아갈수있게되길바랍니다.</t>
  </si>
  <si>
    <t>남편수입이고정적이고,제수입월150정도로고정적입니다.상환은잘할수있습니다.월들어가는돈은거의없는편입니다.기본적인관리비,핸펀비,교통비와아이학원비외에는거의없습니다.</t>
  </si>
  <si>
    <t>성실한납부약속드립니다</t>
  </si>
  <si>
    <t>신랑이커피전문점운영한지3달되어갑니다.현재매출이2500~3000정도나왔구요.순익평균900~1000정도됩니다.가게투자금은5억정도들었고그때지인들에게3천을빌렸는데3달동안빌린돈거의다갚고이번달목돈이들어갈일이생겼습니다.</t>
  </si>
  <si>
    <t>상환계획은저도얼마전까지직장인이어서다음달부터실업급여가400정도가4달동안나눠서나오고저희가10월매출이3000이나왔을때기준으로임대료인건비재료비모든공과금빼고1100이익이났었습니다.겨울은따뜻할때보다비수기라봄되면매출더뛰리라예상하고있습니다.신랑이제빵,바리스타자격보유자라운영에는문제가없습니다.기대출금은제가급해서받은저축은행2건있습니다.신라,스위스200만원이고신라는원금균등15만원스위스는이자만4만원내고있습니다.신랑은아파트대출원금균등으로100원정도나가고있구요.그래서저희가모두공과금보험료등대출금포함해서고정지출300정도나가고있습니다.그래서원금균등으로상환가능합니다.</t>
  </si>
  <si>
    <t>병원비가필요합니다</t>
  </si>
  <si>
    <t>교통사고합의금이급히필요합니다.</t>
  </si>
  <si>
    <t>친정부모님을도와드리고싶습니다.꼭도와주세요...</t>
  </si>
  <si>
    <t>저는결혼9년차주부입니다.친정부모님이이사를가시는데조금이나마도움을드리고자합니다.추운겨울에돈이모자라서이사갈집을구하지못하고계십니다.저는시부모님과같이살고있는데시부모님이친정얘기만나오면저를줄일듯이하십니다.그리고남편은정말좋은사람인데돈에대해서만은너무깐깐해서저의신용조회도합니다.그래서신용조회를해도대출내용이나오지않는옥션에이렇게대출을신청합니다.사실오늘오전에신청을했었는데남편의회사에전화를한다해서다시제이름으로이렇게신청을다시합니다.여러분의많은관심과투자부탁드립니다.그리고9월달부터저도아르바이트를하고있어서연체없이상환을할수있습니다.</t>
  </si>
  <si>
    <t>농협에서아르바이트:100만원(4대보험비제외하고90만원정도)남편월급:월300만원이상(공무원)생활비:100만원교육비:100만원기타비용을제외하고도남편한테용돈을받고있습니다.</t>
  </si>
  <si>
    <t>금융상품프로모션상품을이곳을통해충당하려합니다.</t>
  </si>
  <si>
    <t>*H증권사에현직차장/정직원으로근무중입니다.*11월부터올상반기까진걸린프로모션에근근히맞춰나가고있습니다만,이제는다소힘에부쳐서이곳을찾게되었습니다.*주간단위로실적체크가되는지라,하루하루조여오는스트레스를버티기가힘이드네요.*약3000천정도더넣어야그나마숨을쉴수있을듯한데..이곳에서3000천이다되면좋겠지만,그건힘들거같아금액을1200만정도로올렸습니다.일단은,이곳을통해캠페인잔고부족분을좀더넣어보려합니다.</t>
  </si>
  <si>
    <t>1.기존대출내역*BS캐피탈:6000만(원금+이자포함)180만상환.*SC제일은행:6000만(내년11월까지이자만나가며)55만지출.2.수입내역및월지출내역.*주수입은월급+월상여며,통장에찍히는급여수준은고정급350만+상여200만내외정도됩니다.거기에와이프가작은중소기업에서사무직을보고있어월급여120만정도되구요.*지출은기본생활비+애기어린이집비용+차량유지비등해서.월평균200만정도됩니다.대출상환및생활비로해서토탈450만정도나간다고보면될거같습니다.3.글등록을마치며..*여기계신다른분들의사연에비하면,전사치스런생각일수도있습니다만,제나름대로는회사위치상해야할일이기에많이급한것도현실입니다.금융기관에종사하는만큼채무불이행같은부분은걱정하지않으셔도됩니다.약속은반드시지키니믿고투자결정해주셨으면합니다.</t>
  </si>
  <si>
    <t>생활자금필요합니다.</t>
  </si>
  <si>
    <t>대출대환및생활자금~성실납부약속드립니다!!!</t>
  </si>
  <si>
    <t>안녕하세요.답답한마음에도움을좀요청합니다.전과거에신용관리의중요성에대해너무나도몰랐습니다.정말아무것도몰랐기에대출받을때어찌알고전화가이리저리와서급한맘에전조회기록이남는지도모르고이리저리남기게되었습니다.그렇게남은건조회기록으로인한등급하락...이렇게신용이망가지는것이한순간이라는것에놀랍고당황스러웠습니다.그리고나서이제야신용의중요성과관리의필요성을뼈저리게느꼈습니다.지금다니고있는직장을평생직장으로여기고들어간거라목표까지가려면신용등급이이래서는안될것같아하루빨리관리해신용등급올림에힘쓰려고합니다.지금이라도깨닫고알게되었으니이제라도쓸데없는이자를줄이고한곳으로모으고싶습니다.그리고어머니의다리수술비로조금모자라보태려신청하게되었습니다.</t>
  </si>
  <si>
    <t>기존대출은현재차할부값인현대캐피탈1750만원과모아저축은행200만원,HK저축은행300만원이있습니다.영업관리직으로일하고있으며재직기간은이제1년넘어가고있습니다.실질적인월급은200~230이며주말에는격차로알바를하여부수입이들어오고있으며지금현재어머님과결혼할사람과같이살고있어생활자금은여자친구가대고있고월급에서는매달이자모아저축은행19만원,HK저축은행20만원정도와그외기름값과식비,적금총140만원정도를제외하곤없기때문에여태까지납부하는데문제없었으며대출을받게되면매달환승금액은전혀문제없습니다.여태까지연체한번도없었으며앞으로도절대연체는없을것입니다.그리고될수있는데로상환만기전에투자자분들께대출금을조기상환할계획입니다.-요약-고정월급200부수입20~50캐피탈35모아저축은행이자20HK저축은행이자20기름값40식비10적금50그외생활자금제외</t>
  </si>
  <si>
    <t>[연봉약6500</t>
  </si>
  <si>
    <t>바깥에서보기에는우량직종/고소득직장인입니다만어릴때대출중개업자에게속아무분별한조회/대출을진행하였고그결과신용등급이많이떨어진적이있습니다.그래서2008년취업후이부분들을지우기위해노력했습니다.그런데집을이사하는과정에서본의아니게목돈이필요하게되어제이름앞으로대출을받았습니다.(편모가정/외동딸입니다)현재기존에대출을사용중인건들이있는관계로추가대출이쉽지않은것음물론,더이상대출기록을신용상에남기는것도조금은부담이있는것도사실입니다.그런데최근집안식구/친척들은물론저까지병원신세를지게되어긴급히추가로목돈이필요하게되었습니다.연말인센티브는아직2개월이남았고,퇴직금중간정산은법적으로금지되어불가능한상황이더군요.그래서이렇게크라우드펀딩을신청하게되었습니다.</t>
  </si>
  <si>
    <t>1.기존대출내역SBI:약3800만원SC은행:약4700만원씨티은행:약4400만원외환은행:약6600만원각각금리는13%대부터30%대까지상환은원리금균등/만기일시두가지모두있습니다.매월300만원가량을대출상환에보태고있습니다.물론지금까지연체된적없습니다.2.주수입원:급여소득자(직장:상장기업,직원수약3천명)주수입금액:급여급여:월평균430만원(세금공제전)연평균인센티브1000~1200만원기타야근등특수근무관련수당월평균70~80만원추가수령따라서월평균총소득은세금공제후약400만원안팎이됩니다.인센티브는제외한금액입니다.인센티브는별도로넣어두고월상환에보태거나일부상환에활용3.월사용내역제가자취중이아니고,집안생활비는어머니소득으로운영되고있어서제가출퇴근하는등을제외하면별도고정지출필요하지않습니다.따라서제소득은오롯이대출관련으로운영되고있으며1500만원/30%에대한월80만원대의월상환추가부담은가능하다고판단됩니다.4.추후상환계획현재대출이후상환계획은이렇습니다.우선매달고정으로나가는기존대출관련의약300만원을제외하고추가로발생될약80만원까지추가로납입하면연평균1천만원의인센티브를제외/매월2~30만원이남습니다.연말까지는허리띠졸라매고이금액으로생활,매달꾸준히연체없이이자납입을하구요약2개월후에지급예상되는인센티브로일부를활용(약5~600)중도일부상환이가능할것으로보입니다.(기존대출을일부상환할수도있습니다.이자율을고려할예정)이후에도인센티브등특별소득발생시최우선으로상환하도록할것임을약속드립니다.꼭좀잘부탁드립니다.</t>
  </si>
  <si>
    <t>투자자님들께다시한번도움을청합니다..</t>
  </si>
  <si>
    <t>저는현재머니옥션에서대출을받아성실히상환하고있는중입니다..정말투자자님들께는죄송스럽습니다...다시는이렇게대출건으로글을올리고싶지않았는데요..살아가다보니깐인생은정말제가생각했던것보다마음대로움직여지질않더라구요...제가대출을다시신청하게된계기는요..저희집안에일이생겨제가돈을마련해드렸습니다..집엔제가가지고있는목돈으로드리는거니깐걱정말고쓰시라고말씀을드렸는데..제가힘이드네요..한번마이너스된걸메꿀려고하니..생활하기가벅찹니다..아버지가간암수술을하셔서계속일을하실수없는상황이오고..어쩔수없이대구에있음아버지가더안좋아지실꺼같다는새어니의말씀에..부산으로부모님들은이사를가게되었고,,저는직장이대구이기때문에친구집에생활비를주며생활을하고있습니다..하루이틀있는건괜찮았는데요..계속이렇게지낼려고하니너무눈치도보이고..마음이편하질않아서집을알아보고있는데보증금이없어서..지금당장나갈수도없는상황입니다..그래서이렇게다시투자자님들께..도움을요청합니다...다시한번저에게기회를주세요...</t>
  </si>
  <si>
    <t>2010.12월부터연봉이올라서(25,000,000),월급이1,910,000원입니다대출금으로(머니옥션)포함해서15일자에750,000원나갑니다..그리고지금생활비를지금하는금액이300,000원(친구한테)주고있구요..보험료갱신되서105,000원,통신비80,000(할부포함해서)교통비100,000밥값150,000(점심,간식포함)만약에머니옥션에추가로대출이된다면,,대출금300,000원까지는추가로갚을수있습니다..통신비와식비를조금더줄여서라도성실히상환하겠습니다..다시한번기회가올수있게도와주세요..간절히부탁드립니다..</t>
  </si>
  <si>
    <t>안녕하세요~제가지금쓰고있는대출이농협(800만원)산와머니(400만원)바로크래디트(400만원)을쓰고있으며..지금까지잘갚고있습니다.제직업은사업자를내고청소대행업을하고있으며..전체월수입은(1000~1500만원정도)이며..그중에제수입은(4~500만원)정도가져가고있습니다.연체나신용불량은전혀없습니다.그리고제나이는71생이며..사는곳은서울입니다.필요한대출금액은(5~800만원)정도입니다.</t>
  </si>
  <si>
    <t>청소서비스업을하고있으면서지금것받은대출금은잘갚고있으며.제가일한만큼월(4~500만원)은꼭벌고있습니다.그래서인지사환은지금까지잘하고있습니다.잘부탁드립니다.</t>
  </si>
  <si>
    <t>원룸보증금이필요합니다.</t>
  </si>
  <si>
    <t>긴급생활자금</t>
  </si>
  <si>
    <t>도와주시면성실히갚아보답하겠습니다.</t>
  </si>
  <si>
    <t>갑자기집안에우환이생겨급한자금이필요해서썼던카드값을한꺼번에갚을려니무리가됩니다.생각햇던것보다이자도부담이되어서여기서도움을받아상환할려고합니다.</t>
  </si>
  <si>
    <t>기존대출우리은행540만원-10%이율로9월만기상환예정-상환목적으로월20만원씩적금을들고있습니다.자동차아반테HD(09년식,중고시세1200만원)할부금460만원-2년동안열심히갚았고일년정도남았습니다.-월44만원납이하고있습니다카드론-현대카드260만원매달20만원씩상환상환계획월평균급여220정도됩니다그외따로과외를하고있습니다.평균월90이상받고있고방학중에는더많이벌고있습니다.월생활비는자동차유지비30,통신비10,용돈30외에술담배를안하기때문에따로드는것이없습니다.월소득이최소250에서300이상받기때문에금융상환에는자신있습니다.</t>
  </si>
  <si>
    <t>부채상환목적입니다.골드투자자분들에게투자부탁드립니다.</t>
  </si>
  <si>
    <t>안녕하십니까?머니옥션투자자로활동하고있는닉네임돈아입니다.이율을낮게책정한것은현실정에맞게조정한것이며일반투자자보다는골드투자자님들에게투자부탁드립니다.결혼4년차이며와이프가눈물을흘리며고백할게있다고하여서들어보니결혼전사용한카드값이현재900만원이있다고눈물을흘리며이야기하였습니다.정말청천벽력같은기분이들더군요나름대로돈에대해아픔을가지고있던저는열심히돈을모으자얘기하곤했거든요..하지만아내이고아들까지있는상황에서모른척할수가없어서좋게얘기하고그럼내가알아보겠다고말하였습니다.은행권에알아보았으나500정도대출이된다고하여서류다제출하고신용조회까지했는데전세자금대출이신용으로되어있어서안된다고연락받았습니다.왠만하면머니옥션에서투자만하고싶었는데이렇게대출을신청하게되었습니다.2년가까이머니옥션에서투자하면서지금도투자하고있지만아시는분도계실겁니다.연체는당연히없을거구요.현재투자금이잔고가420만원정도있고월33만원정도입금됩니다.일반투자자들보다는골드투자자분들께서투자해주셨으면합니다.감사합니다.</t>
  </si>
  <si>
    <t>월소득제급여:세후180만원아내급여:50만원(여동생피아노학원에서파트타임으로일함)주유비:평균10만원총월소득:240만원(통장으로증빙가능)제가가계부를꼼꼼히적는편이라지출내역설명드리겠습니다.적금:40만원(4회납입)청약:20만원(5회납입)-청약으로집사는건지방에서는별이득이없는것같아요.^^전세자금대출이자:8만원보험:386,658원(약39만원)아파트관리비:약18만원(저희집은중앙난방이라)처가계돈:3만원본가계돈:5만원여기까지가고정지출입니다.:133만원카드비용:87만원입니다.(카드비용에주유비,핸드폰비용,생활비용등포함입니다)TOTAL:220만원입니다.여유자금:20만원여기에서대출받으면청약은해약할까합니다.적금은목적자금이라꾸준히불입할거구여청약해약하면40만원의여유돈으로머니옥션26만원불입하고청약10만원짜리로바꿔타겠습니다.부탁드립니다.골드투자자여러분이율은적지만같은투자자입장으로서연체같은건없을것입니다.</t>
  </si>
  <si>
    <t>젊은청년에게기회를주십시요...win-win할수있도록성실변제하겠습니다.</t>
  </si>
  <si>
    <t>안녕하십니까...저는31살의건강한청년입니다...투자자여러분의건승과행복을기원합니다...저는현재정읍,부안,고창을주된지역으로운영되고있는지역주간신문인아리울신문사의취재부장으로재직중에있습니다.올해봄에결혼을생각하고있고이에맞춰열심히생활하고있습니다그래서작년에어렵사리주택을하나구입하게되었습니다...시골이다보니..아파트가격이터무니없이비싸고...구하기도어려웠죠그래서모아둔돈과적금등을해약해서계약을하고...해당단독주택의중도금은새마을금고에서담보대출로중도금을치렀습니다...(물론아직등기전이라명의이전은되지않았고현재물상보증인형식으로대출을받아서중도금을처리했습니다)그래서해당주택의잔금인8백만원과등기비용등을포함해서약350여만원이남은상태였는데...빨리잔금을입금하고보금자리를만들어야겠다는어리석은생각에인터넷의대출중개업체를통해서대출을의뢰했습니다....터무니없이자신만만했던그대출중개업체의담당자말만믿고제신용도가하락하는건생각지도못했습니다...그렇다고해서...잔금을다맞출수있었던것도아니었구요....대학교때알았던선배의사업자금에보증을섰다가선배가사업실패후잠적하는바람에그채무를고스란히제가떠안게되어서정말사회초년생시절부터그빚을갚느라열심히성실하게생활했습니다...물론신용회복위원회의도움을받아서해결했지만...약정기간보다훨씬더단기간에성실하게완전변제했습니다만...아무래도제1금융에서의대출은어려웠습니다....때늦은후회지만....후회에사로잡혀있는것보다는하루빨리상황을직시하고수습하고마무리하는게급선무라생각해서이렇게투자자님들께머리숙여부탁드립니다...저에게투자를해주신다면....정말성실하게변제하겠습니다...이제가정을꾸려희망찬꿈을꾸고있는제게기회를주십시요...젊은열정과성실함으로행복한가정을꾸려....저도후일에저와같은어려운상황에처한사람들을돕는기회를갖고싶습니다....다시한번이글을읽어주시는모든투자자님들의댁내평안과행복이가득하시길기원합니다...읽어주셔서감사합니다....후회되지않는투자가되도록성실하게변제하겠습니다....</t>
  </si>
  <si>
    <t>기존대출금액입니다...1)새마을금고-담보대출-5천8백만원(현재이자연체나연체없음)2)러시앤캐시-2백만원(24개월상환중4개월상환)3)산와머니-1백만원(12개월상환중4개월상환)*현재새마을금고대출은매월25일30만원씩납부하고있습니다러시앤캐시는24개월원리금균등상환으로한달에6만원정도씩상환했습니다...현재20개월남았습니다.산와머니는한달에13만원정도씩상환하고있으며현재8개월남았습니다...-한달고정이자비용30만원+6만원+13만원=49만원-고정지출비용-푸르덴셜생명보험에연금보장보험매월18만원-공인중개사자격증취득을위한학원비용-10만원-생활비40만원정도계:117만원(=약120만원)*투자자님들께서투자를해주신다면현재대출진행중인러시앤캐시와산와머니대출금은약혼자와함께2~3개월내에변제할계획입니다수입내역-(유)아리울신문사급여:평균월2백만원(수당포함)-전주kbs'전북은지금'라디오매주지역소식전달리포터활동비5만원x4주=20만원총수입=월평균220만원총수입(220만원)-고정지출(120만원)=100만원머니옥션대출성사시상환비용=59만원잔액41만원투자자님들께서투자해주신다면....성실하게변제하겠습니다...그리고나머지금액은한층더업그레이드된인생을위해서적금에도가입하고또한어려운상황에있는분들을돕기위해서머니옥션에도투자할생각을가지고있습니다...아무쪼록...너그러운마음으로행복한가정을꾸리기위해첫발을내딛으려는청년을위해서많은관심과도움부탁드립니다..</t>
  </si>
  <si>
    <t>대학원등록금을내고싶습니다!!</t>
  </si>
  <si>
    <t>-대형입시학원강사로일하고있습니다.아버지께서건강이안좋아지시고건강까지안좋아지신적이있어가장아닌가장역할을하며은행에대출을받게되었었습니다.열심히돈도모으고빚도갚고있는중입니다만교육대학원을마치질못했습니다.이번해에는등록금이500만원이넘어갑니다..어머니께는떳떳하게돈을벌었으니등록금걱정은하지말라고말씀드렸는데..200정도가부족합니다..작년2학기시작전에도여름에등록금일부250만원을28%에받아서현재도성실하게연체없이꼬박꼬박상환하고있습니다.이번에도머니옥션의도움을청해봅니다.</t>
  </si>
  <si>
    <t>제부채내역입니다.1.국민은행캠코환승대출10%1100만원(월28만원씩상환)2.국민은행희망홀씨대출14%300만원(월10만원씩상환)3.국민카드이지론16%500만원(월10만원씩상환)4.농협생계보증대출7%300만원(월9만원씩상환)5.머니옥션28%200만원(월13만7천원씩상환)6.12월달현대스위스저축은행스피드론26%200만원(이번달말첫상환입니다.월평균11만원상환해야함)회사는대형법인입시학원주임강사고요.같은회사는아니지만쉬는텀없이3년정도일하던또다른대형입시학원에서더좋은연봉으로더큰대형입시학원으로11월에이직하였습니다.급여날은똑같이매월5일이며기름값밥값또한들지않는안정적인직장입니다.급여는260이중소득세/주민세3.3%를세금으로내고요.20만원은퇴직연금으로빠지고통장으로232만원을실수령합니다.(그전직장에서는200-210통장실수령했었고요.또한독립해서최근까지월세를살았다가다시집으로들어가게되었답니다.부채상환금액외에통신비와청약저축비생활비등으로20-40정도를씁니다.7개월동안13만7천원머니옥션상환금액한번도연체없이꾸준히관리성실히잘상환했고요다른금융기관부채역시한번도연체한적없습니다.열심히상환하겠습니다.</t>
  </si>
  <si>
    <t>(사업자금)이번에사업을본격적으로시작하려합니다.</t>
  </si>
  <si>
    <t>-현재옥션에서개인판매자로물품을판매하고있습니다.삼개월째시험삼아전자제품을판매하고있는데,이번에사업자등록증을발급받아사업자로서판매를하려합니다.-옥션매출은12월달에1500만원,1월현재(1월20일)1600만원으로꾸준히증가하고있는상황입니다(옥션매출현황표제출가능)-마진은모든경비를제외한순이익10-15%정도발생하고있습니다.-이번에항상소규모로물품을납품받아거래해왔는데이번에규모를조금늘리려고하는데자금이조금부족해이렇게머니옥션의문을두드리게되었습니다.</t>
  </si>
  <si>
    <t>-현재기대출건은삼성카드에390만원으로매달이자는8만원정도납부하고있습니다.-최근물품지급대금으로현금서비스2건350만원정도사용중인데해당건은차주판매대금입금시상황됩니다.-상황계획은경우대출개월이6개월로되어있는데,대출해주신회원님들이원하시면2개월이내상황을하도록하겠습니다.-대출목적인물품대금지급이므로현재상태로본다면이익금의30%를대출금상황에사용한다면2-3달정도면해결될것으로생각합니다.월평균순이익을250만원기준으로봤을경우.-주수입원은옥션사이트에전자제품(디카,MP3,저장장치)판매</t>
  </si>
  <si>
    <t>올해30살반듯한청년입니다도와주세요!!!</t>
  </si>
  <si>
    <t>안녕하세요!!저는서울신림동에25년째부모님과거주하고있고올해30살입다..여러일을다해보고지금은조금한핸드폰가게에서6개월째근무하고있슴다!!여러가지사업을해보다가실패하고어릴때안해본일이없습니다!!사금융엘하비트에서200만원쓰고있는데연체없이잘납부하였슴다일수.개인빌린돈하나도없습니다!!!월180만원받고있는데...그전에사업을하다가실패하여아직남은부채가500정도되고있슴다그리고개인적인알바를하고있슴다통장거래내역원하시면보여드릴수있슴다....도와만주신다면성실히납부하겠습니다!!</t>
  </si>
  <si>
    <t>300만원대출신청을하였슴다기간은18개월로했슴다월180만원급여에서여러분들에투자자금20만원정도그리고엘하비스트월10만원한달에30만원지출잡고하면150~140정도남는데생활비및잡비로40만원정도쓴다고해도100만원정도남습니다결코..연체되실일은없습니다서류준비및통장사본등준비다되었슴다.제가일하는곳은독산삼거리에있는행복통신입니다거짓없게말씀드립니다도와만주신다면연체없이납부할수있슴다.투자자님도와주세요~!!미니홈피주소는싸이월드/kiho1654입니다보셔서얼굴보고확인해주세요!!!</t>
  </si>
  <si>
    <t>봄상품사입으로사업자금투자부탁드립니다.</t>
  </si>
  <si>
    <t>사업시작한지1년반입니다.적은자본으로시작하여서매출을많이올려도이렇게목돈이들어갈때는참어렵습니다.의류사업이1,2월이세금신고와신정,구정등으로또날짜도짧아서비수기인데이때상품준비를잘해놔야봄부터시작되는기간을잘보낼수있습니다.의류사업하시는분들이있다면잘아실겁니다.의류사입비자금문제로대출신청하게되었습니다.매출도꾸준히늘고고객도800여명으로어느정도자리를잡아가고있어늘감사한마음으로일하고있습니다.지인의소개로여기서투자를받기위헤용기를내어투자부탁드립니다.</t>
  </si>
  <si>
    <t>1,다른대출건신용보증기금(3,000만원1년거치5년상환월상환금15만원)신용보증재단(1,000만원1년거치5년상환월상환금5만원)외환은행(500만원5년균등상환월상환금12만원)2,주요수입금액매장매출은월카드평균1,000~1,400만원현금1,000~1,200만원이고작년총매출액은2억입니다.3,월고정지출내역매장월세120만원(부과세10%추가)총;132만원매장공과금:전기세,관리비,수도세등;30~35만원매장기타고정지출비식비,기타지출;200만원매장직원월급;150만원집월세;68만원집공과금;20만원상품사입비:매출의약30%정도4,대출이후상환계획순수익이800~1,000만원입니다.고정고객도800여명이고매출이꾸준히늘고있어지금상황에도충분히상환할수있으나더활발한홍보를통해작년대비30%이상을매출상승을목표로하고있습니다.도와주신만큼소중한투자금을안전히,성실하게상환하겠습니다.</t>
  </si>
  <si>
    <t>200만원필요합니다.</t>
  </si>
  <si>
    <t>도와주십시요</t>
  </si>
  <si>
    <t>사금융대환및생활자금대출이필요합니다..조회기록과다로부결되었습니다..</t>
  </si>
  <si>
    <t>전세자금500만원을올려달라고해서처음으로부탁드립니다</t>
  </si>
  <si>
    <t>원래전세금6000만원에1년사글세로500만원을올려달라서해서처음으로머니옥션에올립니다.</t>
  </si>
  <si>
    <t>은행권:500만원이자:108,000캐피탈:890만원이자:340,000월별로이렇게지출되고있습니다.현재직장인이라월급은세금때고175만원정도고정으로나오고있고,2010년7월에입사하여1년되는해인2011년7월에는퇴직금도추가적으로들어옵니다.딱1년만사용하고돌려드리겠습니다.</t>
  </si>
  <si>
    <t>사금융500및100만원생활자금받고싶습니다.</t>
  </si>
  <si>
    <t>사금융500만원은받는대로상환할것이고생활자금100만원은부모님카드를쓰고있는데저한테도움이아니라마이너스라대환후카드자르려고합니다.과다조회로신용도가많이하락한상태이며신용에는이상없습니다.개인사정으로돈을빌려고금리채무를하고있습니다.높은금리가몸으로느껴지며앞으로20개월이상을더납부해야한다는부담..이제조만간아버지가될몸이고가정의가장으로서솔선수범하는모습을보여주고싶어이렇게글을올려드립니다.</t>
  </si>
  <si>
    <t>상환계획대부업에서받은대출금을환납하고성실히의무를다하겠습니다.</t>
  </si>
  <si>
    <t>생활자금긴급으로필요합니다.</t>
  </si>
  <si>
    <t>제가이번에딸아이유치원입학및의료보험미납금관련해서긴급으로소액생활자금이필요하게되었습니다.2010년6월에개인집안사정(아버지암수술)로전직장을퇴사하여금년1월17일새로운직장에취업하게되었습니다.약6개월간의공백으로인하여여유자금이원활치않아이렇게머니옥션을통해대출신청을하게되었습니다.</t>
  </si>
  <si>
    <t>2011년1월17일에지금직장으로이직하였으며연봉2400만원에월평균약186만원에계약하였습니다.6개월간의취업공백으로인하여약간의통신연체및카드미납이있었지만현재직장에성실히취업중이므로앞으로의상환에대해서는성실히이행할수있음을약속드립니다.현재시티파이낸셜에30만원정도기대출이남아있으며6월에상환만기입니다.그동안있었던다른기대출들도작년8월경모두일시전액상환완료하였으며대출기간동안연체는없었습니다.다시한번성실한상환을할것을약속드리며저의가정생활이안정될수있게도움을주시면정말감사드리겠습니다.</t>
  </si>
  <si>
    <t>가장으로서당당하게다시일어서고싶습니다.600만원신청합니다.</t>
  </si>
  <si>
    <t>안녕하세요.저는작은학원을운영하고있는학원장입니다.학원을운영하고있는다른원장님들께서도대게그러하듯이저또한20대부터일반강사를시작하여공부방을거쳐4년전부터작은학원을꾸려운영하게되었습니다.강사를몇년이어하다보면과외를하게되고그러면서자연스럽게공부방을가지게되는데그때벌어들이는수입은고스란히'나도학원을하면성공하겠다.'라는꿈에흡수가됩니다.결국은학원을차렸고그바로1년은참좋았습니다.저혼자학원을하면서생기는이익은전부제몫이기때문입니다.그런데또욕심이나게되었습니다.한과목의단과학원에서여러과목의종합학원을하면더큰수입이보장될것이라는욕심이지요.그렇게저는작년12월까지종합학원을운영해왔습니다.그런데공부방과학원초기1년동안잘되었을때만을생각하고서안일하게운영을하여.......정신을차려보니제게남아있는건제가족과빚더미뿐이었습니다.가장으로서가족에게들어간돈은전혀없었으면서원장으로서의위신을챙기기위해여러강사님들월급과차량월급을위해끊임없이약3년을월급을주는것에만바빴던것입니다.당연히수입보다나가는월급이많았을때는대출을받았고,또현금서비스를받았고,그것도안될때는지인의돈도빌렸습니다.더이상빌릴때가없을때가되어서야사람은제자신을둘러보게되나봅니다.이제는돈을빌려서월급을줄때가아니라는것을지금에서야알게되어그래서대출을신청하게되었습니다.다른것보다먼저지인을통해빌린것을갚기위해서600만원을신청합니다.</t>
  </si>
  <si>
    <t>먼저1월부터미련이남았던종합학원을버리고영수단과학원으로바꿨습니다.학원에계시던강사님들3명을떠나보내고수학을하실한분만남겨두었습니다.차량기사님들과도상의하여전임이었던두분의월급을모두시간타임으로많이내리고운행수도줄였습니다.기사님들이못하는운행은제가직접하기로했지요.다행이오래근무하신기사님들이라월급을많이줄였는데도학원의어려움을이해해주셔서참감사했습니다.그렇게운영비용을최소화하는것을시작으로수업시스템을연구하고또광고도하였습니다.그랬더니중등부원생4명이더들어오는저에게는기적과도같은일이벌어졌습니다.몇년동안은그저광고는필요없다여기고그냥운영했던저였기에성과를받아들이는일이너무기뻤습니다.한달에지출되는금액은건물세:50만원수학강사월급:100만원차량기사월급:60만원건강보험과연금:30만원우리캐피탈이자와차량할부:87만원농협대출이자:3만원카드이용:165만원공과금:15만원총510만원입니다.지출부분에서가정에서쓰는모든돈들(양육비,생활비)는현재와이프의월급으로모두감당하고있습니다.한달에들어오는수입은초등부4명100만원중등부10명325만원고등부15명360만원총785만원입니다.제가알고있는지인의아는사람을통해빌린돈이1000만원이었는데남아있는돈이660만원입니다.곧그돈을갚아야하기에머니옥션에신청을하게되었습니다.학원이라는곳의단점이푼돈을모아야목돈이되는데그푼돈을모으는것이원생이적을때는어렵기때문입니다.투자자님들께부탁드립니다.아직저의아이들이어리지만나중에커서아빠의학원을봤을때부끄럽지않을정도로운영해나가는모습을보여주고자합니다.그런저를이해해주시고도와주셨으면합니다.</t>
  </si>
  <si>
    <t>사금융기록삭제및생활자금</t>
  </si>
  <si>
    <t>대출을하게되는계기:안녕하세요?저번에400만원대출을연체한번없이진행오다가전에있던사금융기록(러시앤캐쉬)를삭제하고사촌동생이전자담배대리점을차리는데돈을좀투자하고자대출을받고자합니다.현재총대출은-우리은행마이너스한도800만원(담보성적금500만원있음)-우리은행일반대출500만원(월30만원)-SC제일은행60만원(2000만원기대출중이제한달남음)-농협중앙회400만원(현재이자만내고있음)-학자금대출1300만원(현재원리금분활상환,월25만원)-러시앤캐쉬700만원(현재이자만25만원)-머니옥션400만원(현재월30만원갚고있음)입니다.이중러시앤캐쉬를삭제하고자하며,나머지500만원가량을사촌동생대리점(전자담배)내는곳에투자하고자합니다.</t>
  </si>
  <si>
    <t>현재총대출은-우리은행마이너스한도800만원(담보성적금500만원있음)-우리은행일반대출500만원(월30만원)-SC제일은행60만원(2000만원기대출중이제한달남음)-농협중앙회400만원(현재이자만내고있음)-학자금대출1300만원(현재원리금분활상환,월25만원)-러시앤캐쉬700만원(현재이자만25만원)-머니옥션400만원(현재월30만원갚고있음)입니다.이중우리은행은이자12%이고,SC제일은행은14%,농협은8%(교직원대출),학자금대출은이자가무지쌉니다.러시앤캐쉬는38%!!러시앤캐쉬를바로없애고싶습니다.부탁드립니다.지출은월세(전세4,000+월55만원)와생활잡비등입니다.현재총수익은년4,500만원에서4,700만원(작년기준)입니다.현재사립학교교직원정규직이며,과장입니다.신용등급관리잘하여빨리갚을것이며,이전과같이연체한번없이믿음으로보답하겠습니다.^^</t>
  </si>
  <si>
    <t>잘갚아나가겠습니다...도와주십시요!</t>
  </si>
  <si>
    <t>안녕하신지요?더이상신용을포기하고싶지않은30살청년입니다.최초에오랜공무원시험준비로인한학비로인한대출로대출을받아쓰기시작했고요..젊은혈기에이것저것해보려다실패를하여다시대출을받아쓰게되어기대출이좀있는상황입니다.이번에집안에사정이생겨추가적으로300정도가더필요하게되었는데당장목돈이없어이렇게도움을요청하게되었습니다.사실기관쪽으로최근알아보기도했는데..제가지금일하고있는회사에서일한지2년6개월이되었는데,중간에1달보름정도를쉬는바람에정규직이올해1월1일자로되어캐피탈이나저축은행쪽에서대출이어렵다고하네요..(서류상으로재직증명이2달밖에안된다고하면서요..다른방법..정말직접만나서저희회사로모시고와서확인시켜드릴수도있는데재직기간...)그리고..아직젊은나이고더이상신용을포기해가며대부업체나저축은행쪽에서대출을받아서는안되겠다는생각에이렇게머니옥션을찾게되었습니다.</t>
  </si>
  <si>
    <t>제한달월급은200정도되고요추가로두달에한번씩보너스가있고상반기하반기하여성과급이나옵니다.보너스는순차적으로30만30만50만50만70만90만이렇게매번오르구요...(정규직전환후1년후부터보너스가100프로다지급되기때문에이렇습니다..100프로시90만원나오는거구요)성과급은상하반기해서연2회각100프로해서90만원씩2회나오고있습니다.제가기존에대출을받아쓰고있는업체수가4곳인데요...예전부터쓰던것을최근에너무도정리하고싶은마음에무리해서돈을융통해서다정리했는데상황이악화되어재대출형식으로다시빌린것들입니다..부끄러운이야기지만대출을받아갚는생활을벌써3년여를넘게하고있습니다..하지만단1회의연체없이잘갚아나가고있는중이고요..하루빨리이생활을끝내려고이악물고하루에도몇번이고마음을다잡고있습니다..현재대출내역및상환내역은아래와같습니다.HK저축은행300//매달16만원씩나가고있습니다.산와머니360//매달20만원씩갚아나가고있습니다.웰컴크래디트500가량//매달20만원씩나가고있습니다.러시앤캐시220//매달8만원정도씩나가고있습니다.이렇게4곳사용중이고요...HK와산와머니는원리금균등상환방식이구요..웰컴하구러쉬는이자만입금하다여유되면더갚는식으로상환하는중입니다.그리고예전에제가여유가있을때친한동생에게등록금조로빌려주었던400만원을곧받게되는데(동생이제대하는4월말경에...)받게되면사금융한곳을정리할계획에있고요..머니옥션에서받게되는대출금절대연체시키지않으면서여유있는만큼제신용을갉아먹고있는사금융을하나하나빨리처리해나가겠습니다...다시한번거듭말씀드리지만..절대절도와주시는분들배신하지않겠습니다.간곡히부탁드립니다...믿고도와주십시요..긴글읽어주셔서감사합니다..</t>
  </si>
  <si>
    <t>잘부탁드립니다</t>
  </si>
  <si>
    <t>투자하세요.</t>
  </si>
  <si>
    <t>지인에게빌린돈을꼭상환해야됩니다.ㅠㅠ</t>
  </si>
  <si>
    <t>지인에게빌린돈을상환코자합니다..아이아빠의무직과나쁜습관들로인해결국이혼을하게되면서.경제적으로많이어려웠으며.이혼당시지인에게빌린돈을상환하고자신청합니다..5살된딸아이와살고있으며정규직직업으로실수없이잘상환하겠습니다.그지인도다른분에게빌려서저를빌려주신거라..ㅠㅠ상환날짜는다가오고..꼭상환해야하는입장이라여러분의도움을받고자신청합니다.제발절믿고도와주신다면절대연체없이잘상환하겠습니다.여유가생기는대로더납입하여조기상환하도록노력하겠습니다.</t>
  </si>
  <si>
    <t>국민은행-700만원-월15만원(10년)씨티캐피탈-800만원-월34만원정도(3년)농협-보증1건-390(친구상환중),270(형제가상환)-실제저한테서나가는돈은없어요..월평균200정도입니다.(원천징수금액-2800이상3000미만)집에서다녀서특별히들어갈것없구요.차량유지비-20만원,통신비-6만원,보험료-30만원,대출금-50만원생활비-20만원,교육비-10만원,현재직장은정규직으로9년차구요..제2금융권에다닙니다.일정하진않지만.매월초에수당들이조금들어오며..4대보험다되며..퇴직금이매년회사에서퇴직연금으로들어가고있습니다..확실한직업이며.평생직장으로써.무엇보다금전적인면에서지금은힘들지만.절믿고도와주신다면절대연체없이잘상환하겠습니다..정말잘상환하겠습니다.</t>
  </si>
  <si>
    <t>믿고한번만도와주세요</t>
  </si>
  <si>
    <t>대출원합니다</t>
  </si>
  <si>
    <t>처남학자금급하게현금서비스로해버려서천천히납입하고싶습니다.</t>
  </si>
  <si>
    <t>안녕하세요작년에결혼해서대출을한번받았습니다.5회정도남았구요연체한번도없이잘갚고있습니다.처남학자금시일이다되서급하게현금서비스받아서처리를했더니목돈이되버려서천천히나눠서갚고싶어서이렇게올리게됐습니다.</t>
  </si>
  <si>
    <t>현재다른대출은우리은행에서천만원있는상태입니다.월50정도로상환중이며제가월240정도와이프가360정도되는데둘다신용은좋지않아서금융권대출이어렵네요;;양가도움없이결혼을해서올해정도면어느정도정리가될거같습니다.내년에와이프연봉이더올라가서내년부턴여유가생길거같습니다.기대출금도연체없이성실히납부하고있으니월상환못하는금액은100%없으니믿으셔도됩니다.</t>
  </si>
  <si>
    <t>열심히살자</t>
  </si>
  <si>
    <t>일시적으로카드값이많이나와버려서요ㅠㅠ열심히살게도와주세요^^</t>
  </si>
  <si>
    <t>1.주수입내역-월급여290만2.월고정지출내역-부모님생활비100만,대출100만카드월평균7~80만등고정적으로지출하는내역모두기재3.대출이후상환계획-카드사용만줄이면충분히상환가능합니다.</t>
  </si>
  <si>
    <t>공부방을함께할수있는투룸으로이사가려고합니다</t>
  </si>
  <si>
    <t>갑자기생활자금이필요하네요..매월30일이월급날이니매월5일날자동이체로열심히갚&amp;#44248;습니다...</t>
  </si>
  <si>
    <t>갑자기경조사와생할비가모자라조금쓸려고하니빌려주시면성실히갚&amp;#44248;습니다..</t>
  </si>
  <si>
    <t>지금현재한마음금금융에매월9만원상환중이고더이상빛이없으니매월급여이체일에열심히갚&amp;#44248;습니다...</t>
  </si>
  <si>
    <t>생활자금입니다..상황은정말정직하게수행하겠습니다.</t>
  </si>
  <si>
    <t>솔로몬저축은행500만원이자년27%고정수입-월급여310만원고정지출핸드폰7~8만원</t>
  </si>
  <si>
    <t>300만원대출부탁드립니다.</t>
  </si>
  <si>
    <t>시사360을보고희망을발견했고찾았습니다.</t>
  </si>
  <si>
    <t>저는고교시절부터사회생활을했으나돈을많이모으지못했습니다.조부모가계시는대갸족인데다가아버지는건축일용직이시고,어머님은이틀에한번투석받으시는신부전증환자이시라서지출되는돈이많았기에저를위해저축을못했었고,미용이전공이었지만손가락이안좋아수술을했어야해서어쩔수없이대출했던게하필산와와러시였어요..지금이라면안했겠죠..고금리라...매달갗아나가도고금리라원금이줄어들지는않고,하필다니던직장에서급여가제대로나오질않아(통신텔레마케터)2-3달생활고를격었습니다.엎친데덮친격으로하팔아버지께서일하시댜가허리를다치셔서지금쉬시는중입니다.어차피잘된일일수있는게여름이라일하시기힘드싶테니쉬신다생각하면되지만,그나마들어오던자금도줄어들고하필제급여도안나오고이런상황에서카드값도30만원정도2달연체가되었어요..지금새직장으로몇일전옮겼으나,급여날이26일아라서한달이상을더기다려야합니다.어떻게든연체라도막아보고싶어요,....그리고지금집안이꼴이꼴이아니게계속어려워지니부모님께도너무미안해요..병원에서는엄마한테소고기많이먹어라고했다던데제가여유가없으니사드릴수도없어요....카드연체를막고싶어요...그리고급여가나올떼까지생활하고집에생활비를조금내고싶어요...아버지랑어머니두분다지금병원치료를하셔야하는데제가넉넉히드리지못하니너무죄송하고오빠도나름대로자동차를사면서다상환하지못한차할부금갗느라오빠도빡빡한생활을하닌까이상황에서조금이나마저희가미소를띄울수있게도와주세요.....</t>
  </si>
  <si>
    <t>상환기간이6개월이네요...6개월안에원금과이자를갚아나가겠습니다.비록제가카드연체를했지만,지금껏산와나러시를한번도연체해본적이없기에이거하나는약속을드립니다.급옅날이26일이니매달1일에상환을하겟습니다.상환기간이더길면좋겠지만제가지금제입장만봐달라할수없으니6개월안에꼭갚아서여러분들이주신희망에보답하고싶습니다.</t>
  </si>
  <si>
    <t>현금서비스상환</t>
  </si>
  <si>
    <t>호프집3년운영하다가매출이올리기가힘이들어치킨업종으로변경한지가3년이돼다보니치킨업이라는게광고비와투자비가초기에는많이들어가네요,이번에두달전에파닭체인점을추가로진행하다보니초기에는광고비가많이들어서현금써비스를쓰게됐어요치킨두개의체인점을운영하고있고매출은300만원정도두달만에늘어나게됐고다음달정도면500정도늘어서2000만원정도는올라가게될거같아요.25일날은우리아저씨연금이160만원나오거든요한번도연체없이갚아나가겠읍니다</t>
  </si>
  <si>
    <t>1.주수입내역-2달전에는1500만원매출현제는1700만원매출에500만원수입2.월고정지출내역-기대출은새마을금고담보대출이자37만원(이자율7프로)외환은행500만원대출에5년상환에한달99000원(이자율7.2프로),흥국생명1000만원3년상환33만원(이자율연10프로)머니옥션기대출22만원(이자25프로)정도재료비600만원임대료기타전기세수도세기타등등200만원배달대행비100만원우리딸알바비90만원3.대출이후상환계획..제수입이500만원정도돼고아저씨연금이160만원으로충분히상환할수있어요현금써비스만상환돼면그리고매출은꾸준히증가하므로연체는절대없으며신용을최고로여깁니다</t>
  </si>
  <si>
    <t>생활자금신청</t>
  </si>
  <si>
    <t>대출금금융상환</t>
  </si>
  <si>
    <t>저는양평에서농업을하고있습니다..그런데몇달전에아내모르게대출을받아지인을빌려줬습니다.이제상환날짜는다되어가는데빌려간사람은돈이부족하다고만하다고만합니다...제가가지고있는금액으로도모자라이렇게신청하게됐습니다...꼭,부탁드립니다</t>
  </si>
  <si>
    <t>연체없이성실히상환하겠습니다.잘부탁드립니다.</t>
  </si>
  <si>
    <t>급하게돈갚을데가있어서요..</t>
  </si>
  <si>
    <t>전에친구한테꾸웠던100만원을좀급하게돌려달라고합니다..</t>
  </si>
  <si>
    <t>매달아르바이트로60~70정도벌고있는데꾸준히매월25일급여일에납입할께요도와주세요..</t>
  </si>
  <si>
    <t>제발부탁드립니다..</t>
  </si>
  <si>
    <t>2년간머니옥션완납했습니다.남아있는저축은행권도상환하고싶습니다</t>
  </si>
  <si>
    <t>2년전머니옥션의도움으로대부업에서받은대출일부를환승하여처리하였습니다그리고나머지대부업에서받은대출을저축은행권으로환승하여(사금융보다10%가량차이가있었기때문)23회상환하였습니다저축은행권에는4년만기였기때문에25회가남아있습니다같은2년동안대출금을상환해야한다면머니옥션의도움을다시한번받아저렴한머니옥션쪽으로환승한다면큰도움이될것이기에환승론을신청하게되었습니다</t>
  </si>
  <si>
    <t>1.지금은모금융권에서39%의이율로7,345,937의대출이남아있는상태입니다매달납기일은29일이며월347,570원을납부하고있습니다그동안머니옥션37만원정도+저축은행35만원정도해서72만원가량을대출금으로납부하고있었습니다2.지금은머니옥션의대출은모두완납된상태이며단한번의연체도없었습니다.직장도2년6개월동안변경되지않았으며한달급여는185~190정도됩니다(인센나오는달은230~250정도)한달카드납부액이15~20만원정도되며대출금상환포함해100만원정도면한달생활하는데무리가없기때문에100만원이외의돈은모두어머니께드리고있습니다어머니께나머지드리면거기서통신요금이나보험료등을관리하십니다3.지금다니는직장을앞으로도계속다닐것이며월급과지출의변화도크게없습닌다더군다나2년동안머니옥션에납부했던37만원정도의납부액도없어져서조금더여유가생긴상태입니다저축은행에납부해야될앞으로의2년의기간....저렴하고신뢰할수있는머니옥션에서다시한번도움을구하고싶습니다한번만더도와주신다면지금까지그래왔었던것처럼성실하게상환할것을약속드립니다</t>
  </si>
  <si>
    <t>전액카드론상환합니다.</t>
  </si>
  <si>
    <t>친구의급한부탁으로카드론으로빌려준후되돌려받았습니다.등급이좋아(크레딧1등급마이크레딧2등급)카드론한도도컸고너무급한친구의부탁이라신용이떨어질거감수하고받아빌려줬었는데등급이(크레딧7등급마이크레딧5등급)너무떨어져정말놀랬습니다.그래서다시등급도올리고대출지출을다시정비해보자는고민이있었습니다.그러던중지금하고있는과외방이너무잘되서현재인원많이늘어좀더큰곳으로옮기려고자금이필요했습니다.그래서계산을해보니현재머니옥션3건매달173만원정도(현재완납함)카드론4건매달120만원정도이것을머니옥션을완납하고이곳에서환승으로대출을받으면24개월130만원정도만으로도카드론을환승하고여유자금1300만원정도가생겨이사시사용할수있는여유가생기게되어신청합니다.현재머니옥션완납하고(1400만원)통장잔고1250만원정도보유중입니다.</t>
  </si>
  <si>
    <t>아시는분은아시겠지만저는과외로사업자를내어5년넘게하고있습니다.입소문도잘나고해서규모가점점커져현재선생님한분채용하는단계까지이르러부득이하게장소를옮기게될상황이되었습니다.(1)현재수입1class당3명X11class=32명정도입니다.수강료평균치40만원32X40=1200여만원정도수입을올리고있습니다.추가로카드입금평균250만원정도(2)평균지출1)은행대출지출대출3건신한,하나1000만원만기일시=이자만19만원국민500만원원리금균등=월8만3천원총28만원정도2)임대료=월35만원3)적금4개+주택청약종합통장1개신한2개(매월70만원)+신한주택종합통장(매월20만원)국민1개(매월40만원)하나1개(매월20만원)총170만원4)카드대금총300만원정도5)부모님생활비총70만원6)본인생활비및과외방관리지출총100만원===============================================================총703만원(+-50)지난달까지여기에머니옥션+카드론=약300여만원이더추가로지출되었었습니다.현재머니옥션완납(3)상환계획현재머니옥션을완납총지출추가지출부분카드론120만원정도만추가머니옥션환승론으로2400만원30%하면132만원정도따라서10만원정도추가납입입니다.신용등급향상과2금융권대출현황이없어지는댓가10여만원정도의추가납입의대가라고생각합니다.따라서낙찰이된다면오히려머니옥션납입금175만원정도의이익이생기게됩니다.(4)작년여름연체건에관해전에말씀드렸듯이2번의하루연체건이있습니다.변명이지만1번째건은자동이체착각으로머니옥션담담당자와언성을높이는일까지생기면결국제가착각으로익일아침에입금시켰고2번째역시여름휴가중자동이체라착각하여부랴부랴폰뱅킹으로입금했습니다.이점은제가입이열개라도드릴말씀이없습니다.다시한번그때연체에대해사과드립니다.그후로3건모두단한번의연체없이잘납입했습니다.(5)은행대출건에관해은행대출건의예전머니옥션대출때말씀드렸듯이부모님집마련할때들어간자금으로사용됐고등급이좋아서낮은이자에많은금액을사용했습니다.만시일시라이자만납입하여적금으로돈을넣고준비중입니다.마지막으로저는누구보다머니옥션의투자자님들의큰도움을받고지금에이르렀습니다.첫대출시80명의투자자분들의도움과60여통쪽지로격려를받고그따뜻한복과도움으로지금2년이채안되서내집은아니지만부모님을모시는집과어머니병원비걱정없이살정도는되었습니다.또한필요한것들,드시고싶으신것들도조금은여유있게사들릴수도있습니다.근데핑계대자면첫투자자님들께약속했던받은도움되돌려도움주며살겠다는약속을못지키고있어송구스러울뿐입니다.이자리를빌어사과말씀드립니다.아울러제게투자해주시는많은분들의도움으로더큰사람더큰마음을갖고받은도움돌려주는사람되겠습니다.큰일교차에감기조심하십시오</t>
  </si>
  <si>
    <t>믿고한번도와주세요...</t>
  </si>
  <si>
    <t>안녕하십니까...1980년생으로서울태생으로..열심히살아나가고있는진원진이라합니다..이렇게대출을신청하는이유는다름이아니구9월6일날결혼을합니다..저희집과는다르게와이프집안형편이그다지좋은가정이아니라조금이나마도움을줄려구이렇게대출을신청합니다..일단지금하는일은아버지어머니앞으로사업자가있는가게를2곳운영중입니다..(만약제앞으로사업자가나와있음대출이쉽게나왔을텐데)..한곳은보쌈집이며한곳은호프집입니다하루평균보쌈집은200정도호프집은130~150만원정도매상이오릅니다..저느월250만원월급을받구있구요..하루에10만원정도뒷돈도챙기긴하구요..ㅎㅎ와이프집이형편이마니힘들어결혼하는것을마니꺼려합니다..그래서조금이나마도와주려구요..매달연체없이잘상황하겟습니다..믿고도와주세요...</t>
  </si>
  <si>
    <t>월급여250만원생활비50만원이동전화비10만원보험료25만원산와12만원로프트14만원리드코프18000원고려상호저축은행14만원나머지금액으로저축하구대출금상환하겟습니다,..</t>
  </si>
  <si>
    <t>사금융상환하고싶습니다.</t>
  </si>
  <si>
    <t>전당포에있는물건을좀찾으려고합니다</t>
  </si>
  <si>
    <t>*대출목적*전당포에맡겨놨던시계좀찾고(180만원)사금융대출(200만원)상환목적으로400만원대출을신청합니다납입증명서,완납증명서첨부하겠습니다*채무*농협대출498만원은학자금대출입니다거치기관6년무이자구요더이상의채무는없습니다신용카드도없고요*상환계획*머니옥션에투자했던금액이250만원정도있고매달회수되는금액이20여만원정도이므로충분히상환이빌린돈은상환이가능합니다머니옥션에서담보설정을해준다면그렇게하겠습니다</t>
  </si>
  <si>
    <t>추가수입은한달에5만원정도입니다한달에8번수업하는고등학생과외수입입니다통장으로받는게아니라서증빙이되진않겠지만머니옥션에서빌린돈만큼은충분한상환이가능합니다전당포에서시계찾으면팔아서라도상환의지를보이겠습니다학생신분이라금융권에서저금리대출이힘드네요이번어려운고비만넘기면좋으려만...도움부탁드립니다</t>
  </si>
  <si>
    <t>급하게120만원이필요해서요청드립니다</t>
  </si>
  <si>
    <t>5월달에집안행사와카드대금납부를위한자금이필요해서신청하게되었습니다.당장주말에있는어버이날과5월에몰린부모님들생신때사용할돈이필요해서신청합니다.다음달부터연봉이33,000,000으로인상되게되어,여유가된다면조기상환할예정입니다.맞벌이부부로써,생활에필요한자금은와이프수익으로충당가능합니다.</t>
  </si>
  <si>
    <t>1.머니옥션1).대출원금:4,500,0002).이자율:30%3).대출잔액:2,744,1254).월상환금액:313,5035).연체:무6).종료:2012.2.272.러쉬앤캐쉬1).대출원금:4,850,0002).이자율:38%3).대출잔액:4,850,0004).월상환금액:161,1695).연체:무6).종료:--3.국민은행(마이너스대출)1).대출원금:5,000,0002).이자율:10%3).대출잔액:5,000,0004).월상환금액:5만원정도5).연체:무6).종료:--4.현대카드1).카드:120,0002).현금서비스:400,0003).연체:유(10일정도)5.신한카드1).카드:150,0002).연체:유(10일정도)</t>
  </si>
  <si>
    <t>종합등급[5등급]입니다~낙찰제발부탁드립니다</t>
  </si>
  <si>
    <t>사금융상환을하고싶습니다.대출이자가워낙높은고이자율줄이는게가장큰이유입니다.머니옥션통해서사금융대출이완료되면,숨통을틸수가있을것같습니다...도와주세요!!!!!!!!!!!!!!힘을주세요!!!!!!!!!!!!!!!!코리아대부빨리갚고.......머니옥션통해서좋은결과와좋은결실빨리맺고싶습니다.............제가부디머니옥션경매신청이되어서코리아대부가아닌머니옥션으로갚을수있도록투자자여러분부탁드립니다........제가머니옥션통해서경매신청을하게된사연은...저는2004년개인회생신청후2010년1월에변제완료하고,현재는개인회생이끝난상태입니다.물론5년동안한번도실수안하고,꼬박꼬박60개월성실히납부완료했습니다.하지만제가거의가장이다보니부모님을제가모시고살고있습니다.아버지께서는당뇨및많은연세로일을못하시고,엄마는허리수술로장애3등급을받으신상태이십니다.저는직장생활을학교졸업후한번도안쉬며,수십년째꾸준하게일하고있습니다.집안생활비(부모님병원비포함)가부족하여자격조건이안되어부득이하게사금융대출을받게되었습니다.이자도엄청나고빨리청산하고싶어서이렇게머니옥션인터넷을통해서알게되어서신청하고자합니다.저는개인회생후한번도어떠한것도연체해본적이없습니다.부디이번에상환할수있도록도와주시기바랍니다~~'''''어머니허리수술은(구로성심병원)에서수술하였으며,그당시수술비용은약(800만원이하)로들었고요..어머니는보험같은것이전혀없어서..보험혜택은전혀받지못하였습니다.현재아버지가당뇨병으로한달에3번이상병원에가서당뇨치료와.약을항상드시고.하루에약을아버지경우10알이상드신다고하더라구요.어머니는최근에건강진단결과대장이안좋다고결과가나와서대장암검사를받았는데..결과는약물치료를좀해야한다고..하더라구요...물론수술까지는아닌것같고요..아직은잘모르지만현재상태가그렇구요...그리구엄마는혈압으로인해서혈압약을아버지랑함꼐..약을매일드시고계십니다.........부모님은차병원에매달보통한달에2번정도다니시고.약은한달에1번혹은2번타시는데..한번탈때마다많이약을복용합니다....아버지는보통약을하루에10알이상드시고,어머니는혈압과콜레스트롤약과.대장암치료약을현재드십니다..ㅡㅡ---------------------------------------------------------------------------------저희어머니는한도..(다리)쪽이무지아프고,걸음을걸으면잘못걸고,쑥시고,아프고,,엄청고질병으로계속10년이상참으시다가..병원에서진단결과...한도(다리)가아픈것은뼈가내려앉아서허리에뼈를6개이상뼈를넣어야한다고의사가말씀하셨습니다.그래서허리에뼈를6개이상넣었습니다.허리에뼈를넣으면다리한도가조금은완치가된다고의사는말씀하셨거든요...현재는수술하기전보다훨씬아프시지않고,걸음도잘걸으시고,운동도걷기운동도틈틈히하십니다.1년동안병원에수술후통원치료도받았으며,현재는허리수술로인한치료는안받고계시지만.허리수술로인해서장애3급판정은병원에서나온상태입니다...코리아대부대출상환을하고싶습니다.대출이자가워낙높은상태이어서고이자율채권을하나줄이는게가장큰이유입니다.머니옥션통해서사금융(코리아대부)대출이완료되면,조금이나마숨통을틸수가있을것같습니다</t>
  </si>
  <si>
    <t>종합평점[855점]종합등급5등급종합순위상위52%은행등급5등급은행순위상위67%카드등급5등급카드순위상위71%캐피탈등급4등급캐피탈순위상위49%상호저축은행등급4등급상호저축은행순위상위21%종합평점:855점종합등급:5등급종합등급:5등급종합등급:5등급종합등급:5등급-------------------------------------------------------------(상환계획)1.sc스탠다드캐피탈:월상환금\380,0002.농협(은행):월상환금\100,0003.대부업(코리아대부):월상환금154,000(*3년*상환임)--------&gt;대부업코리아대부3년동안154,000납부하는거라서너무기간이3년이라서....머니옥션통해서전액완납하고머니옥션으로2년으로상환하고자신청합니다.도와주세요**************</t>
  </si>
  <si>
    <t>친정아버지치과치료비</t>
  </si>
  <si>
    <t>친정아버지치과치료비에보태려고하는데여유자금이없어서대출을신청하게되엇습니다.</t>
  </si>
  <si>
    <t>하나은행대출금액5,000,000원이율13.89%원금83,333이자는매월통장회전대출식이라서매월상환금액과사용금액에따라다름.(주)동보산업건설경영지원실과장월급여220만원세금공제후1,993,,010사대보험가입하나은행대출금130,000원(변동)휴대폰비용(아들2명포함)10만원공과금10만원보험료8만원학원비50만원차량할부금377,274원(10월에끝남)생활비(본인용돈포함)500,000원10월쯤상환예정</t>
  </si>
  <si>
    <t>지난주에신청을했었는데아무래도투자자분들께저의진심과신뢰가전달되지않았나봐요우선어머니수술비와치료비때문에대출을신청하게되었고저의재직조건으로여기저기알아봤는데중계업자가무분별하게조회건수늘리는바람에등급도하락되었네요아무래도금액에비해상환기간이길어서투자자분들께신뢰를드리지못한거같네요지난번에는사람앞일이라는게어떻게될지몰라상환부담을줄이고자24개월로했는데여러가지로제수입과지출을따져보니12개월로상환을해도무리는아닐듯싶어다시수정해서재신청하고자합니다어머니수술비도그렇고수술이끝나도계속검사받으시고지속적인치료가필요하여목돈이들어가게생겨이렇게대출을신청합니다수술만잘끝나도제월급으론충분히유지가될듯하니많은도움부탁드립니다</t>
  </si>
  <si>
    <t>다른분신청내용을보니그전에제가너무계획없이글을올린듯하네요그래서투자자분들께외면당했나봅니다그래서이번엔꼼꼼하게작성하였습니다[총수입]1.급여:200만원[지출]1.근로자전세자금대출이자:15만원(대출원금4000만원*연4.5%:월이자15만원)2.아파트관리비및공공요금:25만원3.통신요금및차비.식대:20만원4.어머니입원치료비:최소80만원5.기타생활비:20만원6.머니옥션상환:약30만원수입(200만원)-지출(190만원)=여유자금(10만원)이렇게계산해보니약10만원정도여유가생기네요남는금액은올해6월에전세대출받을때가입한청약저축(자유납입식)에부을려구요시골에계신어머니가몸이안좋으셔서이번에전세집얻으면서모시고온건데생각보다많이힘드네요투자자분들의정성어린도움으로이역경을이겨내고싶습니다정말저에게다시한번큰힘을주세요긴글읽어주셔서감사합니다</t>
  </si>
  <si>
    <t>생활자금이급하게필요합니다</t>
  </si>
  <si>
    <t>투자부탁합니다신용도100%</t>
  </si>
  <si>
    <t>와이프몰래투자좀하려합니다.</t>
  </si>
  <si>
    <t>탄탄한직장의과장직급입니다.상환걱정은절대하실필요없으십니다^^</t>
  </si>
  <si>
    <t>신청합니다</t>
  </si>
  <si>
    <t>희망의홀씨를주세요!</t>
  </si>
  <si>
    <t>머니옥션가족님들처음뵙겠습니다.어머니이빨치료를위해대출신청하게되었습니다.젊었을때속썩인걸이제는효도로서보답을드리고자합니다.음식도잘못드시고살이빠져가는걸옆에서보면가슴이너무아픕니다.일단심한이빨치료하는데60만원가량듭니다.대출금액을60만원을하니최소100만원을하라고하더라구요..머니옥션상환하는데는별무리는없습니다.투자하신금액꼭성실상환하겠습니다.다가오는추석연휴잘보내세요..^^</t>
  </si>
  <si>
    <t>제월수입평균130만원(보너스미포함금액)+와이프100만원=230만원양육비-큰딸학원비+급식비=20만원작은딸우유값+귀저기=10만원보험료=15만원통신비=10만원기타생활비=30만원공과금=10만원적금=70만원부모님=30만원</t>
  </si>
  <si>
    <t>다시한번신청합니다.성실하게상환하겠습니다.</t>
  </si>
  <si>
    <t>다시한번신청합니다.1%지만이율을높였습니다.도와주십시오현재러시(520)와리드(140)정도대출이있습니다.힙듭니다...사금융은갚아도갚아도원금이줄어드는거같지가않습니다.이로인해스트레스도많이받고막막함이몰려오고절박함이느껴집니다...사금융상환하고조금이라도살아남고싶습니다.</t>
  </si>
  <si>
    <t>현재외감법인업체에서근무하는4년차프로그래머입니다.고정적인월급여는218정도이며상반기하반기에각각상여금식으로50을받습니다.또한간간히아르바이트를통해서40정도를벌고있습니다.카드와대출금은연체없이갚아가고있습니다.만약,투자자님들이저를믿고투자해주신다면,소중한투자자님들의돈으로희망을얻어서1년동안연체없이성실하게상환하는모습으로보답하겠습니다.간절히투자자님들의투자부탁드립니다.</t>
  </si>
  <si>
    <t>아내병원비사용하려고합니다.</t>
  </si>
  <si>
    <t>아내가병원비마련을위하여긴급대출이필요합니다.</t>
  </si>
  <si>
    <t>월급여가200만원이고보너스가4개월에한번씩나옵니다.월10만원씩갚다가중단상환할계획입니다.</t>
  </si>
  <si>
    <t>성실히납부하겠습니다.</t>
  </si>
  <si>
    <t>전직장에서2년7개월근무하다가갑작스럽게회사가폐업을하게되어생활하는데있어현금서비스를다량이용하게되었습니다.일은하게되었지만금액이너무커서월급과투자받은금액으로상환하려합니다.이를목적으로대출신청을하게되었습니다.또한현직장으로이직하면서출퇴근이용이하지않아회사근처에조그만한월세방을얻기위해보증금용도로일부사용하려합니다.</t>
  </si>
  <si>
    <t>현재이직3개월됩니다.급여는2개월째받고있고수입&gt;5월25일현재월급명세서상267만원수령하였고다음달부터는고정급에상여금까지포함되어조금더오릅니다.지출&gt;국민은행20만원농협25만원학자금6만원사금융29만원(러시13,하트16)교통비+통신비20만원식대10만원총110만원이에추가로방을얻을경우30만원추가로지출예상됩니다.투자자님들이도와주신다면머니옥션상환금24만원은충분히갚을수있습니다.항상최우선으로상환할것을약속드립니다.한번만저를믿고투자해주십시오.</t>
  </si>
  <si>
    <t>열심히갚아나가겠습니다.고금리-&gt;저금리계획입니다.</t>
  </si>
  <si>
    <t>안녕하세요29살의직장을다니는직장인입니다.재보험과리스크관리관련회사에서재무파트에서일하고있습니다.4년전부터파트로일하다가1년4개월전쯤부터는파트너로과장직급으로일하고있습니다.사회생활을시작한지그렇게오래되지않아서..대출이라는것에무지했던..작년에..급한돈이필요할일이생겨서대출을받으려하였는데..은행에서대출을받아본적도없고핸드폰에가끔씩오는광고문구를보고전화를해서중개업체에다가대출을맡겼어서사금융과캐피탈에서대출을했었습니다.급한불을끈뒤에알아보고은행에도가보니저금리로충분히가능했었다는답변을들었습니다.;;3-&gt;7등급or8등급까지내려가있더라구요..얼마전에햇살론과새희망홀씨라는상품을이용하려고갔었는데..둘다가능하다고는하시는데..신용등급향상을목적으로..기록이남지않는머니옥션을이용해서사금융을대환하고싶어서이렇게신청을하게되었습니다.연체이력이나그런것은따로없습니다.</t>
  </si>
  <si>
    <t>현재지출상태수입직장에서월평균280이상받습니다.부업으로조그마하게친구와하고있는일이하나있는데..(매장컨설팅..)7월부터최소100~200정도더들어올수있습니다.지출생활비-식대+생활비60~70-통신비10-교통비10(자동차유지비는회사법인카드로사용합니다.)저는기본적인아파트에서나가는관리비나공과금은부모님이지출합니다.대출내역현대캐피탈[300만원]월켐론산와머니조이크레디트동그라미대부..4군데에서[820만원]우선머니옥션에서대출을받아서..사금융4군데를바로대환하고대환했다는증명서도제출하겟습니다.현대캐피탈은2~3개월안에다갚을생각이구요..달달이사금융에60만원정도나가지만..이자만갚아지는..원금이상황이안되는악순환을끊고싶습니다.현대캐피탈은한달에10만원가량나가고있구요..절믿구투자를해주시는분들께..절대실망시켜드리지않을것을다짐합니다..긴글읽어주셔서감사드립니다.</t>
  </si>
  <si>
    <t>얼마전에빌렸다다상환하였으나다시빌리게되었습니다.</t>
  </si>
  <si>
    <t>얼마전에대출금상환을다하였으나아직남은대부업체의잔금을없애기위함과생활자금의부족으로인해재대출신청을하게되었습니다</t>
  </si>
  <si>
    <t>은행의담보대출건은얼마전에아파트구입건이구요마이너스통장700은여자친구와동거로인한생활비통장입니다,마이너스도곧해결하겠습니다.지금원캐싱500과루스모300만원이있습니다이둘중원캐싱을상환하고현대카드의카드값을상환하고자합니다제가월수입평균이170정도입니다.허나다른용도로나가는것은없는데여친과동거중에또여친이무직이다보니생활비로이래저래나가다보니원금에는손을못대고있습니다,매달착실히원금과이자를갚아2년뒤에결혼도하고새출발을하고싶습니다.</t>
  </si>
  <si>
    <t>기존사업이외온라인사업을하나더추가하였습니다.프로그램개발및사이트리뉴얼등사업자금이긴급하게필요하게되었습니다.개발이가능한개발자를섭외해서작업하는것이구요.외주업체를통해서개발하는것이기때문에제가다시여유가생길때까지기다려주지않습니다.</t>
  </si>
  <si>
    <t>천만원대출시매월납입이자는533,715입니다.매달25일이상없이상환처리할수있습니다.운영중인사업통장거래내역및사업자를본사에제출하겠습니다.머니옥션에도600만원정도투자를했는데요.계속투자하려고했는데,저도대출을이용해야할듯합니다.연체의아픔을잘알고있기때문에,하루도연체없이정상상환하겠습니다.</t>
  </si>
  <si>
    <t>급하게생활자금이필요해서신청합니다.</t>
  </si>
  <si>
    <t>고향집에급하게돈을보내야하는데제가가지고있는자금이부족해서이렇게신청합니다.머니옥션에서는이전3번의대출을하여갚았으며현재1개의대출상환중입니다.연체없이매달입금하겠습니다.</t>
  </si>
  <si>
    <t>1.기대출현대스위스:340만원씨티캐피탈:800만원머니옥션:200만원산와머니:150만원하트캐싱:200만원리드코프:100만원2.직장명:한길아이티직급:차장월급:실수령280만원월상환금액:100만원</t>
  </si>
  <si>
    <t>급하게300만원이필요합니다.</t>
  </si>
  <si>
    <t>안녕하세요.저는반도체회사에서기술영업을담당하고있는29살남자입니다.2년넘게동일계회사에서근무하다가조건이좋은조금은작은회사로이직한지4개월가량지났습니다.전회사에서집안일과차량사고가겹쳐경제적으로힘든상황이되어대출은받은적이있습니다.중요한것은대출이란걸잘알아보고했어야했는데매체에광고나오는이른바대부업부터알아봐서조회기록때문에금융권은힘들다고했습니다.어쩔수없이대출을받아사용을했고금액이조금더필요할때무작정연락오는곳(이른바중계업체)에서자기네가해줄테니서류를넣으라고하자저는속아보냈더니여기저기다넣고뜬금없이수수료를많이요구해대출을받지않았습니다.그러고다른곳을알아보니조회건수가너무많아힘들다고하더군요.지금은이직을하면서적금이랑퇴직금해서다상환하고성실하게근무하고있습니다.물론스카웃이되어더좋은조건으로있고성과금도지급받고있습니다.그런데지금당장별거중인아버지께서뇌출혈로쓰러지스는바람에또급하게목돈이필요하게되었습니다.어머니도알아보시지만저도어떻게든마련해야하는입장이되어서이렇게도움을청하게되었습니다.물론전직장에서저지른어리석은행동이아니였다면이정도의돈이면금융권어디에서도받을텐데요.현재로서는조회건수때문에방법이없습니다.시간이조금지났다싶어대출사이트같은곳에가조회를해본것도실수였습니다.조회기록에다남는다고하네요.넉넉하지않은집안이지만화목한가정입니다.급하게필요해서도움을요청합니다.</t>
  </si>
  <si>
    <t>월급여는공제후230이고식대및유류비를별도로받으니250정도됩니다.분기마다성과금이지급되고요.오래걸리지않고단기간쓰려고합니다.형이쉬는동안에제가융자금을내고있었는데형도취직을하여이제는형편이나아졌습니다.연체없이잘상환하도록하겠습니다.</t>
  </si>
  <si>
    <t>어머니병원비</t>
  </si>
  <si>
    <t>어머니병원비가좀급해서이렇게대출신청합니다....</t>
  </si>
  <si>
    <t>제가무슨일이있어도...연체는절대안하고꼬박꼬박납부하겠습니다...잘부탁드립니다...</t>
  </si>
  <si>
    <t>대출금유용히잘&amp;#50043;습니다.꼭필요한돈이라한번더재대출신청합니다.</t>
  </si>
  <si>
    <t>전에하던일을접고제가배워온(타이어판매)일로다시시작을하게&amp;#46124;습니다.현재급여200입니다.아는지인이라어떻게들어오게되었습니다.예전5년간같은업종종사하였구요.현제다시시작한지가3개월되었네요.건물주인이몸이안좋은관계로(주차.광택.판금.카센타.식당.중고타이어)다들세를줄려고하고있는관계로제가(중고타이어)임대를하고자이렇게부탁을드립니다.보증금500권시비720월150현재보유500누님도움300그리고500정도가필요할것같아서다시재대출신청하게되었습니다.좋은기회일껏같아서나이도있는지라놓치기가싫어서도움을청합니다.</t>
  </si>
  <si>
    <t>상황계획2년간장부아는형님이직원으로할때적어두장부구요.제가와서3개월수익.평균순수익350-500정도입니다.직접하게될경우그이상을보고뛰어드는거구요..예전타이어뱅크점장3년정도했었음.월최하350통신비:20만원식대및용돈:80만원대출금:20만원자동차할부금:38만원이구요나머지돈으로얼마간모아서되도록빨리갚을생각입니다.연체없이갚을꺼구요한번더도움을주시면감사히열심히해보겠습니다.참고로33살이구요미혼입니다.</t>
  </si>
  <si>
    <t>체인사업준비를위한사업자금필요합니다</t>
  </si>
  <si>
    <t>1.계기:본격적인체인사업준비를위해신청하게되었습니다.2.용도:고기유통회사를운영하고있으며,세달전옆건물하나더임대해서'돼지저금통'이라는고기집을오픈했습니다.체인사업을위한본점이라할수있습니다.직접인테리어까지다했으며소자본으로시작을했죠.이제슬슬체인점문의가들어오고있으며그에따른물건재료구매비용과냉동창고증축비용으로쓸예정입니다.</t>
  </si>
  <si>
    <t>1.다른대출건이있는경우-농협중앙회에소상공인대출1,000만원(이율5~6%정도)중매월원금+이자합해서25만원씩나가고있습니다.2.공통-주수입원(직장종류,사업종류등):두개가있습니다첫번째는알타리푸드(고기유통회사)-낮에운영두번째는돼지저금통(깡통고기구이집)-저녁때운영-주수입금액(수입의내역-일정금액혹은평균금액):알타리푸드(고기유통회사):월평균순이익650만원정도:돼지저금통(고기집):월평균순이익250만원정도-간략한월고정지출내역:사무실임대료(2곳):월50만원:두곳의전기세수도세각종공과금및직원급여와4대보험료등-월평균240만원정도:대출금상환월25만원정도-대출이후의상환계획(수입대비사용금액을예로들어상환계획):상환은수입대비해서충분히가능합니다.</t>
  </si>
  <si>
    <t>자녀둘을둔가장으로현재중,고등학교에다니고있어배우고싶어하는과목학원비지원.</t>
  </si>
  <si>
    <t>현재직장인으로매달15일급여일에맞춰변제.</t>
  </si>
  <si>
    <t>부친병원비용도,매월급여일에맞추어원리금과이자를균등분할상환할계획입니다~!</t>
  </si>
  <si>
    <t>고령의부친의심장수술로인한수술보조금및,향후입원비용충당용도입니다~!</t>
  </si>
  <si>
    <t>1.상환계획매월4일이급여일임,균등분활상환계획,HJ유통주식회사(자판기판매및대여업체재직,직급:부장)2.대출현황현대캐피탈:오토론:2200만원(매월균등분할상환중임)신용대출:800만원(상동)3.신용상태:양호(신용불량및신용회복등의사실이없으며전혀무관함)4.현재연체상태한번없이성실하게상환중임,(중도상환계획도있음)</t>
  </si>
  <si>
    <t>200만원소액대출신청</t>
  </si>
  <si>
    <t>필요해서소액으로신청합니다.피부,성형목적입니다.</t>
  </si>
  <si>
    <t>직업은바텐더이고프리렌서개념이지만수입은비교적많은편입니다.캐피탈이나다른소금융권에서대출가능하지만신용조회기록남기고싶지않아신청하니안전한투자하시고싶은분들낙찰해주세요.</t>
  </si>
  <si>
    <t>투자자분들의소중한필요하며,현명하신판단부탁드립니다.</t>
  </si>
  <si>
    <t>2011년7월5일오픈예정의매장이있습니다.현재3곳의휴대폰매장운영을하고있으며,(부산금정구장전동,부산영도구동삼동부산동래구사직동)부산금정구남산동매장을인수예정에있습니다.인수시발생하는전세금과권리금이부족하여,다시한번투자자님들의도움을부탁드리는바입니다.</t>
  </si>
  <si>
    <t>1.기존대출의내역①예가람저축은행/원리금균등상환/월불입327,300/잔여280만원②신라상호저축은행/원리금균등상환/월불입322,000/잔여270만원③러쉬앤캐쉬/원리금균등상환/월불입270,000/잔여330만원④새마을금고/원리금균등상환/월불입310,000/잔여810만원⑤머니옥션/원리금균등상환/월불입499,000/잔여96만원2.월고정수입휴대폰판매업을하고있습니다.월부가가치세발행금액이대략3000만원정도가되고있으며,거래처로부터실입금액이2900만원가량일경우,매장3곳의월세920만원직원4명급여770만원기타지출을제외후제가가지게되는실수령액은(수입)월1100만원에서1200만원가량이됩니다.3.비젼모두가아시는부분이겠지만휴대폰은형식이아닌이제실생활에없어서는안될필수품으로전략하였습니다.사실저도9년째휴대폰판매업을하고있지만,누구나가사용하고누구라도사용할수밖에없는것이기에지금껏제인생의노력과땀이깃들여져있는이일에굉장한자부심과앞으로도다른일은엄두조차도낼수없다고판단하며,누구보다이일에대한열정과끈기로앞으로도열심히노력하며살아갈것입니다.4.투자자분들의귀중하신선택저는매월발생하는수입으로(1200만원정도)사용되는부분들이의료비90만원(부친)개인보험85만원배우자적금160만원기존대출171만원정도가고정지출로발생하며그외수입은개인지출및의식주생활에반영되고있습니다.투자자분들의소중한투자가이루어진다면주수입원에서투자자님들에대한투자금을1순위로생각하며제개인적인생각이지만이번에오픈예정인매장같은경우에는기존신설이아닌8년재장사를하던곳이라단골고객도많을뿐더러충분하게사전조사후에오픈하는것이라,지금보다더낳은매출을예상하고있는바입니다.2010년8월투자자님들의도움을받아서지금까지연체없이상환중이며,이번에도투자자님들의투자가이루어진다면연체없이성실히상환할것을약속드리겠습니다.아무쪼록소중한투자자님들의도움을기다리겠습니다.</t>
  </si>
  <si>
    <t>현금서비스를상환대용.</t>
  </si>
  <si>
    <t>동생의사업때문에현금서비스를받아주었는데사업이잘되지않아서좀상황이어려워서그렀습니다.</t>
  </si>
  <si>
    <t>내년1월에퇴직금중간정산을하기때문에6개월짧은기간으로중도에도상환가능하도록하였습니다.</t>
  </si>
  <si>
    <t>부모님약값이라도드리고싶습니다</t>
  </si>
  <si>
    <t>현제당뇨가계신두부모님을모시고있습니다약값이도드리고싶습니다부모님께선연세가있으시고당뇨합병증까지있으셔서쉬고계십니다열쉼히살면서잘가값아나가겟습니다</t>
  </si>
  <si>
    <t>부지런히일하여서연체업이값아나가도록하겠습니다부탁드립니다믿어주시고대출부&amp;#53447;드립니다</t>
  </si>
  <si>
    <t>도와주세요!</t>
  </si>
  <si>
    <t>확실한직장인</t>
  </si>
  <si>
    <t>맞벌이를하는직장인입니다.이래저래돈나갈때가있네요,잘부탁드립니다</t>
  </si>
  <si>
    <t>맞벌이직장인으로고정적인급여가지급이됩니다.월400만원이상지급이됩니다.안정성은확실합니다</t>
  </si>
  <si>
    <t>간절히부탁드립니다...</t>
  </si>
  <si>
    <t>저는29살여성이고직장인입니다.7년전쯤사무실을다니면서대출을접하게되었습니다.그때멈췄어야했는데대출을하다보니계속대출을받게되면서..젊은나이에계속진행하면서과도한욕심을부렸습니다.그러던중중개업자분과연락이닿으면서중개업자분이저에게말도없이제서류를이리저리다보내고조회해보시고..그러셔서지금은신용과다조회에신용등급도많이하락대서대출이어렵더라고요..그래서이렇데투자자님들께부탁드립니다.신용등급이너무낮아져서신용등급도향상시키려투자자님들께도움요청합니다.</t>
  </si>
  <si>
    <t>1.상환계획급여:직장급여.정규직5년근무(개인사업체근무)통장수령액한달250정도현금수령130만원(세무서에신고되어있음)옷가게에서판매관리하고있습니다.직원들데리고제가관리랑판매를다하고있습니다.기대출지출비용:한달금융건이자비용130정도저축은행과산와머니.러시사금융권포함된금액입니다.개인적인지출내용핸드폰비:10만원생활비:50만원카드값:100만원대출이후상환계획우선투자자님들께대출을받게되면지금대출을쓰고있는저축은행쪽을완납해대출건을줄일예정입니다.대출건을줄이면신용등급도많이상승할꺼라생각합니다.머니옥션투자자분들께는안정된수익이발생할수있는도록상환일과금액약속반드시지키겠습니다.지금까지대출들을이용하면서연체한적은단한번도없습니다.제가생활비를줄이든어떡해서든대출이자는항상꼭납입했습니다.이건정말약속드릴수있습니다.투자자님들부탁드립니다.</t>
  </si>
  <si>
    <t>한번더투자자님의도움을받고자합니다.</t>
  </si>
  <si>
    <t>우선감사하다는말씀을먼저드리고싶습니다.작년에머니옥션의투자자님들께도움을받았습니다.한번더도움을부탁드립니다.대출목적여러가지용도입니다.어머니의병원비로우선250만원을쓸려고합니다.연세가올해73세이십니다.젊었을때부터너무고생을하셔서고혈압과저혈당,골다공증과디스크를지병으로가지고계십니다.골다공증과디스크가너무심해지시면서걷는것조차힘들어하십니다.연골이다닳아서빨리수술을해야된다고하는데병원비가만만치가않습니다.수술비와입원비그리고간병인2주를써야해서450만원정도를예상하라고합니다.그외약값이라든지주사비로더들어간다고합니다.언니와반반씩부담할생각을하고있습니다.그리고150만원은어머니병원퇴원이후의생활자금과병원통근치료비,침대를구입하는데쓸려고합니다.노령이시라수술이후침대생활을하셔야한다고합니다.여태껏고생만하신어머니께좋은옷,좋은집에서모시지는못하지만걷는것만이라도도와드리고싶습니다.</t>
  </si>
  <si>
    <t>현재대출신한은행(새희망홀씨):9,583,000원(11%)농협(햇살론):10,000,000원(11%)신라저축은행:3,335,000원(38%)머니옥션:4,010,801원(30%)현재상환내역신한은행:22만원농협:이자만납부8만원신라저축은행:159,500원머니옥션:279,544원합계:739,044원수입가게수익:650만원지출가게-월세:60만원공과금:20만원(전기세,인터넷,통신료)가방사입비:350만원집-관리비:15만원생활비:20만원(어머니생활비로드림)보험료:18만원교통비:6만원기타용돈및식대:30만원신한주택적금:10만원남는금액:47만원정도가게에서손님없을때다양한인터넷설문조사아르바이트로한달에10만원정도부수입과휴대폰대리점하는지인에게손님을소개시켜주고한건당수당을15만원정도받고있습니다.해달고정수입은아니지만한달에못해도25만원정도는들어옵니다.충분히머니옥션에상환가능합니다.*4월에한번머니옥션에4일연체하였습니다.그이유를말씀드려야할것같습니다.방수목계단을누군가가저녁에부셔뜨리고가버리는바람에급하게수리(전체를새로교체)해야했습니다.밤이라누가어떻게해서그렇게됐는지를모릅니다.생각보다견적이많이나왔습니다.65만원...여유돈과함쳐서부득이하게머니옥션에입금할려고준비해뒀던돈까지보태야됐습니다.계단이수리가되어야장사를할수있고빨리돈을넣을수있단생각을해서죄송스럽게머니옥션에전화드려4일뒤에입금하겠다는약속을하고4일뒤입급하게되었습니다.</t>
  </si>
  <si>
    <t>정상상환중/두번째거래다시한번도움요청합니다^^</t>
  </si>
  <si>
    <t>안녕하세요.우선첫번째거래믿고도움주신모든분들감사합니다^.^말씀드린약속은철저히지키고미납없이정상상환중입니다.급히필요한자금이있어서다시한번머니옥션에도움을청하게되었습니다.현재직장에다니고있고11개월째정직원으로근무중입니다.꿈많은23세이고,정해진월급외조금더수익을낼방법이없을까구상하다.지금직장에서하고있는업무를살려서부업삼아쇼핑몰을구축하고자합니다.11개월간근무하면서쇼핑몰관리,구축,고객관리,서비스이런저런업무를보면서많이배웠습니다.좋은아이템을찾기위해서발로열심히뛰고있습니다.기본적인틀이잡힌상태에서지금하는일에지장없는수위로직장에서도많이도움을주신다고하셔서천천히시도해볼계획입니다.지금받는월급에선고정지출이있고여유자금으론시작하기가좀부족한듯하여두번째도움요청을하게되었습니다.믿고도와주시면역시실망없이약속에보답하겠습니다.읽어주셔서감사합니다.더운날씨조심하시고하시는일모두활기차고행복하길바라겠습니다^.^</t>
  </si>
  <si>
    <t>고정지출-40만(공과금,휴대폰요금,대출상환비등)적금-30만기타-30만(생활비,기타)지금직장외에도프리랜서로쇼핑몰구축부업도간간히하고있습니다.저번거래때보다금전적재정은헐씬좋아졌고,믿고도와주신분들잊지않고꼭보답하겠습니다.※지금금융권대출이3군대진행중입니다.제일저축은제가보증금이부족해서보증금용도로사용하여한달10만원씩상환중이고스타,현대스위스는대리대출건으로동생등록금자취방보증금등용도로사용하여매달어머니가상환중이십니다.</t>
  </si>
  <si>
    <t>성실하게생활하고있습니다.</t>
  </si>
  <si>
    <t>아버지의사업실패로마지막등록금을대출받은계기로몇번에대출을받게되었습니다.졸업후유학을가고싶었지만형편상바로일을하게되었는데,2년이시간이지나버렸어요.막상일에만집중하다보니깐인생이허무하게느껴졌어요.1년정도공부해서영양사와위생사자격증을취득해전공을살리고싶었어요.공부하는데큰돈은필요치않았지만교재는대학교때사용하던거사용해도되는거라서,,그런데막상할려고하니2년이지난지금아무것도생각이안나고감이잡히질않습니다.그래서학원을다니면서공부하려고합니다.그래서대출을여러곳을알아보다가과조회라는결과로모두부결이나왔어요.그리고머니옥션이라는곳을알게되었습니다.현재대출받고있는이자도연체없이잘상환하고있고요,여유생길때마다원금잘갚아내고있습니다.</t>
  </si>
  <si>
    <t>대출건으로는요.현대스위스에서500대출받아서이자19만원잔액은480보해상호저축에서330대출받아서이자5만원잔액은300아주캐피탈에서380대출받아서이자16만원잔액360산와머니에서200대출받아이자12만원잔액120웰컴론에서150대출받아이자10만원잔액100현재다니는직장은삼성동코엑스에위치한패밀리레스토랑에다니고있으며근무한지는2년3개월정도되었습니다.주수입금액은핸드폰값7만원,교통비8만원식비10만원등물품구매비용20-25정도로신용카드로(핸드폰활인받는카드로한달에1만원에서2만원까지받고있습니다.)사용중이며,저축은행이랑캐피탈은어머니가상환해주시는부분이라서따로나가는거없으며사금융쪽인산와머리랑웰컴론만제가상환하는부분이라서연체없이사용할자신있습니다.</t>
  </si>
  <si>
    <t>하루라도안넘기고정말성실히상환하겠습니다.</t>
  </si>
  <si>
    <t>생활자금이필요합니다.얼마전에저축은행하나상환이돌아와서월급및모아두었던거보태서500만원을변제해서생활자금도많이부족하고~어머니생신도못챙겨드릴꺼같아서부탁드립니다.</t>
  </si>
  <si>
    <t>1.기존대출현황저축은행3건참앤씨저축은행:600만원-&gt;현재이자만상환중입니다.(매달이자:19)전주상호저축은행:600만원-&gt;현재이자만상환중입니다.(매달이자:19)HK저축은행:300만원-&gt;현재100만원변제하고209만원남았습니다.원리금균등상환이고매달12만원씩나갑니다.1주일전세종저축은행500만원변제완료했습니다.소비자금융권4건:산와머니:100만원-&gt;현재60만원/이구매달원리금균등7만원나갑니다.굿타이밍:200만원-&gt;현재196만원이구이자나갑니다.7만원정도위드케피탈:300만원-&gt;현재195만원정도이구이자나갑니다.9만원정도베스트하이케피탈:200만원-&gt;100만원변제이자3만원정도나갑니다.4~5개월전에30일정도연체한적이한번있습니다(세종저축은행)그이후부터는관리를해서지금까지는연체없습니다.대학원석사다닐때혼자벌어서다닐상황이라서멋모를때저축은행부터손댄것이화근이였습니다..현재박사과정하면서재직중입니다.2.현재소득현황대전에있는(주)파워이십일회사에재직중입니다.근무기간은1년4개월이구정직원입니다.월급은실수령액이매달세금을제외한230~250정도들어옵니다.매달나가는이자+원금이76만원정도입니다.이자를제외한실제한달쓸수있는금액이150만원에서~170만원정도입니다.이금액으로아끼고아껴서기존대출원금을변제하고잇었습니다.교통비는차를안가지고다녀서20일*2200=4만원정도입니다.통신료는한달7~9만원정도나갑니다.식비는점심만(저녁은회사제공)4000원고정*20=8만원정도입니다.기타20만원생활자금으로쓰면40만원정도고정으로나갑니다.집에서다니기때문에한달생활비로아주줄이고줄이면30까지줄일수있습니다(통신비+식비+교통비)믿어주시는만큼정말성실히상환하겠습니다.다른이자납입도있지만머니옥션을무조건최우선으로하겠습니다.</t>
  </si>
  <si>
    <t>150만원긴급자금필요합니다.</t>
  </si>
  <si>
    <t>생활자금문제로인해긴급하게150만원정도를필요로합니다.</t>
  </si>
  <si>
    <t>전에머니옥션에서1200만원정도환승론받아연체없이완납한과거가있었구요.확실한건연체없이완납할수있다는것은반드시말씀드립니다.</t>
  </si>
  <si>
    <t>200만원대출원합니다</t>
  </si>
  <si>
    <t>직장을옴길려구휴직한때에갑작스런어머니병환으로대출합니다</t>
  </si>
  <si>
    <t>7월1일부터입사하여8월부터250만원이상의월급이들어오면1년이네상환가능합니다</t>
  </si>
  <si>
    <t>한번만기회를주세요..</t>
  </si>
  <si>
    <t>생활자금으로신청합니다.</t>
  </si>
  <si>
    <t>아내가미용실을운영하다잠시쉬게되어생활자금으로신청하게되었습니다.</t>
  </si>
  <si>
    <t>1.주수입내역-급여417만원(세금공제후실수령액)2.월고정지출내역-기대출상환금액(이자,이자+원금):80만원,-휴대폰요금:15만,-보험료:21만원-아파트관리비:11만원3.대출이후상환계획-수입:417만원-지출:200만원(상기고정지출비외)-차액(잔액:217만원)범위내에서상환가능합니다.</t>
  </si>
  <si>
    <t>꼭부탁드립니다</t>
  </si>
  <si>
    <t>상반기매출상승으로구매자금추가확보용자금대출신청합니다.</t>
  </si>
  <si>
    <t>안녕하세요투자자여러분,지난연초머니옥션을알게되어부족금300정도대출받아잘사용했으며현재6개월이상연체없이상환중입니다.당시부족한소액을여기를통해잘해결되믿고다시한번투자를받고자합니다.현재경기가어렵다고하나무역도매를하는저희입장에선거래처를늘리고품목이늘어신규발주시매입대금에대한추가자본이좀더필요해회사운영자금을증액하고자해재신청합니다.기존상환이잘되고있으니믿고다시한번투자해주시면성실상환으로보답드리고하반기신규프로젝트확실시된것이있으니상환에아무런지장이없고추가금액준비용입니다.</t>
  </si>
  <si>
    <t>상환은현재25일매달납입으로24개월원리금균등분할로진행하겠습니다.</t>
  </si>
  <si>
    <t>도와주세요..부탁드립니다!</t>
  </si>
  <si>
    <t>한달전쯤신청을하였으나직장서류관련준비가되지않아낙찰이되지않은상태서상담직원분과통화하여신청을취소하였었습니다.그래서다시신청을해보는거구요.대출목적은이러합니다.넉달전쯤제가병원신세를좀졌습니다.그땐직장도없던상태였던지라병원비와타지출비를지인에게빌려서썼었지요.여유있을때조금씩천천히주면되겠다.이런식으로약속을하고말에요..근데이분이갑자기돈이급하다하면서남은금액전부를저에게달라고하십니다.당장이금액만큼가진게없어투자자분들에게도움을구해봅니다.차용증같은건처음엔쓰지않았으나꼭필요했던건지써달라고하셔서저는써줬구..그래서더저에겐절실하구요..잘은몰라도차용증이법적관련효력이있다고들은거같기도해서겁이납니다.</t>
  </si>
  <si>
    <t>기대출건없습니다.물론대출관련조회도안해보았구요.2~3년전쯤신용카드발급관련조회는남아있더라구요.입사한지얼마되진않았지만이번달월급(입사다음날부터)통장수령2주분56만원정도받았었구요..원래월급금액은120좀넘습니다.주5일근무.회사건강보험증있음사무직이라어려운일도없어계속합니다!!생활은부모님과한가족같이살기때문에집세나전기세같은세금이저에게서나가지않습니다.제가생각한주지출건은,출퇴근왕복버스비=2천원/하루(차타고10분거리라한번만타면되요!!)핸드폰요금=정말많이나왔다하면7~8만그외기본생활비=소소하게나갈수있는것들상환일을1일로잡은이유는매달25일이월급날이라서그렇게정하였구요.여유가있을시상환을더빨리할수있도록만들것입니다.제생활비를대출받으려는게아닙니다...정말지인에게줘야할금액만큼만급한거니그만큼만꼭받구싶구요물론제희망이지만...결정은투자자분들이하시는거니까..두서없는글이지만제바램과의지전달이잘되었으면좋겠습니다..다시한번더꼭!!부탁드립니다...ㅠㅠ</t>
  </si>
  <si>
    <t>단돈100만원에울고싶습니다.</t>
  </si>
  <si>
    <t>이렇게대출을하게된경위는제가작년에고금리대출을받은것을다갚고나서더이상고금리는사용하지않기위해서이렇게대출을받을려고합니다.대출금의사용목적은제아내가저몰래사용한돈때문입니다.아내가아이들책을100만원어치를사고여직까지말없다가요번에법원에서고지서가날라와서알게되었습니다.현재모아놓은돈을다대출을갚고다시고금리로살고싶지않아이렇게글을작성합니다.</t>
  </si>
  <si>
    <t>현재남아있는대출은산와머니에300만원과은행에서받은1300만원이남아있습니다.월상환금액은산와머니150000만원이고은행은12만원정도입니다.나머지는핸드폰으로약20만원정도소비되고보험료가아이들과합쳐서35만원정도나머지공과금으로30만원정도빠져나가고있습니다.현재직장에재직중이며한달약170~180정도벌고있습니다.현재남아있는대출을조금씩갚고있는상태입니다.상환계획은우선은처음약6개월은원금과이자를성실상환하고그후에빠른시일내에갚을수있게준비할려고하고있습니다.계약은2년을잡은것은한달에나가는돈이많으면우선가계부담이심할것같아2년을잡았고제가생각하는기간은약1년으로잡고있습니다.</t>
  </si>
  <si>
    <t>사업운용자금신청합니다.</t>
  </si>
  <si>
    <t>투자자님의댁네평안을기원합니다.이전에투자자님들의소중한도움으로두번의낙찰을받아소중하게사업운영자금으로사용하였고,상환도다른대출업체보다최우선적으로변제를하였습니다.이번에도회사운영자금을도움받을까해서글을올립니다.저는관공서세무관련하여전산솔루션을보유하고있는IT1인창조법인기업인입니다.1인기업이라회사규모는크지않으나무리한욕심을내지않고10년가까이사업을유지하고있으며나름대로이부분에서는기술적노하우와거래처로부터꾸준한신뢰를쌓아가고있다고자부하고있습니다.현재의수익모델은신규프로젝트사업수주와그에따른전산유지보수,업그레이드비용등이있습니다.신청목적은올9월정부의개인정보보호법전면시행을앞두고그와관련한시스템업그레이드가있을예정입니다.제가구축한서울8개관공서전산시스템도업그레이드를해야하지만혼자서프로젝트를수행하기가벅차개발자한명을한시적으로채용할까해서도움을구합니다.욕심부리지않고최소한의필요금액인직접인건비만도움청할까합니다.</t>
  </si>
  <si>
    <t>현재수익은아래와같습니다.-신고소득금액:월120만원.국세청소득금액증명원신고금액입니다.국민연금,건강보험,소득세세금때문에조금낮춰서신고한금액입니다.소득금액증명원,부가세과세표준증명원서류발급받아보내드리겠습니다.-실질소득급액:420만원.유비보수비용으로거래처로부터고정적으로통장으로입금되는실질소득금액입니다.1인기업이기때문에직원급여따로없이제가얻는실질소득금액입니다.-기타수익급액:아파트월세150만원.임대차계약서서류첨부했습니다.ㅇ월총고정수입[고정유지보수비]:570만원+알파(신규프로젝트수주,시스템업그레이드비용)&lt;고정수입내역&gt;-관공서7곳월유지보수비용(평균단가600,000원정도)--&gt;회사통장내역참조.ㅇ월총고정지출[금융비용,생활자금,회사운영비용]:약345만원&lt;월고정지출내역&gt;[1금융]-국민은행(5000만원):20만원(이자)-우리은행(900만원):10만원(원리금균등)-하나은행(560만원):5만원(원리금균등)-청약적금담보대출500만원은제외.합35만원.[대부업]:만기에따라상환금액이다릅니다-산와**(400만원):25만원(원금균등)-리드**(500만원):12만원(원금균등)-러쉬**(360만원):11만원(원금균등)-원캐**(200만원):12만원(원금균등)-웰컴**(200만원):10만원(원금균등)합:70만원[각종생활자금]:-각종공과금:아파트관리비,가스비,전기세,수도료등20만원-교통비(주유비):10만원-통신비(휴대폰,인터넷):10만원-생활비(식대,아기용품,각종경조사비,약간의부모님용돈):50만원-보험비(식구3명):10만원-기타경비:약100만원-기타비용등총200여만원[회사운영비용]-세무사기장료:10만원-사무실임대료(소호사무실):10만원-건강보험료:6만원-국민연금:12만원등약40여만원합계(월)-총수입:570만원-총지출:345만원-총잔액225만원고정수입대비월지출계산하더라도수입이남습니다.물론생활하다보면총지출이더늘어날수있겠지만제가아는범위에서크게벗어나지는않습니다.머니옥션에서대출이성사되더라도매달상환하는데는큰어려움이없습니다.회사운용자금이회수되면앞선두번의대출경우처럼상환금을다른대출업체보다우선적으로변제해드릴것을약속드립니다.긴글읽어주시느라감사합니다.</t>
  </si>
  <si>
    <t>이사부대비용이급히필요합니다.</t>
  </si>
  <si>
    <t>조금큰집으로이전할계획입니다.보증금등은모두해결했지만복비등의이사비용이모자라는상황입니다.이사비용에쓰일용도로대출할계획입니다.</t>
  </si>
  <si>
    <t>1월중순400만원정도수입이있습니다.일시상환예정입니다.</t>
  </si>
  <si>
    <t>현재제약회사영업부에근무하고있고급여는세금공제월290~330정도들어오고상환하는데는연체없이상환가능합니다신용등급은예전에돈이필요해서무분별한조회건수로인해등급이떨어졌습니다고금리저축은행통합상환자금이필요합니다도와주시면열심히상환하겠습니다</t>
  </si>
  <si>
    <t>앞으로살아가야할날이더많이남아있기에..</t>
  </si>
  <si>
    <t>20대후반여성입니다.우선은이런사이트가있는지를어제처음알게되었는데너무반갑고조금의희망이보이는것같습니다..그토록고민하고방법을찾아왔는데왜이제서야이런곳이있다는걸알게됐는지..IMF를겪으면서저희집이급격히어려워졌고부모님은시골로귀농하셨습니다.고등학생때도아르바이트를해서용돈을벌었고대학역시제가일해서등록금을포함한경비와자취를하면서생활비까지눈코뜰새없이벌어서충당해야했습니다.그러다보니너무힘에겨워서학자금대출이라는것을처음으로받아사용하게되었고그때부터매월이자만내다보니원금은그대로연장만하게되었습니다.대학졸업후화장품영업직을하면서고객들에게이백만원이넘는돈을받지못해회사는그만두었지만고스란히제빚으로남게되었습니다.투잡을하면서열심히일을했지만하루하루빠듯한생활이이어졌고늘빚은남아있고..2006년정도에다시대출을받아야겠다는생각에한업체를통해신청을했는데받고보니사금융이었습니다..ㅠㅠ나이도어리고뚜렷한직장도없이아르바이트를하던터라은행은미처엄두도못냈던것이원인이었던것같습니다..사금융대출금으로밀린돈내고생활비쓰고이자내고원금조금갚고하다보니어느새바닥이되어버리고..그후다시이자상환의반복..열심히벌어서갚는데원금은거의줄지않고..상환일에납입이되지않으면과도하게연체독촉을하는바람에시달림에못이겨다시사금융대출받아서상환하고..대출역시돌려막기(?)처럼되어버리더군요..2007년에는쉬지않고일한탓인지건강이악화되어일을쉴수밖에없게되었습니다..어머니도가끔부산에오시는데저는늘일하고있어서얼굴도잘못뵈었고잘지내는줄알고계셨다가많이놀라셨구요..위염(일하는동안수시로위경련)과불면증,우울증까지더해져한동안죽고싶다는생각만가득해아무도만나지않고매일방안에만있었습니다..정말우울증이무서운것이자꾸안좋은생각만하게되더라구요..그냥죽어버리면아무고민없이끝날거니까손목도그어보고창문에선뛰어내릴까,,밖에나가면차속으로뛰어들까,,계속우울한날들의연속이었죠..그래도어머니께서자주부산에오셔서병원치료를받도록억지로데리고다녀주셔서조금씩나아지게되었습니다..그러다작년초에친구가피부관리실을개업하려고하는데같이해보자고계속권유를해서저도일을해야겠다고생각하게되어5월쯤같이준비하게되었습니다.친구가보증금과시설비를투자하고저는준비자금이없어서두피관리코너로작은공간을사용하도록친구에게도움을받아어머니에게300만원을빌려준비하고6월오픈했습니다..매월월세와경비1/3을내기로했구요.남아있는대출금도있고매월월세와어머니께도20만원씩보내드려야해서조금부담이되긴했지만좋은기회이고잘된일이라고생각했습니다.직원으로일하다내사업을해보니재미도있고열심히일했습니다.지출비용도만만치않았지만자금회전이되다보니유지는할수있겠다싶었죠..그런데역시원래여유자금으로시작한게아니라서조금힘든달도생기기시작했습니다.그러다자산관리공사의환승론을알게되어은행권으로대환을받았습니다.연이율이낮아져매월상환금액이좀줄어들어이제껏유지해오고있었는데얼마전신종플루의영향으로3~4개월간너무큰타격을입어일수대출까지쓰게되었습니다.금융권과사금융모두중개업체를잘못타서인지과다조회라고대출을해주지않더군요.ㅠㅠ게다가일수대출역시하루라도밀리게되면가게로찾아와독촉을해서급한마음에휴대폰대출까지받게되버렸는데지금은이것때문에더큰피해를막기위해12월19일까지100만원을꼭마련해야되는상황이되버렸습니다.상환하지못하면10대정도를개통해서단말기금액까지청구되어1000만원되는건한순간이라고지식인에서알게되었습니다.지인들에게는이렇게큰금액을말도못하고어머니에게도말씀드릴수없어서대출받을곳을절실히찾고있습니다..참경찰에신고는해놓은상태인데경찰에서도돈은먼저상환해서더큰피해를막고고소하는게좋을거같다고하네요..투자자님들께꼭부탁드립니다..앞으로살아가야할날이더많기에빚정리하고앞으로더열심히살고싶습니다..자신감과용기도얻고다시웃으면서살고싶습니다..</t>
  </si>
  <si>
    <t>가게에서두피관리만운영하다가피부관리도하려고연습하는중입니다.1월말부터피부관리도수익분배받을거구요..이번달부터주말아르바이트하고있습니다.6개월정도는평일야간아르바이트도하려고알아보고있는중입니다.1월에집도더작은곳으로옮겨서생활비도더줄일생각이구요.부모님집에도당분간최소한의금액만보내드린다고말씀드려서어머니도허락해주셨구요..남들에게힘든모습보이지않고지인들에게돈빌리지않으려고높은금리대출을쓰다보니이렇게되었는데..정신차리고다시는쓰지않도록마음가짐을새롭게가져봅니다..가게수입(80만내외),가게지출(10만원내외),주말알바수입(20만~30만),부업수입(10만원내외)지출을최대한줄이고남는돈은모두상환하는데쓸예정입니다..일수대출금액도거의다갚아졌구요..피부관리수익은1월부터더받을예정입니다.모자라는상환액은야간알바로채울생각이구요..차질없도록계획을세워정말앞으로사람답게살고싶습니다..2010년을마지막으로2011년부터정말고민없이열심히살고싶습니다.평생이자만내다가삶을마감하기엔너무많은세월이남았습니다..도와주세요..</t>
  </si>
  <si>
    <t>확실한직장인입니다.성실납부약속드립니다.</t>
  </si>
  <si>
    <t>현재사금융을일부사용하고있습니다.이번기회에고금리사금융을상환하고1금융권대출을받고자합니다.(사금융기록때문에가승인이났으나제한조건이붙었습니다.)처음에급한돈이필요해경솔하게대출을받았다가여러가지로어려움을겪고있습니다.</t>
  </si>
  <si>
    <t>그동안(14년)성실하게대기업에서근무해왔습니다.이런신용도와약속을바탕으로상환약속을드립니다.매월급여가400만이입금되니급여일에맞춰최우선적으로상환하겠습니다.급여중이자와생활비등이200만원소요되나와이프도지난달부터직장을다니고있어큰부담은없다고생각합니다.감사합니다.</t>
  </si>
  <si>
    <t>카드값상환용도</t>
  </si>
  <si>
    <t>지난해다니던회사에서실직하고8개월간구직활동하며지내다보니수입없이지출만하게되었습니다.지금은입사한지4개월째인데급여를받더라도근8개월간사용된카드대금에허덕이고있습니다.급여는카드대금으로나가고,그후현금이없기때문에또식대및기타생활비용을카드를사용하다보니계획적인지출이어렵네요..카드대금모두상환하고카드해지하여계획적인지출로현금생활하고싶습니다.아량넓으신투자자님들께도움요청드립니다.연체없는성실한상환약속드리겠습니다.</t>
  </si>
  <si>
    <t>★대출내역/학자금대출/1300정도에서800은갚았고현재650정도남았습니다.매달원금+이자상환중입니다.(만기는최대10년으로지정)/동양종금CMA마이너스통장식개인신용대출300만원/지난해여름자동차사고가있었는데본인보험이들어있지않아서수리비+합의금으로대출받은내역이있습니다.(만기일은2012년7월25일)이자는제가,원금은부모님께서갚아주시기로하였습니다.=총950정도+카드현금서비스60만원★월급세후130만원★고정지출비용/학자금대출10만//보험료5만//핸드폰요금7만//동양CMA대출이자2만4천원//식대+차비20만/TOTAL:넉넉히50만원★★★상환계획★★★(월급여130-고정지출50만원=잔액80만원이므로상환이어렵지않습니다.)월급여일25일이므로급여가하루이틀밀렸을때를대비하여상환일을매월1일로지정하여연체없는상환약속드립니다!!!</t>
  </si>
  <si>
    <t>투자자님들께도움을받고싶습니다.</t>
  </si>
  <si>
    <t>제가이일을한지는꽤되었습니다사업자낸지는1년9개월정도되었구요.자금없이일을시작한지라필요할때자금이없다는것이저에겐많이힘이들구요..신용7등급에대출이몇건있어서힘듭니다.주문을받았을때물품구매가가장큰일이어서이때문에투자자님들께도움을구하고져합니다.</t>
  </si>
  <si>
    <t>대출내역농협사업자대출2,000만원/원금42만원/이자15만원=57만원상호저축은행신용대출450만원/원금과이자=26만원국민은행마이너스대출190만원/이자1만9천원우리파이낸셜자동차대출700만원원금과이자=35만원(한달안에완납할예정입니다사고(폐차)관계(피해자)로보험금나올겁니다.주수입원-영상매체(CD,DVD)제작평균월수입액은매출평균1천5백만원정도입니다.월3-4백정도수입으로보시면됩니다.주거래처로는EBS협력업체등록,관공서홍보영상관련업체들과학교학원등입니다.월지출은물품매입5백~1천만원정도입니다.대출이된다면1년정도로나눠서상환하고싶습니다.아직까지연체없고정직하게갚겠습니다.</t>
  </si>
  <si>
    <t>꼭좀도와주세요...</t>
  </si>
  <si>
    <t>신용카드현금서비스상환</t>
  </si>
  <si>
    <t>몇해전사업부진으로인해받은아파트담보대출건으로대출이대출을부르는상황이었습니다.이후아파트정리/취업/남은고금리대출을캠코저금리로부채통합을하였지만그동안생활자금이부족한탓에사용하였던신용카드현금서비스상환때문에같은생활을반복하게되다보니남은현금서비스상환을목적으로대출을신청하게되었습니다.3년여를대출에허덕이며살며부모님께용돈한번제대로드리지못했는데돌아오는명절엔부모님께넉넉한한가위가될수있도록투자자님들께도움을청합니다.</t>
  </si>
  <si>
    <t>직장-정규직1년8개월근무연봉-3,200만월225만(실수령액)지출비용총수입중-금융권지출(농협/신협)45만+14만+기타용돈30만+∂(카드100만)*기숙사생활로생활비용없음투자자분들께서투자해주신다면위지출비용중상환후남은현금서비스약120만원과남은카드금액을상환할예정이며계획적인지출로투자자분들께안정적인수익이발생할수있도록성실상환을약속드리겠습니다.</t>
  </si>
  <si>
    <t>도와주세요!!!고금리대출을상환하고채무통합하려고합니다.</t>
  </si>
  <si>
    <t>어린나이에사회생활을하며부쩍지출이늘어나버리면서이자가높은게얼마나힘든건줄모르고조금씩빌려다갚고또빌리고하다보니여러군데에서받아서신용등급도떨어지고...이자도너무높아서대환하여채무통합을하려고합니다.</t>
  </si>
  <si>
    <t>기대출현대캐피탈(원금과이자250,000원)잔액-1,890,000원(2012년2월만기)현대스위스(원금과이자280,000원)잔액-2,010,000원HK저축은행(원금과이자200,000원)잔액-1,200,000원우리은행학자금대출(원금과이자93,000원)잔액-92,000원(2011년9월만기)바로크레디트(원금과이자140,000원)잔액-3,000,000원미즈사랑(이자90,000원)잔액-2,700,000원신용카드현금서비스가2건으로약1,600,000원이있습니다.급여액직장은정규직이며지금회사는강남역삼동에위치한패션회사에5개월째근무입니다.연봉은2400백만원입니다.다음달부터주말에아르바이트도겸할예정으로매월수입은200만원입니다.먼저신용조회에남는금융권부터납부를한뒤고금리사금융을중간납입할예정으로채무건수를줄여신용등급을회복시킬예정입니다.부모님과함께살기때문에생활비용이나따로들어가는비용은없습니다.투자를받게되면금융권대출과카드현금서비스등을완납후연체하지않고신용등급을회복한후사금융부분을금융권으로묶어서돌리고자합니다.</t>
  </si>
  <si>
    <t>기대출금제로(0)깔끔한상환을하겠습니다</t>
  </si>
  <si>
    <t>경인년새해가왔습니다혹시나이글을읽으시는투자자분들모두새해건승하시길빌구요저역시새해를맞이하여힘찬출발을하고자이렇게문을두드립니다현재전다소늦은나이에수험생활을하고있습니다9급공무원시험을대비하여공부에매진하고있습니다집안사정이여의치않고제가성인이다보니손벌리기가싫어서고시원총무일을하면서수험공부중입니다아시는분은알겠지만이총무자리가월급이많지않습니다보통방세를한다해도80만원정도밖에되지않습니다장점은업무강도가약하고(제방에서공부하다가일이있을때만잠깐둘러보면돼거든요)다른기타요금이따로들어가지않으며식사도제공됩니다그러다보니여타다른지출이없기에형편이어려운수험생들이이일을보통합니다시험날짜가4월10일로정해졌는데요이제시간이얼마남지않았다보니학원수강및교재동영상강의...영양보충^^을해줘야하는데수험에만집중하고싶은데여유가좀없네요...제목을보시면의아해하시겠지만제가현재대출채무등은하나도없습니다..(보통여기에신청하시는분은사금융등의채무가많더군요)그러나소득증빙이돼는직장을다니고있지않은터라신용등급이양호하지만대출이안돼더군요그동안신용카드도좋게생각하지않아서사용안하다가최근신용거래의중요성을깨닫고오래거래했던국민은행에서하나발급했습니다사금융대출등도생각해봤지만소득증빙문제뿐만아니라이자가너무비싸고신용등급에도악영향을미칠거라생각하고포기하고있었는데이렇게좋은사이트가있다는걸알게돼서새해굳은마음을먹고신청하기에이르렀습니다^^</t>
  </si>
  <si>
    <t>총300만원대출신청에12개월로상환을하면월293939원정도의대출금을갚아나가면돼는데요이번4월시험이끝나면수험생활연장을하는경우간단한일이라도늘릴계획이며수험포기시에는일반직장에취업할려고합니다어떤경우라도제가상환해나가는데는아무런어려움이없습니다기존채무라던가돈나갈데가없기때문입니다요머니옥션건만갚아나가는제목그대로깔끔한상환을할려고합니다그럼두서없는긴글읽어주셔서감사하구요..투자해주시면더욱감사하겠습니다새해복많이받으세요~~</t>
  </si>
  <si>
    <t>조모님관절수술비와병원비.생활비</t>
  </si>
  <si>
    <t>5살때아버지여의고8살때어머니출가하는바람에8살때부터조부모님밑에서자라게되었습니다.25살이될때까지조부모님걱정만엄청시키고지금나이32살때까지효도한번못해드린게항상마음에짐이되었습니다.이번휴가때조부모님집에내려갔는데조모님께서걷는게많이안좋아지셔서남몰래눈물을훔친채돌아와일상생활에복귀하게돼었는데일이손이안잡히는겁니다.조모님걱정에....그래서결정한게관절수술해드려야겠다.마음을먹었는데이회사첨들어오면서만든카드연체문제로신용이나빠졌는데그게맘먹은데로원상태루돌아오지않는겁니다.3-4년전에완납하구열심히살아볼려구하는데도말이죠..이제와후회한들머하겠어요..다내가잘못해서그런건데..지금부터잘하자맘고쳐먹었죠.근데그신용때문에조모님관절수술비하나마련하지못하는게한심해하면서인터넷을보는데우연히머니옥션을알게됐어요.일단대출목적은관절수술비.병원비.생활비목적으루이렇게투자자분들의피같은돈빌려쓰고자합니다.</t>
  </si>
  <si>
    <t>2금융캐피탈권현대31씨티42이렇게성실상환하구있구요..현대캐피탈은내년1월이면끝납니다.1분1초라두연체안할자신있구요.참고루저이회사가처음사회생활을내딛은회사이구지금6년째근무중이에요.더이상두말안하겠습니다.모르는사람인데믿어주라하기뭐하지만정말믿어봐주세요.모든투자자님들지금제글을읽어주시는시간도정말아까우신분들도계시겠죠.그아까운시간단한번의단기간연체두없이열심히성실상환하는모습보여드릴테니부탁드립니다.</t>
  </si>
  <si>
    <t>9월머니옥션투자자금</t>
  </si>
  <si>
    <t>온라인광고대행관련법인사업장대표로서,2008년설립이후안정운영중입니다.(개인사업자-&gt;법인전환)부득이한사정으로급여를낮게책정했는데(아이키우시는부모님은아실겁니다)이자금으로머니옥션투자비용을충당하던중9월에는예비비로적립해둔현금이바닥난데다명절로인한많은지출이예상되어투자비부족이예상되어소액대출요청합니다.이정도비용은법인계좌에서일부차용해봐야눈에띄지도않지만,관리/양심상그렇게하고싶지않습니다.더중요한건머니옥션장기투자의가치연구를위해직접대출과정을경험해보고싶어서입니다.따라서,본대출금은이머니계좌에서출금되지않을것이며100%투자원본으로사용될예정입니다.심사시특이사항은.배우자명의의대표자를4월에본인으로바꾸고5월부터인가소득신고를개시했습니다.2008년도부터올3월까지는서류상무직상태였으므로근무기간을6개월로작성했습니다.신용기록에기업은행신용카드기록은부결이아닙니다.법인개별카드신규발급을위해개인조회들어가고법인명의로개설되었습니다.혹시나,며칠내국민은행대출조회가들어올수있는데(서류제출상태)주택매도하면서매수자의중도금대출에대한담보설정용이라제쪽에는채무로잡히지않습니다.(대출부결된모양새로보일수도있어창구담당자한테싫은소리까지했습니다)단기대출에다이율도,금액도적습니다만관심부탁드립니다.그냥소액으로조금씩만보태주세요.^^</t>
  </si>
  <si>
    <t>[기대출]-총1건우리은행:1500만원가량-정부지원영세민전세자금연2%원리금균등20년납약5~6년차상환중-월128,000원정도[지출]생활비지출이법인카드와섞여솔직히정리가잘안됩니다.상환계획자세하게작성하려했지만...월35만원으로장기연체들어갈가능성은6개월내제가사망을해도0(제로)인점만확실히말씀드리면될것같습니다.즉,월회수금담보대출이되겠습니다.</t>
  </si>
  <si>
    <t>연봉3,000만원/의료비충원</t>
  </si>
  <si>
    <t>안녕하세요?IT벤처기업경영본부에재직중인27세남성입니다.회사동료에게머니옥션에대해듣게됐고,개인적인자금융통필요에의해이렇게신용대출신청을하게됐습니다.지금까지금융기관대출은재직생활만3년의기간동안1금융권30만원카드론이전부입니다.그동안대출을받아야할만한상황도크게없었구요.다만최근어머니의료비명목으로그간의예금중일부를사용하게됐고지인에게그중일부를대출받게돼이렇게머니옥션의문을두드리게됐습니다.소위말씀드릴수있는'급전'인경우이고,월세전250만원의고정적인수입이있기때문에단하루의연체없이상환가능합니다.긍정적인검토를부탁드립니다:D</t>
  </si>
  <si>
    <t>다른대출은현재없습니다.지금까지대출경력은1금융권카드론30만원이전부입니다.현재회사는IT벤처기업으로경영본부관리직의대리직급이고,연봉3,000만원/(세전)고정급월250만원의안정적인수입이있습니다.의료비충원으로급전이필요하게된것이기때문에한번의연체없이모든금액정상상환가능합니다.투자자분들의많은관심부탁드립니다.감사합니다.</t>
  </si>
  <si>
    <t>IT관련컨성팅일을하고있는개인사업자입니다.2년전머니옥션을통해대출받은경험이있으며연체한번없이정상상환하였습니다.현재대기업과지속적인계약관계를유지하며7년간근무를하고있습니다..업무분야는IT쪽컨설팅및시스템개발구축업무를하고있습니다.현재이전신청했을때보다조금올라서매월부가세포함해서약790만원정도의급여형태로매달받고있습니다.용도는사업자금이라고한것은일단이전과마찬가지로추가로다른기업에컨설팅자문및프로젝트를맡아서거기에대한인력투입에대한비용문제가크기때문입니다..투입되는개발자의매월급여지급문제및사업비용에따른문제로대출이필요하게되었습니다.1금융권에서는개인신용으로약4천만원정도대출이있어추가대출은쉽지않고일부카드론및현금서비스가있기에신용등급관리도필요하고해서신청하지않으려고합니다.담보대출을고려하지않은이유는현재따로분양받은집의중도금처리관계로기존집의담보를활용하였기에고려하지못하고있습니다.기존계약에의해서수입으로들어오는금액으로DTI는충분하며월상환금액50만원정도는문제없습니다.투자자분들많은투자부탁드립니다..</t>
  </si>
  <si>
    <t>매월25일지급되는금액에서정확하게자동이체시켜한번의연체도없이상환하겠습니다.타금융연체기록없습니다.소득대비부채상환여력충분합니다..사금융대출조회,대출실행건전혀없습니다..감사합니다.</t>
  </si>
  <si>
    <t>대부업의대출을상환하려합니다.</t>
  </si>
  <si>
    <t>49%대의고금리대부업3곳을이용중입니다.웰컴500위드300인터250입니다.일단은웰컴500상환후나머지를정리하려합니다.</t>
  </si>
  <si>
    <t>직장인입니다.4대보험및직장의료보험가입이되어있으며급여의실수령액은150입니다.매월인터넷뱅킹자동납부예약으로상환을할계획입니다.</t>
  </si>
  <si>
    <t>병원비및생활비</t>
  </si>
  <si>
    <t>어머님이위암으로병원에입원하신지3개월이신데보험으로해결할수없는기타비용이많타보니대출을신청하게됐습니다</t>
  </si>
  <si>
    <t>저는직장인이고월급여는300만원선이고직장은서울시내를도는좌석버스운전기사입니다년봉은작년기준으로4125만원이며매월100만원선까지는상환가능합니다자식된도리로써부모님을보필하는건당연한건데갑작스런병마에적지않은병원비.및기타생활비로많이힘들더군요많은분의도움부탁드려요참고로저는술.담배등은못합니다.따라서쓸때없이돈슬일이없습니다글구와이프는사별하고부모와같이살고잇습니다.오래전사별해서아이는없구요.꼭좀부탁드리겟습니다현재채무상환비용은월85만원이며추가대출시성실히변제하도록하겟습니다</t>
  </si>
  <si>
    <t>생활비로사용하려고합니다..</t>
  </si>
  <si>
    <t>생활자금에필요합니다...이번에할께많은데돈이부족해서요;이번을마지막으로대출더이상안받고열심히돈모아서살려고합니다ㅠㅠ</t>
  </si>
  <si>
    <t>생활비를줄여가면서이자꼬박꼬박내고연체없이갚아나가겠습니다..한번만도와주시면은혜잊지않고이자절대!!!밀리지않고갚겟습니다도와주세요</t>
  </si>
  <si>
    <t>믿음을신용으로갚아가겠습니다</t>
  </si>
  <si>
    <t>그간너무힘들었습니다.2008년1월부터2009년9월까지몇번의직장이직을하게되었습니다.그이유는다름아닌급여미지급이이유였습니다.총3번이직을하였는데그때마다회사경영을이유로급여가지급되지않았거나몇달씩밀리는경우가허다했습니다.(제가일하는직종이IT계열이라더그렇답니다.)심하게는아직까지2009년1~4월에해당하는국민연금까지납부되지않은회사도있습니다.그러다보니자연히빚이늘어갈수밖에없었고최근엔어머니가편찮으셔서의료비까지책임을져야하는상황에이르렀습니다.</t>
  </si>
  <si>
    <t>총부채는800만원정도되지만연봉이2900만원정도되고400만원정도는1년거치기간이남아있어서조금씩저축하면해결이됩니다.또한이전직장에서받지못한급여역시도노동청과노무사를통해서체당금지급신청을하였고2~3월정도면800만원이란돈이들어오게되었습니다.저에게믿음만주신다면그믿음에실망을시켜드리는일없는성실하고상환능력이충분한부분이있음을알아주셨으면합니다.두서없는글읽어주셔서감사합니다.저뿐만아니라모든분들에게올한해좋은일만가득하시길바랍니다.</t>
  </si>
  <si>
    <t>대출금이필요하니다.</t>
  </si>
  <si>
    <t>어머니의노환으로병원치료비와생활자금이필요합니다.</t>
  </si>
  <si>
    <t>&lt;기존대출내역&gt;-농협중앙회:잔액267만원,월10만원입금(균등분할상환)-하나은행:잔액2,000만원,월10만원입금(일시불상환)-아주캐피탈:잔액350만원,월23만원입금(균등분할상환)-씨티캐피탈:잔액2,582만원,월120만원입금(균등분할상환)-신라상호저축은행:잔액333만원,월16만원입금(균등분할상환)&lt;주수입원&gt;행정7급공무원(동대문구청소속),2010년연봉(4,800만원)&lt;월고정지출내역&gt;-대출금상환:179만원-아파트관리비및공과금:25만원-식대등생활비:60만원-핸드폰요금:3만원-기타:30만원&lt;상환계획&gt;월평균수입400만원,월평균지출297만원으로매달생활비등을줄여가면서60만원이상은충분히상환가능합니다.많은배려부탁드리며도움을청합니다.감사합니다!</t>
  </si>
  <si>
    <t>사업자금신청합니다.</t>
  </si>
  <si>
    <t>대출이필요합니다</t>
  </si>
  <si>
    <t>두번째신청합니다.</t>
  </si>
  <si>
    <t>안녕하십니까저는지난11월에500만원을33%에대출받아감사히쓰고있는대전에사는윤여창이라고합니다.작년에머니옥션에서대출을받고제가하는일이낮에시간이많이남는일이여서대출을받고여유가조금생겨서악세사리와아동복노점을시작하게됐습니다.생각보다장사는잘되는편이였고그러던중아파트알뜰장터에소개받아고정적으로입점하게되었습니다.또올해3월에는상권이좋지는않지만100만원에월세와관리비포함20만원정도에좋은조건으로토마토리라는상호로매장를오픈하였습니다.매장을얻은것은매장이있고없고에따라서손님들반응도틀리고교환및반품에대한신뢰를높이기위해서매장을오픈했습니다.장사가계속잘됐다면이렇게대출받고자글을올리지는않았겠죠아시다시피올여름6월부터시작된장마가8월까지계속되었습니다.매장이아닌밖에서하는알뜰시장이주가되다보니석달동안장사를제대로15일도채하질못했습니다.알뜰시장장비및가게월세그리고물건대금들을직장에서나오는월급으로충당하다보니자금이흐름이많이안좋아졌고7월달8월달에아버지어머니치아보철치료비하시는데몇차례200만원정도보테드려야하는상황이여서조금더어려워졌습니다.9월달이되면서장사가조금씩되기는하지만자금이돌지않아서신상품을많이갖다놓지못해어려움이있고생활자금으로들어가야할돈이가게로자꾸들어가서자금이악순화되고있어서대출을요청하려고합니다.답답한마음에다시한번머니옥션에도움을받아보고져글을올립니다.이번에도도와주신다면성실히실수없이납입하겠습니다.</t>
  </si>
  <si>
    <t>수입원은직장박정어학원기사실에서130~140만원(매월조금씩다릅니다)(통장확인)금샘어린이집에서80만원(통장확인)대전외국어고등학교등하교60만원현금수령사업장매장과알뜰시장은최소월700~800만원매출입니다.350만원정도로보시면됩니다(여기에서누나월급120만원나갑니다)현재대출은현대캐피탈신용600정도남았고18%이자이고매월29만원정도한성저축은행은500만원장사를하다보니일수대출씩로매일3만원씩이자와원금입금하는방식으로20%정도이율입니다.100정도남았습니다.(200일상환)현재머니옥션29만원(33%25일입금하면10회입금이구요24개월입니다)월지출액은방송통신료인터넷tv포함13만원,알뜰시장장비빛가게월세60만원같이장사하는누나100~120만원월급,생활비(식대및공과금포함)80만원보험료28만원교육비10만원차량할부월27만원씩들어갑니다.총수입270+230=500만원(약간의변동있습니다)총지출대출금150만원+월세및장비60만원+생활비보험료통신비포함약120만원+차량할부27만원=358만원(약간의변동있습니다.다시말씀드리자면올여름긴장모로인해위지출이두달정도누나월급을빼고는작장월급으로충당하다보니자금이원할치못했습니다.대출이된다면지금까지도그랬지만머니옥션대출금은최우선으로생각하고성실히상환하겠습니다.500-358=142만원여기에서매월18만원정도대출금이더발생됩니다.</t>
  </si>
  <si>
    <t>300만원이급합니다.실수는절대하지않겠습니다.</t>
  </si>
  <si>
    <t>필요한금액은삼백만원(3,000,000)입니다.지인으로부터올해6월에600만원빌렸는데급하다고다시좀달라네요.이자조금주기로하고1년정도쓴다고얘기되었는데급한일이생긴건가봐요.갑자기목돈구하기가힘이듭니다.도와주셨으면정말감사하겠습니다.</t>
  </si>
  <si>
    <t>현재하고있는일은자동차대출업을하고있습니다..캐피탈제휴점이죠.사업주(사장)는어머니이구요..어떤분들은캐피탈있는사람이이돈도못빌리나생각하시겠지만스른네살먹고모아둔돈없이어머니한테손내미는것도정말못할행동이네요월급여는고정적으로150만원받고있습니다.그외부가수입이20~30만원정도되구요...급여중종신보험료25만원하고저축성보험13만원해서매월38만원고정지출입니다.급여일은매월25일이구요휴대폰비및식대는사무실에서결재되고있습니다.차량은집에서같이출퇴근하기때문에별도로제명으로된차량은없습니다.12개월도하고싶지만실수하고싶지않은생각에18개월로해놓았습니다매월217,000원정도면충분히납입할수있다고약속드립니다.부탁드리겠습니다.</t>
  </si>
  <si>
    <t>한청년의불씨를살려주세요</t>
  </si>
  <si>
    <t>안녕하세요울산에서직장을다니고있는32살의청년입니다2009년회사를다니다가여자친구의권유로쇼핑물을시작하였고갑자기몸이아프면서시작과동시에모든걸한순간에날려야했습니다이대로주저앉을수는없다는생각에다시마음을다지며2011년7월18일날&lt;주&gt;현대아이에이치엘이라는회사에2차면접과신체검사,적성검사를통과하며정규직을전환을위해한번더꿈을위해뛰고있습니다대출목적은쇼핑물을할당시투자자가친구였는데조금씩갚아나가고있는상태였지만이번에친구가결혼을하게되어서투자금액을돌려달라는것이었습니다,,어떻게는3개월만기다려달라고말하고싶었지만,,결혼식이10월달이라,,그말이입에서나오지않더라구요은행권이나대출을받고싶었지만쇼핑물을하면서신용도많이떨어진상태라..친구의결혼식에당당하게가서웃으며축하해주고싶습니다10월7일전에해결을해야해서어쩔수없이머니옥션의문을두드리게된겁니다옥션머니의투자가님들한번만저를믿고도와주세요</t>
  </si>
  <si>
    <t>기존의대출내역1.삼성카드카드론2010/09/28:700만원---&gt;잔여금4702.신한카드카드론2010/09/14:570만원---&gt;잔여금3113.러쉬앤캐쉬340만원---&gt;잔여금3404.산와머니200만원---&gt;잔여금180그외에저축은행캐피탈,등등은없습니다월상환내역은1.삼성카드:25만원2.신한카드:25만원3.러쉬앤캐쉬:10만원4.산와머니:20만원입니다직장은현대자동차계열인&lt;주&gt;현대아이에이치엘입니다현대차와기아자동차의모든리얼램프또는헤드램프만드는회사입니다월급여는240-250만원정도상여금은750%기타상여금150%입니다&lt;상여금달에는340만원&gt;상여금은2달에한번씩은상여금100%&lt;상여금100%=100만원&gt;월지출내역통근버스가있어서교통비는0원식대0원통신비55000원기타생활비&lt;담배등&gt;50000원2.4.6.8.10월달은상여금이없는달로급여240만원-대출금&lt;25+25+20+10&gt;-옥션머니&lt;51만원&gt;=109만원1.3.5.7.9.11.12월달은상여금이있는달로급여240+상여100=340-대출금&lt;25+25+20+10&gt;-옥션머니&lt;51만원&gt;=209만원이렇기때문에충분히투자가님들의소중한돈을꼭정해진날짜에상환을약속드릴수있습니다</t>
  </si>
  <si>
    <t>안녕하십니까.급히도움을청해봅니다</t>
  </si>
  <si>
    <t>인터넷을통해머니옥션이라는사이트를알게되었습니다급히어머니수술비및친구에게빌린돈을갚고자도움을요청합니다</t>
  </si>
  <si>
    <t>매월10일월급날이고25일연장수당및업무수당이통장으로들어옵니다매월20만원씩착실히갚아나가겠습니다</t>
  </si>
  <si>
    <t>성실한회사원입니다.집안일로대출필요합니다</t>
  </si>
  <si>
    <t>집안일로대출하고져합니다.절대로문제없도록성실히상환하겠습니다.</t>
  </si>
  <si>
    <t>대기업에근무하다이직한지약8개월되었습니다.대출이라는걸잘몰랐다가문제가생겨급하게받았더니신용등급이라는걸알게되었고또신용등급이많은걸좌우한다는것도알게되었습니다.현재월급은세후약400만원수준입니다.1금융:1,900만원이자약15만원/월2금융:2,200만원이자/원금약80만원/워950만원이자/원금약45만원/월로한달에이자/원금포함약140만원정도상환하고있습니다.월급사용처생활비등약80만원원금/이자약180만원(750만원추가대출시)부모님약30만원보험약20만원총310만원지출됩니다.</t>
  </si>
  <si>
    <t>성실히갚도록하겠습니다.</t>
  </si>
  <si>
    <t>몇일전에어머니께서수술을하시게되시면서뜻하지않게큰돈이들어가병원비와그로인해제생활자금이급하게250만원정도필요하게되어이렇게신청하게되었습니다...ㅠㅠ최근에뜻하지않게여러일이생기면서목돈이들어가다보니수중에돈이없어이렇게여러분들께부탁드립니다.ㅠㅠ기존대출받았던대출사에서는진행히힘들다고하여마지막희망이라고생각하고대출을신청하게되었습니다많은도움부탁드립니다.</t>
  </si>
  <si>
    <t>현재현대캐피탈에서500만원한달에25만원씩10개월정도납부했으며모아저축은행에서200만원빌린후한달에96000원씩8개월정도납부했습니다.그외액트캐쉬200만원빌린후80000원씩6개월정도납부했습니다.하이캐피탈에서100만원빌린후매달50000원정도납부하고있습니다.현재약한달에50만원정도대출금이나가고있지만단한번도연체를한적은없습니다.생활자금이모자라도꼭대출금은제날짜에성실히납부했습니다.그리고현재4대보험가입되어납부되는직장에서6개월정도근무했으며여행업에서근무하고있습니다.한달급여는120만원정도되지만편의점아르바이트를하고있어20만원정도급여발생되고있습니다.그외보너스받고있습니다.빠듯한생활이지만한번도약속은안지킨적은없습니다.현재받은기대출또한다6개월이상된것이많아캠코진행할려고준비중입니다.연체발생하지않도록매달잘갚겠습니다.한번만도와주세요ㅜㅜ부탁드립니다.</t>
  </si>
  <si>
    <t>생활자금이필요해서신청합니다</t>
  </si>
  <si>
    <t>지인에게빌린돈을지인의사정으로인하여급하게상환하게되어대출을신청합니다</t>
  </si>
  <si>
    <t>인천에위치한중소기업체이며,건설및자동차업체에납품하는물건을생산하는업체입니다.맡고있는업무는도면설계입니다.고정수입190만원고정지출-통신비10만원,식대10만원,교통비10만원,보험20만원,적금30만원총80만원지출-경조사비10만원,기타식비10만원고정지출과이외지출비를합하면총100만원급여에서90만원정도가남기때문에충분히성실하게상환할수있습니다</t>
  </si>
  <si>
    <t>6개월동안성실상환하겠습니다.</t>
  </si>
  <si>
    <t>안녕하세요.35세직장인입니다.회사를다니면서전문자격증취득을준비하고있습니다.수강료와기타비용을계산하니200만원정도가필요하여대출신청을하게되었습니다.어린나이에빚이많아서장사를해서갚고,국립대학교에서교직원을하면서갚으면서다중채무에있었으나올해들어거의정리하고,직장도대기업계열사로옮겨조금씩돈을모으고있습니다.한달에40만원정도씩가용금액이있으나목돈200만원을마련하기에는역부족이라서대출신청하게되었습니다.과거사용한저축은행이나대부업체에서는가능하겠지만신용평점을높이는중이라머니옥션을찾게되었습니다.신용등급이크레딧뱅크5등급,마이크레딧7등급,올크레딧7등급으로많이낮습니다만,6등급에서20~30점이모자란점수이며올초에빚을많이정리하고,안정적인직장에서근무해서계속점수가오르고있습니다.구체적인상환계획가지고있으며,머니옥션에서완납한이력있습니다.연체나채무불이행은절대없습니다.:)잘부탁드립니다.</t>
  </si>
  <si>
    <t>상환계획1.기대출-기업은행대출잔금1000만원(원리금균등상환월약26만원)-신한은행대출잔금900만원(상환내역이자납입월약7만원)현재은행두곳에대출있습니다.이율은둘다11%대이며약35만원정도월상환하고있습니다.2.수입-급여월200만원세후-부업월50만원직장에서받는급여는세후200만원이며,부업으로논문대필,영어번역등을하고있으며,예전에가지고있던쇼핑몰의물품이일부판매되어평균적으로50만원정도추가수입이있습니다.3.지출-월세월35만원-대출월35만원-적금월15만원-통신월30만원-교통월15만원-저축월30만원-용돈월40만원=================-합계월200만원부업으로버는돈은집에모두드리고있습니다.월급에대한지출은다음과같습니다.숙식은부모님댁에서하고있어서따로주거비용은없지만,10평짜리개인창고가있는데거기에35만원정도비용이나갑니다.대출은35만원정도이며,적금으로15만원정도나갑니다.핸드폰,전화,인터넷등통신비가30만원정도이며,교통비와용돈으로45만원안팎을사용합니다.나머지40만원은씨티은행에저축하고있습니다.4.5%이율이나적금은아니라전용할수있습니다.4.상환계획200만원을25%이율에6개월대출할경우월상환이36만원이므로저축하는금액을돌려놓으면연체없이다갚을수있으리라생각합니다.현재NHN의계열사에근무중이어서직장이안정적입니다.법인이올초에설립되어근무기간이7개월정도이지만이전부터계속직장생활을하고있습니다.머니옥션에서는600만원씩두건대출하였는데올해5월경에완납,중도완납하였습니다.그두건에대해서연체납입기록이있는데,제가머니옥션에서돈을빌릴때장사를하고있어서그당시에결제일로맞춰놓았었는데이후에국립대학에입사하여직장생활하면서급여일이변경되어그렇게되었습니다.하지만,2011년이후로는연체내역이없으며통신비,은행대출등등모든고정지출은최소5일이전에선결제하고있습니다.신용카드도적금에연결하고한도를60만으로잡아서선결제해서체크카드처럼쓰고있습니다.대출자금과이자를갚을수있는월수입고려하여결정하였으며,상환계획확실히가지고있습니다.감사합니다.</t>
  </si>
  <si>
    <t>생활자금대출을원합니다</t>
  </si>
  <si>
    <t>사업자에게대출명의를빌려주었다가원금상환을늦게하다보니(2009.5)신용등급이급격히하락하였습니다.갑자기급한자금이발생되어대출을신청합니다.</t>
  </si>
  <si>
    <t>매달급여(소득세공제후1100만원)중생활비(5백만원)및금융비용(350만원)을제외하면상환여력이충분합니다.또한매년결산기후에상당규모의보너스가있습니다.</t>
  </si>
  <si>
    <t>직장인신용대출</t>
  </si>
  <si>
    <t>오픈마켓판매자로서제품개발과사업운영자금이필요합니다.</t>
  </si>
  <si>
    <t>사업운영자금으로사용할예정입니다.오픈마켓판매자로서부자재구입비용등등운영자금용도입니다.</t>
  </si>
  <si>
    <t>오픈마켓판매매출과오프라인하청제품제조작업으로수입은어느정도있으나제품개발비용이많이부족하네요.</t>
  </si>
  <si>
    <t>꼭도와주세요!!!</t>
  </si>
  <si>
    <t>저의미래에게투자해주십시오</t>
  </si>
  <si>
    <t>제가대학시절정부학자금대출을잘못받아저축은행으로받고말았습니다.두번이나받은후에야잘못받았다는걸알았고..창피하기도하고집형편이갚은여력이안되서아르바이트를두개씩하면서이자를상환했습니다.고기집에서아르바이트하다가디스크가생겨서병원신세를지게되서아르바이트로번돈이원금상환은커녕병원비로많이나가더라구요..지금은아주괜찮아져서편하게생활하고있습니다.이곳을뉴스에서어쩌다알게되었는데자세히알아보니좋은곳같더라구요..서로힘든형편서로걱정해주고저보다더어려운사람들도많다는걸새삼느끼게되네요..고단한아르바이트로대학생활을힘들게하고졸업한지이제8개월정도가되었네요..지금학원강사를하고있습니다.일한지는7개월이넘었구요.요번에월급이조금인상되서한달에100만원수입입니다.또시험기간마다10만원의보강료가들어옵니다.요번달부터편의점아르바이트를해서20만원정도더여유가있을예정이구요..120만원정도의수입이들어올예정입니다....이곳에문을두드린목적은방보증금과방세때문입니다...일단보증금때문에..보증금이70만원이구요월세가21만원입니다.보증금이100만원에원래는1월말에드리기로했는데주인아주머니께사정잘말씀드려서70만원에2월말까지잘말씀드려서양해받은상황입니다.91만원필요한데50만원단위로신청하게되어있네요..아직모아놓은돈없이한번에목돈을마련하려니잘안되더라구요..그리고이것저것은행금융상환비에다생활비에방세까지하면힘들듯해서보증금을한번에내려면생활이안될듯하네요...저의미래를보고한번만투자해주세요!!</t>
  </si>
  <si>
    <t>저에게투자해주신다면한달에십만원씩원금+이자!!일년이면상환완료가능합니다.연체없이잘상환하겠습니다.!!저에게투자해주세요!!상환계획을세워봤습니다.&lt;수입:월120만원&gt;-(지출)-타금융상환비35만원-방세월21만원-핸드폰요금/도시가스요금/전기세+버스요금+생활비=40만원-머니옥션에서대출받은경우10만원부산솔로몬300청주상호저축은행300러시앤캐시100하트캐싱150에서빌렸습니다.혼자서이자를내다보니사금융까지손대게되었습니다...3월초에한국자산공사에서잘못받은학자금과사금융을환승받을계획입니다.1년만저에게빌려주신다면매달열심히상환해나가겠습니다.**우리은행대출은정부보증학자금대출입니다..집안형편이어려워서두번받았습니다...</t>
  </si>
  <si>
    <t>금융상환및생활자금건으로도움부탁드리겠습니다.</t>
  </si>
  <si>
    <t>-안녕하세요세번째도움을부탁드리게되었네요..정신없이달려오다가보니,이곳이필요한상황이찾아왔네요.이번에는,고금리상환과생활자금때문에찾아왔습니다.-전에거의다상환했다가,다시500이되버린,리드코프상환(차라리이곳에올걸,전화한통에바로입금해주는편리함에다시써버렸네요...)과집안에전세금반환건으로자금이필요하게되었습니다.</t>
  </si>
  <si>
    <t>1.현재대출-리드코프500(40%),신한카드론450,새마을금고300(집담보로어머님이대출받으시어현제300남았는데,올해안에전부어머님께서상환예정)-리드코프는이달부터50만원씩이자+원금상환예정카드론은60만원정도씩상환(다음달이2회차,총12회)2.공통-주수입원:현제국내유명헤어강사님과동업중이며,미용재료쇼핑몰과,미용기기,미용제품을유통(kimhwan.com)하는일을하고있습니다.월고정:150만원쇼핑몰정산:최근3개월평균:90만원기타(호스팅비,알바비-개인적인일)연평균:800~900만원연봉:약3600~3700이며,다음달에쇼핑몰을하나더오픈예정이고오픈마켓사업도곧시작되어수입은좀더늘어날듯합니다.또현제도알바로홈피제작을해주고있어실제수입은이보다좀더많습니다.-고정지출:계돈50,카드,카드론150~200,리드코프50,기타30-내년초에계돈을타면카드론을먼저변제할예정입니다.(어머님이강제로들어야한다고하셔셔;;)기타카드지출을줄이고하면,상환능력은충분하다고생각합니다,또예전에이곳에서대출받았을때단한번도연체없이상환했던것을고려하여꼭승인되도록많은부탁드리겠습니다...감사합니다~!!!</t>
  </si>
  <si>
    <t>사업운영자금</t>
  </si>
  <si>
    <t>결혼하고싶습니다.</t>
  </si>
  <si>
    <t>3월1일날일본여행계획중인데자금이필요합니다.이렇게까지할필요는없지만약속한거라지키고싶어서요..</t>
  </si>
  <si>
    <t>앞전에대출200받아서연체없이6개월마무리했구여월급은월300정도라부담없습니다.본사에도자료가있겠지만요...</t>
  </si>
  <si>
    <t>근래저세보증금올려주면서무리가있었는데두달간경조사비가많이들어가생활자금에약간의여유가필요합니다부탁드립니다</t>
  </si>
  <si>
    <t>월200에서기존대출상환37만원과여기대출시10만원상환입니다상환에는큰무리는없습니다</t>
  </si>
  <si>
    <t>재대출부탁드림니다~성실상환으로보답하겠습니다!</t>
  </si>
  <si>
    <t>안녕하세요~추워지는날씨에투자자분들감기조심하시고늘건강하세요...예전두번의경매건에저를믿고투자해주신점진심으로감사드림니다.염치없지만,다시한번투자자분들께부탁드리게되었습니다.집안의일때문에급하게450만원여가필요합니다.신청금액이550만원인것은아직대출상환중인2건이있는데,2건다마지막으로1회씩의상환만남았습니다.머니옥션에문의하니대출이2건이상은접수가않된다고,남은1회씩의대출금을상환하는방식으로진행하라고안내받아서신청금액이550만원입니다.</t>
  </si>
  <si>
    <t>부채월지출내역입니다.1.기업은행990만원-매달이자만9만원납입2.국민은행799만원-매달30만원상환3.신협300만원-매달이자만2만원납입4.롯데캐피탈432만원-매달28만원상환5.아주캐피탈263만원-매달17만원상환6.밀리언300만원-매달이자만9만5천원납입7.콜렉트300만원-매달이자만9만원납입월소득350만원~450만원(매달받는급여는350만원이며,영업부에서일을하고있어서영업성과금을추가로급여와함께받고있습니다)현제제부채내역입니다.부채가많이있지만,성실히문제없이상환하도록하겠습니다.기존머니옥션2건의대출상환내역을확인해보시면,24개월과12개월의2건중,급여가몇일늦게나와서1일~4일정도,3~4회연체가있습니다.이점도죄송한마음이많이듭니다.제게다시한번기회를주신다면정말이지,연체없이성실상환하도록최선을다하겠습니다.와이프도같이맞벌이를하고있어서성실상환을약속드림니다.감사합니다.</t>
  </si>
  <si>
    <t>제여유돈2백여만원과투자자님들의800만원을합치면고금리환승할수있습니다제상환계획을보시고판단해주십시요</t>
  </si>
  <si>
    <t>안녕하세요5년차정규직직장인입니다.머니옥션에4번째로신청합니다.앞선3번째까지는긴급자금신용대출로모두받아서조기상환완료했습니다.전에저를믿고투자해주셨던투자자님들께다시한번감사드립니다.제채무중에시중은행권말고저축은행3곳에대출이있습니다현대스위스511만원세종상호저축500만원솔로몬280만원이렇게있는데여기서솔로몬은10월31일상환하였고현대스위스511만원과세종상호저축500만원을여기서환승하고싶습니다.이두곳합치면1000만원인데800만원을빌리는이유는제가여유돈300정도는있어서입니다.또한이곳저축은행권에다달이돈을내는것보다차라리예전에제가급할때도와주셨던머니옥션투자자님들에게수익이돌아가는게나을거같다는생각도하면서이렇게환승론신청합니다.투자자님들아래상환계획을보시고판단해주세요</t>
  </si>
  <si>
    <t>1.현재대출상태제신용조회보면대출이많습니다.농협에3,390만원전북은행에1,665만원나머지위에서말했던저축은행입니다.하지만여기서농협1,890만원은예적금담보대출이어서한달에나가는돈은없습니다.나머지농협1,500만원은8.4%짜리마이너스통장이어서역시이자가적습니다.전북은행대출중685만원은12%짜리이며975만원은19%입니다.그래서이시중은행대출은나가는돈이많지않습니다.2.소득현황제한달월급은4대보험빼고200~230사이입니다계약한연봉은2,520만원인데달마다특근토요일특근등으로플러스가있습니다.또한제가제테크투자를하고있는곳이있는데여기서주마다수익이나오고있습니다.3.상환계획일단부수입빼고급여를가지고말씀드리면평균215만원정도되는데전북은행원금균등상환으로35만원지출농협마이너스통장이자10만원지출펀드적금10만원지출통신비평균7만원지출생활비평균30만원지출(회사기숙사생활을하고있어생활비는많이들어가지않는상황입니다.)그리고나머지가현대스위스5년원리금상환으로27만원세종상호저축은행1년만기상환으로이자만15만원이렇게나가는데이저축은행두곳을여기머니옥션투자자님들에게환승해서갚아나가고싶습니다.차라리저위에저축은행다달이내는것보다예전에저를도와주셨던분들에게다달이내는게나은거같습니다.투자자님들또한제월급말고도부수입이있습니다.800만원을신용대출을하는것도아니고저위에저축은행두곳을환승하면제소득에서상환하는데전혀문제가되지않습니다.제돈2백여만원과투자자님들이800만원을합치면환승할수있습니다.마지막으로한번환승도와주십시요감사합니다.참고사항:제신용조회열람하면솔로몬이아직기록에있을겁니다.10월31일날전액상환했는데3일동안은유지된다고하더군요증빙자료는머니옥션팀에서류제출하겠습니다</t>
  </si>
  <si>
    <t>저에게희망을주세요</t>
  </si>
  <si>
    <t>저는현제24살직장인입니다태어날때부터화상모반염을다리에갖고태어나평생을힘들게살아왔습니다..이제취직해서자리도잡았고병원을다녀볼까합니다과거에언니에게가족카드를발급해주었는데갚지않아신용카드연체가조금있습니다..그래서신용등급이많이하락되었구요현재는연체는전혀없습니다카드도하나남겨두고다해지했습니다대출목적은레이져치료라수술비도만만치않고건강보험에서도200만원치료비중10만원도밖에지원이안됩니다대출원합니다저도다른여자들처럼살색피부를갖고당당히치마를입고출근하고싶습니다제발저에게희망을주세요..</t>
  </si>
  <si>
    <t>제가한달에기본급130에두달에한번정도보너스가들어옵니다명절때도보너스가많이들어옵니다부모님과함께살아따로들어가는돈이없어40만원용돈이외에는다른곳에돈을쓰지않습니다정말성실히상환할계획입니다제가비록파견직이지만은행에서종사하고있어서금전관계에있어서는확실합니다</t>
  </si>
  <si>
    <t>꼭도와주세요ㅠ.ㅠ</t>
  </si>
  <si>
    <t>대출목적은일단학자금쪼금과생활자금으로사용하고자합니다.현재한주금속이라는회사에다니고있습니다.정말밀리지않고상환할자신있습니다.</t>
  </si>
  <si>
    <t>우선대출건은신라저축은행200만원,스타저축은행200만원,청주상호저축은행100,웰컴론200만원있습니다.총700만원대출있습니다.위에서언급했듯이울산한주금속에서일하고있습니다.시작일은2011년7월4일날시작해서월급4번받았습니다.월급일은매달25일이고한달에130만원씩받고있습니다.4대보험당연히가입되어있구요....장말밀리지않고상환잘할자신있습니다.</t>
  </si>
  <si>
    <t>새로운사업에희망을실어주세요~</t>
  </si>
  <si>
    <t>지금은YBM과계약하여집에서아이들에게영어를가르치는리딩클럽을운영하고있습니다.주5일1시부터7시까지20여명의아이들을가르치고있지만,YBM과수익을나눠야하기에실제수입은많지않습니다.큰아이는이제유치원에가야하고,둘째도곧태어날예정이라지금의수입으로는어려울것같아새로운사업을시작하고자합니다.의류쇼핑몰을운영하고자하는데,적금등으로묶여있는자금이대부분이라사업자금이부족하여도움을청합니다.DSLR카메라,의류구입비용등처음시작할자금이필요합니다.</t>
  </si>
  <si>
    <t>수입:남편으로부터받는200만원의생활비리딩클럽의수입100만원내외지출:각종공과금(관리비,전화비등)45만원적금60만원보험40만원카드값및핸드폰요금60만원내외대출(머니옥션)이자25만원:지난해4월다른대출을갚기위해이곳머니옥션에서400만원을대출받아매달25만원가량의이자와원금을성실히잘상환해오고있습니다.12번더상환하면기존대출은모두상환하게됩니다.마이너스통장이자8만원보통매달50만원이상의생활여유자금이있습니다.매일커가는아이들에게보다질좋은삶을살게해주고싶습니다.여러분들이도움을주신다면다른무슨일보다여러분들의이자를먼저생각하며연체없이성실하게상환하겠습니다.</t>
  </si>
  <si>
    <t>정직원전환위해생활자금필요합니다.</t>
  </si>
  <si>
    <t>오랫동안다니던직장을작년에초에어머님이뇌출혈로쓰러지시는바람에그만두게되었습니다.결국제가병간호맡은지2개월만에돌아가시고다시지내던곳으로오자막막했습니다당장먹고살생활비가없어단기알바를전전하다가지금의직장에서주급으로급여수령가능하다는조건에입사하였습니다.3월말까지급여를주급으로수령하나입사6개월경과로4월부터정직원전환이되어서4월1일부터4월말일까지에대한급여를5월15일에수령하게되었습니다.그로인해5월15일까지의생활비가필요하여대출을신청하게되었습니다.필요한금액은최대150만원입니다.</t>
  </si>
  <si>
    <t>저도몰랐었는데이번에여기에대출신청하면서제가신용등급이10등급이라는것과학자금대출로현재두건의대출이각각국민은행과솔로몬상호저축은행에있는걸로알았습니다.(아마도엄마가마련해주시던등록금이그거였나봅니다.엄마는작년에돌아가셨습니다)매달제가주급을모아서아버지에게보내는금액으로아버지께서상환하고계신줄알았으나그게아니었나봅니다.현재객지에나와혼자서생활하고있어서매주주급을수령하면얼마씩모아서아버지께보내드리고있습니다.이번에대출받은150만원중20만원으로다음달원리금상환할것이며5월15일부터받는급여가기본급120만원에인센티브최소30~최대50만원이니5월부터매달틀림없이상환가능합니다.현재통신사아웃바운드상담원계약직으로근무중이며앞서말씀드린대로4월부터정직원전환예정입니다.이번달에는생각지못한지출로인해(지난달보일러동파ㅠ)이번주아버지에게보낼돈이모자라예정보다급하게대출신청하게되었습니다.얼마전경제권을가지고계시던어머니께서돌아가시는바람에아버지가많이힘드셔서도와드려야도하겠고선천적장애가있는동생이있어많은책임도있기에걱정시켜드리고싶지않습니다.제발도와주세요.</t>
  </si>
  <si>
    <t>100만원,6개월,이자율20%매달25일성실히상환하겠습니다.</t>
  </si>
  <si>
    <t>사업과생활을하다보면급하게큰돈을융통해야하는일들이생깁니다.그럴때주변인에게빌리는것보다머니옥션이오히려더마음이편한것같습니다.그런일들이있을시몇차례머니옥션을이용하였고매번성실히상환하였습니다.영상콘텐츠분야에종사하고있는데좋은투자건이생겨투자를해보고싶은데백만원정도의금액이부족하여이렇게신청하게되었습니다.큰돈을빌려허황되게쓰기보다딱부족한금액만을신청한만큼성실히상환하겠습니다.투자건은회사일과별개로개인적으로진행되는부분이기에고정급여도있으니상환에대해서는걱정하지않으셔도됩니다.</t>
  </si>
  <si>
    <t>원금백만원을6개월간이자율20%로매월25일176,523원으로상환하겠습니다.매월25일에급여가지급되며연봉은3,000만원입니다.급여의60%정도가생활비(카드,휴대폰요금등)로지출되며나머지40%에대한여유가있습니다.</t>
  </si>
  <si>
    <t>급하게200만원이필요하네요</t>
  </si>
  <si>
    <t>안녕하세요.현재인천공항에서항공기정비사로2년동안일하고있습니다.다름이아니라,자동차접촉사고가생겼습니다.급하게200만원이필요하게되었네요...이자율과기록이남지않는다는이점이있어서이곳에서대출을신청하려고합니다.</t>
  </si>
  <si>
    <t>현재신협에전세자금대출2000만원현대캐피탈자동차할부1100만원아주캐피탈에신용으로200만원모아,스타,솔로몬,현대스위스에1200만원신용대출w은행에서주식담보대출900만원있습니다.현재한달에수입원이270이고요한달대출건으로나가는돈이130정도네요.상환은매달25일로하겠습니다.(급여일입니다)2년동안인천공항에서항공기정비사로일하고잇습니다.(국내,미국정비자격증보유)</t>
  </si>
  <si>
    <t>저희다섯식구에게도움을부탁드립니다.</t>
  </si>
  <si>
    <t>안녕하세요.저는현재학원강사로일하고있는이십대중반의여성입니다.정말어떻게해야하나걱정하고있는찰나에이렇게글을올리게되었습니다.아버지와어머니가일을하시는걸로겨우살아가고있습니다.그리고올초부터저도고정적인수입이생기기시작하여이제그럭저럭남들처럼살수있게되었습니다.그런데평소다리가아프다는말을자주하시던어머니가병원에가셨다가수술판정을받으셨습니다.무릎관절이닳아거의없는상태이며이상태가오래지속되어다리가안쪽으로휜상태십니다.수술외에는방법이없으며당장짧은거리조차움직이기어려운상황이라수술을결정하셨고,얼마전성공적으로수술을마치셨습니다.아시다시피수술비,정말큰목돈이들어갔습니다.그동안부모님이힘들게모으신돈이자여동생대학학비로쓰일돈이기도했습니다.당장여동생이대학에들어가야하고,막내가고등학생입니다.매달고정적으로들어가야하는돈이정해져있는데어머니가짧게는3개월에서길게는5개월까지일을하실수도없게되었습니다.당장생활비의일부가없어진상태이고,또3월에입학하는여동생학비도걱정해야되게생겼습니다.250만원대출이성사된다면,150만원은동생학비에보태도록아버지께드릴생각이며,나머지백만원은생활비에보태사용하고자합니다.그동안열심히살았는데갑자기닥친일이온가족을정신없게만들어버린듯합니다.여러분이도와주신다면다시힘내서열심히살겠습니다.삶에희망을주셨으면하고부탁드립니다.</t>
  </si>
  <si>
    <t>기존우리은행에960만원가량,그리고저축은행에1000만원가량대출이있습니다.학자금으로받은것들이며제가고정수업이생긴뒤제가갚아나가고있습니다.우리은행은원금+이자20만원납입중이며,저축은행은한달에40만원가량납입중입니다.현재저는학원강사로일하고있습니다.보습학원에서수학강사로일하고있으며,고정월급140만원에주말특강비40만원을추가로받고있습니다.이것외에주1회그룹과외1팀을하고있으며수업료로30만원을받고있습니다.학원월급의경우140만원은통장으로수령하며나머지40만원은세금문제로인해현금으로지급받고있습니다.금융상환비가한달에60만원가량되며그것외에는교통이5만원,핸드폰비5만원,여유생활비15~20만원가량쓰며가족들과함께생활하고있어크게생활비가드는것은따로없습니다.한달에수입이총210만원입니다.총한달지출이90만원가량됩니다.나머지돈중머니옥션상환을가장일순위로생각하여성실상환하겠습니다.꼭,한번만도와주시기바랍니다.</t>
  </si>
  <si>
    <t>생활에안정화를찾기위해서대출신청합니다.</t>
  </si>
  <si>
    <t>우선목적은생활자금으로쓰려고합니다.3개월전에머니옥션에서대출신청을하였는데아쉽게유찰되었습니다.이유는현재다니고있는직장에이직한지3개월이되지않았다는이유였는데요제가하고있는일은백화점에서판매사원으로일을하고있습니다.일을시작한지는5년이넘었습니다.기존에다니고있던브랜드에서다른브랜드로이직하게되었는데이직기간이3개월이내라서급여내역이꾸준히있는데도경매가유찰되었습니다.현재100만원정도개인빛이있습니다금융권에빛이아니라아는지인에게갚아야할돈인데기간이너무길어져서이돈먼저해결하고나머지소소한것들이있는데100만원정도해결해야할돈이있습니다.신경쓰이는것들을먼저해결하고자이렇게대출신청합니다.물론현재다니고있는직장에이직한지는3개월이넘어4개월정도지났습니다.꾸준히급여를받고있으며급여일도정확합니다.^^현재는생활이빠듯해서머니옥션에투자를거의하지못하고있는데앞으로생활이나아지면꾸준히투자도할계획이고(월5~10만원씩)현재는기존에투자해놓은자금이아주조금남아있는상황입니다.</t>
  </si>
  <si>
    <t>현재월고정수입은200만원상여금평균15~30만원정도나옵니다.판매사원이라월목표매출에따라상여금이나옵니다.월고정지출내역자동차할부(월48만원-우리파이낸셜)개인보험(월20만원)청약저축(월20만원)휴대폰비,교통비,기타생활비(월평균65만원정도)자동차는일주일에2~3회밖에사용하지않아교통비는많이안들어갑니다.대출성사시(머니옥션278,680원)성실하게상환을약속드리며상황에여유가생기면조기상환할계획입니다.</t>
  </si>
  <si>
    <t>도와주십시요.</t>
  </si>
  <si>
    <t>시어머니병원비로쓸예정입니다</t>
  </si>
  <si>
    <t>시어머니를모시고살고있습니다그런데갑자기당뇨합병증으로눈이안보이셔서수술비가필요해서이렇게신청을하게되었습니다</t>
  </si>
  <si>
    <t>저는현재미용실에서디자이너로일하고있으며월급여는220만원입니다남편은일용직도배일등을하고있으며평균급여는200만원입니다지출은집관리비50만원(기름보일러비.수도세전기세등포함)자동차유지비20만원교육비50만원보험비30만원통신비40만원금융상환비는매달(원금이자포함)만원60생활비50만원(4식구포함)총300만원의지출이있습니다성실상환으로보답드리겠습니다</t>
  </si>
  <si>
    <t>새롭게시작하고싶습니다.</t>
  </si>
  <si>
    <t>저의거래내역을보시고투자해주십시요!</t>
  </si>
  <si>
    <t>머니옥션을통해등급도상승하였고개인사업도좀더나은형편입니다.대출목적은지난7월사업자금으로금한몫돈이필요했지만은행권대출은아직어려운터라예전에받았던저축은행으로부터조회하지않고바로받을수있는방법으로받았었습니다.물론머니옥션을통해받으려했지만한달동안의해외출장을삼일앞두고있어너무급한나머지급하게진행되어이제야머니옥션을통해정리하려합니다</t>
  </si>
  <si>
    <t>수입(의류생산해외수출-중국,일본)8월-6,374,0009월-5,740,00010월-9,131,92011월-9,252,690매달사업지원금으로매달700,000만원씩지원받고있습니다통장에내역100%확인됩니다.====================================평균750~기대출----------HK700신라350기업5000(기술보증기금보증)지출내역--------HK332,290신라213,000옥션470,275기업230,000(변동금리)통신비(본인,어머니,아버지,kt,파워콤,lg데이콤)-25~30만원보험료및청약부금-16만원생활비및기타잡비-70만원아르바이트비-80만원카드값-100~120만원====================================440~450만원수입이적을때를대비해도매달최하300만원이상은사업자금및예비비로보유함HK,신라매달납입금액545,290납입중이지만머니옥션에서대출받는다면같은액으로훨씬낮은이율로쓰게될수있습니다.==============================================머니옥션을통해저의거래내역을보시면아실겁니다약속합니다!신뢰를약속합니다투자하신분들의소중한돈절대실망시키지않도록약속합니다</t>
  </si>
  <si>
    <t>고금리대출상환하려합니다.</t>
  </si>
  <si>
    <t>투자자님안녕하십니까?</t>
  </si>
  <si>
    <t>투자자님그동안안녕하셨습니까?투자자님의도움과성원으로인해성실하게생활하고있습니다.머니옥션의이런제도가얼마나저에게희망이되고또한,큰보탬이되었는지정말진심으로감사했습니다.저를여기에또다시오게한것은다름아닌금융상환목적입니다.-금융상환목적은(신용카드현금서비스)입니다.비씨카드총300만원입니다*신용카드발급현황은우리비씨,신한카드입니다.이것을상환하고자투자자님께다시한번도움을요청합니다.</t>
  </si>
  <si>
    <t>현재군인공무원으로재직중에있으며,근속은14년7개월정도되었습니다.-수입현황은1.본인연봉3,900만원(10년원천징수/비과세포함)이며평균매달270만원수령입니다.*보너스및상여금은(현재기본급170만원/1,7월기본급50%,3월성과상여금기본급130%,명절휴가비2회기본급60%,12월연가보상비약80만원)약600만원상당입니다2.배우자연봉은1,500만원(어린이집교사)이며,평균매달130만원수령입니다.-채무현황은1.머니옥션138,000원으로원리금균등으로6회남았으며*단한번의연체도없었습니다...2.우리은행공무원퇴직금담보대출3,200만원으로사용목적은결혼자금으로사용하였고,현재퇴직금예상금은6,000만원입니다(매달12만원이자상환)*상환계획은12년부터함정근무를하게됩니다.그러면수당이80만원정도가들어와조금씩상환예정입니다.3.국민은행마이너스통장300만원중290만원사용중이며,생활자금으로사용하였습니다.*상환계획은보너스및상여금수령시조금씩상환예정입니다.(약2만7천원이자발생)4.한국캐피탈480만원사용중이며,군인공제회에서담보로하여모친생활자금으로사용하였습니다.*상환계획은모친께서마트에판매원으로일하고계시고모친께서상환중에있습니다.(매달15만원원리금균등상환)5.신협신용대출이자율10%로1,900만원을햇살론대환자금으로신청하였고,승인이되어11.12.7(수)에고금리에대해상환할예정입니다.*상환계획은매달급여에서자동이체되며,월리금균등40만원정도상환예정입니다.(여기서현금서비스는포함이되지않습니다.)-배우자채무현황(신용카드없음)1.근로자복지공단신용대출300만원사용중이며(매달10만원상환하고있습니다.)*총수입(배우자포함):400만원입니다.*부채상환은:690,000원이며*세금(휴대폰요금,아파트관리비,도시가스,인터넷등):50만원내외입니다.*보험료및군인공제금(배우자포함):45만원*생활비(배우자포함):50만원*총수입에서신용카드,부채및생활비등지출하고부족금액은현금서비스로대체하여사용중에있습니다.*결론조금씩생활에여유를가지고생활을했어야하는데그렇지못하였고....또한,모친의채무대위변제를통해생활이조금힘들어졌음*마지막으로투자자님께서300만원을투자하여주신다면현금서비스를정리하고상환완납증명서를머니옥션회사로보내겠습니다.잦은현금서비스를이용하여신용점수가좋지않다는것을알아이번계기로정리하고,한도도줄여더이상사용을하지않도록할계획입니다.-투자자님다시한번저를믿고투자를하여주신다면지금까지신뢰를바탕으로성실히납입토록하겠습니다.투자자님가정에항상좋은일,행복한일만가득하길기도합니다감사합니다....</t>
  </si>
  <si>
    <t>떳떳한청년이되고싶습니다.</t>
  </si>
  <si>
    <t>*저는학원에서6년이상근무하며경력을쌓았습니다.그러나학원은4대보험이나그외퇴직금,보너스등이적용되지않는복리가좋지못한직업입니다.때문에가정에서아이들을가르치는것이낫겠다싶어가정에서공부방을시작한것이,아이들이조금씩늘다보니조그만사무실을얻어새롭게시작하고자하는마음입니다.*공부방운영정착금으로사용할계획입니다.구체적인내역으로는,-아이들책,걸상-화이트보드외사무용품-홍보전단작업-그외사무실에보탤비용</t>
  </si>
  <si>
    <t>*현대캐피탈450만원(자동차할부금)*산와머니200만원(현재100만원정도남음)-상환금은합쳐서23만원씩(원금+이자)내고있습니다.*현재개인공부방으로아이들을모아가르치고있으며,월수입은평균120만원안팎입니다.*월고정지출내역-휴대폰사용료:10만원내외-대출금상환:23만원-집월세금:46만원-그외생활비용:10만원*상환계획아이들이조금씩늘다보니조그만사무실을얻어새롭게시작하고자하는마음입니다.다만,과외에서아이들을조금더늘려가정에서공부방형식을빌어가르치고있어,서류상확실한소득증빙이나재직증명이되지않아금융권대출에서부득이하게대출조건이맞지않아대출이어렵습니다.월고정수입은평균적으로120만원안팎이며,월고정지출은89만원입니다.대출금연체는한번도한적이없으며,조회기록외에다른신용상의문제는없습니다.초라해도자그마한사무실을마련하여,떳떳하게개인사업자등록을하고아이들을가르치고자합니다.개인적인제사정읽어주셔서감사하고,희망의발걸음을내딛을수있게해주신다면더더욱감사드리겠습니다.*위표에보니저축은행450만원써있는데요,저축은행이아니고현대캐피탈(자동차할부)입니다.</t>
  </si>
  <si>
    <t>열심히벌어서값게습니다.</t>
  </si>
  <si>
    <t>와이프모르게사고친게있어해결할께있어서</t>
  </si>
  <si>
    <t>공무원입니다.월보수가일정하기때문에상환능력은아주좋습니다.</t>
  </si>
  <si>
    <t>전세금이올라400만원정도가긴급하게필요하여부탁드리게되었습니다.</t>
  </si>
  <si>
    <t>전세재계약중에전세금이올라400만원정도가부족한상황입니다.지인들에게부탁해보려고해도목돈인지라빌리기가쉽지가않은상황입니다.도움을주신다면성실히상환할것을약속드립니다.</t>
  </si>
  <si>
    <t>올해3월쯤머니옥션에서200만원을대출받아현재성실히상환하고있으며씨티캐피탈관련기대출540만원도연체없이상환중입니다.기대출관련하여상환비로매월약36만원정도지출중입니다.현재인천에있는배관자재및밸브제조회사에서수출,무역관련해외영업직에종사중이며근무한지만11개월째입니다.연봉은2550만원이며월급여196만원수령하고있고와이프는유치원영어교사및영어과외교사로일하고있으서월수입이약200만원가량됩니다.전세금이올라갑자기목돈이필요하여이렇게사용중이던머니옥션에다시한번추가대출문의드리게되었습니다.이번기회에도움을주신다면이제까지해왔듯이성실히상환할것을약속드립니다.즐거운하루되시고모두들항상건승하시길바라겠습니다.</t>
  </si>
  <si>
    <t>재대출&gt;다시한번도움부탁드립니다~!!</t>
  </si>
  <si>
    <t>이번달동생이결혼을합니다.누나로서뭐하나라도해줘야할꺼같은데연말이라서여유자금이없네요..그래서이번에이렇게여러차례도움받았던여러분에게다시한번도움을요청하게되었습니다~</t>
  </si>
  <si>
    <t>현재SKT고객센터에5년이상근무중입니다~매월180만원이상의고정기본급에10~50만원의추가인센티브를받고있습니다.설,추석일년에두번상여금도수령하고있습니다.내년설도상여금을수령하기때문에조기상환계획하고있습니다.그래서기간을12개월로넉넉히잡은거구요.그동안여러차례도움을받고단한번의연체도없었습니다.항상도움주신여러분들을우선으로생각하고있기때문에앞으로도성실하게연체없이납부할것을약속합니다.믿고다시한번도움부탁드립니다~</t>
  </si>
  <si>
    <t>성실상환약속드립니다..</t>
  </si>
  <si>
    <t>와이프가임신을해서급하게돈이필요하게됐습니다..</t>
  </si>
  <si>
    <t>현재아버지가두군데안경원을하십니다...제가한곳을맡고운영하고있고요..와이프도맞벌이라4대보험은제가내년에임대아파트에들어가기위해저번달에빼논상태입니다(와이프명의로저를부양한다고하면심사에유리하다고해서)..월급은250~300정도제가가져가고나머지는아버지드리고있습니다..와이프가인제임신8개월에들어가서약간의목돈이필요해서이렇게다시글을올리게됐습니다..현재부채는미래저축500국민카드론300세종저축500아이루리아3006개월전보다부채는많이줄었네요..열심히상환하겠습니다..부탁드립니다..이번에빌리는300만원은돈생기는데로원금상환할생각입니다..</t>
  </si>
  <si>
    <t>한번만도와주세요..</t>
  </si>
  <si>
    <t>다음달10일상환합니다.</t>
  </si>
  <si>
    <t>대출내역(잔여금액)국민은행행복드림론200:월7만원경기솔로몬저축은행:500:월19만원현대스위스저축은행:500:월17만원스타상호저축은행:100만원:월4만원농협학자금대출:120만원:월5만원총합계:51만원정도월상환*급여는매달10일230만원이며스타상호저축은행완납후캠코전환하려고합니다.</t>
  </si>
  <si>
    <t>기간은6개월로해놨으나분명히다음달10일(10월10일)에전액상환합니다.전액상환하고도월급에지장이없기때문에상환할것입니다.솔직히수익률은한달도안되는기간이기때문에만족할만한부분은아닐거라고생각됩니다.**하지만원금전액상환할것이기때문에리스크는전혀없다고생각하셔도됩니다**</t>
  </si>
  <si>
    <t>직장인신용대출500만원1년대출원합니다</t>
  </si>
  <si>
    <t>안녕하세요저는현재시청에근무하고있습니다연봉은4200만원이고4년차입니다이렇게글을올리게된이유도부끄럽지만금전적으로급하게필요해서입니다약혼을하고서로동의하에집을구하게되었는데저희집이넉넉치못하여제연봉4년동안전부빛을갚아서목돈이부족하여부끄럽지만신용조회가안되면좋을꺼같아서여기글을올려봅니다어떻게글을올려야맞는지잘모르지만제가처한상황은그렇게좋지가않아서글을두서없이씁니다현재매달월급을공무원6급으로340만원받고있지만집에가족들대출금하고제기존대출천만원가량남아서월급으로는집계약이불가능하고제가프리랜서강의로저녁에200만원가량추가수입이있습니다그부분으로대출상환하고싶습니다그리고길게는1년&amp;#51686;게는6개월안에갚겠습니다솔직히말씀드려서서울신림동에방을계약해야하는데500만원뿐이고1000만원에계약하기로되어서요...은행권신용대출은나중에3년뒤에아파트대출받으려고피하고있습니다여지껏쓴글은사실이며어떠한거짓도없읍니다혹궁금하신점은답변하겠습니다좀도와주시면감사하게생각하고갚아나가겠습니다</t>
  </si>
  <si>
    <t>1.기존대출우리파이낸셜/3년1300만대출11년12월만기200만원남았습니다학자금대출/5년1200만대출15년12월만기1000만원남았습니다</t>
  </si>
  <si>
    <t>안녕하세요~~</t>
  </si>
  <si>
    <t>다시한번도움의손길을부탁드립니다.</t>
  </si>
  <si>
    <t>금년도6월에여러분들의도움을받은후현재까지6개월동안연체없이성실히상환하고있습니다.이점여러분에게고객숙여감사드립니다.이번에기존도움이아직끝나지않은상태에서다시한번도움의요청을드리게된것은기존에사용하고있는타대출금중44%의고금리대출이있어고금리의사슬을끊고전부는아니더라도부채의사슬을어느정도끊고싶다는생각에이렇게다시도움을요청드리게되었습니다.또부모님께서연세가있으시다보니금번에임플란트를하시게되어자식된도리로써형제들이비용을분담하게되어이렇게염치불구하고도움을요청드립니다.현재까지도연체없이성실히약속을지켜나갔듯이앞으로도약속을지켜나갈것을약속드리며다시한번도움을요청드립니다.부탁드리겠습니다.</t>
  </si>
  <si>
    <t>현재사용하고있는기대출로는이곳에서도움받은금액이1,075천원이남아있으며,매달194,964원씩상환하고있습니다.이외기대출로남아있는금액과매달상환하는금액으로는기업은행에884만원,매달상환금21만원,원더풀에280만원,매달상환금13만원,원캐싱에148만원,매달상환금6만원,러시앤캐시에196만원,매달상환금8만원,해피캐피에60만원,매달상환금8만원,신라저축은행에230만원,매달상환금12만7천원을지금까지단한번의연체도없이성실히상환하고있습니다.이렇게매달총상환금은89만원가량되며,이중신라저축은행과해피캐피의이자율이44%라이금액을처리하고자합니다.이외기업은행은이자율이저리이며,타대출금은원금상환이라크게부담이안되나,신라와해피는빨리처리하는것이좋다고생각하여도움을요청하게되었습니다.현재주수입원으로는직장인으로매달일정하게받고있는급여이며,월평균210만원을정기적으로수령하고있습니다.이외교통비는급여외에따로받고있어들어가는것은없습니다.현재매달상환하는금액에서두군데를상환처리하게되면20만원가량이줄게됩니다.물론여러분들의도움을받게되면다시원상태이긴하나급여대비충분히,그리고성실히상환할수있을것이라자신합니다.다시한번도움의손길부탁드립니다.</t>
  </si>
  <si>
    <t>10년째수퍼운영합니다</t>
  </si>
  <si>
    <t>수퍼운영자금이필요해대출신청합니다</t>
  </si>
  <si>
    <t>햇살론농협에서1000만원대출받아2년까지이연채없이상환중이고기타로hk상호저축에서올초에300대출받아연채없이상환중입니다그리고ibk케피탈에서400대출2년넘게연채없이상환중입니다.가계매출이1일10-15만원이며월평균300만윈이넘습니다.하루도가게문열지않는날이없습니다.성실히가게운영하고있습니다.지금겨울이라추운관계로좀힘들지만만약대출이된다면연제없이상환하겠습니다</t>
  </si>
  <si>
    <t>직장인입니다~성실상환가능합니다.300정도구합니다.</t>
  </si>
  <si>
    <t>개인부채상환하려대출희망합니다.(친구에게빌림)</t>
  </si>
  <si>
    <t>32세/서울/남자/직장인/미혼월330정도수령합니다(세전월380)광고음악관련된회사에서근무중이며2011년5월1일부터재직했습니다.4대보험되며재직증명서,원천징수가능합니다급여는현금으로받다가11년12월부터통장으로수령했습니다.신용등급7등급이며부채는러쉬앤케쉬200만원빼고없습니다.(월6만원정도연체없이이자납입중)신용등급도간당간당하고내년에전세자금대출을받아야해서금융권대출받으면신용점수및전세자금대출한도낮아질것같아월변으로개인돈을구하고있습니다.300만원정도단기간쓰고싶습니다.부채가많이없기에월급만으로도성실상환가능합니다.</t>
  </si>
  <si>
    <t>안녕하세요투자가완료되면기존에있는머니옥션3회(6회분중3회남음)분은완납계획입니다.현재개인사업장에서근무를하고있습니다.통장수령200만원을수령하고있으며추가로50~100만원현금수령합니다.대출목적은현재두아이를키우면서월급만으로는생활이힘들어서추가로투잡을계획하고있으나초기비용이발생해서신청하게되었습니다.</t>
  </si>
  <si>
    <t>투자자님들의한분한분소중한금액두아이의이름을걸고성실히갚아나가겠습니다.상환계획현재대출중인머니옥션남은금액100만원을제외하면부채상환금이없습니다.투잡과동시에수익이발생합니다월150~200만원(궁금하시면따로말씀드리겠습니다)가정생활비는월급으로충분히충당이되며,투잡수입으로월상환금액45만원내외이면충분히상환가능합니다.저희가정에조금더보탬이되고자열심히하는가장을한번더믿고도와주십시요.개인사업장에근무하고있으므로,명함,하는일,월급통장증빙가능합니다.어떠한경우라도최우선상환을약속드리겠습니다.감사합니다</t>
  </si>
  <si>
    <t>살아보려는청년입니다도와주세요</t>
  </si>
  <si>
    <t>직장인(프리랜서)/월80~100급여/비정규직사금융400만===============================안녕하세요젊은나이에욕심으로신용등많은손실이입엇습니다직장도4대보험등안되고하여서무리하게사금융등조회등으로신용점수등많은손실보고사회생활에서금융거래신용등급등이중요하단걸알앗을때이미많은잘못된선택을하게되엇습니다신용등급관리와고금리저리화를하려고합니다투자자님들도와주세요대출금액400만을다상환하여고금리저리화하고싶습니다하지만저가내세울게없어서더많은금액을투자해주십사부탁을못드립니다그래서안정적으로투자자님께수익과저가갚을수잇을정도의금액을투자해주십사도움을부탁드립니다대출1건완납을하려고합니다임시직이기도하여보다장래성잇으면서일하고자주방보조로직원으로직장을들어가려고하고잇습니다도와주세요</t>
  </si>
  <si>
    <t>급여액]직장:유리공업-비정규직-2개월근무월실수령액100정도(임시직과외근등으로통장급여와현금수령합니다)[지출비용-사금융]사금융지출비용은매월24만원정도입니다사금융한곳완납후신용등급상승시저리로전환하고자합니다[생활비용]1.식대,교통비등15만원정도입니다2기타용돈,통신요금30만원입니다[총수익-총지출]월수입100중사금융24만+통신/생활비45만원입니다투자자선생님들께서200만원투자자해주시면아래와같이사용예정입니다1.사금융1건완납할예정입니다그럼건수1건만남게되고월지출이줄게됩니다추후신용등급상승시사금융을금융권으로돌리고자합니다투자자분들께안정적인수익이될수잇도록원리금균등상환약속드리며상환일1~3일전에가상계좌로입금토록하겟습니다도와주시길부탁드립니다</t>
  </si>
  <si>
    <t>급한생활자금이필요하여신청합니다.</t>
  </si>
  <si>
    <t>1.전북은행학자금대출(정부보증)418만9천원(매달이자약2만4천원)2.햇살론스타상호저축은행(연10퍼센트)현재375만원(매달원리금균등상황약12만원)3.프라임상호저축은행100만원연42퍼센트(매달이자약42000원)4.예쓰상호저축은행50만원연42퍼센트(매달이자약2만원)5.머니옥션현재약40만원(매달원리금균등상황약9만원)#월수입현재기본급150만원-세후약140만원은행권지출(대출금이자및원금상환)-한달약30만원기타핸드폰비,교통비등은회사지출부모님생활비한달약40만원그외에자기관리및투자비,생활비#현재직장무역컨설팅업(전시마케팅분야)한국본사전시사업부대리(해외전시회한국관구성담당)114등재및네이버다음,홈페이지검색가능업체*올해부터200만원으로월급인상2012년2월10일부터200세전으로수령할계획</t>
  </si>
  <si>
    <t>현재채무1.농협(2008.06.10)-부모님이노래방오픈하면서제명의로개설한마이너스통장=1000만원2.현대캐피탈(2008.08.12)-자동차할부=424만원원(월30만원씩납부)3.국민은행(2010.01.07)=1135만원(월25만원씩납부)4.현대스위스저축은행(2010.01.14)=655만원원(월35만원씩납부)상환능력1.월급=급여181만원+교통비10만원+인센티브=&gt;평균196만원입니다.2.통신사연체나신용카드연체없습니다.3.머니옥션이용하면서연체딱한번있습니다.(연수관계로입금불가.다음날아침바로입금)4.월지출상환90만원+신용카드지출20만원+적금60만원입니다.=&gt;평균170만원입니다.5.환승론이기때문에채무느는게아닙니다.매번그래왔듯이성실상환자신있습니다.마지막으로저는약속은지키는사람입니다.투자자님들이한번만더저를믿고도와주신다면정말성실히상환하겠습니다.</t>
  </si>
  <si>
    <t>1등급에게믿고투자부탁드리겠습니다</t>
  </si>
  <si>
    <t>운영하는쇼핑몰의겨울성수기를맞이하여사업투자자금필요합니다신용등급1등급으로서은행신용대출(7~9%)카드론대출(12~15%)모두다가능하지만곧집을살예정이라서1등급신용등급유지해야하려고,머니옥션에이렇게신청합니다.많은투자자님들투자부탁드리겠습니다참고로몇년전에머니옥션대출덕분에신용이이렇게회복되었답니다^^</t>
  </si>
  <si>
    <t>1.주수입내역-월평균2,500만원정도매출발생마진률평균30%=750만원알바1=150만원알바2=120만원임대료및사무실유지비=150만원순이익평균330만원정도수입발생(겨울성수기월매출3천~4천발생=순수익400만원이상발생예정)2.월고정지출내역-마이너스대출(1000만원한도중-100만원정도사용중)외에대출없음/생활비200만원3.대출이후상환계획-수입(330)-생활비(200)=130만원정도되므로원리금갚는데무리없습니다</t>
  </si>
  <si>
    <t>다시한번부탁드리겠습니다.성실히상환하겠습니다.</t>
  </si>
  <si>
    <t>안녕하세요~예전에머니옥션을통해서두번대출을받았었고,이번에다시세번째대출을신청하게되었습니다.현재휴대폰대리점과시계수리점을아버지와함께운영하고있으며사업확장및여유자금으로인하여다시신청하게되었습니다.매장확장은울산점새로신규계약예정이고현재미아동에있는매장(전휴대폰대리점)을시계수리점으로바꾸기위해간판및집기를구입하기위함입니다.머니옥션에서류는다보내놓았으나현재CSS점수가낮은관계로낙찰후심사를해주신다고합니다.통장내역및임대계약서모두송부완료하였습니다.또한이자를좀낮춰보고자했으나27%보다는1%정도더올려서신청을하였습니다.성실상환이번에도꼭약속드리겠습니다.</t>
  </si>
  <si>
    <t>1.국민은행카드론(약월60만원)5월에종료됨.2.HK저축은행(약23만원)1월에완료되었음.3.롯데캐피탈(약25만원)4월에종료됨.4.신협햇살론대출(약63만원)5.미래저축은행(약25만원)총월총160만원상환하고있습니다.현금서비스도현재상환하여210만원남았습니다.현재하는사업체는서울시동작구대방동에운영하는휴대폰대리점과서울시강북구미아동휴대폰대리점서울시강북구미아동시계수리점을운영하고있으며...서울시동대문구전농동에있는매장은월전전세를제공을하여추가수입75만원(임대가150-실월세75만원)을내고있습니다.현재제가소유한매장정보는미아동매장보증금2,000만원월세143만원(재계약으로월세110만원으로인하하기로함)또한미아동매장은담배판권까지가지고있으므로담배도판매를겸하여하고있습니다.미아동매장2보증금1,500만원월세90만원전농동매장보증금1,000만원월세75만원거주하고있는아파트보증금3,000만원월세70만원입니다.대방동매장의경우법인계약으로인하여원하시면증빙할수있으나대표자명이아닌법인으로되어있는관계로적지않습니다.현재월수입은전매장통털어서현금수입포함하여대략800만원정도입니다.그리고아시는분은아시겠지만전에대출실행시보증보험증권1억원을엘지유플러스에등록되어있었으나,현재는보증보험증권을소명시키고현금으로물건을사고있습니다.만약보증보험증권으로물건을기존처럼받을경우월통신수수료는600만원정도의추가수입이발생을하게되나보증보험을사용하지않으므로현재엘지유플러스에서월200~600정도입금이되고있습니다.참고로법인사업자는6년이넘었고,개인사업자의경우1년이상되었습니다.현재제명의사업자1개와,아버지명의사업자1개,법인명의사업자1개이렇게운영하고있습니다.기존에도단하루연체없이상환하였습니다.이부분은다시한다하더라도이상없을것으로약속드립니다.두번동안지켰던약속다시한번도와주시면꼭신용으로보답토록하겠습니다.</t>
  </si>
  <si>
    <t>(재대출)전세자금일부가부족하여신청하였습니다.</t>
  </si>
  <si>
    <t>안녕하세요~작년4월쯤동생결혼자금이부족하여투자자님들에도움을받아이용하고있습니다.항상성실한납부할수있도록노력하고있습니다.감사합니다.그런데이번에또도움을부탁드리게되었습니다.전세자금을올려달라는주인에요청으로5천만원중일부금액은제적금과부모님에노력으로마련하였으나일부금액500만원정도가부족하여다시한번문을두드리게되었습니다.제가집안에맏딸이다보니부모님께서도많이의지를하고계신지라소면되는금액이아니라보증금으로들어가는것이라적금조로상환한다고생각하고열심히상환하겠습니다.약10년전아버님에사업실패로인하여공동명의로대표이사로되어있던저는그때신용이많이하락되었습니다.이후모든부채금액을다상환하였으니떨어진등급은잘올라가지않다군요,그래서급할때마다조회기록도안남고하는대부금융을이용하고있습니다.단한번에연체도하지않으려고노력하고있습니다.투자자님들에소중한금액제자금인것처럼소중하게사용하겠습니다.부탁드립니다.</t>
  </si>
  <si>
    <t>*기존대출금액1.러시엔케쉬:650만원(32.5%)-월상환금액24만원2.산와머니:280만원(34.0%)-월상환금액20만원3.바로크레딧:30만원(32.5%)-월상환금액12만원4.하이캐피탈:190만원(34.0%)-월상환금액10만원5.머니옥션:189만원(34%)-월상환금액20만원*주수입원고정급여380만원+인센티브평균급여560만원*고정지출(총367만원)대출금이자:84만원신용카드금액(핸드폰비포함)98만원적금90만원보험료:10만원부모님용돈50만원차량할부금(동생명의)35만원</t>
  </si>
  <si>
    <t>안녕하세요.신랑은올해26이구요전올해24살애기엄마입니다.신랑이갑자기구미로발령이나면서애기와단둘이지내게됐습니다.이제갓3살된애기와단둘이생활하는게무섭기도하고신랑하고같이있고싶어서급하게구미로이사왔습니다.신랑은회사사택이있으나가족이지내기엔부족한부분이있어서좀무리하게집을구하게됐구요생활비와보즘금100만원이모자라서대출받아볼까합니다.도와주세요..부탁드립니다..급하게집을구해서지금생활비라던가..애기가올해어린이집가는데어린이집과제비도문제네요..부탁드릴께요.지금저희가다른대출을받아서쓰고있구요지금까지하루~삼일정도연체된적은있지만상환안하거나그런적은없습니다.</t>
  </si>
  <si>
    <t>신랑이삼성그룹자회사무인경비.보안회사출동팀에근무중입니다.이번달부터인턴기간이끝나서3월달엔월급도지금보단몃프로상향돼서지급이된다합니다..그리고저희애기가올해3살이여서3월2일부터어린이집종일반에입학합니다.2월달부터적응기간이라다니고있구요3월달부터종일반에입학하면저도일할려고합니다.대학교간호쪽으로공부했고병원코디네이터자격증도취득했기에병원쪽으로근무할려고합니다신랑하고저하고맛벌이하면상환은충분이될꺼라생각합니다.지금저희가대출을쓰고있구요성실이상환중입니다.급액은10만원12만원정도씩나오는데하루~삼일정도연체된적은있지만상환을하지않거나그러진않고있습니다.</t>
  </si>
  <si>
    <t>제발..부탁드리겠습니다.마지막희망입니다..!!</t>
  </si>
  <si>
    <t>안녕하세요,저는25살이된직장인여성입니다.마지막으로이곳을선택하게되었는데꼭좀이루어졌으면좋겠습니다.저는어릴때부모님이이혼을하셔서아버지와동생들이랑살고있습니다.아버지는재혼을하셧고어머니는혼자살고계십니다.12살때라지금까지가끔연락하는정도이고아버지와는이혼하시면서할머니가심장마비로돌아가셨습니다.그래서아버지와는사이가너무안좋고친척도많이없습니다.그래도자식이라매달생활비정도보내드리고했었는데얼마전에위암선거를받았다고수술을해야한다고하였습니다.아버지가워낙보수적이시고또아버지도부유하게살고계신것도아니고말을꺼냈다가안된다는말에다시말을한다는것이쉽지는않네요..그래서혼자해결해보려고제신용으로대출을받아서모아보고했는데2009년도에외삼촌이사람이랑싸우고크게사고를치는바람에그때또제가돈을마련하려고대출받다중계업체에서서류를다돌려서조회건수가많은걸로나와서대출도힘들다고합니다..지금현재5백만원이부족한데입원은해계시고돈은있는대로다모아서계속병원에하고있지만..빨리수술을해야한다네요..부탁좀드리겠습니다!..어디에도손빌릴곳이없고혼자해결하려니너무힘들고모른척하기에는너무맘이아파서이렇게글을씁니다..</t>
  </si>
  <si>
    <t>현재쓰고있는대출은국민은행443만원이며IBK캐피탈468만원,SC스탠다드저축은행490만원신협758만원입니다.매월총이자가65만원입니다.현재연채없이잘상환하고있으며이대출역시연채하나없이상환가능합니다.지금수입은직장회사에서경리일하고있으며사대보험됩니다.제가통장으로받는금액은189만원이며현금으로50만원받고있습니다.현금으로받은50만원사용은매달어머니생활비로드렸으며총수입은240만워됩니다.다음달부터는20만원이급여가더오를것이고그렇다면여기상환금액은분제없습니다.제가지금지출할금액은대략적으로카드사용이80만원핸드폰요금10만원이며적금30만원입니다.아버지와살고있어서따로나가는식비나임대료이러한것으없습니다.월239만원에서이자65만원핸드폰,적금40만원카드80만원머니옥션이자160.115빼도30만원돈이남으며나이가어려도앞으로를봐주세요.연채없습니다.꼭부탁드리겠습니다.성실하게꼬박꼬박갚아나갈것이며믿어주세요...</t>
  </si>
  <si>
    <t>사과농사자금</t>
  </si>
  <si>
    <t>사업운영자금.현제에어컨설치업체를운영하고있습니다.특성상계절을많이탑니다.지난여름소규모병원시스템에어콘설치미수금으로인하여현제직원급여일부가밀려있는상황입니다.급하게지인께얼마를빌려서급여일부를지급은했지만설이다가오니직원들임금은지급은해야되니마음이답답하네요.중계업체를통해서여기저기대출신청하다보니조회건수과다로대출도힘드네요.</t>
  </si>
  <si>
    <t>4월이후부터는기존미수금도일부결제가되고에어콘정규시즌도돌아옵니다.열심히사업에매진할수있게투자부탁드립니다.</t>
  </si>
  <si>
    <t>급전이필요합니다</t>
  </si>
  <si>
    <t>현직공기업직원입니다~서로가윈윈하는안전한투자자신합니다.</t>
  </si>
  <si>
    <t>안녕하세요~머니옥션투자자분들!저는이전에공기업직원이라는제목으로머니옥션에서대출금을받은적이있습니다.당시입사초기에급전이필요한관계로**금고,**저축은행등에서고금리로대출을받다보니신용등급악화화대출가능금액을채워서저희기업주거래은행으로부터저금리대출을못받는악순환이있었습니다.그런데우연히머니옥션이란곳을알게돼서대출을받고현재는은행으로대출을갈아타는구조조정을성공했습니다.그때투자해주신분들께감사를드립니다.다만무리하게빠른기간안에상환을하다보니최근카드론대출이추가됐는데....이게상당히고금리에다가신용등급도안좋더라구요그래서차라리머니옥션에비슷한금리로대출을신청하면그사채업자같은카드회사보다투자자분들께이자를드리고저는신용등급도향상돼고매달갚아나가는구조가제게도도움이된다고생각합니다.그렇기에이렇게서로에게도움이돼는투자신청을했습니다.</t>
  </si>
  <si>
    <t>현재대출은우리은행에3350만원이자약6%시티은행에2500만원이자약10%국민카드론1000만원이자약20%머니옥션남은잔고200만원머니옥션은현재상환중이고잔액200만원정도남았습니다.저는그간머니옥션을상환할때단하루도연체를한적이없습니다.물론다른대출등도이자연체를한적이없지만머니옥션만큼은믿고투자해주신투자자분들이생각나서최우선으로상환을고려하였고심지어는조기완납을위해노력했습니다.그래서첫번째대출때도중간완납을하였고이번에도남은잔금200만원을이번에완납을할려고합니다.대출금상환은이전에저의히스토리로보셨을때문제가없으시리라고생각합니다.한번도연체한적이없고지금대출신청보다짧은기간을선택하였기에이번대출상환이더수월한입장입니다.게다가올해중간간부로올라가기에연봉이기존5000만원에서6000만원가까이올라갈거로보입니다.시간이갈수록보다갚아나가기쉽습니다.은행등대출은이자만내고있기에머니옥션대출금상환여력이충분하고요카드론은머니옥션에서대출금을받는즉시1000만원상환할것이며머니옥션200만원잔고도역시같이상환할겁니다.그래서1200만원대출신청을합니다글이길어지는거같아서여기서마무리합니다여담으로당시대출신청시단하루만에투자금신청이완료됐었구요그때대출신청해서몇시간만에완납이됐을때머니옥션담당자분이이렇게빨리마감이된건처음본다는이야기도들었습니다^^요번에도투자자분들의투자를기대하며이만글을마침니다추운겨울날씨에항상건강하세요~감사합니다.</t>
  </si>
  <si>
    <t>안녕하십니까.</t>
  </si>
  <si>
    <t>열심히살겠습니다</t>
  </si>
  <si>
    <t>회사구내식당을운영하고있습니다월수익400.500만원정도됩니다저희어머니가암수술2번으로저희가생활이많이쪼달리고있습니다업친대겹친격에큰아이가고등학교진학을하는데공부를좀해사립고에가게되기쁜반면걱정이됩니다열심히살고열심히갑아나가겠습니다도와주세요</t>
  </si>
  <si>
    <t>대출은햇살론1000만원받아원금과이자100정도해결했고사금융에400만원쓰고있습니다</t>
  </si>
  <si>
    <t>급하게돈이필요합니다.회사급여가조금밀려서(7~8월중에지급)나온다고합니다.</t>
  </si>
  <si>
    <t>생활안정자금으로필요해서이렇게신청하게되었습니다.조금만도와주세요.</t>
  </si>
  <si>
    <t>7~8월에밀린급여가나오는데그때부터는생활에조금여유가생겨서충분히상환할수있습니다.작년까지사업을하다가회사를정리하고직장을다니는데이번에회사가어려워져서.급여가조금밀렸습니다.회사에서정부정책자금신청을했는데1,2차평가모두통과하여7월이면그자금이회사로들어옵니다.참고로저는사업부부장직에있어서회사사정을알수있는위치에있습니다.</t>
  </si>
  <si>
    <t>정말꼭!!한번도와주셨으면합니다.....</t>
  </si>
  <si>
    <t>안녕하세요~먼저이글을읽어주시는분들께감사의말씀전합니다.정말열심히해보려고해도어떻게점점더힘든상황들이생겨이렇게도움을구하고자어렵게글을올리게됐습니다.2008년겨울중국유학생활도중집안사정으로인해졸업문턱에서학교를접고약5년만에귀국하게되었습니다.졸업장은없고나름눈은높아있던지라직장을잡기가쉽지가않았던터라전공과는전혀상관없는일을해오다6개월전에운좋게좋은분들을만나현직장해외영업부에서열심히근무하고있습니다.연봉은그리큰돈은아니지만2100만원으로시작해2012년부로2400만원으로인상과진급이확정이되었습니다.오랜외국생활과기존에금융거래가없던전별생각없이웰컴론이라는사금융을이용하게되었고중개업자에서류를잘못넣어과다조회로정작절실한지금에와서는금융기관은이용하기가어려운실정입니다.그렇지만그당시제가필요로할때도와주었던지라감사한마음에지금껏짧은연체한번없이성실하게상환해오고있습니다.웰컴에현재약120만원정도남아있고신라저축은행에약280만원정도남아있습니다.작년11월달에정말힘들게신라저축은행에서300만원받았으나정말멍청했던전보이스피싱에도당하는어리석은짖도하고...정말말도안나오게바보같은일을당했던겁니다..사람은정직하게살아야한다는걸다시금뼈저리게느끼게되었던사건이었지요.지금껏지각한번안하고성실하게직장생활하는데도매번힘든일만자꾸생기는지모르겠습니다.지난달에는큰수술은아니지만아버지께서일주일정도병원신세도지게되셨습니다.이번에여러분들께서제진심을알고도와주신다면가장먼저40%가까운고금리의웰컴쪽과신라저축은행쪽을정리해버리고착실하게신용등급쌓아가고싶습니다.그리고어려운집안형편에수술하시고자식들한테미안해하고계시는아버지께변변치는않지만남들다먹는따뜻한홍삼이라도해드리고싶습니다.마지막으로지난6개월간제발을지켜주며밑창까지너덜너덜해진제싸구려구두하나바꾸고싶습니다.어떻게제의지와마음을전달을해야할지모르겠습니다.제진심을한번믿어주시고꼭도와주셨으면합니다..</t>
  </si>
  <si>
    <t>&lt;기존대출&gt;웰컴론:2009년11월경300만원대출,현재약120만원정도남아있음.신라저축은행:2011년11월경300만원대출,현재약280만원정도남아있음.&lt;매월상환이자&gt;웰컴론:매월약290,000원원금포함이자상환.신라저축은행:매월188,000원원금포함이자상환.총매달470,000만원정도가원금과이자로상환하고있습니다.현재근무하는직장은정직원수가약40여명되는중소기업으로서작년경기도지정수출유망중소기업에선정되기도한회사입니다.필터관련업체로써작년같은분야국내점유율을30%정도까지끌어올린작지만강한유망중소기업입니다.저의주수입원인이곳에서근무한지는6개월정도가됐고2012년부로급여가월175만원에서200만원으로인상이확정된상태입니다.직급또한사원에서주임으로진급을하게되었습니다.상여금은회사방침에따라변경가능성도있지만일단영업부쪽은연말인센티브쪽으로무개가실리는실정입니다.전현직장에매우만족하고있으며특별한일이없는한현직장에서끝을보자는마음가짐으로임하고있습니다.그리고현재직장생활뿐만아니라저역시학원을다시다닐정도로부족하지만두달전쯤회사아주머니들소개로중학생들중국어과외도시작해매달50~60정도부수입도거두고있습니다.학기가시작되면학생이조금더늘것으로보입니다.월고정지출은지난달아버지수술비때문에얼마안들어갔지만깨진주택청약두곳20만원과비즈니스중국어학원비약20만원,휴대폰비6만원정도,개인생활비가약80만원정도로많이들어갔습니다.하지만이부분은반듯이줄여나가고적게나마적금을들어볼계획입니다.여러분들도움으로대출확정이된다면가장먼저개인생활비를50만원안쪽으로줄일것이며매달상환해야할이자와원금은지금껏비싼금리에도단한번의연체조차없었던것처럼우선적으로성실하게상환할것입니다.현재제신용상태를신용정보사이트를통해정확하게알고있는지라향후2년에서3년정도는적금,청약등을통해꾸준하게실적을쌓고신용관리에힘쓰도록할것입니다.]아무쪼록두서없이긴글읽어주셔서너무감사합니다.정말간절한마음으로투자자여러분의도움기다리고있겠습니다.</t>
  </si>
  <si>
    <t>결혼준비중인데돈이모잘라서이렇게도움을부탁드립니다</t>
  </si>
  <si>
    <t>결혼준비중인데시간이얼마남지않아서이렇게부탁을드리려고합니다</t>
  </si>
  <si>
    <t>현대캐피탈신차할부14825000매달485000현대캐피탈3321000매달280000현대카드3000000매달240000매달에100만원조금넘게갚고있습니다지금까지단한번도연체한적도없고앞으로결혼할여자친구도안정적인직장을다시고있어서연체할일은절대없을것입니다제월급은보너스포함해서240만원정도에한달에월급날현금으로45만원을받고있으며여자친구도월급이170정도입니다저에월지출비는핸드폰8만원아파트관리비18만원차기름값20만원보험23만원식대비와용돈은30만원정도쓰고있습니다부탁드립니다</t>
  </si>
  <si>
    <t>골목길에서차를빼주려고잠깐차를움직였습니다.그과정에서같이있던일행이행인과시비가붙었는데,말리려고나왔다가행인의신고로음주운전으로적발되었습니다.직업이영업직이다보니운전을하지않으며업무에지장이있어서제가운전을한게아니라거거짓말을하였으나,적발되어같이거짓말을한친구의벌금까지물어주게되어,목돈이필요하게되었습니다.그래서대출을신청하게되었습니다.</t>
  </si>
  <si>
    <t>(주)하이트진로에근무하고있으며,고정수익은200정도됩니다.아직미혼인데다식대는회사에서해결하다보니,한달에100만원정도면생활하는데지장이없습니다.계산을해보니한달상환금이70만원안쪽이라상환하는데무리는없습니다.이자를생각하면12개월상환을하고싶지만,혹시모를상황을대비하여약간의여유생활비를가지고싶어서18개월로상환하고자합니다.</t>
  </si>
  <si>
    <t>전기전자관련배터리제조및도매사업4년차30대사업자입니다.</t>
  </si>
  <si>
    <t>기존고금리대출상환으로단기목적은이자율을줄이는것이고,장기적목적은신용등급을상향시켜서기술보증기금에서개발자금을투자받는것입니다.대한민국에서소기업사업자에게는불리한조건이많습니다.저는수출보다는국내업체에납품이90%이상입니다.구매자금및기술개발자금이필요하여기보에문의하였습니다.농공단지내에사업장위치,신재생에너지관련아이템인정,업력3년이상인정,납품이력,기타의요건이맞습니다만,신용등급이현재크래딧뱅크기준8등급입니다.최소6등급은되어야자금을투자받을수있다고합니다.기술보증기금에서벤처기업인증,이노비즈인증을받고어느정도자금력이확보되면현재영업거래선을1.7배까지는확장가능합니다.현재대기업은한화와거래하고있습니다만,LG와도거래계획이있어서꼭필요한인증입니다.신용등급을높이려합니다.현재기존대출은무리없이갚아나가고있지만3금융,4금융권대출이존재하는이상신용등급이올라갈수없습니다.여러개인회원님들께서이제막기반을잡아가고있는젊은사업자에게힘을주시면감사하겠습니다.</t>
  </si>
  <si>
    <t>현재신용보증기금에서2900만원사용하고있습니다.이자는월15만원선입니다.기타대출이자는총합계가약60만원이안됩니다.공장임대료및통신비등운영비는월135만원,정직원1명,알바1명으로인건비월230만원입니다.식비월40만원차량유지비월80만원(영업이생명이라서외근이많습니다.)Total485만원이지출되는금액입니다.월평균수입은580만원선이고전체적으로1:1로수입과지출이됩니다.최근에는경기가나빠져서인지업체에서결재가늦게되는경우도있기때문에고정수입이필요함을느끼고이번2월부터주말에웨딩촬영알바를하게되었습니다.직장생활했을때부터비디오촬영,사진촬영을해온터라이쪽인맥으로1년만에다시시작하게되었습니다.이렇게부수입으로월90만원이발생합니다.이는제가고정적으로받을수있는금액이기때문에공장임대료가밀리더라도개인회원님들께원리금상환드리는것은문제없을것이라고봅니다.</t>
  </si>
  <si>
    <t>생활자금및학자금</t>
  </si>
  <si>
    <t>올해대학입학하는큰딸과고1올라가는작은아들이있는엄마입니다그런데큰아이가지방으로내려가는바람에학비나생활자금이턱없이부족해서대출을내려고했으나제가다니는사업장이개인으로하다보니직장증명할길이없어서이렇게인터넷으로문을두드리게되었습니다.백방으로대출을알아보아도할수없었습니다매달통장으로급여는잘받고있습니다꼭상환해드릴수있으니이번기회를통해서우리아이들이교육을아무탈없이잘받을수있도록도움주시면평생감사드리며살겠습니다.안녕히계세요...</t>
  </si>
  <si>
    <t>저는월1,500,000원을받고있으며저의남편은월2,000,000원을받고있는데공과금(전기세,난방비,통신료,주유비,약간의보험료가1,500,000원정도들어가고,음식비교육비가1,000,000원정도그리고나머지1,000,000원으로적금70,000원및결혼식등어머니용돈등이들어갑니다.여기서최대한절약해서1,000,000원정도상환금액을충분히갚을수있습니다약속어기지않고철저히감사한만큼지켜드릴수있음을약속드립니다.감사합니다.늘머니옥션과도움주시는분들께감사드리며살겠습니다.안녕히계세요.</t>
  </si>
  <si>
    <t>고금리대출상환및운영자금신청합니다</t>
  </si>
  <si>
    <t>대출이유는이용하고있는현금서비스와고금리대출을정리하고운영자금이필요해서신청합니다.그리고2월말이나3월초에청년창업특례보증을신청하기위해고금리대출이있으면마이너스요인이라정리하려합니다.저는꾸준히크레딧뱅크,마이크레딧,올크레딧에가입해서신용관리를하고있습니다.2008년부터본의아니게이율이높은현금서비스나,고금리대출을이용하게됐지만단하루의연체도없었습니다.현재마이크레딧,크레딧뱅크통합이된신용등급은6등급평점:664점입니다.단하루의연체도없이성실상환을약속드립니다</t>
  </si>
  <si>
    <t>현재대출내역-지역농협:4,500만,아파트담보대출,월26만상환(이자)-신한은행:1,035만,12%,,월28만상환(원금+이자)-동양생명:1,000만,12%,월10만상환(이자)-HK저축은행:506만,39%,월30만상환(원금+이자)-농협:26만,6%,이달에중도완납할예정입니다-현금서비스3건:220만머니옥션대출이나오게된다면HK저축은행506만원과현금서비스3건220만원을정리할것입니다.그리고2월말이나3월초에청년창업특례보증으로3,000만원신청할예정입니다.금리가6%대의저리이기때문에대출이나오게된다면사업을확장할예정입니다.저는현재휴대폰판매점을운영중이며작년부가세신고금액은6,600만원으로대략월매출이600만원정도됩니다.가게세는45만원이고기타경비포함100만원정도빠집니다.저혼자일하고있어서인건비나월세도저렴한편이라월수익은비수기에는300~400성수기에는500~800까지나옵니다.제가지금살고있는아파트는제이름으로되어있으며2002년부터한곳에서부모님과함꼐살고있습니다.단하루의연체도신용생명이끝난다고여기고성실상환할것을약속드립니다.</t>
  </si>
  <si>
    <t>대출상환확실하게하겠습니다.시간정확하게지키겠습니다</t>
  </si>
  <si>
    <t>이번달의도치않게사고가나서벌금을냈습니다.벌금을내고나니생활자금이필요하게되어이렇게대출을신청하게되었습니다</t>
  </si>
  <si>
    <t>저에게있는대출은기존대출햇살론800만원중에서550~600정도남아있으며바꿔드림론790만원과현대스위스저축은행에서600만원과아이루리아300정도남아있습니다.햇살론은원금균등상환으로현재로는27만원가량돈이나가며달달이금액이줄어들고바꿔드림은달달이17만원가량이나가고있습니다.현대스위스저축은행은22만원이나가며아이루리아또한25만원씩달달이줄어듭니다.정확한이율과이자원금상환은확실치않으나.이때까지연체없이성실히상환하고있습니다현재원주시문막읍오토리브라는자동차생산업체에생산사원으로다니고있으며.월급은평균190만원~200만원받고있습니다달달이나가는지출액은기존대출금합해서90만원가량나가며.앞으로도점점줄어들것입니다.휴대폰비7만원가량.카드값20~30만원가량고정적으로나가고있습니다투자를해주신다면성실히시간약속잘지키며상환하겠습니다</t>
  </si>
  <si>
    <t>500정도생활자금필요합니다.</t>
  </si>
  <si>
    <t>35세의미혼남성입니다.보험설계사로일하고있구요.현재전라도나주에서광주로출퇴근하고있습니다.직업특성상차량으로움직이는일이많은데..출퇴근하는경비가너무많이들어원룸으로옮기려고합니다.보증금과필요생활자금신청합니다.</t>
  </si>
  <si>
    <t>삼성화재에서보험설계사로일하고있습니다.급여는..첫달에140정도받았구조금씩올라가고있고요..저번달엔세금빼고180정도되었습니다.열심히일하고있고요.,잘할자신도있습니다.현재제보험료로30정도나가고있고요..개인연금도넣구있습니다.차량유지비로50정도들어가고요...나머진활동비로쓰고있습니다.담달부턴적금도조금넣어볼려구합니다.물론대출받게되면적금은소득이어느정도더오르면넣고..대출금부터갚겠습니다.</t>
  </si>
  <si>
    <t>집안일로급히돈이필요하게되어대출신청하게되었습니다.부모님과함께생활하는데어머니께서유방암초기진단을받으셨습니다.어머니의치료목적으로대출신청합니다.</t>
  </si>
  <si>
    <t>1.리드코프,러시앤캐시,하트캐싱,에이스대부등총4곳에기존대출이있습니다.금액은모두합쳐서1600만원이며월상환금액은70만원입니다.2.삼성제약이라는제약회사에서3년이상근무중이며연봉은3,100만원입니다.실수령액은급여와인센티브,일비포함평균월350만원입니다.고정지출액은핸드폰사용금액,보험료,카드값(주유비)등으로120만원정도고정적으로지출하고있습니다.대출이후상환계획은월수입350만원중현재기대출상환금액70만원과고정지출금액120만원합하여190만원이며대출후에도월30만원상환하는데지장없이상환가능합니다.</t>
  </si>
  <si>
    <t>사업운영용도의자금으로투자자님들의도움을다시한번부탁드립니다.</t>
  </si>
  <si>
    <t>1.먼저일전에투자해주신분들께감사의말씀을올립니다.2.저는부산에서중견기업내에서사내선박설계협력사를운영중입니다.직원은총4명으로운영중입니다.3.대출을하게된계기는직원퇴직연금적립및부가세납부의용도입니다.이번1월에는년말보너스/설보너스/월급2월에는부가세납부/퇴직금적립의자금집행계획이있습니다.부가세및퇴직금적립외에는자금집행이모두완료되었습니다.이렇게한번에몰릴경우에는막대한자금력이아니면어느회사든간에자금융통이필요하다고생각됩니다.</t>
  </si>
  <si>
    <t>1.현재금융권대출은없습니다.부산은행bc카드1장만사용중입니다.2.월매출은1900~2000만원입니다.min.1900입니다.여기서직원월급및4대보험및후생비(식대및회식)로1200만원이지출되며,제월급은별도로월500만원입니다.그래서월잉여금으로min200이남게됩니다.대출이실행되면잉여금및저의월급에서충분히상환가능합니다.혹시사업이부진하지않을까생각하실분들이계실거같아서저의사업구조를잠시설명드리면,저희들은원청으로부터설계경력대비인당ManHour를받게됩니다.(ex15년경력이면200m/h*20000원)즉물량이아닌인당m/h로지급받기때문에물량이없어사업부진이할일은없습니다.3.일전에정상상환한것처럼이번에도한번의실수없이상환하겠습니다.감사합니다.</t>
  </si>
  <si>
    <t>500정도급전이필요합니다.</t>
  </si>
  <si>
    <t>원룸보증금집에서독립을할려고원룸을알아보는중인데돈이조금부족해서이렇게대출을신청합니다.</t>
  </si>
  <si>
    <t>기존대출은없고현제노래주점서비스업종에종사하고있으며월수입은150정도입니다.월지출은통신비밖에없습니다.다른지출이없으니매월초에여유있게대출금상환이가능합니다.</t>
  </si>
  <si>
    <t>성실한상환약속드립니다.</t>
  </si>
  <si>
    <t>신용대출...</t>
  </si>
  <si>
    <t>모친의병원비를마련하기위해서입니다.</t>
  </si>
  <si>
    <t>매월25일급여에서원금및이자를납입할계획이며,연체없이상환하겠습니다.</t>
  </si>
  <si>
    <t>급하게부모님의료비가부족하네요.</t>
  </si>
  <si>
    <t>신중하게처리했더라면대출을충분히받을수있는상황이었습니다.그럼에도급하게어머님병원비가부족해서정신없이중계업자한테서류를보내고진행하다보니조회건수만늘어나고신용등급만대폭떨어졌습니다.한도는나온다는데과다조회때문에한두달기달렸다가대출받으라는곳만있네요.도와주세요..꾸준히월100만원정도씩은여유자금이생기다가어머님이당뇨합병증으로급하게돈이많이들어갔습니다.</t>
  </si>
  <si>
    <t>현재월급은통장수령200만원이상이구요..팀장이다보니운영비로50만원장도지급이됩니다.현재대출금은국민은행390만원남아있구요..월8만원씩냅니다.신용협동조합280만원남아있구요..월9만원씩냅니다.신라저축은행313만원남아있구요..월17만원씩냅니다.대한생명에약관대출120만원은보험해약시자동상환됩니다.그외에핸드폰5만원,차량유류비30만원,업무비용(고객사은품비포함)10만원,각종보험료및공과금으로30만원정도사용합니다.연금도20만원씩납부합니다.꾸준히월100만원정도는여유자금이남고있기때문에연체는절대하지않겠습니다.</t>
  </si>
  <si>
    <t>성실한청년입니다~!학자금과취업준비금이필요합니다.도와주세요!</t>
  </si>
  <si>
    <t>안녕하세요.저는서울4년제중상위권대학교에재학중인학생입니다.마지막한학기를남겨취업준비도하고마지막학기도등록해야하는데,여러가지로어려운상황이되었습니다.필요한공부와준비를위해서경제적으로도움이필요합니다..이번상반기에열심히준비하여성실하게직장다니고싶습니다.대한민국20대청년들의꿈을함께안고나아가겠습니다..</t>
  </si>
  <si>
    <t>기존30%대대출을받은적이있습니다.어려워진집안사정으로인하여경제적으로도움을받지못하면서,갑자기찾아온위기에받았던것입니다.현재는집에서받는소액의돈과,꾸준히알바를하여받는돈으로생활을하고있습니다.수입을합치면월평균130만원정도들어오고있습니다.하지만취업준비를위한목돈을마련하기에는조금부족합니다.여기서대출을받게되면,지출을제외하고도충분히상환할능력이있습니다.또한이번상반기에취직을하여수입이더많이증가하면,원리금상환에큰무리가없을것으로예상됩니다.지금까지살면서단몇푼이라도연체한적이한번도없습니다.신뢰를바탕으로살아온성실한청년입니다.</t>
  </si>
  <si>
    <t>도움부탁드립니다..</t>
  </si>
  <si>
    <t>현재충분한수익이발생하고있는건실한사업가입니다..</t>
  </si>
  <si>
    <t>이번에2번째신청이구요..얼마전에남았던잔액전부상환후재대출신청합니다..현재영어교습소와쇼핑몰을운영중에있습니다..전체적으로신학기와계절이바뀌는시기라홍보에필요한자금과투자로쓰일예정입니다..</t>
  </si>
  <si>
    <t>경기도에위치한교습소에서매출400정도가현금으로발생하고있습니다..이중임대료와기타공과금으로50정도가지출됩니다..쇼핑몰은한달6~700정도매출로이중에서200정도가순수익으로발생됩니다..사금융은현재전혀사용안하고있으며국민은행으로원리금45만원정도와농협마이너스대출로10만원정도빠져나가고있습니다..순수익550만원정도대출원리금지출합계55만원정도기타지출100정도와이프로건실한회사에나가고있습니다..생활비명목으로100정도를와이프에게매달주고있네요..다빼고대략300정도는제순수익으로가용될수있습니다..이곳에서의대출금을납입하는데는크게무리는없지않을까생각하고있습니다..많은투자자님들의성원을기대하겠습니다..다른문의사항은쪽지를주시면성의껏답변에드리도록하겠습니다..감사합니다..</t>
  </si>
  <si>
    <t>도와줄수있도록한번더부탁드립니다.</t>
  </si>
  <si>
    <t>동생이여기서도움을받게되어잘헤쳐나가고있습니다.헌데...좀부족합니다.그래서제가동생의짐을덜고자제가좀나서기로하였습니다.(어머님병원비너무많이드네요)저월급조금올랐습니다.없다셈치고저도여기도움을받아열심히갚겠습니다.동생이혼자서부모님과열심히살려고합니다.제가결혼을했기때문에많은도움을눈치없이줄순없지만할수있는만큼은해주고싶습니다.도와주세요</t>
  </si>
  <si>
    <t>제가하는일은월급을받으면곧바로머니옥션에이체시키는일입니다.그것만봐주시고도와주십시오다른대부업에납부하고있는것도없습니다.항상하듯이열심히벌어서갚겠습니다.</t>
  </si>
  <si>
    <t>정리의기회를주세요..</t>
  </si>
  <si>
    <t>그동안정말이를악물고살았습니다..약2년장사로인해급작스럽게늘어났던빚때문에너무고달팠네요..멋모르고급한맘에중개업자를잘못타신용상태는급락을했었구요..작년7월부로장사를그만두고8월부터우체국보험FC일을시작했습니다.잘한선택인것같습니다..그렇게큰일없이잘지냈는데이번설이지나고남편이복부중앙에양성종양이발견되어일을못했는데그일로남편월급이펑크가나고평소보다카드값지출이많아져해결하고자신청합니다.다행히악성이아니라서안심하고있습니다.그리고며칠전남아있던저축은행건중가능한것들을바꿔드림론으로전환했는데그중에신라저축은행에추가대출한86만원을갚고자이만큼신청합니다..</t>
  </si>
  <si>
    <t>농협전환대출965만원(한달:217,105원납입)국민225,000(이제납입두달남았습니다)메트로저축439만원신라저축86만원현재신랑은건강한상태이고다시열심히일하고있습니다.신랑월급은월250이고저는인센티브빼고작년소득증빙한게4개월에678만원나왔습니다.자체관할국에서인센티브는실적에따라조금씩틀리지만50만원안팍입니다.(처음석달은70만원12월,1월이조금저조해서적게나왔네요.통장확인가능합니다..)서류는재직증명이랑,통장,소득증명서다가능합니다.이제금융권대출이너무무섭고정떨어져이렇게도움요청합니다.지인들에게는더더우기..결단코단한번의실수없이,조기상환도가능한생각하고있습니다.여기서희망을얻을수있다면담번에는남아있는저축은행건도신청해보고싶습니다.</t>
  </si>
  <si>
    <t>1년동안40%대의이자를성실히납부한사람입니다.</t>
  </si>
  <si>
    <t>은행권대출이어려워전화상으로중개업자를통해무분별하게신용조회를하고여러저축은행에서대출은받아신용등급이낮습니다.그리고그당시자세히알아보지도않고대출을받아이자가평균적으로40%대입니다.말이은행이지저축은행은은행이아니라는것을깨달았습니다.1년동안열심히꼬박꼬박상환을한후,마이크레딧에서신용조회를해보니신용등급은다행히7등급에서6등급으로올라가있었지만대출잔액이생각보다많이남아있었습니다.그래서전환대출을알아보니대출기관숫자가너무많아서조금이라도줄여야가능하다고하여대출받은저축은행수를줄이고자이렇게투자자님께도움을청합니다.투자자님이550만원을투자해주시면저는결과적으로저축은행등에있는1871만원의대출을더낮은금리로전환할수있게됩니다.저에게대출에서빠르게탈출할수있는기회를부탁드립니다.고금리임에도1년동안성실히이자를납부한저를믿고서투자를간절히부탁드립니다.</t>
  </si>
  <si>
    <t>&lt;매월소득액&gt;1.직장:월급여250만원(통장에‘급여1,2’로수령)2.부업:퇴근후아르바이트50만원(통장에‘송요용’으로수령)3.합계:300만원&lt;매월지출액&gt;1.금융권이자:매월50만원2.저축은행및카드론:매월100만원3보험및연금:35만원4.용돈:30만원5.생활비:30만원&lt;대출잔액&gt;1.금융권:1088만원2.저축은행및카드:1871만원(총6건)&lt;투자금사용계획&gt;투자자님께서550만원투자해주시면아래와같이사용하여대출기관수를6개에서3개로줄여40%대의대출을더낮은이자로전환하고자합니다.1.KB카드83만원완납2.예솔저축은행198만원완납3.신라저축은행318만원완납(개인자금49만원추가)</t>
  </si>
  <si>
    <t>집보증금이모자라서신청하게되었습니다.</t>
  </si>
  <si>
    <t>현제저는자동차영업사원으로일을하고있습니다.~4월쯤에이사를가야하는데보증금천만원이모자라서대출을신청하게되엇습니다.~</t>
  </si>
  <si>
    <t>현제농협중앙회에서9,800,000원자금대출이있습니다.~원금이자포함해서월220,000지출되고있습니다.대출은이것뿐이구요부담없이상환을할수있습니다.~투자를해주시면감사하겠습니다.투자를해주시면성실히잘납부를할수가있습니다.</t>
  </si>
  <si>
    <t>투자자님들좀도와주세요..</t>
  </si>
  <si>
    <t>안녕하세요.돈이급해고민하다가투자자님들께도움의손길을구합니다.제가20살때아버지가돌아가시기전카드깡이란걸유령회사측에꼬심에넘어가셔서당하셨나봅니다.저두아버지가돌아가시고친척들에게그사실을들었구요.작은아버지께서이곳저곳돈을쥐어주며,그유령회사를찾아달라부탁하셨고결국잡아서현재수감중인데요..문제는그사람들이공탁금200만원을걸어두고배째란식으로만버티더군요..이래저래해결을하고작은아버지께나중에뒷말안나오게그냥다는못드리더라도반은드릴려고리드코프측에150만원을대출하게되었구요..금융권은전혀몰라서대부업체로대출을받게되었네요..그러다보니신용상의문제도많이생기고금융거래등에도많이영향이미치네요..이제한달되었는데말입니다..그래서대부업체대출받은전액을다상환하고카드값등나머지는생활자금으로쓸가합니다.많은투자자분들의참여부탁드리겠습니다상환기한은당연히지킬껍니다.그점에대해선걱정안하셔두되요..</t>
  </si>
  <si>
    <t>1.기존대출내역:리드코프에서150만원신용대출건이있구요38%구요월155200원납부방식입니다.2.상환내역:이제한달되가서상환내역은없구요.빨리대부업체에돈을갚고신용도를회복하고싶어요..ㅠㅠ1.주수입:저는전라도전주에서현대자동차협력업체인코트코라는회사에서버스프레스일을하고있으며,월평균130~160정도받고있습니다.그동안현금수령으로했고,이번달부터는기업은행통장입금으로해준다했구요..현재3개월근무했습니다.2.평균지출:한달평균휴대폰비10만원/기숙사생활하며식대비20만원카드대금월15만원정도..3.상환계획:매달꼬박꼬박상환꼭해드릴꺼구요.이후문제일어나지않게확실히하겠습니다.</t>
  </si>
  <si>
    <t>300만원대출을원합니다.</t>
  </si>
  <si>
    <t>학원을하다보니아이들수강료가몰려들어올때도있고밀릴때도있고그렇습니다.수강료가제때에잘들어올때는여유가좀있는데요즈음모든사람들이힘들다보니한두달밀리거나제날짜에수강료가들어오지않는경우가있습니다.그래서제날짜에지출해야하는경우에계획을세우기가쉽지가않습니다.그래서약간의여유자금을가지고활용을하는것이좋을것같아대출을하게되었습니다.</t>
  </si>
  <si>
    <t>신한은행-사업자대출1000만원/이자는7만원정도새희망홀씨대출500만원/원금분할로300만원정도남음현금서비스,카드론-600만원/원금분할로나가고있음직업-보습학원원장순수입금액-150만원정도한달핸드폰요금-5만원정도학원임대료-115만원이자및임대료,공과금,월급등연체된것은없습니다.</t>
  </si>
  <si>
    <t>정말신용좋은사업자가대출을희망합니다</t>
  </si>
  <si>
    <t>2008년부터PC방90평(85대)운영중입니다.PC업그레이드를해야할시기가왔는데자금이부족하여대출을신청합니다.</t>
  </si>
  <si>
    <t>이전머니옥션에서840만원가량대출받아한번도연체없이상환하였으며,현재160만원가량남아있는데이번에대출을받게되면바로상환할계획입니다.다른대출금또한한번의연체없이상환하였습니다.자본이별로없이운영을하다보니대출을받아사용하지만단한번의연체없는&amp;#44704;끗한거래를해왔다고자신합니다.</t>
  </si>
  <si>
    <t>재대출신청합니다</t>
  </si>
  <si>
    <t>사업장리모델비용</t>
  </si>
  <si>
    <t>현재호프집운영중에있습니다.봄을맞이하여조금더이쁘게멋있게꾸며서새롭게재오픈을하려고합니다.신메뉴들과함께초심으로돌아가열심히해보려하네요도와주세요</t>
  </si>
  <si>
    <t>기존대출은하나도없구요현재도없습니다.영업은현재7개월째운영중이고호프집이라월얼마가들어온다고정확히말씀드릴순없고6개월카트매출3200정도나옵니다.홀써빙1명급여120만보증금3천월190주방은제가하고있습니다.연체없이드릴자신있습니다.도와주세요</t>
  </si>
  <si>
    <t>믿고도와주세요</t>
  </si>
  <si>
    <t>도와주세요^^</t>
  </si>
  <si>
    <t>생활자금100만원</t>
  </si>
  <si>
    <t>창업자금으로목돈이너무많이들어갔습니다...생활자금용도로쓸예정입니다..</t>
  </si>
  <si>
    <t>이제오픈한지3개월을달려가고있습니다..신용회복하고성실히내고있는것은20개월정도되었구여...월30만원씩내고있습니다..그외에는통신비..차유지비..정도지인에게오픈당시에빌린350만원은50만원씩갚고있습니다..벌써3번갚고200만원남았습니다..창업비용은보증금1000만원인테리어비용3000만원집기광고비해서2000만원총6000만원정도가들어갔으며....아직은조금적자가나고있는상태입니다..적자가나고있어도기본적인월급은받고있습니다..작은집에서투자해주신부분이있어서..적자가나더라도200만원은월급으로받고있고여..18만원정도면충분히낼수있습니다..오픈하면서목돈이많이들어가서갑자기생활자금이조금빠듯해서글을올리게되었습니다..궁금하신점은언제든지전화해주세여..성실히답변드리겠습니다..</t>
  </si>
  <si>
    <t>제소명의식을걸고성실한상환약속드립니다</t>
  </si>
  <si>
    <t>안녕하세요..4년전에생긴어려움으로가족을위해해결할일에대한부담감으로20대여자혼자뭐든걸해결하기에어려움이많았었습니다...갑자기가장인아버지의사업부도를막기위해저역시가족을위해최선을다했습니다.하지만그때당시사회경험이많이부족한상태여서부모님을도와드릴수있는방법이많지않더라구요ㅠㅠ생각이짧았지만그때당시엔제가부모님을위해작은도움이라도드리고자자금을마련하기위해대출을받을수있는곳은사금융뿐이더군요..사금융조회를하고대출을하다가신용도도많이떨어지고많이힘들었습니다..사회에나아가생활하다보니본인의신용도가얼마나중요한지이신용도에따라정말급박하게필요할경우나에게어떤영향을미치는지정말뼈저리게느꼈습니다.카드사용을하면서연체라는건있을수없었는데집안을위해나름돈을마련해주고하다보니그때제신용도에는신경을쓸겨를이없었습니다하지만어려움을조금씩이겨내면서지금은안정된외국계보험회사에1년반정도근무를하고있습니다나름자부심을가지고열심히일하면서적지않은안정된급여를받으며부모님께도움도드리고사금융대출도일부상환하고정리해가면서정말아껴가며열심히살았습니다..주로빨리상환해버리고싶은마음에일부는열심히갚고특히어려움에처하신아버님의사업에관련한빚을처리하는데도움을드리고자정말열심히일했습니다...부모님께돈을드리는데주력하다보니제가쓸수있는돈을모으는데는이제야조금씩시작단계이네요..투자자님들께도움을요청하게된계기는일단남아있는사금융320만원을바로상환해서신용도향상에도움을받고그리고이번에새롭게가게를오픈하시려는부모님께도움을드리고싶어절박한심정으로도움을요청하게되었습니다..현재큰목돈을가지고있지는않아서일부모아놓은돈과부족자금500만원정도를부모님께드리고싶어여태키워주신부모님께조그만보답을드리고싶은마음으로도움을요청합니다...이곳에서800만원정도를도움을받게되면한달한달제가상환할수있는능력은충분히됩니다.일단지금일하는데있어서고정적으로나가는부분을제외하고한달에상환하는데는전혀문제가없습니다제가5~6월달에몸이안좋아병원치료를받고입원을해서2달동안일을못했었는데그때도통신비뿐아니라어떤부분도연체를하거나미납된적은없습니다.지금은어느정도안정된직장에서소명의식을가지고제일을열심히하면서사금융두건대환하고신용도를올리고열심히일하는데매진하며투자해주신분들께정말감사하는마음으로저도언젠가는저처럼힘든분들을위해나름의미있는일을꼭하고싶습니다</t>
  </si>
  <si>
    <t>한번만도와주세요.</t>
  </si>
  <si>
    <t>사실소액금액이필요한데,최소금액이100만원부터라고하네요.이번달카드결제금액이조금모자라서신청합니다.짧은시일내에갚을수있구요.도와주세요.</t>
  </si>
  <si>
    <t>저축은행대출금원금+이자40만원정도나갑니다.그외엔따로들어가는돈은없습니다.빠른시일내에상환가능합니다.</t>
  </si>
  <si>
    <t>※연체없는성실상환약속드립니다.※</t>
  </si>
  <si>
    <t>부모님을도와드리고자새희망홀씨로1금융권문을두드렸지만소득금액증명에소득이적게잡혀있어진행을못하게되었습니다.무점포로이동하면서사업해오고있는간이사업자라..홈택스간편신고를이용했더니엄청적게잡히더군요.연금으로대체소득증빙을하려했으나이번에다시납부재개한연금을소급신청하고하려했더니납부재개하기전까지못낸연금을일시불로모두내라고해서목돈이들어가기에그것조차못했습니다.2012년들어서서납부재개한다고약속을했기때문에약속대로재개를했더만..이런일이닥치네요.그래서머니옥션투자자님께도움을요청합니다.몇달전에도머니옥션에문을두드렸었습니다.몇몇투자분들이도움의손길을내밀어주셨지만경매기간만료가되어..낙찰은받지못했지만정말감사하게생각했습니다.그때는정말운이좋았는지집안일이잘해결이되었었습니다.하지만이번에는정말도움이꼭필요합니다.부탁드립니다.대출목적은부모님지인께빌린300만원과납부재개전까지못낸연금200만원정도.그리고부모님카드대금을납부해드리려합니다.</t>
  </si>
  <si>
    <t>우선부모님께서급한불을끄시느라지인들께빌린300만원과다시1금융권신청을위해연금200만원정도를모두내려합니다.그리고기계수리및가게운영비용으로부모님께서카드대금이많이나와..카드대금을지불해드릴생각입니다.부모님께매달생활비를드려도충분히상환이가능합니다.부모님이버시는것도계시니연체없이상환할수있습니다.여태대출받아서연체해본적없습니다.1금융권이잘해결되면조기상환으로투자전액을빨리받으실수있으실겁니다.길어도3-4개월안에투자해주신금액모두돌려드릴예정입니다.빠르면3개월도안걸릴수있습니다.정말고개숙여투자자님들께도움부탁드립니다.</t>
  </si>
  <si>
    <t>반갑습니다~</t>
  </si>
  <si>
    <t>안녕하십니까예전에신청했다취소한번했었고유찰이한번됐었네욤이후상황이많이좋아져서더좋은곳에취직도됐고일도잘풀려서자금에허덕이지않다요즘갑자기자금이필요하게되서여기문의를드려봅니다..^^제가집은부산인대창원쪽에취직을하게되면서출퇴근문제가상당히힘들더라구요차량을구입해서출퇴근하다유지비가너무아깝다는생각이들어조그만한자취방이라도하나얻을가해서보증금을마련하기위해이렇게문의드려봅니다</t>
  </si>
  <si>
    <t>직장을옮겨서보통월급이200에서많을때는280까지정도되구요잔업야근등에따라서요..지출비가차량할부금액이23만원사금융대환20만원차량&amp;#48142;개인보험비가50만원통신비가8만원개인용돈한달30만원부모님용돈30만원등...이렇게나가는것같습니다위조건대로제가상환하고200만원입찰성공시12개월상환시한달20만원이조금안돼는금액인대요위금액도사원아파트가지금포화상태라예약해놓은상테입니다..사원아파트로들어가게되면여유돈이더생기기때문에충분히상환할자신이있습니다</t>
  </si>
  <si>
    <t>카드값상환및생활자금</t>
  </si>
  <si>
    <t>대출을하게된계기는카드값이연체된친구를대신해이렇게글을남깁니다.신용등급이괜찮은친구인대제도권대출도머니옥션도연체중이라서대출이안된다고하여제가이렇게글을올립니다.</t>
  </si>
  <si>
    <t>한국투자저축은행(햇살론),220만원,금리10%,원리금균등상환(월10만원)시티캐피탈,730만원,금리20%중반,원리금균등상환(40만원)산와머니,140만원,금리40%중반,원리금균등상환(12만원)머니옥션10회차납부완료,210만원,금리36%,원리금균등상환(17만원)현재회사에3년넘게재직중에있으며통신업계의일을하는개인사업자입니다.월급여는평균250~300만원정도됩니다.월고정적으로나가는금액은위에부채상환80만원과우리은행적금20만원외에는나가는금액이없고,돈이여유가되면부채를바로바로상환중에있습니다.투자자님들에게투자받은돈은제친구가바로바로저에게주기로하였으며,친구가능력이안된다하여도제월급여로충분히해결할능력이됩니다.다시여기에이렇게글을올리는이유는제가신용점수를지금올리는중이라서제도권대출이아닌여기에올리게되었습니다.신용관리가얼마나중요한지뼈저리게느꼈기&amp;#46468;문에절대연체나입금일을미루는일또한절대없을거라고자신할수있습니다.투자자님들한번만더믿고투자해주시면정말감사하겠습니다.</t>
  </si>
  <si>
    <t>도움부탁드립니다</t>
  </si>
  <si>
    <t>대환대출을원합니다.</t>
  </si>
  <si>
    <t>회사근처원룸얻으려고합니다.</t>
  </si>
  <si>
    <t>회사기숙사에나와원룸에지내려고보증금을위한대출을하려고합니다.</t>
  </si>
  <si>
    <t>직장다니고있고사원입니다.연구단지에서일하구요일한지는약8개월정도되었습니다.수입은월121만원입니다.간단한지출은,보험30만원핸드폰10만원식비25만원입니다.월수입121만원고정지출65만원에상환금액298,396원을더한898,396이니,121만에서충분한돈을갚을수있습니다.</t>
  </si>
  <si>
    <t>성실상환을약속드립니다.</t>
  </si>
  <si>
    <t>사람이살다보면참많은일들이일어날수있다는것을최근1년동안정말많은걸깨닫고있습니다.결혼하고나서도항상온실안의화초처럼살아왔는데작년부터올해까지친정에너무나많은일이일어나고더이상은눈치보여남편에게도움을요청하기도힘이들어다시한번투자자님께투자를부탁드립니다.작년친정전세자금을보태는용도로700만원을투자받아서지금까지성실히납부하고있습니다.그리고나서친정아버지가교통사고를내셔서저희차는폐차하고총4대의자동차와운전자에대해보상을해주었고저희아버지도많이다치셔서어깨와뇌수술로많은돈이필요해계속해서돈이들어가고있습니다.수술비용과사고처리비용을위해지인에게빌렸던돈을갚고자다시한번투자를부탁드립니다.지난번과마찬가지로연체없이성실히갚아나갈것을약속드립니다.</t>
  </si>
  <si>
    <t>기존대출은머니옥션373,578원(매달25일)수입은남편월급평균450만원제과외수업현금수령150만원통장수령60만원으로총210만원총660만원전세자금대출과마이너스통장이자100만원보험료및적금80만원교육비및생활비150만원아이들봐주는명목으로친정어머니께용돈30만원저의기존대출57만원남편카드지출50만원이중제가운용하든돈은생활비와저의과외비로360만원으로저의과외비로기존의대출과이번의대출은충분히연체없이상환할수있습니다.투자자님들의또한번의도움을부탁드립니다.</t>
  </si>
  <si>
    <t>제발도와주세요..</t>
  </si>
  <si>
    <t>동생이결혼자금..</t>
  </si>
  <si>
    <t>동생이결혼은내년이지만양가인사하고같이살려고전세집을알아보는데급히돈이좀모자라나봐요.형으로써더해주고싶은데저역시형편이그리좋은편이아니라서...동생이저결혼할때300백만원정도보태줬거든요...</t>
  </si>
  <si>
    <t>부채내역현재...국민은행새희망홀씨:630한국투자햇살론:430우리파이낸셜:460119머니:330이며,제작년에무릅수술및재활한다고치료비만약1600백만원지출및6개월동안소득이없었으며,맞벌이부부였는데당시에집사람역시병원수간호사재직중병원폐업등으로저랑비슷한시기에비슷한개월수동안쉬다보니생활자금등으로마니&amp;#50043;네요...현재는이직해서1년5개월째재직중이며,집사람역시다른병원제재직중입니다.애둘을키우다보니생활비로약400백만원정도평균지출되며,한달소득은집사람과저합하여약500~550만원정도소득이발생합니다.위부채상환금액으로는매달73만원정도원리금균등분할로갚고있습니다.1.5년퇴직금중간정산받아서해결할려했는데사장님이중국출장중이시라아마도5월말에나퇴직금은중간정산분이나올꺼같고동생은좀급하다고하여,이렇게대출신청을합니다.</t>
  </si>
  <si>
    <t>현재쓰고있는사금융을대환하고싶어서이렇게대출을신청합니다너무힘이드네요..사금융한번잘못썼다가...</t>
  </si>
  <si>
    <t>일단산와에300대출에서100남았고요(원리금균등8만원씩)웰컴에400대출에서300남았고요(원리금균등17만)머니옥션500대출해서100남았고요(원리금균등35)솔로몬800대출해서740남았습니다(원리금균등34)저는대출해서단한번연체한적없고요단지어린나이에너무급한돈이필요해전화오고문자오는그런분들한테대출을받아신용도가많이낮아진상태이고요수수료또한10%씩주면서대출을받았습니다..대출에대해잘알지도못했구요그상황이너무나도급한상황이라..이제결혼도해야하고직장도잘다니는데신용도가앞으로저에게있어큰걸림돌이될것같아여기서상환하고새로출발하고싶습니다..저는파리XXX라는제빵업체에서제빵사로근무하고있고요월급고정급은180이고그외수당합치면고정적으로200~230정도받고있습니다저는아직혼자이고요고정적으로나가는비용은전기세3만가스비8만차기름값20만휴대폰값10만밥값은회사에서나오고요생명보험15만적금30만이제다입니다전세집이라관리비만7만원30만원정도생활비로하고있습니다여기서사금융만상환을해도저에게는조금이나마희망이있을것같습니다머니옥션이야이제4번만더내면끝나는거라...한번만믿고투자해주십시요..이제26세입니다..첫사회생활이어렵지안도록도와주십시요...</t>
  </si>
  <si>
    <t>긴급사업자금</t>
  </si>
  <si>
    <t>도와주세요..성실상환약속드립니다..</t>
  </si>
  <si>
    <t>우연히인터넷을통해사이트를알게되었습니다..제가중개업을잘모르고이용하다과다조회로신용이떨어져신용대출은힘들지만연체를한적이없어성실상환을약속드립니다..대출을신청한이유는엄마의병원비가필요하여도움을청합니다..병원에입원해계시고수술을할지도모르는데가지고있는돈으로병원비를충당하기가모자라도움을청해봅니다..</t>
  </si>
  <si>
    <t>현재어린이집교사로4대보험가입되어있고급여날은매월말일이며급여통장으로110만원받습니다..캐피탈쪽에기대출이있는데상환금액은매달31만원정도이고생활비로30만원주고있습니다..급여에서50만원정도의여유자금이남으므로상환하는데는문제가없습니다..성실히상환하겠습니다..도와주세요,,</t>
  </si>
  <si>
    <t>아버님수술비용이필요합니다..연체없는상환약속드려요</t>
  </si>
  <si>
    <t>안녕하세요..저희아버님은2004년직장암2기로직장을보두들어내는수술을받으시고옆구리쪽으로장을꺼내놓는장루환자이십니다...그런데기간이경과되고함에따라장이점차밀려나와많이힘드실땐아파서서계시지도못합니다...알아보니수술을하여절제를하고다시해야한다는데그비용이250정도라고하더군요..어머님과신랑이벌고는있지만나가는돈도있고하니당장그돈을마련하기가힘들어이렇게사연을올립니다...힘들어하시는아버님을더이상뵙기죄송하여어머님과신랑과상의하여이렇게도움을요청드리니꼭많은도움부탁드립니다..</t>
  </si>
  <si>
    <t>아이둘을키우고있어저는현재주부이구요신랑과시어머님이직장을다니고계십니다.1.기존대출및-아파트대출금:월56만원-고려저축은행대출금300만원(월상환금17만원)-시어머님2금융대출금800만원(월상환금53만원)-6인가족생활비용약60~70만원(큰아이어린이집비용포함)-관리비및도시가스비:25만원정도현재어머님월급여가평균130만원정도이고보너스는400%3,6,9,12월에나옵니다.신랑은직장을더나은직장으로옮겨한달급여를받지못했지만18일정도일한급여가100만원즈음이었습니다..현재열심히다니고있으나6개월이넘어야만보너스가지급이되는관계로당장은큰돈을벌지는못하지만현재꾸준히열심히일하고있기에연체없는상환을약속드립니다.아이둘을가진엄마로서저희아이들을걸고제대로된약속드리겠습니다.</t>
  </si>
  <si>
    <t>근면성실한31세에남자입니다.</t>
  </si>
  <si>
    <t>안녕하세요지인분의소개로인하여사금융권보다이자가싸다하여서이렇게대출을신청하게되었습니다.제가대출을받을려는목적은집이사로인하여이사비용과물품구입을하는데직장생활하면서모아둔돈을쓰게되었습니다.생활자금및부족한물품구입을위해이렇게대출신청을하게되었습니다.</t>
  </si>
  <si>
    <t>급여는200만원통장으로받고있습니다.1.생활비및교통비:30만원(생활비:핸드폰요금,식비)2.방세:35만원3.대출이자:25만원4.기타(여가생활비):20만원월평균지출이110만원가량입니다.투자자분들께서투자를해주신다면여유자금이평균적으로90만원정도인데연체없이잘갚아나가도록하겠습니다.잘부탁드립니다.</t>
  </si>
  <si>
    <t>10월둘째아이출산을앞두고있습니다.도와주세요~</t>
  </si>
  <si>
    <t>10월둘째아이출산을앞두고있습니다직장생활을하고있으나여유롭지안아출산비용이필요하게되었습니다.그리고병원검진료가만만치안아매번10만원정도의검사료가나오는형편에부득이대출신청을하게되었습니다.어려운형편에둘째까지출산을하게되었지만.저에겐또하나의희망이라자부합니다.첫째아이도유치원을다니고있지만보육료도만만치안아생활자금으로신청하게되었습니다.</t>
  </si>
  <si>
    <t>기업은행그리고농협에생활자금대출금이있습니다.약1500만원정도되며현제연체나미납된부분은없습니다.택시회사에근무하며월수입은기본급이이달부터최저임금제법에ㅏ라약70만원가량되며하루수입5~7만원정도입니다기본생활지출은기업은행대출부분현제거치상환이기때문에이자부분대략2만5천원정도납부하고있으며농협원금이자분할상환으로18만원정도납부하고있습니다.그외통신료인터넷비포함휴대폰사용배우자포함15만원정도지출이있으며그외임대료25만원입니다.</t>
  </si>
  <si>
    <t>대출좀하고싶습니다</t>
  </si>
  <si>
    <t>10월에결혼을할예정이라자금이필요해서신청합니다.추가대출이며그동안한번의연체도없었습니다.믿고투자해주세요.</t>
  </si>
  <si>
    <t>수입:월평균300~350만원정도지출:머니옥션기대출:288000원상환중국민은행월10만원상환중(이율13%)신라상호저축은행월275000원상환중(이율36%)신한은행월이자8만원납부중(이율13%)핸드폰비월15만원푸르덴셜보험월11만원삼성화재의료실비보험월5만원생활비월60만원정도상환계획:수입대비충분히상환할수있습니다.기존에머니옥션을이용중이며,단한번의연체도없었습니다.투자해주시면성실상환하겠습니다.</t>
  </si>
  <si>
    <t>믿고빌려주세요.!!</t>
  </si>
  <si>
    <t>순금15돈찾기위해도움청합니다.꼭읽어주세요.</t>
  </si>
  <si>
    <t>꼭좀부탁드린다는말씀부터하고상황을말씀드릴게요.전당포에맡겨둔15돈짜리순금목걸이찾을려고글올림니다.제가한달전에급하게140만원이필요해서전당포에한달만쓴다고거래명세서쓰고돈을빌렸습니다.전당포맡기기전금은방에서235만원준다고했는데금값계속오르고아까워서현금140만원전당포에서받고맡겨났습니다.월이자8만원만내면몇달이건상관없이쓸수있다고전당포주인이말은했는데전당포랑게일반금융권은행도아니고해서불안해서하루라도빨리찾을려고합니다.전당포서목걸이찾은다음원하시면바로목걸이팔고상환할수도있습니다.걱정하지마세요.아~그리고글읽으시면서뭐이런글이다있어하고생각하실수있고못믿으실수있으시면전당포거래명세서랑전당포한달이자계좌로보냈것도다보여드릴수있고거래명세서에전당포전화번호나와있으니전화로확인해보셔도됩니다.꼭좀부탁드리겠습니다.</t>
  </si>
  <si>
    <t>위에말씀드렸드니전당포에서물건찾아오는것이목적이기때문에전당포에서물건찾아오고물건팔아서라도꼭상환해드리겠습니다.그리고한달후외삼촌에게200만원받을것도있고고정수입도120만원정도로큰액수는아니지만갚을능력됩니다.그렇기때문에상환기간도최고빠른6개월로했고이율도가장비싸게한것입니다.절대걱정하지마세요.</t>
  </si>
  <si>
    <t>사업자금목적입니다.</t>
  </si>
  <si>
    <t>2번째입니다.지금까지잘갚고있습니다.1년정도한번더고객님들께부탁을드리고싶습니다.미디어사업12년째하고있습니다.원체없이시작했던터라조금이나마돈에구애받지않고일을하고싶어서입니다.주거래처가나라일을하고있고돈은제때잘결재가되니제가하는일쪽으로원할한자금이필요해서입니다...자금은물품선결재시필요해서입니다.</t>
  </si>
  <si>
    <t>농협사업자금대출2,000만원중월57만원상환상호저축은행500만원중월29만원상환주거래처는관광서영상촬영업체,한국교육방송공사,학교,기업체등미디어제작관련일을주업무로하고있습니다.</t>
  </si>
  <si>
    <t>투자금담보대출-원리금100%보장</t>
  </si>
  <si>
    <t>우선,연체가능성이없는이유로제시이율이적어죄송하다는말씀드립니다.(일반투자자이신경우약6~7%수준실익나올것으로예상합니다)6월29일이사를하는데,기존전세금과1억의추가차액이발생했습니다.가용한현금을죄다쥐어짰어도투자용도로장기간묶여있는자금이많아결국2천정도모자라게되었습니다.금일,본대출건으로은행에다녀왔는데정책자금은물건의전용면적이초과되어해당사항없고,6%대일반전세자금대출도기존영세민정책자금잔액이있어모두상환후가능하다고하네요(2%짜리라상환하면손해입니다).일반신용대출은모두막혔다고합니다.이거구하려고여기저기기웃거리거나투자포트폴리오를망가뜨리기싫어서혹시나저리로가능할까머니옥션투자자여러분께도움요청드립니다.</t>
  </si>
  <si>
    <t>현재머니옥션"회수예정원금"이3천2백정도고,월회수금이300만원수준입니다.대출직후제가사망해도원리금이보장됩니다.급여는149만원실수령하고있으나(작년보다줄여서신고하고있습니다),월평균200~500만원정도의일정치않은부수입이있으며,생활비의일정부분은법인카드로해결하고있습니다.기대출은우리은행정책전세자금2%짜리12만원원리금한개뿐입니다.잔액은약1천400만원입니다.</t>
  </si>
  <si>
    <t>투자자님들많은투자부탁드립니다.ㅜㅜ</t>
  </si>
  <si>
    <t>안녕하세요제가얼마전에교통사고가났는데무보험으로다니다가사고가나게되었습니다.만기다차서다시계약해야지하는게일하고바쁘다보니몇일미루게되다사고가났습니다.그쪽엔여성운전자랑아저씨두분이서타고계셨는데처음에병원비80만원제가현금으로드렸구요집근처에입원한다고하셔서입원시켜드린상태구요제가합의보자고해도자기보험에서휴일급여제가드리는돈보다훨씬많이받을수있다고해서합의는못본상태입니다.2주진단나왔구요상대보험에서구상권청구하면제가갚아야하는실정입니다.ㅜㅜ또무보험이라검찰에서도벌금나온다고하네요이래저래나오는금액만300정도나온다고들었고저도병원다니고제차도수리해야될부분이있어서돈이많이깨질거같습니다.투자자님들도와주세요ㅜㅜ</t>
  </si>
  <si>
    <t>저는지금산와머니라하트캐싱각각300만원씩600만원기대출건이있고그외에는없습니다.제가하는일은영진유택이라는회사인데요신발에겉부분에나이키나아디다스같은상표를붙여주는필름을만드는일을합니다.주야2교대로돌아가고한달에제가받는수익은세금다때고180정도됩니다.한달에지출금액은집에생활비90만원드리고금융상환비30,폰값기타생활비등등해서제가쓰는140정도쓰고있고요제가주말에출퇴근하고평일에는기숙사쓰고2교대일하기때문에생활비라해도그리많이쓰진않습니다.상환하는데크게문제없고열심히잘상환할자신있습니다.이전에도머니옥션이용한적있는데그때도연체한면없이잘상환하였습니다.성실히상환할때니투자자님들믿고많은투자부탁드립니다감사합니다.</t>
  </si>
  <si>
    <t>성실하게갚아나가겠습니다.</t>
  </si>
  <si>
    <t>추가대출을받고싶습니다.</t>
  </si>
  <si>
    <t>현재머니옥션대출을이용중입니다.돌아오는8월1일이면만기인데,그전에가능하면추가대출을받고자신청합니다.사용용도는본가가일반주택인데2층전세보증금을임차인에게돌려주고,제가2층에살려고합니다.</t>
  </si>
  <si>
    <t>현재,보험사12만원머니옥션58만원국민은행18만원농협22만원씨티20만원매달130만원정도상환을하고있습니다.이번대출이실행된다면,금융비용이3개월정도높아지지만8월1일자로머니옥션전액상환이되면,매달72만원이되는상황입니다.금액과금리는상황에따라변경할수있도록하겠습니다.머니옥션과인연을맺고,연체없이잘상환하고있습니다.이번에도제게큰도움이되길바라며글올립니다.</t>
  </si>
  <si>
    <t>소액대출희망합니다..3개월이내상환계획입니다.성실히책임감을가지고상환하겠습니다..</t>
  </si>
  <si>
    <t>현재직장인이고반도체영업직입니다.연봉은6천5백인데,7월-차량구입,8월-학원비및생활비로인하여급전이필요한상황입니다.같이살고있는여자친구가직장을그만두고공부를하고있는데학원비및생활비가만만치가않아서급전이필요합니다.9월말추석100만원,10월인센티브를받으면충분히상환가능합니다.꼭부탁을드립니다</t>
  </si>
  <si>
    <t>1.현재대출은차량대출1300만,소비자금용700만있습니다.1)차량대출은1300만은월50만원상환중2)소비자금융은700만은차량수리비및차량에약300만원정도들어갔으며,월50만원씩갚고있습니다.2.상환계획1)추석상여100만원29일에받습니다.2)10월30일3분기인센티브약200만원받습니다.3)월급여액300만원-차량대출50만원,소비자금융50만원개인지출금60만원,생활비60만원학원비70만원-6</t>
  </si>
  <si>
    <t>여러군데로나누어져있는대출금을한곳으로모아서상환하고싶습니다</t>
  </si>
  <si>
    <t>긴급하게생활자금이필요합니다.도와주세요!</t>
  </si>
  <si>
    <t>안녕하세요?아는분한테머니옥션을소개받았어요.긴급하게생활자금(부모님팔순)이필요하여이렇게문을두드립니다.다음주에들어갈자금인데단기간빌릴곳은이곳밖에없더라구요.저희가맏이라서해드릴건없구작은마음이라도드릴려구합니다.기간은오래안할려구요...그래서이렇게부탁드립니다.감사합니다^^</t>
  </si>
  <si>
    <t>신한은행에(8.5%원금이자140000)씨티캐피탈(29%원금과이자340000)롯데캐피탈(32%원금과이자240000),연체없이잘상환하고있습니다.핸폰비LTE라7만원정도,생명보험료30만원정도,대출원리금상환72만원(갚을수록이자가할인됨),관리비및생활비70만원정도..이곳에서대출이되면36만원정도는상환할수있습니다.250정도버니까충분히되구요남편도같이버니까..6개월로단기간에잡아서빨리투자자님의소중한자금을최선으로상환하구요..이율높은캐피탈건도환승할계획이구요.연체나약속안지키는일은없구요걱정안하게해드릴게요.투자자님의도움의손길부탁드립니다.감사합니다.</t>
  </si>
  <si>
    <t>제가글을잘못써서..대출을하려는이유는아직혼인신고는하지않았지만여자친구랑같이살월세라도얻어보려고대출을신청하게되었습니다</t>
  </si>
  <si>
    <t>기존대출내역은국민은행행복드림론700만원근로자희망대출400만원해서월21만원상환중이며씨티파이낸셜460만원대출이있으며24만원이자를내고있습니다.주수입원은현재ADT캡스라는회사에출동보안직으로근무중입니다.현재평균적인월급은220정도입니다월고정지출내역은핸드폰비10만원보험료20만원생활비40만원이정도지출이이루어지고있습니다.한달고정지출이120만원가량이며나머지남은금액은월세를얻게되면월세비랑(대략30만원정도예상됨)머니옥션에서대출받게되면대출금상환이될꺼같습니다.</t>
  </si>
  <si>
    <t>열심히상환하겠습니다</t>
  </si>
  <si>
    <t>생활안정자금으로100만원대출신청합니다</t>
  </si>
  <si>
    <t>3개월내에전액상환예정긴급자금이기때문에20%이율로대출신청합니다</t>
  </si>
  <si>
    <t>성실상환약속드립니다.</t>
  </si>
  <si>
    <t>이직을하게되었고공백기간동안쓰인금액이있어소액생활자금목적으로신청합니다</t>
  </si>
  <si>
    <t>기대출학자금잔액260가량/매달원리금3만원납부현금서비스500/리볼빙상태신용양호그외특이사항없으며현온라인마케팅대행사재직신청금액소액인만큼상환에전혀무리없음</t>
  </si>
  <si>
    <t>가족도움자금신청</t>
  </si>
  <si>
    <t>매형이건축업도매상을10년이상하고있습니다.아시다시피최근건설경기가말이아니죠!이에따라자금의흐름이원할치않아고생을하고계시는데저에게처음으로일정의자금을요청하고계십니다.제가보유한일정량의자금에신청자금750만원을합하여도와드리고자합니다.</t>
  </si>
  <si>
    <t>기존대출내역1)하나은행:신용7600만원,6.05%,월이자37만원정도2)우리은행:신용2000만원,7.1%,월이자11만원정도상환계획이미이곳에서2회에걸쳐경매신청후낙찰되어사용한적이있으며별문제없이상환완료한바있습니다.현신청금액에대한월상환예정금액41만원은급여내에서차출예정이고,매형께서도되는대로주시겠다하였으니크게걱정되지는않습니다.</t>
  </si>
  <si>
    <t>치료비때문에신청합니다.</t>
  </si>
  <si>
    <t>임플란트치료비때문에갑작스럽게돈이필요해서요.치료가거의끝나가는시점이라비용이필요해서신청합니다.</t>
  </si>
  <si>
    <t>기존대출받은거는2~3개월정도뒤에저금리로바꾸려고준비중이구요.급여140만원통신비8만원상환금액60만원생활비30만원이정도들어가는거같습니다.연체없이성실히상환하겠습니다.</t>
  </si>
  <si>
    <t>다시한번,잘부탁드립니다.</t>
  </si>
  <si>
    <t>2011년7월27일제가대출신청하여너무너무뜻깊게빚청산을하였습니다.지금도열심히상환중이며단하루도,단한번도연체한적은없습니다.제가머니옥션을통해대출받은후저희오빠가머니옥션을통해2011년9월20일대출신청을하였습니다.그런데오빠는아직대학졸업을하지않아서인지심사에서부결통보를받았습니다.(대학생신분과맞지않게대출비용이너무크지않았나싶습니다..)오빠의대출목적은지인들에게빌린돈1500만원을갚으려했으나대출심사에거부결통보를받고가족카드에서현금서비스를받아지인돈을갚았습니다.그로인해가족카드에서총1500만원현금서비스를받고지금현재1100만원이남아있습니다.그래서제가이번대출신청을통해제가여분으로모아둔300만원과함께남은현금서비스부분을다청산하고싶습니다.물론머니옥션을통해받은대출금은오빠와함께갚기로합의하에신청하게되었습니다.당연히전화유선심사를받을예정이구요심사시오빠와통화도가능합니다.뿐만아니라어머님과통화도가능합니다.또한,더정확한안정성을위해어머님과오빠그리고제통장사본도심사에넣었으면합니다.어머님은경기도립노인병원에서간호사를근무중이시고오빠는수학(약10년차),저는영어(약6년차)를중심으로과외를하고있습니다.채무상환에대한능력은충분하다고생각합니다.착실하게상환할것을약속드립니다.</t>
  </si>
  <si>
    <t>1.현재대출현황-농협학자금대출잔액:80만원(5.25%이자)매월35000원원리금균등상환중-제명의의카드현금서비스:30만원-머니옥션대출:1000만원중잔액6,154,748원매월15일약56만원상환중2.주수입원-거주지역에서과외를하고있으며,현재학생은총19명(추가로이번주3명상담잡혀있습니다.)-현재는월755만원의수입이이뤄집니다.다소변동이있을시에도항시500만원대를유지하고있습니다.이금액은저혼자만의과외수입입니다.(대부분의학생들이1년이상을다니고있어서변동은많지않음)통장거래내역첨부하겠습니다.오빠의과외내역부분도심사시첨부하도록하겠습니다.과외장소는가족이거주하는집이며어머님명의의단독주택으로70평정도됩니다.84년이후줄곧거주하고있습니다.3.대출목적의현금서비스내역-현대카드어머니소유가족카드:618만원-B.C카드어머니소유가족카드:120만원-롯데카드어머니소유카족카드:225만원-삼성카드아버지소유가족카드:150만원저와오빠는개인명의의농협카드를소지하고있구요나머지카드는직업이불분명해서가족카드를사용하고있습니다.4.월고정지출내역-핸드폰요금:10만원내외-학자금대출:35000원-머니옥션대출:약56만원-집안공과금:60만원-아버지자동차할부:50만원5.상환계획-아버님의사업실패로많은빚을지게되었었고지금은가족모두가열심히갚은결과농협에만조금남아있습니다.저희가고등학교를졸업할무렵에집안이힘들어져서저희남매는과외라는곳에발을딛게되었습니다.학비와생활비외비용을충당해야했기에졸업도늦어졌고취업하기에는나이도적지않았습니다.(오빠는서울시립대학생으로졸업1학기를남겨두고있습니다)또한,저의능력을사용해서최대의이익을보는건과외였습니다.저희가족모두열심히살아왔고앞으로도남에게피해끼치지않고열심히살아갈것입니다.투자자님들의많은관심과성원부탁드립니다.한번더믿고투자부탁드립니다.</t>
  </si>
  <si>
    <t>대출해주세요</t>
  </si>
  <si>
    <t>간곡히부탁드립니다.</t>
  </si>
  <si>
    <t>안녕하세요^^</t>
  </si>
  <si>
    <t>연소득5,880만원/전세자금을마련하고자합니다.</t>
  </si>
  <si>
    <t>현재거주하고있는곳의전세계약만료로인한집주인의전세금인상요구로인해대출을신청하게되었습니다.머니옥션자금을통해전세재계약후대출금에대해서는매월성실하게상환하고자합니다.</t>
  </si>
  <si>
    <t>1.기존대출내역및월상환내역-은행권:1,400만원,(원금+이자)월상환액30만원-현금서비스:200만원2.수입원(금융회사재직중)-월급여375만원(세후수령액330만원)-인센티브1,380만원(2011년기준)3.월고정지출액-본인생활비100만원-부모님생활비송금80만원-금융비용(원금+이자상환)30만원4.대출이후의상환계획-금번머니옥션대출후월급여수령액330만원중생활비100만원,부모님생활비80만원송금,금융비용30만원등을차감시120만원의여유자금이있습니다.따라서머니옥션의대출금52만원상환에는어려움이없습니다.-올해11월에있을인센티브수익으로은행의마이너스대출을전액상환하여부채규모를줄임으로장기적으로는개인신용등급을관리하고자합니다.*현재미국계금융회사에서정직원과장으로근무하고있으며,투자자여러분들의소중한자금을하루도연체없이성실히상환할것을약속드립니다.감사합니다.</t>
  </si>
  <si>
    <t>지금제가원룸에서혼자살고있습니다.부모님은지방에계셔서제가돈보지못한상황입니다.부모님이연세가72세인데아무소득이없고자식들이해주는데로생활하고있습니다.이번에아버지가왼쪽다리가골절돼는일이벌어져서병원에서큰수술을받았습니다.가뜩이나가정형편이좋지않은데안좋은일만생겨서제가막내라조금이라도부보님을도와드리고싶은마음입니다.지금까지부모님에게부탁만했지제가해드린건하나도없습니다.지금부모님이생활자금이없으셔셔제가올겨울보일러기름도넣어주고효도좀해볼려고하고있습니다.부탁드리겠습니다</t>
  </si>
  <si>
    <t>제가직장에서월급150만원받고있습니다.한달지출은월세28만원.휴대폰10만.종신보험료13만전기및가스6만.자동차보험5만생활비40만정도입니다.월급받고나서40-50만원정도저축할수있습니다.이정도선에서한달에상환할것을약속드리겠습니다</t>
  </si>
  <si>
    <t>재대출이에요~~</t>
  </si>
  <si>
    <t>많이망설이다가용기를내어서다시한번도전해요~본의아니게직장을그만두게되고,1~2달정도공백기간이생기면서생할이힘들어지면서..대출한지8개월때부터연체가되기시작했어요.한번무너진신용은다시한번돌이키키가힘들어지는걸느꼈어요.아직까지는은행문턱이너무높아서머니옥션을이용하고싶은고객이에요~한번만더기회를주시면정말이지신용으로보답할게요~현재는두번대출하고완납한상태에요~지금현재는자리를잡아가고있어요~</t>
  </si>
  <si>
    <t>급여:180만원지출)현대스위스:28만원캐피탈:16만원(부분상환함)2011.2.26예정핸드폰:5만원기숙사비:9만원보험:8만원리드코프+산와머니:19만원+14만원=33만원총지출:83만원(대출금은연체없이상환중임)</t>
  </si>
  <si>
    <t>힘드네요..2011년새롭게시작하고싶습니다..</t>
  </si>
  <si>
    <t>친구한테핸드폰명의를빌려준지7년이란시간이흘렀습니다..차일피일미루는친구때문에...계속기다리다가....신용불량자가되어버렸습니다...우선신용불량자부터풀어야할것같아서이렇게글을올립니다...이번년도9월에결혼하는데...신랑이알까봐너무겁이나서...밥마다잠이안옵니다....꼭갚을게요.도와주세요대출목적은핸드폰요금을갚는것이고.(그래서지금은남자친구명의로핸드폰을쓰고있습니다)친구가쓴폰요금은그냥제가인생공부했다고생각하고내려고합니다.2번째는같이사는친구가.나가서보증금액절반을내어줘야합니다지금사는곳은300에40만원입니다.</t>
  </si>
  <si>
    <t>네일샵에서일하고있습니다.월급은150만원입니다..한달에30만원은충분히갚을수있습니다..투자자여러분들께..실망시키지않겠습니다.현명한선택부탁드립니다.</t>
  </si>
  <si>
    <t>급하게300만원정도가필요합니다</t>
  </si>
  <si>
    <t>아버님치아가안좋아치과치료비가필요합니다</t>
  </si>
  <si>
    <t>저는도서관식당에서일합니다월급는120정도돼고저의남편는식품회사에근무합니다둘이합쳐310정도수입이있고대출이자랑원금상환으로50정도지출이있네요대출만해주시면연채없이상환하겠습니다</t>
  </si>
  <si>
    <t>사업자금이필요합니다</t>
  </si>
  <si>
    <t>긴급한생활자금이필요합니다.</t>
  </si>
  <si>
    <t>남은머니옥션80과치과치료비목적으로대출신청합니다.</t>
  </si>
  <si>
    <t>2월퇴직금1년정산되면치료할려고했는데.이가너무시려치과에가보니수리비가200정도가나와버렸네요.퇴직금때까지기다릴수가없어이리신청합니다..기존머니옥션3번이용했고2번완납했고현재이용중인것도연체한번없습니다.</t>
  </si>
  <si>
    <t>일단월250-300정도들어옵니다.회사다닌지는이제7년넘었습니다.현재우리은행1100정도농협400에가람220대부업700정도이용중입니다.우리은행매월38농협16예가람19대부업22휴대폰7머니옥션14보험비60이렇게빠져나갑니다.월급타면현재80-100정도여유돈은남습니다머니옥션나머지80정도상환하기때문에들어가는돈은게속그대로입니다.빠르면퇴직금1년정산될시완납해드리겠습니다^^믿고맡겨주세요~~</t>
  </si>
  <si>
    <t>원금80백만원전액상환완료후긴급생활자금필요합니다.</t>
  </si>
  <si>
    <t>안녕하십니까!현재대기업에서5년차로근무하고있는회사원입니다.대학교때학자금대출부터시작하여회사원이되어서도큰씀씀히를고치지못하고계속대출을받어왔습니다.원금기준80백만원까지(고금리)받다가10월에전액중도상환하였습니다.중도상환하면서있는돈없는돈다모아서갚아서현재자금이급하게필요합니다.지금까지대출받아온거에대해서가족은모르고있고12월에어머님치과치료를해드리기로누님과약속을해서비용이필요합니다.12월만여러분들의도움으로잘넘기면내년부터는상환하면서월급으로돈도모으고결혼도할수있을거같습니다.여러분들의도움절실히기다리겠습니다.현재대출금액은0원도없으며소셜론을통해서생활자금을지원받고최대한성실히상환하도록하겠습니다.특히대기업에다니고있어서,내년초보너스를받을때일부선상환도가능합니다.다시한번고개숙여여러분들기다리겠습니다.</t>
  </si>
  <si>
    <t>○자택정보#거주지역:서울#결혼여부:미혼#동거가족수:3명#기혼자의경우배우자의직업과소득:○직장정보#업종:대기업#하는일(구체적으로):영업#직원수:8만명#4대보험적용여부:적용#근속년수(사업년수):5년#월수령액(월순수입)및보너스:월280만원(세후),연간보너스1.5천만원#급여수령방법(현금or통장):통장(우리은행)○타금융회사대출정보(대부업권)#기대출회사목록:없음#총대출금액:없음#남은잔액:없음#월상환금:없음○월지출액:150만원(교통비,통신비외)#교통비/통신비/월대출상환금등자세히기입:○투자자에게기타수입및유리한본인정보를적어주세요.10월부로있던대출다상환하였습니다.12월까지가족과약속해놓은어머니치료비용과긴급생활자금이필요합니다.부탁드립니다.</t>
  </si>
  <si>
    <t>[의료비]치아치료비용이필요합니다.</t>
  </si>
  <si>
    <t>제가얼마전계단에서넘어지게되었는데앞니가깨지는사고가발생하여서치아를새로해넣어야하는상황에있습니다.직장도다녀야하고흉하게두기도뭐해서치료비사용목적으로대출을신청하게되었습니다.</t>
  </si>
  <si>
    <t>1.기존대출내역아주캐피탈금액:1000(36개월)이율:29.9%잔액:982월상환액:42대출을받게된계기는월세보증금과서울보증보험채무상환으로받게되었습니다.친구네집에서월세를같이부담하며살고있었는데친구가회사근처로이사를가야해서어쩔수없이다른곳으로이사를해야했고보증금이필요하여대출을받아500은보증금으로사용을했고나머지500은서울보증보험에채무가있었는데매달20만원씩상환을해왔으나이자는계속불어나서모든원금을상환했으며이자부분만매달10만원씩상환하기로하였습니다.2.수입내역급여190만원(세금공제금액)알바비90만원&lt;총수입280만원&gt;현재신발제조유통회사에서7년째관리부에서일하고있으며,회사에서점심시간및휴식시간을이용해블로그포스팅재택알바를병행하고있습니다.월45만원씩받고있으며,금토일은홍대호프집에서서빙알바를하고있습니다.나중에제가게를차리는게목적이어서배운다생각하고일을하고있습니다.여기는금토는오후6시출근에오전5시퇴근일요일은오후6시출근11시퇴근으로시간당6,000원씩받아대략적으로월45만원으로계산을했고,이번달부터시작을하게되었습니다.3.지출내역-보험료:15만원(어머니장애인보험및본인실비보험)-어머니생활비:30만원-통신비:10만원-월세:35만원-아주캐피탈:42만원-보증보험:10만원-생활비:20만원-기타경조사비:10만원&lt;총지출비용172만원&gt;성실상환으로보답하겠습니다.감사합니다.</t>
  </si>
  <si>
    <t>연체없이상환하겠습니다.</t>
  </si>
  <si>
    <t>병원비마련으로300만원이급히필요합니다.</t>
  </si>
  <si>
    <t>어머님이아프셔서급하게자금이필요한데가능한곳이없어여기에신청합니다.빌려주신다면성실히갚겠습니다.</t>
  </si>
  <si>
    <t>우리카드360만원국민은행260만원신한카드카드론380만원씨티캐피탈950만원산와머니294러시앤캐시290매달107만원지출이있습니다.상환능력은충분히있습니다.부탁드립니다.</t>
  </si>
  <si>
    <t>100만원대출원합니다..성실이상환하겠습니다.</t>
  </si>
  <si>
    <t>이번에치과치료를했는데인플란트를하게되었습니다..</t>
  </si>
  <si>
    <t>지금채무는씨티650웰컴150원더풀250러쉬앤캐쉬300이렇게있습니다.한번도연채한적없습니다매달상환금액은70만원입니다.생활자금40만원정도입니다.인터넷으로얼마되진않지만조금씩수입원이있습니다.급여는170만원입니다.</t>
  </si>
  <si>
    <t>고금리로대출받은거조금이나마상환해서부담을줄이고싶어신청하게되었습니다.</t>
  </si>
  <si>
    <t>저축은행(40만원)과자동차할부금(26만원)씨티캐피탈(40만원)에서대출받은게있는데씨티캐피탈은3월이면종료가되고자동차할부금은배우자가상환하고있습니다.직장생활을하고있고배우자도있기때문에충분한상환능력이됩니다.</t>
  </si>
  <si>
    <t>10월에단기연체과다건이있었습니다.부채상환을4500만원정도상환을하면서,아직2개월정도가지나야정상적금융활동이가능합니다.공무원입니다.2000만원낙찰이되었다가취소되었습니다.공무원급여내역성과상여금,정근수당,명절보너스700백만원정도가매월급여로찍히지않아월급으로인정되지않았습니다.:전경매에서공무원연금대출2200만원으로갚을거라고대출가능금액을연금공단에서발급받아첨부하였으나그것도불인정되었습니다.기존입찰하여주신분들께죄송하고,감사의말씀을드립니다.기대출공무원연금대출900만원,사금융1100만원입니다.700만원은유선,재직확인등모든절차는끝나낙찰시바로서류만보내주면승인은됩니다.낙찰시600백만원사금융상환계획입니다.월38만원정도는무리없이상환가능합니다.전경매에서말씀드린것처럼연체과다로인해정상적인금융생활에지장을초래함을느껴입금일하루전에입금하겠습니다.</t>
  </si>
  <si>
    <t>아내의병원비가필요합니다...</t>
  </si>
  <si>
    <t>결혼한지1년정도된신혼부부입니다.하지만나이때문에아직자리잡은가정은아닙니다.아내가이번에교통사고가났는데뺑소니라어떠한보상이없다고하네요...나라에서나오는국가보상금과보험사에서나오는금액으로는아직아내의병원비가부족합니다.그래서이리저리대출을알아봤는데.직장이4대보험가입이안되고월급여를현금으로받는다는이유로모두부결처리가되었네요.그래서이싸이트를추천받아서이렇게글을올리게되었습니다.</t>
  </si>
  <si>
    <t>다른대출및연체신용카드사용은않하고있습니다.지금인천에샷시집을다니고있으며근무한지는11개월정도되었습니다.월급여는170받고있고급여일은월15일입니다.급여후기본지출비는월세포함50~60정도되고요지금저축을혜약한상태라저축넣을돈으로상환계획하고있습니다.</t>
  </si>
  <si>
    <t>100만원대출바랍니다.</t>
  </si>
  <si>
    <t>회사파업으로인하여수입이일정치가않아서여유자금으로100만원을두려고합니다.</t>
  </si>
  <si>
    <t>기존의우리은행에신용대출1360만원을매달20만원가량상환중이며급해서연체를안타기위하여급하게대출받다보니대부중개업체에잘못연락이되어서저축은행을사용하였습니다위의금액을1~2월까지납입하다가3월에월급인세금환금이들어오면모두상환을하거나4월에보너스가들어오면모두상환할예정입니다</t>
  </si>
  <si>
    <t>연체는해본적이없습니다.성실한상황약속드립니다.</t>
  </si>
  <si>
    <t>얼마전사금융을켐코에서전환하면서300을상환해야한도가나온다고하여잘알고지낸지인에게부족한200을빌렸습니다.그런데그친구가저에게돈을빌려주고는사정이어려워져대출을받아야겟다는말을하더라구요,ㅜㅜ제가어려운걸힘든걸알아서도그렇겠지만갚으라는말도못하고그친구사정도좋지않은데정말면목이없었습니다.아버님건강이안좋아지셔서돈이갑자기필요하게되었답니다.제가꼭해주고싶습니다.친구에세은혜를갚을수있게도와주세요...</t>
  </si>
  <si>
    <t>사금융전환후에기업은행37만원hk11만원농협과국민은행10만원총58만원대출원금과이자상환하고있습니다.그전에는140만원을매달이자로만나갔으니2달전에비하면많이여유로워졌지요.월소득은320만원정도이고학원을운영하고있으니방학때는50만원정도더나오구요.</t>
  </si>
  <si>
    <t>대출이꼭필요합니다</t>
  </si>
  <si>
    <t>금리조금이라도낮은곳에서대출받고싶습니다.</t>
  </si>
  <si>
    <t>생활자금으로필요한데1금융2금융은신용도가좋지않아힘들어서이쪽에도움을받을까합니다.전에대출경험이많아3금융4금융의높은이율이얼마나무서운지경험한지라급하지만그쪽에선돈을빌리고싶진않네요.</t>
  </si>
  <si>
    <t>직책대리월고정수입:220만근무개월:4개월(전직장에서이직)월지출비용:핸드폰8만,보험15만,유류비25만생활비80만(분유값및식비),부모님30만대략140만제가지방에서근무하는관계로아내가애를어린이집보내려다보니중고차가필요하게되어대출을하려합니다.원금은차질없이잘값아나가도록하겠습니다.</t>
  </si>
  <si>
    <t>급하게필요합니다</t>
  </si>
  <si>
    <t>생활비가부족하여신청합니다..</t>
  </si>
  <si>
    <t>신용회복마지막변재금액완료후생활비가부족하여대출신청하였습니다.</t>
  </si>
  <si>
    <t>매달10일월급날(2달한번씩보너스달)평달:210만원/보스너달:390만원보험:15만원관리비:15만원통신비:10만원기타:20만원저를맏고투자부탁합니다..</t>
  </si>
  <si>
    <t>다시한번^^</t>
  </si>
  <si>
    <t>안녕하세요저는현재이곳에서투자를받아상환중입니다2008년11월에낙찰되어현재까지연체없이잘상환해왔고10월이면끝이납니다.그럼에도이렇게다시신청을하게된이유는급하게생활자금으로필요하게되어서입니다기대출도많고신용등급도안좋은저로썬이런곳이참감사하게생각되더군요제가지난4월9일에결혼을했습니다그동안아주조금씩모아둔돈에가까운친구에게빌린돈으로잘치뤘지요이제든든한신랑도있기에앞으로제가저지른것들을잘정리하고돈모을일만남았다고생각합니다대출의목적은핸드폰요금등작은생활비와친구에게빌린돈백만원을갚기위해서입니다빌릴때급한마음으로한달만쓰겠다고한약속을지켜야할거같아요이곳에서투자자분들과약속한것과친구에게약속한것다중요하게생각하기에그약속을꼭지키고싶습니다다른말씀보다는단한가지,여지껏연체없는상환으로저의신용을보여드린것을자부하며다시한번투자자분들의도움을절실히원합니다</t>
  </si>
  <si>
    <t>기대출은저의신용정보를보면아실수있을거라생각합니다국민은행의신용대출과카드론이있구요저축은행3곳과현대캐피탈신협이있습니다총3000만원정도이구요사금융은산와머니300만원쓰고있습니다기대출월상환금액은대략130만원정도됩니다월급여는보너스수당전혀없이200만원수령하고있습니다소득신고된금액은실제금액과차이가납니다카드하나사용중이구요월30만원정도사용중입니다보험료10만원에친정엄마10만원용돈드리고있구요제개인적인생활비로남는돈으로사용하고있습니다제가사용일을6개월로한이유는신랑의급여에서월50만원씩생활비를받기로해서입니다자세하게설명못드린게있다면양해해주시구요실제의신용등급과상관없이이곳에서의저의신용도를믿고투자해주시기바랍니다</t>
  </si>
  <si>
    <t>머니옥션에도움을요청해봅니다</t>
  </si>
  <si>
    <t>머니옥션에처음으로도움을요청해봅니다..지난2년여간친척분의사업장에서근무했지만제대로된급여를받지못하고근무를해서생활에어려움이많았습니다사업에대한비전만보고견디기엔생활을해나가기가너무힘이들어그만두고나와서이제는일용직으로근무를하고있습니다지난5월에첫급여를받고빠듯하지만어느정도의생활은가능할것같았는데그게힘이들더군요그동안누적되어온채무도불어나고생활을영위해나가기위한자금도부족하고..해서이렇게도움을요청하게되었습니다</t>
  </si>
  <si>
    <t>하루하루출근해서근무하는일수에따라월급여가정산되는곳이라월평균180만원내외로지급받는다고할수있습니다4월9일부터근무했고5월5일에첫급여를지급받았습니다지금은집이아니라근무하는곳에서제공되는숙소에서숙식을해결하고있습니다그렇기때문에개인적인생활비는크게들어가지않고출퇴근시사용하는차량은주유권으로지급되기때문에개인적으로사용하는금액은20만원가량됩니다다른금융권에상환하는금액이매달35만원가량되고통신비포함생활비는30만원가량소요되고있기때문에매월연체없이성실히상환할수있습니다조기상환할수있도록노력하겠으니여러분들의도움부탁드립니다</t>
  </si>
  <si>
    <t>고금리환승하고싶습니다.</t>
  </si>
  <si>
    <t>생활자금이필요합니다..</t>
  </si>
  <si>
    <t>지인한테빌린돈을상환하고싶어이렇게도움을받고자합니다</t>
  </si>
  <si>
    <t>예전에지인한테빌린돈이있습니다제가어렵고빛이있을때지인께서선뜻빌려주신돈이있는데그당시저축은행하고사금융건을지인께받아다상환했습니다그리서나서한달후은행에서대출을받아지인께드렸습니다현재아직남아있지만남아있는거다갚고은행것도조금상환하려이렇게신청합니다</t>
  </si>
  <si>
    <t>현재쓰고있는건농협마이너스500국민은행신용대출400이렇게쓰고있습니다농협은연6-9%이율로쓰고국민은행은연9-11%이율로쓰고있습니다이거외에다른대출은하나도없구여현재교육청공무원입니다예전에머니옥션에서공무원되기전에쓴적이있었습니다그당시연체좀하고그랬습니다죄송합니다하지만이제는새출발을한다는신념으로대출이성사되면미리미리이자원금을상환하겠습니다현재교육청공무원입니다월급여는220만정도입니다세금제하고160-180정도합니다공무원은1년에성과금+추석,명절+기타등등보너스가있습니다이정도면상환하는데는크게문제없다고봅니다지금현재로는은행대출은안됩니다크레딧6,올크레딧7,마이크레딧8이등급으로는대출이안되머니옥션에서도움을받고자합니다</t>
  </si>
  <si>
    <t>약속을지키는사람이되겠습니다.</t>
  </si>
  <si>
    <t>2010년에머니옥션을이용해서대출을받은적이있습니다.그때도하루도늦지않고1년동안성실하게대출금을상환하였습니다.이번에도약속을지키는사람이되겠습니다.믿고많은투자부탁드리겠습니다.대출목적은고금리의저축은행대출을상환하고나머지는생활자금으로사용하고자대출을신청합니다.</t>
  </si>
  <si>
    <t>ㅇ기존대출내역:11,211천원(대출건수2건)-우리은행:7,508천원(9%),현대스위스저축:3,703천원(33%),(현금서비스:90만원)ㅇ기존대출상환내역:60만원(원금,이자포함)ㅇ주수입원:회사(공기업)급여(월평균450만원),회사의별도입금분(월평균40만원)ㅇ월고정지출내역-생활비:170만원-보험료:50만원-대출금상환:60만원ㅇ대출상환계획-사용처:500만원은현대스위스저축은행상환및현금서비스상환(상환내역서제출하겠습니다)-상환계획:회사입금분+급여여유분</t>
  </si>
  <si>
    <t>신용등급좋구요</t>
  </si>
  <si>
    <t>와이프모르게한200만원쯤필요한데와이프가마이크래딧관리를하고있어서여기를&amp;#52287;게되었습니다.대출이안되어도절대로기록남으면안되구요그럼이혼입니다.제발가능하신분만입찰부탁드립니다.</t>
  </si>
  <si>
    <t>월급타고용돈30만원받으면연체없이바로상환가능합니다</t>
  </si>
  <si>
    <t>한번만도와주세요부탁드립니다.</t>
  </si>
  <si>
    <t>급하게돈이필요해서대출신청합니다.</t>
  </si>
  <si>
    <t>급하게어미니가게에돈이필요하게되서대출신청합니다</t>
  </si>
  <si>
    <t>기존다른대출받은건없습니다4대보험직장에다니고있습니다성실히상환할계획이며빠른시간내로돈을모아조기상환할계획입니다</t>
  </si>
  <si>
    <t>꼭도와주세요부탁드립니다</t>
  </si>
  <si>
    <t>-300만원정도여유자금이필요합니다.-8월말에있을어머니생신을맞아여행을보내드릴려고합니다.현재매달나가는카드값및보험료기존대출금원금및이자로부족한면이있을것아이렇게신청하게되었습니다.</t>
  </si>
  <si>
    <t>1.기존대출내역-국민은행,신협-300만원정도남음(매월20만원씩상환)-씨티캐피탈-1900만원정도남음(매월60만원씩상환)-웰컴론,현대스위스,신라저축은행-1000만원정도남음(매월50만원씩상환)2.주수입원-대기업계열유통회사에근무하고있습니다.-현재점포개설담당업무을하고있고요.직급은사원입니다.-연봉은약3500정도받고있습니다.-이직한지2달조금넘었습니다.(전직장약4년근무-동종업계)-월급여로약270만원실수령하고추석및설날상여50%별도지급.-매월별도로약60만원정도별도수령(교통비및명목)-핸드폰료매월4만원별도로회사지원.(한달사용료-10만원정도)-식대7만원정도별도로지급되며,보험료약19만원정도지출됨.-월급및교통비포함하여약330만원정도수령하며,이중약160만원정도(대출원금및이자,보험료,핸드폰비용)지출됨.-매월개인적으로쓰여지는용돈약50만원(카드사용)정도포함하여지출비용모두포함하여약210만원정도이며,대출300만원낙찰시월20만원정도추가적으로상환가능함.</t>
  </si>
  <si>
    <t>의료비</t>
  </si>
  <si>
    <t>성실상환하겠습니다.</t>
  </si>
  <si>
    <t>어머니수술비로대출부탁드립니다.</t>
  </si>
  <si>
    <t>어머니께서다리가많이안조으셔서수술을하셨는데제가도움을드려야될거같아서이렇게올립니다.</t>
  </si>
  <si>
    <t>현재월급은220만원이며월급안에서충분히상환가능하기에대출신청합니다.</t>
  </si>
  <si>
    <t>여러분의도움을부탁드립니다.</t>
  </si>
  <si>
    <t>이번300만원대출은아버님및애기병원비를충당하기위함입니다.제작년뺑소니교통사고로아버지가1년넘게병원에수술/입원해계셨고애기도서울대중환자실에있을정도로많이다쳤습니다.(교통사고서제출가능-경찰서발급)나중에범인을잡았지만,가해자는고등학생이며그아버지는기초수급자라서저희가많은병원비용/간병인비용등을지출이되면서이리저리자금이필요한상황이됐습니다.</t>
  </si>
  <si>
    <t>현재대출은신한은행에920만원이남아있으며이자27만원씩/월부담씨티캐피탈800만원으로이자25만원/월,그외에3곳의대부로1,000만원이있으며매달이자로48만원/월정도를납부하고있습니다.저는무역회사에다니고있으며와이프도SK그룹에다니는맞벌이입니다.슬하에자식은27개월딸아이한명으로부모님명의의아파트에저희3식구가살고있습니다.저는연봉4,200만원으로매달330만원을받고있으며,와이프는저보다연봉이좀높습니다.저희둘이한달에받는월급은600만원이상이며고정지출로는금융권이자100만원이며,통신비(6만원,와이프는SK회사라서통신비가없습니다),교통비15만원,생활비60만원정도입니다.맞벌이라서여러분의귀중한자금을누구보다성실히잘납부할수있다는점을다시알려드립니다.많은도움부탁드립니다.</t>
  </si>
  <si>
    <t>100만원급한자금부탁드림니다.</t>
  </si>
  <si>
    <t>대출목적:급여일이10일입니다만..친구에사정으로월급을빌려주었습니다ㅠ친구가어머니가돌아가시고아버지와살고있으나마땅한직장이없어서돈을빌려주었으나제가여유자금을모두빌려주어서생활자금이필요하게되어신청하게되었습니다ㅠㅠ회사급여일은10일입니다만친구에게급여를빌려준관계로생활자금이부족합니다.차량도소유하고있으며집과직장거리가멀어서하루기름으로나가는돈도만만치않아서신청하게되었습니다..</t>
  </si>
  <si>
    <t>직장은외감법인으로자동차부품연구를하는곳입니다..제가일하는부서는부품연구이며월급여는180만원정도이며보너스2달에한번100만원조금넘게나옴니다..연봉2800만원정도입니다..상환계획월30만원씩나누어상환할계획입니다..월지출이많지않아서조금수월하게상환할수있을것같습니다..부탁드림니다..</t>
  </si>
  <si>
    <t>희망을주세요</t>
  </si>
  <si>
    <t>안녕하세요.직장들어간지3개월째입니다.생활자금용도로사용할예정입니다.두아이의엄마로열심히생활하고있습니다.저에게살아갈수있는희망을주신다면연체없이꼭상환하겠습니다.부디부탁드립니다.</t>
  </si>
  <si>
    <t>기존대출리드코프월상환금액15만원(8개월남았습니다)지출내역보험료5만핸드폰3만그외비용30만원.단돈100원이라도아껴쓰며살았습니다.살아갈수있도록희망을주신다면한번이연체없이상환하겠습니다.</t>
  </si>
  <si>
    <t>직장동료들과의관계유지위해도움요청드립니다.</t>
  </si>
  <si>
    <t>직장동료들에게약250만원정도의금액을빌렸습니다.다소시간이지났는데.동료들은계속기다려주고있으나,제스스로눈치가보여관계유지가조금힘든상황이네요..에휴~~그래서도움요청드립니다.8월경인센티브금액에따라조기상환도가능하네요.꼭,도움주신분들피해없도록하겠습니다.부탁드립니다.</t>
  </si>
  <si>
    <t>우리은행:1600만원/8%현대스위스저축은행:1200만원/8%태강대부:300만원/35%*모두합쳐서원금/이자포함해서90만원정도갚고있습니다.월급여:230만원월고정지출금:핸드폰:7만원/식대:20만원/교통비:7만원상환계획:월급여(230만원)-고정지출비(34만원)-이자납입(90만원)=100만원100만원에서17만원씩매달이자및원급납입하겠습니다.부탁드립니다.감사합니다.</t>
  </si>
  <si>
    <t>4학년1학기등록금입니다.성실상환약속합니다.</t>
  </si>
  <si>
    <t>계기:이번학기등록금을망가트린카메라값물어주는데써버렷습니다.집에서보태주신200만원과제가여름방학에번알바비였습니다.집안사정이좋지않아부모님께말할수도없는상황입니다.8월말급작스럽게생길일이라,등록금납부일도지나이제최종납부일밖에남지않았습니다.학교에다닐수있게도와주세요.용도:이번학기등록금입니다.제가지난학기휴학을해이번학기가4학년1학기입니다.</t>
  </si>
  <si>
    <t>주수입원학생기자원고료:20~40(월)주말알바:40용돈:20약:100내외월지출폰비:15내외식비:15기존대출이자:30약:60상환계획이자밀리는일은없을것입니다.학기중에는아무래도큰돈을벌수없기때문에거치기간으로두었고학기중돈을모아12월에첫번째원리금균등상환하겠습니다.그리고다음달부터는벼울방학알바를해서바로다갚겠습니다.특히,이번에명예기자활동시등록금70%가장학금으로감면되나오기때문에다음학기는등록금부담이없이다닐수있어.알바비전액대출금상환액으로쓰겠습니다.</t>
  </si>
  <si>
    <t>재대출받으려고합니다.</t>
  </si>
  <si>
    <t>대출을하게된이유는현재생활자금이급하게필요하게되서입니다.3째아이가출산되어갑자기자금이더필요하게되어두달만내면끝나는데더받게되었습니다.</t>
  </si>
  <si>
    <t>현재머니옥션에서성실하게상환하고있으며입찰이완료되면현재처럼성실히납부할수있습니다.은행에천만원대출과아주캐피탈차량리스가전부입니다.</t>
  </si>
  <si>
    <t>40살재취업아줌마열심히살고싶어요</t>
  </si>
  <si>
    <t>뒤늦게대학을졸업하여올해1월부터직장에다니게되었습니다.공인중개사인남편의수입이좋지않아작년부터카드론과현금서비스를이용하게되어현재받는월급으로생활이어렵습니다.이번에대출을받아카드빚과현금서비스를청산하고성실하게갚아나가며규모에맞는생활로전환하고싶습니다.꼭도와주세요</t>
  </si>
  <si>
    <t>1.기존대출-학자금대출:800만원/이율4.0%-마이너스통장:700만원/이율11.5%-삼성생명신용대출:650만원/이율11.0%-카드론:1000만원/이율18.0%-현금서비스:200만원/이율22.0%2.수입-월급300만원3.고정지출-임대료30만원-관리비20만원-교육비40만원-카드이용120만원-카드론상환50만원4.상환계획-33만원*12개월</t>
  </si>
  <si>
    <t>회사는계속다니면서밤에사이버대학강의를들으려고하는데돈이부족합니다</t>
  </si>
  <si>
    <t>제가다니는회사는(주)현진테크라는회사로PCB를만드는회사입니다직장종류는전자부품제조업입니다주수익금액은월급명세표를확인해보시면아시겠지만월평균금액이200약간넘습니다월고정지출은차비,보험료,통신비,신용카드할부금,생활비모두합쳐서평균155만원~160만원이들고나머지돈으로대출을상환할계획입니다</t>
  </si>
  <si>
    <t>생활자금이적실합니다.</t>
  </si>
  <si>
    <t>작년말에사금융및기타고금리대출을상환하고넉넉하진못해도충분히생활하면서지냈습니다.둘째아이가태어날때부터미숙아로나와서많은어려움이있었습니다.병원갈때마다몫돈이나가니생활하기가힘들어지네요.몇가지검진및검사했는데병원비가상당해서이번달생활비를다써버렸습니다.대부업에다시빌리기는싫어서여러분의도움을부탁드립니다.</t>
  </si>
  <si>
    <t>현제대출내역입니다.새마을금고-아파트보증금담보대출1240만원-월6만원납입.한국투자저축은행-햇살론받은거1300만원-월34만원납입(잔액1060만가량됩니다.)총월상환금40만원가량입니다.현직장은근무한지2년2개월가량되었습니다.원래5년넘개다녔는데중간에잠간회사를옮겻다다시와서재직기간은2년2개월정도됩니다.하는일은자동차차체생산라인자동화설계입니다.올해3월부터연봉3960만원받고있습니다.새금제외하고통장에290만원가량드러옵니다.또한주말및공휴일에는현직종과관련있는아르바이트를하고있습니다.이또한월30~40만원가량됩니다.월330만가량에서생활비및기타납입금내고100여만원은남습니다.여러분이도와주시면최우선적으로납부하도록하겠습니다.</t>
  </si>
  <si>
    <t>제발도와주세요~!!!</t>
  </si>
  <si>
    <t>작년에취업준비생때생활자금으로저도모르게꼬임에넘어가철없이노트북대출,휴대폰대출을받았는데,노트북이랑휴대폰단말기할부금이랑통신요금을낼엄두가않나서계속연체했는데,제명의의노트북이1대,휴대폰은SK2대,KT2대가가입되있는상태인데,노트북와이브로요금이약100만원,휴대폰은SK1대50만원,KT2대약100만원미납요금이있습니다.노트북이랑휴대폰은업자에게팔아넘겨제가쓰고있지않습니다.빨리미납요금다내고,해지시켜서이고통에서빨리벗어나고싶습니다.제발도와주십시요...</t>
  </si>
  <si>
    <t>-기존대출내역전북은행이율19%,200만원(원금10만원상환해서190만원남음)-기존대출건월상환내역원금은자유상환이고,이자는월35000원대출이된다면,원리금균등상환으로24개월분할월175,556원을상환할계획입니다.</t>
  </si>
  <si>
    <t>200정도가필요합니다.도와주세요...</t>
  </si>
  <si>
    <t>제가사정이생겨자금200이급히필요한상황입니다.적은액수라도괜찮으니저에게도움을주십시요.연체없이약속대로상환하겠습니다.</t>
  </si>
  <si>
    <t>제직업은컴퓨터A/S기사입니다.조그만컴퓨터가게에서수리일을하고있습니다.소득은월180정도입니다.제직장이4대보험미가입에다가현금수령이라다른곳에서대출은힘듭니다.기대출은작년에받은리드코프300산외머니450그리고이사때문에올해받은웰컴론200이있습니다.이율은대략38%정도입니다.연체없이상환하며쓰고있고요제생활비는한달에각종세금포함(통신비,교통비등등)약90만원정도지출을하고있습니다.(금융상환비용55만원은별도)대출이성사되면상환은약속한기일에문제없이하겠습니다.</t>
  </si>
  <si>
    <t>저는현재는다닌지2년정도되지만계속해서9년째직장생활을하고있습니다돈을잘모았을때도있었지만또인생의굴곡처럼또힘들어지는시기도왔습니다현재집안의형편이좋지않아져서생활비와병원비이가급히필요합니다힘들어서좌절했었지만용기를내어대출울신청합니다</t>
  </si>
  <si>
    <t>기대출로는시중은행에1000만원저축은행1500만원캐피탈이900만원정도있습니다매월연체없이잘상환하고있으며곧월급도오를예정이라연체할일은절대없습니다월급은세후170만원정도받으며때때로상품권이나상여금도받습니다두달후부터는다른수입도생길예정인데현재한두달정도가급한자금이필요해서신청하게되었습니다</t>
  </si>
  <si>
    <t>자신있게말씀드립니다!</t>
  </si>
  <si>
    <t>생명보험회사팀장으로재직중입니다.저축은행에서상환을잘해서추가대출까지허락을했습니다.근데너무고금리여서금리인하를목적으로대출을신청하는바입니다.</t>
  </si>
  <si>
    <t>보험회사평균급여는200만원이상선입니다.그리고외식업쪽매장운영경험이있어서지금주1~2회봐주는가게가있습니다.거기서만50~80만원가량추가수입원이있습니다.추가대출까지저축은행권에서해줄만큼성실상환하며살아왔습니다.한번만도와주시면감사드리겠습니다</t>
  </si>
  <si>
    <t>어머니치아치료비용으로필요합니다.투자자님들의세심한판단바랍니다~</t>
  </si>
  <si>
    <t>어머니의치과치료비용(임플란트)으로고심끝에머니옥션을통한도움을요청합니다.아버지는자영업을하심으로어머니께선다른소득이없으십니다.현재많은자영업자들이어려움이있겠지만저희가족도좋지않은상황을겪고있는실정입니다.아버지의신용카드도사업으로인한지출이나생활에이용되고있으며그렇기에어머니는아프고불편한치아를매일같이견뎌내시면서특히나아버지의사업에누가되지않으시려합니다.딸의입장에서는하루라도빨리치료를해드림이좋다고판단됩니다.유지한다고해결될일이아니기때문에임플란트는반드시해드리고싶습니다만현재저의신용카드한도가그마만큼미치지못함으로좀더좋은조건의대출을받고자글을올립니다.</t>
  </si>
  <si>
    <t>저는현재유치원교사로재직중이며매달143만원급여수령에국가에서지급되는교육수당41만원가량이입금되어총184만원소득이확인됩니다.부채상황은농협에460만원가량대출이존재하며매달51만원상환하고있습니다.그외에아이비금융에서540만원대출금이존재하며27만원씩상환하고있습니다.제이름으로의다른대출은자동차할부(현대캐피탈)가있습니다.매달60만원지출이되지만사실저와제아버지의공동소유로아버지께서상환을하고계시기때문에제소득과는문제가없습니다.그외에이동통신료사용비가10만원내외매달약간의신용카드사용료가전부입니다.소득184만원-농협대출금51만원-아이비금융27만원-핸드폰비용10만원내=90만원이상생활비용사용가능(신용카드지출은매달30~50만원정도매달차이가있습니다)</t>
  </si>
  <si>
    <t>소액100만원긴급히원합니다</t>
  </si>
  <si>
    <t>생활자금및자격증취득하려합니다.</t>
  </si>
  <si>
    <t>현재LG패션라푸마에서1개월째일을하고있습니다아직제직기간이짧아소득증빙이어렵습니다기대출은800만가량있습니다저축은행3곳..</t>
  </si>
  <si>
    <t>추가대출)다시한번부탁드려요</t>
  </si>
  <si>
    <t>3달전글올렸다가낙찰되었는데심사에서점수때문인지통과가못되서다시3달을허리띠조여가며버티다다시올려봅니다친정엄마의료비때문에글을올렸었는데수술은하셨어요주변에서빌리고아이들우유까지끊어가며졸라메고해서간신히수술비와병원비일부만냈습니다이젠퇴원해야하는데그러면그동안병원비계산이또남아있어서요지인분들께빌린금액도사정아시는분들은나눠서갚아가고있습니다이번병원비만해결되면이젠지출을계획을잡고해나갈수있습니다8월달수술때문에제가보험설계사인데일을제대로못해서이달월급에서일부환수가되어서이번달이제일힘들고요다음달부터는월급이정상적으로나오게되어서300만원은넘을것같습니다.다시한번부탁드려요.아이들이아직6살,23개월인데두아이먹던우유까지중단했었을때는정말가슴이아팠었어요그렇게까지열심히살아갈려는저희가족의작지만그노력을생각해주셔서다시한번부탁드려요</t>
  </si>
  <si>
    <t>제월급이11월부터는입사한지1년정도가되어서300만원부터받게됩니다그동안150만원받으면서도하루연체외에성실히상환하였었습니다앞으로도연체없이성실하게납부하겠습니다.부탁드려요</t>
  </si>
  <si>
    <t>32세의연봉4500학원강사입니다.급한상환에도움이필요합니다.</t>
  </si>
  <si>
    <t>1.대출계기현재32살의학원강사이며,재수종합반에서근무를하고있습니다.작년에는대치동의재수종합반에서근무하여월500연4500의연봉을받았으며,올해는재수종합반이아니라올해는강의연구를위해단과강의를두개정도하며월300정도를벌었습니다.사실2009년에학원을개원하면서빚이1억정도생겼고,그학원이잘되지않아작년,올해대출금을조금씩갚아나가며생활하고있었습니다.수능강사는11월이되면강의가끝납니다.월급이나올곳이없게되는거죠.그래서과외나기타고1,2강의로먹고살게되는데아무래도대출금이있다보니생활비빼면상환에문제가발생하게됩니다.강의는12월중순에다시시작합니다.그래서성실상환을약속드리고여러분들께도움을요청드립니다.12월부터제가구미KIC학원(인터넷에쳐보시면나옵니다.)재수종합반/단과,서울광장동신명인학원단과에서근무를하게됩니다.그럼작년이나올해보다수입은더늘어날것으로예상하고월800~900을가지고내년엔빚을전부갚으려고합니다.두군데다재직예정서를띨수있습니다.이번건만해결이되면문제가없을것으로생각합니다.의심이가시는분들은전화로솔개선생님12월부터근무하시냐물어보시면아실수있으실것입니다.재수종합반:기본페이500단과반페이:300~50011월,12월과외,단과반월급:200~300현재인천정문근무(여기이자상환은문제없습니다.)1월부터재수종합반,단과반근무:평균월급800이상2.대출쓸곳현재연체중인카드대금과기타이자가있습니다.250~300정도대출을하게되면11월,12월이자를상환하는데쓸예정입니다.현재금융계에서신용!좋지않습니다!하지만1월이후에는우량신용으로가기위해노력할것입니다.</t>
  </si>
  <si>
    <t>1.다른대출건학자금대출-국민은행1400정도:매월원금,이자20만원씩상환저축은행-600정도:매월이자18만원씩상환상환대출-국민은행780정도:매월원금,이자20만원씩상환사금융-산와머니350정도:매월30만원씩상환카드대금-매월50만원정도2.상환계획1월부터-월800~1000정도의수입예상합니다.첫달-사금융원금전부해결350납부저축은행-일부원금200납부이자납부-200생활비(방세,식비,차비등)-100여유자금-50둘째달-저축은행나머지원금전부해결400이자납부-180생활비(방세,식비,차비등)여유자금-100이런식으로가면6개월정도면부채가다해결가능할것으로생각합니다.반드시믿고맡겨주시면상환하겠습니다!!약속드립니다!!!</t>
  </si>
  <si>
    <t>병원비때문에단가자금이필요합니다....((조기상환가능합니다...))</t>
  </si>
  <si>
    <t>안녕하셔요..우연히대출을알아보던중알게되었습니다...현재대출은은행에신용대출과제소유의집담보대출400평정도의땅으로담보대출이되어있어서대출불가로나와서급히도움부탁드립니다...부모님이병원에계신지7년정도계시는바람에제소유의집과땅을담보로잡고대출을받아서사용하였고......갑자기다른급한자금이들어가야할곳이있어쓰고나니몇달병원비를밀린상태입니다...현재미납이나연체는없습니다....은행권대출이있고이자부분을몇일씩늦게내는일이있어신용등급이좀떨어진상태입니다....현재대출받은금액의이자내는것도그렇고해서제소유의집과땅을팔려고부동산에내놓은상태입니다...다팔고빛청산하고다시시작할까합니다..빨리팔린다면조기상환가능합니다....제소유의물건주소를알고싶으시면알려드릴수있습니다....나이가나이인지라신용이얼마나중요한지알고있습니다...상환에대해서는한치의실수없이완납할것을맹세합니다....부모님이병원에오래계신관계로좀힘들었습니다....땅과집이팔리기전까지만도움을청합니다....부모님이</t>
  </si>
  <si>
    <t>농협(신용대출)5백만원우리은행(신용대출)천만원.....한달에2십만원씩갚아가고있습니다새마을금고(집담보)2천8백만원새마을금고(땅담보)2천만원총한달이자----34만원식당에서1년정도근무,,,,,,급여1백65만원제소유의아파트를월세로내놓은상태라...((추가수입))350.000원((((제소유의아파트는월세로내놓은상태고저는아버지가병원에걔시는관계로시골집이비어있어서시골집에서살고있습니다...어머님은오래전에돌아가셨습니다..))))))총한달수입2.000.000원지출,,아버지병원비,,,53만원대출이자....,,,34만원우리은행대출금원금상환.....20만원생활비...........20만원보험료및기타......7만원통신비............5만원차기름값..........15만원총지출은,,,,1.550.000원정도되고여유자금.....500.000원정도됩니다...</t>
  </si>
  <si>
    <t>급하게생활자금이필요하게되어대출을신청하게되었습니다.지금까지연체는단한번도없었습니다.</t>
  </si>
  <si>
    <t>현재교육상담일을하고있습니다.모두가사는게힘들고어렵지만긍정적으로열심히살고있습니다.도움주신분들은혜절대잊지않겠습니다.성실한상환을약속드립니다.</t>
  </si>
  <si>
    <t>연체되는일은없을겁니다,</t>
  </si>
  <si>
    <t>대출하게된계기는생활자금이구요,어머님사정이넉넉하지도못해서알아보다가머니옥션을알게되어서대출을받을수있을까해서올리게&amp;#46124;습니다</t>
  </si>
  <si>
    <t>다른대출한군데있습니다,러쉬앤캐쉬150만원이구요지금6개월이지났는데연체된적단한번도없습니다,앞으로도연체될일도전혀없구요,LGU+에서근무하고있으며,근무도1년이지났구요연체될일은절대로없으니까믿으셔도되요빨간색은러쉬앤캐쉬통장으로받은것파란색은LGU+에서근무하면서월급받은것입니다</t>
  </si>
  <si>
    <t>다시한번믿고재투자부탁드립니다.</t>
  </si>
  <si>
    <t>2011년7월27일처음대출신청하여너무너무뜻깊게빚청산을하였습니다.물론,머니옥션도정상상환하였습니다.그리고2012년6월20일두번째대출신청으로오빠의빚을청산하고오빠가열심히상환중입니다.물론,제이름으로대출을신청하였기에제가단하루도,단한번도연체시킨적은없습니다.이렇게늘머니옥션을통해도움을받고늘감사하며열심히상환중입니다.늘저에겐하늘의빛과같은머니옥션을또한번두드릴수밖에없는상황이되었습니다.지금까지제가상환한능력과상환한신용을보시고다시한번투자부탁드립니다.이번대출의목적도물론가족빚상환입니다5부이자로사용중이던일명돈놀이하시는분의빚을청산하고자합니다.1500만원에대한이자만75만원씩매달입금중입니다.이또한계좌이체로하기때문에서류상증명가능합니다.뿐만아니라급할때빼서쓴현금서비스도상환예정입니다.현금서비스는총340만원입니다.머니옥션을통해서대출을받게되면75만원이란돈이이자뿐만아니라원금까지포함해서갚아나갈수있는돈이라생각되어집니다.늘다급한상황에서머니옥션을통해하나하나급한불을꺼가며살고있습니다.투자자분들의배려잊지않고열심히상환하겠습니다.많은투자부탁드립니다.제직업이과외선생님이라는부분때문에많은분들이불안해하실수있겠지만.절대실망시키지않겠습니다.더정확한안정성을위해어머님과제통장사본도심사에넣을수있습니다.어머님은경기도립노인병원에서간호사를근무중이시고오빠는수학(약11년차),저는영어(약7년차)를중심으로과외를하고있습니다.채무상환에대한능력은충분하다고생각합니다.착실하게상환할것을약속드립니다.다시한번저에게빛이되어주시길부탁드립니다.</t>
  </si>
  <si>
    <t>1.현재대출현황-농협학자금대출잔액:16만원(5.25%이자)매월22000원원리금균등상환중-현금서비스:농협60만원롯데60만원삼성80만원현대140만원-농협카드론:총남은금액2866620원매월27일514765원상환중-머니옥션대출:850만원24개월상환중12개월정상상환대출잔액4,876,998원매월25일475,233(오빠가상환중)2.주수입원-거주지역에서과외를하고있으며,현재학생은총16명(추가로이번주2명상담있습니다.)-현재는월700만원의수입이이뤄집니다.다소변동이있을시에도항시500만원대를유지하고있습니다.이금액은저혼자만의과외수입입니다.(대부분의학생들이1년이상을다니고있어서변동은많지않음)통장거래내역첨부하겠습니다.과외장소는가족이거주하는집이며어머님명의의단독주택으로70평정도됩니다.84년이후줄곧거주하고있습니다.3.대출목적의현금서비스내역-현대카드:140만원-롯데카드:60만원-삼성카드:80만원-농협카드:60만원4.월고정지출내역-핸드폰요금:10만원내외-학자금대출:22000원-농협카드론:515000원-머니옥션대출:약48만원(오빠가상환중)-집안공과금:60만원-아버지자동차할부:50만원5.상환계획-아버님의사업실패로많은빚을지게되었었고지금은가족모두가열심히갚은결과농협에만조금남아있습니다.저희가고등학교를졸업할무렵에집안이힘들어져서저희남매는과외라는곳에발을딛게되었습니다.학비와생활비외비용을충당해야했기에졸업도늦어졌고취업하기에는나이도적지않았습니다.또한,저의능력을사용해서최대의이익을보는건과외였습니다.저희가족모두열심히살아왔고앞으로도남에게피해끼치지않고열심히살아갈것입니다.투자자님들의많은관심과성원부탁드립니다.한번더믿고투자부탁드립니다.</t>
  </si>
  <si>
    <t>너무급합니다...제발좀부탁드리겠습니다.연체걱정안하셔도됩니다</t>
  </si>
  <si>
    <t>갑작스럽게150정도의자금이필요해졌습니다지극히개인생활적으로급해져서대출필요하구요연체걱정없으셔도되십니다.</t>
  </si>
  <si>
    <t>현재타금융사에서500이용했는데매달원금이자해서336000원씩상환하고있습니다.현재서비스직에종사하며연1800의급여를받고있습니다.사대보험가입은물론입니다.상환은되도록이면단기간만이용하고바로전액상환하려합니다.아니면원금과이자를매일정해진기간내에상환하는방법도가능합니다.개인적으로보험비와핸드폰요금그리고지존대출금이외지불되는건없습니다.</t>
  </si>
  <si>
    <t>여러건의타고금리대출을상환하여안정되고싶습니다</t>
  </si>
  <si>
    <t>현재저축은행및대부업체에2,000만원정도의대출이있습니다.보험회사에서부지점장으로일하고있으며,2013년7월까지(월평균634만원)으로연봉8,000만원이상은충분히예상됩니다.2012년원천징수상연봉6,000만원2011년원천징수상연봉8,500만원2010년원천징수상연봉8,000만원안정된소득을유지하고있으며,올해는과거그어느때보다더좋은성과가예상됩니다.다만그과정에서급전이필요한상황이될때마다신중하지못하게대출을남발했고그러다보니신용이떨어져고금리의대출을받게되었습니다.충분히상환할수있는능력은되었으나원금을줄여내기가너무나어려워점점힘에부치는상황이되었습니다.누구보다열심히살고일만큼은잘해왔고앞으로도잘할수있습니다.대신에저도제대로된소득관리를안정되게해야하고그러기위해서는현재의복잡한대출을정리하여체계적으로대출상환을하고싶습니다.</t>
  </si>
  <si>
    <t>[기대출현황]산와머니:400만원웰컴론:300만원칸도인베스트:250만원에이스엔비지니스:250만원대한저축은행:400만원HK저축은행:600만원테크메이트:200만원이자율전부36%입니다.[현재의소득상황]보험회사에서2002년2월부터FA로일한후2006년12월에부지점장이되면서팀을구성해왔습니다.처음3년간은팀을만드는단계라소득이작았고(월평균400만원)사업비용도많이들어갔습니다.이때발생한부채가지금까지계속이어져왔습니다.그러다2010년부터는팀이정상적으로잘세팅되면서소득도월평균700만원가까이되었습니다.2012년도에는팀의인원을조정하는상황에서개인적인일까지겹치면서주춤하여월평균500만원정도되었답니다.2012년마지막분기부터다시박차를가하면서2013년7월현재완전히정상적인궤도에올라와있습니다.7월까지는월평균635만원정도의소득을가져왔고8월이후부터는훨씬더큰소득이예상됩니다.(당장8월예상급여가800만원정도입니다)보험영업의성과라는것이다소유동적이라안정적이지못한측면이있습니다만,저는팀을운영하여서받는성과이기도하지만,팀구성원이잘갖춰져있기때문에쉽게흔들리지는않습니다.오히려좀더기회가많을것이고..회사에서도늘상위3등안에들어가는팀입니다.지금까지도훨씬더많은부채가있었던상황에서도소득이지금보다좋지않았을때도대출상환에최선을다해왔기에그리고부채상환을못해서채권추심을받는상황을가정한다면지금다니는회사에서완전히저의명예가실추될것이기에약속을꼭지킵니다.그리고무엇보다약속을하고돈을빌리고갚는것인만큼철저히지켜야함이당연합니다.</t>
  </si>
  <si>
    <t>급한용도의자금이필요합니다.성실히상환하겠습니다.</t>
  </si>
  <si>
    <t>*대출을하게된계기-저는29살에현재공익근무요원(수원시영통구)으로근무하고있습니다.27세에오산에위치한자동차생산부품업체에근무하며그곳의간부님의소개로병역특례를소개받고일을하며전역할수있는과정을가고자했으나뜻하지않은결과로공익근무로군복무를대체하게되었습니다.아버님이수원에위치한삼성전자협력업체에전자제품납품업무를하시며근무하고계시지만최근어머니의당뇨증세가악화되어병원비등의자금란을겪으면서이렇게집안의장남으로써무언가라도해봐야겠다는생각에대출신청을하게되었습니다.*대출신청금300만원에대한용도300만원중300만원어머니병원진료비및생활자금</t>
  </si>
  <si>
    <t>-기존대출내역-해당사항없음-수입및고정지출비내역-공익근무복무근무급여-월평균250,000원시간외본인이아르바이트하고있는편의점월평균급여-900,000원합1,150,000원고정지출비:식대및교통비:월150,000원통신비:월50,000원기타여비:월50,000원*공익근무복무급여통장소득증빙가능아르바이트는현금수령*대출이후의상환계획고정지출비약20만원을제외한금액에대해서원금및이자를충분히상환할수있습니다.물론일반직장생활층에비해수입이저조한것은사실입니다만고정지출비가적기때문에주수입으로</t>
  </si>
  <si>
    <t>다시일어서고싶습니다</t>
  </si>
  <si>
    <t>생활자금목적으로대출희망합니다</t>
  </si>
  <si>
    <t>생활자금목적으로대출을희망합니다(지인에게빌린돈을갚을예정)</t>
  </si>
  <si>
    <t>전남장성군에위치한주물회사에근무하고있습니다월급여평균250만원상여금400%(설추석여름휴가4월정기상여금)대출현황농협학자금대출(400만원)신협햇살론(500만원)식대(50만원)공과금(15만원)휴대폰사용료(10만원)상환계획은월급여달에원금+이자30만원납입할예정입니다상여금달에추가로30만원상환예정입니다</t>
  </si>
  <si>
    <t>다시한번도움부탁드립니다</t>
  </si>
  <si>
    <t>카드론사용중인데높은이율과12개월상환이부담스러워이렇게다시한번도움부탁드립니다현재부채는다음과같습니다국민카드론420만원현대카드론470만원</t>
  </si>
  <si>
    <t>제가상환하려는건은국민은행카드론입니다12개월이라56만원씩나가야해서24개월로나눠서상환하려합니다현재월급여실수령액160만원입니다(상여제외)현재금융상환액은약125만원이라힘든상황입니다만약도와주신다면현재보다약35만원정도줄어좀수월해질것같습니다현금서비스는다음주상환예정이고,국민은행은적금담보대출건입니다.지난번과같이연체없이열심히상환하도록노력하겠습니다</t>
  </si>
  <si>
    <t>신용과믿음으로성실상환약속드립니다</t>
  </si>
  <si>
    <t>지난번에중도철회를하고다시한번희망을가지고다시한번도움을청합니다.이번만큼은중도철회하는일이없길바라는마음에....신랑은화물차자영업을하고있습니다,전집에서부업과화장품판매를하고있고요..그런데제가사업을하다쓴경험을하게되는바람에신랑이돈까지제사업운영비로쓰는바람에정작신랑이내야하는부가세와국세청세금을못내서장기간체납과고액체납으로이번달까지10%로의금액을30일까지넣지못하면사업자폐지와압류를한다며국세청에서나오셨습니다.,전그런것도모르고제사업실패로더열심히악착같이빚만같으며조금씩저축하며살면된다고생각했는데..신랑은정작저때문에자기가내야할것들까지다제밑천으로대준겁니다..어떻게든살아보려는게안됐든지...그런데세상에마른하늘에날벼락처럼국세청에서오셔서빨간딱지를붙이신다는걸이달까지10%로상환하겠다는약속을하며울며불며사정하여보냈는데...이달까지10%로를넣기가쉽지가않네요...그래서염치없지만다시한번손을내밉니다.제가조금씩저축해둔것과투자자분들이도와주시면가능할수있습니다만약그렇게되지않으면저의집은당장어린새끼들과거리로나가야하고최대의위기가오는겁니다...이번엔제가열심히일만하는저의신랑을위해저의가족을위해뭔가할수있게끔도움이될수있게끔도와주세요.제발저의가족에게마지막한고비만넘길수있도록도와주십시요이은혜절대있지않겠습니다.젊은사람들희망을가지고열심히살수있도록도와주세요투자자님고개숙여다시한번부탁드립니다</t>
  </si>
  <si>
    <t>남편평균월수입.500~600저의집에모든세금과관리비생활은아빠의통장에서자동이체가되며신랑의수입으로생활을합니다제급여.화장품.70~80부업45(평균이고플러스되는달도있음)애들학원비.20제차량유지비20이거외엔가끔애들옷구입외에는들어가는돈없이저축하고있습니다그러니층분히상환할수있습니다연체없이더열심히해서상환하겠습니다한번이라도연체할경우100배로보상할자신도있습니다두아이의엄마로당당히약속드리겠습니다믿음에불신을드리지않겠습니다.</t>
  </si>
  <si>
    <t>성실한상환을약속드립니다.</t>
  </si>
  <si>
    <t>얼마전에고금리대출을전부다상환하였구요.지금은대출이없는상황입니다.근데아직못처리한카드비300만원이남아서.빨리처리하려고합니다.꼭많은투자를부탁드립니다.</t>
  </si>
  <si>
    <t>이미기대출건은없습니다.다상황한상황이구요.카드비300만원만남아있습니다.대출금의상환은디자인아르바이트,정규직강사월급과안무비용으로상환할예정입니다.많은투자를부탁드립니다.</t>
  </si>
  <si>
    <t>생활안정자금신청</t>
  </si>
  <si>
    <t>어머님의병원비로올해많은지출을하여생활에어려움을해결하고자신청하게되었습니다</t>
  </si>
  <si>
    <t>저는21년차해군에종사하고있는직업군인입니다월급외에수당으로상환을하려고합니다가족수당/주택수당/시간외수당/부식비/기술수당등을약80만원정도을받고있는금액으로매달상환을할예정입니다연체을하거나지연을한달이상상환능력이없으면퇴직금으로써확실하게상환조치하겠습니다믿고도와주시면연체없이성실히납부하겠습니다</t>
  </si>
  <si>
    <t>지방에서서울로올라와직장생활한지4개월정도되었습니다.군대에서알게된친구와서울에서원룸에서같이살았는데,이번에크게싸우고집을구하려고합니다.투자해주시면성실히상환하겠습니다.</t>
  </si>
  <si>
    <t>재직확인가능하며믿고300대출신청합니다.</t>
  </si>
  <si>
    <t>올해중으로결혼을계획하고있습니다.이것저것준비하니돈이들어갈때가한두군데가아니라서신청합니다.</t>
  </si>
  <si>
    <t>현재전국플랜트건설노동조합포항지사에서문화체육부장으로근무중이며재직증명서첨부가능합니다.사무실직접찾아오셔서확인도가능하구요.급여는통장으로수령하지만건설노동조합명의로급여이체가찍히진않구요그리고사대보험적용이안됩니다,일단대출딴곳산와머니300이유일하구요신용불량아닙니다.통신연체도없구요.매달25일경에원금플러스이자성실히매달납부하도록할께요포항가까운곳이면직접내방하여재직확인하시면됩니다.10년가까이일했기때문에직장변동걱정안하셔도되구요아무튼서로믿고해봅시다010-9801-3335입니다.</t>
  </si>
  <si>
    <t>맞벌이로열심히사는주부입니다.</t>
  </si>
  <si>
    <t>갑자기1월초부터신랑이몸이아파서병원을다니느라모여있던적금도다해지하고,신랑이병가를내는바람에월급도한달치비게되었습니다.나가는돈은정해져있는데이번달넘기기가너무빠듯하여도움을요청합니다.</t>
  </si>
  <si>
    <t>주수입원은우리부부의급여이고신랑은월200만원정도,저는150만원수령합니다.현재국민카드에카드론대출500만원있으며,연체없이상환중이고1년남았습니다.회사에성실하게잘다니고있기때문에상환에는전혀문제가없고일시적으로신랑이아파서한달생활비와의료비가필요합니다.보너스수령액이생기는즉시추가상환계획입니다.</t>
  </si>
  <si>
    <t>사업한지10년넘은사업자로신분이확실합니다.</t>
  </si>
  <si>
    <t>개인사업을시작한지10년차입니다.10년동안크게어려웠던적은없었고작년부터새로운영역으로웹뿐만이아닌모바일앱등으로투자를하면서투자금이좀나가다보니수입이일시적으로줄었습니다.한분야에서계속한우물을파고있으며집이나친구들형편들도좋은편이지만자존심등돈을빌리는건싫어서신청합니다.신분또한너무나확실하니걱정하실일은전여없으실거라고봅니다.</t>
  </si>
  <si>
    <t>1.기대출건은-국민은행(청약통장담보로285만원)-스타상호저축(400만원-40만원씩5개월남음)-솔로몬와이즈론(170만원-월48000원씩)-러시앤캐시(300만원-월10만원씩)-산와머니(200만원-월10만원씩)-웰컴론(50만원-월38000원식)-루스모(200만원-월10만원씩)대출을전여안쓰다가작년에작은금액으로받아서여러개가되었느데연체는단한번도한적이없으며앞으로1년안에전부중도상환으로갚을계획입니다.수입내에서대출로인해연체될일은정말로없으며사업을오래해온지라수입대비해서허튼소비는절대로없습니다.2.주수입원고정지출등-주수입은외주형태의작업이며기존고정고객사들과신규고객사들을통해서계속작업이이루어집니다.-또한블로그운영이나사이트운영등고정수입도분기에따라서생기구요.오랜사업경력과인맥으로특별히일이길게끊기는일은없습니다.-수입에서지출비는사무실임대료와기타기본적인핸드폰요금교통요금외에는특별히지출될비용은없으며(한달고정지출은55만원선입니다.)수입에맞춰서생활하고있습니다.-상환계획기존대출건이한달에80만원정도나가고이번대출이추가되면97만원정되되게됩니다.기존에연체이력도없을뿐더러충분히가능한금액이니안심하고투자하셔도되실거라고봅니다.^^</t>
  </si>
  <si>
    <t>생활자금이필요해서요</t>
  </si>
  <si>
    <t>생활자금이필요해서신청하게되었습니다.</t>
  </si>
  <si>
    <t>생활이아직회복이덜되어서다시신청하게되었습니다.빨리회복하고상환은지금처럼열심히하겠습니다.빨리생활이회복이될수있도록하여투자를하고싶습니다.그전에조금도움을받으려합니다.</t>
  </si>
  <si>
    <t>제발도와주세요.</t>
  </si>
  <si>
    <t>한번더도와주세요!!!!</t>
  </si>
  <si>
    <t>대학원등록금을구하고싶습니다.</t>
  </si>
  <si>
    <t>안녕하세요.현재계약직으로식약청에서일하고있습니다.제가학자금목적으로사금융으로대출을받았었는데요.일을하면서대학원야간을다니고싶어서이렇게신청하게되었습니다.현재한달에꼬박꼬박110만원씩월급이나오구요.연체없이꼬박꼬박갚아나갈자신이있습니다.도움부탁드리겠습니다.</t>
  </si>
  <si>
    <t>현재사금융에서만2군데스타크레딧400만원웰컴론에서100만원이렇게대출을이용하고있습니다.이번에좋은기회가되어서대학원야간을진학하게되었는데요.야간이라일하면서충분히갚아나갈자신이있습니다.빨리해결됐으면좋겠습니다.현재부산식약청시험분석센터에서근무중이구요.계약직이지만연장가능해서수입은꾸중하게들어옵니다.실수령액은110만원이구요.부모님과같이살기때문에이자는충분하게갚아나갈수있습니다.잘부탁드리겠습니다.</t>
  </si>
  <si>
    <t>도와주세요..잘상환하겠습니다</t>
  </si>
  <si>
    <t>저는아파트관리사무실영선기사로일하고있습니다나이는올해28세이고월급여170만원에서세금띠면150정도받습니다집에서제가가장입니다.어머니할머니이렇게세식구입니다.어머니와제가벌다이번에어머니가일하시는곳에서몸이다치셔서쉬시게되었습니다.지금으로선저혼자집안생활비를버는입장입니다.친한친구1명이랑잔심부름센타를같이해보자했습니다.직장을다니는입장이라저녁에가서일을하기로해서투잡으로일을할생각입니다.근데알아보니초기비용이이것저것많이들어가더라구요.일단명함이며전단지며인건비며중고오토바이라도어떻게구해볼생각인데돈이만만치가않더군요..그래서둘이돈을합쳐서할생각이였는데제가버는월급은집에다들어가니한푼도없어서아는지인이소개해줘서이곳에도움을청하게되었습니다.제가학력은중졸에군면제를받았습니다.생활고로면제를받았습니다.실질적인가장이기때문에제가없으면어머니혼자벌이가안되셔서...기대출은하나도없습니다.그래서다른곳에대출이될줄알았는데제가현금수령에4대보험이안되는계약직이다보니학력에군면제에대출이다안된다고하더군요..너무난감합니다.무엇하나제생각대로되는게없더군요..여러분들이도와주신다며정말그돈허튼곳에쓰지않고이일에다투자해서돈을벌어볼생각입니다.만약이라도제가대출이된다면절대연체하지않고잘상환하겠습니다.</t>
  </si>
  <si>
    <t>하는일:아파트고나리사무소영선기사월급여:150만원정도(170만원에서세금띠고..)핸드폰요금:대략10만원정도(기기할부금+사용료)적금:30만원집생활비:60만원(집에들어가는세금,생활비,병원비등)차비+식대:대략20만원정도그외에는지출되는금액은하나도없습니다.매달20~30정도저에게주어지는용돈이있습니다.그것으로매달상환금은어렵지않게낼수있습니다.밥먹는거차비며밖에나가친구들만나서쓰는비용이런거다줄일생각이고돈이없으면지출도안하고모을생각입니다.글만읽고선믿기어려우시겠지만..한번만도와주시면안되겠습니까?정말절박한심정에이곳까지와서올리게되었습니다.</t>
  </si>
  <si>
    <t>생활자금부탁드립니다</t>
  </si>
  <si>
    <t>안녕하십니까저번에도움덕분에일도잘풀리고그래서성실상환한사람입니다다름이아니라좀여유가생겨서배우고싶은게있는데자금이약간모자라서이렇게한번더대출을신청합니다</t>
  </si>
  <si>
    <t>월200에서한달부산은행햇살론24만원핸드폰요금10만원차비10만원이렇게만들어가고요제가저번처럼카드도안쓰고해서다른대출비용이라던지는추호도없습니다성실상환한이력도있고또한그렇게살아야한다고뼈저리게배웠던사람이니믿고다시한번만도와주세요</t>
  </si>
  <si>
    <t>도와주세요.힘이듭니다.어린나이에.</t>
  </si>
  <si>
    <t>담주에어머님허리수술하는데..보태주지도못하고..타은행이자만내느라갚아나가는것이없어힘이들어이렇게도움청합니다..</t>
  </si>
  <si>
    <t>-부채현황-솔로몬150만대명400만미래저축450만이렇게이자만35만원씩꼬박꼬박내느라..너무힘듭니다.갚아나가는것은없구요...ㅠ직장은공장에서물류직하고요월180~220이구요근데..이자와생활비하느네..너무빠뜻합니다..여기서조금의도움을받고.저축은헹하나씩갚아나가고싶어요..부모님에게효자소리듣게도와주세요...!연체이자밀린적한번없습니다!</t>
  </si>
  <si>
    <t>여러분의도움이필요합니다</t>
  </si>
  <si>
    <t>제손을잡아주십시오</t>
  </si>
  <si>
    <t>1월에아버지가뇌졸증으로쓰러지셔서수술을받으시고현재부산동의의료원에계십니다.보험을가입하셨지만이리저리교모하게다피해가고아무것도보장이안되는상황입니다.그래서이렇게머니옥션의문을두드리게되었습니다.저도멀쩡히회사만잘다녔으면이럴때에아버지병원비를척하고내놓을수있을텐데마음이찢어집니다.저도저하고픈대로글쓰며밥벌어먹겠다고하다가모아놓은돈도없이아픈아버지를바라봐야하는심정이참으로먹먹합니다.1월중순에응급실로실려가신지보름만에병원비청구서가나왔는데약900만원,거기서의료보험을제하고본인부담금만350만원이나왔습니다.있는돈없는돈딸딸긁어서지불을했는데곧나올다음병원비가두렵습니다.꼭여러분들의손길이필요합니다.잘부탁드립니다.</t>
  </si>
  <si>
    <t>다른대출대학교재학시학자금대출총500만원이있었으나현재3,847,810원남았습니다.1)1,964,915원이율6.59%,매달58829원,2015년만기.2)1,882,895원이율6.56%,매달22194원,2021년만기.주수입원아버지가쓰러지신뒤로가족들이돌아가며간병을하는관계로일을그만두게되었습니다.다행히제가프리랜서에디터로활동하고있습니다.월150정도는꾸준히수입이들어오는상황입니다.현재현대자동차,삼성화재,CJ그룹사보등각종사외보에글을기고하고있습니다.그리고3월에조그마한기획사에들어가편집자및에디터로근무할예정입니다.월고정지출내역-월세및관리비:30만원-생활비:50만원(서울-&gt;부산왕복교통비용포함)-보험및휴대폰:15만원-학자금대출상환:8만원대출이후의상환계획월수입에서나머지월고정지출을제하면한달에20만원씩연체없이꾸준히갚아나갈수있을것이라확신합니다.</t>
  </si>
  <si>
    <t>대출을받고싶습니다</t>
  </si>
  <si>
    <t>꼭필요합니다..</t>
  </si>
  <si>
    <t>생활여유자금</t>
  </si>
  <si>
    <t>생활여유자금및산와머니대환목적입니다.</t>
  </si>
  <si>
    <t>신협담보대출-1억2천400만원산와머니-150만원39%이용중..월급-250~300만원연소득-3000~3600만원(보너스포함)</t>
  </si>
  <si>
    <t>아이들돌잔치에쓸자금을대출받습니다.</t>
  </si>
  <si>
    <t>제가지금3명의아이가있는아빠입니다..첫째는4살이고밑에애들은2살배기쌍둥이딸들입니다.그런데이번에쌍둥이들돌잔치가있는데애들키우다보니나가는돈은많고그러다보니돌잔치에쓸돈이필요해서대출신청을합니다.그리고매달제가월급을받기때문에대출상환은원금이자포함해서매달10만원안팍이면꾸준히잘상환할수있습니다..투자자들께서보시고잘부탁드립니다.</t>
  </si>
  <si>
    <t>제가지금대출받은게전세자금대출월9만원씩이자랑원금이랑같이나가는게있고요제가우리은행에서천만원이랑천사백만원대출받은것도한달에30만원전도나가는데꾸준히잘상환하고있습니다.이번에대출성사되면꾸준히연체안되고잘상환할테니투자자들께부탁드립니다.</t>
  </si>
  <si>
    <t>이사비용때문에신청합니다!!</t>
  </si>
  <si>
    <t>살고있는전세집이계약만기되었는데월세로전환이된다기에다른집으로이사를하게&amp;#46124;습니다생각지못했던이사라준비해놓은돈이부족해서대출을신청하게&amp;#46124;습니다어찌어찌이사는가게되었는데당장생활비가막막해져버렸네요....현제나레이터모델로일하고있습니다.작년에카드연체가되었던적이있었는데프리랜서로활동하는직업이다보니그때급여를통장으로받지못해서머니옥션심사에서도탈락했었는데...그이후로급할때를대비해서급여는통장으로받아야겠다고생각해서통장으로급여도받고있었는데그연체가문제가되서금융기관에서는여전히대출이안되네요....카드연체금도해결하고기존대출금도성실히갚아나가고있었는데갑자기이사를가려니돈도부족하고막막하기만하네요다시한번경매에도전해봅니다..절대성실히갚아나가겠습니다투자부탁드립니다..!!</t>
  </si>
  <si>
    <t>기존대출금은원금과함께상환하고있어서러쉬앤캐쉬350산와머니130웰컴론120총600만원정도가원금이남아있고월78만원씩상환중입니다산와머니는6월,웰컴론은7월만기와함께정리가되네요현재고정적인수입이220이상이구요통장에찍히지않는현금수령받는수입도50~100정도입니다고정지출은대출상환금외에관리비,전기세등공과금외에는따로나가는건없구요대출금상환을위해노력하고있습니다고정수입220에서기존대출금상환금과함께40만원씩갚아나가면생활여유금이100만원이상이기때문에당장닥친상황만극복하면생활에는여유가있습니다6개월동안연체절대없이성실히갚아나가겠습니다꼭도와주시길부탁드립니다..</t>
  </si>
  <si>
    <t>[생활안정자금100만원이자율30%에구합니다^^]</t>
  </si>
  <si>
    <t>생활안정자금100만원이자율30%에구합니다^^급하게구하는터라입찰이자율을초반에높게잡았습니다^^</t>
  </si>
  <si>
    <t>기존대출저축은행권에총1,000만원36%(5년만기)대출을사용하고있습니다.매월평균30만원의이자를납입하고있습니다.월급여고정수입(실수령액)198만원으로해당대출건의이자+원금을상환하는데크게무리가없습니다^^</t>
  </si>
  <si>
    <t>200만원소중히쓰고꼭변제하겠습니다!!!</t>
  </si>
  <si>
    <t>올해가을에결혼준비를하고있습니다결혼할사람의어머니가폐암4기판정후완치퇴원하셨는데2월초에흉선암으로재발하셔서현재일산명지병원에입원해계십니다암재발로보험적용이안되어치료비가넉넉치못해제가조금이나마부담을덜어드리고자대출을하게되었습니다가족이병원에계시는분은아마제절박한심정을아실겁니다꼭약속지키어완제할것임을약속드립니다</t>
  </si>
  <si>
    <t>저는신우기전(서울영등포구신길동위치)이라는펌프제조납품회사에2007년부터사무직으로다니고있습니다월수당포함250만원정도받고있으며급여일은매달말일기준입니다현재모두본인명의휴대폰(sk01110년이상동일번호,신용카드사용하고있으며)연체미납단한번도한적이없습니다기대출하나은행신용대출1000만원,저축은행권에800만원정도있으며이자일에한번도연체미납없이잘변제하고있습니다제가월급으로대출이자(약70만원)통신비(약20만원),잡비(생활비등60만원)를빼면,100여만정도여유돈이남는편입니다여기서제가얼마나아껴서사느냐에따라서지금받는대출의사용기한이정해질거같습니다여러분들의피같은돈을함부로쓸생각없습니다!개인적으로빨리사용하고신용약속늘지키던데로할것을약속드립니다꼭부탁드리겠습니다감사합니다</t>
  </si>
  <si>
    <t>30대남성입니다.이제늦깍이출발하려합니다...</t>
  </si>
  <si>
    <t>이제서야분가를하게되어서작게나마월세로시작할려합니다.그동안모아둔게없어서이렇게신청하게되었습니다.</t>
  </si>
  <si>
    <t>열심히일하고는있는데모아둔게없어서..정말요번에1금융권대출알아보면서이렇게허무할수가없었습니다...진짜제가가진월급의반은저축을해야겠구나하는생각이들었습니다...대출금을값는것을빛값는게아닌저축한다생각하고상환할계획입니다.</t>
  </si>
  <si>
    <t>마지막으로신청해봅니다</t>
  </si>
  <si>
    <t>작년10월부터아들이다치고살고있는집재계약건에여러가지사건들로생활자금이부족하여신청을했던적이있습니다.많은분들이투자참여해주셨는데감사했지만..서류심사에서탈락하고말았습니다.급하게지인에게빌려생활하였으나지인에게빌린금액은아무래도대출처럼1년~2년씩두고갚을수있는상황이아니라빌려준지인이급하다하여목돈으로갚아주었구요그러다보니물레방아돌아가듯또제자리로돌아왔습니다.한달10만원씩은부담이되지않았겠지만한달벌어한달먹고사는딱월급쟁이인생이라목돈나가고나니똑같은상황에처하게되었습니다.아무래도지난달은신학기준비하다보니원복이며가방이며입학금,준비물등등비용을쓰다보니더한듯합니다.마지막으로신청하여봅니다.</t>
  </si>
  <si>
    <t>신랑은작년연말정산결과서류보니약3000만원소득으로월250정도됩니다저는학습지교사겸영업사원인데기본깔고가는게30만원정도입니다.일주일에2일정도일합니다.여기에영업으로소득을+할수있는데많을때는월급이80정도됩니다최근3개월은약60만,30만,80만수령했습니다.신랑명의로시티파이낸셜대출2009년에받아올해7월정도면끝이납니다월35만원납입중이며현재살고있는집은영구임대아파트로월임대료가약9만원관리비는전기세포함13만원정도나옵니다인터넷+TV+전화기요금5만원어린이집특별활동비2명12만원우유값2만원,견학or소풍비월평균3만원정수기2만5천원가스비겨울8만원,여름2만원정도아이들책값(할부)약월29000원휴대폰신랑+본인12만원제명의대출새마을금고월불입금약10만원국민은행2만5천원(이자만냅니다)학자금대출은4만원정도차는경차한대있는데한달에기름값15만원정도씁니다카드는쓰지않습니다보험료15만원정도들어갑니다.가정을꾸리고있다보니이것저것나가는것들이자잘하게많습니다.영업일이라는것이하는만큼버는일인데아이들이아직어리다보니일은못하는상황도생기고소득이들쑥날쑥하지만월10만원금액정도충분히연체없이상환할수있습니다.다시한번부탁드립니다.</t>
  </si>
  <si>
    <t>400만원소액대출투자부탁드립니다.</t>
  </si>
  <si>
    <t>&lt;대출을하게된계기&gt;-현직장으로이직(2012.1.1)하기전지방에있는고등학교에서기간제담임교사로10개월근무했었는데,급식비며수업료미납학생이있을경우담임이책임지고걷어야했었는데,가정형편이그닥좋지않은학생들이좀있어서대신제돈으로내곤했었습니다.이러한일이반복되어대출을좀알아봤었는데,기간제교사신분으로는대출이이뤄지지않아급한대로현금서비스를이용했었고,지방학교이다보니은행도시내로나가야했었고,외출을하려면교장.교감선생님께보고를드려야했기때문에이율은높지만대출이수월한사금융권에서소액대출을받았었습니다.기간제계약기간이끝나고현직장으로이직해서바로사금융대출을갚기위해대출을알아봤었는데,주거래은행에서는현직장6개월이상재직기간조건이되어야대출이가능하다하고캐피탈권에서도3개월이상되어야진행이가능하다고했습니다.금요일(23일)에3개월째급여가통장에찍히긴했지만,한달가까이여기저기인터넷으로대출가조회를하면서신용점수가많이깎였습니다.가조회는점수에반영이안된다는상담사들의말을믿었다가이런일이생겨버렸네요~주거래은행에서어찌하면좋을지상담을받았는데,당분간무리하게조회하지말라고하셔서더이상대출을알아보지않았습니다.찜찜하기도해서사금융에서받은대출금을갚고자알아보던중인터넷카페를통하여머니옥션을알게되어이렇게투자를부탁하게되었습니다.</t>
  </si>
  <si>
    <t>&lt;기존대출이력&gt;1금융권(국민은행&amp;우리은행)신용대출1500정도(연6%내외)2금융권(저축은행)신용대출400정도(이자연25%내외)한국장학재단-1000정도(대학원학자금)농협중앙회신용대출1000-&gt;이것은친척언니결혼자금으로빌려준것으로언니가직접상환중임.현대캐피탈-274만원(자동차할부금)사금융-미즈사랑&amp;웰컴론322만원현금서비스-1,200정도(이중1000은리볼빙으로누적됨):8월에300%인센티브(고정)로갚을예정.나머지200은23일갚음.&lt;지출내역&gt;1금융권이자:매월45만원(이자포함)이체됨.2금융권이자:매월14만원(이자포함)정도이체됨.한국장학재단:매월15만원정도이체됨(이자포함)농협중앙회:친척언니가연체없이관리중.현대캐피탈:부모님이관리하심.사금융-웰컴&amp;미즈33만원정도지출됨현금서비스-이자17만원정도지출됨.핸드폰요금-&gt;회사에서부담해줌식대-&gt;회사에서부담해줌.정기적금-매월10만원교통비-&gt;매월6만원정도참고로위에기재된월급여275만원(세후소득240~250정도)(매월25일수령)외에매월5일~7일에받는소득(230~240정도)이별도로있습니다.(추후종합소득세신고(모두통장수령)저는현재대형회계법인에서근무하며,교사자격증도소지하고있습니다.이러한이유로신상(신용부분등)관리를잘해야합니다.또한앞으로3개월재직후1금융권에서추가대출을받기위해서는신용관리를철저히해야함을알고있기때문에처음이자마지막으로머니옥션을통하여대출투자를부탁드리게되었습니다.몇일전인터넷카페를통하여머니옥션을가입하여대출신청을했다가취소한적이있습니다.그때솔직히사금융이용한것이창피하여기록을하지않았었는데,찜찜한마음이들어관리자분께경매취소를부탁드렸었습니다.얼굴도모르는저를믿고투자해주시는것이니만큼솔직하게보고드립니다.저를믿고투자해주시면감사하겠습니다.</t>
  </si>
  <si>
    <t>생활자금필요합니다</t>
  </si>
  <si>
    <t>한번더요청드립니다.</t>
  </si>
  <si>
    <t>안녕하세요.작년에투자자님도움으로생활하는데많이나아졌습니다.단한번의연체도없이처음가졌던고마운마음으로상환중입니다.이번에다시대출을하게된계기는결혼을준비하는중에돈이부족하여도움을받고자합니다.</t>
  </si>
  <si>
    <t>*기존대출1.현대캐피탈(중고차론):약1,030만원2.시티캐피탈:약780만원3.산와머니:약250만원4.조이크레딧:약150만원5.머니옥션:약600만원*상환계획1.현대캐피탈:57만원2.시티캐피탈:32만원3.산와머니:14만원4.조이크레딧:9만원5.머니옥션:49만원총161만원이한달에나갑니다.만약,대출을받을경우한달에약29만원으로190만원이금융상환비용이됩니다.한달급여가약300만원~320만원이며,회사에서고정성과금이2회이며작년에받은성과금은약700만원정도입니다.결혼후미래의처도같이일을하며,힘들지만사정이나아질때까지는아껴서잘살아보려고합니다.</t>
  </si>
  <si>
    <t>마지막희망입니다...</t>
  </si>
  <si>
    <t>200만원소액부탁드립니다.</t>
  </si>
  <si>
    <t>이전에대부업의부채들을모두갚기위해부모님께돈을많이받았습니다.부모님께일정금액을드리고현재남아있는폰할부금도처리하면서편안하게상환할것만상환하면서살아가고싶습니다.순간의잘못된대부업선택으로신용도도많이내려가고주변에도많은피해를주었는데만회할기회를주셨으면좋겠습니다.</t>
  </si>
  <si>
    <t>1.주수입내역-급여입니다.월140~150의금액이들어오고,명절수당이들어오는달은200의급여를받습니다.매달10일입니다.2.월고정지출내역-상환금액이562000원선이며생활비30~40정도를제외하고50만원정도의여유가있습니다.3.대출이후상환계획-대출이후기한에맞추어잘상환하겠습니다.현재직업은군인으로약속을지키지않는일은없을것입니다.</t>
  </si>
  <si>
    <t>매월25일급여일실수령액300만원선매월50만원정도상환능력됩니다</t>
  </si>
  <si>
    <t>차량사고로대물보상건으로돈이필요합니다</t>
  </si>
  <si>
    <t>총부채액은1900만원정도며월25일에100만원정도대출금과이자를갚고있습니다.현제직장은6년정도다녔으며gs그룹자회사인gcs플러스(엘리시안강촌)리조트를다니며,현재외식팀인종로구옥인동에서gs건설회장님일식담당조리사로근무중입니다..작년기준년봉은4600만원입니다.</t>
  </si>
  <si>
    <t>급하게소액대출신청합니다.</t>
  </si>
  <si>
    <t>기존거주하던방의계약만기전,직장문제로거주지를변경하게되었습니다.현재거주지의보증금등급하게진행된사정으로급하게자금이필요합니다.기존거주지계약만기는7월입니다.12개월만기전에조기상환이가능하며,이자의수입금을위하여투자하시는투자자분들을위하여,만기일에맞춰상환도가능합니다.도움요청드립니다.</t>
  </si>
  <si>
    <t>-.기대출금으로1금융권에서약2600만원대출진행이있으며,현재문제없이상환하고있습니다.-.대출금액은150만원으로이자율35%로12개월지정하였습니다.(원리균등상환)-.현재직장은상장기업연구소에서근무중이며,수입은연봉3400이상입니다.(별도상여1월,7월추가)-.월수입금에서대출금및생활비(휴대폰및기타)등으로약200만원정도지출되고있습니다.머니옥션대출에대한상환은문제없습니다.-.현재직장을이직하여,근일수는26일째되었습니다.(공백없이계속직장을다니고있습니다.)</t>
  </si>
  <si>
    <t>고금리사채상환~!!!</t>
  </si>
  <si>
    <t>지방에서서울로이직하면서은행권에서대출이되지않아보증금을채우고자300만원을일수사채를빌렸습니다.너무고이자라서처음에240수령후65일간하루6만원씩상환조건이였습니다.처음에는급해서빌렷으나지금은너무후회중입니다.대출목적은현제30일정도상환하였고약180정도남았으나일시납으로해결하면이자를감면해준다고하네요.약40만원그래서현제고금리사채를해결하고나머지는사채갚느라아무것도못해서휴대폰요금1달연체해결하고약간의생활비로쓰려고합니다.대출은써본적도없는대아직정직이아니라서4대보험미가입으로금융권에서는대출받기가너무힘드네요도움주신다면정말실망시켜드리지않고열심히상환해나가겠습니다.</t>
  </si>
  <si>
    <t>현제대출사용건은없습니다.현제하는일은마케팅회사를다니고있으며주수입은약180만원정도됩니다.고정적으로50만원은혼자지방에계시는어머니생활비로보내드리고있으며한달약10만원정도핸드폰요금과관리비포함월세50만원이지출되고있어약17만원정도의상환자금은여유가있습니다.</t>
  </si>
  <si>
    <t>신뢰로다가가겠습니다.</t>
  </si>
  <si>
    <t>안녕하세요.결혼을준비하는과정에서금융권대출이제한적이라혹시나하는마음에글을남깁니다.적금탈탈털어서신혼집마련에부담하고,현재필요한금액은500이며,예식장과식당등부대비용에사용하고자합니다.교회전도사라금융권대출이제한적이어서도움좀받고싶습니다.</t>
  </si>
  <si>
    <t>저는현재1금융에대학학자금900만원외에대출은없습니다.평균200만원전후로월급을수령하고있으며,정기적금에70만원,학자금대출20,유류비20이고정적으로나가고있습니다.외에핸드폰요금과생활비로30만원정도가쓰이고있습니다.도움을주신다면향후18개월간연체없이상환해나갈수있습니다.</t>
  </si>
  <si>
    <t>주변에조금씩빌렸던부채를갚을려고합니다.생활자금도필요합니다.</t>
  </si>
  <si>
    <t>다른대출건으로이자납입100만원정도하고있습니다.연체나신용불량은아니고요이자를밀린적도없습니다.원천징수영수증을제출할수있습니다.갑자기돈이필요해서신청합니다.상환을성실하게납부할수있습니다.고정수입이있으므로이자를내는것이어렵진않습니다.</t>
  </si>
  <si>
    <t>급하게자급이필요합니다도와주세요ㅠㅠ</t>
  </si>
  <si>
    <t>현재학교들다니고잇는학생인데급하게100만원정도가필요해서이렇게신청합니다.사용용도는생활자금으로사용할목적입니다.</t>
  </si>
  <si>
    <t>아르바이트를하고있기때문에달달이상환하는것은문제가안될것입니다.</t>
  </si>
  <si>
    <t>150대출신청합니다꼭부탁드리겠습니다</t>
  </si>
  <si>
    <t>30살이고직장인입니다근데저희회사가4대보험과월급을현금으로줍니다그것때문에대출받기가어렵더라구요원하시면저희회사에오셔두대구전화해보셔두댑니다정말답답합니다..ㅠㅠ대출이유는생활자금입니다</t>
  </si>
  <si>
    <t>150만원이라고적어놨지만100만원도대구200만원도괜찮습니다중요한건이자율인데이자율을정확히몰라서150으로정햇구요이자율에따라서한달에꾸준히정해서납부할계획입니다예를들어이자가10만원이다라고치면3개월정도는25만원~30만원정도납부를하구차후에조금씩늘려서낼생각입니다그리구제가7월달에보너스100%가나옵니다정확히말하면퇴직금이지만요저희회사는최직한지1년이대면그달에100%가나옵니다한마디로퇴직금을1년에한번씩주는거지요그때어느정도상환할계획입니다</t>
  </si>
  <si>
    <t>열심히연체없이갚겠습니다.</t>
  </si>
  <si>
    <t>자차를안들은상태에서차운전하다가차사고가났습니다.견적이천만원정도났는데400정도가모자라네요부탁드립니다.</t>
  </si>
  <si>
    <t>-기존대출내역%SC제일은행:340만원,원더풀:90만원,애니원:90만원산와머니:200CT캐피탈:920웰컴론:90만원총약1700만원사용중입니다-월상환내역%SC제일은행:9만원원리균등납입%웰컴론,원더풀,애니,산와:10만원원리균등납입%CT캐피탈:40만원원리균등납입차량할부월35만원총125만원원리균등납입하고있습니다.-주수입원:제철소생산직근무중입니다.-수입금액:250+-월고정지출:현재사택에살고있으므로추가적으로나가는돈이없고폰비원리균등납입금90+차량할부금35+생활금150</t>
  </si>
  <si>
    <t>투자자님들도움이필요합니다~15일원리금균등</t>
  </si>
  <si>
    <t>안녕하세요~컴퓨터매장을운영중인31세남아입니다~크진않지만사업을하다보니중간중간돈이들어가네요컴퓨터악세사리부터부품들금액이있다보니집에도움없이스스로할려니자금이부족하네요~은행은힘들고2금융권을받자니신용하락이염려스러워도움을받고자신청하게됐습니다.</t>
  </si>
  <si>
    <t>현재쓰고있는대출sc저축은행900(50만)hk저축150(11만)신라400(20만)자동차할부750만(23만)대출은이렇게쓰고있고사금융쪽은정리중입니다(현재사업을하다보니신용관리에중요성을느끼고회복중입니다)주수입원은기업컴퓨터납품유지보수,일반판매,네트웍공사이고현재대출은쓰고있지만연체없습니다.2011년6월오픈해서현재까지운영중입니다.수입은소득공제증명은1년이안되었기때문에증명이힘들고세무사신청해서세금영수증있고통장거래내역있습니다.투자자님들의소중한돈으로장난치고그러지않습니다여유돈이생기면중도상환의지있습니다.많은도움부탁합니다.</t>
  </si>
  <si>
    <t>-우리은행바꿔드림론800만원정도받아서4금융대출받은거상환했고여월187000원이자,원금을갚고있습니다-우리은행학자금대출350만원정도받았는데3달에이자만3400원정도내고있습니다-신라저축은행300만원받았습니다월152000원이자,원금을갚고있습니다.-직업은지하철정비하고여..-월급은160만원정도받습니다-지출내역은핸드폰요금한달에8만원정도나오고여식사비간식비10만원정도쓰고여..교통비10만원정도,대출상환금합쳐서35만원정도냅니다나머지는생활비집에주고,제용돈하고그정도입니다-</t>
  </si>
  <si>
    <t>30세성실한남자입니다.</t>
  </si>
  <si>
    <t>대출목적은제가임대사업과cctv설치업체를하고있습니다cctv카메라와자제들을구입할려고합니다</t>
  </si>
  <si>
    <t>상환계획은현재현대스위스은행이자27만원조이크레디트14만원산와머니20만원하이캐피탈6만원해서이자가매달67만원이나가고있습니다지금껏밀린적은없습니다생활비는핸드폰7만원,차유지비30만원정도들어갑니다한달수익은제가갖고있는천안불당동상가를임대를내주어매달330만원수익이발생되고있습니다</t>
  </si>
  <si>
    <t>보증금으로사용할려고합니다.</t>
  </si>
  <si>
    <t>골프장에서캐디일을하고있습니다.친구와오피스텔에서같이거주를하고있는데,같이있는친구가이번에결혼을하게되어서저도이사를할수밖에없습니다.골프장이일산시내에있어서근처조그마한오피스텔로옮길려고하는데보증금이부족해서대출신청하게되었습니다.대출받는금액은보증금으로그대로사용할예정이기때문에저축한다고생각하고성실하게잘상환하도록하겠습니다.</t>
  </si>
  <si>
    <t>월수입평균300만원정도기존대출상환금액-20만원머니옥션-70만원월세-40만원관리비-15만원기름값-20만원생활자금-30만원핸폰,인터넷요금-10만원보험료-15만원연금보험-7만원</t>
  </si>
  <si>
    <t>지금직장을다니고있고월30-40정도면꼭갚을수있어요</t>
  </si>
  <si>
    <t>애기가입원해서조금급하고또보증금문제로돈이필요해서대출하게됐습니다..꼭갚을테니부탁합니다...</t>
  </si>
  <si>
    <t>대출받은적없습니다..기본급200에인&amp;#49486;티브있고요..서비스업입니다..기본급200지출은생활비기름비보험적금해서월220-230정도씁니다..한달에30-40정도면충분히갚을수있습니다..꼭좀부탁합니다...</t>
  </si>
  <si>
    <t>300만원이필요합니다</t>
  </si>
  <si>
    <t>자동차회사에신차영업을하고있습니다.근무기간은4년차입니다.매달받는급여는200에서250정도입니다.차가잘팔리는달에는500만원이상도받습니다.하지만,차량이잘팔리지않을때는100만원정도밖에못받습니다.수입이고정적이지않다보니개인돈을사용하게되었습니다.지금꾸준히갚아가지만원금보다이자가많아서돈을많이벌어도항상쪼들리게됩니다.개인돈을전부갚고자대출도신청해보았지만여기저기서는다부결나고중계인을통해서여러군데조회를하다보니결국신용등급도떨어지더군요~!이제결혼도하고해서안정적으로자금관리를하고싶어서대출신청을합니다</t>
  </si>
  <si>
    <t>1.주수입내역-수입이불규칙할시평균금액기재-&gt;급여매달25일250만원정도2.월고정지출내역-기대출상환금액,휴대폰요금,식대,임대료등고정적으로지출하는내역모두기재-&gt;기대출농협2000만원매달40만월,휴대폰요금10만원,보험료25만원,집생활비100만원,기타30만원3.대출이후상환계획-수입대비고정지출내역을제외한금액을예로들어기재매달50만원씩상환할수있습니다</t>
  </si>
  <si>
    <t>고금리대출상환목적으로대출신청합니다.</t>
  </si>
  <si>
    <t>고금리대출상환목적으로신청합니다.</t>
  </si>
  <si>
    <t>1.주수입내역-매월10일월급날(200만원정도)/두달에한번씩보너스달(380만원정도)/평균(290만원정도)2.월고정지출내역-조이크레디(21만원)/웰컴론(24만원)/옥션(18만원)/적금(30만원)/보험(16만원)/보모님용돈(20만원)/통신비(10만원)/관리비(15만원)/기타생활비(40만원)T/L지출내역:194만원3.대출이후상환계획-머니옥션환승(61만원)/적금(30만원)/보험(16만원)/보모님용돈(20만원)/통신비(10만원)/관리비(15만원)/기타생활비(40만원)T/L지출내역:192만원</t>
  </si>
  <si>
    <t>고금리에서벗어나고집안에보탬이되려합니다.</t>
  </si>
  <si>
    <t>현재두군데대출이있습니다.헌데처음으로학원비를위해받은대출이알고보니사금융도아닌이상한곳이더라구요..그것을해결하고현재집안상황에보탬이되고자대출을신청합니다.</t>
  </si>
  <si>
    <t>현재1일과5일이렇게두번이자와원금을상환하고있습니다.1일에상환하는게상당히고금리의대출건입니다.그것을바로처리하고매달1일에이자와원금을상환하겠습니다.연체없이꼬박꼬박잘갚고있습니다.잘부탁드립니다</t>
  </si>
  <si>
    <t>자동차구매용도</t>
  </si>
  <si>
    <t>2001년식차량을운행중이라새로차를구매하고자하는데,약3년전의한차례장기연체이력(정말몇푼안되는은행이자)때문인지번번히대출이거절이되고있습니다.이후론최근들어한건의연체도없습니다.수리를하자니쓸모없는곳에헛돈을쓰는것같기도하고,또다시고이율의대부를이용하자니부담스러워서이곳에신청하게되었습니다.</t>
  </si>
  <si>
    <t>1.주수입내역-급여일25일,매월약240-250만원(세후수령액)2.월고정지출내역-기대출상환금액850천원,휴대폰요금60천원,자녀유치원비160천원,가족식대비500천원,카드사용400천원(교통비포함)3.대출이후상환계획-매월240만원중고정지출을제외한잔액으로매월상환할여유는있다고생각합니다.은행권은이자부담이적어매월이자납입하고있으며1년에10%씩원금상환중입니다.또한캐피탈권은원금균등으로상환중입니다.또한명절(설,추석),상반기중에보너스가나오는데(총480만원정도)중도상환을통해서라도성실히갚겠습니다.</t>
  </si>
  <si>
    <t>성실한상환약속드립니다!!</t>
  </si>
  <si>
    <t>부모님효도여행비용마련및생활자금-올해저희아버지께서환갑이되셨습니다..30년이넘도록군생활을하시다전역하시고아직도일을하시는데20대때부문별한지출과소비성향으로인해모아놓은돈이없는제스스로뭔가를해드리고싶어부끄럽지만이렇게신청하게되었습니다..</t>
  </si>
  <si>
    <t>1.기존대출내역(총1건)유노스코퍼레이션4백만원2.월상환내역매월3일19만8천원상환(5개월째상환중연체없음)3.주수입양천구목동에위치한대형키즈카페주방부장으로재직중(근무시간오전11시~오후7시매주월요일휴무)고정급여매달말일235만원4.부수입주말야간(오후10시~오전8시)피씨방알바월40만원주중(월~금오후8시~오전1시)고깃집써빙시급6천원월60만원5.월고정지출오피스텔월세60만원(회사기숙사-변경불가)핸드폰사용료20만원각종공과금및건강보험20만원대출금상환20만원식대30만원기타생활비및교통비50만원6.대출이후의상환계획고정급여235만원+부수입100만원총335만원335만원-고정지출200만원차액135만원(100만원정기적금35만원대출금상환)늦은나이에돈의소중함을알았습니다.신용도올리고싶고매달돈의휘둘리며살기보다는여유있게새로운달을시작해보고싶어서4월달부터주말피씨방아르바이트를시작하였고5월달부터주중고깃집아르바이트를시작하였습니다.몸은고되고힘들지만지금부터라도차곡차곡모아서다시는대출받지않고주위도돌아보며살아가고싶습니다..</t>
  </si>
  <si>
    <t>생활자금이조금필요합니다</t>
  </si>
  <si>
    <t>안녕하세요머니옥션에서2년쯤한번신청을해봤는데서류가준비미달였는지안된적이있습니다이번목적은개인적인집안행사가있어이렇게필요해서글을올립니다</t>
  </si>
  <si>
    <t>기존대출은산와머니500만원(월20만원금이자납입)웰컴론200만원(월7만이자납입)사용중이며급여는4대보험때고150만원받습니다집세40만원+20만원+7만원지출공과금생활금4~60만원남는금액은충분히갚을수있는범위에서대출을신청합니다</t>
  </si>
  <si>
    <t>사업자금으로300만원추가대출신청합니다.</t>
  </si>
  <si>
    <t>안녕하세요.지난번600만원대출받아현재270만원의원금이남아있습니다만,사업확장으로인해다시한번대출을신청합니다.</t>
  </si>
  <si>
    <t>대출이후연체한적이단한번도없습니다.다시한번투자자님들게부탁드려봅니다.감사합니다.</t>
  </si>
  <si>
    <t>도와주시면감사하겠습니다</t>
  </si>
  <si>
    <t>여자친구와4년간연애하다이번에결혼을앞두고조그만방을하나구하려고합니다</t>
  </si>
  <si>
    <t>현재하는일은방송국에서중계차를운행하고있습니다월150만원정도받지만저녁에대리운전알바까지해서200조금넘게수입이있습니다현재대출잔액은국민은행400만원(이자월8만)머니옥션300만원(원금+이자16만5천원)사용중입니다</t>
  </si>
  <si>
    <t>300만원군인대출</t>
  </si>
  <si>
    <t>안녕하세요저는직업군인으로근무중인사람입니다.집안사정으로갑자기300만원이필요해서머니옥션사이트를찾게되었습니다.연봉은2500정도이고매달10일이월급날20일이수당이들어오는날입니다.투자해주신다면성실하게보답하겠습니다.시간이별로없는관계로빠르게진행하고싶습니다.그리고원천징수영수증및복무확인서같은서류들은직장에알려지기좀그래서제외했습니다.군인이라복무확인서원천징수영수증등이런것들을받기위해서는대대장급이상의사인이필요하기때문에알려지는것이좀그래서,,다른모든것들은서류오픈가능합니다.군인이라는것증명할수있는것들..아무튼빠르게진행하고싶습니다.</t>
  </si>
  <si>
    <t>지금한국은행에300만원대출이있고,,고려/스타저축은행각150만원이있는상황입니다.전에부채가조금있었는데모두다완납하였고,지금현재이거두개만남아있는상태입니다.예전에자동차사고가나서대출을받고연체한적이있어서신용등급이하락하게되었습니다.이점참고하시고빠른거래부탁드립니다.</t>
  </si>
  <si>
    <t>300만원급전이필요합니다/현재운영하는사업관련자금필요합니다</t>
  </si>
  <si>
    <t>-현재인력채용대행업체를운영하고있습니다(1인기업)-자금난으로급전이필요하게되어문의드립니다.</t>
  </si>
  <si>
    <t>-주입원=&gt;사업체운영으로수익창출(300~500가능)-주수입금액=&gt;평균300~350만원-월고정지출=&gt;핸드폰(20만),식대(20만),교통비(10만)임대료(70만),4대보험비(30만),기장료(10만)-대출이후의상환계획=&gt;원리금매달납부하게된다면무리없이상환할수있는상태입니다.</t>
  </si>
  <si>
    <t>긴급생활자금으로성실상환대출신청건</t>
  </si>
  <si>
    <t>소득은있으나,긴급으로생활자금이필요하여신청합니다.</t>
  </si>
  <si>
    <t>월원금과이자를포함하여상환할계획입니다.부탁드립니다.</t>
  </si>
  <si>
    <t>설을앞두고소액대출이필요합니다.연체기록X</t>
  </si>
  <si>
    <t>설을앞두고소액대출이필요합니다현재연체기록은없으나보험설계사라는직업때문에대출이원활하게금융권에서이루어지지않아힘듭니다꼭필요합니다</t>
  </si>
  <si>
    <t>1.주수입내역-평균3달급여가400정도입니다2.월고정지출내역-기대출로130정도들어가고기타생활금으로들어갑니다3.대출이후상환계획-열심히상환하도록노력하겠습니다.절대연체란제사전에없습니다</t>
  </si>
  <si>
    <t>어머님병원비</t>
  </si>
  <si>
    <t>건설업종사자로일하고있는데갑작스런어머님의병으로급하게돈이필요하게되었습니다</t>
  </si>
  <si>
    <t>다른대출은없구요!12개월로했는대빠르면6개월좀더빨라진다면3개월안에완결할수도있을것같습니다</t>
  </si>
  <si>
    <t>200만원정도꼭필요합니다...</t>
  </si>
  <si>
    <t>200만원정도자금이필요하게됐습니다.지금현재금성출판사에서하는푸르넷공부방을하고있는데공부방환경을바꾸고자자금이필요하게되었습니다.현재기대출이있어서다른곳에선한도가발생되지않아서여기에올리게되었습니다.</t>
  </si>
  <si>
    <t>기존대출NH캐피탈25%정도540만원가량21만원정도내고있습니다솔로몬29%300만원9만원정도내고잇습니다BS저축은행25%300만원10만원내고있습니다.주수입원금성출판사에서하는푸르넷공부방교사합니다.금성출판사사원으로되있고매달15일급여통장으로급여가들어옵니다.수입은170~230까지받고있습니다.핸드폰은약9만원정도나오고식비나이것저것포함한달약110만원정도지출을하고있습니다.만약대출을해주신다면납일일에늦지않고꼭상환을하겠습니다.</t>
  </si>
  <si>
    <t>성실상환약속드립니다</t>
  </si>
  <si>
    <t>지금현재대부업에서이자만상환하는방식으로대출이300만원있습니다그금액을원리금균등으로바꾸고자신청하게되었습니다이자도같이상환해야하는부분이라원금보다금액을좀더많이신청하게되었습니다매달이자만내다보면언제원금을상환할지도알수가없어서이곳에이렇게신청해봅니다도와주시면정말성실하게상환하겠습니다</t>
  </si>
  <si>
    <t>대부업에300만원의기대출이있으며한달에이자금액만11만원정도상환하고있습니다이율도35%가넘는고금리라많이부담이됩니다현재주수입원은직장인이므로한달급여153만원과부수적으로매달들어오는30만원이있습니다고정적인지출로는기본적인보험료,핸드폰요금,생활비,교통비,기존대출상환금등으로매달130만원정도됩니다수입금액과지출금액을제외하고나머지로는생활비나병원비등으로사용하고있는데지금기존대출건은이자금액만상환하는방식이지만이곳에서는원리금균등상환이기때문에기존금액에조금만더보태면상환이원금까지상환이되는것이기에무리없이상환이가능합니다얼굴도보지않은분들이지마정말믿고도와주시면실망스러운일없도록성실상환하겠습니다</t>
  </si>
  <si>
    <t>생활자금이필요해서요확실히상환합니다.</t>
  </si>
  <si>
    <t>생활자금이부족합니다.생각하지못했던돈들이좀들어가네요카드값을일단정리를하고싶습니다.</t>
  </si>
  <si>
    <t>1.월급은월310만원입니다.근무기간은06년9월부터지금까지5년9개월근무하고있습니다.4대보험되고현재퇴직금1500만원누적되어있습니다.2.기존대출은리드코프890만원월45만원상환알프스스피론200만원월14만원상환아이루니아300만원월15만원합75만원을연체없이상환하고있습니다.3.생명보험,적금에50만원사용하고있습니다.4.500대출이되어도월30만원정도상환하는것에는전혀문제가없습니다.</t>
  </si>
  <si>
    <t>어머님이몸이많이안좋으셔서병원을꾸준히다니시는데돈이급하게필요하여의료비사용목적으로대출을받으려합니다</t>
  </si>
  <si>
    <t>농협790만원월23만원상환우리은행69만원월6만원상환신라상호저축은행420만원월15만원상환하나은행120만원월4만원상환시티캐피탈650만원월32만원상환웰컴론450만원월35만원상환러쉬앤캐쉬290만원월9만원상환산와머니590만원월27만원상환위와같이대출이있습니다6월말에1500만원정도들어올것이있으면만약대출이가능하면6월말에대출완납을할수있습니다..그리고현대대출이있는것두3~4건정도정리가가능하구여현재월급은202만원고정적으로받고있으며월지출은대출원금및이자상환120만원정도상환하고있습니다생활비대부분은어머니의료비로사용되고있으며만약대출이가능하다면성실히상환납부하겠습니다</t>
  </si>
  <si>
    <t>생활자금과요양원비용이필요합니다...</t>
  </si>
  <si>
    <t>아버지요양원비용과치과비용이필요합니다.요양원비용은몰라도치과는아시다시피목돈이필요한일이라계속미뤄왔지만이제는식사를하시기매우어려운상황까지와서급하게돈을구합니다...</t>
  </si>
  <si>
    <t>보험회사에서팀장으로근무중입니다.급여는최하300만원이상은되구요.집을옮겨가는바람에현재목돈이없네요..급하게돈을구하지만매달매달갚아나가는건전혀문제없습니다.잘부탁드립니다...</t>
  </si>
  <si>
    <t>300만원급전필요해요</t>
  </si>
  <si>
    <t>연봉2400매달15일이월급날입니다.</t>
  </si>
  <si>
    <t>다시한번도와주세요^</t>
  </si>
  <si>
    <t>두번째찾아뵙네요..지인에게돌려줄목돈을명절에시골집에가서급전이필요한걸알고주고나니답답한마음으로돌아왔는데몇년전머니옥션의도움을받았던걸기억하고찾아왔습니다..은행대출은복잡하고오래걸리고4대보험되는회사가아니라서안될확율이높아서다시한번도움을청합니다..</t>
  </si>
  <si>
    <t>이곳은목돈을쓰고푼돈으로갚을수있어서연체없이상환할수있는것을잘압니다..월200만원이통장으로들어오지만부수입이60만원정도되구요카드론이조금있지만카드도연체없이잘사용하고있습니다..카드사용한지가얼마안되서금액도소액이구요..다른개인부채없고도와주시면전처럼연체없이착실히상환할것을약속드립니다^^</t>
  </si>
  <si>
    <t>친구에게....</t>
  </si>
  <si>
    <t>친구에게돈을갚을려고합니다...저가급하게친구도움을받았습니다...대출이라도해서준다고했습니다....</t>
  </si>
  <si>
    <t>1.기존의대출은현대캐피탈있습니다...월21만원정도납부하고있습니다...그리고신한카드대환론월20만원납부하고있습니다..2.보험긴급출동서비스일을하고있습니다&lt;월급170만고정+실비건&gt;월고정지출금은자동차21만+신한20만+공과금15만정도입니다...3.대출이후상환계획은기회를주셨는데연체안되고잘갚아나갈거란말뿐이없습니다참고로170만만-56만&lt;고정지출금&gt;만-50만&lt;대출가능시&gt;만=64만+</t>
  </si>
  <si>
    <t>생활자금으로100만원신청합니다</t>
  </si>
  <si>
    <t>이번달들어경조사가많아생활자금으로신청합니다</t>
  </si>
  <si>
    <t>코스피상장회사에다니며월250만원씩받고있습니다성실한상환약속드립니다</t>
  </si>
  <si>
    <t>개인돈200만원빌려봅니다.</t>
  </si>
  <si>
    <t>대출목적대출을하계된계기차량사고가난후..합의금이부족하여..개인돈을빌려볼수있으면빌려볼까합니다.11년10월경대출받을때중계업자를잘못만나..과다조회자로사금융마저거절당했네요..</t>
  </si>
  <si>
    <t>다른대출건이있는경우솔로몬저축은행800만원신라저축은행350만원리드코프500만원기대출이있는상태입니다.현제직장은삼성SDI다니고있구요.이번달월급수령시100만원+이자상환하고다음달월급수령시100만원+이자이런방식으로상환해드릴예정입니다.</t>
  </si>
  <si>
    <t>개인사업자입니다..성실히상환하겠습니다..</t>
  </si>
  <si>
    <t>건설업을하고있는개인사업자입니다...공사한곳의공사대금을받지못하여어려움을겪고있습니다..현재공사한건물에가압류를걸어놓고유치권을행사중입니다..법원에서경매매각결정이났습니다...성실히상환하겠습니다..</t>
  </si>
  <si>
    <t>기대출이있습니다..저축은행1000,캐피탈250,사금융650신용불량이나연체는없고성실히상환하고있습니다...월평균400~500정도소득이있고대출이자로월80만원정도상환하고있습니다..경매매각이4차가8월20일입니다...공사대금문제가해결되면바로전액상환할것입니다...</t>
  </si>
  <si>
    <t>다시한번여러분의힘을구합니다</t>
  </si>
  <si>
    <t>지난번여러분의힘을빌어위기를잘극복했습니다.그동안고정지출에한몫했던월세를탈출해전세로옮겼습니다.그런데전세자금에모자란돈을무리했더니생활자금이필요하게됐네요.</t>
  </si>
  <si>
    <t>월급은170이고고정지출은44만원정도입니다.상환에전혀무리는없을것입니다.저번건도연체하루도없이잘상환했구요.다른것도연체는전혀없었습니다.다만현금서비스를좀사용하여신용등급이떨어졌네요..신용도를잘관리할수있도록도움부탁드립니다</t>
  </si>
  <si>
    <t>사업자금생활비가절실히필요해서신청합니다</t>
  </si>
  <si>
    <t>사업확장으로인한자금과생활비지원목적입니다.작년에가계인수를하면서몇군데대출을받아서지금열심히연체없이값아나가고있습니다.이번에구청에서인허가문제로가계내부의공사비용이절실히필요해서신청합니다.꼭좀도와주세요연체없이열심히값겟습니다.월수익은비수기350정도성수기때500정도의수입이생깁니다.</t>
  </si>
  <si>
    <t>기존대출은신한은행800만매월이자만7만원내고있습니다국민은행800만원금이자매달15만원지출현대케피탈80033만원매달내구있습니다.카드론410만기존꺼모두값고다시월35만정도지출이있을거같습니다.</t>
  </si>
  <si>
    <t>고금리를100만원을사용중이라서상황하고생활자금으로사용</t>
  </si>
  <si>
    <t>현재4금융에서100만원사용중이라서이것을상황하고나머지는생활자금으로사용할목적으로신청을합니다.</t>
  </si>
  <si>
    <t>아주캐피탈1200만원공평저축은행750만원시티캐피탈450만원웰컴론100만원현금서비스68만원연체기록없고요성실하게상환하겠습니다..직장은사회복지장애인시설에서근무중이고요</t>
  </si>
  <si>
    <t>120만원급하게대출신청합니다</t>
  </si>
  <si>
    <t>현재홍삼액판매업을하고있는데필요해서신청합니다.주부지만매달150만원미만의수입이있고꾸준히소득이있습니다.소득증빙서등은할수없지만다달히통장에홍삼판매한돈이입금되고있습니다꾸준히잘갚을수있습니다</t>
  </si>
  <si>
    <t>현재웰컴론200원리금상환으로있고스타저축은행300있습니다.상환은연체없이잘거래할수있습니다부탁드립니다.</t>
  </si>
  <si>
    <t>200만원급하게구해봅니다(신용7등급,연체기록무,4대보험가입자임)</t>
  </si>
  <si>
    <t>자동차접촉사고로인한수리비오바로보험처리하고나서개인수리해야할부품구입자금입니다2-3개월내외로최대한빠른중도상환계획입니다</t>
  </si>
  <si>
    <t>자동차수리비로급하게200만원구해봅니다기대출1금융하나은행900,저축은행300,사금융500정도있으며현재원리금균등으로모두연체미납없이1년이상납기상환하고있으며통신비,카드등모든일체연체기록없습니다4대보험가입,국민연금월230만으로납부중(약1년)이며주말에도아르바이트식으로지인가게에서일하고있습니다월수입이최소230-300사이이며기대출상환납입으로한달에80만원소모그외에개인유지비이기때문에제가당분간사비를줄이면충분히상한유지할수있다고판단됩니다3대등급은7,7,8등급입니다상환이여유치않으면새희망홀씨대출을쓸용의도있지만그건최후이보루로생각하고있습니다꼭부탁드리겠습니다성실히꼭약속지키겠습니다감사합니다</t>
  </si>
  <si>
    <t>저는대구에있는홈플러스에서근무하고있습니다.직책은수축산담당입니다.일한지는반년정도밖에안되었지만,수산축산쪽에서일을하다보니전문적인기술이나스킬이많이필요하다는것을느끼게되었습니다.아무래도위험한기계도많이다루고칼을만지다보니항상조심하고주의해야합니다.저는이방면으로계속기술을익혀서전문가가되고싶습니다.그래서이번에축산기사자격증을딸려고공부를하려고합니다.근데막상이번달부터학원에등록할려고하니돈이부족해서자금신청을합니다.당장학원비도그렇지만차비랑밥값까지충당하려면아무래도다음달월급날은되어야지가능할것같아서신청합니다.</t>
  </si>
  <si>
    <t>기존대출은지금저축은행두군데서500씩쓰고있는상황입니다.학교다닐때에학자금대출을받았었는데,매달꼬박꼬박상환하고있는중입니다.한달에두군데서약25만원정도상환하고있습니다.현재성과금과보너스까지합하면제연봉이약2200만원정도됩니다.앞으로12개월간한차례의연체도없이상환할수있다고자신있게말씀드릴수있습니다.기존의저축은행대출건도단한차례의연체도없이성실하게이자원금납부하고있습니다.</t>
  </si>
  <si>
    <t>급하게자금이필요합니다.</t>
  </si>
  <si>
    <t>현제대출받은곳캐피탈2군대2200사금융권3군대900만원있습니다과다대출로더이상대출이되지않아서글을올리게되었습니다급하게돈이필요해서이자납입할돈이부족하여..정말어렵게올리게되었습니다..도와주세요</t>
  </si>
  <si>
    <t>연체없이무슨수를써서라도어떻게해서든갚을자신있습니다..</t>
  </si>
  <si>
    <t>290만원을연이율35%로18개월간투자하세요~</t>
  </si>
  <si>
    <t>회사를옮기면서최근가족의결혼식관련지출이많아카드상환비용이발생했습니다.특히이번달에몰려있어290만원의자금이필요하게되었습니다.작년에회사를옮기면서몇개월간의휴지기가있어기존부채가있기는하지만상환에큰문제가없는cashflow이며향후추가적인소득증가가예상되고,부채는감소할전망이어서내년에는매우건실한재무상태가될것으로예상됩니다.카드상환이라결제일이급하여고이자로35%를책정하였습니다.그러나실제상환부담은크지않아고이자라하더라도저에게는큰부담이없고투자자에게는높은소득을약속하기때문에서로에게이득이될것입니다.또한회사의자금관련팀에근무중인데,이러한팀은팀의성격상신용에문제가있으면근무할수없는곳입니다.따라서신용상으로도신뢰하실수있다고자신합니다.감사합니다.</t>
  </si>
  <si>
    <t>1.다른대출건이있는경우-기존대출의내역(이율과금액)우리은행마이너스통장15%2000만국민은행마이너스통장15%4000만SC신용대출6%1600만현대카드리볼빙35만씨티카드리볼빙620만KB카드리볼빙40만외환카드180만우리카드리볼빙900만-기존대출건월상환내역(원금,이자)우리마이너스통장이자27만국민마이너스통장이자53만SC신용대출이자67만(약24개월후종료)현대카드리볼빙5만(자금35만,올연말종료)씨티카드리볼빙20만(잔금620만)KB카드리볼빙5만(잔금40만,올연말종료)외환카드리볼빙13만(잔금180만)우리카드리볼빙65만(잔금900만)2.공통-주수입원(직장종류,사업종류등)해운회사금융사무직,투자팀근무,대리-주수입금액(수입의내역-일정금액혹은평균금액)월급332+부수입50+a=382+a-간략한월고정지출내역은행마이너스&amp;신용대출=월137카드=월112~130총250~60수준-대출이후의상환계획(수입대비사용금액을예로들어상환계획)현재월수입382중이자상환고정지출따라서매달100만원이상의여유자금이남습니다.특히향후연봉상승예상(연5%인상예상,현재대리에서과장혹은부팀장으로진급시월100만인상)연말보너스매년약400예상(최소치)연초연말정산매년약150예상(최소치)현재지인에게받을돈370따라서건전한재무구조가예상되며상한신뢰도가높습니다.안정적이고도높은투자수익률을안겨드릴것입니다.</t>
  </si>
  <si>
    <t>둘째아이치료비에사용하려고합니다..부디도와주세요...</t>
  </si>
  <si>
    <t>둘째딸아이가이제4살입니다.양쪽갈비뼈모양이이상하여병원에방문하였더니뼈가기형이라..치료를받아야한다고하였습니다.현재는아이가어려불편함을잘느끼지못하겠지만..아이가성장하면장기도성장하기에불편함이있을거라고합니다.다행히수술까지는하지않아도되지만...정기적으로재활치료가필요하다고합니다.그래서아이의치료비로사용하려고합니다.부디도와주십시오...</t>
  </si>
  <si>
    <t>현재저는공공기관에서무기계약직으로5개월째근무중이며,남편은원자력발전소에서전기시운적으로근무중입니다.제급여는월100여만원정도이며,남편은세금공제후170여만원씩받고있습니다.국민은행근로자대출2년째상환중이며,카드론과저축은행을포함총부채금액이2000만원정도됩니다.현재연체는없으며큰아이도생후5개월때심장수술을하여정기적으로병원진료를하고있는상황이라부득이하게이곳에대출신청을하게되었습니다.부디도와주세요...부탁드립니다..</t>
  </si>
  <si>
    <t>100만원소액대출원합니다.소득증빙가능합니다.열심히갚아나가겠습니다</t>
  </si>
  <si>
    <t>급하게친정일로사용해야되는돈이필요한데마땅치가않네요~현재일산에서학원강사로근무하고있고재직확인가능하고소득증빙도가능합니다갑자기돈이필요해서이렇게신청하게되었습니다</t>
  </si>
  <si>
    <t>1.주수입내역-매달10일급여2.월고정지출내역-대출이차9만원,보험료15만원,베이비시터50만원3.대출이후상환계획-급여165만원정도에서70만원정도고정지출빼고는여유자금이있습니다.상환하는데는별어려움은없을듯합니다</t>
  </si>
  <si>
    <t>300만원대출이필요합니다</t>
  </si>
  <si>
    <t>300만원이필요한이유는차랴앗고로인한합의금및수리비의목적입니다.개인차량이아닌회사등록차량이지만업무시간외의사용으로인해보험처리받기가조금어려워서대출신청합니다</t>
  </si>
  <si>
    <t>기존대출은통합900정도이고(신라저축300,햇살론600)한달에도합40만원정도상환중입니다월수입이세금을제하고160이상이므로충분히변제가가능합니다</t>
  </si>
  <si>
    <t>사업자금으로급하게150만원을대&amp;#52643;받고싶습니다.</t>
  </si>
  <si>
    <t>대출목적은사업자금이며,작년에리모텔링이후몇가지설비을추가하고자합니다..</t>
  </si>
  <si>
    <t>상환계획은지금현재충분한수강인원이되며,기회가된다면조기상환을할목적입니다.또한무리하게대출을받는거보다는제가갚을수있는금액한에서150만원을대출을원하며,가급적으로조기상환을목적으로두고있습니다..</t>
  </si>
  <si>
    <t>빌립니다(300만)</t>
  </si>
  <si>
    <t>사별해서딸아이둘을데리고온사람과생활고및여러가지사유로얼마전이별하게되었습니다지인들에게있는빛과차량수리및보험외생활자금이필요합니다한때는저도소년,소녀가장들을2년간지원해본경험이있습니다어려웠던경험이있는사람이어려운이웃들을누구보다잘이해하실거라는생각이듭니다</t>
  </si>
  <si>
    <t>시청대행업체인부일환경(주)에근무한지만4년되었습니다성실히근무해와서인정받고있고앞으로도그럴것입니다급여는실수령액180여만원정도받고있으며어머니를모시고살고있습니다생활비는한달100~120만원정도면가능합니다저를믿어주시면도와주신분들의고마움을항상되새기면서성실히상환하도록하겠습니다</t>
  </si>
  <si>
    <t>근면함으로보답드리겠습니다..</t>
  </si>
  <si>
    <t>안녕하세요저는지방에있는공공기관(정부투자지원기관)에서근무해오고있는직장인임과동시에예전부터개인적인자그마한영업을겸해서운영해온직장인입니다.제가대출을신청하게된계기는,직장생활하면서,남는시간에부업차원으로시작한개인적인영업활동을준비하면서,친척친지분을통해서700여만원을융통하여사용하게되어졌고,그후로얼마전까지해서,400만원이란금액은상환을해드렸고,나머지300만원도이제상환을해드릴때가되어져서이렇게신청하게되었습니다.</t>
  </si>
  <si>
    <t>그럼,저의기존채무관계와상환계획을말씀드리겠습니다.●소득(수입)원.직장인으로써수령하는급여:평균125만원+(성과수급제외)(직장:지방우정청소속-산하공공기관).개인적인사업으로겸해오고있는,PC관련렌탈및유지보수및수리업을통한소득:120만원~140만원정도--月평균소득액:255만원정도--●기존대출및채무관계.농협:최초대출금액:1천만원(년12.3%)-&gt;현잔액250만원/자율상환.축협:최초대출금액:1천만원(년13.3%)-&gt;현잔액160만원/자율상환.현대스위스저축은행:400만원(년28.9%)-&gt;현잔액380만원/원금균등상환(월:148.300원).신용카드를통한현금써비스사용내역:없음..통신요금및기타연체내역:없음●월고정지출내역.기존대출과관련한월납입액들:合計:32만원정도.월생활비:40만원.통신관련요금(인터넷/휴대통신요금등):10만원.월공과금(전기세/수도세및생활관련기타공과금):3만원.교통관련비용(자동차및대중교통비포함):30만원정도.작은보험료등기타불입금:10만원정도.본인의부업적영업적인일을하면서소효되는기초재반비용(광고비및기초홍보및접대성비용):15만원.용돈:30만원.그외생각지못한기타소비성금액들가만하여:몇만원정도&gt;&gt;&gt;&gt;&gt;&gt;&gt;&gt;&gt;合計:약170만원정도되기에,이곳머니옥션을통한대출이성사되어져,제가제시하는이자와원금을상환해나아가는데는큰어려움은없다고감히말씀드리고자하오며,저또한이번대출을신청함에있어다시한번심사숙고하는마음으로신청을하게되었습니다투자자님들께서저에게,관심어린온정의손길로도움을주신다면그저백번의말뿐이아닌,진정근면하는맘으로은혜에보답드려가고져합니다그리고,감히한마디만더말씀드리려합니다돈을빌리기위함의목적으로,현혹적인높은이자율을제시하는계획성없는그런이가아닌진정제생활과형편에맞게이자율또한제시하고싶었습니다그래야만,저또한저의생활들을꾸준히꾸려나아가면서진정으로도와주신여러투자자님들의땀방울에보답드리는길이아닌가하는생각을감히갖어봅니다..투자자님들의땀방울에누를범하는사람이되지않도록진득한맛과사람냄새나는이로보답되도록노력하겠습니다그럼모든분들장마철건강에도더욱더유의하시고하루하루보람되신행복함들로가득해져가시길바램드리며글올립니다고맙습니다.</t>
  </si>
  <si>
    <t>현재공무원인데급하게결혼을앞두게되서부탁드립니다..</t>
  </si>
  <si>
    <t>현재공무원인데.전세자금대출을받을려고준비중입니다두달뒤결혼인지라..신용등급이그다좋은편이아니라서추가대출이나이런건진행하지않고..여기서도움을받을수있을까해서대출을받고자합니다.</t>
  </si>
  <si>
    <t>제상환계획은두달이구요두달안에결혼을자금을위해서해지할것도잇고해서..상환할까합니다.물론지금현재신청은6개월인데6개월로나눠서내도..부담은없구요잘부탁드립니다.</t>
  </si>
  <si>
    <t>여유되시면도와주세여부탁드립나다급히필요해서.,</t>
  </si>
  <si>
    <t>돈이급히필요해서이렇게글을올립니다..생활자금이300정도필요해서여,,,차량수리비조건으로필요한겁니다도와주실분도와주세여</t>
  </si>
  <si>
    <t>다른기대출한건도없습니다..저는대한회사검정공사라는회사에다니고있습니다.급여는200가까이받고있구요사대보험이랑전부다들어가고있습니다.연체이런거없이상환잘하겠습니다.한번만도와주시면고맙겠습니다기대출이런거없습니다꼬박꼬박값겠습니다</t>
  </si>
  <si>
    <t>저금리대환기간이되기까지사용할목적의여유생활자금</t>
  </si>
  <si>
    <t>현재저축은행2곳,사금융3곳정도를이용중입니다.금액은1500정도이고한달에80만원가량,원리금균등방식으로납부중입니다.현재일하던직장에서2년이지나,저번달부터정규직으로일하게되었습니다.연봉은2000정도이며,월급여는150~160입니다.기존이용하던대출이고금리대출이라저금리대출로대환을알아보던중에아직정규직으론1개월근무이기때문에조금시간이필요해서얼마간사용할여유자금을좀대출할까해서이렇게신청드립니다.대출이후상환계획은월수입에서기본생활자금이외엔대출금상환만하기때문에원할한상환은약속드릴수있습니다.</t>
  </si>
  <si>
    <t>투자부탁드립니다</t>
  </si>
  <si>
    <t>연체없이잘상환할께요</t>
  </si>
  <si>
    <t>생활자금이랑사금융을좀갚아가고싶어요.그래서신용등급좀올리고싶어요</t>
  </si>
  <si>
    <t>사금융5군대가잇는데소액이남아서빨리해결하고한군데로상환하고싶구요.신랑은준공무원이고월소득300이고10년넘게일하고잇어요.이제껏연체라는건한번도한적이없구요충분히갚아갈수잇구요저두집에서부업하고잇어서신랑월급아니더라도충분히상환할수잇어요.</t>
  </si>
  <si>
    <t>생활안정자금</t>
  </si>
  <si>
    <t>제가신입사원이라소액대출이필요합니다.성실상환가능</t>
  </si>
  <si>
    <t>롯데그룹에입사한신입사원입니다.입사한지한달여되서생활하는데필요한단기생활자금이목적입니다.</t>
  </si>
  <si>
    <t>1.삼신저축은행에700만원,월이자약21만원스마트저축은행에900만원,월이자약29만원그외국민은행카드론400여만원2.주수입원:회사월급고정지출:휴대폰월7만원,기타차비,식대:20만원금융권상환금:월40~50만원상환계획:매월25일상환가능</t>
  </si>
  <si>
    <t>200만6개월35%</t>
  </si>
  <si>
    <t>병원비문제로급하게200만원이필요합니다.</t>
  </si>
  <si>
    <t>만복국수퓨전술집매니저로일하고있으며.월230수입중월세50기타생활비100입니다.조기상환가능하며병원비문제로급하게필요해요.!!</t>
  </si>
  <si>
    <t>생활자금이필요해서요...</t>
  </si>
  <si>
    <t>생활자금이급하게필요해서요~~직장다니는데차비와여러가지비용들때문에대출신청을합니다.꼭낙찰부탁드려요~~</t>
  </si>
  <si>
    <t>솔로몬대출받은거상환하고있는중입니다.다른대출있던거는거의다상환했습니다.있던대출상환하고나니형편이조금어려워졌네요여기가조금저렴해서요</t>
  </si>
  <si>
    <t>300대출신청합니다.</t>
  </si>
  <si>
    <t>현재현대캐피탈에서중고차할부론을이용중입니다그런데그때책정된이자가너무높게책정(약30%)되어있어그금액을상환하고여기서좀더낮은이율로갚고자대출신청을합니다</t>
  </si>
  <si>
    <t>현재현대캐피탈중고차할부와신용대출월62민원가량납입중이며현재2년이상납닙중이고연체없이납입중입니다현재직장에서기계설계일을하고있고월수입은약200만원가량입니다.월월지출은통신료:12만원월세:20만원교통유류비:10만원생활바:50만원보험납입:6만원가량이며고정지출100가량에대출을받게되면나머지금액에서월15만원가량을상환할계획입니다</t>
  </si>
  <si>
    <t>열심히살고있는20대가장입니다.도와주십시요...</t>
  </si>
  <si>
    <t>제나이는28살이며동갑내기와이프와4살짜리딸아이를두고열심히살아가고있는가장입니다.성실히결혼생활하며열심히살아왔다고자부하고있습니다만..저의잘못된세무지식으로인해..세금폭탄을맞게되었고,700만원가량이되는돈이라..납부를하지못하고이리저리세무소의도움을받아보려했지만돌아오는건완납뿐이었습니다.그러다가납부를하지못하게되어,신용불량(채무불이행)이라는꼬리표가붙게되었고,2개월만에완납을했습니다.그여파로인해.신용카드정지및신용등급하락으로인해이도저도못하는상황에이르게되었습니다...이렇게머니옥션을통해대출을하게된계기는..현재제가온라인쇼핑몰및오프라인매장을운영하고있습니다.온라인쇼핑몰은휴대폰단말기를판매하고있으며오프라인매장에서는말그대로휴대폰을개통하여판매하고있습니다.현재삼성에서나온"갤럭시s3"물량을주문하기위해서계약금을입금해야하는데,세금연체의여파로인해신용카드카드론및모든대출을받기가어려워진상태입니다..그래서이렇게머니옥션이라는곳을통해서투자자분께투자를받기위해염치불구하고물품사입자금을구해볼까하여글을올려봅니다.투자자님들의선택기다리겠습니다.감사합니다.http://itempage3.auction.co.kr/detailview.aspx?itemno=A571810642갤럭시노트http://itempage3.auction.co.kr/DetailView.aspx?ItemNo=A631546619&amp;frm3=V2갤럭시s3현재제가판매하고있는"옥션"이라는사이트입니다.자랑은아니지만손님이급하다고하시면직접차로배달해서가져다드릴정도로나름의자부심으로열심히일했습니다.그로인해상품평도많이좋게들써주셨더라구요..긴글읽어주셔서감사합니다.</t>
  </si>
  <si>
    <t>휴대폰오프라인매장에서휴대폰악세서리및개통으로인한수수료로수익을올리고있으며,온라인을통해판매수익을올리고있습니다.현재기대출은씨티캐피탈1200만원현대캐피탈1200만원(모닝자동차할부)농협학자금대출350만원국민은행대출500만원신한은행적금담보대출150만원제4금융권500만원대출이있으며씨티캐피탈:50만원씩상환잔여854만원현대캐피탈:38만원씩상환잔여1019만원농협대출:44000원씩상환잔여51만원신한적금담보:이자만13000원씩납부국민은행:11만원씩상환잔여283만원기타사금융2곳:30만원씩상환잔여280만원가게월세및유지비용150만원(세콤,전기세,전화세등등..)집생활비150만원(유치원필요경비,관리비,카드값등등)통신비30만원(하는일이통신업이다보니통화량이많습니다.)차량유지비용50~60(직접배달을다니는관계로기름값이많이들어가네요..적금및펀드들어가는비용제외하고는꾸준히적금하고모으는편입니다.이번에대출을받게된다면1년간상환한다는목적을가지고입을꺼안입고쓸거줄여가면서열심히상환하도록하겠습니다.</t>
  </si>
  <si>
    <t>단기사업운전자금</t>
  </si>
  <si>
    <t>현재까지단한차례연체없이상환하였습니다.보증보험2개부분가입되어있으며사이트평가가치2억9천만원으로연체나대손위험이없습니다.작년말국내법인으로투자계약진행중담보관련으로성사가되지않았습니다.마련했던자금으로지난2월달에물류센터을이전완료하였으나지출이많았던관계로이후물품구매자금이계속부족합니다.작년부터CPA를제외한광고를모두집행중지중임에도매출은지속적으로유지하고있습니다.해외수입대행은관련법률상재고를미리구매하여보유할수없어재고부담이없으나,정산주기가30일가량으로길기때문에미리물품을구매할필요는없으나미리구매할수있도록자금을마련해두어야하는부분이있습니다.지속적으로법인전환을위한투자유치는진행중이며현재미정산금액약2천5백만원가량있습니다.지난달입금되었어야하는금액900만원가량이지연되면서중간에자금유통에약간의어려움이생겼습니다.6년째해외수입대행사업을운영하고있습니다.2007년'루니'라는브랜드로시작하여축구선수때문에이름이변경된‘엘유니'(http://www.luny.co.kr/)사이트를직접개발,운영하고있습니다.한국경기도안양과미국캘리포니아에사업장을두고있으며국내는세금(면세수입)등으로법인보다개인이유리하여개인사업자로운영해왔습니다.구매대행서비스외‘배송대행’서비스등사업영역확장을위해최근캘리포니아사업장을LA에서Anaheim으로이전완료하였으며,이에개인사업자로서는자금조달에한계가있어법인으로의전환을추진해왔으나,출자금,지분율,투자자와의조건등의문제로시일이소요되고있습니다.법인으로전환후투자금이사용되기까지운영자금용도로모집합니다.그간의경험으로무리하지않고단계적으로사업을확장하고있으며예정보다시일이지연된부분이있으나사무실이전및창고임대등타배송대행업체와는차별화된정말많은것들을준비하였습니다.자세한내용은지난경매내역을참고하시기바랍니다.</t>
  </si>
  <si>
    <t>1.기대출#기대출회사목록:SBI저축은행,현대캐피탈,롯데캐피탈,현대카드론#총대출금액:저축은행800만,캐피탈1500만,카드론1000만#남은잔액:저축은행380만,캐피탈891만,카드론801만#월상환금:저축은행32만,캐피탈77만,카드론41만2.소득매월순이익-350만3.지출생활비등150만/대출상환150만나머지생활비를제외한금액은물품구매에투입.4.상환매달순이익이고정적이지않으나평균300만~450만원으로생활비를제외한나머지비용으로상환할계획.</t>
  </si>
  <si>
    <t>매장을공사하려합니다</t>
  </si>
  <si>
    <t>현재마트를운영하고있습니다지난번투자자님들의많은도움덕분으로매출도상승하고구색도많이늘었습니다요번에는인근초.중.고등학생들의요구로핫도그가맹점을매장중4평정도를핫도그및햄버거가맹점으로꾸미려합니다많은지원바랍니다</t>
  </si>
  <si>
    <t>기본대출:웰컴론:160만머니옥션:200만월이자111800원(원리금균등상환)주수입원:마트매출월360만순수익144만부수익80~120만(컴퓨터출장수리및차량이동과.채판매)핫도그가맹점신설비용4~6평기준550만(시카고핫도그)총개설비용550만자본금:300만핫도그가맹점개설비용총550만원중300만원은자비로충당하고나머지250만원은투자자분들의도움을받고자합니다상환계획은현재저의마트주변300미터이내에초.중.고학생수가300~350명정도됩니다이중하루매장방문인원을30명으로잡고서핫도그1000원판매일매출최소3만원월매출90만원을예상합니다최소매출입니다여기서물품구매대금을50%로잡고45만원을뺀다하여도충분한상환금이나온다고생각합니다다시한번믿고도와주시면성심성의것현재와같이열심히상환하것을약속합니다</t>
  </si>
  <si>
    <t>개인사업자인데조류독감의여파로현금서비스를받아신용하락없이대환할자금이필요합니다</t>
  </si>
  <si>
    <t>서울에서음식점을하고있는36세자영업자입니다.올초에발생한조류독감의여파로긴급자금으로어쩔수없이현금서비스를받게되었습니다.지금은남은금액은200만원가량되어계속놔두게되면신용도에지속적으로문제가생길것같아머니옥션에서대출을해보려합니다.신용카드,핸드폰등등연체는전혀없는상황이고신용도도6등급이라그리나쁘지는않다고생각합니다.여러분들의힘을모아힘든시기를이겨낼수있도록도움부탁드립니다.</t>
  </si>
  <si>
    <t>1.주수입내역-음식점을운영하여4월부터고정매출2000만원에서2500만원가량꾸준히나오고있습니다.2.월고정지출내역-고정지출내역은인건비,임대료,재료값등을포함하여한달1300만원에서1500만원가량나옵니다.대출내역으로는신협에서햇살론3000만원을월100만원가량갚아나가고있으며연체는전혀없습니다.개인적인지출내역은카드요금,폰요금,식대,부모님용돈등으로200만원가량사용합니다.3.대출이후상환계획-위의지출내역이외에는가게비품구입,수리등으로약20만원에서50만원가량들어갑니다.이자+원금계산해보니달215000원가량으로생각되고부담스럽지않다생각합니다.</t>
  </si>
  <si>
    <t>150생활자금이필요합니다.대출상환은매월5일급여일자에상환하는걸로하겠습니다.</t>
  </si>
  <si>
    <t>곧추석이라부모님께큰선물하나해드리고싶어서개인생활자금으로활용하고자대출희망합니다.</t>
  </si>
  <si>
    <t>기존대출금액은현대캐피탈400원과아파트융자담보대출받은것이있습니다주수입원은직장급여이며.월보험료17만원정도와핸드폰요금은15만원내외입니다.현대캐피탈원금+이자매월16~17원정도나가고있구요.그외에생활비는한달20만원내외입니다.고정적으로지출되는금액이75정도급여공제후132만원원정도이니깐매월27만원은충분히상환가능합니다.</t>
  </si>
  <si>
    <t>청주)공직자입니다.100만원소액좀빌려볼까합니다.</t>
  </si>
  <si>
    <t>생활자금이좀필요해서...신용등급은좋지않습니다...어린나이에정말세상이이렇게만만한곳이아니다라는걸많이느꼈습니다...지금은개인워크아웃500하고농협쪽500있습니다.나머지2000만원정도상환한상태이고요...제가군인입니다...어린나이에너무욕심을많이부렸나봅니다.월급나오는족족이빚갚아버리느라지금너무생활고에숨이막혀있습니다.월급은10일날나오지만20일날수당이나옵니다.20만원정도들어오는데이걸로빠른기일내에상환하고합니다.제발부탁좀드리겠습니다.도와주세요</t>
  </si>
  <si>
    <t>개인워크아웃500만원(한달에20만원씩갚을예정임)농협500만원(연체가됐는데갚으려고전화해보니추후에추심원들한테전화가오게되면추심원들과상의를하고월로갚으라네요그래서아직상환하고있지는않습니다.)한달월급은170만원정도됩니다.10일정도에입금되고요그외20일날시간외수당과한달밥값이라고식비수당이나옵니다.식비수당이15만원정도들어오고한달시간외수당이5만원정도들어옵니다.10일날은다른대출들과지인들한테빌린돈갚을예정이고요20일날들어오는수당으로100만원대출하게되면갚을예정입니다.</t>
  </si>
  <si>
    <t>원룸보증금목적입니다</t>
  </si>
  <si>
    <t>현살고있는곳이인천이구요일하는곳이안양이다보니거리상이사를가고싶은데안양지역원룸보증금이비싸더군요부득이하게조금이나마모아왔던돈도7월아버지가응급실에실려가셔서중환자실4일입원8일누워게셨습니다으료보험이나중환자실입원비용이대학병원이다보니어마어마하더군요하나뿐인아버지이기에조금모아둔돈을병원비로내구나니이사비용이부족하여여러투자자님들에게부탁드리겠습니다</t>
  </si>
  <si>
    <t>현제사금융건2건이구요러시엔케시180만원남았습니다KJI220만원정도남았구요월30만원정도이자와원금을값아나가구요현직장은안양에여성수제화매장이구요현매장근속은1년이조금넘구요월수입기본급230만원이구요인센티브20~40만원정도현제고정비는월세37만원공과금10~13만원정도구요사금융이자30만원통신비10만원교통비20만원식대및용돈40만원정도나가구있습니다그간조금씩은저금을하였었구요현수입을미니멈250만원을잡구요고정지출을맥심엄160만원을잡아두투자자님들에소중한투자이자및원리금을충분이상환할수있습니다저한테도적금이다생각하며열심히일하여상환해드리겠습니다많은도움주십시요</t>
  </si>
  <si>
    <t>매월20일,정직한상환을약속합니다.</t>
  </si>
  <si>
    <t>*대출목적및사용용도*-집안조사로인하여자금이필요합니다.넉넉한형편이아닌지라,어려운상황에부모님께바로도움을드릴수가없네요..경미한사고가발생하여,보태드려야하는상황입니다.직장생활하기몇년전개인적인소규모의업무를하다가발생한채무가있어,더이상고금리의자금을사용하기는부담도많이되고어렵습니다.</t>
  </si>
  <si>
    <t>*기존대출건*저축은행1곳,대부업2곳을사용하고있으며월40만원가량의이자+원금이지출되고있습니다.*주수입원*매월16일세후160가량의급여를받고있습니다.*월고정지출*보험및적금50만원/통신료평균8만원교통비5만원/사내식당식대4만원/대출금40만원남은금액은부모님께드리고있습니다.*상환계획*월상환액이10만원이넘지않는수준이면충분히연체없이성실히상환이가능합니다.(원금+이자합한금액)부모님께드리는금액을조금줄이면가능합니다.성실히저축하면서잘갚아나가겠습니다.</t>
  </si>
  <si>
    <t>300만원긴급대출원합니다.</t>
  </si>
  <si>
    <t>긴급하게300만원대출원합니다.생활자금이급하게필요하여다시신청하게되었습니다.</t>
  </si>
  <si>
    <t>기존대출은사금융포함하여2000만원정도있습니다.직장은(주)오케이시스템이며직장근무지는한국가스공사입니다.회사가망하지않는한저희회사도망하지않습니다.기본에머니옥션사용하고있지만소액이기때문에또한,연체기록은여지껏한번도없었습니다.월수입은200만원이조금넘으며,출장비포함하면240만원정도됩니다.상환계획은거의믿으실수있습니다.근래에신용카드연체가1달정도있었는데.이번달로마무리지었고카드신용대출이이번달로완납이됩니다.도와주십시요</t>
  </si>
  <si>
    <t>꿈이있는젊은여성입니다.대출부탁합니다</t>
  </si>
  <si>
    <t>올해대졸입니다.아직따야할자격증이몇개남아서요.자격증을따기위해대출신청합니다.</t>
  </si>
  <si>
    <t>기존대출금으로학자금대출400만원있구요이자는무이자입니다.현재저는대졸이구취업준비생으로아르바이트를하면서80정도벌고있습니다.또생활비로부모닉께서40만원씩주시구요.저의한달생활비로는핸드폰비7~8만원+차비15만원+식비25만원+관리비7만원(집은자가로월세나이런건없음)+기타등등..대출후상환은소액대출이기때문에부담없이아르바이트나용돈으로충분히상환가능하구요또자격증취득은이력서나면접을위해열심히준비하는것이니만큼자격증취득후취직이되면직장은으로서상환에아무런문제가없습니다.</t>
  </si>
  <si>
    <t>열심히살고싶습니다.도와주십시요</t>
  </si>
  <si>
    <t>직장에서영업부에속하다보니자동차운전하는시간이많습니다.자동차가연식이오래된차다보니손볼곳이이곳저곳이아니였습니다.하지만그냥탈때까지타려고했으나,지금은수리비가200만원가까이나와버리는지경에이르게되어대출을신청하게되었습니다.</t>
  </si>
  <si>
    <t>월급은150만원이며일일영업비가17,000원씩하여매달40만원정도수입이됩니다.(유류비20만원+통신비5만원제외한금액)월급에서중고차할부(현대캐피탈)매달27만원정도나가며머니옥션대출금갚는데최우선으로하겠습니다.</t>
  </si>
  <si>
    <t>도와주세요........제가신용과다조회로인해서캐피탈이나은행쪽으로는거이부결이납니다......제가급히돈을쓰고싶은데마땅히대출할려고해도과다조회로인해서거의부결이납니다그래서이렇게글을올리게됐습니다</t>
  </si>
  <si>
    <t>기존대출은고려저축은행300산와머니300쓰고있구여..잘갚아나가고있구여..제가직장인을다니고있습니다월급일이매달24일이면월급이들어옵니다..월급들어오는데로투자분들의이자를꼬박꼬박갚아나가도록하겠습니다제발좀도와주십시요..</t>
  </si>
  <si>
    <t>도움을부탁드립니다.</t>
  </si>
  <si>
    <t>이곳에서두번대출받았으며한건은정상상환완료하였고잔여한건도이제2회남았습니다.지금까지단한번의연체없이믿고투자해주신분들에게신의로써답해드렸습니다.이번에전세만기가도래하면서보증금을조금올려줘야할것같습니다.아직확정은아니지만며칠전통화하면서그런말씀을하시더군요.미리준비해놓아야할듯하여도움을부탁드립니다.인상안은1,000만원이나100만원은생활여유자금으로확보해두려합니다.</t>
  </si>
  <si>
    <t>저축은행과은행에대출이있습니다.월40만원정도납입하고있으며기타공과금등은많지않아급여생활로충당하기에문제가없습니다.다만저축은행금리가높아환승론신청할까하였으나전세만기때문에부득이신용신청하였으며보증금일부라도조정되면일부상환할겁니다.기존에배우자명의로마련해둔서울소재34평아파트로들어갈까하였으나세입자임대금부분을전부마련하여입주키위해조금더고생할생각입니다.지금까지연체한번없이믿음에는믿음으로보답할것입니다.후회치않는투자가되실수있도록보답드리겠습니다.</t>
  </si>
  <si>
    <t>생활자금목적으로대출원합니다.성실히갚겠습니다.</t>
  </si>
  <si>
    <t>원리금균등으로납입하겠습니다.성실히갚겠습니다.</t>
  </si>
  <si>
    <t>꼭투자자님들의도움이필요합니다.</t>
  </si>
  <si>
    <t>대출신청이유:동생의학자금대출의목적입니다.여동생이있는데학비지원이안돼부득이하게어머니께서카드로학비400만원을지불하신상태이며상환을위해서머니옥션을이용하게되었습니다.</t>
  </si>
  <si>
    <t>안녕하세요.투자자님들~~월수입:현재아파트분양업계에서일을하고있으며월120~130만원주급으로는25~30만원을벌고있습니다.상환계획:고정월수입은위에보시는바와같이120~130정도이며혼자생활중이고월지출은방값23만원,생활비30만원정도,적금12만원씩지불중이며공과금은제가고시원이라지불하는부분은없습니다.그래서한달에20만원정도의상환이라면충분히가능할거라생각됩니다.물론어머니께서카드를사용하신것이어서같이상환계획을세우고있으니연체되는부분분명없을겁니다.대학교때농협에서학자금대출받은적있으며상환완료했습니다.현재핸드폰비,기타공과금,인터넷비,신용카드연체내역없습니다.그리고현재상환중인대출내역없습니다.연체없이매달꼬박꼬박잘상환해나가겠습니다.다시한번꼭도움부탁드립니다.</t>
  </si>
  <si>
    <t>생활자금및상환금소액200만원급돈이필요합니다.</t>
  </si>
  <si>
    <t>카드값소액(20만원)과핸드폰대출에이용당하여100만원을한번에완납하게되어신청하게되었습니다.위와같은이유로소액으로급돈이필요하여신청하게되었습니다.</t>
  </si>
  <si>
    <t>현재이용중인금융은아래와같습니다.1.러쉬앤캐쉬:대출금200만원,32%이율,월이자6만원정도2,산와머니:대출금400만원,32%정도이율,월이자12만원정도3,with캐피탈:대출금200만원,30%정도이율,월이자5만원정도4.우리금융저축:대출금500만원,35%정도이율,월원이금균등상환23만원정도5.한신저축은행:대출금500만원,12%이율,월원금포함13만원(현재원금이350만원정도남았습니다.)월평균65만원정도상환하고있습니다.현재4대보험이되는직장에정규직으로다니고있으며연봉은4000만원에인센티브300하여총4300만원입니다.월급여로통장에매달수여하는금액은300만원입니다.대출후연체없이상환하는데무리가없으니잘상환하도록하겠습니다.</t>
  </si>
  <si>
    <t>[자영업운영자금]</t>
  </si>
  <si>
    <t>-학원을2012/10/15일사업자등록을마침으로초기운영자금이필요하여대출을신청합니다!-대출금사용용도:학원전세금을지금후.차량인수금으로학원마련예상비용을책정하여운영자금을다른일을하며벌었으나.위자금을마련후,또다른추가지출비용이생겨.학원특성상학원비의빠른회전률이없어대출금을마련하길원합니다!바른투자자님들의심사숙고한투자를기다립니다!</t>
  </si>
  <si>
    <t>기대출-단박대출100만원1년/10월기준-10개월차/30만원가량남음.주수입원전남광양시금영로161-1번지빼어날수광영학원(장)주수입금액10/15일학원의인수로인해수입책정이불가.한달후//11월현입학원생28명입학완료//예상한달총수입:과목당15*29(영.수)=30만원(1인당)계840만원.지출내역월기대출112,000원[단박대출]핸드폰[72,000원]월임대료[420,000원]차량유류비[500,000]학원교사2[2,400,000]정수기[32,500]카드기[10,000]복사기[50,000]기타전기세[아직안나왔습니다.]거주주택월세[380,000]거주주택기타세[98,000]거주주택식대[500,000]계절별변동있음/200,000학원원장&amp;교사점심도시락[420,000]대출이후상환계획총수입예상8,400,000지출예상4,994,500수입대지출차액:3,405,500원[학원운영1개월후.조기상환가능]</t>
  </si>
  <si>
    <t>추가대출</t>
  </si>
  <si>
    <t>기존에대출을해주셔서잘상환하고있으며조금더추가대출이필요하여신청하게되었습니다.한번도연체없이잘상환하고있으니연체할걱정은안하셔도됩니다.</t>
  </si>
  <si>
    <t>1.주수입내역-매달급여140~150만원.주말에가끔하는아르바이드로30~40만원정도더수입발생2.월고정지출내역-기대출상환금액:50~60만원휴대폰요금:5만원~6만원관리비:25만원생활비:20~30만원3.대출이후상환계획-저는연체는절대하지않습니다.여유자금이생기면미리다상환할계획입니다.연체없이계획에맞게잘상환할예정입니다.</t>
  </si>
  <si>
    <t>급하게돈이필요해서신청합니다...</t>
  </si>
  <si>
    <t>어린나이에뭣도모르고대출을하다보니...신용이많이떨어졌더라구요...생활자금으로급하게돈이필요한데대출은안되고...지금은꼬박꼬박갚고있는데아직멀었네요...</t>
  </si>
  <si>
    <t>매달30만원씩신용회복기금에내고있습니다.매달25일이월급날이라꼬박꼬박드리겠습니다.부탁좀드리겠습니다...</t>
  </si>
  <si>
    <t>20년경력의컴퓨터프로그래머입니다.제글을보시고투자해주시면성실히상환하겠습니다.</t>
  </si>
  <si>
    <t>프리랜서컴퓨터프로그래머로일하고있습니다.경력은20년정도되었습니다.정직원이아닌프리랜서이다보니계약기간이끝나고다음계약시작일까지본의아니게쉬게되는경우가발생할수있습니다.올4월21일이전계약이만료되어발주처사정으로다음계약까지약2달간쉬게되었습니다.저같은경우는몇년에한번씩이런일이발생되었습니다.쉬는동안의생활비와기존대출상환금등에필요한자금이부족하여직장동료및지인들에게300만원정도융통하게되었습니다.현재다시급여를받고있지만300만원을한번에해결하기버거운금액이라투자자분들께도움을요청드립니다.지인분들도넉넉한형편이아닌지라너무죄송스러워이곳에서융통한자금으로먼저돌려드리고나누어상환하면제마음이좀편할것같습니다.</t>
  </si>
  <si>
    <t>현재대출내역입니다.시티캐피탈800시티카드론740국민카드론320스타상호저축180제고정급여560에서3.3%원천징수하고나면540정도통장으로입금됩니다.그중에300정도생활비로지출됩니다.대출금은110만원정도원금+이자상환하고있습니다.130정도남는금액은제용돈과제가따로들어놓은적금및보험금등로사용됩니다.월30~50정도유휴자금이남는거같습니다.현재프린랜서계약은내년1월21일까지이며그후2년계약연장하기로되어있으므로올해와같이중간에쉬는일은없도록할것입니다.부디투자자분들께서제게도움을주신다면급여일에다른대출금상환에앞서제일먼저상환드릴것을약속드립니다.</t>
  </si>
  <si>
    <t>대출신청합니다..</t>
  </si>
  <si>
    <t>올초에부모님수술비로너무급한돈이필요해서카드론현금서비스를사용하였고다시건강이악화되어목돈이필요하게되었습니다.대출을알아보려다,,카드론과현금서비스이용으로신용도가하락하는바람에머니옥션에도움을요청해봅니다.</t>
  </si>
  <si>
    <t>현재건설현장에서근무중이며급여는월350~450입니다와이프가제명의사업자로일본식선술집운영중이며장사가잘되지는않지만월순이익150이상은됩니다.현재가게수익으론힘들어서저는따로직장을다니고있습니다.2년3개월전가게오픈하면서전세담보3000만원대출이있습니다어차피전세자금담보라이자19만원만내고있구요연체한번도없습니다..카드론월85만원상환중입니다.역시연체한번도없습니다가정에큰일이있어갑작스레빚이늘었지만충분히갚아나갈능력이되니까,,꼭좀도와주세요연체없이성실상환약속하겠습니다.</t>
  </si>
  <si>
    <t>꼭좀부탁드립니다..부탁드립니다</t>
  </si>
  <si>
    <t>컴퓨터a/s수리기사자격증취득및학원비로쓸려고합니다..부탁드립니다</t>
  </si>
  <si>
    <t>기간안에연체없이꼭상환약속드립니다...믿어주십시요.</t>
  </si>
  <si>
    <t>직장인으로써급하게100만원정도사용해볼려고합니다.</t>
  </si>
  <si>
    <t>대출을받게되는목적은첫째둘째아이가있는데요.현재입원해있는상황입니다.둘다폐렴으로입원해있는데입원기간이길어지네요.아무리보험혜택이된다고하지만입원실료가너무비싸서급하게빌려볼려고합니다.</t>
  </si>
  <si>
    <t>현재직장에서월급은실수령220만원정도받습니다.차량유지비및기타금액뺀실수령이구요.연말보너스및상여금금액다합치면연1천만원정도더받습니다.원리금균등상환으로꾸준이갚아갈계획입니다.현재기대출은솔로몬저축은행500만월14만상환예가람저축은행300만원리금균등월14만상환2년남음hk저축은행300만원리금균등월15만상환6개월남음웰컴크레딧300만원리금균등월22만상환2개월남음러쉬앤케쉬600만월19만상환이렇게있습니다.</t>
  </si>
  <si>
    <t>신규렌탈제품구입</t>
  </si>
  <si>
    <t>*신규렌탈제품매입자금*우리회사는사무용기기를렌탈하여수익을창출하는회사입니다수입차회사,보험사,카드사등기업에디지탈복합기,무한프린터,PC,노트북,프로젝터등을대여하고이제품을사후관리하며수익을창출하고있습니다.수익성을높이기위해서자체소모품재생공장도함께운영중입니다.렌탈업을하면서늘아쉬운점이자금인데요우리와같은회사가알차게성장할수있도록많은지원바랍니다.*아울러더많은이익을나눌수있도록더욱노력하겠습니다.감사합니다</t>
  </si>
  <si>
    <t>이자금은신규제품구입용도로사용합니다.-주수입원(렌탈수익(순수익80%),소모품판매수익(20%))기술교육아카데미(신규아이템으로진행중)-고정수입월간렌탈대금2,700만원소모품판매,A/S수익500만원기타교육수익400만원-상환계획렌탈제품에투입되므로매월렌탈대금에서바로지급합니다.</t>
  </si>
  <si>
    <t>믿고도와주시는만큼빠른시일내에상환하겠습니다..</t>
  </si>
  <si>
    <t>안녕하세요이제막입사를하게되는새내기신입사원입니다..다름이아니라제가이렇게도움을요청하게된사연은제가22살때취직도안되고생활비가없어서어리석은판단으로인해휴대폰대출이라는걸하게되었습니다...그당시에는세달뒤에바로명의변경해준다고해서아무런의심도하지못한채핸드폰4대를하고40만원을받는어리석은짓을하였습니다...그당시에는저에게40만원도큰돈인지라아주잠깐의달달함을느끼고3개월뒤에바로연락을하였더니없는번호라고뜨기만하였고..집에서연락이왔습니다...제이름으로된신용정보회사에서4개의우편물이왔다구요...그빚이총합쳐서380이라는돈이였습니다...그때당시에는정말제가미친짓을한거였구나하며정말제자신이싫어질만큼벼러별생각또한다해봤습니다...해서는안될일까지해가며120이란돈을만들어일부는가리긴하였는데...260이란돈이남아있고그돈이계속연체이자가붙어270으로올라서통지서가계속날라오고있습니다....충분히제가일을해서갚을수있는돈이기는하나..저희집사정이그당시에는변명아닌변명이겠지만힘들어서버는족족집에붙여주고해야해서가리질못하였습니다....24살때좋은기회가생겨최종면접까지가게되었지만통신회사다보니제신용을보시고는이래선자기들과일을함께할수없다라며사람들많은곳에서무시를당하고,,취직자리또한쉽게구하지못하였습니다..지금현재는고향에내려와텔레마케터라는직업에취직을하게되였으나2달뒤에사대보험이들어간답니다...사대보험이들어가기전에모든빚을가리고떳떳하고당당하게일을하고싶어여러분께도움을요청합니다...제가정말너무어리석다라는걸잘압니다...이어리석은사람떳떳하게살고싶어여러분께도움을청합니다...믿고도와주시는만큼빠른시일내에상환해드리는걸로보답해드리겠습니다...믿고도와주세요...</t>
  </si>
  <si>
    <t>-주수입원비과세저축팀텔레마케터-주수입금액기본급130++보너스-월고정지출내역핸드폰요금-8만원식대-10만원교통비-6만원관리비-5만원총합계=29만원-대출이후의상환계획(월급기본급)130만원-(월고정지출내역)29만원=101만원(대출시월상환금액)194,974원101만원-194,974원=815,026원</t>
  </si>
  <si>
    <t>단기생활자금을위해신청합니다.</t>
  </si>
  <si>
    <t>저는소규모IT회사(법인)을운영하고있으며,최근불황에의한자금회전이원할하지못해,개인(가정)생활자금을위해신청합니다.법인회사는대표로되어있지만,개인용도로전환할수없고,주주(동업)멤버에게도부담을주기에머니옥션을선택하였습니다.몇년전부터제지인이머니옥션에서근무하였기에이시스템에대해서는잘알고있습니다.11월,12월엔예상되는자금유입이있기에현재는분할로변제제시를하였으나되도록이면연내정리를목적으로하겠습니다.신의,성실로변제하여최대한긴급할시자주이용할수있도록하겠습니다.사업의대표이다보니신용도관리차원에서1금융권외엔사용을일부러자제하고있었습니다.</t>
  </si>
  <si>
    <t>1.기존대출-1금융권(우리/국민/기업):약8,000,000원2.회사대출보증-서울보증재단:7,500,000원3.변제계획-월200~300만원정도의고정수익이발생하므로,30만원정도변제는부담없음-11월,12월에예정된대금이들어오면변제정리도가능함(최악의경우를대비하여12개월분할변제계획제시함)</t>
  </si>
  <si>
    <t>사업자금으로재신청합니다:)</t>
  </si>
  <si>
    <t>저는현재쇼핑몰운영중입니다.지난번많은분들의도움으로사업을조금늘려하고있습니다.이번역시사업부분의확장부분으로제신청하게되었습니다.저는악세사리쇼핑몰을운영중이며겨울이면매출이늘어나는시기이기때문에또한번의도움으로번창하고싶습니다.쇼핑몰운영중이라제작과포장배송업무등으로하루연체가있었으나업무관계이기때문에문제없이상환을약속할수가있습니다현재받고있는대출과함께상환하기위해개월수역시맞추어상환하려합니다</t>
  </si>
  <si>
    <t>현재대출금으로매달60만원정도소비되고있습니다.쇼핑몰수입과오프라인에서판매하고있기때문에현금수입도있어서월350만원수입정도됩니다.남편에게생활비도따로받고있기에상환은문제가없습니다.</t>
  </si>
  <si>
    <t>시골에농사지으시면하루하루살아가시는부모님이계십니다.농사조금지어서근근히생활하고계시는데이번에논에일하러나가셨다가어지러움증에넘어지셔서허리를많이다치셨는데디스크수술을해야한다고합니다.이수술비가워낙너무부담스러워이렇게신청드립니다.자식된도리를다할수있게도와주세요</t>
  </si>
  <si>
    <t>주택구입대출금:9,000,000원월650,000상환중주수입원:월급여:2,500,000원근무연수:10년</t>
  </si>
  <si>
    <t>이번에차량을구입하면서800만원을곗돈으로처리하려했으나계주의잠적으로급하게자금융통이필요하게되었습니</t>
  </si>
  <si>
    <t>지푸라기라도잡고싶은심정에글을올립니다.현재3살딸아이를둔엄마입니다.조금무리를해서차량구입을하게되었습니다.일부는할부로그리고일부는현금으로구입하게되었습니다.현금구입부분은카드할인을받기위하여카드승인을받고매달50만원씩계를들고있었습니다.지난달에미리받기로했었는데.다른분이사정이급하다하여양보한후이번달에받기로했는데...계주가잠적을하게되었습니다.영화와같은일이저에게벌어지니너무도막막하고답답할따름입니다.저도...이곳에서잘회생할수있을까요?</t>
  </si>
  <si>
    <t>신랑급여일은10일제급여일은21일입니다.상환일전에미리미리자동이체를설정하여날짜를놓치는일없도록하겠습니다.여유자금이생길때미리미리선결제를하여조기상환할수있도록하겠습니다</t>
  </si>
  <si>
    <t>100만원빌려주세요</t>
  </si>
  <si>
    <t>건강상의문제로급하게대출요청드립니다.제발도와주세요~ㅠㅠ</t>
  </si>
  <si>
    <t>저는건강이안좋아져서급하게돈이필요하게되었습니다.큰수술이확정된건아니지만조직검사등의검사비가없어여기에급하게도움을요청합니다.검사가끝나면보험사에서청구하겠지만,지금당장의검사비용이없어여기에신청합니다.돈을못구하다보니검사는늦어지고,혹큰병은아닐까걱정하며하루하루를보내고있습니다.제발도와주세요~</t>
  </si>
  <si>
    <t>1.기대출국민은행200만원HK은행200만원현대스위스180만원현대캐피탈25만원러시앤캐쉬400만원웰컴론200만원리드코프300만원2.매월상환금국민은행13만원HK은행10만원현대스위스10만원현대캐피탈5만원러시앤캐쉬10만원월컴론9만원리드코프18만원3.상환계획현재기대출이많다는건저도잘알고있습니다.그전까지취업에문제가많아생활이어려워지다보니현재이지경이되어있습니다.저도여러가지방법을찾아봤지만지금당장은어떻게해볼수있는상태가아니였습니다.신용에무지했던터라상황이어려운지몰랐습니다.현재로서는어디에도환승론대출을해주는곳이없어지금까지버티고있습니다.3개월동안꾸준히신용관리를잘해서환승론을받을생각입니다.꾸준하지는않지만추가수입으로알바로한달에20만원정도있습니다.열심히갚아나가겠습니다.</t>
  </si>
  <si>
    <t>6개월로빠른상환합니다.</t>
  </si>
  <si>
    <t>긴급생활자금으로신청합니다.어머니께서작은포장마차를하고계십니다.요즘경기가안좋아서그런지장사가잘안되시는편인데밀린자릿세를못내면장사를못하게한다고하시네요..꼭부탁드립니다.비록장사는잘안되는포장마차지만어머니에겐희망이시거든요..성실하게잘상환하겠습니다..</t>
  </si>
  <si>
    <t>국민은행1500만원(저이율)하나은행630만원(저이율)신라저축400만원웰컴론190만원러시앤캐시200만원원캐싱250만원아이루리아270만원월수입은직장급여로170만원이구요.월이자는50만원정도입니다.6개월로신속하고성실하게상환하겠습니다.감사합니다</t>
  </si>
  <si>
    <t>2014년도코엑스키덜트페어박람회출품구입자금</t>
  </si>
  <si>
    <t>이번대출의목적은키덜트페어라는박람회물품자금목적입니다.키덜트페어발람회는2014년08월6일부터08월10일까지5일동안개최되며약3만~5만명정도의방문객이예상되고있습니다.저희타마고에서기대매출은약4~5천정도입니다.</t>
  </si>
  <si>
    <t>1.주수입내역-매출은약2000~2500정도이며순수익은450정도입니다.2.월고정지출내역-기대출상환금액(75만원),휴대폰요금(6만원),식대(15만원),임대료(70만원),관리비(10만원)캡스(6만원),보험료(19만원)3.대출이후상환계획-월60만원상환계획</t>
  </si>
  <si>
    <t>급여일에맞추어최우선으로상환하겠어요</t>
  </si>
  <si>
    <t>생활자금으로급하게대출받게되었어요.대학생자녀를두고생활하다보니생활자금이모자라서대출신청합니다.</t>
  </si>
  <si>
    <t>기존대출월상환액은70만원정도들어갑니다.제월소득은280만원정도이고배우자소득은80만원정도입니다.</t>
  </si>
  <si>
    <t>SNS광고및할인쿠폰서비스,유명업체에서표방소송중.승소확률100%</t>
  </si>
  <si>
    <t>상표와상호는아이쿠폰이고특허청에등록되어있습니다.1999년부터SNS광고및할인쿠폰회사와컴퓨터AMDCPU메모리유통회사를운영해오다가2009년갑작스럽게위중한암진단을선고받고모든걸접을수밖에없었습니다.몸이망가지니제가가진모든게한순간에무너져버리더군요.고통스러웠지만수년간수술및치료를받고살아남게되었죠.몸을추스려다시재건하려다보니,유명한타사에서상표와상호까지동일하게사용하고있어현재민사및특허소송중입니다.현재판결을앞두고있고승소100%확률입니다.www.icoupons.co.kr아이쿠폰.2천만원을투자도와주시면성실하게갚아나갈수있고성공한회사로만들어나갈수있습니다.절대후회하실일없습니다.승승장구할일만남았으니까요.</t>
  </si>
  <si>
    <t>기존에35만명의회원이있었고,회사재개하면기하급수적으로늘어날것입니다.모든노하우와경험들을토대로성장시켜나갈것입니다.각업체당적게는50만원에서많게는350까지6개월단위로계약할계획이며,성공시투자하신분들을위하여위약속한이자율보다조금더지급할생각입니다.이익배분은확실하게약속드립니다.상황에따라최우선적으로일시불로조기에지급합니다.</t>
  </si>
  <si>
    <t>현재직장에재직중으로집안사정으로5백만원이필요하여머니옥션에올립니다.(일상업무가바빠서자금이필요한시기에핸드폰으로농협xxx이라는데서전화가와서서류를보냈는데,그게중개업소였는지이후에는연락도안되고,결과는사금융이용과과다조회로신용등급만하락됨)</t>
  </si>
  <si>
    <t>1.현재대출은제일은행마이너스통장30,000,000원,카드론삼성카드13,500,00024.9%씨티카드3,428,00019%정도제일은행7,576,00012.26%국민카드2,400,0009.6%외환카드1,909,00010.9%롯데카드628,00015%계;59,441,000원2.현금서비스신한카드10,000,000롯데카드3,441,000(리볼빙)씨티카드8,160,000(리)외환카드1,270,000계;22,871,0003.대부업체산와머니8,423,846바로5,841,874하이7,087,950계;21,353,6704.월상환금액1.카드론,마이너스통장등2,300,000원2.산와머니500,000바로337,000하이227,225소계1,097,225계3,397,2255.상환계획1.본인소유아파트매각계약체결,2012.11.30매각완료예정.(1차로1천만원고금리상환예정,1천만원*24%-&gt;240만원/년절약)2.환승론이용고금리20%이상대환예정임(3천만원정도)(년이자비용5,500,000정도절약,원금상환,1천만원상환후바꿔드림론환승가능,)3.1+2이자비용절감예상,7,500,000,월625,000절감4.5백만원에대한머니옥션에서의월상환액266,858원(25%24개월)은201211.30이후무리없슴5.월급여는현재400만원내외이나향후충분히늘어날것으로확신함6.성실상환할것을약속드리며감사드립니다.</t>
  </si>
  <si>
    <t>4대보험직장인으로생활자금도움부탁드리겠습니다</t>
  </si>
  <si>
    <t>36세의4대보험급여수령하고있는직장인입니다.08년파산면책확정이후금융권대출이불가하여1년전사금융3곳에서800만원대출을받았습니다.현재연체없이납부하고있으며,600만원납부하고있습니다.납부를하여도높은이자에너무나큰지출을하고있습니다.부모님용돈도못드려몇달연락도못하고있는실정입니다.얼마전대부중계업에서엄청난신용조회를하여대출가능성은희박한상황으로,마지막이라는심정으로신청드립니다.많은걱정으로직장생활에도영향을미치고있어서어렵게도움요청드립니다.우선부모님밀린용돈드리고조금생활비하려합니다</t>
  </si>
  <si>
    <t>현재-리드코프(400만원중200만원남음):매월15일150,000원납부머니라이프(200만원중190만원남음):매월15일200,000원납부케이아이코아즈(400만원중350만원남음):매월15일200,000원납부급여일은매월15일이며수령액250만원입니다.현재회사에서보증금해주어50만원의월세를제외하고나면190만원됩니다.생활비및이동통신비제하고약100만원으로다음달12월15일부터50만원씩납부하도록하겠습니다.신용등급은8등급이며04년식SM5520V차량소유하고있습니다.설정및할부없으며,저당권설정하시여담보도가능합니다.회사는경기도이천단월동에있으며방문확인도가능하며,신용으로보답드리겠습니다.끝으로금전적으로많은고통을받고있어이렇게문을두드리게되었습니다.믿고도움주시면얼굴도펴고직장생활열심히하여성실하게상환하겠습니다.감사합니다.</t>
  </si>
  <si>
    <t>방을옮기려하는데보증금이부족합니다..상한하는데는전혀문제없습니다..</t>
  </si>
  <si>
    <t>월수입270만원3개월에한번상여금도나옵니다지출생활비100만원대출상환원리금50만원여유120원정도의여유가있습니다</t>
  </si>
  <si>
    <t>생활자금으로사용하려합니다</t>
  </si>
  <si>
    <t>남자친구랑동거중인데남자친구가다치는바람에일을못했습니다.이번달월세도내야하고생활비로도써야하는데제미용실월급으로는힘이듭니다.</t>
  </si>
  <si>
    <t>따로대출받은건없습니다.통신연체가있어서다른곳에서대출이힘드네요.대출이되면월세내고통신연체를풀고다른곳에서대출을진행해볼생각입니다.도와주세요현재미용실에서스탭으로일하고있습니다.월고정급은85만원정도되구요.가끔손님들이팁을주면팁을모아서나눠서받습니다.통신요금은둘이합쳐서15만원쯤나오구요관리비6만원월세60만원가까이나오고,생활비30만원정도됩니다.남자친구도다시일을구하고있습니다.둘이합치면200만원은넘게벌기때문에고정지출을빼더라도월11만원씩은충분히상환할수있습니다.도와주세요</t>
  </si>
  <si>
    <t>대출받고싶습니다</t>
  </si>
  <si>
    <t>다리를다쳐서2개월쉬는바람에생활자금신청합니다</t>
  </si>
  <si>
    <t>10월15일집계단2층에서떨어져다치는바람에근두달을쉬었습니다.설비업종에종사중인데지난11월26일재취업하였습니다.12월한달은수입이전혀없어생활비와기존대출금상환이곤란하여대출신청합니다.</t>
  </si>
  <si>
    <t>국민은행잔액35만원월상환88,000원러시앤캐시잔액24만원월상환120,000원산와머니잔액140만원월상환120,000원브라보캐피탈잔액120만원월상환300,000원화성삼성전자협력업체한양이엔지상주업체태하이엔지라는회사에서근무중입니다.한양이엔지는4개상주업체를보유하고있습니다.반도체배관설비업종으로각종가스와화학성유체용배관설비를주업무로합니다.숙식은한양이엔지기숙사에서무료제공하고1근무일기준9만원주5일제실시로월예상22일근무시198만원수령에사장님이예전부터알고지낸지인이시라사기진작차원에서1~2일치수당을추가지급해주는경우도있습니다.기술직이라고용안정성은양호하며삼성전자가잘못되지않는한은일감은꾸준한편입니다.경력은2년되어갑니다.4대보험은저희가계약직으로되어있어선택을할수가있는데저는미선택으로지역의료보험만냅니다.다른건은연체가없었는데산와머니를3달정도연체한적이있었습니다.이업종전에사업을하던시절급전이필요해부득이3군데를이용했었는데산와머니화곡지점장님과상담후다시상환중입니다.급여통장은우리은행과국민은행2개를사용합니다.이직시업체선호주거래은행이보통위의2가지입니다.근로자우대저축이라통상급여라고찍혀나옵니다.첨부사진은사고당시찍었던사진입니다.근2달을쉬었더니손해가막심합니다.</t>
  </si>
  <si>
    <t>모두따뜻한겨울보내세요</t>
  </si>
  <si>
    <t>대출목적은일부생활자금과어머님허리수술비에조금이라도도움이되고자합니다.</t>
  </si>
  <si>
    <t>현재한직장에서10년넘게근무하고있으며,월급여실수령액은300만원,명절보너스(150만원,2회),그외아르바이트(지인과홈페이지개발-연평균200만원)로단한번의연체없이대출금을상환하고있습니다.투자자님들,다시한번믿고투자해주시면절대실망시키지않도록신뢰와성실로상환하겠습니다.</t>
  </si>
  <si>
    <t>생활안정자금이필요합니다.</t>
  </si>
  <si>
    <t>긴급생활자금이필요하게되었습니다..집에갑자기우환이생겨급히필요로하게되었습니다..투자자여러분들정말성실히납부할테니도와주십시요..</t>
  </si>
  <si>
    <t>저축은행3곳(현대스위스,예스,현대저축)1400만원이자50만원사금융(러쉬,리드,웰컴)1000만원이자40만원매달월평균주수입은190만원에두달에보너스로30만원현금수령하고있고.형님이집에생활비명목으로50만원부쳐주고있습니다.월270만원에서생활비(핸드폰비,기타생활비,집공과금)60-이자90120만원남은상황에서충분히14만원이자를성실히납부할수있습니다..투자자여러분들정말성실히납부하겠습니다.</t>
  </si>
  <si>
    <t>처음이용합니다.대출실행되면급여일10일에원리금12개월로상환할겁니다.</t>
  </si>
  <si>
    <t>갑자기돈이필요하게되어인터넷검색중이용해봅니다.대출이되면12개월원리금으로정리하고자합니다</t>
  </si>
  <si>
    <t>매월10일이급여일입니다.원리금12개월로상환할겁니다.급여통장사본제출할거구요.</t>
  </si>
  <si>
    <t>100%성실한상환계획을갖고있습니다.</t>
  </si>
  <si>
    <t>안녕하십니까?부산에살고있는새해가되면30살이되는긍정적인마인드를가지고사는직장인입니다.올한해직장생활을하면서급여를받고있는데처음직장생활을하느라계획되지않은자금들이지출이되어추가로돈이필요해여기저기돈을빌리다보니대출금이많이불어났습니다.한꺼번에다합쳐서내고싶은데금액이커져있고분산되어있어서정리를하고내년부터는계획적으로한군데에서상환하고싶습니다.그리고얼마전에아버지께서개인택시를하시는데교통사고가나셔서일을못하고계시고아들이하나인저로써는실질적인가장이라가정에서경제적인도움이될수있는사람이저뿐이어서여기저기알아보던도중이곳을알게되어사연을신청하였습니다.부모님슬하에서보살핌을받아오다가직장을가지고자립한지얼마되지않아소득도많지않고저축해놓은돈도많지않습니다.하지만사랑하는가족들을지키기위해이번한번도와주신다면저도저를도와주신고마운분들뿐만아니라저같이어려운일을겪고있는사람들을반드시도와드릴것입니다.올한해인생공부참을많이한것같습니다.내년에는올한해일들을발판삼아계획있는삶을살겠습니다.저는충분한미래계획과직업의비전을갖고있는사람으로써반드시보답하겠습니다.</t>
  </si>
  <si>
    <t>여러곳에분산되어있는대출금액은총1700만원이고,매월이자상환금액은매월60만원입니다.주수입원은월급여평균300만원+주말아르바이트월급60만원=360만원입니다.고정지출항목:생활비(식품,의복)45만원,통신비(핸드폰,인터넷,전화)13만원교통비(차량유지비+주유비)35만원,기존대출상환비용60만원영업비용50만원,보험료(종신,저축)80만원총수입360만원,고정지출283만원,상환여유금액77만원월상환비용57만원을충분히상환할수있습니다.이렇게계획이확실하기때문에상환할것입니다.꼭부탁드리겠습니다.</t>
  </si>
  <si>
    <t>작지만알찬중소기업에근무하는40대초반가장입니다.</t>
  </si>
  <si>
    <t>*대출계기:본인명의부모님부채로인한신용등급하락*사용용도:다음달전세만기이사비용마련</t>
  </si>
  <si>
    <t>*기존대출1.본인이직접상환:월12만원상환중(SC제일은행400만원,국민은행300만원)2.부모님께서상환:정확한금액은모르지만월100만원가량상환중인것으로추정(신한은행1억2천만원,농협6천만원)*주수입원및금액:본인급여300만원+와이프과외150만원*월고정지출(30만원):휴대폰10만원,식대15만원,기타5만원*상환계획:275만원대출후매달15만원(\149,546)씩상환</t>
  </si>
  <si>
    <t>150만원급하게구합니다.</t>
  </si>
  <si>
    <t>지난6월다니던직장을그만두고..이직을하는과정에서본의아니게다리를다치게되었습니다.그래서4개월정도쉬게되면서소득이없게되면서...예전에핸드폰사기대출을당한적이있어서...소득이없어핸드폰값을연체하게되었습니다.지금은물론이직하여월급을받고있긴하지만...제월급에서얼마정도집에생할비와제가쓰고있는통신비..교통비,식대등의지출로인해...핸드폰연체금을한번에충당하기어렵다판단하여..이같이신청하게되었습니다.</t>
  </si>
  <si>
    <t>위에서제시하였다시피..상환일은급여일에맞춰매월10일로신청하며...월리금균등상환하며매달149,944원씩갚도록하겠습니다.이는제가월급여받으면서갚을수있는최대한입니다.아,그리고지금현재는그어떤곳에서도자금대출을받고있지않습니다.</t>
  </si>
  <si>
    <t>500만원대출신청드립니다.</t>
  </si>
  <si>
    <t>안녕하세요...현승훈이라고합니다.몇년전에머니옥션에서대출받아한번도연체없이모두상환한기억이납니다.금번에도갑작스런집안사정(어머니병원비)으로인해부득이하게대출신청을하게되었습니다.저는직장인이며안정적인회사에다니고있기때문에대출해주셔도절대연체나그런걱정은안하셔도된다는것을말씀드립니다.과거머니옥션의좋은기억때문에다시찾아오게되었습니다.많은후원부탁드립니다.</t>
  </si>
  <si>
    <t>1.2014년기준연봉(원천징수상):4,500만원(연봉과는별도로매월인센티브면목으로평균50만원씩추가입금)2.담보대출을포함하여기대출상환금액은월100만원정도됨(식대,휴대폰비등회사지원으로따로없음)3.대출이후,평균월금액이400만원정도되어상환하는데는전혀문제가없으며믿고지원해주시면감사하겠습니다.</t>
  </si>
  <si>
    <t>채무통합대출신청</t>
  </si>
  <si>
    <t>채무통합대출입니다.중도상환수수료가없고더저렴한이곳으로대출옮기려합니다.</t>
  </si>
  <si>
    <t>1.주수입내역-실수령액250만원이상(인센티브제외,분기별인센티브지급)2.월고정지출내역-적금80만원/대출상환90만원(씨티40/카드50)/기타생활자금80만원3.대출이후상환계획-적금유지기존대출상환금액에서여유롭게대출상환가능함</t>
  </si>
  <si>
    <t>어머니수술비로급하게구해봅니다</t>
  </si>
  <si>
    <t>어머니가병환있으셨는데허리디스크까지합병증으로와서급하게수술해야합니다</t>
  </si>
  <si>
    <t>회사대출문의하니7월달에가능하고1000만원까지가능하다고합니다그때상환할계획입니다회사는포스코외주파트너사주)유일입니다입사는2007년3월28일입니다</t>
  </si>
  <si>
    <t>500백만원생활자금문의</t>
  </si>
  <si>
    <t>결혼을앞두고있어서결혼자금및생활자금용도입니다</t>
  </si>
  <si>
    <t>기대출내역hk저축은행2012년1월500만원4월추가대출150연체없이상환중월354월리드코프300월상환10만원11월sc제일은행새희망홀씨280만원월6만원상환12월새마을금고햇살론500만원3년실행기업은행및제일은행신용카드1년째연체없이사용중현금서비스x신용등급올크8416마크600점7등급입니다</t>
  </si>
  <si>
    <t>장인어른2월달에칠순이신데잔치해드리고싶어서요.이렇게효도한번하고싶습니다</t>
  </si>
  <si>
    <t>맞벌이부부입니다3년전사업실패로빛을많이졌지만서로서로도와가며빛을갚는중입니다지금은거의다갚은상태이고요.성실히상환하고있습니다장인어른도힘드신데저희힘들때많이도와주셔는데이번에2월달에칠순이신데.잔치할돈이없네요..다달이상환잘할수있습니다.효도하고싶네요.이번에못해드리면평생후회할것같아서요</t>
  </si>
  <si>
    <t>현재기존대출은거의다갚았고여남은건러쉬앤캐쉬280만원정도입니다25만원씩갚아나가고있습니다.1년4개월정도남았습니다.월수입은컴퓨터수리점에서일하고있습니다.월170타고있습니다와이프는보험회사에다니면서200정도받고있습니다.저희가다달이나가는금액은와이프가신용회복중이라70만원씩갚아나가고있습니다나머지는전기세전화비가스비40만원정도나갑니다.충분히성실히상환해나갈수있습니다도움드리는모든분들게감사드립니다.</t>
  </si>
  <si>
    <t>생활자금450만원정도필요합니다월상환하면서적금만기되는날모두상환가능합니다</t>
  </si>
  <si>
    <t>직장이랑살고있는곳이랑멀어서사무실근처에방을얻을려고하는데보증금때문에목돈이필요해서이렇게글을올립니다</t>
  </si>
  <si>
    <t>현재대출을사용하지않고있습니다건설현장전기사무실에서샵기사와공무를변행하면일하고있습니다월급은한달280만원입니다고정지출은적금50만원공과금,통신비30만원생활비50만원대량한달고정지출은130만원에서150만원선입니다상환계획은고정지출을제외한금액에서상환할예정입니다</t>
  </si>
  <si>
    <t>200정도만빌려주시면금방갚겠습니다</t>
  </si>
  <si>
    <t>대출목적-어머니가구안와사와대상포진이같이와서합병증으로고생하시다가입원치료와통원치료한약양약침뜸뭐다양한치료를해보셨는데1년6개월째완치가어려우세요...지금치료비랑이때까지치료하면서빌렸던돈들을갚아야해서제가갚고싶은데카드빚도있고치료비도한번에다갚기에너무버거워서고생중입니다지금글쓰는와중에도어머니생각나서눈물이나요월150소득있고월급이점차오를것이며4대보험도들어가는회사에요(판매직)빌려만주신다면정말성심성의껏날짜지켜가면서꼬박꼬박갚아나가겠습니다도와주세요감사합니다</t>
  </si>
  <si>
    <t>봄옷사입을위해신청하게되었습니다</t>
  </si>
  <si>
    <t>열심히벌어연체없이성실히갚아나가겠습니다월평균매출이2천만원이며순수익은400~500정도입니다사무실임대료와옷사입비그외지출제외하고는큰지출이없습니다기존대출도없으며여기에서도움을받아갚아나가는데큰지장이없을겁니다진짜성실히잘갚아나가겠습니다부탁드릴께요</t>
  </si>
  <si>
    <t>인터넷/모바일칸텐츠개발에따른비용충당</t>
  </si>
  <si>
    <t>작년중순까지직장인으로일을하다가사업을시작하기위해준비를하기시작했습니다.그런데,정말어렵더군요.모아둔돈없이아이디어하나만으로사업을시작한다는게,특히우리나라와같은금융제도와환경하에서는정말....그전에는그리큰돈이아니라고생각했던액수의돈마져도만들기가쉽지않더군요.각설하고...큰절망감에빠져세상과의이별까지생각하고있는저에게마지막희망이되어주실분없는지요?돈일~2천정도만투자해주실분....물론과거,사업에실패한경험이있는지라금융권의대출은받을수없는상황입니다.그렇지만빚이남아있는건아닙니다.(다갚았습니다.)참고로제가하고자하는일은컴퓨터관련일입니다.꽤나시장성이있는성장가능성이높은인터넷/모바일용컨텐츠개발및관련소프트웨어개발입니다.컨텐츠개발에전념하려다보니이것저것비용이들어가는군요.가진돈은없고....하루하루,시간시간이절박한저에게마지막희망이되어주실분을찾습니다.가진건없지만건강한육체와정신과컴퓨터관련아이디어만이전재산인,한가정을끝까지책임지고싶은어느중년의마지막희망이되어주실분...좋지도않은사연끝까지읽어주셔서감사합니다.</t>
  </si>
  <si>
    <t>다른빚은없습니다.프리랜서로일하다가아이디어를갖고사업을ㅎ고자합니다.인터넷/모바일컨텐츠및관련프로그램개발에3개월정도소요될예정이며,컨텐츠에의한매출을3개월이후로보고있습니다.인터넷/모바일컨텐츠에의한매출은유료회원을얼마나확보하느냐에그성패가달려있는데,회원을확보하기위한온라인마케팅계획도수립되어있습니다.개발하고자하는컨텐츠는향후성장가능성이꽤나높은내용입니다만,구체적으로원하시는분께샘플,사업개요및매출계획등을보내드리겠습니다.물론불법적인컨텐츠는아니구요...투자에대한조건은위에기재한것처럼일반대출처럼거치후균등상환도좋고,투자에대한지분을드릴수도있습니다.모쪼록좋은결과를기다리겠습니다.모쪼록좋은결과를기대하겠습니다.</t>
  </si>
  <si>
    <t>믿음으로부탁드립니다.</t>
  </si>
  <si>
    <t>저는5살딸아이와지금막8개월접어든임산부입니다.결혼하고다니던유치원을그만두고전업주부로살고있습니다.최근친정아버지께서퇴직을하시고,조금안좋은일을당하셔서형제들끼리한푼두푼...저희는약4개월전에집을사서목돈여유가없네요.ㅠㅠ그렇다고여기저기융통을하자니4-5년살림만하던저에게는그것도쉬운일이아니더라구요.친정일이자또예민한돈문제라신랑한테말하기도참자존심인지뭔지...괜히부모님이사위눈치를보실까고민만하다가이렇게신청하게되었습니다.그래서여러분들의도움을요청합니다.</t>
  </si>
  <si>
    <t>기대출저축은행에700만원있는데지금1년반동안한번도연체없이꼬박꼬박상환중입니다.그리고제가전업주부이긴하지만뉴스킨사업으로많지는않지만조금씩수입도있습니다.또신랑이연봉4천이조금넘습니다.물론경제관리는제가다하고있구요.그래서상환하는데는지장이없습니다.직장정보는저희신랑정보입니다.믿고부탁드립니다.</t>
  </si>
  <si>
    <t>현금서비스상환으로대출신청</t>
  </si>
  <si>
    <t>1991년부터현재까지직업군인으로복무중이며2013년연봉은6350만원입니다현재연봉대비대출이많다보니카드현금서비스까지받아서생활하다보니결제일이여러번이고매달서비스이자도만만치않아서환승대출을신청하게되었습니다만약에대출이성사된다면성실히상환할것을약속드립니다</t>
  </si>
  <si>
    <t>1.주수입내역-작년연봉6350만원으로최소달실수령액이400만원정도이고최대650만원입니다2.월고정지출내역-은행신용대출이자73만원담보대출이자41만원저축은행25만원현금서비스</t>
  </si>
  <si>
    <t>결혼자금대출</t>
  </si>
  <si>
    <t>현재IT계열쪽에서인터넷사이트를관리하는일을하고있습니다.전세집을구하는데500정도가부족하여대출부탁을드릴려고합니다.만약대출을해주신다면원금이자밀리지않고열심히갚겠습니다.부탁드립니다.</t>
  </si>
  <si>
    <t>현대캐피탈640월29만원현대스위스저축은행540월27만원모아저축은행280월22만원현재햇살론대출을진행중이며현대캐피탈현대스위스저축은행은금리가낮은햇살론으로대환진행중입니다.절대밀리지않도록하겠습니다!부탁드립니다!만약대출이나올시신용카드는안쓸려구합니다.</t>
  </si>
  <si>
    <t>취업준비자금부탁드립니다~</t>
  </si>
  <si>
    <t>이번하반기공채준비중인취업준비생입니다.집이지방이라필기시험,면접을보러서울에가게되면한번씩큰돈이들어가기때문에하루씩하는알바로는벅찹니다.정기적으로아르바이트를하기는힘들어틈틈이아르바이트를하면서공부하고있으나일과학업을병행하는게여간힘든게아닙니다.이번에꼭합격하기위해당분간공부에만열중하려고하니,선배님들취업할때생각하시면서도와주십시오!</t>
  </si>
  <si>
    <t>1.주수입내역-한번씩단기알바를하면서생활비를충당하고있으나당분간은공부에만열중하려합니다.2.월고정지출내역-고정적으로드는비용은휴대폰요금3만원,경제신문구독료1만원,학자금대출이자1만5천원정도입니다.한번씩교재구입을위해쓰는비용말고는고정적인지출은없습니다.3.대출이후상환계획-이번하반기공채합격을하게되면대부분기업들이1월부터연수들어갈것이기때문에거치기간(6개월)동안은단기아르바이트를하면서이자비용을감당한후첫월급을받는데로바로상환하겠습니다.</t>
  </si>
  <si>
    <t>잘부탁드립니다40대가장입니다</t>
  </si>
  <si>
    <t>큰사고는아니지만교통사고로인해생활자금이필요해요40대가장으로자금이필요합니다</t>
  </si>
  <si>
    <t>상환계획저번달에차를할부로구매했습니다,월할부가35만원,폰요금10만원정도차유지비20만정도됩니다주수입은손해보험사에다니고있습니다통장에입금되는기준은평균160만원정도고현금으로80만정도따로수령하고있습니다타부채는현재없습니다</t>
  </si>
  <si>
    <t>생활자금200만원유용하게쓰도록하겠습니다.도와주세요.</t>
  </si>
  <si>
    <t>아버지랑저둘이서생활하는가정입니다.구정이후월급까지15일이란시간동안아버지칠순이있습니다.구정때여유자금을쓰고나서준비할시간이없습니다.아버지칠순준비에필요한자금200만원빌려주시면감사히쓰도록하겠습니다.</t>
  </si>
  <si>
    <t>주택담보대출-새마을금고2500만원(거치식)월이자11만원-현대스위스저축은행햇살론1300만원(원리균등)월납입40만원-현대캐피탈1800만원(원리균등)월납입60만원-러시앤캐시300만원월이자12만원-리드코프300만원월이자12만원-신한은행1150만원(거치식)월이자8만원-자동차담보대출200만원월납입10만원다소과다한채무가있는게사실이지만회사고정급여(180만원,세후)외영업직인센티브(원천징수포함안됨)+부수입이최소150만원에달합니다.물론그이상의실적을올리는경우가많습니다.이번달에는연말정산금액(90만원)도있으니상환에는큰무리가없을거라확실하게말씀드리겠습니다.</t>
  </si>
  <si>
    <t>욜심히상환하겠습니다</t>
  </si>
  <si>
    <t>생활자금입니다애들이3명이라서ㅜ,ㅜ,</t>
  </si>
  <si>
    <t>열심히상환하겠습니다한달에얼마씩갑아나겠습니다14만원씩2년간갑겠습니다</t>
  </si>
  <si>
    <t>긴급생활자금및친동생결혼비용에사용하고자합니다.</t>
  </si>
  <si>
    <t>긴급생활자금및친동생결혼비용에사용하고자합니다.투자자님들반갑습니다.저는올해33살로엔지니어링업체에서약7년간근무하고있구요연봉은3,600만원이며,연봉외수당은별도로400만원정도수령하고있습니다.어릴적부족한금융지식으로인해무분별한저축은행및사금융조회와1금융권대출연체로신용도가많이낮은상태입니다.현재는전부다변제하여아래내용에기재한대출이전부이며이마저도올해안으로상환하려고계획하고있습니다.믿고투자해주시면성실하게갚아나갈것을약속드립니다.끝까지읽어주셔서감사합니다.</t>
  </si>
  <si>
    <t>&lt;기존대출내역&gt;-웰컴론300만원-아이루리아300만원-sc상호저축은행25만원&lt;기존대출건월상환내역&gt;-웰컴론:이자만납부12만원-아이루리아:이자만납부12만원-sc상호저축은행:원리금균등상환최종회차25만원&lt;주수입원&gt;-급여:250만원+(수당미포함)&lt;총지출내역&gt;-금융비용상환:50만원(3월부터는25만원)-핸드폰요금:10만원-부모님용돈:30만원-자동차할부금:40만원-개인용돈:30만원총지출합계:160만원</t>
  </si>
  <si>
    <t>학자금이필요합니다</t>
  </si>
  <si>
    <t>이번에3학년을편입을하였습니다.현재정부학자금신청이늦어지는바람에급하게투자자님의손길을기다립니다.부탁드립니다성실히납부하겠습니다.</t>
  </si>
  <si>
    <t>현대캐피탈180만원아주캐피탈400만원신차할부르노캐피탈1800만원연체없이상환하겠습니다</t>
  </si>
  <si>
    <t>생활자금급히필요합니다.100%믿어주세요</t>
  </si>
  <si>
    <t>셋째를출산하게되면서휴직을3개월간하고있는데카드대금과자녀교육비등생활안정자금이급히필요합니다.셋째를출산하면서쉬는동안산후조리비용도많이들고고정수입이줄어들어서여유가안되었는데이사이트를동생을통해알게되어서신청해봅니다.현재사용기간6개월이라고말씀드렸지만3개월이내에갚을생각이구요.카드를많이써서신용도가좀낮아왠만하면은행권이나저축은행대출을없애고등급을올리고싶어신청합니다.단기완납약속드립니다</t>
  </si>
  <si>
    <t>수입:남편월급250만원+다음3월부터제월급150만원지출:저축은행대출53만원.보험료:60만원카드대금:100만원~130만원정도400만원수입에매달고정지출은200정도에교육비가계비포함100만원정도입니다.</t>
  </si>
  <si>
    <t>갑작스런수술로대출을신청하게되었습니다.</t>
  </si>
  <si>
    <t>갑작스런수술로목돈이들어가는바람에이렇게대출을신청하게되었습니다.</t>
  </si>
  <si>
    <t>현제한달수익은300~400정도이고..나가고있는금액은카드론과카드대금해서매달50만원조금더하고..웰컴론12만원현대스위스12만원이나가고있어서매달14만원정도의돈은상환하는데큰문제가없을것같습니다.</t>
  </si>
  <si>
    <t>150만원급하게투자자님들께부탁드립니다.</t>
  </si>
  <si>
    <t>직장다닌지4대보험되는회사4년넘엇습니다.매달월급은200이상받구잇습니다.27살이며,친구가급한일로일수로인해힘들어져서모른척하기힘들어서제돈으로그돈을갚앗네요.친구한테도돈을받구잇구요.빌려준지몇일뿐이라제생활이너무힘들어서요청드려봅니다.상환일1분도늦지않게갚을수잇으며조기에원금이자다상환할수도잇습니다.투자자님들의도움부탁드립니다.</t>
  </si>
  <si>
    <t>2금융권에500정도잇는데이자포함25만원나가고잇습니다.제실수입은200이상이라서이정도는충분히갚을수잇다고생각합니다.매달적금을백만원씩넣고잇는데아직만기가4달이나남아서...투자자님들의투자금도조기에갚을수잇도록노력하겟습니다.도움부탁드립니다.</t>
  </si>
  <si>
    <t>급하게생활자금으로필요합니다.ㅜㅜ</t>
  </si>
  <si>
    <t>생활자금으로급하게필요하게되어신청합니다</t>
  </si>
  <si>
    <t>매달열심히그날짜에아니면선입금으로상환하겟습니다</t>
  </si>
  <si>
    <t>300만원정도급하게필요해서글올립니다.</t>
  </si>
  <si>
    <t>친정엄마가아프셔서급하게대출신청하게되었습니다.전업주부로있다가이번달말부터간호조무사로병원에근무하게되어대출금상환하는데에있어서는연체없이상환할것입니다.</t>
  </si>
  <si>
    <t>1년전쯤친정부모님생활자금에도움좀드리고자대부업체에서신랑모르게주부대출로대출받은게있구요.연체없이잘상환하고있습니다.원금,이자포함하여매달15~20만원씩상환하고있습니다.이번달말부터병원에서근무하게되서초기3개월은100만원씩받고다니고수습기간끝나면급여협의가있어서연체없이상환가능할것같습니다.병원이다보니4대보험다되는직장이구요생활비같은경우에는모두신랑월급으로생활하다보니제급여로는대출금상환하는곳에쓸예정입니다.친정일이다보니신랑모르게대출을했으면해서신청했습니다.제가아직은소득이없어서일단신랑소득으로적어놓겠습니다.잘부탁드립니다.</t>
  </si>
  <si>
    <t>생활자금이필요하여대출신청합니다.</t>
  </si>
  <si>
    <t>성실히갚아나가겠습니다.</t>
  </si>
  <si>
    <t>직장에서기술직으로계속근무중이며매년연봉이오르고있습니다지금은상황이좀힘들지만성실히일해서갚겟습니다</t>
  </si>
  <si>
    <t>지난해12월올해1월,2월까지예상치못한지출로인한생활자금및야간대학비마련</t>
  </si>
  <si>
    <t>모아저축300,HK저축400,현대스위스저축300연체없이꾸준히갚아나가고있습니다.월소득180통신비식비25만대출이자60</t>
  </si>
  <si>
    <t>일주일이바쁜투잡직장인입니다.잘부탁드립니다.</t>
  </si>
  <si>
    <t>*일전에머니옥션에도움을청했다가..부결경험이있습니다.그동안잘관리하여,다시한번도움을받아보려합니다.다음달엔환승계획도세워두어지금이가장중요한시기입니다..*긴급히병원비가필요하여,이렇게문을두드려봅니다.어머님병원비와,저역시팔목골절로인하여생각지도않은큰지출이발생하였습니다.</t>
  </si>
  <si>
    <t>1.기대출건내역-제일상호480,스타상호320-원캐싱,미즈사랑,러시앤캐시각390이율은모두39%입니다.아..정말저는너무처음부터생각없이잘모르고자금을사용한것같아부끄럽습니다..-매월총상환비용은대략53만원가량됩니다.2.주수입원-대형건물시설관리업체에서정규직으로근무하고있습니다.4대보험당연히되구요.통합방재센터에서행정직으로근무하고있습니다.-급여일은16일이며,세전170입니다.-투잡으로주말에아르바이트를하고있습니다.작은쇼핑몰의회원및서버관리를하구요..주급으로받고있습니다.하루일당10만원입니다.*고정지출항목*휴대폰7~8만원보험료및연금저축30만원회사사내식당식대4만원대출상환53만원개인용돈10만원*상환계획*3월에은행권으로갈아타기위하여..마지막힘을내보려고합니다.지금이가장중요한상황입니다..여러투자자여러분들의응원이너무도절실합니다.월고정지출금에서,제용돈을줄이면됩니다.아르바이트도더열심히하면됩니다.</t>
  </si>
  <si>
    <t>12월달에회사업무로출장을가다가교통사고가나서3주정도입원을하였습니다.업무상재해이기때문에당연히회사내규상연초에정산되는2012년정산유급휴가비150만원정도를받을수있을거라생각하였습니다.(다른직원들은이미다정산하였고저는아직도회사와투쟁중(?)입니다.)직장을다니면서1월달,2월달에CAD아르바이트를병행하였습니다.약120만원정도받게되었습니다.금방받을줄알았는데3월달에받을수있다고합니다.이러한이유때문에제생활자금에차질이생겨서급하게대출신청하는바입니다.성실상환정말로진실되게약속드리니투자자분들의소중한투자부탁드리겠습니다</t>
  </si>
  <si>
    <t>-기대출건현황1.국민은행:240만원(월납부금액약98,000)2.신한은행마이너스통장:390만원(월납부금액약30,000)3.현대스위스저축은행:99만원(월납부금액약27,000)4.웰컴론:3월달마지막으로15,000원정도납부후대출상환완료5.기타대부업3곳:약600만원(월납부금액348,000)----------------------------------------------------------------현직장에다닌지6년5개월되었습니다.작년에매달실수령240만원정도받</t>
  </si>
  <si>
    <t>2년7개월째피씨방을운영중인자영업자입니다.4개월전컴퓨터를업그레이드했고이번에의자를교체하려고계획중인데자금이부족하여신청하게되었습니다.대부업대출도가능하나지인을통해머니옥션을알게되어낙찰이라는희망을가지고도전하게되었습니다.자금용도가사업이더잘되게하기위한투자용도기때문에많은분들의도움으로사업이번창하여성실상환할수있도록최선을다하겠습니다.</t>
  </si>
  <si>
    <t>현재제주수입원인피씨방운영순수익이월평균600만원가량됩니다.기존은행권및캐피탈등기대출로인해월150만원정도의대출금을상환하고있는중입니다.그동안대출금상환하면서저축도꾸준히해왔고기존대출에있어서연체내역도100%전혀없으며성실상환해왔습니다.머니옥션의도움으로대출신청이낙찰된다면월수입대비상환하는데전혀문제가없다고확신할수있습니다.상환일하루이틀전에미리입금해놓도록하겠습니다.끝까지읽어주셔서감사드립니다.</t>
  </si>
  <si>
    <t>너무급하게필요합니다</t>
  </si>
  <si>
    <t>너무급합니다.생활자금이부족합니다.숨이턱턱막히네요...</t>
  </si>
  <si>
    <t>연체없이잘상환하겠습니다.부탁드립니다.너무힘듭니다.</t>
  </si>
  <si>
    <t>100만원신청합니다.</t>
  </si>
  <si>
    <t>이번에학원을정리하고다른학원을다시할려고합니다.대학원도다니고하니자금이약간부족하네요.단기로쓸려고합니다.</t>
  </si>
  <si>
    <t>주대출은저축은행300만원(월이자1만원)머닉옥션상환월(47만원)전부이고요수입은강사료230만원(사업소득신고)3.3%공제월16만원정도의여유자금은있습니다.그리고한번도연체된적이없는머니옥션장기이용자입니다.잘부탁드립니다.</t>
  </si>
  <si>
    <t>100만원이필요합니다.</t>
  </si>
  <si>
    <t>카드값과방세가부득이하게많이나와현재일하는돈으로는버티기가힘들것같습니다.제발도와주셨으면좋겠습니다.</t>
  </si>
  <si>
    <t>기대출은현재없으며전부완납하였고,핸드폰연체,카드연체전혀없이신용기록깨끗합니다.</t>
  </si>
  <si>
    <t>직장인입니다.대출급하게원합니다.</t>
  </si>
  <si>
    <t>3개월휴직하고1월달에이직하면서이사비용과그동안생활비로카드값내고하니이번달생활비가빠듯하네요이번달결제일이다가오는데막막해서이렇게대출을알아보고있습니다.상환계획은월급190만원에서제용돈포함130만원가량지출된다고보면울60만원가량여유돈으로상환할계획이며다음달월급10만원인상두달뒤에는20만원더인상됩니다.그리고추후회사에인센티브제도도입시체인점개설건당100만원씩들어옵니다.그리고소액으로인터넷게임중개업하는지인에게투자도하고있습니다.지금상황이너무막막하고어려워서어떻게든헤쳐나갈수있게도와주세요.이자율은높게책정한이유도갚을자신있습니다.</t>
  </si>
  <si>
    <t>기대출은농협중앙회500만원이율은8프로입니다.월상환액은113000원300만원정도상환했습니다.리드코프400만원이율은45프로이용한지는3년정도됐습니다.월상환액은약16만원입니다.웰컴론300만원이율은39프로입니다.월상환액은179000입니다.150만원정도는상환했습니다.원캐싱200만원이율은39프로입니다.월상환액은7만원미만입니다.산와머니150만원이율은39프로입니다.월상환액은120000원입니다.다상환하고2만원정도남았습니다.총월상환액은53만원이고핸드폰비용15만원정도나옵니다.월세로33만원+기타공과금5만원한달고정지출은100만원가량입니다.식비를회사법인카드로점심저녁을먹기때문에따로돈들어갈곳은없습니다.</t>
  </si>
  <si>
    <t>잘쓰고잘갚겠습니다</t>
  </si>
  <si>
    <t>세아이의엄마입니다직장을다니며아이들키우느라힘은들지만커가는아이들을바라보며다시힘을내곤한답니다지금저희친정아버지가후두암으로세브란스병원에계십니다의사도전이가많이진행되었으니포기하라는상태이구요.....친정에남자라곤하나밖에없는남동생이있지만아직결혼전이고경제적으로도넉넉치못한상황이랍니다곧큰일이닥칠텐데준비가너무나안되어큰걱정입니다마음의준비야항상다지고또다지지만마음만으로는장제를치룰수는없는일이기에경매를신청하게되었습니다상조는들어있지만장례를치르게된다면나머지잔금을일시불로내야한다고하더군요...대출을받기위한목적은상조에납입할일시금과상조말고도쓰일장제비에대한용도입니다투자를해주신다면아버지잘보내드리고문제없이잘갚는모습꼭보여드리겠습니다</t>
  </si>
  <si>
    <t>기대출없습니다금융권이든사금융이든기대출은없습니다저희남편은자영업을합니다자영업을하면서버는수익은차떼고포떼고나면거의제수입이랑조금많거나간혹많이버는달도있을정도입니다저는2년가까이꽃집에서일을하고있는데이쪽일이하는일에비해봉급이좀박해서월수입은110만원정도됩니다아이가셋이라생활비의많은부분은교육비로들어갑니다(월60만원정도..)교통비가남편과저합해서월약20만원정도전기요금과수도요금등요금과전화요금,휴대폰요금,인터넷요금도시가스요금등을합해월5~60만원정도들어가구요건강보험과실비보험등으로월30만원정도지출이됩니다집은자가라서월세등은들어가지않구요아홀로계신시어머니용돈으로많이는못드리고한달에15만원정도드립니다식비와의류비등생필비용으로약20만원정도지출이됩니다그외에자잘한비용도있지만기본적으로쓰이는월지출현황은200~250사이가되겠네요..남편과저의수입을합하면최소250이상은되고평균적으로는월300만원이상의수입이됩니다월상환액이26만원정도나오는데다른데대출도없고이번아버지일말고는큰목돈들어가는일이없어서상환하는데는아무런문제가없습니다투자를해주신다면정말잘쓰고잘갚겠습니다긴글읽어주셔서감사드립니다.....</t>
  </si>
  <si>
    <t>600대환후200생활자금필요해서올립니다^^아직젊은나이고성실이갚을자신있습니다!</t>
  </si>
  <si>
    <t>현재연봉2400월190정도받고있고엘하300대명300스마트300기대출이있습니다.동부저축햇살론엘하대환에생활자금최종승인났지만회사에서대출목적으로재직확인받은것을알고해주지않아취소하고여기서진행하게&amp;#46124;습니다.대명은20프로대로놔두고스마트와엘하대환후200생활자금으로사용할계획입니다.</t>
  </si>
  <si>
    <t>월급여190연봉2400정도에3달에한번씩보너스나옵니다보너스까지하면연3000정도받고있습니다.엘하12대명7스마트10이자로나가고있고휴대폰비10만원생활비30정도사용하고있고기대출건단한번도연체한적없고기존현대와참저축대출건모두완납하였습니다.급여계속오를예정이고젊은나이로성실히갚을자신있습니다!!도와주십시오</t>
  </si>
  <si>
    <t>생활자금이필요해문의드립니다.</t>
  </si>
  <si>
    <t>생활자금이필요해대출신청합니다.먼져머니에서대출받게도와주신분감사합니다.</t>
  </si>
  <si>
    <t>제급여일은매월10일이구요.먼져처럼연체없이잘상환해드리겠습니다.지금본인인증이안돼본인인증은낼하겠습니다.</t>
  </si>
  <si>
    <t>급합니다도와주세요</t>
  </si>
  <si>
    <t>믿고투자해주세요..</t>
  </si>
  <si>
    <t>햇살론신청마지막단계에서높은년봉으로부결났습니다.년봉4700만원측정된다고부결났습니다.현재꽤비전있는회사에서6개월계약직거치고정직원6개월차입니다.인센제도월급제라월평균350~450정도통장수령중이며재직및모든서류확인가능합니다.과거카드를연체하였습니다작은금액이었지만어려서대수롭지않게생각하여연체를하였고그로인해신용등급이급격히낮아졌습니다.직장을구하던중뭣모르고인터넷에서무조건대출가능하다는중계업자분을믿고서류를보내주었다가과다조회까지걸리게되었습니다.현재는연체는없으나과거기록들때문에은행권및외국계은행에대출을신청하였지만부결나는상황이며햇살론역시높은연봉때문에부결나옵니다.현재사용중인기대출은자동차할부1900남았으며스타저축은행300있습니다작은부채율은아니지만실수없이꾸준히잘갚아나가고있습니다.현제대출의목적은부업자금보증금이필요해신청하게되었습니다.현재sk통신계통으로일을하고있으며부업으로판매점오픈을준비중입니다.생각보다꽤많은비용이들어혹시나도움얻고자신청해봅니다.아무리대출을해보려해도부결이납니다,.도무지저도이해가않되네요..신용도의중요합을이제야알게되었습니다.요즘같은불황에판매점을준비한다는게더군다나부업으로한다는게부담스러울수도있지만부업판매점은동생이관리할것이며판매점전산관리와거래처물건들을제가관리할것입니다.자세한것은회사보안과온라인상에서말씀드리기곤란하며정말급해이렇게신청해봅니다.안면한번없는분들이제말을믿고도와주기힘드시겠지만한번만기회를주시면꼭실수없이빠른상환약속드립니다.요즘같은불경기에하나만잘해도먹고살기힘든것누구보다잘알고있습니다,충동적으로벌이는일이아니라나름치밀하고계획적으로준비하여시작하는것이며현재다니는직장에서많은도움을받을수있기에나름효율적인부업입니다.믿고투자해주십시요..상환기간에어긋나지않게꼭완납하겠습니다.열심히해보겠습니다.도와주세요.</t>
  </si>
  <si>
    <t>현대캐피탈1900매월15일83만원납입스타상호저축은행매월21일9만8천원납입현재월350~450월급매월대출금상환및주유비생활비로150~200지출있음상환계획연체없는상환및매월잉여자금으로미리상환금납입믿어만주시면실망시켜드리지않고꼭빠른시일내완납보여드리겠습니다부탁드립니다.</t>
  </si>
  <si>
    <t>도움을구합니다.</t>
  </si>
  <si>
    <t>급하게돈이필요해서신청합니다.열심히상환하겠습니다</t>
  </si>
  <si>
    <t>저축은행3곳1000사금융4곳900정도쓰고있습니다.연체한적한번도없습니다연체없이상환하겠습니다.</t>
  </si>
  <si>
    <t>대출부탁드려요</t>
  </si>
  <si>
    <t>다시한번부탁드립니다</t>
  </si>
  <si>
    <t>지금머니옥션상환하고있는금액완납하고애기들어린이집입학비용으로쓸려합니다</t>
  </si>
  <si>
    <t>편의점점장으로있고월급여는170만원입니다기존대출은농협2군데,국민은행,씨티캐피탈,머니옥션에있습니다농협2군데남은금액463만원정도-32만원정도납부국민은행남은금액-1110만원-30만원정도납부씨티캐피탈남은듬액588만원-28만원정도납부머니옥션남은금액68만원정도-24만원정도납부이제껏단한번의연체도없었습니다.이번대출을받는다면기존머니옥션을완납할예정이므로24만원정도납부하는것을17만원정도로납부하니7만원정도줄어드는것이므로납부는걱정안하셔도됩니다애기들이어린이집에입학은했는데입학비가2명이라목돈이드네요7월에곗돈을타는데7월에내기엔어린이집에넘미안해서요....대출이된다면이제껏그랬듯이단하루도연체하지않을거구끝까지신뢰를저버리지&amp;#54622;을것입니다</t>
  </si>
  <si>
    <t>300만원대출원합니다</t>
  </si>
  <si>
    <t>대학진학한딸아이의방을옮겨주려고합니다서울회기인데요300보증금월36만원인데방이너무좁아서가능하면좀좋은곳으로옮겨주고싶네요</t>
  </si>
  <si>
    <t>리드코프350웰컴론500월수입은250내외입니다.중고생개인과외중이고요와이프는현직교사입니다.보증서준거대신갚느라고고생많이했습니다.8등급이고요.과외교사는무직자로분류되는데다가나이제한으로대출이쉽지않아이곳에신청하게되었습니다.잘부탁드립니다.와이프가해주면공무원이라더유리할텐데은행대출이라면치를떨어요.상환계획은수입200-250현지출이자25만원자녀생활비2명(60+20)차량유지30정도나머지는아내월급으로해결해서충분히상환할수있습니다.잘부탁드립니다</t>
  </si>
  <si>
    <t>500만원대출신청</t>
  </si>
  <si>
    <t>카드값70만원결제및친구빛100만원결제남은돈은당분간여유찾을때까지생활자금으로</t>
  </si>
  <si>
    <t>월컴론:원금300만원39%월10만6천원3개월납입애니원론:원금300만원39%월10만6천원3개월납입sc스탠다드캐피탈:원금600만원39%월21만6천원1년납입한울저축은행:원금200만원39%월9만4790원1년3개월납입마이너스통장:800한달이자7만원핸드폰요금:10만원,교통비:2만원,식비:5만원,보험료:10만원4대보험직장인(경비업체)이며미혼월급은4일에한번당직이있어유동적임(최하:170~최대:190정도)당분간은월상환만계획중임월급170-이자60-고정지출27그외남은돈으로매달상환가능</t>
  </si>
  <si>
    <t>동생이살고있는집에서보증금을올려달라고하여막막한사정을그냥보고있기가그래서이렇게신청해봅니다..사실집사람몰래해야될것같아서조회기록없는이곳에서신청을하게되었습니다..</t>
  </si>
  <si>
    <t>1.주수입내역-월급세금제외하고3,040,000(와이프가보험설계사로대략2,000,000정도의수입이별도로있습니다)2.월고정지출내역-기대출상환금액은총1,0390,000원이고휴대폰비가족총합계200,000원이고카드값대략300,000원이며나머지적금이나생활비등은집사람의수입으로충당하고있습니다..3.대출이후상환계획-고정지출을제외하고대략1,200,000에서1,500,000정도의금액이있는관계로대출이성사되면조기에상환할수있습니다..</t>
  </si>
  <si>
    <t>제2의삶을다시시작하고싶습니다</t>
  </si>
  <si>
    <t>고등학교졸업이라서사회생활하는데어려움이많아서독학사를꿈꾸게되었습니다제꿈을이룰수있게도와주세요</t>
  </si>
  <si>
    <t>기존대출웰컴론에300이율38에니원론에150이율38매달웰컴에18만윈에니원론에9만원입금하고있습니다저는환경부소속으로대구지방환경청왕피천환경출장소에서자연환경해설사로1년계약직입니다2002년1월1일부터현재까지일하고있습니다급여는약150정도입니다</t>
  </si>
  <si>
    <t>생활자금이필요합니다.부탁드림니다</t>
  </si>
  <si>
    <t>이번에집주인이집세를조금올려달라고해서급하게여기문의하게되네요.</t>
  </si>
  <si>
    <t>현대캐피탈:400만원(29.9%)월45만원하나은행:920만원(10%)월22만원굴삭기기사로월고정급여260만원을받고추가부수입으로평균50만원가까이수입이들어옵니다한달에핸드폰료가10만원정도이고집세는8만원정도에생활비가30~40만원정도되네요투자해주시면절대피해가시지않게열심히상황하도록하겟습니다</t>
  </si>
  <si>
    <t>연체기록없습니다이자율20%에200만원구합니다!</t>
  </si>
  <si>
    <t>생활안정자금으로이자율20%에200만원구합니다!연체기록없습니다.성실거래약속드립니다^^</t>
  </si>
  <si>
    <t>바꿔드림론등으로대출상환을잘하던중과도한소비로지출이늘어감당하던이자상환및카드대금초기미납으로급히자금회전을위해도움을요청합니다.카드대금및이자상환등의목적으로대출은요청드립니다.지금까지신용회복을위해잘해왔는데일순간의짧은생각으로공든탑이무너지는것같습니다.다시시작할수있게도움을청합니다.</t>
  </si>
  <si>
    <t>기존의대출은4천정도이며그중은행권이3400이고600이대부업사용중입니다.급여는상여금을포함하면매월200정도이며연봉은2400이상입니다.매월100만원가량의이자와원금을상환하고있습니다.지출을줄여서이자상환의차질이없게준비하겠습니다.</t>
  </si>
  <si>
    <t>조기상환할수있고성실상환할수있어요ㅜㅜ</t>
  </si>
  <si>
    <t>지금가게를2년반넘게하고있는데요.건물이경매에넘어가주인이바뀌어서재계약을해야하는데급히자금이필요해서요ㅜㅜ도와주세요...급합니다..재계약을못하면권리금이고뭐고다없어져버려요ㅜㅜ기존보증금도주인이떼먹은바람에한푼못받았습니다.ㅜㅜ</t>
  </si>
  <si>
    <t>기존에대출이있는데요,가게운영하는것에비해나가는것은크게부담은없습니다.월가게수입은카드,현급합쳐800정도됩니다.나가는금액은생활비150정도쓰구요가게임대료60만원,휴대폰사용비15만원,타대출상환150만원정도됩니다.급하게큰금액이필요한데금액이부족해서지푸라기잡는심정으로신청합니다..도와주세요,,조기상환할수있구요성실히상환자신있습니다ㅜㅜ</t>
  </si>
  <si>
    <t>유명회사에재직중이며,200만원급하게구해봅니다.</t>
  </si>
  <si>
    <t>-기대출1700/약13%이율-월급여180중월이자부담약20만원-원룸월세50만원입니다.지금200빌려주시면충분히34%이율로한달에11만원가량드릴수있습니다.믿고한번부탁드립니다.</t>
  </si>
  <si>
    <t>카드단기대출상환하고싶습니다.</t>
  </si>
  <si>
    <t>현재2금융권부채가1800만원가량으로매월70만원정도이자를성실히납부하고있습니다.3개월후에햇살론대환대출갈아탈계획으로4대보험가입직장으로옮겨다음달15일부터급여를수령합니다.급여수령일까지거의1개월보름정도남아생활비로카드단기대출을받아썼는데다음달15일이결제일입니다.그때목독이필요한상황입니다.</t>
  </si>
  <si>
    <t>1.주수입내역-고정수입은220만원(통장증빙가능),다음달부터추가270수입(택배일),총500만원(햇살론신청할때는220만원만신고할계획입니다)2.월고정지출내역-사무실,건물임대료월150만원,아르바이트급여100만원.이자비용70.생활비100만원3.대출이후상환계획-가장큰지출인건물임대가4개월후면끝나므로그때까지급여+대출금으로버티다가4개월이후부터월200만원씩원금상환해올해까지대출전액상환할계획.(기록보시면아시겠지만지금까지사금융대출,머니옥션대출,햇살론전부100%상환함)</t>
  </si>
  <si>
    <t>임플란트비용</t>
  </si>
  <si>
    <t>[의료비</t>
  </si>
  <si>
    <t>저희어머니는시각장애인1급이십니다.제가벌어서어머니를보필하며생활을하고있습니다.그런데이번에무릎연골이좋지않아수술을해야하는상황입니다.장애인이시다보니가지고계신보험도없고,조금씩저축을해놓은돈은조금있지만수술비용이조금모자라게되어이렇게신청을하게되었습니다.저를믿고투자해주신다면성실상환으로보답하겠습니다.감사합니다.</t>
  </si>
  <si>
    <t>1.주수입내역-월175만원2.월고정지출내역-교통비10만원월세30만원보험료17만원통신비10만원대출상환금56만원총지출액123만원3.대출이후상환계획-월수입1,750,000원/알바비320,000원(총수입2,070,000원)-월지출1,230,000원=잔액840,000원잔액840,000원에서머니옥션월상환금140,000원씩상환예정.지금직장을다니기전에호프주점에서매니저로1년을일을해왔는데사장님과인연이좋아현재는주말에만주방보조로일을하고있습니다.토요일저녁6시~새벽4시(10시간)시급8,000원x4주=월320,000원위에는통상적인시간을기재를하였으며,공휴일이나필요로할때마다일을도와주고있어서더벌때도있습니다.</t>
  </si>
  <si>
    <t>150만원보증자금필요합니다~</t>
  </si>
  <si>
    <t>갑작스런전세보증금인상으로보증자금필요로대출</t>
  </si>
  <si>
    <t>기존대출은월180만원정도갚고있습니다월급여가300만원가까이되어서150만원대출받는거에대해부담없이갚을수있습니다</t>
  </si>
  <si>
    <t>1.수입*급여수입매월평균:650만원(상여금포함)분기별:상여금(700%)2.지출1)고정지출:(약180만원정도)자녀교육비/통신비/교통비/인터넷통신비/기타생활비2)대출관련지출:(157만원)-머니옥션:월상환액(56만원)(기대출건,2건중1건은전부상환예정))*신용-국민/농협/신용협동/교보/스탠다드제일:원금및이자월상환액:80만원3)월평균지출금액*생활비(180만원)+대출금(146만원)=총지출액(약326만원)4)옥션추가대출시*기존지출(337만원)+신규대출시(약56만원)=총지출(393만원)*기존대출건중매월원금을상환하고있어차후부채가줄어들어상환하는데무리없으리라봅니다.*대출내역:카드론(국민):186만원,신용협동:280,한국스탠다드:2,350,교보:335,농협:424,국민:293</t>
  </si>
  <si>
    <t>카드대금과생활비여유로인해대출을받고싶습니다.</t>
  </si>
  <si>
    <t>일촌가족의결혼과카드대금여러가지경조사비를내기에생활이너무빡빡하여대출을받을생각을하고잇습니다.</t>
  </si>
  <si>
    <t>1.주수입내역-회사월급월평균1802.월고정지출내역-적금100만원휴대폰값10만원자동차유지비15만원기타경조사비20만원3.대출이후상환계획-회사특정상매달월급외상여금이나와나오는족족입금예정</t>
  </si>
  <si>
    <t>제발부탁드립니다.</t>
  </si>
  <si>
    <t>아버지가급하게수술을하시게되어서200만원이필요하게되었습니다.한번만도와주시면정말성실히갚겠습니다.제발도와주세요..</t>
  </si>
  <si>
    <t>4금융쪽에600만원정도기대출이있습니다.매달35만원정도원금이자납부하고있습니다.핸드폰요금은10만원정도나가고있고월세가40만원나갑니다고정적으로이정도나가구요프렌차이저점장으로근무하고있구요월급은200정도되어서충분히갚아나갈수있습니다.도와주시면은혜잊지않겠습니다.</t>
  </si>
  <si>
    <t>안녕하세요29세직장인&amp;사업자입니다급하게100만원빌릴려고합니다</t>
  </si>
  <si>
    <t>안녕하세요29세남직장인겸쇼핑몰사업자입니다이번제가쇼핑몰창업예정으로준비중인데요아직오픈마켓만실행하고잇습니다제미니몰http://shop.11st.co.kr/goodoofrm11번가이고요사업자전환으로안해서개인판매자로되어잇습니다약100만원정도가필요해서요ㅠㅠ신용은8등급이고요4월달중개사를잘못만나신용조회가마니되어지금은할수가없대요성실히납부하겟습니다부탁드리겟습니다</t>
  </si>
  <si>
    <t>매월25일이자와원금납부하겟습니다자금이여유시중도상환도할예정입니다한번만도와주세요</t>
  </si>
  <si>
    <t>안녕하세요열심히살고있는20대후반청년입니다</t>
  </si>
  <si>
    <t>안녕하세요20대후반의청년입니다직장근무기간이짧아검색을하던중머니옥션을알게되어서신청하게되었습니다지금혼자고시원에서살고있으며재직기간은한달쯤됩니다한달이안되서그런지대출도어렵고집에손벌릴상황도아니라서여기에문의드립니다</t>
  </si>
  <si>
    <t>월급여는160~170정도되며지속적으로나가는돈은핸드폰비8만원고시원비25만원버스비5만원사금융대출이자+원금30만원총70~80만원정도됩니다아직한달이안되서형편이넉넉치않아이렇게문의드리게되었습니다꼭부탁드리겠습니다</t>
  </si>
  <si>
    <t>100만원정도급하게필요합니다</t>
  </si>
  <si>
    <t>안녕하십니까저는35살회사원입니다곧돌아오는어머니생신을위해100만원정도필요합니다일생에한번도못챙겨드린게죄송해서이번에정말아들노릇해드리고싶습니다</t>
  </si>
  <si>
    <t>현재기존대출리드코프에100만원있고월이자+원금121,000원원더플에1000만원있고월이자원금540000원씩내고있습니다월급여2500000-리드코프(121,000)-원더플540000-전화료+교통비(200000)-식대비(100000)=153900050만원적금하고출분히상환할수있습니다</t>
  </si>
  <si>
    <t>아이병원비때문에급하게88만원정도가필요합니다.연체없이성실히납부하겠습니다.믿는분들께절대로실망시키지않겠습니다.</t>
  </si>
  <si>
    <t>상환은매달15일에,원금과이자포함해서,성실히납부하겠습니다.</t>
  </si>
  <si>
    <t>전세자금</t>
  </si>
  <si>
    <t>이사비용및잔금일부분지급하려합니다.</t>
  </si>
  <si>
    <t>안녕하세요제목과같은내용입니다.1억4천짜리집을구매하느라계약을했고(계약서첨부가능)전에살던집에서이사나와잠시전세로거주중입니다.현재거주중인집의전세는보증금담보대출없습니다.(1억2천)구매한빌라의집주인분께서사정이있으시다며600만원가량을먼저줄수없겠느냐고하루에열번정도연락이오시는데,워낙나이가많은분이시고,돈이급해자신의집을파시는사정이라거절하기난처한상황입니다.물론부동산에서중간보호역활을해주고계시긴하나,저역시없는살림에어머님을모시고살아봐서인지..이렇게해서라도다만얼마라도드리고싶습니다.그리고200만원은이사비용으로지출할계획입니다.</t>
  </si>
  <si>
    <t>저를아시는분이나,혹은전에저의경매글을읽어보셨던분들이계신지는모르겠으나현재기대출이5천만원가량있습니다.그리고받아야할돈이1억3천가량이있습니다.기나긴소송끝에지난달재판때가판결(임시판결)받았고,이번달24일확정판결이납니다.민사재판이겨도돈을못받는경우가있다고생각하실테지만,채무자는경기도평택에백억대부자이며,재산은닉및처분을염려한법원측에서재산처분보류처리해둔상태입니다.그전엔이러쿵저러쿵저의사정얘길쓰느라페이지가모자랐는데..다부질없다는걸느꼈습니다.현재직장에근무하며법무사준비중이고,소송대리도우미로직장급여외에매달50-100만원가량소득있습니다.24일선고이고압류및강제경매진행하면이달말이나다음달초에돈이생기긴하지만집주인분이너무전부터사정하신거라먼저해드리고싶습니다.지금도그렇고이후에도그렇고머니옥션중간상환할계획없습니다.좋은투자자님들의"빨리상환하고투자자로전환하세요"라는좋은말씀들감사하지만아쉬울때사정하다돈생기고홀랑갚는건어찌보면믿음에대한배신이라고도생각되어서,현재도잔금4십여만원있으나중간상환하지않고있습니다.</t>
  </si>
  <si>
    <t>제발도와주세요</t>
  </si>
  <si>
    <t>친정에일이있어도움이되고싶습니다제발도와주세요</t>
  </si>
  <si>
    <t>매월약정한날짜에연체없이꼭갚겠습니다어길시어떠한불이익도감수하겠습니다</t>
  </si>
  <si>
    <t>생활자금으로200만원대출요청드립니다.</t>
  </si>
  <si>
    <t>생화자금및컴퓨터관련구입물품이있어서대출요청드립니다.</t>
  </si>
  <si>
    <t>생활자금으로200만원대출요청드립니다.주수입원은4대보험적용되는직장생활을하고있습니다.관련업무는컴퓨터개발이며월수입은300만원입니다.고정으로300만원월급이들어오고부수적으로강의및인센티브로3개월에100만원정도추가수입이있습니다.이중한신저축은행이자로12만원,스타저축은행13만원,의드캐피탈5만원,우리은행15만원지출되고있으며그밖에부모님과생활하기에추가로고정지출되는항목은거의없습니다.매달상환에문제없이진행가능합니다.일전에대출업자를잘못통해서조회기록이너무많이남아있어서대출이잘안되어이곳에문의드리게되었습니다.위의대출건을상환하면서도연체는없었으며문제없이상환할수있습니다.잘부탁드리겠습니다.</t>
  </si>
  <si>
    <t>도와주세요,,부탁드려용~~~</t>
  </si>
  <si>
    <t>작장인이면서개인사업자이구요,,이번달25일날돈이꼬옥필요합니다중계업체를잘못만나서여기저기서류돌린것같아요,혼자서힘들게끙끙앓다가,머니옥션을알게되었습니다도와주시면,,상환잘할수있습니다,,,머니옥션투자자분들한번믿어보시구투자부탁드려요...</t>
  </si>
  <si>
    <t>씨티캐피탈200만원(한달에오십만원입금함)올11월달에만기예가람저축은행300만원(한달에14만원씩입금함)월수입300~500만원정도입니다사업자등록증이제명의로되어있지만,본사에서월급을받고,부가세도같이납부해줍니다,월급은매월20일입니다상환능력은걱정마시고도움부탁드립니다,,투자자분들이도와주시면,,저두겨울에는머니옥션에투자도해보고싶습니다.부탁드립니다.</t>
  </si>
  <si>
    <t>항생제가부족합니다..</t>
  </si>
  <si>
    <t>안녕하세요...나이22살입니다.제가지금잘하는짓인지..모르겠지만.개인사정으로인해쓰게되었습니다.도움만주신다면따로사정을말씀드릴수도있습니다..함부로말씀드릴수없는것이라..어머니께서도직장이따로없으시고생활보호대상자로받는돈도한계가있다보니급한대로한달치가필요하여급히써봅니다..은혜를주실분을구합니다..</t>
  </si>
  <si>
    <t>다른대출은받은적없구요..월50이상씩받구있지만4대보험이안되기에다른곳에서대출받을상황이안됩니다..고정지출은핸드폰비5만원이구요그외한달에한번검사비,약비교통비하고나면약25정도남습니다.원하신다면월25만원이라도드릴수있습니다..얼마전까지만해도약1년간월120만원씩받으며아르바이트를했습니다.근데개인사정으로인해계속할수있는상황이아니라한달전.그만두고지금은주말에만용돈벌이를하고있습니다.통장내역다보여드릴수있습니다..</t>
  </si>
  <si>
    <t>안녕하세요대출신청합니다</t>
  </si>
  <si>
    <t>300만원개인신용대출받을려고합니다</t>
  </si>
  <si>
    <t>대출을하게된계기는제가현대제철협력업체에서천장크레인운전을합니다그런데본이아니게실수로작업도중에외부차를파손을시켜금액이많이나왔습니다제월급가지고모자라부득이하게대출신청하게됐습니다</t>
  </si>
  <si>
    <t>기존대출내역햇살론1250이자원금30만원러시앤캐쉬300이자원금9만원바로크레디트800이자원금36만원조이크레딧200이자원금8만4천원직장현대제철협력직책사원급여연봉기준3950만원월급여180~300만원+상여급600%+각종수당금월고정지출은제가부모님과살아서따로나가는지출은핸드폰비10만원정도대출금이자원금약80만원적금70만원정도구여대출받을시매달10일날이월급날이기때문에그날바로상환할꺼구여신용정보보시면연체같은거아직한번도없습니다</t>
  </si>
  <si>
    <t>급전100이필요합니다</t>
  </si>
  <si>
    <t>전에일하던곳에서급여를한달째미뤄서이번달월세를못내게생겼습니다.그래서월세와생활자금목적으로대출을할려고합니다.</t>
  </si>
  <si>
    <t>(주)그린피플에서비정규직으로일하고있습니다.월소득액은80만원입니다.한달월세는35만원이고휴대폰비는6만원입니다.생활비는고정적으로15~20만원입니다(도합61만원)한달에남는돈이약19만원입니다그걸로6개월간갚을생각입니다.군대는내년중순에갑니다.그전에갚을수있습니다.</t>
  </si>
  <si>
    <t>성실하게납부하겠습니다.</t>
  </si>
  <si>
    <t>100만원이급하게필요합니다!</t>
  </si>
  <si>
    <t>딱96만원이필요합니다!그런데학자금대출건때문에개인회생신청중이라아무것도되질않아서요..도와주세요월급날은아직기다려야하는데가불하기에는사장님이너무팍팍하신분이라서요..</t>
  </si>
  <si>
    <t>카드도안쓰고있고4대보험에매달130이상급여를받고있어서무리없이상환가능합니다.</t>
  </si>
  <si>
    <t>고금리대환하고싶습니다.</t>
  </si>
  <si>
    <t>출산및매장보증금인상으로인해필요합니다.</t>
  </si>
  <si>
    <t>백화점의류판매를하고있는데출산이얼마남지않은상황에서매장보증금인상으로인해급전이필요한상황입니다.1금융권에는결혼시대출로인해어려워여기에신청하게되었습니다.</t>
  </si>
  <si>
    <t>현재은행권대출은900만원정도남은상태이며균등상황이아닌일시상환으로받아두었습니다.월이자만내고있는상태입니다.이자6만원정도.월수익200~250고정수익이며판매실적에따라올라가기도합니다.의류판매성수기는F/W시즌이기에수익이상승할것으로생각되네요~1년전에일시상황할수도있으니참고부탁드립니다.</t>
  </si>
  <si>
    <t>10월달햇살론을바라보고대출을신청하고자합니다</t>
  </si>
  <si>
    <t>성실하게상환하겠습니다.몇해전사기로인해갚아야할채무가많아사금융권으로부터3천만원융통하여월100만원씩갚아나가다제가교통사고가나는바람에이번달에일을제대로못했습니다기대출과입사경력이짧아햇살론을신청하려면10월달이되어야합니다이번달월급이제대로나오지못할것같아서이자납입이연체될위기입니다한번만도와주시면10월햇살론승인되었을때전액상환하도록하겠습니다</t>
  </si>
  <si>
    <t>상환계획*기존대출내역1.HK저축은행-7.000.000원2.참저축은행-8.000.000원3.KB카드론-2.800.000원*기존대출월상환내역1.HK저축은행-310.300원2.참저축은행-200.000원3.KB카드론-190.000원공통*주수입원보험영업수입료*주수입금액월230만원이상*월고정지출휴대폰요금-100.000원식대-200.000원자동차기름-200.000원기타생활비-400.000원*대출이후의상환계획월고정지출(생활비)-900.000원1.HK저축은행-310.300원2.참저축은행-200.000원3.KB카드론-190.000원4.머니옥션-117,037원</t>
  </si>
  <si>
    <t>일단목적과계획한번읽어주세여</t>
  </si>
  <si>
    <t>매월대출금원리금과신용카드대금을연체없이갚아나가지만신용카드한도가꽉차서신용등급이오르지않습니다그래서신용카드대금납부와캐피탈권대출바꿔드림론신청을위한중도상환수수료등을해결하기위해서대출신청을하게되었습니다</t>
  </si>
  <si>
    <t>***기대출내역***2012.4.18우리은행새희망홀씨800만원대출중남은금액5.719천원금리8.87%원금균등월175천원(매월조금씩감소)2012.7.11신협햇살론800만원대출중남은금액590만원금리약11%원금균등월186천원(매월조금씩감소)2012.11.13씨티캐피탈670만원중남은금액5.541천원금리26%원리금균등월289천원(6개월마다감소)2013.8.22부산은행오피스텔중도금1차대출896만원중도금무이자대출로월납입금액없음2013.9.23우리은행적금담보대출280만원마이너스식금리5.6%만기일시상환총대출금액은2892만원월납입금액65만원총대출금액은연봉대비많은편이지만중도금과적금담보를빼면약1720만원입니다마이크래딧등급은7등금639점올크레딧7등급544점입니다월급여중대출원리금에65만원,카드값50만원,월세18만원생활비및휴대폰비는카드로충당하고있습니다회사와본가가조금먼관계로회사근처에서혼자살고있습니다여기서대출된다면상환계획은다음과같습니다10월말씨티캐피탈554만원바꿔드림론신청승인시금리약11%5년장기상환(현289.223원에서월납입금액12만원정도로감소예정)남는금액약16만원은머니옥션에서대출받는원리금(약16만원)으로납부예정입니다그리고바꿔드림론신청승인시12~13개월후에자산관리공사에서4%일천만원대출실행시켜1차로머니옥션대출금변제,2차로신협,3차우리은행대출금을갚아나갈계획입니다약2년뒤면오피스텔에입주해야하는데잔금일부를저금리로대출받을려면위대출을어느정도는해결해야될거같아서투자자분들께도움을청하는것입니다대출실행이될지안될지는잘모르겠지만긴글읽어주셔서감사합니다환절기감기조심하시고그럼....</t>
  </si>
  <si>
    <t>대출긴급요청,생활비여유자금60만원으로매달상환할수있습니다</t>
  </si>
  <si>
    <t>현재늑깍이목회자로서의목표를세우고신학원을다니고있으며(마하나임신학원(http://kr.mahanaim.org)내년2월까지완성해야할학업이있는데집은경기도하남이고일하는곳은중구을지로5가오장동에있습니다2007년부터자원재활용업체에서일을꾸준히해오고있는데사업장에숙식시설이없는고로하남에서집까지출퇴근하기번거롭고이번겨울을추위를해결해야하는데사업장옆건물에고시텔을정하고낮에는일하고밤에는신학공부를하여야하기때문에고시텔5개월월방세(11월부터내년2월까지5개월치100만원)를구할수가없어서이렇게신청하게되었습니다</t>
  </si>
  <si>
    <t>6년넘게일해왔고즙사람에게신뢰가&amp;#49351;였고남에게피해한번안주고다행스럽게월급은꼬박고박집사람앞으로6년째농협통장에입금되고있고진실되게살려고노력하고있고수많은숱한날들이실패였지만성공의원동력이있기에진실되게상환하겠습니다임대아파트관리비:20만원공과금(전기수도의료보험가스비):15만원통신비(배우자,본인):14만원자녀교육비:10만원식,의료비:20만원합게:79만원한달수입:140만원여유자금:(140-79=60만원)</t>
  </si>
  <si>
    <t>카드연체..ㅠ20대입니다</t>
  </si>
  <si>
    <t>사정상카드값이연체되어이번달만연체를하게되었습니다ㅠ대출까지목적이아니었는데현금서비스도한계가있어처음으로신청을합니다..ㅠ지금까지카드연체는결제일을깜빡하여돈을입금한계기가늦어진적이한두번정도고장기연체라든지대출은전혀없는20대사회초년생이었습니다.개인사업을한다던지결혼을하는것이아니라당장급한카드값을메우려합니다.당장결제일이다가와이렇게대출을합니다ㅠ..</t>
  </si>
  <si>
    <t>대출은지금까지받은적도없고살면서주변지인들이나사람들에게돈을빌린적이거의없습니다.집을장만하거나결혼,창업이아니고(장기대출)처음소액대출을하는것이기때문에왠만하면빨리해결을하려합니다.2~3달안에상환을할계획입니다.저는백화점에서근무하는데이번년도5월까지근무를했다가잠시쉬었습니다.11월부터다시재근무를하는데퇴사를하였다가다시재입사를하는것이기때문에회사에제기록은남아있겠지만퇴사처리로기재가된상황입니다.때문에5월까지는4대보험등이적용되있었으나지금은안되어있습니다.여기에기재한직장정보도곧이동할직장을적어놓은거라아직일하고않고인사이동문제와저의직급문제로인해잠시대기중인상황입니다.어떻게든목돈은마련해야하기때문에단기알바를잠깐하고있는상황입니다.회사급여명세서나이전매장명함,월급급여통장사본등을제출할수있습니다ㅠㅠ!!</t>
  </si>
  <si>
    <t>보증금이부족합니다.</t>
  </si>
  <si>
    <t>급하게생활자금이필요합니다.</t>
  </si>
  <si>
    <t>급하게생활자금이필요하게되어이렇게대출을시청합니다.신용등급이좋지않아..은행권에서는대출받기가쉽지않네요..</t>
  </si>
  <si>
    <t>1.현재대출내역현재저축은행에3건의대출이있습니다.예신저축은행313만원월상환금191,000원SBI저축은행930만원월상환금350,000원친애저축은행981만원월상환금360,000원총금액상환비용은90만원정도됩니다.2.수입현황현재제조업회사의기획,총무일을하고있으며.매월260만원급여를수령함(실수령액기준임)3.상환계획급여일이매월10일입니다.15일에성실하게상환하겠습니다.</t>
  </si>
  <si>
    <t>대출필요합니다</t>
  </si>
  <si>
    <t>대출을하게된이유를정확하게작성해주세요.</t>
  </si>
  <si>
    <t>1.주수입내역-수입이불규칙할시평균금액기재2.월고정지출내역-기대출상환금액,휴대폰요금,식대,임대료등고정적으로지출하는내역모두기재3.대출이후상환계획-수입대비고정지출내역을제외한금액을예로들어기재</t>
  </si>
  <si>
    <t>생활자금및대환</t>
  </si>
  <si>
    <t>안녕하세요500만원대출부탁드립니다</t>
  </si>
  <si>
    <t>안녕하세요직장열심히다니고있는23살입니다세븐일레븐에서점장급으로일하고있습니다생활자금으로급히쓸려고합니다대부업체대출은전혀없구요1금융1건2금융2건이렇게있습니다꼭좀부탁드립니다</t>
  </si>
  <si>
    <t>1.월200만원씩통장으로월급받구있구요15일날월급날입니다.2.고정지출내역은국민은행1200만원연12%17일265,000한성저축은행300만원연19%21일50,000삼정저축은행800만원연10%22일170,000기대출2300만원에대한원금+이자월485,000원정도내구있구요식대월10만원정도지출됩니다3.500만원대출하면원리금균등상환으로12개월동안갚아나가겠습니다꼭좀부탁드립니다</t>
  </si>
  <si>
    <t>환승</t>
  </si>
  <si>
    <t>대출신청</t>
  </si>
  <si>
    <t>이자금+생활자금목적입니다..</t>
  </si>
  <si>
    <t>지방에서서울로올라와생활하느라대출을많이받았습니다이번달에취업을했고1월달부터급여를받을예정에있습니다제가기대출이많아서추가대출이안되더군요..이번달이자금만해결되면새해부터는여유가생길것같습니다..그래서이렇게소액대출을신청합니다</t>
  </si>
  <si>
    <t>1.회사급여-160정도2.월고정지출내역-기대출이자상환50만원.대출이후상환계획-회사에입사하여매월상환하는데문제없것같습니다</t>
  </si>
  <si>
    <t>교보생명과장으로재직중으로1998연03월입사하였고작년연봉7,700만원입니다.</t>
  </si>
  <si>
    <t>현재재직중으로아버지사업하시다가돌아가시면서부채를승계하게되었고현재대부분상환하고3천만원만남은상태로일시적자금소요로신청합니다.처음엔원금3천2천으로시작해서현재원리금균등이라1천8백,1천만원남아있습니다.아버지가받은금융기관들이저축은행등이라신용등급이7등급으로많이떨어졌네요.</t>
  </si>
  <si>
    <t>1.주수입내역-연봉7천7백만원2.월고정지출내역-기대출상환금액100만원,휴대폰요금7만원,식대50만원지출3.대출이후상환계획-4월12월보너스시500만원씩지급되므로올4월전액상환예정</t>
  </si>
  <si>
    <t>급하게필요하게되어신청합니다.</t>
  </si>
  <si>
    <t>긴급자금</t>
  </si>
  <si>
    <t>결혼자금필요합니다</t>
  </si>
  <si>
    <t>생활자금마련</t>
  </si>
  <si>
    <t>긴급자금이필요합니다.</t>
  </si>
  <si>
    <t>대출받고싶습니다.</t>
  </si>
  <si>
    <t>투자자님들도와주세요</t>
  </si>
  <si>
    <t>긴급자금이필요합니다</t>
  </si>
  <si>
    <t>결혼자금</t>
  </si>
  <si>
    <t>안녕하세요꼭읽어주세요</t>
  </si>
  <si>
    <t>저는부산에사는청년입니다.현재학교를졸업하고취업준비를하고있습니다.학교졸업후막연히취업이될꺼라는기대와다르게높은취업의벽을느끼고게을렀던생활을후회하면열심히공부중입니다.이렇게사연을올리게된것은다름이아니라학교다닐때쓴학자금을갚기위해서입니다.급했던4학년2학기때그만여러광고매체를통해무이자홍보를하던업체에돈을빌리게되었습니다.현재꾸준히갚고있으며높은금리로인해조금이라도빨리갚기위해이렇게사연을올리게되었습니다.현재는친구의사촌형님의업체에서일하고있으며월수입은50만원가량되고있습니다.이금액중30만원가량은생활비로쓰고20만원가량을상환하는데쓰고있으니상환은걱정하지않으셔도되실듯합니다.부디투자자들의많은도움을요청합니다.두서없는글읽어주셔서감사합니다.</t>
  </si>
  <si>
    <t>조그만가게얻고싶습니다.</t>
  </si>
  <si>
    <t>저는낮에는방문잉크충전을하고밤에는대리운전(픽업전문)을합니다.수입은잉크충전월80만원대리운전해서100만원합이180만원왔다갔다합니다.앞으로잉크충전을밀고나갈생각인데가게얻을돈이필요합니다.지금현재잉크충전장비(200만원상당)는갖추고있고요.알아본가게월15만원(보증금없음)/재생잉크구입비200만원/기타사무실잡기100만원필요한자금은300만원이고요.상환계획은수입이낮아빠듯하지만..가게가안정될때까지대리운전계속할거고요.현재사금융대출150만원있어서한달12만원(6개월이상제날짜꼬박꼬박냈고요)어머니명의의단독주택이있어서다른잡비는안들어가고요.한달생활비100만원으로줄여서쓰고하면대출금상환이지장없을겁니다.잉크충전업이남들이잘안하는업종이다보니잘되는직종이고요.지금은광고스티커차량에꼽고다니면작업이들어오고안다니면작업이안들어와요.가게가꼭필요한시점이고가게하면잉크수입이점차늘것으로보입니다.힘들지만상환은문제없다고봅니다.잉크수입이늘면토너충전도시작하고대리운전때려치고싶어요..부탁합니다.</t>
  </si>
  <si>
    <t>생활자금이필요합니다!</t>
  </si>
  <si>
    <t>안녕하세요.벌써다섯번째신청이네요.저번에머니옥션으로부터메일이하나왔더라구요.대출신청을할때에는확실한상환능력이인정될경우에투자자들이투자를하니,좀더자세한돈의흐름(?)을적으면좋겠다는조언의메일이었어요.생각해보니제가그부분을좀엉성하게적은거같더라구요.그래서이번에다시한번또신청을합니다!부디도와주시길바랍니다.우선현재저는솔로몬300만원,리드코프300만원,유아이크레디트300만원과웰컴크레디트에300만원씩,총1200만원의빚을갖고있습니다.작년11월경에솔로몬과리드코프에서600을대출받았고,금년초에나머지두군데에서600을대출받았습니다.이나이에벌써이렇게됐다는게참슬프긴하지만,그래도부모님이안도와주시니어쩔수없네요.여하튼,본론으로지금까지연체는한번도없었고요.제월수입은인센티브포함해서평균150정도이고,애인의월수입은80정도입니다.저는방향제업체에서영업사원으로일을하고,애인은호프집에서일하고있습니다.그리고월지출은솔로몬14만원,리드코프16만원,유아이크레디트18만원과원금상환방식인웰컴크레디트에34만원씩해서총82만원씩이자를내고있습니다.그리고3살난딸아이원비로월10만원(좀복잡한사정으로모자가정지원을받고있어서30만원정도는무료로다니고있습니다.)과월세27만원씩내고있습니다.마지막으로빅박스TV수신료,메가패스,핸드폰값과세금등을합해서20만원정도지출이있습니다.총140만원정도고정지출이있습니다.뭐,여기까진계획대로-좀무모하고어리석긴하지만-지출이이루어지고있는건맞는데,문제는제가수습기간을생각하지못했다는점입니다.둘다최근에일자리를얻어서수습기간이걸려버렸습니다.그래서지금약간의자금펑크가났고,수습기간이끝나고저대로월급을제대로받을때까지의생활비가부족한상태입니다.그래서이렇게계속대출신청을하는중입니다.'미리계산'버튼을이용해서계산을해보니까150만원을45%의연이율로빌릴경우월16만원정도의지출이추가됩니다만,수습기간이끝나는7월까지만넘길수있으면이정도는문제없이갚아나갈수있습니다.부디도와주시길바랍니다.Ps.그리고이런글을이곳에올려도되는지모르겠지만,혹시제게개인적으로100만원당월3만원의이율(연이율35%정도)로빌려주실분계시면freezingedgenaver.com으로연락부탁드립니다.명예를직업으로삼는아버지의이름을걸고확실하게갚겠습니다.네이버에서아버지의성함을치면바로사진과프로필이나옵니다.물론지금은제애인을받아들이지않으시므로저를도와주고있진않으시지만,그래도언젠가는이해해주시리라믿고기다리고있습니다.</t>
  </si>
  <si>
    <t>보증금문제로도움부탁드립니다..!!</t>
  </si>
  <si>
    <t>안녕하십니까..현재인천에살고있는청년입니다.서울로올라와서방을구해보는데서울은방값이굉장히비싼거같습니다.보증금을300에맞추자니월세가비싸고..월세를맞추자니보증금이부족하고..그동안인천에서일하면서모아뒀던300만원가지고는택도없더라구요..지금입주하려고생각해둔집의보증금이500만이라서..부족한200만원정도를대출신청하게되었습니다.방구해서정학하게되면..바로과외(레슨)시작해서상환밀리지않고해드릴생각입니다.그동안살아오면서사소한핸드폰이라도연체된적단한번도없구요!앞으로살아온날보다살아갈날이더많은데대출이자상환의연체로인해제인생에오점남기고싶지않구요!꼭늦지않게상환잘할자신도있습니다!!믿고한번만도움부탁드리겠습니다!!잘부탁드립니다..^^</t>
  </si>
  <si>
    <t>제발...부탁드립니다..</t>
  </si>
  <si>
    <t>안녕하세여..몇번째재신청인지모르겠네여..대출받기가이렇게힘이듭니다..어떻게해야..받을수있는지..있는그대로써도안되고..날짜는다가오고걱정이됩니다.휴가철이라돈빌리기다어렵습니다..여기밖에빌리곳이없어이렇게또몇자적어봅나다..남편이일들어간지지몇칠이안되서저부업으로는생활이어렵습니다.이번에대출이되면다음달부터월금과이자랑해서잘상환할수있습니다..남편월급150만원급여일이20일이기때문에이돈으로생활을하고저부업으로상환할수있습니다..다음달부터생활이잘되면10월달부터적금을들려고합니다..비록27만원월세로살지만2년후에는저희집을마련할려고합니다..부디잘될수있도록도와아니투자해주세여..부채는삼성25솔로몬20만원한달에이렇게들어가고전기세,수도세,tv수신료,컴퓨터요금,핸드폰이렇게해서15만원정도들어갑니다..어머니생활비로15만원저희가족보험료32만원생활비30만원아이앞으로15만원등이렇게들어갑니다저부업으로열심히상환하겠습니다..제발..부탁드립니다..</t>
  </si>
  <si>
    <t>절대연체란없을것을약속드립니다</t>
  </si>
  <si>
    <t>조그맣게장사를하다가동업자와금전문제로인하여부채가발생하였습니다이후,장사를접게되면서공백기를갖게되면서이자가늘어만갔습니다.취직을했으나목돈의이자로인해악순환이반복되어도움을요청하게되었습니다.현재수입은월120만원수령하고있습니다기존대출금상환이월60만원들어가고있습니다.생활비를제외하고도대출금상환에는문제없다고여겨집니다.부채에서벗어나려는의지로꼬박꼬박상환할예정입니다.저에게도움주시는분의은혜를생각해서라도절대연체란없을것을약속드립니다.어려울때도와주시는분께은혜잊지않겠습니다.</t>
  </si>
  <si>
    <t>사업정리하고취직하려합니다.연체기록도없습니다.</t>
  </si>
  <si>
    <t>쇼핑몰을하다가너무사정이안좋아하루라도빨리접으려합니다.의류나화장품쪽으로도경력이있고,공인중개사자격증도있습니다.법학과출신이라취업하기어렵지는않을것같습니다.은행이나카드사등에서금융쪽으로경력도인정해주기때문에계약직정도로취직되는건그리힘들것같지않습니다.그리고9월말에사적이긴하나목돈을받을게있어대출금상환에대해서는걱정안하셔도...우선당장이시급합니다.그리고12월까지계약한집보증금도있어연체는걱정안하셔도...지금까지연체한이력도없고앞으로도그럴것입니다.</t>
  </si>
  <si>
    <t>다시한번더신청합니다.저려한이자로환승하고싶습니다.</t>
  </si>
  <si>
    <t>저축은행에서받은대출을연48%이자로이용하고있습니다.저렴한이자로환승하고싶은데부탁드립니다.저축은행에서대출을받은지1년이넘었지만아직한번도연체한적없이꾸준히잘갚아나가고있습니다.한때남편의사업실패로약간의어려움이있어비싼이자로대출을받아쓰긴했지만저축은행에서연48%로는넘비싸다는생각이듭니다.지금은남편도다시재기하여열심히일하고있구요,저도현재한직장에10년이상다니고있는맞벌이부부로서2명의자녀를두고있습니다.우리아이들너무이뿌구요,항상웃음잃지않고행복하게자라날수있도록부모로서최선을다하며하루하루열심히생활하고있습니다.앞전에이자를좀낮게불러서인지대출실행이안되었습니다.그래서이자를조금올려보았습니다.부탁합니다.</t>
  </si>
  <si>
    <t>사금융상환하고싶습니다..</t>
  </si>
  <si>
    <t>현재사금융4곳에서1100만원쓰고있습니다...이율이너무높아힘이듭니다..조금이라도이율이낮은곳으로환승하고싶습니다...부탁드립니다..</t>
  </si>
  <si>
    <t>투자자님들보세요</t>
  </si>
  <si>
    <t>안녕하세요몇일전에도신청을했다가성립지되지않아서금리를좀더상향해서글을올립니다.저는포항에서프리랜서로일하고있는27세청년입니다.결혼을해서아이도있구요현재급여는180정도매달통장으로수령하고있고요급여중35만원은집세및전기세가스세등등40만원여는대출금을갚는데사용하고있습니다.충분히대출갚을수있는능력됩니다.급하게이렇게글을올리는이유는음주벌금과다음달있을아이돌때문입니다.음주벌금에취소벌금까지2백만원이되서있는돈다벌금내면아이첫돌을해주는데무리가있어서요첫돌꼭해주고싶거든요급여통장과재직모두확인가능합니다.연체없이갚을자신있구요최대한중도상환할수있도록제일에더열심히임하겠습니다.부디많은투자바람니다.꼭투자해주세요...부탁드립니다.</t>
  </si>
  <si>
    <t>회사를옮기면서1달정도급여에대한틈이생겼습니다.그래서긴급히한달정도생활비가필요합니다.다음달급여일에생환가능하구요..꼭좀부탁드립니다.150만원이다안되면급한생활자금백만원이라도부탁드립니다.참제급여는매달5일입니다.</t>
  </si>
  <si>
    <t>연체없이잘갚겠습니다.</t>
  </si>
  <si>
    <t>개인적으로생활자금이필요해서투자자님들께요청합니다.에이원캐피탈의채무액(이백오십만원)을상환하고생활자금으로250만원이급히필요합니다.상환은매월25일에91,000원씩상환(원금200만원일경우)하겠습니다.신용대출을믿음의대출이라고여깁니다.아직까지연체없이잘갚아나가고있는것도있으니믿고투자하시리라믿습니다.</t>
  </si>
  <si>
    <t>현재사금융으로인한고금리로이자율을좀낮추어서상환하고싶습니다지금까지한번도연체를한적은없구요4대보험다적용되구요현재160만원정도월급을받고있는데요기혼이라나머지생활비는남편의월급으로충당하고있습니다제월급범위내에서제가상환능력되구요이자율을좀낮추어서상환하고싶습니다</t>
  </si>
  <si>
    <t>외면하지말아주세요....</t>
  </si>
  <si>
    <t>안녕하세요...머니옥션을통하여용기를잃지않고,투자자분들의도움을얻어열심히살아가기위해이렇게글올립니다...저는현재퓨쳐플러스기획(예전-클린정보통신)이라고하는인터넷가입마케팅부서에서실장으로써실적관리와직원관리를맡고있으며,조그만회사이긴하지만2년넘게근무하면서마케팅1팀실장으로재직중입니다.우선머니옥션에문을두드리게된이유는내년가을에결혼을앞두고있으며,국민은행에서근로자전세자금대출받아서작지만조그만집하나를마련하고,아내될사람과같이살고있습니다워낙빠듯하게없이결혼하는거라집전세만얻고특별한혼수없이그냥식만올리기로하고준비중이었는데,부끄럽지만아내가이번에임신을하고말았네요...그래서결혼식도봄으로앞당기려하고있구요...문제는전세집얻느라4500만원짜리전세인데국민은행에서2850만원대출받고나머지집에쏟아부으니목돈이없네요...애기낳기전까지병원도다니면서검사도해야되고의외로돈이쏠찮게들어간다고하던데...지금받는월급으로는이것저것제하면아주불안합니다...-----------&lt;여기까지가지난번과같은대출사유입니다.지금도상황은마찬가지구요&gt;----------그때유찰되어서힘겹게버티며월급가지고쪼개서쓰는데날짜가지날수록더빠듯해지네요몇일전밤에도아내가갑자기아파서응급차불러서병원가보고검사해봤더니수분이부족하다고링겔하나를맞았는데,병원비만120만원정도나오더군요...아기낳기도전인데정말두렵습니다...우선카드로결제하고한도가모자라서병원에사정사정해돈되는대로준다고했습니다...정말투자자님들의절실한도움이필요합니다...외면하지말아주세요...솔직히200만원가량있으면맘이더편하겠지만제경험상금액이커지면낙찰이잘안되더라구요그래서우선100만원만도움부탁드립니다.우선제조회기록을보시면알겠지만은행권,사금융쪽은신용대출이안되더라구요...투자자분들께진심으로도움을얻고자글올리며,제수입,지출내역과상환계획을상세하게올립니다...내용보시고신뢰를바탕으로열심히상환하고,투자자분들께용기를얻고자합니다...부탁드립니다[수입내역]-250만원(매월25일월급수령)[지출내역](부채상환/현재연체전혀없음/총80만원)-국민은행:11만원(근로자전세자금대출/현4개월째상환)-현대캐피탈:20만원(중고차할부/현7개월째상환)-HK상호저축:14만원(신용대출/현6개월째상환)-산와머니:21만원(신용대출/현8개월째상환)-위드캐피탈:14만원(신용대출/현8개월째상환)(기타생활비/총120만원)-부모님생활비:30만원-주유비:20만원-휴대폰,가스,전기료:10만원-각종보험료:20만원-점심및기타생활비:40만원[수입]250만원-[지출]200만원=[여유자금]50만원위내용과같이여유자금50만원이있으니매월상환하기에는큰무리가없을듯싶습니다물론저보다더돈이급하신분들도많겠지만.저또한애기때문에병원다니면서...그외에자잔한돈들어가는게더무섭다고하는데,그런불안감때문에라도투자자님들께부탁드립니다상환에있어서는지금까지살아온것처럼절대연체라는것은없을것입니다제발외면하지말아주시구요...저에게용기와힘을주세요...추워지는날씨에제글을읽어주신모든분들께건강하시길기원합니다...감사합니다...</t>
  </si>
  <si>
    <t>마이크레딧2등급입니다...!!!</t>
  </si>
  <si>
    <t>집보증급으로사용하려합니다..조금부족해서대출받으려구요^^현재치과간호사(위생사)로근무하고있습니다.제연봉은2000만원입니다.본봉외에상여금이나보너스까지하면2200만원정도될꺼구요..매달말일이월급날이라1일날상환할계획입니다.직장은이직한지7개월되었습니다.그전에도치과근무했었구요,지금직장에들어와수습기간제외하면서류상으로는(4대보험)거의6개월째가입되어있습니다.현제신용카드는두개사용중인데연체된거전혀없구요..대출받은곳아무데도없습니다.은행권은너무복잡하고..계약날이다가와서급한데다가이곳에서대출받으면신용조회가들어가지않는다고해서여기서조금높은이자라도가만하고대출받으려고합니다.많이낙찰해주세요^^</t>
  </si>
  <si>
    <t>제발좀도와주십시요</t>
  </si>
  <si>
    <t>아무꺼도모를때서울생활의마련자금을만드느라고중개업자를통해대출받았던사금융을어떻게처리하고싶습니다.이제얼마남지않았는데너무힘들어이렇게도움을청합니다.이제까지연체없이잘갚아나가다가너무아깝다는생각에이렇게도움을청하니연락바랍니다.자세한정보는필요하심전화만주시면정직하게답변드리겠습니다.</t>
  </si>
  <si>
    <t>제발부탁드려요..</t>
  </si>
  <si>
    <t>사금융이자가너무비싸저금리로전환하고자합니다..현재시작한사업은경기타지않고잘되고있습니다..조금만도와주시면연체없이제날짜에꼭갚겠습니다..다시한번부탁드림니다..어려운경기에도이렇게도움을주시는분들이있다는것만으로도참따스한연말일거같습니다..조금의관심이작은사람에게는큰도움이될거같습니다...</t>
  </si>
  <si>
    <t>대출통합</t>
  </si>
  <si>
    <t>한곳으로통합을하구싶습니다...그리고금리도제각각이라서좀낮으면좋겠구요월급은기본적으로150만이상들어오니자동이체로나가면상관이없고..보너스가현금지급되어생활비하면상관이없으니월150만자동이체가능합니다..회사는전남영암에대불산단에위치한현대미포조선내협력업체입니다..</t>
  </si>
  <si>
    <t>투자자님들의도움을기다리고있습니다.</t>
  </si>
  <si>
    <t>안녕하세요.투자자님~전올해로28살이되었구요.인천에살고있습니다.제가머니옥션에이렇게신용대출올렸었는데안타깝게유찰이되었더라구요.절믿고지지해주셨던투자자님들도있었는데유찰이되어죄송스럽습니다.정말머니옥션으로인해또,투자자님들의도움으로대부업에상환하고열심히살아보고싶어이렇게마지막희망을가지고글을올리게되었습니다.전인천에있는GPS안테나네비게이션만드는회사에서2년반재직중입니다.회사는업계에서알아주는수준급정도의코스닥업계회사이구요,600명넘는인원들이함께열심히일을하고있는회사입니다.월급은매달10날에국민은행통장으로140~170정도의월급이입금이되고있으며,신용등급도낮고그런제가이렇게글을남기고신용대출신청을할자격이있는건지모르겠지만,제가철모르고있을때친구에의해대출을알게되었고,대출을받게되었어요.그당시대부업대출에대해자세히알지못해이율이쎈건지뭔지몰랐기에이런상황까지왔던거같습니다.제생애가장큰실수였기에이렇게늦게나마깨달고열심히노력하고저높이뛰고싶기에신청하게되었습니다.저희부모님은환갑넘으셔서도시장에서장사를하시는데,전이런실수를해부모님께실망시키는딸이되어서정말죄송스럽더라구요.그래서이젠두번실수를안할려고합니다.투자자님들이도와주신다면10날원금과이자는꼬박꼬박드릴수있고,이은혜평생잊지못할겁니다.한번만절믿고절지지해주신다면감사할따름입니다.가정에행복가득하시길바라겠습니다.</t>
  </si>
  <si>
    <t>대부업상환하고싶어서요</t>
  </si>
  <si>
    <t>작년에너무급한나머지..중계업자를통해서대출을받았어요.처음에는사금융이뭔지도모르고받았는데중계업자땜에건수만늘어나고등급만더떨어졌어요..정말후회막심이예요년66%고금리이자를내니까넘힘들어서요..한20&amp;만줄어도정말좋을것같아서요..머니옥션이라는걸처음부터알았으면이렇게힘들지는않았을텐데..정말잘갚을수있거든요..좀도와주십시요..연체없이꼬박꼬박잘갚겠습니다.이제결혼도해야되는데이런빚을가지고있으니...마음이무거워서뭐를할수가없네요..부탁드립니다.월수입:116,짝수달은150년:45%이자내겠습니다.</t>
  </si>
  <si>
    <t>남은1년열심히취업할수있고학생답게살고싶습니다.</t>
  </si>
  <si>
    <t>제가.2005년에대출을시작했습니다.학자금으로대출을시작해서작년에1년을쉬고600만원을갚앗습니다.여기사이트를알게되어서신용조회도남기싫고해서이렇게신청합니다..투자자들저좀봐주세요.목적은:제가1년남짓한대학생활이남앗는데요.지금영어!이과목이많이부족합니다.부모님한테손벌리기도..나이가나이니만큼..싫고해서.이렇게올립니다.간단하게영어토익비:20만원영어회화학원비:30만원이렇게50만원이필요합니다.지금과외를학고있습니다중학생수학을가르치고한달에30만원을받습니다.이건저생활비랑교재비로사용을할계획입니다.여기최소금액이100만원이더라고요...제가18일월요일부터는4시간짜리식당에서일을하게되엇읍니다거기는한달50만원입니다.한달사용하고2번째달정도에월급이들어오면상환을할계획입니다..그냥지나치지마시고..제남은1년이라는대학생활취업을할수있게도와주십시오..기다리고있겟습니다...신용점수랑등급은제가학생이라카드발급도안되고대출한곳도없고해서0으로나온거랍니다.저신용확실합니다.~~지나치지마시고확실하게도와주세요.부탁합니다.</t>
  </si>
  <si>
    <t>다시신청하게되었습니다.</t>
  </si>
  <si>
    <t>또한번신청하게되었습니다.두번자동유찰된후그만둘까도생각했지만용기를내어다시노크하게되었습니다.대출목적은매달들어가는대출금의총액(약200만원정도)이월급여(250만원)에비해너무많아생활이빠듯해서입니다.나름대로상환을잘하고있지만한꺼번에많은액수가나가다보니힘이드는건사실입니다.자동차할부(카드사,총1000만원월47만원상환중)를줄이고카드사에서빌린대출금을줄여좀더여유로운상환을하려는것입니다.자동차는대출이있어도중고차딜러에게팔면된다고하니그렇게할거구요나머지카드대출금350만원을갚고자합니다.신용등급을높여건전한신용인이되고자합니다.정말잘갚는사람이될겁니다.잘투자하셨다는소문을듣고싶습니다.감사합니다.</t>
  </si>
  <si>
    <t>성실히갚겠습니다.</t>
  </si>
  <si>
    <t>현재5개월딸의아빠이며학원에서수학을가르치고있습니다.저희힘으로만결혼을준비하다보니결혼이후자금사정이많이좋지않았습니다.그러나안정기로접어들무렵지방에서경기도성남쪽으로학원을이직하게되었고,,그이후이사비용과전세자금마련으로또한번힘든시기가찾아오고,,,이직한학원에서는처음약속과는다른급여를지급하면서생활이많이힘들어졌습니다.할수없이7개월동안다녔던학원을지난12월말일자로그만두고올해1월2일자로학원규모면에서는조금큰학원으로옮겼습니다.저희학원은프랜차이즈형태로운영되는학원인데저는그중본사직영형태로운영되는학원에서중등부수학강사로일을하게되었습니다.아직은수습기간두달중2개월째근무하고있어서3개월차부터적용되는4대보험에는미가입상태입니다.수습두달동안의급여는350만원에서세금3.3%를제외한금액을받고있으며2월말정식으로연봉협상에들어가면아마도그이상이되겠지요?^^*직장을새로옮기면서생활자금이긴급히필요한데대출을알아보니아직은재직기간이충족되지못해어려울것같았습니다.설령된다하더라도고율의이자를지급해야해서부담이되던중이사이트를알게되었습니다.6개월후쯤이면4대보험도적용되니지금보다는좋은조건으로대출을받을수있을것같습니다.그러면이곳에서대출받은금액을조기상환할계획이구요...참,신용등급이크레딧뱅크에서는0등급이나오고,,,마이크레딧에서는7등급이나옵니다.이곳이크레딧뱅크기준이라조금걱정이되네요...암튼잘부탁드립니다.</t>
  </si>
  <si>
    <t>올4월에결혼예정을앞두고있습니다.이것저것계획을잡다보니,200만원정도가모자라네요.저의한달월급은150만원입니다.개인사업장에서판매직을맡고있어서,현금으로수령하고있습니다.작년12월에결혼자금이모자라서700만원신청을했었는데,금액이커서그런지두분이경매에참가해주셨고,나머지는금액이맞지않아서유찰이되었습니다.그두분께는한번더진심으로감사하다는말씀드리고싶습니다.이번이마지막이란심정으로한번더신청을하게되었습니다.200만원을1년상환목표로하고있습니다.생활비나기타다른지출금은남자쪽월급으로쓰면되고,제월급으론가장먼저머니옥션에서빌린돈을하루도연체없이갚아나갈것을진심으로약속드립니다.이번에꼭도와주시면다음에저도투자자중한명이되어서,다른어려운사람을도울생각을하고있습니다.그럼여러투자자여러분들부탁드립니다.</t>
  </si>
  <si>
    <t>안녕하세요.저는CJ그룹계열사인CJ푸드시스템에서대리로근무하고있습니다.예전에환승론을신청하여많은분들이도와주셔서대부업일부사용하던것을모두상환하였습니다.먼저대부업의고이율에서헤어나올수있도록도와주신분들께진심으로감사의말씀드립니다.해당환승론건은현재까지단한건,단1원의연체없이상환해가고있습니다.제가현재가지고부채중에서아직이율이높은상호저축은행대출건이있어서이번에한번더도움을요청드립니다.현재저는중학교교사로있는와이프와맞벌이를하고있습니다.1달집의총수입은580만원정도됩니다(저:330만원,와이프:250만원)집의모든대출이제명의로있어서대출건수도좀많습니다.와이프는그흔한현금서비스한건도없습니다.대출건수들이이렇게신용도를악화시키는줄잘몰랐습니다.이번에환승론이잘되서상호저축은행대출건이없어지면신용도도상승될것이라고기대하고있습니다.일단상호저축은행대출건을없애고환승론으로받게되는금액도적정시점에중도상환하려고하고있습니다.필요하다면저뿐만아니라와이프의재직증명서도제출할수있습니다.믿고투자해주시기바랍니다.정말감사드립니다.</t>
  </si>
  <si>
    <t>환승론신청합니다.정직과신용으로일생을살았습니다.</t>
  </si>
  <si>
    <t>안녕하세요저는현재게임유통업에종사중인이상헌이라고합니다.나이는현재81년생28살이구요사는곳은영등포구이구요직장은반포동입니다.제작년말부터어려움으로빚을지게되었구요한때는엄청난빚을지게되었지만지금은많이상환하고솔로몬저축은행300만원스타크레디트200만원의빚과작년8월달에이곳머니옥션에서빌린300만원이있는데위에두곳은연체없이이자잘내고있구요머니옥션에서도역시6개월동안하루도연체없이성실히갚아나갔습니다.솔로몬과스타크레디트에서빌린자금의이율이너무쌘관계로이곳에서조금더싼이자로갚아나가려고해봅니다.현재월소득은정확히210만원정도이구요지출은교통비20만원식사&amp;생활비50만원핸드폰비20만원기타10만원학원비30만원과머니옥션포함대출금상환에매달56만원정도나가고있습니다.현재는일을하면서공인중개사를준비중이구요믿고도와주세요...지금까지그래왔듯이정직과신용으로보답하겠습니다.이상입니다.</t>
  </si>
  <si>
    <t>세번째올리는글이네요..두번다안되서..비관도많이하고..믿음을주지못해서안된거라고자책도많이햇습니다.마지막희망이였으니까요..어쩌다이렇게까지된건지..자신을탓하기만하고있네요..집안에일이생겨(친정엄마가아푸셔서병원비다생활비다..목돈이들어가게생겼어요)..급하게써야할금액인데도..정작급할땐꾸지도빌리지도못하는상황이너무나한심스럽단생각이듭니다.아무생각없이여기저기대출받고아무대서나조회를했던것이최하의신용으로떨어지고뭣모르고받았던것들이사금융이였고..누굴탓할순없는일이지만..결국내선택이였으니까요..답답합니다.혼자였을땐그려려니하겟지만결혼을하고나서는더비관적으로다가오네요..투자자님들께서도와주세요..연체없이잘갚아나갈수있습니다.급여도제날짜에딱딱들어오고잇고..그걸로잘갚아나갈수있습니다.300만원이적은금액이아닌지라투자자님들이걱정을하실수도있긴하지만..그런걱정안해도돼겟구나..할정도로연체없이잘갚아나가겠습니다.다시한번투자자님들께부탁을드릴께요..한번믿어주세요..(사무실에서써서그런지앞뒤가엉망이네요..이해해주세요.)</t>
  </si>
  <si>
    <t>다시부탁드리겠습니다.</t>
  </si>
  <si>
    <t>-대출자금용도-대출자금용도는제가건강상의문제로인하여2월에약3주동안입원을하게되었습니다.3번의수술과현재까지도일주일에한번외래치료를받고있는상태입니다.부득이하게병원비가많이나오게되어생활자금및병원비로쓸예정입니다.총직장근무연수는3년이며,현재다니고있는직장은8개월째근무하고있습니다.월급여는170만원정도를수령하고있습니다.상환능력은충분히되며제개인적인비용이지만터무니없는쓰는들어가는돈이아니기때문에최대12개월대출기간을오래해둘생각은없습니다.-상환계획-제급여일은매달10일입니다.제가상환기간</t>
  </si>
  <si>
    <t>취업준비중인대학생입니다.투자자여러분의도움이필요합니다.도와주세요.</t>
  </si>
  <si>
    <t>지금대학교4학년마지막학기를다니고있는학생입니다.현재학교를다니면서취업준비를하고있습니다.150만원이라는자금을대출하려는목적은취업을위해학교에서진행하는일종의사회교육원교육비와토익학원비그리고취업이될때까지의약간의생활비로사용하려고합니다.지금과외를하고있어서월50만원정도의수입이있고면접계속보고있으니곧취업도될것이라고생각됩니다.지금정부학자금대출로은행에서대출받은돈이있는데그것은저희부모님이상환하고있습니다.그리고저축은행에서대출받은돈은제가상환(1달이자약35만원)하고있습니다.조만간취업되는즉시상환할계획이고연체한번도된적이없습니다.성실하게공부하고열심히일하니믿고투자해주십시오.감사합니다.</t>
  </si>
  <si>
    <t>믿고투자바랍니다.</t>
  </si>
  <si>
    <t>저는생명보험회사의매니저입니다.연봉은대략7000만원정도이며와이프는회사원이며연봉1700만원입니다.현재대출현황은1750만원이있으며매월백만원이대출상환자금으로나갑니다.보험료지출은매월62만원이며,생활비120만원,카드대금100만원이지출됩니다.그외현금으로50만원을사용합니다.저축도꾸준히하고있으며연체도없습니다.대출을하려는이유는친구가돈을급하게빌려달래서빌려줬더니연락이안되고있습니다.저도일부는지인에게빌려서줬는데약속을이달말까지지켜야하기에이렇게대출을신청합니다.작년에결혼때문에모아둔돈도다썼습니다.저의신용도는전에대출을받을일이있어신청을했더니여기저기조회를많이해버려서지금낮은편입니다.투자자님들도아시다시피저희일은신용이없으면일을하기가힘듭니다.그분과의약속을지키기위해서대출을신청합니다.집사람과상의하려하였으나속상해할것같고이금액을2년간상환하는데문제는없다고생각해서이렇게신청합니다.믿고투자해주십시요.조기상환가능하며꼭신용으로보답하겠습니다.</t>
  </si>
  <si>
    <t>대출신청합니다많은도움부탁드립니다</t>
  </si>
  <si>
    <t>현제38세(남)미용실에실장으로3년여근무하는중이고사금융상환으로머니옥션에5개월정도연체없이꾸준히갚아가고잇는회원입니다-대출목적-갖고잇는돈이부족해서월세보증금으로사용하려고합니다-대출사유-현제크레딧뱅크416점9등급마이크레딧691점6등급입니다등급상은행에서는힘들고제등급으로현제사금융을사용하고싶지않아서머니옥션에올립니다-상환방법-매달정해진25일날짜에상환합니다많은투자자분들의도움부탁드립니다감사합니다</t>
  </si>
  <si>
    <t>저축은행대출상환합니다.</t>
  </si>
  <si>
    <t>연봉이약3700만원입니다.현재높은이율의대출을환승하고있는중입니다.HK저축은행에360만원그리고,현금서비스140만원정도를상환하여조금이라도부채상환에금전적,시간적도움을받고자합니다.과거(약4년전)친구보증문제로저축은행및캐피탈권으로대출을받은후현재70~80%정도상환한상태이며그간단한번의연체도없이성실히상환하였습니다.이자및시간적은혜택을받을수있도록많은도움부탁드립니다.</t>
  </si>
  <si>
    <t>금융상환목적으로신청합니다.성실하게상환하겠습니다.</t>
  </si>
  <si>
    <t>안녕하세요~많은투자자분들께서감사하게도투자해주셨으나유찰되어서다시한번도전합니다.꼭좀부탁드립니다.부끄럽게도제가신용등급관리를잘못해서은행권대출이어려운데다이곳은신용등급하락의염려가없기에이렇게신청하게되었습니다.예전임용고시준비로2년동안수입이없던터라현대스위스,스타상호저축은행2곳에서빌린돈을이번에만기상환하고자이곳에글을남기게되었습니다.만기일시상환이라갑자기목돈이필요하게되어이렇게신청하게되었습니다.</t>
  </si>
  <si>
    <t>저는현재고등학교에서사립고등학교교사로근무하고있습니다.월급으로210만원정도받고있으며생활자금,대출금상환으로140만원정도제외하고70만원정도상환능력이있습니다.연체없이성실히상환하도록하겠습니다.믿고투자해주시면감사하겠습니다.꼭~!부탁드립니다.</t>
  </si>
  <si>
    <t>전화위복이될수있게해주세요.</t>
  </si>
  <si>
    <t>너무터무니없는금액을대출받으려고한거같아다시작성합니다.환승론은제가생각해도시기가너무이른것같아요.환승론대신그냥신용대출을받고싶습니다.원래환승론으로천만원을받으면대출금갚고나머지좀남는돈으로동생이급하게쓸곳이생겨거기에다보태주려고했었습니다.그런데액수가너무큰돈이라입찰자체도불가능한거같아요.동생이가게손님차를대신도로에대놓고왔는데술취한취객분인지는알수없지만열쇠로차전체를긁어놓았다고하더군요..그래서올도색비를손님께드려야한대요.일반음식점이면사장님께물라고하고싶지만유흥업소라그것도힘든모양이더라구요.또어버이날도있었고5월에여러가지행사가많았기때문에이번달과다음달까지저랑동생이랑돈을합쳐도조금은빠듯한생활을하게될거같아서요..이번달과다음달어려운시기만잘넘기면좋은일이생기지않을까요?전화위복이란말도있잖아요.어려운일끝엔복이온다고,,투자자님들한번더부탁드립니다.</t>
  </si>
  <si>
    <t>삼성전자에서분사된회사를다니고있습니다.물론사업장은삼성전자안에위치하고있구요.급여체계와보너스상여금성과급모두삼성과동일하게받고있습니다.이번달급여는신입이라월급에85%밖에받지못해128만원받았습니다.하지만수습기간3개월만지나면더많이받게됩니다.절대연체없이상환할자신있습니다.다른곳에대출을받아서도꾸준히9~10개월동안연체없이잘갚아나가고있습니다.내년에성과급이랑설연휴보너스를받으며다는상환을못해도꽤많은금액을상환할수있으리라생각됩니다.그리고꼭그렇게할거구요.도와주세요투자자님들..(제월급으로생활비와대출금상환을어떻게할까걱정하시는투자자님들걱정마세요.남동생과저랑함께생활비와대출금상환을하고있습니다.)</t>
  </si>
  <si>
    <t>현재49프로높은이율의대부업체의대출을상환중에있습니다.이자율을줄여빠른시일에대출을갚을려고합니다.</t>
  </si>
  <si>
    <t>저는현재군에서23년간복무중이며년4700만원연봉을받고있으며아내도홈플러스에서년1400만원정도급료를받고있습니다.따라서원리금상환하는데는큰문제는없으며현재까지대부업체에도연체를시킨적이없습니다.투자자님들의많은선택을부탁드립니다.상환결과를바로보내겠습니다.</t>
  </si>
  <si>
    <t>안전한투자이유있는대출이율꼭클릭해주세요!!!!!!!!!!!</t>
  </si>
  <si>
    <t>힘들때아무말없이저를도와준친구가있었는데지금그친구가힘들어서저에게500만원이라는돈이필요로해서빌려주고싶은데빌려줄돈은있는데기혼이라집사람이반대합니다모든자금내역을공용으로관리하고있기때문에아내모르게빌려줄수가없습니다.예전에은혜를받았는데꼭갚고싶습니다.부부싸움하기싫어서대출을하는거라서투자자여러분께서안전하고확실한투자를저에게하십시요가장중요한대출상환능력및신용상태를말씀드리겠습니다먼저저의부채는투자목적으로빌린부동산담보대출110,000,000정도가제1금융권에있습니다대출금액의이자는년5.5%로우량대출고객이라한번도연체한적이없습니다그리고모든가정생활비는카드로하는데2개의카드평균250정도입니다이것역시연체가없습니다.투자자님께서원하시면여기에관련된자료를각각증빙할수도있습니다*여기에보니까이율이엄청비싸게책정된사람들이많더군요이율이비싸고싸고차이점이있겠죠저도개인적으로여기저기투자를많이합니다저또한이율이높은곳으로찾아다니지만그만큼리스크의위험이있고이율이낮은건이유가있어서입니다투자자님들의공격적인투자와안전한투자가있습니다저를안정적인투자로하시고어느정도의비율로공격적인투자를하시길바랍니다.</t>
  </si>
  <si>
    <t>수입:저는개인자영업으로서월평균300정도이구요집사람은대기업회사원으로작년기준연봉4200만원수령했습니다지출:한달생활비및보험료자동차할부포함200~250정도입니다여기에제1금융권110,000,000원의5.5%이자금60만원이다입니다그리고10월달쯤에비자금300만원이들어옵니다아무일이없는이상중도상환할거구요앞서한번더말씀드리자면친구를도와주고싶지만집사람의반대로도와줄수가없습니다모든자금을통합관리해서집사람모르게할수가없습니다.투자자여러분들의현명한판단부탁드립니다</t>
  </si>
  <si>
    <t>전액이상없이상환후두번째대출입니다.</t>
  </si>
  <si>
    <t>이번이자율상한조정의해택을받기위해서지인의도움으로모든대출금을전액상환하였습니다.그후재대출을받아서이자비용을많이절감하였는데요.재대출중지인에게돌려줘야할금액이다소모자라는군요.</t>
  </si>
  <si>
    <t>사금융대출:산와머니280만원월상환액15만원:유아이크레딧:380만원월상환액:16만원:액트케쉬280만원:월상환액15만원퍼스트핸드90만원:월9만원월이자및원금지출합:월55만원수입:고정급여:월180만원과외수입월1-2건건당30-40만원이자를제한금액고정급만을계산하여도125만원입니다.기타지출및생활비60만원을제하고남는돈으로여러분의돈을상환하는데는무리가없으리라생각됩니다.또한처음대출을이상없이상환하였다는점도참고하시어투자해주시면감사하겠습니다.신용등급이0정0등급이나오는이유는기존에사용하던카드를8개월전에없에버렸기때문입니다.참고하세요.</t>
  </si>
  <si>
    <t>사금융등의빛걱정안하며살고싶습니다...</t>
  </si>
  <si>
    <t>안녕하세요.서울에사는29살의남자입니다.2004년처음사회생활을시작하며,큰포부를가지고일을시작했습니다.그당시무보험차로운전중BMW차량과접촉사고가나서200만원을지불하게되었습니다.회사다닌지얼마되지도않았었고,그다지모아놓은돈도없었기에대출을받았습니다.그때참후회스러웠던일이은행먼저찾아갔어야했는데,사금융먼저보게되었습니다.당연히사금융의실체도몰랐었죠.그래서처음거래한곳이산와머니였습니다.2004년겨울부터저의대출이시작되었던거죠...그러던중다니던회사에서급여가미뤄지고,제때안나오고했습니다.당장대출상환금이필요했던저는타은행권에서도받았습니다.(집에는무조건비밀로했었기에제힘으로해결하려했습니다.)그렇게하면서모이는돈이없더군요.회사다니면서인터넷웹디자인관련한부업을하고있었습니다.그러던중인터넷쪽사업을하던형과함께사업을해보자해서사업자등록증을내고시작을했습니다.처음시작은힘들겠지만,큰매출에대한자신감이있어서시작했습니다.사금융대출때문에모이지않던돈도모아보려했구요.하지만,뜻대로잘되지않더군요.오히려빛만늘어갔습니다.더이상이사업에만몰두하다가는안되겠다싶어서현재다니는회사에들어오게되었습니다.회사는강남에서가구관련일을합니다.(가구상담/설계-인센티브유)현재회사에서는작년5월부터근무했습니다.OJT종료후큰매출건을일으켜500만원대의인센이나와야하는데계속미뤄져서6~7월사이에나올것같더군요.그금액들어오면사금융상환좀하려했는데.....사회첫시작부터우여곡절이많았습니다.이제정말이런고금리대출과는안녕하고싶어요.저희부모님연세도많으셔서(아버님이오래칠순이십니다.)제가뭔가빨리준비를해야하는데,사금융/저축은행대출금이상당히부담이됩니다.환승론가능하면사금융/저축은행을상환하고싶습니다.</t>
  </si>
  <si>
    <t>연봉은총2300만원인데,기본급기준입니다.기본급은월150인데,통장수령120에현금수령30입니다.그리고,매달초현장수고비명목으로10~20정도현금수령합니다.추가인센티브는제역량이긴하지만,현재500만원받을것도있으며큰프로젝트위주로일을하기때문에올하반기부터는기본급포함3700만원예상입니다.현재는산와16만원,밀리언17만원,러시14만원,차할부금27만원hk저축은행21만원이렇게매달95만원씩나갑니다.(하나은행마이너스통장과대우캐피탈은어머니통장에서상환중입니다.)거의통장으로수령하는기본급으로대출금갚고있고,나머지현금수령(30만)과매달초에받는현장수고비로생활하고있습니다.1300만원37%로36개월로받으면현재받고있는사금융과저축은행등을통합한다면부담은절반정도로줄어들듯합니다.또한,2004년겨울부터지금까지사금융을써왔는데한곳으로통합해서사용하면일에더집중할수있고,꼬박꼬박잘상환할자신있습니다.이제는안좋은일말고,좋은일만가득하면좋겠네요.여러분의뜨거운관심부탁드립니다.감사합니다.</t>
  </si>
  <si>
    <t>취업이결정된대학교4학년학생입니다.대출상환하는데사용하려고합니다.</t>
  </si>
  <si>
    <t>안녕하십니까투자자여러분!!저는이번에취업을하게된대학교4학년건축공학과학생입니다.지난번에도투자자여러분의도움으로150만원을빌려서토익과기타학원비로사용한결과이렇게취업이잘결정된것같습니다.저는다음달인7월21일부터인턴으로근무하게되었습니다.지금120만원을빌리려는이유는대출상환을하려고하기때문입니다.제가지금은행에서대출받은돈1700만원은정부학자금대출로대학교등록금으로사용되었고저희부모님이상환하고계십니다.그리고나머지금액은제가개인적으로대출을받았고제가상환하고있으면한달이자는37만원정도나가고있습니다.그리고지난번에머니옥션에서투자자님들이투자해주신돈150만원데대한이자70000원이있습니다.취업이결정된바제가개인적으로대출받은금액을상환하려했는데원래는재직증명서를발급받아직장인저리대출을알아볼까생각했는데문의해본결과수습기간(인턴)3개월동안은재직증명서발급이힘들다고하는결과를얻게되어서염치없게도다시한번투자자여려분의도움이필요하게되어서이렇게글을남기는바입니다.</t>
  </si>
  <si>
    <t>먼저은행권1700만원은정부학자금대출로부모님이상환하고계십니다.그리고저축은행800만원이자한달27만원은지금까지는과외2개(한달70만원)로상환해왔습니다.그리고대부업체대출금액250만원에따른이자10만원역시과외금액으로상환해왔고집에서용돈은한달약30~40만원정도받았습니다.한달용돈합쳐약100만원정도금액의수입이있었기에이자남부에대한어려움은없습니다.물론지금취업이결정되었기에다음달부터는고정적인수입이생기게되므로문제없습니다.신입사원연봉이약3000만원정도된다고합니다.물론수습3개월동안은많은금액을받지는못하겠지만수습기간만지나면정직원으로바로된다고하니그리큰문제는없다고봅니다.수습기간에나오는월급은100만원정도된다고하고저축은행27만원대부업체10만원머니옥션7만2천원균등상환그리고지금빌리는120만원에대한이자57000원에대한이자상환은문제가없다고봅니다.</t>
  </si>
  <si>
    <t>잘상환하겠습니다.</t>
  </si>
  <si>
    <t>결혼을앞두고자금이필요합니다.꼭사고없이잘상환하겠습니다.</t>
  </si>
  <si>
    <t>월급여중122375원의금액을상환하는데는지장이없습니다.꼭사고없이상환잘하겠습니다.</t>
  </si>
  <si>
    <t>재신청합니다.아깝게유찰되엇네요..다시한번힘을주세요</t>
  </si>
  <si>
    <t>현재보험회사설계사로일하고있습니다.입사한지는18개월되엇습니다.연봉은2500정도됩니다.가족은와이프랑어머니그리고대학교1학년딸아이랑고등학교1학년을두고있습니다.집은와이프명의로되어있습니다.와이프랑은맞벌이하고있습니다.와이프가제보다수입이많습니다.같은회사에근무하며,설계사가아닌매니져로월급을받습니다.와이프수입으로집안세금등등학자금으로쓰고있습니다.대출목적은사금융을갚고약간저리의이자로갚고자합니다.수입에비해이자가너무빠져나가원금이줄어들지를않네요조금만힘을보태주시면난관을헤쳐나갈수있습니다.사금융상환을위해현재집도부동산에내놓아습니다.집은현재시세는2억4천정도이구요대출은와이프앞으로담보대출6천정도됩니다.주택으로천만원정도더대출하려니안되다고하네요,주택이라대출한도가안나온다나요...그런데경기가이렇다보니쉽게매매가안들오내요하루라도빨리고금리이자에서벗어나고싶습니다.진작에이런곳이있는줄알아서면신용도안떨어지고좋아을텐데후회가되네요....하루빨리일에만전념하고싶습니다.</t>
  </si>
  <si>
    <t>상환계획은현재제수입전부를빠른상환에중점을두고빚에서해방되고싶습니다.수입은현재200~250사이입니다.현재산와머니와웰컴크래딧을매달63만원을상환하고잇습니다.대부업체금액을상환하고자신청하게되었습니다.그리고캐피탈은자동차할부금으로매달25만원정도갚아나가고있습니다.연체는없습니다.제가필요에의해빌려기에약속날짜전에꼭입금합니다많은입찰부탁합니다...</t>
  </si>
  <si>
    <t>꼭도와주세요.</t>
  </si>
  <si>
    <t>갑작스런집안일로인하여외국에서학업중에덜마친상태로한국으로귀국하게되었습니다.이후회사에취직하여근무한지6개월이다되어가고있습니다.하지만학업에대한미련을버리지못하여,직장생활과병행하여계속적으로학업을이어가고싶지만,거기에따른비용과생활비용에어려움이느끼고있어서이렇게여러분의도움을받고자합니다.</t>
  </si>
  <si>
    <t>매월월급과중,고등학교학생들과외아르바이트를통한금액으로연체없이상환이가능합니다.믿고도와주시기바랍니다.</t>
  </si>
  <si>
    <t>저축은행대환관련대출신청합니다.</t>
  </si>
  <si>
    <t>기존저축은행두곳대출관련이자절감차원에서대출신청합니다.현재신용등급9등급이며hk&amp;스타두군데총550가량있습니다.이율이너무높아서힘듭니다.아깝기도하고요...과거2006년경에동생이제이름으로중개업자에게대출을받으려고하는통에조회건수가좀많이올라갔고신용등급이많이떨어졌습니다.여기는조회건수도남지않고대출이력도남지않는다고하여서신청합니다.hk같은경우에는이율이45프로가량되고스타는39프로가량됩니다.이두곳만대환해도좀나을것같아서이렇게글을남깁니다.신용등급이낮고기대출이많은편이지만절대유흥비등으로쓴게아니라는점알아주시길바랍니다.여러분의도움간절히기다리겠습니다.</t>
  </si>
  <si>
    <t>현재상장기업에재직중이며재직기간은1년7개월지났습니다.작년연봉2600가량이었습니다.현재연봉인상관련협상진행중이며7월부터연봉인상분반영되고1월부터6월까지의인상분소급적용됩니다.재택알바등을통해월급이외에30만원가량들어오는데이것은차량유지에씁니다.월급은세후160가량됩니다.이중100만원가량이대출상환에들어가는데그중저축은행으로들어가는게30만원입니다.10만원은스타에이자만납부하는금액이고20만원은hk에원리금균등으로내는돈입니다.같은30만원을납부한다면원금도같이낼수있는것이낫다고생각합니다.어차피지금기존에계속30만원씩납부해왔습니다.그러므로상환하는데전혀문제가없다고생각합니다.8월에만기되는적금이있습니다.그리고상반기인센티브가나올예정입니다.</t>
  </si>
  <si>
    <t>이번에힘들게결혼을할예정인데제가7년전쯤카드돌려막기를해서신용불량까지갔는데작년에입을거안입고먹을거안먹고성실하게다갚았습니다.그러다보니변변한방한칸모을돈도모아두지못한게현실입니다.나이33살에창피한이야기이지만솔직하게말씀드립니다.그럼결혼을조금늦게할까도생각을하였지만사람마음이라는게기회가있을때사랑하는사람이있을때여건이도와준다면결혼을하고싶고또이번기회가아니면영원히하지못할수도있다는생각이고민이너무나도많습니다.현제는신용불량에서완전히탈피를하였고신용카드도성실하게연체없이사용하고있습니다.하지만조그만한원룸이라도얻기위해서는목돈이필요하더군요지금은고시원에서돈을막모으려는생각이었는데사랑하는사람이생겨여기저기알아보다이런데가있는걸알게되었고서로힘든사람많이구제해준다고해서용기내서글을남깁니다.부디저에게기회를주셔서사랑하는사람과행복하게살수있는기회를주신다면정말용기내어성실하게또열심히살겠습니다.</t>
  </si>
  <si>
    <t>한달월급은매월5일200만원통장으로들어옵니다.4대보험다되고요월세20만원생활비20만원차량유지비40만원통신비10만원기존대출상환금40만원해서정기적인지출금액이130만원입니다.그래서한달에20-30만원금액을충분히갚아나갈수있기에연체없이갚을자신충분이있으니믿어주십시요</t>
  </si>
  <si>
    <t>사금융을상환하고싶습니다.</t>
  </si>
  <si>
    <t>안녕하세요저는현재영양사로근무하고있으며근무기간은1년5개월정도되었습니다.연봉은2800정도이며,한달급여는250-260만원정도되며,현금으로수당을따로50만원씩받고있습니다.1년전에사금융을사용하게되었는데이자율이너무쎄서,이제는상환하는데조금힘이붙칩니다.그래서세군데를상환하고싶습니다.중개업체에문의했다가,제서류로여기저기사금융을다접수하는바람에,과다조회로대출이솔직히좀어렵니다.그래서이렇게머니옥션에문의하게되었습니다.</t>
  </si>
  <si>
    <t>현재대우랑씨티그리고저축은행두군데대출이있습니다.대우는어머니께서자동차할부로,씨티랑같이어머니가돈을내주시고,저축은행한곳은매달6만원저&amp;#50731;나가고또한군데는17만원정도나갑니다.그리고사금융에서거의60만원가량나가는데,이걸상환하여좀줄이고싶습니다.급여260만원수령하면,생활비로50만원,적금83만원,펀드30만원이렇게내고있으면,이자내는돈은현금으로수당받는걸로계속내고있었습니다.월급에서도여유자금이있으니,상환하는방법에는어려운문제점없습니다.</t>
  </si>
  <si>
    <t>어머님이갑자기쓰러지셨어요</t>
  </si>
  <si>
    <t>시어머님이대장암이시랍니다모든가족들이걱정하고많이들도와주고계십니다현재수술은받으셨구요회복은빠른상태입니다퇴원을하시면항암치료와방사선치료를받으셔야해서아마도저희집에머물러야하실듯합니다지금그다지여유가없는상태라이렇게도움을구합니다지금가지병원비는다른형제분들이도와주셔서걱정을덜었는데앞으로치료비는ㅈㅈㅈㅈ제가해야할것같아서요</t>
  </si>
  <si>
    <t>현재직장을다니고있습니다프리랜서라일정치는안지만평균250~300은&amp;#46065;니다신랑도자영업을하는지라수입은있구요애가둘이있어이것저것들어가는게많다보니많이씩은변제할수는없구한달에20만원씩상환할수있습니다가을철에신랑하는일이성수기라빨리변제할수도있습니다</t>
  </si>
  <si>
    <t>사업자금구합니다.부실없는확실한경매입니다.</t>
  </si>
  <si>
    <t>수입통관자금긴급구해봅니다.무역업체프랜차이즈약7년정도&amp;#46124;습니다.수입관세부족으로인한자금을구해봅니다.현재입항되어있는물품의통관소요자금입니다.</t>
  </si>
  <si>
    <t>상환계획은매달15일온라인싸이트결제매달25일대표자급여삭감후400만원입니다.약12달원리금균등으로상환하겠습니다.현재법인회사대표이사재직중이고사업운영기간은약7년이며경력사항은.대한항공수출팀.김포공항관세사를겸직.했습니다.읽어주셔서감사합니다.최문길배상.</t>
  </si>
  <si>
    <t>고금리대출벗어나고싶습니다</t>
  </si>
  <si>
    <t>낙찰이되면제일먼저금리가가장비싼사금융3곳(피에프금융,엠원,미래)HK저축은행을정리하고싶습니다.여기서월상환하는금액이656천원이므로약18만원이절감됩니다,6~7개월정도지나신용등급이올라가면나머지대출건들은다시은행이나캐피탈을통해대환대출을하여월부담액을줄이면저축도가능합니다.이번에여러투자자님들께서도움을주신다면절대실망시키지않고월급타면가장먼저머니옥션의대출금475,283원을상환할것입니다.제직업때문에라도신용을생명처럼생각하겠습니다.이번일들을겪으며신용관리가얼마나중요한지뼈져리게느꼈습니다.염치없지만원래의자신감있고당당한사회인이될수있도록도움을주신다면정말감사하겠습니다.</t>
  </si>
  <si>
    <t>1년상환다끝내고한번더올립니다</t>
  </si>
  <si>
    <t>부모님이저번부터갑자기건강이않좋아지셔서급히목돈이들어가게되었습니다캐피탈에서도받았지만추가적으로점부족한부분이있어서이렇게또머니옥션에글을남기게돼었네요작년에머니옥션에서대출을받고나서연체한번없이상환다했습니다지금어느금융사에서쓰고있는대출도연체한번없이상환헤나가고있습니다머니옥션에전화통화하고나서대출신청하는건데상환잘하고하여서추천경매로등록을해주신다고해서이렇게또올립니다투자자님들이또한번투자해주시면작년에받았을&amp;#46468;처럼연체없이잘상환하겠습니다더운날씨에몸건강히보살피시기를.....사람은건강이최고인듯요;;</t>
  </si>
  <si>
    <t>현재총4200만원정도의대출이있습니다요기서1830만원은전세자금대출이고한달6만8천원나가고있고나머지에서캐피탈권으로원리금균등으로하여100만원정도나가고있습니다현제월급여250만원수령하고있으니이번에도대출이성사가돼면연체없이상환할자신있습니다저번에는1년으로하였으나이번에는솔직히다른데나가는것도있고해서2년으로꾸준히잘상환하겠습니다</t>
  </si>
  <si>
    <t>연체없이상환합니다.</t>
  </si>
  <si>
    <t>생활자금으로필요합니다.현재연봉세금공제후2,850만원입니다.매월받는금액은237만원정도되므로대출금을매월갚고도충분히생활하는데지장이없습니다.그러므로연체없이상환이가능합니다.</t>
  </si>
  <si>
    <t>위와같이매월원리금균등상환합니다.</t>
  </si>
  <si>
    <t>단한번에연체이력없습니다.믿고입찰해주세요</t>
  </si>
  <si>
    <t>오후에머니옥션에1000만원을신청해둔후500,000만원이해결이되어서약간에이자라도줄일려고금액수정해서다시올립니다.처음머니옥션에서7개월전사무실창업자금으로대출을500만원받아서지금까지한번에연체도없이상환을하고있습니다.머니옥션에서대출을받은후세무서에서전화가와서저희거래업체가(물품을가져오는곳)세금조사를맞아통장을조사중인데저희쪽에서6개월간물품값으로입금한금액만1억이넘어고액거래자로저희사업자등록증을조사해서금액을맞춰보고금액이상이하게달라서저희도역으로세금조사에들어갔습니다.일반과세자로신고를할려고했으나밤시장과새벽시장에서는현찰과영수증증빙을꺼려해서그동안간이과세자에맞춰서세금신고를해왔습니다.머니옥션에서2월에대출을받고3월초세금조사를받았습니다.불행중다행인지처음에는벌금이8,000만원가까이부과가될꺼라고담당하시는분이얘기를하시던군요물품을가져오는곳에서영수증발급을해주지않는부분과그동안간이과세자로신고는게속해와서간이과세자기준으로추가세금이부과가되었습니다.현재는8월1일이후강제로일반과세자로사업자등록증이발급이되었고요세금은2500만원과부가가치신고900만원과주민세450만원총38,500,000원부과가3월초부과되어사무실창업자금으로쓸제돈1500만원과머니옥션에서대출받은500만원해서2000만원은세금으로나눠서냈습니다.그중1850만원은적금해지해서780만원을추가로냈고요나머지1,070만원은나눠서내기로세무담당하시는분과얘기를했습니다.현재여름이끝나고가을겨울상품을준비중으로여름대비원단값과부자재가격이3배에서5배는높아서1월까지사업자금유지비가부족한실정입니다.뜻하지않은곳에서큰지출이생겨서부담이됩니다.믿고도와주신다면다시한번연체없이잘상환하겠습니다.참고로산와머니에서3년약정으로2년전에대출을받고현재3분에1가량납입이되어있고2년동안한번도연체한적없이상환을해서산와머니에서는VIP인데요추가대출신청을하려고전화를했더니800정도대출을받을수있다네요하지만이율이많이비싸서먼저머니옥션에서좀더저렴한금리에추가대출을신청하려고다시한번들어와글을적습니다.다시사금융을쓴다면처음에머니옥션에서등급이9등급으로나왔는데요지금은7등급으로올라갔습니다.다시사금융에서대출을받는다면등급도떨어지고살인적인이자가힘들게번돈으로나간다면정말기운이나지않을거같습니다.상환능력은충분하니믿고입찰해주시면감사하겠습니다.1월말머니옥션에서대출경매때올린글로참고로같이올리겠습니다.=====================인터넷에서의류를판매하고있는사업자입니다.인터넷판매는5년정도되었고요지금은기반을탄탄히닦아놓은상태입니다.그동안옥션에서판매를하면서주문량이많아져물품구입자금으로사금융권에서받은대출금중1년9개월전에받은대출등모두포함하여지금까지연체없이상환을잘하고있습니다.단한번도연체한이력이없습니다.현재옥션에서물품판매를하면서파워셀러란판매신용등급을얻어서3년동안한번도파워셀러를놓친적이없습니다.1년매출이3억정도되어다른오픈마켓MD분둘이들어올것을권유하여올해1월초부터인터파크,지에스이스토어,싸이마켓,네이트몰,온켓5곳에입점을했습니다.MD분들에덕으로(광고)현재매출이생각했던것보다괜찮게나오고있습니다.자택에서근무를하고있습니다.현재일이너무많아져하루에잠을2시간정도자는실정입니다.사업장을넓히고싶어서가게를알아보던중보증금이500정도모자라서이렇게옥션경매에올리게되었습니다.사업을하던중대출중계업체인줄모르고신용조회와금융권에서받을수있는대출도사금융조회건수로대출을받을수가없다는걸1년전에알았습니다.믿고도와주신다면열심히벌어감사하는마음으로연체없이잘상환하겠습니다.=============================</t>
  </si>
  <si>
    <t>상환능력은충분하니믿고입찰해주시면감사하겠습니다.총수입은평균700~900사이입니다.700만원으로잡았을시기존사금융대출상환금액95만원과머니옥션31,6000원작년에친청부모님이말기암으로수술을하시고서울생활을접고시골로내려가셔서생활하고계십니다.시골에서적응하실려면1~2년정도는생활비지원을해드려야해서시골에집을지을&amp;#46468;받은대출금중원금과이자150만원과생활비150만원매달300만원씩보내드리고있습니다.대략270만원여유가있습니다.이중약간에생활비를빼고추가대출이된다면555,927원이다시지출에포함이되는데요힘들지않게상환할수있으니많은입찰부탁드립니다.참고로처음머니옥션에서입찰을받았을때보내드린서류중바뀐부분은없고요현재사업자등록증만간이과세자에서일반과세자로강제전환이되었습니다</t>
  </si>
  <si>
    <t>사진첨부해서다시신청합니다.21살여학생사금융상환하고다시시작하고싶어요.</t>
  </si>
  <si>
    <t>안녕하세요올해초에집안사정으로등록금을마련하지못해..친구의소개로중개업체를통해서사금융에손을대게되었습니다..그때는사금융이뭔지이율이어떤지잘모르고받았다가..무분별한조회로신용등급도많이떨어져서이번정부학자금을못맏게되어서학자금밑사금융상환에쓰고싶어이렇게신청합니다.처음이아어떻게글을써야하는지모르겠지만.그냥솔직하게말씀드릴상황은월급여70만원을받는학원보조교사로일하고있습니다.재직기간은10개월이며사금융도이때까지한번도연체없이잘내고있습니다..이제21살인데..생일이빨라서학년는3학년입니다.사금융빨리정리하고조금이라도가벼운마음으로사회에발을내딛고싶습니다.사진을올려주셨으면하는분들이많으셔서조금은어린나이에이런일을벌이게되어서부끄럽지만이번에는사진도첨부합니다.꼭좀투자해주세요부탁드립니다.</t>
  </si>
  <si>
    <t>위에서말씀드린대로월급여통장에찍히는것이70만원이고주말에행사일하면20에서30정도더수입이있습니다.여기서농협학자금은어머니께서이자납입하셔서저는사금융건만19만원씩납입하고있습니다.이때까지한번도연체없었고앞으로도연체없이잘갚을수있을것을약속드립니다.^^*</t>
  </si>
  <si>
    <t>성실하게약속을지키겠습니다.</t>
  </si>
  <si>
    <t>10월결혼을앞두고약간의자금이모자라대출을받으려합니다.주위의도움없이진행하려다보니약속모자라나요..예전에이곳을한번이용했었는데연체없이정상적으로꼬박꼬박상환하였습니다.</t>
  </si>
  <si>
    <t>회사를옮기고급여일이10일입니다.급여일에맞춰상환이가능합니다.</t>
  </si>
  <si>
    <t>이율이1,2%낮아도가장안전한투자되실거라자신합니다</t>
  </si>
  <si>
    <t>작년제명의로된40평대아파트를여윳돈끌어모으고담보대출받아구입하였습니다.올해들어카드한도나론한도가갑자기줄어은행에문의하였더니올몇월부턴지담보대출과신용대출한도가통합관리된다고하더군요(3년전매매한30평대아파트대출시에는담보대출이있다고해서신용대출한도가확줄어들진않았거든요)크게부담되지않은이율안에서카드론을할부로쓰다가도조기상환하면한도가늘어나곤했는데(800정도쓰던론이잔액100이남았을때상환한6-700정도는한도가재발생했었는데집에300정도쓸일이생겨알아보니담보대출비율이높아져추가한도가나오지않는다고합니다지금은오히려백여만원씩남은론이나대출(현금서비스)건수를없애야아파트대출금변동금리이율도낮출수있다고하니(액수가큰담보대출의단1%라도이율줄이는게저한텐이득)다행히신용등급에도영향없고대출건에도포함이안된다니좀이자를물더라도경매진행이잘됐음좋겠네요연체한번한적없고1,2금융권외에서는대출받아본일없으니투자해주세요</t>
  </si>
  <si>
    <t>저는학원을운영하다얼마전그만둔전업주부이긴하지만학원시간제아르바이트에중고등과외아르바이트를겸하고있어120만원의부수입이있구요남편은연구원으로재직중이며급여는(보너스달엔조금씩다르지만)400만원연봉5000만원이상입니다-서류증빙가능저의가장큰지출은아파트이자부분이지만수입안에서별무리없이진행해왔고,매달현금서비스나론으로백여만원넘게고정지출하고있으니대출받게되어월상환47만원정도면제에겐훨씬부담이덜한부분입니다여러모로꼭기회가됐음좋겠네요</t>
  </si>
  <si>
    <t>높은이율의저축은행을정리하려합니다.</t>
  </si>
  <si>
    <t>저는현재학원에서그리고기업체에서출강을하고있는유학파영어강사입니다.IMF당시아버지사업의부도로어려웠을때에도빚을내서라도공부를마치게해주신자랑스러운부모님과그리고여자형재들과형재한집에서살고있습니다.약3년전부터아버지의병원비&amp;#46468;문에급하게받게된대출을시작으로해서워낙급하게여기저기조회를한탓에신용이많이나빠져있습니다.아버지는경기도가평에있는병원에서쭉치료를받아오시다가지금은완치하셔서8월에병원에서퇴원하셨습니다.어렸을&amp;#46468;무터빌린돈을값지안는것은도둑질과다를바없다라는가르침을듣고자랐고아이들부터어른들까지배움을주는사람입장으로여기여러분들에계도움을요청하는것이다소어색하기도합니다.절대로한달에버는급여가적은것도아닌고연채한번없이금융거래를해왔지만학원강사의특성상4대보험이적용이안되기&amp;#46468;문에1금융권에서는대출이불가능했고그것을시작으로급하게여지저기빌린돈때문에신용도도많이하락했네요...현재는기대출금을12월정도까지계속상환하여1700정도로줄여놓고현재거래하고있는캐피탈에서더이상신용조회없으면환승론이가능하다고해서기다리고있는중이고다른캐피탈에환승론상담결괴4대보험안되고급여가세군데정도네서나눠서들어오기때문에힘들다는말을듣던중에여기를알게되었습니다.일단은다른이의돈을빌리는것&amp;#46468;문에여기환승론또한자격이만만치안더라구요.일단신용대출을신청해보고이루어진다면연채없이거래하겠습니다.^^</t>
  </si>
  <si>
    <t>한달평균봉급270에서350만원정도이고세금은3.3%내고있습니다.강의시수또그달그달휴일유무에따라서틀려집니다.캐피탈1700만원24개월분할상환으로96만원씩1월부터7개월납부--1300만원남음상호저축500만원24개월상환으로30만원씩3개월납부--450만원남음상호저축400만원만기일시상환10만원씩이자만납부(중도에100만원상환함)300백만원남음은행마이너스80만원이자만내고있습니다.크레딧뱅크상에서는안나오지만카드론과다른저축은행에서약삼백만원정도있는건8월부로중도상환했고위에세군대만이현재남아있습니다.제가현재상환하려고하는것은마이너스80+저축은행750만원그리고8월에마지막으로카드로결재한병원비97만원이고그리고중도상환수수료여기취급수수로를합해서1000만원의대출을받으려고합니다.마이너스는은근하게이자먹는하마더라구요^^;;*****수입****평균급여총300백만원(통장에다달이찍힙니다)*****예상지출****캐피탈96만원머니옥션42만원제명의의종신보험+건강보험+암보험22만원(건강보험이없으셨던아버지의경험으로시작하였습니다.종신은저희집에아들이없어서혹시라도모를부모님노후자금으로해놨구요)이렇게한달총161만원을고정으로나가고있습니다.부모님집에살고있기&amp;#46468;문에따로나가는비용은없고아버지의병원비로받은담보대출은다른자매들이상환하고있습니다.급여의나머지부분은올해말까지혹시라도모를일을대비한금액정도만저축해두고내년1년은대출상환하는데에집중하려고합니다.긴글읽어주셔서감사합니다.-고여있는물보단흐르는샘물이되고자합니다.</t>
  </si>
  <si>
    <t>이자금액을줄이고싶습니다!!</t>
  </si>
  <si>
    <t>지금1금융권과사금융권에각각대출이있습니다1금융권이자야워낙금리가낮은편이라부담이없는데사금융이라는곳이모든분들이알고계시듯높은금리로인해부담스러운이자를상환해나가고있는실정입니다이부담스러운이자를조금이나마줄여보고자이렇게대출신청을합니다</t>
  </si>
  <si>
    <t>매월10일급여통장으로185만원정도들어오고그외월20-30만원정도부수입이생깁니다지출내역은1금융권상환금액50사금융권상환금액35펀드및보험입금액30그외에돈은제가쓸돈쓰고나머지는MMF통장에입금시켜놓습니다지금계산된것을보니깐이곳에서대출을받게되면월30만원정도이므로상환계획에는크게문제가생길것이없어보입니다매월15일하루의연체도없이상환해드릴자신있습니다비록상환금액차이는5만원이지만그5만원을더유용한곳에쓰고싶습니다많은관심부탁드리겠습니다</t>
  </si>
  <si>
    <t>젊은총각모든열정을사업에쏟아보려합니다.!!</t>
  </si>
  <si>
    <t>전27세젊은생선총각입니다.한매장에서생선코너를운영중이구요처음월매출1500~1600만원하던코너를인수받아현제월매출2200~2500까지끌어올린상태입니다.하지만그동안사업자금때문에몇군데대출을받아놓은게있는데그게다사금융이고그게얼마나불이익인줄을얼마전에알았습니다.(그쪽엔워낙문외한이었던지라.ㅡ.ㅡ)생선은원래겨울장사인지라지금이가장중요한시기라보고있습니다제목표는올해겨울월매출2800만~3000만정도를보고있습니다.그러기위해서지금더많은물건을확보하기위해밑자금을알아보던중이곳을알게되었습니다.이곳에선정말제게도움을주실분들이많을거란느낌이팍팍!!와닿았기때문이죠.저의집안은재산이없는집안입니다..물론친구들도다그렇고그렇기때문에..ㅡ.ㅡ하지만전제열정만큼은누구보다부자라는생각을늘하고있습니다.저젊은생선총각열정하나로투자자분들께믿음을드리고싶습니다부디많은관심가져주시길바라겠습니다.성공하고자노력하는젊은생선총각(__)</t>
  </si>
  <si>
    <t>현재월500~600정도수익에대출금80통신료기름값카드값등100인권비로180정도들고있습니다.한달에한150정도가져간다고봐야겟죠^^;;이건다제가남들보다마진이적어서이구요하지만적은마진이더라도더많은손님을가지는것이중요하다고생각합니다대출금은기본150만원정도씩매달들어오는것이니무리없이상환할수있다고생각합니다연체는제가죽지않는한은없을것입니다.열정으로갚아나가겠습니다.성공하고자노력하는젊은생선총각(__)</t>
  </si>
  <si>
    <t>자신감을갖고재도약중입니다~!!^-^</t>
  </si>
  <si>
    <t>안녕하세요~~^-^이곳에가입한지는꽤오래되었지만,그동안턱없이낮아있던(게다가무관심했었던..)신용등급에대해관리좀해오느라이제서야대출신청을해봅니다.이곳에처음가입한수개월전엔330점에9등급되더군요.ㅡㅡ;;재작년과작년두차례에걸친아버님의심장수술과간병으로매장을잠시동안휴업을했었는데,이로인한운영난과부족한자금을메우기위해급한마음에사금융을사용한것이신용등급하락의원인이되었던거지요.물론이후에저렴한금리의대출로환승해볼려고여기저기알아보다가소득은없고조회건수만계속늘어나기만해서,이곳에가입이후엔전혀조회를하지않고기대출금만연체없이꾸준히상환해왔습니다...해서그동안나름대로관심을가지고신경쓴덕에전체등급엔변동이없지만점수도546점으로대폭오르고,각세부등급(은행,카드사,캐피탈,저축은행)은각각1등급씩상향되었더군요.현재마이크레딧8등급,이곳크레딧뱅크에선9등급입니다..사금융을한건이라도전액상환하지않는다면당분간이등급이계속유지될듯합니다....이상은투자자분들께선이미다알고계시는내용이라생각되네요..^-^;(저도글을작성하다보니여느분들과비슷한유형이되는군요..가슴에손을얹고솔직하게고백하자면,신용등급하락의주원인은모두제가게으른탓입니다..ㅠ.ㅠ)저는현재12년째한자리에서만소매매장을꾸준히운영해오고있습니다.취급품목은남자분들이라면한번쯤은흥미와관심을가질만한프라모델,무선조종,에어건,과학교재,캐릭터관련제품들입니다.매장은1층(10평)에서전시,판매를주로하고있으며,2층(24평)은회원실및작업실과창고의목적으로사용하고있습니다.현재오프라인위주의매장을운영하고있는데,갈수록힘들어져가는경제상황과저가격판매온라인쇼핑몰등의활성화로사실예전보단많은매출감소가있긴합니다.하지만오랜매장운영의결과인꾸준한단골고객확보와각종수리와주문제작대행등으로부족한매출부분을보완해나가고있습니다.주력아이템은무선조종(이하R/C라칭함)자동차등의바디페인팅이며,그외에각종프라모델주문제작대행,각종수리가주요수입원입니다.(☆R/C바디는폴리카보네이트란내충격성이좋은투명한소재로만들어집니다.따라서소비자가이를이용하기위해선아웃라인컷팅과페인팅을해야하는데,이작업이사실제법만만치않습니다.페인팅은바디안쪽에서전용의도료만으로칠해야하기에숙련과요령이필요하지요.그런이유로최근엔바디페인팅대행만전문으로취급하는쇼핑몰도성행하고있습니다.)특히,제가작업한R/C바디페인팅은2000년IFMAR세계선수권대회에서이부문1위로선정되었으며,당시일본의R/C전문지인'RCMagazine'에기사화되었습니다.이후에KBS'고교챔프'란프로에서관련인물로출연했으며,같은해연말엔일본의'RCWORLD'잡지사에서직접취재를하러와서저에대한소개가기사화되었습니다.(제블러그에오시면관련기사사진이있습니다..)2005년코엑스태평양관에서서태지컴퍼니가주최한'매니아페스티벌'에RC관련전시팀으로선정되어전시회도가졌습니다.2006년도엔국내에서최초로유치한국제대회인'무겐아시아컵'에서도또한번수상을하였습니다.또국내R/C잡지인'RCKOREA'에도커버사진및수차례기사화되었고,국제대회에참가하는국내선수들에게바디페인팅스폰도수년간해주고있습니다.현재국내의모서킷(전용경기장)에서소매용납품제의가있어샘플작업을이미마치고소비자가격을검토중이며,모RC수입원과는전속계약을협상중입니다.(두군데동시진행은무리이며,보다유리한조건을제시하는쪽으로결정하려합니다)그리고모형부분은지금은이미없어진'아카데미모형콘테스트'에서95년도부터꾸준히수상을해왔으며,매장초창기엔모형제작대행과더불어에니메이션피규어완성품제작판매가주력이었지요.현재모쇼핑몰에캐릭터관련상품납품과재도색(기존의완성품을다른컬러대비로도색작업을다시하는것을말합니다.리페인트한정발매는이미각메이커의대표적인상술이지요)작업을해주고있습니다.그리고현재수입진행중인중국제전동에어건의전국A/S를도맡아하게되었습니다.(현재수입될제품의국내검사과정은모두마친상태입니다..)..따라서이곳에서대출받은자금은사금융을상환하고,일부는매장2층에설비확충자금으로활용할계획을가지고있습니다.</t>
  </si>
  <si>
    <t>현재매장의매출과상황에대해정말솔직하게말씀드리면..한달평균매출은800~1,200만원사이입니다.(매출이작은편입니다..ㅠ.ㅠ)마진은적게는20%에서40%사이지만요즘같이큰폭의할인을해주는온라인샵과판매가격을대등하게맞추다보면평균20~25%정도가됩니다.하지만각종수리와제작대행,셋팅비용등으로한달에평균200~280정도의수입을유지하고있습니다.(하루평균수공비가6~9만원사이입니다..)물건을판매한마진은매장임대료와대출금상환을하고나면거의남는게없는상황이고,수공을통해실수입을내고있는상황이지요.제월소득300만원은매장임대료와기본관리비를제외한실평균소득을적은겁니다.(물론현재기준입니다.좀더벌도록노력해야지요..)하지만마진은적어도실제자금회전은한달에최소수백만원이상이기에대출금을상환하는데는큰문제가없다고생각합니다.이제껏기대출금도모두잘상환해왔고,특히추가로마이크레딧에가입한이후론매일같이신용을확인하는터라연체는절대하지않을자신있습니다.(연체는정말돈이없어서라기보단..마음가짐문제같습니다..)이곳에수개월전에가입해서,이제야대출을신청하는것도모두이런이유에서입니다.이미매장내물품재고도1억2천만원이상되어,판매금액의일부를물품구입에다시사용하지않아도될여력은충분합니다.(물품재고량은무척많습니다.요즘은재고보유를통한판매와더불어일부는주문판매로도하고있습니다.)위의대출목적에서이미말씀드렸지만,현재진행되고있거나곧진행예정인R/C바디페인팅은이미매장의기존R/C회원들에게활발히판매가이루어지고있으며,평균최소5만원에서20만원사이에제작,판매되고있습니다.(5만원정도는주행용,10만원이상이면굴리기아까워서장식용이되더군요.^-^)전동에어건은모두유상수리라서1건당3,000원에서1만원정도의수리비가발생합니다.(수리비가2만원이넘으면소비자에게아예새것으로교체해줍니다.물론수리부품이나교체할신품은수입업체에서무상제공해주며,전A/S에대한수공비만받는거지요)이또한제가판매한제품은이미A/S가이루어지고있구요.(하루평균1~3정정도가수리의뢰들어옵니다.)그리고2층작업실설비확충의진짜이유가있습니다.미국시장에여객기모형(아마한번쯤보신적이있을겁니다.받침대에고정되어항공사에전시되어있는항공기모형말입니다)을납품하는회사에서이번에사업아이템확장차원에서정교한전투기모형과리얼한모형총기류제작납품제의가들어왔습니다.이미샘플은오간상태이며그동안제작해오던일들이마무리되는담달중순경부터납품건제작에들어갑니다.납품단가는전투기경우대당15~30만원사이가되며,일을보조해줄조수도구해놓은상황입니다..모형건의경우는1정당최저2만원에서10만원대사이인데,많은주문수량과제작공정의단순함으로'박리다매'형태가될듯합니다...사실작년에정신적인방황도많았습니다.편찮으신아버님을간병하면서십수년을해온일에회의가들고의욕조차잃어갔었죠..그러다수개월전부터다시각오를새로이하고이일을보다큰사업으로발전시킬자신감도생겼습니다.(긍정적인생각의계기는..다들공감하시겠지만저의가족들때문입니다..^-^)어찌보면정말사소한작은분야지만,나름세계최고라는자부심도가지고있습니다.아침8시에일시작해서새벽2~3시까지강행군하고있구요,일요일,공휴일도모두매장문을엽니다.(함께놀아주지못하는아이들이늘맘에걸립니다..ㅠ.ㅠ열심히일해서내년엔휴일만큼은가족들과맘편히보내고싶습니다..)자전거로출퇴근하고,도시락으로점심과저녁해결하고있습니다.3개월남은올해안에재도약의발판을만들려계획하고있습니다.현재제신용등급에는염치없는금리이지만,성실한상환을약속드리며아울러꾸준히성장하는모습을투자자여러분들께보여드리고싶네요.(제블러그자주방문해주세요~~^-^)..그리고장황하고지루한긴글읽으시느라정말고생하셨습니다~~^-^;;</t>
  </si>
  <si>
    <t>정말희망이있다면..</t>
  </si>
  <si>
    <t>저에게희망이되어주셨음합니다..</t>
  </si>
  <si>
    <t>일전에머니옥션에서치과치료비로대출을신청했으나유찰이되었습니다.지금현재치과치료는마친상태며총380만원가량의비용이들어갔습니다.사실상생활비가바닥이났습니다..ㅠ맨처음머니옥션에서9월치과치료로대출을신청했으나많은투자자님들의도움을받았으나서류심사에서탈락하고말았습니다...ㅠ치과치료로이곳저곳빌린돈과급여날인21일까지사용할생활비를마련하고자대출을신청하였습니다..많은도움과관심부탁드리겠습니다.</t>
  </si>
  <si>
    <t>기존에소속되어있던장원탬프라는업체에서나와지금현재울산삼성정밀화학내삼성시그마코팅에서일하고있습니다.급여는140+a이며4대보험이가능합니다10월1일자로입사하였습니다.(아직투게더에서는급여를받아본적이없어자세히는모르겠으나보험및각종소득을떼면130만원이조금넘을것으로생각됩니다.)12월성과금100%설추석각각100%7월성과금100%를포함연봉은2000만원이조금넘습니다.지금현기대출은머니옥션에서보증금으로신청했던500만원이전부이며월23만원씩납입하고있습니다.1회차납입때잔액입금실수로피치못하게1일연체를하였으나다시는이런실수가없도록하겠습니다.지금현재저에게들어가는생활비는머니옥션23만원방세15만원(친구랑동거를해서반반부담입니다.)통신비13~18만원(기기할부금40000원포함입니다.)각종공과금및잡비30만원넉넉잡아90만원가량의생&amp;#54879;비가들어가고있습니다.상환의문제점은없습니다.투자자님들의소중한돈제돈같이생각하고성실히상환하겠습니다.(기대출과상환날짜가헷갈리지않게15일로결정하였습니다.)</t>
  </si>
  <si>
    <t>11월29일결혼(결혼자금이필요합니다.)연체없이상환하겠습니다.</t>
  </si>
  <si>
    <t>안녕하세요..11월29일에결혼하는총각입니다.대출의목적은결혼여유자금입니다.예전에금융거래에대한내용이좋지못하여금융권내대출이원할하지못하여,머니옥션에문을두드리게되었습니다.기존에이곳에서대출신청(라식목적)으로인하여착실히대금상환하고있으며2번남았습니다.기존에연체는당일에입금확인하였으나익일에처리되었으며,그후연체는없습니다.좋은배필을맞이하여,결혼을목적으로하는만큼정확하게상환하겠습니다.</t>
  </si>
  <si>
    <t>은행권(캐피탈)권을포함하여총상환총액이200만원이되지않습니다.월평균근로소득은280정도이며,저의아내가될사람도은행근무로인하여매월250이상의소득이있습니다.결혼식준비를위한자금인만큼성실히상환하겠습니다.기대출(105만원)이&lt;현금서비스60만원불포함&gt;,모두올해12월안에끝나고,기혼일당시매월나가고있는월세(40만원)이있었는데,결혼전월세에서전세(아내될사람은행임대차계약)로인하여,기존월세를이용하여충분히상환가능합니다.현재매월월급중나가고있는금액은...펀드40만원종신보험15만원생활비(용돈)50만원주택청약저축10만원주거생활비(아파트관리비및포함)20만원이며...대출후상환비용55만원을포함할경우총비용은190만원정도매월나가는금액이며,월급에서90만원정도는아내될사람월급을포함하여,착실히미래를설계해나갈예정입니다.또한신용평점등급상향을목표로할만큼연체에대해각별히주의하고있으므로,꼭믿어주시고입찰해주시면정말감사하겠습니다.</t>
  </si>
  <si>
    <t>투자자분들의많은도움을간절히기다립니다..ㅠㅠ</t>
  </si>
  <si>
    <t>안녕하세요...!!저는어머니와단둘이살고있는25살에건장한남성입니다.저의대출목적은현재어머니와거주하고있는월세집의밀린월세와재약시올라버린보증금때문입니다.저희집은다세대주택으로처음2년개약당시보증금300만원에월30만원씩납부하고있는데..이번에계약기간만료와동시에재계약시보증금을100만원올리며그간밀린월세5개월치를납부하여야한다는악덕주인아주머니때문입니다.그때문에저희어머니께서는밤잠도잘못이루시는것같아제가너무마음이아픕니다.저는어려서부모님이이혼을하시고그후로계속어머니와단둘이지내왔습니다.하지만그긴세월간전어머니에게계속의지만하고왔던못난아들인지라..이번에제가태어나서처음으로아들노릇한번해드리고싶어서투자자님들께이렇게간청드립니다.</t>
  </si>
  <si>
    <t>저는이번년7월달퀵/화물을다루는개인사업장에처음으로취직하여매달월약150만원씩월급을받고있습니다.제가입사하여8월달..지입오토바이로근무하기위해산와머니에서100만원대출받아중고오토바이를구입하였으며월상환액은7만원씩입니다.그외지출은생활비50만원에적금통장을개설하여매달매달40만원씩적금하고있으며나머지약50만원은제사비로사용중에있습니다.매달일정하게지출되는100만원외에제사비에서매달상환일에맞추어단하루의..단한번의연체도없는믿음과신뢰넘치는거래약속드리겠습니다.이제막사회에첫발을내딛은한젊은청년에게투자자님들의많은관심부탁드립니다.</t>
  </si>
  <si>
    <t>사금융상환이요.</t>
  </si>
  <si>
    <t>저희아가가이번에돌이에요.직장다니느라항상많이신경써주지도못하고공부한다바쁘다하며아가와많이놀아주지도못하고...이번에돌잔치를해주며웨딩촬영해보지못한시부모님의웨딩촬영까지간소하게해드리려하는데...돈이너무많이듭니다.이런저런걸카드로해결을했는데,,,,이번에돈을좀더쓰려고저축은행조회를했다가이자가사금융만큼높구....학원강사다보니이자가쎈데다전에중개업자를잘못타서이곳저곳조회만많이들어가서등급도많이낮아지고....이렇게모아두운적금을조금깨고여러분의도움을받아사금융도조금&amp;#50474;정리를하려합니다.</t>
  </si>
  <si>
    <t>사금융이자가지금이자만30만원정도나가고있어요.투자자님들이도와주신다면이자만나가는것을제가200만원정도상환하고전부상환할수있을것같습니다.그렇게되면이자와원금이30만원정도나가고부담이좀덜할듯합니다.현재수입이제수입165만원신랑수입300만원정도이자를내는데는무리가없으리라봅니다.그외에제2금융권쪽으로도이자가35만원씩나가고있구요.(hk는원리금상환,아이비금융은현재이자만)도와주세요.</t>
  </si>
  <si>
    <t>누구나갑작스런목든은필요합니다.</t>
  </si>
  <si>
    <t>실은어제대출신청을했었는데당장급하다는마음에이율이라던가상환기간등투자자님들의투자하시는성향을너무간과하여글을올린듯합니다.어차피금융기관을통하지않고개인투자자님들의도움을받아야할현실을고려할때좀더현실적인내용으로다시정리하여대출을신청하고자합니다.-목적:주택구입에따른부대비용및생활자금마련다음달에다른지역으로이주를하게되었는데현재보존등기만되어있는집이라담보대출을진행을할수없습니다.이사준비를하고담보대출을설정할때까지여러가지굵직한비용들이많이발생하는데현재자금상의여유가거의없어대출을신청하게되었습니다.-옥션머니이용사유:2~3년전집안에우환이생겨1,2금융은물론사금융까지무분별하게대출을집중적으로받은적이있습니다.올1월에는채무불이행정보까지발생되어(5월에모두상환함)현재신용등급이매우낮습니다.물론이모든채무는변제를하여현재는채무가전혀없구요.하지만이로인해낮아진신용등급은정상적인금융거래를할수없을만큼최악의상황이되어버지요.그리고신용등급을올리기위해서는신용거래정보조회자체를향후몇년간유지해야하는상황이다보니부득불개인투자자님들의도움을구하게되었습니다.</t>
  </si>
  <si>
    <t>**수입**(부부합산:약450전후)1.본인(직업:건축설계사/정규직/현직장만5년근무/연봉4700/매월320여만원(세공제후)2.배우자(직업:프리렌서/월소득이불규칙적이나평균150여만원)**지출**(약300여만원전후)1.부부용돈(교통비,식사,휴대폰등등)약70여만원2.보험료및기타공과금:약20여만원3.아이들교육비(현재어린이집2명다님):47만원4.생활비(식자재구입및기타생활에필요한것들):약30~40여만원5.차량할부금(작년현대캐피탈을통해할부로샀음):25만원6.남편명의대출금3곳(위드캐피탈,러쉬,새마을금고):약100여만원7.기타(8월까지시댁,친정부모님생활비로20만원씩40여만원지출되었으나9월,10월못드렸음)***상환계획***현재고정수입이450만원정도발생되며고정지출이약300만원정도나갑니다.나머지150여만원으로&lt;머니옥션&gt;대출금상환이충분히가능하며아무래도남편이프리렌서라수입에유동성은있겠으나생활비및기타부부용돈을줄여서라도&lt;머니옥션&gt;상환에는지장없이하겠습니다.</t>
  </si>
  <si>
    <t>배움만이살길임을뼈저리게느낍니다</t>
  </si>
  <si>
    <t>다들힘들어합니다.시장의변동성과물가의상승세는더욱커지고저축이든투자든급여생활자가돈을모을수있는기회는점점사라져가는듯합니다.이럴때일수록자기자신에게투자하는길만이생존의길임을뼈져리게느낍니다.저는국내대형보험사에서직원들을교육시키는일을하고있습니다.나름대로인정받으며근무하고있지만,항상자신을더욱업그레이드하지않으면안되는일이기에국내한대학원의금융MBA에지원을하였습니다.(직장을다니면서수업을받는온라인강의중심의경영대학원입니다)30대초반도전했던게임사업의여파로현재의현금흐름이좋지않아한학기등록금이4백만원이넘어가는학비마련이요원하기만합니다.하지만더늦으면아예포기할것같은두려움에이렇게용기를내어글을올립니다.5학기가기본기간이나,4학기만으로도조기졸업이가능합니다.졸업후에는더큰무대에서더많은사람들에게동기부여를줄수있는멘토로성장코자합니다.많은관심머리숙여부탁드립니다.</t>
  </si>
  <si>
    <t>현재월급여수준은450만원이며,개정된급여체계가시행되는내년1월부터는50~150만원정도급여가올라갈예정입니다.(기본급에매달성과보너스가주어지는형태입니다.)매달4백만원정도지출하므로,현재의급여수준으로도매달상환하는데에는무리가없습니다만,2달후인내년에는더개선될예정입니다.또한,내년3월이되면대출일부를다갚게되어현금흐름이더나아지게됩니다.급여일이매달25일이므로매달25일상환할계획입니다.</t>
  </si>
  <si>
    <t>사금융상환하려고합니다.간절히부탁드립니다.</t>
  </si>
  <si>
    <t>급한나머지사금융에다일단빌렸습니다.원캐싱에400만원환승하려고합니다..</t>
  </si>
  <si>
    <t>월평균수입:200만원현대캐피탈신차할부:22만원농협신용대출:15만원(만기일시상환이라이자만납부합니다)스위스저축은행:39만원기존머니옥션:9만원휴대폰및인터넷요금:10만원교통비및점심식대:23만원총118만원입니다..현재집에서부모님과같이생활해서특별히나가는생활비는없습니다.200만원에서118만원제하면82만원이남습니다.그리고이번대출이성사된다면머니옥션에다매달18만원씩내면60만원이상정도는여윳돈이있습니다.정말절약하고살꺼고연체절대안시키겠습니다.직업이공무원이다보니연체때문에급여압류들어오고하는어리석은행동절대하지않을껍니다.상환이혹시힘들까싶어36개월로넉넉하게잡았습니다.만약혹시라도상환이힘들다싶으면올해새차로구입한로체팔아서라도상환하겠습니다..그리고지금지인들한테1200만원이상정도빌려줬습니다..그차용증팩스로보내라고하면보내드릴수도있습니다.그리고소액이지만머니옥션에100만원이상투자도되어있습니다.투자자님들제발간절히부탁드립니다..</t>
  </si>
  <si>
    <t>사금융대환과통합에투자하세요~</t>
  </si>
  <si>
    <t>대학졸업하자마자사회경험없이교육사업에뛰어들었었습니다.4년동안강사활동을해왔었기때문에무엇보다교육에는자신있다자부하면교육사업을시작하게되었습니다.프랜차이즈형태로계약을맺고일을시작하였으나,여유자금없이시작하여처음빚을내었고조금씩꾸준히갚아나가다보면모두청산할수있을꺼라믿었습니다.그렇지만그당시66%의살인적인금리를갚아나가는데는무리가있다고판단하여일단금리를낮은곳으로전환하는데에목표를두고일을시작하게되었습니다.조금씩이율으낮은곳으로대환하면서현41%대까지내렸지만아직일부분49%에묶여있습니다.49%짜리2군데를통합하고자합니다.</t>
  </si>
  <si>
    <t>현고정수입은아래와같습니다.수업료약130만원정도교사매출220~260만원정도(평균240만원)(입회와휴회의발생으로변동사항있습니다)고정적으로나가는비용입니다.교사급여(교사매출에서약45~50%정도지출경력에따라)본사로열티와교재값(30만원정도)사무실전화3만원핸드폰요금15만원교통비20만원카드값30만원(용돈)(한도조정해놨습니다.한도가많으니카드값메꾸는게일이더군요)(보험은아버지가그쪽에계셔서퇴직하시기전까지는아버지가납부함)저한테떨어지는수입은총250만원선입니다.여기서교재값,전화비와핸드폰요금교통비(78만원정도)빠지가됩니다.142만원정도가저한테떨어지는금액이며이는비수기의금액이며교육업계의성수기는12월부터5월달까지입니다.성수기때는입회가많이되므로현수입에서더늘것으로예상됩니다.최저의금액으로말씀드립니다.사무실임대료와전기세등은거의나가지않습니다.방문교육사업이므로따로사무실을구하지않고3층건물중1층에전세를내보내고제가사무실로쓰고있습니다.(건물부모님소유)교사들만교재와회의하러오기때문에사무실은회의공간과교재와재료창고개념으로쓰고있습니다.매달10만원씩부모님께전기세와수도세겸월세드리고있습니다.(빨리벌어더많이드려야겠죠?^^;)총132만워이순이익인데현고정적으로나가는것은SC스탠다드40만원A대부업체31만원B대부업체20만원입니다.머니옥션135,000원여윳돈17만원정도가남게됩니다.이는교정지출을한다음마지막에홍보비용으로나가고있습니다.아파트게시판,현수막,백화점행사,학교앞직투등활동하고있으며특히나지난5월부터'ㄹ'백화점과'ㅎ'백화점에2번씩정도고정으로행사진행하여신규회원을모집하고있습니다.백화점행사시비용은없습니다.초청되어진행하고있으며체험행사를진행할경우재료비는백화점측에서지급되고있습니다.머니옥션에서대출을받은후상환하였을때달라지는변화는대부업체의금액입니다.현재A대부업은원금과이자가함께나가나B대부업체는이자만나가고있습니다.당장달라지는금액은10만원정도이지만원금이남아있는것이아니라갚을수록원금도함께갚을수있기때문에숨은돈을절약할수있을꺼라생각합니다.10만원은조금씩모아서금융권의41%짜리부터원금상환할계획입니다.백화점및마트행사는주말에하며행사없는주말과오전에는학교앞에직투광고를하고평일2시이후엔수업을합니다.제가지사운영을하고있지만가만히앉아있지않고직접수업에도참여하고있습니다.안정적인수입이있으며경기가안좋다하지만저희쪽은높은경제력을가진학부모님들이선택해주시는브랜드이기때문에경기를타진않습니다.10월중순에12월부터교육비인상공문이나갔음에도불구하고신규입회는꾸준하며기존회원역시설문지조사결과휴회의사가없음을표현하셨습니다.부족한부분이있으시다면질문해주시면성실히답변해드리도록하겠습니다.</t>
  </si>
  <si>
    <t>갑작스럽게집에돈이좀필요해서신청합니다.</t>
  </si>
  <si>
    <t>갑작스럽게집에돈이좀필요해서신청합니다.150만원이고요이전에여기서200만원대출받아서완납한경험도있고요연체없었습니다.</t>
  </si>
  <si>
    <t>24개월상환이며35%이자입니다.연체없이꼬박꼬박상환하겠습니다.</t>
  </si>
  <si>
    <t>대출신청합니다...</t>
  </si>
  <si>
    <t>대출목적은...건강목적입니다..어렸을때부터치아가많이않좋았는데..제작년에임플란트하기에는비용이많이들어서일반적으로치료하는덥어씌우는치료를받았는데...요근래자꾸통증이느껴지고생활하는데많이불편해서검진을받아보니..잇몸이많이않좋구상태가나빠서...임플란트하는방법밖엔없다고하십니다...비용이많이들어서...당장생활을하고직장생활을할려면치료를꼭받아야되는데...당장큰여유돈이없어서대출신청을합니다...꼭..도와주세요...</t>
  </si>
  <si>
    <t>제가지금사금융쪽에네군데를사용중입니다..월이자+원금50만원정도지출되구요..월급은매월150만원(현금+통장)수령받구요...매월이자넣구적금넣고핸드폰요금내고생활비내면...여우돈이40~50만원정도여유가있습니다...매월39%이자로24개월동안원리금균등상환방법으로상환하겠습니다...</t>
  </si>
  <si>
    <t>기대출1회남았습니다.다시시작하려합니다.</t>
  </si>
  <si>
    <t>안녕하십니까!!!금번에회사를이직하게되어생활자금이조금모자라신청합니다.다니던회사를사정이생겨옮기게되었습니다.전에다니던직장에서급여가많이밀려지금현재같이일하던직원19명과함께노무사선임하여소송진행중이고요노동부근로감독관에게밀린급여확정판결받아고용지원센타에서실업인정받아실업급여받고있습니다.(현제전직장은공매처리신청되어공매진행중입니다.공매처리확정되면3개월급여와퇴직금약700만원가량은노동부에서우선지급됩니다.나머지급여부분은공매후남아있는회사의자산에서균등분할로처리됩니다.)금번에같이일하던직원들(6명)이함께십시일반으로사무실을오픈하게되었고납품실적은있어서12월중순경되면수금이되서좀자금사정이풀릴것같내요근데현재저만어렵다고회사돈생활비로사용할순없어서이미한차례경험해서사용하고있었던머니옥션에신청하게&amp;#46124;습니다.현제사업장에서4대보험을가입해놨으면서류심사시조금더유리할텐데솔직히실업급여4개월분약350만원돈이조금아까워서그러면안대지만눈먼돈이다생각하고받고있습니다.현제1번받았구요.</t>
  </si>
  <si>
    <t>월급여는현제180으로책정해노았지만사실상말씀드리자면6명이서공동으로하고있기때문에실적많고회사사정좋아지면많이받고실적없으면같이고통분담하며조금씩가져가기로했습니다.허나조금번다하여머니옥션대출실행시월불입금인20만원정도는연체없이해결할수있을거라생각합니다.이미한차례대출받아상환할&amp;#46468;에도급여불규치걱으로나와도연체없이상환하였고월불입금역시금번에는조금더작아졌기때문에상환에어려움없을것입니다.여러투자자분들이도움주시고해주셨는데도서류심사시탈락이되는경우도있었습니다.금번에는준비착실히하여서류심사시에도탈락되지않고정상적으로잘받아사용하고상환하겠습니다.글읽어주셔서감삳리구요여러분들모두하시는일다잘되시길바라겠습니다.다른궁금하신부분은실시간댓글로답변하겠습니다.</t>
  </si>
  <si>
    <t>리볼빙으로납부하던카드론과현금서비스금액을환승하여매월일정한금액으로분할상환하고싶습니다.</t>
  </si>
  <si>
    <t>직장내역:회계사무실(4대보험가입)수입내역:월급186만원(실수령액)-통장확인가능지출내역:생활비30만원,핸드폰비8만원부모님과함께살아서별도로들어가는비용은없습니다.회계사무실9년차경력으로직장퇴직및이직우려는없으며,월수입금액으로대출금을상환하는데무리는없습니다.</t>
  </si>
  <si>
    <t>높은이자의사금융을갚고싶어요</t>
  </si>
  <si>
    <t>친정에일이있어급한마음에빌린돈이원금보다이자가더많네요이자갚다보니원금상환이너무힘들어요일년이자면원금인데....빨리갚고싶어요</t>
  </si>
  <si>
    <t>복사제본집을하고있어요.한달매출은최하200은되고요.지금내고있는원금이자상환액보다작아따로목돈도마련할수있을것도같아요그러면조기상환도할수있을것도있지않을가십네요조금씩만도와주시면생활에무리가가지않으면서도빨리갚을수있을것같아요</t>
  </si>
  <si>
    <t>12개월만투자해주십시오.</t>
  </si>
  <si>
    <t>현재저는기존회사2년에재직중에쉬는기간없이바로동종업계로경력정규직으로바로입사했습니다.외감법인이며IT업종에서알아주는회사입니다.3군데채무중이어서갚아나가는이율이쎄서도움을부탁드립니다.1년만재직하면1금융권에서대출이되므로1년만투자해주십시오.저는이고금리에서벗어나고싶습니다.두손모아기도합니다.</t>
  </si>
  <si>
    <t>현재한달급여가245만원들어옵니다.20일날급여와10일날추가비용30만원(주유비+통신비)이들어옵니다.한달에78만원에이자내고제나머지채무30만원정도내더라도여유가생깁니다.도움주신분들은혜는절대져버리지는않는사람입니다.</t>
  </si>
  <si>
    <t>열심히해서잘갚아나가겠습니다.</t>
  </si>
  <si>
    <t>기존의기대출건이자율이너무쎄서상환하고싶습니다.대략800정도였는데500정도로줄었습니다.그동안연체없이이것들도갚아왔습니다.예전에제가장사를하기위해받았던돈들인데지금은그일을하지않습니다.너무불경기다보니까일치감치장사를포기했구,다시제가하고싶어하는일을찾았습니다.대학교때전공을살려서문화계통에종사하고있습니다.이제벌어서한방에갚으면돼는데요즘너무힘든세상이다보니까큰목돈으로전액상환하기가어렵습니다.나이도있는데부모님께말씀드리기도그렇구...^^또한부모님은제명의로당첨된아파트중도금을내주시기에제가그런부탁을하기힙듭니다.사금융에서절실히벗어나구싶습니다.단지목적은그것입니다.저에게도움을주신다면후회없게끔잘상환해나갈것입니다.</t>
  </si>
  <si>
    <t>매달25일날38프로로해서열심히연체없이갚아나가겠습니다.매달15일날월급220여만원+30~50합이250정도가발생합니다.거기서생활비40부모님과함께살아서월세나이런거안나갑니다.차비20기존대출금이자35기타10합이95정도나갑니다.여기서이자까지합해도무리없이100~정도가량남습니다.절대불변의법칙이며부채가있는만큼열심히가계부체크하며살아가고있습니다.여러분들의입찰과지원이저에게는큰힘이되며자유롭고기분좋은생활이될수있습니다.사금융45.7%를38%로로줄인다면그역시제신용관리및생활에큰원동력을제공해주지않을까합니다.저를도와주시는많은분들에게칼같은상환으로반드시보답하겠습니다.감사합니다.</t>
  </si>
  <si>
    <t>살아가는동안</t>
  </si>
  <si>
    <t>제가대출하는목적은지인에게갚을돈과산와머니80남은것정리하기위해서입니다</t>
  </si>
  <si>
    <t>급여180&gt;&gt;지출유류비핸드폰사용료잡비생활비&gt;&gt;50&gt;&gt;산와머니12&gt;&gt;부모님생활비30나머지는빛갚는대에쓰도록하겟습니다살아가는동안감사하는마음으로살겠습니다</t>
  </si>
  <si>
    <t>한번지켰던약속다시지키겠습니다.</t>
  </si>
  <si>
    <t>과거할머님의수술비용으로머니옥션이용한적이있습니다.그때여러분이도와주신금액으로할머님건강히현재까지잘계시고요^^다시한번그때도와주셨던분들감사드립니다^^한번의연체도없이상환하는것이감사한분들에게보답하는방법이란것을알고있습니다.그리고그렇게행했습니다.고시원이던제집은현재방배동에8000만원전세로바뀌었고,조그만스쿠터가다였던저는현재작은소형차를소유하게되었습니다.3년이란세월간이악물고일한결과이기도하지요.물론빚도있습니다.농협에220만원정도있습니다.과거다니던직장에서일하던중아는분의추천으로회사를옮기게되었고,현재이직한지아직1달이안된시점입니다.하지만갑자기난교통사고로목돈이약300정도가필요하게되었습니다.그래서다시한번여러분께도움을청합니다.한번지킨약속꼭여러분께다시한번지키겠습니다.감사합니다.</t>
  </si>
  <si>
    <t>현재기대출건으로220있는거13만원씩나가고있구요.그외에는추가비용핸드폰요금과생활비정도나가구요!월급여는200~240사이왔다갔다합니다^^그전직장인무역회사에서프리랜서로일해월50정도수입있구요주말엔레프팅강사로일을해서30정도추가수입생깁니다.</t>
  </si>
  <si>
    <t>카드대금,성형</t>
  </si>
  <si>
    <t>카드대금정리와성형수술비용으로사용하겠습니다.</t>
  </si>
  <si>
    <t>매월1일상환치과간호사4년근무하였고지금은더높은급여때문에바텐더로일하고있음.월250이상수입많이버는만큼씀씀이도커지더군요..카드정리하고없애려구요..직업상성형도필요한것같아서그동안모아둔돈이랑해서성형계획중입니다.</t>
  </si>
  <si>
    <t>갑자기목돈이필요해서신청합니다.</t>
  </si>
  <si>
    <t>분당에서피부관리&amp;#49350;과다이어트클럽을하고있는데갑자기목돈이필요하게되어서신청합니다.</t>
  </si>
  <si>
    <t>지금직장을다니고있고요.매달월급에서자동으로나가게할거구요사실몇달만쓸건데요조기상환도가능하다고해서신청합니다.</t>
  </si>
  <si>
    <t>사금융전환및카드현금서비스대납을하고싶습니다...부탁드립니다.</t>
  </si>
  <si>
    <t>안녕하세요제가제주도에서살다가넓은곳에서능력을만들고싶어서서울에취업을할려고혼자올라왔습니다.그래서첨에고시원을살다가조금씩돈을모으면서나중에는이사를할려고해서전세자금을모으고돈이좀모자란관계로대출을받게됐는데급하게구할려고하다보니사금융에비싼이자율을쓰면서지금남은금액을상환하고싶어서이렇게글을쓰게됐습니다.그리고카드현금서비스이용한금액을같이상환하고싶어서이렇게부탁을드릴려고대출을신청합니다.제가모르고했던일은어쩔수없지만앞으로어느정도인생에살아가면서많은것을배웠고이제부터다시똑같은상황이반복안되게투자자님들께서진심으로도와주시면감사드리겠습니다.</t>
  </si>
  <si>
    <t>제가회사에고정적으로받는월급이세금때고170만원정도받고있습니다.그리고저희회사가퇴직금은없지만..매년1월달에퇴직금대신에1월달월급을2달치들어오고있습니다.월급-170생활비-30휴대전화비및교통비-20카드비-40식대비-20제가만약에대출을받게되면일단절대로상환금액을미루거나연체없이갚아나갈자신이100%있어서이렇게신청을했습니다.그리고제가월급이외에여행업에종사를하고있어서해외출장나갈때출장비및인센티브같은게조금씩나오기때문에절대로저한테도움을주신투자자님들께피해가가지않도록약속드리겠습니다.</t>
  </si>
  <si>
    <t>3개월전보다많이좋아졌습니다...</t>
  </si>
  <si>
    <t>먼저3개월전지난번입찰에참여해주신투자자분들께감사의말씀을드립니다.낙찰까지됐었는데비록심사에서탈락이됐지만다시도전해봅니다.그전에입찰을했을때저번회사에서수당을못받을까봐대출을받기위해서중계업자를타서신용조회과다가됐지만지금은저번보다상황이많이좋아졌습니다..저번회사에서못받은수당을2개월전에받아서대출금1천2백만원정도를상환하게되어서지금현재는3개월전보다기대출금액이많이줄었습니다.이제지금남아있는사금융2곳을조금이남아저금리로돌리려고합니다.기대출내역은저축은행170만사금융2곳280만합계450만원이남아있습니다.연체없이잘갚아가고있습니다..믿고관심부탁드립니다.투자자분들이도와주신다면높은이자의사금융을정리할수있고그투자해주신고마움으로성실상환을해서투자자분들께인사를대신하고자합니다.</t>
  </si>
  <si>
    <t>월급183만원(163-통장수령,20-식대및교통비지원금으로현금수령)+분기에한번인센티브가있고여....그로인해연소득은제가작성한금액보다높습니다..낙찰이되면.....머니옥션상환액177,142(기존사금융2곳월상환액266,000)저축은행상환액125,000기타(주거생활)20~30만원정도매달지출이됩니다..</t>
  </si>
  <si>
    <t>고금리대출금을저금리로환승하려합니다.잘모르고대부업중계업체에의뢰를하여조회건수만많이늘어나고신용점수가많이하락하였습니다.버는수입은왠만한대기업연봉을받고있으나8년전연체로인해신용불량이되었었습니다.하지만경정선수를시작한후100%모두변제하였습니다.8년전연체로인하여신용점수가하락하여은행권대출은물론카드한장만들수가없더군요그래서대출업체를알아보던중중계업체에이중수수료를물어가며대출을받았습니다.월급여내역1년치전부확인가능하며경정운영본부홈페이지에선수조회가능합니다.</t>
  </si>
  <si>
    <t>현재수입은매달정확하지는않지만08년도연봉4500만원정도수령하였습니다.현재경정운영본부소속경정선수입니다.경기성적에따라수입이달라지기때문에매달수입은다르지만평균적게는200만원에서많게는800만원정도월수령합니다.경정프로선수로5년동안재직하였고나이제한이없는운동이기에향후에도계속직업을유지할계획입니다.현재매달HK상호저축은행에30만원,현대스위스에40만원기타지출은카드대금과생활비등등지출되고있습니다.대출금금리를30%로지출을줄인다면월15만원이상의차익이나기에이렇게환승론을신청하는바입니다.</t>
  </si>
  <si>
    <t>대학원입학금때문에돈이필요합니다.</t>
  </si>
  <si>
    <t>제가야구선수생활을하다가불의에사고로인해서운동을그만두게되었습니다..그래서교사쪽으로나가볼려고대학원에입학하고자하는데제가기존에대출이좀있어서좀힘들다고하네요..전이거아니면안된다는생각으로학업에열중하고싶은데당장등록할등록금이아직없는실정입니다.부모님에게손벌릴수도있겠으나가정형편도어렵고아버지가사업에실패와친동생도이번에대학입학을하기때문에손벌리기쉽지않은상황입니다.정말제가배운거라곤운동밖에없습니다.이걸로꼭성공을이루어내고싶습니다.</t>
  </si>
  <si>
    <t>대학원수업은일주일에1~2회정도이고저녁에수업을할예정이므로헬스트레이너나일용직을하면서상환을할계획입니다.헬스트레이너급여120만원일용직일주일에한번일당7만원기대출로고려상호저축은행에한달에이자63000원씩나가고있습니다.2007년11월에대출받아서여태것1년넘게연체된적한번도없습니다.이정도급여와이정도에상환능력은제능력으로서가능한금액이라고생각합니다.적어도학위를딸려면2년에서3년정도걸리기때문에직장과학업을병행한다면충분히상환할수있을것입니다저를한번믿어주시면꼭후회시켜드리지않겠습니다.감사합니다!</t>
  </si>
  <si>
    <t>사업운영자금이필요합니다</t>
  </si>
  <si>
    <t>성실하게상환하겠습니다.믿고투자해주세요!!!</t>
  </si>
  <si>
    <t>대출목적은저축은행대출원금일부상환과어머님임플란트비용,개인사업자금입니다.저축은행건은작년6월경직장활동이일정하지못한관계로발생한재정부실을해결코자이용하게되었습니다.당시신용등급이마이크레딧3등급,크레딧뱅크4등급을유지했었고기타신용부실한사항이없었기때문에750만원의대출한도가책정이되었고이를수령하여현재까지24개월원리금균등상환하고있습니다.다만높은이율과넉넉하지못한기간설정탓에일부의원금을중도상환하여매월가계부담을일정부분줄이고자합니다.현재연체사항없습니다.다음은어머님임플란트비용입니다.작년말쯤어머님께서어금니2개가상실되어고생하신다는사실을알았습니다.신용카드로치료해드릴까했지만카드는한개사의카드한장만사용하는관계로한도사정상보류하게되었습니다.그리하여대출금의일부를의료비로지출하겠습니다.마지막으로개인사업비용입니다.현재대한생명법인브랜치FP로활동중입니다.보험영업직이다보니어쩔수없이개인적인사업자금및비상자금이필요합니다.내역은노트북과중고자동차입니다.그리하여일부는사업비용으로지출하겠습니다.이상의세가지사유로인하여대출을신청하게되었습니다.</t>
  </si>
  <si>
    <t>현재대한생명법인브랜치FP로활동하고있습니다.보험영업직의특성상소득이일정하지못한부분이있으나,법인브랜치만의전문화된활동과대한생명의탄탄한커미션체계로평균월300만원이상의소득이발생하고있습니다.주요지출은카드결제금액,휴대폰요금,기대출상환금,개인활동자금입니다.금번대출에투자해주신다면기대출상환금부분이부담이감소하며,영업활동능률상승에커다란보탬이될거라확신합니다.고리의이율을채택했으나기간을36개월로선택하여월상환액부담을줄였습니다.믿고투자해주십시오.성실로써상환하겠습니다.감사합니다.</t>
  </si>
  <si>
    <t>아버지환갑에보탤자금신청합니다.</t>
  </si>
  <si>
    <t>곧아버님환갑이돌아옵니다.간단히뭔가해드리고싶은데계획보다돈이모자라신청합니다~</t>
  </si>
  <si>
    <t>연이율36%입니다.총상환액1,205,544원이고월상환액100,462원입니다.본업자영업외취미겸보조강사로도부업을하고있습니다.기한이12개월이최소라12개월로하였고그기한전에상환하도록노력하겠습니다.100만원을소액이라생각지않습니다.그만큼책임을다해상환할것을약속드립니다.=월순소득:평균300만원가량집세및가계비용:100만원가량가게운영기타지출비:80만원가량금융이자:30만원교통비나기타지출:30만원가량=</t>
  </si>
  <si>
    <t>너무나절실합니다</t>
  </si>
  <si>
    <t>지냔해아들의잦은입원과이직과정에서생활의균형이깨졌습니다.밀린공과금과아들중학교입학시필요&amp;#54676;교복대급이절실히필요합니다.정말열심히사는사람입니다.진실하나만믿고도와주신다면올해도열심히살겠습니다.</t>
  </si>
  <si>
    <t>월급이통장으로자동이체됩니다.상환액이많지않고다른부채는없기에어려움없이값을수있습니다.밀린공과금과아들교복대금만해결되면문제없을겁니다.여러분의따뜻한손길이절실히필요합니다.</t>
  </si>
  <si>
    <t>환승희망합니다.</t>
  </si>
  <si>
    <t>은행권:600만원현재사용하고있는사금융1건:잔금330만원카드현금서비스1건:114만원을위하여대출을희망합니다.올해제친동생이2009년초등교사임용고시3차까지최종합격하였고이뒷바라지를위하여사금융과현금서비스를사용하였습니다.일부기대출을정리하기위하여대출을신청합니다.캐피탈이나저축은행은광고를할땐저금리로가능하다고하면서막상조회해보면머니옥션측에서제공받는이율보다더높더군요.수수료로선이율3%-4%포함하면거의사금융과맞먹는이율이라이왕환승하려면머니옥션측이제일이란생각이들어이렇게신청하였습니다.</t>
  </si>
  <si>
    <t>현재제월급은3개월간실수령액이146만182만116만이렇게수령하여평균148만가량됩니다.원래불경기라12월부터근무기간이단축되었지만유급으로처리되어월급은기본이상은받고있으며,따로아르바이트를시작해이달수입만50만원가량따로들어왔습니다.(통장에같이찍히는내역이라머니옥션측에서확인가능합니다.)수입:148만+a부모님께드리는생활비:50만은행이자:10만보험:10만머니옥션1차:24만사금융이자:10만통신료포함본인생활비:20만기타:10만본디부모님께드리는비용은80만원이었으니이달은월급이적어50만원만드렸습니다.(이내역도주거래통장에찍히는내용으로머니옥션측의확인이가능합니다.어머님명의통장으로드렸습니다.)3월부턴동생이교사생활을시작하면제가부담하던50만원여의절반을동생이부담하고제가부모님께드리던돈으로이번대출을상환할예정입니다.동생에게들어갔던대출금이니동생이갚아나가는셈이되구요,교직원대출이자가싸다지만아직발령전교사가쓰기엔무리가있어서머니옥션측의도움을받고자합니다.투자자분들의투자손실이없게끔연체나중도상환이없을것을약속드립니다.지금까지신용대출을포함한카드사용이나핸드폰사용에도단한번도연체가없이기록도깨끗합니다.</t>
  </si>
  <si>
    <t>개인사업자입니다..사업자금이부족해서글올립니다</t>
  </si>
  <si>
    <t>안녕하세요..저는소매업을하고있는개인사업자입니다..요즘경기가않좋아서봄신상품을입고하려는데목돈이조금필요해서이렇게글올립니다..</t>
  </si>
  <si>
    <t>카드가맹점매출전표를보시면아시겠지만..매출이조금있는편이기때문에지금당장목돈이없어서대출을하는것입니다..한달에20만원정도의금액이라면충분히상환하는데있어서부담이없습니다..연체없이변제하다가목돈이생기면한번에변제할자신있습니다..</t>
  </si>
  <si>
    <t>읽어주세요..부탁드립니다</t>
  </si>
  <si>
    <t>8개월전갑작스런사고로인해다니던회사를그만두게되었습니다..4개월간병원치료를받으며몸은많이나아졌지만,그기간에수입도없고모아둔돈도병원비로다들어가현재아무것도남은것이없네요..다시회사를다니고있지만,고정적인수입이있는반면고정지출이누적되어많이힘이듭니다.믿고투자해주세요..보내주신은혜평생잊지않고보답하며살아가겠습니다.</t>
  </si>
  <si>
    <t>평균급여150만원통장으로입금됩니다.고정지출은다음과같습니다.-휴대폰10만-카드요금청구서30만-교통비(주유)20만-식비20만-기타용돈30만이러해서여유돈은약40만원정도됩니다.머니옥션에상환하는데는아무런문제가없구요,,,부탁드립니다.기다리겠습니다.</t>
  </si>
  <si>
    <t>특1급호텔조리사,요리학원강의,방송매체다수출연</t>
  </si>
  <si>
    <t>제가처음신용점수가좋았을때머니옥션부터이용했다면얼마나좋았을까요....무분별한중계업자의조회로등급은마이크레딧7등급과크레딧뱅크8등급으로떨어지고...이자는이자대로나가고...제하소연좀했습니다.여러분복많이받으시고다들부자되세요.전특1급호텔근무중이고요.데코레이션을잘해sbs있다없다와,vj출동에소개된적이있어요.제직업을사랑해서국제대회개인예술전에서입상도하고,요리학원에서조리학과학생들테코레이션을지도하고있습니다.투자자분들이도와주신다면사랑하는제일을더열심히할수있을것같습니다.아파트단지마트에2평정도의수산코너를얻어회도떠주며생선을팔계획을호텔조리사몇명과계획하고있습니다.물론고정수입인호텔은다니면서비번날서로돌아가면서관리하는식으로요.하지만제사정이이러니일을추진한제가선득시작을못하고있네여,,,투자자님들저를한번믿어봐주세요.그힘든사채도2년동안하루제외한연체없이다갑고있습니다.러쉬와,산와,바로크레디트는완납을했고요.정중히부탁드립니다.식구들이멀쩡히잘살고있는데만의하나투자자님들걱정끼칠일은절대없습니다</t>
  </si>
  <si>
    <t>고정수입호텔-135만원요리학원-30~50만원사이트운영이익...10만정도(있을때도있고없을때도있습니다)확인은다음카페에서박영진의야채조각을치시면확인할수있습니다.사금융두군데완납할려고해도2년동안이자만내다가이제야원금깍고있는데아깝고억울해서그냥달달이내려고합니다.이해해주세요...투자자님들이도와주신다면좀안간힘든생활에서벗어날듯보입니다...부탁드립니다그리고6월달9월달12월달상여금100%씩나옵니다.투자자님들부탁드려요.이곳도엄연한대출인데대출받아서대출갚는다는건좀억지같고요.여유자금이아직급여에서월부채원금과이자납입액을뺀700.000원이있으니변제가능합니다.그리고투자자분들이도와주신금액과기타부업(학원강의,생선코너운영),상여금,으로대부업저축은행하나씩완납해나갈계획입니다.</t>
  </si>
  <si>
    <t>3개월전갑작스런어머니의병안으로인하여2개월전러쉬앤캐쉬에서200만원을대출받았습니다.아버지께서는혈압으로인해재활치료중이시며,동생은경제한파로인하여회사사정이불안정하여소득이일정하지않아부득히제가모든생활자금과병원비를맡고있습니다.어머니께서는한달에한번씩부산에서서울대병원으로통원치료하고계십니다.그에따른경비도만만치않아대출을신청하게되었습니다.대출목적은러쉬앤캐쉬에200만원을상황하고나머지300만원은어머니의병원비와생활자금으로쓰려고합니다.감사합니다.</t>
  </si>
  <si>
    <t>매월1일에상환하도록하겠습니다.저의급여일은매월말일이므로다음날즉시상환하도록하겠습니다.</t>
  </si>
  <si>
    <t>다시한번부탁드립니다.</t>
  </si>
  <si>
    <t>아직가지혼인신고를못하고9개월동안살고있는제와이프를위해화장대와침대만이라도꼭구입해주고싶습니다.아무것도없는놈에게시집와고생만하는와이프를위해다시한번글롤립니다.여러분께이렇게간곡히도움을청합니다.</t>
  </si>
  <si>
    <t>연체없이신용을중시하며꼭갚아나가겠습니다.여러분한번만저에게투자해주십시요.부탁드립니다.신용을우선으로생각하는그런인간이되겠습니다.</t>
  </si>
  <si>
    <t>[재신청</t>
  </si>
  <si>
    <t>성실한상환!정확한행동으로보여드리겠습니다.</t>
  </si>
  <si>
    <t>처음대출받을때잘못된상식으로대출을받아,사금융을먼저접하게되었습니다.무분별하게조회건수또한늘어나은행권에서는대출을받기가힘들어졌습니다.500을대출받아현금서비스와사금융두곳을해결하고싶습니다.지금껏대출받은곳이나카드등연체한적은한번도없었습니다.투자자님들께서믿어주신다면항상미리결제하는모습으로성실한상환모습보여드리겠습니다.</t>
  </si>
  <si>
    <t>법인체회사에현재관리부장으로4년가까이다니고있습니다.월급여는매달7일과17일두번으로나누어200만원을받고있습니다.통장상으로는200만원이나부가적으로30만원~40만원정도를현금으로받고있으며,아직혼인신고는안했으나얼마전아이를출산한저의집사람의수입도한단에150만원정도는거뜬히되기에상환하는데에어려움은없습니다.제월급으로도한달에60만원정도는항상여유가되었었습니다.현재신용등급은은행등급6등급,캐피탈5등급,저축은행5등급카드등급7등급.통합등급은7등급으로나옵니다.아이의출생신과와함께혼인신고를하려고합니다.사랑하는제아이의이름을걸고성실상환약속드립니다.</t>
  </si>
  <si>
    <t>성실상환실천으로보여드리겠습니다.</t>
  </si>
  <si>
    <t>3년전쯤에직장생활하면서멋모르고받은사금융권대출때문에현재은행권대출이안되고있습니다.한3년쯤갚다보니사금융권대출은거의끝이보이고있습니다.캐피탈767만원은자동차할부금입니다.지금필요한자금은사업자금용도로서PC방을운영중입니다.PC업그레이드에사용하려고합니다.갑자기목돈을구하려고여기저기알아봤으나어려워서여러분께도움받고자합니다.</t>
  </si>
  <si>
    <t>현재PC방을운영중이며성업중입니다.일매출20~30만원나오기때문에월300,000원은부담스러운금액이아닙니다.성실히연체없이상환할것을약속드립니다</t>
  </si>
  <si>
    <t>고금리일부상환과치과진료에보탬이되고자합니다.</t>
  </si>
  <si>
    <t>안녕하세요저는기업총무로근무하는33세의직장인입니다.여기까지오게된건제금융상황을이해하여주시고좋으신투자자분들께서함께하시기에그이유가있는것같습니다.사실제가처음이아닙니다.지난달까지머니옥션에서귀한자금을대출해주셔서모두완납하고다시신청하게된것입니다.대출의목적은고금리상환과일부금액은치과진료에사용코자합니다.다시한번더도와주시면절대상환에는신경안쓰셔도좋습니다.반드시갚겠습니다.</t>
  </si>
  <si>
    <t>제연봉은적은연봉은아닙니다.반드시기한내상환을우선시하고목돈(인센티브수령)이생기면투자자님께돌려드리도록하겠습니다.매달1일상환하겠습니다.제급여일이26일입니다.정상상환을약속드립니다.제게는투자자님들의소중한자금들이모여큰돈입니다.그귀한자금인만큼그리고남의돈에는아픔도있다는사실을잘알기에상환일은반드시지키겠습니다.제가예전부터신용등급이좋지않고사실은행권대출은불가능하였습니다.등급은보시기엔정말너무하다는생각이드시리라감히생각합니다.하지만실제현실의수입이있기에저의직장에감사해하며늘기도하는마음으로정말열심히상환하겠습니다.부탁드립니다.</t>
  </si>
  <si>
    <t>2금융권대출금을갚고자합니다.적극투자바랍니다~</t>
  </si>
  <si>
    <t>2금융권에대출이있어서갚으려고합니다.2금융권대출로인해신용등급이낮아진것같아서신용등급을올리고자합니다.</t>
  </si>
  <si>
    <t>공무원입니다.대학원공부와차량구매로대출이있으나한번도연체없이잘상환하고있습니다.월평균250만원정도봉급을받습니다.매달10일,월급날에확실하게상환하겠습니다.믿고투자해주십시요~</t>
  </si>
  <si>
    <t>제발부탁드립니다.ㅠㅠ</t>
  </si>
  <si>
    <t>돈을갚아야되는데알바하는데서돈을안줘서못갚고이써요.ㅠㅠ계속미뤄서그러는데알바하는데서도좀만더기다려달라고하고돈빌려준대는돈은계속갚으라고해서정말죽겠습니다.ㅠㅠ제발도와주세요.알하하는데를바꾸기로해서매달100만원씩은법니다.;;제발도와주세요.ㅠㅠ</t>
  </si>
  <si>
    <t>믿음과성실로보답하겠습니다.</t>
  </si>
  <si>
    <t>부모님사업실패로인하여가족들과함께생활을유지하려다보니현금서비스와은행대출사금융대출까지사용하게되었습니다.현재은행권대출700만원은연체한번도없이원리금상환방법으로다갚았고현금서비스사용부분과사금융대출권도연체한번없이충실히상환하고있습니다.20대초반부터일을꾸준히시작해와어느덧20대후반이다되었고나에게이제투자할시기도된것같은데45%가넘는이자에힘이들고벅차는게사실입니다.나라에서도와주는환승론을신청하려했지만그것도저와조건이맞지않고신용등급이많이떨어져서은행권대출도어렵다고하여이렇게글을올립니다.</t>
  </si>
  <si>
    <t>저는실례도높은모두아실만한생필품을제조하는회사에근무하고있습니다.회사특성상기본급은적으나보너스(600%)와특근비용을더하면상환하는데는문제가없습니다.지금현재사금융과현금서비스대출건을현재40만원씩갚아가고있고요핸드폰요금과보험금25만원,차량유지비와생활비20만원그리고아버지께서오래집에계셨기때문에현재매달40만원정도생활비로드리고있지만2달전에취직하셔서현재4식구모두회사를다니고있어부모님께드리는돈은줄어들것이고요저한테투자하신다면현재상황에서도저한테여유자금20만원이라는돈이생기거든요.절대상환하지못할불상사는없을것입니다.성실함과정직함으로보답해드릴께요앞으로좋은인연이되었으면합니다.</t>
  </si>
  <si>
    <t>지난번엔고마웠습니다.</t>
  </si>
  <si>
    <t>제가작년9월에결혼자금용도로머니옥션에서200만원(12개월분할상환)을대출받았습니다.그리하여작년12월제결혼식때아주유용하게사용했습니다.그리고지금은새로운가정의가장이되었습니다.지난번저를믿고도움을주셨던투자자분들에게이자리를빌어다시한번감사의말씀을드립니다.대출금은현재약6개월간단하루의연체없이정상적으로상환하고있습니다.약소하지만이것이투자자들의믿음에대한보답이라생각합니다.이제새로운가정을꾸려직장근처에조그마한전세집이라도구해보려하는데전세금이좀부족해서한번더도움을구하려합니다.과거에타인에의한무분별한신용조회때문에신용등급이많이낮아졌습니다.그러나제투자자들은아시겠지만제가처음머니옥션을이용했던작년9월(신용평점:406점)에비하면신용조회기록건수도많이줄고점수도상향조정되었습니다.나름대로열심히관리하고있는데금방원상복구는되지않더라고요.그러나노력만큼곧좋은결실맺을거라생각합니다.현재저는농협정규직사원으로재직중이고나이는33세입니다.사정상직장과멀리떨어진부모님댁에서아내와같이생활하고있는데이번에기회가되면직장근처에조그마한전세집이라고구해보려합니다.전세자금이좀부족해제게다시한번도움을주실투자자분들을찾고있습니다.</t>
  </si>
  <si>
    <t>제가2월1일자로승진을하여연봉이400만원정도올라갑니다.그리고결혼을햐여부양가족이생겼지만아내는학습지교사로맞벌이를하고있습니다.현재제기대출금은저희사무소직원대출이2000만원(마이너스대출,퇴직시까지연장가능)이있고제아버지가자동차를구입하실때보증을해주었는데보증건은거의다상환이완료되어현재110만원정도남았습니다.한달수입은240만원(전년도기준)정도이고,월지출비용은차량유지비(가스차량)25만원,공과금및통신비15만원,외식비및피복비30만원,대출상환금(머니옥션20만원,마이너스대출20만원)40만원,보험료15만원,예적금50만원,기타10만원등입니다.월소득240만원에서월지출185만원정도를빼고나면55만원정도의가용소득이생기게됩니다.그리고월지출비용중머니옥션대출금은이번에대출이성사가되면조기상환이가능한지모르겠지만조기상환할계획입니다.그리하면월75만정도의가용소득이생깁니다.물론이렇게작성하였지만조금의오차는있을거라생각합니다.예를들어차량유지비가정해진게아니어서25만원보다더나올수도덜나올수도있으니까요.하지만최대한정확하게작성하였으니주의깊게봐주십시오.</t>
  </si>
  <si>
    <t>생활자금대출부탁드립니다.약속드립니다.</t>
  </si>
  <si>
    <t>집안의장남으로써,현재까지의지하지않고혼자힘으로생활하였습니다.하지만부득이하게자금이필요하게되어신청을합니다.부디선처바랍니다.</t>
  </si>
  <si>
    <t>월급여:177만원공과금휴&amp;#45850;폰,월세를제외한나머지100여만원정도가융통가능합니다.믿고맡겨주신다면단한번의연체없이균등상환드릴것을약속합니다.부탁드리겠습니다.</t>
  </si>
  <si>
    <t>소중한돈1년만정직하게사용하겠습니다.</t>
  </si>
  <si>
    <t>2007년9월잘다니던직장을관두고무작정자영업을시작하게되었습니다.현재직원은50여명으로처음시작해서한1년가까이는아무런걱정없이좋은자동차를타면서남들에게사장님소릴들으면잘지냈죠.근데작년말부터찾아온경기불황으로인해예상치못한사업의어려움으로직원을정리할까했지만이제껏함께지내온정이있어그러지는못하고대출을받아가까스로오늘까지연명을했습니다.급한나머지고금리대출을받아서인지이제사업장도정상적으로운영되어가는과정인데직원들급여주고카드값이나대출금상환하고나면집에가져오는돈이얼마되지않아이번기회로고금리를저금리로대환했으면합니다.</t>
  </si>
  <si>
    <t>작년매출은총6억여원이고상반기부과세신고는3천6백여만원하반기예정고지에1780여만원올해1월에180만원을신고를했습니다.도급을운영중이지만왠만한제조업수준으로일을하고있고거래처로는"창원LG전자2공장에어컨사업부"와양산"삼성SDIIT사업"를거래하고있습니다.비록지금은작게시작하지만나아가서는위두기업의1차협력사가되는게꿈입니다.매월직원들급여와운영비기타여비를제외하고나면얼마안되는작은돈으로생활하지만이번기회로환승을하고나면저의꿈을향해다려나갈수있을듯합니다.매달120여만원의상환금아주귀하고값지게사용해서여러분께서저를도왔듯이저도남에게베푸는맘으로잘아가겠습니다.</t>
  </si>
  <si>
    <t>등록금이모자라요절대연체없을겁니다</t>
  </si>
  <si>
    <t>이번에등록금을내려는데100만원정도가부족해요~나머지는아르바이트를해서모았는데모자라네요~ㅠ.ㅠ제발부탁드립니다마지막학년이라빨리졸업해서일하면서집안형편에보태고싶습니다연체는절대없을꺼고요학교다니면서알바도할겁니다부탁드립니다</t>
  </si>
  <si>
    <t>운영자금이필요합니다.다시한번올려봅니다</t>
  </si>
  <si>
    <t>다름이아니오라투자를부탁드리기위해서이렇게글을올립니다.저는현재6살배기아들을키우고있고31살아기엄마입니다.2년정도8평정도의가게를운영하다손님들이많은것에비해가게가너무비좁아손님들이많이놓치게되어많이고민하던끝에옆에공실인가게를얻어확장을하게되었습니다.하지만보증금이부족하여여기저기서구하여일부는마련하여지급하였고5월중에나머지잔금을치뤄야하는데잔금을구할곳이없어투자자님들의도움을받고자합니다.</t>
  </si>
  <si>
    <t>확장으로인한매출증가와꾸준히월평균800만원이상입니다.연체없이잘갚아나가겠습니다.투자자님들의도움부탁드립니다.다행히도현재하고있는가게는거의독점이라고정손님도많고매상도여느번화가가게매상보다좋습니다.여름엔매상이거의2배이상오르구요.제아이와저희부모님을걸고투자자님의손실이생기지않도록절대연체는없이열심히상환하도록하겠습니다.따로나가는대출은카드대출200남았습니다.월세90에생활비100만원가게운영비300만원이하입니다.호프집이라여름에는매출이두배정도입니다.연체없이갚을나갈자신있습니다.한번믿고투자해주세요.</t>
  </si>
  <si>
    <t>소망을주십시요믿음으로보답하겠습니다.</t>
  </si>
  <si>
    <t>대기업지입차일을처음시작하면서회사에보증금으로매월100만원씩10개월을적립하니가정에생활이원활하지않았습니다.그무렵이사를해아내도개인과외를처음시작했구요지금은보증금다냈구아내도과외받는아이들이적지않아생활에큰어려움은없지만사업시작할때아시는분에게소위말하는이자돈을빌려서썼습니다.2년가까이이자는이자대로드리면서원금은줄지를않아이곳에서대출을받아원금과이자상환할수있는길이열리길바랍니다.도움주시면무조건연체없이월급타면바로입금하며착실하게상환하겠습니다.소망을주십시요믿음으로성실히보답하겠습니다.매월이자로드리는금액이월30만원입니다2년가까이이자만드리고있어상환을하고싶습니다.이것을해결하고자전에조회건수가높아금융기관은안될듯해요도움주시면매월착실하게~~불입하겠습니다.</t>
  </si>
  <si>
    <t>11.5톤의대형지입차주이며옐***택배회사와계악을해서매월월급제로국민은행으로530만원이입금되며집사람도개인과외로월수입이(200만원)정도됩니다월수입:고정:530만원유동성:200만원지출내용:11.5톤화물차량할부금:180만원월세:60만원관리비:20만원,보험,신한카드론:10만원.저축은행이자:13만원작은적금,아이들교육비,5인가족생활비=싱환하는데문제없으니잘부탁드립니다.</t>
  </si>
  <si>
    <t>투자자분의소중한돈1원이라도책임상환하겠습니다!!</t>
  </si>
  <si>
    <t>현금서비스상환과사금융권잔액을조속히상환정리하려합니다!!부채금액중현금서비스사용비율이높아수입의많은부분을현금서비스상환에지출하고있습니다.기대출에대한월상환금액도있으나이번해(6개월후)에거의상환일정이끝나가고이부분은급여외소득이있어이부분으로충당하고있습니다.문제는급여의상당금액을차지하고있는현금서비스입니다!!현금서비스의사용비율이높다보니이부분의악순환이계속되고있어이부분을해결하여조속한카드정리와이를통한여유금확보로대출금정리를하려합니다.</t>
  </si>
  <si>
    <t>현재직장은교육업(교육학원부원장)에제직하고있으며근무년수는약7년이상입니다.4대보험미가입이나기본급120-190(매달사업자명의로통장에찍히는급여)이외에교육수당(시간외교육수업료현금지급을)포함에월220정도되어총연봉은2400정도됩니다.그이외에개인과외를통한소득도평균50정도더됩니다(통장입금으로확인가능).저축은행과캐피탈대출잔액들은거의상환이끝나가는시점으로급여외소득(개인과외와교육수당)으로2007년대출을시작한이래단한번의연체없이상환하고있습니다.현주거환경도미혼으로부모님명의에주택에함께거주함으로생활비문제는없습니다.카드론(마이너스론이자를포함)캐피탈과저축은헹사금융을포함월70만원정도의납입하고있으나사금융두곳이6개월후대출상환만료일이고캐피탈중한곳이이번달로상환일정이끝나기대출에대한월납입금은더욱줄어들예정입니다.저의채무중가장큰비율인이현금서비스사용액을기간이좀길어지겠지만머니옥션대출경매가승인된다면350만원과이번달급여를통해현금서비스채무를상환하고24만원정도의월상환액으로조정된다면계속되던현금서비스의악순환이해결되기때문에상환에는전혀문제가없다고생각됩니다.연49%이자도제가선택한일이였기때문에단한번의연체없이성실상환했습니다.투자자분들의소중한돈이라생각하고연체없이성실상환하도록하겠습니다.</t>
  </si>
  <si>
    <t>개인용달하는사람입니다좀도와주세요</t>
  </si>
  <si>
    <t>지인에의해이사이트를알게되어대출을신청하고자합니다사금융쪽으로는대출받아본적조차없습니다그리고대출을하려고은행에갔는데아무래도나이때문에하지만개인용달하면서누구에게빛없이살아온사람입니다갑자기이런저런일루인해몇일안으로돈이조금필요해서여유있게자금을돌려볼려고합니다여름철이라저희개인용달하는자영업하는사람에게는보릿고개와같습니다건건히9월달까지왔군요이제부터는잘됩니다남의돈띠어먹고하는사람아닙니다부탁합니다사진은제가키우고있는개와우리손자입니다</t>
  </si>
  <si>
    <t>단1%도아끼고싶습니다.</t>
  </si>
  <si>
    <t>중고차살때27%대의오토할부및현금서비스를상환하고자합니다.목적은단1%라도더저렴하게상환하고자합니다.</t>
  </si>
  <si>
    <t>생활하는데있어서는어머니도도와주시고있고(주거문제,세금등)각시가많은수입은아니지만,아르바이트로생활하는데는큰상환금액에도생활하는데는지장은없습니다.여지껏연체한번없었고위금액들도연체없이상환하고있습니다.매달10일성실하게상환할것입니다.어차피제가짊어지고갈짐이기에책임을다해상환할것입니다.</t>
  </si>
  <si>
    <t>사금융상환하려고합니다</t>
  </si>
  <si>
    <t>일일사채를해결하고싶습니다</t>
  </si>
  <si>
    <t>약32평규모의회식당을3년가까이운영중입니다.작년말부터불어닥친극심한불경기로올초일일상환사채를빌어사용중인데이의상환이자가높아재대출을받는등연결고리를끊지못하고있습니다.담보대출등으로은행권은대출이어렵고3,4금융권의경우소액사용중인데이로인한신용등급의급격한하락을겪다보니더이상사용이어렵습니다.우연한기회에이곳을알게되었는바일일사채를일부라도일시해결하고정상영업을할수있도록투자자여러분의많은도움부탁드립니다.</t>
  </si>
  <si>
    <t>사무실부근이라주말의매출이감소하는바이를감안하면일50만원정도의평균매출중입니다.직원은고정1명,시간제1명으로애아빠가직접주방을운영하여인건비부담은크지않습니다.가장문제가되는일일사채를일부해결시월5~60만원정도의상환액은충분히가능한수준이며성실히연체없이갚아나가겠습니다.많은도움부탁드립니다.투자자여러분께는가게위치및연락처등필요한정보를모두공개해드릴수있사오니많은관심부탁드립니다.</t>
  </si>
  <si>
    <t>꼭좀부탁드리겠습니다...</t>
  </si>
  <si>
    <t>제가개인적인사정으로300만원을솔로몬에대출했었고여..지금은130이남아있습니다.그런데주위에서듣고이곳에선대부업체보다더나은환경이있다기에이렇게찾게되었습니다.제남은상환금액은130이기에130만원을대출원하고여..지금은학생이지만집에서용돈두받고편의점아르바이트를하고있어서한달에50만원정도입이들어옵니다.솔로몬에서두여태까지연체된적한적없어고여!그전엔공부를하느라알바를못해서진작갚았어야되는데못갚고있었습니다.원금과이자는늦지않고제때에물론가능합니다!많은분들의도움꼭부탁드리겠습니다.</t>
  </si>
  <si>
    <t>마음이맞는사람과정착하여살고싶습니다..</t>
  </si>
  <si>
    <t>안녕하세요..이미머니옥션에서대출을낙찰받아정상상환중에있습니다만,또갑자기큰금액이필요하게되어경매신청을하게되었습니다.지금껏혼자살다가,이제마음이맞는사람을만났습니다.마침집계약기간이다되어곧이사준비를해야하는데,가능하면조금만더넓어살림이가능한곳으로이사를가고싶어대출신청을하게되었습니다.사용용도는집보증금증액입니다.(현재집에서이사)</t>
  </si>
  <si>
    <t>-현직장계약연봉2390만원입니다.(상여금/퇴직금포함)-고정아르바이트(홈페이지관리)로월30만원의부수입이있습니다.(해당회사대표자명의통장입금)-월평균총소득은약200여만원이며,현재사금융부채는다음과같습니다.산와머니100만원(7만변제/월)러시앤캐쉬(66,000원변제/월-65만남음)머니옥션16만/월기타연체사실은단한건도없습니다...근무기간이짧아캐피탈금융에서도진행이되지않는다고합니다.기존대출을성실히갚아왔던것처럼앞으로도착실히갚아나가겠습니다.</t>
  </si>
  <si>
    <t>캐피탈상환및긴급가계대출,도와주세요ㅠㅠ</t>
  </si>
  <si>
    <t>어머님이병원에수술을받은관계로수술비가필요하여급한마음에캐피탈에서대출을받았는데이율이넘세더군요.등급도하락하여은행에서대출을받으려니등급미달로대출도되지않고여기서대출을받아서캐피탈도갚고필요한자금도좀구할까합니다.도움주시기바랍니다.</t>
  </si>
  <si>
    <t>연봉은6100만원정도됩니다.부채는사내새마을금고에700정도되구요.현대캐피탈에640정도남아있습니다.차할부금이남아있는데이건곧차를처분할겁니다.그러니상환능력은충분히됩니다.여러분의도움이있으면아무문제없이대출금은상환할수있습니다.부탁드립니다.</t>
  </si>
  <si>
    <t>정말도움이필요합니다..</t>
  </si>
  <si>
    <t>대출이란말만듣고살다가어느날저도힘들어대출을하게될줄은몰랐습니다..살다보면누구나힘든순간..어려운순간이있다고하는데요돈과관련되다보니다른사람한테는말못하고끙끙앓다가다른사금융권에손을데서500만원대출받다한달에37만원정도상환하고있습니다..지금까지날짜어긴적없고매월잘상환하고있습니다...하고있는일은보험설계사인데요작년연봉이꽤되는수준입니다(핑요하시면확인시켜드릴수있습니다..)..현재큰계약한건이빠져환수가조금들어오고있는데요그래도대출금상환은어기지않고꼬박했습니다..작년에벌은돈은이것저것펀드에넣어놔서지금은주가가많이떨어져서손해보므로환매를할수가없습니다...사금융권대출은상환기간이거의끝나가고있습니다..누구나다힘든순간이있으셨을겁니다...저도지금도와주심을잊지않고매월잘상환하도록하겠습니다....부탁드리겠습니다절대밀리거나실망시켜드리지않겠습니다....</t>
  </si>
  <si>
    <t>저는보험설계사다보니일하지않아도작년기준으로일을잘해서적립금이쌓여있어서매월100만원조금넘게들어오고있습니다..글구매월기본으로300만원이상은급여를받습니다..영업직이다보니조금은불안정하다고보실수있으시겠지만그래도꽤영업을잘해서급여를잘받고있습니다최근몇달환수를좀당했는데요영업한이래처음입니다..그래서힘들어서이렇게도움청합니다여태매월상환하고있는사금융권에서도월상환을잘하고있어우수회원이라고대출을더하라고문자옵니다그래서거의끝나가고있습니다그만큼잘상환하도록하겠습니다대출금액500만원에월292593원씩상환하도록하겠습니다..지금이글을쓰고있는이순간굉장히절박한심정으로글을씁니다..투자자님들....잘상환하겠습니다...도와주십시요..</t>
  </si>
  <si>
    <t>머니옥션투자자입니다,,투자목적</t>
  </si>
  <si>
    <t>안녕하세요,머니옥션에서투자를하고있는투자자입니다,,투자금액을500만원으로정하고투자를할려고하였으나매달적금식으로불입을할려니투자자금이모자라는부분이있네요..4월초순부터시작해서지금까지160만원가량투자가돼있고요,,매달정기적으로투자를계속적으로하고있습니다,,하지만월급쟁이다보니월급날에맞추어투자를할려니부족한감이없잔아있습니다,,원금회수가투자건에비해부족해서다음투자건에대한투자가잘이루어지지않네요,,현재저희형님의개인사업장에서아르바이트식으로일을하고있으며기간은7년정도됐습니다,,월급은150~200만원정도돼고있으며더받을때도있습니다,,통장으로확인가능합니다,,부수적으로40만원가량이더들어오고요,,개인사업장이다보니4대보험은안돼있고요,,회사가협력업체회사쪽으로들어가다보니개인전화가이전이안돼네요,,이전비용이새로전화선로를깔아야한다고해서돈이많이들어가서개인전화로기존에있는회사번호를착신걸어놨습니다,,아파트는임대아파트이지만제명의로돼있습니다,,일은IT반도체장비쪽일을하고있습니다,,</t>
  </si>
  <si>
    <t>95년도에사업을하다실패를봐서5년전에신용회복신청을했습니다,,현재까지연체한번없이상환을하였으며올12월에종료입니다,,대출잔액은80만원정도돼는데일부는그걸상환할려고합니다,,신용을쌓아가기위한작년에11월에우리은행에서카드발급이돼어서사용하고있습니다,,부채는위에말씀한거와같이80만원이전부입니다,,주택청약적금은매달10만원씩(150)가량2년1개월째불입하고있습니다,,3년까지불입예정임지출내역-아파트관리비(20)+잡비(40)+금융상환비(11)+보험(10)+주택청약적금(10)만약대출이성사된다면금융상환비용11만원이빠지고머니옥션대출금(20)이돼겠네요,,조기상환계획도있습니다,,저번에신청을했서서류는다보냈습니다,,하지만심사완료가안돼더군요,,이유가어떻게돼서인지는잘모르겠습니다,,그때300만원을하였다가250만원에유찰됐거든요,,투자자님들연체걱정은없을거라자부합니다,,믿고투자부탁드리겠습니다..</t>
  </si>
  <si>
    <t>환승대출신청</t>
  </si>
  <si>
    <t>현대스위스39%300만원,리드코프49%200만원총500만원대출의환승목적입니다.이율이높아1%라도낮추기위한목적으로대출을받고자합니다.</t>
  </si>
  <si>
    <t>현재4대보험이모두적용되는회사에다니고있고,급여외에도영어과외,번역아르바이트를하고있으므로상환에는전혀문제가없을것입니다.매월1일이급여일이기때문에10일을매월상환일로정하였고,매월원금과이자를함께갚아나간다면제개인부채도많이줄어들것으로사료되어이렇게신청하게되었습니다.상기"대출목적"의2건외에는2~6%의학자금대출이전부이고,지금까지한번의연체없이잘상환하고있습니다.여러분의많은입찰바랍니다.</t>
  </si>
  <si>
    <t>급한생활자금</t>
  </si>
  <si>
    <t>아내가개인사채를사용했습니다.</t>
  </si>
  <si>
    <t>저도모르게아내가개인사채를200만원사용했습니다.이혼하자니애기가두명이나있는데불쌍해서그러지두못하고어쩔수없이변제해주기로약속했습니다.요즘개인사채로인해자살하는사람들도많다는데철없는아내때문에급하게돈을마련하게되었습니다.다른곳에알아보자니제가직업은확실하지만대부업과다조회로신용이많이하락되었기때문에대출이막혔습니다.철없는아내도와주고싶습니다.</t>
  </si>
  <si>
    <t>제직업이해군직업군인입니다.월급여가190만원정도되고여기서하나은행전제자금대출이자9만원산화머니16만원웰컴크레디트16만원이지출되고큰애어린이집보육비30만원그런데7월부터는국가에서보조받을예정이고보험및핸드폰요금해서30만원둘째아기우유값및기저귀값해서20만원정도지출하고있고생활비좀빼면한달에25만원정도여유가있습니다.약20만원정도해서1년이면상환가능할거라생각합니다.</t>
  </si>
  <si>
    <t>전세보증금</t>
  </si>
  <si>
    <t>슬기로운지혜로위기를넘길수있는가장이되고싶습니다</t>
  </si>
  <si>
    <t>현재딸하나를둔가장입니다.비정규직으로일하다가최근정규직으로일하게되었는데그동안의빛진것들을청산하기위해살던집을내놓고전세로이사갈계획입니다.한두달집이매매되기전까지급한생활자금이필요하게되어서이렇게부탁드려봅니다.</t>
  </si>
  <si>
    <t>매매를하면일단금융권부채를다갚을수는있을거같습니다.정규직으로수습이지만일정급여가들어오고요전세로이사가면여유자금도생기지만조기상환할계획은없습니다^^저도미래의머니옥션투자자란생각으로꼬박꼬박잘상환하는모습을보여주고싶습니다^^</t>
  </si>
  <si>
    <t>고금리대출을없애고싶습니다...</t>
  </si>
  <si>
    <t>예전에사업을시작하였다가자금이잘안돌아가서...직원들월급에다가이것저것돈조달이안되어서대출을알아봤는데....신용도가낮다는이유로40%의이자를감안하고대출을받았습니다.연체한번없이꼬박꼬박상환은하고있는중이지만이자가너무높아서...대출을받으려고합니다...3년동안50만원씩갚는건데빨리상환하고싶습니다...이제곧시집자금도모아야되고이것저것다내고나면저금도못하는상황입니다.</t>
  </si>
  <si>
    <t>매월연체없이상환하여1년안에다갚겠습니다.이제껏연체한번없이매월날짜맞춰서상환했습니다.저를믿고한번도와주세요...3년동안이자와원금이너무비싸서생활하기가너무힘듭니다...한번믿고투자해주시면너무감사하겠습니다..빨리대출다갚고새롭게시작하여엄마걱정도덜어드리고싶네요.ㅠ.ㅠ</t>
  </si>
  <si>
    <t>도와주세요ㅠ</t>
  </si>
  <si>
    <t>투자자분들안녕하세요저는안양에살고있는24살여성입니다.작년에결혼을하여올해아이를출산하다보니.여기저기돈들어갈곳이많네요.남편이가게를하다가접고3개월가량놀다가이제취업을해서이번달이조금힘듭니다.저도미용실을운영하고있는데아이를낳으러가는바람에직원을쓰다보니저한테떨어지는돈도얼마없었구요,그덕에아이낳을때병원비며애기예방접종이며,생활비를카드로충당하다보니.뻥하고터&amp;#51275;네요..지금까지카드연체한번없었구,통신요금한번연체도없었는데이러다곧신용불량이될것같아요ㅠㅠ작년쯤대출받을려다가중계하는곳에서신용조회를너무많이해서타사권대출도힘들구요..다음달부터는남편이월급을타오니까앞으로는계속낳아질것같습니다.저한번만믿어주세요..ㅠ</t>
  </si>
  <si>
    <t>상환계획은.15개월상환입니다.제수입이&lt;직원분그만두셧음&gt;200만원에서250정도나오구요신랑도월급이그정도됩니다.대출정보에대우캐피탈은아버지가차사면서제명의로산거구요아버지통장으로자동이체들어가있습니다.주택담보대출은내년10월부터이자내는거구요.한달에들어가는돈이.모아상호저축은행12만,보험료40만,월세45만.통신비,전기세등30만,갯돈50만,기타생활비40만원정도됩니다연체없이성실하게상환하겟습니다.자신있습니다.</t>
  </si>
  <si>
    <t>안녕하십니까</t>
  </si>
  <si>
    <t>3번째경매!이번에도성실히상환하겠습니다.</t>
  </si>
  <si>
    <t>아버지의임플란트비용으로800만원이필요합니다.</t>
  </si>
  <si>
    <t>이제껏머니옥션을통해1200만원을대출받아현재500만원정도잔액이남아있습니다.지금껏한번도상환일을넘긴적없이성실하게투자자님과의약속을지켜왔습니다.이번에도믿고투자해주신다면...정말감사한마음으로신뢰를지키겠습니다.꼭!도와주세요!</t>
  </si>
  <si>
    <t>현재살고있는원룸에서...공부방을같이운영할수있는투름으로이사를가려고합니다...이사갈곳의보증금이모자라대출신청을합니다---------------------------------------------------------------------------------------------------------저희는현재결혼7개월차의신혼부부입니다...저의아내는중고등학생개인지도를해주는과외선생님입니다...저의아내가학생의집에가서수업을할때도있지만...그룹지도나부모님이맞벌이를하셔집에안계시는학생들은대부분선생님집에와서수업하기를원한다고합니다...그리고사실학생들이찾아오는것이제아내에게도훨씬편한것이구요...하지만제가남들처럼준비를차근차근해서결혼을한것도아니고...뒤를봐주실부모님이계신것도아니어서...저는조그만원룸밖에마련할수가없었습니다...학생들의방과후부터수업이시작돼고등학생까지수업이있는날이면밤늦게끝나곤하는데...집이원룸이다보니제가퇴근할때시간이맞지않으면한시간이상을밖에서기다릴때가있습니다...그리고주말같은경우는제가차속에가서수업이있는동안기다릴때고있고...더중요한건제아내도이런저를배려하고눈치를봐학생들이더들어와도받지않는다고합니다...근사한집을마련해주지는못해도이렇게제아내가마음놓고일을할수도없다고생각하니제자신이부끄럽고아내에게미안하기만합니다...제아내는항상조그만방한칸이라도더있는곳이라도이사를가공부방을차리고학생들을더많이받아돈을더많이벌수있을텐데하면서교차로를뒤져보더군요...하지만투룸으로가기엔보증금이모자라항상한숨만쉬고교차로를덮어놓고는했습니다...결혼때문에잠시쉬었다가다시시작하여지금이렇게학생이늘고있는데...공부를시킬공간이없어...더이상학생을받지못한다는게정말안타깝습니다...사람에게는누구나인생의몇번의기회가찾아온다고합니다...저의아내에게지금그몇번의기회중의하나가찾아온것같은데...지금당장제가그기회를잡을수있도록밀어줄수가없습니다...투자자님들의힘을빌어아내에게조그만공부방형식으로공간을만들어주고싶습니다...투자자님들의투자를부탁드립니다!!!</t>
  </si>
  <si>
    <t>저는RF유전체필터연구직의화사원으로매달25일,세금을제외한실수령액이170만원정도이고...대출금상환에62만원이들어갑니다저희의부채현황은대출처/대출액/현재잔액/매달상환금/만기일순으로적자면1.우리은행/700만원/350만원/20만원(원금+이자)/2010년11월2.전북은행/200만원/200만원/4만원(이자)3.대우캐피탈/600만원/125만원/26만원(원금+이자)/2009년11월4.시티파이낸셜/300만원/220만원/12만원(원금+이자)/2011년5월입니다...그외월세30만원,식비20만원,인터넷/통신비10만원,보험20만원공과금5만원등의기본적인생활비는모두제월급에서충당됩니다...아내의수입은사실매달일정치는않습니다...결혼하면서일을쉬게되어학생들이없다가...4~5월부터늘기시작하여...지금현재는1.초등학교기초학습능력부진아강사비시간당15000원하루2시간월60만원2.중학생2명50만원3.고등학생4명110만원방학에예비중학생그룹지도를하나추가하여...이번달부터들어오는교육비가250만원입니다...저희의수입으로이곳에서받은대출금상환은당연히할수있다고생각하며...아내의학생들이늘어나거나이상태를더유지할경우중도상환도충분히가능합니다</t>
  </si>
  <si>
    <t>백화점,대형마트행사전문업체입니다..</t>
  </si>
  <si>
    <t>백화점및대형마트에서식품판매업을하고있는하눌농특산입니다.백화점이나마트에서는매출이나오면결제일이너무길어많은돈이묶이게됩니다.결제가될때가지상품매입이라든지기타운영자금을조달하기가매우힘든상황입니다.백화점및마트에한두군데영업을하는게아니라10군데이상을영업하다보니상품매입을계속해야하는상황이고물품대금은현금으로해야하니자금상어려움이많습니다.점마다매출이많이올라갈수록물품구입비는더많아지게되지요..이러다보니백화점및마트에더많은돈이묶이게되고자금이원활하게돌아가지못하는애로사항이많습니다.물론대형마트나대형백화점이다보니결제날짜는정확합니다요즘저희하눌농특산의매출이많다보니본사에서는많은입점일정을줍니다.자금상어렵다고입점을않하면다음에는일정이나오질안아무조건입점을해야하지요..결제는정확하고회사는점점커져가고있는상황이라연체같은건전혀없을것입니다지금껏카드나기타금전적인거에는단한번도연체라는것을해본적이없습니다.</t>
  </si>
  <si>
    <t>대출금500만원에이자율을39%(월리금균등상환시)연22.4%24개월분할상환으로했습니다백화점및대형마트에서결제일이15일,20일을감안해서매월25일에상환할것이며,월상환액:303.245원*24개월=7.277.880원금:5.000.000원총이자:2.277.880원</t>
  </si>
  <si>
    <t>겨울방학광고비</t>
  </si>
  <si>
    <t>겨울방학을맞아광고를할려고합니다.광고를한다고해서벌떼처럼몰려오는것은아니지만한두명의시작이큰밑거름이될수있습니다.수강료는과목당20만원이고학생수는30명입니다.(물론모두20만원은아닙니다.18만원받는학생도있습니다.하두DC해달라고졸라서.)희망찬겨울을맞이하고싶습니다.^^많은투자부탁드립니다.감사합니다.^</t>
  </si>
  <si>
    <t>2번의머니옥션에서대출완납이있습니다.갑작스럽게돈이.</t>
  </si>
  <si>
    <t>집안일로돈이필요해서신청합니다.이전머니옥션에서2번의대출을하였으며모두완납했습니다.충실히매달원금및이자를상환하겠으며절대연체되는일은없습니다.믿고도와주세요</t>
  </si>
  <si>
    <t>연이율30%로12개월매달15일날상환하겠습니다.</t>
  </si>
  <si>
    <t>도움이필요합니다</t>
  </si>
  <si>
    <t>일단저의부채비율에대해설명드리겠습니다.제기존대출금액중2000만원가량은H은행의마이너스통장이고사용가능기간은10년입니다.이것은2000만원을모두사용한것이아니라혹시있을큰사고라던지학생이였던저희오빠나심장이안좋으신어머니를위해제이름으로받아어머니께드린것입니다.이자는어머니께서아르바이트하신것으로상환하시고원금상환은거의저희오빠의학자금으로사용한것이기때문에저희오빠가상환할계획입니다.(한달전취업.)사용기간은현재까지3년가량되었고증액은가능하다고하지만어머니께서반대하십니다.(괜히제이름앞으로너무많은빚남겨두시는것같다고싫다시네요..)그러니제가실제로사용한금액은C은행에600만원가량.H저축은행의600만원.사금융에1000만원가량이구요.이중H저축은행은전세잔금을치룬금액이고나머지는어머니의병원비와오빠의생활비등으로사용하였습니다.이것을가지고DTI를계산해보면108%가나오지만,모든대출이원리금균등상환이라는것과모두2년안에만기가된다는것을고려해보면DTI는더낮아질것이라고생각합니다.한저의자산보유현황은아래와같습니다.집:전세(본인명의)전세금:8500만원(집계약서첨부가능)전세기간은2년이며내년11월이면계약이만료됩니다.만료가되면주택담보대출을받아내집마련을하고싶습니다.작은소망이지만21살때아버지가돌아가신직후집에불이나서정말알거지로시작했거든요우리가족..심장약하신어머니모시고오빠학비지원해주며(전공탓에오빤알바를못했어요..)제이름으로제가처음마련한집입니다.아버지사업이잘못되어통장에천원한장남기지못하고모두빚을상환했구요,집세를아끼기위해무작정세가족이버스를타고시외시골로가서폐가에서배굶주리며지내본적도있구요,회사에서한끼먹는점심시간에남몰래봉지에음식담아집으로가져와세가족이끼니를때우며살아봤습니다.그런어려운형편에서도늘즐겁게지냈구요..차량:현재은색싼타페를보유하고있습니다.회사가장거리인탓에출퇴근용으로사용하는데요,사금융상환을위해중고매매센터를찾아판매할까도생각했지만,요즘중고차차량가격이바닥을친다고,,속여서살수도있지만그럼너무어린친구한테죄짓는것같다고중고매장사장님께서설득해주셔서지금은그냥타고다닙니다.(너무감사합니다.)현재C은행에서추가대출을해주겠다고끊임없이연락이오지만,전산에남는대출을더이상하고싶지도않고,9등급인제신용등급을더이상깎고싶지도않습니다.위에도말씀드린것처럼집계약기간이만료되면주택담보대출을받을예정이기때문입니다.(이건,제소원이기도하지만어머니의소원이기도합니다..)이런저런이유로인해이곳에대출을신청하는것이구요,,태어나서한번도연체란것해본적없습니다.사람과사람사이의약속이얼마나중요한것인지에대해잘알고있구요,눈질끈감고마이너스통장으로상환을해볼까도생각해봤지만,그렇게되면이사실을어머니께알려야한다는게죄를짓는것같고걱정끼쳐드리고싶지않아제힘으로해결할생각입니다.지금도어머니께선제가큰빚을지고계신다는생각으로힘들어하시는데,제가거기에또큰빚이있다는걸아시면너무크게낙심하실것같아서요.여기에신청한내용과서류는(집.차.소득.재직)모두증빙가능합니다.어린나이에큰빚이있기에투자를망설이실거란것알고있습니다.하지만아직어리기때문에어디서든뭐든지할수있다는것을부각하고싶습니다.남매중막내딸이지만어릴적부터자립심이강했던터라안해본것없이자랐습니다.중학교1학년때이후부모님께손벌리지않고갖은아르바이트를하며학비와용돈을벌었구요,명절때나방학때시장에서노점상을하며다음학기참고서와교복등을마련했습니다.제두번째도전.이번엔꼭성공하고싶고.선택해주실것이라고믿습니다.PS:첫번째신청때저에게전세금담보대출을알아보라고들하셨는데요,,그렇게되면어쩔수없이라도전세를연장해야하고,,제가곧시집을가기때문에,,여러모로안되는점이많습니다.이해해주세요..</t>
  </si>
  <si>
    <t>이사비용이없어서요,도와주세요.</t>
  </si>
  <si>
    <t>이번11월에아파트입주를앞두고있습니다.중도금및잔금은겨우마련했습니다만,살림사리는그대로쓰면서천천히하나씩장만할껀데요.이사비용이만만치않아서대출받으려합니다.미리미리준비해놓으려고요,도와주세요..</t>
  </si>
  <si>
    <t>차량할부금19만원씩상환하는것외에국민은행에신용대출400있는것이대출에전부입니다.국민은행건은월10만7천원씩상환하고있습니다.나머지대출은아파트중도금무이자대출로건설사에서대납하고있습니다.월급에서충분히상환가능하고요.12개월동안충실히상환하겠습니다.</t>
  </si>
  <si>
    <t>도움부탁드립니다.</t>
  </si>
  <si>
    <t>저는이번에교사임용고시에응시하였구요현재는음악학원에서교사를하고있습니다.그동안임용고시를준비하느라개인수입이없어남편의수입으로공부하고생활했었는데요.몇달전남편의일이급격히줄면서생활에급격한어려움이생기게되었습니다.남편은프리랜서로영상일을하고있는데요외주로일을받던곳에서잘리게되고이후로이력서를계속넣고있지만취직이안되어현재실직상태에있습니다.또한1년전에남편이아는선배들과조그만프로덕션을공동으로설립하였는데빚만지고문을닫게되어그부채까지감당하느라어려움을겪고있습니다.그래도지금까지는어떻게든나름견뎠지만어느새개인적인소소한빚도많이쌓여가고당장두어달의생활비가막막한터라이렇게대출을신청합니다.앞서말했듯이제가임용고시끝나자마자학원교사로취업하게되어현재고정수입원이생긴상태라절대연체걱정은안하셔도됩니다.그리고당장의현실상여유있게대출기간을설정했으나저의시험결과여부나남편의취업여부에따라상환기간이대폭당겨질수도있습니다.아무쪼록소중한도움부탁드립니다.</t>
  </si>
  <si>
    <t>15일날월급날이라꼬박꼬박입금하겠습니다.신용은믿으셔도되고요군대제대하고청호나이스에서일하고있습니다.부탁드리겠습니다.참열심히사는청년입니다.이자랑원금은매달25일날상환하겠습니다.도와주십시요한번도사금융이나은행쪽에대출받은적없습니다.신용등급0등급입니다.</t>
  </si>
  <si>
    <t>다들어려우실거라생각은듭니다..</t>
  </si>
  <si>
    <t>결혼해서딸둘키우고있는데요..참갈수록사정은더욱안좋아지고..항상손해가생겨빛만늘어나네요..큰애가6살둘째가5살인데..여태여유없어어린이집한번못보내며살고있습니다..얼마전동사무소가서알아보니둘보내는데..보조금다받을시들어가는돈이두명이다보니약70만원들어가네요..6개월마다재료비같은돈내야한다고하네요..그리고운전으로돈벌고있는데..약15년된소형차인데차가고장나서수리비만100만원나오고..항상공과금밀려잊을만하면도시가스끊기고..어쩌다이렇게까지왔는지..저도답답하네요..초등학교들어가기전에어린이집도보내서아이들다른애들에비해미숙한점이많아조금이나마가르치고싶구요..운전으로먹고살다보니차도고쳐야하구요...이런용도를쓸생각입니다..</t>
  </si>
  <si>
    <t>지금현제사금융49%이자로세군데이용중임니다..금액은650만원정도로생각듭니다..2년으로원리균등으로갚고있습니다..두군데는1년정도갚아왔고한군데는약6개월정도됨니다..이곳에서대출이이루어지면위에세곳다갚고위에글처럼아이들학비및수리비그리고생활자금용도를쓸계획입니다..지금24개월로했는데요..월급날이20일이라25일날짜잡아상환할생각입니다..월급여에서지출내용은이렇게됩니다..월세35만원,휴대폰비약10만원,가족보험료약15만원,관리비/도시가스약13만원대출금약41만원각종생활비및기타약40만원이정도내면약150~160만원이나갑니다급여는적어도180만원정도입니다..</t>
  </si>
  <si>
    <t>고금리대부업을정리하고마음의짐을덜고싶습니다.</t>
  </si>
  <si>
    <t>작은카페를운영하고있습니다..</t>
  </si>
  <si>
    <t>5평정도의작은카페를운영하고있습니다초기자본금이턱없이부족한상태로열정만가지고일을시작해서개인적인빚도조금있고(개인에게)가게운영도조금어려움이있어대출신청합니다</t>
  </si>
  <si>
    <t>현재월평균90만원정도의수익이나고있습니다상환에는전혀어려움이없습니다</t>
  </si>
  <si>
    <t>긴급하게자금이필요하게되어대출신청합니다.</t>
  </si>
  <si>
    <t>늦어도다음달까지긴급하게자금이필요하게되어대출신청합니다.올해초약1000만원정도의긴급자금이필요하여여기저기문의해본결과원하는금액만큼의승인은나지않고소액으로3군데에서대출을받다보니,신용조회기록만남고,신용등급은내려가고악순환이계속되네요.올초원하는대로대출만받았다면지금쯤별무리가없었을터인데...이번대출건만승인된다면앞으로는돈갚을일만신경쓰면됩니다.</t>
  </si>
  <si>
    <t>학생들에게컴퓨터를가르치는컴퓨터강사입니다.월급은매달조금씩차이는있으나(가르치는학생수에따라서...)보통220만원정도입니다.300만원넘을때도있습니다.이월급중...아직미혼이기에,그리고독립을하지않았기에...고정으로나가는금액이그리많진않습니다.한달차량유지비15만원핸드폰요금7~8만원다른대출건상환비용약60~70만원보험료11만원고정적으로나가고있으며기타생활비명목으로는약15만원정도지출됩니다.여유가있을땐적금도붓고했는데...갑작스레올해초긴급자금이필요하게되어...일단적금해지했습니다.그리고이번500만원대출은1년안에빠르게상환할계획에있으며...지금받는월급이라면기존대출상환비와,이곳머니옥션대출상환비를충분히갚을수있는여력이있습니다.빨리모든대출건해결하고편히살고싶습니다.그래서대출기간을1년으로정했습니다.이번긴급자금건이무사히해결될수있도록도와주십시요!!</t>
  </si>
  <si>
    <t>공무원입니다.중도상환절대없습니다!</t>
  </si>
  <si>
    <t>안녕하세요.현재경찰공무원이고급여는각종수당까지합해서실수령액이260만원정도됩니다.머니옥션대출을한번이용했는데요,투자자님들을위하여중도상환하지도않고꾸준히갚아나갔습니다.머니옥션대출은신용에도영향을미치지않는것같아이번에한번더이용하려합니다.투자자님들과의약속을지켜서라도꼭중도상환없이꾸준히갚아나갈것을약속드립니다.지금까지도그랬구요.조만간서울로이사가야할것같아보증금,이사비용등이조금필요할것같아이용하려합니다.투자자님들에게한번더부탁드립니다.감사합니다.</t>
  </si>
  <si>
    <t>국민은행마이너스대출(퇴직때까지쭉~):3천만원--&gt;매월이자만15만원들어갑니다.경은저축은행대출(2500만원):매월이자15만원정도들어갑니다.농협부동산담보대출(7천만원):부모님이제명의로대출하신거라전혀금융비용없습니다.카드론(국민,삼성,신한):약7,00만원--&gt;다달이70만원정도씩납부하고있습니다.상환능력충분하구요..신뢰를드리겠습니다.높은이자율의장기투자로해드리겠습니다.저에게기회를주신다면감사드리겠습니다.투자자님들건강하세요~</t>
  </si>
  <si>
    <t>부동산전문직회사다닙니다</t>
  </si>
  <si>
    <t>부동산상가점포창업전문컨설턴트입니다3군데사금융권을사용한번도연체없습니다이자조금이라도약한곳에갈아타기위해신청합니다금액은총900만정도빌렸습니다이자율이낮다면전액상환하고싶습니다빌리고싶은비용은최저150-최고1200만정도선입니다이자한번도연체안할수있습니다부탁드리겠습니다</t>
  </si>
  <si>
    <t>사업자금과기타금융상환비용으로대출을신청합니다..</t>
  </si>
  <si>
    <t>IT관련컨성팅일을하고있는개인사업자입니다.대기업에서프리랜서로3년간근무하였고,세금처리에대한비용문제와사업의확장에대한계획으로개인사업자로전환하였으며시기는2년이되었습니다.현재대기업과지속적인계약관계를유지하며5년간근무를하고있습니다..정규직전환조건을제시받았지만,연봉대비많은세금으로인한문제때문에개인사업자형태로근무로지속하고있습니다.업무분야는IT쪽컨설팅업무를하고있습니다.이전회사에서회사주식을너무모르고퇴직금및기타자금으로주식을사고회사가상장을포기하고망하는바람에퇴직금및기타자금을원금한푼회수도못하고날려버리고퇴직을하였습니다.그이후집에전달을하지못하고퇴직금및기타자금만큼집에금융권대출을통해갖다주고조금씩갚아나가고있습니다..현재매월부가세포함해서약750만원정도의급여형태로매달받고있습니다.용도를사업자금이라고한것은일단일부대출금도상환과이번에추가로다른기업에컨설팅자문을맡아서거기에대한인력투입에대한비용문제가대출상환비용보다크기때문입니다..투자자분들많은투자부탁드립니다..</t>
  </si>
  <si>
    <t>다시힘을내서일하고싶습니다.</t>
  </si>
  <si>
    <t>현재오픈마켓(지마켓,11번가,인터파크,옥션)에서판매를하고있으며아버지병원비로지출이많았던터라한동안불규칙한수입으로힘든생활이계속되었습니다.이제는아버지께서도어느정도낳아지셨고하여다시한번힘을내고자사업자금으로신청하게되었습니다.</t>
  </si>
  <si>
    <t>오픈마켓판매로7-10일단위로정산되어입금됩니다.기존금융권대출원리금으로총50만원정도와생활비외에는특별히지출은없습니다.무엇보다도연체없이거래하겠다는약속꼭드리구요현재오픈마켓에서판매중이기때문에언제든판매중인부분은확인가능합니다.다시한번힘을내서열심히일하고싶습니다,꼭부탁드립니다.</t>
  </si>
  <si>
    <t>집에도움을주고싶어요</t>
  </si>
  <si>
    <t>머니옥션을통해도움받은사람입니다.염치없지만다시한번부탁드리러올려봅니다.친정집큰일을앞두고제가도와주고싶은데몫돈이없네요..친정집일에는남편한테다얘기하기가어렵네요제가직작생활은계속할계획이라갚아나가는건문제가되지않으리라봅니다.</t>
  </si>
  <si>
    <t>전에비해월급이20정도오른상태여서실수령액은180정도됩니다.고정적으로들어가는돈빼고는전에빌린20만원과이번에20만원은착실히갚아나갈수있어요.도움부탁드립니다.</t>
  </si>
  <si>
    <t>어머님수술비와본인의료비용</t>
  </si>
  <si>
    <t>어머님무릎연골재생수술비용-약300만원본인치아치료비-80만원본인허리치료비-80만원제집은섬입니다.지도상에도점으로찍힐만큼작은낙도중의낙도입니다.대부분의시골어머님들이그러하듯이교통편이좋지않은시골이고돈도워낙많이드는수술이라어머님당신때문에자식들과가족이불편할까봐여태껏그렇게아프셨으면서도참아오신것같습니다.얼마전집안일을도우는막내동생이병원을모시고갔다가상당히심각하다는것을알게되었습니다.얼마전대부분의채무를상환했습니다.신용등급이낮은편이었는데급한마음에이곳저곳조회를하다보니신용등급이더나빠져금융권이나2,3금융권도대출이어렵게되어마지막희망을가지고머니옥션을찾았습니다.제가아들된도리를다할수있도록투자자여러분의많은도움을간곡히부탁드립니다.저또한이번일을계기로더욱더근검절약하고신용관리를잘하여저처럼어려운사람들을도울수있는날이오게끔여러분의적극적이며많은도움부탁또부탁드립니다.</t>
  </si>
  <si>
    <t>월수입:190~220만원(세금공제후통장으로수령하는금액)고정비용:대출금이자-매월14,000원(농협학자금대출259만원,거치중,2012부터상환)(100만원)대출원리금-매월13만원(산와머니200만,연체없음)휴대폰요금-월5~6만원기타생활비-약30만원적금-50만원(9월2일자로납입)월여유금액이80~90만원정도되며충분히상환할수있는자신있습니다.</t>
  </si>
  <si>
    <t>사업자금(부업)대출신청</t>
  </si>
  <si>
    <t>현재제조업을하고있습니다.다들잘아시겠지만인건비상승과오르기만하고내릴생각은하지않는원자재값...거기에다경기침체까지...그래서최근구상을끝낸부업아이템이있는데현재수중의자금으로는조금부족합니다.주거래은행을이용할계획이었으나우연히친구의얘기를듣고이곳을알게되어신청하게되었습니다.</t>
  </si>
  <si>
    <t>현재운영중인사업체의기본적인(고정적인)매출이있기때문에월상환에는전혀문제가없습니다.</t>
  </si>
  <si>
    <t>지지대가되어주세요.사금융상환입니다.</t>
  </si>
  <si>
    <t>저는홈패션제작일을하고있는주부입니다.예전아버지병원비때문에급하게쓴사금융을상환하고싶어환승론을신청하게되었습니다.연체없이잘상환은하고있는상태인데요..원금상환은안되고이자만내니답답한마음에머니옥션을알게되어신청을하게되었습니다.</t>
  </si>
  <si>
    <t>홈패션제작일은1년7개월되었구요.월수입150만원정도되구요신랑이직업군인10년차라연봉3300만원수입이있습니다.10일이월급날이고나라에서나오는지라연체없이상환할수있는실정이구요.홈패션일도혼자서하는일이지만고정고객들이있어서밤낮없이열심히일하고있습니다.머니옥션에서좋은인연으로도움받아더열심히살수있게지지대가되어주셨으면하는바램입니다.&lt;&lt;상환계획&gt;&gt;수입350-400만원에서머니옥션을통해환승할경우머니옥션월상환61만원신랑과저의월금융상환퇴직금담보대출약5만원저축은행,캐피탈총약40만원은행권약4만원총이렇게상환을한다면원래나가는100만원보다약십만원은더나가지만대부업의원금을정리할수있다고봅니다.</t>
  </si>
  <si>
    <t>상호저축은행에고금리대출</t>
  </si>
  <si>
    <t>상호저축은행에고금리로48%로대출을받고있어서38%로낮추고싶습니다제가야쿠르트를배달하면서받는돈이80정도되니꼬박꼬박잘갚겠습니다</t>
  </si>
  <si>
    <t>생활자금상환및아이수술비</t>
  </si>
  <si>
    <t>구구절절이야기하자면길지만,간단히적겠습니다.세아이의엄마입니다.남편이10년동안다닌직장에서퇴직금없이그만두게되었습니다.1년반을놀았고.그동안제가3가지정도일을하면서생활을해왔지만,세아이를키우는데많이벅차더군요..시간이지날수록교육비,세금등이밀려주위에빚이늘었습니다.좀맘편하게갚고싶습니다.그리고막내아이가큰수술은아니지만,시기를놓치면안되는치과수술이필요하게되어이렇게도움을구합니다.그냥지나치지마시고용기를주세요~</t>
  </si>
  <si>
    <t>남편이두달전부터직장에다니고있습니다.월130만원정도되고요..월급도10만원씩인상됩니다.저는얼마전부터전문프리랜서로일하고있습니다.고정적인월급은아니지만,많이벌때는250정도로한달평균100만원정도수입이생깁니다.아침에신문배달알바도하고있어서약속된금액은충분히납입가능합니다금융권빚은하나도없구요...억척아줌마입니다...투자하신거절대후회안하실거에요~</t>
  </si>
  <si>
    <t>마지막으로부탁드립니다.</t>
  </si>
  <si>
    <t>이젠...마지막으로부탁드립니다..월수입170정도구요...3군데대부업쓰면서한번도연체없이이용했습니다...조금만도와주시기부탁드립니다.</t>
  </si>
  <si>
    <t>많은관심부탁드립니다.</t>
  </si>
  <si>
    <t>두번째도전!!!(고금리부채상환)도와주세요!!</t>
  </si>
  <si>
    <t>중개를통하여대부업에대출을받기시작하여.지금은너무많은이자..갚아도갚아도눈에뜨이게줄지않고,갑갑하기짝이없네요~~!!여태연체라든가.이런거전혀한번한적없습니다..한곳으로통합하고싶어서여기저기알아본결과저신용자대출부터환승론등..말만쉬울뿐이지..그문턱은끝도없이높아괜히더신용조회건수만..늘고대출은되지도않고..신용도하락하고..용기를내어서다시도전합니다...</t>
  </si>
  <si>
    <t>사업자도있지만.직장을다닌지..6개월되었습니다.급여는200만원받습니다..부업으로도일하고있습니다.월수입합하면300~350됩니다.세금및생활비빼고충분히가능합니다..대부업권정리하면머니옥션거상환할여유가생깁니다.정말열심히상환하겠습니다....사금융정리하면여유분이있으니상환날짜보다,돈생기는대로조기상환할수있습니다..도와주신다면정말정말더열심히살겠습니다.도와주세요~~!!!몇달전에신청했으나되질않아두번째도전에희망을걸고정말열심히상환하겠습니다,!!</t>
  </si>
  <si>
    <t>열심히성실하게상환하겠습니다.</t>
  </si>
  <si>
    <t>믿어주십시오.꼬박꼬박갚아나가며열심히살겠습니다</t>
  </si>
  <si>
    <t>금융채무상환,일부자금으로사용계획입니다</t>
  </si>
  <si>
    <t>투잡으로새벽부터일하고있습니다월소득250만원정도됩니다카드대금및캐피탈대출금이매월150정도지출되고있습니다이빚에치이다보니흐지부지돈은다나가고고생만죽어라하고있습니다이것을상환하고매월갚아나가면서생활을안정적으로다시시작하고싶습니다.지금껏핸드폰요금도한번도연체없이살아왔습니다지식부족으로과다조회때문에신용등급이이렇게되어버렸습니다연체없이잘갚겠습니다도와주시면나중에저도꼭돕고살겠습니다</t>
  </si>
  <si>
    <t>분산된대출금액들을한곳에묶어서상환하고싶습니다.카드론및현금서비스일시불리볼빙합계:540만원은행대출:610만원신용도가크레딧뱅크5등급,마이크레딧7등급까지내려와있습니다.한번에청산하여신용도를좋게만들고싶고요.자취생활을하지만한달57만원정도는충분히상환가능합니다.한달에80만원가량금융상환비용으로사용하다보니너무허리띠를졸라매지는것같아도움을요청합니다.여러분들의많은도움부탁드립니다.</t>
  </si>
  <si>
    <t>현재stx조선협력업체에서조선설계를하고있습니다.이번년도조선이좋지가않아작년과연봉이동결되었지만.다음해5월에는연봉이인상될꺼라믿고있습니다.세금제외하고실수령액134만원이며최근3개월은국민연금이평소낮게측정되어3달동안놔눠서모자란부분을내어서131만원을받았습니다.추석상여금설날상여금은월급의50퍼이며(70만원가량)휴가비30만원연말성과금100만원가량등이있습니다.한달57만원정도는부담없이갚을수있으니많은도움부탁드립니다.</t>
  </si>
  <si>
    <t>병원비땜에요</t>
  </si>
  <si>
    <t>부모님치과치료비가많이나와서요제소득이230정도신랑이150줍니다사금융쓰고있는거있는데현재연체한번도없구요가을에목돈들어올게있는데그때전부싱환할려합니다힘들때도와주심감사히쓰고잘상환하겠습니다</t>
  </si>
  <si>
    <t>급한생활자금이필요로합니다</t>
  </si>
  <si>
    <t>회사에서300만원대출을받았는데,5개월동안60만원씩나가다보니,생활하는데..어려움이있어서(자동차벌금95만원지출해야함)..-회사대출은120만남았습니다.</t>
  </si>
  <si>
    <t>매월원리금상환방식으로갚으면계획적으로갚을수있습니다.한달에고정적으로나가는금액은...핸폰비,자동차할부비,보험료등포함해서60만원정도니충분히갚아나갈수있습니다.</t>
  </si>
  <si>
    <t>큰아이학비및막내병원비도와주세요</t>
  </si>
  <si>
    <t>갑자기집안의대소가겹쳐돈이말리네요.큰아이학비도내야하고적지만병원비도내야하는데...제주에서공무원생활하고있습니다.급여날짜에맞춰꼭입급하겠습니다도와주십시요.</t>
  </si>
  <si>
    <t>성실히일하고있는직장인입니다.</t>
  </si>
  <si>
    <t>현재고금리의사금융대출을이용하고있습니다.이자부담이너무커서여러가지방법을찾다가이곳을알게되어신청드립니다.2009.3월부터이용하고있으며현재까지연체없이잘갚아나가고있습니다.그러나이자가너무많아서계속해서부담을느끼고있습니다.</t>
  </si>
  <si>
    <t>현재매우안정적인회사에근무하고있습니다.연말에보너스도많고올해실적이좋아내년연봉도많이오를것으로예상하고있습니다.매달25일급여일에18개월로나누어상환할계획입니다.</t>
  </si>
  <si>
    <t>지인에게빌린자금을상환하려합니다</t>
  </si>
  <si>
    <t>약2달전급한일로지인에게돈을빌리게되었습니다.그당시에는여유를두고천천히상환해도된다고빌린것이었으나...지인이하는가게가어려워지는바람에저에게자신의상황이좋지않으니빠른시일에상환하기를원하고있습니다.저또한제가어려울때고맙게빌린자금이라서당장해드려야하나저의신용등급이좋지않아서은행권으로부터대출받기가쉽지않네요.그래서이곳에여러분들의도움을받고자글을올립니다.</t>
  </si>
  <si>
    <t>직업은공무원입니다.실수령으로평달에약350만원정도받습니다.보너스달은좀더되구요.사정상현재모아놓은여유자금이없습니다.월지출액으로는은행에서받은대출금이자약40만원공무원연금공단대출원리금30만원농협에약280만원,SC제일은행에약450만원정도대출금이있습니다.통신료등공과금약20만원...어머니생활비약30만원...사정상월세로있어월세금45만원기타생활비약20만원...대략190만원정도고정적으로지출되네요.남는여유자금은약160여만원이것으로상환하는데는무리가없을것같구요조금씩모으는데로조기상환도가능할것같습니다.제가어려울때도움을주신지인이지금은자신이어려운상황이라빨리갚아드리고싶은마음에이렇게글을올려봅니다.연체없이성실히상환할것을약속드리면서많은도움부탁드립니다~***총부채현황에대부업10만원이라고되어있는데...대부업이아니라현금서비스인데입력이잘못되었네요..수정이안되요ㅠㅠ)</t>
  </si>
  <si>
    <t>기적을바라고글을올립니다...</t>
  </si>
  <si>
    <t>저는나이37살이되도록인생을헛살았습니다.이런곳에도움의글을올리는것도염치가없어서몇일째망설이다가오늘에서야결심을하고이렇게글을올리게되었습니다.부모님학비부담을덜어주려고야간대학에입학해서장학금까지받으며힘들게대학을다녔었는데40이가까운나이에돈백만원빌릴곳이없는제자신이한심하기도하고불쌍하기까지합니다.제가철이없던젊은시절에친구따라서우연히경마장이란곳을가게된것이화근이되어서꿈많던젊은이가폐인이되고죽음의문턱까지갔다왔습니다.그당시모아둔돈을전부날리고은행빚도3천만원이나지게되었습니다.그때가2000년도였습니다.제자신이너무한심하고저지른일이감당이안되서정말이지극한생각을수도없이해봤고그때마다불쌍한제부모님이떠올라서정말이지눈물만나더군요....한2년동안은정말폐인처럼살았습니다.그러다가처음으로교회란곳을가봤고우연히새벽기도에나갔던적이있었는데,아버님이교회에서손바닥으로허벅지를때리며기도하시면서우시는것을봤습니다.나중에교인들얘기를들어보니아버님이매일같이새벽기도에나와서저렇게자식들을위해서기도를하신다는말을듣고정말가슴이미어지더군요....그때서야저는그날부터막노동일을다니기시작했습니다.저는산업공학을전공했고품질관리자격증도있었고ISO9000인증업무를많이해서정신만차리면직장을다시들어가는것은문제가없었지만,밑바닥부터다시인생을시작하려는결심으로?년동안은힘든일만찾아다녔습니다.아파트공사장에서일하다가발다닥에녹슨대못이찔려서한달가까이고생한적도있었고,평택항만공사장에서안전장치하나없이10층높이에서외줄잡업도해봤습니다.근데,이상하게도힘든일을할때는마음이편해지더군요....그렇게빚을갚아나가다가2004년10월달에한마음금융이란곳을알게되어채무조정을신청했고지금까지한번의연체도없이꼬박꼬박빚을갚아나갔습니다.신용불량딱지도풀렸고빚도다갚아서이제한마음금융80만원과대부업체에서빌린돈400만원정도가남아있는데이것만해결되면이제부터는아버님이좋아하시는일만하면서인생을살아가려고합니다.저는현제작년10월달에입사한회사에서퇴사를결심하고아버님이하고싶다는부동산중계사공부를하고있습니다.올해자격증만따면아버지하고같이사무실을내서부동산중계업을하려고합니다.근데,회사사장님이아직퇴사처리를안해준상태입니다.제사정을잘아셨는지실업급여를받을수있게해준다면퇴사처리를조금늦춰준다고하더군요..그러면다음달부터부동산관련재취업교육도받을수있고,실업급여도받을수있다고합니다.제가어려울때아버지가은행에넣어둔당신의퇴직금의일부를떼어서저에게빚을전부갚으라고건네준적이있었는데저는단1만원도받을수없다고했습니다...저는지금까지제힘으로은행빚을갚았나갔습니다.남의자식들은부모님호강시켜드린다고금강산여행도시켜드리고해외여행도시켜드리는데,저는몸도불편하신아버님께해드린게아무것도없습니다.늘걱정만끼쳐드렸습니다.여려분께도움을청합니다....철없던시절에도박중독으로죽음의문턱까지갔었던불쌍한인생을한번만도와주십시요..이곳에서단1원을빌리더라도제가지금까지살아왔던보잘것없고,폐인같았던삶을솔직하게말하는것이오히려도리라고생각하며이렇게글을적었습니다.사랑이가썩는걸방치해서양쪽어금이까지썩어서전부빠지는바람에불가피하게한쪽은해넣어야해서치료를했더니이자납입할돈이조금부족하네요...한번도연체가없었는데정말이지다시는연체하고싶지않습니다.제가죽으면죽었지불쌍한제부모님께는손을내밀지못하겠습니다.저는죽음의문턱까지갔다온놈이라다시는약속과신용을어기지않습니다.목숨을걸고상환하겠습니다.염치불구하고도움을요청합니다....앞으로열심히살겠습니다....</t>
  </si>
  <si>
    <t>서로윈-윈하는대출투자제안드립니다.</t>
  </si>
  <si>
    <t>지난10월8일단기대출목적으로머니옥션에대출을신청하여단기자금을투자받았고,예정대로자금이들어와10월26일상환을완료한후,신용등급상향및운용자금활성화를위한계획을구상했습니다.1.대출목적-신용등급의상향-&gt;금년6월크레딧뱅크4등급,마이크레딧2등급이었던신용등급이6월경롯데캐피탈과신한카드론을사용하고신용조회가올라가며수직하락했습니다.현재크레딧뱅크는보시다시피7등급,마이크레딧은4등급775점입니다.마이크레딧에서는오랜기간신용거래점수가높아서영향이덜하다고합니다.그러나크레딧뱅크에서는2금융권대출이2개이상있어등급하락이심하다고합니다.신용평가회사에지인들을통해알아본결과2금융권의대출기록을완납삭제하면단기간에즉시등급상승이가능하다고합니다.1-2.원활한자금운용및정책연계자금지원현재본업외에9월말에회사를창업하여대표직을병행하고있습니다.때문에최우선으로중점을두는것은정부지원연계중소기업정책자금입니다.자금지원을유리하게받기위해서는대표자의신용도가매우중요합니다.또한2금융권대출보유한경우상당한불이익이있습니다.물론회사운용자금을대출상환에쓴다면2금융권대출을완납할수도있겠지만,그렇게되면운전자금이바닥나향후사업진행이매우어렵습니다.회사의자금회전을망가뜨리면서까지대출상환에만올인할수는없지요.따라서머니옥션에서신용조회없이대출지원을받아2금융권의대출을정리하면,신용등급의대폭상승및회사자금운용도원활하게할수있다는결론이나왔습니다.직설적으로저는추가비용을지불하더라도신용등급을상승시키는게목적입니다.</t>
  </si>
  <si>
    <t>2-1.소득현황본업인자산관리에서나오는수입은세후월420만원정도이며,겸업회사와별개입니다.이것은연간원천징수영수증및급여통장내역으로증빙가능합니다.2-2.금융비용지출현재부채및금융비용은아래와같습니다.(마이너스통장한도전액사용가정)KB은행예금대비실질대출금=약881만원(청약저축870만원:예금잔액증명서첨부)KB은행주거래고객마이너스통장500만원-월납부이자최대42,100원KB은행청약저축담보마이너스통장760만원-월납부이자최대39,700원KB은행신용대출분할상환중잔액381만원-월납부원리금액95,000원합계176,800원신한은행주택담보마이너스통장310만원-월납부이자최대32,300원신한카드론거치후상환조건800만원-월납부이자126,700원롯데캐피탈균등분할상환중잔액711만원-월납입원리금액305,100원-------------------------------------------------------------------------납입원리금합계월/640,900원(100원미만절사)=&gt;현재매월약60~65만원을금융비용으로납부하고있습니다.2-3.생활지출내역본인생활비+기타-80~90만원(기타=교통비,전화비,세금,공과금및잡비)부모님생활비보조-60만원보험+자동차보험-26만원(자동차보험연간85만원정도-12개월분할월7만원가정)-------------------------------------------------------------------------------------생활지출합계-166~176만원선에서소폭유동2-4.세부상환계획9월창업까지펀드및적립식금융상품에매월150만원정도를불입했었고,이것을해약하고자본금에충원하여,회사를창업했습니다.따라서10월부터는월잉여자금으로180~200정도가세이브됩니다.그러므로머니옥션에대출금투자를받아2금융권자금을정리한다면,월금융비용이42만원가량절약되므로,매월220~230정도의자금여유가생깁니다.1460만원을12개월원리금균등상환으로계산하면27%일때약140만원33%일때약145만원입니다.대출신청금액1460만원중취급수수료3%제하면1416만원정도가실제금액입니다.제개인자금중11월급여전까지예정비용을제외하고,130정도여유자금이있습니다.이것과대출금액1416만원을합해서2금융권대출을상환할예정입니다.(중도상환수수료와사용이자가있기때문에1540만원정도가소요됩니다.)이정도선에서매월여유자금분의일부로머니옥션월투자금을상환하고,5~6월경남은대출잔액을일시에중도상환할계획입니다.10개월정도상품이있었으면좋겠지만,상품기간이정해진게좀아쉽네요.추가적으로설명이필요한부분은질문해주시면최대한자세히답변해드리겠습니다.서로에게도움되는좋은인연이맺어지기를바라며,투자자님들의성공투자를기원합니다.</t>
  </si>
  <si>
    <t>지킬수없는약속은하지않겠습니다.도움부탁드립니다.</t>
  </si>
  <si>
    <t>결혼을전제로부산과수원을오가며한사람과그가족에게정성을쏟았습니다.그러나얼마전터무니없는상식밖의모든실체를확인한후결국헤어지게되었습니다.그러나그것이시작이었습니다.그동안주고받았던물품에대하여반환을요청하기에모두돌려주고남은시계가있습니다.하지만그시계는헤어지기직전그사람가족의경조사비용이필요하여180만원을전당포에맡기고사용하였습니다.그렇게해서라도모든비위를맞추었건만이제는그쪽아버님까지제게시계의조속한반환을요청하고있는기가막힌상황에처해있습니다.차마부끄러워누구에게얘기도못하고하루빨리돌려준후잊고제생활로돌아오고싶은간절한심정에이렇게대출신청을하게되었습니다.부디너그럽게생각해주시고도움을주신다면감사하겠습니다.</t>
  </si>
  <si>
    <t>근무하던직장의폐업으로인하여이직을준비하면서현재는신갈GS물류센터에서주급제근무자로일하고있습니다.(주급45-50만원)덧붙여말씀드리면정규직전환을본인이원하지않았습니다.이유는12월중경력직으로건축회사에이직이예정되어있기때문입니다.신용평점상위권진입을목표로생활해왔기에대출,신용카드전혀없습니다.오직버는만큼체크카드로사용하고있으며현재임시직으로일하고있더라도인터넷,휴대폰사용요금과소액의유류비기타생활비를제외하더라도매월50여만원의여유가있기에대출금상환에는전혀차질이없을것임을말씀드리며요구하시는무엇이라도응하도록하겠습니다.제게도대출의기회가주어진다면거듭감사하겠으며여러분모두건강하시길기원합니다.#현거주지가수원시장안구인데어떤에러인지용인시기흥구로나와있습니다.수정하려고해도방법을몰라서정정하지못하였습니다.</t>
  </si>
  <si>
    <t>첫거래도신뢰,두번째도신뢰입니다.(추가대출)</t>
  </si>
  <si>
    <t>첫번째경매에서유찰되어다시한번조정해서도전해봅니다.저희집살림의안정성만생각했지투자자님의입장에서생각하지못하고큰금액에도전한것이실패의이유로생각되어지며지금현상황에서제일필요한금액올려봅니다.=======================================================================지인에게(장모님친구분에게)지입차일시작하며차량구입목적으로쓴돈의남은금액700만원을갚는용도-아드님장가보내셔야한대요-어려울때힘이되어주셨던분이어서잘상환해드렸으면하는간절한마음입니다.(저희도매월이자40을드리는대신원금과이자같이상환하는머니옥션에서대출이되면더욱좋겠구요~~</t>
  </si>
  <si>
    <t>수입:저희가정의수입은엘로00택배지입차주국민은행으로월급여530만원입금집사람:해0공부방:250~300만원총수입:현재최소780~830만원---12월21일부터소득이늘어나요=======================================================================지출*농협대출금(원금+이자)월33만원국민은행(원금+이자)10만원신한론:6만원*머니옥션:21만원*지인700에이자40만원*11.5톤차할부:180만원(12개월남음).*주유비+관리100만원*아파트월세:60만원*관리비:20만원*두아이교육비:32만원*보험료:37만원*통신비외5인가족부식비및기타생활비:100만원총지출금액:639만원올한해열심히벌면서도해결을못한건올초부터어머님허리수술,가족들치과치료.아들녀석맹장수술....이리저리왔다갔다돈이많이깨졌습니다.하지만앞에말씀드린대로집사람도더욱열심히하려고lig에입사해설게사시험치르고본격적으로일하고있습니다.이에12월21일에는정착금외에여러수당과함께150정도의월급을받는것을시작으로생활이많이안정될듯합니다지인에게40드리던이자에원금까지월70만원상환이면계속이자만드리는것보다훨씬비전이있으니많은투자부탁드립니다.==========================================================================심사서류모두팩스로보내드렸고심사가밀려낙찰후에완료된다고하네요단,하루의연체도없었고앞으로도그럴것입니다.다시한번머리숙여간곡히투자부탁드립니다감사합니다.</t>
  </si>
  <si>
    <t>다시도전합니다</t>
  </si>
  <si>
    <t>고금리를쓰고있는데상환할려고합니다넓으신아량으로투자해주십시요직장인여성입니다월급여는400-500백사이입니다조기상환할생각도있습니다몇달있음적금도타고도와주십시요마음편하게살고싶습니다</t>
  </si>
  <si>
    <t>생활자금및자동차초기구입비용..</t>
  </si>
  <si>
    <t>저는아이둘을키우고있는싱글맘입니다.직업은학습지교사이구요..은행대출을알아보니직업의특성상근로자도아니고개인사업자로등록이되어서소득금액이있어도그서류로는어렵더라구요..여러가지방법을찾다가머니옥션을보게되었습니다.학습지교사로일하다보니책도많고차가필요한데초기비용이있어야해서이금액으로차량구입하고카드쓴부분상환할려고합니다.</t>
  </si>
  <si>
    <t>월소득은170정도입니다.다른거래에있어서도연체기록은없어요..아이를키우고가르치는사람이니신용으로열심히상환하겠습니다...</t>
  </si>
  <si>
    <t>러시앤캐시와바로크래디트의상환때문에이렇게올립니다.부탁드리고요...연체된적은한번도없습니다.그리고...저는인터넷기사로써하나로에서근무한지1년정도됐습니다.매월월급날이1일이니10일까지상환가능합니다.</t>
  </si>
  <si>
    <t>생활자금과전세금관련자금</t>
  </si>
  <si>
    <t>올초에이곳머니옥션에서여러투자자님들의도움을받아,좋은결과가나왔네요.정말감사드립니다.이번달에신용등급이1단계올라갔습니다.다시한번투자자님들의도움을받고자,부끄럽지만글을올리게되었습니다.이번대출목적은처가댁에서2층세입자가갑자기나가는관계로,전세금을돌려줘야하는데,자금(290만원)이부족하여생활자금(100만원)포함하여,신청하게되었습니다.생활자금은겨울도다가오고,년말에자금을조금은가지고있어야할것같아서같이신청합니다.</t>
  </si>
  <si>
    <t>현재상활중인대출금은국민은행마이너스7,000,000(2년6개월경과)국민은행일반대출5,000,000(4,431,000남음)시티7,200,000(3,454,240남음)삼성마이너스3,940,000머니옥션7,000,000(5,783,946남음)*머니옥션대출금은현대카드상환에사용하였고,대우캐피탈대출이있었는데,얼마전에전액상환하였습니다.총부채:24,609,186월상환액:805,808(일할계산으로약간의변동이있네요.)월상환금액:1.국민은행마이너스:57,7072.국민은행일반대출:172.8743.시티:227,8514.삼성마이너스:50,2155.머니옥션:297,161이번에대출을받게되면214,065원이추가됩니다.현재봉급외에추가로출장비와수당이나오게되면서,조금은여유로운생활을하게되었고,저번주에공식적으로발표가나면서,4년5개월동안의계약직에서벗어나게되었습니다.정말로또맞은기분이들더라구요.저희회사가공기업이라전환되는게정말힘들더군요.내년부터는정규직연봉으로받게되니까.좀더여유로운생활을할수있게되었습니다.그리고,알바로주변에컴퓨터를만들어주면서고정금액외로부수입이들어오고있고요.내년에는머니옥션외의모든부채는은행권으로통합환승을계획중입니다.먼저번에알아보니,계약직이라서안된다고하더군요.처음대출당시투자자님에서약속했듯이,이번에도꼭투자자님들께불이익이없도록성실납부다시한번약속드리면서,다시한번대출신청합니다.혹시라도궁금한사항이있으시면,의견란에올려주시면성실답글올리겠습니다.끝까지읽어주셔서감사합니다.참고사항입니다.현재거주지는가족명의의주거입니다.단독2층에1층은부모님,2층은저의가족이살고요.유치원문제로작은댁으로주거를옮겨놓아서형식상월세로되어있습니다.그리고,대출사용처는생활자금,돌잔치하고,부모님틀니외에조금있지만,제일큰금액이들어간부분이라간추려서올립니다.(먼저번대출때투자자님이질문하신기억이있어서,몇자적었습니다.)</t>
  </si>
  <si>
    <t>간곡히부탁드립니다.절대상환약속지키겠습니다.</t>
  </si>
  <si>
    <t>얼마전모친께서갑상선암수술을하셨습니다.그런데제가와이프랑상의없이병원비를결제해버리고말았습니다.바로12월달이면장모님환갑에연말이라돈이들어갈때가많은데와이프는돈이있다고생각하고있으니큰일입니다.투자자님들의도움을요청하고자합니다.절대기대져버리지않고상환을약속드립니다.현재대출사용중인것과머니옥션에서사용중인대출건도연체없이잘상환하고있습니다.다시한번만도와주십시요.</t>
  </si>
  <si>
    <t>현재부채은행권-농협,국민은행각400만원(16만원정도상환)저축은행-현대스위스,HK,솔로몬(1300만원정도남음)-월55만원정도상환머니옥션-현재월24만원상환현재와이프모르게사용중인건은머니옥션1건이며나머지는와이프와함께상환하고있습니다.제소득은월270정도되며와이프와합치면월500-600만원정도됩니다.와이프가자기앞으로대출하는걸싫어해서제쪽으로다되어있으며상환하는데는큰문제는없습니다.그리고머니옥션건은제용돈(30만원)과현금수령(50만원)으로충분히상환할수있습니다.24+29=53만원정도인데충분히가능합니다.제가술과담배를안하기때문에특별히돈나갈때는없습니다.투자자님들의많은도움부탁드립니다.투자자님들과의약속을무엇보다소중히생각하겠습니다.</t>
  </si>
  <si>
    <t>생활자금필요</t>
  </si>
  <si>
    <t>가족같이지내고있는고양이수술자금이필요합니다.한달뒤에자금융통이가능하나현재급하게필요한돈이라대출신청합니다.많은도움부탁드립니다.</t>
  </si>
  <si>
    <t>고정급여로연체없이상환가능합니다.고정급여:120만원+(시험기간시특강비80만원)現대출이자:26만원월세:25만원헨드폰요금및생활비:30만원------------------------------+39만원월181550원상환可能</t>
  </si>
  <si>
    <t>투자자님들도와주세여</t>
  </si>
  <si>
    <t>개인적인사정으로1금융에서마이너스1,000만원대출을받아쓰고있습니다.작년에7년간다녔던직장을그만두고1년가까이무직으로공백기간이있어마이너스대출연장하는데제약을받게되었습니다.대출연장조건으로연금리17%에월30만원씩3년만기적금을붙는조건으로연장을하였는데적금이5개월간연체되어적금미납금액을금주중으로입금못시키면마이너스1,000만원을일시상환을하라고합니다.지금다니는회사에서월200만원정도급여가나오고있으며1년간무직으로있으면서지인한테1,000만원빌려서매달이자까지해서110만원씩갚아가고있습니다지금남은금액은300만원정도남았구요투자자님들부탁좀드릴게여..내일까지적금미납금액을입금못시키면1,000만원을막아야되서부탁드리겠습니다</t>
  </si>
  <si>
    <t>부탁드려요!</t>
  </si>
  <si>
    <t>뜻하지않게사금융대출을많이받았습니다이자율이너무높아환승을하려고여러번시도했으나조회율이많아서등급이낮아서대출이되지않았습니다2개월전에약국에서근무하다가현직장으로바로이직했구요정규직으로입사는했으나처음3개월은수습기간이라서4대보험이안되구요5~6월부터적용이됩니다수습기간이끝나면급여도올라가구요재직증명서나급여증빙서발급가능하구요대출을여러곳에서받기는했지만꾸준히갚아가고있구요몇곳은거의다갚았습니다이자또는원리금은25일입금해드리겠구요필요하신서류구비는완벽하게해드리겠습니다부탁드립니다!정말부탁드리겠습니다!신협에서부모님께서저의명의로1400만원정도대출하셨구요그에대한이자상환은부모님께서하고계십니다!</t>
  </si>
  <si>
    <t>12월에생활비가부족하네요</t>
  </si>
  <si>
    <t>직장을옮겨새로다닌지는5개월됐고일용직이라퇴직금보너스는없습니다국민은행통장으로월급이들어오는데190만정도됩니다이번달에아버지칠순이고이것저것돈나갈게많네요급히150정면넘길것같아신청합니다</t>
  </si>
  <si>
    <t>12월만넘기면금전적으로여유가생겨6개월동안큰액수가아니라상환하는데별문제없을것같네요믿고투자하시면열심히상환하겠습니다</t>
  </si>
  <si>
    <t>1자녀학비보충을을위한대출</t>
  </si>
  <si>
    <t>대학4학년마지막학기인자녀의대학등록금보충을위한대출</t>
  </si>
  <si>
    <t>정년이2018년8월31일년봉5천500만원으로상환엔문제없음</t>
  </si>
  <si>
    <t>최선을다해서상환하겠습니다</t>
  </si>
  <si>
    <t>고금리로대출한곳2곳상환하고생활자금으로사용할예정입니다길게안쓰겠습니다.부탁드립니다도와주세요</t>
  </si>
  <si>
    <t>최소상환일2일전에는반드시입금하겠습니다.횐님들바쁘신데빌려주신것에대해신경안쓰이게하겠습니다최선을다해서상환하겠습니다채무불이행/연체절대안하겠습니다도와주세요</t>
  </si>
  <si>
    <t>급한마음에글을올립니다</t>
  </si>
  <si>
    <t>안동에서고모랑단둘이살아오다이번에아는분에소개로대구에직장을잡으면서보증금100만원에월세15만원인방을구했습니다집이회사에좀먼거리이지만다른곳보다싼가격에계약을했습니다지금2개월째살고있는데집주인이다른곳보다월세가낮으니보증금을300만원으로맞추어달라고합니다여자혼자타지에올라와서이곳저곳으로이사하는것도부담이되고월세가비싼곳으로가는것보다대출을받아서4~5개월정도에중도상화하는것이낳은것같아이렇게글을오려봅니다현재일반법인사업장에서월급여110~130만원정도받고있습니다월생활비는월세15만원을포함30만원정도나갑니다대출대금을연체할만큼생활이빠듯하지않습니다저에게조금만힘이되어주셨으면좋겠습니다</t>
  </si>
  <si>
    <t>한부모(부자)가정입니다..</t>
  </si>
  <si>
    <t>안녕하세요..인터넷카페를통해머니옥션을접하게되었습니다..전올해31살로9살배기아들과함께생활을하고있습니다..12월1일화성향남지구에있는국민임대주택으로입주를했고요..생활자금으로돈이조금필요해서이렇게글을남깁니다..이유인즉..이전에살던곳계약완료가9월이었습니다..입주까지는3개월정도의공백이있었기에누님네집에얹혀신세를졌습니다..이삿짐이많지는않은편이어서보관이사도생각을해보았으나보관료및이사비용이..200만원을초과하였고누님네집에도보관할수있는장소가없었기에..누님과상의후짐을정리했습니다..현재국민임대주택으로입주를한상태지만생활에필요한필수품과..아이에게필요한물건들을구비하지못한상태입니다..가장기본적인냉장고밥통..아이에게필요한책상같은것들..급여일을기다리자니하루하루가힘이듭니다..한부모가정이지만아이만큼은밝게키우고싶기에이렇게글을남깁니다..많은도움부탁드립니다..</t>
  </si>
  <si>
    <t>현재수원영통에서보안직으로근무를하고있습니다..월140만원의급여를받고있으며국민임대주택으로입주당시부족한보증금명목으로..새마을금고에서770만원을대출하였으며그에대한이자월5만원정도..산와머니에서대출받은100만원에대한이자월7만원..월세월8만7천원..핸드폰비용월7만원내외..이정도가대략적인지출내용입니다..산와머니쪽으로도연체없이잘갚아나가고있습니다..새마을금고는어제가첫이자를내는날이었고요..^^연체없이상환하겠습니다..많은도움부탁드립니다..</t>
  </si>
  <si>
    <t>확인한상환계획과상황됩니다.잘부탁드리겠습니다.</t>
  </si>
  <si>
    <t>지금대학교2학년에재학중인학생입니다.현재아버지가안계셔어머니와동생과함께집안을꾸려가고있습니다150만원이라는자금을대출하려는목적은어머니가버신돈으로아파트담보대출금을갚고있는상황이라지금현재생활비가부족이라지금생활비와제토익학원등록비용으로쓰려고하고있습니다.지금과외를하고있어서월60만원의수입이있으며한달동안휴대폰요금학원다니는차비밥값을제외하고는나머지는모두상환할계획이므로상환은연체없이확실히할자신있습니다.지금현재타금융모든곳을통틀어대출사용중인곳은없으며처음대출을사용하였을때중계업자를통해대출받게되어조회수가너무많아져금융권대출이어려워져여깅도움을청하게되었습니다.어머니도고등학교에서급식실영양사로계시며도와주시므로대출만해주신다면정말열심히연체없이상환하겠습니다.월급을받는즉시즉시상환할계획입니다.성실하게공부하고열심히일하겠습니다.지금집안상황이어려워도움이필요한상황입니다.투자만해주신다면정말감사하겠습니다.감사합니다.</t>
  </si>
  <si>
    <t>대출금대환과생활자금이필요합니다.</t>
  </si>
  <si>
    <t>제가66%짜리사금융대출을사용하고있습니다.이자가너무비싸납입하다보니부담이괭장히많이갑니다.저렴한이자로대출받아대환하고십습니다.그리고부보님치아(인플란트)를해야해서생활자금이꼭필요합니다.지금까지대출납부연체한번도하지않았습니다.이번에대환(생활)대출을받게되면저랑남편이랑수입이400~450정도됩니다.머니옥션에서대출을받으면대출금납입은연체없이꼭납입을하도록하겠습니다.대출이꼭필요합니다.도와주세요.</t>
  </si>
  <si>
    <t>투자하신만큼돌려드리겠습니다.</t>
  </si>
  <si>
    <t>정확한상환과믿음절대잊지않겠습니다...</t>
  </si>
  <si>
    <t>안녕하세여...저는대학졸업후경기도시화에서직장생활을하고있는사회초보입니다..학창시절좋지않은이유로대출중계를통해조회기록이많이남아있습니다..그래서등급이좋지않습니다...(올리기가정말힘들더군요...)현재캐피탈쪽에서대출받은것은정확한날짜에...연체없이1년동안잘갚고있구요...앞으로도잘상환할계획입니다...월급으로매달부채상환하고보험료,전화세용돈하다보니그렇게많은여유는없지만...그래도아껴쓰며...조금씩여유있게생활해가고있는데...이번에결혼할여자친구가교통사고를당해급하게돈이조금필요해서이렇게여러분께도움을요청하게되었습니다...생명에는지장이없지만....보험료만으로는충당이안되어서....ㅠ.ㅠ저의연봉은현재2480입니다...연봉직이지만....여름휴가,추석,설보너스각100프로씩있습니다..갚을여유가되지않으면...절대약속하지않겠습니다...신용이무엇인지..이제야깨닫기에...이렇게정확하게....상환계획세워약속드릴수있기에....글올립니다....여러분...도와주세요~~절대잊지않겠습니다...</t>
  </si>
  <si>
    <t>사금융정리하구캠코전환위해도움요청합니다.</t>
  </si>
  <si>
    <t>올해받은원더풀490만원러쉬엔캐쉬140만원상환후캠코전환을위해도움을요청드립니다.기대출은롯데캐피탈에290만원현대스위스저축은행700만원입니다.</t>
  </si>
  <si>
    <t>저는현재모시중은행은행대출상담사(주택담보)로근무하고있습니다.이번달급여는490만원정도됩니다.매달급여일은10일이오며제일이영업직이므로급여가매달같지는않으나평균적으로300만원정도의급여라고생각하시면정확하시겠습니다.월평균300만원급여가작지는않다고생각합니다.하지만제생활은매달고금리이자를내고나면별다르게생활이나아지지가않고매일그자리더라구요.그래서용기내어여러분들에게도움을청합니다.제직업상신용의중요성을더더욱아는직업이기에고금리대출을쓰면서연체는단한번도없었습니다.20대후반에이성에눈이멀어이지경까지되었지만...착실하게상환을약속드리오며지금상황에서캠코환승을한다면현재상황보다많이나아지므로상환에는문제가없을것을약속드립니다.</t>
  </si>
  <si>
    <t>몇일전에500을신청했었는데요...300백까지낙찰이되어대출을받지못했습니다..한국후지필름이라는탄탄한회사에다니고있고월급도25일꼬박꼬박받고있습니다...연체없이25일상환가능합니다...제발도와주세요..ㅠㅠ</t>
  </si>
  <si>
    <t>11일만쓰고돌려드립니다.;;</t>
  </si>
  <si>
    <t>핸드폰대리점경영하고있습니다.(법인)&gt;세금문제로급여를줄여서신고하고있습니다.(연봉3천측정되어있음)5000가입자가좀안되게가입자가지고있구요..월관리수수료는1천만원정도들어옵니다.년말에채권관리를못해서(단말기입/출고)12월수수료를반도못받았네요;;이번달15일에수수료가넉넉히들어옵니다.그때바로상환토록하겠습니다.대출용도는매월출금되는고정비용정산용도입니다.</t>
  </si>
  <si>
    <t>2010년1월15일일시상환참고로빌라+땅을소유하고있는데요....비싼건아닙니다.;;</t>
  </si>
  <si>
    <t>사금융에서벗어나고싶습니다...</t>
  </si>
  <si>
    <t>결혼자금이필요합니다...</t>
  </si>
  <si>
    <t>저는카드사에근무(카드설계사)하고있는데결혼자금때문에이렇게글을남깁니다..현재8개월정도근무하고있고세금빼고310만원을조금넘게받고있습니다.예전에크레딧뱅크에서8등급이였는데며칠전에보니까7등급으로상향되었네요...현재대출은신한은행에서300만원남아있고,펀드에들어가있는돈이60만원이고현재수익률을포함해서66만5천원이네요..그리고매달청약에10만원씩,그리고펀드에10만원씩,그리고여유자금은매달100만원이상씩주식을넣었었는데결혼자금,전세집이라도마련할목적으로주식을팔고1000만원을대출받을려고합니다..투자자분들의많은투자바랍니다...매달25일이월급이니결제날짜는1일로했습니다...연체하는일없이확실하게갚을것을약속드립니다...믿고투자하셔도될겁니다...</t>
  </si>
  <si>
    <t>매달310~330만원수입이있으니까538000원은무리없이갚을수있을것같습니다...나머지는펀드에50만원,청약에10만원,150만원은저축하고100만원은생활비로쓰면될것같습니다..결혼할여성도직장에서200만원이상받으니까한달에250만원이상은저축할수있을것같습니다...영업직이라500만원도벌고제주위에1000만원이상도버는분이많더군요..저도지금까지혼자인몸이라300이상받는것에만족했지만앞으로결혼하면좀더노력하면한달에500에서600은벌수있을것같습니다...</t>
  </si>
  <si>
    <t>세아이중막내는한돌되고,큰애는입학이네요;;</t>
  </si>
  <si>
    <t>연체없는건자신있습니다!문제는단기간내에상환은현재로서는어렵네요..아이들에게들어갈돈은많은데급여인상분을애아빠사장님이자꾸만미루시네요..첫급여만넣어주시고,나머지인상분나오면처리해야될계획이많은데며칠을또미루셔서할수없이여기계신분들께염치없는부탁드립니다...막내둥이돌사진이라도찍어주려고예약만해놓고돈기다리다날짜만너무넘기고있어서마음이많이아프네요..큰아이는그래도눈치껏엄마마음헤아리고피아노학원이니뭐니이것저것졸라대던것싹다조용해졌지만...엄마마음은그게더아프네요...인상분기달리날이며칠이될지몇주가될지모를상황이라여러분들께다시금부탁올립니다..!새해복많이받으시고요~</t>
  </si>
  <si>
    <t>지금까지지켜왔듯이하루도연체없는상환약속합니다^^!부탁드립니다!</t>
  </si>
  <si>
    <t>신용만으로새로운직장구하는동안생활및구직자금마련해봅니다.</t>
  </si>
  <si>
    <t>전에한번올려서낙찰됐으나..글에도분명직업학교를다니고있고..수업이나실습중에는당연히전화를받지못합니다.머니옥션이처음이다보니..아무연락없어낙찰이않될줄알았는데..오늘문자로연락했으나받지않아서취소됐다고하더군요.그리고모르는번호는잘받지않습니다.워낙보이스피싱이다,광고전화다해서쓸대없는것들이많으니까요..처음전화줬을때머니옥션이니낙찰됐으니전화달라고문자했으면분명연락줬을텐데.~한참지나고나서당일문자로취소됐다고오내요.참..그래서다시신청합니다.머니옥션측에서도이런점에선세심한배려가필요할거같습니다..입찰해주셨던모든분들마음만으로도정말감사드립니다.믿고다시한번입찰해주시면,철저한신용관리로보답하겠습니다.현재대학교졸업하고1년정도컴퓨터회사에근무하다나와인터넷쇼핑몰에거래하던회사로부터컴퓨터부품등을공급받아판매해왔습니다.처음생각했던것보다수입이좋지않았지만..그래도나름만족하며일했습니다..현재제나이29살..더늦기전에다양한경험도해보고싶고..앞으로결혼하기위해서는..좀더많은수입과프라이드가필요하단생각이절실히들어..현재직업학교에서자격증획득을위해,공부및저에게맞는새직장을찾기위해열심히노력하고있습니다..아직기존일로벌어둔여유돈이있으나..3개월정도지나니...(현재주말에만집에오고고시촌과학교를왔다갔다하고있습니다)생활자금이조금씩부족해져갑니다.아직까지부모님이나,친구등누구한테도손벌리지않고잘생활해왔는데..생활자금이점점없다보니..신경도쓰이고..없는돈에쇼핑몰하면서저축은행및대출받은570만원현재단한번연체없이납입중이며,저축은행에경우69만원남았습니다)월불입금납입도점점버겨워집니다..하나의준비과정이라생각하고새직장및새로운미래를위한과정이라생각합니다.친구든누구든돈천원을빌려도약속날짜에확실히주고,깨끗한돈관계를생명으로대출신청해봅니다.아래직장주소는전직장으로적습니다.현재제신용등급은마이크레딧6등급712점입니다.크데딧뱅크의경우첫대출시무조건된다는중계업체말에조회건수누적으로9등급까지내려갔습니다..연체나이런건전혀없는데..조회건수가많아지다보니..저도모르게많이내려갔내요..정말..무분별한..중계업체때문에..너무개인적손해도심하고,,,깨닭는것도많습니다..조회건수않올라간다는것도다거짓말이더라구요..</t>
  </si>
  <si>
    <t>현재7월달에직업학교에서알선해주는회사에입사예정이며,교육과정수료시~기존에재수입이였던.월130~140정도에서월180~200정도로연봉2100~2400정받을수있을거같습니다.(같은교육수료자평균수치)예상한달적금:50생활비:40기존대출납입금40지출에원리금상황균등으로매월11만8천씩무리없지불입할수있을거같습니다.기존에회사휴직후공백시에도대출금만큼은아르바이트나막노동을해서라도날짜만큼은확실하게지켜서냈습니다.미래를위해제신용관리도중요하지만..믿고투자해주시는분들에게절대실망시키지않고상환잘하겠습니다..</t>
  </si>
  <si>
    <t>사금융금융상환</t>
  </si>
  <si>
    <t>사회초년생때아무것도모르고받은사금융대출이계속부담으로다가와서이렇게상환대출신청합니다.그간한번도이자밀린적없고성실히납부해왔습니다.이번기회에사금융에서탈피하고정상적인생활로돌아가고싶습니다.</t>
  </si>
  <si>
    <t>상환은매달25일에맞추어2년동안빠짐없이입금할것을약속드립니다.</t>
  </si>
  <si>
    <t>대부업상환하려합니다.</t>
  </si>
  <si>
    <t>치과치료를위해서대출하려고합니다..급여일은10일이며4대보험이되는직장에다니고있습니다.130만원정도받고있으며원리금균등상환으로9만원정도는매달갚을능력이됩니다.</t>
  </si>
  <si>
    <t>꼭잘입금해드리겠습니다~!!!</t>
  </si>
  <si>
    <t>이곳에서여러번대출받아서잘사용하고있습니다~!!지난번에남동생이치킨호프집을시작해서,갑자기현금이필요해서잘사용했습니다~!!제가회사를다니면서~급여를3백이상받고있지만..회사다니던남동생이갑자기가게를차려서,현금이필요한시기가분기마다되어서,다시한번더신청합니다..도와주신덕분에,3개월정도지나고있고,경험이쌓이면서,조금씩가게도안정이되어가고있습니다..다시한번만,더도와주시면,6개월후에는저도이곳에서투자자가되어있지않을까합니다..^^제연락처와사무실전화번호도원하시면,다알려드릴수있습니다~!!현재,급여는많이받는편이지만,남동생쪽으로,돈이좀들어가고..이번에도제가연말정산받고한거다하고,좀더부족하네요...부족한부분,여러분들의도움으로,큰힘될수있도록부탁드립니다~!!^^</t>
  </si>
  <si>
    <t>매달급여일이25일입니다..가끔하루정도뒤에입금되는부분이있어서..매달1일전에정확하게입금해서절대하루라도입금지연되는일없도록하겠습니다~!!!</t>
  </si>
  <si>
    <t>31살에열심히살아왔습니다머니옥션투자자님도와주십시오</t>
  </si>
  <si>
    <t>머니옥션투자자님저를믿고투자하십시오결정하시는마음에서는투자할대상이자격이되는조건이지만성실이갚을수있다는의지가중요하다고생각됩니다머니옥션을알게되어솔직한마음으로힘이들어이렇게써봅니다저로말하자면직장생활9년동안사회생활을해왔습니다그러나힘든상황이되어대출을받게되었구여등급이되질않아사금융과캐피탈을쓰게되었습니다현제월급에87만원이매달지출이되고요저도결혼계획가지고싶지만높은금리에대부업이자와저축할상황이안되어어쩔수없는형편입니다제인생이왜이렇게되었는지힘이드네요말로써안타까운상황을전부표현할순없지만염치없지만투자자님깨서도누군가에도움이되어주신다면절믿고투자하십시오저에게기회를만들어주세요정중히부탁드립니다.....</t>
  </si>
  <si>
    <t>&lt;부채내용과계획&gt;농협285만원월7만2천시티파이낸셜365만원월24만3천산와머니395만원월21만웰컴580만원월34만5천있는그대로적어올렸습니다투자하신금액사용에서시티파이낸셜과,산와머니,웰컴3군데전부납부할계획입니다농협은4월에퇴직금과성과급에완납할예정입니다나머지금액은생활안정으로하겠습니다매월급여일은25일이며주말이있는경우25일전에급여가입금되구요하루늦지않고인터넷뱅킹으로입금하며또한필요하신서류나완납증명서와그무엇이든보여드리겠습니다신청한후로서류제출은심사팀으로보내겠습니다말보단행동으로보여드리는게믿음이라고생각합니다저에게희망이되어주십시오성실히갚아가겠습니다</t>
  </si>
  <si>
    <t>저축은행대출금상환</t>
  </si>
  <si>
    <t>연체없는확실한대출올립니다..</t>
  </si>
  <si>
    <t>대출목적:얼마전에결혼을했습니다.와이프랑저랑재혼이다보니혼인신고만하고결혼식을못했습니다...올여름에중국에여행겸결혼사진이나찍을구여유자금으로사용할목적입니다.</t>
  </si>
  <si>
    <t>현재상황:수입이연봉4000만원이조금넘어월실수령액이273만원에..3개월마다한번보너스50만원..학원수입매달100만원한달평균400만원정도수입에.소비가한달평균500만원정도였습니다..보통결혼전남자가비슷할듯합니다...저만그런가요?^^;;상환계획:와이프월수입평균200만원변역일을하다보니불규칙적입니다...고정수입:280만원...부수입:주말학원강의100만원..상환계획:일단매달수입을300~600만원기준으로기대출3년약정에매달80만원내고있습니다..일단제가약속드릴수있는건중도상환NO연체NO입니다..머니옥션2번대출하면서연체없었습니다.(그전연체하루있었는데자동이체가아니다보니..인터넷뱅킹시자투리금액실수였습니다.다음날오전9시입금..)결혼하면서더욱더돈모아야한다구다시한번생각했습니다.현재캐피탈먼저중도상환해도머니옥션은중도상환절대없습니다.상환계획도부담없는수준입니다...</t>
  </si>
  <si>
    <t>연체없이상환하겠습니다</t>
  </si>
  <si>
    <t>저는두아이의엄마이자9급공무원입니다.그럼에도불구하고잘못된금융지식으로인해..조회건수도높아지고악순환이계속되어일반금융권대출이힘든상황입니다.어린나이에..금융거래에대한무서움도몰랐어고..한마디로겁이없었나보죠..그벌을이제야받습니다.지난달에큰아이(5세)가아퍼서대학병원에입원하였었습니다..지금은퇴원하였지만..아직완치상태가아니라앞으로도수시로정기검사를하러가야한답니다...초음파검사는보험이적용되지않아서한번할때마다2-30만원이들더군요생활비를병원비검사비로거의써버렸습니다.이제큰돈은다들어갔으나..앞으로돌쟁이기저귀값분유값을포함하여..저희6식구생활해야하고...당장공과금이며..내야할돈이많습니다.대출해주신다면...밀린공과금등내고생활비하고..가끔있을우리아기정기검사비로쓰겠습니다.두아이를걸고잘상환하겠다고약속드립니다..</t>
  </si>
  <si>
    <t>저는급여생활자이고..남편도마찬가지입니다...대가족이생활하고있기때문에공과금이며생계유지비가꽤많이들지만..급여는매달꼬박꼬박받고있기때문에...대출금을못갚는사태는없을것입니다.그래서급여일로분할상환신청했습니다.</t>
  </si>
  <si>
    <t>어머니가많이편찮으십니다.병원비로사용하려고합니다.</t>
  </si>
  <si>
    <t>어머니가몸이많이좋지않으십니다.현재천식과호흡기질환으로병원에다니십니다.가정형편이어려워제월급으로그동안충당하였습니다.이번에급하게어머니병원비가모자라급히신청하게되었습니다.어려운집안형편으로인하여러시랑미즈에서대출을받았습니다어머니병원비와대부업에상환을할계획입니다.</t>
  </si>
  <si>
    <t>러시와미즈에대출금이있습니다.이역시어머니병간호로인하여대출받은상황이고현재매달25일에납입하고있습니다.연체한적은없습니다.매달월급이25일이기때문에연체하지않고납입할수있습니다.또한어머니병원비와대부업에서받은대출을모두상환할계획입니다.</t>
  </si>
  <si>
    <t>대부업1건사용중입니다.</t>
  </si>
  <si>
    <t>안녕하십니까저는올해30세인직장인남자입니다.대출을신청하게된계기는그동안오랜동안취업이되지않았었습니다.가족과지인등에게도움도많이받았구요...그런데드디어2009년12월27일부로정규직으로취업을하게되었습니다.그동안몇달을일을못하고쉬다보니자동차할부금,아파트청약저축,보험,카드대금등등을가족과친구에게빌리고타사원더풀이란회사에300만원을대출받는등등으로해결했습니다.지난1월15일,2월15일두번의급여로조금숨통이쉬어지네요.이제어느정도만해결하면주변인들에게는완전히정리가됩니다.남은금액은원더풀쪽에납부하여이자에대한부담을덜고싶습니다.이전사금융으로대출을사용한적이있었습니다.원더풀을새로받은곳이구요그전4군데정도있었는데모두완납한상태이구요그로인해조회건수가어느정도있어신용등급이너무나하락한상태여서머니옥션에도움을청하는바입니다.많은관심부탁드리구요.회사의재직이나4대보험유무등모두확인가능합니다.</t>
  </si>
  <si>
    <t>1.타대출건-원더풀(300만원/48%)&gt;직장명은주식회사카페베네이구요소속부서는가맹사업부매장관리팀대리입니다.슈퍼바이저업무를담당하고있구요담당매장으로는홈페이지에확인가능한데요논현점,논현역점,타워펠리스점,강동역점,분당서현점,분당야탑점,분당율동점,분당야탑점,하남시청점,용인동백점,성남신구대점등관리하고있습니다.카페베네를조금소개하자면현재120매장을오픈한커피회사중견그룹입니다.연예인소속사싸이더이HQ와같은식구이며현재'지붕뚫고하이킥'을제작지원중이고연예인한예슬이전속모델로계약되어있는회사입니다.회사홈페이지는www.caffebene.co.kr입니다.-정규직연봉계약제이며입사3개월미만이기에지금현재세금과4대보험을제외한금액월153만원정도입금이되었습니다-고정지출내역은&gt;자동차할부금47만원,보험료14만원,식비15만원(회사에서10만원별도지급-통장에확인가능),핸드폰사용료15만원(회사에서50%지원),자동차유류비100%지원,그외카드대금약20정도?(카드한도가많이작습니다총70만원인데50는유류비로지출됩니다),원더풀19만원총114만원-상환계획&gt;일단고정수입은위와같이153만원인데4월급여부터는인상될계획이구요총지출114만원정도인데이중원더풀을상환하게되면대출상환금을갚아나가는데는큰차이가없을것같습니다.이번설보너스도3개월미만자이기에50%만나와서25만원밖에못받았긴하지만4월급여부터는여유가생기리라생각됩니다.위와같은입금내역은통장에서확인가능합니다.</t>
  </si>
  <si>
    <t>은혜입은제비</t>
  </si>
  <si>
    <t>지인에게급할때돈을빌렸었는데그지인이갑자기사정이생겨서급히상환을요구해왔습니다...저로선현제목돈이없고급여일까지도아직많이남았고....사정이이렇다보니...제가어려울때도와주었던지인인데모른척할수없어서이렇게대출을신청합니다..부디제사정을가엾이여겨도와주시면꼭제날짜에맞춰상환하겠습니다.</t>
  </si>
  <si>
    <t>매달25일급여를받아원금+이자식으로나눠서상환하겠습니다.급여약150만원=(생활비+공과금70만원)+(원금+이자25만원)여유자금40만원정도충분히갚을수있습니다부탁드립니다.</t>
  </si>
  <si>
    <t>운영자금으로신청합니다.</t>
  </si>
  <si>
    <t>안녕하세요^^작년머니옥션을알게되어많은투자자분들의관심으로낙찰받아잘사용하고현재연체없이완납후다시한번더신청하게되었습니다.첫번째낙찰받은금액으로일부대출금을갚고나머지는운영자금으로요긴하게사용하였습니다.두번째대출목적은운영자금으로신청하게되었습니다.앞으로봄~여름까지준비하게되는기간으로매년이맘때쯤이면일년중에가장많은지출과소득이있는시즌입니다.머니옥션을알게된이후힘들었던고금리대부업체보다다시한번투자자분들께도움을청합니다.</t>
  </si>
  <si>
    <t>업무내용은오픈마켓을통하여의류잡화(안경,선글라스,모자,신발등)를판매하고있으며3월부터는지인의유통업체에서생활용품부분인터넷판매를맡아할예정입니다.지금까지평균적으로월실수입은400만원선이며,4,5월부터는생활용품부분인터넷판매를맡아하는것으로조금더수입이늘어나지않을까합니다.오피스텔월세50만원+관리비10만원사무실임대료(부가세포함)40만원+인터넷(전화비포함)5만원저축은행2곳+우리은행+산와머니61만원핸드폰비10만원국민연금/의료보험10만원교통비10만원식료품비25만원등으로공과금이나관리비에서약간의차이가있습니다.하여대략잔액이180만원정도남고잔액에서제개인용돈(20~30만원정도)과작지만일부자유적금도하고있습니다.용돈과자유적금을뺀나머지130만원에서앞으로머니옥션55만원정도상환금과산와머니부터기대출원금을갚아나갈예정입니다.</t>
  </si>
  <si>
    <t>생활자금입니다.</t>
  </si>
  <si>
    <t>생활자금이필요해서글을올립니다</t>
  </si>
  <si>
    <t>저는공인노무사시험을준비하고있는사람입니다.올해17회시험1차를합격하고내년2차를준비하고있습니다.예전에직장을다니다가시험준비를위해퇴사하고공부를하고있습니다만,집에일이생겨서생활자금이필요하게되어이렇게글을올립니다.적지않은나이에다시힘을내고자합니다.감사합니다.</t>
  </si>
  <si>
    <t>이번달초부터아르바이트를시작했습니다.주간에는편의점,야간에는지하철역사에서일을합니다.월말에편의점급여80만원,다음달10일부터지하철역사일급여100만원가량이수입으로들어옵니다.개인적인대출부분은학자금대출부분이큰부분을차지합니다.모두상환기간을7년으로해놓았기때문에단기간에큰금액을상환해야하는부분은없습니다.차질없이상환이이루어지도록하겠습니다.감사합니다.</t>
  </si>
  <si>
    <t>특허신상품을판매하고싶습니다</t>
  </si>
  <si>
    <t>안녕하세요?먼저이런소중한만남을감사드립니다1000만학생들에게강하게어필되는집중력강화책상입니다저희는기존에독서실책상을만들어온,오프라인으로히트를친업체입니다시간이지나유사상품도많아지고업체들의경쟁으로판매마진이감소하는상태에서생존할수있는방법은독점적인제품으로승부할수밖에없는것이현실이되었습니다이에,저희는2년간의노력으로세계최고의"집중력강화책상"을만들고실용신안출원중인제품을생산하려합니다책상의명칭은"열공책상"이고상표등록완결된상태입니다이브랜드는많은수의학생들이집중력책상,가정용독서실책상이라고알고있을정도로인지도가올라가있는브랜드입니다아직까지저희가조사한바로는저희신제품을능가하는집중력강화책상은없다고자부합니다"책상하나로학생의미래가달라집니다"라는슬로건으로대한민국최고의전문업체로키우고싶습니다아이디어와독점적판매권만이살아남는현실에서이제품외에이미판매검증된이인용책상도의장등록되어있는제품이또있습니다여러가지여건상부족한자금을투자를통해조달하고그이익을함께나누고자투자를요청드립니다이미온,오프라인에서검증된판매망을갖고있기에성공은확신합니다마진또한독점적권리로충분히확보한상태에서시작할수있습니다투자자가원하는안전장치모두수용합니다저희는제데로된사업을하고싶을뿐입니다대한민국최고의기업으로만들고싶습니다자세한내용은투자의향이있으신분께따로브리핑해드리겠습니다감사합니다</t>
  </si>
  <si>
    <t>현재도온라인을통해판매되고있기때문에신상품이나오면즉시현금화시킬수있습니다제품의발명은끝난상태로10일이내완제품창고입고되어즉시판매가능한상태입니다회원님들이"열공책상"으로검색하셔도알아보실수있는제품입니다매월25일정해진배당금은조금의변동도없이상환가능합니다대출이라는것은한국투자저축은행에서1000만원쓰고있는것이전부입니다이자는한달에65000원정도나갑니다그런데추가대출이어렵다고해서요경쟁력있는제품이고판매마진확보된제품입니다믿고투자해주시면성심성의껏보답하겠습니다감사합니다</t>
  </si>
  <si>
    <t>저작권침해,합의금이필요합니다.투자자님들도와주세요.</t>
  </si>
  <si>
    <t>제일을아니지만저희친언니로인해자금이필요하게되었습니다.제언니는동대문디자이너로일하고있습니다.**캐릭터가시판에서저작권이있는지모르고한일이나,캐릭터를옷전면에프린트를하여디자인하고상품으로판매되었습니다.헌데그옷이판매되어나간지한달여만에그캐릭터의저작권을가지고있는회사에서연락이왔고경고를받아출석하여결국손해배상금이청구되었습니다.이번달17일까지벌금을지불해야하는상황에이르렀습니다.헌데언니가현재직장이직을한지얼마안되어서대출을받을상황이되지못합니다.언니의상황보다는현재제가조금더정확한급여를받으며생활하고있기에언니의급박한상황을도와주려고글을올립니다.벌금을지불하지못하면저작권을가지고있는회사와합의가되지않은걸로되어형사상법률적인조치를강구할수밖에없다고하더군요.형사,손해로넘어가기전에꼭합의를볼수있게끔투자자들께간절한심정으로부탁을드립니다.</t>
  </si>
  <si>
    <t>제급여는130만원이나사학연금,건강보험을제외한실수령액은125만원정도며이외에교육청에서지급되는담임수당이10만원이상됩니다.올해초부터교육청에서지급되는교직수당이14만원인상되었는데4월부터20~30만원가량더인상될예정이라고공지가있었습니다.전달기준으로총제가받게되는급여가132만원입니다.신용카드사용(보험료,핸드폰,차량유지비,기타등..)으로매달50만원~60만원정도카드사용료가지출,머니옥션이전에이용한상환액매달30만원지출,이외에는특별히지출되는건은없습니다.40~50만원가량여유자금으로펀드를하고있었으나현재는펀드에더이상투자하지않아여유자금이될수있습니다.(현대캐피탈대출건이있으나그것은저희가족이사용한것으로가족이실제대출상환을하고있고제가유지하고있는자동차할부또한아버지께서지불해주고계십니다)</t>
  </si>
  <si>
    <t>이유있는투자를부탁드립니다</t>
  </si>
  <si>
    <t>여러분현금서비스에서벗어나고싶어요~~~</t>
  </si>
  <si>
    <t>동생의사업으로여기저기뜻하지않게대출을받다가안되어현금서비스까지받게되었어요.직장이대기업이라서은행권대출은쉽게되었지만한도가있더라구요..그래서현금서비스까지받게되었는데현금서비스를갚고하는것이만만치않더라구요.그리고회사가바빠서대금결제일을신경쓰지못하다가결제일이되어부랴부랴인터넷대부업체에전화를걸어알아보다가까운친구의도움으로결제를할수있었어요하지만나중에알게되었지만대부업체의조회로신용등급이더떨어졌더라구요...연봉으로생각하면있을수없는일이지만그렇게된것이넘황당하고요..우선현금서비스를갚고하나씩청산하고싶어서요..여러분의도움이필요합니다</t>
  </si>
  <si>
    <t>생활비30만원교통비:10만원용돈:30만원대출금(모두마이너스통장)+카드론:130만원나머지절약하여열심히갚아보겠습니다.월급이320만원고정적으로나도고정기상여년4회있으며인센티브년2회100%-200%있습니다.빠지지않고잘갚겠습니다.</t>
  </si>
  <si>
    <t>고금리1개상환하여6월에캠코진행할수있게도와주세요.</t>
  </si>
  <si>
    <t>1개의고금리사금융전환할려고합니다원더풀없어지면6월15일경에캠코가진행이됩니다빠른시일에캠코될수있게도와주세요</t>
  </si>
  <si>
    <t>23살때멋모르고직장다니면서사금융을쓰다보니이지경까지와버렸네요시간지나보니상당히후회가되네요..원더풀사금융을전환할려고합니다원더풀1월20일경에받았습니다원더풀2년19만정도나갑니다월평균190정도들어옵니다분기별로50정도더들어옵니다방세폰요금현재대출금액도합160정도지출이됩니다현재연체한번도한적없습니다6월에캠코신청할예정이며가능하면내년안에원금상환약속드립니다한직장에서4년가까이일했으며결근한적없습니다.정말연체없이상환약속드립니다6월에캠코진행돼면정말수월하게여유자금돌릴수있을거같습니다캠코진행할수있게힘을주세요.보낼수있는서류다보냈습니다.</t>
  </si>
  <si>
    <t>긴급자금입니다.한두달안으로전액상환가능합니다.</t>
  </si>
  <si>
    <t>긴급자금입니다.한두달안으로전액상환가능합니다.신용관리를위회조회기록없이쓰려고신청합니다.</t>
  </si>
  <si>
    <t>지금진행중인금융소외자영업자특례보증이있습니다.여기에[영향을최소화하고자이렇게신청합니다.승인은거의날것같구요한달정도걸린다고하기에그사이에긴급자금으로쓸곳이있어서신청하게되었습니다.보험설계사로일하면서한달에평균200씩은통장에찍히구요상환걱정은붙들어매셔도좋습니다.</t>
  </si>
  <si>
    <t>대부업체상환</t>
  </si>
  <si>
    <t>생활자금입니다,성실히갚겠습니다,2006년~2008년초까지무분별하게과다대출조회를해신용등급이밑바닦이되었습니다.채무빛때문에회사를퇴직해퇴직금으로전부메우고현재는금융및사금융과사채어디도대출이없습니다.그쪽대출이얼마나무서운지알기에더이상그쪽에서는쓰기가싫습니다현재는고용보험을타고있지만빨리취직을하여성실히갚겠습니다.믿어주시고투자부탁드립니다.죄송합니다.아무것도없이투자를해달라고해서...그럼즐거운하루보내세요ㅡ.ㅡ꾸벅</t>
  </si>
  <si>
    <t>솔직히지금직장을구하고있습니다.앞으로현재고용보험받고있습니다.고용보험2번남았구요빨리직장을구해열심히상환하겠습니다.부탁드립니다.</t>
  </si>
  <si>
    <t>간절히부탁드립니다,사람답게살게도와주세요ㅠㅠ</t>
  </si>
  <si>
    <t>어릴쩍대부업애손을댄것이이렇게저를지금힘들게하고있습니다.투자자님들께부탁드립니다,제발도와주십시요,,,현제네일샵과회사를다니고있습니다.낮에는회사에서일하고퇴근후또주말엔가게에나와서장사를하그요돈만번다고다가아닙니다.이비싼사금융을빨리갚고카드도값고성실히살고싶습니다.하루하루가고통스럼고너무힘이듭니다,저를한번만믿고투자해주세요~</t>
  </si>
  <si>
    <t>원급이110만원격달보너스로150이렇게번갈아타고네일샵은한달에이백정도됩니다.카드값50만원,대출금30만원생활비15만원통신보험료20만원이렇게생활하고있습니다.네일샵을하면서여유로와졌지만그돈으로비싼이자내고아직많이갚아야한다는게너무부담입니다,차라리투자자님께드리는게날것같습니다,한번믿고도와주세여실망시키지않겠습니다.</t>
  </si>
  <si>
    <t>꼭대출받고싶습니다.</t>
  </si>
  <si>
    <t>대출목적은학원등록비로필요합니다.기대출이있지만현재연체없이잘갚아나가고있습니다.꼭부탁드려요</t>
  </si>
  <si>
    <t>매달정기적으로정해진날짜에어기지않고하겠습니다.</t>
  </si>
  <si>
    <t>저는한아이를키우고있는가정주부입니다.아이를갖기전까지간호사로근무하다가아이를갖기위해서일을그만두어야했습니다.맞벌이에서외벌이로바뀌고남편과저와의생활에서아이가생기니경제적으로많은부담이생기더라고요...그래도아끼면서열심히살고있습니다.그런데저희친정아버지가임플란트를하게되는데,친청아버지에게도움을드리고싶은데남편혼자벌어생활하려니남편에게이야기하기가쉽지않네요....ㅠㅠ그렇다고대출할받자니제동생이작년말에핸드폰요금과카드연체로대출할받지못해제가대신대출할받게되어신용등급도많이떨어진상태입니다.그래서머니옥션을통해서도움을받고자신청을하게되었습니다.정정하시고건강하시리라믿었던아버지가임플란트를한다고하니까마음이아픕니다...그래도말썽만부렸던딸이이제아버제에게도움을드리고싶습니다.</t>
  </si>
  <si>
    <t>*대출건*저축은행4곳에서총1,300만원정도남아있는데이것은동생을대신해서빌린것이라서제동생이갚아나가고있습니다.그리고이번에현큼서비스를받았는데이것도제동생이받아서다음달에갚을예정입니다.*수입*남편월급250여만원(2달에한번씩110만원정도의보너스가나옵니다)제수십은예전에같이근무했던언니의아이를2월부터50만원씩받고돌보고있습니다.직접현큼으로수령하기때문에따로내역에대해서는없지만저도한달에50만원의수입이있습니다.*지출*아파트관리비30만원카드값130만원(전화요금,남편과제것의휴대폰요금,생활비포함)보험료(삼성생명남편과제것)45만원남편차대출상환35만원총지출240만원정도됩니다.*상환계획*남편이2달에한번110만원의보너스를받는데그것은저와남편의용돈으로사용합니다.그리고제가지난달부터50만원을받아아이를돌보고있습니다.따라서이돈을이용하여충분히상환할수있습니다.저에게믿고투자해주시면성실상환으로보답하겠습니다.</t>
  </si>
  <si>
    <t>금융상환과생활자금이필요합니다.</t>
  </si>
  <si>
    <t>머니옥션에도움으로모든대출을갚고다시는대출하지않겠다했지만...결혼하면서조금또직장을쉬면서육아때문에(생활비로)조금그러다보니..또이렇게빚을지게되었습니다...이대론안될꺼같아직장에다시나가면서부채들을조금씩이나마정리해나가려고합니다.이번엔정말마지막으로머니옥션의도움을받아..조금씩조금씩부채를줄여보고싶습니다.제자신이부끄럽지만..꼭다시한번일어서고싶습니다</t>
  </si>
  <si>
    <t>지금회사는다시나가고있으며부수입이있어서..연체건은단한건도없습니다.1년넘게머니옥션에이자도매달꼬박꼬박잘갚고있습니다.한번만더믿어주시고저에게투자해주십시오실망시켜드리지않겠습니다.믿고빌려주신다면절대실망시키지않겠습니다.</t>
  </si>
  <si>
    <t>긴급하게생활자금이좀필요하네요...</t>
  </si>
  <si>
    <t>다니던회사의부도후급히생활비가필요하게되엇습니다..현재회사에입사한지약3개월정도밖에안된지라..다른곳에서의대출이쉽지않네요...</t>
  </si>
  <si>
    <t>큰액수가아닌지라지금의급여로충분히상환할수있으리라생각합니다...</t>
  </si>
  <si>
    <t>머니옥션여러분믿겠습니다</t>
  </si>
  <si>
    <t>급하게돈이좀필요해서한번올려봅니다저는전기공사일을하는전기쟁이라고하죠한13년째이일을하고있습니다현재경남김해시장유면에서중앙하이층에서전기공사를하고있습니다월급은250만원정도받고요300만원정도필요해서한번올려봅니다많은성원부탁드립니다</t>
  </si>
  <si>
    <t>열심히상환하겠습니다아직미혼이라충분히상환할수있습니다믿어주십시요</t>
  </si>
  <si>
    <t>좋은인연맺어요^^</t>
  </si>
  <si>
    <t>현재알바개념으로프리랜서일을좀해왔는데요..곧정규직을병행하려합니다.그과정에서여유자금이좀필요할듯싶어요신용등급이우수해서제도권대출도가능하다는데소액으로신용등급하락시키고싶진않구요우연히이런곳이있다는걸알았습니다.일단신용관리를몫숨처럼여기는사람이니까연체는있을수도없는거구요좋은인연맺어졌으면좋겠습니다^^</t>
  </si>
  <si>
    <t>월평균50만원정도의실적수입이있구요..일을더시작하면앞으론최소백만원대의수입은될듯싶습니다..자격증욕심이많아서그간공부한답시고활발한경제활동을하지못했는데요이제열심히돈좀모아보려구요월상환액이10만원미만이고다른부채없으니까충분히상환가능합니다.많은투자성원바랍니다~</t>
  </si>
  <si>
    <t>확실합니다..1년이면됩니다!</t>
  </si>
  <si>
    <t>전에사금융상환목적으로신청했었는데받기가힘들더라구요차라리몇개월뒤에신용상승되면2금융쪽으로갈아타는게좋을것같아서포기했었습니다.이번에새로신청하게된것은제가치아2개가잇몸에영향을줄정도로썩어부러져서(음식물이자꾸끼여서)치과에갔더니두개다임플란트해야된다네요ㅜㅜ의사가치료기간도걸리고최하300이상들어간다더라구요제가지금가진돈이140만원밖에없어서150만원정도가필요하네요모자라는돈은제가법인택시기사라현금만지기에충당가능합니다집에서는이미도음을받았었고제가어느정도돈있는걸로알고있기에말못하겠더라구요ㅜㅜ러시앤캐시300만원얼마전에제가깨끗하게갚았듯이(크레딧뱅크9등급에서7등급으로상승)월150이상벌기에1년상환으로착실히갚을수있습니다!투자자님들의도움을바랍니다!</t>
  </si>
  <si>
    <t>월수입150만원이상(급여75+현금하루3만원이상)제아파트는세주고있고부모님아파트에거주생활비안들어갑니다!월세받아서주택담보대출3천착실히갚고있습니다지출은사금융월납입23만원(산와300밀리언200)4개월째잘갚고있음개인지출폰요금등40만원이하(일하고잠자기바빠서..술도안마시기에돈들어갈때없음)여기투자받을시월18만원총지출80만원내외나머지70은전에글올렸던것처럼어머니드립니다!(저축)</t>
  </si>
  <si>
    <t>남편이입원중이라병원비랑생활비로사용할려고함</t>
  </si>
  <si>
    <t>달달이원금과이자상환할수있읍니다대출좀부탁드립니다</t>
  </si>
  <si>
    <t>절실한만큼최적의투자부탁드립니다.</t>
  </si>
  <si>
    <t>많지않은나이에인생공부제대로했다고생각합니다.음악만하며살아오다가,현실과타협하여포기를했고.개인사업을2년여했습니다.냉정한사회에이성보다는감성적인면이풍부해서인지,결국에남은것은채무와곤두박질쳐버린신용등급뿐이네요.약3개월전에가게를처분하면서,지인들에게빌린자금이1,000여만원/금융,비금융권대출금1,500여만원입니다.나름대로의소신은있는지라,지인들의돈1,000만원을거의갚았고,대출금상환도연체없이해나가고있습니다.운없는놈은뒤로넘어져도코가깨진다고..집안에악재가겹쳐긴급자금이200만원정도필요하게되었습니다.인간이란간사한존재인듯,역시나급여일이아직많이남아서,이렇게손을벌립니다.하지만,상품으로본다면최대이율을적용하였으니투자자님들입장에서는메리트있는상품이라고사료됩니다.물론,저를아는분은없으시기에.공격적인투자성향을지니신분들께서는리스크를안고투자하실거라생각됩니다.머니옥션의첫도전인데,따뜻한관심보여주셨으면합니다.감사합니다.좋은인연이루어지길기도합니다.</t>
  </si>
  <si>
    <t>사업에실패하고,약3~4개월간막노동/대리운전/각종알바등닥치는대로현금운용이원활한일들을하면서,지인들의돈을갚았습니다.물론,최소한의생활비용과상환금액은남겨두었구요..급한불끄느라,사금융을이용한것을후회하고환승을하려고부단히노력했지만,이미떨어질대로떨어진신용등급.자칫방심하면신용불량의위기까지닥치게되었습니다.그러던중,힘을내서재기를위해이제새로운직장에서2개월차에접어들고있습니다.(재직기간이짧아,신용대출은힘든상황입니다.)월고정급여는200만원이며,+인센티브가있긴하지만,평균을낼수는없는상황입니다.주요지출내역으로는....-금융/비금융권상환금:80만~120만(여유자금이생기면,대부업위주로추가상환)-통신/생활비:50만~70만-&gt;머니옥션대출금의상환도무리없다고판단합니다.인터넷이라는매체를통해,생전뵙지도못한분들께말씀드리기염치없으나,저에겐절실한부분이라,지푸라기라도잡는심정으로이렇게신청합니다.부디,머니옥션과투자자여러분들과좋은인연이되었으면합니다."간절히원하면이루어진다!"라는말이떠오르는시간이네요.^^행복하세요~</t>
  </si>
  <si>
    <t>다시한번병원비조로제신청합니다.도와주세요~</t>
  </si>
  <si>
    <t>아이병원비가급해저축은행에서받았는데이율이사금융과다를바가없어,현제받은저축은행건을이율이낮은머니옥션으로대환하고부족한아이병원비로사용코자처음에신청하게되었고많으신분들이너무나고맙게저에게투자를해주셨지만낙찰까진이르지못하여또다시제신청을하게되었읍니다.우선해결해야할일부병원비는아시는분이딱한사정을아시고잠시빌려주시어약간의도움을받았지만아직은모자르는상태라투자자님들의도움을부탁드립니다,아이도불행중다행으로이젠많이회복이되어서집근처가까운종합병원으로옮겨볼려하는데병원비정산때문에조금모자라는금액과높은이율의상호은행에서받은금액을상환하려합니다.하여다시한번여러님들의투자를부탁드게되었읍니다~도와주세요(__)</t>
  </si>
  <si>
    <t>저는현제핸드폰판매점에서사무를보고있으며,일은한지는1년3개월정도되었읍니다.매달고정으로월급160만원+(40만원~65만원부수입)남편월급180만원건물달세수입60만원총440만원~460만원선입니다.부체는hk상호저축은행=400만원=매달이자+원금264590원(연49%)신한생명500만원=이자57328원농협60만원=이자7088원이나여러분의도움으로저축은행을대환하고머니옥션을합한한달상환가정금액은머니옥션(평균29만원+64416)=3십5만4천416원정도입니다.생활비=식비,가종공과금,잡비등140~155만원연금,화재,보장성보험비618400원교육비=384260원총지출=2402660원으로매달1백9십만원의여유자금이되며충분히상환가능합니다.이번달은아이의병원비가목돈으로급하게필요하였지만아이도다행이수술도잘되고회복이많이되어서위에말씀드린것처럼저의계회한것과같이투자자님들의도움으로낙찰을받으면다음달부터는여유가생깁니다,급하게받은저축은행을정리하고약간이라도이자부분을줄일수있도록다시한번도움요청드립니다.그동안연체없이제때상환하였읍니다!!도움주시면매달원금과이자를선입금방식으로투자자님들의믿음에보답하겠읍니다.부탁드립니다</t>
  </si>
  <si>
    <t>열심히하겠습니다</t>
  </si>
  <si>
    <t>고금리대출을상환하려고합니다..</t>
  </si>
  <si>
    <t>안녕하세요~우리나라에서1,2위를다투는기업에재직중입니다.이회사에취업하기전무리하게대출을하다보니신용에큰타격을입었습니다.그래서사금융대출도하고신용조회도하다보니신용등급이많이낮아졌습니다.(물론신용등급생각도못했죠...)낮은신용등급이사회생활(금융생활)에큰제약으로작용하더군요..신용등급상승과고금리이자의저리화를위해이렇게투자자님들께요청을구합니다..대출건수2건을줄여서신용등급을향상하고자합니다!!</t>
  </si>
  <si>
    <t>1.지출내역은-금융건4만원(학자금대출),사금융20만원정도입니다.물론큰금액은아니지만신용등급을위해그리고고금리를상환하기위해투자자님들께도움을요청합니다.2.급여액은월120정도에보너스800%입니다.급여일은25입보너스달은짝수달이고말일에입급됩니다.(하지만제가업체를통해들어와서요번달4월6일부터정직원이되어서통장과4대보험이4월6일자로가입이되었습니다.그리고요번달급여액은42만원받았는데.그건1일부터20일까지계산되어나오는거이므로저는6일부터20일까지월급은받은겁니다.4월5일까지일한거현금으로모두수령하였습니다.제마지막직장이라고생각하여정말열심히일하고공부하여정직원이되었습니다.)3.생활비용-기숙사비3만원컴퓨터학원비7만원기타용돈30만원4.투자자선생님들께서500만원을투자를해주시면저축은행400사금융100이렇게갚을것입니다.머니옥션투자자님들께서안정적인수입이발생될수있도록원리금균등상환약속을잘지키겠으며월급일이25일이므로무조건가상계좌로입금하겠습니다.만약25일토일이면금요일날입금하도록하겠습니다.부디많은투자자님들께서도와주셨으면합니다.</t>
  </si>
  <si>
    <t>철이없었고두려울게없었던대학교시절,지인들을통해이리저리돈을융통하여만든금액500만원과제돈300만원을합하여그당시학생신분으로써큰금액이었던800만원을커피자판기사업에투자하였습니다.아무런계획도없이차려만놓으면적어도제돈은못건지더라도500만원의빚은청산할수있을거란어리석은생각은오늘날800만원의빚으로남게되었습니다.그래도지금이라도저를믿고알고있으면서도1년동안아무말안고지켜보기만해주시던가족과친구들그리고선배님들에게더이상폐를끼칠수가없어케피탈과저축은행에서약830만원가량의돈을대출받아그분들께전해드리뒤솔직하게고백하고용서를빌었습니다.하지만생각없이받은대출금이었기때문에원금은갚지도못한채이자만갚게되고빚이빚을낳으며다시금생활고에쪼들리는상황까지이르게되었고이를해결하기위해어리석게도온라인도박에손을대고말았습니다.불과얼마전까지만해도그것으로인해국내최고의디자이너가되겠단저의희망도잃어가고주위지인들과가족까지도멀어져가는현실을전혀인지하지못한채말입니다.하지만얼마전둘도없는친구의충고로인해제가얼마나어리석은생각을가지고있었는지깨닳았습니다.그리고그친구덕분에다시금일어설수있단생각을가질수있었습니다.솔직히그동안체념한듯버린제삶이었지만누군가가제손을잡아주길바라고있었습니다.비록지금은벼랑끝에서있다고생각하지만아직은낭떠러지에떨어지지않았기에다시금해쳐나갈수있게제손을잡아주시기바랍니다.다시한번의기회를잡고싶습니다.</t>
  </si>
  <si>
    <t>고금리의대출금을상환하고싶습니아!</t>
  </si>
  <si>
    <t>안녕하세요!올해서른살인여성입니다.기존에머니옥션대출을이용했었고현재도이용중인상태입니다.많은분들의도움으로위기때마다잘극복할수있었네요.하지만한번시작된대출은상환을다해도또다시돈이필요해다시추가대출을받게되고목돈이필요한일이자꾸만생겨악순환이반복되고대출은점점늘어만가고있는상황입니다.현재머니옥션에서는3백만원대출해서월175000원상환중입니다.제가올가을에결혼을하는데요몇달전결혼자금으로목돈이필요해머니옥션에서추가대출을신청할려니안될거같고자신이없어캐피탈에서고금리로대출을받았는데요너무후회가됩니다.그리고머니옥션을이용하면서도환승론에대해서는잘모르고있었는데요머니옥션상담자분과상담을하고용기를내서환승론을신청합니다현재골든브릿지캐피탈에서470만원정도남았고월44만원씩HK저축은행에서600만원대출받아3번납입하고550만원정도남았는데36개월로진행해서월31만원정도로상환중입니다.부채가많긴하지만상환가능해서연체없이상환중입니다.머니옥션을통해상담을하고보니조금이라도이자율을낮추면서제신용도에도도움이될거같아염치를무릎쓰고신청합니다.</t>
  </si>
  <si>
    <t>*기존대출골든브릿지캐피탈600만원연38%로대출하여월44만원씩상환현재4백69만원남음HK저축은행600만원연45.9%로대출하여월31만원씩상환현재5백50만원남음머니옥션300만원대출하여월17만5천원씩상환중]현재1백75만원남았음국민은행신용대출300만원월4만원정도로이자만납부중임.현재준종합병원에서8년차간호사로근무중입니다.매달급여는거의동일하구요월급여는평균실수령액2백5만원정도입니다.저의고정지출은요대출상환금92만원(골든브릿지,저축은행,머니옥션,국민은행이자)보험료:개인보험7만원,연금보험10만원,어머니보험10만원저축:월20만원카드값:엘지카드리봉빙으로월12만원지출휴대폰요금:월6만원정도교통비:월6만원개인생활비:15만원아버지약값및병원비:월20만원방값및식대비로는현재결혼전까지언니집에거주하고있어따로들지않습니다.연봉제이긴하지만가끔성과금명목으로10~20만원씩현금으로보너스를받거나생활비가조금남는돈은CMA계좌에저금하고있습니다.제가대출도많은데다가계획없이무분별하게대출을받아신용도도많이좋지않다는걸저도압니다.처음에는집안사정으로대출을받은것이제가돈관리를잘못해서그런지부채가너무많이늘었네요.더악착같이아껴쓰지못해빚청산을잘하지못하고있는제잘못도있는거압니다.올가을에결혼도해야하는데가진돈보다는빚이더많아걱정입니다.수입에비해대출금이나고정지출비용이많은편인데요그래도열심히일하면서적은돈이라도저축하며열심히생활하고있어요머니옥션에서환승론으로대출을받아조금이라도이자율을낮추고월상환금을줄여서월저축액도늘리고싶구요빨리빚청산을하고싶습니다.결혼전까지아버지약값및병원비를보태드리기로한상태여서가을되면지출항목에서20만원도빠질거구요결혼후에도직장생활은계속할것이기때문에연체없이상환할것을반드시약속드립니다.결혼할남자친구가저희집형편을알아결혼준비는간소화하고많이도와줘서600만원대출받아결혼준비자금으로마련한돈이외에는결혼자금으로필요한돈은앞으로없는상태여서더이상목돈들어갈일은없구요제가조금씩모은돈으로7월이되면300만원이생기는데요그돈으로이자가작긴하지만국민은행신용대출건을해결할계획입니다.그리고나면머니옥션을통해서만대출금을상환하면되니제마음이조금편할거같습니다.신용도회복을조금이라도앞당기고싶네요.그리고결혼할남자친구에게도제가빚이많은것이너무미안해서좀더효율적으로빨리빚청산하고싶습니다.결혼을하면저희집안일에도이제는손을때고싶네요.부모님께는죄송스럽지만저희집형편이너무어렵다보니막내지만결혼안하고간호사로써월급을꼬박꼬박받는제가거의경제적인가장노릇을다해왔거든요.물론부채가는것에는제잘못도있지만...저도알뜰하게살면서소박하지만행복한가정을꾸리고싶네요.절대연체없이성실상환을약속드릴게요믿고투자부탁드립니다.</t>
  </si>
  <si>
    <t>러쉬앤캐쉬340만원대출갈아타고싶어서경매신청합니다.</t>
  </si>
  <si>
    <t>월400정도의급여에서원금및이자충분히납입가능합니다.</t>
  </si>
  <si>
    <t>금융상환및지인에게빌린돈상환목적이요...도와주세요투자자님들...</t>
  </si>
  <si>
    <t>제가얼마전사고로급하게지인에게3개월후갚기로하고500만원을빌린적이있습니다.그런데지인이급하게100만원만먼저달라고해서산와00에서대출을해서그날바로100만원을갚아줬습니다...그런데알고보니지인도적금담보대출을받아서저에게빌려주었던모양이었습니다...현재그지인도형편이않좋아서힘든모양인데제가모른척하고있을수는없을것같구요그래서제가낮은이율로제이름으로대출을받아갚아주려고알아보았지만이율이너무터무니없더군요...더군다나제주위에서대출은신용상불이익을받을우려가있다고충고를해주었습니다....그리하여이곳을알게되었고이곳에서돈을빌려갚아나가는게가장현명한방법이라생각하고이렇게도움을요청합니다.400만원은지인에게빌린돈을갚을예정이구요100만원은급히받아쓴산와00에갚을생각입니다.지인이절믿고빌려준돈인데제가모른척하고있기도뭐하고해서지인이힘들때제가도움을주는것이사람의도리라고생각하고지인에게돈을갚아줄예정입니다.저를믿고투자해주신다면절대로투자자님들을후회하시지않도록착실히갚아나가겠습니다.재직확인을원하시는분들은원천증명서직장의료보험급여명세서등머니옥션쪽으로팩스보내드리면확인가능할것입니다.착실히갚을수있습니다.투자자님들의많은관심과도움부탁드립니다.</t>
  </si>
  <si>
    <t>매달말일에급여를받고요급여는190만원에서200만원사이이고요생활비지출은생활비50만원+공과금20만원+예금30만원+기타잡비20만원=120만원정도되고요급여190에서생활비120만원제외하면70만원정도는여유가있습니다.이상황을고려하면충분히갚을수있습니다...제가원래빚지고사는자체를싫어하는성격이라정확한날짜에이자+원금을착실히갚아나가도록하겠습니다.</t>
  </si>
  <si>
    <t>정말제인생의가장어려운시기가온거같습니다..</t>
  </si>
  <si>
    <t>안녕하세요.31살인천에살고있는장지훈이라고합니다.!전지난6월말까지..삼성전자계열사에서근무를하였습니다.연봉3000정도에모자라지않는급여를받으며근무를하였습니다..그러던중번뜩스치고간생각..이일을과연언제까지할수있을까..내능력이이것밖에안되나..하는생각을하였습니다.좀더내가일한만큼돈을벌수있는직업..무한한가능성이있는직업을찾게되었습니다.고민하지않고바로사표를내고입사한곳은..바로보험영업직..6년이넘게가전제품을팔아와서그런지엄청난자신감이생기더군요.남들은잘안하려는직업이지만.억대연봉의꿈을갖고내가죽을힘으로노력을한다면충분히가능할꺼라는생각에사표를던지고나왔습니다..그러나너무성급한판단이였을까요..교육기간이무려3개월가량되더군요..그동안은거의돈이나오지않더군요.아니한푼도받은게없었죠..그때부터힘들더군요.반년전받은집안일때문에대출한대출금매달37만원씩갚아나가고있구..그외엔대출금은없지만..할부금이좀있는게큰문제입니다..그동안여유가좀생겨서그런지집안가전제품들을구매한카드할부금등고정적으로나가는할부금과집생활비를거의제가내기에기타카드사용료등한달에거의100정도됩니다.제가일을그만둔다는생각이없어서첨에다개월수를낮게해서구매했었거든요..이게첫달두달은퇴직금받은걸로상환을하였는데..3개월째가되니..도저히갚을능력이없게되었습니다.담달이면첫급여200정도가나오는데..그리고그담달부턴..제가열심히영업해서정말많은돈을벌자신이없는데..이번한달&amp;#46468;문에연체자가되고싶지가않습니다.솔직히제가지금정확한재직상태였다면정상적인대출을받은후상환할수도있겠지만,.보혐영업직특성상지금현재무직상태나다름없기때문에정상적인대출이안되네요..말하기부끄러우얘기지만..제가20대중반에신용불량으로고생한적이있습니다.겨우다끝내고카드발급까지받을정도로열심히올려놓은신용을다시떨어뜨리기가싫습니다.한두달만버티면되는데신용불량자로다시찍히기싫습니다.여러분도와주세요.정말자신있습니다.보험업계에서정말크게성공하고싶습니다.이런일로고민하고딴생각안할수있게여러분의도움이필요합니다.제31인생마지막위기가온거같네요.여러분들께서도와주신다면잡생각없이영업에전념해서최고의보험영업사원이될수있을꺼라생각합니다.감사합니다.</t>
  </si>
  <si>
    <t>최고로놓은이자율을정했습니다.자신이있어서요.정말보험왕이될자신이있습니다.저를도와주신분들꼐이정도이익을줄수없다면..전정말저만생각하는사람이라생각합니다..매달12개월동안한달의연체없이갚아나가도록하겠습니다.</t>
  </si>
  <si>
    <t>성실상환자가되겠습니다!!</t>
  </si>
  <si>
    <t>고금리이자납부로생활자금부족과주위지인들께빌린돈갚고자합니다처음대출신청으로낙찰받지는못했으나투자자님들의따뜻한마음으로도움받아너무기분좋았습니다.다시한번용기내어도전하려고합니다저자신있습니다!!성실납부상환자가되고싶습니다</t>
  </si>
  <si>
    <t>산와:이자+원금&gt;&gt;230만원&gt;&gt;12만원씩납부중원더플:이자+원금&gt;&gt;500만원&gt;&gt;22만원납부중국민:400만원&gt;&gt;9만원(원금+이자)지인들빌린돈&gt;&gt;400만원다른고금리이자내고있지만지인들께빌려쓰고있는돈을갚아야하기에먼저일부대출신청하게되었습니다.총수입급여:161만원지출산와+원더플:34만원국민:9만원식대+교통비:15만원다른것보다주위지인들에게빌린돈을갚아야하는실정으로대출재신청하게되었습니다일부는산와또는원더플에100만원정도상환하고내역서도보내드리겠습니다투자자님들!!저진실되게성실하게상환자1위로기억에남는사람이되겠습니다약속드리겠습니다.</t>
  </si>
  <si>
    <t>사업확장을위한장비구입비용입니다^^</t>
  </si>
  <si>
    <t>저희는축산물유통회사입니다..일전에한번6개월로300만원을여러분덕분에요긴하게사용하고단한번도밀리지않고상환하였습니다..이번에저희회사는사업확장을위하여..축산유통관련장비를구입하려합니다..냉동육절기와,진공포장기계,골절기..이렇게세개를구입하려고합니다..최대한비용을절약하기위하여중고를구입할예정입니다..그래서갑자기500만원정도가필요하게된것이죠..여러분의많은신뢰,응원부탁드립니다..감사합니다..^^;</t>
  </si>
  <si>
    <t>상환계획은특별히없습니다..늘하던대로..매달밀리지않고..상환할수있으며..일단12개월로했지만,조기상환할수도있으며..현재거래처가계속늘어나는상태이기때문에..상환에별문제는없을걸로보입니다..계속거래처가늘어가기때문에..그래서장비가필요한것이죠..급하게장비구입을진행하다보니..부득이하게500정도가필요하더군요..그럼..열심히일해서여러분들의성원에보답하겠습니다..!!</t>
  </si>
  <si>
    <t>제2금융권대출1년째인데.이자가너무비싸서요.연체같은거없습니다.</t>
  </si>
  <si>
    <t>저는한달에..200정도수익이구요-그외부수입이일정친않으나.100정도에서더들때있고안들때있고합니다.중고등학생들에게사회탐구외합니다..집사람은지금까지어린이집다녔는데.이달부터..학습지회사에서일을하기로되어출근합니다...전에주식하다폭락하면서.개인적으로진빚을우선갚다보니...리드코프서400대출받은걸..갚지를못하고있네요이자가.연48%나되니.배보다배꼽이큰상태네요..이자가너무비싸서.이곳에서대출받어리드코프대출갚어버리고이자가부담을줄이려고요...집사람이..취업하고..3개월지나면...9%미만신용대출이되네요.그럼..위엔24개월로적었지만..4개월이내로갚을수도있습니다...개인적으로어머니께진빚말고는....리드코프서.400대출받은것말고는...세상어디에도빚이없고요..34에..24평아파트..집사람명의로되어있고요...</t>
  </si>
  <si>
    <t>현제..리드코프대출이400있구요.이거갚고자..이자가연48%엄청높아서요..좀낮게대출받어보려고요...1년하고한달째되었네요..개인적으로주식이망하면서어머니께진빚을우선갚다보니.이건이자만내고있었네요..원금이랑..이자가좀낮게해서.갚고싶습니다..제명의로빌린건..오직리드코프..400이전부구요어머니께개인적으로빌린거랑..다른곳엔빚전혀없습니다..집사람이.이달부터...학습지회사출근합니다..3개월되면...연9%선의저금리대출이되더군요...가능하면..3개월뒤.이걸받어서..갚을생각이구요....안되면..위에적은대로.원금과이자를낮추서.정해진기일에갚겠습니다..먹고살기바쁘지만...어머니께진빚을먼저갚어드리려고하다보니.리드코프서빌린돈을원금상환못하고이자만냈는데.이자가너무비싸서.배보다배꼽이커지네요..그리고리드코프이자1년총거래일동안.연체기일다합쳐봐야..2-3일정도나될듯합니다....</t>
  </si>
  <si>
    <t>생활개선부탁드립니다.</t>
  </si>
  <si>
    <t>***직장은계속다니던곳이프로네시스로넘어가면서근무월수가리셋되었네요.***생활을개선해보고자부탁드립니다.200만원6개월단기로끊고요거끝나면또대출신청할것입니다.첫번째는전당폐물100만,머니중도상환40만남은금액생활비부족분충당두번째대출은양쪽어머니께빌린돈100만원씩드릴꺼구요.세번째대출은시엄마40만원친정엄마50만현대캐피탈100만(현재8만원씩들어가고있음.)네번째대출은현금서비스140만나머진마무리~^^(기타생활자금및부족금정리)여하튼요런계획이구요..요것들모두정리되면한결살만해질것같습니다.왜대출해서이자를내면서갚냐고말씀하시는분들게실꺼라고봅니다.목돈모으기가그리쉽지않더군요....빌린돈부터빨리해결하고아무것도없을때모을수있다고생각해서입니다.통장에돈넣어놓았다가도힘들면자꾸빼서쓰게됩니다.그치만이렇게하면책임지고갚지않을까싶습니다.실제로대출에관해서는결혼후지금까지연체없습니다.엄청엄청중요하게생각하구있으니그점에대해서걱정마세요.단기로끊어여러번받는것은.....투자자님들께죄송하지만...이자를줄이고자단기로여러번끊는다는것입니다.그리고다시시작하더라도끝이보여야덜힘들것같아서요^^2년에걸쳐정리되네요^^그리고1년후면씨티은행것도마무리되니3년후에는좀살만해지지않을까하는바램입니다.^^대출신청횟수는금액수정하려고하다가취소눌렀는데2번이나올라갔네요ㅡㅡ;;;그리고회사전화번호는알아보구머니옥션에알려드리겠습니다.본사가대구이구근무지는울산성남동입니다.</t>
  </si>
  <si>
    <t>대출금월상환금액은이렇습니다.씨티은행35만원현대캐피탈8만원현대스위스4만원머니옥션20만원(대출하게되면중도상환(40만)하고시작하겠습니다.)현대캐피탈57만원(오빠가내고있어요^^)대우캐피탈17만원(시누가내고있어요^^)현대스위스30만원(어머님이내고계세요^^)기타지출내역아이들교육비30만원시엄마보험료5만원가족보험26만원핸드폰20만원애기아빠용돈10만원우유대금5만원요정도나가구요.전에대출신청할때아버님이생활비주시는것통장에넣어서찍히도록하라는어느분말씀에그렇게했습니다.주수입:아버님100만원(생활비)월급여198만원(올랐어요^^)</t>
  </si>
  <si>
    <t>확실한투자여기있습니다!</t>
  </si>
  <si>
    <t>안녕하세요~다른분들은어떠하신지모르겠지만5월은저에게엄청많은돈이지출되는달인데요...(친부모생신,장모생신,어버이날,어린이날,각종경조사등등...)예상하지못한지출이많아져서(둘째수술및치료,첫째아들과집사람치과치료)등..우스갯소리로진짜가랑이찢어지겠습니다서두가길어지는데본론으로들어가서,,,이번연휴에(부처님오신날)부모님께장남답게한번효도좀할까합니다.(물론대출이성사되면가능하겠죠)부모님께400을전부투자한다?당연히말도안되죠...장모님께도효도하고남는돈은치과치료비로도쓰고...대출목적이참..제가작성하면서도이게투자를받기위한목적인가싶습니다..정말절박하고급한분들도많으실텐데...그분들께좀죄송하구요..뭐라딱히속여서대출목적을작성할것도없구..있는그대로작성했는데높은이자율의메리트를드리지못해죄송합니다.하지만!24개월상환완료까지저의대출건에관련해서연체는단한번도없을거라는걸자신있게말씀드리고100%확실한상환을메리트로제시해드리겠습니다..!저에게투자하십시요!감사합니다!</t>
  </si>
  <si>
    <t>급여:230(실수령액)금융상환:아파트담보대출(28원금+이자),머니옥션11마이너스통장1000이용중5정도이자납입.공제료:우체국보험15,농협보험10통신비:핸드폰,인터넷20아파트관리비:10가스비:5유치원비:15헉대충제가알고있는거만기재해도월고정지출이100이넘네요..여태어찌살아왔지...뭐..급여통장에대략매달230정도들어오는데..이건고정수입이고..그외에연말에600이상(최소금액표기,성과에따라그이상이될수도있는불확실한금액이라최저금액표기)받고...연4회정도30씩받고..매달연금으로32정도들어가고...이건근데수시로못찾고1년이나3년또는5년7년10년단위로찾는비과세연금이라...그냥묻어두는돈이지만...암튼급하거나필요하면깰수는있는고정수입이니까기재하는게맞는거같네요...흠...월21정도고정지출이늘어나는것인데...별로무리가되는액수가아니라서이런저런것까지오픈했는데...투자자님들께서보시기에대출성사후제가쪼들릴것같으면쉬는날당직이라도서서대출금은꼭상환하도록하겠습니다.그런데쉬는날은쉬어야하는데....ㅎㅎ당직은좀더생각을...^^;제경매에관심가져주셔서감사하고..끝으로마무리를하자면이자율때문에대출이성사안되더라도이자율조정은없습니다.그냥안전하고확실한투자를하시고싶은투자자님들께서입찰해주시면그믿음24개월정상상환으로보답하겠습니다.</t>
  </si>
  <si>
    <t>도움주신분들에게믿음을팔겟습니다..</t>
  </si>
  <si>
    <t>곳결혼을앞두고있는30세건강한청년입니다...앞으로태어날애기도지금10주째접어들고....지금사용하고사금융이자를줄이고자신청하게되었습니다.지금껏쉬지않고열심히살아왔습니다...열심히살아온만큼믿음져버리지않겟습니다.</t>
  </si>
  <si>
    <t>지금직장에서일한지일년정도가되었습니다....태평양소속인(아모스)라는회사인데미용제품을취급하는회사입니다저는영업을하고있고이제는제법자리가잡혀서월수입300만원정도가되었습니다..영업이라는게자기자신과싸움이라고들합니다...노력하는많큼얻는게영업이라말합니다...저는앞으로도더욱노력할것이며성장해갈것입니다.열심히살아갈것입니다...지금지출금은대출상환액원리금상환식으로모두78만원정도가나가고있으며차할부금으로678000원정도가나가고있습니다..차할부는약5개월정도가남았습니다.그리고기름값밥값생활비포함약90여만원정도지출하고있으며여러분이도와주신다면믿음을져버리지않고변제할것을약속드립니다.열심히살겠습니다감사합니다.</t>
  </si>
  <si>
    <t>대출금전액상환한후,다른목적으로투자를요청드립니다.</t>
  </si>
  <si>
    <t>작년에힘들고어려울때머니옥션을알게되어여러투자자분들로부터큰도움을받아감사의마음으로그동안대출금을연체없이갚아나가얼마전에전액상환하였습니다.이번에는그동안제신용등급상승의걸림돌이었던현금서비스부분을해결하고자,다시한번투자자여러분들께도움을요청드립니다.(은행에알아보니제소득이나채무상황은괜찮은데,현금서비스때문에신용등급이올라가지않는다고하더군요...)현금서비스상환이후,신용등급이상승되고여유자금이생기면저도머니옥션에투자하여건전한에코시스템을키워나가고,저처럼희망과용기를얻는분들이더욱많아지기를소망합니다.</t>
  </si>
  <si>
    <t>죄송한말씀이지만보시다시피제월급은600만원가까이되어적지않은편이며,월대출상환금액200만원정도로많지않습니다.머니옥션대출금을이번에도연체없이잘상환할것뿐아니라,제재무구조를다시한번개선하는계기로삼아,이제저도머니옥션의투자자로서저보다어려운분들을도울수있도록하겠습니다.저도돈의어려움을알기에,정말진심으로도와드릴수있을것같습니다.더많은이자를드리면좋겠지만,제현금서비스이자율인26%밖에드리지못함을송구스럽게생각합니다.그대신연체없는상환으로보답하겠습니다.</t>
  </si>
  <si>
    <t>2금융권및사금융상환목적입니다</t>
  </si>
  <si>
    <t>현대스위스상호저축은행300만원3음융(산와머니,프라임캐피탈)합계100만원상환하고신용관리를하려고합니다...도움부탁드립니다</t>
  </si>
  <si>
    <t>매월10일에월180정도실수령하며농협중앙회대출원금+이자:50만원생활금:30만원(카드대금등등)적금:35만원상환은제이름3글자를걸고확실하게하겠습니다.많은도움부탁드립니다</t>
  </si>
  <si>
    <t>내년결혼을위한신용관리로사금융정리하려합니다..</t>
  </si>
  <si>
    <t>--대출이란걸우습게생각했다가제작년부터대출받았던총금액이-기업은행400-카드론400-캐피탈550-사금융500(저축은행포함)이정도였습니다매달원금이자만갚아나가기도힘들었습니다..학자금대출은부모님께서내고계시고..주간에직장다니고새벽에한달50만원짜리아르바이트하면서잘!!갚아나가서현재!!!기업은행과카드론은모두상환하였고..캐피탈도1년지나도록갚아오고있습니다..(사금융도한곳은1년한곳은6개월지났습니다)신용등급이란것에신경이무심했다가...이제서야결혼을앞두고알았습니다...주거래급여통</t>
  </si>
  <si>
    <t>150통장수령합니다..300%상여금+수당이있습니다..지출은캐피탈250,000+사금융350.000생활비200.000이게전부입니다......</t>
  </si>
  <si>
    <t>사금융상환,결혼준비시작</t>
  </si>
  <si>
    <t>2008년좋지못한일로급하게대출을받게되어처음대출이란것을받게되었는데중계라는잘못된방법으로사금융3군데산*300원더*400스타***250이렇게받게되었습니다돈좀벌고싶어서못된사람말에꼬여서괜히손댔다가피해만몇천만원보고대출까지받아현재산*200원더*300스타***250(이건그동안이자10만원씩만납부)남아있는상태입니다그리고카드빛으로700여만원있던것이5월25일오늘로모두끝났습니다.이제정말사금융만처리하면한결더편안한마음으로모든것들을순차적으로처리해나아갈수있습니다진심으로부탁드립니다</t>
  </si>
  <si>
    <t>(급여액)직장수령(현재재직2개월수습기간마지막달입니다)6월달까지는세금제하고93만원7월부터160만원가량세금제하면150정도됩니다(정규직전환됨)(지출비용)현재사금융권이자비용만한달에40만원정도입니다원금까지모두62만원카드대출은한달에12만5000원씩나갔는데이번달로모두상환하여종료됩니다(생활비용)통신비:5만원,카드사용비:20여만원보험료:7만원(총수익-총지출)현재월급93만원+사금융비용62만원생활비20여만원7월달기준월급150+사금융비용62만원+생활비20여만원투자자선생님들께서750만원투자해주시면이렇게사용할생각입니다사금융산*200만원원더*300만원스타크***250만원상환이번달로카드대출도모두갚게되고현금서비스비용도모두끝나게됩니다이제는높은이자의사금융만해결한후적금을들어신용을더욱높게할생각입니다그렇게하여머니옥션투자자분들께는안정적인수익이발생할수있도록원리금균등항환약속을지키며상환일전에가상계좌로입금토록하겠습니다도와주시길부탁드립니다그리고입찰이되는대로사금융상환후모두납부했다는증명서를사진으로올려드리도록하겠습니다부탁드립니다.현재연체한번없이사금융도모두갚아나아가고있습니다불편함전혀없으시도록상환을최우선으로생각하겠습니다.23일을상환일로정했지만20일안으로모든상환일을지키겠습니다</t>
  </si>
  <si>
    <t>상환가능한만큼만올립니다.</t>
  </si>
  <si>
    <t>현금서비스상환후에생활자금으로조금남겨두려고합니다.현금서비스전부상환하려니월급여다들어가야해서경매올립니다.현재연체이런거전혀없고,제능력내에서상환가능한만큼만경매올립니다.월급여가업무특성상통장으로는반정도만입금됩니다.이때문에꺼려하시는분들계실지도모르겠습니다만,그렇다면당장에연체라든지문제가생기겠지요..연체없습니다.깔끔한상환자신있습니다.</t>
  </si>
  <si>
    <t>매월제가납부할수있는금액만큼만경매올렸습니다.상환계획이라하면연체없이깔끔하게정해진날정해진금액딱딱맞추어상환할것이라는점!!약속드립니다.</t>
  </si>
  <si>
    <t>이젠맘편히살고싶습니다</t>
  </si>
  <si>
    <t>저는집안사정상혼자나와서일을하며살고있습니다혼자나와서처음으로핸드폰을샀는데아직철이없던때라연체가꽤되있더라구여이것때문에이만저만걸리는게많습니다이것만해결하고새로운맘으로일하면서공부를하고싶은마음입니다</t>
  </si>
  <si>
    <t>제가지금백화점에서영업지원식으로일을하고있구여정직원이구여한달에급여는150만원씩꼬박꼬박받고있습니다이자율은제가감당할수있는한에서제시를하는거기&amp;#46468;문에연체없이상납할수있습니다느낀게많아서상납은연체없이낼수있습니다투자를해주신다면말이아닌믿음으로보답해드리겠습니다</t>
  </si>
  <si>
    <t>부모님생활비및본인생활자금필요</t>
  </si>
  <si>
    <t>월급185만원세금빼고169만원매달1일원금+이자상환</t>
  </si>
  <si>
    <t>고금리상환하고싶습니다.</t>
  </si>
  <si>
    <t>절대쓰러지지않겠습니다..</t>
  </si>
  <si>
    <t>안녕하세요..29에매장을운영하고있습니다..이분야에서9년을일하다가이제매장을인수하게되었습니다.처음엔자신이없었지만정말잘할수있고지금도마찬가지로열심히일을하고있습니다.하지만한다는마음은돈에서조금은작아지더군요..여지껏집안사정이어려워집안을돕고여유없이지내다작게나마들었던적금500만원을매장인테리어비로투자하고..본사계약에따른매장보증금2천만원을마련하기위해정말제매장이된다는생각에급한맘으로제대로알아보지도&amp;#50518;고사금융등여러군데대출을받게됐고그로인해좋던신용도안좋게되었지만..이금액이면정말내매장이될수있다는생각에여러군데도움을청했지만거절을당하고마음에상처도받았습니다.하지만전절대쓰러지지않고다시이렇게다시도전하게되었습니다.마음에상처는시간이지나면아물겠지만..이매장을포기하게된다면전..일어서지못할거라는생각으로이런간절한마음으로도움을청합니다..</t>
  </si>
  <si>
    <t>매달순수익으로200~300이상으로최고600까지도벌고있습니다.또적게나마적금도들고있구요..기존대출을받은건원금을많이상환하려고노력하고있습니다..연체도없습니다.조기상환도가능합니다..매장에매출도점점더높은수준으로올라가고있습니다.도와주신다면실망시켜드리는그런일은없습니다..당당히이매장에서열심히일하는모습과그결과물을꼭보여드리겠습니다..한번더믿음을드리겠습니다..실제로보지도않은사람을도와준다는게어려운일인지알지만정말자신있게또그렇게도와주시는맘정말크게크게가슴에새기겠습니다.저를믿어주세요..</t>
  </si>
  <si>
    <t>꼭돈이필요합니다</t>
  </si>
  <si>
    <t>이사를해서생활자금이필요합니다.카드값도일부주고요</t>
  </si>
  <si>
    <t>준종합병원에서간호사로1년7개월근무하고있습니다.월세금제외하고160정도됩니다.4대보험되고요급여통장있습니다.</t>
  </si>
  <si>
    <t>[추가대출</t>
  </si>
  <si>
    <t>대출목적은제목에서도보듯이급한생활자금입니다.아버님이원래도당뇨등으로질병이있으셨는데이번에목에디스크도같이오셨다고하네요이미기존추가대출도많이있고서울로치료하러오시는데조금이라도보탬이되고자합니다.</t>
  </si>
  <si>
    <t>제가2009년도에이미머니옥션에200을대출받은적이있습니다.그때는제가음주운전으로인한벌금납부가목적이었는데저한테투자하신분은아시겠지만6개월여동안단한번도1일도연체된적이없습니다.저한테투자하셨던분들은믿으시고다시한번도와주셔도믿음을저버리지않을겁니다.기존대출중에변동사항이있어적어놓습니다.기존에HK상호저축은행에500이있었는데5월달부로전부다완료가됐구요남은대출건에대해서적겠습니다.시티:500/남은금액:400/월상환액:34만원현대스위스:500/남은금액580/월상환액:34만원러시앤캐시:400/월상환액:20만원리드코프:400/월상환액:20만원하이캐피탈:100/월상환액:10만원산와:100/월상환액:10만원이렇게있습니다.사금융은현재이자만내고있습니다.제가원래기존대출에대해서투자자분들에게설명했던상환계획이전환대출을하겠다였는데투자금목적으로시티와현대에서추가대출을해서대환이늦어지고있는상황입니다캠코전환을하려고하는데6개월전에20%이상의대출이있으면안되기에아직기다리고있는상황입니다.제가현재삼성계열회사에근무하고있으며기본급이3200으로월230정도를수령하고있습니다.현재이자및대출금상환금이월130정도들어가고있습니다.제가이자금을못갚을이유가전혀없구요이미아무런생각없이쓴사금융때문이라도돈에대한무서움을너무잘알기에절대연체같은것없을거구요제가이미다갚고재대출하는거라면조금더어필하기좋을것같은데6개월여동안연체가없다는상황으로라도이렇게어필을하고싶습니다.현재기존머니옥션의대출금에대해서는6개월여정도남아있구요기존의분들은아시겠지만성실하게납부하고있습니다.믿어주셔도될것같습니다.많은투자자분들의관심부탁드리겠습니다.감사합니다.</t>
  </si>
  <si>
    <t>금융상환자금</t>
  </si>
  <si>
    <t>도와주세요절대연체되는일없도록하겠습니다.</t>
  </si>
  <si>
    <t>전에글올렸었는데유찰되어서이자율더높이고해서다시올립니다..주구장창얘기하지않도록하겠습니다...핸드폰요금8-90만원내야하구여....사금융2군데산xx니,바x크레디트100만원씩손댔습니다.49%고금리이율로내고있는데둘다63만원가량남아있습니다.이율너무높아서중도상환해버리고머니옥션통해저렴한금리이용하고싶습니다...사금융마지막한군데웰x크레딧이것역시100만원대출받고현재13만원정도남아서다상환한거나마찬가지입니다.</t>
  </si>
  <si>
    <t>삼성계열쪽에회사에상무님비서로정규직으로들어간지2개월정도되었습니다국가대표운동선수들,그외소속운동선수들재활치료해주고체력단련해주는곳입니다.초급130받습니다.공제되고하면120정도나올거로예상하구여그외에주말에시급만원인호프집(빠아닙니다..호프레스토랑이에요)알바하고있어서매일5-6시간정도일하니깐월급받는것도있습니다.그리고내년부터는회사에서상여금,유가환급금등등보너스도나옵니다.한달에지출하는돈은핸드폰요금20만원대였지만기본료저렴한걸로해서10만원대로줄일거구여,회사출근할때교통비는후불체크카드로한달에2만원정도빠져나갑니다.그리고강아지를키우고있는대사료비,미용비대략한달에5만원정도지출합니다..여유가생기게된다면CMS라는적금을조금씩할생각이구여..그외생활비15-20만원지출하구여회사매달급여일은6일입니다.급여통장있구여물론4대보험도가입되어있습니다.아버지비료사업시작하셔서3주전부터지방에서방도못잡구찜질방에서생활하시다가이번주에원룸잡으셨네요.사업하면서카드사에빚을많이지신듯하여당분간사업하시면서형편나아지실때까지는달달이되는대로돈입금해드리고있습니다.아,.그리고대학다닐때신한은행에서학자금대출오백만원가량받은게있어서대출원리금매달3만원약간넘게빠져나가구여-이것저것급한마음에생각을하다보니좀복잡한듯글을쓰게되었네요.....6일이급여날이니10일에는반드시단한번도연체되는일없이투자해주신분들께갚아나갈것을저의가장소중한곳중저의눈을걸고약속드리겠습니다.도움받을수있는기회가된다면저역시지금있는빚을청산하고안정된생활을찾았을때지금의저와같은도움의손길을필요로하는분들께제게투자해주신분들을본받아베풀도록하겠습니다.</t>
  </si>
  <si>
    <t>일어서는힘에다리가되어주세요</t>
  </si>
  <si>
    <t>기존거래업체의미수금회수가어려워애로를겪고있으며,본인의사업은상승할준비가되었어도,자금이융통이어려워새로이연구한제품을시장에내놓아야하나기초재료구입에곤란을겪어부득이,머니옥션의건실한투자에기대해보고자합니다.</t>
  </si>
  <si>
    <t>본인이신청한금액이성사될시,통합하고자재구입에숨통이트일것으로확신합니다.우리캐피탈매월상환금이자467,771저축은행월382,900삼성카드월220,000머니옥션월335,246위의3개를압축하여1,070671=533,715가되니,현재까지연체없이위기시대를이겨온힘을사업을반석위에올리는힘으로교체할수있으며,재료구입에애로가풀리면빠른시간에성장하고,귀하고귀한투자금에상환못하는일은없을것입니다.</t>
  </si>
  <si>
    <t>다시한번부탁드립니다!!ㅠㅠ친정아빠병원비때문이에요!!ㅠㅠ</t>
  </si>
  <si>
    <t>친정아버지께서뇌출혈로쓰러지셨습니다아직연세가48이신데갑자기쓰러지시는바람에저희가족모두비상에걸렸습니다.저희집에서는제가장녀이고또남동생은아직20살인대학생입니다.저는20살에시집을와서이미저에게는2살과4살된딸이있습니다.저희딸들에게외할아버지를잃게하고싶지않습니다저또한아직아버지를보내드릴자신이없습니다!하루라도빨리수술날짜를잡아서아버지가더이상나빠지지않기를바랄뿐입니다.저도일을하고있고신랑도일을하고있습니다정말더열심히일을하여서착실하게상환하겠습니다꼭부탁드립니다...정말다시한번꼭부탁드립니다</t>
  </si>
  <si>
    <t>신랑-220본인-180공과금-15만원보험료-신랑12만원본인6만원아이들10만원휴대전화-14만원기름값-60만원식비-30~40만원아이들놀이방-10만원대출상환금-70만원카드값(매달일정하긴함)-70만원시부모님-30만원저희부부가한달버는돈에서60만원원정도가남습니다.절대연체없이잘상환할수있습니다헛돈쓰지않고다른대출금또한단한번의연체없이잘갚아나가고있습니다..!!꼭부탁드립니다!!!</t>
  </si>
  <si>
    <t>환승이이루어진다면상환계획은매월월급이200만원입니다.머니옥션상환금35만원정도핸드폰및공과금15만원유류비30만원용돈및생활비50만원산와,원캐싱,스타대출상환금50만원정도이로인한180정도평균지줄비가형성이됩니다.하지만머니옥션을통해서환승을받을수있다면매월환승원리금을상환하더라도여유자금이50만원이상생기므로이로인해적금을가입해목돈을만들어빨리대출금상환에대한계획입니다.</t>
  </si>
  <si>
    <t>前직장임금체불로인해대출을요합니다.</t>
  </si>
  <si>
    <t>제가5월초까지일한직장에서임금이체불되어있습니다.대략두달치정도이며,총금액은4대보험,연금을제하고280만원정도됩니다.현재는제가새로운직장을구한상태이며,전직장에서채불된임금에대해서는노동청에넘어가있는상태입니다.노동청에넘어가긴했지만,이런저런유예기간등등에걸려처리까지대락2-4개월정도걸릴것으로예상됩니다.비록현재새직장을가졌지만새로시작한지얼마안되어월급일은한달가량남았고,월급을못받은채로2-3개월을생활하다보니슬슬생활이힘들어져난생처음으로대출을요하게되었습니다.비록큰돈은아니지만,어머니께서지금껏혼자서저를키우신지라차마어머니께도움을드리진못할망정손빌리기에는맘이안편하여급히찾다가이곳으로오게되었습니다.</t>
  </si>
  <si>
    <t>제1금융,제2금융은물론그이하사금융사에서대출을받은적단한번도없습니다.다만지난한달간이래저래생활하면서주변인에게자잘하게빌린30여만원정도의개인적인빚만있을뿐입니다.제가새로옮긴직장에서첫월급을받는날이7월10일이며,그이후로매월10일마다월급을받게됩니다.급여는처음2달간120만이며[6월,7월]그이후기본135에때에따라보너스와인센티브가붙습니다.한달평균고정지출은핸드폰비와어머니께드리는일종의용돈을합한40만원과개인적으로사용하는용돈등등을포함하여60만원정도됩니다.급여를상대적으로적게받는처음2달간은개인적인용돈과핸드폰사용을줄여안정적으로상환할것이며,그이후엔좀더부담없이상환할수있을것으로생각됩니다.따라서매월15일에상환해야하는건은전혀문제없이처리할수있습니다.저번직장에서임금체불로고생한지라이번엔확실히믿음직하고나름규모있는튼실한사업체에서근무하게되어연체나약속불이행없이,성실히투자하신그이상으로돌려드릴것을더욱장담할수있습니다.그사이,노동청에넘어가있는전직장임금체불건이해결되어제가못받은월급을받게된다면,받지못해도마찬가지지만,더욱더확실하게투자자분들과의약속을이행할수있습니다.</t>
  </si>
  <si>
    <t>투자를부탁드리겠습니다.</t>
  </si>
  <si>
    <t>제가지금치과치료를받고있는데비용이만만치가않네요^^;그래서여러투자자님들께부탁을드리고싶습니다.잘못된중개업자로인해신용조회가많이들어가등급이많이떨어져있습니다.그래서막상은행에서대출을받으려했었는데신용조회건수가많다고부결이나네요;늦었지만신용관리의중요성을알게되었습니다.그래서부득하게여러투자자님들의도움을부탁드리게됐습니다.</t>
  </si>
  <si>
    <t>저는매월10일에월급을받고있습니다.월142만여정도의급여를받고있습니다.이중에서기대출상환에월30원정도를쓰고있으며나머지는저축및생활비로쓰고있습니다.그래서월15일마다원리균등으로대출금납입을충분히할수있습니다.여러투자자님들의관심부탁드리겠습니다.</t>
  </si>
  <si>
    <t>생활자금으로활용하고자합니다.아기가태어난지얼마안되서사용되는비용이만만치않네요내년부터는집사람도직장을다니기때문에형편이나아질것같습니다.</t>
  </si>
  <si>
    <t>1.대출내역하나은행:3,555,000원=월상환금액:140,000원국민은행:4,750,000원=월상환금액:160,000원스타상호:823,000원=월상환금액:130,000원현대캐피탈:631,000원=월상환금액:130,000원2.수입원(주)샬롬벽지는설립13년차벽지제조회사입니다.년100억이상매출을달성하고있습니다.저는9년이상근무중이며현재관리부과장으로재직중입니다.급여는매월10일세금공제후이백만원을통장으로수령하고있으며기타자격증(품질관리)수당으로현금150,000원받고있습니다.3.상환계획월수입2,150,000-고정지출1,600,000=잔액550,000=대출금상환성실히상환할것을약속드립니다.</t>
  </si>
  <si>
    <t>직원관리부주의로인한클레임건해결자금</t>
  </si>
  <si>
    <t>안녕하세요~!!상민파파입니다...송구스럽게다시한번경매올려봅니다.지난4월부터새로오픈한제2서브점매장인수로인한사업자금과직원월급등으로인하여급한마음에대출올리느라신경도못쓰고여러가지일로인하여머니옥션방문도못하고있는실정입니다.간단히얘기드리자면,이번2매장오픈과동시에직원채용을하였는데요.직원이잠수타고클레임건에통화미발생건과여러가지일이복합적으로꼬이게되어저도현재동인천매장을오픈을못하고있는실정입니다.현재매장(제물포대통이동통신)만운영중에있기에동인천매장을정리중6월10일에보증금권리금도합1300만원을계약자(지인)에양도하기로하였으나,지인분이셔서계약금은받지않고매장물건만뺀상태에서제물포매장만운영해오던중동인천매장계약취소건때문에현재,복잡한상황에처하게되었습니다.5월에판매된명의도용건으로인해200만원정도대리점에환수조치되어있는상황이구요...정말해도해도너무한단생각이들어연락을취하였으나연락이안되고있는상태입니다.사람일모른다고너무허망하고머리가너무아프네요...6개월상환으로올리려했으나300만원미만만가능하다하여.1년으로올렸구요...투자이익을위해선저도알기에중도상환은되도록늦게하도록하겠습니다.투자해주시면확실한상환약속드립니다.이런글쓰기도창피하고고민많이했습니다.많은관심바랍니다...</t>
  </si>
  <si>
    <t>현재대리점정산금1200만원정도6월7월8월달에3개월간정산금이입금예정입니다.동인천매장보증금:1000만원권리금:300만원현재부동산휴대폰포털싸이트에매장임대올려놨기에이달안에매매될예정입니다.제물포매장월매출600~800만원생활비200만원(공과금.월세.보험.육아비.생활비등등)월세:60만원(제물포)대출금:머니옥션(32만원)+새마을금고(35만원)+러쉬(10만원이자상환)+러쉬(26만원원금이자상환)머니옥션융자640만원+이자140만원입금중인원리금월54만원재투자중감사합니다.</t>
  </si>
  <si>
    <t>현재코스닥상장회사에9년차대리로다니고있으며,작년연봉3000만원을받았습니다.부채가많았는데소비자금융권은누님에게부탁하여변재중이며,저는은행권만갚아가는중인데요..은행변재조건에30%가급하게필요해요...더이상은집에손을벌릴수가없는실정입니다..신용이안좋은상태라더이상대출은불가피하구요....열심히연체없이변재잘하겠습니다.</t>
  </si>
  <si>
    <t>여러분도움을주십시오</t>
  </si>
  <si>
    <t>현재제가시티에390저축은행160사금융960정도있습니다이중에서사금융6곳중4곳을우선정리하고싶습니다그리고제가중계업자를잘못만나서조회기록이많이있습니다조회를여기저기다쑤셔놓고그뒤론연락도안되고있습니다</t>
  </si>
  <si>
    <t>사금융4곳을먼저정리하고싶습니다그럼12개월뒤엔사금융2곳과저축은행100만미만으로남을거구요시티도200만원대가될겁니다물론머니옥션도전부상환했을거구요그럼그뒤머니옥션에서한번더도움을받아서나머지도모두정리할생각입니다현월급은215만원정도받습니다근무년수는4년6개월이구요4대보험다됩니다그리고얼마되진않지만상여금도4번받습니다그리고내년4월에퇴직금정산받습니다저희회사는13개월에한번씩정산을해주거든요2년뒤에는제가사금융이자때문에시달리는일없이평범하게살고싶습니다투자자님들제발저를믿고한번만믿어주십시오부탁드립니다</t>
  </si>
  <si>
    <t>후회없는선택이실것입니다.</t>
  </si>
  <si>
    <t>처음대출에대해잘알지못하고사회생활을시작할대초반에자금이필요해대출을받은이후로아직안정되지못햇을때대출을받아서버티어왔습니다.보험설계사로생활한지11개월차입니다.지난달연휴등으로인해지출량이많아활동비가부족한상태입니다.아직미혼이지만연체한번해본적없습니다.신용도는낮지만절대후회없는선택이실것입니다.설계사로활동중이라월급이많은달은상환도했었고자동차사고로인해추가대출을받았어야했던달도있었습니다.절선택해주신다면100%수익을올리실수있다고자신합니다.월급의편차가큰만큼...상환과대출이복합적으로일어날경우가많았습니다.다음달월급의경우는600만원선입니다.타대출같은경우는월급의여유돈으로대환도할생각입니다.절선택해주신다면100%자신할수있습니다.꼭수익올리실것입니다.</t>
  </si>
  <si>
    <t>상환과대출이종종발생하였지만한번도연체한적없었습니다.다음달월급의경우는670정도인데현재고금리사금융은바로대환할것입니다.보험료로약50만원정도지출중이고(부모님것도제가납부중입니다)생활비로50만원(기름값포험)금융이자납부로약60만원정도납부중입니다.매달연체된적한번도없었습니다.절선택하신다면후회없는선택이실것입니다.</t>
  </si>
  <si>
    <t>부디부탁드립니다</t>
  </si>
  <si>
    <t>(대출목적)현제고금리대출을받아서사용중입니다상환능력은있으나이자및지출이아까워이곳을통해상환하려합니다</t>
  </si>
  <si>
    <t>(상환계획)기존대출내역1.사금융권(산와머니hk저축은행);각이율(48%)합(400만원)2.카드대금(140만원)주수입내역1)급여:160만원서비스직근무지출내역1)대출상환금액:사금융40만원2)카드대금:20만원3)적금및청약저축:20만원4)집세+공과금:30만원5)생활비+기타:30만원(상환계획)현제수입(160만원)대비지출(130만원)이적습니다위에서말씀드렸듯이투자자여러분께도성실히상환하겠습니다지금상환금액을그대로투자자분들께상환한다고생각하시면성실히상환할수있을거라생각합니다그리고차후다른곳으로지출될금액도전혀없습니다이점모두고려하시어투자해주신다면정말반드시성실상환할것을약속드리겠습니다고맙습니다</t>
  </si>
  <si>
    <t>자식된도리를지키고싶습니다</t>
  </si>
  <si>
    <t>1.대출목적-병원비(입원비및MRI등2.대출용도-아버지병원비입니다진단서확인가능하고3년전에췌장암진단을받으셨으나3년이지난지금완쾌하셨을거란기대와달리건강상태가좋지않으십니다.자식된도리로써완쾌하시는것이최우선이나치료라도심적경제적부담을덜어드리고자이렇게몇글자적었습니다작은관심부탁드림니다3.기대출:200만원[티머니론:주태산대부]</t>
  </si>
  <si>
    <t>제가급여가220만원을수령함니다재직은이제두달이고요4대보험료를제외한금액입니다.-현지출내역-1.월세:7만원(관리비포함)2.통신요금:10만원(+-3만원)3.기대출:200만원(이자8만+원금15만=23만납입)현재1회납부함4.통신연체:없음5.기타:식비와교통비등월40만원6.아버지:매월50만원씩송금해드리고있음머니옥션대출받았을경우급여수령금액에서평균지출금액을빼면90만원정도가남슴니다매월이자납입하면서6개월동안재직및급여통장수여4대보험가입이이루어져있다면주거래은행에서저금리로대출을받을수있다하여서남은원금만큼만대출받아상환할계획입니다.</t>
  </si>
  <si>
    <t>생활자금및대환용도저축합해서대출받아고금리정리</t>
  </si>
  <si>
    <t>러시앤캐시200만원월14만원상환산와머니300만원21만원상환국민은행400만원9만8천원상환농협400만원9만원상환봉화산설렁탕실장7년근무급여350만원성실이상환하겠습니다.지출아파트관리비교육비통신비금융비차량유지비등</t>
  </si>
  <si>
    <t>부부가함께직장을다니고있습니다.연체없이매달지급잘할수있습니다.부탁합니다</t>
  </si>
  <si>
    <t>한가정의가장이고또한집안의장남입니다.제식구밥먹고살기에는부족함이없지만,,이번에아버님께서불미스러운일때문에해결해야할자금이필요해서이렇게접수하게되었습니다.</t>
  </si>
  <si>
    <t>산와머니300자금받아100원정도납입했고요미래에셋에500받아250만원납입했습니다.제가LG파워콤울산지사에근무(5년차)하고있지만정식직원은아니고,개인사업자라고해야되더군요,,,급여를LG파워콤에서받고주민세랑소득세를납부합니다.와이프도메리츠화제에근무를하고있고요저의급여는250정도고요와이프는150정도입니다.고정적인급여를받기때문에크게원금상환에대한문제는없을것같습니다.기존대출쪽에도이자상환정확히잘하고있습니다</t>
  </si>
  <si>
    <t>자동차사고로인헤급히대출신청합니다.</t>
  </si>
  <si>
    <t>며칠전운전중사고가났습니다.물론제가잘못해서사고가났지만7:3으로과실이저에게7이되었습니다.그런데제가자차보험을들지않은상태여서상대방차는보험처리가되었지만제차는어쩔수없이제가수리비를지불해야하는상황입니다.목돈을가지고있지않아서이렇게신청하게되었습니다.</t>
  </si>
  <si>
    <t>매달25일이급여일입니다.그날로상환일로정해놓으면절대연체하는일없을겁니다.그리고현재는연봉이좀적은편이지만내년1월부터연봉이두배가됩니다.(기술을다루는엔지니어이기때문에회사특성상2년이지난내년부터연봉이인상됩니다.)확실히값을수있다는의지와여건이되오니많은도움부탁드립니다.</t>
  </si>
  <si>
    <t>높은금리에월급타면이자로반이상이나가네욤;;;</t>
  </si>
  <si>
    <t>안녕하세요결혼하여첫아이를낫고일도안하고일년을집에서육아에만전념했습니다결혼전이랑현재랑당연히경제적으로힘들었고제욕심이지나쳐소득만으로만족못하고욕심을내다보니어느순간남는건빚이였습니다ㅠㅠ올3월부터일함과동시에hk저축은행대출을받았는데48%라는이자벽이너무나도큽니다신용등급도많이하락하여당장이아니더라도성실히등급을올리고싶습니다투자자여러분들이저를도와주신다면연체없이매달이자와원금을같이상환하고신용상승으기회를제게주세요부탁드립니다</t>
  </si>
  <si>
    <t>기회를주신다면현재hk저축은행에서받은대출500을상환하고싶고요현재제가감당하는이자는원금75,520이자182.540남아있는대출금액은4,838,589원입니다주수입원은현재(주)수호원정직이고요4대보험퇴직금다적용됩니다월급은134만원으로책정되어있긴하지만매달일정금액은122만원이고요고정지출은핸드폰비7만원식대5만원이자상환액백화점카드(매달입금액은조금씩틀리고요)씨티은행카드24만원정도나갑니다대출이후엔수입에서대출상환금월30만원예상하고있고요가능하다면고정지출비용도줄일생각입니다제발부탁드립니다</t>
  </si>
  <si>
    <t>잘부탁드려요</t>
  </si>
  <si>
    <t>전역후너무힘드네요..</t>
  </si>
  <si>
    <t>이렇게까지노력해본적은처음입니다.누구한테빚지고사는거싫어서나름스스로해결하고살아왔는데요.사정이사정이고너무급하다보니이런방법도찾게되네요.08년5월27일에전역하고나서여러가지사회경험들을겪게되었는데요.가정사정이안좋아서어쩔수없이가족들이다따로따로나와서살고있습니다.그래서지금혼자살고있는데요..아버지가무직으로지내시다가어렵게어렵게장사를시작하셔서장사를도와달라고하시더라구요..그래서도와드렸는데아버지장사하시는게아버지개인사정으로인해또어렵게일궈놓으신장사를못하게되었습니다...사실제가아버지한테손벌려서산적도한번도없고항상제힘으로해결하며살다가아버지사업이잘안되어서월급을못받았거든요.월급까지는바라지도않았는데제가혼자살기때문에밀린방세와가스요금때문에이렇게여러분의도움을청합니다.총필요한금액은100만원입니다.이제겨울이가까워졌는데날씨가많이추운데아직보일러도못떼고씻을때에도찬물로샤워하는데너무춥습니다..방세도당장내지않으면이제&amp;#51922;겨날판이라서이렇게급히여러분께도움청합니다..집에쌀과김치조차도없네요..</t>
  </si>
  <si>
    <t>이자율40%책정하니한달에10만3천원안되네요.한달에10만3천원못갚아서빚쟁이로도망다닐사람아닙니다.저는아직젊고밝은미래가있습니다.젊은나이에고생해보신분들..저한번믿고투자부탁드립니다.한번도와주시면착실하게잘살아이런어려움그만겪고싶습니다.솔직히말씀드리면아직무직입니다.하지만내일부터일시작하면최소한달에100만원에서150만원안팍으로돈벌수있습니다.생활비+방세+공과금=70만원안돼고요30만원이상여윳돈생깁니다.아직젊은청년입니다.전역후고생해보셨다면..사회초년생때고생해보셨으면한번만도와주세요.아직젊고하고싶은게많습니다.지금처럼이대로무너지기싫습니다...</t>
  </si>
  <si>
    <t>어머님허리수술</t>
  </si>
  <si>
    <t>어머남이뇌경색으로몸이불편하신데.재활운동하시다가.간병인의실수로넘어져서허리를다쳤읍니다지금참고견디시고있는데.자식으로서수술을해드려야하겠어서요.직장4개월다니고있고요월급은어머니때문에가불을해서10월달한번110만원통장으로받았읍니다.(3개월은수습)신용은9등급나옵니다신용불량아니고요연체없고요</t>
  </si>
  <si>
    <t>연봉2400입니다만치는않지만아내와맛벌이하고있읍니다.아내가대학을다녀서학비대느라힘들었는데마지막등록금냈읍니다내년2월에졸업하고요.한학기등록금이800만원이었읍니다졸업을하니대출금은어렵지않게갚을수있겠읍니다</t>
  </si>
  <si>
    <t>(성실상환약속)사업용운전자금이필요합니다.</t>
  </si>
  <si>
    <t>서버,네트웍장비및SI사업을위주로하고있습니다.사업의특성상꾸준히매출이일어나는게아니고프로젝트단위로이루어지기때문에일시적으로자금의회전이안될경우가있습니다.운전자금으로대출을희망합니다.</t>
  </si>
  <si>
    <t>&lt;현재다른대출상황&gt;신용대츨(신한10%)1500만원-36개월원리금균등상환신용대출(국민15%)700만원-24개월원리금균등상환신용대출(웰컴크레딧49%)-500만원-원리금균등상환신용대출(원캐싱49%)-300만원-월이자만상환신용대출(HK상호저축48.5%)-450만원-36개월원리금균등상환&lt;주수입원&gt;SI수주및전산장비납품으로인한수입2008년:소득금액(세무서신고기준)29,750,000원(년매출:362,463,000원)2009년:소득금액(세무서신고기준)33,208,000원(년매출:382,633,000원)&lt;유지비&gt;영업비및이자상환이고정지출로나가고있으며,사무실은지인의건물을무상임대하여쓰고있으므로유지비에대한부담이적습니다.사업을시작한지만2년이지났으며전년대비매출및이익은늘어나고있습니다.소득금액은실소득이아닌세무서신고금액으로실제소득은그보다높습니다.(실소득:연5,000만원내외)기존신용대출금을연체없이상환하고있습니다.</t>
  </si>
  <si>
    <t>현금서비스받은것정리하고싶습니다.</t>
  </si>
  <si>
    <t>현재전북은행에600만원대부업에40만원대출,현금서비스받은것이100만원여정도있습니다.이번에유가환급금들어온것으로해서대부업은얼추정리할수있지만현금서비스받은것을정리하고싶어서요.(이대부업도한4번정도이상없이거래한곳이라우수고객이라고서류나조회없이바로가능하다하여근래에100만원만신청한건데최대한도나온다면서500만원을다짜고짜안겨주더군요.그래서다음날바로460만원상환해버리고40만원만동생약짓는데썼습니다.)동생이올해임용고시를봅니다.현재1차합격하여2차와3차를준비하고있는데서울에서공부하다보니부모님이보내주시는생활비외에들어가는것이많아제가현금서비스를받아이번에지원을좀해주었습니다.최종결과가나오는1월까지는부족함없이도와주고싶어서결정한것이지만개인적인부채를갚아나가는중의빠듯한살림이라현금서비스를한번에갚는것이무리네요.그래도부모님께말하기가면구해언니한테손벌리는동생이안타까워힘든기색없이이왕도와주기시작한거끝까지도와주고싶습니다.작년에2차에서떨어져재수하는거라많이위축되어있어서더마음이짠한것도있네요.</t>
  </si>
  <si>
    <t>저번상환계획올렸을때(한달전)월급실수령이135만원으로올렸었는데추석등쉬는기간이있어빠진금액이었던지라이달은금액이좀올랐습니다.현재수습기간이라90%를받는중의금액입니다.기본급766,820고정상여금53,250연장수당2402,910심야수당2121,300휴일수당2254,480소득세15,230주민세1,520국민연금67,500건강보험38,100노인장기요양보험1,540고용보험7,190소득총계:1,598,760공제총계:131,080실지금액:1,467,680이번실수령금액은146만원가량이었습니다.기본생활비:50만원(공과금,보험료,기타요금등모든지출포함)전북은행:25만원가량머니옥션상환1:24만원(현재상환중인머니옥션대출)머니옥션상환2:16만원(이번대출신청한머니옥션대출건상환금액)용돈:10만원기타:10만원(기타금액은거의동생용돈으로보냈었는데이번엔좀크게들어갔네요.)이렇게쓰고도돈이약간은남기때문에큰일이없으면자잘히쓰이기좋을것같구요.앞으로한달월급을더받고난후면수습기간이끝나기때문에10%를더받으니좀더여유가있을것같습니다.우선..금리가너무낮아서투자자분들께죄송합니다.저번엔23%로대출받았었는데나름고민하다1%를더올렸네요.-_-;;동생이임용고시합격해서자리를잡으면제가생활비조로들어가는금액도동생이좀더부담을할수있을거고그럼저도더숨통트고전북은행건도좀빨리갚을나가야지생각하기때문에모든것이빠듯한실정이라큰이자율을제시하지못했습니다.다른대출신청하시는분들에비해선너무약소한투자처입니다만,걱정하시는연체발생이나투자에손해가갈중도상환같은것은절대없을것을다짐합니다.</t>
  </si>
  <si>
    <t>기존고금리대출을상환하고싶어서신청하게되었습니다.</t>
  </si>
  <si>
    <t>현재고금리대부업을사용하고있어서한곳이라도이자율을낮추고싶어서신청하게되었습니다.기대출5곳에900사용하고있고요월상환금66만원정도내고있습니다연체된적은한번도없습니다.제나이에많은대출을사용하고있고,과도한조회로신용점수까지떨어져서캐피탈권에서상환하기가힘들어서신청하게되었습니다.</t>
  </si>
  <si>
    <t>1월군제대후취직해서현재8개월정도재직상태이고요.세전후130정도받고있습니다.현재기대출총5곳에900사용하고있고요HK300(월197,000)고려200(월145,000)위드200(월140,000)산화100(월70000)웰컴100(월106,000)()안이월상환금이구요연체된적은한번도없습니다사용한지는6개월정도&amp;#46124;구요.월급수령하고대출금내면70만원정도남고요충분히연체없이잘갚을수있습니다.투자자님들투자해주세요</t>
  </si>
  <si>
    <t>한번더머니옥션을이용합니다~감사드립니다^^</t>
  </si>
  <si>
    <t>안녕하세요~이번달카드비가부족해서이렇게대출신청을합니다~몇달전에도여기서대출받아서전액상환햇는데재신청을합니다~이번엔상여금이나오면중도상환계획도가지고있습니다저번처럼연체없이상환약속은잘지킬테니믿고부탁드립니다,감사합니다~그럼모두좋은하루되십시요~!</t>
  </si>
  <si>
    <t>대출기간은12개월로설정하엿고이자율은30%입니다매달월상환금액은97.487원입니다물론상환능력은충분히가능합니다,저번대출때랑거의동일한조건이니더자신감이생기네요부탁드립니다~</t>
  </si>
  <si>
    <t>현금서비스상환하고,1금융권에서만거래하려고합니다.</t>
  </si>
  <si>
    <t>이번4월달에우량직장군의회사에입사하게되었습니다.그전부터신용에관심이많아서개인적으로신용을꾸준히조회해왔는데,현금서비스는신용도에반영이안되는것을보고,현금서비스를꾸준히받아온결과주거래은행인신한은행의신입사원우량직장인대출에서신한카드신용등급이낮다는이유로대출이거부되었습니다.1금융권중에유일하게하나은행이랑신한은행은우량직장인대상으로1개월만넘어도신입사원대출이가능한데,그것을신청했다가거부당한것입니다.뿐만아니라입사전대출이600만원이있었는데.400만원은2개월간월급받은것으로갚고,부족한생활비는현금서비스로사용하게되었습니다.200만원은친구에게빌려서갚게되었는데,친구가급한일이생겨서돈을빨리갚아달라하기에200만원가량이필요하게되었습니다.지금통장잔고가200만원정도인데,현금서비스랑친구돈을갚으면.생활비가2개월정도부족할것같아이렇게대출신청을합니다.물론대출을받지않아도다시현금서비스를받아서생활하면,3개월안에현금서비스를다상환하고도생활이가능하지만,이번에회사에입사하여반지하방에서탈출하려고집을전세로옮기려고하는데,제1금융권에서대출을받기위해서현금서비스를가능한빨리상환하고다시는현금서비스를이용하지않으려고합니다.현금서비스를다상환하고는이제1금융권에서만거래하기위해서캐피탈보다는금리가다소높지만,신용조회를하지않는머니옥션에대출신청을합니다.</t>
  </si>
  <si>
    <t>현재대출은주거래은행인신한카드사에서받은현금서비스100만원이전부입니다.조회가되지않는대출은친구에게빌린돈200만원이전부입니다.이번에머니옥션에서대출을받아상환을하면,대출금이0원이되기때문에상환걱정은하실필요가없을것같습니다.월실수령액이175만원정도에3,6,9,12월은상여100%로2배가나오기에연체나상환걱정은전혀하실필요가없을것같습니다.뿐만아니라연말성과급도200~500%가량나오는회사이기에상환걱정은전혀하실필요가없을것같습니다.참고로지금수입은한달실수령액이1,750,000이고,3,6,9,12월은실수령액340만원가량입니다.6월달은입사한지2개월밖에되지않아상여가2/3밖에나오지않았으나앞으로100%가나올것같습니다.한달지출은월세-275,000원종신보험료-162,000원생활비-300,000원가량이전부입니다.</t>
  </si>
  <si>
    <t>산와머니상환하고싶습니다</t>
  </si>
  <si>
    <t>병원비로인하여산와..러쉬두곳중에서대출받았습니다.우선산와꺼정리할려고합니다</t>
  </si>
  <si>
    <t>두번씩이나유찰되어서저를믿고지원해주신여러투자자님께고맙고또면목이없네요벌써3번째글을올리고나름대로열심히뛰어다니는데제뜻대로잘안풀리지만희망은잃지않겠습니다.산와에서200만원러쉬에서300만원대출을받았습니다매달산와20만원러쉬는15만원씩나가는데요(연체기록없습니다)제수입은가게에서나오는수입원과체인점수주건으로들어오는수입이두개를합치면평균수입은300만원이상됩니다우선250만원을대출받아서상환하는것을보여드릴려고요연체할일없고.믿음하나로장사해온장사꾼입니다저를믿고투자해주시고,,보답할수있는기회를주셨으면합니다</t>
  </si>
  <si>
    <t>외고합격!학자금이필요합니다.</t>
  </si>
  <si>
    <t>안녕하세요.저의아이가이번에내신성적우수자로외고에합격을하였습니다.그런데앞으로입학할3개월동안선행학습을해놔야제대로따라갈수있다고하네요.물론지금까지꾸준히동네학원에서외고입시준비를해왔습니다.하지만워낙실력있는학생들이외고에몰리는관계로유명학원에서외고합격생만을위한선행학습강좌가있길래조금무리를해서라도보내볼려고대출신청을하게되었습니다.투자자님들의현명한판단을부탁드립니다.</t>
  </si>
  <si>
    <t>월소득은통장으로200만원(기본급여)법인카드100만원(직책수당)현금수령170만원(수당+식대+핸폰요금)집사람부업90만원정도--------------------------------------------------------------------월지출은HK상호저축(원금400만)원리금균등상환(월213,120)현대스위스(원금800만)(월335,800)바로크레디트(원금200만)(월120,000)산와머니(원금200만)(월120,000)유어캐피탈(원금100만)(월60,000)아파트관리비20만원정도통신요금18만원정도(휴대폰3,파워콤인터넷포함)보험료(부부,딸아들)50만원정도학원비(고2,중3)100만원정도학교학자금(고2,중3)30만원정도집사람이번돈은약간의적금이나계를붓고있는것같습니다.필수적인지출현황만적었고식생활비및기타지출들은생략했습니다.수입에비해대출은많지않으나신용관리를잘못하여신용등급이낮고과다조회사유로대출받는데외로사항이많습니다.급여날이매월말인데지출최우선순위가대출상환금입니다.믿고투자해주시면자식에대한투자라생각하고대출금역시연체없이성실히상환하겠습니다.</t>
  </si>
  <si>
    <t>대출정리</t>
  </si>
  <si>
    <t>창피하지만교원입니다(학교명을밝힐수없어연구소로적어놓았습니다)학교에서학생들을가르친지9년이다되어갑니다.직장이대학이라서조금조심스럽습니다.금액은크지않지만남아있는대출을한번에정리하고자합니다.</t>
  </si>
  <si>
    <t>급여와보너스그리고연구비등수당으로상환하려합니다.기존대출을정리하고자하며,지금까지한번도연체같은것은없었습니다.</t>
  </si>
  <si>
    <t>직장인입니다.</t>
  </si>
  <si>
    <t>생활자금및저렴한이율로금융상환하려고합니다.</t>
  </si>
  <si>
    <t>급여일이매달5일로매월10일에원리금균등상환가능합니다.</t>
  </si>
  <si>
    <t>분산된고금리대출을일부라도저금로대환했으면합니다.</t>
  </si>
  <si>
    <t>총7곳으로분산된고금리대출을일부라도저금로대환했으면합니다.이자를납부하는것만으로도생활에큰어려움이많습니다.일부라도저금로대환했으면합니다.</t>
  </si>
  <si>
    <t>1.다른대출건현대캐피탈130만원,이율38%아주캐피탈300만원,이율39%제일저축430만원,이율31%현대스위스저축490만원,이율39%떠블유저축450만원,이율37%위드캐피탈450만원,이율44%스타크레디트400만원,이율49%기존대출의월상환액은약160만원2.직장중소기업의전산실에서전산업무및프로그램개발업무를하고있습니다.3.급여월급여는265만원이고연봉은3700만원입니다.4.월고정지출대출상환액을제외한월100만원은생활비로사용하고있습니다.5.상환계획1000만원을대출받으면현대캐피탈,위드캐피탈,스타크레디트를상환할예정입니다.기존에이세곳에서매월70만원을납부하고있기대문에이곳을대환하면납부하던금액으로충분히상환할수있습니다.</t>
  </si>
  <si>
    <t>의료비등으로대출신청합니다</t>
  </si>
  <si>
    <t>안녕하세요김은진이라고해요요즘정말죽고싶을정도로답답하네요피시방에서일을하구있는대요월급을사장님이직접주시는바람에다른대선대출이안된다고하더라구요여기피시방에서일한지는2달정도&amp;#46124;어요어머님은작은호프집경영하시는대요즘경기가않좋다보니장사두않되구동생하나있는게몸이않좋아서뇌막염에걸렸다네요....;;어머님이이리저리알아보구있지만잘않되나봐요어머님께서미안해하면서하시는말씀이저한테까지물어보더라구요그래서전아르바이트하면서조금모은게있는대내가마련해볼께하며지나갔어요솔직히아버님이안계셔서그때부터의료보험이안&amp;#46124;다네요그래서병원비가좀부족한대솔직히제가마련할수있는금액이아니더라구요그래서이리저리지인들을통해서알아봤느대힘들더라구요머대출이니카드니이런건한번도받은적이없구요단하루도안밀리게갚아드리겠습니다인터넷을통해여기를알게&amp;#46124;는대혹여나급한마음에올려봤어요..단하루도밀리지않게확실하게잘갚아드리겠습니다..</t>
  </si>
  <si>
    <t>이피시방에서한달에10일마다85만원씩사장님한테직접받구있어요집에어머님드리는금액20만원제핸드폰비많이잡아봐야5만원버스비한달에6만원기타비상금한10만원빼구전부남는금액입니다필요금액은300만원이구요24개월로하면한달에20만원도안되더라구요이금액은제가충분이갚아드릴수있어요대출을처음받는지라잘모르지만앞으로살아갈날이많습니다단하루도연체없이잘갚아드릴께요한번만도와주세요...ㅜㅜ</t>
  </si>
  <si>
    <t>믿음에보답하겠습니다.</t>
  </si>
  <si>
    <t>11월에결혼을하게되었습니다.</t>
  </si>
  <si>
    <t>지금현재LS정보통신이라는LG텔레콤계열이며일반로드매장과차별화된회사에서근무하고있으며연봉직,계약직이아닌월판매되는개통수의퍼센테이지로급여를받으며생활하고있습니다.자신이한만큼열정을가지면백만원이백만원이아닌천만원대의급여까지꿈꾸는직업입니다.부모님과같이생활을하고있으며11월에지금현재여자친구와결혼을하게되는데...집을살여력은현재없으며전세금에서약간못자란돈으로집을구하지못했습니다.회사와가까운곳에얻기위해서제여자친구또한저와같은곳에서근무하고있습니다.같이급여를받으며전세금을장만하려니400정도여력이부족합니다.저를도와주신다면열심히일해갚겠습니다.지금현재부채로는러쉬앤캐쉬300만원산와머니100만원미즈사랑200에부채가있으며월22만원정도4금융에매달입금하고있습니다.그외한달생활비(통신비7만원생활비40만원안팎으로생활하고있습니다.총만원은고정적으로나가는돈이며만기5년총4천만원적금을매달65만원입금되고있으며내년6월만기날짜입니다.적금으로은행권대출을받으려했지만여자친구가급구대출받는건안된다하여비밀리에기록없이진행하려다보니이렇게글을남깁니다.</t>
  </si>
  <si>
    <t>현재하는일쪽에고정적인수입은아니지만고정적이게150이상은찍히며이곳에일한지는3개월입니다.대리/팀장을거쳐부장까지빠르게승진했으며그만큼의능력은저에게있다생각하며...믿고해주신다면열심히일해상환하겠으며내년적금만기시에총상환할것입니다.긴글끝까지읽어주셔서감사합니다.</t>
  </si>
  <si>
    <t>결혼자금이필요합니다.</t>
  </si>
  <si>
    <t>투자자분들의소중한자금이필요로합니다.</t>
  </si>
  <si>
    <t>2010년8월10일오픈예정의매장이있습니다.현재3곳의휴대폰매장운영을하고있으며,(부산해운대구반여동,부산금정구장전동,경남김해시외동)김해시외동매장의직원들이부산에서의출퇴근이조금힘든관계로매장이사를하게되었으며,오픈중비중인테리어비용및기타비용이많이발생하여투자자분들의소중한도움이필요로합니다.</t>
  </si>
  <si>
    <t>1.기존대출의내역①예가람저축은행/원리금균등상환/월불입121,000/잔여185만원②신라상호저축은행/원리금균등상환/월불입200,000/잔여270만원③러쉬앤캐쉬/이자만상환/월불입11만원/잔여330만원2.월고정수입휴대폰판매업을하고있습니다.월부가가치세발행금액이2500만원정도가되고있으며,거래처로부터실입금액이2500만원가량일경우,매장3곳의월세710만원직원4명급여640만원기타지출을제외후제가가지게되는실수령액은(수입)월900만원에서1000만원가량이됩니다.3.비젼모두가아시는부분이겠지만휴대폰은형식이아닌이제실생활에없어서는안될필수품으로전략하였습니다.사실저도8년째휴대폰판매업을하고있지만,누구나가사용하고누구라도사용할수밖에없는것이기에지금껏제인생의노력과땀이깃들여져있는이일에굉장한자부심과앞으로도다른일은엄두조차도낼수없다고판단하며,누구보다이일에대한열정과끈기로앞으로도열심히노력하며살아갈것입니다.4.투자자분들의귀중하신선택저는매월발생하는수입으로(950만원정도)사용되는부분들이의료비90만원(부친)자동차할부금130만원개인보험85만원배우자적금160만원기존대출43만원정도가고정지출로발생하며그외수입은개인지출및의식주생활에반영되고있습니다.투자자분들의소중한투자가이루어진다면주수입원에서투자자님들에대한투자금을1순위로생각하며앞으로개인지출을줄여나가는방향으로노력하며,제개인적인생각이지만오랜노하우로비춰맞을땐새로오픈하게될매장을중점적으로더키워나가면지급보다30%매출상승효과를기대하고있으며,그러기위해서더욱더노력할것입니다.아무쪼록소중한투자자님들의도움을기다리겠습니다.</t>
  </si>
  <si>
    <t>고금리대출대환하고싶습니다!!</t>
  </si>
  <si>
    <t>안녕하세요.현재전문직종업에재직중입니다.젊은나이에과도한욕심과무지한지식으로인해신용과금융자산쪽으로손실이있었습니다.사회초년생때겁이없었던거죠ㅠㅠ고금리대출도받고하다보니신용등급이낮습니다.이제눈을뜨다보니생활에큰제약걸림돌이되더군요.신용등급상승과고금리이자의소화를위해투자자님들께도움을청합니다.고금리대출건수를최대한줄여신용등급을향상시키고자합니다!!</t>
  </si>
  <si>
    <t>&lt;&lt;상환계획&gt;&gt;-기존대출&gt;솔로몬저축은행(44%,750만원)월이자액:27만원만기상환이라원금감소없음&gt;현대스위스저축은행(23.9%,250만원)월이자액:43,000원월원금액:55,000원합계:약100,000원남은금액:약217만원&gt;신라상호저축은행(49%,300만원)월이자액:17만원만기상환이라원금감소없음&gt;위드캐피탈(45%,300만원)월이자액:약10만원만기상환이라원금감소없음-주수입원&gt;전자계통전문직설계및개발업무를하고있으며주임자리에있습니다.&gt;고정수입은월140만원급여통장으로수령하고있습니다.&gt;그외프리랜서(아르바이트)식으로업체혹은개인의일을받아서부수입원을받고있습니다(월평균30-50만원,현금수령)-지출내역&gt;대출금이자65만원&gt;주유비20만원&gt;통신요금20만원&gt;생활비25만원&gt;세금10만원-대출후상환계획일단은현대,신라,캐피탈쪽의기대출을먼저없애고싶습니다.그러면신용등급이향상이될것입니다.그후신용등급을올린후에남은대출건은1금융권으로대환하고싶습니다.투자자분들께서투자도움주신다면월리금균등상환을꼭지킬것을약속드리겠습니다.</t>
  </si>
  <si>
    <t>안녕하세요연말생활자금입니다.</t>
  </si>
  <si>
    <t>안녕하세요저번에낙찰되었지만제가쓰는사금융이많아서인지심사에서탈락되었는데총4군데중2군데는중도상환하고보니생활자금이많이모자랍니다.내년봄결혼을앞두고친척들과기타인사드릴곳이많은데조금은힘이듭니다.다시한번믿고투자해주시면최고의신용을보여드리겠습니다.</t>
  </si>
  <si>
    <t>상환계획은먼저씨티은행55만원상호저축은행(공무원아파트담보대출)이자만99000원농협(퇴직금담보)이자만55000원사금융2군데47만원이렇게만나갑니다.참고로월급은140만원정도구요밤에아르바이트를하고있구요거기서약50만원정도기타카드값생활비는저와결혼할사람월급으로생활하구요지금껏연체나그어떠한것도없습니다.믿고투자하시면실망드리지않겠습니다.</t>
  </si>
  <si>
    <t>제꿈과성실에날개를달아주세요</t>
  </si>
  <si>
    <t>저는수원에위치중인법인명의의렌트카회사에서영업부에2년2개월째근무중입니다.법인이다보니회사안에차가60대가넘습니다.이번에기획부에서차를늘린다는공고가올라왔습니다.이사님께서제영업실력을인정해주셔서저에게중형급차를5대지분을저에게허용해주셨습니다.그리하여차출고를알아보던중차량출고선수금1000만원이부족합니다.1월에연체이력이있어신용등급이많이하락되어서1,2금융대출이어려운상태입니다.하지만1월에연체되었던금액은모두상환하였습니다.현재는연체는전혀없는성실한직장인입니다.이리하여저를믿어주시고투자자여러분의도움을요청하는바입니다.</t>
  </si>
  <si>
    <t>회사명:(주)오리엔탈렌트카☎031-234-1400영업부사원류두현현재영업부사원으로일하며매달10일날200萬을통장으로수령합니다.이는저의고정적인급여이고영업일을하기때문에현금으로100萬정도수령합니다.중형급차량이24시간기준으로1일렌탈비는8만원입니다.저희는일반대여를하지않고사고보험대차만처리하는렌트카회사여서수원서부지역의모든공업사와거래한다해도무리가아닐겁니다.현재60대가넘는차량이한달30일기준20일이상렌탈이나갑니다.(재직중매월25일이상출고됨)그리하여차한대당수입은20*8=160萬원입니다.부가세10%를제외하면140萬원이되는겁니다.이에할부값이빠지고보험료가빠지면한대당60만원가량수익을장담할수있습니다.현재저희부채는1금융권에3백만,2금융권에3백만전체6백만원의부채가있습니다.이는1년째값아나가고있으니둘다반정도도남아있지않겠네요.인생에있어서3번의기회가온다고들었습니다.이번기회가저희인생의3번째기회라고생각합니다.차만출고되면급여를제외하고월300만원가량수익이발생합니다.매월지출금:1+2금융대출(원금+금리)35만원부모님생활비30만원핸드폰비20만원총85만원고정수입:매월10일급여200만원(통장수령)월중현금수령100만원대출후상환계획:차량출고후수익=급여+렌탈비약415만원(고정지출금제외)천만원을대출신청하니월58만원가량되더군요고정지출금을제외하고415-58=357萬원이됩니다.매월개인적인생활비를제외하고매월남는금액은모두상환할생각입니다.투자자여러분저에게한번만도움을주시면저도나중에여러분과같은위치에서저와같은사람에게똑같이도움을드리겠습니다.여지껏앞만보고달려왔습니다.제꿈에날개를달아주세요.</t>
  </si>
  <si>
    <t>꼭좀도와주세요!!!</t>
  </si>
  <si>
    <t>금년안으로결혼을하려고합니다.기존150만원대출금을중도상환한후다시신청합니다.착실하고신뢰있는상환약속드리겠습니다..두번대출모두성실상환중에완납하였습니다.급하게결혼하게되어모아놓은돈도별로없어안산에작은전세방부터시작하려합니다.아버님이제작년에위암수술로인해집에손을벌릴수도없는상황이되어머니옥션에신청합니다.결혼할사람도직장인이고연봉2300에회계일을하고있습니다.경력은저보다오래되었구요</t>
  </si>
  <si>
    <t>현재주택담보대출9300만원있습니다.현대캐피탈에서5월달에결혼자금으로1100만원대출받았습니다.생각보다결혼비용에돈이더들어가더군요,,,농협에380만원대출있습니다..월상환금액은주택담보대출은명의만제명의로부모님이상환하시고부모님이사시는집입니다.현대캐피탈50만원농협16만원이한달부채상환금입니다.현재환경방지업체에서1년6개월근무중이고연봉은2100만원월급은160만원받고있습니다.대출금을상환하는데는문제없습니다.성실상환하겠습니다.</t>
  </si>
  <si>
    <t>-이번연봉조정에서급여가인상되어조정전월급여가(급여이체통장)237만원에서조정후월급여가급여이체통장으로12월25일부터연봉3,300만원즉매월275만원으로이체가될예정입니다.-매월급여도받고또한급여인상분이발생하였으므로매월상환은어렵지않습니다.-연체없이상환하겠습니다.(또한,연체없이상환중입니다.)</t>
  </si>
  <si>
    <t>투자자에서대출자^___^(결혼자금)</t>
  </si>
  <si>
    <t>안녕하세요결혼자금이필요하네요^__^제아이디를보신투자자분들도계실텐데요투자자에서대출을하게되네요머니옥션투자한지는3월31일부터투자를했습니다총자산은4개월간투자한금액185만원정도됩니다^__^지금것살아오면서대출받은적은2008년10월에은행에서300만원대출받고2009년2월에조기상환한적이있습니다.머니옥션이2번째가되네요저는성당을다니는데2010년2월에는성물봉헌으로60만원도기부했고작년12웰에는세이브더칠드런에가입해서10만원도기부한적도있습니다.위글에증명할만한서류나영수증이필요하다면머니옥션측에자료보내겠습니다확실한게좋잖아요^___^이런글을올린것은조금이나마저의신용도를확실히알리기위해썼습니다.다른대출자분들에비해다소이자율은적으나상환만큰은100%으로확실합니다참고로상환과투자는계속할테니가끔투자하는곳에서뵙겠네요^_____^글읽어주셔서감사합니다늘건강하시고행복하세요</t>
  </si>
  <si>
    <t>현재다니는직장에서세금포함130만원세금빼고통장에약120만원들어옵니다투잡을하고있는데4호선성신여대2번출구로나와서약50미터정도오시면3층성금백당구장에서월약70만원정도현금으로받습니다근처국민은행에현금인출기에제가직접입금합니다자료필요하시면역시나머니옥션측에자료보내겠습니다^____^월수입약190만원~200만원정도됩니다지출내역서핸드폰약5만원인터넷약3만원교통비약6만원식대약15만원경조사약10만원생활잡비약40만원아버지용돈약10만원어미니용돈약10만원부모님적금약30만원(부모님께서직접계를해주세요)머니옥션약54만원한달지출약183만원정도되네요물론+-야있겠지만상환하는데는전혀문제없습니다위에지출내역에아낄수있는부분은더많이있으니까요^__^</t>
  </si>
  <si>
    <t>12개월연체없이상환해드리겠습니다</t>
  </si>
  <si>
    <t>생활자금이필요해서올렸구요저의교통사고와그동안부모님도편찮으셔서목돈이많이나갔습니다ㅠㅠ..지금은쾌차하셨구요^^도와주시면감사드리겠습니다</t>
  </si>
  <si>
    <t>저의수입과월상환액계산해서정확히필요한금액만올렸구요월상환액은30만원이조금은넘네요의지만가지면아주큰무리가있는금액은아닙니다아직저에게젊음이있으니믿고투자해주시면연체없이상환해드리겠습니다</t>
  </si>
  <si>
    <t>사금융고금리를저금리로대환대출입니다.</t>
  </si>
  <si>
    <t>학원을개원하면서2천만원정도가필요하였지만돈이부족하게되어서1천만원을사금융에서빌리게되었습니다.이자가49%로너무많아서부담이되네요.</t>
  </si>
  <si>
    <t>아파트중도금대출1억3천600만원월이자70만원사금융1천만원이자40만원생활비및학원운영비200만원월수입500만원이상최소로잡은겁니다.과외를하다가학원으로과외학생을데리고가서30명이상있습니다.그리고학원은와이프명의의상가라서돈이안들어가고강사는저혼자합니다.그래서학원운영비는거의전기세정도만들어갑니다.열심히상환하겠습니다.</t>
  </si>
  <si>
    <t>확실한급여소득자입니다.확실한상환을약속합니다.</t>
  </si>
  <si>
    <t>저는부산에거주하는34살의자녀없는가정의가장입니다.작년다니던회사가문을닫으며창업의뜻을가지고노력하다가작년12월1일자로현직장(신발의류브랜드를가지고생산,온/오프라인판매)에기획실실장으로입사하여다니고있습니다.직장공백기간동안신용관리를우둔하게하여현재는신용등급이우려되는상황입니다.이런상황중에가족들건강문제로급히필요한자금이생기게되어이렇게대출을신청하게되었습니다.500만원이란큰돈이필요한데수수료를고려하여550만원을신청하게되었습니다.아내역시맞벌이를하고있으며두명의수입은360만원정도되며2년동안확실히매달32만원의상환을하도록하겠습니다.감사합니다.</t>
  </si>
  <si>
    <t>기존대출1.농협학자금2003년대출현재120,000원남음월3만원가량상환2.시티파이넨셜2008년12월대출현재5,940,000원가량남음월25만원가량상환3.hk상호저축은행2008년12월대출현재3,042,000원가량남음월25만원가량상환4.신협저신용자공단보증대출2009년7월대출2,450,000원가량남음월8만원가량상환수입원정보1.2009년12월1일단독브랜드를보유한신발,청바지회사기획실실장으로입사하였습니다.10년차된회사로써온라인마케팅은입지가확실하며오프라인매장사업으로확장중입니다.단한번도급여일을미룬적없는성실한회사입니다.2.매월급여일18일에169만원가량의급여가들어오며와이프역시같은직장에서같은임금으로근무중에있습니다.상환계획1.월대출상환금원리금균등상환65만원가량지출2.월고정급여1,690,000원가량수입3.월평균식비,통신비,관리비포함50만원고정생활비지출3.그외생활비를제한다하더라도32만원대출금은필히상환할수있습니다.확실한상환을약속드립니다.감사합니다.</t>
  </si>
  <si>
    <t>여러분의도움이필요합니다.ㅠㅠ</t>
  </si>
  <si>
    <t>집안사정이좋지않아지인에게학비를빌려학업을마쳤습니다.지인에게는취업을하고갚기로했는데취업경기가안좋아취업이늦어졌습니다.갚기로한날은다되어가는데취업한지가얼마되지않아이런큰목돈은마련이힘듭니다.500만원을낙찰받게되면여러분들이도움매달성실히보답해나가겠습니다.</t>
  </si>
  <si>
    <t>1.소득월급을통장으로수령하고있고실수령액이180만원정도됩니다.이번달에는184만9천원들어왔습니다.＊인센티브-연400%2.지출부산솔로몬저축은행에서대출받은금액의이자를매달18만원정도내고있고,공과금20만원,부모님용돈으로20만원,제통신비와용돈으로25만원정도지출됩니다.※180-18-20-20-25=973.상환계획위의고정지출외에는거의지출이없는상황입니다.나머지90여만원의수입으로로월이자금액을갚기에는충분하리라생각이됩니다.여러분께서제게도움을주신다면매달성실히갚아나갈자신으로여러분에게이렇게도움을청합니다.도움감사드립니다.</t>
  </si>
  <si>
    <t>대출을신청합니다</t>
  </si>
  <si>
    <t>집안공사비용</t>
  </si>
  <si>
    <t>이번에어머니께서부엌공사를하시려고하는데,보태드릴려고대출신청을합니다.대출해서보태드린다고하면싫어하실꺼같아서,부모님몰래진행하려고합니다.금액은200~300만원정도대출할려고합니다.</t>
  </si>
  <si>
    <t>기간은36개월로잡았으나,최대한빠른시일에상환을목적으로대출합니다.</t>
  </si>
  <si>
    <t>고금리대부및소액대출부채상환</t>
  </si>
  <si>
    <t>고금리의대부및소액으로여러곳에받은대출들을정리하고자합니다.</t>
  </si>
  <si>
    <t>보험약관대출및카드론,대부업등의여러소액대출건들을정리하고자신&amp;#52453;합니다.월고정소득은급여말고도20~30여만원의수당이나옵니다.저의능력으로여러분의소중한투자금상환에문제가없다생각됩니다.3번의유찰이있엇는데,물론여러분들의판단하시는생각이다르셔서,제가신용이불안해서그럴수있을꺼라생각이됩니다.지금은걱정마시고믿어달라는말뿐해드릴수없고,투자완료가되면매월정확한상환으로판단하신게옳았다생각하실껍니다.믿어주십시요.머니옥션측에서요구하신필요서류는전부미리제출을하였습니다.</t>
  </si>
  <si>
    <t>투자자님들의도움부탁드립니다.</t>
  </si>
  <si>
    <t>저희가정에웃음을찾아주세요(간절한마음으로다시부탁드립니다)</t>
  </si>
  <si>
    <t>작년외국아내와의결혼으로그동안조금모와두었던돈에부족한금액은대출을받아결혼을하게되었습니다그런데50%에육박한대부업대출에이번에는아내의출산일이다가와몇칠째잠을이루지도못하고아기가태어난다는기쁨도느끼지못한채아내와도가끔부부싸움을하게됩니다투자자님의조그마한도움이저희가정에는세상무엇보다큰도움으로찾아와서다시웃음을찾아울아기태어남의기쁨또한찾아줄수있습니다간절한마음으로다시한번부탁드립니다큰보람되실겁니다</t>
  </si>
  <si>
    <t>낮에는크레인회사에서상용직으로일당80.000원받고일을하고있습니다비록경기가어렵다고하지만월180만원이상수령합니다그리고저녁으로는자동차보수용페인트회사에서정규직으로월80받고일을합니다롯데250대출278.000원씩6개월연체없이상환중입니다.러시300대출128.000원씩6개월연체없이상환중입니다.스타200대출185.000원씩인데이자만2개월째상환중입니다생활비35만원통신비및기타보험료합쳐20만원내어도월25만원씩원리금균등상환으로충분히연체없이상환가능합니다부디저희가정에또다시웃음을찾을수있도록투자자님들간절한마음으로거짓없이부탁또부탁드립니다복많이받으세요</t>
  </si>
  <si>
    <t>고금리저축은행상환하고싶습니다.</t>
  </si>
  <si>
    <t>26세청년사업가입니다.1년간의노고끝에드디어햇빛이보이기시작합니다.</t>
  </si>
  <si>
    <t>안녕하세요저는26세남자구요..개인사업자로돈이조금필요한상황입니다..인터넷으로여러가지를판매하고있구요..사업자등록증개업일은2009년9월10일입니다여태껏계속적자를보다가..이번8월에판매가활성화되었습니다갖고있는모든자산으로제품을구입후판매하였습니다그런데생각했던거보다많이물건이나가서..(지금도나가고있구요..)자산이거의제로에가까워졌구요..문제가발생하는데..택배비정산때문입니다..월계약으로택배이용하고있는데요..이번에정산해야하는택배비가200만원이조금넘습니다사무실월세를합하여300만원이급하게필요한시점입니다그런데저희가판매대금도월결제로받고있어서수금이안되고있는실정입니다매달15일에수금일이거든요..수금만되면300만원은바로상환이가능한데요.일단제신용은...등급은최근에조회했을땐4등급까지갔었는데지금은많이하락하지않았나싶습니다..대출받은내용은..소상공인에서제일은행을통해서2000만원받은게1건있구요..그외대출내역은없습니다이자납입연체없구요그리고카드단기연체건이현대카드로2건있을거구요..(단기연체기간7일,금액약100만원정도)카드는현대카드와신한카드2개만이용합니다통신요금미납이나이런건일체없습니다..(참고로제이름으로가입된통신기기만10대가넘습니다만하나도연체나미납없습니다)주거래은행은제일은행,우리은행,금호종금이구요..이게제기록전부구요..론이나신용대출은일체받지않았습니다제가가진결점이라면..군미필자라는점입니다제가아직미필인이유는..계속해외에서거주하다가2009년6월에한국에입국했습니다입국목적은사업상이유구요..이부분은증명서도발급가능합니다..해외에자주왕래를하고사업을진행하여야하기때문에3년간은군대예정이없습니다도움좀꼭주셨으면좋겠습니다..</t>
  </si>
  <si>
    <t>이번2010년8월매출800만원을증명할수있습니다주력상품은의류,화장품,일본소품입니다매출은계속하여상승세를타고있으며의류의경우가을과겨울시즌의판매단가가여름대비3배가량높으므로매출도2배이상올라갈것으로예상됩니다상환일자에절대늦지않을약속을드릴수있습니다핸드폰사용료는1회선당평균10만원정도입니다핸드폰2회선,일반전화1회선,인터넷전화2회선,인터넷1회선등등을제명의로가지고있습니다</t>
  </si>
  <si>
    <t>기회를한번만주시면열심히하겠습니다.</t>
  </si>
  <si>
    <t>좀더나은여건에서사업을하고자사업장을확장하고새로운메뉴도개발하고긴급자금이필요해서일수를빌렸는데하루하루상환하기가너무나벅차서머니옥션의도움을요청합니다.도와주시면열씸히상환하겠습니다.</t>
  </si>
  <si>
    <t>현재농협에대출금이있으며월원금및이자가25만원정도월임대료110만원관리비35만원도시가스비20만원전화료15만원(핸드폰*4일반*2)재료비200정도생활비및교육비150만원(4인가족)지금현최소한의월수입액이650만원정도의사업장입니다.</t>
  </si>
  <si>
    <t>사금융정리후가족들과웃으며살고싶습니다.</t>
  </si>
  <si>
    <t>제가저번달에환승론을전부다상환을했습니다.연체는2번있습니다.근데일요일이겹쳐서늦은것입니다.이번에환승론으로사금융정리를해서아들한테많은것을해주고싶어서다시한번환승론을신청합니다.와이프가아프고아들이걷지를못해여러가지검사를받는데또다시사금융에손을댔습니다.하면안된다는생각이있었지만어쩔수없이받게됐습니다.이제환승론받아서상환을하면절대로안받을생각입니다.이제진급도얼마안남아서조금여유있으면집도장만해야죠.^^그생각만해도벌써흐뭇하네여^^그리고상환후남은돈은생활자금으로조금쓰려고하고있습니다.많은투자자들의관심부탁드립니다.</t>
  </si>
  <si>
    <t>상환은매달10일이제월급이기때문에월급들어오자마자바로머니옥션부터상환을했습니다.다시한번환승론이된다면앞으로도그렇게할것입니다.시티17만원러쉬에30만원산와에12만원엠원에8만원이나가고있습니다.근데여기에서반은이자라는것이너무나슬픕니다.이돈이면아들과자하나더사줄수있다는생각이듭니다.상환은정말한번의연체없이하겠습니다.이제까지그랬던거처럼앞으로도그렇게하겠습니다.투자자들의관심부탁드립니다.</t>
  </si>
  <si>
    <t>첫번째대출금상환하고다시한번도움을요청드립니다.</t>
  </si>
  <si>
    <t>첫번째대출금상환을하고다시한번신청하고자합니다.처음에무조건연체없이갚겠다약속해놓고지키지못했네요13번의정상상환과1주일이내또는1일2일이지만3번의연체그래도타금융사보다머니옥션대출금을소중하고어렵게생각하고갚았습니다.하나님의은혜로처음대출신청할때보다좋은직장에근무하게되어다시한번도움을요청드립니다.이번대출목적은법정대출이자보다높은사금융상환과지인에게빌린빚을청산하고자신청합니다.</t>
  </si>
  <si>
    <t>많은사금융때문에힘들었는데통장내역에나와있지만회사에서힘든사정을아시고금융상환비로800만원(무이자차후퇴직금으로상환)을지원해주어조금만더노력하면정상적인생활을할수있을것같습니다도움요청드립니다.현재소득은기본급300만원(세전)세후273만원+인센티브+보너스600%+육아지원비20만원입니다.맞벌이로집사람영어수학입시과외80~100만원가량소득보너스는6개월후부터지급이되고현재는근무일수÷180일×기본급으로받고있습니다.올추석보너스는150만원정도되네요.급여일은20일입니다.현재급여로대출급상환하고생활은가능하나한번더욕심부려봅니다.현재부채현황대부업체------------------------------------------------신용대출러시*잔액4,103,071원월상환액210,000원신용대출웰컴*잔액6,480,000원월상환액598,000원--------------------------------------------------------저축은행---------------------------------------------신용대출HK저*잔액1,423,000원월상환액120,000원-----------------------------------------------------은행권---------------------------------------------------신용대출국민은행잔액2,675,000원월상환액160,000원신용대출신협잔액3,230,000원월상환액120,000원담보대출새마을금고10,400,000원월상환액57,000원---------------------------------------------------------지인------------------------------------------------------600만원(무이자)사정이있어갚아야합니다.----------------------------------------------------------머니옥션에서대출이된다면지인빚과웰컴대출금을상환하고싶습니다.그리고이번추석보너스로hk대출금을상환할생각입니다.구정보너스(이때는100%다나옵니다.300만원)로는러시이렇게갚아진다면정말살맛날것같습니다.웰컴은상환후납부확인서보내겠습니다.대략적인큰지출은아이둘놀이방비40만원(정부지원받고있음)차량유지비25만원장인어른생활비15만원전화,전기세대략20만원생활비(식생활및외식)40만원(자세히모름)금융상환비130만원가량신용도좋은것도아니고재산도없습니다.하지만그간거래내용과타금융거래내용처럼성실하게납부할것을약속드립니다.이번에작지만그래도제이름으로된임대아파트에입주하였습니다.아이들이너무좋아하네요.행복합니다이젠정말사금융절대안쓸껍니다아무리급해도</t>
  </si>
  <si>
    <t>자신있습니다!</t>
  </si>
  <si>
    <t>안녕하세요.저는35세의남성으로현재학원강사로근무하고있습니다.대학시절,아버님의사업문제로많은빚을진적이있었습니다.제명의로빌린학자금융자와,제가보증을선여러채무금액이1억5000만원이넘었습니다.불행하게도아버님의사업은실패하셨고,2003년대학졸업이후작년(2009년)6월까지약7년여의생활동안이상의채무를모두갚았습니다.개인회생을하려고시도한적도있었지만,연대보증인분들이친척분들이시라도저히그럴수없었고,오로지저희힘만으로이모든빚들을갚았습니다.현재저는,지난1년여동안사소한연체하나없이신용을관리하고있습니다.다만,과거의과다채무로인해신용등급이그다지높지못한(현재크레딧뱅크8등급)현실이며,이로인해대출에어려움을겪고있는실정입니다.지난세월동안성실히살며난관들을스스로의힘으로잘이겨냈다고자부하고있지만,함께고생했던여동생에게도움을많이주지못해늘미안한마음뿐이었습니다.동생은국내유수의제약회사를다니다가임용고사준비를위해퇴사를고민중에있습니다.결혼을계획하고있어서아무래도좀더안정적인직업인교사쪽으로나가려고하는것같습니다.동생은그동안저와함께집안의채무를갚느라10년동안연애하면서도결혼을늘미룰수밖에없었습니다(물론동생도본인에게주어진채무를성실히완전변제했습니다).적지않은동생의나이(34세)를생각해볼때,더이상결혼을미룰수는없는상황입니다.명문대학(연세대학교간호학과)을졸업하고대기업에서많은연봉을받았음에도불구하고,남들이흔히하는결혼과재태크를할수없었던동생의상황이늘가슴시리게안타까웠습니다.집안의실질적인가장으로서,동생의결혼과임용준비계획에차질이없도록자그마한도움이되고싶기에,이렇게대출을신청하게되었습니다.소중한기회를허락해주시면,성실히채무를상환해나가겠습니다.저에게는그럴만한신의와능력이있습니다.</t>
  </si>
  <si>
    <t>1.수입,생활비지출내역1)증빙가능한정기적수입주식회사,법인명의로통장으로매월정기적으로들어오는수입(주)청평XX학원-월70만원(주)서초XX학원-월100만원(주)XX학원미추홀분원-월40만원(재단법인)XX고등학교-월70만원(교육법인)XXX학원-월50만원2)정기적으로들어오는현금수입과외수업료두건-월120만원개인학원에서나오는수입-월50만원3)부정기적으로들어오는각종특강,입시교재판매수익,인세,인터넷강의수업료등월평균50만원정도(올해현재까지의수익을8개월로나눈결과)4)소득총합월평균550만원정도5)월평균평균생활비지출내역(월평균250만원정도)아파트임대료(50만원),대출상환(30만원),제세공과금`가족부양비등가족생활비(70만원),교통료`식대`사무실임대료`휴대폰사용료`의료보험료등개인활동비(95만원),유니세프`복지단체`오마이뉴스등에보내는정기후원금(5만원)2.소유자산(755만원)1)아파트보증금-500만원2)자동차-130만원(97년식아반떼,보험사정밀평가근거)3)미래에셋적립식연금-125만원3.기존대출상황(매월원리금균등방식으로한건의연체없이성실히납부하고있습니다)1)국민은행희망홀씨대출(60개월분할상황방식)-현재남은금액(480만원)2)하나은행마이너스대출(36개월상환방식)-현재남은금액(300만원)3)신협저신용자대출(36개월상환방식)-현재남은금액(230만원)#이외에사금융등의기타기관에서받은대출은전혀없습니다.4.상환계획1)아파트보증금마련과어머니명의의채무최종변재건으로현재통장잔고는그다지많지않습니다.그러나,공신력있는최고수준의여러교육법인들로부터꾸준히증빙가능한수입이들어오고있으므로충분히원할한상환이가능합니다.</t>
  </si>
  <si>
    <t>긴급사연119</t>
  </si>
  <si>
    <t>학업을하려다보니생활자금이부족하여신청합니다.</t>
  </si>
  <si>
    <t>러시앤캐시-480만원대출금있습니다.초등학교도서관에서계약직사서로일하고있습니다.4대보험,퇴직금있고현재일한지2년6개월가량되었습니다.월수입-75만원(방학때근무시+30)부수입-20~40총:95~120만원입니다.-지출내역-결혼저축:30만원러시앤캐시:20~24만원생활비:20만원여유자금으로20~30만원가량있어야하는데학업을하려다보니여유자금이모자르게되었습니다.첫상환20만원할수있으며앞으로10만원~15만원씩갚아나갈계획입니다.</t>
  </si>
  <si>
    <t>떨어진신용등급상승을위하여...</t>
  </si>
  <si>
    <t>저는1992년공기업에입사하여회사에충실히다니고있었고당시큰형이사업을하고있었는데보증을서달라고해서서주게되었습니다.그러나뜻밖에형님의사업실패로보증을서준제가빚을고스란히떠않게되었습니다.그로인한갑작스런상황을대처하지못하고불가피하게연체가되어1등급이던신용이바닦으로떨어지게되었습니다.그로인하여정상적인금융권신용거래가어려웠습니다.현재는거의대부분상환하고이제금융권3군데약16,000,000원정도가남았습니다.저같은경우는신용만좋으면직장이좋기때문에연봉에200%까지도저금리로마이너스대출을받을수있는데....대출중카드론과저축은행대출로인하여현재크래디뱅크6등급,마이크래딧7등급까지올라왔으나더이상안올라카드론하고저축은행대출을상환하여신용등급을올리고부모님치아를해드리려고투자님들의도음을청하게되었습니다.</t>
  </si>
  <si>
    <t>1농협약240만원,제일상호저축은행약270만원-금리30%국민카드론230만원국민은행대출880만원대출합계약1640만원상기4건월상환액(이자+원금)-약70만원2.현재공기업에서근무연봉약5,200만원공과금등제외하고월평균월급입금액약380만원교육비+보험료+생활비월약200만원3.월평균지출액-기대출금상환액70만원+생활비200만원합계약270만원4.월100여만원의여유돈으로머니옥션대출시상환하려고계획하고있습니다</t>
  </si>
  <si>
    <t>생활자금이필요해요</t>
  </si>
  <si>
    <t>이사가야하는데보증금이조금모자랍니다..</t>
  </si>
  <si>
    <t>지금열심히일하구있구요..연체없이상환할꺼구요....또조금씩저축을해서연체없이모든대출금상환할겁니다...</t>
  </si>
  <si>
    <t>약속한건꼭지키겠습니다.</t>
  </si>
  <si>
    <t>지금조그마한노래연습장을운영하고있습니다.처음에넉넉하지못한못한자금으로시작하다보니자금에맞춰서조그맣고낡은가게를인수하겠되었습니다.그러다보니기계및에어컨마이크등등시간이가면서손볼곳이여러곳눈에띄더군요.참고장사를해보려했으나손님들의불만이한번씩터질때마다맘이상하더군요...해서이번기회에목돈을좀들이더라도모니터및기계쪽으로대대적으로업그레이드하려합니다..좀더나은환경으로장사해서더많은수익을올릴수있을거란생각에과감히이곳에대출을신청합니다.최근햇살론이출시되어알아봤더니보증재단에친구대출건보증선게있어서전햇살론대상이안된다해서이곳에대출신청을합니다..투자자님들의많은도움부탁드립니다.</t>
  </si>
  <si>
    <t>상환계획현재기대출은담보로농협에7900만원있습니다..이쟈울은담보라서6%살짝넘습니다..이자로는월54만원가량됩니다.그리고가게월세50만원기타잡비250만원가량들어갑니다..한달매출은카드는약400-500정도이며현금은300정도됩니다..이금액이순수익이아닌매출액이며순수익은현재250-300정도입니다그렇기때문에적금이나보험등제가개인적으로들어가는비용을제하면150-180정도여유가생깁니다..그렇기때문에이자를상환하는데는큰무리없이상환할수있을거라생각됩니다..</t>
  </si>
  <si>
    <t>직장인이고요급하게필요해서신청을합니다,(사회교육원학비)상환계획은약1-2달정도로보고있습니다.</t>
  </si>
  <si>
    <t>평생사회교육원이라는곳에서공부를하고있습니다,학교등록을할때학비를직장동료에게빌려서등록을했는데직장동료분이급하게돈이필요하다고해서빌린돈을줄라고합니다,</t>
  </si>
  <si>
    <t>기존대출은국민은행700정도신협에서500정도있습니다.월상환금은둘이합처30정도나가고잇습니다,직장인이고요월수입은200정도됩니다.(의료법인그리스도요양원재활복지과에서일을하고있습니다.)월고정지출액은핸드폰비.8만원,기존대출금30만원,적금30만원생활비20만원정도가들어갑니다.상황계획은?완납을1-2달정도로보고있습니다.</t>
  </si>
  <si>
    <t>전직장에서못받고생활하다보니세금등아이들생활비등이계속힘들었습니다마땅이빌릴때도없어서신청합니다..부탁합니다</t>
  </si>
  <si>
    <t>지금은새직장에서성실히일하고있습니다월급도잘나오고있고상환일에충실히납입하게습니다.감사합니다</t>
  </si>
  <si>
    <t>이사를할려고하는동생에게제가힘이되고싶습니다.</t>
  </si>
  <si>
    <t>어제동생이이곳에경매를개설하고진행을했는데동생이개인회생중이라방침상대출이안된다고해서철회를한다고합니다.급하게저에게연락이와서이렇게경매를진행하게되었습니다.</t>
  </si>
  <si>
    <t>저는바로크레디트,파랑새저축은행,w상호저축은행에서대출을이용중입니다.연체없이이용중이구요.파랑새상호저축남은금액은186만원이구요매달209000원더블유저축은행남은금액은291만원이구요매달175000원바로크레디트남은금액은278만원이구요매달200000원입니다.상환계획은이렇습니다.저는대우조선해양내에있는협력업체에일을하고있습니다.동생과같은직장입니다.작년연봉은2700입니다.평균월소득은세금공제전150~180정도됩니다.급여외에상여금및성과금900%가더나옵니다세금공제후통장에는130~160이찍힙니다.세금공제내용은일반적으로떨어지는세금이대략18만원정도되구요기숙사이용비가4만원정도빠지네요그래서기본22만원이빠집니다.상환계획을나열해보겠습니다.130만원을기본으로잡고계산해보겠습니다.130만원-매달빠지는대출상환금(209000+175000+200000=584000)-통신비(5만원)-개인생활비(20만원)-매달부모님께용돈(20만원)1300000-584000-50000-200000-200000=266000남는266000원으로매월상환을할것입니다.그리고매달상환하는금액은제가먼저상환을하고동생에게는개인적으로받기로했습니다.참고로12월에는성과금이나옵니다200%정도가나오는데동생이이달에100만원을준다고해서12월말에상환할때는100만원을조기상환할것입니다.그리고제가지금적은내용중에궁금하시거나보충설명이필요하시면언제든질의해주십시요정성껏답하겠습니다.-----동생은지금저랑같이사원아파트에살고있습니다.저는3층이고동생은4층입니다.저같은경우에는혼자서쓰고있기때문에그리고미혼이라생활을어느정도할수있지만동생같은경우에는가족이있습니다.그리고만으로2살베기딸이있는데아토피가심합니다.지금살고있는사원아파트가근30년가까이된것같습니다.그러다보니곰팡이와각종벌레들이득실거립니다.형으로써참보기가안타깝습니다.보증금500만원짜리로이사를갈려고하고있습니다.그렇게좋지는않지만여기보다는환경이많이좋더라구요.동생은그동안모아둔200만원과팝펀딩이라는곳에서200만원을대출받아400만원이준비된상태입니다.제가오늘이경매에낙찰되어동생에게부족분100만원을채워주고나머지50만원으로이사해서필요한부분에보탬을줄려고합니다.제가올린이글에많은관심과격려부탁드려봅니다.</t>
  </si>
  <si>
    <t>꼭갚겠습니다.</t>
  </si>
  <si>
    <t>캠코신청을위한상환</t>
  </si>
  <si>
    <t>캠코전환대출을신청하기위해최근저축은행에서받은대출을환승하려고합니다.</t>
  </si>
  <si>
    <t>*현재부채내역(10/1일기준)-농협(444만원/9%)-현대캐피탈(809만원/9%)차량할부-SC캐피탈(504만원/39%)-현대스위스저축은행(914만원/39%)-W저축은행(484만원/36%)-사금융:위드캐피탈(200만원/45%)하이캐피탈(200만원/49%)러시앤캐시(200만원/49%)원더풀(437만원/45%)총1,037만원*신청인신상정보33세의서울에거주하는미혼남직장인입니다.현재재직중인회사는프렌차이즈본사에1년5개월째근무중이며지점(체인점)관리를하는슈퍼바이저입니다.(직책:대리)월소득은급여187만원(세후)에고정수당33만원을받고있습니다.매월약220만원의고정수입이있습니다.신용등급은마이크래딧8등급,크래딧뱅크8등급이며,연체이력은한번도없습니다.매월금융상환비로160만원이지출되고있습니다.(통신비와차량유류비는회사에서지급)고금리채무가너무많아이번에캠코를신청하려고하는데,최근8월에받은W저축은행의채무를상환해야캠코신청이가능합니다.머니옥션에서500만원환승론을받아W저축은행을갚고,캠코신청후농협과현대캐피탈(차량할부)을제외한나머지고금리채무2,455만원을캠코전환대출하려합니다.*대출이후상환계획(월상환금액)-농협(9%):17만원-현대캐피탈(9%):26만원-캠코(13%):68만원-머니옥션(35%)29만원-매월총상환금액:140만원월수입(220만원)-월상환액(140만원)-기타생활비(30만원)=50(*핸드폰사용료와차량유류비는회사에서지급)지금껏신용관리는잘못해왔지만연체는한번도없었습니다.저를믿고투자해주신다면그믿음에더욱더자신감을얻고열심히생활해서성실상환하겠습니다.</t>
  </si>
  <si>
    <t>직장인이며,학점은행제수업료를도움받고자다시한번신청합니다.</t>
  </si>
  <si>
    <t>올해2월에201만원을신청하여연체없이상환하고있습니다.직장생활을하며노후를생각할수없어학점은행제에서사회복지공부를시작하여공부하고있습니다.(휴브랜드)9월부터시작했는데요...경영학부를졸업한저로서는사회복지2급을취득하기위해총14학점이필요하고..휴브랜드에서수강하고있습니다.1과목당3학점이며,한과목당수업료가15만원입니다.14학점을취득하기에는210만원이필요합니다.현재2과목을수강하고있으며10월에2과목을추가하려는데요..현재까진...다행이도비씨카드3개월무이자로결제를했습니다--과목을더신청하고싶지만..무이자3개월이어도월부담이되네요.5과목을신청하려해도...75만원인데요...3개월무이자했을때25만원이네요....그래서이자가좀나더라도월10만원선에서해결하고싶어다시한번머니옥션을찾았습니다.내년1학기까지의금액을좀융통하고싶습니다.또한,현재열심히신용도관리중이라조회를남기고싶지않아서입니다..</t>
  </si>
  <si>
    <t>-현재대출내역-농협-캠코보증대출잔액:7,697,573(12%)원금이자합쳐217,106상환하고있음(기간5년이고,16회차까지상환중)농협-저신용자대출잔액:7,300,000(7.6%)원금(140,000)이자(43,980)합쳐183,980상환하고있음(기간5년이고,5회차까지상환중)**두건모두한달먼저상환하는중입니다.머니옥션잔액:1,541,042(30%)원금이자합쳐112,384상환하고있음(7회차까지상환중)-직장정보-현재,중소기업관리부재직중(총무,경리담당-직급:주임)재</t>
  </si>
  <si>
    <t>현금서비스상환하고싶습니다</t>
  </si>
  <si>
    <t>저와저희시누이를꼭도와주세요</t>
  </si>
  <si>
    <t>안녕하세요저는7월부터인터넷쇼핑몰을운영하고있는두아이의엄마입니다.결혼할때신랑의부채로인해신랑급여로생활이힘들었고중간중간신랑의휴직과저의임신출산으로인해생활유지가힘들어이런저런부채가쌓였습니다.신랑의재취업으로어느정도자리를잡아가고는있지만쌓여있는부채를100%상환하기도어려웠고첫아이임신때운영했던수입유아용품쇼핑몰운영이힘들게되면서신랑몰래있던채무로인하여시달림을받던중시누이에게정말큰도움을받았습니다.그런데그런시누이신랑그러니까저희아이들고모부가허리디스크판정을받고수술을해야하는데다가둘째출산예정일도다가오는터라갑작스레도움을받은금액중일부라도꼭상환을해주어야하는상황입니다.제신용이좋지도않고또이제는대부업에이야기하는것조차할짓이아니라는생각이들어여러회원님께이런절박한사정을말씀드리며큰금액이지만십시일반도움을주시길부탁드립니다.수술일자와예정일이거의일주일간격이라여자에겐시댁이라하면귀찮고힘든존재라하지만저에게는정말소중한여동생과도같습니다꼭도움부탁드립니다.</t>
  </si>
  <si>
    <t>저희집생활은신랑의급여로어느정도됩니다.신용조회보시면부산은행담보대출건은저희집이라신랑의급여에서지출되구요.hk저축은행건이외에다른소소한잡비정도저의쇼핑몰수입에서지출됩니다.3개월정도운영해본결과250정도총매출이잡히는것같구요.여기서재료비와광고비그리고전화,인터넷등등부수적인세금부분까지하면130정도나갑니다.그럼나머지100~120정도가남는데여기서머니옥션채무를상환해나가는데는지장이없다고봅니다.회원님들</t>
  </si>
  <si>
    <t>1%라도낮은이율로부채를갚아나가고싶습니다!</t>
  </si>
  <si>
    <t>안녕하세요.09년11월부터국수가게를운영중인사업자입니다.정말무지하게도고금리대출을이용하다보니..신용등급이많이하락했습니다...힘들게시작했던사업이였지만..6개월이지난후부터는차차사업이안정되더니5월부터는완전히자리를잡았습니다.예전에는사업걱정에잠이안오고힘들었지만...이제는바닥까지내려간신용등급을어찌하면올릴수있을까...고민하던차에...머니옥션이란곳을알게되어단1~2%라도싼이율로투자자님들에게도움을부탁드리고자신청하게되었습니다.많은도움부탁드리겠습니다..성실납부정말약속드립니다</t>
  </si>
  <si>
    <t>&lt;기존대출건&gt;현대스위스218만원(39%)HK저축은행300만원(39%)러시200만원(39%)산와200만원(39%)&lt;총대출잔액918만원&gt;&lt;월대출상환비용&gt;현대스위스24만원HK저축은행25만원러시9만원산와14만원&lt;총월부채상환금액72만원&gt;재래시장과가까운곳에서국수가게를하다보니장보러나오신분들이많이찾아주시고또한국수가게특성상신용카드&amp;현금영수증발행금액보다는현금매상이90%이상입니다.매출로만따졌을때는1천만원~1천2백만원가량됩니다.&lt;매월고정지출&gt;인건비280만원가스&amp;수도&amp;전기150만원가게월세80만원가게화재보험20만원모든원재료비350만원고금리대출건상환비용72만원합계:950만원&lt;사용계획&gt;투자자님들이제게투자를해주신다면대출금액1200만원중에기대출건918만원전액상환후에나머지금액은물가가너무유동적이라여유자금으로비축해두고싶습니다.국세청에서캡쳐해서올려드린카드매출자료보시면아시겠지만점점매출이늘어나고있기때문에절대로연체나걱정시켜드리는일은없을것입니다.고금리모두상환후에완납증명서는반드시제출할것입니다.많은분들의도움절실하게기다리겠습니다..부탁드립니다..</t>
  </si>
  <si>
    <t>친정엄마치아치료</t>
  </si>
  <si>
    <t>남편과제가같이일을하고있지만아무래도친정쪽일이다보니남편눈치도보이고얼마전장사를해보겠다고하다가손해본일이있어서형편상큰금액을아는사람통해서빌리기도힘드더군요대출용도는친정엄마가현재치아가어금니포함해서2개정도밖에남지않았습니다치아가없으니음식을제대로씹어서소화를못시켜자주소화불량이나소화기관문제로병원치료와입원을자주하게됩니다다만몇개라도해드리면식사하시거나음식물소화시키기에좋을것같아친정엄마치아치료목적으로사용할계획입니다</t>
  </si>
  <si>
    <t>1.현재신용회복위원회5년정도납입중입니다연체는없었구요..월100,000원정도성실히납부중입니다기간도3년정도밖에남지않았습니다그것이외에는다른대출건은한건도없습니다2.현재법인보험대리점에서근무중입니다사업소득자로속해있기때문에수입이고정급여는아니지만이일을해오면서평균180만원에서200만원정도받았었습니다둘째출산때문에일년정도쉬고같은직종이지만현재는법인쪽으로자리를옮겨서출근하고있으니예전수입보다는더좋을거라생각합니다.현재출근하고있는곳은3개월됐습니다고정으로지출하는것은두아이보육료30만원,핸드폰사용료(남편,제꺼)7만원정도,생활비20만원,세금외20만원,신용회복위원회10만원거의이정도만제월급에서지출하고나머지보험료같은건배우자월급에서지출합니다대출이후의상환계획은최저급여를예로들어말씀드리면현재직장은최저급여가130만원입니다(기본급여)(기본급+성과급=월급)수입130만원-고정지출90만원=40만원최저월급을받더라도30~40만원사이에서는대출금상환가능합니다배우자도소득이있기때문에추가로들어가는생활비같은건그소득에서지출가능하고요최저로성과급없이기본급여로만예시를잡았더라도여유금액이있지만성과급포함한급여를받는직업이니더많은수입이있습니다대출금상환에는앞으로도계속직장을다닐계획이니전혀문제가없을거라확신합니다</t>
  </si>
  <si>
    <t>신용거래확신합니다..한번더도움바랍니다.</t>
  </si>
  <si>
    <t>1.갑작스레큰돈나갈일이생겨서다시한번머니옥션의문을두드립니다..머니옥션거래하면서한번도기일을넘긴적이없습니다...성심껏거래하겠습니다.투자자분들께도움주셨음합니다..</t>
  </si>
  <si>
    <t>2.급여일은15일입니다..급여일은정확합니다..</t>
  </si>
  <si>
    <t>긴급생활자금대출희망합니다</t>
  </si>
  <si>
    <t>배우자모르게친정일로급히몫돈이필요해고민하던중지인의소개로머니옥션이란곳을알게되었습니다.친정아버지가작년에일하시다높은곳에서떨어지셔서다치셔서수술과치료를받으셨었는데그때파절된치아를빼기만하시고돈이없어치료를못하셨었어요.워낙몸이좋지않으셔서힘드신데다치아까지없어잘드시지도못하고점점말라가시는모습을뵈면서도저히안되겠다싶어서용기내어글올립니다</t>
  </si>
  <si>
    <t>월소득본인400만원+배우자(월평균)180만원(4대보험직장근무자로연봉2700정도입니다)월기본지출-보험료:배우자딸아이포함한보험료32만원화재보험5만원주택부금:10만원차량유지비:16만원아이교육비:20만9천원가게관리비:30만원집통신전기가스및기본관리비28만원의식비:한달평균30만원시부모님용돈:한달30만원적금(남편명의):25만원기존대출은총1600만원이있습니다대한생명신용대출590만원(월4만만원정도이자만납입중)교보생명담보대출440만원(월2만5천원가량이자만납입중-1400만원대출받아서이자만납입하다2년에한번씩220만원웜금상환하는방법으로현재440만원남아있는상태)국민은행155만원남은상태카드론대출400만원40만원가량납입중(원금이자함께상환)월대출금변제총액55만원정도됩니다한달에고정적으로지출되는비용은총300만원정도입니다제수입과지출항목은위열거해드린대로구요남편수입과제수입모두제가관리하기때문에현재의총지출을제외하고남는여유부분에서매달30만원정도씩이자원금상환하는방법으로겨획하고있습니다</t>
  </si>
  <si>
    <t>사금융환승하고싶습니다.</t>
  </si>
  <si>
    <t>성실히상환하겠습니다.도와주세요</t>
  </si>
  <si>
    <t>공무원시험합격자입니다.</t>
  </si>
  <si>
    <t>대출목적금융상환후신용등급향상대출금사용용도기존캐피탈금융권상환으로사용예정입니다.200만원중도상환후100만원은5일단위로중도상환예정입니다.</t>
  </si>
  <si>
    <t>다른대출건카드론-시티,633천원(16%)카드론-우리,769천원(16%)캐피탈-현대,4,011천원(20%)*과거부터2010년6월까지신용등급4~5등급이었습니다.주식투자기업이상장폐지되는바람에기존재산몽땅날리고7월15일단기연체되었습니다.이로인해7등급으로하락했습니다.*카드론은월합계13만원정도원리금나갑니다.*캐피탈은월90만원정도원리금나갑니다.(8월분9월분연체없이갚았으며10월분역시연체없이상환가능합니다.)&lt;신용도상승계획&gt;1.2금융권대출기록삭제신용도점수상향2.중도상환횟수를늘려신용도점수상향3.필요한지출은신용카드를활용하여신용도점수상향&lt;상환계획&gt;*성균관대학교경제학과졸업했습니다.*현재국세청공무원시험에합격했으며내년1월말연수원입교예정입니다.*5월지방공무원합격후8월부터수습공무원재직했으나수습월급이100만원이안되는관계로40일다니고사직했습니다.물론,세무직이제1차적목표라서사직에큰부담이없었습니다.*더높은급여와정신개조차원에서22일부터일당6만원농사일한달간근무예정입니다.*11월말부터1월말까지학원강사파트타임과과외로월130정도예상됩니다.*2월국세공무원연수입교시월급여100만이며5월발령받게되면월급여170예상됩니다.*월평균지출은핸드폰지출등아주기본적인지출만될예정입니다.11월은농사알바하는데숙식제공되며12월~1월은부모님댁에서학원강사및과외를할예정이므로숙식비및기타비용이들지않습니다.*내년신용등급6등급으로상향될경우공무원합격자대출(연10%이하-신한은행특판-재직과관련없이신용등급6급이하최종합격자대상)을받아모든채무상환예정입니다.--&gt;카드론및캐피탈금리가그렇게높지않으나대출기록이명시되지않는머니옥션을사용하여신용도상승하고자합니다.--&gt;머니옥션상환은반드시지킬것을약속하고상환능력이있습니다.--&gt;앞서말한모든증빙자료는머니옥션에제출하겠습니다.</t>
  </si>
  <si>
    <t>급하게목돈이필요합니다.</t>
  </si>
  <si>
    <t>진짜급해서요부탁드립니다.!!!!</t>
  </si>
  <si>
    <t>개인적으로필요하구요.치과치료때문에대출을받는겁니다.</t>
  </si>
  <si>
    <t>현재판매일을하고있습니다.월급으로월130만원받고있습니다.한달에차비,식대,이것저거나가는것합쳐서50만원정도지출합니다.상환은일을지속족으로하고있어연체하지않고낼수있구요.중간중간에원금을최대한갚을예정입니다.</t>
  </si>
  <si>
    <t>28살안정적인직장다니는남자입니다.도와주세요.</t>
  </si>
  <si>
    <t>안녕하세요.글을읽어주셔서감사합니다.우선,현재대학을졸업하고안정적인직장에취직을하고일을하고있습니다.자격증도따서내년부터는월급이더많은곳으로이직가능한상황입니다.하지만대출에대한지식이별로없을때이것저것조회에여러곳에서대출을받아서신용등급이좋지않은상황입니다...그래서이곳에오게되었습니다.대출건수를최대한줄이고신용등급향상시키기위해글을씁니다.현재사용하는곳에이자가고금리라서저금리화시킬수있게도와주세요...</t>
  </si>
  <si>
    <t>===급여액===1.직장:11개월정규직으로근무중월실수령액160정도입니다.2.매달...친구에게빌려준돈을30만원이상씩받고있습니다.현재400정도더남은상황이구요.3.부업:핸드폰으로질문이들어오면답변을해주는부업을소개받았습니다.지인은매달50만원정도는받는다고하시지만저는이제시작해보려고합니다.===&gt;따라서부업은빼고매월통장에들어오는돈은200만원정도입니다.===지출비용===현재현대스위스800중750:매달38만원하나캐피탈700중665:매달32만원삼화저축은행300중295:매달1</t>
  </si>
  <si>
    <t>긴급생활자금신청합니다.</t>
  </si>
  <si>
    <t>-계기및용도8월말계약기간만료로실직후이번달에재취업하여다음달급료(익월25일)가나오는상황입니다.직장을구하는시간동안모아둔돈으로생활비를충당하고있었으나급료가나오는기한까지생활이어려워본대출을신청하는합니다.</t>
  </si>
  <si>
    <t>1.대출건:해당사항없음2.공통-주수입원:제조업-주수입금액:급여140(세후)-간략한월고정지출내역방값:15만원통신비:5만원기타비용:15만원-대출이후의상환계획급료가나오는날연체없이반드시갚겠습니다.</t>
  </si>
  <si>
    <t>급전필요합니다.부탁드립니다.</t>
  </si>
  <si>
    <t>비싼이자상환및사업공사대금</t>
  </si>
  <si>
    <t>몇년전사업을시작하며공사대금이생각보다많이들어대출을하면서등급이하락되었고...또한원운영이잘되어서한번더확장이전을하게되었습니다.그리하여자금이많이들어가서비싼이자의돈을대출하게되었습니다.그래서비싼이자를상환하고아직미흡한부분을채워주기위해약간의공사가필요해대출을받으려합니다.사금율과2금융을받으며신용이많이하락하여대출이힘든관계로문의하게되었습니다.</t>
  </si>
  <si>
    <t>대출금액을잘갚아나갔으며..지금남아있는금액은롯데캐피탈670,000원hk저축은행470,000원모아저축은행3,000,000원사금융(산와,스타,원캐싱3군데합쳐5,550,000)이렇게있습니다.그래서월모두나가는금액이1,200,000원정도매달나가고있습니다.민간어린이집을운영하고있으며아이들은49명의원아가있습니다.다행이어린이집운영이잘되어항상대기자가기다리고있습니다.월수입은400~500정도됩니다.은행에서의대출도있어서이자와적금이같이나가고있고위의금액도함께나가고있습니다.고정적으로나가는금액은최대한줄이고줄여서핸드폰요금식대비및생활비등나가고있습니다.대출이후의상환계획은열심히이자와원금함께잘갚아나가도록하겠습니다.감사합니다.</t>
  </si>
  <si>
    <t>지금힘든여건을벗어나기만을바라며앞으로의미래를바라보고싶고기회가주어진다면성실히납입할것을약속드립니다</t>
  </si>
  <si>
    <t>보증건으로인해어쩔수없이사금융대출로막았는데금리가너무높아서이율이낮은대출을받아서갚고싶습니다.</t>
  </si>
  <si>
    <t>1.국민은행대출1,000만원대구은행대출1,0000만원각각원금과이자를매달250000미만으로갚고있습니다.2.현재삼성홈플러스내에의류업을하고있으며매달수입은최소350-500정도됩니다.3.월고정적으로는휴대요금과생활비,세금,보험등50만원안입니다.4.지금현재매달사금융에입금하는금액보다적은금액이라면큰무리가되지않을것같습니다.</t>
  </si>
  <si>
    <t>읽어보시고후회없는투자부탁드립니다.</t>
  </si>
  <si>
    <t>투잡으로친구와옷장사를시작하게되었는데경험이없어서인지장사가되질않아얼마전정리하게되었습니다.투자한돈을회수하기는커녕빚만지게되어부채를정리하고새출발하고자이곳에글을올리게되었습니다.</t>
  </si>
  <si>
    <t>기존대출내역은신협500/3산림조합600/14국민은행300/7신라저축은행500/32삼화저축은행350/18사금융웰컴300/17로니오700/35스타크레딧300/15이렇게부채내역과월상환금액입니다.현재현대중공업그룹계열의현대오일뱅크에재직중에있으며재직기간은1년8개월이며연봉은5200만원입니다.상여금800%에연초에성과급1000%로가지급됩니다.월평균급여는300가량수령하고있습니다.환승이된다면저축은행2곳과사금융1곳을상환하여부채를정리하고나머지사금융은연초에성과급지급시완납할계획에있습니다.투자하시는분들의선택에티끌만한후회가남지않도록성실히납부하여갚아나가겠습니다.도와주시길간절히부탁드립니다.</t>
  </si>
  <si>
    <t>재대출신청합니다....</t>
  </si>
  <si>
    <t>안녕하세요?..힘든일이생길때마다머니옥션의도움을받네요..어려운고비를넘길수있어서얼마나감사하고또감사한지요...전대학에서시간강사로일하고있습니다.집안의이런저런사정으로어머니를모시고살고있구요...여동생이한명있는데결혼해서3살된아이와살고있습니다.어머니께서지병이있으신것말고는그럭저럭평안한가족있었습니다.그런데2009년12월제부에게법적인일이생겼습니다.민사로형사로고소고발이되어있었습니다.그래서올초머니옥션에서대출을받아변호사비용으로빌려주었습니다.그러나법적인일이원래그런지는모르겠지만아직도판결이끝나지않고,다니던직장도그만두어야했고,전세집도비워주어야했습니다.그래서제가올7월에전세보증금으로700만원을롯데카드론으로빌려주었습니다.생각보다이자가많이싸더라구요...그래서마지막이라고생각하고빌려주었습니다.그런데10월초에여동생이울면서마지막으로한번만더도와달라고하더군요...다시열심히일해서먹고살겠다며,쌍문동데서조그마한분식집을하고싶다구요...외면하고싶었지만어린조카를보니차마그렇게하지못했습니다.전아직결혼전이고형제니까,나쁜곳에쓰는게아니니까...진짜마지막이라고생각하고머니옥션에한번더도움을요청합니다.이때까지그랬던것처럼....열심히일해서열심히갚겠습니다.도와주십시오...</t>
  </si>
  <si>
    <t>1.기존대출내역.-우리은행:(전세자금대출4200만원)월221,370원이자만납부-롯데카드론:(700만원)월361,885원납부이자+원금-현대카드론:(300만원)10월28일에대출받아서동생에게줌,머니옥션에서대출받으면이부분은먼저갚겠습니다.2.주수입:월급240만원+교개개발비30만원*월상환금액:(우리은행이자+롯데카드론+머니옥션)-909,536원*월고정지출액:식비-25만원공과금(의료보험.전기세.가스세.물세...)-200,000원휴대폰요금-40,000원이정도되는것같습니다.3.남는월급으로다시대출받는금액을열심히상환하겠습니다.</t>
  </si>
  <si>
    <t>안녕하세요!대출을하고자하는군필직장인입니다^^</t>
  </si>
  <si>
    <t>안녕하세요^^이번에대출을신청하려고하는1987년생만23세***이라고합니다^^현재4대보험이적용되는직장에1년정도다니구있구요계속회사에서대주는숙소에서살았는데숙소환경이너무안좋아서이번에새로방잡아서나가려구합니다.그래서보증금을쓰기위해돈이조금필요하게&amp;#46124;네요..다른말은안하겠습니다.군대갔다온사나이답게빌린돈은확실히갚겠습니다믿고투자해주세요^^</t>
  </si>
  <si>
    <t>현재올해6월에스타저축은행에300만원대출한거와저번달에현대스위스저축은행에서700만원한거있습니다.스타저축은행에서한이유는올해6월에오토바이사고를크게한번당해서돈이좀필요해서400만원대출해서이자잘갚으면서원금도100만원조금넘게갚았습니다.그래서지금300약간안되게남았습니다^^그리구햇살론을받은이유는이번에새로집을구할때보증금과월세값이좀필요해서머니옥션에서이번에대출을받게되면함께집구하는자금으로쓰려고빌렸습니다^^신용카드는총5장보유하고있으며단한개도연체없이잘쓰면서잘갚고있구요핸드폰연체도한번도하지않았습니다.물론다른종류의단기,장기연체도아예없구요^^저의신용등급을말씀드리자면마이크레딧이라는신용사이트에서는5등급나오고올크레딧이라는곳에서도6등급나옵니다.믿고투자해주시면손해보는일절대없으실겁니다^^확실하게상환해드리겠습니다.</t>
  </si>
  <si>
    <t>대출을원합니다..</t>
  </si>
  <si>
    <t>대출을원합니다가계자금입니다..소액이라약속된일자보다빨리상환할수있씁니다.</t>
  </si>
  <si>
    <t>현재직장다니고있구여급여는매달10일이구여2년6개월정도근무했습니다.4대보혐가입했구여소득증빙가능합니다</t>
  </si>
  <si>
    <t>중도상환후다시찾아온사업투자기회을잡고싶어요~</t>
  </si>
  <si>
    <t>큰이익이생겨서중도상환을전번에받은머니옥션돈(1000만원)을중도상환도하고신한카드론도700만원중도상환했습니다.상환을하고나니갑자기좋은사업투자기회가생겨서투자를하려니지금있는자금을포함해도조금부족해서다시문을두드리게되었습니다.사실햇살론을받을수있다고해서알아봤는데.2000만원받을수있다고했다가갑자기상담원이기존의대출금을제외하고사업운영자금으로한도가2000만원나온다고제외하면1000만원정도밖에안된다고ㅠㅠ그리구시간이좀걸리니까기다려야한다는거죠ㅠㅠ그래서다시머니옥션에급하게찾아왔습니다.</t>
  </si>
  <si>
    <t>순수익으로현금으로가져가는금액이600만원정도매달됩니다.(통장에입금내역은훨씬훨씬많지만요)매달나가는돈이생활비150만원.롯데캐피탈.국민은행.hk저축은행해서총90만원(원리금균등상환).이외저축하는돈으로100만원정도나갑니다.이번에도좋은사업투자기회가있어서원래생각한햇살론을받으려고했다가ㅠㅠ시간도오래걸리고기존대출을제외하고나온다는상담원에말에역쉬머니옥션을이용할수밖에없다고생각하고왔습니다.머니옥션에서받을대출금을중도상환을하더라도좀여유있게24개월로잡고매달120만원정도원리금균등상환이라면충분히전혀무리없이갚아나갈수있답니다.다시좋은기회를잡을수있게도와주세요~</t>
  </si>
  <si>
    <t>고금리대출금을좀더저렴하게사용하고싶습니다.</t>
  </si>
  <si>
    <t>적은자본으로사업을하다보니돈이필요한곳이생겼을때대출을받아사용하게되었습니다.대출횟수가많아지면서점점더고금리의대출을사용할수밖에없게되었고지금은그이자로지불되는금액이너무나아깝습니다.여러분들이도와주시면그아까운부분을많이절약할수있을것같습니다.여태여러건의대출을받아사용하면서단한번의연체도하지않은만큼제자신의신용도는높다고자부합니다.</t>
  </si>
  <si>
    <t>지금현재월수익500만원정도입니다.이중에부채상환에100-120만원정도를사용하고있습니다.만약여기서대출을받게되면그돈으로고금리대출을상환할것이기때문에고금리대출상환하던금액으로보다수월하게상환할수있을것이라생각됩니다.</t>
  </si>
  <si>
    <t>투자자님께실망드리지않겠습니다!</t>
  </si>
  <si>
    <t>이번에부모님여행(칠순)경비및휴대폰통신요금상환코자이곳에도움을청합니다!</t>
  </si>
  <si>
    <t>기대출2건에2회연체가있었긴하지만투자자님께실망시켜드리지않게성실히상환하겠습니다..</t>
  </si>
  <si>
    <t>큰아들필리핀유학귀국후학원비및생활비매월26일상환할예정입니다</t>
  </si>
  <si>
    <t>큰아들이필리핀에서한국목사님이운영하시는학교에서3년유학후귀국하여학원비지원및생활비입니다</t>
  </si>
  <si>
    <t>1.러시앤케시:300만(43%)산와머니:500만(43%)태강코퍼레이션:300(43%)2.매월봉급교직원공제회저축성예금:단독대여</t>
  </si>
  <si>
    <t>아끼는남동생이이제새로운보금자리를만다려고한데요~</t>
  </si>
  <si>
    <t>안녕하세요..투자자님들....혼자많은고민을하다가머니옥션이라는곳을우연히알게되어희망을가지고왔습니다..제상황을솔직하게말씀드려야안좋은상황이라도믿음을가지고저에게투자를하실수있으리라생각합니다.약9년전아버님의사업이어려워지며장녀인제신용카드로생활비를충당하다가이마져여의치않아연체가발생하게되었습니다.제가그당시카드사에재직중이어한도도높았습니다..그러나연체가발생하자더이상재직하기가어렵더군요..그래서약3500만원이라는카드금을신용불량자가되지않도록대환론으로돌렸습니다.정말5년간낮에는직장....저녁에는호프집..편의점알바까지하면서열심히상환하였습니다...지금은그당시부채는다상환하였으나문제는쉽사리올라가주지않는신용등급에있었습니다.제겐동생이두명있습니다.어려서부모님이맞벌이를하시다보니저와있는시간이많아서인지지금성년이되어서도저에게의지를많이하는동생들입니다.그래서인지학자금도제가지원을해줄수밖에없었고그러다보니낮은신용등급때문에문을두들릴수있는곳은사금융밖에없었습니다.높은이자이기는하지만그래도제가정말어려울때저에게손을내밀어준곳이기에감사히생각하고단한번에연체도없이상환해나아가고있습니다.저는지금SC제일은행산하법인에서대출상담사를하고있습니다.투자자님들이어떻게생각하실지는모르겠습니다만..누구보다신용에중요성을알고있기에...또제가앞으로도생활해나가고제꿈을이루기위해선신용이가장중요하다는것을알기에연체라는단어를생각해보지도않습니다...영업직에서일하고있지만4년여동안고정적인수입창출을도모할수있었습니다.지금은혼자생활한다면적지않은급여를받을수있을정도로기반을다졌습니다...하지만부모님과동생들이있기에앞으로몇년간은제가조금더힘을내야한다고생각합니다...얼마전좋은직장취업에성공한남동생이이제는좋은평생에반려자를만나결혼을하려고합니다...열심히노력한동생이기에누나로써마지막으로도움을주려고합니다.원래는사금융대환하려고적금을들고있었는데...빨리동생터전마련해주고다시모아야겠습니다...투자자님들....부탁드립니다..누나로써동생을도와줄수있는마지막기회를갖을수있도록부탁드립니다.동생에행복을담보로연체하지않겠습니다.성실히상환하고조금더지난후에는저도투자자님들처럼좋은일에참여할수있도록노력하겠습니다.감사합니다.</t>
  </si>
  <si>
    <t>현대출현황:1.러쉬엔케쉬:800만원-560만원(연49.9%)월28만원불입2.산와머니:200만원-120만원(연46.9%)월12만원불입3.바로크레딧:200만원-100만원(연49.9%)월12만원불입4.조이크레딧:400만원-180만원(연49.9%)월12만원불입월생활비:대출금상환:약64만원정도월세:35만원관리비:8만원카드비:30만원(통신료포함)생활비:30만원적금:50만원고정수입:고정급여:165만원+인센티브=약275만원</t>
  </si>
  <si>
    <t>이번경매도연체없이상환하도록최선을다하겠습니다!!!</t>
  </si>
  <si>
    <t>안녕하세요~추워지는날씨에투자자분들감기조심하시고늘건강하세요!작년12월경매건에부족한저를믿고투자해주신투자자분들께다시한번감사드림니다~덕분에급한일을잘해결하게되었습니다.다름이아니오라제부채중에대부업대출이한건있는데고금리대출입니다~260만원인데지금은한달에이자만9만여원을납입하고있습니다.10월에둘째아이가태어났는데,출산준비하면서목돈이필요해서급하게빌리게되었는데아직원금을갚지못하였습니다.이율도너무높고부담이되어서요~다시한번투자자님들께염치없이부탁드리게되었습니다.작년12월성사된경매건에서지금까지11번의상환중딱한번급여가회사에서4일늦게나와서4일연체한번있고,다정상상환중입니다.다시한번저를믿어주시면성실상환으로보답하겠습니다!!!</t>
  </si>
  <si>
    <t>월지출내역입니다.1.SC제일은헹412만원-매달27만원상환2.국민은행293만원-매달10만원상환3.신협300만원-매달이자만1만9천여원납입4.머니옥션잔액4,363,603-매달405,946원정상상환중5.러시앤캐시260만원-매달이자만9만여원납입**환승론대상**월소득200만원~300만원(매달받는급여는200만원이며,영업부에서일을하고있어서영업성과금을추가로급여와함께받고있습니다)현제제부채내역입니다.정말,성실히문제없이상환하도록하겠습니다.저희5살딸아이에게부끄러운아빠가되지않도록하겠습니다.감사합니다.*주거지역이서울강남구로나와있는데직장이강남구입니다집은경기도의정부입니다*</t>
  </si>
  <si>
    <t>집보증금이필요합니다.</t>
  </si>
  <si>
    <t>12월중이사계획이있는데보증금이부족합니다.현재살고있는월세집이계약기간이끝나직장주변으로이사를계획중입니다.현재집이직장과도멀고차비도많이들어이사를했으면하는데이사갈집보증금이1000만원가량부족하네요보증금을빌려주시면이자와원금을성실히납부상환하도록하겠습니다</t>
  </si>
  <si>
    <t>급여200~220만원(인센티브포함)-대출완료시이자+납부금=56만-현재월세납부금=35만-생활비+용돈=20만-주택청약저축=20만-자유적금=10만-보험=10만-차량유지비=20만-인터넷+휴대폰요금=10만-솔로몬납입금=20만</t>
  </si>
  <si>
    <t>도와주시면성실히상환하겠습니다</t>
  </si>
  <si>
    <t>안녕하세요생활자금이필요해몇글자적습니다어머니가좋지않은몸으로할머니를모시면서하루하루품을팔아지내십니다여유나모은돈이있으면도와드리고싶은데..자식으로써면목이없습니다겨울인데기름을아끼실려고밤에잠깐잠깐틀고따뜻해지면또끄시고기름이라도아끼지마시라고조금보템이되고자이렇게신청하게되었습니다</t>
  </si>
  <si>
    <t>월급은170만원정도되고요두달에한번씩100만원보너스있습니다차량할부55만원캐피탈대출27만원저축은행대출30만원국민은행대출11만원이렇게지출이됩니다나머지가게에필요한생활비핸드폰보험저축등등등은배우자월급에서지출하고있습니다배우자월급은130만원입니다옥션에서대출받으면14만원씩매달상환하는것은연체될걱정은없습니다</t>
  </si>
  <si>
    <t>한번만믿고투자해주세요</t>
  </si>
  <si>
    <t>얼마전고금리상환하려고이곳에글올렸다가캠코전환대출을알게되어서돌아오는2011년4월캠코전환대출받으려고준비중에있습니다그준비기간동안턱없이부족한저의생활자금과집에보내드려야하는생활비때문에밤에잠도못자고한숨만쉬고있습니다.전환대출받게되면꼬박꼬박100만원이상씩나가던금액이반으로줄게되고집에도꼬박꼬박여유로운생활비를보태드릴수있으며투자자님들의신뢰를잃지않으며상환해나갈수있습니다.꼭한번만도와주세요</t>
  </si>
  <si>
    <t>현재기존대출2금융권햇살론포함해서2500정도사금융권700조금못되게남아있습니다돌아오는2011년4월캠코전환대출받으려고준비중에있습니다.(콜센터나카페글등을살펴보았을때충분히승인날수있을꺼같구요)캠코전환으로햇살론800만원을제외하고나머지금액전부전환할예정입니다.현재연체기록전혀아무것도없습니다현재전부포함해서130만원정도지출하고있는대전환뒤5년만기로따져보았을때50만원으로확줄고머니옥션투자자님들의돈도연체없이상환할수있을꺼같습니다.월평균급여210~220만원정도이구요.정직원으로1년1개월주야근무교대하고있습니다캠코전환전까지는숨쉴틈도없이정말빠듯하게연체가될지도모르는상황이올지몰라이곳에들럿습니다.한번만믿고도와주세요..</t>
  </si>
  <si>
    <t>연체없이성실히상환하겠습니다.</t>
  </si>
  <si>
    <t>신용8등급에계약직이다보니대출받기가좀힘듭니다.햇살론도알아보았지만취급점마다얘기가틀리고서류종류도너무많고까다로와머니옥션을찾게되었습니다.병원입퇴원,차량정비문제등사정으로인해목돈이들어가게되어신청하게되었습니다.</t>
  </si>
  <si>
    <t>현직장연봉은1500입니다.1년계약직에내년1월에정직으로전환예정입니다.주수입은급여125만원이전부입니다.기존대출건없습니다고정지출은아파트관리비(세금포함)20만원납부이외엔없습니다.급작스럽게목돈이필요하게되어신청하였습니다.연체없이성실하게상환하겠습니다도와주세요...</t>
  </si>
  <si>
    <t>정말너무급합니다부탁드립니다</t>
  </si>
  <si>
    <t>제가엄마수술비때문에급하게필요합니다많은도움부탁드립니다성실히상환하겠습니다꼭부탁드립니다</t>
  </si>
  <si>
    <t>산와머니-15만원3년제가연체없이갚아나가고있습니다꼭부탁드립니다꼭열심히하여갚아나가겠습니다</t>
  </si>
  <si>
    <t>대출신청합니다.연체없이성실히납부하겠습니다.</t>
  </si>
  <si>
    <t>안녕하세요.저는28살직장인입니다.제가이곳에대출신청을하게된계기는20대초,중반에대출이필요하여대출정보를보고사금융을쪽을처음이용하게되었습니다.사금융거래로인하여20대초반부터일을하였지만목돈마련도힘들었으며조회기록으로신용도도낮아졌습니다.현재병원비로급하게돈이필요하게되었는데또다시사금융쪽으로이용하고싶지않아서이렇게대출신청을하게되었습니다.</t>
  </si>
  <si>
    <t>월급기본급이150만원입니다.생활비는50만원안쪽으로사용하고요씨티캐피탈쪽대출금이300만원있습니다.이율은33.9%이고이자원금월133,847원을납입하고있습니다.그리고이곳에서대출을받게된다면월277,904원을납입해야됩니다.총한달상환금액으로드는비용은411,751원입니다.12달동안연체없이상환하겠습니다.</t>
  </si>
  <si>
    <t>긴급생활자금-공무원입니다.</t>
  </si>
  <si>
    <t>갑자기자금이필요해서글올리게되었습니다.1년전에머니옥션을통해서한번도움을받고성실납부완료하였는데다시이용하게되는군요.집안일로급히자금이필요해서다시글올리게되오니투자자분들의많은관심과지원바랍니다.감사합니다.</t>
  </si>
  <si>
    <t>학교에다니고있는데연봉은7천정도입니다.자녀결혼문제및주택구입등에예상외로돈이많이들어가서현재대출이좀있습니다.새마을금고-2천신협-2천국민은행-8백만교원공제-1천만공무원연금공단-3천저축은행&amp;사금융-3천총1억2천정도입니다만성실히변제하고있습니다.정년이얼마남지않아서정년시받는퇴직금으로위채무를일괄변제할계획을갖고있습니다.지금필요한돈은긴한생활자금으로필요합니다.많은분들의관심바랍니다.</t>
  </si>
  <si>
    <t>지사이동으로타지생활에필요한자금이필요합니다~!</t>
  </si>
  <si>
    <t>현재주민등록상주소지는충북청주시입니다.이번에회사에서인사이동으로충북음성군금왕읍으로지사를옮기게되어부득이하게타지생활을하게되었습니다.이에원룸을구해야하는상황이며,지역특성상장거리운행을많이해야해서상태가많이나빠진13년된중고차도바꿔야할듯합니다.이에머니옥션에서대출을신청하고자합니다.</t>
  </si>
  <si>
    <t>1.기존대출내역-하나은행:700만원-농협:400만원-저축은행:400만원2.현재본인상황-직장인(ADT캡스):영업사원(정규직)-재직기간:2년11개월-연봉:약2300만원3.상환계획-고정지출비(핸드폰+식대+유류비+월세등):약80만원-기존대출상환금:약60만원-위고정지출금(약140만원)을제외,월\200,000가량상환계획</t>
  </si>
  <si>
    <t>살아야겠습니다.</t>
  </si>
  <si>
    <t>저연체했던적단한번도없어요,하나님앞에맹세해요,정말제날짜전에미리입금하구요.그치만제등급은크레딧뱅크로7등급나오구요과다조회라면서부결납니다.제가대금융권이있으나3군데를각각상환하는게너무너무힘이듦니다.같은금액을지금경매를통해낙찰된다하여도,한곳에서상환하여전처럼신경써서아플일도병이들일도없길바래제가이곳저곳찾아서이렇게글을올립니다투자자님들.심사위원님들,부탁드리겠습니다제가신청금액전액이아니더라도된다면꼭부탁드리겠습니다저보다더어렵고힘든사람도얼마든지많겠지만,저도저살자고이렇게인터넷을찾고찾다가광고가눈앞에떳습니다다른말보다도제가신용이7등급에점수도낮습니다.못믿는분들당연히있으신데,알지만,한번믿고꼭부탁드려요연체하는날결코없습니다.제가옛날에나쁜사람아무것도모르고명의를빌려줘서신용등제가&amp;#46124;던적이있지만물론다값았구요.정말어린나이에신용이란걸아무것도모르고...휴제가약속드립니다.연체할일없다고맹세합니다.꼭부탁드리겠습니다.감사합니다.</t>
  </si>
  <si>
    <t>죄송해요깜빡했습니다지금입급해드릴께요전원이꺼져있거나안받거나할일절대없습니다제날짜,제날짜전,꼭입금할것을약속드리겠습니다만원이든이만원이든여유가생기면꼭원금상환조금씩할꺼구요꼭약속드리겠습니다금융신용꼭지킵니다...부탁드리겠습니다감사합니다</t>
  </si>
  <si>
    <t>사금융상환및생활자금</t>
  </si>
  <si>
    <t>먼저2011년새해에는좋은일들많이있으시기바랍니다.월고정급여400만원을받고있습니다.그러다보니기존대출금상환은큰문제는없으나카드론과사금융의고금리를좀더저금리로대환하고싶습니다.사금융은이자만내기때문에매달조금씩이라도원금을내야지생각은하지만그게생각만큼쉽게되지않더라구요..카드론과사금융을상환하고부채를통합하고싶습니다.</t>
  </si>
  <si>
    <t>기존대출금씨티,sc제일2500만원카드론350만원러시앤캐시400만원월지출금(생활비포함)270만원21일월급날이며기존대출금상환에큰무리는없었습니다.지출금제외한나머지금액도조금씩이나마저축도해보려구요.^^</t>
  </si>
  <si>
    <t>건전한생활</t>
  </si>
  <si>
    <t>학생사교육비증가로대출신청학원비에들어가는비용이늘어남에따라생활비가조금부족해지는현실로맞벌이하는중.</t>
  </si>
  <si>
    <t>본인급여에서월상환이주계획이며,배우자의급여에서추가상환도가능함.본인대출은1금융권-통장160만,주택부금담보대출270만,저신용대출신협500만제일은행카드론270만2금융이하SC스탠다드100만정도입니다.월상환액은100만원좀안미칩니다.</t>
  </si>
  <si>
    <t>투자자님들도와주십시요</t>
  </si>
  <si>
    <t>믿음을주세요</t>
  </si>
  <si>
    <t>머니옥션정말감사한회사입니다어려움을겪고계신분들에게투자자님들을이어주시니앞으로좋은일만일어날것만같습니다^^사업운영자금으로쓰려고합니다저번에서류를늦게넣어유찰되었는데요머니옥션에서상담해주실때너무친절하구잘해주셔서꼭이용하고싶습니다연체없이성실상환약속드리겠습니다</t>
  </si>
  <si>
    <t>소득은400이상이며지출은부모님용돈,헌금십일조,사업운영비용이정도밖에없으며이번에차량구입으로인해자금에문제가생겨버렸습니다앞으로는자금에문제없도록관리를철저히하겠습니다투자자님들이도와주신다면중도상환을피하고성실히상환하겠습니다한달미리상환금을마련해놓고문제가없도록신경을쓰겠습니다새해에도좋은일만가득하시길기원하고서로윈윈하였으면좋겠습니다감사드립니다^.^</t>
  </si>
  <si>
    <t>용기내어다시시작하고싶습니다.</t>
  </si>
  <si>
    <t>안녕하세요,투자자님들.저는서울에사는올해35세의주부로서2007년도부터학원을운영하고있습니다.가계에도움이되고자학원을인수하여시작하였고2008년도.2009년도초반까지안정적으로운영하고월수입도꽤괜찮았었습니다.그러다작년여름부터신종플루와제건강상의이유로학원에큰영향을끼치게되어많이힘들어진상황입니다.적자인학원은남편의도움으로다시안정적으로운영하고있지만.계속남편도움을받기가너무나도힘듭니다.다시시작하고싶습니다.지난달에는너무힘들어서별별생각을다했지만하나밖에없는제아들과남편,그리고부모님을생각하니도저히그럴수가없었습니다.투자자님들.다시시작하고싶습니다.다시행복한가정생활을하고싶습니다.제건강챙기면서병원치료받으면서(갑상전저하증으로투병중입니다),주변에게빌린채무정리하고새로운마음으로살고싶습니다.</t>
  </si>
  <si>
    <t>월수입:약300만원월지출:1)이자-35만원(현대스위스100만원,머니라이프200만원,캐피탈200만원)2)월생활비-약200만원3)월보험료-약11만원4)월치료비-약15만원만약머니옥션투자자님들께서저에게기회를주신다면우선적으로채무정리하고제가하고있는학원사업에조금투자하여다시한번학원을일으키고싶은소망입니다.현재원생수가70여명입니다.한때는130명까지나가던학원이였기에다시한번노력하고싶습니다.기회를주시면은혜잊지않고성실히상환하도록하겠습니다.</t>
  </si>
  <si>
    <t>안녕하세요.도움이필요해서이렇게글올립니다.</t>
  </si>
  <si>
    <t>안녕하세요.도움이필요해서이렇게글올리게됐습니다.현재개인사채업자와대부업체에서돈을빌려쓰고있는데매달상환하는게너무힘들어서이렇게도움받고자합니다.대부업체는그나마기간이길어매달내는돈도상대적으로적지만사채업자에게빌린돈은기간도짧을뿐더러금액도커서정말너무힘이듭니다.이곳에서대출이되면모두상환하고정말웃으면서열심히살아보려고합니다.꼭도와주시길바랍니다.부탁드립니다.</t>
  </si>
  <si>
    <t>매달20일이월급날이며월급은180만원입니다.월급이밀리거나안들어온날은단한번도없고20일날이휴일이거나주말이면그다음날돈이들어와서25일로상환일정했습니다.그리고참고사항으로월급통장에10월11월12월130만원이입금되었는데제가사채업자돈갚는다고회사에서월급에서공제하는조건으로돈을빌리게되어그렇게입급됐습니다.회사에전화나유선상으로월급금액사실확인가능하며필요하시다면그전통장사본도보여드릴수있고어떠한필요한자료도다공개해서사실확인가능합니다.제가갚을돈은현재개인사채업자200만원산와머니100만원회사에서빌린돈200만원총500만원가량이며대출이이루어진다면모든부채정리하고성실히대출금상환하겠습니다.꼭부탁드립니다.</t>
  </si>
  <si>
    <t>생활안전자금</t>
  </si>
  <si>
    <t>1~2개월운전자금이필요합니다.</t>
  </si>
  <si>
    <t>(대출목적)저는올해만48세인자영업자로출판과광고대행업을하고있는소상공인입니다.여러가지사정으로지난몇달간일을하지못하고지난출간된책의판매수입으로생활을해오던중,새로이모대학의총동문회원명부출판업무를하게되어그발행전까지의사무실운영자금이급하여이렇게여러분들께도움을청하게되었습니다.업무의특성이대학및고등학교동창회의의뢰를받아동문회원명부를만들어주고그명부를판매하는형태이며현재진행하고있는대학의총동문회원은25,000명이며,이중약40~50%가확인(연락가능)인원이며,다시그중에20~30%가명부를구매하게됩니다.(이것은제가동업계에직원으로9년간근무하고독립하여2년간사업을해오며나온평균통계치입니다.)즉약10,000명의명부판매대상인원에서책의제작양식에따라(무선제본인가양장제본인가)3만원또는4만원의가격을받고있는바,2,000명~3,000명3만원일경우매출은6,000만~9,000만원이며4만원일경우매출은8,000만~1억2,000만원이됩니다.또한수금문제에있어서도주문시선입금제를택할예정으로향후투자자님들께서도와주시는금액의원리금상환은아무런문제가없으나,기간을넉넉히잡은것은금번매출로다음번명부의발간때까지의운영자금확보와투자금의상환때문에조금여유롭게잡은것입니다.</t>
  </si>
  <si>
    <t>(현재대출상황)대출은새마을금고에1,000만원(햇살론으로월85,000원이자납입)과농협에425만원(월65,000원이자납입)그리고사업상거래처미지급분1,000만원의채무가있으나,거래처채무는앞으로도계속결제를하고또미수금이남는형태로지속됩니다.(현재의월수입)현재지난번출간한명부의판매분입금(통장사본제출)과부업으로하고있는야간업무(경동택배야간화물배송및인수업무-부업급여통장사본제출)로한달약250만원의수입이있으며,생활비와부족한사무실운영비는이것으로충당하려합니다.(상환계획)투자해주시는자금은직원들의급여(3인*1,000,000=3,000,000원)와기타사무실운영자금을쓰일예정이며2개월후부터는동문회원중광고게제회원의광고비수입과판매선수금으로운영해나갈예정입니다.상환은원리금분할상환을해나가던중명부판매자금으로다음번명부의발행에필요한운전자금의확보와함께원금상환토록하겠습니다.(자구노력)지난12월30일자로서울강남구역삼동사무실을경기도여주거주지근처로이전을해와사무실임대료를비롯한교통비와식대및부대경비를절감하려하고있으며,야간부업(오후7시출근택배화물의야간발송업무와새벽에도착하는택배화물의인수를새벽7시까지근무)으로생활비와사무실운영에필요한자금의확보를위해노력하고있습니다.1~2개월의운전자금이필요한것입니다.여러투자자님들께서이고비를넘길수있게도와주신다면앞으로는흔들리지않는더욱단단하고뿌리가튼실한회사를만들도록하겠습니다.갑사합니다.</t>
  </si>
  <si>
    <t>대부업상환목적입니다</t>
  </si>
  <si>
    <t>사금융상환및생활자금이필요합니다..</t>
  </si>
  <si>
    <t>제목대로사금융미즈사랑260만원및생활자금으로사용하려고해요..</t>
  </si>
  <si>
    <t>프리랜서로일하다가12월중순경직장에들어왔습니다하는일은전기CAD이고3개월동안은수습기간이라지금은사대보험이적용이안됩니다수습기간이라도월130이상은받구요월세+공과금30카드대금및생활비50정도예요미즈사랑이이자가매달10만원정도나가니까갚아지지는않고이자만내고있네요..작년1월에머니옥션에서400만원받아서이번달이마지막상환이구요..연체는두번하루씩밀렸어요잘부탁드릴께요</t>
  </si>
  <si>
    <t>한번씩클릭부탁요~</t>
  </si>
  <si>
    <t>한동안쉬다가사업을새로시작하게되어생활자금을급하게융통하려고합니다.생활자금으로누적된카드비용을막아나가야하기때문에그만큼의돈을대출신청합니다.</t>
  </si>
  <si>
    <t>의류유통업을하고있는자영업자입니다.본사에서지원해주는고정수입(월200만원)+영업수익이있습니다.사업을유지하기위한고정지출(임대료,사용료등)은전혀없으며영업을위한지출금도없습니다.오로지개인적인지출(식비,출퇴근비,통신비등)만이있으나그비용도40만원내외입니다.고정수입만으로도충분히안정적인분할상환이가능합니다.</t>
  </si>
  <si>
    <t>[다시도전</t>
  </si>
  <si>
    <t>옛말에"선비는자신을알아주는사람을위해목숨을바친다."라고하던가요.사마천의사기에나오는말입니다.그사람의가치와미래를알아주면,자신의한계치이상의능력을발휘한다는뜻도있지요.여러분께서이젊은놈의미래를봐주신다면,정말바랄나위가없을것같습니다.지난번에했던대출신청이안타깝게몇%가모자라서유출이되었습니다.입찰해주신분들정말로감사드리며,용기를얻어다시한번도전합니다.안녕하세요.군제대후바로학원가에뛰어들면서일찍이사회생활을시작했습니다.어느덧강의경력8년째네요.그동안은종합학원에있으면서월급여를받고강의했었고,2년전부터는강의실을월세로빌려서그룹과외하는방식으로하고있습니다.한달수입은작게는200만원에서많게는400만원까지들어옵니다.평균300만원정도네요.그런데학생수가점점늘어나니,강의실을월세내준학원측에서월임대료를올려달라고하고,제가대리고있는학생들을흡수하려고물밑작업을하더라구요.그래서불편하기도하고해서작은영어공부방하나차리려고합니다.자금은그동안모아둔돈으로가능한데,여러비품비나광고비등이부족하더라구요.학생들을새로모집하는게아니라기존학생들을그대로대리고하기때문에이자상환하는면에서는문제는없습니다.차량과이것저것처분해서200만원정도더유통했는데,아직조금부족합니다.직장주소에집주소를적은이유는강의실을빌려서하지만그학원(광주서구쌍촌동가람영재학원)과는관련이없기에그냥집주소를적었습니다.</t>
  </si>
  <si>
    <t>월수입:평균300만원월생활비:100만원(공과금,보험료,생활비등등)강의실임대료:30만원기타비용:약20만원(강의실공과금,기타비품비)휴대폰요금:9만원(정액요금제)교통비및기타비용:30만원(보통도시락을싸가지고다니며,술담배는전혀안합니다.)대출이자금:12만8천원------------------------------------------------------------------------------------------월지출액:약180만원~200만원차는얼마전에중고매매로처분했고,신용카드는무서워서원래부터쓰지를않습니다.나머지100만원~120만원은저축을합니다.현재는공부방을마련하기위해적금은해약한상태입니다.지금당장목돈이들어가서그렇지보신바와같이앞으로이자상환하는데는문제없습니다.투자자여러분십시일반으로조금만도와주시면정말감사드리겠습니다.</t>
  </si>
  <si>
    <t>대부상환및생활자금</t>
  </si>
  <si>
    <t>1.러시엔캐쉬150만핸드폰미납금120만을상환하려고합니다.여유자금이없어서계속쪼달리는실정이라생활자금도조금필요해서대출신청합니다.2.현재공항에서기내식탑재업무를하고있으며일을시작한지얼마되지않아자금이조금부족한실정입니다.대부업체대출금150만원과핸드폰미납금120만원을납부하려고하고생활자금으로사용하려고합니다.핸드폰미납금이조금많은편인데....직장을몇달쉬면서자금이부족한관계로부득이하게연체가되었습니다.가족과떨어져살다보니부모님에게돈이야기를하면걱정하실까봐속만끓이다이곳을알게되어신청합니다.대출금및핸드폰미납금을납부하면270만원이며나머지230만원은생활자금으로조금갖고있으려고합니다.500만원이다대출이안되어도상관없습니다.많은분들읽어보시고판단해주세요.직장사람들과잘생활하고있으며도움을주신다면더열심히살아서서울에서기반을잡고싶습니다.</t>
  </si>
  <si>
    <t>1.자동차대출1600만원(2회납부)러시앤캐쉬150만원(3회납부)-130만원남음-월상환내역자동차대출금월65만원납부러시앤캐쉬월9만6천원납부월수입은고정127만원이며야근수당및조기출근수당을합하면140만원이조금넘습니다.쉬는날에는운전면허강습알바를조금씩하고있으며월수입은30만원안팎입니다2.직장은대한항공기내식사업소에서일하고있으며재직기간은조금짧지만4대보험에가입은되어있습니다월수입은고정127만원에수당포함140만정도이며알바비30만정도포함170만원안팎입니다.자동차대출금65만+러시앤캐쉬9만6천원납부=74만6천원핸드폰요금5만원정도월세28만원총월107만원정도를지출하고있습니다,필요금액을대출받을경우자동차할부65만+핸드폰5만+월세28만=총98만원이중에서대출상환금26만원을지불할경우생활비98만+옥션머니대출상환금26만원=124만원입니다.직장에서식사두끼를제공하므로용돈은거의쓸일이없습니다.용돈은한달10만원안팎이며...새벽출근이많으므로회식이나술자리참가는거의없는실정입니다.거주지와등본상주소지가다르지만서울에서생활한지는2년정도이며사용내용은위에서설명한바와같이기존대출금상환및핸드폰요금납부와약간의생활자금이필요합니다.선택은투자자분들이하시겠지만핸드폰미납이있을뿐아직다른곳대출은연체없이잘납부하고있으며도움을주신다면성실히납부할것입니다.지방에서올라와서도움이조금필요합니다.도와주세요</t>
  </si>
  <si>
    <t>대출문의드립니다</t>
  </si>
  <si>
    <t>고금리사금융상환및신용회복!!</t>
  </si>
  <si>
    <t>친구의권유로투자했던온라인마켓사업이실패되면서급하게사금융으로대출을했다가,높은이자에힘들어서대출을신청하게되었습니다.올6월에회사에서사업확장을하게되는데그책임자로제가내정되어있습니다.제이런상황을회사에서알게된다면아마어렵게잡은기회를놓치게됩니다.현재사금융상환과연체되어있는카드대금을처리하려합니다.</t>
  </si>
  <si>
    <t>현재사금융3군데에서800만원을사용중입니다.(러쉬.산와.리드)한곳은원리금분할상환이고,두곳은이자만상환하고있습니다.지금월40여만원을상환중입니다.은행에서300만원마이너스통장을사용중이며,이번달에월30만원씩상환하는조건으로바꿨습니다.투자를받게된다면현재카드대금150만원과사금융450만원을상환할계획입니다.이자만납부하던생활에서벗어나실질적인원금상환도하고싶은바램입니다.현재근무하는직장에서통장으로월180만원을받고있습니다.주말에지인의가게에서알바도하고있어서포함하면월200만원을벌고있습니다.7월에500만원곗돈을타게되면나머지사금융과마이너스대출을상환하면정리가됩니다.그때부터는다시안정적인생활로돌아갈수있을거라생각합니다.대출을받는가장중요한목표는카드값과사금융을상환해서사업확장시온라인마켓으로진출을하면제이름으로사업자를냈을때혹시나하는불이익을당하기싫어서입니다.이번기회로쓸데없는욕심을안부리고다시정상적인생활로복귀하고싶습니다.투자자분들의도움이꼭필요합니다!제등급이안좋아걱정은되지만,투자해주시면성실히상환해서좋은결과가될수있게최선을다해노력하겠습니다.부탁드립니다.</t>
  </si>
  <si>
    <t>1년재직중인회사원대출신청합니다.</t>
  </si>
  <si>
    <t>안녕하세요.대출을이렇게신청합니다.제가22살때산와머니를통해일도안하고있는상태에서100만원을빌린뒤갚지않아서신용불량자가되었습니다.어린마음에부모님께서갚아주시겠지하는마음으로빌렸는데결국신용불량자가되었습니다.2010년1월에회사입사하여그돈을잠시잊어먹다가11월달에그산와머니대출빛과과거통신비연체를다갚았습니다.빛이대충400조금못되었는데..다완납한지이제3개월이지났습니다.과거통신비미납때그때생겼던통신비미납입니다최근일다니면서한번도연체를한적이없습니다.대출을할려는목적은저희아버지께서재혼을하셔서..제가집을나가야되는형편이라서이렇게보증금과생활자금이필요해이렇게대출신청을신청합니다.보증금이300에15짜리싼집이나와서그집에서들어갈려고이렇게대출신청을합니다.앞으로거기서2년이라는시간을보낼생각이구요.아무튼보증금때문에대출신청을합니다.참고로모아두었던돈은다빛갚는데사용했습니다.</t>
  </si>
  <si>
    <t>201011월말일날과거연체산와머니,과거통신비완납해서신용불량자풀렸습니다.현재대출은없습니다.카드도체크카드말고없습니다.제가지금광주광역시서구화정동에있는금호월드라는회사시설팀에서일하고있습니다.현재일한지는2010년1월에입사해현재까지재직중이구요.1년지났습니다.한달에월급은1.300.000원받다가현재는월급이올라서다음달부터1.410.000원을받습니다.4대보험은다들어가있고공제된금액이141만원입니다.상환계획은월급이20일이므로25일경통장에서빠져나가게할것입니다제급여통장은광주은행입니다.(월급이하루이틀늦게들어와서20일로결정을못했습니다.)한달에대출빛279,564-월세150.000-핸드폰비70.000원-생활비350.000~450.000한달평균사용하는돈-공과금40.000원정도예상하고있습니다.이렇게회사월급이20일에일정하게들어오므로한달에300.000원되는돈을착실하게갚을수할수있습니다.과거의연체했던게너무후회되네요.ㅠ어디금융에서도제경우는대출된다고하던데..철없을때연체때문에대출이안된다고하네요ㅠ역시사회라는곳은신용이생명이라는것과사람은일은해야된다는것을절실하게느꼈습니다.끝까지읽어주신분저를꼭믿어주시고,투자해주세요.그럼언제나행복한하루되시길바랍니다.</t>
  </si>
  <si>
    <t>믿음을또드립니다.</t>
  </si>
  <si>
    <t>남대문시장에서화장품파우치및각종아동지갑류와기타악세사리도매업을하고있습니다.설을앞두고봄상품준비하는데,자금이필요하게되었습니다.1.원단구매500만원2.상품구매1,000만원자체조달700만원대출신청액800만원공장을중국에두고있기때문에중국의긴연휴로인하여공장물건공급에차질이생겨타업체물건매입비용이필요하게되었습니다.</t>
  </si>
  <si>
    <t>타사대출(대략)1.국민은행960만2.국민카드론340만3.현대스위스644만4.하나캐피탈255만5.롯데캐피탈76만6.대부업740만7.머니옥션280만월평균매출2,500만원월평균매출이익1,000만원월평균일발관리비(임차료,직원급여등)340만월평균기타비용(통신+식대등등)60만월평균수익600만월평균금융상환170만대출체결시50만원추가잔액380만원:6인가족생활비및여유자금발생시고금리일부상환...설직전직후에매출증가로인하여대부업체대출금전액또는일부(500정도)상환예정..일전의두번머니옥션거래에서단1일의연체도없습니다.그만큼꼼꼼하게관리하고있으며금번3번째대출도이상없이진행하겠습니다..감사합니다.대출확정시투자하신분에한하여원하시는분쪽지주시면실명/전화번호/매장에관한사항을드리겠습니다.</t>
  </si>
  <si>
    <t>사금융상환및머니옥션상환방법포트폴리오</t>
  </si>
  <si>
    <t>무리한대학원진학으로인해사금융을접하게되었습니다.그로인해이자에이자를무는악순환을반복하게되다보니이지경에이르게되었습니다.평범한직장인으로돌아가기위해이곳을두드리게되었습니다.투잡으로인해상환하는대어려움은없을것으로생각됩니다.다만목돈이필요하다보니.은행권은대출은꿈꿔볼수도없는현실이기에도움을요청하게되었습니다.도움부탁드리겠습니다.약관에나와있듯이제삶에서최우선으로생각하며상환하도록노력하겠습니다.</t>
  </si>
  <si>
    <t>10일-조이크레디트100,000원(이자및원금49%)-1.700.00015일-CT캐피탈130,000원(이자및원금36%)-3.100.00020일-아이루리아대부240,000원(이자및원금49%)-3.400.000리드코프120,000원(이자49%)-3.000.00025일-청주저축은행150,000원(이자36%)-5.000.000---이자및원금상환640.000원--------------------------------------------------2010년1월18일공인중개사무소입사매달10일1,500,000원급여+인센티브10~20(현금수령)4대보험미가입2011년1월06일5대기업영업관리직입사연봉2720만원매달25일급여수령4대보험가입통신비매달-80.000원지출(이번에입사한회사에서매달50.000원통신비지원)식대및교통비-0원(판매조사비+식대및유류비회사에서지원)총수입-2.500.000원(+-10~20)변동------------------------------------------------기존에근무하던공인중개사무소는지인분께서운영하시는업체로사무행정직으로입사하게되었습니다.약1년가량근무후좋은기회에대기업에입사하게되어.주말아르바이트형식으로매달10일~12일근무하는조건으로월700.000원씩수령하게되었습니다.(이부분에대한증빙서류는따로급여통장및재직증명서로제출하겠습니다.)올해1월6일대기업영업관리직신입으로입사하였습니다.입사당시근로조건은주5일4대보험2720만원에입사하였습니다.2011년1월25일이첫급여달입니다.(4대보험가입및재직증명서명함증빙서류제출하겠습니다.)49%라는고금리에사금융을이용하다보니받는급여의대부분을사금융이자상환에사용하게되어.일상생활을하기힘들정도에다르게되었습니다.매달이자에이자를현실을극복하고자이곳에도움요청하게되었습니다.사금융이지만지금까지단한번도연체없이깨끗하게이용하구있습니다.도움주시면조기상환및깨끗한상환하도록노력하겠습니다.반드시그렇게하겠습니다.*투자자여러분의많은도움부탁드리겠습니다.*</t>
  </si>
  <si>
    <t>간절합니다.꼭좀도와주세요</t>
  </si>
  <si>
    <t>안녕하세요제가직장에다니기는하지만4대보험이안되고소득증빙이좀어렵다보니대출받기도어렵고또신용조회도두려웠는데이곳을알게되어서정말다행입니다.저는올해36살주부입니다.남편과아이그리고시부모님을모시고살고있습니다.남편의실패로그나마있던전세집도날리고시댁으로들어왔네요결국이렇게끝까지다날리고서야남편이하던일을포기했습니다.남편이설지나고부터정식출근을하게되었답니다.그간여러가지사정으로제가일을하지못하였으나몇달전부터일을다니고있습니다.그러나제가벌어오던돈으로는생활하기벅찼던것이사실이네요어렵지만다시시작하려는저희가족에게희망이되어주시길간절히부탁드립니다.</t>
  </si>
  <si>
    <t>급여160만원롯데카드론대출잔액250만원한달에나가는돈25만원출퇴근,식대,핸드폰비25만원아이어린이집비용12만원생활비40만원보험약관대출이자3만원무슨일이있어도연체없이상환할것을약속드립니다.</t>
  </si>
  <si>
    <t>저희건물슁글지붕에서물이새지난8월이곳에서500만원도움받아공사를잘마쳤습니다.그런데지난번태풍곤파스로새로공사한지붕의반이날아가버렸읍니다.1300만원이나주고했는데다시해달라고하니까자연재해는보상을못해준다고합니다세입자측은스크린골프를하므로피해입지않게빨리복구해달라고계속요청하는데목돈들어간지얼마안돼서또이런일이생기니난감한사정입니다.미루다가이곳에서대출받은것중이번2월1일에완납하는게있어서또한번부탁드립니다.전이곳에서두번도와주셔서넘잘사용했고하나는연체없이2월1일1년만기로정상완납합니다.그리고한건은실수로117원정도미입금해1일연체로떴네요이외에는하루도연체없이성실상환하고있읍니다.다시한번부탁드립니다.</t>
  </si>
  <si>
    <t>전거의8년째학원을경영하고있는데매달400만원정도의순수익입니다.월세도320만원나오는데생활비와아이들학비로쓰고있고남편의수입은남편의유지비로쓰며제수입으로학원경영과대출금을지불합니다.매달은행및머니옥션(500만원1건)의이자및원금지출은90만원정도이며머니옥션1건(600만원)의이자및원금60만원정도는2월1일로마지막납부입니다.60만원정도납부했던게끝나므로이번승인되면더지출하는데무리가없을것같읍니다.지금처럼성실히납부할것을한번더약속드리며투자부탁드립니다.감사합니다.</t>
  </si>
  <si>
    <t>명절.부모님께도움을드리려고합니다.</t>
  </si>
  <si>
    <t>안녕하세요.아는지인의소개로이곳머니옥션을찾게되었습니다.부디이곳에서평안을얻기를소원합니다.엄마가많이아프세요.전부터허리가안좋으셔서디스크판정을받으셨는데계속치료를미루다가이제는다리를저셔서병원에갔더니수술을권유하십니다.더늦으면안된다고하세요.저희들먹고산다고,알면서도설마하며..그렇게지내오다가그대로방치한것이자식된저로서너무큰불효였어요.아버지는은퇴후어린이집차량운행하시면서작은수입을가지고걱정하지말라하시는데형편을뻔히아는자식으로써이제는더이상미루면안될것같아신랑이랑상의하여이렇게이곳에도움을청하게되었습니다.더이상개인적으로남의도움을받고싶지는않았습니다.상처가너무많았습니다.이제이자를물더라도저희스스로해결하려고그렇게살고있습니다.기회가주어진다면연체없이열심히갚도록하겠습니다.또한아직은투자할여유는많이없으나조금씩이라도돌려드리기위해노력하겠습니다.긴글읽어주셔서감사합니다.부디좋은결과가있기를기원하며..추운날씨항상건강하고행복하세요~~명절잘다녀오시구요..</t>
  </si>
  <si>
    <t>&lt;기존대출내역&gt;1.솔로몬저축은행300만원-신랑이보증서고연24%정도로알고있습니다.현재거의이자납부만하고있으며월6만원여내고있습니다.2.제일상호저축은행100만원-여유가되면원금을갚고안될때는이자를내고있습니다.월2만5천정도입니다.3.더블유저축은행160만원-역시여유가되면원금을내고힘들때는이자납부합니다.월4-5만원정도가이자발생합니다.4.푸른상호저축은행50만원-많이갚았습니다.이자는월2만원조금못됩니다.5.현대캐피탈360만원-차량할부금액입니다.월15만원정도가납부되어집니다.6.국민은행290만원-근로자생계보증대출입니다.월10만원씩납부합니다.유동적이나약40-50여만원이금융비용입니다.여기에기타생활비(유치원보육료,통신료,식대,공과금등)가약100여만원지출됩니다.&lt;상환계획&gt;병원에서근무하고있어서안정적입니다.월200정도가급여이고연2회상여금(설,명절)을선물과함께봉투에넣어서현금으로받습니다.(총150-200%)합해서연봉은약2700정도입니다.위에서말씀드린데로금융고정비용50여만원을제외한나머지금액을가지고생활비를아껴서알뜰하게갚아가겠습니다.기회가닿는대로최대한빨리갚도록노력하겠습니다.참고로신랑도약250만원정도의수입이있습니다.이돈은신랑빚을갚고있으며함께살아가는데사용하고있습니다.여기계신모든분들이그러신것처럼저희들도열심히살고있습니다.기회가주어지면폐가되지않도록연체없이열심히갚겠습니다.긴글읽어주셔서감사드려요.추운날씨항상행복하세요..</t>
  </si>
  <si>
    <t>한동안혼자생활했습니다.만나오던여자분이있습니다.(결혼을전제로...요.)이번에살림을같이합치기로했습니다.(결혼식준비도천천히하기로약속을하고요.)그런데제가여태모아둔돈이많지않아생활자금및이사비용이모자랍니다.제가살고있는곳으로여자분이들어올껀데저혼자생활하다보니살림살이도하나도없고소소한것들을준비하다급하게이렇게이곳을찾게되었습니다.도와주세요...차마제와이프한텐말을못했습니다.실망감...클거라는생각에....믿을곳은여러입찰자분들이있는이곳입니다.부탁드립니다.</t>
  </si>
  <si>
    <t>현재직장에서월급여180만원수령하고있습니다.현재받은대출은하나도없습니다.생활비로는.......방값40만원통신비15만원세금15만원보험료30만원적금25만원나머지는여유생활비입니다.이리저리들어가는돈이많지않아여기서받는대출금은충분히변제할수있습니다.여러분의도움이절실히필요합니다.부탁드립니다.연체단한번도안할자신있습니다.꼭!!도와주세요...</t>
  </si>
  <si>
    <t>사금융2곳금융비용상환과일부생활자금융통</t>
  </si>
  <si>
    <t>제목처럼사금융2곳에금융비용을우선상환코자하며100만원남는금액은생활자금으로사용하고자합니다.현재사금융이연44%이율로사용하다보니이자비용도많이나가고신용등급에도많이악영향을미치고있습니다.그래서한번더이곳에서힘을빌리코자합니다.</t>
  </si>
  <si>
    <t>현재대출기관은아래와같습니다.은행권농협--16만원납입중하나--12만원납입중기업--3만원(이자만내고있음)사금융원캐싱--24만원납입중스타크래딧--16만원납입중머니옥션--23만원납입중금융비용으로현재90만원정도납입하고있습니다.이중사금융을44%에서30%로줄여서월10만원정도아끼면서신용등급을올리고싶습니다.사금융갚으면1~2등급정도등급이올라갈수있다고알고있습니다.비싼사금융내는돈을이곳으로전환하여갚고싶습니다.우선사금융전환하면10만원정도세이브와함께금년에사원에서주임으로승진하는4년차직장인이라승진하면월10~20만원정도임금이올라갈것입니다.열심히상환하겠습니다.※낙찰되면최대한노력하면서상환하겠습니다.예전에채무불이행으로신용에중요성을알아서최대한대출금갚을려고노력하고있으며신용등급올릴려고애쓰고있습니다.올크래딧은조금만노력하면6등급으로올라갈것같은데마이크래딧과크래딧은사금융때문인지등급이낮내요.ㅡ.ㅜ</t>
  </si>
  <si>
    <t>장인어른환갑잔치를해드리고싶습니다~</t>
  </si>
  <si>
    <t>7월에장인어른환갑이됩니다.환갑잔치및선물을해드리고싶은데돈이부족합니다.타금융에대출신청을하려했지만수수료라던지,이자가너무세더군요..그래서여기에대출신청을합니다.여러분들도와주세요.</t>
  </si>
  <si>
    <t>현재대출전혀없고요,연봉2300정도받고있습니다.12개월상환으로월15만원정도는그다지부담이되지않아충분히잘갚을수있습니다.잘부탁드립니다.</t>
  </si>
  <si>
    <t>3등급투자자금대출</t>
  </si>
  <si>
    <t>현재경영컨설팅업체의부대표(파트너)로재직중이며,소속업체가여러파트너들이지분을참여해서이익을공유하는방식이라서금번에재차지분투자가필요하기에그자금을머니옥션에서일부조달코자함.</t>
  </si>
  <si>
    <t>매월500만원씩월급수령자녀교육비와공과금을비롯한생활비350만원금융상환비용80만원(와이프명의주택담보대출3억원리금균등상환중)연간경영성과에따른성과급1억이상성과급이1억이넘지만현재회사가급성장중이라서저를비롯한파트너3명이성과급을전부회사에재투자하는상황입니다.금번에추가로지분을납입하는과정에서일부자금이부족해서1,000만원을머니옥션에서조달합니다.은행에서조달할수도있겠지만,자금을다루는업무에종사하다보니신용보고서에대출기록이</t>
  </si>
  <si>
    <t>사업자금및고금리상환</t>
  </si>
  <si>
    <t>지난해투자자님들의도움으로사업운영에큰힘을얻었습니다.고신용자가아니라고은행에서는명함도내밀수가없어자금때문에스트레서를많이받고자금구하러다닌다고일한번제대로못했으니투자자님들의도움이크지않을수가없었지요.덕분에기계(장비)를1대구입할수있었습니다.여유자금과저축은행에서500만원대출받아서구입하게되었습니다.제한된장비로일을해나가기는무리감이있고,장비를구입하자니자금이모자라대출(저축은행)을받게되었습니다./저축은행건대출금을모두상환할것입니다.미약하나마저축은행건이자를투자자님들께돌려드리고,무엇보다도저개인적으로신용등급이올라가면사업에적지않은도움이될것입니다.성실히상환하겠습니다.신용이사업에얼마나큰비중을차지하는지는이미느껴보았습니다.저스스로파멸을자초하는일은할수가없습니다.지켜야할가족과삶의터전이있기때문이지요.</t>
  </si>
  <si>
    <t>-저축은행2건900만원/월50만원상환중/이자44%-머니옥션500만대출실행해서6회상환중/잔액약380만원-농협담보대출3200만원/이자15만원현재기계금속가공업을운영하고있습니다.주거래처는3곳이며월매출은평균1000만원이며,순수매출은평균600만원입니다.지출내역-1,공장세-80만원2,공구비및잡자재-50만원3,기타차량유지비-30만원</t>
  </si>
  <si>
    <t>이번에아기돌잔치가있어서요갑자기필요하게되었습니다.</t>
  </si>
  <si>
    <t>매월급여일은30일입니다..항상하루전인4일날상환할거구요~~여태까지살아오면서약속못진킨건없습니다..한번믿고빌려주십시요또한월급여는230만원수령하고생활비및적금빼고는항상40만원씩남기때문에상환하는거에대해서는정확히지켜드릴수있습니다꼭부탁드리겠습니다.</t>
  </si>
  <si>
    <t>카드값이좀급합니다.</t>
  </si>
  <si>
    <t>이번달카드값이좀급해서올립니다.이버달에대부업3곳의채무를환승론으로우리은행으로옮기는과정에서이자납부로인해생각지못했던돈이많이지출되서이번달카드결제금이조금부족합니다많이필요한건아닌데최소금액이100만원부터네요...</t>
  </si>
  <si>
    <t>기존에머니옥션에서대출받은100만원이있는데다달이상환잘하고있구요..환승론으로갈아타서이자부담이많이줄었습니다.상환일자어길일없이납부가능하니..부탁드립니다.</t>
  </si>
  <si>
    <t>고금리사금융환승</t>
  </si>
  <si>
    <t>결혼예정인데요...</t>
  </si>
  <si>
    <t>안녕하세요?현재저는머니옥션에서너무도감사하게대출을받아도움을받고있는사람입니다.한번도연체한적없이,매달잘납부하고있는사람이에요^^조만간제가결혼을할예정인데,최소한에경비를잡아도,조금부족하네요.성실히납부해도그리빨리신용이좋아지지는안잖아요...여러분들도아시겠지만,은행대출은아에되지도않구요...그래서이렇게다시한번투자자님들에도움을받고자,신청을합니다.부디제가결혼준비를잘할수있게많은도움꼭부탁드립니다.도와주시는모든분들께항상행복이깃들고,이글읽어주셔서정말로감사합니다.</t>
  </si>
  <si>
    <t>지금머니옥션그리고다른곳에부채를상환중이지만,부수입으로저희친오빠에게빌려주었던돈을매달40만원씩따로받고있습니다.그돈을딴데쓰지않고,투자자분들께돌려드리겠습니다.걱정하시마시고,저에게한번더기회를주세요.!!!감사합니다.</t>
  </si>
  <si>
    <t>머니옥션을이용한덕분에처음대출신청을하였을시신용등급이10등급2번째대출신청하였을시신용등급이9등급현재크레딧뱅크기준598점으로8등급입니다.열심히신용등급을올리고있습니다.[월고정수입]-벤처기업승인이난업체에2년동안과장으로재직중이며.-월급여(180만원)4대보험공제전/보너스및퇴직금포함연봉기준(2800만원)[부채내역]-1금융권:우리은행학자금대출(30만원)-이율1%(3개월에한번식입금)-2금융권:씨티파이낸셜(약400만원)-월(237,423원상환)-머니옥션1차대출:약297만원-월(303,244원상환)12회차입금중정상상환중2차대출:약105만원-월(87,777원상환)9회차입금중정상상환중[상환계획]-4대보험제외실수령액이165만원가량됩니다.-부채상환으로현재65만원정도나가며,-기타통신료및잡비등으로30만원정도나갑니다.</t>
  </si>
  <si>
    <t>두번의미연체거래한번더믿어주세요.</t>
  </si>
  <si>
    <t>여름에결혼예정인예비신부입니다.신랑이집을먼저마련했는데,조금넓은평수의집을구한터라인테리어정도는제가하는걸로해야시댁에서흡족해하실것같아서요.그런데친정의사정이좋은편이아니라저희부모님은모르게처리하고싶어신청하게되었습니다.이전에머니옥션두번거래한적있고연체없이완납했습니다.한번더믿고도와주시면연체없는거래약속드리겠습니다.</t>
  </si>
  <si>
    <t>현재프랜차이즈영어학원교사와개인과외일을병행하고있습니다.통장에확인되는학원고정급은120만원이고현재과외는2명60만원받고있습니다.보통한달에3~4명정도는하기때문에보통수입은180~240만원정도됩니다.결혼할신랑은현재대기업에근무중이고연봉은6500만원가량됩니다.신랑통장도현재제가관리하고있구요^^;현재상환하고있는대출금은농협과신협에총500만원가량있구요,월상환금액은21만원입니다.그외다른적금은다기간이끝난상태이고,다른보험은들지않기때문에상환에문제는전혀없습니다.앞에서도말씀드렸듯이연체없는거래약속드립니다.결혼이라는일륜지대사를여러분의도움으로무사하게치를수있기를바랍니다.도와주세요.</t>
  </si>
  <si>
    <t>신규아이템&lt;애완용샴푸&gt;제조비용부족</t>
  </si>
  <si>
    <t>본인은애견용품탈취제은세상&lt;온라인쇼핑몰용&gt;은세상파워&lt;동물병원용&gt;은세상플러스&lt;새집증후군예방제&gt;제조판매하는제조업체대표로애견용품및동물병원에서샴푸제품을요구하는바샴푸제조를위해총비용2천만원중1천만원을지급하고중도금3백만원을지급한상태로잔금7백만원이필요한상태이기에대출의뢰를합니다.애완용탈취제은세상은애완업계에서는유명한제품으로현재모나미펫,강아지대통령,퀸앤퍼피,멍멍몰,엔터펫,펫천국,등유명쇼핑몰50여곳에납품중이며화장실전문용품제조업체인(주)동우씨엠에도OEM방식으로은청정이라는상표로제품을공급합니다.특허기술내용은www.bioart.co.kr에자세히설명되어있으니참조하시고0183395209로연락주시면자세히답변하겠습니다</t>
  </si>
  <si>
    <t>샴푸제조초기비용은2천만원정도(만개기준-개당제조단가2천원)투자되나월2천개판매(개당판매단가3천5백원)가예상되며금액기준7백만원으로5개월이면완전회수가능하며4-5개월단위로재발주하여은세상탈취제와세트군을만들어지속적으로판매예정현재기존매출이월3천5백만원정도발생하기에기존운영에는문제가없으나신규아이템제조에목돈이들어가기에일시적자금운영에차질이발생했습니다.기존동우씨엠에스엠뿌레퀸앤퍼피올그린나라크린부원유통등기타고정매출및수금업체가있기에대출금700백만12개월상환에는큰문제가없습니다</t>
  </si>
  <si>
    <t>투자자님께또도움청합니다.</t>
  </si>
  <si>
    <t>안녕하세여.투자자여러분.제가머니옥션을처음알게되었을때신용등급이9등급이었는데,이제는7등급이네요.^^다시한번감사드립니다.머니옥션1300만원낙찰후첫회2일연체후그이후론하루도연체없이정상상환중입니다.투자자분들께그때사과쪽지도드렷지만,제이전경매보시면시골집에일이생겨내려갔다오느라첫회를2일연체했었답니다.12월에아버님뇌질환재발과여러악재가겹쳐서,시티파이낸셜과롯데캐피탈에서대출을하였으나,롯데는1월에바로상환하였습니다.시티파이낸셜670과머니옥션금액700을묶어서환승함으로써,신용등급을더올리고싶습니다.시티는이율이34%이므로이율절감효과도있습니다.</t>
  </si>
  <si>
    <t>우선이전경매와는달리부업(마케팅업무)을제통장으로수령하지않고있습니다.ㅠㅠ아무래도공공기관에재직중이란점에서소득세를내는부업이자꾸직장에해를주지않을까해서친동생명의로변경했습니다.(가족관계증명서첨부하겠습니다)직장소득과부업소득을합하면연봉이8천이되므로,세금문제도있을듯하고해서여.&lt;&lt;급여액&gt;&gt;1.직장-정규직-5년4개월근무작년연봉4100-월실수령액(220이상)월급여는급여명세서상300정도찍히는데그중에공제회(복리이자)에장기저축42만원새마을금고원금(38만원)+이자(8만)=&gt;46만원와기타세금,국민연금,의료보험제외하고통장으로수령합니다.2.부업(제휴마케팅업무)-8월까진제통장으로받았으나,상기이유로인해친동생명의로받고있습니다-4월190,5월356,6월352,7월700,8월359,(여기까진제통장)9월476,10월574,11월485,12월371'11년1월372,2월318세금3.3%제외하고매달말일에수령합니다.매달350이상씩수익이발생합니다.또한,투자비용과나가는재료,인건비용이전혀없기에순수급여라보시면됩니다.3.매월실수령액은보통550만원입니다.&lt;&lt;지출비용-금융권비용&gt;&gt;월수입최소550만원중현재금융권이자비용(새마을금고는통장수령전제하고나오기에제외하고요^^)은205만원입니다.1.시티은행:원금+이자매월42만원2.신한은행마이너스:이자만4만원.3.시티파이낸셜:32만원(원금+이자)4.마을금고:마을금고는원금과이자를급여수령전에이미제하고나오므로금융비용에서는제외하였답니다^^5.머니옥션:127만원&lt;&lt;생활비용-와이프가관리&gt;&gt;1.생활비용은아파트관리비등으로매월30만원(생활비는와이프도직장인이어서둘이반반분담)2.기타비용:매월50만원(교통비,통신,식대등)3.적금:여전히와이프명의로적금매월90들어갑니다.그리고제명의로는자유적금매달20씩들어갑니다.&lt;&lt;총수익-총지출&gt;&gt;급여실수령액550중금융권비용205+와이프(적금/생활비120)+본인비용70(50+적금20)을제하면실질적으로150의여유가있습니다.======투자자선생님들께서1500만원투자해주시면아래와같이사용예정입니다.1.700만원=&gt;머니옥션완납2.700만원=&gt;시티파이낸셜완납지금까지그래왓듯이머니옥션투자자분들께는안정적인수익이발생할수있도록하루도연체하지않을것입니다.18개월로전보다6개월기간을늘렸지만,이전과같이12개월로도가능합니다.현재머니옥션127만과시티32만원총160을연체없이상환중에있으며,18개월로환승시매달100만원,12개월환승시매달140만원씩상환하게되는데그래도현재보다는상환금액이60만원(18개월시)~20만원(12개월시)이적어지니까요.개인적인이유로첫회2틀연체한번있엇지만,그이후로연체없엇듯이,앞으로도그럴자신이있습니다.처음에머니옥션을접했을때과연내게도투자가이뤄질까고민했는데투자자님의덕분에9등급인등급도7등급으로향상(작년12월시티와롯데건때문에좀떨어졌네요ㅠㅠ)된점감사드립니다.힘든일을헤쳐나가다보니보시는바와같이안정적인부업도알게되고..증빙서류는급여통장(직장급여)재직증명서,의료보험증,원천징수영수증(직장),국민연금내역서,신분증,등초본,부업증빙서류,동생과의가족관계증명서등을보내겟습니다.</t>
  </si>
  <si>
    <t>성실하게상환하도록하겠습니다.</t>
  </si>
  <si>
    <t>학자금대출</t>
  </si>
  <si>
    <t>정말부탁드림니다</t>
  </si>
  <si>
    <t>설매출부진으로인해시장에미수금이쌓이다버니운영이원활하게돌아가지않아여러분의도움을청하고자이렇게글올림니다결제금중일부가부족하여신청함니다현제미수금이1200정도이며300정도가부족하게되어서도움부탁드림니다</t>
  </si>
  <si>
    <t>기대출은캐피탈/저축은행:500백(월상환45만원)소비자금융3곳:800백(월상환60만원)매장월수입:400만원(농협하나로마트)매장외수입:100만원(단골고객분들의개인적인주문으로꽃게,대게킹크랩,랍스터등을따로배달해드리구있으며좋은반응을얻고있습니다)개인적인지출:기름값.식대등100~150만원올세금신고는1억4000만원신고했으며도움주신다면상환하는데어려움은없으며여유가더생기는데로조기상환하겠습니다.곧꽃게와주꾸미등제철수산물들이나오면매출상승할것이라생각함니다꼭조기상환하여투자자님들께보답하겠습니다</t>
  </si>
  <si>
    <t>언니가일본에있는데이번에지진으로피해가있어수리비가많이들어간다고합니다..저도이번에대출있던거를상환하자마돈을급히빌려달라니걱정이많습니다.상환하기전에말했음좋았을텐데,좀타이밍이안맞았네요.얼마전에카드론대출을받으니신용등급이많이내려가서다시거기서받으려다이곳에신청합니다.</t>
  </si>
  <si>
    <t>상환계획은다음과같습니다.돈은제가빌리지만언니가다달이갚기로했습니다.혹시언니가상환하지못하면제가대신갚아야할지몰라서제가상환해도부담이되지않은개월수와날짜로신청했구요.제가보험약관대출등을받은게있어서다달이약8만원정도이자와원금이나가는거외에는다른대출등은없고거의홀수달에상여금가있어서상환은어렵지않을거같네요.이자율은조금낮지만많은입찰부탁드립니다.열심히상환하겠습니다.</t>
  </si>
  <si>
    <t>진실한마음으로</t>
  </si>
  <si>
    <t>전세보증금이모자랍니다회사근방에방을얻으려고합니다출퇴근시간절약및유가절감차원에서...3년전대리운전사업실패로3000만원빚을졌고2년전지금회사에재입사하여모두청산했읍니다더욱열심히일도하고시간적경제적으로나아지고싶은마음에두드려봅니다</t>
  </si>
  <si>
    <t>수입월급통장지급세금빼고이백삼십만보너스사백월평균지출삼성화재적금삽십만원메리츠화재건강보험료십오만원현대캐피탈중고차할부오십이만원휴대폰오만원기타생활비이십만원총백이십이만원한달에백만원정도의여유자금으로충분히상환가능합니다</t>
  </si>
  <si>
    <t>다시한번투자를하려합니다</t>
  </si>
  <si>
    <t>안녕하세요전의료전문직에종사하고있습니다.재테크에대해다양한분야에관심이많고또한노력과공부를하고있습니다작년8월에머니옥션투자를받아투자를해적지않은수익을얻었습니다.작년연봉이1억8천만원입니다그이전에경제적수입이작년만큼되지않아머니옥션을3번이용했고2번은성실하게완납머지한번4개월기간이남았습니다.이번에도소규모투자를하려합니다설사손해를보아도제게경제적부담이되지않을정도금액이기에대출금상환에문제없습니다.이에다시머니옥션을이용하려합니다.지금까지성실하게완납과상환을해왔고앞으로도지금처럼성실하게상환을할것을약속합니다</t>
  </si>
  <si>
    <t>매달1160만원월급통장으로입금부수입100만원평균1250만원보험료400원(보장성및개인연금)머니옥션140만원은행대출이자100만원자동차리스및유지비80만원생활비150만원기타비용50만원한달300만원여유자금이생겨매달100여만원상환하는덴어려움이없습니다(8월완납후140만원추가여유)</t>
  </si>
  <si>
    <t>병원비가필요합니다.</t>
  </si>
  <si>
    <t>제발부탁드립니다..;;;</t>
  </si>
  <si>
    <t>제가급하게써야할곳이있어가지구여..제발부탁드립니다.......</t>
  </si>
  <si>
    <t>상환일은25일로꼭갚아나가겠습니다..업체명은일등급영어교습소이며,제가하는일은경리업무일입니다..</t>
  </si>
  <si>
    <t>등록급입니다..학업을포기해야되요ㅠ</t>
  </si>
  <si>
    <t>내일모레가마감인데아직등록금을구하질못했어요...저번달부터과외를시작해서40만원수입이있었는데,200만원이모자랍니다...이젠학업포기까지생각하고있구요..;신용등급은..전에휴대폰단기연체때문에좋진않습니다..아버지가내시는기업은행학자금도관련이있구요;;후...아마도이런경험있으신분들계실겁니다;부모님이내주시는데한달연체만해도등급이팍..떨어지더군요...쩝...;필요하신서류는다준비가능하구요!!휴대폰연체없습니다!!저위에적었던단기연체는예전이구요..정말...!!과거의연체기록보다는..현재의믿음과의지로심사를해주셨으면좋겠습니다..)이제이틀남았네요.....마지막이란심정으로여기에글을남깁니다...도와주세요ㅠㅠ미래를꿈꿀수있는기회를제게주세요...........</t>
  </si>
  <si>
    <t>한달에과외로버는돈40만원입니다..다음달부터한번더뛰기때문에40만원이더들어오구요!!그럼한달총수입은80만원입니다..대출기간은6개월단기로해서..매달37만원정도원리금균등분활상환으로드릴생각입니다..정말성실하게연체없이!!약속기일까지잘상환하겠습니다..믿음을주신다면..저도믿음으로써보답해드릴게요..꼭부탁드립니다..)</t>
  </si>
  <si>
    <t>전할수있습니다.</t>
  </si>
  <si>
    <t>예전부족한생활비로카드지출이늘면서카드비를마련하기위해현금써비스도받아가며돌려막기를1년넘게하다보니매달카드비에허덕이는그생활이너무도싫었고신용도도많이떨어지고해서고금리인줄알면서사금융을사용하게되었습니다.현재는현금써비스모두해결하고저축은행과사금융두건의대출금을갚고있으며고금리대출금을전환하기위해신청하게되었습니다.</t>
  </si>
  <si>
    <t>현재스타저축은행에서300만원중매달182,000원납입(이자+원금)234만원남았으며미즈사랑에서390만원중매달이자만15만원가량(이자에서제가조금씩더넣고있습니다.)382만원남았습니다.남편은현재코오롱계열사에서일한지4년됐으며월수입은평균200만원입니다.월고정지출은월세28만원보험128천원가스비15만원남편용돈10만원저축은행182천원미즈사랑15만원핸드폰X210만원TV+인터넷5만원전기세3만원주유비15만원우유값32,500원어린이집원비57천원총1,409,500원나머지는식비및기타비용으로쓰고있습니다.낙찰받게되면비슷한돈으로이자만납입하던것을원금과이자를더짧은기간에갚을수있게됩니다.부디보다나은생활을꿈꾸며살아가는한가정에희망을심어주시길부탁드립니다.</t>
  </si>
  <si>
    <t>도와주세요.실망시키지않겠습니다.</t>
  </si>
  <si>
    <t>현재작년10월에머니옥션에서300만원을대출받아정상적으로잘사용하고있습니다.이번에저희어머니가수술을받게되어서다시한번투자자여러분의도움을청하게되었습니다.대출목적은전액어머니수술비와그후입원비등병원비로사용할것입니다.</t>
  </si>
  <si>
    <t>현재급여는이번달4월부터인상이되어서150으로인상이되었습니다.그외급여통장에는찍히지않지만1년에4번150만원씩보너스로받고있습니다.현재신협에서햇살론으로400만원대출받아서한달에15만원정도씩정상납부중이고머니옥션으로300만원대출받아역시정상납부중입니다.한달에들어가는돈으로는차량유지비15만정도신협과머니옥션납부금합쳐서32만원정도핸드폰요금과기타통신비10만원정도기타비용15만원정도로충분히쓰고있습니다.급여도이제인상되었기때문에충분히상환할수있습니다.첫대출때도움주셨던분들도감사합니다.다시한번도와주시면절대실망시키지않고성실상환으로은혜에보답하겠습니다.</t>
  </si>
  <si>
    <t>도와주십시요~</t>
  </si>
  <si>
    <t>대학교학자금이필요합니다.부탁드립니다ㅠ</t>
  </si>
  <si>
    <t>부모님은두분다돌아가셔서안계시는상태입니다.가족은누나한명이있는데저보고학비신경쓰지말고,공부나열심히하랍니다.올해1월군제대를하고,1학기학비는제대후2달아르바이트한것과친지분들의도움으로학비를충당했었습니다.그런데1학기를마치고방학때아르바이트2달쯤했는데가게가문을닫게되었습니다.학교후문에서일을해서그런지시급이2.500~3000원받고하루에4~5시간정도만일하며더군다나주말,공휴일은일을하지않았습니다.한달월급이30만원정도받았습니다.2달일해서50만원정도모아놨고,남은학비150만원정도가부족해서이렇게대출신청을하게되었습니다.몇몇제2금융권학자금대출까지알아보았는데부모님이두분다안계신다는것때문에,대출이안된다는군요...안그래도서러운데...좀도와주실분안계신가요...?ㅠ</t>
  </si>
  <si>
    <t>지금다시아르바이트자리를알아보고있습니다.현재건축학과재학중이라,타과학생들에비해아르바이트시간대가조금맞지않습니다.정아르바이트가구해지지않는다면주말아르바이트나일용직이라도해서상환금액은꼬박꼬박갚아나가도록하겠습니다.</t>
  </si>
  <si>
    <t>투자자님의귀하신투자금은우리가족의생명줄이됩니다.</t>
  </si>
  <si>
    <t>&lt;희망을찾고싶습니다&gt;어릴적가정형편이좋지못해중학교때부터KFC에서아르바이트를하며생활비를집에보태드리며성장했습니다.약8년가량을아르바이트를하면서사실남들이다가는대학을포기하면서일을했지만희망은버리지않고컸습니다.올해3월에KFC에서퇴사하면서아버지께서집의생활비를도맡았지만또다시6월부터회사에서급여가나오지못하셔서저희가족은또다시힘든생활을하게되었습니다.100만원의대출신청금액은가족의한달생활비입니다.식비,관리비,월세등..이번달만무사히넘기면다음달에KFC에서TO가발생하여저가일을하기로했기에대출을신청하였습니다.</t>
  </si>
  <si>
    <t>SRS코리아(KFC)에서근무하면서한달134만원의급여를받습니다.기대출금은전혀없고소비를잘하지않는성격이라부모님께생활비를보태고남는돈에서충분히원리금균등상환을할수있습니다.</t>
  </si>
  <si>
    <t>안녕하세요저는몇달전친구의요청을돈을빌려줘야했습니다..하지만매달들어가는적금과보유하고있던마이너스통장때문에1금융권에서대출을못받고현금서비스와보유하고있던삼성카드의카드론을이용하게되었습니다..제가여러분께도움을청하는이유는현금서비스와카드론으로인한신용등급하락때문입니다..곧머지않아서제직업상개업을위하여연말에제1금융권에서대출을크게받아야할것같으나현카드론과현금서비스로인한신용등급하락으로불가능할것같아현금서비스와카드론을한시라도빨리해결하여신용등급을올리고싶어서입니다..머니옥션으로여러분께도움을얻으면신용등급에영향이안미치는걸로알고있습니다..매달들어오는월급으로충분히갚을수있기는하나정기적금과개인적으로사용해야하는금액이있어서이렇게도움을청합니다.</t>
  </si>
  <si>
    <t>현재월급은작지않은금액으로일정하게받고있습니다..현재적금을150씩들고있으며전세금을빌린게있어서100씩갚고있습니다.현재자취를하고있어서생활비와용돈으로100만원정도소요하고있습니다...적금은내년7월이3년만기이기때문에꾸준히넣고있습니다..부채는마이너스통장1000만원(연8%라서천천히갚고자함)과현금서비스가130만원-농협카드200-삼성카드가있으며카드론이500있습니다..이번에300만원을머니옥션으로대출받는다면현재소유하고있는돈을보탱더서카드론을먼저해결할예정입니다.대출금상환은매달적금과전세비를제외한나머지여유금액180만원정도에서생활비를제외하고6개월간충분히갚을수있을거같습니다.</t>
  </si>
  <si>
    <t>생활자금해결입니다.</t>
  </si>
  <si>
    <t>아는후배에게갚을자금이필요합니다.후배가곧결혼을앞두고있어,차일피일미룰상황이되지않습니다.</t>
  </si>
  <si>
    <t>기존대출-롯데캐피탈:800만원-이율:28.9%-상환금:350,000원-IB캐피탈:500만원-이율:28.9%-상환금:165,000원기존카드대금;월200~250만원사이회사법인카드가없어제개인카드를사용하고있습니다.카드대금은회사에서겨우되고있으며,위상환금액은투잡을통해서상환하고있습니다.계약이원활히진행될시에는월500만원정도를수령하게되며,따라서고정적이거나,조기상환이가능할것같습니다.현재</t>
  </si>
  <si>
    <t>아버지병원비가필요합니다.</t>
  </si>
  <si>
    <t>생활자금과대출자금갚을거니다.</t>
  </si>
  <si>
    <t>과조회로대출이되지않습니다.리드코프에400정도가있는데상환하고싶습니다.그리고생활비로좀쓰고싶습니다다음달에친구랑같이적금든게나옵니다.도와주세여.꼭성실히납부하겠습니다.리드코프연체한적없습니다.성실납부약속드립니다.군인입니다.약속은꼭지킵니다.ㅜㅜ서류는보냈습니다.제발부탁드립니다.제발제가이런이야기까지는안할려고했는데10일이어머니생신입니다.용돈좀보내드리고싶습니다.도와주십시오ㅜㅜ</t>
  </si>
  <si>
    <t>1.리드코프에400있습니다.37%되는걸로알고있고350정도남았습니다.2.군인이고월급쟁이입니다.핸드폰사용료10만보험금22만3.곧있으면친구랑같이든적금이나옵니다.그걸로상환하겠습니다.군인입니다.나라지키고있는사람입니다,ㅜㅜ도와주십시오.ㅜㅜ숨통좀트이고싶습니다.ㅜㅜ</t>
  </si>
  <si>
    <t>대환및생활자금이좀필요합니다...</t>
  </si>
  <si>
    <t>현재캐피탈및저축은행에서고금리(연30%)의대출을이용하다보니이자부담을좀줄여보고또,급히생활자금이필요하게되어서대출을신청합니다..</t>
  </si>
  <si>
    <t>현재사용하고있는대출에대해서지금까지한번의연체가없습니다..지금쓰고있는고금리의대출만정리해도앞으로상환하는데있어전혀지장이없을거라생각됩니다...</t>
  </si>
  <si>
    <t>백문이불여일행입니다.믿어주십시요</t>
  </si>
  <si>
    <t>건설현장관리직으로있다가일신상의이유로인하여현재잠시잠깐무직상태입니다.명절과친척결혼등등지출할돈이필요합니다.</t>
  </si>
  <si>
    <t>윗글처럼봤듯이잠시잠깐휴직이지만이곳저곳움직이고있답니다.2009년08월15일휴직됐고요2009년9월15일노원구북부지원센터구직신청했습니다.근로복지공단우편에실직자생활안정자금대부(600만원연3.4%)신청가능하답니다.10월15일신청후1주일안에신청가능하답니다.다음달25일안에전액상환가능하고요승인된후바로용인현장출근가능합니다.믿어만주십시요아직까진신용하나로살아왔는데저축은행권도대출이불가하다네요무엇을믿어야할지서민은언제가지이러고사야하는지.....,그래도희망은있잖아요</t>
  </si>
  <si>
    <t>연체는안합니다</t>
  </si>
  <si>
    <t>생활자금으로돈이필요하게되었습니다.</t>
  </si>
  <si>
    <t>저는전업주부로남편에게는비밀로하고싶습니다.그러므로매월상환시까지연체는안할자신이있으며믿어주심좋겠구요.매월10일경에생활비조로200만원을받습니다.나머지는신랑이관리하구요.10일에서하루이틀늦게줄때도있어서상환날짜를15일로한겁니다.</t>
  </si>
  <si>
    <t>성실납부를다시한번약속드리겠습니다.</t>
  </si>
  <si>
    <t>안녕하십니까.저는머니옥션에서3건의대출을받고서성실히상환을하고있는대출자입니다.다름이아니라추가로대출을요청하고자이렇게글을쓰게되었습니다.다시한번관심부탁드리겠습니다.그럼이번대출목적을말씀드리겠습니다.이번에신청하는400만원대출금의주된사용용도는기존대출금일부상환및생활자금용도입니다.지난8월에결혼을하고서살아가다보니,생각외로사용되는비용이많이들었습니다.저희본가와처가쪽에도움을조금드려야하는경우가생겼었는데그러다보니그여파가조금있는것같습니다.이럴줄알았다면결혼후여유자금으로기존대출을상환하지말걸그랬나싶습니다.어쨌든이번대출은별특별한사유는있지않고단순히일부대출금상환및생활자금조달용도입니다.</t>
  </si>
  <si>
    <t>그럼대출건에대한상환계획을말씀드리겠습니다.먼저제현재대출건들은아래와같습니다.-----------------------------------------------------------러쉬앤캐쉬:매달15만원가량납입예가람저축은행:매달25만원가량납입원더풀:매달10만원가량납입동양생명보험:매달18만원가량납입메트로아시아캐피탈:매달18만원가량납입HK상호저축은행:매달35만원가량납입고려상호저축은행:매달18만원가량납입---------------------------------------------------------제가이전대출신청때글을올린것을보시면아시겠지만대출건수가7건으로예전과동일합니다.말씀드렸다시피,결혼후본가와처가댁에도움드릴일이있어대출을조금더받다보니그렇게되었습니다.하지만이전대출신청때말씀드린대로,우리파이낸셜,베스트캐피탈,에이원캐피탈,산와머니는결혼후생긴자금으로모두완납처리하였습니다.지금껏머니옥션에글을올릴때마다말씀드리는사항이지만,아직까지머니옥션뿐만아니라모든다른대출상환에있어한차례의연체도하지않았습니다.저는제지출중가장먼저생각하는것이상환금입니다.머니옥션에서첫번째대출은이미정상완납처리하였고,두번째대출은이제3번밖에상환이남지않았으며,세번째대출도1100만원대출하여상환된금액이600만원이넘습니다.물론그동안연체는당연히한번도없었습니다.현재학원생들이많이늘어서월650만원조금넘게학원비가들어오고있습니다.어떤일이있어도성실상환약속하겠습니다.다시한번믿고도움주셨으면합니다.감사합니다.</t>
  </si>
  <si>
    <t>캐피탈대출금상환</t>
  </si>
  <si>
    <t>캐피탈대출금상환하기위해서부족한금액대출합니다</t>
  </si>
  <si>
    <t>카드및사금융1곳상환대출</t>
  </si>
  <si>
    <t>카드부채상환및사금융1곳대출을갚기위해서신청합니다</t>
  </si>
  <si>
    <t>4대보험확실연봉2450만원이면4대보험됩니다꼭상환일자지키겟습니다</t>
  </si>
  <si>
    <t>남편미용실이전으로자금이부족해요~</t>
  </si>
  <si>
    <t>기존대출:1500만원월상환액:50만원월수입:250만원아르바이트:60만원한달지출:대출금50만원카드100만원기타50만원예상대출상환액:20만원</t>
  </si>
  <si>
    <t>투자부탁드립니다후회할일없으십니다!</t>
  </si>
  <si>
    <t>안녕하세요이번에받게되면세번째가되네요^^;대출목적은아빠가자영업을하시다가몸도안좋아지시고잘되지도않아서그만두시고이번에가판을한번해보신다고하여서재기하실수있게도움좀드리고자대출신청하게되었습니다</t>
  </si>
  <si>
    <t>전에다니던직장도현재직장과같은직종이며회사사정이어려워서그만두고현재직장으로옮기게되었습니다월110만원의급여를받기로하였으며사대보험은다음달부터적용됩니다하나은행에580만원(마이너스통장)신라저축은행에300만원한달금융상환비용은약29만원입니다이전에도단한번도연체한적이없으며이번에도도움을받게된다면당연히연체없는거래약속드리겠습니다부탁드립니다..!</t>
  </si>
  <si>
    <t>첫째아들돌잔치자금부족으로도움청합니다.</t>
  </si>
  <si>
    <t>첫째아들돌잔치를해주려는데자금이모자라이렇게투자자님들의도움을다시얻고자글올립니다.</t>
  </si>
  <si>
    <t>제가투잡을하공있습니다.오전근무지에서180만원야간근무지에서120만원수령하고있습니다.이번에도전처럼도움주시면어제와같이연체없이잘갚아나가겟습니다.다시한번고개숙여도움부탁드립니다.</t>
  </si>
  <si>
    <t>어플리케이션들려줘무선카팩어플,무선주파수어플</t>
  </si>
  <si>
    <t>이번에자체개발한어플리케이션"들려줘"가각통신사에판매중입니다.하지만개발후판매까지어려움이많았고원활한판매을위해광고부분을위해투자형태로대출을받고싶습니다.</t>
  </si>
  <si>
    <t>1.기존사업으로인해쓰라린경험후현3년째신용회복위원회에빠짐없이회생중입니다.신용도도많이올라갔구요.다른추가대출은없습니다.2.세계최초어플리케이션"들려줘"런칭후3천원에판매개시3일만에각통신사별로1위를하고있으며50만건다운로드를목표로잡고있습니다.물론해외시장출시까지한상태입니다.통신사별대금결제일은매월25일이며상환까지확실히할수있는만큼개인사업과더불어어플판매까지하고있기에상환에는크게어려움은없습니다.지분부분으로도가능하며직접통신사별어플판매사이트에서도직접확인가능하십니다.*꼭좀부탁드립니다.</t>
  </si>
  <si>
    <t>긴급하게생활자금이필요합니다!!!!!!!</t>
  </si>
  <si>
    <t>안녕하세요^^지난달신랑이병가로인해일을쉬는바람에급여가나오지않아매달생활하는금액이제월급으론부족하여100만원일수를사용하게되었습니다쇼핑몰을하고있지만함께동업을하기에월말정산을하고있어서매일매일2만원씩납부하기란너무도버겁더라구요현재쇼핑몰을언니와함께하고있으며지난달시작하여순수익이70만원정도나왔습니다유아복을하고있고요..매주1회씩장터도나가고있어서점점수익이높아지고있습니다400만원정도대출을받아기존대출건도중도상환예정이며현재사용중인일수도완납할예정입니다일수가있으니돈을벌어도번다는생각이안들고하루하루감당하기가너무도벅찹니다ㅜㅜ꼭낙찰이되서일수하루빨리갚고싶습니다꼭좀도와주세요</t>
  </si>
  <si>
    <t>본인월수입:50~100만원(쇼핑몰+화장품컨설턴트)신랑월수입:240만원(삼성전기생산직정규사원)(보너스및상반기하반기성과금별도로지급/보너스1년에10번)아이들보육비는100%지원됨!!!!그외에특강비만매달7만원지출보험10만원지출!현재머니옥션상환금액이매달30만원정도임!!!!자동차할부235,000원화장품도현재시작하여두가지일을하고있고요이번달첫급여390,000원을받았습니다쇼핑몰첫정산300,000원총690,000원을받았구요머니옥션상환금은매달신랑급여로입금해드렸구요추가대출이가능하다면기존금액보다줄어서더부담이적어요꼭추가대출받아서일수도상환하고싶고...새로운사업및새로운일을시작하는데전념할수있었으면좋겠어요!!!!!머니옥션상환하는데어려움없습니다제가힘들때대출을받아서큰도움을받았구요이번에도꼭도움을받았으면좋겠어요성실히상환하고열심히일하여서성공하겠습니다제가큰힘을주세요</t>
  </si>
  <si>
    <t>한번믿어주신만큼더기분좋은투자되시도록노력하겠습니다</t>
  </si>
  <si>
    <t>-대출을신청하는계기잘지내셨는지요.좋은소식으로다시뵈야되는데다시한번송구한말씀을드리고자머니옥션을찾게되서정말부끄럽습니다.작년8월머니옥션에서부채상환목적으로대출을받아서정리를캐피탈과이자높은대출을모두정리한다음짐처럼대출이자만매번나가고도전히원금을갚을수없던제명의로하나있던집도신협과국민은행에서저신용자(햇살론,새희망홀씨)대출을받아서집도모두정리를하고신용도회복을위해서열심히살았습니다.그러던중올해3월작년에접질러서부러졌던발목이부주의로다시다치면서2달이넘게회사를다니지못하게되었고병원비는보험으</t>
  </si>
  <si>
    <t>저의상환계획입니다말씀드리기전정말연체라던지더이상의신용하락은되지않기때문에투자를하시는부분에대해서는믿어주셔도정말강하게자신있게말씀드릴수있습니다머니옥션대출후열번을상환하면서단하루의연체도한번도발생하지않았고그이후에도은행권이나금융기관연체전혀없었습니다.그리고캐피탈과카드론대출로작년머니옥션대출을받을때9등급이었던신용등급도1년도안되는시간에7등급으로2등급이나상향을했습니다.그러면제가신용등급향상을위해얼마나노력을했는지조금은알아주실꺼라생각합니다그리고예전에는제가통신사상담근무를했지만지금다시취업하여입사한회사가입회심사부터까다로운S카드사상담을하고있기때문에직원들의신용상태에아주민감한회사입니다.연체나신용불량이나파산개인회생아무튼이런부분이조금이라도걸리면근무자체를할수없는상태이기때문에제가생활을하고근무를계속하기위해서그리고투자자님들의소중한투자를이미받아봤고그마음을알기때문에보증금을빼서대출금을상환했던부분이고앞으로도아무일도없어야되겠지만투자자님들의소중한투자금을함부로소중히여기지않는일은절대없을것이라고감히약속드릴수있습니다저의상환계획입니다*주수입-회사는몸이낫는데로입사를하여5월1일부터입사를했으며매달21일이급여일입니다.이전급여와비슷하게세금제하고170~200만원정도의수입이발생합니다*부수입-두달이넘게쉬어서최근에저녁에하는아르바이트를시작했습니다.직장이있기때문에매일갈수는없지마주중에4일정도가기로했고근무한일수만큼받는데하루에7만원에서10만원정도됩니다.(생활이안정이되기까지다닐생각이기때문에부수입이70~90만원정도한달에됩니다)*지출내역-우리은행매달(180,000원)원금균등이라매달상환금액이줄어듭니다-신협(햇살론)(210,000원)원금균등이라매달상환금액이줄어듭니다-국민(새희망홀씨)(220,000)원금균등이라매달상환금액이줄어듭니다-부산은행(신용대출)(60,000)원금균등이라매달상환금액이줄어듭니다-머니옥션(기존대출(560,000)재대출받으면(350,000)=910,000-월세(250,000)-보험료.핸드폰.공과금(전기,수도,인터넷등)(200,000)-생활비(300,000)합계2,300,000원입니다월급여받는돈에서부족하기때문에제가추가일을하는부분이라서전혀걱정하시는부분없이안정하게상환가능합니다제가갚을수없다거나방법이없었다면이렇게어렵게말씀드리면서대출신청을하지않았을것입니다.캐피탈이나상호저축은행에알아봤지만회사를옮긴지이제두달째고은행권대출이많아서불가하다는답변을받았습니다이전처럼좀더높은이율로신청을하고싶지만제상환능력에서안전하게투자자님들걱정없이상환하고싶어서저의능력에맞춰서이율은정했다는점양해부탁드립니다정말신용도회복을위해서열심히노력했고투자자님들실망시켜드리지않기위해서열심히살아왔습니다본의아니게이렇게또어려운말씀들드리지만제가보여드린믿음으로다시한번저를위해투자해주시면정말행복하고기분좋은투자되실꺼라고믿습니다긴글읽어주셔서너무너무감사합니다</t>
  </si>
  <si>
    <t>부모님병원비명목</t>
  </si>
  <si>
    <t>부모님병원비때문에돈이좀필요합니다</t>
  </si>
  <si>
    <t>매월25일날잊어버리지않고상환하겠습니다</t>
  </si>
  <si>
    <t>사금융변제를위한자금신청합니다.</t>
  </si>
  <si>
    <t>지난번유찰되어서다시한번신청합니다.고금리로이용중인소비자금융을변제하고자합니다.캐피탈쪽으로문의해봤는데제가받는급여가통장이체가아니라안된다고하네요.그래서이번달부터는통장이체로급여를수령하고있습니다.</t>
  </si>
  <si>
    <t>제가하는일은교회부설지역아동센터에서총무일은5년째하고있습니다.월급여는150만원이고그동안은센터를후원하는여러교회를통해매달나누어서현금이나통장으로받고있었습니다.4대보험은미가입상태이고신용등급은크래딧뱅크에서조회해보니5등급나왔습니다.신용카드1장사용중이고다른연체없이변제해나가고있습니다.43%가넘는높은이자가부담이되어알아보던중이곳에서전환대출을신청하게되었습니다.그동안센터운영이난관에부딪쳐뜻하지않는고금리의대출을받았습니다.그러나지금은어느정도숨통은틔었지만매달40만원이넘는대출금을갚아나가는게쉽지만은않네요.많은도움부탁합니다.</t>
  </si>
  <si>
    <t>1년만사용토록하겠습니다</t>
  </si>
  <si>
    <t>저희아버지가간암으로2011년6월경수술하였는데추가수술비가필요하여제가300만원정도부담해야하는데저도올해직장을얻어목돈이없어대출신청을합니다.</t>
  </si>
  <si>
    <t>저는4대보험을가입한직장인입니다.프로젝트계약직으로연봉은3300만원입니다.매월세후223만원수령하고있고요``수당으로40만원정도받고있어,매월20만원씩18개월동안상환할예정입니다.감사합니다.</t>
  </si>
  <si>
    <t>꼭좀부탁드립니다..</t>
  </si>
  <si>
    <t>머니옥션기존성실상환끝낸능력있는번역사입니다.</t>
  </si>
  <si>
    <t>안녕하세요,지난2010년7월달머니옥션을통해여러분들의도움을얻어1,500만원이라는거금을얻은번역사입니다.어머니께서사기연루를당하셔서지난세월저와저희언니둘이서매달기백만원이넘는돈을이자로만갚아왔는데요.번역일을본격적으로시작하게되면서제대로된컴퓨터하나없이작은넷북으로만,사무실없이쪽방에서일하는것이너무버거워서투자자님들의도움을얻었습니다.그래서지금은1.사무실을내서혼자작업하고있습니다.2.투자해주신돈으로이사비용을대고사무실집기,컴퓨터등을샀습니다.정말감사드리고있습니다.금번머니옥션경매가성사되면현재는월50의월세를내는곳에서지내고있는데30만원대로소호사무실을구해서이사를가려고합니다.2010년8월부터매달861,988원씩한번도연체한적없이8회차까지납부했습니다.그리고겨울시즌3개월동안1,500만원상당의대형번역일을맡아작업하고그돈을12월달에수령했습니다.격무로인해몸이상당히쇠약해져서2월,3월달부터일을하기어려워졌구요.하지만대형번역으로번돈이수중에있어서..조금씩속도를줄이다보면건강을찾을거라생각하고병원을찾지않았습니다.여윳돈으로계속가지고있을까고민하다가2011년3월전체남은금액을일시상환했습니다.번역일은2가지루트로1.종합소득세신고하고받는금액과2.소득신고하지않고업체에서따로/개인에게서따로받는돈이나뉩니다.2010년제가종합소득세신고한금액은총2,000만원상당이고,종합소득세신고하지않은금액은총1,800만원상당입니다.따라서2010년순소득은3,800만원상당이었습니다.여러분들의도움을얻어번역일을본격적으로시작하게된것은정말다행이었지만...제가빚을빨리상환해야겠다는욕심이앞서서3개월동안1,500만원어치의일을해버린게화근이었습니다.실상1,500만원이아니라번역에이전시에서가져가는금액까지포함하면3개월동안2,000만원상당의일을한셈입니다.추운겨울동안사무실에틀어박혀서하루15시간씩..밤낮이뒤바뀌어서번역일만하다보니제어깨와눈에이상이와버렸습니다.특히어깨가뻣뻣하게굳는현상이더심해지더니목위까지굳어서편두통까지오게되더군요.....그래도꾸역꾸역억지로버텼는데..차라리일을좀줄이고병원도다니고운동도규칙적으로할걸그랬습니다...그때문에..1)지난5개월동안은소득이많이줄었습니다.그때문에카드론/현금서비스를받게되었네요..기존한달적어도220만원씩은꼬박꼬박통장에들어왔는데(많을때는4-500만원)2,3월달에는그냥일을줄이고천천히하다보면나을거라생각하고병원을안갔었더랬지요.진즉병원을찾아서치료를받았으면이렇게오래시간을끌지않았을텐데..통증이왔다갔다를반복하는사이무리해서팔을쓰다가더악화된것같습니다.4,5월달은어깨통증때문에아예이러다가번역사일자체를못하겠다싶어서병원을다니며쉬었구요.6월달은천천히번역일을재개했고7월달현재는정상궤도에올랐습니다.2.심한통증때문에병원을계속다녔습니다.몸이퉁퉁붓는현상때문에한의원에서약을처방받았구요물리치료도3달동안꼬박받았습니다.지금은많이나아져서번역일을정상속도로하고있습니다.ㅠㅠ차라리3월달에1,000만원정도를상환하지말고그냥갖지고있는편이나을뻔했지요.이번기회에무리해서일하면건강도버리고결국돈도버리게된다는것을뼈저리게배우게되었네요..마음같아서는카드론등모든금액을합쳐서일괄신청하고싶지만일단현금서비스라도먼저해결해보려고신청하게되었습니다.작년-올해초까지연체없이꼬박꼬박상환했다는점꼭기억해주시고다시한번소중한도움부탁드립니다..</t>
  </si>
  <si>
    <t>*****금번대출은현금서비스상환을위한것입니다.꼭소중한도움부탁드립니다.성실상환약속드립니다.*****&lt;&lt;부채현황&gt;&gt;-기존대출-1.학자금대출(국민,농협):44만원/4만원씩상환2.카드론(씨티,롯데):440만원/합쳐서15만원씩상환3.웰컴론:530만원,2011년5월10일자로받음,3개월째정상상환,26만9천원씩상환====================총1,014만원/약46만원씩상환-현금서비스-1.롯데:460만2.삼성:62만3.BC+씨티:44만====================총564만원==&gt;이금액을머니옥션으로변제하려고합니다.&lt;&lt;한달소득및생활비&gt;&gt;-한달소득:190만원(7월7일전1달기준)-상환금액:46만원-월세:50만원(머니옥션성사후30만원대소호사무실로옮길계획입니다.)-보험:15만원-통신:15만원-식비:20만원-잡비:10만원(자택근무라교통비거의나오지않습니다.)+머니옥션성사될경우:33.5만원====================189.5만원위에서말씀드렸듯이4월달이후로어깨통증때문에일을잘할수가없어서소득이줄었습니다.4월달에는독한마음먹고서아예일을안하고치료에만전념해서소득이13만원정도밖에안찍혔구요.5월달에는천천히다시업무복귀해서소득이150여만원이었고(번역일을한후3-4달후에돈이들어오는경우가있어서일한대로돈이찍히지는않습니다.)6월7일~7월7일기준으로는찍힌소득197만원이었습니다.번역일이라는것이프리랜서라일이불규칙할수있다해서믿기가힘드시다면...국가기관에서기밀서약서를작성한것으로증명이될지는모르겠습니다만여기에올려드릴수는없고일단10월10일자로350만원수령하기로한번역건이성사되어서계약서서명했구요,8월10일자,9월10일자,10월말일로나누어받기로되어있습니다.물론금액은작지만예시로들어설명드린거랍니다.저런식으로20만원,50만원,100만원식으로수주받아일을진행하는데..대부분은계약서없이세금신고안하고일을마친후돈을받는구조로되어있어서소득증빙을해드리가어렵습니다.하지만앞서경매건역시성실히상환했다는점꼭감안해주시구요.저역시..머니옥션에서소중한도움을받은후정말부끄럽게적은금액이지만30만원을투자해두었습니다.그중11만원은연체상태이고...^^;;아무래도회수가어려울것같아마음이답답합니다.제가투자자분들의마음을이해한다고하면그건거짓말이겠구요..다만성심성의껏상환하겠습니다.빠른시일내전액완납하겠습니다.라는약속으로글을마무리하려고합니다.</t>
  </si>
  <si>
    <t>급전필요합니다</t>
  </si>
  <si>
    <t>생활자금신청합니다.^^</t>
  </si>
  <si>
    <t>안녕하세요?대출목적은이러합니다.집을회사근처룸으로이사를하기전에,카드값선결제(다음달결제분까지선결제하여사용액0을만들려고합니다)후이제본격자금관리하고싶습니다.신용이망가진후꾸준한신용관리후카드발급과자동차할부연체한적단한번도없습니다.</t>
  </si>
  <si>
    <t>월급여150~170자동차할부금-200000생활비-200000카드값-500000의지출정도로분납상환충분히가능하며,명절보너스때최대한많은금액상환하겠습니다.2011년안에모두상환가능하도록노력할것이며,매월고정지출이있는채무는가져가지않으려는성향으로반드시빠른시일내완납상환하겠습니다.</t>
  </si>
  <si>
    <t>다시한번믿어주십시오!</t>
  </si>
  <si>
    <t>올7월에6개월단기대출신청했다가심사에서탈락했습니다.당시에는공부를다시하려고신청했었는데보기좋게고배를마셨습니다.솔직한것이신뢰를쌓는길임을다시한번절실하게느꼈던기회였던것같습니다.지인을통해간신히돈을마련했고얼마전우리은행저신용자대출로일부는갚았습니다.그런데얼마전에형님에게문제가발생하여제가가지고있는돈과지인에게빌린돈을합해300만원을마련해주었습니다.그러다보니자금사정이넉넉치못학되었습니다.1달정도생각하고빌렸는데뜻대로되지않아그시간이지나버렸습니다.달라는말은않지만맘이편치않아갚아줘야할거같습니다.6개월로신청하려했는데우선상환비용에대한부담을조금이라도낮추는것이더나을것같아12개월로신청합니다.솔직하게모든걸밝힐것이오니믿고투자해주시기를부탁드립니다.작년신청할때보다대출금이늘어난이유에대해말씀드리겠습니다.작년8월쯤,그리고올해2월쯤두번정도아버지께서큰수술을하셨습니다.갑자기큰돈이들어가는바람에급한맘으로대출을받은것입니다.올2월에아버지병원비로인해은행권과제2금융권에서받은대출을연체하게되었고,당시현금서비스도연체하게되었습니다.너무힘들어서프리워크아웃을신청하였고,현재3회차입금했습니다.그리고대부업체채무도12월이되면캠코전환대출을신청할예정입니다.현재상담해본결과,특별한일없으면승인될것으로말씀해주셨구요.이러한상황에서투자를부탁드리는것이어쩌면염치없는것일수도있습니다.여러사정을보면결코신용있다고말씀드리기에는부끄러운줄알지만,하지만저를믿기에,그리고지금껏헛돈안쓰면서나름대로열심히살아왔기에다시한번제인생의신용을걸고부탁드립니다.결과가어떻게나오든수긍하겠지만긍정적으로검토해주시면감사하겠습니다.</t>
  </si>
  <si>
    <t>1.총수입(월급):240만원(통장입금)+가끔부수입20~50만원(통계분석)2.월지출비용:총240만원정도(12월부터는200만원정도)1)금융상환비용:총210만원(12월부터는150만원정도)-금융상환(프리워크아웃):50만원-대부업상환비용:66만원[산와(16),원캐싱(12),드림(20),베스트하이(8),엠원(10)]-머니옥션:30만원-우리은행대출:7만원-지인에게빌린돈:41만원(160만원4개월로나눠서이번달완료),19만원(200만원빌려서3개월남아있음)2)생활비용:총50만원정도-월세비용:30만원-통신비기타생활비:20만원-식사는점심,저녁모두연구소에서해결하므로비용이나가지않습니다.-또한기타지출은최소한으로하고있습니다.3.상환계획1)12월캠코전환대출신청하게되면현재의금융상환비용이약40만원이상감소합니다.프리워크아웃에포함된채무중스위스저축은행과현대캐피탈채무는대부업체채무와함께전환대출을할예정입니다(상담결과가능하다는신용회복위원회의의견회신함).2)12월부터형님께서조금씩상환해주기로약속했습니다.이부분은믿어달라고할수밖에없을것같습니다.3)2010년1월이면현재월급이270만원정도됩니다.올해경제사정이어렵다보니매월30만원정도적립하는형태로임금반납했습니다.올해적립된금액이약300만원정도되는데2010년1월에들어올것입니다.4)연월차수당및성과금:2010년1월에지급됩니다.연월차수당은100만원정도될것같구요.성과금은아직확실하지않습니다.5)1월에지인에게빌린나머지50만원정도상환할것입니다.또한상대적으로지출이많은머니옥션나머지부분도상환하려고합니다.(물론투자하시는데이부분이마이너스일지모르겠으나조금씩상황을더좋게하기위한것으로이해해주시면감사하겠습니다)4.믿어주시기를부탁드리는말씀위모든내용은사실이며,12월부터상환하기시작하면충분히해낼수있습니다.투자자님들의믿음에실망과배신으로보답하지는않을것입니다.위의지출내용을보시면2-3개월간힘들게살았습니다.지금도1-2달정도면견디면머니옥션에굳이하지않아도될것으로생각하시는투자자님도계실거라생각합니다.물론그렇습니다.1-2달참고견디는거할수도있습니다.지금이라도빌려준지인(직장동료)에게떳떳한맘으로대하고싶고,당장이번달에가족생신도많이몰려있고아버지병원비도조금은지원해드려야할것같습니다.지인에게빌린돈100만원과기타비용100만원정도로대출받고자합니다.투자자님들께염치없지만저를다시한번믿어주시라는말씀으로마치고자합니다.긴글읽어주셔서감사합니다.항상건강하시고좋은일만가득하실길진심으로기도드립니다.</t>
  </si>
  <si>
    <t>대출신청드립니다.</t>
  </si>
  <si>
    <t>고금리로대출받은것을상환하고자합니다.</t>
  </si>
  <si>
    <t>안녕하세요,머니옥션의도움으로일전에어려움을해결할수있었습니다.아버지가하시는일이갑자기어려워지는바람에제이름으로신용대출을여러곳받았습니다.제이름으로대출을받아아버지가이자를상환하셨는데,이제제가갚아야되는상황이에요.농협캐피탈에서대출받은1800만원중에현재220만원정도는상환하였고,나머지중도상환하고자합니다.저는현재전문대학에서계약직교수로근무중이고,연봉은3000만원으로월급여액은220만원이며,시간강의와아르바이트로월100만원정도의부수입이있습니다.다시한번투자자분들의도움을얻고자합니다.성실히상환하겠습니다.감사합니다.</t>
  </si>
  <si>
    <t>1.주수입내역-주수입:급여월220만원-부수입:시간강의+운영교수아르바이트112만원2.월고정지출내역-기대출상환금액100만원(신한은행23만원,수협32만원,학자금대출45만원)-한달생활비60만원(식비,교통비포함)-보험료36만원-관리비12만원3.대출이후상환계획-대출후농협캐피탈대출받은것을상환하여매월나가던이자를줄이고자합니다.-부수입으로신한카드에서받은카드론도3개월내에정리할계획입니다.</t>
  </si>
  <si>
    <t>꼭성설히갚겠습니다....</t>
  </si>
  <si>
    <t>교육업을하고있는사람입니다.절대남을속이거나무책임하지않습니다.이번달에갑자기개인적인사정이생겨버려서일처리에모자라는돈이있습니다.내년3-6월정도까지는다상환계획입니다.꼭성실히갚겠습니다.</t>
  </si>
  <si>
    <t>12개월동안다달이10일날꼭꼭상환하겠습니다.지금상환계획은봄쯤에는다갚을예정입니다.혹시몰라서일단12개월로설정해놓았습니다.</t>
  </si>
  <si>
    <t>사금융갚고싶습니다.</t>
  </si>
  <si>
    <t>전세자금이필요하여이렇게다시신청합니다</t>
  </si>
  <si>
    <t>안녕하세요저는현제전월세로살고있읍니다다름아니라전세자금을구하고자이렇게글을올립니다저는걸설회사를남부럽지않게다녔고,5년정도근무도했지요그러나건설이불경기라제주위동료들또한감원으로인해하나둘씩떠나기시작했읍니다저또한예외일수는없었나봅니다그렇게해고를당하고나와지만직장을구하는것은큰시련이었읍니다때마침제가족에게보증서고했든일들이터지기시작해지요어디에하소연할때가있어야죠빚을갚기위해서노력엄청나게했읍니다그렇게보증서고했던일들이1년전에다정리가되더군요그러나제삶을보니너무부뜻한것있죠그런데집주인께서보름전부터보증금2백만원더올려달라고말씀하셔는데지금제겐그런여유자금이없어서여러금융권에대출시도를해보았지만희박하다는결론이었어요지금저는건설일용직으로일하는상태이고한달에24일정도일을합니다한달보통150여만원정도벌고있는상황입니다생화비를보면월세25만원,휴대폰,집전화10만원,가사비용이25만원,기타10만원지금저자신의현상황입니다두서없이쓴글이라이해주셔으면합니다아무쪼록투자자여러분들의헌신적인마음을져버리는그런일이없도록하겠읍니다</t>
  </si>
  <si>
    <t>12개월원리금균등하게상환하고자합니다매월10일날상환할것입니다저는매월5일임금을정리받는상황입니다</t>
  </si>
  <si>
    <t>최우선상환빌려주십시요</t>
  </si>
  <si>
    <t>결혼한지2년이않되전직장이폐업을해마니힘들다보니지인들에게돈을좀빌렸습니다직장도잡고했지만한번에갚으려니많이힘들어제가대출을받고이자를내서라도힘들때저에게도움주신지인들돈은갚고싶어신청합니다</t>
  </si>
  <si>
    <t>2년으로하고원금상환하겠습니다여유가된다면중도상환도생각하고있습니다</t>
  </si>
  <si>
    <t>머니옥션에서저금리로환승하려고합니다</t>
  </si>
  <si>
    <t>친정집이사문제로러시에서320만원대출받았습니다이자부담을조금이라도줄이고자머니옥션에이자율30%로신청하였으나낙찰되지않아이자율올려서다시신청합니다</t>
  </si>
  <si>
    <t>배우자급여가월250만원입니다.생활비50만원공과금20만원(가스전기관리비)통신비20만원(배우자,인터넷포함)카드70만원(육아비용의료비자동차유지비)대출32만원자동차37만원모두해서월평균209만원정도들어갑니다월수입250만원평균지출229만원입니다환승받으면러시이자12만원빠집니다</t>
  </si>
  <si>
    <t>급!도와주십시요</t>
  </si>
  <si>
    <t>이번에회사차량을집앞에서도난당햇습니다.차량센스때문에차량을가지고가지는못햇지만차량內물품들을(네비,오디오등)다가지고가버렸습니다.보험사에서는차량에대한부분일부만가능하고차량內물품에대한보상은안된다합니다.본인이다물어내야하기에이에긴급히자금이필요하여이렇게문의드립니다.</t>
  </si>
  <si>
    <t>매달상환예정이구여...중도에여유되는데로중도상환하려합니다.</t>
  </si>
  <si>
    <t>빠른급전으로믿으셔도됩니다..부탁드림니다.</t>
  </si>
  <si>
    <t>옷가게를하고있는데요..부모님힘과저의힘을보태2000만원짜리옷가게를하고있습니다..물건을하러서울을자주가는데여..이번한번에목돈을가지고가서물건을많이채워놔야됩니다..3개월정도봄신상나올때까지는안갈계획이거든요..부탁드림니다.들어오는수입그대로입금해드리겠습니다..</t>
  </si>
  <si>
    <t>일수처럼하루에얼마씩나눠입금할것을약속드림니다..</t>
  </si>
  <si>
    <t>햇살론환승문제에따른단기간대출을희망합니다.</t>
  </si>
  <si>
    <t>현재담보대출을제외한신용대출을햇살론으로통합하고자하는데,기존신용대출중햇살론과같은보증재단(기업은행)대출이있어서진행이안됩니다.이곳을통해대출금을어느정도받아상환하고햇살론을진행하고자합니다.</t>
  </si>
  <si>
    <t>1.주수입내역-월고정수익은현직장에서세후250만원통장수령중이며,이외알바비가월140만원정도현금으로수익이있습니다.2.월고정지출내역-고정수익중230만원은와이프가관리하며담보대출금은여기서지출됩니다.기신용대출금의원리금은담보대출제외110만원정도이며알바비로상환중입니다.3.대출이후상환계획-대출이후월원리금을상환하고,햇살론가능시전액상환하고자합니다.와이프도재직중이며,상환은무리가없을거라고판단됩니다.</t>
  </si>
  <si>
    <t>적게빌리고확실하게갚겠습니다.</t>
  </si>
  <si>
    <t>제가갚을수있는범위내에서만신청합니다.고금리사금융대환하고싶습니다.매일같이집에찾아오고협박하고도무지생활이되지않습니다.정말하루하루가암흑같아서미치겠습니다.야간에일을하는데낮에는잠을못자게합니다.제발저에게도사람처럼살수있는기회를주세요.</t>
  </si>
  <si>
    <t>이번에기회가닿아서좋은곳에서일하게되었습니다.월수입200만원~270만원입니다.최소기본수입이200만원입니다.딱히꾸려야할가정이없기때문에수입의80%정도가유동적입니다.총이자포함해서3개월에중도상환할계획입니다.</t>
  </si>
  <si>
    <t>안녕하세요,,인천에서중고차수출무역(9년).자동차매매상사.폐차장(투자자)로있는대표입니다..</t>
  </si>
  <si>
    <t>안녕하세요.중고차수출및매매상사를하고있는대표입니다.대출을하게된목적은새로운해외자동차시장에좋은조건으로일을진행하게돼었습니다,,1차오더물량으로4000만원정도일을진행하고있으며보름후인2차오더물량에대한자금(4000만원)대한일부자금목적으로사용하려합니다,,경매장에서자동차를사오는방식이며..보통중고차수출무역은가격이내려갔을때자동차를사는방식이라보니자금이필요할때가있습니다,,요번에진행하는해외수출건은선수금으로50%외화가들어오면오더진행을한후에B/L(선적승인서류)발부돼고현지에도착하는기간이1달정도걸립니다,,그러다보니나머지후에받는금액50%에자금입니다,,중고차수출을한지9년이라는시간이지났으면5개월전에경남에매매상사(아이카모터스.전세계약서.5천만원)를오픈을했으며,폐차장(영진폐차장)에투자자(투자금.5천만원)로일을하고있습니다,,공증서류및계약서등등구비되어있습니다.인천에서중고차수출무역을하고있으며언제든지오셔서확인이가능합니다,,투자자분도구하고있습니다,,보통건바이건으로대당금액이측정이돼며투자금에따라수익률이발생할수있습니다,,담보및서류제공이가능하며언제든지궁금한사항있으시면저희사무실도내방해주세요,,^^필요한자금이2000만원인데500만원밖에안돼네요,,ㅠㅠ</t>
  </si>
  <si>
    <t>1.주수입내역-중고차수출무역2.월고정지출내역-개인사업자이기때문에고정지출비용은400만원정도나갑니다..월임대료포함3.대출이후상환계획-한달에고정수익금이있기때문에상환하는데전혀무리가없다고봅니다,,좋은인연으로맺어졌으면합니다,,</t>
  </si>
  <si>
    <t>금융상환하고싶습니다.</t>
  </si>
  <si>
    <t>성실한상환으로보답하겠습니다.</t>
  </si>
  <si>
    <t>캐피탈3군대와카드론을사용중입니다.캐피탈두군대를완납하고남는금액으로이사할집구하기전까지생활자금으로쓰려고합니다.</t>
  </si>
  <si>
    <t>현대캐피탈과카드론을9월10일6회차이상납입후자산관리공사전환대출을신청해서하나로묶고,나머지우리파이낸샬/아주캐피탈두군데를머니옥션에서받은금액으로하나로묶어서이자를낮출계획입니다.카드론과캐피탈상환을하고나면신용등급이올라가게되서주거래은행에서대출을받을수있습니다.주거래은행에서대출을받음과동시에머니옥션대출금을상환할계획입니다.믿고투자부탁드리겠습니다.</t>
  </si>
  <si>
    <t>도와주세요~~</t>
  </si>
  <si>
    <t>생활자금이필요함</t>
  </si>
  <si>
    <t>생활자금이긴급하게필요해서대출을신청함.</t>
  </si>
  <si>
    <t>현재방앗간에서일하면서월270만원을받고있으므로대출금은연체없이상환할수있음.기존2번의대출금도연체없이상완완료함.</t>
  </si>
  <si>
    <t>다시도전합니다정말연체없이잘갚아나가겠습니다</t>
  </si>
  <si>
    <t>이번에이사를가야합니다월세로다달이50만원씩나가고있습니다이번에전세로옮겼으면하는데요돈이좀모자랍니다도와주세요대출한돈은꾸준이갚아나가면언젠가는제돈이되잖아요아이들은자꾸커가는데손에쥔건아무것도없네요조금씩조금씩불려서제집장만도하고싶습니다여러분도와주세요잘갚아나가겠습니다다음달에이사를가야하는데이제시간이얼마없습니다솔직히전세값도많이뛰어서짐을줄이고해서갈까합니다하지만지금가지고있는돈으로는택도없이부족하네요다시한번부탁드립니다도와주십시요연체없이잘갚아나가겠습니다</t>
  </si>
  <si>
    <t>급여150만원,배우자수입170만원입니다둘이합쳐서320만원입니다기대출이러쉬앤캐시550만원산와머니30만원있습니다하지만여지껏연체없이잘갚아나가고있습니다한번믿어보시고도와주신다면그은혜잊지않고열심히갚아나가겠습니다다시한번부탁드립니다</t>
  </si>
  <si>
    <t>긴급생활자금구합니다.!!</t>
  </si>
  <si>
    <t>갑작스런교통사고와연말에애기치않은사고들이생겨서급하게돈이좀부족하여사업장운영에어려움이급하게돈을구하고있습니다.</t>
  </si>
  <si>
    <t>현재옷가계운영중이며월순수익200이상꾸준히나오며현재지인이운영하시는모텔에서관리자로근무하고있습니다.월소득은350정도되고요속득증빙가능합니다.빌려만주신다면성실하게이자와원금상환하도록하겠습니다.</t>
  </si>
  <si>
    <t>도와주세요.사금융지긋지긋합니다생돈나가는것같아눈물나네요...</t>
  </si>
  <si>
    <t>신용등급이낮아서사금융을썼습니다..연39%더군요...현재600기대출있는데요이거환승하고싶습니다..100만원은생활이안되서친구,가족들께빌린돈입니다...세군데서빌려썼는데각자39%씩되니깐월나가는돈만거의60만원돈되네요...이자만내는걸로했는데도요..부인은둘째가져서일을안하고계시다보니제월급만으로살기가너무힘듭니다둘째도2월달에출산인데애낳을때드는돈도못모으고이렇게살고있네요속상합니다어디부터이렇게꼬인건지...여러분숨좀쉬고살수있게도와주세요부탁드립니다.</t>
  </si>
  <si>
    <t>원캐싱-20039%3년계약.현재이자만납입중원더풀-20039%3년계약.현재원금,이자납입중리드코프-20039%3년계약.현재이자만납입중현재이렇게쓰고있구요소득은4대보험되는직장다니고있습니다수원에있는삼성반도체협력사인데연봉3천받구요월실수령액은230정도되네요현재수입은이것뿐입니다지출내역은보험40만,임대아파트임대료14만,아파트전세자금대출이자10만,아파트관리비10만,청약저축5만,인터넷4만,전화15만,자동차할부금60만,유류비30만,생활비30~50(부인입덧으로인한지출이왔다갔다하네요..)이정도인데제월급오버네요...부모님께서차값월30만원씩보태주시는데고거랑만약이대출건성사되면사금융이자내는돈이랑합쳐서상환하며살수있을것같습니다정리하자면월230수입,월지출약230만원이정도되는데요차값도와주시는거빼면30만원정도여유자금이생기네요여기에생활비에서조금졸라매면충분히상환할수있습니다저희회사삼성에붙어먹어사는회사라짱짱합니다앞으로10년은더울궈먹겠다는포부가있는회삽니다(사장님이그랬어요)현재일한지는6년정도되는데한번도월급밀리고그런적은없네요제가글재주가참없어서여러분들마음에들게썼는지모르겠네요모쪼록잘부탁드립니다.</t>
  </si>
  <si>
    <t>재대출신청합니다.</t>
  </si>
  <si>
    <t>현금서비스정리와머니옥션대출1건을완납하려고합니다.</t>
  </si>
  <si>
    <t>현금서비스가여기저기분산되여있고리볼빙으로상환하고있다보니이자가높아환승하고싶어신청하게되였습니다.또한머니옥션대출중1건158만원남아있는것을완납하려고합니다.</t>
  </si>
  <si>
    <t>현금서비스금액은(9.6일현재이자까지포함한금액)삼성.신한.씨티카드:11,450,258원입니다머니옥션대출은2건에월963,306원씩상환하고있습니다.1건을완납하면40만원정도줄어듭니다.현재연봉:28,500,000원(퇴직금포함)월지정소비금액:식대100,000교통비100,000통신비70,000~80,000현재사용하고있는현금서비스와대출은아버지가편찮으셔서병원비로사용하였습니다.아버지께서는뇌출혈과뇌졸중으로쓰러지셨고,3년간의투병생활끝에올해초에돌아가셨습니다.머니옥션상환이력을보시면아시겠지만연체상환1회는7월에제가계산을잘못하여잔액이부족해3일정도늦게상환한적이있었으며,그것을제외하고는연체없이성실상환하였습니다.투자회원께서이번에도도움을주시면연체없이상환할것을약속드립니다.</t>
  </si>
  <si>
    <t>직장인4대보험가입자입니다...재직기간1년7개월근무중입니다</t>
  </si>
  <si>
    <t>대출목적을말씀드리겠습니다...아무것도없이군제대후자격증몇게취득하여인천까지오게됐습니다...없는살림에몸하나로만버틸려고하니세상공부도배울겸일을시작하자는욕심으로자격증을쓸수있는현직장을다니게되였습니다.직장을다니다서여자를알게되여병원비에출산비경조사비전세보증금부족해돈은없고신용도이상없어직장인대출을받게되여여기까지오게&amp;#46095;습니다...현대스위스아주예가람이자부담때문에힘들어그렇습니다.연체없이살려고하니직장집이게전부입니다...딱2달만있으면캠코한국자산관리공사에서주관하는전환대출고금리(30&amp;이자를6%~~~12%)전환이된다하니은행권대출로전환이된다하는데6개월이지난대출건만된다하니현대스위스,아주캐피탈은되지만예가람이문제여서그렇습니다...연체안될려고지금도노력하지만사람마음이뜻대로되지않는것같습니다.신용상문제없습니다.연체자아닙니다..세상살이힘들면서재미있고잡다한생각이나네요..알고있습니다...남에돈벌기힘들고빌리기도힘들고알고있습니다..누구에게아쉬운소리도하기싫고어렵습니다도와주신다면연체없이제날짜에꼬박꼬박성실히끝나는시점까지잘갚아나겠습니다</t>
  </si>
  <si>
    <t>월급여통장수령4대보험적용받고있습니다...추가적인서류발급도가능합니다.직장위치는인천연수구송도에위치에있는(주)동일건기입니다...건설장비회사이구요...말그대로건설장비입니다...지게차,페이로더,포크레인(굴삭기)임대및,대여에종사하는직장인입니다...직책은(현장관리및사무직)입니다급여는항상말일이며기본급230만원에야간수당별도입니다...물론4대보험받고있습니다의료보험,국민연금,고용보험등등납부도하고있습니다..지출금액은직장인신용대출건외에는없습니다...핸드폰비는직장에서70%까지따로지급받구요...식사도회사...아침일찍출근하는관계로저녁만집에서먹습니다자동차기름값말고는없습니다.현대출건예가람저축은행대출날짜2011.4월4일300만원대출현남은금액2백75만원이율32%현대스위스저축은행2010년12월.29일1천600만원대출현남은금액1천5백493만원34%아주캐피탈2011년1월26일1천만원대출자동차대출건아님니다신용대출현남은금액896만원31%회사에서는월급여도올려주신다하셨고야간도많이있을뿐더러급여도제날짜에맛게잘나옵니다...도움만주신다면연체없이잘갚겠습니다위신용대출건전부한국자산관리공사(전환대출)할려고그렇습니다연체가없어야가능하다고합니다...지금연체없습니다...신불도아닙니다도와주신다면정말잘상환하겠습니다.</t>
  </si>
  <si>
    <t>전과같이성실한상환약속하겠습니다</t>
  </si>
  <si>
    <t>동생이신용이많이안좋아서제가대신신청합니다...전에도몇번부탁받아서해주었는데지금은제가결혼을한상태라서현금서비스나은행대출은해주기가어려워서전에문을두드렸던머니옥션에신청합니다한번도연체한적없고요~~~성실하게상환했습니다.이번에도성실한상환약속드립니다!!!</t>
  </si>
  <si>
    <t>현금서비스나뭐그런건없구요전에햇살론받은게있습니다대부업체나이런건없습니다~직장도9년째계속다니고있구요~~결혼하면서집대출받은건신랑과함께갚고있구요그리고동생한테받아서갚을것이기때문에저한테부담이되지는않지만혹시라도동생이못갚아도제가연체없이갚을예정입니다.</t>
  </si>
  <si>
    <t>저에게대출을해주시면성실히변제하겠습니다.</t>
  </si>
  <si>
    <t>전세금올려달라고하는데...돈이모자라사요</t>
  </si>
  <si>
    <t>현제대출은1건있습니다.월급은월220만원이구요...남편이생활비를따로줍니다.월급에서나가는건....아이유치원비와대출이자20만원정도나가기때문에대출만된다면상환은할수있습니다.저에게기회를주세요</t>
  </si>
  <si>
    <t>열심히살려구합니다..도와주세요</t>
  </si>
  <si>
    <t>회사생활을1년정도쉬다가4개월전에2년이상다니던먼저직장에입사는하였는데쉬는기간에집에생활비를조달하다보니저축은행쪽에1000만원정도대출을가지게되었습니다.캠코전환대출신청할려했더니재직6개월에6개월이상고금리만된다구하여서3개월정도기간이필요하여서이자와생활비부분에서300정도필요할거같아서이렇게여러분에도움을얻고자합니다..많이좀도와주세요</t>
  </si>
  <si>
    <t>hk저축은행630고려저축은행4002군데합쳐서월원금하구이자가50정도빠져나갑니다.지금회사에서세금다제하구통장에270정도들어옴니다.대출쪽으로70만원정도씩은상환할수는있습니다.의료기기업체영업과장으로지금은재직4개월째이나2년전에3년정도이회사에근무이력도있습니다.의료보험확인서보면나와있습니다그리고부모님명의에상가도있고지금처분준비중인데이거만처분되도저한테일정부분주신다하셨고와이프명의로도34평아파트있습니다.대출상환은잘할자신있습니다.5살된아이도있구여</t>
  </si>
  <si>
    <t>유찰&amp;#46124;지만다시한번신청합니다</t>
  </si>
  <si>
    <t>사금융환승으로300만원신청했었는데낙찰되지않아100만원으로다시신청합니다~!!사금융이자900만원과월세등으로다음달에나월급이나오는직장은다닐수없어32000원일용직으로빠듯히생활할수밖에없었는데도저히안되겠다싶어서1월25일월급제로직장을구해서이번달만월세와이자기타생활비로100만원이꼭필요합니다</t>
  </si>
  <si>
    <t>사금융산와머니350만원(이자+원금=18만원)스타크래디트198만원(이자=8만원)미즈사랑179만원(이자+원금=13만원)밀리언캐쉬200만원(이자=8만원정도)알프스론80만원(이자=2만원가량)1월25일부터출근리드인이란아웃소싱소속근무업체는삼화이엔피야간근무한달급여-145만원~160까지가능(특근수당까지)고정방세-32만원공과금(가스요금,전기세,유선비,인터넷)-10만원생활비-10만원휴대폰비-6만원가량이자-49만원상환일5일전에미리입금가능하고사금융쪽도한번도연체없이상환중입니다원래는환승을하고싶었지만낙찰이안되서...지금은다가올이자와월세가막막해걱정입니다이번달만해결하면다음달부터는정상적으로월급이150만원정도나오니안정적으로상환자신있습니다그동안안정적이지않은상황에서도빌린돈이자는일용직까지하면서꼬박꼬박상환했습니다투자자님들믿고투자꼭부탁드리겠습니다이번달10일이지난달밀린월세주기로한약속날이기도하고스타크레디트이자날이기도합니다구정도다가오는데구정때지금까지고생한어머니께조그마한선물이라도들고가뵐수있도록해주실투자자님들기다리겠습니다믿고투자꼭부탁드리겠습니다</t>
  </si>
  <si>
    <t>스튜디오실장으로근무하고있는36살의직장인입니다.저의스튜디오를하다가발생한대부업부채등으로아직힘드네요.조금이라도대부업상환해볼려고이렇게다시머니옥션의문을두드려봅니다.</t>
  </si>
  <si>
    <t>사금융상환할수있게도와주세요.</t>
  </si>
  <si>
    <t>22살어린나이에직장을얻고그때부터생각없이카드를쓰면서빚이늘어났어요..이제결혼도하고아이도있는데이러면안된다는걸이제야절실히느끼게되네요...7년정도저축은행및사금융쓰면서연체한적은한번도없었어요.그만큼제가빌린돈에대해서는책임을가지고상환했어요.저를믿고투자해주시면성실히갚아나가겠습니다.빚다갚고제집도가지고싶고아이방도마련해주고싶어요.아이는동생을원하는데돈때문에계획없이임신도못하고있네요.직장은한직장꾸준히7년째다니고있구요.앞으로도정년퇴직까지계속다닐생각입니다.44%때사금융대환할수있게도와주세요.한아이에엄마로부탁드립니다.절대연체하는일없이성실히갚아나가겠습니다.제게기회를주세요.</t>
  </si>
  <si>
    <t>제가사금융땜에다른캐피탈이나저축은행쪽대출이어렵네요.우선사금융다대환하고신용도높이고나머지도정리하고싶어요.24개월동안저를믿고투자해주시면성실히갚아나가는모습보여드릴께요.5년안에빚다갚고제집마련하고싶은게제목표입니다.도와주세요!</t>
  </si>
  <si>
    <t>고금리상환[성실히상환하겠습니다^^]</t>
  </si>
  <si>
    <t>'08년9월경할머니병원비사용등으로고금리대출을이용했습니다.현재까지연체없이상환중이나45%의이자비용이부담되어환승론이용하려합니다.2000년초반대학생때신용카드연체건이있어서(제대후2년간완납)신용등급이좋지않아은행권대출이잘되지않아,불필요한신용조회안하고머니옥션통해대출받으려합니다.</t>
  </si>
  <si>
    <t>1.기존대출-고금리310만원-&gt;환승론이용신청하는건.-은행학자금대출1465만원,월상환금21만원,이율5~7%신용대출582만원,월상환금23만원,이율15%2.상환계획고정수입월250만원고정지출:대출73만원(환승론29,학자금21,신용23만원)통신비10만원,식대10만원,교통비15만원'용돈40만원총148만원기존미결제카드대금:550만원-리볼빙결제중.:월급에서고정지출사용후남는금액으로미결제카드대금줄여나갈계획입니다.3.수입고정수입이외에3개월에한번씩인센티브있습니다.작년에는연간총5백만원정도인센티브수령했고,올해에는5백만원이상수령예상됩니다.미결제카드대금등이존재하지만,대출이상없이상환할수있습니다.^^</t>
  </si>
  <si>
    <t>대출을부탁드립니다</t>
  </si>
  <si>
    <t>머니옥션에서300만원을대출받고현재150만원정도남았습니다현재필요한금액은300만원이고용도는어머니다리수술비로쓸려고합니다.신청한대출금500만원에서기존머니옥션남은금액을상환하고남은금액은수술비로쓰겠습니다</t>
  </si>
  <si>
    <t>아주캐피탈(자동차담보대출)380만원산와머니500만원월고정수입은240만원월고정지출은아주캐피탈20만원(두달에한번본인지출)산와머니20만원핸드폰요금13만원도와주시면성실히납부하겠습니다기존머니옥션대출도성실히납부하였습니다</t>
  </si>
  <si>
    <t>두번째도전꼭도와주세요..어머니수술자금마련입니다.</t>
  </si>
  <si>
    <t>안녕하세요황수인입니다.머니옥션과인연을맺은게7개월이넘어가네요..처음쇼핑몰오픈목적으로많은분들이도움을주셔서새로운희망을갖고살아갈수있었습니다.그런데부득이하게두번째분을두드리게되었습니다.어머니가5년전자궁경부암수술을하셨고아버지가제작년심장수술을하셨습니다.그런데어머니의몸이점차안좋아지시면서다시수술을하셔야할지경에이르렀습니다.두분다퇴직을하시고..넉넉치않은살림에약간버거워지고있습니다.다시한번절믿고도와주신다면기대저버리지않고반듯이상환할것을약속드립니다.</t>
  </si>
  <si>
    <t>현재야간강사로고정수입월50+프리랜서고정수입150정도됩니다.그외에는일한만큼더벌고있습니다.우선지출내역입니다.hk저축은행20만원미즈사랑16만원119머니19만원씨티파이낸셜20만원IB금융6만원머니옥션17만원산와머니6만원통신비10만원월고정지출내역이98만원정도됩니다.그외에여유비용이있으니꼭상환하겠습니다.부탁드립니다.</t>
  </si>
  <si>
    <t>이제곧첫아이가태어나는데요.열심히상환하겠습니다.</t>
  </si>
  <si>
    <t>제가올5월에결혼을했습니다.결혼식올리느라빚이많이생겼었는데어느정도갚은상태입니다.10월20일경에첫아기가태어날듯싶습니다.병원비와추가적으로해서200정도생활자금으로급히필요할듯싶습니다.천만원은집담보로은행권말고후순위로개인자금설정되어있는것이있습니다.월이자만내는방식이구요.천만원에25만원이자만내고있습니다.원금이자같이상환했으면합니다.</t>
  </si>
  <si>
    <t>-투자자여러분들꼭부탁드리겠습니다.저는프리랜서로대출업무를보는은행대출상담사로근무하고있습니다.현재재직기간5개월이며급여날짜10일이며급여총4번받았습니다.평균500만원정도씩급여입금되었습니다.결혼할때사금융을받았었는데사금융쪽은원금29만원남고없습니다.현재농협담보대출6천만원건-32만원이자후순위개인설정담보대출1천만원건-25만원이자카드론400만원건-23만원원금이자국민은행행복드림론180만원건-3만원원금이자웰컴크레디트30만원남았음.후순위개인설정만일단정리해서상환하면서등기상에개인설</t>
  </si>
  <si>
    <t>어머님에수술비마련하고자합니다.</t>
  </si>
  <si>
    <t>어머님에오랜지병이신무릎수술비용을마련하고자합니다.최근까지무릎주사같은걸계속맞으셨는데..병원에서수술을빨리서둘러야한다고해서그비용을마련하고자대출신청을합니다.</t>
  </si>
  <si>
    <t>신한은행에적금을담보로대출금130만원있습니다.월이자4000원정도이며내년하반기까지연장한상태.다른채무는없고현재신용등급은좋치않습니다.주수입원은(주)비상교육동부지점에근무하며받는급여매당10일급여통장으로140만원정도급여가들어오며내년1월부터160만원으로급여인상이확정된상태이며영업직으로승진되어내년부터인센티브로분기별로40만원정도내외로지급받을예정입니다.3,6,9,12는보너스가있으며매년1월급여받을때퇴직금을정산해서받습니다.지출은통신비8만원,교통비(대중교통)8만원,식대10만원,생활비50만원정도지출상환계획은급여에서고정지출금은제외한70~80만원정도에서매달상환을할계획입니다.</t>
  </si>
  <si>
    <t>도와주고싶어요</t>
  </si>
  <si>
    <t>저랑조카,오빠셋식구가살고있습니다.18살인조카가나쁜친구들과어울려사고만치고가출한상태입니다.그러던중가출한조카를봤다는소식을듣고비가많이내리던밤에차를몰고나갔다가차사고가났습니다.지금오빠는합의금을마련하지못하여부산구치소에수감중입니다.그래서목돈이필요해서신청하게되었습니다.제가오빠집에얹혀살고있는입장이라돕고도싶고오빠가하루라도빨리나와서조카를찾아야하기에신청했습니다.</t>
  </si>
  <si>
    <t>산와머니300만원(38%)원금균리상환으로해서20만원씩갚고있고요,현대스위스저축은행200만원(28%)원긍하고같이해서11만원씩갚고있고,휴대폰요금4~5만원,식비는회사에서제공이되기땜에공짜고,교통비는5만원정도나오는데회사에서월급담날바로지급해주기때문에이부분도따지면공짜입니다.그리고집세는오빠네가올전세로살고있기때문에따로나가는게없습니다.그리고기타부분(전기세,수도세..)은다합쳐서5만원정도나오는데이건오빠통장에서지급되기땜에따지면전별로지출이크게없습니다.월급은통장으로확인되는게100만원정도되고요,개인적으로매달20일이되면50만원씩제통장으로들어오는게있습니다.전에머니옥션에대출경험이한번있습니다.그때도별무리없이갚았고,저는롯데마트고객센터에6개월째근무중입니다.담달이면월급외에수당도최하30에서최대60만원까지나옵니다.지금은목돈이필요해서그렇고요.도와주시면충분히갚아나갈수잇고,상환계획은1년으로했는데,1년안에갚을수도있습니다.일단,실수하기싫어서길게잡아1년우로했습니다.</t>
  </si>
  <si>
    <t>긴급자금수혈부탁드립니다...</t>
  </si>
  <si>
    <t>저희어머니병원비가급히필요합니다...약500만원정도필요하지만금월급여로일단충당했지만나머지모자란300만원을투자자여러분께도움을요청하고자합니다..제발도와주십시요..열심히상환하겠습니다.</t>
  </si>
  <si>
    <t>제가매월캐피탈1곳,저축은행1곳,사금융2곳총상환금액이약90만원정도이며급여는매월25일270만원정도수령하고있습니다..급여에서상환금액과생활비를제외하고약50만원정도의변제여유금이생기며연말상여금및급여수령시착실히변제계획입니다..</t>
  </si>
  <si>
    <t>3개월전8등급에서지금6등급으로다시신청합니다</t>
  </si>
  <si>
    <t>지난3개월전신청햇는데미결이나고다시3개월만에신청합니다3개월전에대출미결나고시간이지나면서사금융을먼저상환하는목적을먼저하여먼저이번달6&amp;#44279;을모두상환하엿으며당시등급8등급670점에서이번달6등급812점으로올라가있으며현제카드론과어머니에게빌린돈1000만원이중어머니의삼성카드카드론을올해안으로450만원원금을모두상환하셔야하는상황이되서빨리상환하고싶어서신청하게됫습니다카드결제대금이국민카드280삼성카드400신한카드100이렇게모두상환을하고싶습니다</t>
  </si>
  <si>
    <t>카드론533만원남앗으며아이앤유모두상환웰컴론모두상환HK저축은행모두상환바로크래디트모두상환태강캐시벅스모두상환산와머니모두상환현제부채는카드론533만원과현금서비스100만원남앗으며현제카드론매달평균40만원납부중이며현금서비스는다음달카드결제완납하면현금서비스는바로없어집니다머니옥션에서상환하게되면더여유있게상환도가능합니다</t>
  </si>
  <si>
    <t>머니옥션에는처음글을올려봅니다.</t>
  </si>
  <si>
    <t>여러가지일로대출을많이받았습니다.대출..그거우습게봤는데그게아니었습니다.지나고남은건높은이자와과다조회..떨어진신용등급이었습니다.얼마전건강상의문제로급하게돈이필요하여대출을시도하였으나과다조회로대출을못받았습니다.방법이없겠구나낙심하던차에머니옥션의후기들을보고지푸라기라도잡는심정으로이렇게글을올립니다.성실상환을약속드리겠습니다.희망이되어주십시요.</t>
  </si>
  <si>
    <t>&lt;기대출내역&gt;*현대스위스저축은행750만원(39%)*스타상호저축은행190만원(36%)*신라저축은행270만원(38%)*리드코프200만원(39%)&lt;기대출월상환내역&gt;*현대스위스저축은행(원리금균등상환이자336,000)*스타상호저축은행(만기일시상환이자67.000)*신라저축은행270만원(만기일시상환이자135,000)*리드코프200만원(만기일시상환이자73,000)&lt;주수입원&gt;*인천동춘동에위치한나사렛국제병원에서근무하고있습니다.&lt;주수입금액&gt;*140만원&lt;월고정지출내역&gt;*휴대폰요금월50,000*정기적금300,000*기타용돈300,000&lt;대출이후의상환계획&gt;*급여는세금을제외한140만원정도받고있습니다월고정지출금액은원금+이자포함60만원정도들어가고적금30만원에한달에쓰는용돈은30만원정도입니다.재태크알바를통해벌어들이는수입은30~40정도입니다.머니옥션투자자들분께는안정적인수익이발생할수있도록원리금균등상환약속을지키며,상환일전에가상계좌로입금하도록하겠습니다.그이후에신용등급이올라가면,좀더나은조건으로햇살론이나캠코전환대출을통해이자부분을줄여나가도록하겠습니다.도와주시길부탁드립니다.</t>
  </si>
  <si>
    <t>성실한납부자가다시한번신청해봅니다.</t>
  </si>
  <si>
    <t>안녕하세요작년에도움을받아서현재성실히납부중인이용자입니다.담주이자상환후3번만더내면상환완료입니다.다시한번가능할까해서이렇게경매신청을해봅니다.자금의용도는부모님의치과치료에부족한돈을마련하기위함이며전체비용중부족한금액만경매를신청하게되었습니다.</t>
  </si>
  <si>
    <t>현재저는부동산관련업종에서종사중이며월급여는300정도입니다.이중금융비용이110만원정도기타생활비(3인가족)가120정도지출됩니다.월급여이외에부업으로투자라고하긴좀뭐하지만부업으로하고있는약간의부동산공동투자에서불규칙적이지만평균월100정도수입이발생하고있구요포함한수입에서월고정지출을제하면상환은충분히가능하다고판단이됩니다.현재진행중인대출과마찬가지로성실한납부로아무쪼록투자자여러분의투자에보탬이되도록노력하는모습을계속보여드리도록하겠습니다.</t>
  </si>
  <si>
    <t>투잡을하려고합니다.도와주세요</t>
  </si>
  <si>
    <t>1.기존머니옥션에300만원대출하여지금성실히갚아나가100만원정도잔액있습니다.연체는한번도없습니다.2.기업은행신용대출천만원있으며현재원리금갚고있으며제프리랜서수입100만원정도로20만원정도갚고있습니다.3.월수입세금제외하고340만원출장비매일25,000원받으며600만원대출시상환은25일로성실히갚을수있습니다.4.총수입은매월500가까이됩니다.</t>
  </si>
  <si>
    <t>연체없는거래약속합니다.부&amp;#53447;드립니다.</t>
  </si>
  <si>
    <t>안녕하세요.현재본사에소속되어있는위탁판매계약자로한달에평균250만원~300만원정도의급여를받고있습니다.작년부터올초에부득이한사정으로인해2금융권과사금융에대출을많이받게되었고나라에서보증하는바꿔드림론이나햇살론을뒤늦게알게되었습니다.10월달에바꿔드림론으로현재있는채무를전부상환하려고했으나사업소득자여서사업소득원천징수상의총금액의50%밖에인정이되지않아서전부상환하지못하고일부만하게되었습니다.현재남아있는사금융과2금융권중800~900만원정도를상환해야dti가초과되지않아서2차로신청을할수있다고합니다.머니옥션에서투자자님들이도와주신다면하사금융을모두상환하고2금융권을150만원정도상환한후2차바꿔드림론을신청할예정입니다,현재저의2금융권이자는39%이고사금융은48%입니다.두개합쳐서다달이80만원씩나가고있지만원금은한달에전부합쳐20~30만원도채깍이지않고거의이자만1년째납부하고있다고생각하니까너무아깝고신용등급도오르지않아서이렇게고민끝에올립니다.</t>
  </si>
  <si>
    <t>현재월급은250만원에서300만원이고국민은행에다달이40만원2금융권+사금융다달이80만원기타핸드폰요금이나차비로20만원정도기타자잘한것합쳐도한달에주기적으로나가는돈은150만원정도입니다.이번머니옥션에서대출이성사된다면2금융권+사금융다달이80만원이머니옥션+2차바꿔드림론으로환승하면서다달이70만원으로줄어듭니다.다달이불입금은10만원밖에줄어들지않지만원금이그만큼빨리갚아지는것이기때문에저한테는훨씬나은상황이라고생각해서신청합니다.카드는2개가있지만9월달부터일부러거의사용하고있지않습니다.꼭필요한것만현금으로구입하면서미리다결제해서거의청구되는금액이없으며여유가되면대출금으로거의밀어넣고있습니다.빨리빨리빚을갚고단돈10만원씩이라도적금을넣으면서생활하고싶습니다.지금까지대출이나카드값핸드폰등연체한적전혀없으며저를믿고투자해주신다면성실하게상환할것을약속드립니다.도와주세요.....</t>
  </si>
  <si>
    <t>안녕하세요도움이절실히필요합니다.</t>
  </si>
  <si>
    <t>안녕하세요재직기간이짧아대출을알아보앗지만과거조회기록으로부결나고대출이어려운거같아서등급이더떨어지기전에대출을포기하고머니옥션만믿어보려고대출을진행해보려고합니다.성실하게상환약속을드리니많은투자자분들부탁드립니다.</t>
  </si>
  <si>
    <t>기대출은없습니다.급여145만원중휴대폰비10만원각종세금5만원매월36만원을상환하는데는문제가없습니다.부탁드립니다.</t>
  </si>
  <si>
    <t>안녕하세요.</t>
  </si>
  <si>
    <t>생활자금을조달하고고금리환승을시도하려고합니다.</t>
  </si>
  <si>
    <t>1.대출은현재학자금대출과소비자금융을이용중이며소비자금융은500만원정도에12개월로6개월정도상환하였고월수입은200만원가량입니다.2.현재직장(개인요양원사무장)으로근무하고있습니다.3.상환계획으로는대출승인에따라서기존소비자금융을대환한후6개월가량으로완납을목표로설정해두고있습니다.</t>
  </si>
  <si>
    <t>성실상환하겠습니다</t>
  </si>
  <si>
    <t>연체절대없습니다.사고합의로급하게대출원합니다.</t>
  </si>
  <si>
    <t>-원캐싱250만기일시상환(월이자93000원납입)/아주캐피탈300원리금균등상환(16만원납입)-프리머스에이치알소속으로삼성증권본사에근무하고있습니다.-월급은세후137만원정도들어옵니다.-집월세와핸드폰사용료는아버지께서내고계십니다.핸드폰명의도아버지명의입니다.신용카드를만들지못해여자친구명의의신용카드를사용하고있습니다.월급을받으면월상환25만원정도내고80정도는카드값나머지는이것저것생활비입니다.점심값은회사윗분들이항상사주십니다.생활비를줄이고카드값을줄인다면얼마든지월상환가능하다고생각</t>
  </si>
  <si>
    <t>고금리대환</t>
  </si>
  <si>
    <t>전세보증금및생할자금</t>
  </si>
  <si>
    <t>대출목적은전세보증금(500만원)및생활자금(300만원)으로사용하려고합니다.금년5월경이사하면서미납된보증금이며,생활비는모친에게드릴생활비및도배비용입니다.그리고나머지금액은아이들학원비등으로사용할것입니다.</t>
  </si>
  <si>
    <t>상환계획현재농협중앙회로부터연11%3,000,000의대출5년상환월73,000원을납입이용하고있으며,국민은행으로부터지난해5월경대출받은월11만원정도를현재아무런문제없이납입하고있는중입니다.현재직장에서과장(사회복지사)의위치에있으며월수입은190여만원에상여금(명절휴가비)이100%이며지출금액은핸드폰사용료,전기,수도등아파트관리비포함하여25만원정도이며,아동유치원,학원비등이20만원정도되며대출상환은확실하게연체가되지않도록할것을약속드립니다.궁금하고확실하지않을경우꼭연락을부탁드리면말씀드리겠습니다.현재재직중인직장은2008년10월부터근무하다가시설이전관계로금년3월부터휴직한이후금년8월재입사한상태이며매우성실한사람입니다.</t>
  </si>
  <si>
    <t>학원으로확장합니다.</t>
  </si>
  <si>
    <t>12년간한지역에서수학을가르치고있습니다.아파트공부방에서가르치다3년전교습소로나왔고,이제학원으로확장합니다.꾸준히70명정도유지하였고,1월대기자가12명정도되는데15평교습소에서는장소가협소하고정원제한이있어서50평학원으로확장계획을가지게되었습니다.현71명매출1000~1200만원사이이며,3년간같이한선생님과안정정으로이전하려합니다.보증금:3000만원인테리어비용:2500만원프랜차이즈:500만원(이미계약체결함)그동안꾸준히넣었던적금(2700만)과연금보험(1500만)해약하고,롯데캐피탈(600만)및카드론(300만)으로자금계획은세워진상태입니다.월세나급여부분에서여유자금을가지고싶어서신청합니다.</t>
  </si>
  <si>
    <t>매출:1000만~1200만사이(미수금은평균150정도이나장기연체는없습니다)지출:월세150만관리비50만급여150만상환계획은적금50만원연금저출50만원보험40만원정도넣지않고총140만원은빚갚는데주력하려합니다.학원으로의확장은내생애마지막희망이며평생업이라생각하며살고있습니다.믿고투자부탁드립니다.</t>
  </si>
  <si>
    <t>친구에게빌린금액을상환하기위해대출신청합니다.</t>
  </si>
  <si>
    <t>친구에게빌린금액이이제는갚아야할때가온것같아서이렇게신청을하게됐습니다.친구가이번에전세집을구했는데저한테좀이제받았으면한다고해서이렇게머니옥션에투자자들한테대출신청을하게됐습니다.</t>
  </si>
  <si>
    <t>1.기존대출건은하나도없습니다.2.직장인이고월급여는세금제하고183만원받습니다.생활비로는핸드폰요금은어머니명의로되어있어서어머니통장으로빠져나갑니다.그리고제가버스타고다니는데버스비15만원친구들끼리모임하는회비10만원하고나면특별한것은없습니다.</t>
  </si>
  <si>
    <t>대출은결혼준비자금으로이용할계획입니다.</t>
  </si>
  <si>
    <t>기존대출내역은새마을금고아파트전세자금대출1600만원(7%)(이자만월8만원)현대캐피탈자동차할부600만원(23%)(월47만원)저축은행(2곳)500만원(33%)(월30만원)국민은행새희망홀씨대출250만원(6%)(월16만원)직장은태백시청태백산도립공원사업소에서청원경찰로근무하고있습니다(공무원연금적용)월급여는1일에복리후생비28만원고정10일에휴일,시간외수당80~100만원10일에급여일150만원한달수입은약250~280만원(세금제외)정도됩니다.월지출액은아파트관리비10만원,통신비(휴대폰인터넷)10만원,식비월10~15만원자동차유류비월20~30만원이정도수준입니다.올해34살로사랑하는여자를만나서결혼을할려고하는데모아놓은것도가진것도없네요..이번주일요일에상견례도있고조만간결혼날짜잡을꺼같은데결혼준비로인해자금이필요해서대출신청합니다.기대출건에대해서는연체건전혀없습니다.</t>
  </si>
  <si>
    <t>대출을받아서는안되지만그래도필요한자금이라서대출신청을해봅니다.네이버지식인관련글보니상환만잘하면참좋은시스템인거같아서이렇게신청하게되었습니다.대출목적은생활자금입니다,어머님사업하시는데좀보태드리려고합니다.</t>
  </si>
  <si>
    <t>기존대출은전혀없습니다.현재월수입은매월고정급210만원이며직장특성상매월한30~50만원정도의수당을받습니다.월고정급210만원휴대폰비10만원(휴대폰할부값+통신비)생활비50만원(본인식비+전기세+가스비+아파트공과금)개인사비20만원(옷구입및기타회식)현재적금이랑보험은어머님이넣어주고계서서따로납부하는돈이없습니다.아직미혼인관계로여친과데이트비용으로20만원정도지출이있습니다.식비는거의어머님의반찬이랑다해주고하셔서따로그렇게많이들지는않습니다.여기에매월평균처음에언급햇던것처럼매월30만원이상수당이따로들어옵니다.월평균100만원에서120만원정도지출이이루어지고있으며매월100만원정도는항상여유자금으로남아있습니다.그러니여기대출신철한월상환액은항상매월급여일날확실한변제가능하니많은투자자분들한번믿어주시고투자해주시면그믿음에12개월동안전혀연체없을거같습니다.투자자분들의소득에피해가안간다면6개월후에조기상환도가능합니다..아직까지그누구에게도욕먹고살아온적없고누구를욕하고살아온적도없습니다.머급여일이하루늦어서연체해서죄송하다이런소리안할자신있습니다.확실한상환약속드립니다.감사합니다</t>
  </si>
  <si>
    <t>방보증금을높여서월세를내리고싶어요</t>
  </si>
  <si>
    <t>제가독립을하여홀로지내게된지어느덧2년이됩니다.많지않은월급에신용관리도열심히해서몇개월후에한국자산관리공사의전환대출도신청해보려고하고있습니다..그전에조금이나마생활에도움이될까하여방계약기간도다끝나가고월세를조금내리고저합니다.남의돈은칼이고무기라는말이미뼈저리게느끼고착실히살고있습니다..도와주십시요..연체같은건제사전에두지않을것입니다..사랑합니다</t>
  </si>
  <si>
    <t>대구은행2건5000000학자금농협1건2500000학자금우리은행1건1300000학자금솔로몬1건5000000학자금산와1건2000000신용이렇게기대출이있구요한달총이자30만정도내고있습니다무리없이원리금환급을약속드리며제목을걸겠습니다</t>
  </si>
  <si>
    <t>형이전해주는패기와도전(성원넷대표김흥태)-시사뉴스투데이12월호</t>
  </si>
  <si>
    <t>사업자금의용도입니다이번저희거래처에서지하철상가에40개매장을오픈하는데pos(카드결제시스템)을설치해야해서긴급자금이필요합니다.설치후1년이내에충분히원금상환과수익은확실합니다</t>
  </si>
  <si>
    <t>저의회사에대한소개는시사뉴스투데이12월호에나온화제의인물인터뷰기사를보시거나네이버검색에제이름김흥태를치시면맨위블로그에성원넷대표김흥태라는제목으로저에대한소개가있습니다카드결제시스템van사업을시작한지어느덧2년이지났습니다워낙맨몸으로부딪쳤던저라사업자금용도로농협에서1100만원의햇살론사업자대출을받아서연체한번없이메꿔나가고있습니다현재부채는이거하나구요올해초에도너무급전이필요해머니옥션경매를통해700만원을대출받고산와머니에서대출을받았다가연체한번없이이자원금상환하다가2달전에일시불상환을하였습니다평소가진건없어도부지런함과정직신용이저의전재산이라는마인드로버텨온놈입니다어렸을때300만원이채안되는카드연체로잠깐동안신용불량이었던게지금까지제목을누르는올가미가된것이너무도한이되서절대로연체는두번다시안합니다..신용불량이라는전과때문에신용등급이낮아사업자금을도저히1금융권에서는융통이어려워남에게아쉬운소리를하느니다시한번경매로급전을해서이번에도틀림없이연체없이성실히갚아나갈자신이있습니다현재2011년지금까지의매출은2억조금못미치구요핸드폰비,저축성보험,직원들월급,월임대료55만원등한달유지비는천만원정도됩니다대출상환계획은작년까지는연매출이6천만원정도였으나올해는급성장해서연매출이이미1800이넘었고내년매출성장예상액은3억을예상합니다..pos(카드결제시스템)를설치후5~6개월후에는충분히투자금액을넘을것으로자신하고있습니다</t>
  </si>
  <si>
    <t>지금저희집이상항이너무않좋게되서대출이필요하게되었습니다.생계유지가안되고있습니다.도와주세요,,</t>
  </si>
  <si>
    <t>신라저축은행200월91000원월급이10날이라15일날원금과이자로내겟습니다.</t>
  </si>
  <si>
    <t>정말필요합니다.절실합니다.성심껏갚겠습니다.</t>
  </si>
  <si>
    <t>기존에대출이너무고금리입니다.직장을다니면서도너무고금리여서이자만겨우내고있습니다.원금을갚기위해저금리로내려가고자신청합니다.꼭좀도와주세요.열심히살아가는데도움받고싶습니다.중개업체를잘못선택하여조회건수가많아져서대환도안되는그런현실입니다.도와만주신다면열심히노력하겠습니다.</t>
  </si>
  <si>
    <t>대영저축은행200만원프라임저축은행500만원엘하비스트300만원월평균이자가40만원나갑니다.현제원룸에거주하고있으면요번에기숙사로들어가게되면원금을갚아나갈생각입니다.그러면한달에70만원가량갚을능력이생깁니다.그런데워낙이율이쌔다보니갚는금액이적어집니다.그래서우선은낮은금리로바꾸려고합니다도와주세요.</t>
  </si>
  <si>
    <t>원활한사업자금이필요합니다^^</t>
  </si>
  <si>
    <t>대출목적지금현재투자자로1년정도활동하고있는데,저희매제가개인택시를하면서밤농장을부업으로운영하고있는데,생각보다주문량이점차많아지고있어서,이제서서히개인택시를접고귀농을해서농장을본격적으로운영하려고하는데,농장이안정화될때까지필요한사업자금융통(광고홍보)과제가현재인터넷사업으로사이트를운영하고있는데,추가로사이트를제작하고운영하려고하는데,필요한홈페이지구축비용과타사이트에입점하기위해서필요한광고비를충당하기위한사업자금이일시적으로필요해서이렇게신청합니다.</t>
  </si>
  <si>
    <t>대출상환계획-주수입원:지금현재입시학원강사입니다.월급여:210만원,그외수당과합치면연봉3천정도됩니다.-대출금액:솔로몬상호저축은행:원금70만원,월이자:2만원대-기타경비:필요한생활자금을제외하면월100만원정도는남으니,충분한상환능력이있습니다.-단기적으로목돈이들어가게되어서,신용조회가남지않아,이렇게신청하게되었는데,대출기간이24개월이지만,6개월이내에전액상환하려고합니다.</t>
  </si>
  <si>
    <t>치과치료비(임플란트)비용도와주세요투자자여러분</t>
  </si>
  <si>
    <t>안녕하십니까!!투자자여러분이번에저는현재이빨이너무안좋아임플란트를해야하는상황이잇습니다.근데요즘임플란트값이너무비싸서...재가월급받는거가지고는부족하더라구요...그래서이렇게머니옥션으로투자자여러분들께도움을받고자이렇게신청을하게됫습니다..투자자여러분들께서많은도움부탁드리겟습니다.</t>
  </si>
  <si>
    <t>현재저는대기업식품회사정직원으로직장생활을하고잇습니다.일시작한지는4개월이고2012.1.8일날5개월째들어갑니다연봉은1900정도이고월공제다때면150정도나옵니다여러분들이투자해주신다면연체없이성실히납부하겟다는굳은의지로납부하겟습니다.현재재가들어가는비용은핸드폰요금-10만원보험비.자동차.생명보함포함)-40만원차량유지비-15만원__________________________________________________________여유자금95만원남습니다.투자자여러분들이재가치과치료받는데도와주신다면저는꼭투자자님들에게절대실망을드리지않겟습니다.투자자여러분들..부탁드리며고개숙여부탁드립니다!재부족한내용들어주셔서감사합니다</t>
  </si>
  <si>
    <t>현재이용중인옥션고객입니다.투자자님들의도움이필요합니다.</t>
  </si>
  <si>
    <t>현재12년째한직장에서인정받고열심히일하고생활하는직장인입니다.배우자및슬하에자녀도2명있습니다.기러기생활을6년하다가2011년도부산에서의정부로이사왔는데애도학교들어가고나름생활이힘들어지네요.긴급하게투자님들의도움을받고싶습니다.</t>
  </si>
  <si>
    <t>2010년도연말정산했을때총급여가4,000만원이었습니다.현재고정적인급여의실수령액은270여만원,6월보너스로150%받고있습니다.(년총급여4,000만원)기대출건상환으로80여만원연체없이상환하고있으며급여외업무성과금으로기존머니옥션을상환하고있습니다.기존대출진행과마찬가지로급여외수입으로투자자님들이도와주신금액은이상없이상환할수있습니다.또한,제가다니는회사는2월말에연봉협상하여급여가인상될예정이므로현재보다는형편이더나아질것입니다.</t>
  </si>
  <si>
    <t>긴급자금필요</t>
  </si>
  <si>
    <t>배우자학원같은건물2층3층갑자기커피숍1층인수사업자금갑자기많이들어가는바람에긴급자금필요</t>
  </si>
  <si>
    <t>커피숍자영4개월째순수익200~250정도됨</t>
  </si>
  <si>
    <t>스마트폰App개발자금필요3개월거치후1년성실상환하겠습니다.</t>
  </si>
  <si>
    <t>제가보유하고있는특허제10-0591088호(경품응모자추첨방법및..)를이용한스마트폰앱을개발코자하며개발기간은3개월을잡고있습니다.개발기간동안운영자금필요하여신청하게되었습니다.앱의내용은본추첨방식을이용하여개인이든,회사든홍보를목적으로상품을올릴수있으며일반인은추첨에참가하게되면정해진추첨마감시점에즉시자동으로추첨하여그결과를즉시알게됩니다.일반적인추첨은그추첨과정을믿을수없으며담당자에의해조작될수있으나본추첨방식은응모자의입력에따라계산되어자동추첨됨으로마감까지그결과를알수없어조작이불가하며마감후어떻게추첨자가결정되었는지를확인할수있는가장믿을수있는추첨방식입니다.앱은개발후처음이용자는무료,두번째이용자부터는1000원의다운로드비를받을예정입니다.</t>
  </si>
  <si>
    <t>현재다른대출건은없으며프로그램개발은1983년부터이며개발언어는C++,닷넷을사용하며ARS프로그램/게임/사이트개발등모두가능합니다고정수입은33만원뿐이나2,3개월에한번꼴로프로그램주문이있는상태입니다.3개월거치후1년상환할계획입니다.고정수입은A/S비용33만원/월이며프로그램1번수주시200만원-600만원을받습니다.고정지출은월임대료가전기세포함50만원이며통신비는10만원정도입니다.현재월평균200만원정도의수입이므로대출금상환시월60만원정도는별무리없이우선상환할수있습니다.</t>
  </si>
  <si>
    <t>사람답게살고싶습니다</t>
  </si>
  <si>
    <t>생활자금용도로필요합니다..</t>
  </si>
  <si>
    <t>늦은나이에직장생활하면서지방에있는야간대학에이번에입학을하게되었습니다..등록금은제가모이둔여유자금과이번달급여로해결을했는데이것저것소소하게들어가는금액이만만치않네요..해서여러분의도움을요청합니다..</t>
  </si>
  <si>
    <t>대출건은한성저축은행대출건80만원..머니옥션240만원..신라상호저축은행180만원정도대출잔액이남아있습니다..몰론이제까지한번도연체한적없이성실상환해왔습니다..한달급여는월270만원정도수령하고있고이중대출상환금액에월55만원정도지출하고있고종신보험료20만원저축30만원용돈및생활비100만원정도평균지출이되고있습니다..현재근무처는한국전력공사산하전기검침업무를하고있습니다..근무한지는4년정도됩니다..월급여270-대출상한금(55만원)-종신보험료(20만원)-저축(30만원)-용돈및생활비(100만원)=65만원정도의여유자금이생깁니다..이번달은대학등록금과기타잡다한비용이발생되어일시적으로조금어려워진것같습니다..이제까지어떤대출건도단하루도연체해본적이없습니다..도움을주시면성실하게상환할것을분명히말씀드리겠습니다..</t>
  </si>
  <si>
    <t>정말마지막희망걸고재신청해봅니다...</t>
  </si>
  <si>
    <t>현재저희어머니.위암3기수술후.합병증으로.부동맥이오셔서.병원비및수술비가필요해.목돈이필요한시기에..월래는300을신청하엿으나2번결렬되어서.지인들에게조금조금식해서170정도를매&amp;#45031;습니다지금한150정도가모자른편입니다..수술날은..6월17~21일사이로잡힐거같구요..월급은매달3일입니다..참골치아픕니다.한번믿고투자해주십시오.월상환재대로하겟습니다.!!</t>
  </si>
  <si>
    <t>저는서울동작구사당동에서.키스방에서실장일을하고있습니다.상호명은키스타임이구요.체인점입니다.불법적인업소아니고요.정식사업자등록증나온가게입니다서비스업종에키스방종목.한달봉급은200+입니다.(는가게총수입원의8%입니다.)일하는시간은오전11시~새벽5시까지근무입니다.풀로가게에붙어잇구요.원하시면얼굴보러오셔도됩니다.정말실망시켜드리지않을자신있습니다...정말절박한심정입니다.제가어릴적에..부모님말도잘안듣고이제야조금자리잡아가는대..돌아가시기전에.잘해드리고싶습니다..물론빚지면서지만...저희아버님같은경우도심근경색으로제가중3때돌아가셔서..어머니가비슷한병에걸리셔서..정말..일도손에안잡힙니다.작은희망을배풀어주세요..성실,믿음으로꼭보답하겠습니다..한달지출내역은.생활비30공과금같은거50나머지어머니병원비드립니다..</t>
  </si>
  <si>
    <t>긴급자금필요해서부탁합니다</t>
  </si>
  <si>
    <t>갑자기긴급자금이필요하여신청하게되었습니다</t>
  </si>
  <si>
    <t>사업한지10개월이지만점점나아지고있는상태이며카드매출보다는현금이더많습니다</t>
  </si>
  <si>
    <t>친구와의약속지킬수있도록...</t>
  </si>
  <si>
    <t>대출목적-사금융대출금상환을위하여친구에세300만원을빌려이번달말일에갚기로하였으나,홀로계신어머니가아프셔서병원비로200만원정도쓰게되어친구와의약속을못지키게되어신청하게되었습니다.</t>
  </si>
  <si>
    <t>상황계획-타대출은현재없습니다.현대상호저축은행300만원대출후완납산와머니150만원대출후완납비컴콜렉션200만원대출후완납-주수입원현재직장인으로4대보험가입회사입니다.회사명:서울옵토디바이스(서울반도체자회사)입사년도:2009년09월(9개월)직위:사원(정직원)-월급여:180~200만원생활비(월세,통신비,전기세등):50-60만원어머니생활비:50만원보험료:10만원여유자금:60-80만원정도입니다.여유자금이60-80만원정도이므로머니옥션에서대출시한달마다35만원정도씩연체없이믿고도와주신분들께성실하게납부하도록하겠습니다.믿어주세요.</t>
  </si>
  <si>
    <t>이사비용이필요합니다</t>
  </si>
  <si>
    <t>이사비용이필요하여대출신청을하였습니다.</t>
  </si>
  <si>
    <t>현재채무는없으며연봉은1900만원이며월수령액은154만원입니다.근무는11개월되었으며회사소유의핸드폰판매점을운영하고있습니다.도와주시면성실히수납하겠습니다.</t>
  </si>
  <si>
    <t>급한운영자금이필요합니다</t>
  </si>
  <si>
    <t>현재운영하는회사가2-3월간비수기기간이라일시적인자금난을겪고있습니다4월부터성수기기간으로돌아서면서안정적인운영이가능합니다.</t>
  </si>
  <si>
    <t>1년간500만원에대해12개월동안원리금균등상환을하려고합니다.월평균매출은2500만원입니다~</t>
  </si>
  <si>
    <t>대출금통합상환을희망합니다.</t>
  </si>
  <si>
    <t>두곳의고금리대출상품을한곳으로통합관리하고,높은이자율에대한대환대출을목적으로하고있습니다.</t>
  </si>
  <si>
    <t>일반신용대출시티은행(약3천만원)10%이자로사용중이며,차량할부우리파이낸셜(약1천3백만원)5%이자로사용중에있습니다.급여일이25일인관계로매달25일에24개월로분납할것을약속드립니다.</t>
  </si>
  <si>
    <t>대환대출을신청합니다.</t>
  </si>
  <si>
    <t>여러분들의도움이필요합니다...</t>
  </si>
  <si>
    <t>부득이하게대출을신청합니다.부탁드립니다.</t>
  </si>
  <si>
    <t>최근에사업을시작했습니다.작년10월부터핸드폰판매점을운영하고있습니다.월수익은평균300~400됩니다.지금현재부모님의형편이좋지않아서자금을융통하려고인터넷중개업자들을통해하다보니등급이떨어져서정말후회하고있습니다.현재카드3개사용하고있으며,기존대출이있지만성실하게연체없이갚아나가고있습니다.은행권에서햇살론을대출해보려고했지만이곳을알게되어서먼저대출을신청하게되었습니다.대출목적은월수입이있기때문에사실상필요는없지만카드값을갚고현금서비스를줄이고보다안정된재정관리르하려고부득이하게신청하게되었습니다.현재결제할카드값은100만원정도되지만남은할부금도깔끔하게정리하고카드는줄이려고합니다.도와주시면상환의무를성실하게이행해드릴것을약속드립니다.사업은지금현재초기단계이지만수익은봄학기를맞이해서좀더상승하리라고예측합니다.이번달이제일힘들었던시기였습니다.병원비며차사고비며지출이많아서정말골머리를썩었습니다.하지만앞으론재정관리를잘해서이힘든시기를반드시극복하려합니다.도움주시실분한번생각해보시고결정해주십시요.저는부산에서사업에실패하고병약한부모님을모시고있는외동아들입니다.책임감을가지고성실히갚아나가겠습니다.부탁드립니다.</t>
  </si>
  <si>
    <t>1.기존대출은저축은행권800에사금융200카드론신한600현대400정도있습니다.이것들은현재수입으로갚아나가는데전혀지장이없습니다.저축권은이자27%에월원금포함해서40정도나가고,사금융은12만원정도입니다.2.현재수입이300에서400정도이며,향후500정도로예상하고있으며,사업운영자금은그중100만원으로충당하고있습니다.36개월정도로해서월원금포함해서30%미만으로갚아나갈수있습니다.</t>
  </si>
  <si>
    <t>근면,성실한청년사업가입니다~사업시작하면서신용을최우선으로생각하며살아가고있습니다</t>
  </si>
  <si>
    <t>사업운영상여유자금이없어계획한것을못하고있는상황이라놓치는것들이많아서이렇게신청하게되었습니다~</t>
  </si>
  <si>
    <t>현재시티파이낸셜에서잔여금500정도러시앤캐시잔여금400정도액트캐시잔여금30정도기대출이있지만사업하기전개인용도로빌린거라제수입으로만꾸준히갚아가고있으며머니옥션에서대출시회사운영자금으로대출하는것이기에상환은회사수익으로먼저갚아갈것입니다~정말연체없이잘상환할자신있습니다~꼭좀도와주십시요~2.업소용가스렌지판매회사이며11년11월3일사업시작이래지금까지현매출1억4천만원정도이며직원들급여제외순이익은15%~20%정도입니다~</t>
  </si>
  <si>
    <t>연체없이15에상환합니다</t>
  </si>
  <si>
    <t>연체없이상환하겠습니다.생활자금이필요합니다</t>
  </si>
  <si>
    <t>기업은행1760만원연11롯데캐피탈470만원연29.9농협270연13</t>
  </si>
  <si>
    <t>얼마전에가게를오픈했는데신용불량이었고.없는돈에시작하다보니재료비며...필요한돈이생각외로많이들더라구요이젠새롭게시작할려구신용불량도풀었는데여유자금이조금필요해서요</t>
  </si>
  <si>
    <t>한달에정기적으로균등상환이가능하구요여유자금이생기면...한꺼번에상환가능합니다</t>
  </si>
  <si>
    <t>고금리채무통합상환하고싶습니다.</t>
  </si>
  <si>
    <t>안녕하세요.저는이동통신판매업에종사하고있는소상공인입니다.현재6년째현업종에종사하면서현업계에서는나름의인지도를가지고있습니다.작년까지10평내외의작은매장을운영하다가최근이동통신판매업의대형화추세에편승하고자제가살고있는지역의중심상권에100평정도되는메가라인극장이있는건물1층에매장을신규로오픈하게되면서보증금7천만원과인테리어비용7천만원총1억4천만원을들여서작년11월에오픈을하였습니다.중도에인테리어비용이처음견적때보다많이나와서부득이하게대출을하게되었는데필요자금2천만원이한곳에서진행이되지않고중계업자를통해대출을하다보니7군데정도에서고금리대출을받게되었습니다.결제일자도틀리고직접입금방식이다보니돈이있어도일일이이체를해야하는번거로움과신용하락으로소상공인대출도불가능하여회원님들께서도와주신다면연채없이성실납부하겠습니다.현재까지단한번도연체나채무불이행없습니다.작년이맘때쯤에는신용등급1등급이었습니다.매장전세보증금과시설비하느라대출몇군데진행하다보니현재상태가되었습니다.저를믿고투자해주신다면연체없이성실납부하겠습니다.</t>
  </si>
  <si>
    <t>현재월수익2500-3000만원정도되고직원월급600만원정도나가고월세400만원전기세100만원기타비용제하면순수익1000-1500만원정도됩니다.기존은행권대출이매월150만원가량지출되고있고기타경비제하고나면800~1000만원정도의순수입이됩니다.현재채무약5천만원정도되는데가게보증금권리금이있기때문에부채비율도높지않다고생각합니다.안정적인투자가될수있도록성실납부하겠습니다.</t>
  </si>
  <si>
    <t>기존대출자로단한번연체없이11개월상환중이며그사이오피스텔매매로인한대출상환목적입니다.</t>
  </si>
  <si>
    <t>본인소유의아파트가있으나팔지않고전세를준상태로직장때문에아기를엄마에게맡기려고엄마집앞오피스텔전세를알아보던중전세값과매매값이거의차이가없어매매하게되었습니다.기존주택을팔지않고갑자기집을한채더사게되면서매매할때부족한금액과부수적으로들어간취등록세같은자금을급하게얻다보니현금서비스를많이받게되어현금서비스상환을위해대출을신청하게되었습니다.</t>
  </si>
  <si>
    <t>기존대출은작년7월초에오피스텔을매매하면서생긴우리은행690만원(11%),11만원씩상환SC저축은행1200만원(24%),45만원씩상환한국상호저축은행550만원(12%햇살론),12만원씩상환현금서비스평균25%대의이율로우리280만원,현대70만원,삼성40만원입니다.하이캐피탈500만원네오라인400만원은합쳐서35만원씩상환중이었으나상환개월수가6개월이넘어캠코에신청하여다음주화요일13일날11%바뀌드림론으로대환예정입니다기존대출중SC저축은행24%대출도6개월이넘어햇살론추가대환대출자격이되어13일화요일에모든대출10%대로바꾸게되어모든대출한달에상환이자율이60만원으로줄일수있습니다.간호사로대학병원3년근무후아기를낳고현재종합병원1년2개월근무중이며정규직간호사로연봉2700만원에실수령액은한달에210~220만원정도되며지난달부터친적집가게에서저녁에도와주면서한달에65~90만원씩추가수입이생기고있으므로상환에는전혀문제가없고이번에모든대출캠코와햇살론으로묶으면서10%이자율로바뀌면서기존대출금도조금더일찍상환할여력이생겼습니다.아기보육료도34만원씩나가던것이국가에서이번달부터전액지원해주므로더더욱여유가생겼으면신랑도연봉4500만원받는직장에다니므로생활하는데전혀지장이없습니다.신랑월급으로모든생활비와보험비를내고있어서제월급으로는210만원+70만원(저녁타임부수입)에서아기보육료와기저귀간식비와대출이자를내고있었으나보육료전액감액되었고높은이자율은전부10%대로묶으면서매달상환하고있는현금서비스만해결된다면더더욱안정된생활을할수있어부득이하게신청하게되었습니다이전에대출받은것도단한번연체없이11개월째상환중이며안정된직장에서근무중이므로다시한번부탁드리겠습니다감사합니다.</t>
  </si>
  <si>
    <t>긴급하게자금이필요합니다</t>
  </si>
  <si>
    <t>다름이아니라급하게자금이필요하여이렇게글을올립니다예전모르고받은사금융을정리도하고개인적으로자금이필요하여이렇게신청하게되었습니다.</t>
  </si>
  <si>
    <t>0031대출거래사실더블유저축은행본점2010/01/282010/06/289,159없음이자(28%)0031대출거래사실농협본부총괄2009/09/172010/06/173,370없음이자(9%)0031대출거래사실국민본부총괄2009/07/102010/07/164,285없음이자(10%)0031대출거래사실한국씨티그룹캐피본점2009/03/202010/06/2210,991없음이자(34%)0031대출거래사실새마을금고삼성중공업(주)2008/12/292010/06/2110,160없음(이자8%)그리고사금융에800정도있습니다이모든부채들로인한한달총이자납부액은110만원가량됩니다.직장은:(주)삼성중공업2008년12월15일입사2009년소득증빙서류를받았을때4200만원의연봉을받았습니다.충분히상환능력이있다고생각합니다.감사합니다.</t>
  </si>
  <si>
    <t>생활여유자금및대환목적</t>
  </si>
  <si>
    <t>생활여유자금및대부대환목적입니다.</t>
  </si>
  <si>
    <t>농협중앙회-700만원(원금이자상환금-30만원)현대스위스-400만원(원금이자상환금-30만원)산와머니-300만원러시앤캐쉬-200만원원더풀-100만원</t>
  </si>
  <si>
    <t>교육청공무원입니다다시3개월지나서왔어여;;;;</t>
  </si>
  <si>
    <t>대출목적은형님에사업실패와그에따른생활자금입니다저에채무도있지만저는급한게아니라서형님을도와드리고싶습니다은행대출2군데받은게있지만좀모자르네여...농협중앙회마이너스4100만,국민은행마이너스700만있습니다다른건전혀없네여농협중앙회등급현재3등급나오는거같드라구여국민은행은5등급나오네여은행건은여기서중단하려합니다여기서더이상채무가많아지면신용에무리가갈거같아서머니옥션에서신청합니다그리고3개월하고6개월전머니옥션에서낙찰은됐지만심사에서과거연체자라고등재되서탈락이됐습니다이제옥션관계자분들께서다시한번과거를잊고현재를봐주셨으면합니다현재는공무원이고채무를갚을능력도되고여지껏신용관리를해온점을감안해심사숙고하여주세여....</t>
  </si>
  <si>
    <t>현재교육청공무원이고월급여250정도통장에는170-180찍히네여출장비는따로나오구여5월에진급하는동시에6월달에호봉이1-2개올라가면서월급여는평균적으로250받을거같습니다그럼월25만씩상환하는데크게문제없습니다국민은행마이너스700만은월8%금리고,농협중앙회마이너스도월8%대금리라서머니옥션상환하는데는크게문제없습니다그리고이상태로1금융권대출아직더가능합니다하지만저는머니옥션에서과거저에대한채무불이행자라는낙인이남아있어다시한번머니옥션에서저에대한신용을올리고싶어이렇게신청을합니다이번에도탈락이되면3개월후에다시도전하려합니다^^;;</t>
  </si>
  <si>
    <t>부탁드립니다.^^</t>
  </si>
  <si>
    <t>휴먼시아아파트2년재계약하면서보증금이올라서갑자기돈이필요합니다.2년된줄모르고세월만흘렀는데갑자기고지서가날라오고해서요..그리고일부는현금써비스갚고싶습니다.제가론과현금써비스,,그리고은행권만썼습니다.서류는넣었고요..심사하시는분이가능하다고신청하라구하시드라고요...^^</t>
  </si>
  <si>
    <t>현재신랑은4월부터월급인상과연봉재협상으로300~330만원이고저는취직한지얼마안되고수습기간이라5월부터4대보험들어갑니다.그래서주부로신청할것이고요..저두100만원넘게버니까4월부터는실수입은400정도됩니다.상환하는데전혀문제없고요..연체한적또한여태한번두없습니다..5~6월중에전체상환가능합니다.그때들어올돈이있어서요...^^며칠전천마넌신청했다가낙찰됐는데한도하향수정해서다시재신청합니다..그때경매해주신분들정말감사드립니다.^^</t>
  </si>
  <si>
    <t>대출목적안녕하세요우선안정적기업에제직중으로젊은나이에과도한욕심으로손실이있엇습니다.사회초년생이너무무리한손실을입어서타격이컷어요그래서사금융조회도하고(신용등급생각도못했습니다..ㅜㅜ)전에대출받은게있어서신용등급도매우안좋습니다.낮은신용등급은사회생활(금융생활)에큰제약으로적용되더군요.신용등급상승과고금리이자의저리화를위해이렇게투자자분들께도움을청합니다.</t>
  </si>
  <si>
    <t>상환계획상환계획전우선제가회사를약1년정도회사를다니다가개인적인일이있어서5개월정도쉬엇다가다시다니던회사를재입사했습니다상환계획은월소득160~180매월20~23일통장으로수령받고있습니다우선제가회사에가불금으로2백받은게있습니다그거때문에2개월동안은백만원을제외한나머지만60~80으로2개월생활할려니눈앞이막막하네요상환계획은제가회사에가불금으로받앗던2백만원을다시회사에주고매월정상적인월급으로상환도하고생활자금(각종요금)으로쓸려고합니다피투피투자자분들께는안정적인수익이발생할수있도록원리금균등상환약속을지키며제가23일급여를받으니상환일전에가상계좌로입금을또한번약속드리겟습니다.투자자분들저에게투자를해주시면저는믿음으로보답하겟습니다</t>
  </si>
  <si>
    <t>1금융권으로통합하기위해대출을신청합니다</t>
  </si>
  <si>
    <t>현재다중채무로인해관리가불편하여채무통합목적으로은행에가서상담한결과본인채무가여러군데로나누어져있어서부결사유가되기에상담결과대출건수를3개이상줄여야하기에대출을신청합니다은행으로전환할라고하는이유는저축은행이자가너무높기에부담이좀되내요2금융권-단위농협,아주케피탈,옥션대출(2,081,468원)상환용</t>
  </si>
  <si>
    <t>1.기대출금액및월상환액1)국민은행-9,000,000:예적금담보로3월14일예금해지로완제2)국민은행-12,310,000:260,0003)국민은행-9,045,000:230,0004)하나은행-9,750,000:마이너스통장으로원20만원씩상환5)씨티은행-13,481,0006)신한은행-700,000:예적금담보로3월14일예금해지로완제7)단위농협-3,230,000:98,0008)아주캐피탈-2,768,0009)현대스위스저축은행-21,000,000:700,000====월상환액:약300만원====2.수입원1)월금여액:350만원2)상여금:격달(짝수달)300만원3)기타수입80만원~100만원3.지출1)교통비:10만원2)통신비:15만원3)기타생활비:50만원</t>
  </si>
  <si>
    <t>부탁드립니다.성실히상환하겠습니다.</t>
  </si>
  <si>
    <t>제가4년전에사업을시작하려고은행빛3000만원과친구에게빌린돈이2000만원이있었습니다.제대로알아보지도못하고사업을시작하여서얼마되지않아서바로사업을접고바로원래전공을살려서고등부입시학원에서영어강사로일을하는중입니다.그당시사업에투자했던돈을꾸준히갚았고친구가양해를해주어서금리가높은은행빛을먼저다갚았고친구빛을갚는중이었는데작년에작은학원이지만원장을믿고옮긴학원에서믿었던원장에게사기를당해서월급도제대로못받고심지어3개월치월급을아직도받지못했습니다.그러던중에작년에어쩔수없이신용카드가연체되어정지를당했는데신용등급이급락했습니다.작년12월부터다행히의정부에서는가장크고20년가까이된안정된학원으로옮기고나서열심히근무를하고있습니다.그러던중에지금까지잘기다려와준친구가급한일이생겨서이번에돈을꼭만들어주어야하는데1,2금융권에서는작년에있었던장기연체때문에대출이어렵다고합니다.학원선생이4대보험이안되어서더힘든것같습니다.거기다가잘알아보지도못하고중개업체에정보를잘못주어서과다조회까지걸려있습니다.그래서고민하던중에지인에게이곳을추천받아서이렇게투자자님들께간곡히부탁을드리는바입니다.제가어려울때도와준제절친한친구에게저도최소한양심을지키게해주시고둘의사이가이로인해멀어지지않도록꼭좀도와주시기바랍니다.</t>
  </si>
  <si>
    <t>1.기존대출내역1,2금융권-전액상환해서지금없음.3금융권-산와머니300만원이율34%,매달14만원씩상환잔여금250만원정도2.현재직장(학원)에서매월280만원씩고정급을받고있고연말에100%보너스가있으며방학동안에특강비(대략50만원정도)도따로받고있습니다.3.아직미혼이고어머니와둘이살기때문에특별히돈이나가는것은없고개인핸드폰비,교통비,식비로월50만원정도지출을하고개인용돈50만원정도지출,어머님께생활비100만원정도드리고있습니다.그럼여유돈으로70만원가까이매달가질수있기때문에현재있는대출상환금14만원과앞으로생길수있는대출상환금50만원정도는밀리지않고꼭상환할수있습니다.투자자님들정말작년에어쩔수없는상황에서신용이많이떨어진상황입니다.제이름석자를걸고반드시늦지않고상환하겠습니다.다시한번간곡히부탁드립니다.</t>
  </si>
  <si>
    <t>병원치료목적</t>
  </si>
  <si>
    <t>결혼을하고서6개월뒤에성격차이로이혼을하게됐습니다.그러면서월세로집을구해서살고있었는데이혼을하면서회사근처로이사를오게됐습니다.현재월급으로월세내고카드값내고해도어느정도생활은가능하지만원래부터무릎이좋지않아서무릎에물이자주차서병원에가서검사해보니수술을받아야한다고해서일단전에결혼하면서살던월세집이나가기만을기다리고있었는데집이좀외진데있다보니잘나가지도않고그거를기다리다가는몸이더상할거같고해서이렇게대출을신청하게됐습니다.도움부탁드리겠습니다.</t>
  </si>
  <si>
    <t>1.리드코프(38%총금액2,000,000),제이파이낸셜(38%총금액3,500,00),베스트캐피탈(38%총금액2,000,000)리드코프(만기일시상환매달이자80,000),제이파이낸셜(원리금균등매달이자210,000),베스트캐피탈(만기일시상환매달이자80,000)2.현재삼성SDS전산실에파견근무중이며직책은과장입니다.매달3,000,000만원월급으로받고있습니다.매달고정적으로1,500,000정도나가고있습니다.매달월급을받아서원금과이자를성실히갚아나갈수있습니다.</t>
  </si>
  <si>
    <t>보증금대출가능할까요?</t>
  </si>
  <si>
    <t>★대출목적★-대출을하게된계기:이사비용및보증금부족으로대출을알아보던중머니옥션을알게되어,희망을가지고대출을신청합니다.-대출사용목적:보증금및이사비용</t>
  </si>
  <si>
    <t>★상환계획★기존대출내역1.솔로몬저축은행중고차량활부:950만원38%402,770원3개월납부2.씨티캐피탈신용대출:720만원28%251,580원6개월납부3.리드코프신용대출:500만원39%162,500원주수입원직장급여:358만원기타:80~100만원계:438만원부서:관리직직급:차장월지출내역1.대출이자:816,850원2.생활비:500,000원3.보험료:200,000원4.임대료:500,000원5.통신비:250,000원6.학원,교육:300,000원7.저축:300,000원8.기타:200,000원계:-------3,066,850원잔여자금:513,150원+800,000원계:-------1,313,150원철저하게상환계획을세워성실하게납부하것을약속드립니다.</t>
  </si>
  <si>
    <t>사업운영자금으로500만원정도필요합니다농협캐피탈직원이라구해서서류보냈으나불법업체였구서류가여기저기넣어져서사금융과다조회걸렷읍니다.마이도6에서7로떨러지구사기꾼들전화두같이오구해서정말누구를믿어야할지몰라서포기햇읍니다..여러분이도움점주시면연체없이정말잘갚겠읍니다...</t>
  </si>
  <si>
    <t>하나미소금융300만원(년2%)월9만원납입산와머니300만원(년36%)월15만원납입통신비/차비/식비/가계세합쳐서60만원정도나갑니다500만원대출받을시9+15+60+28=112제가한복에드는핸드백을만듭니다..일이여름/겨울에는달에150정도벌지만봄/가을에는혼수철이다보니400~500정도는법니다..지금한참혼수철이어서일이많다보니재료도많이들여와야하게되서신청하게돼었읍니다..</t>
  </si>
  <si>
    <t>높은금리를조금이라도낮추고싶어가입하게되었습니다.</t>
  </si>
  <si>
    <t>사금융대환대출및생활자금이필요합니다.성실상환의지120%입니다.꼭부탁드립니다.</t>
  </si>
  <si>
    <t>사금융:라드코프300만원산와머니250만원마우스론400만원이렇게있습니다.현재39프로에달하는이자를6개월이상연체없이잘갚아가고있습니다.조금이라도낮은금리로바꾸고싶습니다.사금융대환대출후조금더가능하다면생활자금으로도받고싶습니다.연봉은3000천정도됩니다.사대보험및급여통장으로수령하고있습니다.등급은8등급입니다.연봉에비해기대출이많은편은아니지만.3년전에장기연체가있었지만3년전에완납다했구요.3년이상신용관리를잘하고있습니다.연체없이.잘부탁드립니다.</t>
  </si>
  <si>
    <t>상품구매자금으로조금부족해서입니다</t>
  </si>
  <si>
    <t>상품구매자금으로조금부족해서입니다인터넷쇼핑몰을수년간운영해왔습니다.그동안신용등급이마니낮아서은행돈을쓰지못하고적으면적은대로있는자금가지고사업을운영해왔습니다.올해1월달에사업자등록을하여현재사업등록개시일이2달이조금넘어갑니다.1,2,3금융권에대출을쓰지않아이자부담은없지만적은자금가지고운영하려니조금은답답합니다.사업자등록3개월이넘으면제도권대출이된다고하니얼마안남았네요.3개월넘으면소상공인대출신청해볼려고오늘소상공인교육을받고왔습니다.자그마하지만그래도사업이라고하려니여러가지로어렵네요.불교양초나낚시복등을판매하는데사월초파일상품준비도해야하고봄철이라매년낚시복이마니나가는철이라상품구입에마음이바쁩니다.</t>
  </si>
  <si>
    <t>현재1,2,3금융권에대출이일체없습니다.따라서현재는월이자부담이없습니다.저와저의아내되는사람이월각150만원씩벌고있습니다.아내는따로자그마한직장에다니고있습니다.지난수년간옥션등에서판매해와서나름대로단골확보가되어있어기본수입은나옵니다.머니옥션에서대출받으면상품구비하는데보태는일이기때문에상품판매하면그대로현금회전이원활해집니다.</t>
  </si>
  <si>
    <t>급한목돈이필요하게되어신청합니다.</t>
  </si>
  <si>
    <t>안녕하세요,23살남자입니다군대는면제받았구요이번에서울로회사를다니게될것같아서집을알아보고있는데보증금이부족하여이렇게문의드립니다.무슨보증금이다그리높은지..ㅜㅜ제가빌리는돈은300만원이고3개월안에갚을수있습니다.꼭약속드립니다.1,기대출내역:현대스위스저축은행330만원정도이용중월납입급:이자원금포함17~19만원정도,22.9%이용중</t>
  </si>
  <si>
    <t>현재지인분의류사업장에서6개월정도일하고있습니다.한달에200~250정도받고있습니다.주말에편의점아르바이트도하고있습니다.편의점45만원정도받고있습니다주로현금으로받아서즉시통장입금하고그랬습니다.-한달지출내역-1.대출이자:대출비용:20만원2.교통비:4만원에서5만원사이3.한달식비:3천원X25,주말5일총10만원4.핸드폰사용요금:7만원5.적금,예금:10만원총한달지출비용:52만원제목표는딱3개월만사용하고모두상환하겠습니다믿고빌려주시면후회하지않도록하겠습니다</t>
  </si>
  <si>
    <t>[재신청]생활비가필요합니다.괜찮으시다면내용한번만읽어주세요.</t>
  </si>
  <si>
    <t>안녕하세요^^저는21살남입니다~군은면제받았습니다.현재맥도날드에서근무하고있구요아직한달미만정도입니다.4대보험은9월1일부터적용된다고합니다.제가긴급하게생활자금과웹디자인이나영어학원등록때문에요..제가의상쪽에관련된일을하려고웹디자인이나영어좀더배워볼까하고이렇게신청해봅니다.저번에300만원신청했지만유찰되었어요그래도투자해주셨던분들감사합니다.나머지는구해서150만원만신청합니다.6개월안에2개월정도면바로상환할수있습니다.저를믿고투자해주신다면정말은혜를잊지않겠습니다.도와주신다면연체하지않고꼭!납부잘하도록하겠습니다.투자자님들글을읽어보시고한번만생각해주세요.</t>
  </si>
  <si>
    <t>근무처는경기수원시장안구천천동527-3번지부강프라자101,102호맥도날드수원천천점에서관리하고있고요수원천천점에서관리하는경기수원시팔달구매산로1가AK플라자기차역3층에위치하고있는맥도날드디저트센터에서일하고있습니다.가끔천천에서일할때도있습니다주8~9시간이고한달맥도날드월급은80~92만원사이입니다.그리고부업을하는게있어서30만원정도플러스됩니다.통장으로들어올때도있고현금수령할때도있습니다.한달에100~130정도수입이고정입니다.생활비한달지출내역은핸드폰요금7만원,교통요금2만원이내,식비10만원입니다.월고정수입90만원+부업30만원으로3개월이내충분히성실완납가능합니다.저를믿고투자해주신다면그믿음을깨지않겠습니다.</t>
  </si>
  <si>
    <t>차량구입자금</t>
  </si>
  <si>
    <t>작년에집안에급한사정이생겨지인에게300만원을차용했습니다.대여해주신분이사정이급하여그차입금을회수하셔야한다면서머니옥션을소개해주셨습니다.차용분을상환하고,직업상출퇴근용승용차가필요하여중고승용차구매를위해자금을신청합니다.성실히상환할것이니도와주십시요..</t>
  </si>
  <si>
    <t>기존부채;개인차입금300만원(대출시상환할계획임),4개월전직장을계약직으로옮기면서수입이상승되어1개월에350만원에서400만원정도의수입이됩니다.3인가족생활비,학비,차량유지비등으로220만원정도,보험료로25만원정도소요되며원래차입금이500만원이었는데지난4개월간50만원+이자를상환하였는데일시상환을요구하셔서머니옥셔에서대출이실행된다면원리금은충분히갚을여력이됩니다.</t>
  </si>
  <si>
    <t>성실한상환약속드립니다</t>
  </si>
  <si>
    <t>정말성실히잘상환하겠습니다</t>
  </si>
  <si>
    <t>대출을신청하게된계기는생활비와친정어머니의병원비때문에신청하게되었습니다..암투병중이신데신랑에게부탁하기가미안해서신청하게&amp;#46124;습니다..암이라는병이정말치료비가많이들더라구요...</t>
  </si>
  <si>
    <t>기존대출은2건이있습니다.하나는원리균등으로150만대출하여129000원씩연체없이상환중이구요하난350으로130000정도이것도연체없이잘상환중입니다훼미리마트캐셔로2년넘게일하고있습니다..급여는보통85만원정도받고있습니다고정적인지출은보육료150000원통신비120000원대출상환비260000원보험료60000만원정도입니다...월지출63만에대출하게되면월85000원은충분히연체없이잘상환할수있습니다.....</t>
  </si>
  <si>
    <t>딸의결혼자금을대출받으려고합니다.</t>
  </si>
  <si>
    <t>딸의결혼자금을마련하던중지인의소개로인하여대출을신청하게되었습니다.</t>
  </si>
  <si>
    <t>법인회사한가람이라는회사를다니고있으며기존대출은국민은행300만워이잇습니다.월250정도통장수령하고잇지만원천징수상금액은월200만원입니다.딸의결혼비용에유용하게쓸것이며연체없이잘갚도록하겟습니다.</t>
  </si>
  <si>
    <t>갑자기급돈이필요하게되어서요</t>
  </si>
  <si>
    <t>갑자기가정적인일로필요하게되어서신청합니다.머니옥션에서는4번이용해서3번완납하고나머지하나는3달남은상태입니다.상환일이월급날이후5일이내라성실하게갚아가겠습니다.</t>
  </si>
  <si>
    <t>현재하나은행,현대스위스,미래크래디트,하트캐싱,웰컴론에대출이있으며매달90만원정도나가고있습니다.연체기록은없습니다.매달26일이월급날입니다.따라서상환일을1일로하였습니다.연체가되지않고성실하게갚아가겠습니다.</t>
  </si>
  <si>
    <t>대출을희망합니다.</t>
  </si>
  <si>
    <t>4개월간운영해온치킨집을제명의로운영하고싶습니다.</t>
  </si>
  <si>
    <t>안녕하세요.투자자님들올해30살치킨집점주가되고싶은젊은청년이인사드립니다.투자자님들께이렇게인사드리고투자자님들께도움을요청하는이유는창업자금이필요해서이렇게인사를드립니다.***도움을필요로하는이유***올해30살이지만지난주금요일공익근무요원을뒤늦게소집해제를하였습니다.그래도공익근무요원을하면서200만원정도의돈을모아지난1월동네에있는조그마한가게를인수했습니다.다행히사장님을알고지낸터라보증금은4월15일날500만원을드리기로하고가게를지난1월2일부터운영을해왔습니다.하지만낮에는공익근무요원을하면서오후에만가게를여니수입이많지않았습니다.6시쯤가게에도착해서보니부재중통화가항상5통씩떠있더군요ㅠㅠ지금하루에배달건수는약10건정도되구요금액으로는15~20만원정도되구요.한달에수익은약50~100만원정도되는것같습니다.그돈을가지고공익근무하기전있었던대출들을상환하다보니보증금을100만원밖에드리지못해서이렇게투자자여러분들의도움의손길을기다리고있습니다.****자금의용도*****보증금200</t>
  </si>
  <si>
    <t>****기존의대출****1.하나은행(바꿔드림론)-기존의리드코프대출이500만원있었습니다.연체없이이자를잘상환하다알게되어서지금은4개월째바꿔드림론으로원금+이자를상환하고있습니다.-(공익근무하기전대출)2.팝펀딩-공익근무하는도중에돈이필요해200만원의대출을신청받아지금은9개월중3개월남기고있으며단한번의연체없이잘갚아나가고있습니다.하나은행400만원월21만원상환팝펀딩67만원월23만원상환*****가게의소비패턴****월세-53만원인터넷&amp;TV3만원보증금이자12만원핸드폰비용6만원전기세24만원인건비80만원광고비60만원가스비8만원정수기2만원기타운영비30만원TOTAL268만원*****개인적인소비패턴*****가스비3만원전기세3만원대출상환금45만원기타잡비10만원TOTAL61만원****수입과지출*****가게수입약700만원가게재료비-약300만원가게소비-약270만원개인소비-약60만원TOTAL약70만원의여윳돈위에등록한내용이저의소비패턴입니다.앞으로는낮에도장사를할수있기때문에월약100만원정도의수익이더생기리라예상하고있습니다.투자자님들께서도와주신다면지금보다더열심히전단지도돌리고가게를잘운영하기위해서더욱더노력하겠습니다.&amp;#51211;은청년에게꿈을키울수있게기회도주시고투자자님들의수익도보실수있는좋은기회가되실수있는1석2조의기회를놓치지말아주십시요.</t>
  </si>
  <si>
    <t>카드론상환을위해서소액대출을신청하고싶습니다.</t>
  </si>
  <si>
    <t>500만원대출을신청하여현재있는카드론상환을위해서대출하고자합니다.</t>
  </si>
  <si>
    <t>1.-전세자금대출3,000만원(월이자10만원)-직장인신용대출(850만원,원금포함월314,764원)2.-주수입원(개인사업자,유통,온라인판매,무역)-월급여300만원-급여에서충분히상환이가능합니다.</t>
  </si>
  <si>
    <t>고금리환승신청합니다</t>
  </si>
  <si>
    <t>고금리환승을목표로대출을신청하게되었습니다2개로나누어있는대출을한곳으로정리하고신용상승을목표로환승론을신청하게되었습니다1000만원은고금리환승을하고나머지300만원은다음달카드값및밀린모임비를청산하려고신청을하였습니다..기대출성공시다음달부터정상적이고계산적인생활패턴이유지되고내년에결혼자금을모으고있는데보다안정적이고여유롭게자금을모을것을기대합니다..결혼자금을모으는것매달카드값대출을내고남은금액을부모님게맞기는방법으로진행하고있습니다..부모님모르게여자친구모르게아주조용히처리하고싶어기록이남지않는이곳에도움을청합니다..</t>
  </si>
  <si>
    <t>-기존대출내역금융사금액이율매달상환금액잔여회차잔여금액신한은행4000만원5%18만원일시납입4000만원웰컴론500만원35%301000원2/24회차480만원애니론500만원35%301000원2/24회차480만원현대카드론500만원25%22만원22/24회차45만원머니옥션300만원35%30만원6/12회차161만원-매대출건마다상환계획신한은행&gt;&gt;이건은퇴직금담보대출입니다..현제만7년이지나퇴직금이2500정도나오구요앞으로퇴사를할생각이없기때문에만12년차가되면퇴직금이4000만원을</t>
  </si>
  <si>
    <t>어머님병원비가필요합니다.</t>
  </si>
  <si>
    <t>세상사는게왜마음대로안되는건지..아버지수술하시고1년도안되서어머님의건강이많이안좋으셔서치료를받았습니다.치료기간이길어지다보니병원비가만만치않네요.보험이라도들어드릴껄생각하기에는지금많이늦었죠병원비중카드한도제외하고약90만원정도가필요한데최저신청금액이100만원이라신청합니다.투자자님들의도움이꼭필요합니다.</t>
  </si>
  <si>
    <t>국민은행=원금포함월29만원상환중머니옥션=원금포함월13만원상환중(8월에종료)산와머니=원금포함월12만원상환중웰컴론=원금포한월19만원상환중마우스론=이자만월6만원납부중금융권은현재이렇게해서79만원정도월납중이며생활비카드값포함해서월150만원가량지출됩니다.현재월급여평균190~200만원받고있습니다.이번달부터아르바이트로월52만원씩의알바비도수령예정입니다.무슨일이있어도투자자님들이도와주신마음잊지않고성실히상환하겠습니다.꼭한번만도와주시길바랍니다.</t>
  </si>
  <si>
    <t>긴급생활자금을필요로합니다.</t>
  </si>
  <si>
    <t>특허등록비용마련을위한경매신청</t>
  </si>
  <si>
    <t>부산시에서상을탄사업계획서로특허신청을할려고합니다특허신청이후에중기청에서하는실용신안사업에참가할목적으로특허를신청할려고하는데개인이하면시간이많이걸리므로변리사를통해특허를신청할려고합니다변리사를통해할경우비용이발생하는데대학생신분으로큰돈이없어서이렇게신청합니다,</t>
  </si>
  <si>
    <t>기대출없음연체기록없음한달에과외두건70만원소득70만원중생활비30휴대폰값7만원빼고남은돈으로매달상환가능위의조건으로상환에있어애로되는것이없습니다.</t>
  </si>
  <si>
    <t>어린나이에가장이되어서.</t>
  </si>
  <si>
    <t>어린나이에집안의가장이되어서지금까지어머니와동생을먹여살리며,열심히살았습니다.이번에어머니병원비(무릎수술비)가많이나오고얼마있지않아결혼계획도있습니다.아버지가안계신가운데열심히살아보려고노력하고있습니다.여러분들의성원이모아지면성실하게상환을하겠습니다.머니옥션에서심사도마친상태이구요.급여일은21일평균급여는200~250만원정도입니다.상환일은25일로하였습니다.감사합니다.</t>
  </si>
  <si>
    <t>기존대출은자동차할부30만원정도있구요.그외에는집안의생활비에충당을하고있습니다.25일상환일에맞추어열심히할계획입니다.여러분들의귀하신투자금헛되이되지않게노력하겠습니다.현재는삼성생명(주)SA사업부청주브랜치부지점장을역임하고있습니다.마지막으로여러분들의소중한투자금성실한상환으로보답드리겠습니다.감사합니다.</t>
  </si>
  <si>
    <t>사람답게살고싶습니다.</t>
  </si>
  <si>
    <t>고금리사금융대출상환하고싶습니다.</t>
  </si>
  <si>
    <t>고금리사금융대출상환과약간의생활비를위해서도움요청드립니다순간의실수로인하여음주사고를내서합의를위한목적으로사금융에손댔다가매달이자를조금이나마줄이려고이렇게도움요청드립니다</t>
  </si>
  <si>
    <t>현재러시앤캐시7월만기월30만6천원내구있구요.산와매월20만원내년7월만기,현대스위스저축은행월40만원정도내년2월만기입니다.고금리연38%,39%이다보니너무힘드네요.도움만주신다면연체없이상환잘할것이며제가주유소직원으로일한지6개월조금넘었네요.2011년11월24일입사해서....4대보험은올4월1일부로적용되고있구요.시급제지만하루13시간근무해서세금떼고월190-200정도급여받습니다.물론연장근무하면급여를더받구요.주유소내에숙소생활을하기때매출,퇴근비는안쓰구요.식사도여기서다해결해줍니다.제가쓰는거라곤휴대폰비한달5만정도랑대출금내는게다입니다.도움만주신다면연체없이상환잘할거구요.열심히살겠습니다.많은분들도움주시면고맙겠습니다.</t>
  </si>
  <si>
    <t>자금이필요합니다.</t>
  </si>
  <si>
    <t>사람답게살고싶습니다..</t>
  </si>
  <si>
    <t>취업준비자금이필요합니다.</t>
  </si>
  <si>
    <t>성실히갚아나가겠습니다</t>
  </si>
  <si>
    <t>고금리대출상환및생활자금신청합니다..</t>
  </si>
  <si>
    <t>6개월전에도여러투자자님들덕분에급한상황잘넘기게되엇습니다..이번에여기서대출받아고금리대출갚아버리면신용등급상향과조기에대출을갚을수있는여건이마련됩니다..</t>
  </si>
  <si>
    <t>현재아주저축은행36038.9프로이자3년납19만8천원상환애니원캐피탈19038.9프로이자5년7만원상환머니옥션19만원120상환중에있습니다..보험설계사로12개월째일하고있습니다.급여는최근3개월간200은넘었습니다...연2000정도되는거같구요..대출금47만원가량...보험금으로40만원내고있고요..적금30만원들어갑니다.핸드폰요금및각종요금15만원가량나가고있구요여유롭진않지만대출금이랑한번도연체한적없이잘갚아나가고있습니다..다음달경에큰계약이있어조기상환도가능할꺼라생각도들지만조기상환이안되더라도기존대출갚고나면현재나가는대출금에15만원정도더들어갈꺼같습니다..성실상환하겠습니다..투자자님들의도움으로저도대출자가아닌투자자가될수있는그날을기다려봅니다..</t>
  </si>
  <si>
    <t>급하게도움을요청합니다.</t>
  </si>
  <si>
    <t>개인사고로인해의료비때문에대출을받고자합니다.</t>
  </si>
  <si>
    <t>현제아파트현장에서전기기술직으로일하고있구요.월급여는기본270만원입니다.급여는통장으로수령하고있구요.현장직이다보니4대보험이안됩니다.그리고,회사이름으로급여가들어오는것이아니라현장직이다보니현장소장이름으로급여가들어옵니다.그렇다보니여타금융기관들에서는소득확인으로인정을할수없다고하는군요.건설근로자공제회에금일까지569일근로일수와적립금196만원정도적립되어있네요.중계업자잘못만나서대출은받질못하고모든게엉망이되어버렸네요.현제대출받은것은하나도없구요.통신요금연체또한하나도없습니다..올크레딧은6등급,크레딧뱅크는7등급나옵니다.급여일은매달10일이구요.공휴일이나주말끼면1~2틀정도늦어질수는있어도평균270~280만원받고있습니다.6개월내에상환가능합니다.도와주시길바랍니다.</t>
  </si>
  <si>
    <t>두아이의아빠입니다.대출간절히원합니다</t>
  </si>
  <si>
    <t>현재고금리대출저축은행3곳에서600만원가까이사용중입니다.4곳에서각기다른날짜에상환을하기가너무복잡하고힘들어서통합을하고싶습니다.</t>
  </si>
  <si>
    <t>현재매월스타상호저축은행49750원(이자)미래상호저축은행87000(이자)W저축은행137000(원금+이자)아주캐피탈280000(원금+이자)한달총60만원가량내고있습니다.두곳은이자만2년째내고있어원금은하나도줄지도않은상태입니다.이대로가다가는끝이없을것같아이곳이꼭도움이되었으면합니다.</t>
  </si>
  <si>
    <t>사업자대출</t>
  </si>
  <si>
    <t>지인에게빌린돈을급히상환하고자합니다.</t>
  </si>
  <si>
    <t>안녕하세요6개월여전에아는선배님에게사금융상환을위해육백만원을빌렸습니다.제가여윳돈이생기면천천히돌려드리기로했는데선배님의급한사정으로빠른시일내상환드려야합니다.저의개인사정상신용조회기록이나부채현항이조회되는금융권대출은불가하여대출신청합니다.</t>
  </si>
  <si>
    <t>현재타대출은전혀없습니다.주수입은직장인으로받는월급으로매월370만원정도를(연금,의료보험및소득세등세금공제후)수령하고있으며연말에받는1개월보너스와실적성과금으로받는일천오백여만원등연봉은육천만원정도입니다.월고정지출액은통신비20만원,보험비30만원,생활비200만원으로250만원정도됩니다.월수입대비고정지출액차액은변동지출액을포함하여100만원정도입니다.</t>
  </si>
  <si>
    <t>안녕하십니까??저는부산에서과일가게(10평)장사를하고있는40대초의가장입니다.4년전에금융지식이없어서너무비싼수업료(사금융조회,대출,불법중계업체)를내면서사업하는데신용이얼마나중요하다는것을이제야느끼며후회하면서하루하루희망을잃어버리고살고있습니다.이제신용등급상승과고금리이자를저금리로해결하려니투자자님들께머리숙여간곡히도움을청해봅니다.저에게집안의가장으로서희망을가질수있도록도와주세요.</t>
  </si>
  <si>
    <t>현재사입비가없어물건을못사고있는절박한실정입니다마진폭이크니조금만도와주시면금방일어설수있습니다좀도와주십시요</t>
  </si>
  <si>
    <t>현재사입비가없어물건을못사고있습니다신용상에문제는없으나나이가많아서오픈마켓의생리를잘이해하지못해대출이어려운상황입니다도와주세요</t>
  </si>
  <si>
    <t>사입비23,000원판매가45,900원수수류0.5%를제하고43,605-23,000원-4,000부대비용(택배비포함)순수마진이16,605원입니다하루에약20~30개정도가판매가되고순수마진은미니멈330,000원정도됩니다약한달혹은늦으면2달내상환할수있는여유자금이생깁니다이제품은저밖에판매하지않고경쟁업체도없어오픈마켓에서금방일어날수있는아이템입니다제가필요한자금은약300만원이며500만원까지대출이가능하다면2달내에상환할수있습니다꼭좀도와주세요</t>
  </si>
  <si>
    <t>생활자금200만원이필요합니다도와주세요.</t>
  </si>
  <si>
    <t>회사에2년가까이근무하게되면서기숙사를나와원룸에생활하게되었습니다.생활자금이급히필요하여신청합니다.</t>
  </si>
  <si>
    <t>현제리x코x,원z싱에각각400만원200만원대출이있으나월평균급여170만원이며성실히2년가까이근무중입니다5일이급여날이라10일상환일로정하였습니다.</t>
  </si>
  <si>
    <t>1년만에다시뵙습니다.</t>
  </si>
  <si>
    <t>친한친구들의잦은결혼으로축의금과생활자금부족으로신청하게되었습니다.</t>
  </si>
  <si>
    <t>1.한국투자저축은행햇살론-19,332이용중이고금리는12%이내입니다.월상환액:51만원원금균등상환입니다.5년동안상환하는것이고상환액은달마다줄어들고있습니다.2.주수입액은140~143만원월고정지출:1.대출상환-51만원2.곗돈-20만원3.카드-30만원4.통신비-10만원대출후에성실하게납부할것이며2013년2월에는2년치의퇴직금을받으므로한꺼번에상환할수있을것입니다.부탁드립니다.~~</t>
  </si>
  <si>
    <t>저축은행건을갚고싶습니다</t>
  </si>
  <si>
    <t>한성저축은행상환200만원개인적사용100만원</t>
  </si>
  <si>
    <t>제대출은학생때빌린국민은행학자금대출600만원(두건)중한건은완납하였고나머지한건은17만원정도가남아있습니다또한학생때빌린한성저축은행200만원빚중185만원정도가남아있습니다한달에이자가약5만원정도가나가는데그것때문에신용점수가오르지않고해서갚아버리고싶습니다동생에게빌린돈100만원이있는데그것도갚고싶습니다(결혼할때빌린것)전학원강사이고학원에서110만원급여중세금떼고106만원정도를지급받고있습니다그외에과외비로148만원정도를고정으로받고있습니다총수익은250만원이조금안됩니다서울소재아파트에사는데융자가있습니다(아파트현재시세는2억2천정도됩니다-남편소유입니다)융자는국민은행4천인데그중500을일년동안갚고3500정도가남았습니다한달에이자+원금55만원정도나갑니다적금100만원이꼬박나갑니다체크카드로보통40만원정도가나갑니다(핸드폰비포함)국민은행학자금대출5만원정도나갑니다아파트관리비가여름에는9만원겨울에는24만원정도가나갑니다그렇게나가면한달에여름엔40만원정도가이제겨울이니까겨울에는20~30만원정도가나갑니다그돈으로꼬박꼬박절대연체안하고갚고싶습니다사람들은적금100만원몇달모아서갚지왜여기다가올리냐고하겠지만안타깝게도제빚을남편은알지못합니다학생시절있던빚이라...제보험중하나를해약하려알아봤는데200만원불입에해약금액은93만원이더군요ㅜㅜ고민끝에이곳에한번희망을걸어봅니다차질없이확실히빨리빨리최대한갚고감사드리는마음으로살겠습니다</t>
  </si>
  <si>
    <t>제발..도와주세요성실하게완납하겠습니다</t>
  </si>
  <si>
    <t>23살의여자입니다아버지가신용이안좋아서대신도와드리다보니..제가자금이필요할때부결이나더군요..생활자금이필요해서신청하게&amp;#46124;습니다..물어줄돈도있구요도와주시면성실하게갚아나가겠습니다믿어주세요</t>
  </si>
  <si>
    <t>이제직장에서1년째되었구요곧있음월급이180으로올라갑니다현재160받구요기대출이한국투자저축은행800현대스위스1000산와머니300러쉬앤캐쉬300총2400만원입니다한달에거의90만원이나갑니다다합쳐서한국투자저축은행은받은지7개월정도&amp;#46124;구요나머지는5개월가량되었습니다..월급오르면조금여유가남고하니도와주시면성실하게갚아나가겠습니다기대출금액이큰데도금리가적고상환기간을길게해서큰부담은없구요..</t>
  </si>
  <si>
    <t>임플란트때문에18개월정상납입중(추가요청)</t>
  </si>
  <si>
    <t>안녕하십니까!2011년6월경에머니옥션에300도움을받아서18개월째정상상환중입니다.6개월남았으니그분들에게다시한번감사의인사를전하고남은기간동안성실히상환하겠읍니다.전에도치아가문제가되서대출했는데이번에한개가말썽이라급히치료비가필요해서사용하려합니다.</t>
  </si>
  <si>
    <t>기존대출은경남은행500만원과머니옥션300중에서6개월남았읍니다.은행대출은2012년11월경원룸에살다가오피스텔로이사가서발생했읍니다.보증금1000/30적금부은거500해약하고나머지500대출받아서거주중입니다.월소득은통장에표기되는게140정도입니다.그외아르바이트해서매달30정도부수입있읍니다.월세-30/관리비5~6은행대출금-165,000머니옥션상환금-163,000통신비-5생활비-25그외는딱히여유자금입니다.도와주시면성실상환으로보답하겠읍니다.추운날씨에건강들챙기시구요~건강이최고입니다!!</t>
  </si>
  <si>
    <t>연체는절대없으니믿고투자부탁드립니다</t>
  </si>
  <si>
    <t>현재사금융3건을이용하고있습니다.이용중에연체는전혀없으며성실히납부하고있습니다.39%의고금리가부담되기도하고3건이라머니옥션에서투자받아서1건으로해결하고신용등급에신경쓰려고합니다.연체는절대없으니믿고투자해주십시요!!</t>
  </si>
  <si>
    <t>현재연봉2700이며월급여220에서기존대출납부가70만원정도들어가며생활비와기타비용이대략50정도소요되고있습니다.빠르고쉽다고이용한고금리대출을정리하고현재7등급인신용등급에신경쓰고관리하고자합니다.연체는절대없으니믿고투자해주시길바랍니다!</t>
  </si>
  <si>
    <t>수의사공무원입니다.다시도움을요청합니다.</t>
  </si>
  <si>
    <t>현재지바에서수의사공무원으로재직중인수의사입니다.예전에2번머니옥션에서소중한도움을받은적이있는데,그때참고마웠었습니다.2번의거래에서는연체없이모두상환을마친상황이구요..이게참돈이있을때완전히해결을했어야했는데아직몇군데대출과카드값이남아서다시저번보다는금액을줄여서다시한번신청합니다.확실하고믿음있는거래로써은혜에보답하고자합니다.이번에도염치없지만도움부탁드리겠습니다.</t>
  </si>
  <si>
    <t>현재월급은160만원~180만원정도수령하고있구요제가현재갖고있는부채는농협햇살론949만원현금서비스70만원지인에게빌린돈300만원일단현금서비스를급히해결하고지인에게빌린돈을급히좀갚아주고자합니다.햇살론같은경우월10%이율이라그나마월급에서한달24만원씩갚아나가면되구요현금서비스는다음달에바로납부할계획이고현재미혼이고따로돈나가는곳은교통비20만원정도면되는상황이라이정도도움만있으면고맙겠습니다.이번에도좋은거래부탁드립니다.</t>
  </si>
  <si>
    <t>부탁말씀드립니다</t>
  </si>
  <si>
    <t>한번올렸는데낙찰되지못해서다시금올리게됐습니다ㆍ아버님페암투병중이셔서만만찮게돈이들어가고부모님다퇴직하셔서형편이조금어려운상황으로신청하게되었습니다ㆍ</t>
  </si>
  <si>
    <t>제가가지고있는부채입니다ㆍ우리파이낸셜:1300만원(자동차할부및신용대출)씨티캐피탈:600만원대부업:500만원3가지로연체없이갚고있습니다ㆍ투자자여러분께부탁말씀간곡히드립니다ㆍ한달에갚아나가는금액이110여만원정도됩니다ㆍ그리고투자해주시는금액이되면하루빠짐없이제때에갚아나가는것을목표로하겠습니다ㆍ</t>
  </si>
  <si>
    <t>신속하게하기위하여</t>
  </si>
  <si>
    <t>긴급하고간절한상환금상환과소중한개인적인경제적목적을위하여</t>
  </si>
  <si>
    <t>소중하고견실한확실하고정확한월수입80만원정도</t>
  </si>
  <si>
    <t>다시한번도움을청합니다.</t>
  </si>
  <si>
    <t>한번더부탁드립니다</t>
  </si>
  <si>
    <t>성실하게잘갚겠습니다제가쓸돈이없어도반드시상환을하겠습니다</t>
  </si>
  <si>
    <t>제가보험설계사일을하고있는데세금체납으로인해보증보험에올라와있어서지원금조차받지못하고다행히월급은다른분코드로들어가서계약을해서월급은다음달부터나옵니다근데그전까지영업비가없어서영업비목적과현재노트북고장으로인해수리비가부족합니다물에빠뜨리니30만원이나오더군요구입한지얼마안된거라서....매달상환능력충분히됩니다</t>
  </si>
  <si>
    <t>개인돈을쓴게있었는데엄청난이자도다납부하였습니다증빙가능하구요보험설계사를하고있구요평균받는금액은200이상됩니다하지만실적이라최하150이상은나옵니다절대연체없이갚겠습니다그전에여유가있다면전부상환할꺼구요</t>
  </si>
  <si>
    <t>성실하게갚겠습니다</t>
  </si>
  <si>
    <t>이사후생활자금을마련하고자신청합니다^^</t>
  </si>
  <si>
    <t>담주에원룸으로이사하게되어서급여에서지출이많이되었습니다.그래서3달정도생활자금으로융통하고자신청하게되었습니다.</t>
  </si>
  <si>
    <t>다른대출건러시앤캐시70만원건상환계획주소득원급여152만원(세금빼고)월일정금액으로꼬박꼬박납부하겠으며여유자금(보너스)가생기면최대한빨리원금상환하도록추가입금하는방식으로상환하겠습니다^^</t>
  </si>
  <si>
    <t>학원및급생활자금...갑자기여러가지일로돈이필요하게되서요아이들학원비등등...</t>
  </si>
  <si>
    <t>현재다른대출은리드코프200이용중이며..이자만갑는식으로하고있구요다른대출또는연체중인대출은없습니다현재직장에서근무중이며월수입은250정도됩니다월소비지출은집에150이며나머지100은제월지출입니다</t>
  </si>
  <si>
    <t>간절하게도움바랍니다.</t>
  </si>
  <si>
    <t>현재애가많이아파병원에입원중입니다(가와사키병비활성활막염)치료를하다보니병원에늦게가서인지차도도없고치료비가만만치않네요설상가상으로애엄마까지무릎연골수술을해야해서참막막합니다개인회생으로인해대출도안되구사용하는카드도없어너무힘이듭니다(개인회생4년5개월지남변제금전액변제완료)도와주시면성심껏연체없이잘갚겠습니다</t>
  </si>
  <si>
    <t>현재연봉은4500이구요월수입(매월10일)은1.2.3.7.9.12월은400만원이상그외는300정도입니다매월20일에는시간외수당및영외급식비로30만원씩고정적으로들어옵니다지출은현재사금융1100만원으로월약80만원씩나가구있고개인회생변제금은전액완납하여나가는돈은없습니다또개인신용평가서상의은행및카드부채는개인회생채권으로변제완료된것입니다추가적으로월생활비는80만원정도듭니다따라서300대출시상환은문제없습니다</t>
  </si>
  <si>
    <t>급하게150만원정도필요합니다.연체없이잘상환하겠습니다.</t>
  </si>
  <si>
    <t>급하게150만원정도필요하게대었습니다.급한생활자금입니다.연체없이잘상환하겠습니다.</t>
  </si>
  <si>
    <t>현제은행권및저축은행에총4천만원정도대출건이있습니다.잘상환하고있는중이구요.현대중공업사내협력사에서특수용접하고있는기술자입니다.이번한번만도와주세요</t>
  </si>
  <si>
    <t>소액대출원합니다꼭읽어주시고도움주시면감사하겠습니다....</t>
  </si>
  <si>
    <t>학창시절에앞치아가손상되어브릿지를하게되었습니다.현재치아가부식되고오래되어임플란트로교체하려고합니다엎친데&amp;#44226;친격으로일주일전해면성혈관종이라는병에걸린걸알게되어또수술비용이또필요합니다현재200만원정도가부족합니다.</t>
  </si>
  <si>
    <t>기대출내역(월상환액수)-신협600(원금+이자27만원)-광주은행230(원금+이자8만원)-스타상호저축은행200(원금+이자6만7천원)-리드코프250(원금+이자15만원)합=원금1280(매월상환원금+이자56만7천원)내고있습니다.주수입원은광주황금동시내옷가게에서일하고잇습니다1년6개월정도일하고있으며현재200만원수입이있습니다.통장100만원받구요현금으로100만원받고있습니다.(증빙가능)또한부수입으로불규칙하지만한달에200만원정도수입있습니다.(컴퓨터프로그래밍,영업직)하여매월400만원정도수입이있습니다.월고정지출비용-휴대폰비용15만원,식비생활비30만원합45만원정도입니다.상환계획고정지출비용45만원정도와현재내고있는원금과이자56만7천원합쳐서약100만원가량의비용월수입400만원에서지출하고머니옥션에서200만원대출받고약12만원의원금이자열심히상환할수있는충분한능력이됩니다.저도건강한줄만알고살았는데이렇게갑작스럽게아파서돈이갑자기많이들어가게되니정말답답합니다.살면서연체같은거한번도해본적없습니다.제성격이연체나약속어기는거정말싫어합니다.저는지킬수있는약속만합니다.25살나이에사회에뛰어들어열심히살고바쁘게살고있습니다.믿고투자해주시면건강해져서열심히상환하겠습니다.끝까지읽어주셔서감사합니다.</t>
  </si>
  <si>
    <t>지금살고있는임대주택갱신계약하는달이되었습니다.소득기준은초과하지않았지만기본으로2년마다보증금오르는금액이있어약50만원당월임대료,관리비를다낸후계약을할수있다고하여약45만원정도하여대략90만원정도를현금지출하게되었습니다.임대료,관리비는두달치입니다보통9월말까지내야하는관리비를10월중순경내고그런식으로보름정도늦게냈었습니다.갱신계약시는고지서나온금액까지다내야갱신계약이된다고해서두달치가되었습니다.거기에10월4일큰아들(6살)이친구집에서러닝머신에손이끼어2도화상을입어10월17일까지입원을했었고작은아이(4살)을봐줄사람이없어데리고있어야하는상황에1인실이용으로병원비가100만원가량나왔습니다.친정식구카드로먼저내고보험청구를해서받긴했지만1인실사용료는다주는것이아니더라구요.18일부터통원치료를했는데화상이란것이치료비용이이렇게많이드는줄몰랐습니다보통3만원대가나왔고최근다녀온지난주금요일에는12만원정도병원비가나왔습니다..지금이런저런일로현금이바닥나버렸습니다.11월초어린이집특별수업료(큰아이7만원,작은아이6만원)정도를내야하고지난달초부터입원하고정신없던상태라지난달것도함께내야합니다.다음달부터당장가끔있는견학비며생활자금이며필요한데카드를쓰고사는입장도아니고원에내는각종기타비용은현금으로보내는것이어서상당히난처한처지입니다.학습지선생님겸영업을하고있는데10월은수업을못나가는상황이었던터라같은팀원선생님이대신나가11월급여를그쪽에드려야하는상황입니다.</t>
  </si>
  <si>
    <t>국민은행에전세자금대출700만원은월2만5천원정도납입중이며새마을금고건은기본이자에원금은원하는만큼하여10만원전후로항상내고있습니다.학자금대출은제가방송통신대학교에서유아교육을듣는데올초입학할때필요해서받았습니다한달에4만원가량나갑니다기존에상호저축은행에남은금액이있었는데새마을금고에서대출후갚고조금남는금액은몇달전티브이고장이났을때티브이를샀습니다(대출신청글올렸었던적이있었습니다)갱신계약한것이맞느냐하시면새로계약한임대차계약서보내드릴수있구요애가입원한게맞느냐하시면진단서,입퇴원확인서떼어놓은것이있으니보내드릴수있습니다.남편소득은월세금떼고200이상입니다많을땐300도되지만적을땐200입니다.제소득은60정도인데직장을다니다그만두고이쪽일로옮긴게6월말,중순즈음이라아직자리가덜잡혀그렇습니다.점차수업은늘어갈예정입니다수업은주1회20분씩(한집당)나가며4주단위로약2만원정도받고있습니다.수업에영업을겸하는직업이라기본이저정도이고하는만큼더늘릴수있는것이특장점입니다.고정적으로나가는금액은신랑-시티파이낸셜35만원(7개월가량남음)전세자금대출-2만5천원새마을금고-10만원학자금-4만원임대료약9만원+관리비(전기세포함)여름14만원+겨울8만원어린이집특별수업료13만원우유값2만원견학or소풍-2만원통신비-18만원가스비-여름2만원겨울8만원아이들책값-6만원정수기-2만5천원정도로약130만원정도됩니다월11만원정도늘어나도11월지나고나면아이치료도지난주금요일날갔을때한달뒤에오라고하였으니급한치료는끝났고12월에는여유가생길것입니다.연소득은일단저렇게잡아놨지만기본소득이고수업은늘어날계획입니다또한신랑도이번달부터주간근무에서주야2교대근무로회사체계가바뀌어야근수당이생겨기본30만원정도는더될것으로예상하고있습니다.크게상환하는데어려움은없으니믿고투자해주셨으면좋겠습니다.</t>
  </si>
  <si>
    <t>현상근예비역복무중입니다.</t>
  </si>
  <si>
    <t>2011년3월15일제대이며출퇴근근무합니다.월2회육군중경단에서월급이들어오며(말일,11일)조기상환가능합니다.이번달병원비로인해생활자금이부족하여급하게부탁드려봅니다.성실상환약속드립니다.</t>
  </si>
  <si>
    <t>매달말일,11일육군중경단월급20만원생활비(부모)50만원수입70만원.상환계획.-월상환액276,132원-통신요금80,000원-기타식사비150000원총지출493,868원</t>
  </si>
  <si>
    <t>도움이필요합니다.부탁드리겠습니다.</t>
  </si>
  <si>
    <t>7년정도일하던회사가부도로인해퇴사가되었습니다.현제는4대보헙가입된곳에서성실히일하고있습니다.회사가부도가나면서3달치월급퇴직금,보너스를받지못했습니다.그러면서생활하는데힘이들어여러지인분들께돈을빌려서생활을하였습니다.돈을빌린기간이길어지다보니지인분들이돈갚아달라는연락에미안한마음뿐이없습니다.하루라도빨리갚아드리고일에집중할수있도록도와주십시오.아침에눈뜨면돈갚아야된다는생각에출근길이무겁습니다.부탁드리겠습니다.한번만도와주십시오.</t>
  </si>
  <si>
    <t>현제대성산전이라는선박전기회사에대리로근무중입니다.나이는많지않지만전기경력7년차입니다.군대전역후한직장에서7년가까이일했지만부도로인해서대성산전이라는회사로이직을하였습니다.상환은24개월로하였으나중간에보너스등돈이생기는대로조기상환약속드리겠습니다.직장급여:200만원신용대출상환/이자:60만원통신비(휴대폰/집전화/인터넷):10만원생활비(식비/피복비/생활용품):20만원교통비(택시/버스/지하철):10만원소득합계200만원,지출합계100만원평균여유자금:100만원매달꼬박꼬박성실히갚겠습니다.하루라도빨리일에집중할수있도록도와주십시요.부탁드리겠습니다.</t>
  </si>
  <si>
    <t>정말잘상환하겠습니다.</t>
  </si>
  <si>
    <t>추간판탈출증(디스크)수술로인하여급하게189만원이필요하게되었습니다.</t>
  </si>
  <si>
    <t>현재2금융권2곳에서대출을진행하고있지만여짖껏연체없이잘상환하고있으며월상환비용은60만원입니다.영업직이기에기본급120만원과상여금을포함하면최소150만원정도소득하고있습니다.사금융권이용가능하지만신용관리하려고이곳을이용하게되었습니다.젊은이에게많은희망부탁드리겠습니다.연체란없습니다!!꼭부탁드리겠습니다!!</t>
  </si>
  <si>
    <t>젊은청년정은석이라고합니다.</t>
  </si>
  <si>
    <t>안녕하세요저는휴대폰대리점에서근무를하고있는젊은청년정은석이라고합니다.생활자금으로많기는하지만정말필요한데쓰고싶고개인적인사업아이템이생겨서꼭투자를하고싶습니다(휴대폰관련)저는휴대폰외에는아는게없습니다.하지만휴대폰업종이다보니신용이얼마나중요한지그누구보다더잘알고있고저또한신용관리의필요성을느끼게되어신청하게되었습니다.성실한상환약속드립니다.</t>
  </si>
  <si>
    <t>상환계획은다음과같습니다.1.기존대출학자금대출받은건데참저축은행500만원전주상호저축은행500만원프라임저축은행300만원엘하비스트300만원총1600만원입니다.----------------------------2달더사용하고캠코로전환하려고합니다.이자는매월총45만원납부하고있습니다.월소득은(통장상거래내역기준)평균390만원정도됩니다.2011년10월500만원입금2011년09월572만원입금2011년08월100만원(320만원을현금수령)3개월평균내역이구요그래서여기서대출받으려해도월49만원은전혀부담없이지출할수있으며상환에는절때연체가없습니다.신용등급은여기저기대출을무직일때알아본게많이타격이크네요..앞으론꼬고성실한상환과성실한신용관리를할수잇도록많은도움부탁드립니다.</t>
  </si>
  <si>
    <t>도와주세요부탁드립니다.</t>
  </si>
  <si>
    <t>대출을하게된이유는직장동료에게빌린돈을갚기위해서입니다.동료가이번달퇴사하는바람에신청하게되었습니다.</t>
  </si>
  <si>
    <t>현재대출내역은신한-500(6만원,이율14%),농협-500(10만원,이율6%)우리은행-760(20만원,이율13%),예나래저축은행-1700(42만원이율11%)이렇습니다.현재직장은4년째근무중이고,월급여는240~250정도입니다.대출로나가는비용은총78만원이고,직장동료에게갚아가는금액은70만원입니다(2명52만원,18만원)여기에교통비,핸드폰요금,개인생활비,보험료,부모님합치면약80~90만원입니다.어느정도차이는있겟지만,총지출금액은230정도되는듯합니다.기존에3회정도머니옥션에서대출을사용했지만,잘상환한적도있고,3일연체한적도있지만동료에게빌린돈을갚게되면약36만원정도여유가생기니,성실히상환하겠습니다.</t>
  </si>
  <si>
    <t>원금300만원금리44%이자만130만원내는중이에요</t>
  </si>
  <si>
    <t>올해2월위드캐피탈에서받은44%고금리대출이있습니다.만기일시상환인데...300만원에..이자만12만원씩10회를내고있습니다..이걸상환하고싶어서요!!이번달퇴직금중간정산을하는데제150만원과투자자님들의소중한150만원을합하여..정리하고자해요...원리금균등으로납부하여아까운고부채를정리하고싶습니다..</t>
  </si>
  <si>
    <t>현재대형법인입시학원관리자겸강사로1년째재직중입니다.다음주에4대보험으로재계약하고요..연봉도20%인상예정입니다.현재기본급250만원에+a&lt;상여금,각종수당으로250만원대11월에는266만원이들어왔습니다.&gt;------------대출잔액및현황입니다.------------------------청약저축&lt;5만원&gt;,적금&lt;5만원이지만;;&gt;2년째무조건내고있고요.국민은행&lt;전환대출+새희망홀씨&gt;1200만원대남음11%월32만원납부농협&lt;햇살론&gt;110만원대남음9%월8만원납부외환은행&lt;새희망홀씨&gt;370만원대남음9%월7만원대납부현대스위스620만원대남음34.9%월29만원대납부솔로몬저축은행260만원대남음38%월12만원대납부머니옥션기대출290만원대남음29%월30만원납부국민카드론300만원대남았고요!!월28만원납부중이에요!!월급의반이조금넘게상환하는것이..항상마음을무겁게합니다.하지만차근차근갚아가면서희망을만들고있습니다.다시한번소중한희망을나눠주신다면..꼭!!투자가헛되지않도록노력하겠습니다.</t>
  </si>
  <si>
    <t>저는아이둘과살고있습니다.수급비도나오고저도일을하기에그리크게부족하게는살지않았는데저번달에동생이이사를하게돼서쫌있던여유돈과미즈사랑에서260을대출받아도와주게돼었어요..물론동생도갚을거구여..그런데갑자기울아들이칭구집에서놀다가물건을깨뜨려배상해줘야해서요..ㅜㅜ아이들키우다보니이런일도생기네요생각지않은돈이라대출을받을려는데..제가수급비땜에급여를현금수령하고있거든요..직장도4대보험안하고,ㅡㅡ:그래선지대출이힘드네여..더많이신청해서미즈사랑도완납해버릴까하다가..당장필요금액만부탁드립니다..</t>
  </si>
  <si>
    <t>현재미즈사랑260대출있구요..이달이자한번납부한상태구요..이율39%잔액2.592.778이남았네요직장은일한지2012년2월이면일년돼가구요.월100~120이구요가끔주말에아는언니식당에서알바로부수입20~30정도벌어요그리고수급비40나오구요다합치면평균160은됩니다지출은아파트임대료57.000통신비아들꺼제꺼65.000관리비100.000가스비20.000보험료130.000그외에는식비30정도갑자기동생도와주고돈이없을때라신청을합니다..충분히상환할능력이돼구여..성격상빚이있음얼른처리하는성격이랍니다작년에사금융두군데(전세돈이안나오는바람에)몃달만에완납해버렸구요..이번도돈생김먼저상환할계획입니다믿음에절대배신하거나실망시킬일없도록노력하겠습니다잘부탁한니다...꾸벅</t>
  </si>
  <si>
    <t>아버지병원비를보태고싶습니다.</t>
  </si>
  <si>
    <t>아버지가몸이아프셔서병원비를보태드리고싶은데제가자금이없어서이렇게머니옥션투자자분들께도움을요청합니다.만약도움을주신다면기대출도있지만머니옥션대출금을먼저상환할것을약속드립니다.</t>
  </si>
  <si>
    <t>제일은행200만(한달5만원정도이자11%)국민은행500만(한달19만정도이자11%)원캐싱300만(한달10만정도이자39%)마우스론350만(한달15만정도이자39%)총한달상환비용은대략50만정도됩니다.주수입은직장월급155만원이고부수입은대리운전을저녁에하고있습니다.한달200만정도수입을가져오고있고요기타비용으로는용돈및통신비포함20만원정도사용하고있습니다.저녁에대리운전을하는관계로술을거의하지않으니담배값정도해서쓰고있습니다.</t>
  </si>
  <si>
    <t>남에게아쉬운말을못해이렇게염치없이부탁드립니다.</t>
  </si>
  <si>
    <t>안녕하세요송구스럽게이렇게다시대출을신청합니다.지난번에대출을신청하여낙찰은받았으나심사에서부결이되서대출이불가되었습니다.도움주신점잊지않겠습니다.당시대출이불가하여생화을하다아버지께서국민은행에서대출을받으신부분이만기가되어본인에게금액을의뢰하여은행건을두드렸으나저축은행대출건으로부결되어또다시저축은행에서1300만원을대출을받아드렸습니다.자식이되는입장에서돈이없다고뭐라말씀드리기가너무나도어려웠습니다.7월에2,000만원으로저축은행에서빌린돈을갚아조금이나마여유가되었으나다시1,300만원의빚을지게되었습니다.근데이번12월이저의어머니회갑이십니다.자식도리로해외여행은못해드려도가까운여행을보내드리고싶습니다.물론빚으로여행을보내드린다는것이정말아닌걸알지만이렇게신청을하게되었습니다.부탁드립니다.다시한번도와주시면감사하겠습니다.</t>
  </si>
  <si>
    <t>급여(매월5일)1.급여액:약1,700,000원,2.인센티브:약400,000원(건강검진유치에따른성과금제도시행,현금수령함,인센티브는금액은변동이있음.)지출금액1.현대캐피탈자동차할부(부친납부중매월25일원금+이자:780,000원,원금+이자)총금액:25,000,000원---&gt;남은금액:20,000,000원)..부친이납입중2.산림조합(햇살론매월18일:250,000원,원금+이자)총금액:10,000,000----&gt;남은금액:8,900,000원3.프라임저축은행(매월17일:160,000원,원금)남은금액:5,000,000원4.현대스위스저축은행(매월5일:340,000원)남은금액:6,950,000원5.신라저축은행(매월25일:240,000원)남은금액:6,900,000원-금융상환비용총:990,000원기타사용내역1.저축비용:100,000원2.보험료:월75,000원(교보생명)3.주유비:회사월주유쿠폰100L~120L수령,주유비지출은거의없음.4.용돈:200,000원총지출금액:1,365,000원</t>
  </si>
  <si>
    <t>월급일10일...금방쓰고드릴게요~</t>
  </si>
  <si>
    <t>10일이월급일인데이번달생활여유자금이조금필요합니다...금방쓰고돌려드리겠습니다...</t>
  </si>
  <si>
    <t>직장을꾸준히다니고있구요,,,한달에120정도벌고있습니다...한달에휴대폰요금10만원정도에교통비식비관련포함10만원가량입니다.....월급날되면바로상환할예정입니다...</t>
  </si>
  <si>
    <t>본가부모님께도움을드리고자신청합니다.</t>
  </si>
  <si>
    <t>안녕하세요.머니옥션을통해투자자분들의도움을요청드리고자합니다.본가에부모님이두분만계시는데여름철만되면베란다에비가세서올해도계속고생하고계십니다.그래서이참에베란다공사를해야하는데제가조금이나마도움이되어드리고싶은데당장목돈이없는상황이어서신청하게되었습니다.투자자여러분들의도움에대해믿음으로상환할것을약속합니다.</t>
  </si>
  <si>
    <t>현재직장생활을지속적으로하면서금융거래를하고있으나,지금까지단한번의연체도없었습니다.앞으로도머니옥션역시이런기회를주신투자자님들의믿음에부응하여성실히상환하겠습니다.솔직한마음은사금융대환까지하고싶지만,금액이투자자님들께도부담되어부모님공사비용만신청하게되었습니다.사금융쪽에대출을알아보아서부모님께융통해드릴수도있지만,사금융등은향후3개월내에바꿔드림등으로환승하려고하기때문에투자자님들의도움을요청드리게되었습니다.환승까지하면머니옥션상환이더더욱성실하게이뤄질것입니다.물론그전에도연체할일은절대없고요.매월급여가실수령액이185만원인데금융상환비용이65만원정도입니다.매월급여185만원에서금융상환비용65만원,통신비10만원,기타생활비용30만원을하더라도매월머니옥션상환에연체없을자신이있으며문제없습니다.투자자님들께성실상환으로보답드리겠습니다.</t>
  </si>
  <si>
    <t>대출부탁드릴게요</t>
  </si>
  <si>
    <t>대출금의사용용도는일부생활자금이고일부는개인적인(친구)빚을갚고자함입니다.</t>
  </si>
  <si>
    <t>기존대출금은러쉬앤캐쉬에200만원이있으며지금은약7만원미만의이자를내고있습니다.38.8%의이자율이구요.한달에고정적지출은보험료34만원,공과금약10만원,이자7만원입니다.한달수입은적으나미혼이고음주흡연을하지않고차는있으나대중교통을이용하기때문에위월상환액을내는데에는전혀지장이없을것같구요.앞으로큰지출의계획이없기때문에다른대출을받는등의일은현재로는생기지않을것같습니다.</t>
  </si>
  <si>
    <t>사업확장으로인한일시적어려움입니다.반드시날짜를지킵니다.</t>
  </si>
  <si>
    <t>사업장확장과직원고용으로인해112월까지만많이어렵습니다.</t>
  </si>
  <si>
    <t>12월말이되면풍요로와집니다.반드시빚은갚습니다.월말에만에하나라도돈이안들어오면사업장을인계하고라도돈을갚겠습니다.</t>
  </si>
  <si>
    <t>믿고빌려주신만큼잘쓰고잘갚을께요</t>
  </si>
  <si>
    <t>대학졸업후취업도잘안되고취업이된후에도일이잘풀리지않아28살인현재까지제대로된직장하나갖지못했습니다.그러다보니당당히무슨일한다고말할수있는직업도갖지못해현재유흥쪽에서일을하고있습니다.매일매일사람을상대하다보니정신적으로도많이지쳐큰맘먹고다른일에도전해보려합니다.하지만현실은제의지만가지고는할수없더군요막상모아놓은돈도없고가진것도없기에당장그만둘수가없더라구요매달고정적으로나가는지출비용도있고생활비도필요하기에여러분의도움을받고자합니다이력서를몇군대냈었는데다행히연락이와서월요일부터출근할예정이지만당장저번달에사용한카드값과이번달생활비가부족하네요월요일이첫출근이라당장월급도다음달이나돼야나오고수습기간도있어서ㅠㅠ정말연체없이성실히갚겠습니다남들처럼살수있게도와주세요새롭게시작하고싶어요!!</t>
  </si>
  <si>
    <t>신한카드카드론300만원(170만원남았음.한달에16만원씩납부)웰컴론단박대출50만원(소액대출건40만원남음.한달에4만원납부)저번달카드비용현금서비스90만원+일시불70만원수입:첫출근하는회사는초봉150만원잘되면평범한직장인으로돌아가겠지만일이틀어진다해도..연체될일은없을꺼예요하다못해지금하던일을다시하면되니깐요ㅠㅠ월급타면생활비빼고월상환액20만원은부담없이갚을수있어요수습기간3개월후엔월급도인상된다고하니잘된다면1년이아니라빠른시간내에상환할수있을꺼예요도와주신다면감사하겠습니다ㅠㅠ</t>
  </si>
  <si>
    <t>애들학자금</t>
  </si>
  <si>
    <t>애들학원비외숙식비때문에학자금외에별도의금액이필요해서신청합니다</t>
  </si>
  <si>
    <t>부부맞벌이르하기때문에월급여로상환가능합니다</t>
  </si>
  <si>
    <t>월세보증금</t>
  </si>
  <si>
    <t>안녕하세요자금이필요해서신청하게&amp;#46124;습니다</t>
  </si>
  <si>
    <t>안녕하세요중소기업에서총무직을맡고있는27살청년입니다.취업으로6개월정도일하고있구요4대보험가입자에월200연3200정도계약하고직장생활하고있습니다.생활자금(학원등록,pc구매등)으로자금이필요해서신청하게됐습니다.</t>
  </si>
  <si>
    <t>상환은월수입이고정적이라급여날짜에맞춰균등상환가능하구요기간은길게는24개월로잡고있습니다.현재재직중인직장은모닝과레이를생산하는동희오토내개인기업에서총무직을맡고있습니다.월지출(휴대폰사용료,식대,생활비등)평균100만원정도사용하고있어상환가능합니다.^^</t>
  </si>
  <si>
    <t>몇달전회사사정으로직장을옮겼습니다.금방재취업이될줄알았는데.전에다녔던직장에서받던월급을받을려니,취업이어렸웠습니다.취업준비약2개월정도의시간이흘렀네요그래서급하게생활자금이필요해서신청하게되었습니다.이번에채용된회사는연봉약3000만원(보너스700%포함)가량됩니다.머니옥션은3번째이용하는건데요..지금껏연체없이정상상환했습니다.낙찰된다면회원분들께피해없도록성실하게상환하겠습니다.</t>
  </si>
  <si>
    <t>기존대출금-----머니옥션대출금월22만원(15개월남음)자동차대출아주캐피탈5.9%월25만원우리은행월21만원(350만원남았음)------------------------------------월소득금액은세후250만원정도예상됩니다.</t>
  </si>
  <si>
    <t>성실상환하겠읍니다.</t>
  </si>
  <si>
    <t>인터넷에서알게되어대출신청합니다.좋은제도라고생각됩니다.여유가생기면투자하겠읍니다.</t>
  </si>
  <si>
    <t>사금융1400만원,삼성생명신용대출860만원,농협담보대출3510만원,신보대출3400만원의채무가있으며,저의사업장이흑자라서무리없이상환할수있습니다.</t>
  </si>
  <si>
    <t>생활자금으로대출신청합니다.</t>
  </si>
  <si>
    <t>작년11월에몸이안좋아수술을받게되어큰돈이들어갔는데하필보험도적용되지않아개인자금으로하게되었습니다.그후로사정이생겨현재무직인상태이구요.처자식을먹여살려야하는가장으로서어깨에힘이없습니다.당분간생활자금으로쓰기위해이렇게신청합니다.</t>
  </si>
  <si>
    <t>새마을금고담보대출2,290만원---&gt;월16만원아파트임대료---&gt;월15만원공과금---&gt;월15~25만원통신비(2인)---&gt;월25만원보험료(3인)---&gt;월20만원유류비---&gt;월25~30만원생활비---&gt;월30만원-------------------------월지출161만원정도-----------저는무직이지만현재직장을구하고있는중입니다.아내는골프캐디로서월200~300만원정도수입이있습니다.겨울이라일이없어150만원도못벌고있습니다.사정이이렇다보니도움을요청하고자이렇게신청합니다.도와주십시오.도와주시는분들신경쓰지않도록열심히상환하도록하겠습니다.</t>
  </si>
  <si>
    <t>급할때어쩔수없이사용했던신라저축은행/SC캐피탈고금리대출을상환하고자합니다.지금까지연체없이상환해왔고신라저축은행이파산신고들어가면서연락이잘되질않아관리가어렵고제3금융권부채를상환하여떨어진신용등급을상향하고자합니다.</t>
  </si>
  <si>
    <t>현재주수입원인급여실수령액(\3,350,000)애들아빠가주는양육비(\1,500,000)합이\4,850,000입니다.자동차할부금과집대출금을제외하고충분한상환능력이있습니다.</t>
  </si>
  <si>
    <t>생활자금으로...</t>
  </si>
  <si>
    <t>생활자금으로사용연체없이상환하겠습니다</t>
  </si>
  <si>
    <t>다른대출은없습니다직장은프리랜서입니다</t>
  </si>
  <si>
    <t>원룸보증금구해봅니다</t>
  </si>
  <si>
    <t>이제직장생활이1년이넘어서자리를잡아보려고합니다원룸보증금이조금부족하여이렇게적어봅니다...나이가차서친인척집에있는다는게여러모로많이불편하네요..많은도움부탁드립니다...100만원신청합니다....</t>
  </si>
  <si>
    <t>상환은절대로연체없이진행될것이며상여급등따로생기는부분에모두갚아나갈것입니다6개월로보지않고최대한조기상환을목적으로할것입니다지금살고있는외삼촌댁에명분상30만원씩드리고있습니다..채무는전혀없습니다.한번이라도연체가진행될경우사금융을통해서하도이곳은모두상환하도록하겟습니다도와주십시오신용등급을올리는중이라사금융과은행쪽은안하려고합니다...직장급여:135만원월평균상환액:19만원생활비:30만원임대료:30만원통신비:10만원용돈/경조사:10만원적금:20만원</t>
  </si>
  <si>
    <t>더이상방법이없어여기까지왔습니다.</t>
  </si>
  <si>
    <t>현재몇군데대출을사용하고있습니다.하지만연체이런건절대없고요월급받아꼬박꼬박원금&amp;이자잘상환하고있습니다.그런데갑자기돈이갑작스럽게들어갈일이생겨대출을하려고합니다.</t>
  </si>
  <si>
    <t>현재대출은6군데정도있습니다.월상환금액은이자포함하여90만원정도내고있습니다.월급은수당빼고150만원가량되는데월급이부족하여퇴근후야간에아르바이트로다른일은또하고있습니다.투잡한지도한6~7개월정도되었고요꾸준히하고있어대출금상환하는데는아직까지큰무리가없습니다.그리고이곳을선택한이유는저같은과조회과대출자에게투자를해준다는거죠2년상환계획을목표로성실하게연체없이상환하겠습니다.또한아직기간이짧아서그렇지만시간이지나면바꿔드림론을진행하여환승하려고합니다.</t>
  </si>
  <si>
    <t>2년여전직장이어려워져생활비등의문제로금용권및사금용권에서대출을받았읍니다.최근어머님병원비등으로급하게돈이필요해서친구에게돈을빌렸는데여러대출회사에서는과다대출및과다조회로대출이안된다고합니다.친구사정도여의치않아제가돈을갚아주어야할형편입니다.</t>
  </si>
  <si>
    <t>-기존대출내역씨티캐피탈:1,500만원(이율20%)아주캐피탈:500만원(이율20%)HK저축은행:250만원(이율20%)하이캐피탈:300만원(이율39%)산와머니:200만원(이률39%)러시엔캐시:300만원(이율39%)-기존대출건상환내역금용사비용:90만원(원금+이자)사금용사비용:50만원(이자)-수입내역급여액(실수령액):285만원아르바이트(건축설계):100만원-지출내역금용권상환비용:140만원생활자금:150만원-상환계획원리금균등상환-연체없이상환하겠읍니다.</t>
  </si>
  <si>
    <t>10회차까지하루연체없이상환중입니다.한번더두드립니다..</t>
  </si>
  <si>
    <t>작년4월300만원을받아하루도연체없이상환중입니다..어머니병원비가필요하게되었습니다..4월바꿔드림론준비중이기에..더이상부채를늘리지않고자이렇게머니옥션문을다시두드립니다..</t>
  </si>
  <si>
    <t>기대출은행권:학자금+햇살론+새희망홀씨=950만원캐피탈:씨티캐피탈+SC캐피탈=840만원저축은행:미래+신라=619만원대부업:산와300</t>
  </si>
  <si>
    <t>대부업대출상환목적입니다.부탁드리겠습니다.한번만읽어주세요</t>
  </si>
  <si>
    <t>대출계기-작은사업을했었습니다.실질적으로사업은실패했고그건그대로빚으로돌아왔습니다.대출을받을길은대부업뿐이었습니다.지금은직장도안정되고먹고살만합니다.하지만대부업이력이있어서신용등급도낮고환승도어렵네요이자가너무부담되어서신청하게되었습니다.사용용도조금이라도낮은이자로갚고싶습니다.</t>
  </si>
  <si>
    <t>러쉬앤캐쉬-300만원리드코프-200만원산와머니-200만원대부헬로우-200만원총900만원대부업에36%넘는이자를내고있습니다.월60만원이상이이자와원금상환에나갑니다.-주수입원증권회사에서마케팅을담당하고있습니다.입사한지1년3개월째입니다.이제안정이좀되어가는단계입니다.월지출고정은금융비용60만원폰15만원교통비10만원식대20만원생활비100만원기타경조사비10만원+입니다.대출이후상환계획지금나가는60만원보다훨씬줄어든금액입니다.연체한번도없었구요조금이라도줄여나가고싶습니다.</t>
  </si>
  <si>
    <t>지금까지도그래왔지만,신용을절대우선으로하겠습니다.</t>
  </si>
  <si>
    <t>1.한성저축은행(사업자대출-대환을하고싶습니다):1000만원/25%:월이자만약20만원정도hk저축은행(주부대출):430만원/39%:균등상환월50만원정도미래저축은행(주부대출):500만원/36%:월이자만약15만원정도(담보)새마을금고(-빌라구입시받은금액):7500만원/6.3%:월이자만약40만원정도2.주수입원-주부이지만홈페이지와팬시제작프리랜서일을하고있습니다.-한달에2~4번만화행사에서팬시판매도하고있습니다.-신랑이직장인입니다.주수입금액-(본인)팬시제작매월150만원(고정-통장수령)홈페이지수주매월약50~150만원(통장수령)팬시판매매월약50~200만원(통장수령)-(신랑)직장월급매월220만원(고정-통장수령)영업수당매월50만원(현금수령)월고정지출내역-핸드폰사용료:13만원(본인+신랑)-집대출이자:약40만원-공과금:약20만원(전기세,도시가스,빌라관리비)-신랑용돈:20만원-주유비:20~30만원대출이후의상환계획-현재hk와미래저축의월상환액이월약65만원입니다.만약이곳에서대환이가능하다면예상되는매월상환액보다현재약10만원정도더많이내고있거든요.현재보다적은금액으로지금은이자만납부중인미래저축은상환까지가능하기때문에충분히상환할수있습니다.꼭머니옥션의대출금상환을최우선으로하겠습니다.</t>
  </si>
  <si>
    <t>창업자금대출</t>
  </si>
  <si>
    <t>하나뿐인처남결혼식!</t>
  </si>
  <si>
    <t>안녕하십니까?투자자여러분...먼저희망을갖고투자자님께사연올리겠습니다..제와이프는중국사람입니다...2년전에저에게시집와서변변치못한남편만나고생하네요..그래도남편노릇제대로하고싶어서1년에한번씩장인어른장모님초청해서그나마아내를즐겁게해주었습니다..비용은팝펀딩에서융통하였습니다..첫번째는전부조기상환하였구요..2번째도6개월남짓조기상환하고있습니다..한달한달대출금을갚지만전아내의행복한웃음이생각나즐겁습니다저의와이프가타국에와서넉넉한집안에시집왔다면더행복했을텐데...제가형편이좀어려워서고생만시키네요,,결혼할때도많은걸해주지도못했는데..저두회사일열씨미하고있으니깐좋은날이오겠지요.서두가너무길었네요...죄송...저에겐중국에하나밖에없는처남이있습니다....결혼식때얼굴보구2년이라는시간이지나갔네요...한국에초청도못하고,,,,우리와이프도보고싶어하고..이번에처남이중국에서결혼을합니다...저는못가더라도제와이프는꼭보내주고싶습니다...아직모와둔돈은없지만차근차근절약하면된다구믿고있습니다..이번에도제와이프에게행복을주고싶습니다..투자자님께서자그마한도움을주신다면아내와저또한기뻐할껍니다.희망을잃지않고열씸히살아가겠습니다...지금까지두서없는글읽어주신투자자님감사합니다,,,*빌리는용도처남결혼선물및아내항공비</t>
  </si>
  <si>
    <t>*상환계획제가외국인항공화물회사에다니고있습니다..미국LA에본사를둔항공회사에서근무하고있습니다..근무한지는27개월째접어들고있습니다..월급은178만원정도나오고있습니다..3개월후에사장님께서어느정도올려줄계획이라고하셨습니다..통장에나의급여:1,780,000공과금:100,000~120,000핸드폰요금:70,000~100,000(아내포함)보험비및연금:380,000생활비:30,0000팝펀딩:150,000(5개월남았음)굿모닝:120,000(8월에만기)머니옥션:150,000(낙찰경우)다합해보니여유돈이400.000만원정도남습니다..남은돈은절약하고저금해서열씸히살겠습니다..</t>
  </si>
  <si>
    <t>아파트보증금인상으로생활자금에보태고자대출신청합니다.2년마다인상되는보증금이이번해는두배로전년도보다두배로인상이되어서생활비에보탬이되고자신청합니다</t>
  </si>
  <si>
    <t>1.주수입내역-월2,100,000원2.월고정지출내역-대출금395,000원,휴대폰요금100.000원아파트관리비130.000원.인터넷요금4만원,자동차유지비20만원합(865.000원03.대출이후상환계획-고정지출금외에생활비월50정도빼고나면월대출금10여만원충분히상환이가능합니다매월25일연체안하고입금하겠습니다</t>
  </si>
  <si>
    <t>사업확장을위한대출을부탁드립니다</t>
  </si>
  <si>
    <t>현재피부관리실운영을하고있습니다업장에비해손님의티켓팅이많이이루어져서업장확장을하고싶습니다</t>
  </si>
  <si>
    <t>현재기존대출건은매달순수익400-500정도에서300이상씩은매달상환해나가고있는상태입니다피부관리실운영을하고있습니다.매달수많은고객들이티켓팅을해주시는상황이고이에따른확장을하고싶습니다.현재상환해나가고있는기존대출건과함께문제없이상환할수있을것같습니다.</t>
  </si>
  <si>
    <t>재대출신청인만큼더욱믿을수있게잘상환하겠습니다.</t>
  </si>
  <si>
    <t>예전에머니옥션투자자님들의투자로대출금을잘사용하고얼마후대출금완납을하였습니다.이번에어머니의재수술로다시한번투자자님들의도움을받고자이렇게신청하게되었습니다.수술비가다채워지지못하게되어100만원을대출받고자하여이렇게다시신청하게되었습니다.예전에도믿고도와주신만큼이번에도실망시키지않고잘상환하겠습니다.</t>
  </si>
  <si>
    <t>몇년전핸드폰대출로인해그돈을갚지않아금액이점점커졌습니다.갚지않고있었는데계속독촉이왔습니다.급여에서엄마수술비를남겨놓았던상태였고핸드폰비는내야했고그런데웰컴크레디트에서신용이된다고하여300만원을대출받아KT에핸드폰대출요금을상환하였습니다.월15만원으로이자와원금이나가고있습니다.현재디키즈놀이학교라는곳에서일을하고있으며정교사로근무하고있습니다.급여책정은140만원이고월수령액은135만원입니다.가끔회원모가수표로아이를원비를내는경우급여일이되기전미리수표를주시는경우가있습니다.개인사업장이다보니위와같은경우가있었습니다.하지만거의드문일이고월말에통장으로들어옵니다.월급여135만원에서핸드폰비100,000원웰컴이자150,000원교통비50,000원생활비150,000원이렇게사용됩니다.머니옥션에서100만원을대출받게되면머니옥션이자55,913원도포함이됩니다.이제수술을마치게되면위에사용액외는쓸일이없게되어빠른시일내에상환할수도있을것같습니다.믿어주신만큼상환잘하겠습니다.</t>
  </si>
  <si>
    <t>약속지킴이</t>
  </si>
  <si>
    <t>긴급생활자금필요하여신청하게되었습니다.</t>
  </si>
  <si>
    <t>-기존대출및상환금1.은행:2800만원/20만원2.카드사,신협:1000만원/10만원3.캐티탈:600만원/8만원4.대부업:200만원/7만원-주수입원,액코스피상정,4대대기업,전자부품,연봉3600만원</t>
  </si>
  <si>
    <t>학원비및자격증학원비이용으로대출받으려합니다.1년동안균등상환으로상환하겠습니다.</t>
  </si>
  <si>
    <t>건설기계엔진자격증이있습니다굴삭기면허도있고여근데쫌더좋은회사에취업을하기위해자격증및공부를더하고자합니다.집이어려운편은아니나제가도움을받고할형편은되지못해이렇게머니옥션을알아보고신청을하게되었습니다.</t>
  </si>
  <si>
    <t>지금대출건은모아저축은행에서400만원있습니다.이자납부잘하고있고연체나미납은없습니다.지금수입원은집근처편의점에서야간알바를하고있고한달에90만원정도받고있습니다.90만원정도로건설기계쪽학원을등록하기가조금어려움이있어이렇게신청을하게되었습니다.이자나원금연체하지않고확실한날짜에정확히잘납입할자신있습니다.1년동안상환잘하겠습니다.</t>
  </si>
  <si>
    <t>절실합니다...</t>
  </si>
  <si>
    <t>나이35살이되면서부모님께효도한번해보지못했습니다.결혼하고가정을꾸리고애들을낳고보니어린시절부모님속썩여드린기억에후회만남아지금이라도도와드리고싶습니다.배우자모르게주부대출로5군데정도받아서해드렸는데금액이조금모잘라다시알아보니안된다하여마지막방법으로이곳을찾게되었습니다...하지만배우자모르게진행하고싶습니다...</t>
  </si>
  <si>
    <t>배우자모르게진행하고싶습니다.지금현재제기대출건으로한달에50만원정도갚아나가고있습니다.(기대출내역도배우자는모릅니다.)남편은회사재직26개월째이며작년연봉3200만원이었고한달실수령액은230~250만원정도됩니다.그외현금수령으로도50정도받고있으며저는간간히알바로달에30정도모으고있습니다.생활비로달에150만원정도현금으로받고있으며현재50만원나가는금액에20정도더해져도상환하는데나생활하는데무리가없을거같습니다.</t>
  </si>
  <si>
    <t>대부업고금리때문에스트레스가너무심합니다ㅠㅠ</t>
  </si>
  <si>
    <t>대부업3곳을이용중인데금리38%로매일이자만20만원씩나가고있습니다.버리는돈이20만원이라는말인데요.자영업자라서안그래도힘든삶을살아가는데단돈몇만원이라도아끼고싶어서이렇게신청합니다.38%에서단1%라도낮게낼수있다면스트레스가좀덜할것같은데요.세군데600이용중입니다.전체환승가능하다면하고싶고한도가안된다면한군데라도정리를하고싶습니다.도와주세요.ㅜㅜ</t>
  </si>
  <si>
    <t>1.주수입내역-반찬가게운영,월500만원정도2.월고정지출내역-대부업이자20차량할부40신협일일상환40매장월세50보험20가족휴대폰요금30식비및생활비60고등학생동생이타지역에서학교를다녀하숙비35용돈203.대출이후상환계획-이번달부터가게일하시는이모님한분을정리해서월150정도의여유자금이있습니다.도와주신다면일체연체없이꼬박꼬박상환하겠습니다.</t>
  </si>
  <si>
    <t>21살대학생자격증,학원비로목적으로대출받아볼까합니다</t>
  </si>
  <si>
    <t>2년제대학2학년휴학중인학생입니다공무원시험도봐야되고자격증,학원비가만만치않습니다학원비목적으로받아볼생각입니다</t>
  </si>
  <si>
    <t>주말마다택배알바를하고있어서이자는꼬박꼬박납입할수있습니다만기상환날짜전에모두상환할계획입니다</t>
  </si>
  <si>
    <t>보금자리지킬수있게제발도와주세요</t>
  </si>
  <si>
    <t>나쁜일은왜이렇게몰아오는지모르겠습니다...집안사정이좀안좋아진상태에서집이경매에넘어가게생겼습니다.덕분에아버지몸상태도별로안좋으신데일도두배로하고계시고저도쉬지않고일을하고있는상태입니다.다른건그렇다처도현재아버지와저의보금자리인집이넘어가는것은정말어떻게해서든막고싶어서지푸라기라도잡는심정으로글을써요...150만원이적다고생각될때는적은금액이었는데지금저에게는그어떤금액보다고큰금액이네요...정말막막합니다...집이없어거리로나가는것은매체를통해보기만했지제가당장그렇게될거라고는생각도못하고살았는데...나머지금액은아버지랑제가여기저기손을빌려서구했는데제발저돈으로인해집이넘어가는일만은생기지않게도와주세요저희집저희가족살아갈수있게도움부탁드립니다.</t>
  </si>
  <si>
    <t>기존대출1200만원정도있어서원금과이자포함80만원정도지출이있습니다.생활비:30만원휴대폰요금:10만원교통비:10만원다합쳐서130만원정도요금지출이됩니다.급여는월급이아닌매일매일당일지급을받고있습니다.매달차이가조금씩있어서적게는300많을땐500정도입니다.급여에서지출되는금액은뺀나머지금액이150정도됩니다.예상치못한상황에서급하게돈을빌리는지라150의금액에서반은모아서빠르면2달에서길면3달정도안에조기상환할수있도록목표정해놓고있습니다.제발믿고꼭좀부탁드립니다.</t>
  </si>
  <si>
    <t>투자자님들잘부탁드리겠습니다!</t>
  </si>
  <si>
    <t>어머니가입원을하셔서병원비가필요해서금융기관에빌릴려고했는데제가예전에한번의실수로과다조회가걸려서더이상대출이불가능하다고들었습니다.그래서이공간을이용하게되었습니다.남은월급이랑누나돈이랑합쳤는데병원비가400만원정도모자라서누나가100만원구한다고해서제가300만원정도구해본다고하였습니다.</t>
  </si>
  <si>
    <t>-기존대출내역%세종저축은행:500만원,리드코프:400만원,원캐싱:200만원총1100만원사용중입니다-월상환내역%세종저축은행:15만원이자납입%리드코프:14만원이자납입%원캐싱:6만원이자납입총35만원이자로납입중입니다-주수입원:현재(주)동광개발에근무중입니다.-수입금액:통장으로는월140만원씩들어오고,현금으로는식대10만원,문화생활비5만원포함해서15만원이매달말일에들어옵니다총월급여가165만원입니다.-월고정지출:이자35만원과핸드폰비10만원%고정지출은45만원입니다.-대출이</t>
  </si>
  <si>
    <t>주부제출사용</t>
  </si>
  <si>
    <t>생활자금이급해서자금을구해고있습니다~과다조회기록이있어셔요</t>
  </si>
  <si>
    <t>메리츠화재에입사예정입니다~2차면접을앞두고있습니다~연체안하고잘갑을거에요도와주세요</t>
  </si>
  <si>
    <t>진행이안되어도&amp;#44318;찬으니한번만잃어주셨으면감사하겠습니다.</t>
  </si>
  <si>
    <t>안녕하세요현재프로축구N리그(k2리그)입단테스트중인사람입니다.현재는훈련생으로월급여80만원채못받고있지만저는20살때까지운동선수였습니다.군대를다녀오고열심히뭐라도해보자하는심정으로미친듯이일을하다가목적없는삶은제가바라던삶이아닌것을깨닳고다시한번기회가되어현재훈련생으로N리그충주험멜FC에서테스트를보고있습니다.현재생활이남들보다조금빈곤하더라도저에겐꿈이있기때문에가난도그다지신경안쓸줄알았습니다.하지만이것저것돈쓸일이많고또나가는돈도갑자기많아지게되어이렇게대출신청을하게되었습니다.사금융조차등급과월소득등..까다롭게진행이되고현제핸드폰연체로인해대출진행이불가하다는것도알고있습니다.그래서희망의불씨를태워보자이런싸이트를알게되고조심스럽게글을올리게되었습니다.많은분들이월소득도있으시고보험도가입되있어떳떳하게대출을받을수있을거라신청한반면저에게는그분들보다조금밑바닥이지만여러분들께서기회를주신다면조금이나마꿈을같이꿀수있게될거같습니다.저에게..용기와희망을주세요여러분,긴글읽어주셔서감사합니다.</t>
  </si>
  <si>
    <t>현재사금융500(두곳)진행중입니다.리드xx,산와xx월15만원씩두곳에서빠져나가고있으며현재연체산와xx에서진행중입니다.150대출진행이된다면6개월내로원금이자모두상환가능하며프로계약직을받는다고하면예(6월프로정식입단)바로3개월안으로갚을수있습니다.자신있습니다..</t>
  </si>
  <si>
    <t>집안사정으로인해어머니와둘이살게되어서.어머니몸도안좋고갑작스레돈이필요하게되었어요.</t>
  </si>
  <si>
    <t>1.러시앤캐시에300만원대출받았던거있구요.매달10~15정도씩갚고있어요.지금피부관리실에서일하고있구요!매달150씩받고있어요.저녁에도아르바이트를할예정이구요.상환은월급에서연체없이잘갚아나갈수있어요!</t>
  </si>
  <si>
    <t>열심히갚겠습니다.</t>
  </si>
  <si>
    <t>고금리대출상환하려고합니다</t>
  </si>
  <si>
    <t>얼마전급히사금융산와머니:300만원을대출받게&amp;#46124;었습니다.확실히사금융이라금리가엄청높더라구요그래서머니옥션에서산와머니상환을하려고합니다.</t>
  </si>
  <si>
    <t>다시한번머니옥션에도움을구합니다.기존머니옥션연체없이한달에27만원정도나가고있고씨티캐피탈37만원정도나가고있습니다.급히대출받은산와머니가38%나됩니다.환승하려고합니다.당연연체없이상환가능하구요현재급여는150만원입니다.급여로충분히상환가능합니다.이번도다시한번부탁드립니다.성실히갚겠습니다.</t>
  </si>
  <si>
    <t>한줄기희망으로신청합니다.</t>
  </si>
  <si>
    <t>저는옷가게를한지3년조금넘게하고있는자영업자입니다.가게를한지1년도되지않아건물이경매로넘어가보증금을받지못한채주인이바뀌어재계약을하게되었고보증금만5천만원이란돈을내고힘들게가게를운영하고있습니다.계약을두번이나해야되서가게를하면서모았던돈과지인에게도움도받고대출도받아겨우계약을하고지금운영하고있는데요빚을줄이려다사기도당하고지인에게빌린돈도급하게갚아야하는상황인데빌릴곳도없고힘이드네요.핸드폰이나카드,대출연체한번한적없구요성실히납부할자신있습니다.도와주세요</t>
  </si>
  <si>
    <t>1.주수입내역-가게를운영하고있구요카드매출과현금매출로일일평균20정도입니다..간이과세자를유지하려하다보니카드매출보다현금매출이더많구요일일평균20라고생각하고주평균120정도입니다.(일요일은휴무라일요일제외한금액)2.월고정지출내역-기대출상환금액은월52만원나가구요,휴대폰요금10만원,임대료60만원기타전기,수도세로20만원고정적으로140만원지출이됩니다.3.대출이후상환계획-평균적으로주120일때월수입이480만원정도인데여기서고정지출비용이140을제외하면340정도입니다.340에서저의생활비를제외해도이자와원금상환은충분히가능합니다</t>
  </si>
  <si>
    <t>아버님병원비로대출을받고싶습니다.</t>
  </si>
  <si>
    <t>현재아버님이중환자실에입원해계십니다.병원비가한두푼이드는게아니라서병원비문제로대출을신청하게되었습니다.저는서울광진구구의동에장한섬유라는곳에서일하고있으며월180만원현금수령자입니다.아울러작년4월에인터넷쇼핑몰(의류,잡화)을하고자사업자등록을발급받았으나섣불리사업을하는것보다제가일하고있는곳에서섬유계통의일을더확실히알고시작하려하고있습니다.</t>
  </si>
  <si>
    <t>1.현재대출현황1)국민은행:400만원(11%)2)산와머니:200만원(39%)3)웰컴론:200만원(39%)4)러시앤캐시:200만원(39%)5)원더풀:200만원(39%)6)미즈사랑:200만원(39%)매월원금을균등상환하고있으며현재잔액은토탈1,000만원정도됩니다.2.상환계획저에게대출을해주신다면매월10(급여일)날24개월동안원금분활상환토록하겠습니다.</t>
  </si>
  <si>
    <t>육아휴직으로인해생활자금부족으로대출신청합니다.</t>
  </si>
  <si>
    <t>15개월동안육아휴직으로인해생활자금부족으로대출신청합니다.</t>
  </si>
  <si>
    <t>월제수입이170만원정도되는데매달지출이기대출건으로인해30만원정도지출되고보험료20만원정도외에는지출되는금액은없습니다.매달30~50만원까지상환할예정입니다.</t>
  </si>
  <si>
    <t>열심히상환하겠씁니다소액대출희망합니다..</t>
  </si>
  <si>
    <t>안녕하세요저는올해25살배용이라고합니다제가3년정도경호업체팀장으로근우를하다고올해과장직책후퇴사를하고연예인매니저일을시작하게되었습니다.다름이아니라제가경호원이라는일을해오면서모아둔돈을집안사종이쪽박해져집안에투자를하다보니월급날은한달조금안남앗구.생활자금이부족하여신청하게되었습니다.50만원에서150정도희망합니다</t>
  </si>
  <si>
    <t>기본급100만원에인세티브가최소20~최대40만원정도월평균130만원됩니다여기서휴대폰요금내고뭐하고나면원리금균등으로한달에제가소액한만큼에상환할여유가됩니다부탁드립니다열심히상환하겠습니다.단돈50만원도대출해주시면감사하겠습니다이자강하게드리고차용증뭐든다써드리겠습니다등본초본군필증역시나기본으로제출하구요...</t>
  </si>
  <si>
    <t>직업군인인데가정에사정이생겨급하게신청합니다.</t>
  </si>
  <si>
    <t>급하게필요한만큼확실히돌려드리겠습니다.</t>
  </si>
  <si>
    <t>환승하려합니다~</t>
  </si>
  <si>
    <t>대출금사용목적은작년8월러쉬엔캐쉬대출금에서남은금액125만원상환하려합니다.모르고급전했다가이자나가는게너무아까워서환승하려합니다</t>
  </si>
  <si>
    <t>수입:250만원대출금:총대출금550만원1.러쉬엔캐쉬127만원남음(250만원대출받은후130남음)2.학자금대출하나은행(20년납입중,450만원남음)매달고정지출-적금50만원-청약10만원-월세25만원-생활비및어머니용돈70만원-통신비10만-교통비10만-대출상환비10만원(학자금이자6만,러쉬엔캐쉬이자4만)적금을깨서넣고싶으나너무아까워서요..머니옥션이용경험3번있구요.매번중도상환했습니다.</t>
  </si>
  <si>
    <t>성실하게갚겠습니다.</t>
  </si>
  <si>
    <t>사회초년생으로써,월세에서전세로이사를하게되면서목돈이필요하게되었습니다.이사금액이조금모자라서중개업을통해서알아보고저축은행에서400만원을받았는데요.이곳저곳을많이넣어봐서신용등급이하락되었습니다.때문에이렇게머니옥션에신청합니다.</t>
  </si>
  <si>
    <t>기대출-미래저축은행400만원있습니다.-180,000원씩원금과이자를함께내고있습니다.카드사에서일을하고있으며,5개월급무를하였고,평균300만원정도를받고있습니다.월고정개인에게드는비용은100만원정도됩니다.상환계획-24개월로갚을예정입니다.(원금과이자포함)기회가된다면,1년안에이자와원금을모두갚는방법을사용하고싶습니다.약속기한날짜는정확하게지키면서상환하겠습니다.도와주세요.</t>
  </si>
  <si>
    <t>1차2차때처럼열심히상환하겠습니다.</t>
  </si>
  <si>
    <t>안녕하세요.1차신청하여상환을무사히마쳤고2차때도신청하여낙찰해주셔서너무감사드리며현재24개월중12개월을갚고현재12개월이남은상황입니다.새롭게머니옥션에서500만원을신청하여머니옥션에남은대출잔액을갚고남은금액을사용하고자이렇게신청하게되었습니다.그렇게하면저도늘갚던부분이라부담도없고무리가없을것같아신청하였습니다.신청목적은설자금신청입니다.내일이설이어서이렇게저렇게설날을보내게되지만시부모님친정부모님을비롯하여이명절을지내는것이늘행복하면서도쉽지가않습니다.가지고있는여유자금으로미리설날을보내지만다녀와서정리하려다보니생활자금이필요해신청합니다.1년동안상환에문제없었습니다.그래서같은금액같은금리로신청하여연장되었다생각하고성실하게갚아나가겠습니다.항상어려울때도와주셨던머니옥션회원님들께항상감사드리며새해복많이받으세요~~행복하세요.</t>
  </si>
  <si>
    <t>연체없이열심히상환하니까처음머니옥션에서빌릴때8등급이었던등급도이제5등급또는6등급까지올랐습니다.어려운시절도와주셨던머니옥션에감사드리며한번더열심히갚겠습니다.몇번의연체가있었는데늘주말에상환일이끼어있을때하루정도깜빡하는바람에늦었습니다.이또한조심하겠습니다.경남은행1000만원:32만원원금분할상환국민은행46만원:10만원원금분할상환농협130만원:자유상환더블유148만원:자유상환제일상호저축43만원:자유상환친애저축은행460만원:월13만원원금균등씨티캐피탈800만원:월25만원원금균등해서한달금융비용은85만원정도입니다.안정적인병원에서의료기사로장기간근무하고있습니다.상환에는큰문제없습니다.열심히살아온만큼또열심히갚겠습니다.감사합니다.</t>
  </si>
  <si>
    <t>안녕하세요현재S전자재직중이구요,집을급하게빼줘야하는데지금모아논돈도없고,남편이사고를쳐서신용등급도7등급이고핸드폰도남편이제명의로연체를좀해서다값긴했는데,다른곳에서대출이안된다고해서신청하게되었습니다.</t>
  </si>
  <si>
    <t>현재카드론500정도남았구요다른부채는없는상태입니다.카드론은한달에23만원정도나가고요한달실수령액은160만원이구요,보너스받으면연봉3500~4000가까이됩니다.성실히상환하겠습니다.많이도와주세요ㅠㅠ</t>
  </si>
  <si>
    <t>안녕하세요27세병원구매과에서일하고있는남성입니다.</t>
  </si>
  <si>
    <t>안녕하세요병원구매과에서일하고있는남성입니다.9월에결혼을하는데요갑작스레어머님께서쓰러지셔서너무난감하네요주위분들이머니옥션을추천해주셔서이렇게높은금리지만대출을받게되었습니다.결혼하는데괜히신부가부모님때문에대출한거알면안좋을거같아서이렇게신청을합니다.여러분도와주세요</t>
  </si>
  <si>
    <t>일단제가가지고있는빛은현금서비스190만원이전부입니다.등급은얼마전신용검사하니현금서비스를많이받아서3등급에서현제는4등급입니다.일단직장이병원구매과다보니급여는130이구요아시겠지만뒷돈으로월약100만원정도부수입이생깁니다.핸드폰은한달에13만원보험비15만원차량할부33만원주유비30만원이고정적으로나가구요지금따로저축은하는건없습니다.이래저래빼면한50만원정도여유돈이남아요이걸로갚을예정입니다.다음달에어머니병원비와이래저래해서400만원돈이한번에나와서신청합니다.</t>
  </si>
  <si>
    <t>세번째도움요청입니다.힘이되어주세요</t>
  </si>
  <si>
    <t>부모님이현재두분다갑상선암으로수술을받으셨고이번에아버님이5년지났는데다시재발하셨네요부모님은현재연금으로생활하시고마땅한수입이없으신상태입니다.제가혼자부양을하려니자금이부족한상태입니다.이번9월에칠순도다가오고해서부모님병원비랑생활자금을염치불구하고이번에또머니옥션에부탁을하게됩니다.</t>
  </si>
  <si>
    <t>현재6급일반직공무원생활13년차입니다.연봉은작년원천기준4,350천원정도이고최근3개월급여는월평균3,000천원정도입니다.사실상부채가너무많아저도큰걱정입니다.지금까지3번이용중한번도연체한적은없습니다.부채상환액이많으나저는관사및급식을이용할수잇어서사실상주거에들어가는비용은거의없습니다.지금가지처럼연체없이잘상환하겠습니다.많은도움부탁드립니다.</t>
  </si>
  <si>
    <t>경기가조금어려워지고있어여유사업자금을마련하기위하여글을올려봅니다.</t>
  </si>
  <si>
    <t>현제고물상운영중이라집게차할부금150만원현연체없읍니다.이번에포터새차할부로구매.월불입금27만원기타부채없읍니다.열심히일하고있으니상환은문제없을것이라생각되어집니다..</t>
  </si>
  <si>
    <t>안녕하십니까생활자금으로신청한25살김재석입니다.</t>
  </si>
  <si>
    <t>저의어머니께서건강이안좋으셔서본의아니게이렇게대출신청을해봅니다.당장의생활자금도조금필요합니다.그래서이렇게글을적게되었습니다.</t>
  </si>
  <si>
    <t>위에보시다시피24개월로월167.738납부로해보겠습니다.다른거쓰고있는기대출이없기때문에보다빠르게값아나갈수있을거같습니다.모든회원님들부디보시고소중한한표부탁드리겠습니다.월130씩월급을받고있습니다.여기서통신요금5만원식대비10만원차비7만원정도지출하고있습니다.여기서생활비가50정도들어가고마지막자금은어머님께다드리고있습니다.</t>
  </si>
  <si>
    <t>아버지를따로부양하는딸로,간곡히도움을요청드립니다.</t>
  </si>
  <si>
    <t>안녕하세요,저는올해29세여성직장인입니다.먼저,채무불이행등의사유로신용상태가좋지않아본사이트에신청을하는것이아니라마이크레딧및크레딧뱅크에가족신용정보보호서비스(엄마계정으로가입되어있음)를이용중에있어혹시라도어머니께서대출조회및대출내역을확인하실수없도록하기위한이유만으로신청하니양해부탁드립니다.아버지와어머니가이혼하신이후로아버지의생활을장녀인제가지원하고있는상태입니다.혼자거주하면서현장일을하고계시기때문에넉넉치못한생활에건강이좋지않으셔서병원비및생활비를마련하고자대출을신청하게되었습니다.부디안타깝게여겨주시고,또한책임감있게약속을지키면서상환할수있음을믿어주시고좋은결과를받아볼수있도록부탁드립니다.</t>
  </si>
  <si>
    <t>서두에말씀드렸듯이엄마가가족신용상태를보호하는서비스를받고있기에저는1~2금융권에서의대출신청자체가불가합니다.하여지난해부득이아버지의거처를마련하기위해4금융권(리드코프)에300정도를대출한바있으며,현재매달23만원가량원리금균등상환방식으로상환하고있습니다.지난해8월정도대출받았으며,현재까지연체없이거래중입니다.머니옥션을통해신청하는금액은총200만원이며신청한이율로거래가확정된다면매월해당금액어기지않고납부할것을약속드립니다.현재급여통장으로입금되는한달급여는150만원가량되며,매달현금수령하는금액은2~30만원가량되고있습니다.매달휴대폰요금및몇가지보험료및개인생활비등으로60만원가량지출되고있으며개인적으로저축하는적금과현재리드코프상환금액을포함하면50만원가량이추가지출되고있습니다.나머지금액은저축을하거나부모님용돈등으로지출이되는경우도있으나고정적인지출은아닙니다.저도개인이든업체든어떤상대로부터빚을지고오래사는성격이못되는지라이번에신청하면서주말에는동네에서아르바이트도하게됩니다.당장급한돈이아니라면젊은몸고생해서굳이빚을만들지는않겠으나상황이급한부분이발생하여어쩔수없이신청하게됨은양해부탁드립니다.제가신청하는200만원이라는금액이적으면적을수있는또는크다면클수있는금액입니다.물론,금전거래를한다는자체가쉬운일이아니라는건알지만딸로서아버지의건강과생활을지킬수있도록도와주신다면은혜잊지않고연체없는좋은거래로보답하겠습니다.혹시라도이자율에대한조정이필요하다면나머지부분에대해서는별도유선상으로진행하길바라는점양해부탁드립니다.좋은초이스꼭부탁드립니다.고맙습니다.</t>
  </si>
  <si>
    <t>정말급합니다</t>
  </si>
  <si>
    <t>첫대출이제2금융권,사금융쪽이어서신용도가많이하락하였습니다.고금리의대출이자를내는사금융을정리하고싶습니다.</t>
  </si>
  <si>
    <t>현재신라저축,HK저축800,러쉬,리드웰컴700한달이자대략60만원정도나가고있습니다.연봉2500.1달지출방값50,핸드폰10,개인지출30</t>
  </si>
  <si>
    <t>죽어라열심히했습니다...마지막남았습니다도와주세요ㅠㅠ</t>
  </si>
  <si>
    <t>저는37살의남편과딸아이와행복하게살고있는주부입니다~결혼생활을양쪽집안에손않벌리고생활을하려고하다보니까이리저리기대출이참으로많았습니다~그런데이번에신랑하는일이잘되어큰목돈이들어와3천만원이란모든부채를싹~~정리하게&amp;#46124;습니다~그런데하나가딱걸린게있습니다~정말거짓없이솔직하게말씀드리겠습니다...(대출이않된다고해도거짓없이말해야하기때문입니다)제가몇달전생활비때문에신랑몰래핸드폰내구제란것을했습니다~당연히사기를당했구요...바로분실신고를냈습니다~그리고는저두일을한다고잠시잊어버리고있는사이기계할부금이연체가되어전화가왔습니다~지금제가사용하고있는핸드폰은연체없이잘납부했구요사기당한핸드폰3대가연체금액200이좀되더라구요ㅠㅠ모든걸다훌훌털고다시시작하려는신랑에게말하기가너무나힘들고\사실무섭기도하구요ㅠㅠ제가해결할려고하니까~아직월급날도많이남았고사실주위에빌려볼려고하니까요즘경제가좋지않다보니까이렇게목돈을빌릴만한곳도없었습니다~그랬어이핸드폰미납요금을다납부하고다시열심히일하며땅바닥에떨어진신용을올리기위해서입니다~</t>
  </si>
  <si>
    <t>저희신랑도4대보험되는직장에서근무를하고있고저두애기어린이집보내고낮에는식당에서아르바이트를하고있습니다~신랑월급은200정되고제가낮타임일하는알바비는60만원정도됩니다짧게몇개월1년이란소리않하겠습니다이유는실수를하지않기위해서입니다~신랑월급은저금으로제가받는돈으로는생활비와충분히다달이갚을여유가됩니다~제가상활할수있는기간은2년으로하겠습니다~제가받는60으로한달생활비로30정도나가고나면여유가됩니다~저희는주말부부라서생활비가많이않나갑니다~친정이옆이라점심과저녁은친정집에서해결을하고아침만애기랑둘이먹는정도이고주말에신랑이오면그때생활비를사용합니다~제가머니옥션을선택한이유는이제는정말좋은신용을위해대출기록을않남기고싶어머니옥션을택했습니다~그리고잘상환만하면신용도올라간다고이야기를들었습니다~제딸에게그리고주위부모님들에게정말짐이되고싶지않아신랑과저정말죽어라열심히했습니다~투자자님...님들이정말피땀흘려벌은돈절대로헛되게하지않겠습니다믿음과신뢰와정식으로투자자님들에게이렇게부탁드립니다</t>
  </si>
  <si>
    <t>사업확장에필요한급전이필요합니다.꼭도와주십시요.</t>
  </si>
  <si>
    <t>현재횟집을운영중입니다.지금운영하고있는곳은자가가아니다보니매달월세가50만원씩들어가고있습니다.사실매달내야하는월세50만원이정말아깝기만합니다.그래서현재사업확장겸자가에서횟집을운영하기위해따로건물을짓고있는중입니다.그중현재급하게자금이300만원정도필요하여은행대출하긴모하고...조회기록이남지않는머니옥션의여러분들의도움을받고자합니다.</t>
  </si>
  <si>
    <t>*기존대출농협은행대출600만원-매달원리금상환으로약17만원씩상환수협은행대출1000만원-매달이자금상환으로약6만원씩상환국민은행대출200만원-매달원리금상환으로약7만원씩상환국민카드론300만원-매달원리금상환으로약20만원씩상환러시앤캐쉬380만원-매달이자금상환으로약15만원씩상환산와머니600만원-매달원리금상환으로약15만원씩상환*현재가게운영매출금액으로는월1200~1500정도됩니다.기존금융상환비로매월80만원정도지출중이며,가게월세비50만원원재료비약500만원+약부재료비200만원전기세+수도세약50만원크게지출되는것은이정도이며,따로직원을두지않고저희부부둘이서운영하는거라인건비는지출되지않습니다.*자녀들도각자직장인이다보니,자녀들밑으로들어가는지출또한업습니다.매달상환에있어서는연체없이믿음있는거래를꼭약속하겠습니다.</t>
  </si>
  <si>
    <t>머니옥션에서이번이마지막대출로확실하게입금하겠습니다.여러번머니옥션,투자자님들에힘을받아서위기의순간마다,정말큰힘이되었습니다.대출목적은요,다시한번카드대금전액상환과씨티캐피탈쪽일부상환을해서부담을덜고자,마지막으로머니옥션투자자님들께지원을받고자부끄럽지만다시한번간절함으로부탁드립니다.제가투자자님들께부끄러운건,작년에큰힘을주셨었는데다시또한번부탁드릴수밖에없는건데요.계속머니옥션투자자님들에힘으로위기에순간을넘긴부분,다시말씀드리면..제남동생이치킨호프집을하면서,첫오픈때부터생각보다더많은투자금이들어갔고,만2년동안운영하면서생긴손실로폐업을결정한순간부터가게가매도될때까지생긴손실로또한번제가도와줄수밖에없는상황이되었습니다.올해2월에겨우가게를매도하고,마이너스된부분들은제가융통해서겨우정리를했습니다무슨사유를구구절절하게쓰나하시겠지만,가게하나잘못오픈해서정리하기까지돈이수없이쑥쑥빠져나가는건아주순식간이었습니다올2월에가게정리되고,다시생긴빚들갚아가면서신용등급올리는부분에다시주력하도록투자자님들에큰힘부탁드립니다.</t>
  </si>
  <si>
    <t>믿고도와주십시오..</t>
  </si>
  <si>
    <t>보험설계사10개월차근무하고있습니다.3~4개월전부터몸이안좋고집에돈들어가갈일도많이생겨서일도제대로못하고자연스레급여도줄고급격히생활이힘들어졌습니다.3개월전부터서류절차등이간편하니까사금융대출을쓰기시작했는데대출에대해서아무것도몰라서지금은매달이자상환과생활비에크게부담을느끼고있습니다.현재7~800정도대출이있는데도와주신다면대환해서갚고다시열심히돈걱정안하고일만하는게지금제소원입니다</t>
  </si>
  <si>
    <t>다른건몰라도대출에관한것은절대연체시키지않습니다절대실망시키지않겠습니다믿고맡겨주세요감사합니다</t>
  </si>
  <si>
    <t>생활자금을융통하고싶습니다.(취업했어요!!!!!!!!!)</t>
  </si>
  <si>
    <t>약한달전주거하는곳에서보증금(?)을조정한다는소식을듣고,구하는데까지구해는보았으나100만원정도가부족한상황에맞닥들이게되었습니다.다음주월요일까지입금이되지않으면새로집을알아봐야한다는데.....재취업을준비하느라생활자금도많이써버렸고,또재취업한지얼마되지않아현재는자금이부족한상태라머니옥션을이용하게되었습니다.</t>
  </si>
  <si>
    <t>1.급여는4대보험제외하고약162만원입니다.2.1월,7월에는보너스가나오는데재취업한지오래되지않아100%받기는어렵지만재취업당시약50만원은보장을받았습니다.3.매월급여는월말로매달1일점심시간(12:30~13:30)사이정확하게입금하겠습니다.4.현재학자금대출은한달에5만원씩입금하고있으며남은금액은약90만원입니다.회사에서급여도미룸없이잘나오기때문에연체없이입금해드릴자신있습니다.</t>
  </si>
  <si>
    <t>소액대출부탁드립니다</t>
  </si>
  <si>
    <t>사금융에재계약을하려고하니이직한다고석달쉴때라서재계약은커녕대출원금갚아야한다길래현금서비스를시작했습니다거기다가한군데는이백정도남아서추가대출하려니재직기간이2개월이라서재대출이안된다고하고여러군데알아보니재직기간이많이걸리더라구요그리고대환대출금액이많으면좋겠지만현금서비스때문에신용도가많이내려가있어서작은금액이라도빌리고싶습니다.소액대출부탁드립니다</t>
  </si>
  <si>
    <t>매달1일날에상환할예정이며월급여1,400,000만원입니다.대출금상환금액들은이대출까지받으면백만원정도됩니다직업은학교행정실무원입니다원래14개월정도상환예정이고될수있으며원금상환빨리하도록하겠습니다.</t>
  </si>
  <si>
    <t>소액대출신청</t>
  </si>
  <si>
    <t>회사운용자금</t>
  </si>
  <si>
    <t>등록금과카드대금정리목적으로사용하려합니다</t>
  </si>
  <si>
    <t>전문대체육학과졸업이후태권도장에서사범으로근무하고있습니다.현재주말에대학을다니고평일에는도장에서사범생활을하고있습니다.옛날에다니던도장에서급여가100만원정도밖에되지않아서등록금및생활비가부족해카드를많이사용했습니다.그랬더니매달카드값막기가힘드네요대출목적은2학기등록금과카드값상환입니다.</t>
  </si>
  <si>
    <t>현재대출은없습니다.다만카드값현금서비스가100만원정도있습니다.현재매달급여는150만원가량수령하고있습니다.이번에대출해주신다면등록금과카드를정리하려고하는것이기에급여에서매달대출금을상환할예정입니다태권도장사범이라4대보험가입은안되있지만매달급여받는통장사본제출해드릴수있습니다.빌려주시면성실히상환하겠습니다</t>
  </si>
  <si>
    <t>시아버님병원비로지인에게빌린돈일부상환입니다.</t>
  </si>
  <si>
    <t>안녕아세요저는인천에사는40대가정주부입니다저는세딸과젊은시절교통사고후휴증으로거동이불편하신시아버님그리고남편과함께살고있습니다그런데지난겨울구정을막세고저희아버님이자전거를타고병원을가던중갑자기핸들중심을잃고넘어지는바람에자전거에서떨어져머리를크게다쳐중환자실에서한달을의식을잃고계시다천만다행으로의식을회복병실로옮겨오랜병원생활을하던중힘든살림이었던저희에게많은병원비는도와주는사람하나없었던터라괴로워하던찰나오랜동안알고지낸지인의도움으로수백만원이넘는병원비를해결할수있게되었습니다그런데지금그지인의아들분이결혼을하게되어빌린돈의일부를갚아드려야되게되었습니다부디힘들고어려운시절도움의손을주셨던지인의마음의상처가되지안게도와주십시요...</t>
  </si>
  <si>
    <t>애니원에200만&amp;#45604;대출받은게있습니다월6-7만원정도원금과이자가나가지만매달10만원씩갚고있습니다남편도매달200씩받고있구8월부턴인상이되어240씩수령받을계획입니다저도형부가한는공장에현금으로매달150만원씩받고있습니다비록파산면책이라는굴래를달고ㅡㄴ살고있지만커가는아이들을위해부끄럽지않은부모가되기위해서라도더열심히살려고노력하면서살고있습니다법원에서우리부부에게다시한번세상밖으로나올수있는기회를주었듯이곳에서도다시한번믿고도와주신다면성실하게상환하는모습으로보여드리겠습니다부디많은도움부탁드리겠습니다...</t>
  </si>
  <si>
    <t>절대신용으로약속을지키겠습니다</t>
  </si>
  <si>
    <t>작년무분별한조회로신용이하락하여은행권대출이힘들어졌습니다그래서급하게지인에게빌렸지만지인이급한사정이생겨다시돌려줘야하는상황에3금융권을알아보니이자율38을얘기해서여기저기알아보다가머니옥션을선택하게돼었습니다대출은완제하여일체없습니다다만8등급으로등급이많이낮아졌습니다지인이많이급해보이지만지금당장못해줘서미안할따름입니다많은참여부탁드립니다</t>
  </si>
  <si>
    <t>2주전전액상환하여기존대출없습니다수입원은3전째재직중인회사에서25일월급받고있습니다지출은형님집에거주하여생활비로드리는30만원외크게없습니다25일월급날짜에맞추어정확하게상환할것을약속드립니다</t>
  </si>
  <si>
    <t>안녕하세요.국립예술대학교학생입니다.</t>
  </si>
  <si>
    <t>한국예술종합학교연극원연기과4학년에재학중인27세학생입니다.현재는제가학비와기타생활자금등을벌기위해휴학을하고유통업체에서3개월째190만원의월급을받으며평일에는일을하고있는성실한학생입니다.제가이제학교에서4년간배운학문과이론을토대로연기입시과외를시작하려합니다.과외비는학생1명당60만원이고요.이미학생1명은연습실을대관하면서수업중이고요.그런데대관비는대관비대로나가고연습은24시간할수없어서열정적으로진행이안되고있는상태이죠.연기과외는공부과외와달리뛰어놀고소리지를수있는연습실이필요합니다.연습실월세를잡기위한보증금을마련하기위해이렇게글을올려봅니다^^</t>
  </si>
  <si>
    <t>학자금대출은2015년부터상환이고요.다른저축은행대출원리금상환이자15만원은월급으로꼬박꼬박갚으며한번도연체된적없습니다.</t>
  </si>
  <si>
    <t>안녕하세요24살청년입니다개인적인일로400만원정도가필요하게&amp;#46124;습니다월급여는150입니다지금대출쓰고있는게현대스위스2백,웰컴론4백정도입니다이번에400여기서대출받으면현대스위스먼저정리하고남은2백으로개인적인급한일에좀쓰려고이렇게글을올립니다연체내역하나도없고월급꼬박꼬박잘나옵니다도와주십시오</t>
  </si>
  <si>
    <t>현대스위스200웰컴론400연체내역단한번도없습니다믿고도와주십시오</t>
  </si>
  <si>
    <t>성실이납부하겠습니다.</t>
  </si>
  <si>
    <t>전회상에서퇴직금,월급2개월이못받을면서부하직원에게돈까지떼어..무분별조회로인하여신용등급이많이하락이되었습니다.아버님지방에방까지얻어드려야하는상황까지왔구..저에게투자해주시면.4군데상황다하고..성실이갚겠습니다</t>
  </si>
  <si>
    <t>4군데대출정리하고.매달50만원씩성실이납부하겠습니다.지금회사는연봉3500으로40여명의직원들이있습니다.시간이지나면신용등급도올리고저도나중에투자자가되고싶은욕심을내봅니다.부탁드립니다.</t>
  </si>
  <si>
    <t>열심히잘상환하겠습니다.</t>
  </si>
  <si>
    <t>사금융(원캐싱)300만원우선상환하고남은200만원은생활자금으로사용하려고합니다.</t>
  </si>
  <si>
    <t>기채무내용농협:1300만원(월30만원씩상환중이며3년동안연체한번없었습니다.)원캐싱:300만원(최근대출)고금리로인한사전상환계획현재남편이육군중사로재직중에있으며,남편월급은월210-220만원연봉은2700-2800만원되고있습니다.남편이직업군인이므로매월10일날월급이지급되며,절대연체될일도없으며,열심히잘상환하겠습니다.</t>
  </si>
  <si>
    <t>안정적인생활위해서...</t>
  </si>
  <si>
    <t>외벌이라서한달월급가지고는힘든생활이계속됩니다가족은부인.딸(2살).10월달에태어나는둘째입니다결혼도없는상태에서한거라힘이듭니다도와주세요</t>
  </si>
  <si>
    <t>연체하지않고꼭잘갚겠습니다도와주세요월급은250만원받습니다그중월대출금100만원정도나가고생활비(카드)100만원정도나갑니다</t>
  </si>
  <si>
    <t>생활자금으로200~250만원소액대출원합니다.</t>
  </si>
  <si>
    <t>현대자동차에서차량딜러를하고있습니다.연수입은대략5500만원정도되구요올1월부터6월까지몸이좋지않아병원치료를받았고덕분에가지고있던목돈을모두사용하게되었네요.딜러특성상차량매입도해야하고생활자금도마련해야하는데현재가지고있는돈이많지를않네요.월수입은편차가있지만적어도160만원많으면500이상이고근무한지가6년이상되었습니다.신원확실하고매월수입이확실하니많은관심부탁드립니다.</t>
  </si>
  <si>
    <t>다른대출건1.차량때문에현대카피탈1500만원대출이있구요현재1년상환하고있는상태입니다.(연체단한차례도없습니다.)2.병원비목적으로리드코프에서300만원대출받았습니다.상환계획1.리드코프대출은이자만내는거라월9만원납입입니다.이대출건은뭐상환하는데에는문제가되지않는상태구요2.차량할부금월70만원대구요상환하는데별문제가되지는않습니다.대출금은이것뿐이구요소소한카드사용금액이전부인상태고지금신청하는금액도소액이라상환에는별어려움은없을듯합니다.</t>
  </si>
  <si>
    <t>고금리채무를상환하고싶습니다~</t>
  </si>
  <si>
    <t>고금리채무상환입니다.</t>
  </si>
  <si>
    <t>1.주수입내역-급여세후1,650,0003.상환계획-대출기간18개월연이자20프로로상환하고싶습니다.</t>
  </si>
  <si>
    <t>직장생활하며야간대학을다니고있습닌다!도와주십시요!</t>
  </si>
  <si>
    <t>일단투자자님들께머리숙여감사하다는말씀을드리고싶습니다.저는직장생활을하면서야간대학교를다니고있습니다.집안사정이좋지않아서28살인나이에도휴학을많이하여서지금도대학교를다니고있습니다.제가벌어서대학납부금을내야하기때문에주간에는직장에서일을하고야간으로대학교를다니고있습니다.그렇게다니다보니이제4학년2학기마지막한학기만을남겨놓게되었습니다.이제곧납부금을내야해서이렇게투자자님들게간절히부탁드립니다.</t>
  </si>
  <si>
    <t>1.세종저축은행:500만원=13만원총한달에13만원정도지출되고있습니다.핸드폰비와생활비를하면한달에50만원정도지출되고있습니다.제가한달기본급이140만원이고인센티브가30만원정도총170만원의수입을가지고있습니다.투자자님들이저에게도움을주신다면무리없이잘상환할수있습니다.</t>
  </si>
  <si>
    <t>정말잘할수있습니다믿어주세요.</t>
  </si>
  <si>
    <t>20세때결혼해서얼마되지않아남편은불륜으로인하여이혼해식당일편의점알바했구요..좋은사람을만나결혼은않하고동거인으로살며그사람일을도와줬습니다...친정이돈이필요할때그사람이해주고살아왔습니다...시어머니되실분이이번에암으로입원하셔서그사람사업이많이힘이들고있습니다...인터넷으로옷팔고한번에땡처리식으로들어왔다가나갔다고하고있습니다...병원비맞춘다고운영자금까지써서많이힘이듭니다..조금이나마도움이되고싶어서이렇게도움을요청합니다..사업자는그사람앞으로있구요같이갚아나갈예정입니다...저도일을도와주면서제가쓸거쓰고필요할때받은거라현금수령이랑마찬가지입니다...신용카드도이번에신청해서나왔구요..국민연금은이번에신청해서다음달부터나온다고하네요..정말잘할수있으니믿어주세요부탁드립니다...</t>
  </si>
  <si>
    <t>1.대출없습니다..2.의류판매.유통업보통120~150받았습니다...통신비10만원(전화비인터넷비)각종공과금카드대금생활비(45만원)친정생활비20만원</t>
  </si>
  <si>
    <t>아이아빠가보증을잘못서는바람에가정형편이마니어려워졌습니다.하지만아이아빠가다시일을시작했고집도내놓은상태라마니나아질거라생각됩니다아이아빠가월급을가지고올때까지버틸생활비를빌리고자합니다.도와주세요..성실히상환하겠습니다</t>
  </si>
  <si>
    <t>현재가지고있는부채는집이팔리는대로모두상환할계획이며현재해운대신시가지라조만간팔릴거라생각됩니다그리고남편의월급과제가하는알바비를합쳐월수입은450정도로상환하는데어려움은없을거라생각됩니다.</t>
  </si>
  <si>
    <t>생활자금때문에신청하게되엇습니다.</t>
  </si>
  <si>
    <t>지금나이는26살이고직장은(주)엘지텔레콤에서판매영업점장으로1년정도일을하고있습니다.월평균급여는200-250만원이고기존머니옥션에기대출200만원중에요번달1달만내면끝납니다.생활자금이필요해서신청하게되엇습니다.투자자님들에관심부탁드립니다.</t>
  </si>
  <si>
    <t>월급여200만원방세30엘하비스트대출금20휴대폰요금10부모님용돈20생활비50그외에는여유돈이기때문에연체없이잘상환하겠습니다.</t>
  </si>
  <si>
    <t>몇번의좌절.마지막희망걸어봅니다..</t>
  </si>
  <si>
    <t>동생은재수로수능공부중이라같이서울원룸에살고있습니다아빠꼐서어렵게보증금마련해주신보금자리입니다파주적성이라는토박이로저도그곳에서초중고생활을다하였고적응못한대학생활을접고가정에도음이되고자직장생활을택했습니다sk텔링크에서1년가까히일을하다부득이한건강악화와집안일로두달쉬고삼성카드콜센터에입사하게되었습니다쉬는동안밀린보증금이달까지두달치와지인들에게조금씩빌린돈을청산하며나머지는다음달월급생활자금으로보태고싶습니다신용상태는좋았는데시골에서자라경제관념이무지하여신용카드그거얼마된다고구십만원을연체로신용등급이많이떨어졌습니다아빠께도저히입은안떨어집니다..다른곳대부업도무직자로보고신청했지만안되었습니다..점심시간마다서류&amp;#46580;간절한맘으로신청했지만..부결되었어요..투자자님들제발도와주세요..이제개념다잡혔습니다철부지애로살면안됩니다..잘갚겠습니다</t>
  </si>
  <si>
    <t>국민은행학자금370이자만납부중입니다그외대출은없습니다지금삼성카드콜센터교육생입니다사대보험가입되있고단지소득이통장에아직받지를못했습니다다음달20일에받습니다.그&amp;#46468;까지도저히살수도기다릴수도없어.언니소개로알게된머니옥션에도움을청합니다재직확인가능합니다서류도첨부다하겠습니다월급은평균160만원입니다국민은오만원가량이자납부중이며그외대출은전혀없습니다무슨일이있어도연체는없도록하겠습니다.</t>
  </si>
  <si>
    <t>부모님께서사시던곳이재건축이들어가서잠시이사를하셔야하는데작년에남동생결혼도있었고재건축분담금으로여력이충분치않으셔이사비용에보탬을드리고자합니다</t>
  </si>
  <si>
    <t>현대캐피탈180만원매월18만원솔로몬200만원매월6만원기대출있고저는주부이며남편은상장회사정규직이며연봉은6천300정도됩니다대략생활비는150만원정도이며정말성실하게상환하겠습니다</t>
  </si>
  <si>
    <t>성실하게상환할자신있습니다</t>
  </si>
  <si>
    <t>현재성실하게직장에서근무하는34살청년입니다근무한지는10개월이넘었구요법인회사입니다만저는4대보험적용이안됩니다신청예정입니다대출업체의무분별한과조회때문에신용등급이많이하락하여이렇게신청을하게되었습니다성실하게상환할자신있구요현재연체나그런거는없습니다기대출이있는데높은이자때문에대환목적도있고급하게자금이필요해서신청합니다믿고도와주시면실망시키지않겠습니다</t>
  </si>
  <si>
    <t>현재기대출은4곳이용중입니다1500정도됩니다신용카드는안쓰고체크카드만씁니다농협햇살론300받아서100남았구요현대저축은행600러쉬앤캐쉬300리드코프300산와머니200모두이자는잘내고있습니다햇살론만원리금균등상환이고나머지는이자만내고있어서80정도의여유자금이있습니다연체없이잘갚을수있다고자부합니다곧4대보험신청을합니다몇달후에는은행권대환으로개대출의높은이자를해결할수있을거같습니다믿고도와주십쇼</t>
  </si>
  <si>
    <t>사금융대환(고금리환승)및생활안정자금으로대출신청합니다</t>
  </si>
  <si>
    <t>고금리사금융에서벗어나고자이렇게신청합니다.아이들한테해준게너무없네요..고금리에서벗어나애들한테조금이나마뭐라도해주고싶습니다.</t>
  </si>
  <si>
    <t>매월25일이급여입니다.급여는230만원정고받고리드코프13만원로얄캐피탈12만원핸드폰요금14만원개인회생32만원유치원비60만원교육비30만원기타20만원관리비20만원나머지는생활비로들어갑니다.고금리상환후나머지는생활안정자금으로사용할예정입니다.현재연체없이상환잘하고잇으며기타20만원은애들책값으로올해끝납니다.조금이나마생활에신경써줄수있도록이렇게대출신청하오니투자자님부탁드릴께요.연체없이상환잘하겠습니다.</t>
  </si>
  <si>
    <t>아이들과웃으며식사하고싶군요.</t>
  </si>
  <si>
    <t>작년에현장에서외국인노동자로인해부상을당해본의아니게5개월을재활치료를하고,지인인건축업자와신축현장을6개월간함께일했는데,자금회전이힘들다,또는여러이유로임금및부수적인자재비까지980만원을못지급받았고,업자는종적을감춰버린상태입니다.제개인적인금액만해도480만원정도(지인300포함)됩니다.일정금액을지인에게주고있으며생활이갑자기매우힘들어졌습니다.다시일상적인아이들생활을빨리&amp;#52287;아주려고신청하게됐습니다.꼭도와주십시오.부탁드립니다.</t>
  </si>
  <si>
    <t>현재나가는금융비용은없는상태이구요,아내가운동쪽강사로일해100만원정도수입이있고,저는직업이전공이고보통한달에수입이250~300정도됩니다.보통현장에계약직으로대부분일합니다.건설회사,인테리어회사전기공사하도급을하는경우도많습니다.집은가족명의단독주택에살고있으며통신요금이(tv,인터넷,전화)4인28만원,전기세난방비등(하절기)30만원,아이들교육비50만원,부식비40만원교통비및유류비50만원등등250만원정도가들어갑니다.부부의총수입이월350~400-250=100~150정도됩니다.몇개월간아이들학원을중단한상태입니다.</t>
  </si>
  <si>
    <t>도움부탁드립니다성실히납부하겠습니다</t>
  </si>
  <si>
    <t>저는2년전에친구와함께옷가게를시작했습니다25살이면많지않은나이라모아둔돈도많이없었고대박을꿈꾸고시작하게되었습니다자본금이부족해서원래모아뒀던돈에대출을조금받아서시작하게됐구요거의2년정도를해오다가2달전쯤부터사정이여의치않아서가게를내놓기만한상태에저는골프캐디교육을6주정도받고지금은골프캐디로일하고있습니다가게가아직나가지않은상태이지만한달마다월세를내야되는상황이라서대출금과한달월세를친구와함께내고있는데교육한달을일을안하다보니상황이힘들어지게되었습니다</t>
  </si>
  <si>
    <t>기대출이몇군데있는데신한은행500한달에27hk저축은행500한달에25웰컴250에한달17미즈200한달에8러시앤캐시150한달에7산와200한달15한달에대출금은100정도나가구요다른고정적인지출금은통신비10만원정도에회사식대정도있습니다골프캐디일을시작한지는얼마안됐지만고정적으로최소250에서최대300쫌넘게는벌고있구요연체같은거전혀없이성실히납부하겠습니다</t>
  </si>
  <si>
    <t>성실한채무이행약속드립니다.</t>
  </si>
  <si>
    <t>-2,3금융권에약4000만원정도의신용대출이있으며원리금및이자상환으로200만원정도지출됩니다.-모든금융기관에일주일이상연체기록이없습니다.-연봉은1.1억정도이고봉급외수입이인센티브등년1500만원정도됩니다.-본대출이실행되도월상환액이큰부담이되지않습니다.</t>
  </si>
  <si>
    <t>생활자금명목으로대출신청합니다.</t>
  </si>
  <si>
    <t>생활금이필요합니다.그리고절실합니다..</t>
  </si>
  <si>
    <t>솔로몬600과거에있었습니다.현재는다상환상태구요..사고로인해수입이없었습니다.현재휴대폰한달미납있습니다..</t>
  </si>
  <si>
    <t>차량구매비용대출하고자합니다.</t>
  </si>
  <si>
    <t>안녕하십니까?현재중소기업에서7년째근무하고있는대리입니다.현재머니옥션으로대출신청하여,2008년1회완납하였으며,2013년2회대출하여,현재잔액삼십만원정도남았습니다.서울에서생활하고있으며,서울에서는회사차를이용하고있으나,집안사정상아버님직장을옮기게되어경차를구매하고자합니다.차량금액은600만원정도이나300만원이모자라게되어신청합니다.사회생활시작할때의카드남용으로인해프리워크아웃을신청하게되었고,현재5년여동안연체없이상환하고있습니다.하여일반은행에서는대출이힘들며,러시앤캐시등대부업체는가능하나2013년도에기대출했던부분을모두상환하고다시는사용하고싶지않아머니옥션에신청하게되었습니다.</t>
  </si>
  <si>
    <t>1.주수입내역-기본급여209만원으로,4대보험수료후190만원정도됩니다.회사내부대출을신청하여80만원정산후실수령액이100만원조금넘게됩니다.2.월고정지출내역-기대출상환금액-머니옥션20만원/프리워크아웃13만원휴대폰요금-10만원,보험-20만원이외생활비-20만원3.대출이후상환계획-급여수령후고정비용을제하고나면40만원정도의급액이남습니다.이중에20만원으로매달20만원씩상환할예정입니다.</t>
  </si>
  <si>
    <t>다시한번부탁드립니다...</t>
  </si>
  <si>
    <t>회사를옮긴지몇일되지않아급여가나올때까지생활자금이필요합니다급여일에맞춰서상환은잘할수있읍니다</t>
  </si>
  <si>
    <t>회사를옮긴지몇일되지않아서급여가나올때까지생활자금이필요합니다</t>
  </si>
  <si>
    <t>기존대출은없으며제가기본급이120만원이며영업직이라영업수당까지하면월200상받습니다그러므로상환하는것은큰무리가없읍니다</t>
  </si>
  <si>
    <t>100만원성실히상환하겠습니다.</t>
  </si>
  <si>
    <t>대출목적병원비:치아치료예전에치료했던앞니가깨져서많이불편한상태입니다.2개를치료해야하는데도움부탁드립니다.</t>
  </si>
  <si>
    <t>기대출-5500만원(원리금95만원)-300만원(원리금10만원)-사금융1550만원(원리금85만원)수입-급여월360(실수령액)+연말상여</t>
  </si>
  <si>
    <t>다름이아니고사업자명의빌려준걸로감당할수없는빛이생겼습니다..세무서에만3천6백이라는저로선감당할수없는금액이잡혀있네요..그것때문에지금일부납부라도해야하는상황이라지금그걸로인해생활자금이없는상황입니다..정확한상환약속드립니다.</t>
  </si>
  <si>
    <t>기존기대출은없습니다.현제세무서체납외에는아무것도걸려있는게없습니다.세무서도전부납부가힘든상황이라세무담당자와통화하며한달한달일부라도납부하기로한상황입니다.대출상환금은꼭무조건1순위로상환하겠습니다.믿어주세요~!</t>
  </si>
  <si>
    <t>생활자금(병원비)가급하여혹시나신청합니다.</t>
  </si>
  <si>
    <t>예전에머니옥션에서여러번도움을받았었고..그땐상환일자와월급날이맞지를않아서1~2일연체는있었지만꾸준히성실히납입하고자금이생겼을때는도움주신분들을위하여중도상환도하였습니다.그동안빚도꾸준히없애오고하였으나아버님의병원비로인하여목돈이나가는바람에빚이다시늘어나게되었습니다.딱필요한자금만..제가부담없이갚을수있는자금만도움을받아모자른병원비정산을하고자합니다.다른곳에대출을낼려고하니바꿔드림론이나1금융대출로대환할려면더이상대출이나조회기록남기지말라고하셔서..(주거래은행담당자분)머니옥션에글남겨봅니다.</t>
  </si>
  <si>
    <t>현재부채내용1.보금자리론-6000만원/이율5프로월23만원납입.2.마이너스통장-국민500만원/한성500만원월총14만원납입.3.씨티캐피탈-890만원/이율21프로월30만원납입.4.솔로몬-930만운/이율36프로월31만원납입.이렇게부채상환/이자로월98만원지출중입니다.연체없이꾸준히상환중입니다.현재씨티랑솔로몬건은바꿔드림론/1금융대환을위하여준비중입니다.급한마음에캐피탈과저축은행을먼저쓰는바람에..ㅠ.ㅠ이번엔단기연체없이꾸준히빠른시일안에성실상환하고자합니다.도움을기다려봅니다.</t>
  </si>
  <si>
    <t>제발꼭좀부탁드립니다.ㅠ</t>
  </si>
  <si>
    <t>명절이다뭐다않좋은일만겹쳐생활자금이많이부족한현실에서대출신청합니다.ㅠ100만원상환하고100만원생활자금에보태려고합니다.</t>
  </si>
  <si>
    <t>참저축은행300만원이자10만원현대저축은행300만원이자10만원새람저축은행300만원이자10만원하트캐싱100만원이자4만원머니라이프200만원이자8만원직장인2개월2개월월급현금수령직장명:렉스테크삼성협력포장업체부서총무부급여150만원6개월직장인마이너스통장개통대출대환목적그때까지의이자비용과생활비용</t>
  </si>
  <si>
    <t>경매긴급생활자금</t>
  </si>
  <si>
    <t>생활자금이필요로하여긴급대출신청합니다신용을지키기위해현직장에서매달월급으로상환할계획입니다</t>
  </si>
  <si>
    <t>월급여일부상환할것이며투자해놓은곳이경매진행중이므로경매된후일시불로처리할에정이고약소어음및차용증확인가능</t>
  </si>
  <si>
    <t>투자자님부탁드립니다.</t>
  </si>
  <si>
    <t>부모님께서시골요일장에서과일장사를하십니다.경매장에서물건을사서판매를하시고매달말일에물건값을치르시는데지난달에백만원가량입금을하지못하셧습니다.경매장에서는잔금을입금해야만물건을주신다하여현재장사를나가지못하고계시는데부모님을도와드릴려고대출신청을합니다.나머지백만원가량으로는휴대폰요금과차량수리비및생활자금용도로사용할예정입니다.</t>
  </si>
  <si>
    <t>현재직장생활하면서옥션과11번가등쇼핑몰에서의류장사도함께하고있습니다.이사업을시작하거의문을닫을지경이되어서이리저리살려보고자빚을지게되었구요...그래서기존대출이좀있는편입니다.하지만월급여에비해여유가있어서상환하는데는절대아무문제없습니다.기존대출내역중사금융은웰컴론200만,산화머니200만,원캐싱170만이구요자동차할부로동양생명에120만원,농협햇살론200만,신한은행470만,아주캐피탈280만입니다.또다른소셜금융인펀딩트리에서220만원가량남았습니다.정확한금액은아니지만대략적인금액이며매달상환비로100만원가량지출하고있으며한번도연체없이상환중입니다.월급여는통장으로152만원,수당으로30~50만원가량현금수령중입니다.평균적으로180만원이상수령중입니다.이번이머니옥션두번째이용인데지난번이용때도연체없이모두상환하였습니다.이번에도마찬가지로연체없이최우선적으로상환할것을약속드립니다.</t>
  </si>
  <si>
    <t>전세보증금이필요해서신청합니다.</t>
  </si>
  <si>
    <t>일찍결혼한아들의전세보증금에보태주려고합니다.현재월세로살고있는데,아이가몇년을모아서조그만전세집으로이사하려고하는데부모된도리로보탬이되고싶습니다.</t>
  </si>
  <si>
    <t>-주수입원-월급여200만원남편급여280만원-지출내역-생활비는남편수입중50만원과제수입중50만원지출되고개인적인지출은교통비-10만원통신비-평균8만원식대와용돈25만원정도입니다-상환계획-급여소득으로충분히상환범위입니다.성실히상환하겠습니다.</t>
  </si>
  <si>
    <t>다시한번추가대출부탁드립니다.</t>
  </si>
  <si>
    <t>IT관련컨성팅일을하고있는개인사업자입니다.머니옥션을통해매번도움을많이받고있는대출자입니다.머니옥션2번대출에전부정상상환하였고현재대출건이1건이있는데연체없이상환중입니다.현재대기업과지속적인계약관계를유지하며9년간근무를하고있습니다..개인사업자이기에중간계약업체가있구요.업무분야는IT쪽컨설팅및시스템아키텍처업무를하고있습니다.항상인력비용및기타비용으로순간적으로비용이모자라는경우가있네요...중간에대부업한번잠시빌렸다가한달만에갚아버렸습니다..이자가너무무서워서요.항상신청했을때보다조금올라서매월부가세포함해서약850만원이상급여형태로매달받고있습니다.1금융권에서는개인신용으로약6천만원정도대출이있어추가대출은쉽지않고현금서비스는없으며신용등급관리도필요하고해서신청하지않으려고합니다.기존계약에의해서수입으로들어오는금액으로DTI는충분하며월상환금액50만원이하정도는문제없습니다.투자자분들많은투자부탁드립니다</t>
  </si>
  <si>
    <t>국민은행약3800만대출이율11%하나캐피탈약950만대출이율21%현대케피탈약2000만대출이율29%국민카드500만원월금융상환비용원금이자200정도상환중입니다.매월25일1일의연체도없이상환토록하겠습니다.저에게투자해주셨던분들은연체없이상환된이력을아실겁니다.감사합니다.</t>
  </si>
  <si>
    <t>할머니병원비가급하게필요합니다.</t>
  </si>
  <si>
    <t>안녕하세요.벌써3번째머니옥션의문을두드립니다.이전두번은낙찰을받지못했습니다만그래도투자해주신여러분대단히감사를드립니다.이번에다시부탁을드린건할머니가5개월전부터병원에입원하셨는데이번달에아버지가사업을하시는데조금어려워지면서급하게병원비를대는것이어려워졌습니다.그래서급하게부탁을드리게되었습니다.부디한번만도움의손길을주시면이은혜절대잊지않겠습니다.</t>
  </si>
  <si>
    <t>기존대출건HK저축은행원리금24만원현대캐피탈원리금11만원스타저축은행이자4만원바로크레디트원리금10만원러시앤캐시이자10만원웰컴론원리금12만원이렇게상환중에있습니다.교통비5만원핸드폰6만원상환은절대로연체없이꼬박꼬박납부하도록하겠습니다.투자자여러분!!이번에도움주시면절대잊지않겠습니다.감사합니다.</t>
  </si>
  <si>
    <t>치아치료를위해대출을신청합니다.</t>
  </si>
  <si>
    <t>생각보다치아를치료하는데많은비용이들게되어기대출건완납을4회남기고이렇게추가대출신청을하게되었습니다.</t>
  </si>
  <si>
    <t>1.소득:매월:약205만원2.현재채무-머니옥션기대출잔액:785,855원(18회차중연체없이4회차남음)-은행/카드:6,161,000원2.이자비용및지출비용-머니옥션:21만원(4회차남음)-은행/카드:매월15만원-월세:35만원-전기/가스비:5~7만원-휴대폰요금:5~7만원-보험:5만원-교통비:5만원기존에신청했던내용과비교해봐도은행권대출금이많이감소했고머니옥션기대출을성실히변제하고있습니다.현재,머니옥션기대출금을포함하여모든지출을계산해보변90~95만원정도입니다.급여가세후205만원가량이므로새로운대출의이자비용인15만정도를상환하는데는문제가없을것으로판단됩니다.그리고,4개월후에는고정지출중에서머니옥션기대출이자비용인21만원이절약되므로,투자자님들의투자금을변제하는데에는큰무리가없을것으로판단됩니다.</t>
  </si>
  <si>
    <t>마트옆닭강정가게입니다.</t>
  </si>
  <si>
    <t>150평마트옆에닭강정집을계약[보증금1000만원-80만원]하고집기시설다해놓았습니다.부자재를드려와장사를해야하는데빌려준동생에게돈이나오질않아부득이대출을신청합니다.</t>
  </si>
  <si>
    <t>에전에했던경험으로하루에40-50의매출은올릴수있으며이익률이40%정도이고따로직원을쓰지않아월300의수입은가능합니다.최근의채무는없으며5년전의저축은행채무는매달상환[월28만원]하여현재263만원남아있습니다.크지는않아큰수입은없으나따로인건비가나가지않으니신청한금액의균등상환은충분히가능합니다.많은도움부탁드립니다.</t>
  </si>
  <si>
    <t>대출부탁합니다</t>
  </si>
  <si>
    <t>생활자금용도입니다</t>
  </si>
  <si>
    <t>몇개월간동생이직장을잡지못해제가생활비를보조하다보니생활자금이조금부족하게되어신청하게되었습니다</t>
  </si>
  <si>
    <t>3개월이면전액상환이가능합니다.동생이직장을잡았고그동안에제가지원해주었던금액들을돌려주기로했기때문입니다현제은행권월30만원정도상환중이며휴대폰요금과생활비는월50만원가량입니다월급여는200만원수령입니다동생이월100만원씩지원해주기로했습니다절대연체나약속기일어기는일은없을꺼라약속드립니다</t>
  </si>
  <si>
    <t>현재쓰고있는대출의이자가너무쎄서생활이점점어려워지는거같아요.그래서조금의이율이라도낮출수있을까해서,이렇게신청해봅니다.</t>
  </si>
  <si>
    <t>현재직장다니고있구여,110만원의월급을받고있어요...현재남편도일을하고있는데,집마련할때대출을좀과하게한거같아요...욕심때문에...그래서이율을줄여보고자신청합니다.지금까지썼던대출들연체없이잘값아가고있었기때문에,연체는안할수있습니다.</t>
  </si>
  <si>
    <t>사업자금으로활용(광고자금이부족해서신청합니다.)</t>
  </si>
  <si>
    <t>직장의종류법무사월평균수입약600만원정도사업기간약9개월정도</t>
  </si>
  <si>
    <t>연체없는상환분명하게약속드리겠습니다</t>
  </si>
  <si>
    <t>회사차량이있는데부끄럽게도여자친구한테운전을맡겼다가운전미숙으로택시하고사고가났었습니다.어쩔수없이사고처리는보험없이제가다처리했지만(지인한테조금빌리기도했습니다)...예정에없던지출로생활이힘들어져서이렇게간곡하게부탁드리는바입니다.</t>
  </si>
  <si>
    <t>월급을수령하면대출상환비외정기적으로지출되는돈은교통비,점심값,통신비외에는크게없는것같습니다.야구동호회활동을하긴하지만그것도한달에회비2만원만지출하구요여자친구가있긴하지만서로바빠서2주에한두번보는거라데이트비용도크진않습니다.12월중에회사에서성과금을받기때문에대출상환하는데는문제없으리라고확신합니다.또한곧내년이오기때문에월급도오르는점감안해주셨음감사하겠습니다.</t>
  </si>
  <si>
    <t>너무나간절히도움이필요합니다~~</t>
  </si>
  <si>
    <t>내년2월에결혼예정인데전세집을얻을려니금액이조금모자라서대출을신청하게되었습니다.</t>
  </si>
  <si>
    <t>기대출은신한은행700만원(12%),하나200만원(13%)신라저축은행400만원(27%),MS저축은행760만원(13%입니다.월상환금액은4군데해서약60만원정도입니다~저의평균월급여는200만원정도이며기대출월상환금액을제외한140만원에서통신비와유류비생활비등을제외하면70만원정도남을것으로생각됩니다..연체없이잘상환하겠습니다.</t>
  </si>
  <si>
    <t>카드값이1일연체되서급히필요합니다</t>
  </si>
  <si>
    <t>지난달카드를넘많이사용을하는바람에카드값못갑은지1일지났습니다연체되는것보다나을것같아대출신청합니다빠른부탁드려요</t>
  </si>
  <si>
    <t>월급일이매월10일입니다그날로하는게상환하는게좋겠네요</t>
  </si>
  <si>
    <t>확실한신용으로갚아가겠습니다.</t>
  </si>
  <si>
    <t>와이프가얼마전무면허사고가났습니다.합의금으로인해본의아니게대출을신청하게되었습니다.</t>
  </si>
  <si>
    <t>리드코프300앤알캐피탈300두가지입니다.연봉은저혼자2400입니다.와이프와맞벌이하고있습니다.여러분의도움의손길부탁드립니다.연체없이.잘갚아가겠습니다믿고투자해주십시오</t>
  </si>
  <si>
    <t>치과치료및생활자금</t>
  </si>
  <si>
    <t>급하게결혼자금필요합니다</t>
  </si>
  <si>
    <t>결혼이다가오는데돈을못구했습니다내일일단돈을넣어야하는데돈이부족합니다부탁드리겠습니다</t>
  </si>
  <si>
    <t>보안업체에서근무하고있으며130좀더받고있습니다다음달에는조금더올려주신다고하더라구요11일이월급날입니다이자와원금납부방식으로하겠습니다부탁드립니다</t>
  </si>
  <si>
    <t>여러고금리대출건을한곳으로묶어서값아나갈려고합니다.집안문제로급하게여러군데대출받느라고,너무높은아자율로대출을받았습니다.그동안머니옥션에서3회정도대출받아아무사고없이중간중도상환했구요.이번에도믿어주신다면성실한상환약속드립니다.</t>
  </si>
  <si>
    <t>웰컴론270만원(월18만원씩상환이자율39%)산와머니250만원(월12만원씩상환이자율36%)카드론190만원(월21만원씩상환이자율26%)남아있구요자동차할부금이따로있지만사정이있어다른가족들이대신상환중이라저와는상관없습니다.웰컴론과산와머니는이자율이높아이번에대출받아일시상환계&amp;#55149;중입니다.월수입은180만원에서220만원정도받고있습니다.지금직장은근무한지6개월되었습니다..</t>
  </si>
  <si>
    <t>4대보험직장인입니다대출받고싶습니다</t>
  </si>
  <si>
    <t>지인소개로사이트를추천받았고과다조회로인해대출이좀어려운상황입니다혼자살집을구하고있는데계약금용도로사용할예정입니다</t>
  </si>
  <si>
    <t>현재기대출리드코프300만원있습니다연39.9%입니다2012년6월에대출을받아이자상환연체없이지속적으로하고있습니다원금도소액으로조금씩10~20만정도매달상환중입니다세종솔루션이라는회사에재직중이구영업직대리로근무하고있습니다고정적으로320만원가량급여를받구있습니다핸드폰요금월평균20만원정도에생활비100만원정도지출하고있습니다대출받게된다면월평균100만원정도에1년상환으로하고싶습니다</t>
  </si>
  <si>
    <t>믿고빌려주신만큼미납없이성실히상환하겠습니다.</t>
  </si>
  <si>
    <t>출산후집에서쉬면서생활자금이많이부족했습니다.</t>
  </si>
  <si>
    <t>현재은행권.저축은행.사금융총4군데월60만원정도상환중입니다.2~3년정도연체한번없습니다.기존대출만기도그리길게남지않았습니다.남편소득을제가관리하며배우자소득으로신청은하지만,저또한이제직장생활을시작했기에더수월히미납없이상환가능합니다.많은분들의믿음과도움을부탁드립니다.</t>
  </si>
  <si>
    <t>지금솔직히과다조회하고기대출연체내역으로인하여서대출이불가하고취업이제2개월차입니다.</t>
  </si>
  <si>
    <t>대출은하게된계기는솔직히집안형편이어려워서학자금대출하다가연체를하게되었는데완납했지만연체내역하고과다조회거ㅜㄴ때문에저축은행부결났구요저축은행1곳사금융현재2곳이용중입니다.총800만원가량있습니다.중게업체로하다보니정보가많이공유되어서신용도가많이떨어지고과다조회자로찍혀서대출이불가하다고합니다.정말지금죽고싶습니다.지금제가군대갔다와서제대하고바로해서주말에는24시간아르바이트해서통장수령으로41만원정도받구요.최근올해11월달에전공을살려서광고회사에취업해서월급여는110만원정도현금수령받고4대보험가입이되어있습니다.현재수습기간이라돌아오는달에는통장에찍혀서130만원받습니다,공부를하고영어도하고자격증그뒤기타생활자금이필요합니다.열심히노는시간없이열심히일합니다.제발선정해주시고꼭연체없이갚아나가겠습니다.</t>
  </si>
  <si>
    <t>1.기대출건:세종저축은행500만원연39%소비자금융:하트캐싱100만원연39%리드코프200만원39%월25일에다일부상환하면서이자성실히납부중초반에세종저축연체건때문에연체기록발생함그러나성실히납부중하트는월마다33000원이자납부리드코프는약7만원납부중연체없이납부중월수입은급여150만원정도수령함직장+주말편의점알바(24시간근무)직장은싱크미디어로광고대행사에취업하였음월110만원수습기간2개월현금수령이번달부터130만원통장에24일부터급여찍힘그리고편의점알바는3개월가까이토일주말에12시간씩총24시간근무시급으로는한시간에4700원가량함월5일에통장에찍힘주수입은식대20만원정도휴대폰요금12만원그리고차비9만원고정지출임총39만원지출이자납입은28만원정도로납입함다합쳐서월마다그리고상환계획은월마다원리금균등상환해서200만원이면11만원내고일부원금을월마다상환하겠습니다.제발도와주세요.과다조회하고연체때문에이렇게힘든상황이오고죽고싶은심정이고옥상에서뛰어내리고싶습니다.제발한번도와주시고믿고신용있게잘갚아가겠습니다.제발도와주세요.소득이있기때문에고정적으로150~70만원정도들어옵니다.정말빌려주신다면영어공부하고자기계발에필요한데쓰겠습니다.신용등급이좀안좋아서다부결나서보증인대출없이는대출이불가하답니다.죽고싶습니다.도와주세요진짜잘갚겠습니다.믿어주세요.직장하고알바투잡뜁니다.수입은일정하고고정적입니다.정말입니다.한번만도와주세요제발요진짜동아줄을잡고가는심정입니다.</t>
  </si>
  <si>
    <t>예전옥션에서도움을얻었습니다.부끄럽게한번더도움을청합니다.</t>
  </si>
  <si>
    <t>.여러군대분산된대출을통합하고쉽니다...사금융대환목적입니다.학원을운영중입니다.작년에단과와플랜차이즈로전환을시행하였습니다.종합으로운영하다.플랜차이즈로바뀌게되었습니다.종합은수입에비해지출이너무높고관리하는것은많은대그에비해수입이좋지않아큰맘먹고변환하게되었습니다.기존학생들이종합으로운영하던학생이라학원이바뀌면서생각외로많은이탈이있었고컴퓨터로학습하는시스템이라시설비와가맹때문에자금을많이써서작년한해가어려웠습니다.그래서지인들과대출을쓰게되었습니다.올해들어사정은좋아졌으나그동안빌렸던지인들의돈을갚다보니상환계획과는틀리게급하게돌려드려야하는돈들이생겨쉽고빠른길을택하다사금융이나현금서비스들을많이쓰게되었습니다.지금은수입이좋아졌는대도대출이여려군대있다보니그동안자금운영이너무힘들었습니다.그래서여유가생기는대로한군대씩완납하여대출도줄이고있으나여러군대라생각만큼쉽지않아한군대고정으로나갈수있도록통합하고자합니다.</t>
  </si>
  <si>
    <t>대출내용국민은행(10.6.15)-544만원남음-월20만원상환국민카드론(11.1.21)-280만원남음-월26만원상환현대캐피탈(10.7.7)-157만원남음-월27만원상환ibk캐피탈(11.1.21)-241만원남음-월21만원상환bs캐피탈(11.8.22)-687만원남음-월42만5천원상환롯데캐피탈(11.11.22)-599만원남음-월34만5천원상환현대저축(12.1.10)-428만원남음-월14남원상환(이자만상환)한달상환이자185만원수입내용통장입금월평균500만원카드매출월평균250만원현금수령월평균250만원이며평균월900-1000만원정도가수입입니다.지출내용(학원에서수학수업은제가맡고있지만소수학생이거나시간대가안되는학생들및영어수업하는학생들은일부시강선생님께맡기고있어그분들은맡은학생과수업한시간만큼배당이가고있습니다.)파트타임강사비-평균200만원임대료-60만원인터냇이용료-6만5천원전기세-15만원세무회계비-11만원기타잡비-50만원-----총지출비용은평균350만원정도입니다.평균수입금은500-550정도로입니다.수입금액중차량유지30만원(LPG차량)핸드폰요금10만원국민연금및의료보험보험금40만원식비및생활비40만원(현재어머님아파트에서동생과같이생활하고있으며부끄럽게도작년에학원전환때문에힘들었던걸아셔서거리상유료비빼고는드는비용은없습니다.동생도회사를다니고어머님은조그만한신발가게를운영하십니다.)-한달지출금액평균120만원상환계획그동안열심히일하면서도지인들엑빌렸던돈을갚느라자금상황이힘들었습니다.-그런대11월부로지인분들의자금상환이끝났고이제일부수입과빌렸던분들께갚을때제가더빌려드렸던돈들을받아일부대출은완납하였고.-기존에맡겨두었던수업을현재는주말반으로돌렸으며방학을맡아서시간강사선생님수업이줄어들게되어이번이기회다싶어현금을모아두었습니다.(지출금100정도로예상)-사금융이950만원이대출이되어있는대그동안모은300만원으로사금융을갚을려다될수만있다면머니옥션에서650만원을융통하여사금융부분을해결한후나머지채무를은행권에서대환대출을시도하려합니다.-혹시대환이되지않더라도현재대출금을돈이모이는대로하나씩완납처리해서월상환비율을줄여나갈생각입니다.</t>
  </si>
  <si>
    <t>갑작스럽게생활자금이필요해서대출을신청합니다</t>
  </si>
  <si>
    <t>지금알바하고있구요한달에180받습니다꼭성실이납부하겠습니다..</t>
  </si>
  <si>
    <t>다시시작하는삶</t>
  </si>
  <si>
    <t>안녕하십니까열심히일을하며돈을모아작은장사를하였으나아직부족함이많아실패를하였습니다.돈도돈이지만실패라는좌절감에일도그만둔채몇일을집에만있다가아직젊기에다시일어나두달전부터일을하고있습니다.이자를조금이라도줄이기위해정부에서고금리채무를저금리로대환해주는지원을받을계획입니다.자격요건은다맞으나다른연체가한건이라도있으면안되는이유로그전까지연체가없기위해신청하게되었습니다</t>
  </si>
  <si>
    <t>현제월160의급여를받고있으며식대와추가수당으로20~30을받고있습니다.현제부채총액은2000만원입니다.이자와원금으로한달에약140만원이빠지고있습니다.두달뒤대환대출을받을시월140만원이빠지던금액이월60만원으로줄어들게됩니다.(원금이줄어드는게아니라상환기간을늘여주는대환대출지원입니다.)성실히상환하겠습니다.다시한번일어설수있는기회부탁드립니다.</t>
  </si>
  <si>
    <t>축복해주세요도와주세요</t>
  </si>
  <si>
    <t>2012년2월17일결혼예정자입니다,결혼자금이필요해서요잘부탁합니다,</t>
  </si>
  <si>
    <t>hk저축은행300만원휴대폰요금:7500원관리비:난방비,관리비포함30만원에서45만원사이급여280만원결혼후부주금으로조기상환이가능합니다,되도록이면오백이상도대출희망합니다,</t>
  </si>
  <si>
    <t>그동안너무안일하게살아온제자신이원망스럽습니다..도와주세요.</t>
  </si>
  <si>
    <t>제가대출을받을려고하는목적은27년동안너무아무생각없이살아온제자신이원망스럽고빛이빛을낳아이렇게일시상환으로한곳으로집중하여채무를집중변제코저함입니다.저는최근연봉3400마넌정도하는중견기업에서근무하다최근상사와의마찰로퇴사를하였고약2달간의공백기가있어무직상태로있었습니다.잘못된대출중개인을만나뜻하지않게여러군데서류를접수하여작업대출을중개인이권했으나도저히양심상진행할수없어포기를하고신용대출로진행하였으나대출이성사되지않아이렇게도움을청합니다.본인은어렸을적8살때아버지를여의고홀어머니밑에서생활하다몇년후어머니의재혼으로양아버지와함께생활했습니다.가난함에돈에너무구애받는가정에서자라사회에나와서돈을너무헤프게사용하여이렇게신용등급이떨어저가이제는이렇게살지않겠다는결심으로대출을받고자함입니다.제가대출을받으면먼저개인돈300마넌을갚고몇년전받은웰컴론대출을갚고약6달전지인에게신용카드를잘못빌려줘지인의거짓말로돈을갚지않아연체를1번진행하니신용카드생활이습관화되어연체가연체를낳아이렇게살면신용불량자가될것같아신용카드사용료등을지불하여신용카드의악용을막고신용카드를사용하지않고돈을모아생활하고자함입니다.도와주세요..현재목돈이없어빚이빚을낮고또갈수록돈문제로꼬여가는제생활같습니다.지인에게신용카드를빌려주고부터신용카드연체횟수가늘어가고신용카드의사용빈도가늘었습니다.기회를잡고싶습니다.</t>
  </si>
  <si>
    <t>본인은최근일본계반도체장비회사의영업CE(customerengineer)정직원으로입사하였습니다.연봉은약2400정도될것이고최근H사CE로발령받아이천으로근무를나갈예정입니다.월급여는10일날받으며10~15일사이에대출금을갚아나갈예정입니다.꼭도와주세요.젊은날신용불량자가되는것을막고똑바로살고자함입니다.</t>
  </si>
  <si>
    <t>안일했던소비패턴깊이반성하고더나은내일을위해도움부탁드립니다.</t>
  </si>
  <si>
    <t>신청사유부터먼저말씀드리자면이직과정에서발생한급여공백,그리고발급되지않을줄알던찰나에발급된신용카드발급초반의제안일한소비패턴으로인해발생한부족한카드결재자금60여만원및약간의생활비를지원받고자이렇게신청하게되었습니다.기관지가좋지않음에도그저자동차가좋아서,한번극복해보잔신념으로8개월간자동차정비를했었습니다.그러나작업중유해먼지의노출에취약한저의체질상더는견딜수없을상황에이르러11월8일경그만두고3주정도병원치료및요양을했습니다.그리고금월3일부터는경기도평택서부에있는기아차협력업체에서재직중입니다.4대보험은지난주부터적용이되었고요.이번에본의아니게카드결제자금으로신청사유적게된것을투자하실분들이보시면"쟨무슨베짱으로돌려말하지도않고저렇게대놓고카드결재자금이라고말할수있지?"라고생각하실분들도많으실겁니다.26일이제가투자유치를받아카드결제대금을마무리지어야하는시점입니다.삼성카드영업일기준으로1월2일안으로는최소한막아야신용상불이익이가지않는것으로삼성카드사에들었고요...최소한마이크레딧기준5일이상연체로단기연체등재되기전까진어떻게든막아야향후3년간대출필요시,그리고한때제가죽음의문턱까지갔을때손을잡아준애인과결혼시기가양가허락하에공식적으로앞당겨질때큰지장이없을것같습니다.이번에도와주시게되면사이트상약정한6개월안으로안면도없는제게투자를해주신분께꼭투자금회수약속드리겠습니다.또한투자금회수후에도움을베풀어주신분께서경기도평택과거리가멀지않으시다면감사의뜻으로제가식사한번,바쁘시다면계시는데서커피라도한잔꼭대접해드리겠습니다.무엇보다최근몇달간의제안일한소비를반성하고건실한청년으로,몇년후한집안의가장으로거듭나현재직중인직장상장기업되는그날이오도록열심히노력하겠습니다.마지막으로자초지종에대해더듣고판단하셔야하실사항이있으시다면제핸드폰으로문자부탁드립니다.문자주시면쉬는시간또는업무후설명드리겠습니다.</t>
  </si>
  <si>
    <t>다른대출건-2건.(실상환은1건)현대카드카드론(금월12월부터상환시작)2년에200만원상환.월13만원정도상환하는대출건이저의실상환건입니다.산와머니에200만원대출에대출잔고140만원은이전에어머님이제게빌리신돈을내년1/4분기안으로산와에대신상환해주시기때문에실상환건은1건입니다.1월급여는세후135만원선받게될예정입니다.2월달부터는상여급200%분할지급되며회사잔업(주야교대없음)이없거나일찍끝나는날엔대리운전도병행하여약정드린6개월만기일보다며칠이라도더빨리투자자분들께상환하도록하겠습니다.월고정지출은교통비15만원,핸드폰비10만원.보험비18만원이고정적으로나갑니다.주수입원은금월부터재직한직장급여이며,부수입은금월시작한대리운전이부수입입니다.하지만잔업유무가불규칙하여대리운전으로통한부수입은50만원이상될것으로예상됩니다.카드결재마감시점이여유가없어이번에신청으로하게되었고요.</t>
  </si>
  <si>
    <t>투자자여러분의희망을기다립니다.부탁드립니다.</t>
  </si>
  <si>
    <t>안녕하십니까.28살이고낮에는직장생활하고야간에대학교를다녀서졸업한김현이라고합니다.집안형편이그렇게좋지않아서대학납부금을제가납부를해야하다보니학자금대출을받고.빠듯하게살아가다보니생활자금으로사금융에대출을받게되었습니다.이번에급하게300만원정도가필요해서투자자여러분들에게이글을남기게되었습니다.친구와같이사업을하기로해서돈을모아서사업을하기로했는데일단친구명의로대출을받아서사업을시작하였는데사업이생각보다쉽지않아실패를맛보게되었습니다.친구는천천히돈을갚으라고하였는데갑자기친구집에일이급하게생겨서이돈을마련해주라해서급하게중개업자를통해서대출진행을하다가과다조회에걸리게되었습니다.친구도부모님건강이안좋다고하여급하다고하여이렇게투자자여러분들을찾게되었습니다.</t>
  </si>
  <si>
    <t>저의부채내역입니다.1.기업은행:1100만원(8%)월10만원납입2.광주은행:800만원(10%)월12만원납입3.신라저축은행:300만원(37%)월9만원납입4.리드코프:400만원(36%)월12만원납입5.위드캐피탈:300만원(38%)월9만원납입제가받는급여는통장수령으로월140만원.현금수령으로월30만원총170만원의급여를받고있습니다.위의부채금액이월52만원정도가지출되고있습니다.핸드폰요금이8만원정도나오고기본적인지출은60만원이됩니다.공기업에서파견직으로근무하고있어서월급이밀리거나안나오는경우는없습니다.월급여에서고정지출을빼면110만원의여유돈이생기게됩니다.6개월에한번씩상여금이나옵니다.친구가너무급하다고해서이렇게부탁드립니다.연체없이성실히납부할수있습니다믿어주십시요!</t>
  </si>
  <si>
    <t>생활자금으로대출을또다시신청하게&amp;#46124;습니다.</t>
  </si>
  <si>
    <t>그동안경기가너무안좋아서잠시하던가게운영을그만두게되었네요..워낙에안좋은지라~지금은예전에배운전기.통신공사를하면서월급쟁이생활로돌아왔습니다.현장일이죠..춥고힘은들지만나름재미도있고월급지때나오는재미로하고있습니다.언젠가다시경기가괜찮아질꺼라는희망을가지고하루하루지내고있네요.그동안현장에선숙소가있는곳이라걱정을안했는데현장(진주)로옮기고부턴2년짜리공사라서숙소를구해야할뜻싶어서보증금이모자라이렇게도움을청하게되었습니다.</t>
  </si>
  <si>
    <t>현재급여는200만원이구요월세및식비(60)만원은따로지급받기로함.지출은러시앤캐시대출210만원에서지출10-20만원정도통신료및생활비50정도구요부모님30정도드리고있습니다.매달갚을능력은되구요.꼭갚을껏이오니많은분들에도움을받았으면합니다.기존에대출2번완납했구요,두번째대출은제가직장생활을하고급여날이틀려지는바람에두번정도3일이내연체가있습니다.도와주신분들에감사함을아는지라꼭갚을것은자명한일이였으나어쩔수없었던점에대해사과드립니다.한번더고개숙여부탁드리오니관심가져주시기부탁드려봅니다.</t>
  </si>
  <si>
    <t>등록금이필요합니다</t>
  </si>
  <si>
    <t>아이가대학교를가는데등록금이부족해서신청하게되었습니다전에받으것도잘상환하고있으니잘부탁드립니다</t>
  </si>
  <si>
    <t>대출이없습니다먼저것도잘상환하고있고분할로잘갚아나가겠습니다</t>
  </si>
  <si>
    <t>급히자금이필요합니다.</t>
  </si>
  <si>
    <t>2~3개월뜻하지앉은지출이많아져서먼저결재할금액이많았읍니다.생활자금이급히필요해졌습니다.</t>
  </si>
  <si>
    <t>시티케피탈650만38%36개월분활상환6개월납입중우리파이넨셜300만저축은행2곳300만..최근대출이많아졌습니다.월지출이많아지다보니좀쪼들리지만연체없이납입하고있습니다.올2월30만원2년납입적금을탑니다나름순서를정해저축은행대출건먼저정리할려합니다.월지출을줄여성실히상환하겠습니다.</t>
  </si>
  <si>
    <t>건강상수술을해야하는데당장목돈이없습니다.보험처리도안되구요.매월납입일에반드시상환하겠습니다.</t>
  </si>
  <si>
    <t>제가몸에혹이생겨수술을받아야하는데목돈이없습니다.대출해주시면월납입일에꼭상환하겠습니다.도와주십시요.</t>
  </si>
  <si>
    <t>기대출사금융현재90만원남았고월4만원씩분납하고있습니다.현재직장에서는월급200만원수입있습니다.월납입분납처리는문제없습니다.도와주십시요.</t>
  </si>
  <si>
    <t>이사비용이부족하여글을남겨봅니다</t>
  </si>
  <si>
    <t>작년이맘때여기서제게빛을보여준투자자님의손길땜에다시하번손길을기다려봅니다.제가염치불구하고작년에빌린돈도다상환하지못하였지만,여기밖에는부탁할때가없어서글을남겨봅니다.집주인이전세금을올려달라고해서지인들한테부탁해봤지만,금액이부족하여이사를가기로결정했습니다.아이들에게더좋은환경을제공해주지도못하면서,다른저축은행이나대부업쪽은이율도비싸고신용도좋지못하여이사를계획중입니다.제가다시한번일어설수있도록희망이란끈을제게조금만나누어주시면정말고맙겠습니다.이번에도저를믿고빌려주신다면연체없이더열심히상환하도록하겠습니다.</t>
  </si>
  <si>
    <t>2011년도연봉이6600만원이였고,올해현재는아직연말정산이전이지만직전월급명세서로약7100만원입니다.작년보다조금은더열심히일했나봅니다.작년과비슷하게씨티캐필탈1750만원중매달10일40만원상환중이고웰컴크레디트550만원중매달30일30만원상환산와머니300만원중매달10일15만원상환머니옥션매달10일138000원상환이번에빌려주시면더아끼고아껴서열심히연체없이상환하도록하겠습니다.원래목표는머니옥션에서통해빌린돈을완납하고환승론을통해서웰컴과산와머니를환승을해볼려구했지만,지금당장급한돈때문에계획을수정하게되었습니다.투자자여러분저에게작고큰힘을제게나누어주십시요.부탁드립겠습니다</t>
  </si>
  <si>
    <t>성실상환하게읍니다</t>
  </si>
  <si>
    <t>회사사정으로급여신고가적게책정되어급하게생활자금이필요하나더이상금융권대출이안되어신청합니다.</t>
  </si>
  <si>
    <t>신협796만원월23만원HK상호257만원월27만원동양생명490만원월43만원현대스위스625만원월43만원스타상호45만원월24만원사금융(5곳)약1300만원월53만원총상환월액:211만원월급대비상환액이크나월고정으로월급외100만원이고정적으로입급되므로금번대출을받아도상환하는데문제가없을것으로봅니다</t>
  </si>
  <si>
    <t>생활자금마련입니다.살다보니급하게필요해지네요..</t>
  </si>
  <si>
    <t>긴급하게생활자금이조금필요합니다.이번에이사와아기병원등쫌목돈들일이맞물렸네요성실하게상환하겠습니다.!</t>
  </si>
  <si>
    <t>카드값매월60만원가량그외보험비30만원가량꼬박꼬박상환하겠습니다저두월급안들어오믄화납니다.잊지않고연체하겠습니다.부탁드립니다.신랑월급이200정도됩니다,</t>
  </si>
  <si>
    <t>집에돈이필요하게되어대출을신청하게되었습니다.</t>
  </si>
  <si>
    <t>안녕하세요아버지께서공공기관에서공사를입찰하셔서일을보시고계십니다...이번에돈이조금부족하다하셔서제가대출을신청하게되었습니다...도움을주신다면절대연체없이대출금갚아나갈것이면최대한빨리상환이될수있도록하겠습니다...</t>
  </si>
  <si>
    <t>국민은행300농협은행800솔로몬500씨티캐피탈240학자금200급여는통장으로90만원현금으로50만원수령하고잇습니다...월상환액국민8만원,농협22만원,학자금8만원,씨티캐피탈15만원,솔로몬15만원내구있구요,,다합산되면68만원입니다...믿고투자해주신다면충분히상환은가능하다고합니다...</t>
  </si>
  <si>
    <t>이치료를위해서가입했습니다.이빨이너무안좋아서아무것도먹을수가없네요..</t>
  </si>
  <si>
    <t>저는지금이치료를위해서가입하게되었습니다.지금임플란트는4개를해야하며치료해야할이빨도많이있네요.이치료는빨리해야하는거알면서여유가안되어서못하고있었는데드디어이빨리아프기시작했네요..치과에가면돈이기에진통제를계속먹다가도저히안되서치과에갔더니치료가하루빨리필요하대요..근데저는신용카드가없습니다.그렇다고가족들께손벌릴입장도되지가않네요..요새카드없이한달에분할로상환하는곳이많다고하기에알아보니임플란트는안되고교정만그렇게가능하다고해서이렇게가입하게되었습니다..요샌진통제만먹고거의죽만먹다싶이하고있습니다.밤엔더아파져서더힘들어요.도와주세요..상환절대안미루고잘갚을께요...!</t>
  </si>
  <si>
    <t>머니라이프500하트캐싱300솔로몬저축200청주저축200부산은행1000이렇게있습니다.한달에이자나가는돈이60만원이넘습니다.저는지방은행1금융권에서일을하고있었는데사무직으로일을하고있었습니다.하지만이번에조직개편이되면서제가맡은업무가없어져서일을할수없게되어서일주일전에그만두었답니다.그래서지금면접보고2/1일부터새로가는직장을구해놓았습니다.은행월급일이원래10일이어서1월10일에월급을받았고,2월10일에퇴직금+17일일한금액이들어와요.그리고3월달부턴새로운직장에서근무한월급이들어옵니다..은행월급은한달에150이안됐지만새로직장구한곳은180이넘습니다.저믿고한번도도와주세요..사대보험,명함,급여명세서다보여드릴수있어요.믿고정말도와주세요ㅠㅠ</t>
  </si>
  <si>
    <t>생활자금신청합니다.</t>
  </si>
  <si>
    <t>필요합니다..</t>
  </si>
  <si>
    <t>취업준비를하고있습니다.</t>
  </si>
  <si>
    <t>취업준비를하고있습니다.올해졸업과동시에서울에와서취업준비를하고있습니다.</t>
  </si>
  <si>
    <t>1.주수입내역-많진않지만주1회5만원정도아르바이트2.월고정지출내역-기존대출이자5만원외없습니다.3.대출이후상환계획-하루빨리취업을하기위해노력중입니다.아주큰돈은아니지만취업자금에유용히사용할수있을것같습니다</t>
  </si>
  <si>
    <t>청담동에서헤어디자이너일을하고있습니다지금까지는어려서거의대부분의집에대소사일을언니가떠안고지내던중아버님께서건강검진후갑작스럽게몸이안좋다는사실을알게되어이번에는제가대출을받아병원비를마련하고싶어서대출을알아보던중제가이쪽으로는잘몰라서중개업자에게잘못서류를넘겨주어조회과다와급여를현금으로수령을하고있어서급여확인이안된다는부결전화만받던중소개로머니옥션이있다는것을알게되었습니다..은행권이나캐피탈처럼본인들이정해놓은조건들에적합하지않으면신청조차못하지만이곳은일반분들께서조건과이유를보시고투자를해서경매식으로진행이되는곳이라하여실날같은희망을안고&amp;#49889;청하게되었습니다</t>
  </si>
  <si>
    <t>2년전산와머니에서300을받고현재는100만원안으로남아있습니다월급1여는150정도이고현금수령중입니다(급여명세서와재직증명서발급가능하고재직확인전화가능합니다)산와머니납입금20휴대폰10어머님50기타생활30정도로여유자금은40정도이므로머니옥션대출후연체없이상환가능합니다</t>
  </si>
  <si>
    <t>생활자금이필요합니다연체없이상환잘할수있습니다요번달이후부터는장사가좀되는달이라틀림없이연체없이상환할수있습니다도와주셔여</t>
  </si>
  <si>
    <t>생활자금이필요합니다진짜생활자금입니다지금가스랑관리비가밀려끊기게생겼습니다</t>
  </si>
  <si>
    <t>요번달이후부터는장사가되는달이라연체없이상환잘할수있습니다</t>
  </si>
  <si>
    <t>아파트전세금상향과기대출상환목적입니다.</t>
  </si>
  <si>
    <t>이달초현재거주하고있는아파트에서전세금을상향한다고통보해왔습니다.금액은약400만원.얼마전배우자가커피숍을오픈하는차에갖고있던자금을거의소진하여여유가없어신청합니다.두번째는기대출상환목적입니다.저축은행3곳에잔액기준으로550만원이남아있어상환하려합니다.현대스위스250만원,HK저축은행200만원,친애저축은행100만원입니다.월상환액은총40만원고요.본건으로대출실행되면12만원정도상환액이줄어드는효과를볼수있습니다.나머지차액은순수생활자금으로활용하려합니다.차량이노후화되서수리를해야할것들이있습니다.기존대출은지금껏연체없이성실하게상환하고있습니다.따라서상환에대한RISK는없을것이라고말씀드릴수있습니다.</t>
  </si>
  <si>
    <t>기존대출내역(잔액기준)-현대스위스250만원,이율29.9%,월상환액23만원-HK저축은행200만원,이율29.9%,월상환액12만원-친애저축은행100만원,이율39.0%,월상환액5만원수입원-본인:600만원(월평균,작년연봉5700만원),보험대리점지사장.직접보험영업및FC관리를통한이중수입구조임.-배우자:250만원(월평균),커피전문점운영.부모님건물에입주하여사업중으로안정성탁월함.월지출내역-핸드폰사용료20만원-식대60만원-차량유지비70만원-보험료41만원-아이교육비20만원-부부용돈50만원-부모님용돈60만원(세분)-경조사비40만원-임대료100만원-저축50만원-기타생활비110만원(카드,전기,수도,가스등포함)대출이후상환계획-월수입850만원중지출금620만원을안정적으로다시계산해보면-월수입은850만원의90%인765만원으로산정(변동성감안)-지출금은620만원의110%인682만원으로산정(변동성감안)*위와같이변동성을고려하여도약80만원의여유자금이있어정상적인상환이가능합니다.</t>
  </si>
  <si>
    <t>생활자금의필요</t>
  </si>
  <si>
    <t>생활자금이필요합니다카드연체에따른카드사의독촉으로인하여자금이필요합니다</t>
  </si>
  <si>
    <t>상환계획월급여및출장비에서일정액을납입할것입니다</t>
  </si>
  <si>
    <t>마지막희망</t>
  </si>
  <si>
    <t>생활자금대출.이사관계로카드사용을많이했습니다그래서대출요청합니다</t>
  </si>
  <si>
    <t>매달급여일에꼬박꼬박잘납부하도록하겠습니다다른대출건도있지만아직까지한번도연체한적이없이성실히납부하고있습니다</t>
  </si>
  <si>
    <t>안녕하세요저는26살,대학을졸업하고행정고시를준비하고있는학생입니다.올해시험을치러1차는합격하고2차준비를하고있는데학원비가너무많이드네요..지금과외와틈틈히번역일을하고있어한달에꾸준히150만원정도,그리고용돈도50만원씩들어오고있습니다.하지만목돈이들어가야하는데..모아둔돈이없어이렇게찾아오게되었습니다.제가기대출이일견많아보일수도있다고,생각하실수도있는데요.학자금대출건은지금은나가는돈이없어서,기대출로보지않아도무방할것같습니다.나머지국민은행은작년7월에1천만원받아서,현재잔액이580만원남았습니다.8개월에4백2십을상환한상태이구요.농협은행은예금담보대출이라,크게신경쓰지않으셔도될것같습니다..나머지가저축은행두건인데요.5백만원원금일시상환으로이자만10만원가량다달이내고있습니다.둘다올해받은거구요.2010년부터금융거래를꾸준히해왔지만,연체는단한번도없었습니다.믿고빌려주시는만큼,더책임감을가지고갚아나가겠습니다.긴글읽어주셔서감사합니다.</t>
  </si>
  <si>
    <t>전세자금부족분대출</t>
  </si>
  <si>
    <t>안녕하십니까?금월에이사를할계획인데전세금이일부부족하여이렇게머니옥션을통해대출신청을합니다.현재거주중인곳이직장과너무멀어가까운곳으로부동산을계약하고늦어도다음달까지이사를계획중입니다.기존에2금융권대출등이많아금융기관대출이불가하나,검소하고성실한생활을바탕으로월200만원이상저축가능한상황이라상환에무리가없습니다.</t>
  </si>
  <si>
    <t>1.주수입내역월급여:세금공제후월380만원수령2.월고정지출내역기대출상환(원금+이자):140만원휴대폰:2만원/월식대:10만원/월(중식및석식-회사에서식사제공)원룸(전세)관리비:4만원/월3.대출이후상환계획월약50만원(원금+이자)씩매월상환하여24개월동안상환예정월수입380만원-고정비156만원-기타경비30만원=여유자금194만원→위의여유자금194만원중50만원을상환자금으로사용예정입니다.○술과담배를피우지않고집과직장만을오가는단순하고검소한생활로정상정인대출금상환을약속드립니다.</t>
  </si>
  <si>
    <t>현금서비스및카드론을채무통합하고싶습니다.</t>
  </si>
  <si>
    <t>급하게사용하느라카드론과현금서비스를이용했는데잘갚아지지도않고신용도도떨어졌습니다.일단은현금서비스를모두상환하고카드론일부를상환할계획입니다.그리고,상여금과매달월급에서남은금액으로남은2금융대출을상환하여2금융대출을모두갚게되면우리은행에서추가대출을받아여기에서받은대출금을조기상환할계획입니다.</t>
  </si>
  <si>
    <t>1.주수입내역-수입이불규칙할시평균금액기재지난해에월소득실급여:437만원올해월소득실급여:470만원2.월고정지출내역-기대출상환금액,휴대폰요금,식대,임대료등고정적으로지출하는내역모두기재기대출상환:237만원.휴대폰요금:4만원식대:8-9만원부모님용돈:30만원아파트관리비(가스비포함)등각종지출:20만원보험:30만원용돈:70만원총고정지출:400만원3.대출이후상환계획-수입대비고정지출내역을제외한금액을예로들어기재1)기대출변동으로인한고정지출변동이번주말(2015.1.30)입금될상여금400만원과여기에서받은대출금1500만원으로현금서비스와카드론을모두상환합니다.그러면,우리은행과KB캐피탈대출만남게되며기대출상환금액은273만원에서174만원으로변동됩니다.따라서,최종고정지출은최대301만원이됩니다.또한,우리은행대출중한건은5개월후에만기가되어121만원지출에서36만원지출로줄어들게됩니다.따라서,2015년7월부턴최대216만원이됩니다.2)수입대비상환계획이번달부터의월급실수령액은470만원으로고정지출을뺀금액은169만원이됩니다.머니옥션대출월상환금77.8만원을빼면92만원가량남게됩니다.위에서언급했듯이8월부터는우리은행상환지출이줄게되어177만원가량남게됩니다.(월급여-고정지출-머니옥션대출상환금)3)추후계획일단머니옥션대출을받아카드론과현금서비스를채무통합하고,추후에KB캐피탈대출을상환하게되면우리은행대출을받게되면머니옥션대출을조기상환할계획을가지고있습니다.</t>
  </si>
  <si>
    <t>성실하게연체없이상환하겠습니다.</t>
  </si>
  <si>
    <t>대출목적:차량노후화로인해무리하게차량을구입하여생활자금이부족합니다.사용용도:긴급생활자금으로사용하고자합니다.</t>
  </si>
  <si>
    <t>1.기존대출건-웰컴론300만원(이율연39%)-월상환내역:이자만납부(약12만원)2.공통-주수입원:엔지니어링업체에8년째종사중이며직급은과장입니다.-주수입금액:연봉3,500만원이며월230만원고정적으로수령합니다.수당은약50만원정도로평균월수령금액280만원입니다.-월지출내역:핸드폰비용약10만원,보험료14만원,용돈50만원,부모님용돈20만원총합계약100만원정도고정적으로지출되고있습니다.-대출이후상환계획:상기에서기재한바와같이매달약30만원정도는충분히상환가능하며매달1일에성실하게납부토록하겠습니다.3.머니옥션대출사유-몇년전과다한저축은행및소비자금융신용조회와1금융권대출연체로인해신용도가많이하락되어1,2금융권대출이어려운처지로부득이하게여기에문을두드리게되었습니다.도와주시면열심히벌어서열심히갚아나가겠습니다.감사합니다.</t>
  </si>
  <si>
    <t>안녕하세요..도와주세요ㅠ</t>
  </si>
  <si>
    <t>어린나이에결혼하고열심히살고있는한가정에가장입니다.그런데아이를키우다보니이번에유치원이나어린이집을보낼려하니금액이장난이아니더군요ㅠ저희부모님께맞겼었는데부모님도힘드신지..그래서대출신청하게되었습니다</t>
  </si>
  <si>
    <t>저의채무는다음과같습니다.현대캐피탈1건74만원남아있습니다/매달13만원정도지출대부업산와머니200엘하비스트300매달총24만원지출매달월급은기본급120+이렇게받고있습니다.와이프도같이일을하여서머니옥션투자자님들이투자해주신돈은잘상황할수있으며도와주셧으면합니다.</t>
  </si>
  <si>
    <t>성실히연체없이상환할자신있습니다.</t>
  </si>
  <si>
    <t>일하던직장이갑자기폐없을하는바람에무직인이되었습니다.하지만현제편의점아르바이트로인해이자및원금연체없이잘상환하고있습니다.아직월급날이아니다보니생활비가부족하여신청하게되었습니다.</t>
  </si>
  <si>
    <t>현재편의점아르바이트월급및실업급여를받고있습니다.편의점월급80만원과실업급여주20만원정도되한달100만원으로생활중이며,휴대폰비용10만원,출퇴근교통비5만원,보험료5만원,식대20만원,대출금이자30만원으로나가고있습니다.믿고투자해주십시요,연체없이꼬박꼬박상환하겠습니다.</t>
  </si>
  <si>
    <t>12개월내로일시상환6개월내로일시상환가능입니다.</t>
  </si>
  <si>
    <t>대출목적카드값대출사용카드값처리</t>
  </si>
  <si>
    <t>주상환계획1.급여소득자입니다.연봉은2600정도입니다.2.혹시라도대출후2개월내로직장을옮길경우전액상환해드리겠습니다.3.혹시라도재직증명서필요하시면한부보여드리겠습니다.4.만기일시상환입니다.혹시라도그전에</t>
  </si>
  <si>
    <t>급전구합니다..</t>
  </si>
  <si>
    <t>급하게돈이필요합니다.대출받기힘드네요....조금이라도병원비보탤돈이필요합니다.</t>
  </si>
  <si>
    <t>월급으로충분히상환가능합니다.성실히갚겠습니다.</t>
  </si>
  <si>
    <t>생활자금이며12개월상환계획으로하겠습니다.</t>
  </si>
  <si>
    <t>3d그래픽학원등록및기타생활자금이며학원에서라이센스획득이되면연봉을늘릴수있기&amp;#46468;문에대출을원하고있습니다.</t>
  </si>
  <si>
    <t>기타대출은매월30만원정도상환에있으며월수입이최저150이고평균200정도됩니다월납일정확히지키고나름제가일하는곳에잔뼈가굵어지려는단계라열심히성실히일하고있습니다.</t>
  </si>
  <si>
    <t>대출받고싶어요</t>
  </si>
  <si>
    <t>2013년은절약하는해</t>
  </si>
  <si>
    <t>무분별하게카드를사용하여생활비부족으로신청하게되었습니다.</t>
  </si>
  <si>
    <t>다른대출건-한국투자저축은행:1,700만원월납부-488,000원.머니옥션-566,000원-월납부142,000원주수입-1,420,000원부수입-150,000~300,000원고정지출;빚-630,000원저축-200,000원통신비-70,000원십일조-140,000원아무생각없이지출되고있는카드사용을줄이고자합니다.돈의무서움을깊이반성하고절약하는방법을배우고앞으로남은5개월동안카드사용을줄이고자노력할것입니다.</t>
  </si>
  <si>
    <t>고금리대출을상환할려고합니다</t>
  </si>
  <si>
    <t>현재고금리대출을사용하고있습니다.애니원이구여금리는39%입니다.위의대출을상환하고싶습니다.</t>
  </si>
  <si>
    <t>저는공무원으로연봉4500정도됩니다.여러분들이도와주시면성실히상환하겠습니다.아무쪼록많은도움부탁드립니다.</t>
  </si>
  <si>
    <t>도와주세여..</t>
  </si>
  <si>
    <t>갑자기회사퇴사로생활이어려워져이것저것찾아보다머니옥션을알게되었습니다.</t>
  </si>
  <si>
    <t>솔로몬저축은행600만원대출이자13만원현재540만원남앗습니다러쉬앤캐쉬50만원대출거의다갚았습니다웰컴론100만원대출거의다갚아갑니다LG전자계약직생활을하다집안불화와여자친구의임신으로생활이많이어려워졌습니다한번만도와주십쇼공장생활만쭉햇습니다중소기업야간2교대면접&amp;#48419;구여한달에200이상받을거같습니다이자재날짜에꼭내구상환확실히하겠습니다</t>
  </si>
  <si>
    <t>급여일변경으로인해부득이하게생활자금으로신청합니다</t>
  </si>
  <si>
    <t>매월급여일에원리금균등상환으로생각하고있습니다매월10만원미만으로</t>
  </si>
  <si>
    <t>약속은꼭지키겠습니다</t>
  </si>
  <si>
    <t>수술비및약값도와주실분부탁드립니다...</t>
  </si>
  <si>
    <t>6개월안에완납을약속드립니다...현재약값과수술비가필요해빌리게되엇습니다...정확하게3개월치약값및수술비가활인해서157만원이나오더군요ㅠ연체없이잘상환할수잇으니부탁드립니다</t>
  </si>
  <si>
    <t>현재래스토랑근무월150받으며통장수령합니다4대보험가입되잇구요한달에40씩5개월안에완납약속드립니다부탁드립니다</t>
  </si>
  <si>
    <t>7살막내딸치아관리를잘못하여어린이치과에서치료할려고하니치료비가200백만원에서300백만원나왔습니다이번에전세금을올려주다보니여유자금이없어대출신청합니다</t>
  </si>
  <si>
    <t>저희부부는맞벌이를하고있습니다2년전쯤에아내가머니옥션에서300백대출를받은적이있습니다연체없이상환는잘햇구요이번에는제가신청하게&amp;#46095;습니다저는월급이세금빼고233만정도수령을하고아내는식당아르바이트를하여100정도수입이있습니다자가용는없고회사차량을이용해출퇴근해서생활비는조금여유가있습니다공과금(전기.수도.전화비...등)으로30만원정도나가고자녀교육비(40만원)식비(60만원)보험(40만원)기타(30만원)정도지출로나갑니다머니옥션에서300백대출받아18개월분할로하니월21만원정도상환금이나오네요대출해주신다면연체없이상환하겠습니다</t>
  </si>
  <si>
    <t>마지막남은고금리대출전환하려고합니다</t>
  </si>
  <si>
    <t>2012.01.25HK상호저축은행본점-3,127(천원)2012.07.17한국스탠다드차타드캐본점-1,448(천원)두군데남은고금리대출상환목적입니다둘다이자율이29%넘어서이자나가는걸로원금상환하려고합니다</t>
  </si>
  <si>
    <t>소득:월급여-200만원지출:캠코전환대출우리은행35만원보험료및카드결제금액70만원마지막머니옥션에납부중이던상환금액오늘종료되었습니다..다시재이용하여신용을올리고낮은금리로한번더전환하려합니다기존상환금액에서오히려더줄어들기때문에상환계획을따로잡지는않았습니다원래쓰고있던건모두캠코에서전환대출신청한덕분에한달에35만원남짓나가는기대출건이있고이번신청건만전환되면월부채상환금액이한달에55만원이기때문에낙찰만된다면하루하루가행복할것같습니다기존근무지계속근무중이며9월이되면5년째근무하게됩니다급여는기존대로200만원수령중입니다</t>
  </si>
  <si>
    <t>치과치료목적으로개인대출신청드립니다</t>
  </si>
  <si>
    <t>성실하게직장생활꾸준히하는과정에주야로근무를하다보니잇몸이상해치과치료중입니다갑작스런목돈이한번에드는상황에부담도되고주야근무를교대로하다보니은행이나다른대출로서류준비하기도복잡해인터넷서치하다알게되인터넷으로처리하고매달급여에서상환소액씩하면문제없을것을자부합니다처음이지만근로소득자인만큼소득증빙에문제없고성실상환할것을약속드립니다.</t>
  </si>
  <si>
    <t>급여에서나가는대출상환은없고집장만하기위한대출일부는와이프가가계하면서상환하고있으며아파트장만을위해저축하는부분을깨지않고치과치료를받기위해옥션에신청을하는것이니큰무리없습을확신합니다급여에서바로바로이체하겠습니다</t>
  </si>
  <si>
    <t>보증금(원룸)대출도와주세요</t>
  </si>
  <si>
    <t>회사와조금멀리떨어진곳에생활을하고있습니다.회사에서차량을빌려줘서출퇴근을하고있지만당장9월부터회사에서차를필요로하여더이상쓸수없게되었습니다.지금사는곳에서회사까지는버스도없습니다.2번갈아타면회사까지갈수있고소요시간이45분입니다.그래서회사옆에있는자그마한원룸으로이사를가려합니다.현제살고있는곳에주거형태도상당히열악하여이사를가기로마음먹게되었습니다.</t>
  </si>
  <si>
    <t>2곳모두32%각14만원9만원씩내고있습니다.한곳은원금잔액230이며나머지한곳은잔액250입니다.현제는운좋게취업에성공하여중소기업에취업하게되었습니다.유통회사이며목우촌유통을책임지는담당자로일을하고있습니다.월급여170+인센티브입니다.급여에서4대보험제외하면156+인센티브입니다.인센티브는대략월20~30입니다.월고정지출내역으로는방값15만원(친구와함께살고있습니다.)통신비7만원기대출이자23만원공과금5만원식대13만원교통비는따로나가지않습니다회사차량으로출퇴근하고있습니다.월고정지출63만원입니다.긴글읽어주셔서감사합니다!</t>
  </si>
  <si>
    <t>새로운환경에서새롭게시작하고싶습니다도와주세요</t>
  </si>
  <si>
    <t>지난3년여동안동네야식집에서일을하다가점점경기를타고가게사정이어려워지면서월급을제대로주지않아그만두게되었습니다.그후다른직장을알아볼려고수없이면접을보고다녔지만3개월동안직장을못구한채시간만버리고말았습니다..그동안적게나마모아둔돈으로월세방과,식비,핸드폰요금에동생교통차비등으로나가버려조금힘이들어서대출을알아보는중머니옥션이좋다고해서가입하고이렇게신청해봅니다.</t>
  </si>
  <si>
    <t>기존대출받은곳은한번도없습니다핸드폰연체를3개월정도되다가냈습니다..이번에새로구한곳이개인식당입니다월160만원으로시작한다고합니다.기존에일을했던곳도꾸준히오랫동안일을해서,성실하다는말을많이들었습니다믿고제게투자를해주신다면성실히갚아나겠습니다..도와주세요</t>
  </si>
  <si>
    <t>34살두딸아빠입니다직업학교졸업하고이번에취업하였습니다.힘든생활고에신청합니다</t>
  </si>
  <si>
    <t>27살에결혼하고더많은욕심에다니던직장을그만두고만화방을운영하다가잘안되어서손해만보고접었습니다.새로운마음으로기술을배우려고직업전문학교를수료하여이번달4일에시설관리로취직하였습니다그동안와이프가보험회사에서버는돈으로간간히버티면서살아왔는데..두딸키우면서생활하려니많이부족해서와이프가장모님한테장인어른월급을빌려서장모님도힘들어하셔서이렇게신청합니다네이버검색하다가사금융보다좋다고하여신청합니다...</t>
  </si>
  <si>
    <t>기존대출은러시앤캐쉬230만원정도남았습니다월15만원씩원리금균등상환방식으로갚아나가고있습니다.지출내역은아이들어린이집과애들한테들어가는돈이40만원정도입니다휴대폰와이프랑저30만원러시15만원전기세도시가스등공과금30만원와이프신용회복기금60만원월세25만원유류비및생활자금40만원수입원와이프월급200이상씩타고요저도이번회사연봉2000만원월세금배고160입니다지출내역빼고도100여유돈이남아서성실히납부할수있습니다.학원다니면서급여를못타서힘들게되었습니다도와주시면감사히생각하며상환잘하겠습니다</t>
  </si>
  <si>
    <t>성실상환약속드리겠습니다</t>
  </si>
  <si>
    <t>요번달생활자금이부족해서신청합니다친정동생결혼식하는데..친정살림이넉넉치않아엄마께남편몰래80만원드렸습니다..친정일이라밑보일까봐남편에겐얘기를못했습니다.결혼식등등...아이언어치료비등으로너무많이나가서카드값으로많이나가는데급한돈은50만원정도가필요합니다.대출신청에100만원이상부터라급히신청합니다당장카드값이급해서대출신청합니다..</t>
  </si>
  <si>
    <t>현재총1300대출이있습니다한번도연체없이잘상환하고있습니다애기아빠는한달160평균두달에한번씩보너스로300정도됩니다연말상여금도많이들어옵니다..작년원천징수에연봉4천이었습니다..주부지만현재홍삼을팔고있어서개인명의로돈이들어옵니다한달50~60정도소득이있습니다일정한소득이아니라많이팔릴땐많이팔리고적게팔릴땐잘안팔립니다..믿어주시면믿어주신만큼성실하게상환약속드리겠습니다...</t>
  </si>
  <si>
    <t>카드대금납무(직장인입니다.매월급여일에맞춰상환하겠습니다.최대한빠른시간내에모두상환하겠습니다</t>
  </si>
  <si>
    <t>지난달집안에급하게목돈이들어가서이번달카드대금납부가힘들것같아이렇게대출신청을하게되었습니다.제가예전에신용관리를잘못해등급이많이낮아져금융사대출이힘들었습니다.지금도신용등급을올리기위해연체안하기위해이렇게대출을신청합니다.</t>
  </si>
  <si>
    <t>1.기존대출건햇살론:700만원(연10.2%)사금융:300만원(연28.7%)월수입:300만원월상환금액:40만원2.저는현재GS네오텍이라는건설사에대리로근무하고있습니다.저희회사는연4천억가까운매출을올리고있는중견건설사입니다.저는월300정도임금을받고있으며통장으로임금수령하고있고4대보험도들어가고있습니다.월고정지출금액통신비:10만원대출이자:40만원생활자금:50만원교통비:30만원정기적금:100만원제가현재고정지출금액을빼고난여유자금이월30~40만원정도가됩니다.매월급여일이15일입니다.급여일에맞춰서이자와원금을분할상환하도로하겠습니다.절대연체되는일없도록하겠습니다.</t>
  </si>
  <si>
    <t>어머니가암환자이십니다여러군대대출문의해봤지만현재기대출로대출이더이상어려운상황입니다...아버지혼자너무힘들셔서같이짐을안고가고싶습니다.</t>
  </si>
  <si>
    <t>현재부채가잇지만단한번도이자를밀린적이없습니다현재월급이170정도이며월부채30씩내고있습니다.말주변이없어서상세히적지못하겠습니다하지만밀리지않고꼬박꼬박갚아나가겠습니다.</t>
  </si>
  <si>
    <t>신용대출신청합니다</t>
  </si>
  <si>
    <t>집보증금</t>
  </si>
  <si>
    <t>대부업대출대환목적</t>
  </si>
  <si>
    <t>생활자금이필요하여신청합니다.</t>
  </si>
  <si>
    <t>급하게필요한자금이있어서이렇게글을적습니다잘상환할자신있습니다믿고부탁드립니다</t>
  </si>
  <si>
    <t>1.주수입내역-직장에서받는월급(180~220)+디자인비(정확한기재불가매월다름)2.월고정지출내역-(상환비용60~80만원)+휴대폰비(10만원)3.대출이후상환계획-나머지금액으로상환가능합니다꼭좀부탁드리겠습니다</t>
  </si>
  <si>
    <t>개인회생중입니다</t>
  </si>
  <si>
    <t>생활자금용도로신청합니다.</t>
  </si>
  <si>
    <t>취업준비자금신청합니다.</t>
  </si>
  <si>
    <t>방보증금이필요합니다.</t>
  </si>
  <si>
    <t>연체없이잘갚겠습니다</t>
  </si>
  <si>
    <t>믿음에감사드립니다.</t>
  </si>
  <si>
    <t>금융상환목적으로대출을받고자합니다.</t>
  </si>
  <si>
    <t>안녕하세요~저는고등학교에서컴퓨터를지도하고있는교사입니다.2003년직장생활초기에집안사정으로카드연체가되다보니신용등급이낮아은행권에서대출이어려워져이렇게글을남기게되었습니다.한번안좋아진등급을올리긴힘들더라구요~ㅠㅠ일년전에저축은행에서만기상환으로400만원을대출받았는데이번에6월21일이만기일이라급하게돈이필요하게되었습니다.월급은230만원정도구여일년동안연체없이갚아나갈수있을것같아신청하게되었습니다.잘부탁드립니다.읽어주셔서감사합니다.</t>
  </si>
  <si>
    <t>기존대출을상환하고자합니다</t>
  </si>
  <si>
    <t>기존에일반대부업체에서150만원과250만원총400만원의대출을22개월상환으로받았어요10개월동안연체없이상환하였고1년이남아있구요높은이자율때문에갚아도갚아도끝이안보이네요현재안양(명학)에있는국가기관(농림부)에서근무를하고,세금을제하고100만원정도의월급을수령,매달35만원를기존대출상환,교통비및휴대폰사용료를포함한40만원의카드값을내고있습니다</t>
  </si>
  <si>
    <t>생활자금이필요합니다.도와주세요</t>
  </si>
  <si>
    <t>생활자금이급히필요합니다.아내수술(맘모톰)도더이상미룰수없고이사도해서(원룸월세)이번달만힘들게되었습니다.이번달에아내도공장에취직했습니다.제월급이150만원정도되고아내가100만원합쳐서연봉3천정도됩니다.기존부채가있지만이제까지잘상환해오고있습니다.작년에회사부도로실직기간이길어서여기저기대출신청을하였으나신용조회기록이많아부결되었습니다.그동안잘극복하여왔으며100만원정도있으면정상적으로생활할수있으므로이렇게도움을청합니다.부디도와주십시오</t>
  </si>
  <si>
    <t>지금진행중인데자금이조금부족하네요..</t>
  </si>
  <si>
    <t>저는패션디자인과를졸업해서서울에서직장생활을4년정도하다가작년에혼자사업을시작하게되었습니다.먼저멋모르고의류사업을시작했다가1년동안시행착오도많이격었습니다.인터넷홈쇼핑등등여러가지해보다가실패도해봤습니다..그러는동안여러사람들을만나서주위에도와주는분들도많이생겼습니다.지금은일본수출에이젼시에프로모션으로대신생산을맡아서해주고있습니다.물론지금도생산을하고있습니다.물론일본에이젼시도확실한곳이고요..결재도깔끔하고요..그런데지금물량이좀늘어나서갑자기돈이좀막히네요..확실하게상환을약속드립니다..믿고대출을해주실분들부탁드립니다..나중에은혜는잊지않겠습니다.지금까지대출은보험약관대출과사금융이합이한300정도남아있어요물론연체는없고요이번에생산하고나면사금융부터해결할생각이구요..감사합니다</t>
  </si>
  <si>
    <t>(재신청)금융상환입니다.</t>
  </si>
  <si>
    <t>유찰되어재신청합니다.비록유찰되긴했어도,몇분이투자신청을해주어서힘이많이생깁니다.믿고투자해주는것만큼상환에대해서도약속을잘지키겠습니다.저는28세때학원을운영하였습니다.그때새마을금고에서대출을받았구요.그때대출받은550만원중남은금액250만원을더이상연장이안된다하여상환을해야합니다.그래서급하게돈이필요한사항입니다.결혼과동시에학원을정리하고아파트를얻어서수학개인과외를시작하였습니다.결혼하여지금껏남편은사법고시공부를하였습니다.6월에마지막으로2차시험을치루고,10월발표기다리면서7월부터직장에출근하였습니다.여때까지두아이를키우며남편뒷바라지를하느라저축하나없는생활을하였습니다.월수입은450~500만원정도입니다.6월까지계산해본다면남편생활비200,4식구보험료80만원,과외하는아파트월세60만원,아이교육비80만원,생활비등등입니다.그나마7월부터는남편생활비200만원이나가지않은관계로저축도하고,대출상환계획도잡아보려합니다..상환능력충분하구요.신뢰와믿음은충분한사람입니다.믿고투자해주세요...감사합니다...</t>
  </si>
  <si>
    <t>꼭좀부탁드리겠습니다!!</t>
  </si>
  <si>
    <t>안녕하세요!!25살이구요,신용확실한!!성실하게정규직근무중인사람입니다.4월경에사장님이잠적하시면서3개월동안받지못한월급과퇴직금때문에방세,휴대폰비,생활비등으로4개월여간쓴카드값등을막을려고합니다.ㅠㅠ현제정규직으로다시근무중이구요!월160상여금400%로근무하고있습니다!!상여금나오는달엔최대한조기상환할것입니다.월급못받아서허덕이기전엔정말연체하나없이신용깨끗했었습니다ㅠㅠ믿고대출부탁드립니다!!다시힘내보려고합니다!!도와주세요ㅠㅠㅠㅠㅠㅠㅠ</t>
  </si>
  <si>
    <t>열심히갚겠습니다....</t>
  </si>
  <si>
    <t>지금현재경기도에있는골프장에서골프장일을도우며골프를배우고있는프로지망생입니다..운동자금과개인적인사정으로사금융에서돈을조금빌렸습니다지금은거의갚고300정도남은상태입니다...고이율이아까워기회가돼면정리를하고싶네요....정기적인수입은200정도입니다.또다른부채는삼성카드에300정도있습니다달달이15만원정도씩내구있구여지금까지연체한번한적없습니다...정규직이아니라사금융을써서신용등급이8등급나오네요현재카드나연체같은건하나도없습니다.....핸드폰값5만원정도나가고다른데돈들어갈일을없네요열심히상환하겠습니다</t>
  </si>
  <si>
    <t>성실함으로일생을살아왔습니다.도와주십쇼부탁드리겠습니다.</t>
  </si>
  <si>
    <t>저는현재게임기유통업체에서근무중입니다.급여는월180만원이고매달1일에현금수령을하고있습니다.이곳에취업한지는대략5개월정도되어가는데제대로급여통장을만들어서급여일에찍은건이번달부터입니다.현재솔로몬상호저축은행에서300만원스타크레디트에서200만원받아서연체없이잘갚아나가고있구요핸드폰요금연체가있는데이것때문에너무불이익이많아서이걸한번에갚고자대출금을신청합니다.이자가한달에24만원씩나가구요차비와식비를포함한생활비60만원주택청약부금12만5천원현재계획중인인터넷쇼핑몰사업비10~20만원그리고나면한달에대략60~70만원정도의여유돈이있는데요이여윳돈으로갚아나가겠습니다.남들이힘들게번돈빌려서약속안지키는파렴치한인간이절대아님을자신있게보장합니다.믿고도와주시면열심히살면서갚아나가겠습니다.읽어주셔서감사합니다.</t>
  </si>
  <si>
    <t>4학년2학기등록금,학원강사알바같이시작합니다.</t>
  </si>
  <si>
    <t>4학년2학기한학기를남겨둔공대생입니다.국립대이고장학금받은것이있어등록금은별어려움없이처리하였는데,기한을놓쳐서기숙사비납부가늦어져,방을구해야하는데학교근처는다들6개월일시불이라힘드네요.다음주면개학인데,거쳐가안정해지니도통공부도,일도손에않잡히네요.생활력강한건장한대한민국남자입니다.학기시작과함께학교근처학교에서수학강사알바도시작하고요.비교적지역에서있기있는공대라몇개월있으면취업도문제없습니다.그러므로연체걱정안하셔도됩니다.안심하시고,꼭투자부탁드립니다.~~~~</t>
  </si>
  <si>
    <t>다시신청합니다.</t>
  </si>
  <si>
    <t>먼저입찰해주셨던분들에게감사하다는말씀드립니다.아쉽게유찰이되었군요..제조건은직업은군인입니다.계급은하사구요5년차입니다.2010년까지근무예정입니다.월급여는150만원정도이고상여금두달에한번씩있습니다.자금용도는치과치료하는데돈이상상외로많이들어가게되어서입니다.월지출은사금융4군데총60만원저축은행14만5천원씩들어갑니다.1년여정도쓰고있는데연체한번없구요잘상환하고있습니다(군인은연체해서전화라도오면큰일납니다.)100만원정도빌려서연49%의이자로상환하겠습니다.제가산와에서65%짜리쓰다가신용좋다고49%로전환받았는데그정도이자정도는감수하겠습니다.더이상타금융조회해서기록남기기가겁이납니다..저번에입찰해주셨던분들재입찰부탁드리구요다른분들고많은입찰바라겠습니다.</t>
  </si>
  <si>
    <t>집수리비</t>
  </si>
  <si>
    <t>다시재신청합니다</t>
  </si>
  <si>
    <t>라식수술비</t>
  </si>
  <si>
    <t>안녕하세요서울강남에직장을둔31살의회사원입니다.올겨울에라식을하고자긴급자금을대출하고자합니다.은행권및캐피탈채무는전체액이350만원정도이며,월30만원씩상환하고있습니다.월280만원정도의월급을받으며,&lt;보너스불포함&gt;충분히상환능력을가지고있습니다.현재등급은크레딧뱅크8등급이며,오래전카드대란때현금서비스비율을줄이는바람에크게어려움을겪은적이있으나,현재는거의상환한상태입니다.은행권대출이다소힘들고,대부업체나사채를쓸만큼어리석지않아,머니옥션을노크하게되었습니다.꾸준히상환하는데문제가없는만큼열심히갚겠으니,좋은인연부탁드리겠습니다.감사합니다.</t>
  </si>
  <si>
    <t>대부업환승론신청입니다</t>
  </si>
  <si>
    <t>현재대부업두군데에서약700만원정도대출을받아사용중입니다이자부담이너무커서이자부담을줄이려신청합니다현재직장에서인정받아년말에승진및연봉도인상됩니다월상환액은정해지는대로입금가능합니다가능하면일찍대출이되었음합니다이자가너무비싸네요</t>
  </si>
  <si>
    <t>안전한곳에서사금융상환하려고합니다.</t>
  </si>
  <si>
    <t>생활자금으로급하게사금융에서대출을받았습니다..4개월이지났는데상환할때마다이자가너무높아아무래도낮은금리로바꾸는것이현명할것같고직장을다니고있어서상환하는데에별큰문제가없다는판단에신청을하게되었습니다.환승론에해당이되나신용대출을신청한이유는...학원에서정규직으로근무를하고있으나학원특성상(4대보험및고용보험에가입하지않고)월급도현금으로받기에소득증빙자료가안되어신용대출로신청합니다.금리높은사금융을이용한것도바로그이유입니다.관심주셔서빠른시일내에정리할수있도록도와주시면감사하겠습니다.</t>
  </si>
  <si>
    <t>읽어주셔서감사합니다</t>
  </si>
  <si>
    <t>캐피탈두곳씨티파이넨셜과대우캐피탈에서대출받은1200만원을상환하고싶습니다저는단한번도단하루도연체하지않고계속갚고있습니다제월급과연봉은보셔서아시겠지만월150만원(실수령액135만원,상여포함220만원(일년4번)입니다이중에80만원정도를캐피탈두곳(50만원)과은행(씨티30만원)에갚고있습니다(국민마이너스라한달5만원정도500만원을거의다?을경우)도와주신다면갚은데는크게지장없습니다..제가보여줄수있는건믿어달란말밖에없습니다..여기에많은대출희망자들을보면저보다더높은이자를제시한분들도있고정말힘든사람도많이있습니다..전단지이자를줄여보자는마음이니까요..많은이자를바라신다면전아닙니다..하지만정말믿을수있는사람은찾는다면제가보여드리겠습니다절대이제껏그랬듯이연체...그런건절대안합니다..믿어주시고투자해주십시요글끝까지읽어주셔서감사합니다..</t>
  </si>
  <si>
    <t>현재사금융에서1800만원정도쓰고있으며이자율이1000만원은65%이며800만원은자동차를담보로걸고도이자만한달에120만원입니다.현재너무벅차는이자및원금상환으로조금더낮은이자율에상환을하고싶습니다.정말한달한달이이자매꾸느라너무힘든상황입니다.조금더낮은이자로환승만해주신다면연체없이상환하겠습니다.</t>
  </si>
  <si>
    <t>고금리대부업대출을상환하려합니다.</t>
  </si>
  <si>
    <t>2007.6.경집안에목돈이필요해서아는분에게부탁을드렸는데(제가신경쓸겨를이없었습니다)그분께서이리저리알아봐주신다는게대출중개인을통해대출을받은결과이율은터무니없이높고신용도만하락시켰습니다.2금융권대출포함하여모두한달에230만원정도를대출금상환자금으로쓰고있는데계산해보니정말터무니없는짓이더군요.매월급여가세후580만원정도되어서상환하는데는전혀지장이없지만상식밖의이자가너무불합리하다는생각이듭니다.(현재까지연체는한번도없었습니다.)일단2-3군데의대부업채무를상환하고나머지는다음달급여부터한번에변제해버릴생각입니다.급여일은매달21일이라만약환승론을받게된다면25일이전에미리변제할생각이구요.투자자님들의많은관심부탁드립니다.</t>
  </si>
  <si>
    <t>육군상사로22년째복무중이며퇴직금은현재1억2천정도이며사금융의높은이자를줄이고싶어서대출을신청합니다.매월10일이아내와같은급여일이며올8월이면매월48만원정도상환중인CT뱅크의대출금이완료됩니다.지금까지대출금에대하여연체를한적이없으며성실한납부를약속드립니다.</t>
  </si>
  <si>
    <t>채무상환에도움을구하고자합니다.</t>
  </si>
  <si>
    <t>현재변변치못한직장이지만연봉1500만원정도받고있는직장인입니다.현재저의채무액이은행,대부업전부합쳐약900만원입니다.은행권은이자가그나마낮지만몇개월전에아무것도모르고어머니의부탁으로대부업체2군대에총500만원을빌렸습니다그때당시전대부업체가어떤곳인지몰랐고이렇게이자가살인적인줄몰랐습니다.뒤늦게깨닫고아차실수했구나했지만그땐이미늦었죠...저의신용은거의바닥으로떨어진후더군요...한때어머니를정말원망했지만지금까지연체없이꾸준히갚아나가고있습니다.언제다갚나했지만벌써7개월이넘었더군요..더이상신용이떨어질데가없기에꾸준한상환만이살길이다하고이를악물고갚아나가고있습니다.머니옥션의투자자분들에게도움을구하고자합니다많은관심부탁드립니다...</t>
  </si>
  <si>
    <t>지금까지연체이력단한건도없습니다.믿고도와주세요</t>
  </si>
  <si>
    <t>인터넷에서의류를판매하고있는사업자입니다.인터넷판매는5년정도되었고요지금은기반을탄탄히닦아놓은상태입니다.그동안옥션에서판매를하면서주문량이많아져물품구입자금으로사금융권에서받은대출금중1년9개월전에받은대출등모두포함하여지금까지연체없이상환을잘하고있습니다.단한번도연체한이력이없습니다.현재옥션에서물품판매를하면서파워셀러란판매신용등급을얻어서3년동안한번도파워셀러를놓친적이없습니다.1년매출이3억정도되어다른오픈마켓MD분둘이들어올것을권유하여올해1월초부터인터파크,지에스이스토어,싸이마켓,네이트몰,온켓5곳에입점을했습니다.MD분들에덕으로(광고)현재매출이생각했던것보다괜찮게나오고있습니다.자택에서근무를하고있습니다.현재일이너무많아져하루에잠을2시간정도자는실정입니다.사업장을넓히고싶어서가게를알아보던중보증금이500정도모자라서이렇게옥션경매에올리게되었습니다.사업을하던중대출중계업체인줄모르고신용조회와금융권에서받을수있는대출도사금융조회건수로대출을받을수가없다는걸1년전에알았습니다.믿고도와주신다면열심히벌어감사하는마음으로연체없이잘상환하겠습니다.</t>
  </si>
  <si>
    <t>사업자금대출신청합니다.읽어보시고투자바랍니다</t>
  </si>
  <si>
    <t>인생을살아가다보면금전문제만큼힘든게없는것같습니다.저는2005년경친구와동업을하다가친구의금전문제로인하여카드및기대출금이연체되어2006년경신용불량자가되었습니다.2006년말경에카드대금및대출금은상환하여신용불량에서벗어났으나,그기록이3년간남아있어서신용등급영향을미쳐,각종대출이어렵게되었습니다.그래서사금융과머니옥션을이용하게되었습니다.제가하고있는일은2006년부터지인과도소매,무역업을하다가2007년6월부터도,소매업을하고있으며,각종생활잡화를인터넷오픈마켓에판매하고있습니다.(옥션,지마켓,인터파크,디엔샵,온켓,gse스토어,네이트몰,싸이마켓,11번가)월매출은900만에서1300만원이며,이익은250만에서300정도입니다.부채현황:은행권:180,저축은행:200대부업:270머니옥션:90계:740만지출현황:대출금상환및이자:55,각종공과금및통신비:30사업경비및제경비:80만,기타:35만제사업이어느정도안정권에들어감에따라여유자금으로50정도발생하므로390만원24개월분할상환하는데어려움이없습니다.그리고만약대출이가능하면대부업에서받은금액을상환하고나머지는사업자금으로쓸예정입니다.이글을읽어주셔서감사드리며,투자자님께연체없이상환할것을약속드립니다.많은투자바랍나다.</t>
  </si>
  <si>
    <t>친정에일이생겨서어디에얘기도못하고이렇게급하게옥션머니에글을올립니다작년에어머니묘소연장건으로대출신청을하였으나되지않아친정에서주위분들께부탁을드려묘소연장을할수있었습니다월얼마씩갚고있었지만지인이갑자기일이생겨남음돈을달라고하는바람에글을올립니다도움을주셔서대출을받게된다면연체없이갚을것을약속드리면남편이군인이라서상환일을급여일로했습니다도움부탁드립니다</t>
  </si>
  <si>
    <t>다시한번도전해봅니다^^</t>
  </si>
  <si>
    <t>첫번째대출신청에서낙찰되지못해다시한번도전해봅니다투자자님의조언으로제가넘우많은금액을입찰해서부담이되신다고하셔서대출금액을낮춰보아요.저는돌복으로한복이나드레스를대여하는쇼핑몰을운영한지10개월정도되었어요.1월부가세신고때9만원정도의세금신고를하였습니다.현금입금을뺀카드전표로만신고를했어요.이번대출목적은한복주문이대량으로주문이들어와서제작비가모자라신청하게되었어요.배우자공동명의로3억원정도의아파트를소유하고있고아파트에대한대출이7천만원정도입니다본인명의로카드론대출이450정도되고지금10개월동안연체없이부지런히납부하고있는중이에요.저축은행에서48%500만원대출을받았는데넘우이율이높아2개월만에모두상환했어요.저축보험및펀드로한달에제명의로120만원정도넣고있어요.남편소득이연봉3700만원이고제가월200정도평균이며성수기때는더많은금액이입금됩니다.스튜디오에도옷을맞춰서가기때문에제가운영했던기간동안의평균매출입니다.아직사업자신고한지1년이안되은행권에서는대출이어려워주부대출을받을경우40%가까이이율이나온다고해서여기저기대출을알아보다조회건수때문에신용등급만하락하게되었어요ㅠ.ㅠ본래4등급이었는데말이죠...캐피탈사에서27%대에대출을해주겠다고하나...조회건수나대출기록이남아또신용등급이하락할께두려워머니옥션에대출신청을하게되었어요.투자하신금액에대해서아무걱정없이이율까지회수하실투자자님들은놓치지마시고꼭투자해주세요^^투자자님의많은관심부탁드립니다.</t>
  </si>
  <si>
    <t>일을시작함에앞서필요한생활자금입니다.지금현재1개월가까이근무를하였고첫봉급도15일받을예정입니다.그리고앞으로도계속열심히근무할것이며신용도끌어올릴예정입니다.월이자와원금을12개월꾸준히지급할예정이며회사생활6개월후에는금융권으로대출받아변제할계획도가지고있습니다.그리고지금은카드없고대출또한한곳도없습니다.그리고보통한달에160정도의봉급을수령합니다.4대보험가입이되었고요매월15일이봉급날이니당일오후바로입금가능합니다.지금현재근무개월수가짧아걱정이지만앞으로계속열심히근무를할것입니다.이제열심히살아갈려고노력하고있습니다.많이도와주시기바랍니다.대출없고카드대금이없기때문에1년동안갚아나가는데는문제없다고생각합니다.이렇게조건이나쁘지않은사람이왜대출을신청했을까궁금하실분도계실거라생각합니다.제가그동안어렵게살았습니다.이제정신차리고살아갈려고하니조금의생활자금이필요하더군요일에충실할수있게정리하고일에만매달릴려고합니다.그리고가족들에게더이상실망시키고싶지않습니다.그래서손벌리지않고제스스로노력해볼려고합니다.감사합니다.</t>
  </si>
  <si>
    <t>현재머니옥션에서9월달에대출200만원을받아서상환하고있는사람입니다연체한번없다가1월달에3일연체한적있습니다병원비가갑자기많이나가는바람에미리머니옥션에전화를해서3일뒤에상환하겠다고해서양해하고3일뒤에상환하고9월달부터연체없이잘상환하고있습니다현재사금융66%짜리가하나남아있었는데머니옥션에서또신청해도?다고해서이렇게글을올림니다현재부채현황은국민은행전세자금대출1830만원한달에이자6만원나가고있고씨티파이낸셜에700만원한달에30만원식나가고있고HK저축은행250만원한달에16만원씩나가고사금융한달에이자만20만원식나가고있습니다머니옥션도20만원식나가고있고요현재급여통장으로250만원월급수령하고있습니다또한번투자자님들이도와주신다면연체없이상환잘할수있습니다.투자자님들믿고투자하시면걱정끼치는일없을겁니다여태9월달부터연체없이상환하고있으니깐요그럼투자자님들앞으로번창하십시요</t>
  </si>
  <si>
    <t>제게도움을주십시요.</t>
  </si>
  <si>
    <t>유명프랜차이즈영어학원을운영하고있고,원생수는170~180명정도됩니다.회비가낮아서(12만/15만원)수익은그다지많지않고요.300만원전후꾸준합니다.직원6명과봉고차기사2명근무합니다.2007년학원이전하면서손해를많이봐서어려움을격었는데계속해서그여파가이어지고있습니다.1년은더고생해야할것같습니다.친누님에게연말에1500만원빌렸는데,4월말에급히상환하게되었습니다.500만원은있는데1000만원이힘들게되었습니다.매형몰래아파트잔금을빌린거라안갚을수도없습니다.집사람은집에서과외를하는데300정도벌어생활비는합니다.매월안정된수입이있으며,누님과약속을꼭지켜야하기에부끄럼을무릅쓰고여기올렸습니다.저는신용을꼭지키는사람이며,집사람과도의논했으며머니옥션에단기간돈을쓰고자합니다.연체나미상환은절대안하겠습니다.지금까지착하고성실하고건전하게만살았습니다.봉사활동도15년을한결같이하고있습니다.여기자기소개하면서정말부끄럽습니다.투자자로혹은대출자로활동할기회를갖고자합니다.</t>
  </si>
  <si>
    <t>새로운인생을출발하는심정!</t>
  </si>
  <si>
    <t>돈에무서움을알고그동안살아온시간이부끄럽기짝이없습니다.제나이32늦었다구생각할때가새로운시발점이될수있도록도움을이렇게청합니다.아직젊은나이많은것을잃기전에희망을얻고자합니다.이번에저축은행을상환할려구합니다.3월에..새마을금고420만원을상환해서여유자금이현재없고..무분별한조회로조회건수가많은걸제스스로인정하면서1%의심정으로투자자님들에선택을바람니다.지금현재입사한지2년넘었구월급은통장및현금두가지방식으로수령하고있습니다.통장152만원현금50여만원을받고있습니다.쉬는날아르바이트로30~40만원을더벌고있습니다.현재대출받은곳및카금연체는없구...상환에는문제가없다는걸말씀드리고싶습니다.말보다는실천으로보답하겠습니다.기회를주신다면이것을발판삼아재도약에기회를만들고싶습니다.투자자님들에게이렇게간절히부탁드리겠습니다.좋은결과를진심으로바람니다.끝까지글을읽어주신모든분들께감사드림니다.</t>
  </si>
  <si>
    <t>다시한번올려봅니다,</t>
  </si>
  <si>
    <t>우선두분도움주시려했던분들꼐진심으로감사드립니다.대출의목적은제가부모님을모시고살고있습니다.아직미혼이구요.어머님이작년에심혈관수술은장시간받으셨는데후유증때문인지여러가지로어려움을겪고계십니다.종합병원이란곳이결과를도출하기위해서하는검사가한두가지가아닌데다가의료보험혜택을못받는MRI같은검사는필히들어가기에적지않은금액이필요하더군요.직장생활하면서많지는않지만어느정도모았던금액도작년에수술비와입원비등으로지출한부분이커서이렇게대출을신청하게되었습니다.현재직장에다니고있습니다.한달급여는세금공제하고250만원조금넘구요.건축설계를하다보니기타부수적으로업무에아르바이트도짬짬이하고있습니다.돈이란게어려운거충분히알고있습니다.그렇기때문에상황의지확실하게가지고있습니다.초기에200만원이필요했었는데50만원은어찌제가마련이되어서다시한번글을올려봅니다.일시간에목돈이들어가는부분이라이렇게신청하게되었구요.여유가생기고한다면언제든조기상환하려고합니다.믿고도움주시면감사하겠습니다.</t>
  </si>
  <si>
    <t>●믿고투자하실분기다립니다도와주세요●</t>
  </si>
  <si>
    <t>우선고정수입있는직장인입니다.얼마전큰돈들어갈일이있어서그일에쓰느냐고지금상황이어렵게됐네요.대출받으면생활자금으로쓰려고합니다.곧둘째출산도다가오고,곧어머니환갑잔치도다가오고,현제여유돈이없어서고민이이만저만이아니네요,시간의여유만있다면그전까지꾸준이모아서쓰면되겠는데시간이촉박하니까여기에서도움요청해봅니다.상환계획은제가매달급여받으면각종세금,고정으로나가는돈이랑,또생활하고남는여유돈이50만원정도됩니다.이걸로상환할계획이며,제날짜에꼭납입하도록하겠습니다.투자자여러분도와주세요.글읽어주셔서감사함니다.즐거운하루보내세요~~</t>
  </si>
  <si>
    <t>투자자분들의도움을간절히기다리고있습니다</t>
  </si>
  <si>
    <t>1년전아이의수술과남편의허리때문에실직으로인해생활자금과수술비용으로사금융에발을들여놓게되었습니다..그땐정말급하고해서그나마대출이쉬운사금융에대출을받았지만그게족쇄가될줄은몰랐네요...다른곳으로문의를해보았지만중개업자로인한대출건으로조회건수와등급이너무낮아져서..힘듭니다신랑도건강해져서직장을다니고저도일을다닙니다하지만여러군데사금융을이용중이다보니..현재사금융모두원금과이자를함께내고있는데이자도만만치않고납기일에신경쓰는것도힘들구요신랑도4대보험이되는직장으로다니구저도4대보험가입은하지않았지만10개월째열심히직장을다니고있습니다크진않지만한달에맞벌이로340정도의수입이있고작은부업을해서부수입도있습니다투자자분들이믿고맡겨주신다면연체없이상환일인25일에맞추어서원금과이자를꼬박꼬박상환하겠습니다우리아이들에게부끄러운엄마가되지않도록연체없이잘갚겠다는약속을지키겠습니다많이도와주세요좋은하루되시고감사합니다</t>
  </si>
  <si>
    <t>투자자님들꼭읽어주시고도와주세요</t>
  </si>
  <si>
    <t>안녕하세요21세여성입니다.신청을했었는데신용등급이0등급이다보니투자자님들께서제가신용불량등재가되어있는걸로오해하실까봐재신청합니다.신용카드라든지신용거래가전혀없기때문에크래딧뱅크등급이산출되지않는다고합니다.지금껏휴대폰연체한번된적이없습니다.오해없으셨으면하는바램에적어봅니다제가족이라고는어머니와남동생그리고저,이렇게세식구입니다.일찍돌아가신아버지.모두들열심히정말열심히살아가고있습니다.현재아네스트150,에이원100,미즈사랑200만원을사용하고있습니다총450만원입니다.저는개인사업체에서월급여150만원을받고정직원으로일하고있습니다.4대보험,급여통장은없지만재직증명서,급여명세서등은다가능합니다.투자자님들도아시겠지만코참비즈라는곳에저희회사가홈페이지와함께등재되어있구요114에도인터넷렛츠114에도등재가되어있는회사입니다.난생처음대출이런것을받게되었는데아무것도모른채여기저기알아보다캐피날을알게되었습니다.대출가능하다는1차승인을받았으나2차승인거절이라는말씀을들었습니다.그캐피탈직원분이죄송하다시며다른곳을소개해주셨는데알고보니대출중개하는곳이더군요알게모르게조건도되지않는곳에낚시바늘던져놓고아무것이나물려라는식으로여기저기되는곳도안되게안되는곳에도서류가들어갔습니다.이사실도나중에알게되었습니다.결국엔과다조회라는이유로대출진행이어려워졌습니다.필요한금액은정해져있는데저의무지때문에이것도저것도안되는지경까지오고말았습니다.대출용도;이사로인한보증금부족상환능력;놀고먹는백수도아니고제앞가림정도는충분히할수있습니다월급을받으면제일먼저휴대폰요금부터대출이자까지납부해야될것들먼저계산하고따로관리할정도로꼼꼼한성격입니다.저희어머니께선늘말씀하십니다.남의돈때먹고잘사는사람없다죄짓고는평생을벌벌떨면서산다.귀에못이박히도록들어면서자랐습니다.상환계획;소득에서제일먼저제해두는것이납부할것들입니다.따로관리를하고있고연체든미납이든있을수없습니다.제일먼저메모해두고잊어버리는일없도록잘상환하겠습니다.여러투자자님들께서저에게까지도와주실차례가오기나할까걱정이많이됩니다.하지만원하는곳에길이있고무엇이든간절히바라면이루어진다고믿고있습니다.조금적게조금느리게차례가오고,투자받는데실패한다고해도다시글을적고다시신청을하고,투자자님들께서저에게도도움의손길을주실때까지기다리겠습니다.투자자님들도와주세요</t>
  </si>
  <si>
    <t>투자자님들도와주세요.</t>
  </si>
  <si>
    <t>33살주부입니다.현재우유배달을하고있구요.월급은70정도입니다.배우자는사업을하고있씁니다.통장에평균370~310정도입니다.월급은15일입니다.제가2년전일을하면서사금융을썼습니다.지금까지연체없이상환잘하고있습니다.6월달이시아버지칠순이라대출을하게되었습니다.저축은행은550남았구요.사금융에400남아있습니다.자동차할부한달에40만원이구요.상환능력은충분하다고생각합니다.투자자님들이많은관심부탁들립니다.</t>
  </si>
  <si>
    <t>현명한투자부탁드립니다.</t>
  </si>
  <si>
    <t>관심을가져주셔서감사합니다.저는부산에서화장품쇼핑몰을운영하고있습니다.현재는매출이월1000만정도밖에되지않지만꾸준히성장하고있습니다.대출을받을려는목적은현재저축은행에380만원대출금이남아있고카드론100만원정도대출금이있습니다.장사를하다보니자금이부족한적이있어서대출을받았습니다.이번달에좋은제품이있어서매입을많이하다보니대금결제일이25일인데현제상태로는3~4백만원정도부족할것같습니다.거래는신용이생명인지라한번실수를하게되면다시거래하기가힘들어서이렇게미리대출을받아놓을려고합니다.결제일까지판매수익으로결제가가능할지도모르지만안될경우를대비해서대출을신청합니다.저축은행쪽에서는추가대출이가능하다고하는데올7월달부터는은행쪽에서대출이가능하기에이곳에서대출을받아저축은행것을정리하고물품대금결제도미리준비해놓고신용점수도유지하고저에게는굉장히소중한대출신청입니다.많은투자자님들의현명한투자부탁드립니다.</t>
  </si>
  <si>
    <t>화장품은7,8월이비수기입니다.그래서8월달까지는되도록이면물건매입을줄일생각입니다.물론아주물품을구입하지않을수는없고물건매입을50%정도만하고지금가지고있는재고로매출을맞출려고합니다.그러면매입대비매출이2~4백만원정도로수입이됩니다.물론재고는좀줄어듭니다만...상환은조기상환으로올해안으로할것입니다.10월달안으로될것같지만항상여유시간을두고준비해야하기때문에그정도로생각하고있습니다.원리금균등분활이기때문에시간이지나면지날수록투자자님들의이자율이떨어지는것을알기에조기상환으로투자자님들의이율을높여드리겠습니다.무슨일이든지첫거래가중요합니다.첫거래를잘해놓아야다음에혹급한일이생길경우다시거래를할수있는것을잘압니다.자영업으로요즘같은시기에거래처와신용거래를한다는것이어려운데이제껏한번도실수를안했기에지금도계속신용거래를하고있습니다.여러투자자님들께도실수하는모습은보여드리지않겠습니다.긴글읽어주셔서감사합니다.</t>
  </si>
  <si>
    <t>안녕하세요저는35세남자이며현재직장(외감법인)에6년차로근무하고있습니다.급여생활을하고있으며급하게의료비가필요하여신청하게되었습니다.(갑자기건강하던아이의폐가안좋아졌습니다.)기존의대출금들이있지만한번도연체없이성실하게상환하고있습니다.다른곳에서대출을받으려고해도쉽게대출이되질않네요.매달받는급여는약290만원정도되며현재부채상환에쓰이는금액은약150만원정도입니다.20만원정도추가로부채상환에사용하는데지장은없습니다.감사합니다.앞서말씀드린것처럼한번도연체한적없으며성실하게상환하겠습니다.</t>
  </si>
  <si>
    <t>급여는약290만원정도수령하는데그중기존대출금(원금+이자)상환금액으로약150만원정도상환하고있습니다.새로운대출을하여도20만원정도추가되는것은충분히감당할수있습니다.앞으로계속해서대출금을줄여하루빨리부채에서벗어날수있도록노력하겠습니다.부모님과분당에살고있으며부모님께서는은행에서30년이상근무하셨습니다.항상신용을중시하라고하셨는데제가management를잘못하여부채가좀많아졌네요.좋은길로인도해주시기바랍니다.</t>
  </si>
  <si>
    <t>대부업상환하고싶습니다.도와주세요</t>
  </si>
  <si>
    <t>안녕하세요^^산와머니에서대출받은4,000,000원을상환하고싶어서문의드립니다.매월320,000원을송금하고있습니다.원금하고이자가포함된금액입니다.지금까지대출이자를연체한적은한번도없습니다.2007년12월개인자영업(건축자재판매)을하고있어서운영자금으로사용을했습니다.저를도와주신다면투자가님께성실히갚아나가겠으며,,,항상고마운마음으로생활하겠습니다.</t>
  </si>
  <si>
    <t>4,000,000원을24개월동안분할상환하겠습니다.매월242,596원씩상환할수있습니다.현재매출평균액은3,000,000원입니다.연체없이충분히상환할자신이있습니다.3월달부터신용보증기금을통해서저금리대출을알아봤는데연대보증인을1명세우라고해서대출이안되었습니다.금융권에서대출받기가정말힘들더군요.저를도와주시면성실히갚아나가겠습니다.고맙습니다</t>
  </si>
  <si>
    <t>갑작스런일로인해급격히어려워졌습니다.</t>
  </si>
  <si>
    <t>안녕하세요서울모대학교4학년에재학중인학생입니다.제불찰로인해사금융을쓰게되었습니다.꼬박꼬박이자납입을연체없이1년여해오며아르바이트월급으로가능한돈이생길때마다원금도상환하면서줄여나가고있었습니다.올해3월에복학하고,아르바이트를그만두게되면서수입이없어지고,야간아르바이트를구해서한다한다하면서어렵게되었습니다.그러다보니새학기에보이지않게들어가는비용이많아부득이하게저축은행통해학자금대출을받았습니다.문제는중개업자를통해서받다보니수수료문제가있었고,중개업자왈"다른학생대출건을진행중인데지금바로처리가될상황인데휴대폰연체금이많이있어서,니가받은대출금잠깐만넣어주면다른학생건승인나는대로바로입금해주겠다,대신수수료를감해주겠다"이런얘기였습니다.당연히일면식없는사람인데하는생각이들었지만,수수료도적은돈이아니라서면해준다는말에순간판단력을잃고150만원가량을...보내고말았습니다.(아직까지통화는하루에한번씩하는데이런말저런말로미루고있습니다.증거라든가기타정황상제재하기가어려운상황같아서,그냥하루에한번통화하면서혹시나마음이바뀌도록기도할뿐입니다.)그로인해서제계획(저축은행대출로사금융을완제하고아르바이트시작해서월급때까지남은돈으로생활하겠다던)은갑작스런변수가생겼고지금은굉장히막막한상태가되었습니다.</t>
  </si>
  <si>
    <t>현재지인통해두학생(형제)의과외교사를하고있습니다.(60만원)기말고사를마치자마자아르바이트를시작할계획입니다.(100만원,방학후에도계속할예정)지출은이자비용으로약40만원이지출되며통신비및교통비등10만원생활비약30만원가량7월부터160만원가량의수입중기존지출80여만원에낙찰시납입해야하는비용까지상환에큰어려움이없습니다.물론남는부분은기존대출금을가능한빨리변제하는데집중시킬생각입니다.제가학생이라증빙될만한큰소득도없고신뢰하기어려우실수도있다고생각합니다.하지만1년여간채무를지녀오는가운데이자납입을단한차례도연체한적없었고,다른사람의돈을쓴다는것에대한어려움과그에대한최선(신용)이무엇인지를늘인지하고있습니다.투자자분들께서신뢰해주신만큼그에걸맞는신용을보여드릴수있도록기회를부탁드립니다</t>
  </si>
  <si>
    <t>고금리대출상환및홍보자금마련</t>
  </si>
  <si>
    <t>저는대구에서학원을운영하는사람입니다.작년5월에처음오픈하여이제1년이좀지났습니다.시작할때내부인테리어공사비가책정된금액보다많이나오는바람에(몇가지문제가발생해서)운영비가없는상태에서시작하게되었습니다.새로운개념의학습방식을가진학원이다보니초기홍보에애를먹었고회원수는늘지않아상당히고생을했습니다.그와중에직원월급이랑지출되는비용을마련하느라카드현금서비스를한도까지쓰고연체되어대환대출(비씨,삼성,국민카드에서1500만원,현재10,933,000원남았음)로상환하였습니다.비교적저금리에장기대출이라상환부담은적었지만사업을이대로놔둘수는없어서작년말홍보준비를철저히한뒤큰맘먹고산와머니에서300만원을대출하여(1년안된자영업자-돈빌릴곳은여기뿐)홍보에모든것을쏟아부었습니다.다행이홍보전략이적중하여회원수가증가하기시작해서손익분기점을넘고소득이어느정도발생하게되고입소문도퍼지는상황이라지금은안정기에접어들게되었습니다.그러다지난5월에,저에게돈빌려준지인이급한상황에처해상환을요구받았지만,수입으로그동안의적자를메우고있던저로선돈이모자라원더풀이란대부업체에다시300만원을빌리게되었습니다.그러다머니옥션에상환론이있는걸보고48.5%의금리를낮출수있다는생각에신청하게되었습니다.처음엔환승론으로신청했는데원더풀에서빌린돈이3개월미만이라신청이되지않더군요.그래서필요한홍보자금을추가하여신용대출로다시올립니다.저는사업하기전신용이1등급이었습니다.연체는이사업하면서카드현금서비스때문에생긴게처음입니다.그것도대환대출로처리했지만그덕분에지금등급이5등급이되었습니다.금리낮추려고하는환승대출과회원수증가를위한홍보자금인만큼상환은확실히할것이니많은투자자분들의투자부탁드립니다.</t>
  </si>
  <si>
    <t>현재학원월매출은약850만원학원지출비용은약650만원(임대료,인건비,각종세금,가맹로열티,홍보비등)매달꾸준히홍보를계획하고있으며비용은약150만원입니다.이때문에현재지출은늘어나지만회원수가꾸준히증가하게되므로수입도계속증가할것입니다.개인순수익200만원정도에서매달이자상환비용이삼성카드25만원,국민카드15만원,농협비씨10만원,산와15만원,원더풀16만원,총합이월81만원입니다.나머지는생활비와지인들에게빌린돈을조금씩갚고있습니다.환승할고금리상환액은산와나원더풀모두40개월짜리대출이라월상환액이31만원이고머니옥션대출성사시월상환액은34만원정도로2만원가량많아지지만,대출기한이줄고200만원의추가금액이있으므로,장기적으로볼때시간이지날수록오히려저에겐이득이도는상황이므로이대출은필요한일이라생각합니다.상환에는자신있으니믿고투자해주시기바랍니다.</t>
  </si>
  <si>
    <t>사금융을두개를정리햇는데마저정리하고싶습니다</t>
  </si>
  <si>
    <t>10일전에갯돈을타서--두군데는정리를했읍니다==나머지도정리를하고싶습니다--처음에중개업자한테맡겨-여기저기조회를하다보니신용이많이--안좋와&amp;#51275;습니다--투자자분들=나머지도정리할수있게--도와주세요</t>
  </si>
  <si>
    <t>직장다닌지는3년정도&amp;#46124;구요==급여는200정도됩니다==3개월마다보너스도나오구요=영업부정규직입니다==급여는한번도밀린적이없습니다==12월달에퇴직금도나옵니다==그안에갚응수도있습니다</t>
  </si>
  <si>
    <t>사금융에서집안일로400만원으로얼마전에빌렸습니다.40만원상환후이제360만원남았습니다.머니옥션이많이저렴하다고해서가입을했습니다.사채가여간부담이아니네요사실은제가사채원금일시상환으로했지만중간에중도상환도가능하다해서이번달에6월5일날빌렸지만6월25일날40만원상환시켰습니다.하루이자가4700원이니깐거의밥값이빠져버리니깐여간부담이아니네요...일단생활안정화를꾀해야되겠습니다.</t>
  </si>
  <si>
    <t>일단제연봉이1800만원정도입니다.한달35만원정도면충분히상환할수있습니다.열심히상환하겠습니다.또한얼마안있으면본금액도집에서받게됩니다.여러분들이많은성원부탁드립니다.</t>
  </si>
  <si>
    <t>신용불량에서빨리나오고싶습니다</t>
  </si>
  <si>
    <t>제가너무무지했습니다.핸드폰연체가있는걸그려려니하고방치하고있다가일이이지경까지됐습니다.이젠법원출장까지나올예정이라하니정말막막합니다.어려서돈무서운줄모르고쓰다가겨우제2금융은겨우겨우다갚아냈지만귀찮다는이유로신경안쓰다가정말제가한심합니다.하지만나이도들어가는데이러고만있을순없기에이렇게도움을요청헙나다.4년정도일반법인회사다니고있고월급도170이상나오고4대보험도다있습니다이젠정말맘편하게살고싶습니다</t>
  </si>
  <si>
    <t>월급여170정도입니다.이중에제가50씩은분활상환할예정입니다</t>
  </si>
  <si>
    <t>금융상환할려구필요해서신청합니다.</t>
  </si>
  <si>
    <t>사금융2개있는거상환할려구하는데제가가진거로는좀부족해서여기서도움을좀받아서완전히상환할려구신청합니다.이미10개월전여기서300만원대출받아서현재2달남겨놓고있습니다.물론연체도없습니다.</t>
  </si>
  <si>
    <t>150만원30%로12개월균등상환하고자합니다.</t>
  </si>
  <si>
    <t>저축은행상환하고싶습니다..</t>
  </si>
  <si>
    <t>현재환승론1000만원승인되서사금융과저축은행하나정리를했습니다.남은것은현대,시티,세종입니다.세종저축은행을정리하고싶어서이렇게다시한번신청합니다.저축은행금리가생각보다많이높아서요~환승론에서도말씀드렸지만결혼하기전에신용이력을지우려고하는것입니다.지금조금씩지우고싶어서요~다시한번투자자님들도와주세요..신용을없애고싶습니다.10월에성과급이나옵니다.기본급의130%요~이걸로시티파이낸셜을갚을려고합니다.곧그럼대출이력없어져서마음이조금이나마가벼워질꺼같습니다.이자율이낮게책정해서...죄송합니다.30%-&gt;33%로다시조정합니다.</t>
  </si>
  <si>
    <t>현재수입은130만원,수당80만원,알바비60만원수입입니다.=&gt;총270만원정도현재환승론40만원+현대25만원+시티20만원+세종저축은행16만원이렇게100만원상환이구요~!(환승론승인났듯이,소득확인,재직확인,연체1회도없는것확인모두하였습니다.)100만원은결혼자금(부모님께꼬박드립니다.)100만원은사금융부채상환나머지돈으로학원비등생활을하고있습니다.신용카드하나도없구요~환승론승인났는데,욕심도많다고생각하실지모르겠지만,신용이력을지우고싶습니다.결혼을준비하는데..행복하게잘살고싶다는생각에다시한번욕심을내어봅니다.상환하는데는문제가없습니다.틈틈히입찰도하고있습니다.투자자님들이도와주신다면저역시다른분의든든한투자자가되어내리사랑을보여드리겠습니다.</t>
  </si>
  <si>
    <t>대부업대출갈아타고싶습니다.</t>
  </si>
  <si>
    <t>안녕하세요제가대부업은사용한건2003년입니다.그땐금융권대출이까다로웠습니다.그러던게아직도벗어나지못하고있습니다.이자납입한게2배반은되었습니다.대부업사용현황은러쉬앤캐쉬계열(에이앤오,프로그레스)하고요오렌지소비자금융이란업체3군데입니다.정말마르지않는샘처럼막아도막아도끝이없더군요이제는제대로막고끝내려합니다.</t>
  </si>
  <si>
    <t>저는신용카드조회기관리업체에이사로근무하고있구요업계경력은10년차가되어가지만이업체에들어온것은10개월째군요동업형태로법인회사를차려관리이사로있구요급여는120만원에수당+가있습니다.그리고4대보험료와유류대는회사에서지원하는옵션입니다.개략적으로약월220만원정도됩니다.지금대출상환은HK이자22천원정도이구요그외는없습니다.그런데하나로텔레콤과문제가있어통신요금20만원정도3년을버티다가신용이8등급으로확떨어졌군요신용도관리해야하기에금융권보다이머니옵션을택합니다.투자자님들의많은관심부탁드리고,저도빨리안정을찾아서저같은이들에게도움을드리고싶군요</t>
  </si>
  <si>
    <t>다시한번용기를내봅니다.</t>
  </si>
  <si>
    <t>현재러쉬앤캐쉬에서240만원과산와머니100만원쓰고있습니다3월에사업시작했지만7월에첫부가세도납부했습니다.대출목적은통장에계속대출업체의이름이매달2군데나찍혀나간다는것이앞으로사업을계속해나가는데신용상의걸림돌이될듯합니다기업은행과주거래를하고있는데앞으로마이너스통장도개설해야하고개인사업도법인으로교체해야하는데부정적인요소가될듯해서이번에대부업체의돈을모두갚아버리고싶습니다.이번여름영어캠프로이익을조금보았지만예정에없었던유류가인상으로추가비용이지불되고해서생각만큼의이익을보지는못했습니다그래도겨울방학캠프를위한프레젠테이션비용과광고비용은확보되어있어서무난히겨울캠프진행은할수있게되었습니다아쉬운것은대부업체돈을갚아버릴만큼의여력은모자라는탓에이렇게여러분들의힘을빌리려다시한번대출신청을하게되었습니다많은도움바라며열심히일해서은혜보답하고저역시이곳에투자자가되고싶습니다..이약속꼭지키겠습니다.</t>
  </si>
  <si>
    <t>현재씨즌상품의수익은여기서대출받은금액을상환할생각이고이자금불입은그룹영어과외로불입해나갈예정입니다.(학원출강은너무힘들어그만두었습니다)7월현재는길음동5명100만원과송파지역(8/16일이후부터)6명등120만원총220만원정도수입이있고유학알선과중국학생한국어연수대행으로지난달80여만원수입있었습니다.이자불입에문제없고원금상환도기한이내에상환자신있습니다.지난번신청땐신용도9등급였는데이번엔8등급으로올라갔습니다..</t>
  </si>
  <si>
    <t>희망을위해오늘도뛰고있는청년입니다!</t>
  </si>
  <si>
    <t>TO.투자자여러분께...안녕하십니까?모든투자자여러분!!저는대전에살고있는올해27살청년입니다!날씨가무척더워지고있습니다!!!투자자여러분들건강에유의하시길바랍니다!다름이아니오라..재가이번에신용대출을받아보려고합니다!그동안사금융의고금리에갚아나가도이자만납부하는현실이,,,한때의잘못된선택으로인해서이렇게고생을하게되었습니다.물론그당시에는무지했지요..쉽게돈을빌려주니마치공짜로생긴돈마냥흥청망청했답니다.지금와서후회한들무슨소용있겠습니까??지나간건지나간대로...또다시이런잘못을하면안되겠지요!!사금융권에ㅔ서250만원을빌렸습니다....어찌보면소액이지만..아시는것처럼매월내는게이자뿐이지요..1군대에서100만원또다른곳에서는150만원을빌려총250만원입니다.작년에빌렸습니다.그땐최고이자가60%이상이었지요...총이자만16만원납부하고있습니다...매월5일연체없이납부하였습니다.하지만이대로는영원히이자만납부할것같아서이렇게대출을신청합니다!다른곳을막기위에서친구에게빌린100만원이있습니다.물론우정에금이갈번했지만그동안의믿음으로기다려주고있습니다이모든걸몽땅정리하고새로운출발을하고싶습니다!저는대전도시철도공사내에서일하고있습니다.중정비에서일하고있지요.지하철정비를하고있습니다!매월월급5일에통장으로받고있습니다투자자여러분!.저에게도희망이있다고생각합니다!!물론모든분들도그희망을위해서이렇게대충을신청하시겠지요!!이제것연체없이잘납부했습니다!믿음과성실로투자자님들께답하겠습니다!재가말주변이없어서어떻게해야투자자님들께믿을을살수있을지모르겠지만재마음속엔믿음과신용으로답할수있다고생각합니다.부디너그럽게생각하여주시고..많은투자부탁드립니다!!바쁘신가운데이렇게글을읽어주셔서감사합니다!!하시는일과가정에행복만가득하시길빌겠습니다.감사합니다-노우영올림-</t>
  </si>
  <si>
    <t>일단은친구에게100만원을먼저갚겠습니다!!그다음으로는사금융250만원을상환하고열심히벌어서투자자님들의돈을상환하겠습니다!!재말에추호도거짓이없을뿐더러재목숨을걸고모든걸걸어서투자자님들께서실망시켜드리지않겠습니다!</t>
  </si>
  <si>
    <t>씨티35%42개월대출을머니옥션28%36개월로바꾸길희망합니다~</t>
  </si>
  <si>
    <t>안녕하세요~씨티35%42개월600만원대출을머니옥션28%36개월로환승하길희망합니다.월상환액도25만원에서27만원으로2만원정도올라가니까부담도없으면서상환기간도줄이고무엇보다캐피탈이용내역을없애서신용등급향상을기대하고있습니다.</t>
  </si>
  <si>
    <t>영림임업(주)외감법인회사에서수출입주임으로근무하고있습니다.연봉3150만원에월급여통장으로보험료다떼고210만원정도들어옵니다.생활비빼고이것저것빼도여유자금이어느정도생깁니다.환승이목적이니상환에는전혀문제가없을거라자신합니다.제머니옥션블로그나,싸이월드방문하시면좀더믿음이생기시지않을까생각되네요^^WWW.CYWORLD.COM/ILL9027</t>
  </si>
  <si>
    <t>대전에서직장생활하고있는애기아빠입니다올초에급하게돈이필요해서여기저기알아보다안되서사금융의힘을빌렸습니다처음엔2달안에중도상환할목적으로사금융이라도빌린거였지만제맘대로안되더군요연체없이지금까지꼬박꼬박상환은하고있지만통장에거래내역이남는게맘에걸려서이렇게여러분들께도움을청하게되었습니다.신청한200에서사금융상환에필요한금액은150이구요나머지50은생활자금입니다.생활자금까지신청한이유는6월하고7월그리고이번달까지근무를제대로못했습니다6월엔화물연대파업으로인해회사가단축근무를했었구요7월엔제개인사정으로무급휴가를일주일정도썼고,이번달엔울애기가장염에감기까지겹쳐서3일간병원에입원하고,저또한아파서몇일간회사를쉬는바람에제대로근무를못했습니다여러분들께서믿고도와주신다면150은상환하는데쓰고남은50으로추석때양가부모님들께조금씩드리고,고생하는와이프하고애기한데조그마한선물이라도사주려고합니다여러분들께서도와주실거라고믿고있겠습니다</t>
  </si>
  <si>
    <t>월급여는180~200정도입니다대출은산와150하고국민은행180인데국민은행은이자가만원도안됩니다월세30만원적금21만원보험료24만원산와9만원핸드폰요금12만원해서모두96만원이정기적으로나가는지출이고나머진생활비로씁니다산와9만원을상환하고대신옥션이자11만6천원을하면97만6천원이되겠지요여태연체없이산와이자상환한것처럼여러분들께서도와만주신다면연체없이이체하겠습니다여건이되는대로중도상환할계획입니다</t>
  </si>
  <si>
    <t>환승하고싶습니다.부탁드리겠습니다</t>
  </si>
  <si>
    <t>제가지금사금융쪽에기대출이많습니다.이자부담이넘커서환승을했으면합니다.등급도좋지않지만..이때까지연체없이납입일자보다며칠씩은먼저입금처리하고있습니다.이렇게해야마음도편하고빨리갚아버리고싶어서요.....제가사이렌24사이트에서는7등급607점이나왔거든요....전7등급이라캐피탈에서충분히대출이될거라생각하고무작위로인터넷으로대출신청을했었는데..그것이........사이렌24사기꾼들....전부부결당하고.....나중에안사실이지만되지도않는캐피탈권에조회기록만남아등급하락하고지금은9등급으로까지내려가버렸습니다.억울합니다.지금제가사금융에800정도사용하고있는데...올3월부터사용해지금은얼마정도남았는지알수없지만....대충어림잡아700정도는남았을거라생각합니다.사금융을환승해볼려고중개업에계시는분께부탁드렸다가조회건수랑사금융쪽에도조회만늘어서..지금은사금융쪽에서도대출이힘드네요....아내잘못이....대출금을갚고는있지만넘비싼이자때문에......부탁드리겠습니다....저를좀도와주세요.약속이행은꼭지킵니다.</t>
  </si>
  <si>
    <t>제가지금영업직에근무하고있습니다.그러다보니시간이좀많이남습니다.개인사업체쪽에서일하거든요.한달에급여는세금공제후145~150정도나오구요..영업수당이20~30정도그리고오후4시이후부터는어린이집원아들태워주는일을하고있습니다.급여는145만10일날들어오구요..통장수령이니거짓말안합니다.어린이집이라찍혀서나오니깐요....어림잡아유류비빼고접하는돈이110정도는남아요....본업쪽에급여랑어린이집쪽에급여랑합치면260~280사이입니다.열심히해빨리상환하겠습니다.</t>
  </si>
  <si>
    <t>기존대출금정상상환중입니다.</t>
  </si>
  <si>
    <t>7월달에낙찰승인되어어제까지2회분입금완료되었네요지난번에투자해주신분들덕분에사채빛갚고나니마음이가벼워져서인지하던장사도이래저래거래처가몇개늘어나서요즘부쩍힘이생깁니다몇일동안고민끝에추가대출을신청해보기로마음먹었습니다대출신청목적은사업자금조달이라고밝혀두겠습니다목적은다음과같습니다현재하고있는장사에서,거래처에납품하기위한품목들을주문받으면그날그날도매상에가서직접물품을구입해서납품하고있는데요지난몇달동안고정적으로물품을구입하고있는대형도매상...여기가어느정도의외상을주고있습니다제가외상을하는이유는,제거래처인PC방에서그날그날현금으로즉시결재해주는곳도있는반면여러가지이유로15일결재또는월말결재를하는곳들이있거든요그러다보니자금상황이넉넉치못한저로써도어쩔수없이지금의도매상..즉저에게어느정도의외상물건을공급해주는곳과거래를해올수밖에없었구요그러다보니이런약점을알고있기때문인지도매상에서저에게주는물품가격이다른곳과비교하면차이가좀있네요게산기갔다놓구이래저래두들겨보니,제가만약이곳말고타공급처를이용할경우대략0.8%~1.5%정도가저에게는더이득이더라구요얼마전부터PC방들의경기침체악화와식품가격인상등으로인해서유통마진이많이줄어들긴했지만금년만해도1월부터현재까지의총매출액만98,000,000여만원이됩니다그러니딱1%라고해도98만원......그래서결정을하려구요이번에머니옥션에서추가대출이되면그여윳돈으로몇군데발품을더팔더라도다른곳에서현금으로제품을공급받아서거래처에납품하고자합니다신청금액이350만원인이유는제가매달거래처에서월말에결재받는돈이대략450~550만원정도가됩니다그래서그정도의여윳돈이있어야한달동안&amp;#45234;품을위한제품구입비로게속사용할수있을거라계산되었기때문입니다그런데이바로전에유찰되엇기에금액조정해서다시신청한금액입니다사진은11월에태어날아들놈초음파사진입니다제블로그에보시면본인사진있습니다여기에애기사진올린거불편하시면말씀해주시면즉시바꿀꼐요</t>
  </si>
  <si>
    <t>현재매달PC방납품업으로인한평균수입은180정도(기름값등부대비용을제외한순수수입)입니다이외에인터넷으로조금씩버는게있는데이건일정치않아서어느땐25만원정도조금많은달에는40여만원정도됩니다이부분에대해서딱히수입을증빙할거는..그쪽에서저한테통장으로입금해주기때문에그때그때통장에찍힌거로확인할수는있습니다이렇게하면대략월평균200~220정도가제수입입니다==================================================지출내역은다음과같습니다머니옥션상환금344,000원(1년상환인데벌써2회차납입했습니다)자동차할부금(냉동탑차트럭)230,000(2년짜리할부인데이제1년남았습니다)자동차할부금(승용차)99,000원(할부2년짜리입니다월세230000핸드폰9만원그리고아직결정은안했지만담달정도부터청약저축7~8만원정도들어갈예정입니다고정적으로나가는건이정도됩니다물론여기에다가이번에추가신청한대출건이통과된다면223,000정도가추가지출이됩니다만집사람과도상의햇듯이딱2년만고생하려고합니다2년뒤엔머니옥션대출금도자동차할부금도다끝나니까요대출목적상환계획모두나름대로성의껏밝힙니다투자자님들의결정에맡겨야겠지요차가두대라고오해하지마세요.사치하는거아닙니다트럭은오로지제가납품할때만쓰는거구요승용차는,,,집사람이원래타고다니던아반떼(96년식)....요놈이최근에운명을하셔서요할수없이얼마전에250만원짜리카니발을등록비등을포함해서80여만원은현금으로지불하고나머지200만원은캐피탈을이용하였습니다</t>
  </si>
  <si>
    <t>좋은투자자분들께돌려드리고싶습니다</t>
  </si>
  <si>
    <t>우선대출의용도는대환입니다저는79년생으로개인사업장에1년6개월째근무중인직장인입니다얼마전급하게목돈이필요했었는데우연히머니옥션이란곳을알게되었고대출신청을했다가유찰되고종료되었습니다그때필요한금액은소액이라다른곳에서빌려급한걸처리했습니다이렇게좋은곳이있다는걸진작에알았더라면제신용도가떨어지지않았을거란생각이들어너무안타까웠습니다저는대출이라는건남의얘기로만알고30년을살았습니다올해초약간의목돈이필요해알아보던중인터넷을통해한중개업체와연결이되었습니다그당시엔중개업이뭔지도몰랐구요ㅠ제가은행권의신용거래가없던터라대출이쉽지않다고는생각하고있었는데그중개업자는작업을통해되게해준다며진행을시작하더군요누구나다아시는얘기겠지만20%나되는수수료와또한여러곳에서대출을동시진행하여남은거라곤과다조회와신용등급하락뿐이였습니다대출이완료되면여러곳의금액을하나로묶어주겠다는말을어리석게믿어버렸고모든게끝나고난후그중개업자는자기가알아본다는둥이리저리핑계만되더니연락이안되더군요나중에안사실이지만그모든게불법이라는걸알았습니다너무억울했고화가났지만어리석은제잘못이기에지금까지연체없이상환중입니다몇번의대환을생각해보았지만현재제신용등급이낮고그보다과다한사금융권조회로인해대환조차힘들다고하더라구요그냥계속갚아나가면서신용도가올라가기만기다리면되겠지만머니옥션이라는곳을보며생각을바꿨습니다똑같은금리라고해도차라리대부업체에주는것보다이곳에투자를하고계신투자자분들께돌려드리는게낫겠다싶었습니다투자자님들~!고금리가힘들고부담되어신청하는것은아닙니다똑같은돈은내더라도힘들고어렵게신청하는분들의마음을헤아려주시고투자해주시는분들께드리고싶습니다여지껏연체라는것없이살았습니다대환을도와주신다면서류상의신용이아닌한인간의신용으로보답하겠습니다</t>
  </si>
  <si>
    <t>매월말일이급여일입니다현재170만원의급여를통장수령하고있으며소득증명내용과는조금차이가납니다소득공제관련하여월급여71만원신고한상태이니까요내년이면급여인상계획도있습니다급여수령일다음날로상환할계획입니다현재지출내역기대출금/70만원정도(사금융포함)핸드폰요금/5-10만원선(더줄이겠습니다)보험료/7만원기타생활비/10-20만원정도(개인적으로다른지출은없습니다)</t>
  </si>
  <si>
    <t>재신청해봅니다</t>
  </si>
  <si>
    <t>저는이곳에서환승론은통하여사금융을상환하였습니다오늘대출금을받고너무감사하고기뻤습니다개인적으로추가금이필요하여이렇게신청해봅니다1년6개월개인사업장에근무중이구요월급여170만원받고있습니다저에게홀어머니가계신대요얼마전부터허리와이가많이안좋으셔서치료가급한상황입니다또저의언니가출산일이얼마남지않아목돈이약간필요할거같아서신청합니다전에이곳에서신청하였다가유찰되고환승론을진행하여오늘낙찰받았습니다지금100만원정도의금액이필요해조심스럽게또신청해봅니다신상,신용,소득관련은머니옥션에서다확인한상태구요저를믿고투자해주신만큼신용으로보답할것을약속드립니다</t>
  </si>
  <si>
    <t>월급여170만원에보너스포함200만원정도됩니다매월말일이급여일이라1일날상환할생각입니다현재지출내역입니다기대출건/50만원정도(저축은행건)휴대폰요금/5-8만원보험료/7만원머니옥션환승론상환금/27만원정도11월부터상환입니다기타생활비/엄마용돈10만원정도드리고있구요차비나식대는회사에서제공하고있어별도지출은없습니다.작은기대를안고신청해봅니다믿고성원해주세요^^</t>
  </si>
  <si>
    <t>세상에서제일어려운부탁을드립니다.믿고투자해주세요.</t>
  </si>
  <si>
    <t>이자율을수정하여다시한번신청합니다.8월중순에대출을신청하여여러투자자님들의도움으로무사히송금을완료하였습니다.그런데불과한달도지나지않아대출을또신청하게되었습니다.송금을하고서얼마지나지않아처가에급한일이생겼다고연락을받고장인께천만원정도드렸습니다.시간도촉박했고장인께서열흘정도있다가평작은땅내놨으니팔리면주신다하여사금융에당일대출로신청해서받아드렸습니다.그런데,몇일전전화가와서한두달더걸리겠다고,소유권문제때문에재판할지모르겠다고하시네요.어차피받을생각은안하고드리긴했는데,저도역시월급쟁이다보니생활자금이많이모자라는형편이되었습니다.그러다보니숨막히고답답해서사금융에다시조회했더니과다조회,기대출금액과다로모두부결되고말았습니다.급한대로월급중200정도를가불했는데일이안될라면참한도끝도없이꼬입니다.아내가중국으로송금한돈을찾아나오다가소매치기를당했다고..몸은안다쳤다고하는데부족분을더마련해야할형편이라이제마지막이라는생각으로다시투자자님들의도움을부탁드립니다.40%가넘는이자율을제시한건뭔가문제가있어서가아닙니다.사금융에서돈을빌려보고나니제신용도가얼마나한심한지뼈저리게느껴서일년이상을제시하면서투자자님들의수수료부분까지책임지고싶은생각이들어서입니다.원리금균등이라숨이막힐정도의상환은아닌것도지난경매로체험했고여유가있다고확신아되어서제시합니다.연체없이처음약속처럼상환하겠습니다.</t>
  </si>
  <si>
    <t>프로젝트단위로계약하는경력7년차프리랜서프로그래머입니다.보험영업하시는분들처럼실적별수당을받는게아니고월고정된급여를받습니다.아내가중국에서공부해서혼자지내는통에야근이고주말근무고안가리고하니까잘봐준거래처가많아프리랜서로일한이후하루도쉼없이일은쉬지않고계속해왔습니다.10월이후내년5월까지지금계약한금액으로유지보수제안받은상태입니다.지난번대출이후아내가따로중국에서대입준비중인아이들과외를시작하여생활비송금액이많이낮아졌습니다.(아내는영문학과나왔습니다)매달월세와생활비150정도나가고사금융월52머니옥션50,중국에서공부하는아내에게60만원정도송금합니다.약180만정도의여유가있습니다.빡빡하게상환계획을세웠다가또뭔일이생길까싶어지난경매보다기간을늘려서신청합니다.장인께서돈주시는대로사금융은상환하겠지만,먼저약속드린대로머니옥션신청건은조기상환안하고계속안고가겠습니다.머리숙여부탁드립니다.</t>
  </si>
  <si>
    <t>고금리대환과이사비용</t>
  </si>
  <si>
    <t>사업운영자금부족으로부득이하게대출을받았습니다.금리가년43%대의높은이자로사용하는곳이있어서최우선적으로그것을상환하고싶습니다.여기까지오게된것을안타깝게생각하지만,지금은저혼자힘으로는버틸수가없는것같아이렇게도움을요청합니다.곧이사도해야하는데급히목돈을구할곳이없어부족한300만원을충당하려고대출을신청하게되었습니다.더추워지기전에빨리계약은끝내야하는데..걱정이태산입니다.여러분의작은도움받아다시한번일어서고싶습니다.</t>
  </si>
  <si>
    <t>매달26일,28일,30일에대출원리금상환하고있어요.그래서상환일은10일정도로잡았구요.월초에는거의나가는돈이없는터라가장연체없이잘갚을수있는확률이라그렇게정했습니다.그리고매주금요일엔알바비가통장으로10여만원정도씩들어오고해서30만원정도모으는것은크게어렵지않다고생각되어24개월로기간을잡았구요.무엇보다하루평균매출이꾸준하게오르고카드매출도함께잡히니까앞으로1~2년만더노력하고고생하면충분히빚에서벗어날수있을거라는다짐을하게되었습니다.누구나빚을지고살고싶지는않을겁니다.저역시도그렇구요.하루빨리돈벌어서대성하고싶은꿈,열정,욕망,욕심많은대한민국의아줌마입니다.이아줌마에게꿈과희망과도전을이룰수있도록작지만큰힘이될수있게투자를해주실분!가난을알기에지금의어려움극복하고이겨내어앞으로더많은이들에게도움줄수있게해줄실분,과감한투자기다립니다!성실함,부지런함이저의가장큰무기이자장점입니다.내세울것하나없이,신용도아주낮지만성공해서소주한잔하면서인생의참맛을나눌수있는정많은대한민국의아줌마이자두딸의엄마입니다.지금제게투자하시는분들에게배로갚진승부로되돌려드릴게요.끝까지기다리겠습니다</t>
  </si>
  <si>
    <t>사금융..조금이라도벗어나고싶습니다</t>
  </si>
  <si>
    <t>처음엔작업대출로위험한일인줄도모르고이리저리대출을받게되었어여..대출이자날은계속돌아오구남편월급으로생활하구대출이자에..점점생활은어려워지구남편카드현금서비스만늘어가게됐어여ㅠㅠ대출받은사실을숨겨와서점점거짓말은커지구남편과딸보기가넘죄스러워여이번에전에대출받았던사금융중금액이조금남은것부터조금이라도정리할수있는기회를주신다면정말새롭게시작하구싶어여.이제아이가조금커서어린이집에보내구전다른가정어린이집보육교사로아르바이트를시작합니다..기회주신다면부끄럽지않은엄마로살겠습니다</t>
  </si>
  <si>
    <t>.남편급여-180~보너스있는달+70(일년에5번)보육교사아르바이트-첫달은80사금융산와(9만원).한국아이비금융(8만원)hk상호저축은행(13만원)러쉬앤캐쉬(6만원)미즈사랑(17만원)이자를내고있습니다.이중170만원남은미즈사랑이랑100만원정도있는러쉬앤캐쉬를갚으려고합니다.도와주신다면생활비빼구제가아르바이트하는돈으로도충분할거같습니다..다른기대출도한번도연체없이갚고있습니다..도와주시면잘갚아보답하겠습니다.</t>
  </si>
  <si>
    <t>물품구입대금필요해서대출을신청합니다.</t>
  </si>
  <si>
    <t>현재제가하는일은온오프라인에서조그맣게유통업을하고있습니다.판매하고있는온라인은자체사이트ensheet.com과옥션,인터파크,지마켓등의오픈마켓에서물품을등록하여판매하고있으며오프라인에서는소매및인쇄판촉물디자인기획을하여완제품을납품하고있습니다.머니옥션은8월에알게되어조금씩투자자로서투자를해왔는데자금활용있어유용할것으로판단되어이렇게대출을신청하게되었습니다.대출목적은물품매입목적입니다.현재소량으로판매되면물품을매입하다보니불필요비용이들어마진이그만큼적어지고또한원활한운영이어려워어느정도제품확보가필요해서대출을신청합니다.</t>
  </si>
  <si>
    <t>현재월수익은250만원정도되고현재부채는상환금은은행과보험회사신용대출카드론등해서월120만원상환하고있으며온라인수익은통장으로들어오지만오프라인매출은직접수금을하고있습니다.대출목적이좀더수익을올리자고받는만큼현재상태에서도상환은무리없고대출받아원활이운영하면수익은늘것이기때문에월상환은전혀무리없으리라봅니다.저도투자를하고있는만큼투자자분들을실망시켜드리지않겠습니다.</t>
  </si>
  <si>
    <t>안녕하세요부모님꼐서병원에입원하셔서이번에돈이좀들어가게되어생활비가부족해서이렇게글을올려봅니다</t>
  </si>
  <si>
    <t>현재자동차할부금말고는돈대출받은곳은없구요체크카드한장현대카드한장2장가지고있읍니다현제직장은2년7개월&amp;#51760;근무하고있지만은개인사업장이라은행쪽에는신용등급만으로는대출이되지않네요..신용카드는20개월&amp;#51760;사용중이며연체단한번도없으며현금써비스도받아본적이없읍니다회사연봉은상여금포함2800만원정도되며월170~190만원정도받고있습니다월급날짜는15일이며자동차할부대금및카드대금결제일은20일로되어져있습니다매달생활비및주유비보험료하여50만원정도사용하고있으며자동차할부대금60만원납입하고있읍니다약간의목돈이필요하여혹시나해서이렇게글을올려봅니다빠르게상환가능하며믿어주셔서저에게투자해주신다면기대에어긋나지않을것을약속드릴수있읍니다좋은하루들되세요..읽어주셔서감사합니다</t>
  </si>
  <si>
    <t>믿음으로다시한번도전합니다.</t>
  </si>
  <si>
    <t>1차에서유찰되어다시신청합니다..많은투자자분들이관심을가져주셨는데...아쉽게도유찰되었습니다..비록유찰되었지만저에게관심가져주신많은투자자분감사합니다..부모님의건강이올해많이않좋아져서2차걸쳐수술을하였습니다..넉넉하지못한가정이라할수없이대출을받아치료에보태었습니다...지금은다행이생활이힘들정도는아니지만11월중순에다시한번수술을받으시기에돈을마련하려합니다..</t>
  </si>
  <si>
    <t>현재월급은통장으로180~200만원정도받고있습니다..급여가일정하지않은이유는각종수당에따라다르기때문입니다.현재대출상황금100만원나가고있으면,술담배를안하는관계로잡비로나가는돈은별로없습니다..여러가지공과금15만원에유아비10만원에(국가보조금)자동차기름값20만원나가고나면약50만원정도남습니다...상여금은상반기하반기2차례나오고요...휴가비는별도로급여계좌로들어옵니다...많은투자자분의관심과지지부탁드립니다...그믿은성실한상환으로보답해드리겠습니다...</t>
  </si>
  <si>
    <t>아쉽게유찰되었읍니다.다시한번의기회의손길을주세요.</t>
  </si>
  <si>
    <t>1차경매때에는많은분들이관심을가져주셔80%넘게투자해주셨는데.아쉽게도유찰이되어다시금투자자님께도움의손길을빌어보자다시글을올립니다..물류업사무직에종사중인사람입니다.갑작스레어머님이입원하시어병원비로들어갈일이생긴데더불어출퇴근용으로사용하는차의수리비또한많이들어가게되었읍니다.갑작스런목돈구하기가정말힘들더군요,,그래서여기저기알아보다보니머니옥션을알게되었고.이곳이면되겠다싶어이렇게여러투자자님들께도움을청하고자글을올립니다.부디많은도움을주시면감사하겠읍니다.연체없는상환자신있읍니다.꼭도와주십시오~1차경매&amp;#46468;가너무아쉬워요낙찰될수있을줄알았는데,부디기회의손길을빌려주세요~</t>
  </si>
  <si>
    <t>*상환계획월수입:215만+지출내역:대우캐피탈월24만(자동차할부금)잔액630만남음차량유지비월40만생활비월50만통신비월10만개인용돈월20만정도윌급여수입에서지출을빼면월70만원정도의여유돈이생기기때문에연체없는확실한상환가능합니다,...부디도와주세요.....</t>
  </si>
  <si>
    <t>급하게돈이필요하게되어서올립니다</t>
  </si>
  <si>
    <t>이번에제가대기업에입사하게되었습니다..그런데서울에서생활할자금이모지라고..3개월간수습급여를받게되어서돈이필요해서올리게되었습니다.기존대출은아버지의병원비때매대출이좀있었고..연체같은것은전혀없었습니다.도와주시면성실한상환약속드리겠습니다.</t>
  </si>
  <si>
    <t>기존대출이조금있는편입니다..월상환액이70정도됩니다.그리고대출때문에생활비는거의사용하고있지않은데요..통신비랑용돈해서30만원정도입니다.그리고지금대출을하게되고상환하게되면여유돈은10만원정도되겠네요..</t>
  </si>
  <si>
    <t>고금리상환좀더저렴하게하고싶네요!!</t>
  </si>
  <si>
    <t>현재사용하고있는고금리사금융를환승하고싶네요!!머니라이프300만원과웰컴450을이곳을통해상환하고싶어요....</t>
  </si>
  <si>
    <t>매달25일급여일에상환하고있습니다!!</t>
  </si>
  <si>
    <t>아버지선물</t>
  </si>
  <si>
    <t>아버지한갑이얼마남지않았는데요제가돈이부족해서대출해볼려구요.건강도안좋으시고당뇨가있으셔서몸이많이쑤시는몸이시라이번에제대로된안마기사드리고싶어요.매달월급받으면서살으니목돈나가는게부담드럽네요.</t>
  </si>
  <si>
    <t>매월25일120만원수령언니네가게에서일하고있어요.호프집이구요.120에서핸드폰요금과함께일반세금과생활자금빼면30만원정도남아요.매달연체없이잘갚아나가겠습니다.</t>
  </si>
  <si>
    <t>고금리대부업체대출을환승하고싶습니다.</t>
  </si>
  <si>
    <t>최근받은고금리대부업체대출을조금낮은이율의머니옥션으로환승하고싶습니다.전에급하게대출받으려신청해보았는데유찰되서,필요한금액을대부업체에서대출받았습니다.모두49%라이자를좀낮춰서머니옥션에서다시대출받아보려합니다.환승론으로여러번신청했는데에러인지계속신청이안되서QA올리고신용대출로신청해봅니다.3건통합800만원을받으려했는데,잘안될거같아서일단1건을받고,상환하면서차후에추가로받으려고300만원으로수정했습니다.</t>
  </si>
  <si>
    <t>월급여는세금제하고435만원입니다.교통비,기름값,식대등제반경비는실비로청구하고따로받습니다.원래정규직으로근무했는데,계약직이조건이조금나아서2년전부터계약직으로전환해서근무하고있습니다.정규직으로전환하면실제수령액이100정도줄기때문에당분간은계속계약직으로근무할계획입니다.약간특수한분야에관한프로그램을하기때문에비교적안정적이고,일년에두어건정도부업을할수있습니다.아내는현재출산휴가중이고,아내가별도로관리하기때문에외벌이로제가버는금액만으로계산했습니다.기대출금액이많아서최근받은대출을포함한액수로매월금융상환으로220만원정도들어갑니다.월세및생활비로80만원,보험및기타지출로80만원지출합니다.기대출내역은아래에따로적습니다.이전달까지는연금100만원씩납입했는데,당분간여유가없어서연금은오는달부터상황봐서납입할예정입니다.대부업체대출3건800만원에대한월상환액은44만원정도됩니다.이중에는이자만상환하는대출도있습니다.이3건을환승하면비슷한금액으로원리금모두상환할수있어서머니옥션으로전환하고자합니다.기대출중현대캐피탈1000만원에대한상환(월100만원정도상환)이저번달까지끝내고,이번에3건(모두49%)을추가로대출받았기때문에,금융상환비용은예전보다조금줄은상태라갚아나가는데무리는없습니다.아내급여를계산하지않은이유는아내급여분은그동안분양전환예정인아파트지출에사용하고나머지는아내가따로관리하기때문입니다.내년5월에분양전환예정이고,분양전환후에는아내도곧회사를그만둘예정이기때문에아내급여는계산하지않았습니다.연체없이갚아나가겠습니다.대부업체대출을머니옥션으로전환할수있게도와주십시오.-기대출(11월납부분반영금액)업체잔여금액월상환1.시티:950492.우리:910493.골든브릿지:670434.예가람:382205.아이비:498166.베르넷:290187.산와:300188.하이:2008.5이중6번을환승하려고합니다.</t>
  </si>
  <si>
    <t>생활비가필요합니다..</t>
  </si>
  <si>
    <t>1번의낙찰로인해이용중이며연체없이잘상환하고있습니다.몇일전에추가신청을하였는데유찰되어재신청합니다.이번에신청하게된이유는캐피탈1곳을납부완료하여매월상환하는금액이줄어들었으며또한,12월초에연봉협상에서연봉이인상되어추가적으로신청하는금액도매월상환하는데어렵지않을것으로보아신청하게되었습니다.대출목적은현재캐피탈을일부상환하려고합니다.연체없는상환을약속드립니다.</t>
  </si>
  <si>
    <t>환승론신청드립니다.</t>
  </si>
  <si>
    <t>사금융쪽에대출금이너무흩어져있어서한번에갚고싶은마음에신청드립니다.</t>
  </si>
  <si>
    <t>연봉2000넘게받고있습니다.급여로꼬박상환드리겠습니다.</t>
  </si>
  <si>
    <t>제학원을갖고싶습니다...!!</t>
  </si>
  <si>
    <t>우리회원분들모두성탄연휴잘보내셨는지요...?지난여름300대출을한후이달까지딱반상환을했습니다...물론연체절대없구요...중간에휴일이끼면미리입금하기도한답니다...^^;;지난대출은친구신랑이헬쓰장을운영하는데윗층에어로빅센터를인수한다고하여제가진돈과이곳에서대출한금액을합하여투자식으로빌려주었습니다..처음생각엔친구나저나운영이잘되어수익이나면배당식으로제가받기로했는데...요즘경기가워낙안좋다보니...뜻대로안되네요...내년하반기부터는좀나아진다니..기다려보기로했습니다..지난번에도말씀드렸듯이..전현재논술및내신국어과외강사입니다..얼마전반포경남상가에강의실두개를좋은조건으로인수를할의향이있느냐고제안을받았습니다.한2-3년간과외식으로만하다보니..떠돌이같은기분도들고...사람이약간의기소침해지는것같아서..경기안좋은이때..오히려위기는기회다..싶은마음으로결정을했습니다..큰학원의남는강의실2개를인수해서정식학원이라기엔좀빈약하지만일단제공간을확보하고아이들을늘리겠다는생각입니다...위치도좋은것같구요...무엇보다수학학원쪽에서아이들을밀어준답니다...일단4명확보했구요...강의실2개에보증금500,월40,관리비5만원입니다.복사기및에어컨은기존의것을쓰면되구요...제과외학생들이대부분강남/서초라시간이지나면학원으로돌려서수업을해도될것같구요...가장맘에드는것이위치와아이들4명확보라는조건입니다..^^</t>
  </si>
  <si>
    <t>현재보유자금에대출금200을보태보증금으로쓰고남는100만원은전단지및시설물교체..그래도남는다면...저도투자를...좀...^^;;현재월수입은200-250정도되구요..(1월부터3개월간만친구가근무하는학원에방학논술특강월300받고하기로했습니다)학원을시작한다면4명밀어주신것(월15만원4명)60만원더들어옵니다.월지출은제일은행대출금17만원,머니옥션기대출29만원(6개월남았습니다),연금보험30,암보험및상해보험합해6만원,주유비12만원(자동차세랑보험은아빠가내주십니다),월세60,통신및각종공과금등합해서10만원정도...모두제외하고나면월50-100정도는여유자금이생깁니다...다음달부터3개월갈특강을하고나면훨씬더여유가생길것같구요...3개월후라면더여유가생기겠지만...좋은조건의강의실을놓치기가안타깝네요...학원특징이학기가끝나는방학때이동이많기때문에...지금이가장좋은시기거든요...지난대출투자자분들은아시겠지만...절대연체없구요...무슨일이생길지몰라항상여유자금은조금씩남겨놓고생활합니다...학원오너로써출발할수있도록도움을주시면...열심히제학원을일구어보겠습니다!!(부모님께손을벌려보지않느냐하시는분들도있으시겠지만...2002년경에도한번무리하게큰규모의학원을인수하여선생님도여럿두고하다가실패한경험이있습니다..그때무리한카드사용으로신용이떨어진것같구요...이번엔스스로힘으로해보려고합니다...실패를경험삼아일단작은규모로저혼자강의하면서늘려가보려고합니다..만일1-2년후에잘되서규모를늘려야할때가오면...그때는말씀드리고부탁을드릴수도있겠죠...하지만지금은또걱정거리만안겨드리는것같아일단제힘으로해보려고합니다...힘을보태주세요~!!)(만일대출성사되서오픈할수있게되면...근처학보모님들...연락주세요....^^;;)</t>
  </si>
  <si>
    <t>결혼3년차에위기가닥치네요도와주세요..</t>
  </si>
  <si>
    <t>숫가락만있으면잘살거같았는데결혼3년째에경기불황과함께생활에위기가닥치네요회사구조조정은버텼는데보너스삭감이라는소리를듣고계획했던생활이깨지네요...딸3월에어린이집들어가면맞벌이가되는데연초부터자금압박에가장으로써앞이막막합니다.작년초에사금융연체가잠깐있었는데그거때문에어딜가도대출이안되네요..신용도는완전밑바닥..ㅜㅜ저희세식구위기를잘버틸수있도록도와주세요..부탁드립니다..</t>
  </si>
  <si>
    <t>3월에딸어린이집들어가면맞벌이할껍니다.년초에들어갈돈이많은데회사에서보너스12월1월3월을짤라버리네요..싸인안하면사직서쓰라고...ㅠㅠ기회한번주시면화이팅하겠습니다.</t>
  </si>
  <si>
    <t>보증금..믿고도와주실분을찾습니다</t>
  </si>
  <si>
    <t>제가머니옥션에대출을하게된이유는현대중공업사내협력사에서근무중올7월에장출혈로입원을하게되어다니던회사를퇴직하게하였습니다..그리고다시몸이좋이져입사를할려고서류를제출하고출입증이나오길기다리던중빈혈수치가낮아서출입증심사를떨어지게되었읍니다.그리고11월초에다시서류를제출해서출입증심사를통과하여지금현재는회사에잘다니고있읍니다..하지만4개월가량을놀다보니보험료및공과금등이연체되어일단급한건HK상호저축은행에서대출을받아서해결을하고지금은두달째대출받은것을갚아나가고있는중인데이렇게다시대출신청을하게된계기는집계약기간이만료되어가는데집주인이보증금을올려달라고해서이렇게대출을신청해보게되었읍니다..저를믿고도와주실분을찾읍니다..</t>
  </si>
  <si>
    <t>월급날은매월10일이며세금때고월180정도를받는데이중에상호저축은행대출25만원정도를제하고도이번에대출하는것에대해서갚아나가는데에는전혀지장이없읍니다..한번믿고도와주십시요</t>
  </si>
  <si>
    <t>가게운영자금</t>
  </si>
  <si>
    <t>우리가족생활안정금신청합니다.</t>
  </si>
  <si>
    <t>아이아빠가장사를하다가그동안잘되지않아현재는4대보험가입되는안정적인직장을다니고있습니다.저또한이대로있을수없어서직장을다니지약6개월이접어들고있어요그동안힘들었던만큼경제적으로도힘에부치긴했습니다.아이들과생활하다보니어쩔수없이들어가는돈이있더라구요.직장을다니면서아이들을맡겨야하기때문에그부분도차지를하구요.힘들었던것머니옥션이대출이이루어진다면조금은마음이편하게웃을수있을것같아요생활안정자금을신청합니다.</t>
  </si>
  <si>
    <t>12월까지는매달130~140만원을실수령액으로급여을받았는데직급이되어이달1월부터는세금공제하고190만을받고있습니다.이제조금씩나아질거라는희망도보이고조금이자신감이생깁니다.190만원에서우리가족생활비와기타공과금을제외하다라도무리없이잘갚아나갈수있을거라생각하고자신합니다.급여가25일이여서이또한맞춰구요12개월로상환계획은했지만여력닿는대로빨리갚을수있도록하겠습니다.다음에정말힘들때도와주신분들에게감사하는마을을대신해서성실히갚아야죠.하지만이젠도움을요청하는일이없도록더욱열심히살겠습니다.</t>
  </si>
  <si>
    <t>카드대금을정리하려합니다.</t>
  </si>
  <si>
    <t>현재기대출1200만원정도와500만원가량의카드대금부채가있습니다.경매가낙찰&amp;#46080;다면카드대금정리와함께카드를한장으로줄여사용하려고합니다.작년9월경3년간근무하던전직장에서사직후11월에현직장에재취업할때까지생활비를카드현금서비스로충당하다보니무리가생겼습니다.주거래은행에선재취업후3개월이지나야대출이가능하다하고2금융권은높은금리,대부업체는신용도에악영향을주기에머니옥션을이용케돼었습니다.</t>
  </si>
  <si>
    <t>저는현재ebs본사보안직에파견근무중이며연봉은1600가량입니다.월급여수령후2007년대출받은제일은행23(잔금600정도)만원,2008년에대출받은캐피탈의대출금27(잔금500정도)만원,카드론22(잔금150정도)만원정도를갚아나가고있는중이며금융거래에서의신용도는무형의자산이라고생각하기에주의하여연체없이납부를이행하고있습니다.또한현직장에서야간에근무중이며충분한수면시간이주어지는관계로전업무였던2d컴퓨터그래픽작업을통한부업이나투잡으로수입을늘리려합니다.현거주지는서울마포공덕4차래미안아파트이며부모님을모시며있습니다.제나름건전한상식과성실성으로사회생활을해왔습니다.저에게"성투"하시길바랍니다.</t>
  </si>
  <si>
    <t>피부관리샵에투자하십시오.</t>
  </si>
  <si>
    <t>피부관리샵시설자금으로대출을받으려하고있으며시설자금은기계구입용도로사용할예정입니다.워낙기계들이고가에다가현금으로구매를해야DC를받을수있기에이렇게대출을신청합니다.</t>
  </si>
  <si>
    <t>현재사업을시작한지6개월이지났으며월매출은카드와현금을포함하여1000만원입니다.매월수익은450~500정도수익이있으며은행권대출을받으려면사업을시작한지1년이지나야되는관계로부득이하게대출을신청하게되었습니다.그리고대출은24개월로해놓았으나보통피부관리샵들이3월부터매출이더오르는관계로수익이더많아지게되면남은금액을일시상환할예정입니다.</t>
  </si>
  <si>
    <t>채무통합을하고자합니다.</t>
  </si>
  <si>
    <t>10여년제조판매업을해오며최근2년간여러거래업체가부도나는등큰어려움을당하고살아남기위하여캐피탈,카드등급하게자금을돌려쓰게되엇습니다.그로인해,신용등급도하락하고여기저기빚을상환하기에정신이없으며,지금까지성실히살아온신용에문제생길까봐사업에전념할수가없읍니다.하루빨리좋은제품을만들어외국에가저가팔고싶고요,본인소유의상가점포를팔려해도팔리지않아빚정리를못하고고심하던중,머니옥션을알게되어여러투자가님들께도움을기대해보려합니다.</t>
  </si>
  <si>
    <t>본인은현재도미래도신용을최고로알고사업체를운영하고있습니다.2008년총매출2억2천만원이며,급여와비용을제외한실제월수익은500~800만원입니다.매월카드및상환하는금액이200~300만원이며여러곳이라정신이없읍니다.머니옥션에서저에게힘이되어주신다면,통합된월상환액이60만원대이니,성실히잘갚을수있으며힘겨운소기업에큰힘이될것입니다.추호도실망시키지않을자신을갖고있으니믿고힘을보태주시길기대해봅니다.</t>
  </si>
  <si>
    <t>일부대출상환하고싶습니다.</t>
  </si>
  <si>
    <t>저는현재한직장에서만7년넘게재직중에있습니다.몇년전급하게자금이필요하여알아보지못한채은행권이아닌캐피탈쪽에서먼저대출을받아신용점수가마니떨어졌습니다.꾸준히잘상환하다1년전씨티은행대출로환승하였고현재씨티은행,현대스위스저축은행,HK저축은행대출상환중이고HK저축은행이이자가쎄서이거갚고신용관리좀열씸히해서은행권에서추가대출받을계획에있습니다.신용관리가참중요하다는걸몇년사이에마니깨닭았습니다.신용점수는마니안좋지만지금까지연체없이꼬박꼬박잘내었구요조금만더갚으면내년에빚쟁이인생탈출할수있을꺼같습니다.적지않은돈제게투자해주시면정말실망안시켜드리고열띠미갚아나가겠습니다.</t>
  </si>
  <si>
    <t>현재25일급여일이고월급여2백이구요씨티은행(50)현대스위스(50)HK(20)연체없이꼬박꼬박제날짜에입금해드리겠습니다.</t>
  </si>
  <si>
    <t>어머님수술비로급하게돈이필요합니다</t>
  </si>
  <si>
    <t>안녕하세요이글을읽어주셔서대단히감사합니다어머니유방암수술비로돈을마련해보자이렇게글을쓰게되었습니다현재월140만원의월급을받으면서생활하는요리사이구요급여일은매월10일입니다일한지는지금1년정도됐구요(2006년6월14일입사)현재위드캐피탈에서200만원대출받아서한달에19만원씩4번갚고있고요토르머니에서100만원받아서8만원씩2번갚고있습니다한달에통신요금이약6~7만원이고요교통비가한달에약10만원정도됩니다한달에약90~100만원씩여유자금이생기고요변제는원하시는이율에꼭해드리겠습니다변제를계산하고300만원받으려고하는것이고요..돈을변제할자신이있습니다제발조금이라도저희어머니수술비에도움을주시면저희어머니살려주신은혜있지않겠습니다이글을읽어주셔서매우감사드립니다저희어머니가살아나실수있게도움주세요...부탁드립니다</t>
  </si>
  <si>
    <t>의류매장보증금인상시필요자금(의류매장현재2개성업중)</t>
  </si>
  <si>
    <t>매장보증금인상시일부부족한금액이갑자기필요해서카드나2금융권은신용이저하되므로이렇게올립니다최근3년간연체사실없구요</t>
  </si>
  <si>
    <t>2매장에서나오는매출이1년에8억정도되기에한달에48만원내는건무리가없을듯합니다</t>
  </si>
  <si>
    <t>상환일에칼같이넣어드리겠습니다.(현금서비스대환)</t>
  </si>
  <si>
    <t>신용조회를여러번하다보니금융권대출이중단되어버렸네요...신용도는8등급으로낮지만지금까지남에게피해주지않고성실하게살아왔습니다..은행에다돈을넣어둔것같이안정적으로갚아드리겠습니다..구청에서근무하고있구요(원하시는서류모두다가능합니다..)신용카드현금서비스를막고신용카드를해지할려고합니다..신용카드현금서비스를무리하게사용하다보니한달한달갚기가빠듯하네요..혹시문제가생겨도값을수있게2년으로기간은정했습니다..현금서비스대환후1개의카드만남겨두고자르도록하겠습니다..현금서비스520만원정도있는데많이부담스러워서나누워값을려고신청합니다..월급160만원중월상환액32만원기타대출금10만원----------------------110만원으로약2개월정도나머지정리하면될것같습니다..그후에는적금도붇고해서열심히살아볼려고합니다...이번대출이성사되면성실하게신용관리해서높은신용등급을만들도록하겠습니다..</t>
  </si>
  <si>
    <t>월160만원고정소득이있습니다..구청에서근무하고있구요현재4년정도근무했습니다.성실하게근무하고있구요..단하루도연체없이갚아나가겠습니다..현금서비스가목돈으로나가니매월지출되는금액이커서대출받을려고합니다...이율을제가가지고있는신용등급보다낮게책정하였지만대신칼같이입금날짜를지키겠습니다..매월40여만원은부담스러운금액이아니니성실하게갚을수있습니다..</t>
  </si>
  <si>
    <t>사금융높은이자로인한사금융상환</t>
  </si>
  <si>
    <t>사금융3군데를사용하고있습니다.높은이자로인해사금융상환이끝이보이지않아서1년안에사금융을모두상환하고앞으론계획적인삶을살고싶습니다.</t>
  </si>
  <si>
    <t>세금공제후급여통장에131만원찍힙니다.저의한달지출내역은사금융38만원/휴대폰8만원/한달생활비25만원/저축은행대출8만원/총지출약79만원입니다.1년만고생하고1년후에는지금보다나은생활을기대합니다.하루의연체도없이성실히갚겠습니다.</t>
  </si>
  <si>
    <t>어머니병원비와생활자금이필요합니다.</t>
  </si>
  <si>
    <t>안녕하세요..다름이아니라제가피부관리사인데월급을3개월동안받지도못했어요.차일피일준다고하더니그만..이상황이되버렸네요..그러면서월급이드러오지않아생활비가부족해다른곳알아보다가산와머니에서100만원받았습니다.생활비쓰고어머니가건강이좋지않으셔서병원비내고했지만남은건건수와신용만나빠졌을뿐입니다.그래서찾다보니머니옥셔을알게되어서이렇게글을올리게됐습니다.</t>
  </si>
  <si>
    <t>현재는다른직장에근무중이구요.일한지는얼마안댔지만수습기간은끝났구요.3월부터정직원됐어요.수습기간일때받은금액은적지만통장입금됐습니다.월급여는100~150정도입니다.직장월급날은17일이며..담달에통장으로급여들어와요.연체없이꼬박꼬박납부할게요..그리고투잡도할생각이라서일자리알아보고있어요^^지금어머니가건강이좋지않으시지만몸이호전되시면부업이라도할생각중이세요..^^</t>
  </si>
  <si>
    <t>9개월정도남은대출금과카드대금(할부및이용금액)완납을위한목적입니다.카드대금을한번도연체한적없이잘사용중이지만카드라는편리함이주는대신사용빈도가많아지게하더군요.그래서주목적은카드대금완납후신용카드를해지하기위함이며그와동시에머니옥션에서받는대출금만두기위해기존대출까지정리하고자하는목적입니다.</t>
  </si>
  <si>
    <t>투자자님들의도움을받아처음으로1천만원이넘는금액을받아상환했었습니다.금액이커서중도상환은했지만투자자님들의이익과투자를위한손실을막기위해24개월꾸준히납부할것을약속드립니다.대출금,카드대금,휴대폰요금등단한번연체된적없이성실히납부하고있으며1월달둘째를출산한와이프가다음달부터직장을다니게되어다시맞벌이가시작됩니다.고정지출은가족보험,공과금,적금등약90만원정도라성실납부는예전처럼약속드리며자신있으니다시한번염치불구하고이렇게도움을부탁드립니다.</t>
  </si>
  <si>
    <t>성실상환믿어보십시요~확실합니다.</t>
  </si>
  <si>
    <t>안녕하세요..이제봄바람이살랑살랑귓볼을간질고있는날씨에..답답한마음으로사무실에앉아있는..(?)회사원입니다.^^얼마전친구가급히필요하다며대출을요구하였습니다.친구말을다믿은저도문제가있었어요..알고보니신불자라고...ㅡ,ㅡ;;현재제신용도로는대출이불가능할거같았으나다행히도한군데추가로받을곳이있어또워낙믿고친한친구라믿고추가금액을받아친구에게주었습니다.몇달까진이자상환을잘하는것같더니거기까지였습니다.현재연락이안되고집이고친구들과도모두연락을끊은상태입니다.결국그돈을같이껴안게되었는데도저히방법이없어이렇게머니옥션에글을올립니다.일단은제신용이기때문에다만10%로라도싼금리로찬찬히돈을갚아나가정리를하였으면합니다.</t>
  </si>
  <si>
    <t>현재직장을다니고있고저녁에작은돈이긴하지만알바를하고잇습니다.월평균150만원의수익이들어옵니다.제가원래대출을냈던곳도있어그곳에이자를넣고하면약50만원정도-대출상환금,50만원정도-카드값)50만원정도의여윳돈이있는데20만원은저축에10만원은생활비(보통차비로쓰입니다.거의출퇴근만하고있고나머진연말정산때문에체크나신용카드를사용합니다)에나머지금액은머니옥션에서대출이가능하다면여기서나오는원리금을갚아나갈수있습니다.성실하고확실한상환약속드리겠습니다.</t>
  </si>
  <si>
    <t>어머니의고생을덜어드리고싶습니다</t>
  </si>
  <si>
    <t>어머니께서식당주방에서일을하고계십니다요리솜씨가뛰어나시기때문에음식도맛있구요저도초등학교때부터이런저런아르바이트등도해오며자라왔습니다이번에어머니와함께모아온돈으로사업을준비중입니다어머니께서7년전에아버지와이혼을하셨고어렸을때부터부족한집안형편이었기때문에어머니는예전부터고생만해오셨습니다어머니의꿈이신가게운영의꿈을이뤄드리고싶어지금껏노력해왔습니다그만큼계획도세워왔고준비도해왔습니다조그만가게를운영하려하는데사업자금이부족해서신청을하게되었습니다작년에급히돈이필요하여아무것도모르고중계업체에신청을해서조회기록만남고신용등급도4등급에서7등급으로떨어지는바람에은행권에서는대출이힘들다하여지인의추천으로이싸이트를알게되어안정적인싸이트라생각되어신청하게되었습니다선처부탁드리겠습니다...</t>
  </si>
  <si>
    <t>현재는한식집에서매니져로일하고있습니다월급은매달200만원받고있구요어머니께서주방을보시고저와함께가게를운영할예정입니다물론대출금도어머니와함께갚아나갈것이구요..이번년도가을쯤에결혼예정인애인이있습니다학원강사이구요저희집에서같이살고있구요같이돈을모으고있습니다대출금상환은충분히할수있습니다중도상환가능하구요연체기록같은건전혀없습니다..여러사장님들의따뜻한선처부탁드립니다...</t>
  </si>
  <si>
    <t>이자가너무높아환승론을신청합니다.</t>
  </si>
  <si>
    <t>대부업이자가너무높아이렇게신청을하게되었습니다.500은대부업상환을할것이면100은생환자금으로신청합니다.</t>
  </si>
  <si>
    <t>균등상환을기본으로하고보너스및기타수입으로원금조기상환을하도록노력하겠습니다.</t>
  </si>
  <si>
    <t>부탁드립니다...^^</t>
  </si>
  <si>
    <t>2번째입니다.도와주세요.</t>
  </si>
  <si>
    <t>체육관사범들에대학교육비부족하여이렇게글을남깁니다.등록금분활납부신청으로이번달23일까지필요합니다.여러군대문의하여도대출도안되고힘이듭니다.소중한돈이기에꼭연체없이상환하겠습니다.</t>
  </si>
  <si>
    <t>매월15일국가에서군인연금이90만원탑니다.또한대학강의료55만원도장인원87명회비10만원운영비:차량80만원,세130만원,기타120만원(식대,전기,통신비,홍보비)매월금융상환액:180만원(학자금신한59만원,국민50만.골든(8회남음)35만,롯데24만,산와12만(7회남음)고객의소중한금액연체하지않겠습니다.부디도움부탁드립니다.</t>
  </si>
  <si>
    <t>현간호사..동생을위한도움..간절합니다</t>
  </si>
  <si>
    <t>제동생은외국에서현재법대에다니는착하고열씨미하는애입니다.어느날친하다고생각한유학생에서큰사기를먹었습니다.부모님이아시면쓰러지실까겁이나서제가현재개인병원의간호조무사인데제가대출을받아동생을도와주었습니다.허나제가그동안한번두신용을쓴적도대출을받아본적도업기에대출을받기까기정말피나는노력을해ㅅ습니다.대부업에서겨우받았지만제가7개월이넘게갚은그만은돈은다이자로가고원리금균등방식이라지만원금으로가는건눈꼽도안돼더군여.동생은자기가포기하고막일을해서갚는다고하지만열씨미하는그녀석이안&amp;#46124;어서누나가그정도능력이된다며안심을시켰어여..제가이걸너무신경썼는지스트레스성원형탈모도생기고...돈을안갚는것도아니지만원금갚는게너무조금이니..마음이너무힘드네여.제가아무것두이렇게몰라서2번이나중개업체에게사기먹고...이젠만신창이가되엇어여..다행이이싸이트를알게되서누군가나를구원해줄천사가있을까눈물로이글을씁니다.한번도연체도업고꼬박꼬박갚지만같은돈을갚아도원금이제해지는걸보면서안심하고맘놓을수있고싶어이렇게글을올립니다.연체한번없이여태것신용을최고로생각하는사람입니다.반드시약속은지키니까믿으셔도됩니다.제가하고싶은말은많이있는데..글재주가없어이렇게까지밖에못써서죄송합니다.그리고감사합니다.</t>
  </si>
  <si>
    <t>15일날매달100만원정도상환할계획이며보너스나올&amp;#46468;마나조기상환할계획입니다.현사금융을150만원이상한달에갚는실정입니다.갚는건문제가없으니걱정안하셔도됩니다.다만그렇게마니연체업이꾸준ㄴ희7개월이상갚았음에도불구하구원금은개미눈꼽마늠만갚아졌다는게너무속상하고..힘이듭니다.연체나기타등등다른문제는절대없으니...믿으셔도됩니다.신용이최고아닙니까...부탁드리겠습니다.</t>
  </si>
  <si>
    <t>금융상환및교육비로신청합니다.</t>
  </si>
  <si>
    <t>48%고금리상환및아이들학원비로사용합니다.</t>
  </si>
  <si>
    <t>기존부채상환금78만원/월이고요,급여는180만원입니다.남편은개인사업으로300정도수입이있습니다.월13만원충분히상환할수있습니다.</t>
  </si>
  <si>
    <t>하트와산와상환</t>
  </si>
  <si>
    <t>재도전합니다.사업투자자금이필요합니다.</t>
  </si>
  <si>
    <t>저는건설.인테리어일반사업자입니다.주업종은신규분양아파트에리모델링구경하는집을오픈하여인테리어를하는일을하고있으며현재경남아너스빌샘플하우스운영중이며5월중순에입주하는중흥골드클레스샘플집준비중입니다.먼저선투자하여수익을내는업종이라투자자금이필요합니다.다음카페(현대아이앤디)를검색하시면저의공사실적을알수있으며앞으로의공사계획도알수있습니다.믿고투자하신다면실망주지않을것을약속합니다.</t>
  </si>
  <si>
    <t>지금가장덩어리가큰자동차할부금약1600만원이며이자체없이전액상환하였고원금한달약107마원씩성실이상환중입니다.저앞으로된대지담보대출1000만원과기타부채도달달이상환중에있으며머니옥션에서대출이성사된다면연체없이성실상환할것을약속드립니다.믿고투자하십시요.</t>
  </si>
  <si>
    <t>안녕하세요!저는올해29살여성입니다.2년전머니옥션을통해서대출을받아큰도움을받았었어요.솔직히2년전보다제생활이월등히나아진건없는데요그때의도움으로넉넉하진않아도상환할거해가며계획성있게지내고있었답니다.이번에도갑작스런목돈이필요해서다시머니옥션에신청을하게되었는데요.대출을하는목적은아버지병원비를마련하기위해섭니다.아버지께서원래B형간염보균자이신데다가평소술을즐기시는편이었는데요그래도지금까지건강검진때마다무사히넘어갔었는데이번에는건강검진상간암2기정도인데큰병원엘가보라는진단을받으셨어요그래서대학병원에예약을해놓은상태이구요일단암인건확실하니입원을하고빠른시일내에수술을받아야하는상황이랍니다.대학병원에서정밀검사후암2기보다더진행되었다는결과만아니길간절히바라고있구요평소보균자여서그런지아버지가가입한보험에서는간쪽으로는전혀가입이안되어서이번에간에관련된검사비수술비치료비입원비는보험금지급을전혀받을수없는상황입니다.다행이요즘암부분에대해서국가보조가잘되어의료보험이적용되어병원비가아주많이나오진않을거라고하더라구요저희부모님께서는시골에서포도농사를짖고계신데요여름에농사로벌게되는목돈으로거의일년생활을하시고계신데포도농사는지금부터본격적으로일철이랍니다.그런데아버지께서이렇게되셔서올포도농사는포기해야할거같아요사정이이렇다보니이번에도제가어떻게든병원비를마련해야하는상황이라이번에대출을신청합니다.저도올한해만넘기면생활이조금나아질려나했는데이렇게또일이터지네요워낙빠듯한형편이라사실아버지건강도걱정이지만저는암진단소식을듣고병원비가제일먼저걱정되더라구요....대충알아보니암으로수술하고일주일이나열흘가량입원하면병원비가200~300사이라고그러더라구요...머니옥션에서대출만성사된다면이번역시저한테는너무나큰도움이될거같습니다.저도내년에는결혼을해야하는입장이라신용도에영향을주는곳에서대출을받고싶진않아요제1금융권에서는받을조건도안되구요전병원에서근무하는7년차간호사이구요급여를꼬박꼬박받으며생활하고있으니연체없이잘상환할것을약속드립니다.이번에도저를믿어주시고많은도움부탁드립니다.</t>
  </si>
  <si>
    <t>월급은한번도밀린적없이꼬박꼬박나오는여성전문병원에서근무중이구요제월수입은세금공제를다빼구요실수령액185~195만원정도입니다.현재골든브릿지케피탈에월65만원정도상환중이구요(12월만기이고420만원정도남았음.)국민은행신용대출건350만원정도는한달에약3~4만원정도이자만내고있습니다.개인보험금이10만원정도이구요월세로20만원내고있습니다.휴대폰요금인터넷요금포함하여각종세금이한달15만원정도이구요비과세저축보험5만원에올해부터시작한자유적금으로5만원들어가구요엘지카드현금서비스받은것이79만원인데리볼빙제도로한달에12만원씩으로갚구있구요국민카드서비스받은것이33만원인데요번달일시상환할예정입니다.(친구에게빌려준금액이라이번달에바로받아서상환할게획입니다.)그외기타제생활비는10~15만원정도로나가고있어요직장근처라교통비안들구요식사는병원에서다해결하는편이라생활비는아껴쓰면쓰는대로지출이가능한상황입니다.이번대출이성사되더라도한달대출금상환에는문제가없을것을약속드립니다.그리고아버지가수술하게되서입원기간이길어지면다음달언니네로제가이사를갈예정이라서월세20만원은지출에서빠질거랍니다.아버지가수술을하게되면저희집형편에돈이없는건기정사실이고아직미혼인제가그래도목돈을마련하여대비를해야할거같아요절대연체없이꼬박꼬박상환할것을꼭약속드립니다.한번더믿어주세요!!!</t>
  </si>
  <si>
    <t>기존대출상환을목적으로대출신청합니다.</t>
  </si>
  <si>
    <t>현재사금융2곳과캐피탈1건그리고카드론으로인해월1,033,256원의이자를납입하고있습니다.기존대출상환으로이자를낮추는것은물론낮아진신용등급을올리기위해대출을신청합니다.</t>
  </si>
  <si>
    <t>현재AIG생명에서재직중이며기존경력합산6년째근무중입니다.작년소득3,700만원으로현재대출이자에서조금더낮아진다면대출금상환에는아무문제없음을자신합니다.대출기간은원리금균등상환24개월로신청했으며중간중간여유자금발생시중도상환을통해가급적빠른시일내에대출금상환을할계획입니다.</t>
  </si>
  <si>
    <t>공무원학원비용도대출함니다..</t>
  </si>
  <si>
    <t>현재일을하며공무원준비를하려는데당장학원비가없어서대출신청함니다..</t>
  </si>
  <si>
    <t>12개월계약월35%의이자를매달부칠것임니다..</t>
  </si>
  <si>
    <t>급여일자변경에따른금융상환..(세번째도전)</t>
  </si>
  <si>
    <t>저는114전화번호안내에서2년1개월째근무합니다.다름이아니라예전에부모님건강문제로돈이필요해서대출받은것이있는데..이번에정규직원으로승급됨에따라부득이하게급여지급일자가25일자로변경되었습니다.딱히친분으로빌릴만한데는없고,중계업자의부분별한조회남발로신용등급이낮아다시대출받는것이어렵다고합니다.세번째로마지막도전합니다..이번에낙찰안되면그냥포기할려구요..믿고투자부탁드립니다.아울러낙찰이안되더라도,그나마조금이라도투자해주신분들고맙습니다..</t>
  </si>
  <si>
    <t>한번만눈여겨봐주세요.(고금리상환)성심성의껏올렷습니다.</t>
  </si>
  <si>
    <t>안녕하세요저는올해25살(85년생)인직장인입니다.어머니는아버지와이혼후저와둘이살고있고어머니의카드값과그전에있었던빚을청산하기위해어머니는밤낮으로일을하시다가다치시고자꾸아프셔서그빚을감당을못하셔서보는아들인제가눈물이나서제가도와드렷습니다.그리하여제가여의치안은집안사정으로캐피탈및사금융에손을대대출을일으킨일이있습니다.제가2년동안모은돈500만원과친구들한테도돈을빌려갑자기생긴집안일에도움을주었습니다.사금융은다들아시다시피연이자율49프로이고너무나도부담이됩니다.한순간아무것도모르고한대출이피를보게하는것은경험이있으신분들은아실거라믿습니다.이렇게집안에도움을주다보니제개인적인신용카드금액을연체하여부득이하게이런일로인해억울하게도3달전쯤연체가있어서신용등급은현저히낮게되었습니다.친구들한테빌린돈과대출금을전부는아니더라도한건이라도상환하고싶어서이렇게글을올립니다.이자율부담을줄이고싶습니다.</t>
  </si>
  <si>
    <t>제가월급이올라서월150씩받고있습니다.그전달엔130씩받아왔구요구체적으로월빠져나가는금액은.1.현대캐피탈:32만원(대출금:700만원.잔액590만원.1년정도상환중)2.러시앤캐쉬:20만원(대출금:500만원.대출한지2개월됐습니다)3.원더풀:18만원(대출금:200만원.)이렇게해서총70만원이지금정기적으로빠져나가고있습니다.연체한번한적없구요.그리고기타비용은제가낮에는회사일을하고저녁엔야간대학교를다녀서기름값으로10~15만원사이정도를사용하고있습니다.식사비용은일체쓰고있지안습니다아침은거의굶고점심은회사에서해결하고저녁은집에와서먹고있습니다.워낙주경야독으로생활하고있어사적으로친구만나서돈쓸일이거의없습니다.나머지60만원정도로상환하고자하오니믿고투자해주시기바랍니다.기타다른문의사항있으시면여쭈어보세요성심성의껏진실되게답변드리겠습니다.</t>
  </si>
  <si>
    <t>고금리대출환승과어머니병원비명목으로대출신청합니다.</t>
  </si>
  <si>
    <t>안녕하세요.인터넷으로몇번보다가이곳을가입하게되었습니다.현재사용중인사금융대환과어머니병원비(심장협착증)명목으로사용하고자합니다.사용중인사금융을먼저말씀드리겠습니다.러시앤캐쉬380만원36개월원리금균등.산와머니100만원24개월원리금균등hk상호저축은행280만원36개월원리금균등.위항목은모두연49프로입니다.정부학자금대출우리은행150만원농협150만원이자납입11만원(두곳)개월수가길어서월이자가적어보이지만실제로는많은금액을더내야하는부담감이있습니다.두개사금융을우선해결하고자함이며작년교통사고를당하신후검사때어머니병을알게되었으며그이후로사금융대출을하게되었습니다.병명은심장협착증이라는혈관이좁아지는병인데검사하고약값만해도부담되는상태입니다.저는지금용산전자상가에서약10개월째근무중이며IT계열업무를약7년간했었습니다.구청,대기업전산유지보수와MS기술지원엔지니어로도근무했었지만어머니사고때퇴사이후계속적으로용산전자상가에서일을하고있는상태입니다.직원은두명이며사장님한분이시지만거래처관리를꾸준히하고있기에괜찮은직장이라고생각합니다.개인사업자라4대보험은아직미가입이지만가족같은분위기에서열심히근무하고있습니다.월급여는150만원이며영업으로인한수당은따로받는상태입니다.(2~30)현재사금융이자와기타생활비어머니병원비를하면어느정도생활은되지만병원비가더들어갈까고민이고사금융중한두군데먼저상환하고자함입니다.열심히벌어서열심히상환해드릴자신이있습니다.투자자님들께민폐끼쳐드리는일은없을것입니다.현재사금융이자도열심히상환했었습니다.부탁드리겠습니다.믿어주시면열심히상환해서보답드리겠습니다.</t>
  </si>
  <si>
    <t>매월상환일은25일로했으면합니다.급여일이20일쯤이니어느정도기간을두고했으면합니다.매월고정보수150만원에서기타카드값3~40만원생활비20만원대출이자3~40만원정도로약9~100만원정도지출되고있는상황입니다.사금융일부제외하고나면한결더가벼워질것같습니다.어머니병원비는이곳에서대출이진행된다면두~세달정도는여유가생길껏이라고생각합니다.열심히상환하겠습니다.믿어주셨음합니다.</t>
  </si>
  <si>
    <t>총400만원중200만원은현재사용중인카드론을상환할계획이고,,나머지200만원은생활자금으로사용할예정입니다...</t>
  </si>
  <si>
    <t>현재카드론상환금액이20만원이상인지라..상환계획엔무리가없지않을까싶습니다..</t>
  </si>
  <si>
    <t>고금리자동차대출상환을원합니다.</t>
  </si>
  <si>
    <t>조회기록이많아대출이힘드네요..고금리로받은200만원자동차대출을상환하고자소액대출을희망합니다.</t>
  </si>
  <si>
    <t>원리금균등상환방식으로12개월동안상환할예정입니다.현재고정수입140만원이므로충분히연체없이상환할수있습니다.</t>
  </si>
  <si>
    <t>학자금이필요하여대출을신청합니다.</t>
  </si>
  <si>
    <t>이곳에서많은도움을받고있는대출자입니다.먼저도한번도움을받아서무리없이생활을하고있습니다.아시는분은아시겠지만늦은나이에시작한아내의공부를계속하도록하기위해지난번에대출을신청했으나납입기간이너무짧은것이요인이되어심사에탈락하였습니다.그래서이미마음먹고있었던대로오피스텔을빼서그보증금으로부족한금액을충당하고지금은본가에주소지를두고회사근처고시원에서생활하고있습니다.처음에는쓸쓸하였지만지금은적응되니까월100만원짜리오피스텔이나고시원이나차이가없네요.씩씩하게잘생활하고있습니다.환율은안정될생각도없는듯하고아직한달정도여유가있긴하지만미리준비해야할듯하여다음학기에필요한등록금을마련하려고대출을신청합니다.적지않은급여를받고있음에도은행권을이용하지못하는이유는약일년전3년간의워크아웃을완료하였고방금도은행권에서저신용자대출을하고있다고하여우리은행,신한은행두곳을갔다왔습니다만기록은삭제가안되나보더군요.열심히갚은세월이참허망하다는생각이들었습니다.연체기록이있어서갚았어도안된답니다.신용관리못한제가잘못한것이니까원망하지는않습니다만좀허탈했습니다.10%대이자는꿈꾸는것만으로,신청이나해볼수있어서다행입니다.총대출금액은이곳머니옥션에서받은800만원이전부입니다.42%라는이자율로대출을갚고있지만대출실행당시에보은의의지도있었던만큼아깝진않네요^^다시한번투자자님들의투자를부탁드립니다.조기상환없이꾸준히약속을이행하도록하겠습니다.</t>
  </si>
  <si>
    <t>프로젝트단위로계약하는경력8년차프리랜서프로그래머입니다.보험영업하시는분들처럼실적별수당을받는게아니고월고정된급여를받습니다.아내가중국에서공부해서혼자지내는통에야근이고주말근무고안가리고하니까잘봐준거래처가많아프리랜서로일한이후하루도쉼없이일은쉬지않고계속해왔습니다.현직장근무개월수는프리랜서를시작한달부터계산하였습니다.실제경력은만7년2개월정도이고프리랜서로서는2년9개월정도되었습니다.직업형태가전문직프리랜서라프로젝트단위로계약서를작성하므로일단현재일하는직장의정보를기준으로작성합니다.&lt;BR/&gt;이곳에서는내년5월까지일하게됩니다.&lt;BR/&gt;&lt;BR/&gt;이곳에서는5월까지계약이고다음달부터는또다른곳으로갑니다.계약은확정되었고기간및금액협상중입니다만지금보다는더받을껍니다.^^한달지출내역은매달부모님께송금100생활비및방세,공과금30~40정도나가고카드50정도머니옥션상환금액40,중국에서공부하는아내에게약100만원정도송금합니다.부모님께는몇달전아버지가허리디스크로수술하신이후에도움이될까하여따로챙겨드립니다.어렵다고그만둘수는없겠죠..적금들어가는금액약125정도있습니다만,예금담보로다빼서다음달에계속유지할지아니면해약할지생각해보려합니다.지출빼고50만원정도적금다해약하면170정도여유는있겠네요.앞으로도대출을더늘릴생각은없습니다만어찌될지모르니섣불리말씀드리지는않겠습니다.투자하시기에안심요인이라고생각됩니다.머리숙여부탁드립니다.</t>
  </si>
  <si>
    <t>믿고주신돈성실히잘갚겠습니다</t>
  </si>
  <si>
    <t>백일된딸과아내와같이월세500만원에40만원짜리집에살았는데이번에주공에서해주는신혼부부전세임대에선정이되어집을구하게되었습니다.저에겐더없는기회이지요..그런데계약금은제가마련해서내야하는지라이것저것해서했는데도이사비밖에는안나오네여...당장들어가는돈이라집세를빼달라고사정을했는데도나갈때밖에는돈을돌려줄수없다고집주인이말합니다...오늘집서류들어가고다음주면계약금을내야할텐데..이기회를잡아야저와저의식구가조금이나마살아갈수있겠는데요...그래서물어물어여기에신청하게됐습니다...도와주신다면믿고주신돈소중히쓰고1분의늦음없이상환일에성실히갚겠습니다..</t>
  </si>
  <si>
    <t>급여일이10일이라상환일을10일로잡았습니다회사는든든한지라10일이토요일이거나일요일일경우전날이나전전날에급여가통장으로들어옵니다.들어오는날에인터넷뱅킹을이용하여늦지않게잘상환해나가겠습니다.읽어주셔서감사합니다</t>
  </si>
  <si>
    <t>유찰되어이자조정해서다시올립니다.</t>
  </si>
  <si>
    <t>안녕하세요.유찰되어다시올립니다.이자율을너무낮게설정한것같아다시설정했습니다.현재4년재대학휴학중인20중반의남자입니다.지난달까지월급여150만정도의생산직에서근무했으나사정상그만두게되어현재는일을쉬고있는상태입니다.월급정산이아직되지않아생활자금이필요하여이렇게도움부탁드립니다.현재저축은행에서500만원학자금대출받은게있습니다.연33%로이자율이구요.한달에16만원정도내고있습니다.작년부터지금까지거래하면서하루라도늦게이자낸적없습니다.근1동안이자납입일늦은적한번도없습니다.대출상환계획이번달말부터아는형소개로130만급여의일을하기로했습니다.휴대폰부품만드는일인데,큰업체라월급이제때정산될것입니다.월급여130만원-핸드폰/생활비30만원월세비20만원저축권이자16만원=여유금64만원대출신청한금액(150만)이여유금내에서충분히상환될수있다고생각합니다.씀씀이도큰편이아니라달에산출한여유금에변동이크지않습니다.믿고투자해주신다면절대기대를저버리는일은없을것입니다.</t>
  </si>
  <si>
    <t>자녀교육비</t>
  </si>
  <si>
    <t>현재자녀가고3입니다입시를앞두고예체능계공부를하고있는자녀의교육비로쓸게획입니다.</t>
  </si>
  <si>
    <t>맞벌이를하고있는가장입니다저는공무원생활을하고있습니다월소득은부부합산500으로한달40-50만원상환금액은부담스럽지않게상환할수있습니다.</t>
  </si>
  <si>
    <t>성실하게상환하겠습니다.믿고투자해주세요~</t>
  </si>
  <si>
    <t>안녕하세요~이번에갑자기목돈이필요해서이렇게글읍올립니다.일부는카드대금상환으로일부는생활자금으로쓰려고합니다.믿고빌려주시면성실하게상환하겠습니다.감사합니다.</t>
  </si>
  <si>
    <t>저는현재고등학교에서기간제컴퓨터교사로근무하고있습니다.이번에갑자기목돈이필요하여대출을신청하게되었습니다.기존대출금의월상환금액이60만원정도이고,여유자금은50만원정도여서상환에는문제없습니다.머니옥션에서이전에대출받은금액도연체없이1년넘게상환하고있습니다.믿고빌려주시면연체없이성실히상환하겠습니다.감사합니다.</t>
  </si>
  <si>
    <t>도와주시기바랍니다.</t>
  </si>
  <si>
    <t>안녕하세요..이번에이사및와이프출산입원비및수술비로목돈이조금필요하게되어이렇게신청하게되었습니다.전세자금이조금부족합니다.현재카드연체/대출현황전혀없습니다.은행대출을받고자하였으나나중을위하여(신용관리)이렇게신청합니다.부디많은투자부탁드립니다.</t>
  </si>
  <si>
    <t>현재부채상황은친구한테빌린돈300만원이전부입니다.이차차여유있을때갚으면되구요...타은행및카드연체가없으므로월상환은충분히가능합니다.현재세금제외하고240여만원정도월급받고있읍니다.연체없이상환할예정이니부디많은투자부탁드리겠습니다.</t>
  </si>
  <si>
    <t>투자해주신다면성실상환으로보답하겠습니다</t>
  </si>
  <si>
    <t>얼마전에이사를하게되었습니다이사비용이생각보다추가되어모자란비용을마련하기위해대출을신청합니다.</t>
  </si>
  <si>
    <t>부산상호저축은행140연체없이남았습니다.매월20일급여이체로25일에상환을계획하고있으며성실히납부하도록하겠습니다.</t>
  </si>
  <si>
    <t>정말잘갚을수있는대출자입니다</t>
  </si>
  <si>
    <t>안녕하세요.다시한번투자자분들에게죄송한부탁드리게된점부끄럽지만꼭믿음있는대출자가될것임에용기내어적어봅니다.조금씩상환을마치던중에갑작스럽게부탁의말씀드려요.저희가아파트를분양받을때도련님에게2천만원을빌렸는데요.도련님이회사를그만두신후6개월정도지나창업을하신다고하셔급하게돈을해달라는부탁을하셨네요.어려울때도움주신도련님이어렵게말씀하신터라나몰라라할수없는상황입니다.그동안모아두었던돈이랑합해서다는아니더라도될수있으면투자자님들의도움을받아1500만원정도는해드리고싶네요.도련님도지금저희가분양아파트랑집매매관계로힘든걸아시기때문에이해해주실거같아요</t>
  </si>
  <si>
    <t>분양받은아파트입주를위해기존아파트전세로내어놓았는데요.매매가된다면도련님돈이랑머니옥션기존대출금을모두완납하려했어요.그리고분양아파트도전세로놓고저희는본가로들어가야할거같아요.하지만지금부동산경기침체로매매가어렵네요.전세금들어오면바로머니옥션기존대출건1건부터완납하겠습니다.2건에대해서는저도사실부담이될거같아서요.원하신다면2건에대해아파트매매나전세완료시말씀드려모두완납해드릴수있어요.한달순수입배우자포함550~만원대출금(hk38만원+국민은행(신용400만원)원리금45,000원+머니옥션기존39만원)=80만원아파트중도금대출63만원+보험계약자대출이자5만원=150만원저축금액주식연계저축70만원(5년납2년2개월납부중입니다.약정금액8500만원입니다)은행적금배우자본인포함50만원(올해부터시작했어요1년만기)적립저축보험금5년째납부중20만원아이유치원비30만원통신비12만원(휴대폰+전화+인터넷)아파트관리비8만원생활비현금30만원카드사용료150만원총지출액530만원정도입니다이번에머니옥션신청한대출건이성사된다면제가기존에투자한곳에서1달에40만원가량은매달무리없이입금되고있어서크게부담은가지않습니다.돌잔치관련업을하고있어서매출은꾸준하며100%현금으로현장지급받고있습니다.주말에는거의행사가잡혀있고요주말행사로1달수입이가장적은금액이200정도이고많으면300이상수입이가능합니다지금신용관리를철저히해야합니다.분양받은아파트를제명의로받았기때문에입주때신용이떨어지면아시겠지만제약이너무커서요.신용떨어질까정말두려워하는대출자입니다.1루라도연체절대없을것임을다시한번말씀드려요.투자자님들께다시한번간곡한부탁드립니다</t>
  </si>
  <si>
    <t>2번의대출을이상없이상환하였습니다.</t>
  </si>
  <si>
    <t>1번째대출300만---상환완료2번째대출250만---1회상환남음(1번재대출1개월후대출받음)위2가지대출월상환금약53만원이였습니다.이번대출금액은120만원입니다.1년22%상환예정입니다.실필요금액은40만원입니다.나머지80만원은금월7월28일나오는약140만원의퇴직금중간정산으로총한도60만원짜리비씨카드와씨티파이낸셜에서받은200만원(원금상환2회납입)을정산하고자합니다.본인의대출내역입니다.기업은행300만원(만기상환월27000원이자)시티파이낸셜200만(월균등상환2회납입금월정산예정)러쉬엔케쉬280만(금번대출이후상환론예정)(머니옥션환승론으로갈아타야하는게당연합니다.하지만월상환금액이높아집니다.)(1개월후생활하며금액을낮추고월급의여유비용이환승론월상환금보다높아지면신청하고자합니다.예상월여유금액20~30만원)</t>
  </si>
  <si>
    <t>상환계획중가장중요한부분이몸담고있는회사라고생각합니다.하루하루쓰러지는기업이생기기에...저희회사는자본금40억,08년매출980억의매출을올린회사이며포스코코일센터로전국에18개코일센터중한곳입니다.월140만월세:23만원헨드폰:5만원생활비:10만원대출상환금:15만카드비용:신한30만원(계속해서줄여나갈것을약속드립니다)머니옥션상환금:113,000원7월28일퇴직금140만원으로비씨카드(총한도60만)카드절단나머지80만원대출금상환처리할것입니다.투자자분들에게약속드립니다.</t>
  </si>
  <si>
    <t>돈이필요한데..대출가능할까요..</t>
  </si>
  <si>
    <t>병원비때문에돈이좀필요한데..요즘대출이쉽지않네여....현제일을하고있어도대출이많이어렵네여...갑자기급하게병원비가필요하게되었습니다..어머니께서수술을받으셔야하시는데돈이좀부족하네요...</t>
  </si>
  <si>
    <t>현재백화저에서일하면서한달140만원의수입이있습니다..매월꼬박꼬박상환하도록하겠습니다..아직젊은나이이기때문에투잡도알아보고있습니다...모아놓은돈을어머니병원비로다들어갔지만젊으니까다시모으면된다고생각합니다..도와주시면열심히일해서갚아드리겠습니다</t>
  </si>
  <si>
    <t>현금서비스상환하려고합니다</t>
  </si>
  <si>
    <t>투자자님들께도움을요청코자이렇게글을올립니다현재계약직근무로3년째근무중이고월급은보통170~180만원정도통장수령하고있습니다5월달기존에사용중이던대출서비스를상환하고자퇴직금정산과지인분의카드로현금서비스를신청해서상환을하였습니다시간이지날수록이자율의부담과월납부하는금액에도본인이부담을느끼게되어목돈이라도한꺼번에상환을하게되었습니다이번달지인분의현금서비스금액이청구가되었는데제월급을가지고모두납부를하기에모자란금액이라서이렇게도움을요청드립니다같은회사에근무하는언니가힘든사정을알고본인도어려운상황인데도불구하고저에게빌려줬던돈인데언니가피해가갈까봐너무걱정이됩니다대출로인한무서움을알고있기에더이상은그쪽으로손을뻗기도싫습니다현금서비스금액이200만원인데100만원은제가월급중납부를한다하더라도100만원이라는금액이턱없이부족한부분입니다</t>
  </si>
  <si>
    <t>현재월급수령액중방값25만원공과금5만원가량통신비5만원러쉬앤캐쉬월13만원식비및기타생활비30만원을사용중이므로대출금액을대환하는데는전혀무리가없습니다.사금융권대출로인한피해를더이상보고싶지않기때문에이렇게도움을요청드립니다투자자님들한번더제글을읽어주시고제발도움부탁드립니다</t>
  </si>
  <si>
    <t>제가힘들때친구가말없이조건없이빌려준돈이있는데그친구가결혼을하게됐습니다.그런데그친구가상황이어려워서돈을꼭갚아줘야합니다.투자해주시면정말성실히갚겠습니다.얼마전신청했다가대출이성사되지않았었는데그때는몇년전사용하던스카이라이프이용요금25만원이채무불이행으로걸려있었으나저번주에모두상환처리하였습니다.</t>
  </si>
  <si>
    <t>대학교부설기관행정실에근무하고있으며,고정수입은월급90만원과합창단반주비30만원입니다.수입이많지않아장기간상환으로하였으나연체없이성실히상환할자신있습니다.</t>
  </si>
  <si>
    <t>다시도전합니다.....</t>
  </si>
  <si>
    <t>두번째도전입니다....처음이라이것저것자세히투자자님들이이해할수있도록글을올렸어야하는데미흡하여..다시올립니다...전직장인으로서10년동안한직장에재직중이며..앞으로도계속정년퇴임까지직장생활을할계획입니다...(특별한이변이없는하....)20대에신용관리를제대로하지못해저신용자가되었습니다...그때는신용이라는게이렇게중요한지도몰랐는데이제는정말뼈져리게신용에대해공부하고노력중입니다...그래서은행권대츨이어려워주위사람들에게돈을빌려쓰게되었지요...조금씩갚아가고있는데...요즘다들생활이어렵다보니...목돈으로갚길원하더라구요...그래서신청합니다...저어려울때도와주신분들이라나몰라라할수가없어서어떻게든마련해보려고이렇게신청합니다....</t>
  </si>
  <si>
    <t>기대출이력입니다...국민은행700만원/680남았고월17만원정도원금균등상환입니다...우리은행90만원마이너스식대출입니다...(적금들어가는것이있는데그거담보입니다...)리드코프450만원이자만납입중원23만원정도생활비40만원보험,적금30만원,딸아이놀이방30만원기타로는특별히없습니다....월급은공제후200만원정도...</t>
  </si>
  <si>
    <t>사금융해결하구싶습니다도와주세요.</t>
  </si>
  <si>
    <t>직장다니기전집안이어려워사금융을쓰게되었는데너무이자가비싸네요좋은목적으로좋은뜻을가지신분이좀도와주셨으면해요.제발도와주세요</t>
  </si>
  <si>
    <t>4대보험세금띠고현제190수령하구있습니다..기숙사생활과차는없어서나가는돈은50만원정도이구요부모님50만원생활비드리구있구요.다른건쓰는게없는거같아요여려분들은작은정성부탁드립니다.</t>
  </si>
  <si>
    <t>2007년5월에피부.네일샵을친구와함께투자하여오픈하였습니다.저는네일아트를친구는피부관리를하며꾸준히영업하다가친구가갑자기독립하고싶다고....돈도모았고...경험도쌓았고....그래서그친구가투자한돈천만원을지급해야합니다.그래서꼭필요합니다.금융권쪽에대출알아봤으나상호저축은행에이백만원카드사에오백만원대출이있어..1,2금융권은대출이어렵다고사금융으로알아보라고하더군요....그래서여기에부탁드립니다.친구라고이해해줄것같았는데....신고한다고내용증명보냈네요....급합니다.</t>
  </si>
  <si>
    <t>앞으로계속영업할겁니다.2년넘게자리잡아손님도꽤되구요.....매출도꾸준히유지하고있어요....아직미혼이라공과금외지출할생활비거의없어서여기에서발생하는매출로충분히상환할수있으리라봅니다.가게도전세(4500만원)라월세나가는거없구요...천만원때문에가게팔고싶지않네요.....휴일,휴가,등등하루도안쉬고열심히일해서꼭갚겠습니다.부탁드립니다.한달매출평균5백만원입니다.안쓰고절약하면충분히매달연체없이갚을수있어요...부탁드립니다.</t>
  </si>
  <si>
    <t>다시한번도전해봅니다..꼭도와주세요.</t>
  </si>
  <si>
    <t>저는베이비스튜디오를운영하다가올해폐업하고스튜디오실장일을하고있는35살의사진가입니다.지난번힘든때에도머니옥션에서도와주셔서큰도움이되었습니다.지인에게빌린돈상환과약간의생활자금이필요해서다시한번도움을청하게되었습니다.힘든시기에도움주시면다시한번힘내서열심히살아보겠습니다.꼭부탁드리겠습니다.</t>
  </si>
  <si>
    <t>지난번대출때에는고정적인수입이없어서약간의연체기간이있었습니다.그렇게긴기간은아니었지만연체횟수가있어맘에걸리신다면이제직장인이라서고정적수입이생겨서그런일은없을것입니다.지금도다른대출연체없이열심히상환중입니다.투자자님들의소중한돈연체없이상환하도록하겠습니다.꼭한번도와주세요...아직일시작한지얼마안되급여가조금작게책정되어있습니다.상여금도포함되지않았습니다.</t>
  </si>
  <si>
    <t>안녕하세요..글을열심히다썼는데..날아가버려서다시작성합니다..ㅠ_ㅠ또에러가나는군요..휴또다시올렸습니다.-_-;현재경기도화성에거주하는26세미혼남입니다.현재는부모님소유의아파트에서부모님과같이거주중이구요.현직장에서는2년6개월째근무중입니다.건설회사이고현직위는대리이구요..월급여는평균220~260만원가량현금수령하고있습니다.아버님께서는같은회사에이사로재직중이십니다.어머님께서는집에서살림하시는주부시구요..현부채는저축은행권에서받은것은학자금용도로받았습니다.제가낮에는회사로,밤에는학교로..이런생활을하고있습니다.학교는야간대학교산업체로들어갔구요.전공은호텔조리전공입니다.대학교이름은J대학이구요.(물론약칭입니다)부모님에게나이먹고손벌리는게염치없는짓이라서,등록금마련을위해서작년에학자금대출을받은게좀있습니다.그리고개인용도로받은사금융대출건도있구요..한번중개업체끼고대출을받았더니..신용도가바닥을기는군요..대출사용목적:친구스쿠터를타고가던중사람과충돌했습니다.스쿠터아작났구요,충돌한사람과전바닥에서뒹굴었습니다.전다행히타박상만입고다른다친곳은없지만..충돌하신분은좀많이다치셨습니다.그래서입원상태이시구요.합의금과치료비,수리비등을모두합치면500만원가량이필요한상태인데..현재제가200만원정도는가지고있습니다.100만원은오늘저녁에친구한테받기로해서..300가지고있구요.나머지200만원이필요해서대출신청을하게됐습니다.*현부채상황및상환내역서현재부채상황을알려드리자면..한성상호저축은행:400만원(학자금)현대상호저축은행:100만원(학자금)HK상호저축은행:500만원원캐싱:200만원산와머니:200만원엠원크레디트:150만원국민은행:360만원(정부보증학자금)저정도이구요.현재부채상환중인내역은..한성상호저축은행:110,000현대상호저축은행:48,000HK상호저축은행:268,000원캐싱:110,000산와머니:160,000엠원크레디트:80,000국민은행:19,000총합:79만5천원매달부채상환중*기타지출내역서아래생활비내역입니다.교통비(기름값,톨비등):300,000생활비(술은못마십니다.알콜알레르기..핸드폰사용료,담배값,커피값등):350,000총합:2,600,000-795,000-650,000=1,155,000(월급에서생활비및현재까지부채상환비를제외했을때내용입니다)제가구구절절하게천원단위까지세가면서위내용을올린이유는...제소득과현재사용중인금액그리고차액을확실하게밝혀드려서..투자자여러분에게확신을드리고싶어서입니다.위에적은내용중에는현제제가누락한부분이나거짓으로적은부분은한군데도없습니다.확인을해보시면아시겠지만,전믿음을드리고싶어서세세한것까지기록을했습니다.점점합의를해야하는시간은돌아오고초조하고..다른누군가에게도움을받을수없다는게힘들어집니다..여러분의관심으로조금만도와주시면..이위기극복하고다시일어설수있습니다.긴글끝까지읽어주셔서감사합니다.</t>
  </si>
  <si>
    <t>2차도전입니다.도와주세요.</t>
  </si>
  <si>
    <t>2번째머니옥션도전입니다.1차에유찰의실패를경험삼아블로그를통하여저를좀더알리고,제가하고있는사업에대해서더구체적으로여러가지정보를올려놨습니다.대출목적은현재가지고있는카드사의현금서비스와산와머니(100)그리고지인에게빌린돈을갚기위함입니다.</t>
  </si>
  <si>
    <t>현재제월수익300에서350만원정도입니다.통장거래내역3개월정도의내용을블로그에올려놨습니다.영어수강료가매일매일들어오고나가는것을보여드려투자자님들께믿음을드리고자함이니참고하시면좋겠습니다.더자세한내용은제머니옥션블로그를통해서확인가능하십니다.http://www.moneyauction.co.kr/blog/goengca/blog.run이게주소입니다.</t>
  </si>
  <si>
    <t>무자년새해복많이받으세요다름이아니오라제등급으로는은행에서대출이어려워서요은행에서대출을여러군데서받아부모님을도와드려는데제가돈이좀필요해서알아보니등급도낮고해서어렵다고합니다그래서옥션이란창구을통해도움을청하고자합니다저희집이오랜된주택집이라겨울이면창문틈으로바람이들어오곤하니다그래서이번겨울에창문을수리하혀고하니도움을좀주세요유치원다니는아이가셋이있는데요즘감기가잘걸리곤해요도움을주시면상환기일에연체없이정확히붙여드리겠읍니다부탁드립니다새해복많이받으세요</t>
  </si>
  <si>
    <t>생활자금이필요하여올려봅니다....</t>
  </si>
  <si>
    <t>지방공사의료원에서근무합니다8년째근무하구요보건직8급입니다....현재대출은시티430과스타저축은행300이있습니다..한달급여는당직비포함약230정됩니다그중대출상환비약50들어가구요핸펀및공과금기타비15만원그리고제용돈50만원들어갑니다...보험료20만원저축(집에서부모님이들어주심)60만원입니다...지인에게빌린돈200을갚기위해서이렇게대출합니다..매달당직비가10일에들어오는데약30만원정도들어옵니다...그래서이자날짜를10일로했습니다...빌려주시는분들께는정확하게입금드릴것을약속드립니다...</t>
  </si>
  <si>
    <t>마지막으로투자자들부탁드리겠습니다.</t>
  </si>
  <si>
    <t>투자자님들안녕하세요!한번서류심사에서통화고하고22%에서유찰이되고나서다시한번도전합니다.400만원에대한용도는저희가족들생활비로한달200정도가들어갑니다200중에월세40만원이들어가고식비및생활비가160정도들어갑니다.가족은할머니와삼촌을같이살면서제가생활비를대는데이번달에급하게돈이들어가서부득이하게못주게되었습니다.남어지200은제가예전에지인한데빌린200만원이라서빨리갚아달라고해서이렇게부득이하게경매를진행하게되었습니다.투자자여러분제발이번이마지막이니한번만믿고투자해주세요연체없이15일전에입금을시켜서연체없이하겠습니다.꼭믿고투자해주세요.</t>
  </si>
  <si>
    <t>직업=부동산분양사무직및영업월급150만원+200~300월상환금액위드캐피탈=12만원산와머니=12만원아이비금융=5만원낙찰시(머니옥션)=24만원핸드폰(영업겸용으로사용)=20~30만원생활비=200만원1달개인생활비(차비및점심값)=50~60만원이렇게하면한달에20~30만원남는데이건적금을합니다.꼭믿고투자해주세요</t>
  </si>
  <si>
    <t>여러분들의도움을기다립니다.</t>
  </si>
  <si>
    <t>집사람몰래만든카드를상환하고저합니다.대출중계업자를잘못만나서조회건수만늘어과다조회및신용등급하락으로대출진행이힘든상태입니다.드림앤캐쉬에서500만원대출가승인은받았으나회사정책상무조건보증인입보를해야가능하다고합니다.보증인구하기가힘들기때문에이렇게도움을청하게되었습니다.기대출은하나도없습니다.(주)대일빌딩사업부대리로재직중입니다.신용등급이많이낮은데이유는유니텔채권추심과과다조회때문입니다.10년전에명의도용으로유니텔채권추심이생겼는데처리를해준다고하구선지금까지미루다가이렇게낮아졌네요.금액은4만8천원인데10년동안5만원돈이없어서못낸건아닙니다.지금내어도이미등급이하락한상태라의미가없어서그냥유니텔에해제요청만했습니다.기대출도없고신용상문제도없습니다.이번건을해결해야가정불화가없을것같아어떻게든막아보려고노력하고있습니다.상환계획은이번3월에곗돈타는게있습니다.충분히갚고도남는금액이며,상환전까지는용돈으로이자정도는낼여력은됩니다.급여일은5일입니다.급여는신고되는금액은120정도이고실수령액은160정도됩니다.여러분들의관심과도움을기다리겠습니다.카드연체대금은미도래액까지130만원정도됩니다.이것만해결하면더이상의부채는없습니다.보증서주시는분에게대출금의40%를드린다고했는데도구하기힘드네요..</t>
  </si>
  <si>
    <t>작은투자를위해큰도움부탁드립니다.현재는강남부근에서요리사로일을하고있습니다.전에인연이있었던해수전문수족관에작은투자를위해이렇게다시한번부탁드려봅니다.투자내용은.외국에서해수어를수입해서매니아분들에게분양하는형식입니다.도움부탁드립니다.</t>
  </si>
  <si>
    <t>얼급은200+를받고있습니다.머니옥션50만원6개월상환중6개우러남았습니다산와머니20만원3개월상환몫돈이생기면바로상환예정입니다.연체없이빠르게상환우선하겠습니다.</t>
  </si>
  <si>
    <t>사금융상환하여,편안한잠을자고싶습니다</t>
  </si>
  <si>
    <t>작년,하나뿐인남동생의실수로부모님께걱정시키지않으려고한다는것이..사금융에손을대고말았습니다..어릴적부터부모님고생하시는것을너무잘알기에,직장인으로갚아나가자는생각으로급한마음에사금융에손을댔습니다.1년넘게갚고,이제..500만원정도가남은것같습니다..이제조금이나마낮은금리로환승하여,조금은편안한삶을살고싶습니다..사금융이라는것이..꼭나에게부담이되어서힘들다기보다..그들이납입일일주일전부터,휴대폰부터시작해서회사전화까지전화를하는통에..심리적인..불안감에..일시상환을하고싶습니다..연체한번한적이없는데왜이리전화를하느냐고물었더니,규정상어쩔수없다고만하는데...뭐라고할수도없고...부탁드립니다..</t>
  </si>
  <si>
    <t>한달급여가110만원에아르바이트로30~40만원가량통장에들어옵니다..그리고연800%상여금으로명절두번제외하고두달에한번씩100%씩상여금이들어옵니다.계산해보니,평균적으로한달에200정도의수익이있네요.일년동안연체한번하지않았습니다!!자신있게말씀드릴수있습니다~한달에들어가는사금융비가60만원가까이됩니다..이번기회에감사한분들의도움을받는다면...남은차액으로좀더빠른상환할수있도록노력하겠습니다..열심히최선을다해살아온..저에게....마지막으로한번만기회를부탁드립니다.</t>
  </si>
  <si>
    <t>어머니칠순잔치...</t>
  </si>
  <si>
    <t>돌아오는9월20날어머니칠순잔치를계획중인데요가족들끼리나누어내기로했는데..돈이좀모자랍니다.어머님혼자30년을저희가족을키워주신거라꼭한번도움이되었으면합니다.부탁드립니다.</t>
  </si>
  <si>
    <t>연봉3천이상의외국계지사를다니고있구여,아직연체한번도안하고살아서,..걱정안하셔도됩니다.부탁드립니다.</t>
  </si>
  <si>
    <t>친정아버지의병원비</t>
  </si>
  <si>
    <t>친정아버지의병원비..함께모시고살던시어머님께서8년의암투병을하시다지난해3월돌아가셨습니다.그런데친청아버지의간암투병이봄부터시작되셨네요.교통사고로뇌수술병력이있으셔서보험도없으신터라너무많은비용이들어가고있습니다.시어머님의오랜투병생활로어려운시간을극복하니여유돈이없네요.딸로써병원비를처음도와드리고싶어서이렇게경매를신청합니다.사금융으로300만원대출이있으나원금과이자어긴적없이성실히납부중입니다.</t>
  </si>
  <si>
    <t>집에서초등학생4~6학년을대상으로공부방을하고있습니다(과외알바)월120-150만원의소득이있습니다.남편의소득도물론급여로월평균250만원정도이구여..정말아버지의병원비로쓰는만큼어떠한이유를불문하고꼭납부하는날지키겠습니다.</t>
  </si>
  <si>
    <t>전문직종사자입니다..자금이필요해서요.</t>
  </si>
  <si>
    <t>안녕하세요저는국내회계법인에종사하고있는회계사입니다.다름이아니라자금이필요해서이렇게문의드립니다.은행과카드사에빌려놓은현금서비스등을상환하고자함이구요.계속현금서비스등이쌓이니본인에게도좋지않고그래서이렇게대출을부탁드립니다.</t>
  </si>
  <si>
    <t>매월25일정해진기한에상환을할예정입니다.상황이좋아지면조기상환도생각하고있습니다.</t>
  </si>
  <si>
    <t>2번째환승을부탁드립니다..</t>
  </si>
  <si>
    <t>저번환승을계기로많은도음을받고있는사람입니다..이제까지6회를납입하였고한번도납기일에늦은적없었구요..지금쓰고있는산와머니가이자가높아서한번더투자자분들께도움을청하고자이렇게신청하게되었답니다..</t>
  </si>
  <si>
    <t>원리금균등으로이때까지처럼납기일을어기지않고열심히살아가겠습니다..투자자분들의많은투자부탁드리겠습니다..</t>
  </si>
  <si>
    <t>믿고투자부탁드립니다.</t>
  </si>
  <si>
    <t>나이는28에건장한청년입니다.작년6월급한자금이필요해서솔직히대출이란것도은행만있는줄알았지다른것은몰랐습니다.그래서인터넷으로신청을했다가나중에야대부업체라는것을알았습니다.그전까지는딱히돈이궁했던것도아니였고열심히일한직장에서2년넘게일을하고있엇기에모아둔돈도있었습니다.가족과함께융자를받아서이사를했는데어머니의병악화로인해어쩔수없이대출을했습니다.신용등급굉장히낮아지더군요.아마다른분들다아실겁니다.이곳저곳연결해준답시고서류넣어라가능할꺼다..이런식으로말이죠..등급..솔직히9등급입니다.저는신용등급이줄곳1~2등급내외였기때문에낮아져봤자얼마나낮아지겠어했습니다.그런데그게아니더군요..1달만에1~2등급이던것이9등급까지낮아졌습니다.그렇다고돈을안버는것도아닙니다.꼬박꼬박대출이자값아가는데..정말한없이나가더군요..그래서요번에큰마음을먹고이렇게투자를받았으면해서글을올립니다.매달25일이월급날짜이구요.연봉은2400~3000사이입니다.컴퓨터서버관리를하기때문에더받을때도있습니다.이사를안해서융자를받지만않았어도이렇게까지글을올리면서까지부끄럼을감수하며올리지않았을겁니다.대출상환목적으로하는것이기때문에대출이자를하나로통합해서할려고하구요.개월은24개월로했지만은그전에빠른시간내에끝날수가있습니다.투자자분들이믿고해주시면절대실망시킬일없구요.언제든지연락을주셔도항상전화를받기때문에믿을만하구나하고생각하실수있으실겁니다.절대연체나그런것은제사전에없기때문에믿고해주시면감사드리겠습니다.</t>
  </si>
  <si>
    <t>과실업무로인한소액급전이필요합니다.</t>
  </si>
  <si>
    <t>저는기계무역업에다니고있습니다.근무시간외장비a/s를하다기계가쓰러져부품일부가파손되었습니다.부품일부을구입하려면소액이필요한데회사와업체간의중간에서상당히입장이난처하게되었습니다.더군다나2~3년전무분별한중개상의대출조회로인해신용이급하락되어대출또한어려운부분이어서머니옥션으로처리를급처리하고자투자자님에게적어봅니다.연삭기(대만산)장비a/s중본인과실로인한부품파손회사는꾸준히다니고있으며,1년5개월정도근무하였으며,3년정도의경력이있습니다.급여일은5일이며,이자일을급여일에맞춰착오없이빛은갚아나가겠습니다.급여은180정도이며100정도는금융(대출/이자/공과금)에나가며,40정도는차량유지비,40정도는생활자금으로활용하고있습니다.투자자님이투자해주시면제가재직중인회사(업종)서류및부품구입관련자금사용용도를제출하고자하니한번믿고투자해주십시오근무시간이아닌근무외적인시간에나름거래처인맥형성에노력하다일을저질러어려운상황이되었으니부탁드립니다.</t>
  </si>
  <si>
    <t>아쉬운낙찰율98%시간부족으로재도전합니다.</t>
  </si>
  <si>
    <t>먼저6일간저의대출에입찰해주신투자자분들께감사드리며,정말아쉽게도시간부족으로자동유찰되었습니다.낙찰율98%금액278만원정말아쉽습니다6일간길지도짧지도않은시간이었습니다.거듭입찰해주신투자자분들께감사드리며,심사서류전달에다소문제발생으로늦어진점양해말씀드리며,투자해주시면정직하게상환하겠습니다.작년9월암으로고통받으시다아버님께서세상을떠나시고2년간그병을간병하시는라고생하신어머님께서도5월갑자기병원에입원하시게되었는데결과는고혈압과신부전증입원을했지만,저또한작년10월아버지세상을떠나신후회사부도퇴사했구요돌아가시면서,채무만안겨주셔서그동안결혼자금으로만들었던것들과집등을처분하여모든채무을변재하였습니다.답답한마음뿐입니다.아버지대신빛값기는싫어습니다.그동안채당금과실업급여로구직활동등노력을했지만빠른취업을하지못했습니다.다행히6월부터정규직사원으로직장을다시구했습니다.저또한도어머니께서갑자스런입원으로친지등돈을구해병원비와생활비약값등을처리했지만도무지감당하기가벅차게되었습니다.금융권대출은문턱이워낙높고여기저기알아보다가는신용등급만떨어질것같아그러하지도못하고있습니다.지금은어머니께서병환이호전되어퇴원을하셔야하는입원비등약값이문제가되더군요.제가계산기를두두려보니300만원가량이필요하던군요300만원은퇴원비와2개월통근치료비와약값이됩니다.제가급여을받아서2개월씩모아가서면서절약하면충분히저축과더불어어머님병환을호전시킬수있습니다-이에대출을하게되었습니다</t>
  </si>
  <si>
    <t>대출상환계획1-급여-연봉2400보너스별도2-월수령액-세금공제후170만원기타야근수당/교통비있슴3-대출상환금액300,000원4-월세-240,0005-어머님병원치료비/약값저축-480,000원6-공과금/통신비-110,000원7-어머님보험료-기타질환대비-33000원8-교통비-50,000원9-본인보험료-35,000원암보장등10-생활비용-250,000원(쌀/부식비용/의식주비용)11-적금-150,000청약저축(무주택자용)12-나머지-용돈기타-50,000원(10원단절사)상황일정매달31일급여일자이며,300,000원씩상환계획을갖고있습니다참고로저는담배를피우지않습니다술도많이먹지않습니다이점에절약되는부분이많다고봅니다꼭~희망을찾을수있게계획적으로상환하겠습니다.!!</t>
  </si>
  <si>
    <t>동생병원비로자금이필요해도움요청합니다~~</t>
  </si>
  <si>
    <t>동생이예전에십자인대가파열되었는데,상황이여의치않아서일단은좀미뤄두었는데,더이상시간을끌면안될것같아서수술을하게되었습니다.부모님도사정이빡빡하셔서우선은제가대출을받아서마련해야할것같습니다.한번이용했던적이있고,절차도복잡하지않아서급한상황이되니다시생각이났습니다.성실히상환하겠습니다..도와주세요...</t>
  </si>
  <si>
    <t>현재커피점에서매니저로일하고있습니다.매달급여는135~야간수당들을포함해서조금씩달라집니다.수당금액도20만원정도됩니다.기존의지출되는금액을제외하고도30~40만원정도는여유가되어서충분히성실하게상환할수있습니다.</t>
  </si>
  <si>
    <t>믿고투자해주십시오</t>
  </si>
  <si>
    <t>1년6개월째수학교습소를운영중입니다.16평에서운영중인데와이프와창의력선생2명을두고,한타임에3명이수업을하다보니평수가좁아확장을하려합니다.사업자등록증대출을받으려하니,면세사업자는2년을경과해야한다해서다시머니옥션에도전해봅니다.</t>
  </si>
  <si>
    <t>월수입액은900~1100만원사이이며,초중고70~80명가르치고있습니다.카드매출이600~800사이가되며,나머지는현금으로받고있으며,매일25일자에초등부학원비를받고,중고등부는수시로받습니다.매일1일자에무리없이상환할수있습니다.현재대출중인건도8월휴가중이라깜빡하고하루놓쳐상환한것외엔정상상환중이며앞으로도잘상환할것을약속드립니다.</t>
  </si>
  <si>
    <t>대출목적12월달에어머니의갑작스런수술비로여유자금이다병원비로들어가게되어일시적인어려움을겪고있습니다..카드값으로내려고했던카드대금은주변지인들에게부탁을하여납부를하였으나..한꺼번에지인분들에게변제가어려워부득이하게신청을하게되었습니다..지인분들에게변제하고월급탈때까지생활자금으로쓰기위해조금넉넉히신청하게되었으니도와주십시오...단한번연체없이살다가친한지인분들에게까지손을벌리게되니..참지인분들에게얼굴을들수가없습니다...약속한날짜는다가오고..하루하루불안하네요..한번만도와주시면그은혜절대잊지않겠습니다.저는소규모사업장이지만..경력직으로인해급여가많은편입니다..굳이4대보험을들지않아도될꺼같아제가거절했구요...급여는평균250만원정도수령하고있구요,...회사는광명에서안산으로출퇴근을하고있습니다..카풀로요..광명에서현재가족과같이거주중이라..굳이생활자금으로크게들어가는것이없으며가족들은엄마아버지동생은같이가게를운영중이며가게는연순수익으로7000만원정도소득이있는것으로알고있습니다..나이먹고부모님께손벌리기죄송해서이렇게신청하게되었습니다..12개월동안연체없이잘상환할자신이있습니다..믿고한번만도와주세요부탁드립니다..절대신의를져버리진않겠습니다.</t>
  </si>
  <si>
    <t>사금융등개인부채상환을위한대출을희망합니다.</t>
  </si>
  <si>
    <t>우선,제건에관심을주셔서대단히감사합니다.아래에제가본건을올린사유에대하여간단히말씀드리겠습니다.1.목적:개인사금융상환2.사유:가족(아내)에게말하지않은개인부채가있었습니다.학위를받고회사로오기전부터있던부채인지라,추후목돈이마련되는데로상환하려했으나,계속해서미루어지다보니사금융을긴급히사용했습니다.그런데,사금융시스템이원리금분할상환의의미가아니다보니,매월고액의이자가나가고있으나,실제로대출액은감소가전혀되지않고있습니다.우연치않게머니옥션정보를입수하여,이렇게신청을하게되었습니다.현재에도고액의이자를매달납입하고있는데,그금액과현재계획된월상환액이큰차이가나지않습니다.결론적으로,투자자분들의투자를통해서꾸준히관리하여어려운사금융권대출을없애고,머니옥션을통해2년간꾸준히상환하여개인부채액을탕감하고자합니다.</t>
  </si>
  <si>
    <t>현재제가올린게획은24개월연리33%입니다.(투자자분들의요청에의해상향조정되었습니다.상대적으로낮은이율,그리고원리금분할상환이제게는큰매력입니다.)제가현재사금융으로인해매월40만원가량의이자를지불하고있습니다.여기에추가적인투입을통해월불입금상당은충분히가능하리라생각됩니다.회사는금융권에서도우량기업리스트에등재된회사이며,현재직위는과장직입니다.본급여이외에도PI,PS가추가되며,학위수당및야근/특근비가지급되므로,위의금액을매월안정적으로상환하는데무리가없을것으로계획되어신청을하게되었습니다.</t>
  </si>
  <si>
    <t>전세보증금+사금융상환</t>
  </si>
  <si>
    <t>전세계약만료되어이사를하게되었습니다.마음에드는방은지금살고있는방보다500만원이높네요그리고5월달에일을하지못해서사금융을150만원사용하였습니다.또사금융을사용해야될줄알았는데재대출도가능하다고하여또다시투자자님들의도움부탁드림니다.</t>
  </si>
  <si>
    <t>적어도500은써서없어지는돈이아니니모으는개념으로갚아나갈생각입니다.전에있던스포츠센타에선급여를안주고미뤄서퇴사했구요지금은원래하던일인백화점판매직에있습니다.급여일이맞지않아서10일정도연체한적이있습니다.본사직영매장이라4대보험되고급여밀릴일도없습니다.6월13일에입사하여3개월조금넘었습니다.차곡차곡상환할계획입니다.</t>
  </si>
  <si>
    <t>2번의약속이행으로신용은증명했습니다.</t>
  </si>
  <si>
    <t>33세의자영업자입니다.6년간의직장생활에서얻은노하우와영업력을바탕으로친구와독립하여개사한지2년10개월이되었습니다.현재한국에4명,중국에13명의직원을두고대중국무역및물류,통관대행업무를하는포워딩업체를운영하고있습니다.제명의의사업자로2년간운영해오다업무의특성상사업자를2년이지난관계로폐기하고현재는친구의사업자로운영하고있습니다.한마디로서류상에는백수이나월급은꼬박꼬박통장으로입금되고있습니다.제아내도세금공제후200만원정도수령하며중견기업에서수년째일하고있습니다.처가사정상아직혼인신고는하지않은상태지만작년11월에결혼식을올리고함께살고있는사실혼관계입니다.이전에도두번머니옥션을통해어려움을해결한적이있습니다.물론연체한번없이잘지켜냈고투자자분들께는조금죄송하지만목돈이생기면바로바로상환해중도에해결했습니다.이번달부터서류상에저도친구사업자에직원으로등재할예정이며자금흐름이원활하지않은관계로두달전사무실이전시지인에게빌렸던자금을상환코져다시한번여러분의도움을청하게되었습니다.과거조회기록과다로인해신용등급이낮아아직은은행문턱이높기만합니다.이제껏제수입만으로도연체한번없이지탱해왔습니다.문서상의신용도도중요하지만사회생활중누구에게도신용상누를끼쳐본적없습니다.투자자분들의깊은관심과입찰에감사한것은너무도당연해감사하다는말올리기죄송하며철저한신용으로여러분께수익을돌려드리는것으로대신하겠습니다.감사합니다.</t>
  </si>
  <si>
    <t>동업의특성상저와동업자모두월200만원의월급을책정해수령합니다.작년까지300만원이었으나경기가경기이다보니직원들월급은올려주는대신저희가월급을쫌줄였습니다.물론경기회복이후에는다시300으로책정할겁니다.차량(유류대,세금,보험료포함),핸드폰유지비및각종세금은모두회사지출로처리하므로순수령액이200만원입니다.또명절및휴가때50~100만원정도를협의하에가져가고있으며연말에는회사이익에따라기백정도의목돈을배당금명목으로가져올수있을것으로예상합니다.그럼아내와저의수입을월400만원으로한상환계획을말씀드리겠습니다.1.머니옥션채무이행===&gt;42만원2.사금융3곳채무이행===&gt;40만원(년말배당금으로상환예정)3.아파트임대료및공과금===&gt;25만원4.기초생활자금(보험,청약포함)및경조사비용===&gt;150만원_________________________________________________________________________합계257만원그외100만원정도는과오를되풀이하지않기위해상시자금으로저축할것입니다.그리고저는신용카드는만들지도사용하지도않습니다.한달에용돈은아내나저나10만원안쪽에서해결하고있습니다.긴푸념들어주셔서감사드리며,젊고유망한신혼부부에게투자부탁드립니다.</t>
  </si>
  <si>
    <t>29세직장인입니다.믿고맡겨주십시요.</t>
  </si>
  <si>
    <t>현재식은올리지않았지만결혼을전제로동거중인와이프가있습니다.내년에는꼭결혼식을올리려고합니다.그간많은어려움을내색없이같이이겨내준와이프가항상감사할따름입니다.식을못올린이유가많은부채때문이였습니다.지금은우리은행1350만원(주택관련)농협90만원저축은행80만원있습니다.1금융을제외한나머지는다상환할예정입니다.대출목적은장인어른께서혼자사시는데지금형편이많이안좋으십니다.와이프가내색은안하지만저희도돈이많이드는지라선뜻큰돈을드리기가어렵습니다.대출하면장인어른께드릴것입니다.</t>
  </si>
  <si>
    <t>현재월급여고정적으로150만원들어옵니다.그이외에영업수당(현금)으로100만원정도들어옵니다.현재제이름으로임대아파트에있습니다.(20평보증금1500만원)와이프가60만원정도소득이있습니다.현재회사차를몰고다니기때문에교통비없습니다.월지출내역입니다.휴대폰10만원보험료30만원월이자30만원생활비(세금포함)80만원담배(잡비)10만원용돈30만원나머지돈은부모님께서관리하십니다.여기서±5만원정도입니다.월상환액은제용돈에서내려합니다.현재신용카드한장사용중이지만연체는한번도없습니다.매달하루도연체없이꼭납입하겠습니다.한분이라도도와주신다면감사히생각하겠습니다.</t>
  </si>
  <si>
    <t>머니옥션에서의도움이필요합니다..</t>
  </si>
  <si>
    <t>안녕하세요!저는올해27세여자입니다.현재학습지교사로일하고있으며4대보험은안되고급여통장과원천징수,재직증명가능합니다.현재경기도일산에부모님명의의단독주택에서부모님,형제들과살고있습니다.막내남동생이이번에대학에들어가게되는데지금까지5년정도직장생활을하면서모아둔돈보다빌린돈이더많아서아무것도해줄수가없습니다.그래서부족한저지만머니옥션의힘을빌려부모님의걱정을조금이나덜어드리고제가조금더뛸려고합니다.현재130정도통장수령하고있으며개인과외로30만원현금으로받고있습니다.현재매달20일이월급날이며20일기점으로약110정도의대츨원금과이자를내고있습니다.앞으로과외를하나더늘려수입을증가시킬계획입니다..남의돈을빌려쓴다는것이얼마나어렵고신용과믿음이중요한줄잘알고있습니다..지금까지한번도대출연채시킨적없습니다.단한번의약속어김없이꼬박꼬박갚겠습니다..님의따뜻한손길부탁드립니다!!</t>
  </si>
  <si>
    <t>안녕하세요제대출신청합니다.</t>
  </si>
  <si>
    <t>안녕하세요벌써머니옥션에서3번째도움을받고염치없게4번째신청합니다.대출목적은신용등급좀관리할려고합니다.사금융5군데중2군데조기상환1군데부분상환하고나니생활비가조금힘이듭니다.6개월만연체없이잘갚아나가면나머지사금융은대환대출을받아서갚을계획입니다.그래서신용조회를남기고싶지않아이렇게머니옥션에신청합니다,앞서말했듯이머니옥션을3번이용하면서단한번의연체나날짜어긴적없구요저를믿고투자해주신분들절대로손해안가도록노력하겠습니다.다시한번믿고투자해주시면감사하겠습니다.</t>
  </si>
  <si>
    <t>먼저상환계획은총급여160만원하구요밤에아르바이트를합니다.거기서약60만원먼저급여에서보험료11만원저는직업상교원공제회비비55만원공무원아파트전세10만원사금융2군데50만원이렇게다내고통장에약80만원에서보너스달은90만원정도찍힙니다.통장은거짓말을못하죠그래서만약믿고투자해주시면연체없이잘상환하겠습니다.</t>
  </si>
  <si>
    <t>친한친구가사정이생겨급하게시집을갑니다.</t>
  </si>
  <si>
    <t>친한친구가개인사정으로급하게결혼을합니다.결혼식이이번주주말이라시간여유가없습니다.작년에그친구와인터넷쇼핑을시작해운영했었는데,경기불황으로얼마못하구정리해버렸습니다.그때,친구가투자한돈이제돈보다더많았구여목돈으론여유가안되서,제가월얼마씩여유대는대로친구통장에넣어주고있었습니다.친구도당장급하게필요한거없으니까부담갖지말고여유되는대로달라고했구여현재친구가여유가없다는거누구보다제가잘알고있습니다.그런데두,저부담될까봐..제게돈얘긴꺼내지두못하구,,,눈치만보는게맘이너무아픕니다.맘편하게준비할수있게남은거다주고맘같아선,대출이더된다면좀더보태주고싶은데,,도와주세여!시간이너무없네여!</t>
  </si>
  <si>
    <t>상환기간을&amp;#51685;게잡은이유가시간적여유만된다면단기간에충분히상환할수있어서입니다.현재,,말씀드렸다싶이시간이촉박해서제가직장업무보면서알아보는게시간적여유가없습니다.예식은당장코앞이구여...두달후에만기되는적금있구여개인적으로(소액이지만)목돈도생기는데,다음달말일입니다.도와주시면약속드릴께여!감사하는맘으로끝까지연체없이상환잘하겠습니다.</t>
  </si>
  <si>
    <t>가게이전비용입니다</t>
  </si>
  <si>
    <t>사업확장은아니구요계약만료일다가와서이전함해볼라구요^^동탄쪽으로가볼려구하는데워낙권리금이라는게있어힘드네요</t>
  </si>
  <si>
    <t>통합대부상환</t>
  </si>
  <si>
    <t>본인은대부업체채무통합으로보다저렴한이자로채무을결제하고저대출을신청합니다.본인의채무내역은다음과같습니다.우리은행700만원년3%근로복지공단보증대출.3년거치10년상환외환카드480만원년18%10개월균등상환러쉬앤케쉬500만년48%이자만주고있습19만~22만사이.산와머니480만년48%월25만원입금웰컴크레딧290만년48%월24만원입금우리은행과외완카드론을제외하고통합으로관리하고저대출을신청합니다.</t>
  </si>
  <si>
    <t>수입내역은근로복지공단에서평생연금109만원매월25일수입물가연동에따라연금도상승.연금받게된계기는2003년**산업에서근무하다가왼쪽하지무릅아래장애로연금을받게&amp;#46124;습니다.국민연금장애로23만원매월30일수입물가연동에따라연금도상승.현제직업은시내버스기사로근무하고있습니다.위기재사항은한치의거짓도없음을서약하고만약허위시모든법적인조치도받겠습니다.위대출금1300만원은매월25일근로복지공단에서나오는연금으로상환할것을서약하고앞으로앞만보고열심히일하면서살겠습니다.많은지원부탁드리겠습니다.</t>
  </si>
  <si>
    <t>부업운영자금</t>
  </si>
  <si>
    <t>2년여동안연체없습니다재대출신청합니다</t>
  </si>
  <si>
    <t>돌아오는토요일10월17일에제가이사를합니다그동안은몇년동안집사람과이제담달이면만한살이되는아들녀석과월세방에서지냈었는데요썩좋진않지만지금보다는조금더크고깨끗한전세로집을옮기게되었습니다주택공사에서실시하는"신혼부부전세임대주택"에지난8월18일에신청을했었는데거기에대상자로선정이되어서운좋게도계획에없던큰집으로이사를하게된거죠주택공사에서지원해주는금액은5000만원근데제가맘에들어서계약하기로한집은전세4500만원.그래서주공에승인넣어봤더니주공에서는공시지가인가뭔가를따지기때문에이집은4000만원까지만지원을해준다고하더군요근데이기회아니면언제전세집으로옮길지몰라서그냥계약하기로했습니다확정은이렇습니다주공에서지원해주는전세금은4000만원인데그중에5%인200만원은제부담입니다그리고이집은원래가전세4500만원짜리그래서나머지차액인500만원에대해서도제가개인적으로부담을해야했구요일단계약은해야했기에현재장사를하며물건을떼고있는도매상에매입물건값을치르는걸미뤄놓고거기에서나오는돈으로계약은완료했습니다물론미리양해는구했지만늦어도담달초까지는외상값을갚기로하구요이번에이사하고나면현재살고있는집의보증금300만원을받으면이번달월세제하고부동산중개수수료를제하면250만원정도는돌려받게되는데그렇게해도450~500만원정도가필요하게되어서이렇게추가대출신청해봅니다여태까지연체한번없이상환해온점과아래상환계획등을꼼꼼히검토해주시기바랍니다</t>
  </si>
  <si>
    <t>기존투자자님들은잘아시다시피제가올6월경에타업체로부터거래처를권리금주고인수받아서수입이거의85%정도증가해있는상태입니다현재는월순수익320만원~340만원정도꾸준히됩니다물론이것도장사이다보니정확하게매달똑같지는않지만많아야20만원정도적어야20만원정도의차이를보이고있습니다현재수입으로도머니옥션두건의상환금대략48만원,봉고트럭할부금38만원,카니발할부금11만원.현태프라임론22만원.농협대출상환금17000원그리고청약부금대달10만원현재살고있는집월세32만원...이렇게해서상환금대략163만원정도그리고.애기분유.기저귀값.통신비.등등포함해서기본생활지출로55만원정도입니다그런데위에대출목적에서언급한"신혼부부전세임대주택"으로이사가게되는집은월세가7만원도되질않습니다.이사하자마자나머지차액만큼대략20만원씩신규로적금도부을생각이구요이번에신청한500만원은그동안여러번대출을받고도성실하게상환해온점을투자자님이나머니옥션관계자님들도충분히알아주시리라믿고자신하기에이자율을그때보다조금낮은25%로신청했습니다모든금융상환금은물론이고핸드폰각종공과금세금등등어느것하나여태까지연체해본적이없습니다아직까지는나가는돈이많아서많이모으질못한다뿐이지이정도지출은마이너스될정도도아니고하니한번도투자해주시기를부탁드립니다</t>
  </si>
  <si>
    <t>연체없이정확한날짜에꼭입금할수있습니다.</t>
  </si>
  <si>
    <t>얼마전에개인사정으로지인에게돈을빌렸는데12월에값기로했는데그분이급하게필요하시다고빨리달라고하십니다.카드사용요금이나핸드폰요금여태까지연체없이깨끗합니다.급하게필요합니다.</t>
  </si>
  <si>
    <t>위와같이원리금균등상환방식으로이자와원금을일정하게다달이값아나갈생각이구요..지금까지와마찬가지로연체없이값을자신있습니다.중간에목돈이생기면중도상환할계획입니다.</t>
  </si>
  <si>
    <t>저의사업에희망을빌려주세요.</t>
  </si>
  <si>
    <t>안녕하세요?현재수학교습소를운영하고있는사업자입니다.아는지인의소개로머니옥션을알게되었습니다.대출이하루바삐필요하던저에게는정말감사한곳입니다.이곳에서투자하시거나대출받으시는모든분들잘되시기를바랍니다.대학을졸업후바로보습학원운영을시작한저는(08년4월)국문학과를졸업한열정으로논술과국어교육에최선을다했으나,안타깝게도좋은성과를얻진못했습니다.그렇다고망했다거나적자가많았던것은아닙니다.다만사전조사도미흡했고경험도별로없었던터라1년내내제자리걸음인사업이었죠.본전치기로그렇게1년정도사업을영위한후,좋은방법이아니구나싶어과감히사업을정리했습니다.그리고몇달동안다른기회가있기를기다리기로했습니다.그리고,지금이교습소를발견하게되었습니다.학원을새로시작하려고준비해놓으신어느원장님께서갑자기타지방의이사계획이잡혀,원생은비록없었지만교육청에등록은하고완벽히인테리어를끝내놓으신교습소를어쩔수없이교차로에내놓게되었다고합니다.지리적조건,환경,인테리어등모든것들이마음에들었기때문에무리를해서라도저는인수를다짐하고실천에옮겼습니다.일단그인수과정에서사금융을빌렸기때문에제사업이조금더힘들게되었다는점은인정합니다.그렇게첫계약은7월1일에이루어졌고,잔금을다치른시기에맞춰서교육청에제이름으로등록하고사업자까지낸것은7월28일입니다.시기상으로지금사업자3개월이조금안되었네요.이제저희학원은막자리를잡았고,공부분위기도매우안정적이고만족스럽습니다.오늘이초등부중간고사날이었는데들어오는원생들마다시험잘봤다고한목소리로말해주니매우기분이좋네요.처음원생하나없이시작한학원이이제20명을다가섰습니다.여러투자자분들이제사정을이해하고도와주신다면,운영자금에전혀여유가없는저의학원에정말큰힘이되어줄거라믿어의심치않습니다.전학원을운영할때받았던대출금을아직도갚고있는데다이번에또대출을무리하게받아서사업운영이매달여유가없네요.최대한아끼고절약하며살고있다고자부하는데,가끔큰돈이나갈일이생길때면아직은답답해질수밖에없는상황입니다.이번에자금이필요하게된가장큰계기는,겨울이다가오는데아직난방기구를포함해겨울준비를전혀하지못했기때문입니다.제가쓰는교무실을제외한다해도강의실4개와카운터에설치할온풍기만5대가필요하네요.중고를구입할것이고,여유가된다면오래되서바람이많이들어오는창틀도보수를좀하고싶습니다.일단이번해는큰돈이들어갈일이이번이마지막입니다.이렇게겨울을무사히보낸다면저희학원은다음학기에,원생도많이늘고형편도많이좋아져서정말희망찬모습으로변해있을것이라믿어의심치않습니다.사실마음같아서는더많은금액을빌리겠다적고싶었지만,그래서더많이손보고싶은부분도함께해버리고싶었지만,신규사업자인데너무욕심낸금액을적으면투자자분들께서신뢰해주지못할것같다는생각도들었구요.또한제가짊어진모든걱정을여기에서해결해야지하고편한생각을하고싶지도않았습니다.조금만도와주신다면,점점발전하는저희학원의힘으로슬기롭게이겨내겠습니다.지루한긴글을여기까지읽어주셔서다시한번감사드립니다.</t>
  </si>
  <si>
    <t>현재수입은한달약190만원입니다.현지출내역(한달간)-매달조금씩변동있는부분은평균적으로적었습니다.월세:500,000원정수기:30,000원통신비:40,000원이동전화:100,000원전기세:70,000원교재비:100,000원신문대금:10,000원수도세:10,000원문구류:30,000원홍보및판촉물:100,000원(홍보는개원후6개월간은할생각입니다)-총학원운영자금한달에약99만원가량입니다.대출금(원리금상환도있고이자만상환도있습니다)은행권:농협학자금대출약1000만원(정부보증)2006~2007까지3학기분.-한달약11만원가량상환합니다.새마을금고신용보증재단특례보증대출500만원2009.08.04-한달약4만원가량상환합니다.사금융(저축은행포함)약3군데에서총40만원가량상환하고있습니다.정확한회사이름을써도되나고민되서...일단은사금융이라고기재합니다.한달상환하는총대출금액은약55만원가량입니다.저는아직차가없어서대중교통을이용해서출퇴근을합니다.한달차비는약5~6만원가량나오겠네요.또한요즘세상에믿기어려우시겠지만점심저녁식사를모두도시락을싸가지고다닙니다.정말입니다.요즘날씨가추워서며칠전에5만원주고보온도시락2인분용을구입까지했습니다(ㅠㅠ).가끔친구들만나는것이외에는딱히저를위해쓰는지출은없고,물론아직그럴돈여유도없네요.아직은얼마남는돈이없지만300만원을빌렸을때상환은꼬박꼬박잘하겠다고정말다짐합니다.실제로오늘이저희학원인근초교시험날이었는데,이시험끝나고등록하겠다는후보원생들도현재3명입니다.이제겨우3개월째이니,앞으로더욱발전하여알찬학원으로거듭날자신이있습니다.절대밀리지않고열심히상환하겠으니믿고도와주시면감사하겠습니다.사진은강의실제일좋은곳한군데입니다.앞에서뒤에서찍은거두장올려봅니다.사업장위치사진은아직밖에사진찍은적이없어서...이따라도나가서찍은후올리겠습니다.</t>
  </si>
  <si>
    <t>무술인생23년지도자입니다.</t>
  </si>
  <si>
    <t>저번투자자님에게감사드립니다.2009년5월15일입금날체육관운동을하다가다리골절로병원행하필이면입금날짜가금요일이라3일정도연체후입금..(변명)약속이생명인데...죄송합니다.대출금은머니옥션270만원사범학자금.----요약-----2008.10월체육관동업...동업자보증금만빼가버리고...본이시설투자만1200만원(삼전도장)현인수도장인원30~34명(운영비는나옴)보증금이급하다보니까?대출정보회사에의뢰로신용바닥.수협에서와이프오빠가담보로보증금및운영자금2500만원36개월분활상환(와이프매월79만원입금)두개체육관을하다보니까?힘이드네요...자양도장1000-150(부가세포함)6년10개월삼전도장2000-150(부가세포함)1년두곳관원생120명회비10~9만원2008년수입금액신고4100만원신고(면세사업자)카드매출작년2950만원국가유공자라연금매월941천원와이프직장210만원대학강의료50만원(겸임교수)사용목적체육관운영자금및아이루니아,산와,골든상환</t>
  </si>
  <si>
    <t>머니옥션270만원중6회남음(27만원)국민3960만원중집보증금3000만원월세대출,사업자금/생활자금1000만원이며매월연금에서69만원7년3프로연금에서나감.(보증금,사업자금은국가보훈처나라사랑대출)롯데600만원매월24만원(36개월남음)골든107만원3회남음(37만원)신한2400만원매월62만원대학원학자금대출(마이너스460만원.학자금5년)제일300만원마이너스신용대출8만원산와200만원24개월중4개월남음(12만원)아이루니아150만원18개월중12개월남음(11만원)**총이자와원금249만원집세20만원도장세300만원부가세포함(두곳)지입90만원(체육관)기타잡비(차량,식대,통신료,전기,등)100만원월매출1100만원(승단비미포함)*총지출758만원**총수입250~300만원정도사금융캐피탈3곳완납하면매월나가는금액충분합니다.대출이넘많죠.그래도열심히살려고노력합니다.가끔내가왜이러고살까?고민도가끔합니다.하지만,날보고늘지켜보는가족때문이라도더욱더노력많이살길..다시한번도와주세요.</t>
  </si>
  <si>
    <t>성실하게상환하겠습니다.^^</t>
  </si>
  <si>
    <t>생활자금용도로필요합니다.금융권에조회기록이남지않은것이이곳의큰장점이라2번째이용하고있습니다.</t>
  </si>
  <si>
    <t>큰금액이아니라상환에는큰무리가없을듯합니다.성실하게상환하겠습니다.</t>
  </si>
  <si>
    <t>한번더믿고투자해주세요.</t>
  </si>
  <si>
    <t>제가대출을신청하는이유는저의집이랑사무실이랑거리가있어서사무실바로근처에원룸을얻으려고하는데목돈이필요해서이렇게신청합니다..아시다시피신용등급낮은사람은어디에서도대출이잘안된다는걸알기에이렇게다시대출부탁드립니다.제가하는일이대리운전이라밤새고아침6시에집에가는데집이랑회사랑멀어서힘들기도하고제가집에서매일낮에자니까가족들이랑생활패턴이맞질않아저도불편하고가족들도저자는데시끄러우면깰까봐불편해하는거같아서원룸을얻어일주일에2번정도만집에가려고합니다.도와주시면믿음에성실상환하겠습니다..</t>
  </si>
  <si>
    <t>저의수입대리운전콜센터운영:100만원(현재여직원3명,여러회사콜300~400콜접수)제가현장에서대리운전수행해서:150만원기타수입:30만원,저의수입은일정치않으나대략200~300만원사이입니다.그리고대리운전은연말이피크라수입이제일많고요..다들아시다시피연말에술자리가많아서그만큼수요가많습니다..지출산와머니월15만원,러쉬앤캐쉬월16만원,휴대폰비14만원,학자금대출상환2만원,머니옥션대출월20만원상환중,생활비30만원정도쓰고있습니다.도와주시면상환하는데는문제없을것입니다.</t>
  </si>
  <si>
    <t>집사람고리대금상환</t>
  </si>
  <si>
    <t>요즘애들둘다새로이진학이라잔뜩어려운데철없는집사람...고리대금빌려썼다네요오래전에...맘고생이혼자심한거같아서남은거제가갚아주려합니다</t>
  </si>
  <si>
    <t>도와주시면신의로보답하겠습니다.</t>
  </si>
  <si>
    <t>이제사회에갓나온직장인입니다.현재법인사업체를다니고있으며연봉은2000만원정도가됩니다.산와머니100만원원더풀100만원의채무가있으면6개월동안단한번의연체없이갚아나가고있습니다.제가이렇게글을올리는이유는조그만한사고가났기때문입니다.철없을때멋모르고중개업체를끼고사금융을이용한것이조회건수가너무많아져서이젠빌릴수도없는지경에이르게됐네요.주거비용은전세이므로전혀발생되지않고있고생활비는한달30정도의지출이나가고있습니다.물론사금융이자는12만원정도나가고있고요.많은분들이도와주신다면정말신의로잘갚아나갈수있도록하겠습니다.많은분들의관심부탁드리겠습니다.</t>
  </si>
  <si>
    <t>믿고투자하신만큼최우선으로성실한채무이행하겠습니다.</t>
  </si>
  <si>
    <t>현재카드현금서비스돌려막기를하고있다보니현금서비스원금상환이잘되지않아빚만늘어나는것같아빠른원금상환을위해머니옥션에대출을신청하게되었습니다.현금서비스를사용하게된경위1.고교동창이급하다하여현금서비스받아돈을빌려줬는데연락두절상태가되어버린겁니다.그전에도가끔돈을빌려가도잘갚던친구인터라믿고빌려줬는데친구형편이넘안좋아서인지연락두절상태라수소문을해도찾을길이없습니다.2.몇년전아버님의위암판정으로가족중수입이있는사람이저밖에없게되어부모님의생활비및치료비에제급여가고스란히들어가다보니친구한데떼인돈도갚아야했고아버님의간병도하다보니회사도몇달간쉬게되어모아둔돈도거의없어져급한대로현금서비스를사용하게되었습니다.위의두가지이유로현금서비스금액이늘어남에따라카드돌려막기를하다보니원금도제대로못갚게되어현금서비스를통합하여관리하고자하며12월에이사를가기때문에여유생활자금도필요하여신청하게되었습니다.현재모은행도급사정규직사원으로근무하고있어현근무지에서도대출이가능하지만개인신용대출을받으면도급직사원이다보니차후승급시에감점요인이될수있다고하여직장에대출사실이알려지면승급시불이익이있을까봐머니옥션에신청하게되었습니다.</t>
  </si>
  <si>
    <t>월고정급135만원(인센및상여제외)-6개월단위로5만원씩인상됨월고정지출액보험료20만원공과금통신료20만원생활비30만원현금서비스이자10만원고정급만으로도머니옥션대출이성사될경우월26만원은충분히상환가능합니다.금융권에도연체고객이늘어남에따라저희직장에서도문제화되고있는실정입니다.투자자님들도안정적인수익을보고자하신다면이율이다른분보다낮을지라도연체할확률없거나낮은저에게투자부탁드립니다.믿고투자해주신만큼최우선으로상환하겠습니다.</t>
  </si>
  <si>
    <t>진짜미치겠습니다.등록금을못내서이렇게해서라도도움을받을까합니다.과외하구요,맥도날드에서새벽알바도합니다.둘다급여통장있구요,10일입니다.현재과외2명30*2=60만원이고,맥도날드에서:60만원내외로수령하고있습니다.지출내역은:집세:10만원금융업상환:농협(정부학자금대출):이자없음(이공계학생)산와머니:300만원대출-15만원상환(6월에상환완료예정입니다.)솔직히학원이라도다니면서좀생활하고싶습니다.그런데집이어려워서그런지집에도도움을못받고정말열심히사는25살남학생입니다.한번만도와주세요.공부계속하고싶어요</t>
  </si>
  <si>
    <t>보험계약자에게사기를당해서2년만에3000천정도빛을지게되었습니다.대부업에카드대출현금서비스마이너스통장등등열심히갚아가면서도이자율이너무높다보니쉬지가않았습니다.드디어1500정도현대카드대출이랑러쉬앤캐쉬등1년동안밤낮으로쉬지않고일하면서얼마전에다갚았습니다.여기서대출을받으면우선고금리인상호저축은행을완납하고남은200으로신한은행이라지인에게빌린돈을갚으려고합니다.부탁드립니다.정말이악물고다시시작하고싶습니다.</t>
  </si>
  <si>
    <t>현재월급이180정도되고4년정도일을했습니다.어느정도직장에서도인정을받고있습니다.보험과생활비를빼고열심히아끼단면100여만원정도갚을수있을꺼라생각합니다.얼마후면결혼도할생각입니다.비록처지가아니지만남자친구가300여만원받고있습니다.1년정도는제월급으로빛을갚기로하기로하고결혼을시작하려합니다.좀더떳떳한모습으로남편얼굴을봤으면좋겠네요많은분들이도와주시면이은혜절대로잊지않겠습니다.</t>
  </si>
  <si>
    <t>결혼자금긴급대출신청합니다</t>
  </si>
  <si>
    <t>안녕하세요.!!현재머니옥션에서두차계대출을받아연체없이상환하고있습니다부득이하게긴급자금이필요해서다시한번투자자님들에게부탁을드리고자합니다내년1월에결혼날짜받아놓았습니다결혼하는데모아둔돈은없고빚만쌓여있으니답답하기만합니다어렵게어머님한테집담보대출로3,000만원을요청을드렸는데.현재어머님이소득이없어집담보대출조건이안된다고하더군요.그래서어쩔수없이어머님이몇일전부터식당에나가서일을하고계십니다통장에급여내역서가찍히면그근거로소득이있는걸로인정하고대출을해준다고합니다당장이번달안에예식장.신혼여행을예약을해야하는데.막막하기만합니다현재개인부채가많아은행대출은힘들어서이곳을다시찾았습니다저의대출상환내역을보시면아시겠지만연체없이상환할자신이있으며12월초에대출금이나오면조기상환하고자합니다저를한번더믿고투자해주시면조기상환을약속드립니다감사합니다.</t>
  </si>
  <si>
    <t>월소득-월고정급:220만원정도-기타수당:40~50만원(출장및토요일근무수당포함)-총:250만원이상부채내역1금융:700만원2금융:1,200만원4금융:1,000만원(3개사금융회사에서대출받았음)총:2,900만원정도입니다12월에3,000만원대출받으면2,000만원정도는상환을할려고합니다결혼비용을뽑아보니대략1,000만원정도예상함결혼해서정신차리고평생동반자와알콩달콩살고싶습니다저를믿고투자를해주신다면조기상환토록하겠습니다감사합니다</t>
  </si>
  <si>
    <t>병원비로인한카드사용으로카드대금이이틀연체되었습니다.</t>
  </si>
  <si>
    <t>이번에허리디스크수술을받았는데이번수술은어찌된것인지의료보험적용이안되는것이라고하더라구요.안양의나은병원에서수술을받았는데수술비만300만원이나왔습니다.입원비에약값까지하니까400만원이조금넘더라구요...일단은카드로계산을했는데지금저의형편으로는이금액을할부로값아나가는것이좀벅차더라구요...지난달은월급받은것으로어찌어찌해결했는데이번에는조금무리가있었습니다.저는지금다니는회사는1년10개월정도다녔구요.저녁으로는방통대를다니고있어서학비나교재비,통신비이런것들...한달에30만원씩들어가는적금등을120만원안에서다해결하고있어서300만원을빌려서일년에값아나가는것은조금힘이들것같아서24개월로신청을했습니다.열심히생활하고있고성실히노력하며살고있습니다.연체나돈을값지않는일은없을것입니다.힘들때도와주시는손길을잊지않고열심히값으며살겠습니다.</t>
  </si>
  <si>
    <t>생활자금필요해서요!</t>
  </si>
  <si>
    <t>목돈으로차량구매후.수리비가많이들어가서지인한테빌리기보다.머니옥션이용한경험이있어서..이렇게대출신청합니다.금액은소액이고요.중간에다시중도상환할예정입니다.목적은위글과같이차량견적이예상보다훨씬많이나와서..신청합니다.</t>
  </si>
  <si>
    <t>매달25일급여.140매달5일방과후급여.48매달과외수업:50이렇게제가수입이되고요지출은생활비대략한달50만원정도됩니다.신용등급은1년전까지철없이돈을써서..등급이많이낮아졌습니다.지금은어머님께모든돈을드리고있구요.머니옥션3월경200대출후7~8?쯤중도상환내역있습니다.4달정도돈을모으니.500정도가되서차를구매햇는데^^헉!~~ㅠㅠ수리비가많네요.부탁드립니다.</t>
  </si>
  <si>
    <t>다시한번도움을받고자합니다</t>
  </si>
  <si>
    <t>6개월전에많은분들의도움으로대출을받아서신용회복기금환승론으로진행을잘하여저금리로옮겨서꾸준히상환을잘해오고있습니다..이번에다시금300만원이라는돈을더받고자하는이유는타금융사에남아있는대출금중일부와현금서비스등을없애서조금더신용관리를하고싶어서입니다.3500만원이넘던부채중그동안6개월동안꾸준히변재하여지금은머니옥션100만원조금넘는금액과금융사들2500만원정도남았네요..회사도꾸준히다니고있고소득도있는데다만월납부금이솔직히부담이되어서조금이나마긴기간으로바꾸어서월납부금에대한부담을줄이고싶습니다.그렇게하여금융사의대출기록이조금이나마없어지면신용도도올라갈수있을꺼같고요.가능하다면많은분등의도움을받아서조금더열심히살고싶습니다.젊을때신용관리를제대로못한게지금은너무나후회되네요..현재8등급인데..앞으로7등급6등급한단계씩올라가면좋겠는데..도움을기다립니다.</t>
  </si>
  <si>
    <t>현재연봉2450만으로월평균140만원정도수령하고3개월에100프로받고있습니다.따로부업식으로일하여서월평균30~100만원추가수입있고통장내역서에찍혀있어서내용증명가능하고요.타대출건납입금과조금더제소비를줄여서성실히납부해갈겁니다.타금융에대출금납입중인거정리하고남은금액은현금서비스정리로사용할겁니다.조금더이율이저렴하게기간이길어진다면연체없이납입할수있고저에게도월납입금의부담이적을꺼같습니다.</t>
  </si>
  <si>
    <t>믿고선택해주세요~</t>
  </si>
  <si>
    <t>사금융을사용하면서정말힘들다는걸온몸으로느꼈습니다.등급등여러가지조건들이안좋아지니까대출받기도정말힘들더라구요..지금후회해봤자늦었으니다시시작해보기로햇습니다.일단남아있는사금융을정리하면서줄여나갈려구요~부탁드립니다.믿고도와주시면열심히살겠습니다두달에한번보너스달이고원래실수령은삼백정도되지만새마을금고에서백만원씩나가기때문에이백이라고했습니다좋은결과있었으면좋겠습니다</t>
  </si>
  <si>
    <t>'믿어주세요'라는말로믿음이가실지...</t>
  </si>
  <si>
    <t>안녕하십니까?투자자여러분..머니옥션을알게되어이렇게글을써봅니다.제가미리경매리스트들을쭉봤습니다.이곳은초면도아니구,얼굴도본적없는사람들이도움을구하는곳이더군요.저또한다른대출자들처럼도움을구하지만,과연어떻게해야투자자들의마음을움직일수있는지확신이안섭니다.식상한말로믿어달라는,약속을지키겠다는말을쓰기가쉽지않습니다.그건,저또한투자자들이과연식상한글만보구투자를결정할지믿지못하는것이겠죠.자신에게빚이많다는건그리자랑할일이아니기에,나의치부를글로쓰자니,참으로부끄럽습니다.1.대출목적;대출금상환(자동차담보대출)2.기존에대출한사유;이번달초에폐업을했지만,얼마전까지는자영업자였던제가급한자금이필요해서자동차를담보로대출을받았습니다.저는소득증빙이어려운상황이라자영업자대출이안되더군요.제2금융쪽에일반신용대출을할려고해도,소득증빙도안되고거기다제가빌라를1금융권대출을받아구입하느라받은기대출건때문에한도가더이상안된다네요..하는수없이자동차를담보로대출을받았습니다.3.투자자분들께드리는말씀;자동차담보대출은기간이3개월단위라상환에많이부담이됩니다.물론,원금외의이자및수수료부분도크고,갚더라도맘편하게갚고싶습니다.투자자분들이입찰을많이하시어제가운좋게낙찰이되더라도,혹시서류심사에서떨어질수도있습니다.그러나,그문제는먼저낙찰이된이후겠죠?</t>
  </si>
  <si>
    <t>1.월소득........(170만원);올해2월부터지금까지자영업하면서(지금은폐업하고다시개업준비중)투잡으로밤에일을합니다.(서비스직)2.본인명의소유물.............차량(NF쏘나타트랜스폼....2008년2월식...현재자동차담보대출외에할부금없음)..............주택(소형빌라....융자금8천만원포함한시세1억7천만원);혹시라도제가연체해서투자금못받으실걱정하실까참고로적습니다.제가못갚으면경매하시겠죠..</t>
  </si>
  <si>
    <t>우선머니옥션투자자님들저에게기회를주신분들정말로감사드립니다모르시는분들을위하여...저는28살서울사는여자입니다..엄마랑같이살고있으며...업소를다니지요....미용실해왔다가...우연히이길을알게되어..현재일하고있는중입니다..여기서도움을많이받아..급한일이생기면여길찾아오곤하는데..오늘역시...돈에관한일로찾아오게되었습니다..나도한번투자를해보고싶은데...여유치가않아...항상...이공간을이용하네요ㅠ다름이아니라..아빠가수술을마무리잘하고나서..이번엔엄마가조금아픕니다..ㅠ아빠수술비를여기서빌렸는데저희아빠수술잘끝나고지금은갠찮아지셨습니다...정말저에게도움주신분들감사드립니당..엄마는나이가들어..아프다는말을하기에..난..그냥..아무것도아닌지알았습니다..나이들면오는관절염이나..지금까지일해온고통인지알았는데..그거보다는조금심각한거였나봅니다..장녀로써..그런거하나챙겨드리지못하고...마음이너무아픕니다..엄마에게조금이나마보탬이될수있게...투자자님들의힘을빌리고자합니다..절때돈대먹고도망가는그런..파렴치안사람은아니니도와주실꺼라믿습니당..ㅠ.ㅠ매번이렇게찾아와..부탁만드리고가는..제가너무..보잘것없지만..이렇게든어떻게든살아보고자손을한번내밀어봅니다..투자자님들을믿고저는기다리겠습니다..오늘도행복하고좋은하루되세요..</t>
  </si>
  <si>
    <t>저축은행건상환과치과치료비용</t>
  </si>
  <si>
    <t>저축은행2건대출은연이자가49%로너무높아대환예정이며약725만원정도됩니다.현금서비스75만원을정리할예정입니다.그리고나머지400만원은저의치과치료비용목적입니다.4년전에윗어금니1개아랫어금니2개를발치했는데요..미뤄두었던치과치료를받으려구요..그대로방치해두었더니이미발치한치아의윗니와아랫니들이자라서깎아야한다고하더군요..그중오른쪽아랫어금니발치한잇몸에염증이생겨치료가시급하며이번기회에치과치료를함께받을예정입니다.</t>
  </si>
  <si>
    <t>직장급여일은21일이며,180만원에서세액공제하고식대를별도로지급받아169만원정도입니다.직장급여외에추가로일정소득이아니라소득증빙이어렵긴합니다만,주변에서도움을주시어과외를하고있습니다.겨울방학부분은선금으로받아7월에대출받았던팝펀딩대출잔액150만원을일시상환할수있었습니다.작년12월에대출받은현대스위스저축은행에16만원,지난6월에대출받은예가람저축은행에25만원정도씩고정으로원금과이자를상환하고있습니다.7월에대출받은제일상호저축은행은팝펀딩을통해200만원대출을받았으며해당금액은지난10월22일경에겨울방학그룹과외비용을선금으로받아일시상환하였습니다.그리고지난8월에신협에서저금리상품으로400만원대출을받아어머니의치과치료를끝냈습니다.그이자와원금으로매월9만원정도씩지출되고있습니다.2008.12.30머니옥션대출3,500,000원매달입금액은206,665원이며,한번의연체없이10개월납부하였습니다.기타제세공과금과생활비(교통비와잡비포함,카드현금서비스분할납부액포함)로75~80여만원을사용하고있습니다.현재고정지출은140여만원입니다.추가적으로과외에서들어오는금액이있기도하고무엇보다신뢰를어기는사람이되지않기위해상환만큼은꼭확실하게하도록하겠습니다.고정지출액중저축은행2건과현금서비스를모두상환하고나면실생활비70만원정도와,신협대출납부액9만원,그리고머니옥션기존대출금20만원총고정지출액은100만원정도입니다.머니옥션의기존대출금은현재내년에결혼예정인남친이도와주고있습니다.이번에부채를통합하여상환할계획이며,더어려울때에도잘해결해왔습니다.연체없이상환할계획이며,또한현재재직중에있는직장에서내년초급여인상계획입니다.현재머니옥션과저축은행그리고상환완료된팝펀딩에서도모두조기상환입금이였습니다.단하루도연체한적없었습니다.급여일이21일인관계로22일경엔모두조기입금하였습니다.세상을살면서뒤늦게깨달은하나는신용입니다.세상물정몰랐을때이리저리대출받는다고함부로맡겨두어엉망된신용관리를최근2년전부터차곡차곡해내가고있습니다.이번에채무를통합하여상환하고나면더높은신용이되겠지요..그렇게사회인으로더욱좋은위치로한걸음씩내딛는계기가되겠습니다.</t>
  </si>
  <si>
    <t>진심으로성실히상환하도록하겠습니다!다시한번부탁드림니다</t>
  </si>
  <si>
    <t>안녕하세요~추워지는날씨에투자자분들감기조심하시고늘건강하세요...예전조그마한PC방창업을준비하면서모자라는비용1500만원을처남에게창업자금으로빌리게되었습니다.약2년을운영하다정리하고지금은일반법인회사에다니고있습니다.가계를정리하면서,처남에게빌린돈은양해하에지금까지주질못했구요ㅠㅠ그런데,처남이올12월말에결혼을하는데결혼준비자금때문에제가갚아야하는데,국민은행400,신협에서300,을대출받고따로준비한100만원이렇게800만원이마련되어,처남에게일부상환하였습니다.하지만남은700만원을마련할방법이없어서너무나힘이드네요...하루빨리해결해야하는생각에마음만답답합니다.처남이나,장인,장모님께도얼굴뵐염치도없고걱정입니다ㅠㅠ신용등급이낮아더이상은행권이나2금융권에서는대출이힘들고,대부업쪽은이자율이너무부담이되어서이렇게여러투자자님들께부탁의말씀을드리게되었습니다.정말이지,이일이해결되면일단마음의짐을덜고,성실히상환하는제가되도록다짐하겠습니다.두서없이남긴글이라죄송하고,다시한번진심으로문제없이상환하도록하겠습니다.감사합니다.몇일전심사완료건에경매가올려졌었는데,여러투자자님들께제믿음이부족한탓으로인해,유찰이되어서이렇게염치없게투자자님들께다시한번부탁의말씀을올림니다.진심으로문제없이성실히상환할것을약속드리며,여러투자자님들께믿음으로약속드림니다.감사합니다~</t>
  </si>
  <si>
    <t>월지출내역입니다.1.SC제일은헹650만원-매달27만원상환(기존에있던대출입니다)2.국민은행400만원-매달11만원상환3.신협300만원-매달이자만2만원납입월소득200만원~300만원(매달받는급여는200만원이며,영업부에서일을하고있어서,영업성과금을추가로급여와함께받고있습니다)현제제부채내역입니다.국민은행과신협은새로히대출받은것이구요,처남건때문에요...정말,성실히문제없이상환하도록하겠습니다.저희3살딸아이에게부끄러운아빠가되지않도록하겠습니다.감사합니다.</t>
  </si>
  <si>
    <t>높은이자에서벗어나게도와주세요(2)~~~</t>
  </si>
  <si>
    <t>1)목적:대부업에서대출한금액에대한높은이자에서벗어나고싶어서신청합니다.</t>
  </si>
  <si>
    <t>2)대부업대출금액사용내역:남편의1년실직으로부족한생활비및기타3)현재상황:남편취직으로매달250만원수입으로생활이되기에원금은줄어들지않고고금리(49.9%)이자만내는것이너무아까워서이렇게신청하게되었습니다.4)재신청이유:1차신청에서너무많은분들이낮은이율로도저에게투자해주셨는데...잘몰라서멋모르고낮은이율로신청하여많은분들께죄송합니다.많은분들의답글로다시이율조정해서신청하라고해서이렇게다시용기내어서신청합니다...잘부탁드립니다.5)상환계획:남편수입250으로생활하고저의수입98만원(재직은3년인데왜월급이이것밖에되지않냐고하겠죠?)(전아이때문에근무시간을짧게조정하여월급이작습니다.정규직입니다)저의급여로충분히상환할수있습니다.한치의빈틈없이정확하게상환하겠습니다.부탁드립니다.</t>
  </si>
  <si>
    <t>글을새로작성하게됐습니다현재부채는러쉬앤캐쉬250만원산와머니100만원있습니다월수입은실수령액150만원입니다현재연체된거하나도없습니다러쉬앤캐쉬는일하다가앞니가부서져서대출냈습니다다행히회사랑합의가잘되서임플런트치료완료후회사에서부담하기로했습니다필요한자금500만원이었는데150만원을친구한테빌리게되어350만원이필요합니다자금용도는집이경매비용과어머니치료비용입니다군전역한지얼마안되서일한지얼마안됐지만군대가기전부터이회사에서일했습니다고정수입이있고한달에90만원의여유자금이있습니다갑자기큰돈이필요해서이렇게신청하게됐습니다믿고투자해주시면실망시켜드리지않고상환해드리겠습니다현재연체같은거하나도없습니다크래딧뱅크프리미엄회원가입하고봐도없습니다젊음을담보로이렇게부탁드립니다</t>
  </si>
  <si>
    <t>정부투자기관에근무하고있습니다.긴급자금이필요합니다.</t>
  </si>
  <si>
    <t>뜻하지않게필요한자금이있어서머니옥션을이용하게되었습니다.현재부채정도는3천2백만원입니다.필요한때도움주신다면감사하겠습니다.</t>
  </si>
  <si>
    <t>년봉6000만원에월소득420만원입니다.성과급과상여금을포함하면월560만원정도가됩니다.2010년1월에성과급이예상되어있기때문에여기서부채부분을해결하려고계획하고있습니다.더불어월급여에서매월100만원이면총부채의원리금을균등상환할수있고저의생활에서무리가없다고판단됩니다.참고로저는자본금4900억원을출자한준공기업에근무합니다.감사합니다.</t>
  </si>
  <si>
    <t>두번째대출조심스레신청해봅니다</t>
  </si>
  <si>
    <t>첫번째는여러분들이도와주셨지만안타깝게유찰이됐네요.재신청을안할까생각하다다시한번용기내서도전해봅니다.안녕하세요.전영화일을하는사람입니다.다름이아니라이번에장비교체를해야하는일이생겨서이렇게글을씁니다.작년까지은행권에서연체가있어서계속고생하다가꾸준히벌어서지금은연체가없습니다.카드도발급받아연체없이쓰고있고요.하지만작년에제2금융권에서대출을받기위해알아보다가조회과다가걸려대출이불가함을통보받았습니다.갑자기급하게돈이필요한데여기저기알아보고있지만좀부족하네요.일단제수입은한달에정해진날짜에월급이입금되는게아니고작품을계약할때마다돈이들어오기때문에일정하진않습니다.하지만한작품에2000~3000만원정도받으며근4년여동안꾸준히일년평균5000만원이상벌고있습니다.그동안은행권이나주위에빚을갚느라좀빠듯했는데지금의생활은어느정도안정권에들어있다고봅니다.대출을받으면갚을능력도충분히되고자신도있습니다.작은돈이지만매월얼마씩쪼개서펀드도들고있고보험도들고있습니다.이번5월이나6월쯤엔새로운작품도들어가기에목돈도생깁니다.300만원은장비구입을하기위해쓰고나머지는카드현금서비스받은걸채울려고합니다.지난날은제철없는돈관리에많이후회하지만지금은맘잡고일하며열심히살아가고있습니다.저에대한보증을철저한신용으로대신하겠습니다.절믿고도와주시면정말이지더열심히살수있을것같습니다.투자자여러분들도와주시리라믿습니다.좋은하루되십시요^^</t>
  </si>
  <si>
    <t>도와주세요..^^투자자님들께부탁드립니다...</t>
  </si>
  <si>
    <t>*금액을줄여다시한번신청해봅니다.현재일반사무직으로월230만원수령하고있고와이프가장모님가계에서150만원받고일하다가현재만삭으로인하여쉬고있습니다..아기낳고한달후부터시간을줄여다시일할거고요....이달말경예정일인데병원비와수술비하고현금서비스상환을하고싶습니다.여지껏연체나남에게피해한번주지않고살아왔으나요즘힘들어서이렇게글을올려봅니다.지인에게빌리기도좀그렇고저축은행이나대부업은신용조회들어가고등급하락은뻔한일이라서고민하다신청하게되었습니다..부끄럽지만기회를주시면연체없는성실한상환약속드리며투자자님들께절대실망시켜드리지않겠습니다..*이쁜딸이라고병원에서하던데잘키우겠습니다....^^</t>
  </si>
  <si>
    <t>투자자님들께부탁드립니다.</t>
  </si>
  <si>
    <t>급하게목돈이들어가게되어도움을청합니다.</t>
  </si>
  <si>
    <t>치아치료를해야하는데장기간시간을미루는바람에며칠전치아치료를하기위하여병원을방문하였는데,급하게목돈이들어가는부분이발생되어이렇게여러투자자님들의도움을간절히기다리고있습니다.치아가안좋아음식먹기도힘든상황이기에이렇게도움의손길을요청드립니다.많은투자자님의투자에힘입어이번에도꼭투자금을받을수있는결실을이룩하고싶습니다.</t>
  </si>
  <si>
    <t>현재상장회사에서10개월근무중이며,연봉은3800만원입니다.급여일은매월5일이므로연체없이입금처리하겠습니다.내년퇴직금이지급되어지면중도에입금처리하여좀더빠르게상환할계획입니다.현재머니옥션을사용중이며,연체하루도해본적이없습니다.투자자님들의많은투자에대하여심여를끼쳐드리는일은절대없을것을약속드립니다.</t>
  </si>
  <si>
    <t>믿고투자해주십시오.</t>
  </si>
  <si>
    <t>고금리대부업2곳상환하구신용을회복하고져합니다.</t>
  </si>
  <si>
    <t>350만원대출받아사금융2곳을상환하고져합니다.우선경매낙찰받을시에는우선은행권대출300만원(농협)나머지280여만원을상환하면저신용근로자대출(8등급)400만원을대출받을수있고400만원대출받아사금융2곳엠원(2009년2월)200만원콜렉트(2009년2월)180만원을상환하구앞전경매나머지대출금90만원을일시상환할계획입니다.그리구명의대여로인한통신비연체30만원도다상환하구빨른신용회복을하구싶습니다.제가저번주금요일은행에직접방문문의해본결과입니다.혹시만일은행권재대출이안된다면사금융2곳상환하구남는돈을머니옥션에바로상환하겠습니다.</t>
  </si>
  <si>
    <t>월급여(실수령액)230여만원이구4대보험가입,입사일2008년3월,국민연금관리공단소득신고액월270만원입니다.만일낙찰받아사금융상환하구앞경매일시상환하구나면월납입금만으로도충분히납입가능합니다.사금융2곳엠원월납입금15만원콜렉트월납입금11만원머니옥션(앞경매)월납입금14만5천원입니다.낙찰받아이3곳을정리하면머니옥션월부입금은25만원정도입니다.더욱여유있게상환할수있습니다.그리고은행권대출도300만원(3년약정)에서400만원(5년약정)으로늘어나지만월부입금11만원도조금은줄어들것같습니다.</t>
  </si>
  <si>
    <t>캠코진행도와주세요~</t>
  </si>
  <si>
    <t>지금현재대부업이자로인해서생활이불안전해서,대출신청을하였습니다.</t>
  </si>
  <si>
    <t>다음달캠코진행으로대부업이자를줄이고원천징수6개월첨부가능할때저신용자보증대출로상환계획입니다.</t>
  </si>
  <si>
    <t>성실한동훈아빠입니다</t>
  </si>
  <si>
    <t>hk상호저축은행300만,러쉬캐쉬300만,산와머니200만원정도가남아있습니다올7월장모님이위암수술을하셔서없는돈에여기저기돈끌어모아병원비보태드리느라결국신용은10등급까지떨어졌고친구들에게빌린돈,카드값,기대출상환등어렵게쓸꺼안쓰고많이상환해서위에금액800정도가남았고친인척에게빌린돈이조금남아있습니다회사다니며밤에대리운전도하고열심히살고있지만이자내고생활비하면정말모을돈이없네요이자49%에서10%이상만줄여도정말행복할것같아여기저기알아보지만기대출과낮은신용으로는어디하나빌리곳이없고이자만눈덩이처럼불어날것같더군요우연히이사이트를알아부탁드립니다지금까지와이프와더많은금액도지혜롭게상환했습니다남은금액이자만이라도줄여울아들멋진장난감사주는게소원입니다부탁드립니다</t>
  </si>
  <si>
    <t>제월급200만원과밤에대리운전으로50~100정도되구요대략한달에250~300정도됩니다친인척들에게빌린돈과이자상환까지여기서낙찰만된다면더빠른시일내에모든부채를탕감할것같습니다</t>
  </si>
  <si>
    <t>도와주세요성실하게상환하겠습니다.</t>
  </si>
  <si>
    <t>안녕하세요저는서울의외감법인에다니는정규직직원입니다.올해상장을준비하는회사로현재우리사주도보유하고있습니다.최초금융상식이부족하여여기저기조회를많이하다보니등급이많이내려가버렸습니다.현재사용하고있는대출들은성실하게잘갚고있고연체없이거래하고있습니다.최근결혼이라는큰문제에부딪치면서자금이필요하게되었습니다.연봉은2200이고따로알바를진행하여사업자소득으로월70만원이상씩들어오고있습니다.이번에도와주신다면현재비싸게사용하고있는대출들을정리하고환승론을신청하여여러분이투자한금액과이자를안정적으로갚아나가도록하겠습니다.다시한번머리숙여부탁드리겠습니다.오늘하루도즐거우하루되시구요항상행복하세요</t>
  </si>
  <si>
    <t>금융상환대환대출입니다</t>
  </si>
  <si>
    <t>머니옥션에서6개월전300만원을낙찰받고지금까지6번,..연체한번없이납입했습니다.머니옥션에서낙찰받은후집안에안좋은문제가생겨서머니옥션은대출자격이안되어700만원가량을다른곳에서대출받았습니다.48프로라는이자로내고있는데19프로만낮아지고,원금과이자같이상환한다면부담이덜될것같습니다.위대출이성사되면모아상호저축은행의300만원은캠코전환대출할계획입니다.지금까지보여드렷던신용으로열심히상환하겟습니다.</t>
  </si>
  <si>
    <t>소득금액을신고하는것보다는현금매출이많아서순수익이300만원가량됩니다.나가는돈은전경매와똑같이나가고,hk상호저축이20만원러쉬가13만원정도나갑니다.</t>
  </si>
  <si>
    <t>저축은행환승</t>
  </si>
  <si>
    <t>현재부채-국민은행대출잔액516만원,솔로몬저축은행300만원있습니다..대출목적은솔로몬300만원상환하여조금이라도이자를줄이고신용등급을좀올려서정상적인금융생활을하고싶습니다..</t>
  </si>
  <si>
    <t>어떠한연체없이정확하게상환할것을약속드립니다!!</t>
  </si>
  <si>
    <t>다시시작하고싶습니다.</t>
  </si>
  <si>
    <t>급하게생활자금이필요합니다</t>
  </si>
  <si>
    <t>대부업벗어나고싶습니다도와주십시오</t>
  </si>
  <si>
    <t>신용상과다조회로신용도가많이떨어&amp;#51220;습니다ㅠㅠ대부업에서는높인이자율과연체하루라도밀리면집으로전화온다고협박까지하는군요이런사체업과는정말인연을끊고싶습니다150만원이면저한테큰부담을주는돈은아닙니다다만대부업이자률이어마어마하게비싸서감당이안대는군요매달나가는이자도아깝고적어도머니옥션정도이자라면마음놓고갚을수있습니다현재학생이지만다달이주말알바해서이자와원금내는돈은벌고있습니다이런악덕한대부업체와인연을끊게도와주십시오투자자님들정말부탁드립니다</t>
  </si>
  <si>
    <t>주말에20만원씩벌면서현장에서일하고있습니다매달버는돈이자내고원금상환하겠습니다</t>
  </si>
  <si>
    <t>남편사업자금투자를할려고돈을좀빌려볼까합니다</t>
  </si>
  <si>
    <t>남편이현재경남소재모대학교앞에서테이크아웃점(토스트,생과일기타등등)을하고있습니다.처음시작할때초기비용을빚으로시작한터라가게유지를매달&amp;#48142;을갚고가게유지를하고있던터에.갑자기이사계획이생겨서시아버지소유의집에이사하게되면서세입자전세금도드리고거기에다가지식경제부에서태양열주택을설치할때정보보조금을제외한640만원의본인부담비용을저희가부담한터라저랑남편이열심히돈을벌고있지만현재너무힘이듭니다.그래서남편이번돈이랑저랑번돈은고스란히빚갚는데쓰이고생활비에쓰이고있어서가게를수리하거나가게투자를하지못하고있습니다.한겨울과한여름에춥고너무더워서힘들어하고있는데다손님이불편을느끼고있는점이많아서더나은소득창출을위해저희남편가게에조금투자를할까합니다.</t>
  </si>
  <si>
    <t>현재는저는모학습지선생님으로세후소득이월200이상입니다.현재대출상황은카드론매달50만원정도7회가남아있습니다.얼마전에신협에서제명의로사업자대출500만원을받은상태입니다.남편은현재가게수입은재료비유지비가게세를제외하고적금(곗돈)을붓고있는상태라5월이면500만원이나옵니다제가2월이나3월되면수업이많이늘어서소득이더늘것이고남편도3월새학기가시작되면가게장사가방학인지금보다나아질것이므로충분히대출금액을갚아나갈수있습니다.</t>
  </si>
  <si>
    <t>현금서비스받은것상환하고hsk저축은행에서받은것원금일부상환하려고합니다.연체없이상환하고있지만저축은행인데도이율이45%나되어서부담이됩니다.</t>
  </si>
  <si>
    <t>부모님과함께거주하여생활비는들지않습니다국민카드대출은9월이면상환이끝납니다.월급은150현금수령하고투잡으로과외수업도하고있습니다.과외에서들어오는돈이200정도됩니다.연체없이성실히상환하겠습니다.</t>
  </si>
  <si>
    <t>보증금및생활자금으로사용하려합니다</t>
  </si>
  <si>
    <t>제목처럼월세보증금으로사용하려합니다400만원신청했는데지금방을알아보는중이라정확히어떻게쓰일지는모르겠지만대충보증금은200~300만원정도,생활자금으로100~200정도쓰여질것같아요지금은건설현장에서도면설계하고있어요프리랜서라사대보험and소등증명이안되서은행권이나2금융권에서는대출이힘들더라구요더군다나저축은행신용대출은받을수있다고해도사금융과금리가비슷하더라구요사용하고있는카드사에서는연령미달로마이너스대출도안된다구하구요지금두곳에서일을하고있어요한곳에서는1년정도일했고다른한곳에서는2개월정도일했어요이리저리뒤지다가사채만은쓰지않으려고마지막이다생각하고이곳에글남겨요</t>
  </si>
  <si>
    <t>2년동안카드값도한시간연체도없이사용해왔어요핸드폰요금도밀린적없답니다제신용을믿어주세요성실히갚아나가겠습니다월급여100~300만원이라급여가일정하지는않지만부채가없기때문에월50만원정도는절대상환가능합니다</t>
  </si>
  <si>
    <t>도움이필요합니다...</t>
  </si>
  <si>
    <t>머니옥션의문을두드립니다..</t>
  </si>
  <si>
    <t>긴급하게필요한자금이생기게되어이렇게머니옥션에문을두드리게되었습니다..</t>
  </si>
  <si>
    <t>2년정도계획을잡고있습니다.물론그전에여유가발생한다면빨리정리가가능하겠지요..매달정기적인수입이있으므로상환에는문제가발생하지않을것입니다..</t>
  </si>
  <si>
    <t>투자자님들..한번믿고도와주셨으면합니다.</t>
  </si>
  <si>
    <t>지금영업기사로일을하고있는데,제차량이연식이오래되어서차량에말썽이많이생기다보니,수입보다는지출이많은편입니다.그래서다른중고차량으로바꾸는것이현실적이라결정을내리다보니약간에돈이부족하여이렇게대출목적을두었읍니다.</t>
  </si>
  <si>
    <t>지금수입은약180정도입니다.한달상환비61만원정도나오고있고지금까지연체가없고약정일보다먼저넣어드리는편입니다.그러고남들같이술.담배을안하니외출이없어돈의지출이없으니연체는거희생각안합니다.한번믿고빌려주십시요열심히갚아나가겠읍니다.</t>
  </si>
  <si>
    <t>가계자금및일부대환으로미소펀드신청합니다.</t>
  </si>
  <si>
    <t>안녕하세요투자자여러분.2009년12월에결혼한새내기신랑입니다.결혼식관련하여평소대비지출이많아졌기에투자자분들의도움을받아신용카드및카드론으로사용했던부분을정리하고,일부가계자금으로사용하고자합니다.주거래은행에신용대출문의를하였으나,신용한도1200~1300정도산출이되나,기대출(현금서비스,카드론,전세자금대출)로인하여원하는금액만큼의추가대출이힘들다는답변을받았습니다.현재주택금융공사의보증서로6,000만원기업은행에서사용중이며5,400은보증600은신용으로되어있고.4.5%매달22만원의이자를납입하고있습니다.근로복지공단의보증으로2008년에대출받은440만원을매달원리금균등상환하여현재약300만원정도남아있고.이율은3.5%입니다.매달대출이자및원리금으로사용되는금액은약35만원정도입니다.현재현금서비스100만원,카드론80만원남아있으며.결혼식비용을6개월할부결제한것이5개월분남아있고금액은약500만원입니다.총680만원을투자자분들의도움을받아정리하고자하며,모든개인부채가정리되고은행권의신용대출한도가생성되면,신용대출로투자자분들의투자금을상환해드릴계획입니다.^^맞벌이부부이며,저는무역업체에집사람은백화점에서의류매장을운영하고있습니다.상환에관한염려는안하셔도됩니다.</t>
  </si>
  <si>
    <t>머니옥션대출금+1,000만원결혼식비용할부금선결제:-500만원현금서비스선결제:-100만원카드론잔액선결제:-80만원잔액:320만원(가계자금활용및3개월분대출상환금비축)3개월후신용대출실행.약700만원(마이너스통장7.8%)(현금서비스와카드론정리하면이율이더저렴해질수도있겠네요.)머니옥션대출상환금비축.^^위의상환계획입니다.</t>
  </si>
  <si>
    <t>사금융상환하고안정된생활을유지하고싶습니다</t>
  </si>
  <si>
    <t>현재사금융남아있는금액원더풀150만저축은행150만로미오150만코아즈400만이렇게사금융을사용하고있습니다그전에집안사정이어려워서대출을받게됐습니다사금융만상환하면열심히살겠습니다현재신용등급이너무안좋구해서승인이날지는모르겠지만승인이나면연체없이갚아나가겠습니다</t>
  </si>
  <si>
    <t>현재KD그룹이라는운수회사에서근무하고있습니다입사한지는4달정도됐구여여기입사할때만해두면접인원이110명인데나중에20명만합격을했더라구여전국3대버스회사중하나입니다그만큼이회사는들어오기힘드네여제가보통한달급여는250만인데통장에들어오는건200만정두구여3개월에한번상여금은80-90만정도들어온답니다그리고각종경조사가있음조합에서500만정도들어옴니다이만큼제가상환하는데크게문제없다구해서글을올려봄니다현재쓰고있는사금융을정리하고싶어이렇게글을올림니다</t>
  </si>
  <si>
    <t>성실한채무이행약속합니다</t>
  </si>
  <si>
    <t>안녕하세요저는인천에서해물배달전문점을운영하구있습니다개업한지는약5개월째접어들고있구요한달에약1500~1700정도매상을올리구있습니다제가처음에오픈할때너무없이시작하다보니어럽네요오픈할때밀린광고비각종공과금카드값면많이는팔아도넘어럽네요투자자님들좀도와주세요지금하는배달전문점은제인생에마지막목표로시작하는겁니다성실한채무약속부탁드립니다</t>
  </si>
  <si>
    <t>상환계획은한달에23500정도씩36개월예상하구있습니다그리구내년2월달에는일부상환할수있습니다지금하구있는배달전문점에서나오는수입은약250정도됩니다올10월부터는수입이더나올걸루보구있습니다확실한채무약속할게요마이크렛디에서는9등급으로알구있습니다대출좀알아볼려구대부업쪽에많이알아본게이리됐습니다대부업에서는알아보면신용등급이떨어지는걸이제알겠되네요성실한채무약속할게요</t>
  </si>
  <si>
    <t>급하게자금이필요합니다</t>
  </si>
  <si>
    <t>사금융대환및긴급생활자금이필요해경매를신청합니다.</t>
  </si>
  <si>
    <t>400만원의대출금중300만원은사금융대환자금이며나머지100만원에대해서긴급생활자금으로유용하려합니다.</t>
  </si>
  <si>
    <t>현재대출내역은우리은행500만원월상환액12만원정도(원리금균등상환)우리파이낸셜610만원월상환액39만원정도(원리금균등상환)산와머니300만원월상환액18만원정도(원리금균등상환)이중대출로산와머니정리하려합니다.직장은인천에있는신성정밀산업사라는회사이며신성시스템과같은회사입니다.연봉은2200이며세후실임금은167만원입니다.현재연봉협상중이므로더인상이될것입니다.기타제반비용은보험과통신료등으로약20만원이지출됩니다.대출비용및기타제반비용을합친금액이약90만원입니다.머니옥션을통해대출을받더라도산와머니를변재할계획이기때문에대출금상환에는지장이없을것같습니다.</t>
  </si>
  <si>
    <t>믿음으로지켜나가겠습니다.</t>
  </si>
  <si>
    <t>대출동기:설자금이부족하여신청합니다.-1월급여와연월차수당은사금융상환과현대캐피탈,스위스저축은행환승론(우리은행)시이자등일부변제및지인에게빌린돈변제에사용하다보니현재설에가용할자금이없습니다.다시한번믿음으로투자해주시리라믿고신청합니다.-설연봉이올해부터월급여에나누어서지급되다보니설전에받는급여가없어졌습니다.그리고사금융과2금융권대출을환승하고변제를하루빨리하려다보니여유자금을생각할겨를도없었습니다.어쨌든사금융을은행권으로전환하여이자부담이많이줄었습니다.-설자금이무슨필요가있겠냐없는대로지내지라고생각하시는분도계시겠지만제게는중요한부분입니다.여기저기인사도해야되고부모님께서아직도병환중이시라못본체할수가없습니다.요2-3달정도병원비지원이나용돈도못드렸는데차마설날에도그냥오려니마음이답답합니다.-작년에금융위기에따라직원들동참차원에서약10%급여반납을했습니다.1년간한시적으로했고올초지급하기로되어있습니다.아직지급일자가확정되지않았지만지급되는것은확실합니다.설전에나오면좋겠지만아직구체적인얘기가없네요...-그래서두번의낙찰후심사탈락했음에도이렇게신청합니다.부채과다를이유로탈락했다는문자를받았었네요...그때는속상한마음에게시판에심사기준에대한아쉬움을토로하기도했지만어쨌든지금은잘해결되어서속상함도사그러진듯합니다.하지만머니옥션의심사기준이나판단이기존의제도권대출이나심사방식과는다른차원에서접근되었으면하는바람은여전히갖고있습니다.여하튼잘판단하셔서투자해주시기를부탁드립니다.</t>
  </si>
  <si>
    <t>1.대출금액:약3300만원(월110만원)-우리은행(환승론포함):2400만(월58만원균등상환)-신한은행:500만(월6만원)-씨티은행:96만원(월5만원)-신한카드:250만원(월10만원)-머니옥션:130만(월30만원)2.기타지출:약110만원-월세:35만원(수도세포함)-변액보험료:30만원-통신:10만원_x000B_-가스/전기:5만원-생활비기타및용돈:10만원(회사식당에서중/석식제공)-부모님병원비:20만원(2-3달못드림)3.소득:2009년원천징수소득4000만원-월급여:270만원+통계분석알바20-30만원(부정기적)-올연봉인상예정(10%예상)-작년반납급여260만원(2월또는3월급여에지급예정)4.월급여에서총지출을최대한잡아도약50만원정도의여유가생깁니다.따라서이번대출이성사된다면무리없이단기간상환이가능합니다.믿음으로지켜나가겠습니다.궁금하신내용은모두질문해주시고잘판단해보신후투자해주시기를부탁드립니다.감사합니다.</t>
  </si>
  <si>
    <t>2번유찰후의3번째도전이네요..</t>
  </si>
  <si>
    <t>2번의경매시도를하였으나..유찰이되고..3번째도전이네요..^^심사완료를받으려고서류다보내고하였으나재직기간이3개월이안되었다고안된다네요..그래서다시희망을안고올립니다..*대출목적및용도-카드빛상환및생활자금입사하고모든것이꼬인것같습니다..돈을무분별하게잘못사용을해서얻은결과같습니다..들어올돈이있어서카드를사용을했는데..그돈이못들어오게되어서..이렇게되었습니다..카드빛이꼬리에꼬리를무네요..정말이러다가는..큰일날것같습니다..조금이나마희망을가지고투자자분들께글을올려봅니다..</t>
  </si>
  <si>
    <t>*위의대출내역을다른칸에썼네요..은행이아니라저축은행입니다..*입사일:2009년12월10일*4대보험등재일:2010년1월4일*기존대출내역-2008.1월-보해상호저축은행350만원(만기일시상환방식)월110,000원-2008.12월-현대스위스500만원(380만원남음)월235,000원-2009.4월-HK상호저축은행500만원(410만원남음)월258,000원*수입및지출내역-월수입(~3월10:1,380,000원)/(3월11~:1,538,000원)-월고정지출내역통신비:100,000원대출금:603,000원용돈:300,000원--------------------------총:1,003,000원*상환계획1.월급날이10일이기때문에넉넉히15일로상환일을정했습니다.2.다달이들어오는돈에고정지출을제하고도여유자금이남습니다.3.연체없이꼬박꼬박잘상환해나갈것을약속드리겠습니다.4.만약연체가한번이라도있을시에는제자신이자격이없다고생각하고어떠한짓을해서라도일시상환하겠습니다.5.여유돈이생기는대로상환을하여최대한빨리생환하도록하겠습니다.</t>
  </si>
  <si>
    <t>2금융권보다저렴하여신청합니다.</t>
  </si>
  <si>
    <t>크게는아니고,작게나마온라인사업을진행하려고합니다.사업자금용도로하려고합니다.투잡형식으로하려고하구여,중문과를나와서중국에서수입하여작게시작해보려고하는데여,사업자금이부족합니다.사금융을급해서몇번&amp;#50043;더니보시다시피신용등급이많이하락하였습니다.금융권대출보다저렴할것같아서신청해봅니다.융통할수있는한도내에서작게해보고자하오니,많은입찰부탁드립니다.</t>
  </si>
  <si>
    <t>세전250에서,세후220만원정도받고있습니다.(성과급,퇴직금은별도)성과급은100%나왔구여,퇴직금은현재정산결과400만원정도됩니다.현재50만원이자지출은많이무리는아닙니다.조금더저렴했으면좋겠다는희망을가져봅니다.건실한직장에서월급을받다보니,이자납기일을미루는일은없을겁니다.끝까지읽어봐주셔서감사합니다.오늘도즐거운하루보내십시오.</t>
  </si>
  <si>
    <t>자동이체로..약속은꼭지킵니다.</t>
  </si>
  <si>
    <t>이번에조금넓은전세로이사를가게되었습니다.전세금이빠듯해서몇군데대출도받고했는데..그러다보니생활자금이부족해대출신청하게되었습니다.지금요몇달만잘지내고나면돈때문에힘들어하는일은없을거라고자신하면서마지막으로생활자금신청해봅니다</t>
  </si>
  <si>
    <t>제한달수입이150정도되고배우자의실수입이350가량됩니다(중국집주방장입니다)둘이500만원에이제월세도들어가지않고기본생활비를제하고나면,투자자님께폐가되지않는다면중도상환도가능합니다.이번달만잘넘기게되면생활의안정도찾고상환에전혀문제가없습니다.상환은자동이체로하겠습니다.</t>
  </si>
  <si>
    <t>매출이발생하는모자쿠라브랜드에게빛이되어주세요.</t>
  </si>
  <si>
    <t>네이버검색어"모자쿠라"홈페이지www.mojakura.com현재모자쿠라브랜드를런칭한젊은여성입니다.^^저는패션전공자로패션회사에서9년재직을했었습니다.재직하면서브랜드런칭을계획했으며꾸준한시장조사와전자상거래의실업무까지익혔습니다.그러던중육아문제로회사를그만둬야했으며퇴사이후브랜드런칭준비를시작했습니다.우리홈쇼핑에서근무했던웹디자이너친동생과패션전공자로패션회사9년을재직한저에게는승부있는사업계획입니다.2008년12월에사업자등록신고를하고2009년하반기판매를위해2009년상반기는상품제작과홍보를진행했습니다.동생과제가모아둔돈8000만원으로브랜드사업을시작을했기에소상공인에서지원하는소상공인창업지원금2%저금리대출을제외하고는무리없이준비했습니다.브랜드런칭에필요한캐릭터상표권등록부터상품제작에필요한원단구입,나염,봉제,부자재제작(라벨,텍,택배박스제작,스트링(후드티셔츠끈),폴리백,테이프..)모자쿠라상품완제품까지....2009년겨울시즌상품을제작하고2010년봄상품을제작해논상태입니다.상품을제작하는기간에는판매이전브랜드홍보와마케팅을위해단시간에지속적으로브랜드를노출시킬수있는스타마케팅을진행했는데동생과저의인맥으로스타일리스트,매니저를통해별도의집행비없이스타협찬을진행했습니다.신세계몰과GSSHOP에입점하여꾸준한매출이발생되고있는현재시점에2010여름시즌상품을준비하여2010년3월~4월홍보대행사를통한홍보다각화와스타마케팅집중공략계획으로브랜드홍보및판매수익을올리려합니다.타브랜드팬콧브랜드의경우저의지인이운영하는홍보대행사를통해2009년12월아이돌스타협찬으로한가지캐릭터디자인이현재5차리오더까지제작진행된상태이며12월단발성스타마케팅으로브랜드홍보까지되는시너지효과를나타냈습니다.저희모자쿠라브랜드는판매매출에일조하는수익모델중수익의큰비율을차지하는스타마케팅을무집행비,또는적재적소에따라저집행비로집중적으로공략할수있는저의인맥과캐릭터자체개발로지속적인신선한다양한디자인출시가차별화된사업계획이며경쟁력입니다.상품의재고가쌓이면자금회전이어려우므로소량의상품제작으로리오더방식과아이돌메인스타마케팅을통한매니아층형성으로예약판매를진행할계획으로재고부담을최소화할계획입니다.현재판매대행사를통해진행되고있는GSSHOP,신세계몰진행은35%마진율부담으로자체입점,판매할계획으로마진을최소화할계획으로2010년1월말GSSHOP은자체진행으로입점형태를변경하여판매하고있으며신세계몰또한2월중자체진행으로입점방식을변경할예정입니다.제가신청한대출금1500만원이투자하시는분들에게위험부담이크게느껴지실수있지만저의경쟁력과차별화된사업진행계획을봐주신다면...신세계몰과GSSHOP꾸준한매출이발생되고있는현재투자를해주시는분께저의긍정적이고적극적인사고를보여드리고싶으며이로인해투자하시는분께제가지금살아남기위한것이아니라투자가치와지속적인수입원을통해투자해주시는분의투자금을저의모자쿠라브랜드라고생각하고계획있게사용하며고객이있어야모자쿠라가있는것처럼투자자분과의약속을고객처럼생각하겠습니다.그리고현재젊은소비자층의패션아이템을생각해보신다면모자쿠라브랜드의성장과미래가보일것이라고말씀드리고싶습니다.모자쿠라는2009년에제작된2300벌되는상품을제작하는단계부터완제품이되는과정까지매일생산업체로나가직접컴펌했으며완제품이나온후봉제과정에서생기는실밥마무리작업과먼지테이핑작업,폴리백에포장하는작업을외주를주지않고상품의완성도와고객의만족도를높이기위해직접두사람손으로하고있을만큼열정을가지고있습니다.앞으로도이런열정은더할것입니다.이런열정을가지고있는모자쿠라에게지속적으로상품이출시될수있도록희망을주셨으면합니다.모자쿠라는2009년하반기에GSSHOP,신세계몰에입점하여판매되고있으며09년10월부터겨울시즌상품이판매되기시작했습니다.자사쇼핑몰을제외한GSSHOP,신세계몰은판매대행사에서판매를대행했기에GSSHOP,신세계몰판매대금익익월결제와판매대행사판매수수료35%진행으로실판매금액에서35%수수료를제외한금액이모자쿠라의매출이되었습니다.익익월결제로현재세무소에신고한소득신고는09년2기11월,12월매출(판매대행사에서판매대금선지급대체해줌)신고로35%수수료를제외한매출이기에은행에서대출을신청할수있는자격요건이부족한상태입니다.금융권에서사업자금대출받기는어려운상황이라머니옥션에도움을요청합니다.제가신청한대출금의금액이커서투자를고민하시겠지만모자쿠라를믿어주세요.부채가소상공인2%대출만있는상태로상환계획은48개월로세웠지만승승장구하여1년후제가투자금외모자쿠라성장에도움이되어주신투자자분께적다고생각하실지모르지만모자쿠라지분이라는명분으로100만원을사례해드릴것약속드립니다.투자를받기위한제안이아니라투자금을반드시상환하는저의자세이며투자받는투자자분께저에대한신뢰를주기위함이며약속그리고그만큼자신있다는것보여드려합니다.거청하게들리실지모르지만제각오는이이상입니다.^^참고로네이버에모자쿠라검색을하시면자사몰과GSSHOP,신세계몰에유아동의류매장입점되어있습니다.**현재판매단가는오픈상품구성으로가격이저렴하며동종업계타브랜드와가격선을맞춰조정할계획입니다.-타브랜드보다는합리적인가격책정으로소비자에게어필할수가격으로진행할계획입니다.예로타브랜드후드티셔츠의경우가격68,000~78,000원입니다.</t>
  </si>
  <si>
    <t>상환계획자사쇼핑몰,GSSHOP,신세계몰에서발생하는매출을통한원금과이자를납부할계획입니다.이후상환계획은1년을목표로계획하고있지만실수없는상환을보여드리고자24개월로신청했습니다.소상공인을통한대출일자2009년6월29일대출내역1000만원이율2%이자월27,000원정도입니다.상환일은대출일로부터3년후부터원금과이자포함하여27만원입니다.2.공통주수입원:전자상거래업으로모자쿠라라는의류브랜드를런칭하여자체제작하여판매하고있습니다.현재는자사쇼핑몰,GSSHOP,신세계몰에서매출이발생되고있습니다.향후롯데몰그외포털몰에입점계획이있습니다.주수입금액:발생하는매출은4,500,000원(2009년하반기는판매대행마진35%와물류센터상품보관료(입고비,출고비,보관비대략90~110만원을제외한금액이매출이었지만GSSHOP,신세계몰자체입점과운영방식으로마진율이낮춰지고물류센터상품보관료지출낮아진점을산출된매출금액입니다.)월고정지출내역:매출에서월고정지출내역은현재상품보관오피스텔임대료60만원,소상공인2만7천원(3만원)을제외하고는없습니다.그외생활비는배우자수입으로생활합니다.대출이후의상환계획:현재몰에서발생하는450만원정도의매출에서임대료,소상공인이자대략63만원을제외한금액은자금을회전시켜시즌소량의다양한상품제작에소요될예정입니다.투자를받게된다면제가선택한이율의일정금액원금+이자납부할것이며매출상승이되면매출누적으로몫돈이생기는대로계속상환하는방식으로진행될계획입니다.그리고현재배우자소유인자택을매매의뢰한상황입니다.단기간에매매가쉽지않겠지만매매가된다면사업자금을마련할계획이었으므로투자금을받는다면매매가성사될시판매매출외매매금액에서상환할계획도있습니다.*****투자분들의궁금해하실지모르는*************소득이발생하는데27%24개월상환계획에대한이유가무엇인지??--&gt;투자를받게된자면모자쿠라입장에서도분명빠른상환이더좋은방법입니다.하지만짧다면짧은12개월상환방식을선택하여이런일은발생할일이없지만세상일은절대자기자신도모르는것이니어떤변수로인한연체또는약속불이행이발생하게되는위험한방법선택을고려하여투자자분과의절대안정적인약속을드리고자24개월을선택하였습니다.제가생각하는어떠한변수는1년안에는무조건모자쿠라브랜드가국내의이지캐쥬얼로자리매김할것이며5개월안에매출이급상승하여5개월안에투자자분들께투자금을상환하는게제계획이자각오입니다.**아래종업원수기재란에보충설명하려고합니다.인건비를최소화하기위해상품디자인,캐릭터디자인,상품발송,상품검품작업,웹사이트구축및수정,관리업무에필요한모든것을젊고감각있는그리고저희손을거쳐야판매가가능하다는마인드로직원채용계획이없이두자매가열심히하고있습니다.물론브랜드가성장하면육아문제로취직에제약을받으시는저와같은처지의여성분들에게육아와가사에도움을주는꼭그런사람이되고싶습니다.이런꿈을가지고있는모자쿠라에게희망과빛을밝힐힘이되어주시면감사드리겠습니다.아래연소득은공란이안돼09년하반기에판매를시작했기에월소득금액을합산하여10년연소득으로예상으로기재한것입니다.</t>
  </si>
  <si>
    <t>고금리저축은행(49%)상환및치료비.</t>
  </si>
  <si>
    <t>대출한목적.1.저축은행(연49%)상환200만원2.이빨치료비200만원400만원대출을신청합니다.고금리저축은행을상환하고직장에인사담당인저로선사람을많이접하는데앞니가깨져서사람만나기가불편하여치료비로사용할려고합니다.</t>
  </si>
  <si>
    <t>현재사용중인채무금액1.주택담보대출:국민은행7000만원2.신한은행:신용1400만원3.국민은행:신용700만원4.새마을금고:마이너스통장100만원5.저축은행:200만원월채무납입금액1.주택담보대출:부모님이납입(집은제명이지만관리는부모님)2.신한은행:원금이자월30만원3.국민은행:원금이자월30만원4.새마을금고:이자월2만원(원금은여유생길때입금)5.저축은행:이자월6만6천원제수입은월급여통장으로200만원수령받아요월납입원금/이자70만원,식대/교통비15만원,통신비6만원,담배값7만원,보험료10만원나갑니다.술은못마시고..대출을받아도월상환액24만정도는갚을수있는능력도있고무리하지않게24개월로했습니다.*직장인인천공항보안업체로2004년도입사하여지금까지한번도지각/결근/조퇴없이일하여현장직에서관리직총무부로발령받았습니다.집안의사정으로돈은못벌었지만남에게피해안주며성실하게열심히살았습니다.2009년7월에회사가바꿔지만근무지는똑같고인천공항특정상계약직이지만회사가바꿔어도계속고용승계가됩니다.여러분들의도움부탁드립니다.</t>
  </si>
  <si>
    <t>급합니다할아버지산소(문막)관리비가필요합니다</t>
  </si>
  <si>
    <t>문막에있는할아버지산소(공원이며20여평됩니다)가있는데저희집이사정이안좋아져이사를한후쭉연락을못받고있다가이번에연락을해보았더니관리비미납으로산소를없앨수도있답니다..밀린관리비와5년치선납을해야되는데700만원정도필요합니다</t>
  </si>
  <si>
    <t>아버지의사업실패로(IMF때)지금까지어렵게살고있습니다...하지만제가대기업직원으로10년넘게근무중이고맞벌이를하고있어서30만원정도다달이갚아나가는데는무리가없습니다</t>
  </si>
  <si>
    <t>요긴하게잘쓰고잘갚아드리겠습니다</t>
  </si>
  <si>
    <t>4년이상의류업을하고있는자영업자입니다.업종의특성상봄이오는3월부터는성수기라서새로운물품구입과부자재구입이많아지는시기입니다(참고로저는남성맞춤의류점을운영하고있습니다)평균적으로1월과2월까지는일년중에는매출이좀떨어지는시기인데저에게는올해가특히그런거같습니다.2월분거래처및임대료결제해드려야하는데빠듯할거같아서도움을청합니다</t>
  </si>
  <si>
    <t>1.기존대출내역롯데캐피탈500만원현대스위스저축700만원-위2가지대출은이번달에받은내역입니다고려상호저축300만원-고려는작년10월에인테리어잔금이모자라서받았구요이원금과이자포함하여매월90만원지출2.성수기매출은평균(현금매출+카드매출)은3000만원이상입니다순수익으로따지자면1000만원정도남는다고생각하시면되구요제가작년9월에매장을이전하였고집이이사는하는바람에목돈이많이들어갔어요하나캐피탈에서전세자금대출로받았던5500만원도6개월만에상환을해야했고인테리어며이것저것준비하는데들어간비용이만만치않아서현재는여유자금이없지만봄에열심히해서남아있는부채정리도좀하려고합니다.대략적으로매달들어가는고정지출은카드+보험료+차량유지비+개인지출+이자등해서250~300만원정도입니다.도움을주신다면신용지키며갚아드리겠습니다.</t>
  </si>
  <si>
    <t>잘할수있습니다..도와주세요</t>
  </si>
  <si>
    <t>올3월에유학원을오픈했습니다원래는내년도에시작하려했습니다만캐나다의학교들과의약속관계로부득이올해시작하게되었습니다그러다보니힘든게많았습니다.현재러쉬앤캐시와산와머니2군데의돈을각250,100만원이렇게쓰고있습니다.은행권은90년대과거연체기록으로카드도사용하고있으나일반대출이나마이너스통장등은제겐꿈같은이야기더군요그래도혼자운영하고있지만불과두달만에8명의학생을모아캐나다밴쿠버아일렌드의썸머스터디에1달간코스로보내게되었습니다.문제는2명의학부형이30%만내고나머지는8월에낼수있다면참가시키겠다하시고또6명과는다른학교라전욕심에허락을했고현재기름값인상으로인한항공비의추가부분과환율인상의추가부분등의악재로인해이익의감소는회사홍보로생각함좋지만두명의70%결손분이큰문제입니다현재필요경비제외하고가용한통장잔고가약400만원정도있습니다300만원만투자자여러분께서도와주심이번고비를넘기고이번행사를바탕으로지방지사모집에들어가자본의유입과네트웍인프라구축에힘쓰겠습니다.제나이54세우리3가족의생명줄인회사를잘이끌어나갈수있도록투자자여러분의각별한관심을부탁드리겠습니다더운날씨에몸들건강하시길..</t>
  </si>
  <si>
    <t>우선기한은2년으로기록하였지만1년안에는가능하리라생각합니다제가2군데의영어수업을나가서받는돈이약80만원됩니다1년간은고정적입니다지난3개월을운영해보니위에강의료까지합하면약250만원수입이되었습니다(최하기준)생활비60만원공과잡비20만원통신비15만원유류30만원사무실운영80만원이면이자지급하는데는별지장없으리라생각합니다그리고지방지사모집시와올겨울캠프에얼마만한학생이모이느냐에따라조기상환의경우수도발생하리라믿습니다.이제신용은사업자의생명줄입니다최대한노력해서투자자님들에게실망끼쳐드리는일없도록할것입니다감사합니다.</t>
  </si>
  <si>
    <t>미래를위한투자에동참하여주실분</t>
  </si>
  <si>
    <t>저는현재대학교에서피아노를전공하고있습니다.현재4학년에재학중인대대학원에진학하려합니다.교수가꿈인저에게레슨은또하나의꿈을이루는방법이될것같아이렇게글을올립니다.</t>
  </si>
  <si>
    <t>현재1년조금넘게피아노학원에서강사일을하고있습니다.졸업후정직원채용을약속받은상태이고월급여100+를수령하고있습니다</t>
  </si>
  <si>
    <t>급히부탁드립니다!!열심히상환하겠습니다!!</t>
  </si>
  <si>
    <t>500만원을대출신청합니다.대출목적은현재제명의로가계를하나하고있습니다.현재있는곳을다른곳으로가계이전을할려고합니다.매출은카드로들어오는금액이150정도고현금이40~50정도입니다그리고제가투잡으로하고있는레슨으로50만원정도들어오고있습니다.그외소득은좀더되는것같습니다.현재채무현황은없고대부업체에서도대출받은것도없습니다.이리저리조회하다가금리가안맞아서대출신청을하게되었습니다.현재신용도도7등급정도고...그리나쁘진않습니다.얼마전차량활부건으로800만원대출한금액도6월말에상환하였습니다.1년4개월만에상환하였고연체는1번있었지만그외는연체한적없습니다.대출로갚고있는금액이없어서가계를이전하면매출이오를것으로예상하고상환하는데크게문제될건없습니다.못갚게된다면가계보증금이있으니그걸로해결하면될듯합니다.부디많은입찰부탁드립니다!!</t>
  </si>
  <si>
    <t>상환하는데큰무리는없으며현재레슨생이늘어나면월80만원까지올라갈것으로보고가계이전이된다면월300만원도무리없을것으로보고있습니다.상환이불가피하다면가계보증금이라도빼서상환할터이니너무걱정마시고많은입찰부탁드립니다.현재필요한500은시설자금이니큰걱정은안하셔도될듯싶습니다.많은입찰부탁드립니다.읽어주셔서감사합니다</t>
  </si>
  <si>
    <t>등급만보고사람을평가하지마시고믿어주세요</t>
  </si>
  <si>
    <t>이혼한누나가제명으로대출을받아서상환하지않아잠시힘들었었습니다그러나두자녀를데리고살아가면서많지않은월급이지만쪼개가면서생활하며빛정산을다하였습니다거기에엎친데덮친격으로큰애가눈이안좋아서수술가지받았습니다그러다보니생활자금이좀부족해이렇게도움을청합니다등급으로만보지마시고제생활력을함믿어주시기바랍니다</t>
  </si>
  <si>
    <t>월급여상여금분활입금까지합하여서250만입니다아내도맞벌이로어린이집교사직을하면서한달수입90만원을벌고있습니다생활비를더쪼개고지출을최대한으로줄여서상환날짜에꼭갚겠습니다그러니함믿고도와주시기바랍니다한가정의가장으로서책음감있게소신을지켜가고있습니다그러니믿고도와주시길바랍니다</t>
  </si>
  <si>
    <t>안녕하세요지난번에대출받아한번도연체없이잘사용하고있습니다.일단투자자분들께감사드리며앞으로도연체없이성실히상환해나갈것을약속드립니다.지난번대출받아의료비로지출하였는데추가로비용이조금더들것같습니다.처음부터적절한예산을세워진행했어야했는데정확한금액을저도알수가없어서부득이하게다시신청하게되었습니다.아이가4살인데폐가좋지못해계속입원하였네요.현재받는급여로이자및원급을갚아가는데는큰불편이없지만가능한부채를줄여정상적으로생활하도록노력해야할것같습니다.어렵지만다시한번투자자님들께부탁드립니다.감사합니다.</t>
  </si>
  <si>
    <t>현재부채가좀많은편이지만받고있는급여로충분히상환가능합니다.투자자님들입장에서는투자금에대한회수가중요하기때문에성실히상환해갈수있는지가가장중요하다고생각됩니다.한번도연체없이상환해왔으며현재다니고있는직장에서도한번도결근및지각없이6년째성실하게근무하고있습니다.참고로현재다니고있는회사는외감법인입니다.급여290만원에서부채상환비용이약170만원정도입니다.감사합니다.</t>
  </si>
  <si>
    <t>29살의가산디지털단지에서근무하는투잡준비중인직장인입니다</t>
  </si>
  <si>
    <t>현재컴퓨터부품관련유통을하고있는중소기업에다니고있는직장인입니다.현재가산디지털단지에서입주해근무중이며,현재직장을다닌지는2년정도되었습니다.동기보다열정적으로일해서그런지작은회사이지만2년차에대리직급으로일하고있습니다.하지만2008년간암말기판정을받은아버님한번살려보겠다고그동안비축한목돈을병원비로소비하게되었고,그전에대학교생활을마무리하는라학자금대출및생활비등으로사용한금액이있었습니다.이런상황에서는단순직장생활만으로는일상생활및미래를위한투자를할수없겠다는생각에동생과함께인터넷에서5위안에드는남자정장쇼핑몰에입점해있는의류들을독점으로신림사거리번화가에있는쇼핑몰에서직접입주해판매를하게되었고,입점준비및시장조사를통해매출을통한이윤창출에충분한아이템및시장이다생각하여,판매를시작하였습니다.현재한달매출후매출이익은최소400여만원이나동생과의이윤배분및대출상환을하다보니집중성있는상환이신경을조금못쓰게되다보니집중성이떨어지게되어머니옥션의투자자분들의힘을빌리고자합니다.채무통합상환및투자금의확보로매월원금을머니옥션을통해한번에이행하고자부탁드리는바입니다.현재한달직장월급은200여만원이나4월후연봉상승예정입니다.채무불이행등이없는성실한상환을통해좀더떳떳하게,좀더자신있게업무와장사에몰입하고자간곡히,정중히부탁드립니다.</t>
  </si>
  <si>
    <t>현재대출금액은제2금융권천만원이자율27%정도의상환을하고있습니다.총4번의상환을통해채무불이행을한적이없으며,1금융권에정부보증학자금대출한건잔액은170만원,직장인따따따학자금대출1건(잔액은2백여만원)이있어채무가분산되어있는상태입니다.직장인학자금대출등은저의성실한직장생활을통한저의책임감과상환능력을인정받은예라고생각합니다.머니옥션의소중한투자자분들의투자성사시3곳으로분산되어있는채무를소액대출은상환을하고,2번의상환을통해상환에대한집중력을강화하여,상환을걱정하지않고직장생활및동생과의협업을통해안정된생활을2010년에시작하고자합니다.월급여220여만원(기타잡비포함)및투잡을통한소득액으로36개월동안원금및기타이자등을채무없이성실상환가능합니다.물론사람으로서아버님께서안계신상황에서장남인제가저혼자배불리먹고자하는일이아니다보니집안전체생활비역시50여만원정도소비를하고있습니다.하지만상환의집중성이높아진다면,생활비가정말필요한생활비외에는소비될생활비가없어,보다안정된생활이가능할것입니다.</t>
  </si>
  <si>
    <t>새롭게떳떳하게이름을말하고싶습니다.</t>
  </si>
  <si>
    <t>23살나이에가정형편상대학학자금대출을잘알아보지도않고사금융부터썼습니다.그땐,한달에8만원10만원이렇게낸다는것이'뭐그렇게큰문제가되나?'이렇게생각되어서,우선학교는가야한다는마음에대출을받았습니다.엄마,아빠는이혼을하셔서,동생과저이렇게살게되었는데.그당시동생은고등학교2학년이였고전대학2학년학생으로써,대출을받았지만.상환능력이없었습니다.(당시피아노학원파트강사로월50만원을받고일을함)동생이고3이되고,전대학생이되고,50만원가지고차비며,생활비를쓰기엔턱없이부족했고,남동생은대학도포기하고결국엔일을하면서1년재수를해서대학을갔습니다.이렇게능력이안되다보니,사금융은한두군데씩겉잡을수없이늘어만가더군요.멈췄어야했는데.왜이렇게지나면이렇게후회가될까요?벌써사금융이8군데입니다.지금은피아노학원이아닌일반입시학원의강사로고정적인수입이있으며.음악전공인관계로틈틈히주말엔어른들과아이들개인렛슨도하며.생활이나아지고있습니다.저에게어디가서제이름세글자를당당히부를수있게해주십세요사금융이라는힘든늪에서은행이나,헨드폰요금조회등..제이름과주민번호를쓸땐,괜히가슴이조립니다.상환을잘하여서,원금에서많이줄어들었습니다.1년학교까지휴학하며,학원에서가르치는일로보람을얻고하지정맥류라는진단까지받으면서동생학교교통비까지열심히일을해야했습니다.1년휴학생활이끝나고8월까진사금융정리를다하고2학기엔어느정도사금융을정리하고학교를다니고싶습니다.이런상황을원망도많이하였습니다.나의잘못을누가대신처벌받는게아니라제자신이처벌받는것도누구보다잘압니다.저를믿고투자를해주신다면투자자분들을믿고열심히공부해서꼭어디가서제이름으로많든음반을꼭내고싶습니다.제마음을너그럽게봐주시면감사하겠습니다^^그럼..더우신데몸조심하세요^^</t>
  </si>
  <si>
    <t>상환계획은정말중요하다고생각합니다.전학원월급과,개인렛슨비가들어옵니다.학원월급은한달에100만원통장수령과시험기간수당30만원은현금개인렛슨비는실장님이모아서한달에130~140원정도들어옵니다.한달에200가까운돈으로왜사금융을못갑으시냐고하신다면,핑계같지만요,저,동생,생활비만해도많많지않고.2학기때학교갈때는그동안모은돈조금과이번대출을받아서학비로쓰고싶습니다.물론저계획도8월21일까지는사금융을상환할수있도록목표를잡았구요.학원생활도아이들과재미있게보내고있구요렛슨하는것도어른들께사회생활도듣고,아이들에게선선생님이최고라는말을들으며누구보다자부심으로가르치고있습니다.2학기때학교가게되면학원은출근을할수없습니다.하지만학원을매일가지않고주말에시간을더보탠다면수강생을지금인원에서조금늘려서.저도저전공을살리면서일을할것입니다.상환은누구보다잘할수있구요등급과사금융조회건수.사금융금액에대해선,저도당당하게말씀드릴수없는것이사실입니다.이번대출로당당해지고싶습니다.양심있는채무자가되겠습니다.투자자분들믿어주세요^^</t>
  </si>
  <si>
    <t>저는지금쇼핑몰운영중입니다그전에는백화점사무직에서일을했구요사무직에서나와서2달정도쉬었는데확실히일을안하니까돈이없드라구요쇼핑몰은점점매출이오르고있습니다카드매출이대부분이다보니돈입금이일주일정도뒤라..유도리가안되네요..사업자금이필요해서이렇게대출신청합니다주문은자꾸들어오는데물건이많이없어서..이렇게신청합니다도와주시면정말연체안하고값을자신있습니다</t>
  </si>
  <si>
    <t>제쇼핑몰매출이한달에제순수익이240정도는기본으로되거는요그리고오전에는사무실에서잠깐일봐주는아르바이트하고있어서그급여도70이구요최대한아끼고아껴서이대출금은정말연체안시키고잘지켜낼자신있습니다돈의중요성을알았기에절대연체안할자신있습니다부탁드립니다</t>
  </si>
  <si>
    <t>캐피탈사용하고있는곳에매달원리금삼십오만원납입하고있고저축은행오만원안쪽으로이자내고있어요.얼마전에자동차할부로1500만원대출을받았는데연체없이사용중이고집에서도일정부분내주시고계십니다.한달원리금65만원정도납입하고있어요.저축은행상환하면금융상환에매달백만원정도지출할것같아요.머니옥션측에지난번저축은행상환을위해빌렸던돈과이번대출이성사되면70만원이늘어나네요.하지만이백만원저축은행원금을상환하는것이니까아까운이자만내는일은없어질테고방학에계획한대로학생들가르치는일이많아져수입이늘면교구구입을위해지출한투자금을뺄수있으니까요.대출받은돈도지금공부방수입이늘어가고있으니늘어난학생들이자리를잡고규모가커지면조금씩이라도중도상환을할수있을겁니다.매달350만원이상씩고정으로들어오는수입에서70만원꼭머니옥션상환에맞춰두겠습니다.학자금대출수년간이자내던것보다원금상환을같이하면서빚을갚아나가는것이니저도상환하며뿌듯할거에요.현재공부방학생은스무명입니다.일한지는개인레슨시작한것부터하면벌써삼년이넘었구요.지금까지사용하던학자금포함대출금한번도연체되었던거없구요.전에도썼지만약속은칼같이생각하는사람이랍니다.잘부탁드리겠습니다.</t>
  </si>
  <si>
    <t>신용대출</t>
  </si>
  <si>
    <t>어머니치과수술로대출을신청하고자합니다.</t>
  </si>
  <si>
    <t>일단,어머니께서양옆어금니를전부제거한상황입니다.여기서틀니를맞추시는데,자금이만만치않네요.따로적금은붓는데오래부었던거라..깨기가쉽지않네요.때문에여기머니옥션에대출의뢰를하고자합니다.</t>
  </si>
  <si>
    <t>기존1금융쪽에마이너스통장이있는데,연체된적은없었구요.차근차근줄여나가고있습니다.현재인터넷서비스업종에근무를하고있고요.규모는작지만외국계기업이라망하거나월급이안나오는경우는없다고보시면됩니다.연봉3200으로월상환은문제없으니참고부탁드립니다.</t>
  </si>
  <si>
    <t>올해로8년차이며광고대행사에다니고있습니다.직업은카피라이터고요.대출을하게된계기는집안형편과이직준비기간때문에타고금리대출을받은게있어일부를상환하고,일부는생활비용도로쓰려고합니다.</t>
  </si>
  <si>
    <t>1.타대출건우리은행마이너스통장:950만원,매달이자15만원가량납입국민은행신용대출:약500만원,매달원리금상환23만원가량납입신협대출:약200만원,매달원리금상환10만원납입기타고금리대출:600만원,매달이자만30만원가량납입2.수입원대리말년차이며,광고대행사카피라이터입니다연봉3800만원/세제후월300만원가량입니다.기타식비,핸드폰요금,잡비등으로한달평균30~40만원가량지출합니다*.한달총월급은300만원가량이며한달총지출비용은약100~130만원사이이므로충분히상환할수있는능력을가지고있습니다</t>
  </si>
  <si>
    <t>사업장개선자금부탁드립니다.</t>
  </si>
  <si>
    <t>2002년에개업하여8년간운영해온직업교육전문학원입니다.IT호황과공무원시험의붐에힘입어,특수를누리기도하여제법많은매출을올리며승승장구하던시절도있었습니다.이시기에집사람의사업에너무무리한투자를하여,많은손실을보았고이때문에힘든시간을보내기도하였습니다.무책임한집사람의행동때문에결국올해이혼소송을하며변호사비,소송경비,전에살던집보증금도묶여버려현재부모님집에들어와두딸을키우고있습니다.돈의흐름이막혀노후된장비를교체를하여야함에도여력이없어이렇게여러분의도움을구하고자합니다.</t>
  </si>
  <si>
    <t>국민은행860만원신용대출새마을금고1670만원(담보대출)산와머니400러쉬400있습니다.1년기준으로1억2천~1억4천의총매출을하고있으며,매월1000만원정도의매출로보시면됩니다.이중생활비로150만원정도사용산와러쉬상환60만원국민은행이자16만원새마을금고13만원직원급여260만원통신비9만원학원월세110만원전기세50만원공동요금9만원복사기임대료17만원총600정도(월마다차이있음)의지출이발생합니다.순소득은400~500정도인데위의내용대로소송비와돌려받지못하는돈들때문에지금목돈이들어가는것은아무것도못하는상황입니다.소득증명서류의소득은제가면세사업자인관계로절세를위해서세무사사무실에의뢰하여적당히맞추어신고합니다.</t>
  </si>
  <si>
    <t>꼭!문제없이상환하겠습니다</t>
  </si>
  <si>
    <t>안녕하세요^^저는2002년12월사업을시작하여8년째영우인터내셔날을운영하고있습니다현재거래처로는편으점:바이더웨이,IGA,위드미,시공간등에종이컵,듀렉스콘돔,일부잡화,및판촉물을납품하고있으며....바이더웨이는핸드폰급속충전기리스사업도같이하고이습니다편으점가시면1000원에급속충전하시는아이템입니다그리고이번바이더웨이가7-11으로인수된과정에서점포수가1500개에서3800개로늘어나므로특별한아이템을입점할계획입니다입점아이템으로는일본에서히트하고있는다이어트스타킹8종을바이더웨이와런칭하기로해서이렇케여러투자자님의도움을요청드립니다많은투자부탁드립니다.</t>
  </si>
  <si>
    <t>현재저의매출은영우인터내셔날(종이컵,콘돔류,이어폰,치간치솔)은월2800만원정도며이익금은450만원입니다그리고충전기리스사업은장치사업이기때문에동업을하고이씁니다월매출1400만원이익금350만원-450만원(동업자와50%분배한금임)정도입니다매월충전기(신규오픈물량)와A/S비용을뺀이익금입니다월이익금800만원이자비용:120만원임대료:85만원급여:120만원적금및보험료36만원잡비(생활비,통신비,유류비,각종공과금등등):300만원이므로상환하는데는문제없습니다</t>
  </si>
  <si>
    <t>임플란트를해야해서요</t>
  </si>
  <si>
    <t>새로운생활을할수있게기회를주세요...</t>
  </si>
  <si>
    <t>힘들었던지난날들을뒤로하고새롭게직장에들어갔으나밀려있는건강보험료와사업할때이용했던각종공과금을내질못한것을정리하고남은금액은생활비에보태려고합니다.건강보험료:80만원공과금:140만원*회사로압류들어온다고합니다.빨리정리하여안정되게생활할수있도록투자부탁드립니다</t>
  </si>
  <si>
    <t>아르바이트로회사에입사후이제정식직원이되어월110만원을받고있읍니다.급여외에상여금과성과금이있으니상환엔무리가없읍니다.</t>
  </si>
  <si>
    <t>마음의짐을덜어내고싶네요!!</t>
  </si>
  <si>
    <t>안녕하세요!회원님들~다들건강하시지요?^^다름이아니고,제가몇년동안가슴에짐을안고살았는데요~그것을정리하고자이렇케다시글을올립니다.저에게여동생이있는데요,동생에게신세를많이졌습니다.동생은결혼했구요!애도둘이나있습니다.동생결혼할때아무것도&amp;#47806;해주고,조카돌때도아무것도&amp;#47806;해주었습니다.결혼전에는돈으로신세두졌구요~~ㅠㅠ,그래서,이참에돈으로해결델수가있을지모르나,조금이나마신세두갚구삼촌노릇도해보려구합니다.5월초에는아버지생신두있구해서여행한번&amp;#47806;가신부모님여행도보내드릴겸이렇케경매신청을다시하게뎁니다.아무쪼록많은관심과참여부탁드립니다.</t>
  </si>
  <si>
    <t>###한달고정수입###1.급여:129만원2.보너스:50~70만원3.알바:70만원(제가투잡을합니다)###한달지출###1.타기관대출(102만원):국민12만원(18일약정일),농협15만원(8일약정)머니옥션20만2천(25일약정일),아이루리아35만원(25약정)(주)타우20만(7일약정일)2.통신비:5~6(고정)3.부모님용돈:20만원4.제용돈:25만원위에내용데로제하구나면여유돈이나용돈으로상환할계획입니다!말로는믿을을줄수없기에행동으로보여드리고자다시경매신청을합니다!이번에두한번더저를믿어주시고많은관심부탁드립니다.아참참고로첫상환일에연체상환이라구데있는데요...그건제가약정일에입금하구인터넷접속해보니,출금가능액이라구제가입금한금액이다시떠있더라구요..제가그걸모르고출금신청을해서입금처리가안뎄겁니다.그래서연체상환...ㅠㅠ회원님들께죄송하네요~~그후로는연체없이약정일에꼬박입금했구요~~^^이번두약속꼭지키겠습니다~~</t>
  </si>
  <si>
    <t>안녕하세요급한생활자금명목으로신청하게되었습니다.제가신용카드나마이너스통장등을사용하고있지않고가급적체크카드나현금을사용하기때문에딱히돈을빌릴곳이없습니다.그렇다고기록이남는곳에대출을받고싶지도않고요저번에도한번머니옥션에서200만원대출을받아서모두다상환했는데요상황이나빠진건아닌데갑자기좀쓸곳이생겨서신청하게되었습니다.친구와사업하던부분에서문제가생겨서정리하는부분에서돈을쓸부분이생겼는데제가가지고있던적금(한6개월-나머지는부모님이관리하십니다.)해약하고200만원이면마무리가될것같습니다.</t>
  </si>
  <si>
    <t>1.다른대출은없습니다.2.제가월급여270만원중70만원은부모님용돈100만원은부모님소지적금및보험그외나머지100만원으로제가생활하고따로적금을넣는데요일단지금대출을받으면앞으로는이100만원에서상환을하게될것같습니다.제가들고있던적금(월50만원)은해약했구요200만원대출받으면그거갚을6개월동안생활만하면서지내다가6개월지나면그때부터다시제개인돈은모아보려고합니다.</t>
  </si>
  <si>
    <t>개인적인사정으로150만원가량이필요하게되었습니다.렌트카를렌트했는데그만사고를내고말았습니다.수리비용150만원이필요하고요상해는없었습니다.저혼자주차장에서나오다가발판이움직여서그만브레이크를못밝고기둥모서리에...수리비가대략150만원정도나온다고하네요..부탁드립니다</t>
  </si>
  <si>
    <t>한번대출을받아전액상환을했습니다.조기상환이긴하지만한번의연체도없었습니다이번에도성실히상환할것을약속드립니다.현재저의대출금은집담보대출이9300만원이잡혀있고월상환액은40만원정도이지만부모님이상환하고계십니다.현재부모님과같이살고있지만명의만제명의로되있는집입니다.신용대출로농협에400만원정도있습니다.월상환액은16만원정도입니다.현재환경방지업체에재직중이고연봉은2100만원에작년2월부터근무중입니다.</t>
  </si>
  <si>
    <t>지난번에정말고마웠습니다다시한번^^</t>
  </si>
  <si>
    <t>또한번더신청합니다지난번200만원낙찰받구심사통과하여러쉬에200만원일부상환을했어요정말감사합니다이자두줄이고너무너무감사드립니다지난번처음에큰금액으로신청을했더니투자자님들부담스러워하시는거같아200만원신청했어요그래서사금융일부상환을했구요다시100만원을러쉬에상환하고자,신청을하게되었습니다러쉬에드릴이자를투자자님들에게드리고저는원금이자같이상환하게되어부채상환하는데정말좋습니다.다시한번도움부탁드립니다p.s참고로8월말에조회기록이있는데요그쯤저금리로환승해주겠다며전화가왔었습니다그래서서류를보내주었는데.조건이안맞다는변명으로대출은안나오고이런조회기록만남았네요....듣도보도못한금융사인데요저도오늘머니옥션에신청하면서,,알게되었습니다지난번엔8등급이었는데조회때문에아무래도등급도내려간거같네요정말제가어리석었습니다다시는중개업자에게속지말아야겠다고다짐이드네요ㅠ</t>
  </si>
  <si>
    <t>저의가정주수입은배우자입니다배우자는메리츠화재에2년차근무라고있구요월220-250만원정도가급여입니다..적금생활비,세금등은모두배우자월급에서이용을하고있습니다.그래서주거생활비지출,교육비등은모두등록안했구요저의금융상환비만등록했습니다저의수입은월130-150만원정도선입니다삼성카드15만원신한카드10만원kh상호저죽은행13만원제일저축은행7만원국민은행5만원(학자금)대구은행5만원(마이너스통장)머니옥션6만원,10만원러쉬8만원(러쉬는현재이자만나가고있는데요이부분을머니옥션통해차고차곡원금이자상환해나가고싶습니다)소액으로금융상환하고있는곳은많지만연체를하지않습니다믿고투자부탁드립니다꼬박꼬박입금잘하겠습니다.투자부탁드립니다.참하루연체한적이있는데요머니옥션에그날짜에입금해두었는데..시간이늦었는지..인출이안되었더군요본의아니게..연체해서죄송합니다꾸벅</t>
  </si>
  <si>
    <t>타사P2P사이트대출회원입니다.</t>
  </si>
  <si>
    <t>안녕하십니까.현재31살의세아이를키우는아이아빠입니다.5년전어머니의사업실패로인해서수천만원의빚을떠안게되었고운영하던가게와지인의돈을빌려부채를정리했습니다.하지만갑작스레방하나구할돈도없이거리로모든식구들이나오게되었고지인들의도움으로작은방을전전하고처가살이를하며악착같이벌어현재는모든부채를갚아냈습니다.빚을갚는동안타P2P사이트를통해총6회(와이프명의1회포함)의도움을받았고5회의상환완료와현재한건을상환중에있습니다.마지막대출의경우제가가게를정리하면서정리하지못했던정수기대금과공과금을일괄정리하기위해서받게되었습니다.대출성사후남겨진모든부채를상환하였습니다.하지만또다시머니옥션을통해서대출을신청하게된이유는오랜시간동안신용회복을위해달려왔고더이상내려앉는다면죽어버리겠단신념으로최선을다해왔습니다.마지막부채상환과함께10등급이었던신용등급은올크레딧8등급마이크레딧7등급크레딧뱅크8등급으로올라가게되었지만타P2P사이트의저축은행과의업무제휴로인해서고금리대출사용으로인해신용등급이하락하는결과를갖고오게되었습니다.대출금의사용목적은전액타사대출금의일시상환액이며다른용도로쓰여지진않을것입니다.업무수수료와지금까지의납입이자를생각한다면어찌보면굉장히손해보는짓일수도있지만제게있어서신용관리는돈으로도바꾸지못하는소중한것이라는걸누구보다뼈저리게느끼고있습니다.사실머니옥션에대출을신청하기전이용하던타사에서와이프의명의로전환하여대출하려했지만..와이프의명의만사용할뿐대출의사용인은제가되는것이기때문에..사이트의목적에부합하지못하는것같아이곳머니옥션을찾아오게되었습니다.직장도,수입도개인사업체에서일하고있기때문에제대로증빙할자료는없습니다.하지만늦은나이공익근무요원으로복무하면서세아이를키우면서도타사의대출에실수하지않기위해피나는노력하면서갚아왔습니다.절대돈으로실수하는일은없을것을제목숨을담보로할만큼신중하게생각하고있습니다..이곳에대출신청을했을때는그만큼오랜시간신중하게생각을했고실천하는것입니다..타사의대출금상환을하게되면신용회복에많은도움이될것입니다.현재머니옥션의스시템상대출기록이남지않기때문에...제게는현재머니옥션의대출이절실한상태입니다..관심가져주시고심사숙고하셔서현명한투자해주시기바랍니다.</t>
  </si>
  <si>
    <t>현재개인사업자의노래연습장에서관리를맡고있습니다.작년9월경공익근무요원을면제받게되었습니다.공익근무요원으로근무를하게되어와이프가저대신생활을대신하고있었습니다.아이셋을학교와유치원보내는것이제일이었기에..부득이하게와이프의계약이남아있어서밤에할일이필요했습니다.그래서찾게된곳이노래연습장이었고적은보수였지만가장시간대가잘맞는곳이라적은월급에도시작을해야만했습니다.열심히일한결과현재2월말일까지만하려던일을사장님의부탁으로지금까지꾸준히하고있습니다.110만원에서시작한일은160만원으로기본급이오른상태고매달보너스로10~20만원씩따로받고있습니다.현재개인사업체이고4대보험미가입이기에급여확인을통장으로해야하나제가신용회복을위해여신거래와신용거래를위해신용카드발급이쉬운기업은행으로이번에변경하게되었고신용카드를소액한도로발급받은상태입니다.그렇기때문에소득증빙에있어서어려움이있을듯합니다.하지만한달벌이를두고얼마를쓰고얼마가남으니여윳돈으로상환하겠다는말은하지않겠습니다..언제나그랬듯이상환금은제1순위에둘것이며..되도록조기에상환을할것입니다.아직생활에큰여유가없는지금대부분필수지출을빼고일정생활비를제외하고는모든금액은투자나예금쪽으로돌리고있습니다.와이프역시2월말일경으로퇴사를했고현재재취업제로집에있으나실업급여가3개월간더나오고급여소급이끝나는데로재취업을할생각입니다..두부부가아이셋키우면서어려움겪고나니빚에대해선큰염증을느끼고있습니다..다른것은몰라도빚만큼은갚고살자는마인드로살아가고있기때문에실망시키는일은없을것입니다.급여:본인160와이프80지출:공과금,핸드폰30생활비50남는돈:30%여비통장70%투자통장현재타사투자금55만원가량기업은행정기예금50만원자유적금100만원주식CJ씨푸드200주(현매도60만원)80주보유그럴리는없겠지만언제라도실수하지않기위해준비하고있습니다.투자해주신다면열심히상환해보답하도록하겠습니다.</t>
  </si>
  <si>
    <t>현금서비스를없애고...신용등급상승으로위해서....</t>
  </si>
  <si>
    <t>안녕하세요.저는비록크지는않지만그래도탄탄한기업에재직중으로결혼전집안형편이좋지않아빚을지게되었습니다.어린나이에사회에뛰어들어그때는경제적인개념도별로없었고....돈관리를너무못했습니다.지금은어떻게관리해야할지알게되었는데여유가없어서이렇게돈에치여사네요...계속일을했어야했는데갑작스럽게결혼을하게되고,아이가생겨서몇년동안일을못하는바람에돈이눈덩이처럼부풀어올랐습니다.지금은5년동안꾸준히직장을다니고,아르바이트도틈틈이하고있습니다.신용에대해잘모르고있을때....사금융조회도하고신용등급이뭔지도몰랐던때입니다.대출도받구하다보니신용등급은바닥으로내려가고.....이자는쎄고.....낮은신용등급이이렇게중요한지몰랐습니다.신용등급상승과고금리이자의저리화를위해이렇게투자자님들께도움을청합니다.대출건수를줄여서등급상승하고싶습니다.그래서은행권으로바꾸는날까지열심히일해서갚겠습니다</t>
  </si>
  <si>
    <t>&lt;&lt;상환계획&gt;&gt;&lt;&lt;급여액&gt;&gt;1.직장-정규직-5년근무월실수령액(200이상)2.부업&amp;nbsp;&amp;nbsp;디자인직종이라틈틈이아르바이트를하고있습니다.회사가그리매일바쁘지않아틈틈이회사에서,집에서작업해서받고있습니다.매달통장으로받지는않지만....가끔통장으로받긴합니다..평균적으로3달에150정도....&lt;&lt;지출비용-금융권비용&gt;&gt;현재금융권상환비용은130만원입니다.먼저카드현금서비스와너무급한나머지카드대출을했던금액을상환하고싶습니다.이제카드사용을안하려고요...너무버거워서요....&lt;&lt;생활비용&gt;&gt;1.생활비용은남편의수입으로거의충당하고있기때문에따로돈이들지는않습니다.2.기타용돈:매월20만원&lt;&lt;총수익-총지출&gt;&gt;월급여실수령액200중금융권비용130+용돈20입니다.======투자자선생님들께서500만원투자해주시면아래와같이사용예정입니다.현금서비스+카드대출완납카드는우리은행카드1개입니다.지금생각은현금서비스가없어지면....다달이값아나가면2년후면거의모든대출은완납되겠죠...^^그럼저의신용등급도올라가지않을까요??그런날이꼭왔으면좋겠습니다.머니옥션투자자분들께는안정적인수익이발생할수있도록원리금균등상환약속을지키며,상환일전에가상계좌로입금토록하겠습니다.만약제가사정이생겨회사를못다니는그런우울한일이생기더라도....5년동안다닌퇴직금으로완납을약속드립니다.절대후회하거나걱정끼치는일없을겁니다.그이후에신용등급이올라가면,고금리캐피탈부분도저금리은행으로전환하고싶습니다..도와주시길부탁드립니다.증빙서류는직장급여,재직증명서,명함,의료보험증,원천징수영수증,신분증,등초본등등가능합니다^^</t>
  </si>
  <si>
    <t>선택의순간에서머니옥션에도움을구하고자합니다.</t>
  </si>
  <si>
    <t>공공기관계약직5년넘게하다보니첫직장이기도하고혼자나와서자취를하다보니.현금서비스를과하게받고말았습니다.자꾸수렁으로들어가는것같아서채무통합을하고싶어서이리저리알아보던중현재연봉대비기대출이많은상태라캐피탈권에서추가대출이되지않는상태입니다.다른권에서대출을진행할경우에제신용도가떨어져서향후채무에대한통합이되지않는다는충고를들은상태입니다.지금까지의신용도가그렇게나쁘지않아서신용도를지키면서채무를갚아나가고싶어서이렇게대출을신청합니다.투자하시는분의돈이제돈이라고생각하고성실하게납입할것을약속드립니다.지금까지의모든상황을없애겠다는생각보다는조금씩정리해서제자리로돌려보겠다는마음으로한걸음씩하겠습니다.여러분의도움으로그걸음을시작할수있게해주세요</t>
  </si>
  <si>
    <t>현재500만원의대출이이루어지면현금서비스랑카드론을정리하고나면당장들어가게되는부분이감소하게되어서조금은여유가생길것으로보입니다.30만원이내로신청을했습니다.</t>
  </si>
  <si>
    <t>급여는현재260만원수령중입니다통장으로180만원현금으로80만원받고있습니다생활비및기존대출상환금제외하고100만원남습니다매달월급날바로바로성실히상환하겠습니다</t>
  </si>
  <si>
    <t>긴급생활자금이필요합니다</t>
  </si>
  <si>
    <t>저축은행고금리상환하고싶습니다.</t>
  </si>
  <si>
    <t>HK저축은행과세종저축은행건이이자가을상환코자합니다.두군데모두45%의이자율을적용,HK는원리금균등분할로월약18만원,세종은마이너스통장식으로월이자만약15만원을내고있습니다.세종쪽은이자만나가고있는상황인지라,대환을통해최대한빨리원금까지갚고자함입니다.</t>
  </si>
  <si>
    <t>급여일이매달말일입니다.그날바로상환할것입니다.월급여평균150만원이고,추가수입원으로개인적으로운영하고있는의류매장에서판매수수료로약200만원정도들어오고있습니다.총금액350중,대출금으로나가는금액이약135만원정도이며세금등으로나가는돈이약55만원,기타부대비용이약100만원,월적금10만원등,총지출300,남은금액50으로생활하고있습니다.상환일은1일로했으나,급여이체일은말일날바로선입금할것입니다.</t>
  </si>
  <si>
    <t>전문직이되고싶어요..</t>
  </si>
  <si>
    <t>저는비로소25세에꿈을가지게되었습니다..하지만어려운집안형편에..제가지금그래도대기업이라는"이랜드그룹"에다니고있는데요아무래도코디네이터라는직업이전문직이다보니..더급여가높고..연봉이높은곳을가려면..대학교를나와야하는데..저는그럴형편도못되었고..이번에비로소야꿈을갖게되었습니다..대학졸업은아니더라고패션디자인학원을나와서당당하게더높은자리에올라서고싶습니다..꿈을포기하지않게도와주세요..^^</t>
  </si>
  <si>
    <t>월급여가130만원입니다..대출받은건HK하나뿐이고요한달에16만원상환하고30만원은적금붙고20만원은생활비..그나머지돈은유가있습니다..저는개인적으로카드를안쓰기때문에학원비도할부로할수도없구요..꼭좀부탁드릴께요..</t>
  </si>
  <si>
    <t>사금융에서벗어날수있도록도움좀부탁드립니다.</t>
  </si>
  <si>
    <t>보험설계사로근무하는28살총각입니다.영업초기노하우없이여기저기열심히뛰었지만실패로인해생활자금이부족해사금융을받아썼습니다.지금도잘되는건아니지만꾸준히하다보니실적도어느정도나오고..고민거리는상환일만되면정말사람잡도록쏟아지는문자와전화..고금리때문에급여를받아도좀처럼여윳돈이생기질않아다른사금융을계속알아보게됩니다.사금융이란스트레스에서이제는벗어나고싶어서지난번에도신청햇지만다시한번도움을청해봅니다</t>
  </si>
  <si>
    <t>태강220만웰컴230만총합이더있고2군데더대출이있지만저번에다상환하려고하니경매에낙찰되지않아서이번에가장부담되는곳부터상환하고자합니다..모두이율은49%대구여월평균급여는300만원정도되고고정지출로,통신비,교통비,식비,고객선물,응대비등200만원정도사금융이자로85만원정도나가고제보험료30만원정도나가면한달에남는여윳돈은10만에서20만원정도됩니다.어느것하나줄일것이별로없네요..</t>
  </si>
  <si>
    <t>금융상환을통하여신용등급을회복하고십&amp;#49854;니다</t>
  </si>
  <si>
    <t>빠른금융상환을통하여신용등급을회복하고싶습니다.3년전집에아픈사람이있어서여러군데서카드로현금써비스를받게되었습니다.계속열심히갚고는있지만쉽게줄지를않내요.아직사금융에서대출받은적은없고카드대금을연체한적도없습니다.여러분들에게투자를받아여유롭게갚고싶습니다.제가이제나이도있고하루빨리신용도를회복하고부채를청산해서안정적인생활을하고싶습니다.</t>
  </si>
  <si>
    <t>제가한달에수입이210만원정도되고요생활비가80만원정도되고요차는없고교통비및식비로20만원정도들어갑니다.그런면나머지100만여원이남게되는데여태까지는병원비를할부로긁은것때문에한달에80만원정도가들어갔었는데지금은전부납부를했기때문에안전하게상환할수있습니다.</t>
  </si>
  <si>
    <t>먼저얼마전에500만원을대출신청하였스나절반의투자에그쳐서다시한번신청해봅니다...지난번에투자해주신여러분들에게는미안하고감사의마음드립니다^^얼마전보너스와월급을합해서200여만원을해결하고나머지300만원은빠른시일내에갚기로보험사와약속하였습니다...아래글은지난번에올린글을한번더올려봅니다이번에는부디저도투자해주시는분들에게도조은결과가생기길빕니다^^저는직장에5년째근무하고어머님을모시고살고있습니다올해초현재살고있는집전세금을올리는바람에천만원정도캐피탈권에서대출을받아서현재상환중에있습니다7월경조금저축해놓은돈을아는지인분하테빌려주어따가못돌려받고차일피일미루는바람에현재는연락두절상황입니다ㅠ.ㅠ제가8월경차사고나는바람에종합보험을들어두지못해쓰요보험처리도안돼고현재보험사에서매일매일연락옵니다...딱히돈빌리데가없어서사금융쪽에중개업체를통해서이곳저곳알아보니...예전에휴대폰요금미납[통신사를이동하다보니미납잔액이남아있는줄몰라습니다]으로신용도가매우안좋아져떠군요...지금은문제없지만대출을신청하다보니그런것도나오더군요중개업체에서여러군데동시에진행하다보니과다조회만늘어나고차라리처음부터금웅권이나제2금융권쪽에신청해쓰면될수도이따고하더군요현재모든상환능력이나다른건문제없습니다이번사고처리만잘처리되면다시한번열심히살아보겠습니다여러분들의도음을기다리겠습니다두서없이이것저것생각나는대로적어보았습니다끝까지읽어주셔서감사합니다</t>
  </si>
  <si>
    <t>비싼이자에서이제벗어나고싶습니다.</t>
  </si>
  <si>
    <t>현재제가직업군인으로복무하고있습니다.갑작스럽게돈이필요하여1년전에아무것도모른체사금융을이용하게되었는데이자가만만치않더군요그래서월급으로갚아나가고있습니다..엎친데덮친격으로아버지가편찮으셔서겨우겨우돈을마련해종합검진을받앗는데제가현재3군데에서사금융을쓰고있는데2군데는원리금균등상환을하고1군데는이자만내고있습니다.그런데1군데정도는150정도가남아서이렇게여기서싼이자로대출을받아서빨리갚고열심히생활하고싶어서신청하였습니다...제발도와주십시요.</t>
  </si>
  <si>
    <t>상환계획으로는현재제가130만원정도월급을수령하고있으며올11월달에진급을하여170만원받게되어훨씬수&amp;#47385;해집니다.현재는핸드폰요금7만원정도그리고대출로받은돈을상환하는돈은50만원정도이며생활비는20만원정도입니다.그외들어가는돈은없습니다.카드는아버지가쓰고있어서제가카드값은내지않습니다.연체는절대안할것을약속드리며도와주신다면정말정말감사하는마음으로납입하겠습니다.한번만도와주십시요.</t>
  </si>
  <si>
    <t>25세건실한청년입니다!</t>
  </si>
  <si>
    <t>어릴적아버님께서폐암과식도암두가지가동시에걸리셔서희망조차가지지못하고허무하게보내드렸습니다.그때당시저희어머니께선34살이셨는데어렸던저희남매를지금까지남부럽지않게훌륭하게키우신분입니다.그런어머니께서도임대아파트에서사시며생보자에서남매가둘다성인이되어풀려버려서3개월~6개월마다올리는보증금에대해상당히부담스러워하시고..매달보험금납부하시고나면한달에100만원버시는돈으로남는게없어매일빚만지고계십니다..저와제여동생은2008년1월14일서로를증인으로해서같은날에혼인신고를하게되었구요.제와이프는부모님이계시지않은고아입니다.처제는19살이구요현재김해지역소재고등학교를다니고있습니다.제가와이프고생시키지말고행복한모습또다른세상을보여주고자김해에서서울로데리고와무작정집을마련해같이살게된지8개월이넘었습니다.그동안저나름대로비정규직이였지만방송일과노가다를꾸준히하였었고..휴대폰미납요금도최근반정도해결해서한결나아지고있는단계입니다.제가이렇게경매에글을올리고자하는이유는생활자금이급히필요한이유입니다.100만원은생활자금으로100만원은어머니께서10월초에아파트보증금을올리셔야하는데모자란이유로이렇게대출을신청하게되었습니다.커서도효도한번못해드렸는데제가부담을져서라도어머니부담을덜을수있다면투자자분들께항상감사하는마음으로한번도밀리지않고꾸준히이자를납부하며신용도가아닌제이름오승주이름세글자의신용으로믿어드리게하겠습니다.</t>
  </si>
  <si>
    <t>월이자는한번도틀림없이꾸준히납부할것이며현재방송일과노가다를겸하고있는관계입니다방송일의경우비정규직으로정해져있어회사에전화할경우일하는정도의기록은발견할수있습니다.그리고노가다도같이뛰고있습니다.월이자납부와함께최대한빨리투자자님들께원금상활을노력할것이며절대대출기간시한까지거의다해가서납부하지않고그전까지원금을상환하여투자자님들의기대에부응하겠습니다!감사합니다.그리고대부업이나은행대출카드사용은한적이없습니다.</t>
  </si>
  <si>
    <t>아파트추가계약금-</t>
  </si>
  <si>
    <t>아버지가계신임대아파트추가계약금을납부하고저는방을잡아나가기때문에소액의급전이필요한상태입니다.</t>
  </si>
  <si>
    <t>제나이29살에건강하구요.여태타대출기관에서대출한번받아본적없습니다.제여건등등고려서해책정한금액이그리크지않기에깔끔하게완납할자신이있어서신청을한번해봅니다.이액수도제때납부못하고흐지부지한다면어떻게살아가겟습니까~</t>
  </si>
  <si>
    <t>다시한번신청합니다</t>
  </si>
  <si>
    <t>집안일로목돈이필요하게됐읍니다다시한번머니옥션신청하게됐습니다</t>
  </si>
  <si>
    <t>연체없이잘상환하고믿음을드리겠습니다</t>
  </si>
  <si>
    <t>사금융이여~Goodbye!!</t>
  </si>
  <si>
    <t>얼마전에신청했던신용대출은아쉽게도유찰이되어다시재도전합니다.산와300만원,골든220만원,HK240만원,머니옥션600만원,카드론40만원이렇게대출을받아쓰고상환중에있습니다.모두다연체없이잘상환하고있습니다.골든이랑HK는모두1년넘게상환했구요,다른것들도거의1년정도상환했습니다.여기서중요한포인트!!정말연체하지않고상환했다는점입니다.한달대출이자와원금상환금액만해도94만원이라는큰돈이지출되었습니다.버겁긴하지만저를믿고빌려주신분들에게실망시키지않기위해부단한노력을해왔습니다.하지만지금의제마음은조금이나마사금융의이자를낮추어빠른시일내에모든대출금을정리하는것이제목표입니다.투자자님들도와주세요.열심히상환할것입니다.자동유찰되었지만저번에투자자해주신분들한번더믿고투자해주세요.</t>
  </si>
  <si>
    <t>저의월급여일은21일로급여평균금액은150만원정도입니다.삼성에서분사된회사에서삼성과동일한급여체계로월급을받고있구요.일년에네번의보너스를받는데설,추석과6월12월에받습니다.설과추석엔90만원의보너스를6월과12월은400만원에서600만원정도를받습니다.분사된회사지만절대협력사같은것은아닙니다.생활비로는폰요금8만원보험금4만원,청약저축10만원,생활비30만원,카드값80만원(카드론포함)그리고대출금94만원정도입니다.이렇게만따지면턱없이부족한돈으로생활이어떻게가능하냐고생각하시겠지만남동생이저와살면서많이도와주고있습니다.집세도동생이내주고..저도얼른대출금을상환해누나답게동생에게도움을주고든든한버팀목이되고싶습니다.그리고6월이나12월에보너스를받으면그부분만큼은돈이되는대로조기상환할것을약속드립니다.연체저에게는없습니다.</t>
  </si>
  <si>
    <t>한번더머니옥션의힘을믿습니다.</t>
  </si>
  <si>
    <t>지난주에학자금을구하기위해머니옥션에다대출신청했습니다..두번째도전으로서꼭되기를간절히바라며기다렸습니다..그러던중첫날머니옥션의투자자님들께서한분한분씩입찰이시작되어결국은마지막3일째되던날아침에최종적으로낙찰이되었습니다..정말얼마나기쁘던지하늘을날것같았습니다..그래서10월1일아침에머니오션에전화를걸어낙찰확인을하고필요한서류를알아본뒤에머니옥션에필요한서루를보내었습니다.그러고나서오후쯤에홈페이지에서결과를확인하라는한통의문자를받았습니다..가슴이정말두근거렸습니다..그런데결과를확인해보니결과는대출심사가탈락된것이엇습니다,정말로제가학자금이다급한데이런결과를보니정말하늘이내려았는것같았습니다.그래서제가다시한번도전합니다.옛말에이런말이있지요."하늘이무너져도솟아날구멍은있다"고저는이속담을아직까지믿고있습니다..정말여러분들의힘을믿습니다.안녕하세요올해나이29살에대학생입니다.대학생으로는나이가좀많죠?제가2006년에대구에서전문대를졸업하고현재공부의꿈이많아또다른학교를다니느라나이가보통사람들보다많습니다.제가급하게이렇게학자금대출을받으려는이유는현재저는신용등급9등급으로일반대출회사에서는대출이성사되기가어렵습니다.그래서머니옥션에다시한번2번째로도전하고있습니다.현재등록금100만원이부족해이렇게여러분들의도움을기다리고있습니다.예전에2005년솔로몬저축은행에300만원의대출금이있는데이자가매월10만원가량되어현재원금보다이자를더많이낸상태입니다.지금저는학교를다니면서주차장아르바이트를하고있는상태입니다.앞으로3개월안에정식적인직장을구해취업을할예정입니다.현재저는2학년2학기로서1학기만학교를더다니면됩니다..그런데등록금100만원이부족해서이렇게머니옥션에다도움을요청합니다.이번에등록하지못하면학교를제적당합니다.다시한번여러분들의힘을믿습니다..</t>
  </si>
  <si>
    <t>현재아르바이트수입80만원중매월10만원씩상환하겠습니다.현재전문대학2학년으로취업예정입니다..조기취업시빠른상환예정입니다.월급여일은25일이고25일에정확하게상환할것입니다.</t>
  </si>
  <si>
    <t>사금융대환목적입니다</t>
  </si>
  <si>
    <t>사금융을이용하고있는데,이자가높아서저금리로이용하고자신청합니다.</t>
  </si>
  <si>
    <t>현재월급은170만원정도되는데,아이들과살다보니여기저기서빌린것이있다보니돈은모으지못하고빚으로다나가네요.아이들엄마도같이일을하기때문에아이들엄마가버는돈으로생계를유지하고있고제가버는돈은대출금을갚는것과내용돈및가계에약간도움을주는정도네요.시간이너무길어지다보니신용등급이많이떨어져서이자가낮은금융쪽으로는대출이어렵네요.현재카드론이10월에끝나기때문에카드론에들어가는돈과사금융대환후이자로들어가는돈과합치면현재까지지불했던돈보다는적은돈이들기때문에상환에는전혀지장이없을것같습니다.</t>
  </si>
  <si>
    <t>젊은자신감을갖고도전합니다!!</t>
  </si>
  <si>
    <t>안녕하세요^-^여기저기대출금을받고자돌아다녀서옥션머니라는곳을알게되었습니다.직장을열심히다니다가개인시간이많이생겨제가자신있는컴퓨터쪽으로온라인쇼핑몰을차리게되었지요몇개월잘되었다가부득이하게사기를당했습니다.그래서이곳저곳에서돈을모아선금을받을돈에대해갚아주었고요아직도해결못한금액이있어서이렇게나마신청하게되었습니다.제가글재주가없습니다.양해부탁드리겠습니다.제가잃은돈은제가벌어서갚으면되지만저를믿고제가선뜩선금을입금해주신분들한테까지피해를입혀드리고싶지않아현제로선제가할수잇는방법은신용대출로받아서라도저를믿고돈을주신분들한테최소한원금이라도돌려드리고싶은마음에신청하게되었습니다.</t>
  </si>
  <si>
    <t>매달1일날에170만원정도월급수령을합니다.사업역시현금거래이다보니매달수입이틀려집니다.평균적으로보아제월수입은250정도됩니다.현제까지출금도모두잘상환해왔고,특히추가로마이크레딧에가입한이후론매일같이신용을확인하는터라연체는절대하지않을자신있습니다.(연체는정말돈이없어서라기보단..마음가짐문제같습니다..)요근래이일로인해집에고개들들고다니기힘들정도입니다.이사실은집에서모르기때문에더욱정신적으로힘이들구요...요즘엔故안재환씨소식에더욱세상이무섭게느껴질때도간혹있습니다.그래도아직젊기에포기하지않고열심히살아볼까합니다!!</t>
  </si>
  <si>
    <t>아이가태어나서조목조목들아가네요대출안받도되지만혹시급하게쓸경우가생길까봐신청합니다</t>
  </si>
  <si>
    <t>잘갚겠습니다^^직장인이고요월140만원/기타수입70만원</t>
  </si>
  <si>
    <t>제가책임질수있는최대이자율입니다.</t>
  </si>
  <si>
    <t>오래전에동생수술비때문에신청한적있는데낙찰되지않아서못받았었구요다행이친구들이많이도와줘서마련할수있었습니다그때투자해주신분들그리고격려해주신분들정말감사하게생각하고있습니다.2달전에새로직장을구했는데집에서너무멀어서집을새로얻어볼려구하는데좀모자라네요전에대출가능한가사금융문의해보니까직장을바꾼지몇일되지않고4대보험안되고현금수령이라안된다구해서그동안기다리다어제다시문의하니까조회건수가또문제가될줄몰랐네요그래서다른곳알아보다그곳이중계업체인줄몰랐는데된다해서선청하니까이놈들이연48%이자에100만원당20만원수수료달라네요.;;300만원받으면60만원...말도안된다고해서솔직히그돈주고받으면제가받으면바보될거같아서안받았어요그런데돈은필요하고또친구들한테부탁하기도그렇고...머니옥션에올려볼까수없이고민하다가(빠르게돈을구해야되는데지난번처럼시간만가고낙찰은못받을까봐...)이렇게올려봅니다.신용등급은지금은8등급인데2달전에산와머니조회하기전에는6등급이였습니다.</t>
  </si>
  <si>
    <t>지금옮긴직장이부산에무역업체에제가창고출납하고재고정리맡아서하고있구요1달에140만원에차비+식대20만원총160만원받구있구요지금지출은휴대폰값월10마넌정도나가고제가생활비가20마넌정도나갑니다그리고요즘동생병원비때문에어머니한테40만원드리구있구여총160만원지출70만원정도90만원정도여유가되는데한달이자32만원정도는제가감당할수있다고봅니다방을빨리옮겨야좋을상황이라많은투자부탁드리겠습니다</t>
  </si>
  <si>
    <t>사세확장및장비구입하려합니다</t>
  </si>
  <si>
    <t>안녕하세요.우선사업을시작한지2년6개월째입니다.매형께서9년전시작한사업장을인수받아하고있습니다,9년전부터같이일했었고요.이번사업확장을위해실사출력기,컴퓨터및주변기기구입및교체하려합니다,그런데제가금융및신용등급에는관심도갖지않고,지식이부족해서신용등급이낮았습니다,막상급할때대출을받아보려니,신용등급이낮으면금융쪽에많은불이익이있다는걸깨달았습니다,대출받아보려고캐피탈과사금융쪽도알아보고했는데.과다조회와등급만더낮아졌습니다.ㅜㅜ요즘실사출력일이점점많아지고있고있어,빠른일처리를위해장비를구매하려합니다.그동안은외주업체에하청을주어했었습니다,그런데일이많아지다보니하청가격이상당히크더라라구요.그래서장비를구입하려합니다.투자자님께도움을요청합니다.</t>
  </si>
  <si>
    <t>&lt;&lt;월매출및실수익금&gt;&gt;*직업:자영업*상호:작은나무기획(광고기획사)*종목:서비스*사업일시:2007년12월17일~현재*직원수:2명계약직(본인제외)*사업장현황:저희사업장은디자인및실사출력,광고기획등광고의전반적인일을하는천안의오래되고실력있는업체입니다,병원과학교,기업체,관공서등의인쇄물판촉물,디자인및행사지원광고물등하청제작하는업체입니다,광고는시대가발전할수록꾸준히발전하는사업이라생각합니다.&lt;&lt;기존대출내역&gt;&gt;*산와머니100만원(2010년5월17일대출)이율은48%입니다(이자가넘무놉아서이번에모두변제하려합니다)-12개월원리금균등분할상환이고월납입액은128,000원입니다*대출은이곳한곳입니다&lt;&lt;월매출및실제수입금&gt;&gt;*월평균매출:디자인,전단지,광고물,실사출력등3000만원(현금매출이많습니다)지출-직원월급월330만원-자제비및하청비월1200만원-식비월45만원,-사무실운영비(인터넷,전기,수도등,유류비)월250만원-유류비는저와영업및현장직원1명(40만원)-임대료월40만원-거래처외상미수금400~600만원(업체8곳,월말결제및3개월월결제)-일반업체미수금200만원(지인및소규모영업장)월평균300만원이상실수입액입니다&lt;&lt;실수입내역및지출내역&gt;&gt;*월실수입내역:월평균300만원이상이고,동거인(약혼녀)은인터넷쇼핑몰아르바이트를합니다월수입액은불규칙하지만80~150만원정도입니다,월순수입금은400이상입니다,*월지출내역:아파트임대료월45만원아파트관리비(인터넷,전기,가스등)40만원적금및보험료110만원차량유지비50만원생활비(식비,외식비,살림용품등)50만원월수익금400만원-총지출비용295만원=105만원입니다투자자님께절대로손해보시지않게할있습니다&lt;&lt;사용용도및상환계획&gt;&gt;*사용용도:실사출력기구입1000만원(본인자금300만원)사금융(산와머니)100만원사업장컴퓨터교환및주변기기교체200만원(본인자금120)투자자님께서도와주시다면위와같이사용하려합니다*상환계획:상환은위에마씀드렸드시월수이금400만원-실지출액295만원입니다,매월연체업이납부가가능합니다투자자님!전이번에신용등급과,정보에대해많은것을느겼습니다.앞으로더사업장을키워나가기위해신용등급상향과금융지식을배워한다는것을요투자자님께서도와주신다면투자자님께안정적인수익이발생할수있게하겟습니다(원리금균등상황)또한상환일전에입금하도록하겟습니다투자자님의도움이절실히필요합니다,도움주시길부탁드립니다</t>
  </si>
  <si>
    <t>상환목적:현재고금리사채를이용중입니다.70만원빌렸고한달이자가30만원입니다.어리석었지요.70만원빌리고다음달에100만원갚아야된다하였습니다.250만원중100만원은이것을상환하는데쓸것입니다.나머지150만원은생활자금으로대출신청합니다.</t>
  </si>
  <si>
    <t>상환계획월급:최소170만원상여:두달에한번110만원설추석상여:110만원pi:상반하반기:150만원ps:작년기준:450만원연봉:3600만원(근로소득기준)s그룹에재직중이며월급이밀리거나그런일없이정상상환가능합니다.---------------------------------------------------------현재매월나가는금액입니다.국민은행(25일)10만원농협(26일)22만원우리은행(23일)6만원(이자만)하나은행(11일)41만원아이비금융(21일)8만원(이자만)산와머니(21일)13만원기존머니옥션(25일)20만원핸드폰요금보험료등생활비25만원총145만원매달월급만으로도충분히상환가능하며두달에한번보너스도나와상환은차질없이가능합니다.또한작년4월부터12월까지받은연봉입니다.(이직으로입사4월로정해져받은연봉입니다)회사에서받은소득증명서와사원증사진믿음드리고자첨부합니다.절대연체없이성실상환하겠습니다.</t>
  </si>
  <si>
    <t>개인사업자사업자금대출신청합니다!</t>
  </si>
  <si>
    <t>컴퓨터수리판매를하는개인자영업자입니다.현재경제상황이어렵다보니매출이늘지않고있습니다.좀더공격적인마케팅과다른분야(컴퓨터튜닝)쪽도병행할예정입니다.투자자분들의많은관심부탁드립니다..</t>
  </si>
  <si>
    <t>매월15일을기준으로하여대출금을상환할예정입니다.아래에작성된월소득및년소득은사업자가1년이채되지않아정확한통계는아닙니다.매월말일집계를하다보면임대료/전기세/유류비등기타품목을제외하면기본200만원이상은나오기때문에200이라고명시해두었습니다.카드사용은자재구입으로월300이상구매하여도연체된적이없었으며캐피탈만주거래통장을옮기면서부득이하게4일정도연체되었습니다(하필휴가기간이라전화도못받았고4일후에전화받은후바로주거래통장변경을하였음)세상에신용(인관관계의신용이든돈거래든)빼면먹고살일없다며늘신용을강조하시던어머님덕에신용을제일중요하다고생각하며살았습니다.은행신용도가낮은이유는2금융권인새마을금고나신용협동조합을주거래로사용했기(집이가까워)때문이아닌가십습니다캐피탈상호급고는6등급입니다.믿고맡겨주시면투자자님들의돈을헛되이사용하지않을것입니다.감사합니다^^</t>
  </si>
  <si>
    <t>24개월이내절대연체없이상환해드리겠습니다</t>
  </si>
  <si>
    <t>추가대출신청입니다집이사할자금이더필요해서올리게됐구요농협에115만원머니옥션에200만원그외기대출은없습니다다른금융권을이용해도되지만신용조회를하는순간부터신용의하락을가져온다는압박에여기에다시올리게되었네요투자해주시면정말감사드리겠습니다</t>
  </si>
  <si>
    <t>회사재직한지8년차입니다월급여는230되구요부수입으로한달에30-50만원정도수입있습니다이사할비용이부족해서정확히필요한금액만올렸습니다머니옥션에서우리집부보님여동생및회사전화번호다알고있구요절대연체할수없어요ㅠ투자해주시면연체없이상환해드리겠습니다</t>
  </si>
  <si>
    <t>사금융변재</t>
  </si>
  <si>
    <t>성실한거래약속드립니다.투자자님들의도움부탁드립니다.</t>
  </si>
  <si>
    <t>안녕하세요.우선,안정적기업에재직중으로젊은나이에과도한욕심으로손실이있었습니다.사회초년생이었을때너무무리한손실을입어서타격이컸었습니다.그래서,신용등급이런거생각도못하고사금융조회도하고대출도받고하다보니신용등급이하락하여현재는7등급입니다.신용등급상승과고금리이자의저리화를위해이렇게투자자님들께도움을요청합니다.대출건수4건을줄여서신용등급을향상하고자합니다.(대환대출)</t>
  </si>
  <si>
    <t>&lt;급여액&gt;현재이직하여3개월정규직으로근무하고있으며직책은대리입니다.월실수령액은150만원정도입니다.&lt;지출비용&gt;현재금융권이자비용은학자금대출건1건으로26,000원정도납부하고있습니다.사금융건은매월이자만거의100만원을납부하고있습니다.사금융은원캐싱,미즈사랑,위드캐피탈등이며이부분을상환하여신용등급을상승시키고자합니다.&lt;생활비용&gt;이렇게되다보니생활비는거의쓰지않고월에교통비와통신비를포함하여30만원정도지출하고있습니다.투자자님들께서투자해주시면아래와같이사용할예정입니다.1.1200만원-&gt;사금융권완납2.100만원-&gt;은행권완납3.200만원-&gt;현금서비스완납이렇게하여모두완납하고한곳에서만거래하고자하는계획입니다.연체도한번도하지않았기에이렇게만된다면신용등급또한많이올라갈것이라생각됩니다.또한,금융부담도지금보다줄어들게되고요.머니옥션투자자분들께는안정적인수익이발생할수있도록원리금균등상환약을지키며상환일전에가상계좌로입금토록하겠습니다.이번에이렇게금액적을많은손실을입게되어저도느낀점이많았습니다.아무쪼록도와주시길부탁드립니다.증빙서류는직장급여통장,재직증명서,의료보험증,명함,주민등록등본,초본등등모두첨부했습니다.</t>
  </si>
  <si>
    <t>의료비용때문에신청합니다.</t>
  </si>
  <si>
    <t>안녕하세요저는35세남자이며현재직장(외감법인)에6년차로근무하고있습니다.급여생활을하고있으며급하게의료비가필요하여신청하게되었습니다.기존의대출금들이있지만한번도연체없이성실하게상환하고있습니다.다른곳에서대출을받으려고해도쉽게대출이되질않네요.매달받는급여는약290만원정도되며현재부채상환에쓰이는금액은약150만원정도입니다.20만원정도추가로부채상환에사용하는데지장은없습니다.감사합니다.</t>
  </si>
  <si>
    <t>현재부채가좀많은편이지만받고있는급여로충분히상환가능합니다.투자자님들입장에서는투자금에대한회수가중요하기때문에성실히상환해갈수있는지가가장중요하다고생각됩니다.한번도연체없이상환해왔으며현재다니고있는직장에서도한번도결근및지각없이6년째성실하게근무하고있습니다.참고로현재다니고있는회사는외감법인입니다.급여290만원에서부채상환비용이약170만원정도입니다.감사합니다.신용평점및신용등급은조금씩이나마상승하고있습니다.앞으로도신용관리에충실히하도록하겠습니다.</t>
  </si>
  <si>
    <t>재대출)다시한번도움부탁드립니다~!!</t>
  </si>
  <si>
    <t>이번에라색수술을받기로했는데수술비용부족으로다시한번부탁드리게되었습니다.7월중분에퇴직금이중간정산되어나오긴하는데수술일정이그전으로잡혀서급하게필요하게되었습니다.</t>
  </si>
  <si>
    <t>저는계속SK고객센터에서근무중이구요..월평균160정도를받고있습니다..물론인센이잘나오는달은200정도되는경우도있습니다.그동안두번의도움을받았는데단한번의연체도없이한건은완납이되었구요..한건은아직5개월이남아있는상태입니다.다음달엔목돈도생겨서이번엔대출기간도6개월로짧게잡았습니다.이번에도도움주시면그동안과같은성실함으로납입하겠습니다.</t>
  </si>
  <si>
    <t>투자금없이사업을운영하다보니수입원을재투자하는방식으로운영하다보니사업운영상어려운점이있습니다농협사업자신용대출을이용하고있는데추가대출시보증인이필요하다해서대출받지못했습니다사업홍보비용과광고비용제작비용등계속적으로투자해야하는자금이필요합니다</t>
  </si>
  <si>
    <t>농협사업자신용대출1000만원1건월납입액20만원이자2만4천원(최저금리적용)---4년상환(1년갚았음)자동차할부---30만원매달불입하면서원활하게운영자금이돌게되면일시상환도가능합니다^^*그렇게됐으면좋겠어요매월수입이300만원에서많을때는900만원정도까지도가는데평균수입이400만원정도되니충분히갚아나갈수있을거라생각합니다꼭여러분들이투자해주셨으면좋겠습니다</t>
  </si>
  <si>
    <t>현재회사에서급여140수령하고있습니다.그외부수입으로지인분가게에서주말아르바이트를하고있어매달55만원수입있구요.총수입195만원됩니다.쉬는날도없이주말에도아르바이트를하면서오로지대출금상환하기위해서죽어라일하고있습니다...총수입195에서캐피탈31만원,저축은행34만원,사금융20만원씩상환하고있습니다.생활비용및보험료휴대폰비용등포함50만원정도지출되도적지만매달30만원씩은저축도하고있습니다...그외남는30만원으로머니옥션도움주신분들에게충분히상환할수있습니다.지금처럼성실하게지금보다더일도많이하면서절대문제생기지않도록상환해나가겠습니다...그리고앞으로더열심히살다보면저한테도노력에댓가도생길꺼라는희망도있습니다.긍정적인마인드로정말열심히살겠습니다!반드시문제없도록성실한거래로보답해드리겠습니다...여러분들에도움기다리겠습니다...</t>
  </si>
  <si>
    <t>효도하는자식으로남고싶습니다!!</t>
  </si>
  <si>
    <t>안녕하세요!!충남예산에사는25살송영빈이라고합니다!!솔직히몇일전에글을한번올렸었는데,정말솔직히글을안올려서다시올리게되었습니다!!다름이아니라이번년도3월달에동네아는선배형의권유로인해서보험회사에다니게되었습니다!처음하는영업직이라많이낯설었지만,한번해보겠다는생각으로일을하게되엇고고객들도하나하나씩생기면서자신감이생기게되었습니다!그러나,고객을관리하면서밥을먹고조그만한선물을보내게되면서저는처음으로신용카드를만들게되었고그걸로인해제인생이이렇게되는줄은생각도못했습니다!신용카드를쓰면서저는카드값에씨달렸고그러다가중개업자를통해서저는사금융을쓰면서빛을갚게되었습니다!높은금리의사금융을쓰면서빛이1000만원가까이되었으며,한달두달빛을못갚게되었고,때마침보험회사도그만두게되었습니다!한계에부딪쳤으며,,좌절을하고말았습니다,사금융에서는저희집으로찾아가고어머니에게전화를걸고욕을하고그랬습니다.그걸로인해저는부모님에게해서는안될짓을해서그만,죽을생각도몇번해보고자살할려고도해봤습니다.하지만그게쉽지는안터군요,집에서제빛을다갚아주게되었지만,부모님이아직모르는동네아는선배형에게일수를빌린돈이아직남아있게되었습니다일수금이200만원이지만,일수이자는아는형이기에안받기로하엿고원금200만원을갚으면되는거였습니다.하지만기간이지나서집으로찾아간다고하더군요!그래서이렇게많은회원님들에게도움을요청하게되었습니다.이번한번만도와주시면이은혜는평생못잊을것입니다!도와주세요!저희작은누나도매형이바람펴서이혼을하였고큰누나는저번주일요일날결혼을하였지만동생이되서작은선물하나못해줘서너무미안합니다!저희가족에게정말좋은아들과듬직한아들이되었으면합니다!</t>
  </si>
  <si>
    <t>현재호프집에서일을하고잇으며,실장으로한달에150만원을월급으로받고있습니다!생활비는현재핸드폰요금10만원부모님용던50만원옷구입및기타생활비20만원교통비는일하는직장이집근처에잇어서걸어다니고있습니다!나머지남는금액은따로통장에넣어놓고있습니다!착실히잘상환하겠으며,이제는효도하는자식으로남고싶습니다!저좀도와주세요</t>
  </si>
  <si>
    <t>생활자금이급합니다좀도와주세요</t>
  </si>
  <si>
    <t>생활자금이급합니다좀도와주세요너무나힘드내요이고통말로표현이안돼내요정말견딜수가없어서찻아왔습니다꼭부탁드립니다도와주세요</t>
  </si>
  <si>
    <t>원금+이자월상환매월연체없이잘상환하겠습니다마지막믿음하나로절실하게애원합니다...</t>
  </si>
  <si>
    <t>사업자금필요합니다</t>
  </si>
  <si>
    <t>(연체기록없음)2번째재대출신청합니다.많은관심부탁드려요.</t>
  </si>
  <si>
    <t>대출목적:통신업으로투자지원금으로전액사용입니다.대출금의사용용도:전액통신업분야에투자지원금으로사용을합니다.다른용도로단1원도안씁니다.(작년에대출받아서단1회의연체도없구요.중도완납후재신청합니다.)</t>
  </si>
  <si>
    <t>기존대출내역(5월달투자금으로사용하기위해대출받음)-4금융4곳1000만원매월원금+이자55만원상환현재직업은대기업직원/정직사무직직원입니다.매월통장세금공제전240정도수령입니다.별도현금으로수령하는수당(식대,현장수당,야간수당등은제외하였습니다.)금번대출후투자하는곳의제가받는금액은미정이지만추정하자면(매월약200-400선으로예상합니다.)우선투자배당금을제외한제급여만가지고상환계획을세웠습니다.(최소한도의)대출성사시4금융포함머니옥션에약180정도지출이됩니다.급여로만남은금액60만원이상입니다.현재기숙사생활로그렇게돈을많이안씁니다.별도돈이나가는것은술값,담배값,음식값,차비,휴대폰값등을다더하여도대략한달에50만원을넘겨서쓰지않습니다.4금융을대환하고할려고하였으나좋은기회인거같아놓치고싶진않아서이렇게신청을하였습니다.6-8개월이내에4금융은정리가될꺼라봅니다.다시말씀드리지만처음대출할때도연체없이성실입금하여서중도완납하였답니다.이번도믿어주시고서로윈윈하였으면합니다.</t>
  </si>
  <si>
    <t>사업자금대출신청합니다.</t>
  </si>
  <si>
    <t>다시한번부탁드입니다</t>
  </si>
  <si>
    <t>전세자금이부족해서신청을햇는데유찰이돼어다시한번도전합니다지금있는집에서이사는기야하는데자금이부족해서글을올렸읍니다재혼을하면서아이들이있다보니지금집에서는아이들방을만들에줄수없어이사를가서방을만들어주겠다고약속을했읍니다새출발하면서새아빠로서약속을지킬수있게도와주십시요</t>
  </si>
  <si>
    <t>건설회사에타워기사로근무중이며재혼할사람도**코디로근무하며180정도수령하고있읍니다기존에대출금이없어투자해주신다면확실한상환약속합니다</t>
  </si>
  <si>
    <t>머니옥션과함께한지난2년이헛되지않토록도와주세요</t>
  </si>
  <si>
    <t>대출목적은사업자금(운영자금)입니다.먼저기존머니옥션에서의대출현황입니다.2008년9월2000만원/2009년12월1000만원입니다.가장큰2000만원의상환도20회차에접어듭니다.3개월밖에남지않았는데...작년불황의여파가만만치않아이렇게또문은두드리게되었습니다.2008년머니옥션에서2000만원을대출받아힘차게사업을전개하였습니다.기존매출도잘유지되었고새로이의류로아이템을확장하게되었습니다.여성의류반응이기대보다낮았습니다.욕심이었는지예전보다시장상황이어렵고경기가좋지않기에신중했어야했는데그렇지못하였습니다.게다가여성의류준비하느라기존의잡화업데이트가늦어지고비수기도겹치게되어기존매출도다소감소하게되었습니다.그리하여작년12월머니옥션을통하여1000만원급히대출받고사무실도저렴한곳으로이사하고,직원도알바로대체하고여러가지로노력하고있습니다만.역부족인것같습니다.7월이면월드컵도끝나고본격적인성수기입니다.좋은아이템도많은데자금부족으로입고를못하고있습니다.결과적으로상환한만큼다시대출받으려는상황이되어속상합니다.ㅠ.ㅠ다시시작하는마음으로힘차게끌고가고싶습니다.지인에게빌리기는어려운상황이고은행권에서대출받기에는담보도신용도부족한상황입니다.제2금융권은한번받아본적있는데좋지도않은신용이급격히하락하는것을경험하여생각하기도싫습니다.</t>
  </si>
  <si>
    <t>현재의사업현황을간략하게말씀드리겟습니다.-------------------------------------------------업종:온라인전자상거래(독립쇼핑몰,오픈마켓,B2B,판촉물)창업시기:2006년상반기-초기자본금:2000만원사업자등록:2007년12월사업장소재지:경기도성남시분당구구미동판매아이템:악세사리,가죽잡화,여성의류월판매건수:1500~3000건월매출:1500~3000만원(온라인상으로증빙가능매출1500)평균마진율:악세사리,잡화6~70%여성의류4~50%(현재런칭중)투자금용도:신규아이템추가상환계획---------------------월평균매출2000만원기준영업이익--------1100만원-------------------------------부가세충당금------------40만원(부족한매입자료외발생한부가세납부를위한충당금)인건비------------------120만원(알바2명)사무실임대료------------50만원관리비및공과금--------20만원기타영업비-------------100만원머니옥션상환금---------170만원-3개월후58만원(3개월후최초2000만원은모두상환합니다.)대출이자등기타금융비용--15만원------------------------------순이익------------605만원생활비,교육비등등300만원------------------------------잉여자금295만원매월발생하는잉여자금이충분하므로상환에는무리가없습니다.온라인상으로증빙되는매출외별도의매출도상당합니다.(판촉물,사은품등등)투자자님들은안정적인수익처로생각해주세요</t>
  </si>
  <si>
    <t>고금리인카드론과2금융권상환후계획적인상환을위해서</t>
  </si>
  <si>
    <t>환승하려고합니다카드론1100정도저축은행300정도인데고금리라환승해서계획적으로갚고자합니다~</t>
  </si>
  <si>
    <t>현재총부채는1금융3800이고(이것은계속연장해서가져갈것임)카드론(삼성신한)1000정도남았고요매달상환해왔습니다연체없었고요.Hk저축은행에서48%로ㅜ.ㅜ500빌렸는데계속상환했고(연체없음)300정도남았습니다그래서카드론+저축은행1300환승하려고합니다200은개인적으로쓸곳이있어서요.추가로받으려고합니다24개월상환하겠습니다직장은지방공기업다니고요5년차이고연봉은작년근로원천징수3720찍히내요올해승진도하고그래서연봉은상승했을것이고요.월75만정도는상환능력되고요고정적으로들가는생활비는월세포함해서180정도됨니다~</t>
  </si>
  <si>
    <t>금융상환_환승론</t>
  </si>
  <si>
    <t>-부모님수술비용으로급하게제2금융(캐피탈)에서대출(39.5%)을받다보니신용등급에악영향및이율이높아머니옥션환승론을신청하게되었읍니다</t>
  </si>
  <si>
    <t>1.기존대출내역-한국씨티캐피탈:1,000만원(월상환금액:590,000원)*36개월-한국씨티은행:12,324만원(월상환금액:280,000원)-국민은행:6,354만원(월상환금액:160,000원)-농협:4,820만원(월상환금액:100,0000원-총대출금액:33,498만원(월상환금액:1,100,000원)2.수입원:급여(평균3,600,000원)-지출:금융비용(1,100,000원)+기타비용(1,600,000원)=2,700,000원3.수입및지출을비교한것처럼충분하게상환할수있는실정입니다기존에도급한자금이필요해서대출을받아성실히완제하였읍니다투자하시는분에들게절대불이익가지않도록하겠읍니다</t>
  </si>
  <si>
    <t>친정엄마가편찮으셔서자식들간에보탬이되드려야하는사정에있습니다.</t>
  </si>
  <si>
    <t>안녕하세요~기존머니옥션대출자입니다.이번에친정엄마문제로이렇게추가대출을신청하게됐습니다.현재기존에있는대출도연체없이성실하게상환중에있습니다.이번에도도움을주시면성실하게상환해나가도록하겠습니다.지금노동부에지원금을받으며육아휴직중에있구요.다음달회사복귀예정입니다.매달신랑으로부터생활비를받고있구요.그리고지금재택아르바이트를하고있는중인데요.투잡으로도가능한일이라회사를다니면서도재택아르바이트를할예정입니다.꼭좀도와주세요.성실하게상환해나갈것을약속드립니다.</t>
  </si>
  <si>
    <t>고금리이용캐피탈거470대환과나머지돈은카드값상환을위해서요</t>
  </si>
  <si>
    <t>sc스탠다드캐피탈37%500만원대출470만원남음월납입금액23만우리파이낸셜31%1000만원대출810만원남음월납입금액43만러쉬앤캐쉬49%200만원대출월이자납입금액7만5천원우리파이낸셜대출은그대로가지고가고요스탠다드꺼랑캐쉬꺼대환하고나머지카드값해결을위해이렇게올렸습니다.투자자분들이저를믿고투자해주신다면정말새로운사람이&amp;#46124;다생각하고열심히한번살아보겠습니다투자자분들을실망시키는일은절대없을겁니다.</t>
  </si>
  <si>
    <t>어렵게살아왔지만한번도연체없었습니다.</t>
  </si>
  <si>
    <t>어렸을때부터전신아토피성피부염으로너무고생을하여대학졸업후얼굴및전신에심한아토피때문에면접에서번번히불합격이되었습니다.그러나아토피성피부염의특성상많은약값및병원비가필요했고취업도잘안되고부모님도생활이어려운데저까지부모님께손을벌리기가힘들어서어쩔수없이사금융에대출을받고생활을하였습니다.그러나작년부터갑자기피부가정상인에가깝게호전되기시작하더군요(지금은몸접히는부분에조금흉터만있을뿐입니다)그로인해자신감을갖고취업면접을여러군데본결과어렵지않게취업이되었습니다.취업후성실하게그동안써왔던사금융을조금씩조금씩갚아나가고있습니다.그러나높은이자율로인해제월급으로는상당히많이힘들더군요.그래서그동안써왔던기대출일부를상환하고자이렇게글을남김니다.한번도연체같은거는전혀없었습니다.아토피성피부염으로20년을고생해왔지만한번도남에게피해를주거나누구와의약속을어기는일도없었습니다.여러분들이도와주시면성실하게직장다니면서새롭게제인생을살아가는데많은도움이될것입니다.부디많은도움부탁드립니다...</t>
  </si>
  <si>
    <t>월급수령-180만원지출비:교통및식대-30만원핸드폰-7만원사금융이자상환-50만원적금-40만원저는가족들과같이거주하기에다른생활비는전혀들지않습니다.월급180만원에서위에지출금액을제외하고50여만원이남습니다.절대연체같은건있을수가없구요.한번도해본적도없습니다.전누구와의어떤약속도하나하나상당히중요하게생각합니다.성실히갚아나갈자신있습니다.많은도움부탁드릴께요..</t>
  </si>
  <si>
    <t>새로운생활을하고싶습니다....</t>
  </si>
  <si>
    <t>현재저는군복무를하고있는직업군인입니다...제가실수로돈이필요하게되어대출에대한지식이없어2년전사금융을쓰게되었습니다..높은이자를내면서비로서깨달았습니다..총저는4군데를대출을받아사용하면서납부를하고있는데3군데는거의다갚았으며1군데도거의상환중입니다..그런데1군데는핀굴르대신해서제명의로빌려주었는데친구가갑자기연락이두절되어이렇게급하게100만원정도을신청하게되었습니다....</t>
  </si>
  <si>
    <t>상환계획으로써는현제제가130만원정도를수령하고있는데대출받은곳에상환금액이50만원정도들어가고핸드폰요금을포함한기타생활비는20만원정도이고그외나머지는일체없습니다.그래서여비가약20만원정도가남았습니다..그래서이렇게대출을받으면연체는절대안할수있습니다...투자자분님들도와주십시요~믿어주십시요~</t>
  </si>
  <si>
    <t>이제자리잡아갈때도되었는데.....</t>
  </si>
  <si>
    <t>염치없고망설여짐에도불구하고다시문을두드리게되었습니다.처음머니옥션에서투자자님들의도움으로150만원을받아상환중입니다.죄송스럽게도약정일이1일인데10월달만정상적으로상환하였고4번은하루한번은일주일이란기간이넘게불입이늦어져버렸네요.....못났죠참.....그간참일이많았습니다.어머니가편찮으셔수술을받으셨고....건축설계를하다보니건설경기침체로회사사정도예전과같지않았습니다.저가에저가를더한입찰이아니면일을수주한다는게참어려운실정이었죠.지금은다행히대기업과의거래가성사되어서정상궤도로돌아왔지만급여일도말이에서변경이있썼고인상분도반영이안되었고하네요.생활이이탈을하다보니계획대로하는게쉽지만은않았습니다.하지만핑계겠죠.그래서할말이없네요....한참전부터머니옥션에문을다시두드리고싶었지만원죄가있써서인지망설임에하루하루가지나가버린것같네요.지금은예전보다제상황이더나빠진거같네요.머니옥션에도움을망설였기에혼자서고민고민하면서어머니수술비는원클릭이란곳에서100만원을도움받았고저축은행300만원이채무에추가가되었습니다.사금융쓰던곳한곳정리한거외엔.....두가지를보태고말았네요.더군다나급한마음에손을뻗은게사채였습니다....아주미쳤죠.....갚을껀갚아야겠고...부모님을모시고사는저로써는저혼자굶는다고생활이되는게아니더군요.....정신을아직도못차린거같습니다...제가...눈뜨고나니....하루하루가가시방석이되었더군요.급여수령후....대출금상환하고사채빗상환하고나니깐..수죽에남는거라곤아무것도없었습니다.이제진짜바닥인거같네요...인생을살면서바닥을보고자하는사람은없을겁니다.일어서야겠죠....그래서다시금염치불구하고글을남겨봅니다.잠시간돌아서지게된사채빗을상환하고자대출을신청해봅니다....이것만이것만없으면다시제자리로돌아가는데..남들같이평범하게사는게가능할꺼같습니다.지금이순간저지르고이런글쓰는저마음이착잡합니다.......그래도열심히살았다고생각해왔는데....참..직장은한곳에5년가까지다니다가석달간이직했다가7월부로재입사한상태입니다.</t>
  </si>
  <si>
    <t>급여일이말일에서5일날짜로변경이되었습니다.수령액은세후250만원조금넘습니다.내년초에인상분반영되면280만원정도됩니다.현재상황중인대출금은매달산와14만원엠원8만원유아14만원HK저축은행13만원원클릭37만원입니다.원클릭은100만원인데3개월약정입니다.사채빗이총액이원금이자합해서남은게470만원정도입니다....5개월로약정했는데1회는다지불된상태구요.......기타부수적인지출금은거의없습니다.지출할여유가없는거겠죠...사채빗만정상적인대출로돌려진다면급여수령으로상환할계획입니다.이렇게글쓰는저가...또실수를한다면살아뭐하겠습니까....더이상인생낙오자로살고싶지는않습니다.마지막으로어느분도눈길을안주셔도핑계대거나서운해하거나할입장아닌거저스스로충분히압니다.40가까이살아오면서나름대로지킬거지키면서살아왔는데...최근일이년은재인생에서지워버리고싶군요.이리글을끝맺으면서도확인을눌러야할지말아야할지망설여지지만......지금은혼자힘으론벅차고이굴레를벗어나지못하는한나락의끝이없을꺼같아저란인간다시금믿어주시길바라는염치없는글을써봅니다.쌀쌀한날씨에건강들조심하시길......</t>
  </si>
  <si>
    <t>프린터임대를하는데돈이부족합니다</t>
  </si>
  <si>
    <t>먼저글을읽어주셨어진심으로감사드립니다자영업자이며주업종이컴퓨터판매및a.s잉크충전소모품판매를하고있습니다월매출200이상통장거래내역있구여현금수령이대다수다보니현금으로최소100이상받고있습니다현재프린터26대임대중이며추가적으로임대를더해야하는데프린터구입비용으로돈이모자라신청을하게되었습니다</t>
  </si>
  <si>
    <t>프린터한대당14만원에서24만원입니다한대월임대료는4만원에서5만원받고있습니다5대만나가도위에대출상환하는데전혀지장이없습니다300만원이면보통20대프린터구입이가능합니다절대연체없이꼭상환잘할것을약속드립니다부탁드립니다</t>
  </si>
  <si>
    <t>직장인전환대출을도와주세요</t>
  </si>
  <si>
    <t>리드코프고금리전환대출500만원생활자금300만원</t>
  </si>
  <si>
    <t>매달급여에서자동이체로상황할계획입니다</t>
  </si>
  <si>
    <t>제발도와주십시요.</t>
  </si>
  <si>
    <t>얼마전에둘째딸아이가태어나이래저래돈이많이들어가게되었어요.어머니카드로조금씩쓰면서현금서비스도조금받고해서생활을하다가어머니께서병원치료를하시고아이들도아프고해서돈을많이&amp;#50043;어요.한꺼번에목돈이들어가려니힘드네요.혼자힘으로가정을꾸리고없이살아서힘이들어도움을청합니다.</t>
  </si>
  <si>
    <t>전세자금대출이자:50,000원월임대료:140,000원보험료:180,000원관리비:85,000원가스비:25,000등등월500,000원정도대출상환계획</t>
  </si>
  <si>
    <t>장모님병원비</t>
  </si>
  <si>
    <t>다출가하고장모님혼자계시는데노환으로병원에입원하고계셔서급전이필요합니다투자자님그냥나가시지마시고꼭한번클릭하셔서도움을주십시요</t>
  </si>
  <si>
    <t>저와집사람이월급타서아파트관리비생활비애들학비기존대출금이자내고나면조금남는금액이있슴니다그걸로성실히갚아나가겠슴니다곡한번투자해주십니요</t>
  </si>
  <si>
    <t>다시한번도움을바랍니다..</t>
  </si>
  <si>
    <t>다시글을올립니다.서류는목요일에머니옥션에팩스로다송부했고심사만기다리고있습니다..현재머니옥션을이용중이지만이렇게다시금글을남기는이유는현재사용중인사금융의부채를환승하여조금이나마저렴한이율로원금을조금더상환하고싶어서대출을받고자합니다.현재머니옥션이용중이지만다른대출건들과함께연체없이최대한상환하며부채를줄여나갔지만사금융권부채는상환비용에비해부채가줄지를않습니다.머니옥션에환승론이라는상품이있기에조금이나마저렴한이율로원금을더상환하고싶습니다.다시한번믿고도움부&amp;#53447;드립니다.</t>
  </si>
  <si>
    <t>현재다른대출건이용내역입니다.-국민은행마이너스통장500만원부채기록이용잘안함.월이자2~3만원지출.-국민카드카드론이용중[500만원대출-현재181만원남음]월14만원씩상환중.-기업은행환승론이용중[770만원대출-현재554만원남음]월20만원씩상환중.-신협저리대출상품[400만원대출-현재286만원남음]월10만원씩상환중.-현대캐피탈현재[1800만원대출-현재99만원남음]월10만원씩상환중.-머니옥션[300만원대출-현재199만원남음]월20만원씩상환중.대출을받아서상환하고싶은부분인사금융권에원더[300만원대출현재185만원남음]-월15만원상환산와[300만원대출현재210만원남음]-월15만원상환웰컴[150만원대출현재83만원남음]-월11만원상환입니다.현재월수입150만원(세후)이며추가로부업으로평균60~80만원씩벌어월210~220만원정도벌고있습니다.전부다통장내역있어증명가능합니다.현재정규연봉은2368만원에추가200%상여금이며대출상환금으로120만원정도씩지출중이며여유돈이생기는대로부채를상환중입니다.부채금액이많지만신용등급과부채를줄이고자지난1년동안차량매각등으로부채를최대한줄여나갔습니다.4500만원정도되던부채를그동안저리상품등으로바꾸며상환해나가현재연체없이꾸준히상환하여2100만원대로줄여나갈수있었습니다.현재월40만원이상을사금융상환중인데조금이나마저렴한이율로원금부채를좀더상환하고싶어서글을남깁니다.현이율로상환해나간다면월납입부담액도줄어들어다른부채도줄여나갈수있을꺼같습니다.이번이머니옥션에서3번째대출신청이네요..1번째는여유돈이있어서투자자분들의돈먼져갚는게낳을꺼같아중도완납과캐피탈부채상환했고요2번째는정상상환중입니다.그때대출받아서캐피탈대출등줄였고요..내역보시면부채가줄어가는걸확인하실수있을겁니다.2~3일간의피치못할사정으로출장등..3번단기연체는있습니다일주일이하..짧은기간이지만투자자분들에게는정말죄송합니다..사금융권부채가줄였다가다시늘어났는데..여유돈없이돈생기는대로부채를상환하다보니치과수술비로급한돈이필요하여어쩔수없이조금늘어났지만다시열심히연체없이우선적으로줄여나가고있습니다.7일날상환했으니위의금액보다조금더줄어들었고요..기존대출금이있는데추가대출이라망설여지시겠지만2년동안성실히일을해서부채를조금씩이나마줄여나가는모습을다시한번믿어주시기바랍니다.처음엔25%로이율로신청했다가투자자분들의입장을생각해보니여러생각이들어서28%로올립니다.30%로이상할수도있지만그건원래저렴한이율로환승하고싶은목적이아닌거같아서망설입니다.여러번수정을눌렀다닫았다하며..믿어주시기바랍니다.</t>
  </si>
  <si>
    <t>지인에게빌린돈을갚기위해서대출신청합니다.</t>
  </si>
  <si>
    <t>저는지인에게300만원을빌렸는데갑작스럽게필요하시다며,상환을원하시는데이제근무한지한달이조금넘어저의상황을얘기했지만제가절실히필요할때빌려주신돈이라서최대한빠른시간안에준비하도록노력하겠다고말씀드렸습니다.금융권에서대출신청을하였으나,근무기간도얼마되지않고,예전에신용불량기록으로인해대출이안되어머니옥션이있다는얘기를듣고대출신청을합니다.저의신용불량기록은전남편이사업으로인해제가이혼을한뒤에빚을갚게되었습니다.4년조금넘게열심히일하여서갚았고지금은회사생활도열심히일하고있는여성입니다.도와주십시요라는말은하지않겠습니다.노력하면서열심히일하고있습니다.신뢰를잃고싶지않아서대출신청하였습니다.제글을읽어주셔서감사합니다.캐피탈대출은없습니다.꼭써야해야완료가되어서지인에게빌린돈을캐피탈로작성하였습니다.이점양지해주시길바랍니다.</t>
  </si>
  <si>
    <t>저의급여는102만원+입니다.1.100.000원~1.200.000원입니다.아직근무한지1달조금넘었지만머니옥션에서대출을받게되면상환할계획을세우고대출신청했습니다.생활비:15만원정도휴대폰요금:8만원~9만원머니옥션에서대출받았을경우:30만원적금:20만원차비:5만원정도이중에서남은금액이생기게되면자유적금을부을계획이며,중도상환도계획하고있습니다.그동안많이망설이다가대출신청했습니다.열심히일하고있고열심히벌어서상환할계획도준비해오고결정했습니다.제글을읽어주셔서감사합니다.</t>
  </si>
  <si>
    <t>대출이필요합니다.</t>
  </si>
  <si>
    <t>병원비명목으로산와에서200만원러쉬에서300만원대출받았습니다고금리상환하고싶습니다</t>
  </si>
  <si>
    <t>2번유찰...3번째낙찰....심사탈락저나름대로자신있게서류준비하고기대했는데탈락이유는모르겠습니다.말씀을안해주시네요마음이많이답답하네요하지만제가투자자님께약속드린그보답을꼭하고싶습니다제가갚을능력이없어서도아닙니다다시도전하겠습니다이번이마지막이다라는생각으로도전하겠습니다저를믿고투자해주신투자자님께는정말로죄송하다는말씀뿐입니다9월10월에받은대출은연체없이상환중입니다.제가일하는영업장도있고블러그에명함..내부사진도다있습니다매달연체없이상환하겠습니다</t>
  </si>
  <si>
    <t>안녕하세요저는경남진주시에사는80년생직장인입니다지금장인되실분병원비가급해서이렇게글을올립니다.현재장인어른되실분이이년째암투병중이셨습니다그런데몇일전암이재발하여수술을하시게되셧습니다근데병원비가부족하여여러투자자분들께도움을요청하게되었습니다.</t>
  </si>
  <si>
    <t>지금한국아이비금융에서이백오십부산HK에서이백오십을사용하고있습니다이자율은46%로고남은금액이두군데합쳐서삼백정도됩니다지금하고있는일은카센타에서일하고있고월급여는달에이백이십받고있습니다월지출그액정도는핸돈폰6만원정도병원비로오십만원정도차량유지비로이십만원정도나가고대출이자로사십만원정도나가는실정입니다그리고생활비로는아껴서사용한결과사십만원안쪽입니다여자친구가아버지옆에있는관계로제가병원비를많이보태는실정입니다대출이가능하여받을경우연체없이납입을충실이할것입니다이글을보시는투자자여러분제발좀도와주시기바랍니다장인어른이낳어시면여자친구랑결혼할예정입니다도와주시면여자친구랑행복하고열심히살겠습니다.이글을보아주시는분들감사합니다.</t>
  </si>
  <si>
    <t>고금리대출환승하려고합니다</t>
  </si>
  <si>
    <t>현재39%의고금리대출을이용하고있습니다.워낙고금리라대출금내고나면빠듯하네요ㅜㅜ</t>
  </si>
  <si>
    <t>제가6개월전150만원정도머니옥션으로대출받고현재까지연체없이잘갚아나가고있습니다.-월급여대략210만-대출내역1.우리은행:월30만2.머니옥션:월15만(6회남음)3.솔로몬:월25만(이자39%)4.현대캐피탈:100만원(3개월분활)-정기지출내역1.집세:월30만2.공과금:월10만3.통신료(인터넷,휴대폰등):월15만위내용처럼고금리대출만아니라면머니옥션대출시상환계획에는아무런문제가없습니다.저를믿어주시고투자부탁드립니다.</t>
  </si>
  <si>
    <t>신용대출및환승원합니다</t>
  </si>
  <si>
    <t>금융상환을밀환승을목적으로하려합니다</t>
  </si>
  <si>
    <t>매달25일원리금균등상환방식으로하려합니다</t>
  </si>
  <si>
    <t>다시일어나고싶습니다.</t>
  </si>
  <si>
    <t>채무통합환승</t>
  </si>
  <si>
    <t>올해,5월결혼을했는데요사금융을쓰다보니,또사금융이대로는안될것같습니다.결혼을하고,가정을꾸려야하는데,신랑한테너무미안하구요</t>
  </si>
  <si>
    <t>월30~40만원정도면정말열심히무난하게상환가능합니다.24개월도가능하고,</t>
  </si>
  <si>
    <t>연체없이성실하게납부할게여...........</t>
  </si>
  <si>
    <t>음..일단제가직장생활하면서부업을하게되었습니다권리금포함해서2500만원에인수하기로했는데제가가지고있는돈1천만원하고몇일전한성저축은행에서마이너스대출500만원받았습니다1천만원모자라대출하게되었습니다얼래제가머니옥션에50만원투자자을했습니다(투자자)그런데나도갑자기돈이필요하게되니대출신청을하게되네요부업은무공해비누를직접만들어보험사.신차영업소등납품을하게되었습니다기간은12개월로빨리갚을라구요많은투자자님도와주시면진심으로감사드릴게여24평아파트본인소유로되어있고요현매매가는8천만원정도(리모델링포함)담보대출교보생명1730만원있습니다</t>
  </si>
  <si>
    <t>매달월급180만원에서생활비50만원보험료40만원담보대출20만원기타30만원쓰고요마이너스대출8만원총:150만원정도지출30만원정도남고요부업하면서한달순이익이150정도되니까12개월로얼른갚아야죠연체는절대절대없을겁니다감사합니다</t>
  </si>
  <si>
    <t>새로운시작을위해~부탁드립니다.</t>
  </si>
  <si>
    <t>28살새로운출발선에서있는청년입니다.6월14일부터정직원으로일하고있는직장인입니다.어렵게1년만에직장을구하여하루하루열심히살고있습니다.대출은신청하게된이유는출퇴근거리가너무멀어서기름값및차량유지비가너무많이나가고있어회사근처로이사를하여,지출부분을줄이고자집을알아보았는데,보증금이부족하여신청하게되었습니다.다른대출을알아보았는데,재직기간이짧고조건이부족하여,부결이났습니다.문자로온대출정보를보고의뢰했는데,마구잡이로대출을신청해서현재신용등급이많이떨어져있습니다.이번에새로시작한햇살론을신청해볼려고했으나,정직원이된후통장으로급여를받은것이한달밖에되지않아서,조건이부족하여신청하지못했습니다.</t>
  </si>
  <si>
    <t>현재기대출은리드코프에300만원있습니다.월18만원씩상환하고있습니다.월급은150만원+a(15만원이내)이며매월15일에받고있습니다a부분은근무부서의특성상야근이나특근이많아서더받는부분입니다.현재지출내역은월세35만원리드코프18만원통신비7만원전기및가스비4만원관리비4만원인터넷비용3만원차량유지비30만원용돈15만원청약저축10만원이렇게생활하고있습니다.대출을받게되어이사를할경우월세가10만원으로25만원정도줄어들고(1000만원/월10만원)출퇴근거리가짧아져서차량유지비가15만원정도줄어들예정입니다.월세및차량유지비가줄어든부분으로대출금상환은충분히가능하다고생각됩니다.연체없이성실하게납부를약속드립니다.</t>
  </si>
  <si>
    <t>안녕하세요.또이렇게인사를올리네요.이번이벌써세번째신청이네요^^;저번엔채무불이행건으로대출이안되었습니다.이번에채무불이행건을해결하고신용등급도2단계나높이고다시이렇게부탁드리러왔습니다.대출을받게된이유는현금서비스를상환하려고신청했습니다.</t>
  </si>
  <si>
    <t>**수입**-급여:100만원**지출**-캐피탈:530,000원-보험:150,000원-휴대폰:60,000원(약)----------------------------\740,000원현재급여는100만원이며지출로나가는건캐피탈과보험료입니다.차량유지비는회사에서나오고제급여로보험료와휴대폰청약캐피탈(200,000원)이지출이되고부수입으로들어오는차량공동명의자가캐피탈요금을반씩지불하고있습니다.현재현금서비스받은금액이점점커지고줄어들생각을안해서매월말일마다카드상환일만되면또다시현금서비스를받아매꿔야하고...캐피탈도보험도한번도연체된적없습니다.5월달에카드한개일주일인가연체빼고는다른건어떻게해서는상환하였습니다.대출이면상환일넘기지않게할것입니다.뭔가부족하다싶은것답글남겨주시면바로바로답변해드리겠습니다.</t>
  </si>
  <si>
    <t>한번만도와주세요.절대실망시키지않겠습니다.</t>
  </si>
  <si>
    <t>지난5월옥션머니에서200만원대출후현재연체없이상환중입니다.현재중소기업데재직중인평범한직장인입니다.10월초전회사의어려움으로퇴사를하게되여서한달보름동안구직활동을하느라제와이프혼자돈을벌다보니다음달생활자금이모자라서도움요청드립니다.여지껏단한번도연체한적없습니다.믿고도와주시면실망시키지않겠습니다.살면서작년까지카드도안만들고대출도없이살았었습니다.작년4월에처음으로카드발급받으면서신용등급이생겼어요그후에대출을받다보니등급이제가알기론8등급일거예요정말여지껏단한번의어떠한연체도없었습니다.제신용등급으로판단하지마시고사람을봐주셨으면합니다.</t>
  </si>
  <si>
    <t>월평균수입은160만정도구요제와이프는180만원입니다.현재연봉은1960만원(기본급+상여금)이며그외잔업.특근.야근수당은따로지급이됩니다.제와이프는개인과외강사로180만원수입이있구요신학기가되면과외가더많아져서수입이예전처럼250만원정도될거구요.현재는경기가어려워서그런지줄었습니다.지출은대출상환금(7곳)월130만원.카드대금50~100만원.세금및납부금25만원생활비50만원정도입니다.달달이30만원정도여유돈이남습니다.생활이딱떨어지다보니목돈을모을여유도없지만거의두달가까이제가일을못해서이번달에나갈생활비.납부금등이부족합니다ㅜㅜ이번달에급하게목돈이필요해서여러분들의도움요청드립니다.연체같은건절대하지않습니다.지금껏한적도없구요더욱이내년초신학기가되면집사람수입도늘어날겁니다.한번만..도와주시면절대실망시키지않겠습니다.</t>
  </si>
  <si>
    <t>여러분의작은빛이저에겐등불입니다.</t>
  </si>
  <si>
    <t>안녕하세요.서울에서공부를하다가어머니께서몸이불편하셔서옆에서의지라도되어드리기위해내려왔지만,서울에서수입이되던과외와공부방관리일을하지못하게되어공부하기위한,준비자금이필요한데,집에손을벌리기가죄송하고,걱정을끼쳐드리고싶지않아서이렇게신청하게되었습니다.</t>
  </si>
  <si>
    <t>어렸을때명의도용사건으로인해서마음의충격을크게겪은이후론,제명의를거의사용하는일이없어-핸드폰은현재누님의명의로사용하고대출건도없고,신용카드조차사용하지않고있습니다.가족이모두신용에조심스럽고철저하기때문에..상환을못하고는절대밖을돌아다닐수도없는성격입니다...다만,머니옥션은다행스럽게도신용정보기록이남지않고,서민들의힘이모아진다는것이저게용기를주었네요...현재송구스럽게도아르바이트생활을하고있으나공부에방해받지않을정도시간에나름괜찮은시급을받으면서일하고있습니다.뭐,직장인들에비해선택도없는돈이기는하나,저는특별히돈이나가는일도유흥비도일체없으며,집에서도용돈을받고있기때문에-원금+이자상환모두제아르바이트내에서해결을하더라도돈이꽤남습니다...(90만원+용돈40)일반적으로한달에30만원내외로밖에지출을하지않으며,용돈은증빙이되지않아월급으로만보더라도30지출+20(원금+이자)를내더라도40만원씩남습니다...다만,6월9일부터일을시작하여아직2번의월급을받은증명밖에해드리지못해죄송스럽습니다..월급날은23일이나가끔씩은2주에한번씩2주분으로돈이나오기도합니다하지만정식월급일23일기준으로하여-25일에이자일을잡고전월조기상환하는것이목표입니다.그리고반드시그렇게할것입니다...부디그냥지나치지마시고,작은힘을모아주세요...성실하게보답하여나중엔꼭투자자가되고싶습니다!</t>
  </si>
  <si>
    <t>물건구입비꼭좀부탁드립니다</t>
  </si>
  <si>
    <t>제가리복이라는스포츠브랜드를하는데요중간관리식으로매장을운영하고있어서1년에시즌별로3번은물건구입을해야합니다그런데여름비수기라이번물건구입비가모자라이렇게대출신청합니다</t>
  </si>
  <si>
    <t>다른대출건은러시엔케시700외환4000하나300있고요외환은월100만원씩원금이자상환하나는월70만원씩원금이자상환러시는월이자30만원씩월제가판매분에13%로씩받기로되어있고요월고정으로350은들어오고요7~8월여름비수기라이정도이고요9월부터는400~450정도들어올예정입니다이외기타로나가는비용은핸드폰요금10만원정도입니다8월은원금이자30~50정도갑을수있고요9월부터는50~70정도까지갑을수있습니다</t>
  </si>
  <si>
    <t>사금융상환하고싶습니다~2번째대출입니다</t>
  </si>
  <si>
    <t>여기10월달에200만원낙찰이되어서한군데를상환하였습니다.그러나아직남아있는사금융이몇군데남아있어서다시이렇게2번째대출을받고자신청을합니다.대한민국해병대로입대하여서착실히돈을모으고있다가갑작스런어머니한테병이생겨서제가모은돈으로수술을하고,꾸준히나가는약값이랑검사비때문에그만사금융에손을댄것이화가된것입니다.2번째대출도꼭낙찰되게해주세요~부탁드립니다.</t>
  </si>
  <si>
    <t>월급여는140만원(10일)에수당(20일)12만원정도받고있습니다.현재대출받은곳-1.씨티파이낸셜(630만원)현재480만원정도남아있고,매달26만원상환2.러쉬앤캐쉬(100만원)현재80만원정도남아있고,매달54000원상환3.산와머니(400만원)현재330정도남아있거,매달21만원상환4.머니옥션(200만원)한번상환했으며,매달102,141원상환5.엘하비스트(130원)현재80만원정도남아있고,매달75,000원상환한달대출상환금액이총70만원정도입니다.그외휴대폰요금,보험료,인터넷요금합쳐서20만원내외입니다~기타생활비제외하고,여유자금이40만원정도있습니다.충분히상환할수있습니다.현재까지연체금하나도없고요.씨티파이낸셜은그대로유지할것이며,대출금낙찰시산와머니를한군데상환하겠습니다.나머지러쉬앤캐쉬랑엘하비스트는이번달연가보상비랑내년1월달명절휴가비,2월달성과상여금합치면다상환할수있습니다.많은입찰부탁드립니다.</t>
  </si>
  <si>
    <t>긍정적인마인드!성실한26세대한건아입니다.</t>
  </si>
  <si>
    <t>군대제대후5일만에멋모르고고참따라다단계에들어가투자명목으로학자금대출을받았습니다.그때는대부업이먼지도모르고그냥잠깐빌리는거구나라고했었는데..6개월을그일을하면서몸도망가질데로망가지고한푼도못받고그냥잡일만하다가도저히안되겠다는생각에나와서지금까지2년동안일을하며갚아나가고있습니다.어차피내가잘못한거갚아나가자..라는생각으로버텨왔지만언제까지고금리이자를낼수도없고해서어떻게아는분에게들어서신청합니다.2년넘게부채를써오면서이자날에는어떻게든착실히갚아왔습니다.금리높으쪽한곳은작년에갚았고한곳이남았는데저금리로대환하려여기저기알아봤다가아버지신용이안좋으신적이있으셔서괜히대환도못하고조회건수만많아지고등급도처음에4등급이었다가계속떨어지더군요.얼마전까지6등급으로겨우올렸다가다시대환알아보는바람에다시떨어졌습니다..요즘엔중개업소에서중개한다는말도없이여기저기넣는바람에몇번이나싸웠습니다.현재파파존스피자집에서2년넘게피자를만들고배달도하고있으며고1짜리영어과외도하고있습니다.그리고얼마전에부모님이저의부채사실을아신후에이자의50%는대주고계십니다.처음신청할때이자율을32%잡았으나제신용등급이안좋은걸알고있어서이자율을높혔습니다.다시한번자신있게말하지만전절대연체는안합니다.제직장주소는강남구도곡동174-40우림빌딩1층이고,전화번호는02-2057-1076입니다.언제든전화해서저를찾아주시면전화받는사람누구나알려드릴겁니다.</t>
  </si>
  <si>
    <t>25일이급여일이고과외비는한달에정해진날짜없이30만원을받고있습니다.총150가량의수익을벌고있으며150중에카드값(평균30~40만원),통신요금(5~8만원)빼면100만원정도가남습니다.100만원에서현재이자+원금내는금액이40만원정도됩니다.나머지60에부모님이20만원정도보태주시면충분히이자납입할수있습니다.결제일을25일로잡아서급여가들어오는대로바로입금시키겠습니다.현재공무원시험준비도병행하기때문에연체하면안됩니다.(면접낙방;;)</t>
  </si>
  <si>
    <t>다시도전합니다.고금리대출머니옥션으로환승하고싶습니다.</t>
  </si>
  <si>
    <t>첫번째낙찰이되지않아대출이잘되지않아다시신청합니다.금액이너무커서투자를꺼려하는것은아닐까생각이되어우선작은금액부터하나씩줄여나가려합니다.올초집재건축으로인해목돈이필요하게되어,대출을받게되었습니다.너무나갑작스레생긴일이라그어떤생각할여유도없이.그저빨리된다는이유로캐피탈및대부업대출을받게되었습니다.이제야조금여유를찾고나니이자가너무부담이되어조금더낮은금리로상환하고자머니옥션에신청하게되었습니다.*채무보증한건이있는데,이부분은차량구입시발생한것이며,구입당시제조건이맞지않아(차량구입가격이2800만원으로현금구입이아닌이상힘들어)보증으로들어갔습니다.차량은부모님께서구입해주신것으로,상환또한부모님께서1년여넘게연체없이상환중입니다.</t>
  </si>
  <si>
    <t>24개월원리금균등상환방식으로상환할계획이며,현재병원원무과23개월근무중입니다.월급여는통장170현금30~50(성과급)수령하고있으며,지출은대출상환100,적금20,생활비30이렇게쓰고있습니다.매달평균40~50정도의여유자금은있습니다.대출이성사된다면사금융중일부를먼제변제하여이자부담을줄이고싶습니다.현재까지타대출상환연체없이성실히잘해왔습니다.도움주신여러분들의마음잊지않고열심히일해,투자자분들의땀과노력의자금일체연체없이상환하겠습니다.젊은청년의더나은미래를위해여러분의투자기다리겠습니다.제블러그보시면급여내역및직장재직확인가능합니다.검토후투자부탁드립니다.*추가문의사항있으시면언제든말씀해주세요.</t>
  </si>
  <si>
    <t>투자자분들께많은희망을걸어봅니다.^/.^</t>
  </si>
  <si>
    <t>안녕하십니까~추운겨울에다들건강하신지요?저는현재보험사에서2월달에부지점장으로예정중인영업맨입니다.지금까지3년이라는시간을2번의눈물이있었지만정신없이앞만보며뛰어왔습니다.저를믿는가족이있기에말입니다.그러나부지점장으로승격인좋은소식에도불구하고저에게사업자금과생활비라는시험이닥쳐왔습니다.또한회사이직이라는시점으로타대출이막혀있는상황입니다.가족들이그동안힘든시기를저만보면잘버티어주었고이제는저를믿는부인과사랑스런딸에게앞으로웃음을주고싶습니다.저의투자자분들께부탁드리겠습니다.보험사에서3년이라는시간을많은고객에게웃음과희망을준것처럼투자자분들께서도저의희망과투지를믿어주십니요.투자자분들께성실한신용을약속드리겠습니다.</t>
  </si>
  <si>
    <t>2월달부터승격후매달500+가기본적으로들어올예정입니다.12월달일을열심히하였고1월달부터상환에는아무런문제가없다고확신합니다.저의상환계획입니다.!!현재산와머니에150만원-50=100만원(1년남음)롯데캐피탈300만원-130만원=170만원(11개월)자동차가있지만자동차는현재팔았지만대출승환으로지인에게팔았습니다.현재대출을이곳으로묶을예정입니다.그리고여기서의대출은1년안에갚아투자자분들께신용을보여드리겠습니다.저에게희망이있다는것을그리고희망으로제가설수있도록부탁드리겠습니다.</t>
  </si>
  <si>
    <t>상환만큼은자신있습니다.</t>
  </si>
  <si>
    <t>처음대출신청시ㅡ(잘몰랐습니다.)중개업체를통해서대출을받았었습니다.무분별한신용조회와대부업대출로신용등급과평점은완전히바닥으로내려가고..처음부터은행권대출을받았더라면이런일없었을텐데,높은금리와이자납부로갈수록힘에부칩니다.100만원대출에이자만거의100만원정도내는것같습니다.지금현재타대부업대출을전부상환하고털어버리고싶습니다.</t>
  </si>
  <si>
    <t>저희회사는홈페이지디자인업체로연매출15억원이넘는법인기업체입니다.직원수는비정규직포함20명정도되며급여밀린적없습니다.월급여는통장으로135만원정도받으나,제가회사에알바형식으로하는홈페이지디자인리뉴얼일이있습니다.그일로매달50만원씩,또는급여통장으로지급받습니다.여태껏다른사금융을이용했을때연체횟수가거의없었고,(사채업자들이돈을안갚았을때어떻게하는지잘알고있습니다.솔직히겁도나구요)채무불이행자로다른가족들이나주변사람들에게피해준적한번도없었습니다.힘들때빌린돈이니만큼제가덜쓰고없어서못쓰는한이있더라도상환만큼은자신있습니다!!</t>
  </si>
  <si>
    <t>월급여평균210만원입니다....그리고지출내역은다음과같습니다....핸드폰비및영업비:40만원전기,수도,방값:30만원금융상환비용:70만원기타생활비:30만원총170만원정도가고정지출이기에200만원에대한이자는조금여유가있어절대연체하지않을것을약속드립니다....그리고주말에e마트알바를시작하였습니다...비록일당5만원짜리알바지만그거도모이면40만원이라는거금이되기에몇달간다시숨좀쉴수있을때까지는이악물고버텨볼라고요....</t>
  </si>
  <si>
    <t>2번째도전입니다..꼭좀도와주세요..!!!!!!!!!!!!!</t>
  </si>
  <si>
    <t>카드상환목적으로신청을했었습니다..하지만많은분들의관심이있었지만..아쉽게유찰되고말았네요...이번에도많은관심과도움부탁드립니다..꼭받을수있게도와주세요~~</t>
  </si>
  <si>
    <t>계획은일단은제월급부터말씀을드리면은지금은평균150만원가량통장에찍힙니다..거기에생활비40만원통신비5만원인터넷비4만원적금50만원이렇게나가고있으며...상환하는데는전혀문제가없습니다..그리고이번에정직원으로전환이되서내년이되면은보너스도800%로받습니다..회사에확인하셔도됩니다..상환하는데전혀문제가없습니다..그리고열심히상환하겠습니다..꼭좀도와주세요...ㅠㅠ이제카드값연체들어갑니다...</t>
  </si>
  <si>
    <t>사금융을상환하려고함니다환승론신청했는데자격이안된다고하네요.한번유찰되었다가다시올립니다..작년게어머님위암수술로인해돈이급하게필요하게되어서사금융에대출을했는데이자가너무비쌉니다조금이나마이자를줄여보기위해머니옥션에다시한번올립니다.러쉬앤캐쉬작년4월달에400만원대출해서지금까지연체없이꼬박꼬박254000원씩넣고있습니다.지금현재300만원남아있습니다.태광캐시벅스에도작년4월달에400만원대출해서지금까지연체없이꼬박꼬박254000원씩넣고있습니다..지금현재300만원남았습니다.머니옥션에300만원신청했구요..러시앤캐시를상환을할목적으로머니옥션에신청하게되었습니다..부디믿고투자부탁드립니다</t>
  </si>
  <si>
    <t>지금정직장은아니지만매형이운영하는피씨방에서매니저를하고있습니다..주말상관없이아침10시부터밤12시까지일을하고있습니다.월급이200만원입니다.와이프는임신중인관계로집에서부업만조금씩하고있습니다.급여:200만러시앤캐쉬:25만4천원태광캐시벅스:25만4천원생활비:60만원부모님생활비:40만원앞으로태아날아기를위해서저금30만원씩합니다.예비로항상20만원정도가지고있습니다.제가결혼하고얼마있다가어머님위암수술로인해서급하게대출을하게되었는데이자및원금이생각했던것보다많이들어갑니다..머니옥션에서대출이된다면상환금이반으로줄어들기때문에매달50만원에달하는상환금및이자에서18만2천원을연체없이꼬박꼬박갚아나가겠습니다..아무쪼록많은도움부탁드리겠습니다</t>
  </si>
  <si>
    <t>저좀도와주세요...성실히상환하겠습니다...</t>
  </si>
  <si>
    <t>방금전에올렸는데없어진것같습니다..저는작년말다니던회사를급여도못받고사직하게되었습니다..석달째못받고다른직원들다그만두고나가도저는사장을믿고마지막까지남았다가이렇게&amp;#46124;습니다..연말연시는물론이고아버님모시고사는데미린월세와공과금등등때문에투자를받으려합니다.또한전직장사업자를사장대신제가내게되어급여는통장으로받은적도있고현금으로받은적도있습니다필요하시다면통장거래내역과개인영업하여입금된내역도첨부하겠습니다..정말힘들때한번도와주신다면정말마음속깊히감사드리며투자자님께서도와주신돈으로다시일어설수있도록노력하겠습니다.다행이다음주부터다른곳입사를하게되었습니다.</t>
  </si>
  <si>
    <t>전지금것대출,카드발급받은적도없고당연히연체도없습니다그냥체크카드만쓰고왔습니다..다음주부터다른곳에입사하여하기로했습니다.또한개인적으로영업을하여투잡을하고있습니다(월50~좋을땐150정도)열심히일하여매달쪼개고쪼개여제이름석자를걸고성실히상환해나아가겠습니다..제가말주변이없고처음이용하는것이라이해해주세요...글읽어주시는분모두새해건강과가정의행복이가득하시길바라겠습니다..</t>
  </si>
  <si>
    <t>연체할수없어서이곳에들어왔습니다.</t>
  </si>
  <si>
    <t>카드결제일은몇일남았는데...경기가않좋다보니입금이되지않아서,실수하기전에준비중입니다.다음달에정직원이되는데신용상에문제가있으면직원등록을할수없습니다.교대에법률회사에있구요..담당업무는개인회생/파산을당담으로하고있습니다.담당업무가이러하여,제자신이연체가되면않되기에...글을올려봅니다.</t>
  </si>
  <si>
    <t>월150정도벌고,신용카드는하나사용하고있습니다.타대출은한곳도사용하지않고있습니다.신용등급을문의했는데...신용거래가없어서등급이이렇게나왔다고하네요.일에따라서수입이변해빠르진않겠지만조기상환도가능합니다.부모님용돈20만원핸드폰7만원식대10만원교통비5만원용돈30-50정도운동비5만원타지출도있겠지만...고정적으로나가는금액입니다.</t>
  </si>
  <si>
    <t>대환목적이며,이자수익으로보답하겠습니다.</t>
  </si>
  <si>
    <t>지난번신청을했다가많은분께서도와주셨지만유찰이되었습니다.믿고도움주신분들께진심으로감사드리며,금액을낮춰다시한번신청합니다.다시한번믿어주신다면이자로보답하겠습니다.</t>
  </si>
  <si>
    <t>공기업재직자입니다.월급꼬박꼬박나오고,은행대출부분부모님께서도와주고계시기때문에상환에문제는없습니다.채무보증건이있는데그거는자동차보험때문에제가보증으로되었고,부모님께서담당하시는부분이구요.직업때문에은행권신용도가좋았었는데제가투잡준비하다가대출과현써가많아져서신용도가낮아졌습니다.머니옥션을통해대환하고신용도를차근차근관리하고싶습니다.직업상연체사실등이있으면안되기때문에대출거래하면서정말단한번의연체도만들지않았습니다.그만큼관리를철저히해온점을봐주시기바랍니다.감사합니다.새해복많이받으세요..</t>
  </si>
  <si>
    <t>아버지와이혼하시고어머니혼자운영하시는식당이요즘많이어려워져장남인제가도움이되어드리고자대출신청을하게되었습니다.저의월급은200만원조금넘는정도입니다.그리고어머니식당도점점나아지면월27만원정도의대출금은충분히상환할수있다고생각합니다.부디저의가정을위해대출승인바랍니다.감사합니다.</t>
  </si>
  <si>
    <t>1.새마을금고1800만원,월57만원씩3년상환,이율년5%신라상호저축은행400만원,월20만원씩3년상환,이율년27%리드코프300만,월12만원씩3년상환,이율년40%웰컴크레디트300만,월18만원씩2년상환,이율년40%2.연봉-3300만원(성과급포함)월고정지출내역-핸드폰6만,기숙사비3만,식비3만,용돈10만월수입-230만,대출-월135만,생활비-25만230-(135+25)=70만.상환능력충분함.</t>
  </si>
  <si>
    <t>두번쩨올리게되었네요^^</t>
  </si>
  <si>
    <t>요즙감기때문에고생하시는분들이많으시네요여러분들두모두감기조심하세요^^얼마전에대출신청을했다가잘되지않아서똑같은상황으로염치없지만또글을올리게되었네요저를믿고투자해주셨던분들께너무감사합니다전엔200만원을신청했었는데요다행히남자칭구가100만원은마련했구여100만원대출원합니다요즘경기가더어려워져서누굴믿고투자하는게쉽지않겠지만대출이된다면실망시키자않고연체없이잘상환하겠습니다투자자님들그리고회원님들모두어려워도힙내시길^^'</t>
  </si>
  <si>
    <t>제가투잡을하고있어서실급여는180정고구여1젼동안상환을하고싶습니다한번더믿고투자해주세요^^</t>
  </si>
  <si>
    <t>앞만보고달리는사업자</t>
  </si>
  <si>
    <t>인터넷쇼핑몰을운영하는한근수입니다1년4개월전에제자리걸음부터시작하여이제는달리고싶습니다좋은상품및홍보계획이확정되어준비를하기위하여자금이조금부족한상태입니다온라인광고및오프라인광고을통해수익을얻고있는데오프라인광고증가로인하여상품권제조확정되어(판매제품포함)도움을요청하기위하여이자리에서게&amp;#46124;습니다사업장을키울수있는기회입니다</t>
  </si>
  <si>
    <t>안녕하세요통신연체및금융권연체는단한차례도없습니다새마을금고(신용보증보험)700만원금리4.5%상환방법월이자35,000원(5년거치)1년은이자만2년차부터월리금상환방식러시엔케쉬100만원월11만원상환80만원잔금위드캐피탈100만원월이자납부30,000원총900만원대출에월20여만원정도가대출이자및원리금상환에들어가고있습니다월매출1,000만원에수익율50%해서500정도수익을얻고있습니다월지출1명직원월급110만원통신비가계세운영비100만원월총운영자수익은300정도입니다확장이후월매출1500-2500예상하며수익율을500-700만원입니다대출상환금액월200만원예상하며조금더사업장을키울계획입니다(조금남은사금융부터상환)좋은결과바랍니다오늘도좋은하루되시길바랍니다감사합니다.</t>
  </si>
  <si>
    <t>또한번투자자님들에게부탁드립니다.</t>
  </si>
  <si>
    <t>현재머니옥션에서투자받아잘갚아나가고있는회원입니다.헌데제가한순간의실수로음주운전을하다가적발되어,,,현재음주취소에벌금이나왔네요해서는안될짓인것을알지만..후회막급입니다...열심히일하면서차근차근히갚아나가고있는상황에이런큰금액을벌금으로맞으니너무힘들어서요,,,,벌금상환이주목적입니다.</t>
  </si>
  <si>
    <t>상환계획은현재제급여매달260정도에와이프140정도받으면총400정도들어옵니다.생활비로100여만원나가고그외보험및저축성으로120정도나갑니다.상환금액으로기은캐피탈은전세자금대출로60만원정도나갑니다.제일상호는8만원,sc저축은행은13만원,우리파이낸셜14만원hk10만원,아이비금융6만원정도매달상환하고있습니다.물론연체는한번도없구요다상환하고도69만원정도의여유돈이남기때문에투자자분들에게드리는원금및이자는충분하다고생각합니다.마지막으로머니옥션에들어가는이자원금이빠졌군요^^:33만원정도됩니다.확실한계획하에이렇게투자를부탁드리는것이니저를믿고한번더투자해주시기를간절히부탁드리겠습니다.참한가지더2008년7월에전에다니던직장을옮겨현재사단법인한국음식업중앙회에다니고있습니다.</t>
  </si>
  <si>
    <t>치과치료때문에요꼭부탁합니다</t>
  </si>
  <si>
    <t>치과치료비때문에요갑자기아파서가니깐치료비가너무턱없이나와서요4개정도신경치료와1개는임플란트해야&amp;#46080;다해서요보험적용이안돼는것이넘많아서요꼭부탁합니다몇일째아파서아무것도못하고있네요그냥진통제로만생활하려니이것도만만치않아서요이번기회에꼭치료할려구요꼭부탁합니다신체중에치아가이렇게중요한줄이제서야절실히알겠습니다정말치료하고싶습니다제맘조금이나마알아주시길빕니다여러분</t>
  </si>
  <si>
    <t>일하고있는데서급여200가까이나옵니다그리고이제것금융쪽엔대출한번안해봤습니다생활비빼고부모님용돈드리는것수준입니다한거번에만은돈이들어갈려니쫌갑갑해서요다른곳엔들어가는것이없으니깐열심히일해서갚아가겠습니다꼭쫌부탁합니다여러분</t>
  </si>
  <si>
    <t>중고차가구입비가급히필요합니다</t>
  </si>
  <si>
    <t>저는자동차부품생산업체에근무하는직장인이고작년까지는회사에서운행하는통근차로출퇴근했는데이제개인이출퇴근하게되어서부득이하게저렴한중고차한대마련하려고합니다가까운분의차라좀싸게사게되었는데돈이좀부족해서신청해봅니다.금융쪽으로상식이없어서대출조회는조금있지만대출받은것은한건도없이깨끗합니다그동안현금거래만했고이번처럼급한대출사유는없었거든요</t>
  </si>
  <si>
    <t>매월꾸준히들어오는월급으로갚아가는데어려움은전혀없읍니다따로나가는돈은생활비50만정도가다입니다2년~3년상환원하구요금융거래가없다보니신용평점은좀저조하나신의하나로살아가는건강한직장인입니다.</t>
  </si>
  <si>
    <t>일어설수있도록도와주십시요</t>
  </si>
  <si>
    <t>돈의무서움을몇년간몸으로체험해왔기에..또다시반복되는삶을살기보다는계획적인&amp;#49335;을살기위해신청합니다매달돌려막기보다는계획적으로채무를줄이는게낳다고생각합니다현금서비스를상환하고계획적으로채무를상환하고싶습니다투자자님들이도와주시면믿음으로보답하겠습니다</t>
  </si>
  <si>
    <t>현재이직하고7달째근무중이며급여는급여통장으로수령합니다세금제하고실수령액은110만원입니다야근수당및보너스있으며생활비로35만원정도지출하고있습니다상환할수있는능력에맞게신청하였습니다믿고투자해주시면연체없이상환하겠습니다</t>
  </si>
  <si>
    <t>저에게도움이되는투자부탁드립니다.</t>
  </si>
  <si>
    <t>대출목적대학교때결혼하여지금은결혼10년차아이셋있는34세가장입니다.대학교때벌이없이3년,첫입사한회사가소기업이라너무적은임금으로시작을해서조금은많은빚을지게되었습니다.지금은대기업파트너사의대리로자리를잡아안정적인수입을받고있으며,그간있던대출도어느정도줄인상태이지만세살인막내가태어나다고보니월분할상환금액이부담이되어이곳의문을두드리게되었습니다.현재신용도8등급에대출금도약4000만원있으며,이번대출을받게되면현재있는저축은행과파이낸셜을정리하고1금융권에서저금리대출을받아대부에남아있는금액을정리하고자합니다.</t>
  </si>
  <si>
    <t>상환계획본인:급여240만원(세금공재후실수령액),집사람:월180만원공무원인집사람과둘이합쳐월400좀넘고있습니다.직장-대기업파트너사로현재경력4년되었습니다.(중간에회사통합이있었고총재직기간은5년이며,총경력기간은7년입니다.)부업-회사를다니며저녁시간에배달알바를하여월60만원을받았으나오토바이가너무위험해서6개월간했던알바를올초에그만두었고,간간히프로그램TEST알바를하여20만원정도수입이있습니다.(비정기적)8월말부터지인의소개로생활용품/건강식품판매를병행하고있습니다.(월계산수당제입니다.)9월중순부터는&amp;#53965;틈히대리기사를해볼생각입니다.월상환금액1금융(농협,국민):합쳐서월36만원,HK저축은행:26만원,현대스위스:50만원(8월신규대출이며고금리(43%)저축은행통합하였습니다.),씨티파이낸셜:45만원,산와:23만원,러시:16만원,태강:16만원(총:212만원)남은부채(총4040만원)1금융:1000만원저축은행:HK:380만원,현대스위스:1000만원파이낸셜:씨티:630만원대부:산와:340만원,러쉬:450만원,태강:240만원생활비용아이양육비:100만원(첫째학원비포함)통신비:10만원(온가족포함,인터넷포함)기타공과금:8만원자동차유료:25만원이번투자를받으면위에서언급한것같이42%대의HK저축은행과36%대인씨티파이낸셜을정리할생각입니다.46%대의산와와러쉬로나가는금액도크지만,일단가장큰상환금액이발생하는저축은행과파이낸셜을정리하여신용도상승및조금의숨통을트일생각입니다.그후위의대부건을저금리금융으로넘겨서정리를하겠습니다.지난10년간대출을안고살아오면서연체한번없었고,신용회복까지생각했지만남에게피해주는것이미안해서못하고열씨미상환하면서살아왔습니다.이부분은지금도동일합니다.남에게도움을받지않고,심지어부모님께손벌리기싫어서묵묵히지내왔지만,이제는가족과제미래를위해서투자자님들께도움을요청합니다.긴글읽어주셔서감사합니다.이번을기회로또다른도전을할수있게도움의손길을기대합니다.</t>
  </si>
  <si>
    <t>연체기록!절대잊을수없습니다!성실히상환하겠습니다.</t>
  </si>
  <si>
    <t>내용이부족한듯하여,글다시작성하여올립니다.2008년초회사의급여가제때지급되지않을당시(약6개월간)집에는알리지않고부모님용돈(월50)과주택구입을위한곗돈은꾸준히지급하였습니다.부족한자금을메꾸기위해무리하게주식에투자하게되었고,단기채무가발생하였습니다.워낙이단기간의부채이다보니월간수입과지출부분에서조금씩마이너스가발생되고있습니다.300만원의대출이12개월간가능할경우,현재의기본적급여로기대출과관련된부분에서성실히상환이가능합니다.3월에직장이직이결정되었고(서류및최종면접통과)이직하는곳에서월급은기본급300만원에인센티브지급입니다.이직하는곳에서하는일이금융과관련된일이다보니신용상태를중요시합니다.현재크레딧뱅크상7등급,연체기록,보증기록등은깨끗합니다.연체기록이나기타제신용과관련되어절대오점을남기지않을것을약속드립니다.제2금융권에서대출이어려운이유는신용거래정보의중요성이매스컴에알려지기전커피숍을공동운영할당사리**프,스타****은행에정말심심풀이로문의한적이있었습니다.그게나중에불리하게작용할줄은그당시생각하지도못했었습니다.또한작년가을비정상적인대출상담사의무리한조회로인하여2금융권의대출은어려운상황입니다.원하실경우,별도의채무상환계약서작성도가능하며,재무상태내역및제명의의부동산내역등필요한모든서류와정보를거짓없이공개하도록하겠습니다.12개월동안성실히납부할수있습니다.예상하건데8월경조기상환도가능할것으로보이나,대출해주시는분의투자수익률을고려하여12개월동안상환할예정입니다.</t>
  </si>
  <si>
    <t>네.추가로자세한자산현황및변제계획말씀드리도록하겠습니다.조금길어도최대한자세하게작성하려고합니다.양해해주시면감사하겠습니다.1.캐피탈사(대우)-3년장기분할상환으로이율19%입니다.실제적용금리상으로는약12%내외의이자율입니다.현재870만원남아있으며,5개월째상환하였습니다.월37만1천원씩상환하고있으며,이대출은단기에상환하지않으려합니다.2.카드론1)국민카드-총대출금254만원이자율(약23%-대출기간건별로다름)2월상환예정-676,282원3월상환예정-575,059원4월상환예정-425,316원5월상환예정-328,879원6월상환예정-328,879원7월상환예정-230,932원8월상환예정-230,932원9월상환예정-64,897원-채무변제완료2)롯데카드-총대출금40만원:월10만원4개월상환3)신한카드-총대출금500만원:월333,021만원-현재대출잔액4,046,382원만기일2010년2월:12개월간추가로상환해야합니다.4)삼성카드-총대출금94만원:마이너스론2009년9월일시상환또는연장,현재이자금액22,274원5.HK상호저축은행-총대출금200만원(이자율48%):현재잔액157만원,월상환금액213,620원8개월추가상환예정.6.현금서비스신한카드-379만원-현재대출금으로190만원상환.국민카드-150만원-10%리볼빙상환,월20만원예상지출삼성카드-39만원-10%리볼빙으로상태이나3월에모두해결.2009년2월총상환예정금액국민카드론676,282신한카드론333,021롯데카드론100,000삼성카드론22,274HK213,620대우캐피탈371,000기본적생활비150,000현금서비스상환250,000머니옥션상환315,036-총금액2,431,233원필요현재급여대비약45만원부족.(그러나부업(서버임대)30만원포함시15~20만원부족)300만원대출성사시머니옥션대출금상환포함금액이며,예상금액이아닌실제금액입니다.300만원대출성사시.상기내역에서빠진신한카드의1월결제금액인190만원을상환할예정이며,110만원중약40만원은부업을위한서버임대료선결제6개월에사용할예정.50만원은2월초부모님생활비에보태드릴예정입니다.(3월부터3개월간은제자신이정한채무상환집중기간으로부모님께양해를구해월20~30만원만보태드리려고합니다.)남은20만원은2월달의부채상환을위한예비자금으로사용할것입니다.2월에다시도래하는신한카드190만원(이자포함약196만원)의경우한번돌려막기할예정입니다.3월의경우,기본급여300만원(교육기간으로인센티브없을예정)으로계약되었으며,또한전체부채및월상환금액이줄어들게되어,기본급여만수령시에도수치상50만원이상의잉여금이발생할예정입니다.잉여금은HK의고금리해결또는현금서비스돌려막기금액을우선상환할예정입니다.4월-기본급300(인센티브발생)+부업30만원-전체적부채역시3월에비해줄어들게되며,잉여금은리볼빙중인현금서비스상환및신한카드부분우선해결할예정입니다.5월-전체적으로여유있는경제생활이가능할것을확신합니다.---현재신청한300만원이라는금액은제부채내역으로볼때,고금리환승이나채무통합에는부족한금액입니다.그러나위에내용에서확인하실수있듯,단기적인자금운용부분에있어큰도움이되며,꼭필요한절실한금액입니다.무리하게큰금액을대출받을생각도없으며,그역시나중에부담이될수있기에꼭필요한금액인300만원대출을신청하였습니다.45%의이자율의경우제기존채무의이자율보다비싼이자율이지만그중요성을고려했을때,전혀아깝지않은이자율이라고생각합니다.리스크를가지심에도불구하고어려울때도와주시는분들에제마음의표현이며감사의수단입니다.위에기술한내용에거짓이없음을약속드립니다.또한얼굴까지공개한마당에어디서어떻게만날지모르는게사람의인연입니다.제가종사하고있는업계역시그런부분이심합니다.제얼굴,이름걸고성실한상환약속드리겠습니다.</t>
  </si>
  <si>
    <t>아이수술비용때문에두번째신청을하였습니다.</t>
  </si>
  <si>
    <t>안녕하세요..세림엄마입니다.지난달에세림이수술비용으로머니옥션에서49분의도움으로500만원을대출받았습니다.간호사님들의말씀과환자엄마들의말씀으로악안면외과와소아성형외과의수술비용으로가능할줄알았는데,소아성형외과에서수술예정한달전과달리추가비용이150만원정도발생할것같다고하셨습니다.급한김에병원복지과를다시찾았지만비급여부분이며미용부분으로나뉘기에나중에골수이식때도움주신다는처음과같은말씀을하시고,재단에서도후원금을매달나누어받고있어서현재로선힘들다고하셨습니다.갑자기당황스러워타사에알아보던중머니옥션에서저희사정을이해해주시고담당자님이재신청하라는연락을주셔서추가수술비용을신청하게되었습니다.현재악안면외과구순구개2차치료중이며윗입술과코성형예정인소아성형외과는수술후입원기간이짧아서아직도수술날짜를못잡고있습니다.투자자님들..남편도복지관분추천으로지금보다좋은조건으로다음달10월에대형마트로입사합니다.죄송한마음이지만성실상환을생각하여수술비용200만원을18개월로전과같이29%로신청하였습니다.매월연체없이성실상환할것을저희부부약속드립니다.제발성형까지수술무사히받을수있도록희망을주시길두손모아기도드립니다.저희신청사연을처음보시는투자자님들을위해서처음신청시사연도같이올리겠습니다..</t>
  </si>
  <si>
    <t>셋째아이가위스코트알드리히증후군이라는희귀질환이있습니다.혈소판감소증으로인한심한출혈이큰증상으로혈액형이RH-로아직까지골수일치자를찾을수가없습니다.면역기능이없어서일년대부분을병원에서지내고한두달씩퇴원을해서조심스레지냅니다.태어날때구순구개열증상이있었지만1차치료하고큰병에밀려서신경을못쓰던중이번에초등학생이되었습니다.아이가클수록코가많이눌리어변형이심하고발음도많이새어증상이커졌지만거의친구도같은병동에만있었고오로지중병에만매달려서부모로서큰신경을못쓰고있었습니다.올해초등학교입학하여3월에진단서제출할때한번선생님께인사만드리고다시병원에왔으나,다음달중순에잠시퇴원하면의사분이학교에조심해서다녀보라고하니아이가아주좋아하는데..천성이밝은아이가학교가서친구들한테놀림받을걸생각하니너무가슴이아파서,의사선생님께수술가능성을여쭤보니몸에문제없으니다음달퇴원전에수술시키면괜찮겠다고하셨습니다.그말씀에좋았지만당장여유자금없어서백방으로알아보던중같은병동엄마한테머니옥션얘기를듣고간절한마음으로아이변형된코성형비용과구순구개열2차수술비용을위해서간절한바램으로머니옥션에신청을하였습니다.기존대출은농협에300만원대부업체에200만원과지난달에머니옥션에서500만원,각각3만원과8만원27만7천원씩매달38만7천원씩상환하고있습니다.뉴스보고농협에알아보니담당자분이햇살론이현재상환중인것과중복되어추가신청이안된다하셨으며,대부업체는골수매칭되는외국인때문에200만원검사비용필요할때마침저축은행문자온것확인하고서류보내니..다른업체들에서전화왔지만한곳에서만필요금액200만원받은것입니다.이후신용등급이많이떨어진것을확인하고받은것도완납하고싶었으나사정이여의치않았습니다.남편이오래근무하던회사가작년초에문을닫고,병원비용때문에쉴수가없어서바로계약직으로들어간회사에서현재까지근무하고있습니다.월급90만원에명목상기름값30만원을현금으로받는데기름은회사에서넣어주고,남양주시에서아주머니들이만든것을회사차로서울시장에옮겨주는일을하며가건물에전화기가없어서,서울사무실주소와전화번호를물어보고올렸습니다.남편이저녁엔대리기사를했었는데수입이일정치않고몸이안좋아서그만두게되고,대신제가남편일마치고병원에오면틈나는대로동네에서옷재단하는친한언니일을도우며매달50만원정도받았습니다.하지만올초부터아이피부가짓무르는증상이시작되여이마저도못하고있으며,보험설계사일도시작하고얼마안되어지금껏못하고있습니다.전에도많은도움을받았지만..희귀난치병협회에서도도움을받았으며,재단과방송국에서추천해주셔서복지관에서5년간5천만원을매달80만원씩세림이앞으로지원받고있으며남편도복지관의추천으로10월에대형마트로이직을합니다.월소득은200만원이며지출은대출상환금38만7천원월세30만원보험료15만원공과금20만원(의료보험.가스.전기.수도..)휴대폰10만원인터넷4만원교통비5만원계122만7천원고정지출외에식비와기타비용이30만원정도됩니다.식비는쌀과김치등기본반찬은친정엄마가보내주셔서얼마안되며,기타부분도저희는셋째아이때문에가족중감기라도들면큰일이라..둘째와막내가아직어려서검진진찰비용등입니다.병원비는아이가입원해있을시매달40만원정도이며,희귀질환1종이라외래시진료비는거의없습니다.평균적으로3~4개월입원하고한두달길면세달까지집에서보냅니다.*현재는소득200만원에평균지출이152만7천원입원시40만원추가되며비입원시병원비지출은없습니다.재신청드리지만조금이라도더저렴한금리로받고싶은심정사실이며,남편과계산하고올렸으며매월연체없이상환하겠습니다.못난부모만나매일같이고생해도웃음을잃지않는셋째아이가오래오래밝게웃을수있으면좋겠고그동안다해주고싶습니다.많은분들의관심과사랑을나누어주시길간절히부탁드립니다..</t>
  </si>
  <si>
    <t>2번째도전지긋지긋한사금융..벗어나고싶습니다!!</t>
  </si>
  <si>
    <t>2번째도전이네요.사금융을여러군데사용하고있습니다.이자율도비싸고,원금도상환이잘안되는사금융에서벗어나고싶습니다.거동이불편하신노부모님들을모시고살고있는올해30살되는외아들입니다.철없던어린시절음주교통사고로인하여벌금과합의금을중개인을통하여대출받았던것이사금융이었습니다.뒤는은후회지만지금이라도열심히살아가는중입니다.1년이상동안열심히일하고번돈을한푼써보지도못하고모조리사금융상환금으로탕진되는것이너무괴롭습니다.투자자분들의도움으로힘들고지친삶을조금이나마보람을느끼는삶으로바꿔보려고합니다.많이도와주십시요.</t>
  </si>
  <si>
    <t>탄산칼슘을제조하는회사에서근무중입니다.동일업체에서는국내에서3손가락안에들어가는튼실한회사입니다.지금까지급여가한번도밀린적업고요,급여일이주말일경우는하루전에입금됩니다.매월8일이급여일이고요,상여금은600%(2개월마다100만원이입금)입니다.급여의지출내역은다음과같습니다.급여월평균130만,상여금50만,총180만사금융상환금태강20만,웰컴13만,엠원11만,바로12만,머니10만,산와15만,아이루리아28만총109만원통신비5만원기타잡비(담배)5만가정생활비(전기,수도등모두포함)40만이상지출내역은없습니다.조그만마을의지역특성상교통비는필요가없고요.회사출퇴근도통근차량을이용하고있습니다.상환능력은되는데,비싼이율에서벗어나고싶습니다.조금이나마여유롭게살아가고싶은심정입니다.대출을받게된다면소액이남은태강과웰컴을정리할것입니다.그렇게되면조금이나마여유를가지고살수있을것같습니다.여러투자자분들의많은도움바랍니다.</t>
  </si>
  <si>
    <t>금융권상환을하고싶습니다.도와주세요~~</t>
  </si>
  <si>
    <t>3월13일에고금리대출로인한자산관리공사(캠코)에환승론신청을합니다...가승인도받아놓은상태이구요..그러나6개월이경과해야만신청이가능하지만6개월이경과하지않은대출이있어서이렇게신청하게되었습니다.아직한번도연체한적이없었고제가다니는직장도상장대기업이어서연말보너스로꾀나옵니다...연체없이성실이상환잘하여투자자님께수익을약속드리겠습니다부탁드리겠습니다~</t>
  </si>
  <si>
    <t>월급여175만원캠코대출월상환액23만원이상나갈것이없습니다...</t>
  </si>
  <si>
    <t>신용카드대금납부</t>
  </si>
  <si>
    <t>현재대학원생이며,과외등으로월수입200정도됩니다.지인에게현금서비스로돈을빌려주었는데기일내에갚지못한다고통보받아서본인도많이당혹스러운상태이며오늘9일이카드대금납부일인데200만원중130만원이부족해서이렇게올리게되었습니다.</t>
  </si>
  <si>
    <t>16일,25일이돈들어오는날입니다.</t>
  </si>
  <si>
    <t>결혼자금으로대출신청합니다</t>
  </si>
  <si>
    <t>대출신청합니다.지난6월에대출신청했다가결혼이좀미뤄지게되어중간에취소했구요다시신청합니다.10월10일결혼예정이었다가미뤄져12월19일로확정되었습니다.도움주신다면열심히상환하겠습니다지난주신청했다가장염으로입원하여서루등일체하지못해머니옥션측에자동유찰부탁하여다시올립니다</t>
  </si>
  <si>
    <t>저는3개월전까지외국계항공사승무원으로근무했습니다.현재는국내에들어와과외와번역일을좀하고있습니다.지금그일하면서국내항공사경력직공고나는대로시험볼생각이구요,제가그전에일하던카**항공사는원칙적으로결혼을불허하고있는상태라국내로의이직을하려고하구요,결혼준비때문에일을조금일찍그만두게되었습니다.1.기존대출내역-기존대출내역이전혀없습니다.가능하면금융군에서대출을받고싶었지만현재일하고있는것으로는대출이안된다고하더라구요.2금융권에서는가능한데금리가38%라고하더군요.물론가능금액도작었구요.그래서이쪽으로문을두드리게되었습니다.2.주수입원-현재과외는4건하고있으며200만원현금수령입니다.돈받는날은제각각이네요-지난달에는번역을한게있어서통장으로200만원들어온내역은있습니다.번역일은정기적으로하는일이아니라보너스개념으로생각해주시는게좋을것같구요.현재고정수입은200이라보시면됩니다.현재는과외를늘리거나줄일생각은없습니다.-고정지출내역대출금이없기때문에보험료와휴대폰만고정지출이있습니다.보험료와휴대폰합쳐20만원이안됩니다.나머지는제가쓰는금액이구요.-상환계획현재시점에서는200이수입이구요.여기서상환한다고보시면됩니다.그리고항공사에들어가게되면수입을더많아집니다.또한결혼후에는바로반정도는상환가능할것같습니다.축의금에서반정도는상환을할계획입니다.혹여항공사취직이되겠냐하시는분이있을지모르겠는데경력직은취업이잘되는편이구요제가있던항공사평이높은편이라국내항공사에서도선호합니다.참고로제가외국에서주로썼던외환은행통장내역첨부가능합니다.한참체크카드를많이썼었거든요.그리고번역비받은건꼭우리은행으로받아야한다고하셔서우리은행통장개설하여받은내역이있습니다</t>
  </si>
  <si>
    <t>희망을갖고살고싶습니다.</t>
  </si>
  <si>
    <t>안녕하세요처음엔사회초자로집안일로필요해서중계업자를통해여기저기빌리다보니사금융조회건수가많아지고1,2금융쪽은의료보험적용대상자가아니라는조건으로많이거절당했습니다.그래서연체없이이자를상환하다보니정작필요한데는쓰지도못하고급여가차감되더라구요..이제는미래에대한희망도조금씩갖고지금처럼성실하게작은꿈을위해살아가고싶습니다.6남매를지극정성으로키우신부모님껜말씀조차못드리고이렇게빚만쌓여가는생을살고싶진않습니다.제발투자자님들의진심어린도움이필요로합니다.</t>
  </si>
  <si>
    <t>한성저축은행-500만원-약15만원(이자)신라저축은행-300만원-약25만원(원금,이자)산와머니-150만원-약10만원(원금,이자)일부상환하고이자를줄이고나머지는동생학비에보태려합니다.꼬박꼬박갚아나가겠습니다.지금까진통신사를비롯하여연체한번없었습니다.믿고도와주시길간청합니다.</t>
  </si>
  <si>
    <t>꼭!!!성실상환하겠습니다!!!</t>
  </si>
  <si>
    <t>이번에이사를가야합니다,그런데이사비용하고보증금이조금부족합니다.저희아저씨가알아보신다고하셨는데마냥손놓고있을수가없어이렇게신청을하게됐습니다.아저씨한테는지인한테빌린다고말했구요...대출하고이런걸싫어하셔가지구요...이사날짜가다가오는데마음이조급해져서이렇게아저씨몰래라도대출신청하게됐습니다.도와주세요....</t>
  </si>
  <si>
    <t>현재저는3아이를키우는직장여성입니다.물론저희아저씨도일을하고계십니다.기본적인생활비는저희아저씨월급에서지출하고있습니다.그리고3째아이는보육료지원도받고있구요..물론저도열심히일을하고있습니다.제가버는건지금쓰고있는대출잘갚아나가고있구요...남는건따로제가조금씩생활비에보태쓰고있습니다..대출받은건산와100만원월9만원씩나가구요,,,이번에급하게일이생겨햇살론에서받은600만원은정말갑자기힘들때저에게큰도움이됐구요...이건월22만원정도나가고있습니다..모자란다면한없이모자랄수있겠지만열심히벌고아이들도정말열심히키우면서살고있습니다.도움주시는분들에게는정말그고마움평생마음속에담아두고성실상환하겠습니다.꼭낙찰되서이사날짜에갈수있도록도와주세요!!!도와주세요...</t>
  </si>
  <si>
    <t>2번째머니옥션신청합니다.</t>
  </si>
  <si>
    <t>1년전에머니옥션에서사업자금으로700만원을빌렸었고,지난8월마지막대출금을납부를했었습니다.현재기존사업장에서추가로더확장을해야하는데자금이필요하여이렇게한번더머니옥션에게도움을요청하게되었습니다.</t>
  </si>
  <si>
    <t>현재제블로그를가보시면작년에대출할당시의모든데이타가있습니다.http://www.moneyauction.co.kr/blog/goengca/blog.run작년보다매출액도좀더늘었고,직원수도늘었습니다.사업장사진등록을하라고해서방금전에사무실내부에있는감시카메라로촬영한사무실내부사진도함께올립니다.오전시간이라강사가별로없고대부분의수업은오후부터시작이되고있습니다.제가현재하고있는사업은온라인영어교육이며,현재회원수는250~300명정도되고있습니다.이번에도한번더믿고제게투자를해주신다면투자해주신분들에게실망시켜드리지않게최선을다해서상환을하겠습니다.다른거보다작년상환내역서를보시면아실수있을겁니다.단,작년12월25일날크리스마스가끼어있고해서25일전에상환을했어야하는데연말에시간가는줄모르고일하다가그만2일늦게납부를한적이있었는데정말다른이유가아니고25일이금요일이었는데저희는24일부터휴일이들어가그다음주인28일날머니옥션에서전화를받고나서야날짜가28일인걸파악하고그날바로입금을했던적이있었습니다.그리고나머지는항상제날짜에꼭납부했었습니다.한번더제게기회를주시면감사하겠습니다.제사업에관해궁금하신점은언제든지쪽지로문의주셔도됩니다.</t>
  </si>
  <si>
    <t>사업운영자금으로쓰려고합니다.사금융상환과함께...다시하는사업이니만큼신중에신중을기울여다시시작하게되었습니다.디자인인쇄사무실입니다.컴퓨터및필름출력기를구입하고운영자금으로쓰려고합니다.컴퓨터와필름출력기는구입이끝났으며이제운영자금으로쓰려고합니다.</t>
  </si>
  <si>
    <t>1.대출건-국민은행700만원(13회납입잔액550만원)-현대캐피탈620만원(2납입잔액600만원)-원더풀490만원(24회납입중12회잔액300만)-머니옥션300만원(24회납입중17회납입월171,000)2월상환금액-국민은행월17만원,현대캐피탈월22만원,원더풀월31만원,머니옥션월17만원3주수입원-인쇄물제작(명함,전단,카다록,책자,복사제본등)및-인쇄소하청필름제작4.주수입금액-통장300여만원5.월고정비.-금융비용78만원-사무실임대료30만원-생활비100만원-총208만원6.상환계획-예전에디자인사무실을운영했을당시의거래처를다시확보하였으며예전과는달리필름출력을함으로써고정매출을확보하였습니다.여기서필름출력을잠시설명드리면...인쇄공정시꼭거쳐야하는과정이며이를제가인쇄소에서하청을받아필름을제작납품합니다.매일매일이루어지는공정참고로저에게투자하시는투자자분들중디자인작업이필요하거나인쇄물이필요하시면저렴한가격으로높은퀄리티의디자인으로작업을해드리겠습니다.많이들투자해주시면감사드리고인쇄물작업의뢰도많이들어왔으면좋겠습니다.필름출력기가궁금하실텐데그러면인쇄공정을모두설명을해드려야하는디개별적으로문의하시면알려드리겠습니다..</t>
  </si>
  <si>
    <t>다시한번시작하고싶습니다.</t>
  </si>
  <si>
    <t>온라인쇼핑몰을운영중입니다.종류는파티복무대의상쪽인데온라인쇼핑몰하기전엔직접고객에게의상을판매하고배달해주고대여도해주는일을하였답니다.5년전엔장사가제법되어꽤많은수입도있었습니다.그러던중할머니께서건강악화로(어머니께서안계신관계로))큰손녀인제가집에있어야만하는상황이되었지요.물론동생들도도와주었지만....그래서,그만두고집에서할수있는쇼핑몰을오픈하게되었답니다.그러나생각보다돈도많이들어가고광고비로젤루많이들어가더군요ㅠㅠ본의아니게사금융도이용하게되었답니다.몇군데이용하니가신용등급도하락하고..은행대출도안돼구여~~나이는들어가고...쇼핑몰운영은계속하고있지만수입은광고하면좀나오고안하면넘미흡하고...여름쯤할머니께서돌아가시고어느사이이렇게도움을청하는신세가되었네요...벌어야겠기에거래처였던분의매장에관리자로일을하게되었답니다.그래도사금융등생활비로들어간비용들이만만치않고저금도못하고해서다시장사를(의상대여와판매)시작해서3년동안의마이너스를채우려고합니다.초도상품사입비와차량유지비,약간의생활비가필요하답니다.다시한번시작하려는저에게도움을주신다면상환일을꼭지켜상환하겠습니다.</t>
  </si>
  <si>
    <t>기존대출HK저축은행1789천원(매당균등상환11만원)현대스위스은행60만원(매달이자납입18천원)국민은행카드론500만원(현이자109천원12월부터균등상환)사금융600만원정도(현균등상환월40만원정도)월수입매장170만원(매출액에다른+가있답니다.)대략220만원온라인판매약30만원(광고비등빼고)*의상대여(보따리장사)예상판매계획총매출1000~1200만원마진율40%~55%정도수입400~500만원차량유지비60만원운전직원월급150만원기타(핸드폰,식대등,)50만원직접수입150만원이상예상총수입300만원이상예상기존대출건도연체없이잘사용하고있답니다.투자를해주신다면열심히일해서상환일에잘상환하겠습니다.저녁엔도매시장에서일하고낮에는영업하고오더받아서직원에게배달시키고..장사를시작하면어여부채정리먼저하고일정기간이지나서부채가어느정도해결되고,돈이좀모이면쇼핑몰운영을본격화시켜볼생각이랍니다.나이더들어서큰가방메고영업하긴힘들테니..빨리갚고더나이먹기전에신용등급도올리고저같이힘든사람들도와주는투자자가되고싶어요.다시한번일어날수있게도와주세요~~~!!!</t>
  </si>
  <si>
    <t>고금리채무를한곳으로통합해서상환하고싶습니다.</t>
  </si>
  <si>
    <t>회사를다니다2년전에인터넷쇼핑몰시작했었습니다.장사를하면서부족한자금을대출받아이용하다보니신용도도많이하락하였고현재4곳에대출이있는상태입니다.여러곳에뿔뿔이흩어져있다보니결제일도제각각이고한달에4군데나가는금액만100만원가량됩니다.한곳에서대출을받아부채를통합하고자이렇게신청하게되었습니다.</t>
  </si>
  <si>
    <t>기존대출:솔로몬저축은행300만원:이자10만원가량(이자만납부)롯데캐피탈450만원:232,000원국민카드론:240,000주수입:현재는직장인/정규직으로근무중입니다.매월160~170만원고정수입이있습니다.고정지출내역:솔로몬,캐피탈,카드론외에카드값25만원~30만원가량핸드폰사용료6만원인터넷비3만원월160~170수입에현재대출을모두상환한다면80만원가량의여유가생깁니다.그러므로원리금균등상환으로매월30~35만원가량상환가능합니다.</t>
  </si>
  <si>
    <t>고금리대출상환및학자금마련</t>
  </si>
  <si>
    <t>기존씨티파이낸셜800만원,연35%대출을상환하고,고2자녀의학원비확보및일부생활자금용도임.</t>
  </si>
  <si>
    <t>현재연봉6천만원이며,매월원리금균등상환에문제없음또한,배우자의소규모자영업준비후본격시작하면자금운용에전혀문제없을것으로예상됨</t>
  </si>
  <si>
    <t>월세탈출~도와주세요</t>
  </si>
  <si>
    <t>안녕하십니까~저는서울에사는40대가장으로9년전자영업을하다실패하고현재의직장에9년간근무하고있습니다,이렇게머니옥션의문을두드린건4년전현재거주하는주택에보증금2000만원월35만원에계약하고2년간살다월세인상요구에월43만원씩지불하다보니정작손에쥘수잇는돈이안모여항상재자리걸음만하고잇어허무하기그지없습니다,이제또만기가다가오는데또세를올려달라할텐데걱정이앞서며그동안지불했던월세가무려1500만원에달하여너무아깝고그돈이면전세집이생길수도잇다는생각이간절합니다.월세지급하는비용으로대출굼상환하면서3000만원정도의전세집으로이사가면2년후엔전세보증금이제게남게되어다시일어설수잇는발판이될것같아,이곳저곳대출을알아보았으나신용등급이낮아대출이너무어렵기만합니다.대출업체는이자가너무높고또대출을미끼로수수료를요구하는사례도많고잘못하면신용등급하락하게되어염치불구하고머니옥션투자자분들께도움을청합니다.부디많은분들께서도와주시어부족한저의재기의발판을만들어줏면근면절약하는생활로꼭다시일어서는모습을보여드리겠습니다..</t>
  </si>
  <si>
    <t>-상환계획총수입급여월260만원연봉3370만원(보너스포함)부채총액2000만원(은행1500만원,캐피탈320만원저축은행170만원)자출내역-대출금상환약58만원-적금월20만원-보험월20만2천원-가족통신비약10만원-공공요금약15만원-교통비약20만원(가족교통비/유류비)-월세월43만원(추후대출성사시대출금상환용도로전환)-잔여수입가족식자제및교육비/생활자금으로사용</t>
  </si>
  <si>
    <t>재대출신청생활지금이요~</t>
  </si>
  <si>
    <t>긴급생활자금이구요김장및치과치료에쓰여질돈입니다신용카드가없어서목돈이들어가는치과치료가부담이되어대출을신청하게되었습니다</t>
  </si>
  <si>
    <t>(기존대출)신한카드대환:11월5일월급날기준(약1년정도연체없이값음)월약19만원정도상환남은금액약210만원정도기업카드대환:11월5일월급날기준(1년동안연체없음)월9만5천원상환남은금액0원(11월5일12개월완납으로끝남)새마을금고:임대아파트아파트보증금대출1423만원월이자및원금약19만원선원금일부2월1일부로끝나고3월1일부턴월9만원만납입하면됨햇살론대출:393만원월약12만원정도납입하고있음머니옥션:500만원2010년3월대출받음현재까지단하루연체없이성실상환중월약50만원납입직장:킹콩스테이크강남구신사동가로수길에있습니다홀총괄실장으로있구요일한지6개월정도되었습니다고정수입:월급매월5일날(10월5일기준)세금포함220만원통장에들어오는돈약200만원처남이주는월생활비15만원장모님께서매월저희에게값고계신돈50만원(11월5일부턴급여10만원교통비지원)총:약2750000원고정지출:아파트임대료145000원관리비평균130000원대출대환이자총약1000000원공과금(인터넷TV전화기도시가스등)80000원보험료약90000원(가족모두포함)교통비100000원핸드폰비(부인포함)약120000~130000원딸기저기및물티슈약110000원생활비약600000원기타(경조사비외)100000원총:약2480000원약27만원정도여유가더있구요12월중순부턴저희에게매월50만원씩장모님께서값고계셨는데조금안정적이게될때가지도와주시고자20만원씩더도와주시기로하셨습니다.기업카드대환론롯데카드대환론1년동안연체없이성실납입하여서10월에롯데꺼끝났구요11월5일날기업거끝납니다머니옥션에서단하루도연체없이열심히값고있습니다지금처럼성실히잘값을거구요한번더믿어주시고투자해주세요</t>
  </si>
  <si>
    <t>26살.대한민국남자로서성실히상환할것을맹세합니다.</t>
  </si>
  <si>
    <t>&lt;거짓없이정말사실대로작성하겠습니다&gt;-대출을하게된계기-중학교시절부터기울기시작한저희집안은갈수록어려워져정말TV에서만보던쌀이없어밥을먹지못한적도있었습니다.겨우겨우고등학교를졸업하고닥치는대로일만하였고군대제대후역시이때까지열심히성실하게일해왔습니다.어찌보면20살때부턴저희집가장역할을해왔습니다.올해저와6살차이나는천사같은여동생이학원한번다니지않고혼자공부해서서울안에있는대학교에입학하였지만저는마냥기뻐할수만은없었습니다.모아놨던돈과여기저기지인들께빌려서학비및생활비를보태었고크지않을거라생각되었던돈들이모이고모이다보니제수준에서한번에일시불로상환하기에는역부족인상황이되어버렸습니다.그래서이렇게도움을청하게되었습니다.꼭부탁드립니다.-대출금의사용용도-웰컴론대출환승300만원지인들에게갚기위해쓴현금서비스160만원나머지는제생활비및동생한테조금보내주려구요</t>
  </si>
  <si>
    <t>웰컴론300만원36%정도로알고있습니다.한달딱납부했는데요314000원냈습니다.금리가너무쌘듯하여환승하려구요.-주수입원-야간에바텐더로일하고있습니다.(이상한곳아닙니다정말칵테일만들고서빙하는곳입니다)-주수입금액-고정수입150정도구요장사잘될때는더받을때도있습니다.-월지출내역-핸드폰사용료10만원친구네집에얹혀사는데한달에15만원정도지불합니다식대및생활비45만원-대출이후의상환계획-투잡뛰려구당구장아르바이트하나더구했습니다아침에4시간잠깐하는거지만많은보탬될거같구요150만원에고정지출금이70만원정도입니다절대상환연체하루도없도록하겠습니다도와주세요.부탁드립니다</t>
  </si>
  <si>
    <t>가입센터를하려구하는데자금이부족하여신청합니다.</t>
  </si>
  <si>
    <t>안녕하세요!HCN현대그룹인터넷가입센터및딜러점을유치하는데자금비용이부족하여대출신청을하게되었습니다.사업을시작하게된계기는본경력이10년에통신직업이라서[광케이블,HTFC,선로및기사]를하였었는데,부친의병환으로인하여다니던직장을그만둬야할수밖에없는상황이되었고결국1년의투병생활끝에돌아가시게되었습니다.그이후로정직원자리는경력에비해연봉이작더라구요!그래서외주업체다니다가새롭게사업을해볼까해서소자본으로사업에손을대게되었습니다.컴퓨터및웹싸이트구축비용이예상보다많이들어서나머지부족한부분만대출받고자합니다.처음부터무리하게고액의사업자금을투자하기는좀불안정하고일단,소액으로많은소득을얻어볼까합니다.관심있는투자자분들께서는따로연락주시면성심성의껏상담해드리도록하겠습니다.[파워콤,하나로,KT,지역케이블인터넷]모두오더부분은서브점과이미협의를마친과정이오며현대그룹외다른통신사쪽도늘려가면서[영업및설치점]까지운영할계획중에있습니다.</t>
  </si>
  <si>
    <t>예산은1건당HCN본사에서당사로나오는인센티브는인터넷90.000원+디지털방송15.000원+인터넷전화8.000원입니다.영업방식은DB데이터전산으로주업무를하오며,통합화된전산으로TM업무는순조롭다고봅니다.1일예상영업건수는대략전산업무로만10~20건정도이며한달평균400여건정도될것같습니다.지금사업장은청주지만,통합전산이라타지역도역시영업이가능하게되어서사업을해볼려고크게마음을먹게되었습니다.상환날짜는확실히보장해드리오며,믿고결제하여주시면대단히감사하겠습니다.그럼사업번창이되기를기원해주시옵고,투자자님들의행운이가득하시기를바랍니다.끝까지읽어주셔서대단히감사합니다..</t>
  </si>
  <si>
    <t>22세실질적여자가장입니다..</t>
  </si>
  <si>
    <t>안녕하세요.15세때어머니를여의고홀아버지와남동생과떨어져살면서가장노릇을하고있습니다.아버지와동생은친척집에서머물며더부살이하며일용직으로근근히지내고있습니다..제가돈을벌어조금의생활비를보태어주고있었는데..동생이얼마전너무힘들다고울면서연락이왔습니다..더부살이가힘들겠지요..그런동생과아버지월세집보증금정도는마련해주고싶은데저도나와살며매달35만원씩월세내고얼마전크게아파서100만원이란큰돈을카드값으로지출을했습니다..제기본적인생활비와병원비로버는돈을족족이다쓰다보니모아놓은돈은없어서이렇게도움을청하게되었습니다..정말진솔하게부탁드립니다..도와주세요..</t>
  </si>
  <si>
    <t>아웃소싱을거쳐현재약2년째재직중이구요..한달에주월급으로200만원정도받고있습니다..기본적인핸드폰요금과.월세.관리비.소소한생활물품생활비로약100만원씩쓰고있구요.나머지는아버지에게보내드리고있었습니다.제소소한생활비를줄이고아버지께드리던돈도조금줄여서꼭상환할것을약속드립니다.</t>
  </si>
  <si>
    <t>꼭도와주세요~~^^*</t>
  </si>
  <si>
    <t>안녕하세요??저는부산아주번화가에서옷가게를하고있습니다.손님도꾸준히늘고있는편이구요~~현금장사를위주로하다보니하루하루들어오는돈으로열심히모아서물건하고장사하고있습니다.하지만동대문의특성상보증금을걸어야할때가많은데요..그래서동대문거래처에묶인돈이꽤많습니다..또장사하다가돈이급할때은행권을먼저알아보지않고생각없이사금융을먼저쓰게되어서..환승론을통해서다갚았습니다.옷장사는매시즌마다한번씩크게물건을하는데요이번겨울신상품할돈은장사하면서모아두었지만손님들이수제화를많이찾으셔서수제화와가방을함께하려다보니목돈이필요하게되었습니다.은행에서빌리든절대한번도하루도늦은적이없습니다~저한테투자해주시면정말열심히장사해서갚아드리겠습니다!!꼭도와주세요~~^^*</t>
  </si>
  <si>
    <t>기존대출내역(이율과금액)새마을금고(1000만원이율10%)월상환내역이자만나가고있구요.가게의카드매출통장에서자동이체되구있습니다월10만원국민은행(300만원이율13%)한달에약30만원정도나가고있습니다.하나은행(800만원)이건처음장사할때알아보지않고사금융을쓰고한승론을통해서갚고매달꼬박꼬박이자를내고있습니다.한달에20만원정도입니다주수입금액월매출:평균3000만원순이익:평균1300만원월고정지출내역가게월세:300만원텔레캅,전기세등50만원직원월급:300만원부모님:100만원생활비(차비):70만원이자:60만원적금:40만원대출이후의상환계획월300만원정도의돈은항상가지고가고있습니다.대출이후꾸준히정말더욱더책임감을가지고장사하여서꼬박꼬박잘갚겠습니다</t>
  </si>
  <si>
    <t>연체한번없이여기까지왔는데도와주세요.</t>
  </si>
  <si>
    <t>처음에아무생각없이어린나이에대출을400만원받은게계속불어나서여기까지오게됐습니다.정신차리고보니너무멀리왔네요.어린나이에대출이뭔지도모르고그냥빌려준다기에바보같이덥썩받아서그이자가계속불어나서이젠원금이제연봉을넘었습니다.그래도대출을최우선으로해서열심히갚고있습니다.처음보다많이갚았지만이율이너무비싸서원금이줄지가않아악순환이계속됩니다.그래서이번에한번에모아서갚으려고합니다.2년정도대출을해왔는데한번도연체한적없습니다.도와주시면정말성실하게갚겠습니다.</t>
  </si>
  <si>
    <t>현재수입은회사연봉이1700정도되고(상여금없이고정수입입니다)그외에20만원씩고정적으로다달이들어오는돈이있습니다.그리고회사에서현금으로가끔씩받는돈이있는데이건포함시키지않았습니다.연봉수준은대략2천만원정도로생각해주시면됩니다.현재적혀있는고금리대출이외에1금융권에대출이있습니다.우리은행에1100만원(5년)국민은행350(10년)둘이합해서다달이34만원씩나갑니다.그리고현재상환하려고하는저축은행3백만원은현재이자만9만원나가고있고롯데캐피탈은다달이원금+이자16만원그외에카드론받은게원금+이자로30만원정도씩나가고있습니다.대출이많다고생각하실지모르겠지만정말한번도연체없이사금융에는손도안댔습니다.솔직히줄여서말하고싶지만솔직하게말씀드려야된다고생각하기때문에아무것도줄이지않고전부다말씀드립니다.지금대출받아서갚으려고하는돈은롯데캐피탈393+중도상환수수료19만원롯데카드론+현대카드론290만원저축은행300만원입니다.도와주시면정말연체없이성실하게갚겠습니다.지금현재</t>
  </si>
  <si>
    <t>4금융상환과생활자금필요로대출신청합니다.</t>
  </si>
  <si>
    <t>안녕하십니까저는27살직장인입니다.이른나이에결혼을해서3살된아이가하나있는데혼자벌어서집안을꾸리다보니까많이힘들어서4금융권에서대출을받았는데이자가너무많아서힘들어서머니옥션을통해서상환대출좀받으려고합니다.햇살론과러시앤캐시,스타크레디트세곳을사용중인데스타크레디트를상환하고싶습니다.스타상환하고200만원정도는생활자금으로좀쓰려고합니다.연체없이잘쓰도록하겠습니다.부탁드립니다.</t>
  </si>
  <si>
    <t>기존대출햇살론800만원11%러시200만원37%스타크레디트300만원44%매달고정적인지출햇살론22만원(원금이자포함)러시12만원(원금이자포함)스타크레디트12만원(이자만)통신비10만원급여는기본급110+수술수당과야간수당이있습니다.대략150만원정도받고있습니다.연체없이잘쓰겠습니다.도와주십시요.</t>
  </si>
  <si>
    <t>대출좀부탁드립니다</t>
  </si>
  <si>
    <t>생활자금이필요합니다.예전사용하던대출을모든완납하고하나가남았습니다이번대출로상환하고싶습니다</t>
  </si>
  <si>
    <t>현재연봉3000만원이고한건만해결하면기대출이없습니다따라서매달납입해야할금액을차질없이상환할수있습니다..힘든경험도해봤고더이상사금융을쓰고싶지않아서이렇게도움을요청합니다</t>
  </si>
  <si>
    <t>2등급고신용투자해주세요.</t>
  </si>
  <si>
    <t>보시다시피2등급직장인입니다.개인적으로화가로활동하면서국내유명한아트스튜디오에서총괄실장으로근무중이고,조만간한예종에서회화석사과정에진학할예정입니다.대출목적은한예종학자금과내년말로예정된개인전준비에필요한자금이고요.전체필요한자금중에서대부분은저축한돈으로충당하고,나머지여유분으로500만원정도를머니옥션에서대출받고자합니다.왜2등급이은행을놔두고머니옥션에서대출을받는지의아하실수도있지만,이유를간단하게말씀드리면신용조회기록과대출기록이남지않아서입니다.저는기대출이전혀없습니다.지금까지모든대출은남편명의로받았고,저는신용카드만2개(하나는제것이고하나는남편것,가족카드)사용합니다.연체한번도없고요.12만원현금서비스는남편이체크카드를집에놔두고가서급하게현금이필요해서받은겁니다.</t>
  </si>
  <si>
    <t>급여통장으로월급세후250만원씩꼬박꼬박받고,4대보험되고,소득증빙가능합니다.남편은일반법인임원으로근무중입니다.남편도대출사실알고요.사실머니옥션도남편이알려줬어요...생활비나보험료,공과금은거의남편급여로하고,제급여는여유자금으로저축하니상환능력은의심하지않으셔도됩니다.2등급직장인이니믿고투자해주세요.</t>
  </si>
  <si>
    <t>아버님의병원비</t>
  </si>
  <si>
    <t>며칠전아버님이뇌출혈로쓰러지셔서갑자기돈이필요하게되었습니다..아버님이지금까지집안의모든경제적인부분을책임지고계셨는데갑자기이런일이발생하여병원비를마련하고자합니다</t>
  </si>
  <si>
    <t>현재대기업의1차협력업체에서근무하고있습니다..근무한지는올해4월달에입사하였습니다..대기업협력업체가보니근무환경도좋고급여도괜찮은편입니다..다만소득대비부채가좀많습니다..결혼한지이제한달도안되어서모아놓은돈도없고결혼하기위해서최근에대출받은건들도있습니다..급여는7개월평균200조금넘습니다..부채하나은행=300만원,sc제일은행450만원=결혼식준비하느라고최근에받은대출입니다.하2회납입=이자만내고있습니다.=10만원씩결제일에통장에넣어놓구요.sc제일은행1회납입=145,000원팝펀딩=500만원(올해2월달에대출받았습니다.지금까지단기연체2번했구요..현재320만원남았습니다.)==한달에30만원씩나갑니다.피투피머니=300만원=지금170만원정도남았습니다.==한달에17만원씩나갑니다.소득200지출하나은행-10만원sc제일은행-14만5천원팝펀딩-30만원피투피머니-17만원그밖에지출생활비-회사에서하루3끼식사제공사택제공핸드폰비-55,000원보험료-78,000원기본적은생활비20만원하면기본적으로100만원정도는들어갑니다남은돈으로성실히상환약속드립니다.*저에게투자에도움이될지몰라말씀드립니다..현재저도머니옥션투자자클럽회원입니다..지금은비록빌리는입장이지만작년초에가입하여조금씩이나마투자도병행하였습니다.현재는수익률랭킹12위이구요.누구보다도투자자님들의마음을이해하려합니다..궁금한거있으시면질문남겨주시면답변드리겠습니다..병원에있는관계로답변이다소늦을수도있으니양해바랍니다.</t>
  </si>
  <si>
    <t>개인채무상환</t>
  </si>
  <si>
    <t>이번에도좋은결과가있을수있길기원합니다.</t>
  </si>
  <si>
    <t>보시면아시겠지만저는머니옥션을여러차례이용을했었습니다...상환도지난달에모두종료되었구요,,개인과외를하고있는데사실겨울이조금힘든시기입니다..중3애들은고등학교가면서야자땜에과외하기가힘들고,,,고3애들은이제끝났으니빠져나가고,,,,그래서기존700만원이상을고정적으로벌어들였는데,,,,애들변동이좀심해서현재수입은400만원정도가됩니다...저희가정은매월들어가는비용이꽤많습니다...저희는재테크를계로하고있어요...워낙직업도그렇고신용등급도좋지않아대출이쉽지않아혹시목돈들어갈때를대비해서믿을만한곳에지금몇년째계속넣고있지요..(곗돈만240만원입니다.)계특성상매월정해진날에꼭넣어야하고해약도할수없는지라이곗돈땜에넘힘드네요..빠진인원들은이번기말고사끝남약간보충되고,,,또봄학기되면들어올걸로믿습니다...완전잘나가는강사는아니지만지역에서인지도가있어학기중에는수업을받을수도없는상황을과외시작하면서계속겪었지요..수입이그정도로됐기에&amp;#44248;돈부터차할부금,,,머니옥션,,,월세,,,애들양육비모두감당하고도남을정도였습니다.문제는갑자기줄어든수입때문에이곗돈을해결하기가넘벅찹니다.은행권대출은꿈도못꾸고,,,다른금융권을이용하자니이자도넘부담되고무엇보다내년이나아님2년후에는집을살생각인데신용등급관리가안되면대출이힘들것같아,,,계속이용해오던머니옥션을신청하게되었습니다.직접말하는게아니고글로쓰다보니길어졌는데요...요점은과외도사업인지라겨울동안갑자기줄어든수입으로인해정기적으로들어가는돈들을힘들게넣게되어서요,,한번더투자자분들에도움을받고싶습니다...연체가짧게약간있긴한데그건제가기존에신청했던대출건들밑에설명되어있구요....정말투자자분들도이해할수있을정도의단순한연체였습니다(꼭확인해주세요)모두대출초에있었던일이니최근1년정도는연체없었습니다.</t>
  </si>
  <si>
    <t>기존에상환했던머니옥션금액보다훨씬적은금액이니절대연체하지않을자신있습니다.그리고방학때면특강형태의수업이더생기니믿어주십시요..지금당장이넘힘들어정말많은고민끝에어렵게신청결정을내렸습니다.기존에투자해주셨던분들믿어주시고한번더해주시면정말감사드리겠습니다.</t>
  </si>
  <si>
    <t>어떠한경우라도최우선상환을약속하겠습니다</t>
  </si>
  <si>
    <t>안녕하세요여러분의도움을청하고자합니다저는직장생활을하다사업에뜻을품었다쓴맛을보고다시재기중인조성욱이라고합니다저는잠시아르바이트를하다한달전부터역삼동아르누보시티레지던스호텔에서정직원으로일한지한달이넘었습니다.제가친구와원룸에서함께살고있었는데같이살던친구가직장이전으로집을옮기게되어반반씩부담햇던보증금을돌려줘야해서대출을알아보게되었습니다.하지만제가이전에생활자금으로대출을받았는데잘모르고대부중개업체를이용하여다시이용하려하니과다조회로대출이어렵다고하여이렇게도움을청합니다.</t>
  </si>
  <si>
    <t>저는현재산와머니에서연48%의이율로300만원을대출하였으며매달16만원씩원리금균등상환중입니다현재역삼동아르누보시티레지던스호텔에서보안업무를맡고있으며월급여는152만원입니다저의현재고정지출은앞으로월세30만원,통신비(휴대폰,인터넷)10만원세금5만원,교통비7만원정도입니다급여는152만원원룸월세30만원산와머니16만원통신,교통,세금22만원경매상환금액20만원-------------------------64만원정도가나머지생활자금으로서생활이여유롭진않지만대출금을상환하는데는큰부담은없을것으로생각됩니다.여러분께저저에힘이되어주신다면이은혜잊지않고더욱성실히살도록하겠습니다,끝까지저의글읽어주셔서감사드리며꼭부탁드립니다감사합니다</t>
  </si>
  <si>
    <t>28살의직장인입니다.</t>
  </si>
  <si>
    <t>안녕하세요28살에직장에다니고있는직장인입니다.대학시절쇼핑몰창업의실패로대출을하게된게직장을얻고나서도조금씩갚아나가고있지만이자와여기저기돈나갈데가있다보니깐아무래도연말이되니생활자금이조금부족하게되네요,,급하게쓸일도있고요,,친인척의결혼,돌잔치도많고요,,회사의경,조사다뭐다해서,,그리고이제회사에취업한지1년4개월인데여기회사는1월말에연말보너스가나오다보니연말에쓸돈이지금부족하다시피해서돈이조금필요해서신청하게되었습니다.꼭도와주셨으면합니다.절대연체없도록상환하겠습니다.이제내년이되면월급도조금오르고연말보너스도1월말에나오면생활에안정이조금올것같습니다.거기다가기존대출건도모두원리금이라내년에상환되는곳도잇고요,,꼭좋은투자자분의도움기다리겠습니다.</t>
  </si>
  <si>
    <t>알프스론-900만원미래저축은행-280만원프라임저축은행-500만원hk저축은행-170만원웰컴론-90만원월컴론을제외한나머지는모두20프로이내의이율로원리금균등상환식으로갚아나가고있습니다.300만원을빌려서우선사금융인웰컴론의원금을상환후나머지금액은생활자금으로사용하고싶습니다.</t>
  </si>
  <si>
    <t>또한번부탁드릴께요...</t>
  </si>
  <si>
    <t>지금저희부모님명의로된집에서살고있습니다..근데집이넘오래되서..거의20년정도된일반주택입닌다..집이넘낡아서이번에아버지도움으로집을조금고쳤습니다..근데손델대가많다보니생각보다돈이넘많이들었습니다..그래서죄송한맘에100만원정도친구한테빌려서조금보태드렸습니다..그리고이제전기쪽을고칠려고하는데..또친구에게빌리자니..한꺼번에갚기가넘힘들어서요..저희집은일층과이층이있는데...전기를같이쓰다보니..누진세가넘많이들더군요..저번에이층세를줬을땐아저씨혼자계셔서...전기많이나와봤자..4만원이었는데..지금은10만원정도나옵니다..전기세가넘많이나와서물어보니누진세라더군요..그래서전기세를한집에서5만원정도나오는데..생각해보니..이렇게계속살다보면넘손해인거같아서염치불구하고이렇게또신청하게되었습니다..또막달이다보니생활비가조금모자라고..애기가지금은어린이집다니는데..이제6살이라서유치원에보낼려니돈이많이들더군요..더군다나지금은어린이집이조금거리가있어서...집앞으로옮길려구요..사실저축은행에서빌려볼까했는데...핸드폰연체가있어서안되더군요..만약여기서받으면핸드폰연체된거갚고친구한테갚고전기고치고싶은데..믿고빌려주시면잘갚을께요...저번에한번연체껀이있는데계좌이체를안해놔서제실수로담날바로이체해드렸습니다..다신그런일없을테니한번믿고도와주세요..</t>
  </si>
  <si>
    <t>신랑월급180만원+제월금60만원=240만원입니다..대출값...40만원과머니옥션30만원입니다..그리고애기어린이집비는이제옮기면15만원정도더내야하더군요..나라에서100%로받는데도애기가6살이되어서...더내는게있더군요..그리고신랑용돈20만원정도되구요...차비는회사차로이동하기&amp;#46468;문에필요없습니다..그리고세식구밖에없어서생활비는별로안들고요..제앞으로된적금이두개정도있는데돈내는건아니고...제가학원차릴라고부모님께서들고계십니다..혹시나제가그럴일없겠지만못갚게된다면그게담보로잡을수있습니다...(새마을금고2500만원부산은행500만원)한번더믿고해주시면착실히잘갚겠습니다..부탁드릴께요..</t>
  </si>
  <si>
    <t>엄마치과치료비용입니다,,</t>
  </si>
  <si>
    <t>안녕하십니까.저는올해26세(여)직장인입니다.갓성인이되었을때아버지의사업목적으로제명의로대부업을사용하게되었고,아버지가갚은줄만알았던것이몇년간연체가되어체무불이행정보도등록이되고,말았습니다.아버지와어머니가이혼한상태이고현재아버지와연락을하지않는관계로대학을중도포기하면서직장생활을하며모아온현금을탈탈털고부족하여타피투피금융에서대출을받아완납하고정상생활을하고있었습니다,그런데평소당뇨가있으신어머니가잇몸질환을앓고계신걸알게되었습니다.치과치료가큰돈이들어그동안말씀을하지않으셨는데,하루라도빨리치료를해드리고싶습니다.잇몸질환치료와,인플란트를못하여틀니맞춤비용을목적으로대출을신청합니다.</t>
  </si>
  <si>
    <t>월급여120만원으로지출은TV+인터넷+집전화+핸드폰-10만원보험료-15만원교통비-5만원타대출상환-20만원생활비-20만원~30만원(엄마께드리는돈)기타잡비-20만원으로매월30만원정도의여유가있어,상환하는데무리가없습니다.제발저희어머니의고통을하루빨리없앨수있게도와주세요!</t>
  </si>
  <si>
    <t>잉크,토너및전산용품사업시작한지1년5개월이넘어가면서사업확장을위한자금이필요해서신청합니다.대형복사기(임대용)매입과각종자재와기구를매입하기위한사업자금필요목적입니다.</t>
  </si>
  <si>
    <t>세금으로인해서신고내역은적지만실소득은신고내역의2배이상입니다.필요하시다면통장내역공개하겠습니다.사업특성상거의현금거래다보니하루에현금만25~40만원정도수입이있습니다.네이버,다음,야후모든검색사이트에'잉크로드'를쳐보시면지역정보를통해실사업유무를아실수있을겁니다.현재월생활비50만원정도,금융150만원정도,도매물건값150만원정도!또한기존에대출이있지만연체기록한번도없습니다.믿고투자해주십시요!</t>
  </si>
  <si>
    <t>처음처럼...다시뜁니다.투자자분들의도움이필요합니다.</t>
  </si>
  <si>
    <t>2007년11월어머니께서돌아가신후후유증으로많이힘들다아버님의도움으로하루하루열심히회사를꾸려나가고있습니다.개업후2년동안은병원비로사용한돈을갚느라많이힘들었습니다.머니옥션의도움도한번받았구요.단하루도연체한적없습니다.작은회사지만아버님께서은행사무기기업에오래종사하셔서그노하우로신형위조지폐감별기까지개발하였습니다.연말우체국및금융권은행사무기기입찰이내년으로연기되면서금전적으로어려움을겪고있습니다.70%는사업유지비로사용될것이고,30%는요즘통이가아프셔서입맛이없으시다는아버님의틀니를위쪽이라도해드려야할것같습니다.대출로도움을드린다는게부끄럽습니다.미리미리여유있게자금을준비못한잘못도크지만사업운영이라는게쉬운일은아니더군요.소모품은꾸준히납품이되니도움을주신다면2011년을기약하며다시한번도약할수있을것입니다.다시한번부탁드립니다.</t>
  </si>
  <si>
    <t>====기존대출내역====머니옥션대출원금8,000,000원30%대출잔액6,133,501원월납입금447,302원---&gt;소모품및자재관련비용으로큰도움을받았습니다.그후로신용등급이3등급이나올랐고,머니옥션투자자님들께다시한번감사드립니다.단하루도연체하지않았습니다.국민은행카드론6,700,000원19%월104,630원1,300,000원19.9%월24,098원(내년2월부터월100,000원납입)---&gt;신형위조지폐감별기금형대금지급농협현금서비스450,000원---&gt;카드론/현금서</t>
  </si>
  <si>
    <t>내작은보금자리를위한대출입니다ㅠㅠ</t>
  </si>
  <si>
    <t>제가이번에회사때문에집을옮길려고하고잇습니다그러나회사생활을시작한지얼마안되서아직모아둔돈이얼마없습니다저만의작은보금자리를마련하고자이렇게대출신청을할려고합니다</t>
  </si>
  <si>
    <t>지금현재400만원정도대출이잇구요한번도연체된적없습니다회사생활한지얼만안됫지만(약3개월)열심히일해서연체되는일없도록열심히갚을것입니다</t>
  </si>
  <si>
    <t>안녕하세요다시한번부탁드리려고합니다.</t>
  </si>
  <si>
    <t>안녕하세요머니옥션투자자분들의도움으로집도무사히이사하고사고비용등도투자자분들의도움으로잘처리를받았습니다2번의도움으로현재잘살고있구요이번대출목적이전부터사용하던사금융과저축은행을상환하고머니옥션에만상환을하고싶습니다.현재사금융이자는48%저축은행39%입니다.</t>
  </si>
  <si>
    <t>현재급여는세금포함보통220~250까지평균금액으로나오구요작년에는연봉이2650이엿지만올해는2800(기타수당포함)식비뺀금액(현금수령15만원)정도됩니다,2011년은2950으로책정&amp;#46124;구요.6급에서5급승진.현재:아이루리아:500(440남음)연체단하루도없음원더풀:350(200남음)연체단하루도없음현대스위스:500(270~280남음)단기2~3일연체몇번있음머니옥션총1100만원연체단한번이번에뜻하지않은문제로인하여입금일이매월25일이였으나13일날입금하기로머니옥션측과투자자분들께상세히알렸으며금전문제가예정일13일보다빠른10일에해결되어바로입금하였습니다지금껏14~15개월을쓰면서연체한번없었습니다투자자분들께서믿어주신만큼저도신용을읽고싶지않았습니다,월급여평균200만원(식비15만포함하면)220만원평균현제월상환금:아이루리아22만원더풀16만현대스위스:이자만내두되지만(원금까지같이내고있음)24만머니옥션64만대략총월상환금액(120만원이됩니다)보통80~100정도가남는데따로나가는돈은담배는피우지만술은전혀입에도대지않기에개인오락비용및담뱃값20만원식비는집에서밥을해서먹기때문에밥값비용은없습니다찬같은경우는집에서가져다가먹습니다또한혼자서전세를살기때문에월세나가는경우도없을뿐더러휴대폰비용은조금나오기는하지만기본요금정도입니다(회사에서업무특성상폰지급고객과의통화하루60~80통)차량은없고차비로보통3~만원정도가들며보통선배들차량으로출퇴근합니다,또한기업은행에적금도많이는아니지만10만원가량넣구있습니다.이번에대출을받게되면현대스위스와원더풀을상환하고싶습니다,조금남은금액은개인사용목적입니다.</t>
  </si>
  <si>
    <t>결혼자금이부족합니다.</t>
  </si>
  <si>
    <t>이번1월22일결혼을합니다.결혼자금이약간부족해서신청하게되었습니다.현재직장인(정규직)이고결혼후에도당연히직장유지할것입니다.부디새로운출발에도움주시면감사하겠습니다.</t>
  </si>
  <si>
    <t>부채-농협400만원.금리11%-월12만원상환산와300만원.금리43%-월18만원상환공과금-7만원핸드폰-5만원생활비-50만원총한달지출액-92만원~100만원한달여유자금-30~40만원가량결혼후맞벌이계획배우자정규직.부채없음.</t>
  </si>
  <si>
    <t>투자자님들도와주세요!</t>
  </si>
  <si>
    <t>사금융대출건을상환하고자이렇게문을두두리게되었읍니다.투자자님들좀도와주세요...두번다시사금융은쓰지않을것입니다.</t>
  </si>
  <si>
    <t>현재까지도연체한번없었지만원금은못값고이자만나가는실정입니다.투자자님들이도와주신다면정확히하루빨리원금과이자상환하면서마음의여유를갖고싶읍니다.도와주세요!!!상환기간을24개월로정했읍니다.다시한번부탁드립니다.도와주세요.</t>
  </si>
  <si>
    <t>P2P금융을통해현명한신용회복을하고싶습니다.</t>
  </si>
  <si>
    <t>경매를재개설하였습니다.재개설이유는제급여일이매월26일입니다.25일로상환설정시조기입금을통해대비하려하였지만투자자님들중한분께서또다시단기연체를염려하시는글을보고머니옥션측에부탁하여경매를중단후변경하였습니다.상환일에대한여유를두고성실상환하도록하겠습니다===============================================================안녕하십니까현재머니옥션에서대출상환중인회원입니다.현재상환중인상태에서경매를진행하게된이유를설명드리겠습니다.수년전보증문제로인해신용불량자가되었습니다..파산/회생등을주변인으로부터권유받았지만..이대로포기하고싶지않아(회생/파산이포기란말은아닙니다)수년간돈을갚아왔고작년1월모든채무를해결하였습니다..집도절도없이길바닥에세아이데리고나앉았지만..다시일어설수있다는희망이있었기에최선을다해채무상환에힘썼고..현재신용상에문제가될만한것은없습니다..한정된수입으로빚을갚아나가다보니급여만으로는해결되지않아인터넷P2P사이트인P사를통해3년전부터대출상환을반복하며그것을이용하여빚을갚는빚테크를통하여해결해나왔습니다...중간중간개인적인일로어려움이있었지만항상대출금상환만큼은최우선으로생각하였고언제나상환만큼은잊지않고열심히갚아왔습니다...현재제가갖고있는채무는총3가지입니다..P사대출2개와머니옥션경매입니다.세가지경매의총금액은..P사대출1:125만원(와이프명의로대출받았습니다)P사대출2:250만원(제명의로대출받았습니다)머니옥션:245만원(일시상환기준입니다)경매목적은위의대출을모두상환하여머니옥션으로통합하려합니다..남은금액으론현재직장가까운곳으로이사를준비중에있습니다..그곳에사용하려합니다...금일기준총상환금액은48만원가량입니다.현재머니옥션을통해대출을받는다면위금액과비슷한금액이될것입니다...이대출을통해서실질적으로제가얻을수있는금전적인이득은크지않습니다..오히려수수료및기타비용그리고P사가원금균등분할상환이기때문에...비용적인면에서이득일수도있습니다...하지만현재P사의대출의경우저축은행과의제휴를하고있습니다..사실그곳의성실상환으로인해신용상승에많은도움을받았지만..현재는제신용상승에저해요소가되고있습니다...저축은행이대부업체와비슷한"고금리금융업"으로분류가되어...신용등급하락에많은부분을차지하고있습니다..1년전10등급이었던신용등급은현재7등급입니다...만약머니옥션을통해P사의대출을이곳으로통합하게되면...신용상승에상당한긍정적인효과를얻을것같습니다...신용상승을위해서라면금전적인부분은제게크게중요하지않습니다...세아이를키우면서어려워도제게힘이되었던건더나아질미래란확신이었습니다그리고더나은앞날을위해서현금수령하단직장도그만두고...조금은수입이적더라도제게도움이되게끔4대보험수령이가능한곳으로이직하여현재성실하게근무하고있습니다...수년간신용회복을위해노력하고또노력하였습니다...머니옥션회원님들께서제게최고의대안이되어주셨으면합니다...성실상환으로수익을안겨드리도록노력하겠습니다...</t>
  </si>
  <si>
    <t>현재제개인적인수입은148만원가량입니다(세후수령)=============================================대출상환금:50만원(남은금액은축적이될것입니다)월세:25만원통신비:10만원(부부+아이들)+2만5천원(인터넷)공과금:15만원==============================================필수지출내역입니다.항상급여를받게되면필수지출을납부하고..생활하고있습니다.나머지금액으로생활을하며위의금액은항상제수입에서지출을합니다.수년간절재된소비가몸에배어있기때문에타사및머니옥션대출이연체되어곤란한적은없었습니다.*머니옥션의1.2일연체는제가급여일이26일이기에투자자에게연체사실을말씀드리고양해를구했습니다.물론이번대출은1달먼저입금해놔이문제를원천적으로없애려고합니다.위의상환금및기타비용은제급여로해결을하고와이프(학교급식조리원)의수입으로어느정도의저축과여유자금을모아두려합니다...현재타사닉네임은"삼남매아빠"입니다.아이디와같이남들보다조금이른나이에결혼을했고...젊은시절사업과함께어려움도겪었기때문에...가족을위해서똑같은실수를하지않고더나은앞날을위해닉네임이부끄럽지않게행동하고실천해왔습니다..믿어주신다면신뢰로보답하는삼남매아빠되겠습니다...심사숙고하셔서투자해주셨으면합니다...술한잔입에대지못하고집과회사..그리고가족밖에모르는...어쩌면한심한남자입니다...그렇기때문에그가족을위해서더좋아지고싶은욕심뿐입니다...제욕심을채워주셨으면합니다...</t>
  </si>
  <si>
    <t>아버지께서앓고계시던질병(뇌졸중)이다시안좋아지셔병원비에사용목적으로대출신청을하게되었습니다집보증금도지금어렵다하여이리저리알아보다부결이많이나서마지막여기까지찾아오게되었네요제가잘한것도없지만부결되었던사유를좀적어올려도될까요??솔직히말씀드려캐피탈사에서는과다조회등의료보험증으로부결이났었습니다마산에자유수출무역지역에위치한노키아TMC회사의협력사인SHQ품질회사에재직중경제가경제인만큼많은노키아협력사끼리통합이되었습니다그러나저희회사는독립된부서라같이통합이되지못하여통합된회사의인력공급을하는인력업체에저와같이일하던분이근속년수,임금등등을그대로적용하고5월1일부로취직을하게되었습니다.근데의료보험신고를오늘하게되어저번달까진내던의료보험을단기간의료보험등록이되어있지않아부결이많이났었습니다자랑은아니지만신용상태도안좋았구말입니다.</t>
  </si>
  <si>
    <t>월160받아서세금나가고147~149사이의임금을받고있습니다4군데사금융으로인해월상환금만58만원정도나가고있습니다연체는없구요신용상태나여러모로제상태가안좋지만...빠르면좋구요승인만해주신다면굶는한이있어도연체없이상환하겠습니다도와주세요ㅠㅠ</t>
  </si>
  <si>
    <t>다시시작할수잇게도움을요청합니다.</t>
  </si>
  <si>
    <t>안녕하세요.(__)저에대해서간략히소개드릴께요.34살신체건강한남자입니다.전문대건축과를졸업하여작은법인사업체건설회사에2004년6월에입사하여중급기술자자격취득대리직책을가지고있습니다.꾸준이내외근일을하고있습니다.4대보험및숙소배정받아별도의원룸에서지내고있습니다.현재날씨가너무추워서일거리가없내요.(다들건강들챙기시고요)*대출을받고자하는목적은2달전까지작은꽃화원을약4년간제명의로사업자및초기운영자금으로전여자친구(결혼상대자)가운영을하였습니다.나름대로운영대었지요.(장례식장제단꽃장식.중소기업체경조사화환)거래가어느정도있어서월현금매출500만원이상대었습니다.그러나꽃배달과정에서배달기사하던사람이사고를2번이나내면서많은금전적손해를받고,결혼을존재로동거하던여자친구와의이별로인하여,정신적물질적패해를제가다떠않아야할상황입니다.현재다시꽃집을운영하고싶습니다.너무너무미련이남습니다.사연이무척이나많으나개인적인이야기만길어질것같습니다.저에게희망도움을주세요.꼭부탁드립니다.(생활안전자금용도)</t>
  </si>
  <si>
    <t>(현재대출내역)1.새을금고햇살론400만원13%대(균등상환6개월째)2.신라저축은행350만원24%대(균등상환5개월째)3.콜랙트200만원남은금액(약36만원)4.러쉬엔케쉬200만원(완납)5.산와머니200만원남은금액(130만원)*과거체무불이행연체전혀없습니다.다만신용과조회(1금용권희망활시대출신청부결및중계업체이용으로인해무분별하게조회가많습니다)(현재수입내역)1.직장월급현금수령150만원+통장수령90만원+식비유류비약20만원=250만2.꽃가게인터넷체인몰주문판매순수입=약40만원(기업체경조사화환)(현재지출내역)1.꽃가게월세20만원2.통신요금15만원(인터넷,일반전화,핸드폰)3.식비20만원4.삼성의료실비및운전자보험20만원5.자동차유료비30만원6.대출금이자및원금균등상환매월15일67만원(꽃가게는올해8월달이계약말료일입니다.보증금500만원월세21만원수도세포함.현재건물주님하고상의해가계청소해놓은상태새입자드릴려고그래야저도보증금받게죠8월달까지가게안나가도250만원정도는보증금돌려받을수있습니다.)*신체건강하고꾸준이직장근무하여,저를믿고융자대출해주신분들께약속어기지않고충실이원금및이자를값을것입니다.저를믿고투자부탁드립니다.꼭부탁드립니다.</t>
  </si>
  <si>
    <t>사업자금및운영자금</t>
  </si>
  <si>
    <t>남편가게에약간의리모델링인테리어비용과가게운영자금입니다새간판및6평인테리어리모델링**이자는부담이많아서은행이자보다조금높은수준으로제시하였습니다**</t>
  </si>
  <si>
    <t>1.본인기존대출상환내역및월고정지출내역신협500만원대출이자월31000원보험금월20여만원통신비15만원유류대30만원자녀교육비30만원*저번달머니옥션500만원1년납부완료2.남편기존대출상환내역롯데450만원월30만원36개월중9개월납부기업은행990만원48개월균등납부(12.5%)22만원정도1.본인소득월급여200만원2.남편소득(장사라서일정치않으나평균적으로)평균200만원</t>
  </si>
  <si>
    <t>젊고성실한젊은이입니다잠깐의소나기를피할수있게도와주세요!</t>
  </si>
  <si>
    <t>어머니와동생저이렇게세식구가단란하게살던가정이었습니다저는직장을잘다니고있구요동생이와이브로인터넷가맹점가게를오픈했는데딜러들의사기로인해약3천만원정도의피해를입고가게를정리했습니다그걸정리하는과정에서어머니가조금충격을받으시고는건강도좀않좋아지셨지죠(지금은많이회복하셨구요)그래서그동안모아두었던돈약2천정도와은행에서대출을받아어느정도급한불은껐지만또업친데덥친격으로어머니께서유방에혹?유방암은아니지만수술이필요하셨던부분이라동생사고이후얼마안되캐피탈에대출을받아처리를했구요대출자체를모르고살았던터라급한맘에중계업자에게의뢰를했던바람에몇번의대출로인해조회기록과신용도에많은영향을미쳤습니다큰돈들어갈일은다마무리된상태고동생도다시원래하던일을시작하고저도직장을다녀서상환에는큰문제는없지만당장어머니수술후에관리차병원가시는비용과기타잡다한생활비용들때문에깔끔하게정리하고다시시작하고싶었던찰라에이곳이야기를우연히알게되어글을남겨봅니다고정적으로수입이있는저와(월급여200)동생(190정도)둘다건강하고젊기때문에상환에는문제가없습니다아직미혼이라크게용돈을소비할일도없는상황인지라도움을받을수있다면성실하게정리하고감사에글다시남기고싶습니다</t>
  </si>
  <si>
    <t>기존대출-국민은행600(4%)/월이자4만2천원씨티캐피탈850(22%)/이자만16만원사금융/저축은행600(38%)/월39만원고정수입-월200만원(세제후)/분기에한번씩약200만원의보너스(고정)상환계획-위에대출내역들은3월에캠코환승할예정입니다그리고받은급여에서위에대출금액과추가로여기서받을수있게된다면포함한금액을지속적으로갑아가면서분기에한번씩보너스가나오는건전액환승한금액에원금부터줄여갈생각이구요또대출정리될때까진바짝졸라매가10만원이든50만원이든원금줄여갈계획입니다</t>
  </si>
  <si>
    <t>직장인대출을신청합니다!</t>
  </si>
  <si>
    <t>안녕하십니까!이번에급하게자금이필요하여이렇게대출신청을하게되었습니다.현재단독세대주로집에서나와살고있는데단독주택에서월세로살고있습니다.단독주택이라겨울에는너무춥고하여이번기회에회사근처로전월세로이사를하고현재산와머니에서고금리로300백정도를쓰고있어나머지돈으로정리를하고싶어서이렇게대출신청를하게되었습니다.지금까지열심히일을한다고하였는데모와둔돈이없어이렇게도움을청하고자합니다.</t>
  </si>
  <si>
    <t>현재시설관리직에서일을하고있으며월급여는130정도입니다.현재대출금은산와머니에서(300만원)상환36개월에이자율이42%로15만원씩내고있으며교통비5만원,핸드폰비10만원,방값25만원정도를내고있습니다.이번달부터5만원이인상되어월급여는135만원정도를받게됩니다.상환계획월급여135만원상환금54만원핸드폰비10만원교통비5만원생활비20만원월세25만원을생각하고있습니다.작년에신불이되었지만열심히일을하여현재는신불자를풀었고현재올크레딧을이용하여신용도를올릴려구열심히하고있으며,현재연체된것은아무것도없습니다.나이가있어서앞으로열심히생활을할려구합니다.많은도움을부탁드리겠습니다.올한해복들많이받으시구여몸건강하시기를바랍니다!</t>
  </si>
  <si>
    <t>2개월후면캠코전환대출입니다.그때까지버틸수있도록도와주십시요.</t>
  </si>
  <si>
    <t>아버지가현재공인중계사무소를운영하십니다.평생공장에서기계만지시던분이2년공부해서자격증따고운영하던중작년에소송에걸리게되었습니다.하루하루살아가는게바쁘다보니모아논돈은없고집마저부동산차리시느라팔아대출도어려워저한테부탁하셨는데,저도직장다닌지1년이넘은시점에서돈없다고하기엔너무마음이안좋아걱정말라며저축은행에서대출받았습니다.물론소송비,변호사비용으로충당했고요.금방준다는아버지말에기대도한건사실이지만,사실집에돈이없습니다.그런일이하나둘계속되다보니의지하는건저밖에없는부모님생각에필요할때면장남이되서못해주는게좀미안해서많이빌려서도와드렸습니다.근데그고금리대출이라는게이제는좀벅차집니다.그래서캠코전환대출을받으려고금리대출시점에서6개월을기다렸는데.제가기준을잘못아는바람에4월초에나받을수있습니다.당장이번달빠듯하게이자원금갚고나면생활비부족과그에따른부담으로며칠연체로인해캠코대출어려울것같아서이렇게급히도움을청합니다.부탁드립니다.성실히갚겠습니다.이은혜잊지않고,저도도움이되는그런사람되도록하겠습니다</t>
  </si>
  <si>
    <t>-기존대출내역1.국민은행은행본부총괄(학자금)6179천원-월상환액487,538원2.우리은행은행본부총괄(학자금)4445천원-월상환액251,715원3.현대캐피탈3501천원-월상환액223,332원4.솔로몬상호저축은행5000천원-월상환액161,369원5.현대스위스저축은행7117천원-월상환액499,968원6.고려상호저축은행2457천원-월상환액154410원7.리드코프-월상환액173589원8.태광코퍼레이션-월상환액152000원총월상환액=2,103,921원-머니옥션대출</t>
  </si>
  <si>
    <t>열심히살고있습니다./생활자금및고금기탈출/도와주세요!!</t>
  </si>
  <si>
    <t>작년부터어머님이췌장염때문에병원에오래계십니다.대학병원인지라병원비목돈및현재40%이상의고금리사용을하고있는대요그것또한정리하여이자를줄여볼까합니다.도와주세요,</t>
  </si>
  <si>
    <t>대출건은-제일은행에250만원-한달고정8만원입금-모아저축은행햇살론500만원-한달고정17만원-사금융조이*와산와*사용중이고산와는이제1년도안남았어요구가지한달고정30만원정도-신라상호저축300만원-한달고정20만원-현대스위스500만원-한달고정20만원-신용카드두개사용중위모든대출과신용카드통신등은연체한적이단한번도없습니다.현재회사에3년7개월근무중이고요,사무관리직경리회계업무담당급여일은10날이고4대보험적용실수령액은월110만원왔다갔다합니다.또한제가투잡으로저녁에알바를합니다.퓨전선술집에서다닌지는2년조금안되구요.급여는급여통장에급여날과동일하게10날정확히입금됩니다.월평균150만원입니다.단한번도급여와알바모두밀린적없습니다.현재거주는제명의빌라전세2500만원짜리살고있습니다.월상환계획은급여날짜에맞추어잘진행하여15일입급되도록하며고금리등을정리하여월지출을조금아껴보는것입니다.현재는제가투잡때문에용돈이많이필요하지않아용돈을아껴상환금에보탬이되겠습니다</t>
  </si>
  <si>
    <t>직군연봉은확실하나등급이낮아대출이어려워신청합니다</t>
  </si>
  <si>
    <t>아들이고3이되어서가계자금이필요합니다</t>
  </si>
  <si>
    <t>소득금액증명상연소등5900입니다.5년전일금융권에서본인의불찰로채무불이행등재되고바로다변제했지만그이유로등급이오르질않네요,,현재16년근무하고있으며회사임원이라신용보증기금에5억이보증되어서대출이어렵네요,,회사는은행권등재우량기업이고급여일은매달25일이고매달상환은어렵지않게할수있읍니다</t>
  </si>
  <si>
    <t>2년의계약기간동안성실히상환하겠습니다.급여생활자이고갑자기목돈이필요해신청해봅니다.</t>
  </si>
  <si>
    <t>월세보증금인상으로인해갑자기목돈이필요하게되었습니다.대출을받은돈은전액월세보증금인상에쓰일예정입니다.</t>
  </si>
  <si>
    <t>현재대기업계약직으로근무중에있습니다.기존파견직에서계약직으로직급전환한케이스이구요.현재급여는180만원정도.현재월평균지출이110만원정도구요.대략휴대폰및관리비공과금해서15만원정도월세40대출상환금20만원나머지는식비및생활비입니다.나머지는저축을할계획입니다.물론대출이된다면저축액에서상환을할계획이구요.매월원리금포함24만원정도상환계획입니다.더많이하고짧게하고싶지만이번처럼갑자기급한돈이필요할경우도있을거같아서나머지는바로현금화할수있게적금을부을생각입니다기존대출은농협에학자금대출이있습니다.2건총금액250정도남았구요.현재잔존만기는1건은3개월1건은9개월정도남았고상환은부모님이해주시고있습니다.신한은행에전환대출400만원정도가있습니다.매월20만원가량원리금상환중에있습니다현재까지단1일도연체없이9개월가량상환하였습니다.</t>
  </si>
  <si>
    <t>*재대출*</t>
  </si>
  <si>
    <t>생활자금으로인한재대출합니다</t>
  </si>
  <si>
    <t>머니옥션매월10만원씩갚아나가고있습니다현제연체한번없습니다도와주십시요.</t>
  </si>
  <si>
    <t>사금융상환신용등급상향하고싶고,이자가너무많아서</t>
  </si>
  <si>
    <t>안녕하세요사금융을사용하게된계기가친구한테사기라고해야되나요?카드현금서비스에카드론에,,대신갚아야해서저축은행,사금융을쓰게됐어요사금융금리도너무세구요,저를도와주시면사금융정리하고신용도올리고싶구요</t>
  </si>
  <si>
    <t>현재웅진코웨이에근무중이구요사금융상환때문에취직했구요월230만원씩은받았구요배우자도월300만원씩들어오구요배우자월금은거의보험이나생활비로들어가구요700만원투자해주시면저축은행3곳정리하면한달들어가는부담도줄고,신용등급올려서사금융정리도하고싶구요한번도상환일어긴일없어요도와주십시요</t>
  </si>
  <si>
    <t>급합니다.</t>
  </si>
  <si>
    <t>절대!연체없이24개월간깨끗하게상환하겠습니다!!</t>
  </si>
  <si>
    <t>대출목적은전세금상승으로인해전세자금을마련하기위함입니다.작년상반기에3개월정도의연체가발생하여(회사를휴직하고쉬는기간에안좋은일이겹쳐불가피하게발생한일입니다.작년6월말에모두상환하고깨끗하게정리한상태이고8월부터다시정상적인직장에재직중입니다.)현재신용등급좋지않아소셜금융을신청해보게되었습니다.절대연체하지않고정확히2년간갚을계획이고반드시이행할수있습니다.</t>
  </si>
  <si>
    <t>1.현재기대출금이800만원정도있습니다.매월원리금균등상환중이며월40만원정도씩입금하고있습니다.2.연봉이3500만원입니다.월255만원정도를급여로수령합니다.생활비와기존대출금상환비로한달에100만원정도고정지출됩니다.전세생활중이라별도로지출이더많지는않습니다.1천만원대출시월상환금액인약58만원의금액은생활에지장이없는금액으로문제없이잘상환할수있습니다.절대연체는발생하지않을거라자신합니다.</t>
  </si>
  <si>
    <t>이번에도성실상환하겠습니다</t>
  </si>
  <si>
    <t>현재사용하고있는대출중이자율이높은sbi저축은행(400만원)과러시앤캐시(300만원)을상환하고싶습니다,</t>
  </si>
  <si>
    <t>1.주수입내역-사업자를내고의류판매업을하고있으나본사에소속되어있기때문에매출기복이심하지않습니다.의류업의특성상여름비수기때의수입은400만원정도,겨울성수기때의수입은500만원이상으로월평균400~500만원정도됩니다2.월고정지출내역-머니옥션으로2군데를완납할시새마을금고20만원국민은행34만원롯데캐피탈40만원예신저축은행20만원머니옥션40만원월대출금으로나가는금액은150만원정도가됩니다.3.대출이후상환계획-대출금으로나가는금액이지금과크게달라지는것은없지만이전에도한번머니옥션에서거래했을때원금과이자가매월균등하게차감되는방식이좋았습니다.매달확인할때마다원금이줄어드는걸확인했었는데현재sbi저축은행은거의2년동안20만원씩꼬박입금했는데도원금이100만원이줄어들었네요ㅠㅠ머니옥션으로지금현재이자율이가장높은두군데를정리하고여유자금이생길때마다롯데캐피탈원금을갚을생각입니다.머니옥션투자자분들께도움을받아2년동안성실하게상환하고싶습니다이전에도한번도움을받았을때실수로하루씩늦게입금을한적은있었으나상환일자에상환능력이되질않아서며칠씩연체한적은단한번도없었습니다.믿고투자해주시는분들께약속지키는거래하겠습니다.감사합니다.</t>
  </si>
  <si>
    <t>찜질방수리비구합니다.</t>
  </si>
  <si>
    <t>찜질방을운영하고있습니다.8월달에2주수리기간동안목욕탕및찜질방샤워기,거울교체,도배작업,황토벽에바르기,지하에배관교체,보일러수리등견적이3천정도나왔습니다.이천오백정도는구했는데오백이모잘라서여기에올리게되었습니다.</t>
  </si>
  <si>
    <t>12개월동안월50만원정도씩상환할계획입니다.연체하루도하지않고은혜를잊지않는마음으로성실하게갚겠습니다.</t>
  </si>
  <si>
    <t>앞니2개가깨져서당장치료가필요한데여유자금이필요</t>
  </si>
  <si>
    <t>저는건설현장전기팀에서일을하고있습니다.소위말하는일용직이지만,저는팀단위로다니면서일을합니다.전기라는기술은다른현장건설직에비하면여건이상당히좋은편입니다.다만건설현장특성상,,아무런서류가없이..그저건설고용보험,산재정도만들어가는실정입니다.흔히들알고계신직업소개소나인력소를통하는직업은아니고개인현장소장밑에서같이다니면서이현장저현장보통3~4개월단위로옮겨다니며일하는직입니다.4대보험도없고현장에서따로증명되는서류가없습니다.그래서다른제도권대출이솔직히힘듭니다.대출목적은예전에앞니가조금썩었었는데,이번에일을하다가제실수로일할때쓰는산업공구로제얼굴이가격당했씁니다.바로앞니썩었던부분이2개가깨져서...너무아프고미관도안좋고..해서치료를받고싶습니다.큰부상이아니라산재처리는엄두도못내고요..제가직접제손으로가한일이라뭐라말도솔직히못하겠씁니다.소장님께서는걱정은하시지만..돈얘기는일절하시지않네요..그렇다고제가직접일하다다친거니치료비주십시요~라고하면그날로저직장새로알아봐야할겁니다.그래서치료를좀하고싶은데.이것저것계산따져보니약100만원정도가부족합니다.그래서6개원단기자금신청합니다.</t>
  </si>
  <si>
    <t>매달고정적으로자동차할부27만원대출16만원이지출됩니다.나머지로우리가족생활비,자동차유지비,개인생활비등등이지출됩니다.매달30~50만원정도여유돈이생깁니다.해서충분히상환할능력이있습니다.</t>
  </si>
  <si>
    <t>사금융정리하고싶습니다.</t>
  </si>
  <si>
    <t>2번이나도움을주신머니옥션.어려운순간다시왔습니다.</t>
  </si>
  <si>
    <t>안녕하세요.늘힘들어서문드릴때마다항상도움을주셨던머니옥션에다시한번의지하고자이렇게글을올립니다.처음대출후연체없이중도상환하였고두번째대출도지금까지연체없이열심히갚고있습니다.다른기관조회하지않고연체없이잘사용하니작년보다등급도1등급또올랐고올크레디트는무려3등급이나올랐습니다.신용관리가얼마나중요한지잘알기에열심히더욱노력해서예전의신용도찾고열심히빚갚아가겠습니다.다시추가대출을부탁드리게된것은늘연초마다다가오는유치원비용입니다.작년초에도동일한내용으로대출을했었습니다.이제둘째도올해압학하게되었고둘다일을해야해서두명다종일반에맡겨야합니다.의외로연초에많이들어가는교육비와생할비가만만치않습니다.설상가상30여만킬로를탄저희차가이제위험한수준이라고해서작은중고차를하나사고자합니다.가족같은차였는데마음이아픕니다.추가대출이다보니대출금액을얼마가책정해주실지현재알수없지만가능한금액이나오면이자가높은제*저축은행건하나를갚겠습니다.그래서월부담액을낮추겠습니다.건수가사라지면신용도도높아지리라기대하는마음도있습니다.자료도함께넣겠습니다.참고로5년동안다니던전직장에서이번3월달부터집근처의유치원으로옮겼습니다.대우는비슷하지만가까워서선택하였습니다.물론4대보험이랑다되구요.옮긴지이제채한달이안되어의료보험득실확인서를떼어보니지역으로환원되었던데이달이지나면다시선정되니자료나오는데로또증빙하겠습니다.평일에는도저히신청할시간이안되어주말에신청하게되었습니다.첨부서류는머니옥션으로모두보내었습니다.원했던금액이모두선정될지는모르겠지만부디월요일에는행복한일이가득있기를떨리는마음으로소망합니다.</t>
  </si>
  <si>
    <t>저번과크게다르지않아바뀐부분만첨가하였습니다.1.기존대출의내역과기존대출건의상환내역우리은행4백2십만원(정부보증대출);매월12만원씩원리금균등상환스카이저축은행155만원;매월12만원씩원리금상환힘들때는이자납부만6만원푸른상호저축은행138만원;매월18만원씩원리금상환힘들때는이자납부만5만5천에서6만원세종상호저축은행80만원;매월7만원씩원리금상환힘들때는이자납부만2만원제일상호저축:12만원균등상환국민은행70만원;매월3만원씩원리금균등상환농협10만원;농협에적금을넣고있는중인데거기서빌린것입니다.총부채;약940만원매월상환금액;40-55만원발생(원금넣을때도있고이자만넣을때도있어서유동적입니다.)*참고로보증금액은남편의보증을제가서준것으로둘이서열심히노력하여갚고있습니다.)2-1.주수입원그동안결혼전부터유치원교사로일해왔으며현재어린이집에서는교사로일해온지5년정도되었습니다.어린이집특성상급여는그리많지않으며고정급으로110만원(정부지원포함)을수령하고있습니다.조금이라도젊을때빚을청산하고자새벽부터신문배달아르바이트를1년넘게하고있고전에는3개신문사였는데지금은중*일보에서60여만원을받고있습니다.1월에는치료때문에보름정도쉬었고비록힘들지만빚갚고행복해질때까지멈추지않을생각입니다.급여통장자료에첨부하여보냈습니다.합쳐서월160만원정도가고정수입입니다.덧붙여남편의급여는250만원정도이나이돈은여기에첨부할것이못되어참고사항으로써두겠습니다.2-2.월고정지출내역금융상환비용:150만원(신랑+본인)(아무래도신랑것부터먼저갚게됩니다.)임대료:관리비(가스비포함)포함30만원통신료:20(인터넷포함)교통비(유류대및기타):30만원부모님생활비:30총고정지출비용:260만원나머지150여만원을가지고한달생활비로사용하고있습니다.(여기에는상조비나기타잡비등워낙변수가많다보니늘빠듯합니다.)신용도도더올라가면요즘정부에서하는새희망에도전해서이자율이높은것부터갚고자하는꿈이있습니다.물론또많은시간이걸리겠지만한걸음한걸음나아가고자합니다.여건이되면2번째대출된금액역시최대한빨리조기마감시키려고합니다.항상힘들때마다믿고도와주신머니옥션가족분들께항상감사드려요.열심히살겠습니다.그리고젠가저희도믿고베풀수있도록열심히노력하겠습니다.</t>
  </si>
  <si>
    <t>2번째신청합니다..제글을읽고꼭도와주십시요</t>
  </si>
  <si>
    <t>안녕하세요작년2010년8월에이곳투자자님들의도움으로250만원대출을하여이번달까지연체없이잘상환하고있고올해8월에상환완료됩니다.그런데중간에제가이렇게추가대출을신청한이유는갑작스런어머니병원입원으로(120만원),또제가돈좀벌어벌려고인터넷부업을알아보고있는데요투자금(40만원)이렇게필요해서신청하게되었습니다..제가돈을많이모을수있는인생인데도집안에이러한사정으로많은돈을잘못모으고있네요...하지만보모님을원망하지는않습니다.밑에제상환계획을보시고투자해주시면진심으로감사드리겠습니다.올해8월9월에상환완료하겠습니다.</t>
  </si>
  <si>
    <t>저의현재조건1.연봉2,520만원(작년8월처음제가여기서투자자님들한테대출받을때보다급여가올랐습니다)2.월수입내역월급4대보험제외하고200만원통장수령(달마다조금더들어올때가있습니다(연장수당,회사제품판매수당등등저는사무직으로일하고있지만돈을더벌기위해회사영업직도시간나는데로하고있습니다)3.지출내역(1)대출건200만원중대출상환금현대스위스27만원(매달3일납입)코인론대부27만원(매달25일납입올해12월끝납니다)머니옥션8월투자받은대출25만원(매달25일납입올해8월끝납니다)(2)생활비핸드폰비4~7만사이차비등한달생활비보통20~30만정도나갑니다회사기숙사에있어서밥값집세등부가적으로나가는돈은없습니다.총지출100~105만원투자자님들머니옥션에서두번째신청하는것도6개월상환으로빠른상환잡아놨습니다.꼭투자해주십시요1차때받은것도연체없이잘상환하고있고이번에투자해주시면머니옥션대출은8월9월에모두끝이납니다.만약회사를그만두어도제가5년동안다닌회사이기에퇴직금이천만원조금넘게정도는나옵니다.퇴직할일은없습니다만.....그러니믿고한번만투자해주시면안될까요???기다리겠습니다감사합니다.위에대출받은것중에농협예금담보대출이있는데이건말그래도제가들어놓은농협적금담보로대출받은것이기때문에지출은없습니다.</t>
  </si>
  <si>
    <t>금융상환및사업자금</t>
  </si>
  <si>
    <t>현재5개월전부터핸드폰가계를운영하고있으며연고지가포천지역이라서그런지오프라인에서는서서히자리잡고있으며,2개월여정도온라인사업을준비중으로물건을받으려노력결과좋은업체를만나서운영하려조율중이며대출목적은사이트를운영하며홍보비로쓰일예정이며사이트운영과홍보비로소진된금액은익월말결산이기에공백기가있어생활자금과홍보비등을마련하기위해대출을하게되었습니다만일잘운영이돼질않더라도현재운영되고있는매장에사충분히상환자금이상은나오게되므로상환하는데문제는없을것으로생각이됩니다,</t>
  </si>
  <si>
    <t>현재산와머니43%140만원월21만원원캐싱70만원43%월13만옥션머니32%98만원월19.5만원경기상호저축은행매장오픈하며받은햇살론800만원중6개월상환21만원13%단한번도연체는없었으며옥션머니날짜를잘못알고하루연체있으며모두정상상환중이며대출이이루어질경우경기저축은행을제외한금융모두일시상환예정이며10월말오픈10월정산200만원11월정산720만원12월750만원익익월말정산1월과2월520만원씩이며현재3월21일450만원1월과2월은지역특성상구제역과군인들의훈련으로영향을많이받았습니다.그리고새롬석면환경석면철거주2회정도월100만원수입4대보험가입되어있으며현재8개월째근무중지출현황월세50만원에여직원110만원기타비용가계운영비(인터넷,전기세등)포함220만원정도쓰이며현재주거중인아파트는매장근처로6~7월경이전계획중입니다충분한상환여력은되며한분한분정성으로모인다는것을잘알기에더욱열심히상환할것이며실수하지않도록더더욱노력할것입니다..</t>
  </si>
  <si>
    <t>생활자금으로필요해서신청하게되었습니다지인에게돈을조금빌려주었는데받지를못했습니다.금융기간에대출을받을려했으나등급이좋지않아받지못해서신청하게되었습니다</t>
  </si>
  <si>
    <t>기대출-씨티파이낸셜(2010,6,16)600만원(2010,12,21)400만원총1000만원받음월451790원냄33개월남음우리파이낸셜(2008,10월경)차할부임지금185만원정도남음월265000원정도냄7개월남음모아저축은행(2009년5월경)지금40만원정도남음월197000원씩냄2개월남음신라저축은행(2011,1,18)250만원받음월156000원씩냄22개월남음대한생명(2003)지금330만원정도남음월5만원정도냄기대출내역은이렇구요..직장이두군데입니다.편의점정장과주류상사이구요월500정도의수입이있습니다그외지출내역은아파트관리비30만원정도핸드폰비10만원정도애기들어린이집,교재비,기저귀등생필품50만원정도보험료20만원식비생활비50정도입니다월수입은500정도지출은많이잡아서300정도이구대출을받아도충분히갚을수있습니다.위대출도단하루도연체한적이없고월급날항상미리입금시켰습니다편의점점장으로수입은평균330정도주류상사직원으로수입은165만원세금떼고항상고정수입이구3개월에한번씩보너스받습니다편의점점장은2년3개월일했고주류상사는4개월째입니다글을뒤죽빡죽쓴것같네요.단하루도연체하지않고갚을수있습니다돈을빌리는사람모두이런말을하겠지라고생각하실지모르겠지만저에게기회가주어진다면정말실수하지않고잘갚겠습니다</t>
  </si>
  <si>
    <t>기대출고금리로고금리상환하고낮은금리도빨리대출다상환하기위해,,</t>
  </si>
  <si>
    <t>산와머니43%4백만원트르머니태강2백만원43%씨티캐피탈38%6백만원농협(학자금)3백만원고정수입급여147만원(회사경리직)알바비70만원(투잡-호프집)5백만원대출받아사금융산와머니와트르머니태강을갚을생각입니다.고금리여서너무많은이자를내고있기에연체는지금껏단한번도없으며저금리로내려가면빨리대출다상환할계획입니다.월지출거의대출이자원금갚고있습니다.하지만높은이자때문에빨리갚기힘들어생각한게낮은금리입니다.부탁드립니다.</t>
  </si>
  <si>
    <t>부탁드립니다^^</t>
  </si>
  <si>
    <t>일주일전에부모님께서고기집을오픈하셨습니다처음하는가게라초반에여유자금을가지고시작한게아니라돈이마니들어가더라구요여기저게문의해봤는데신용만떨어지고......부모님이열심히하신다구하니아들하나있는데도움이될까해서대츨을신청하게되었습니다여러분들이조금씩도와주시면감사하겠습니다오늘하루도행복하세요</t>
  </si>
  <si>
    <t>평균250정도받습니다여러분의소중한투자이기때문에절때연체는안하겠습니다매달25일월급날입니다바로바로연체없이상환하겠습니다감사합니다</t>
  </si>
  <si>
    <t>직장관계로요~!^^</t>
  </si>
  <si>
    <t>직장관계로중고차구입을하려합니다.현재있는돈과대출금을합쳐마련하려합니다.직장다닌지1년됐구요,이일말고도경매일을하고있습니다.동생도큰반도체회사를다니며,,돈은절대밀리는일은없을거예요.제약속은여기까지입니다,도와주시면정말열심히갚겠습니다.그리고제가돈이있을때저도와주셨든분들다보답하구싶구요.잘봐주세요!^늦더위조심하시구요^^</t>
  </si>
  <si>
    <t>월급날이10일인데요,오후늦어하루밀릴수도있어15일로상환날을잡았습니다.^^</t>
  </si>
  <si>
    <t>저축은행2건원금상환</t>
  </si>
  <si>
    <t>저축은행대출건이지출되는부분에비해원금상환이힘든것같아머니옥션의도움으로신용등급관리에도힘쓰려합니다</t>
  </si>
  <si>
    <t>현대스위스저축은행삼백만원과예가람저축은행의340만원의매달지출분이6만원+253000원으로313000씩빠져나가고있습니다.3월30일자로완납된머니옥션165000원씩나가던부분이없어졌으니모아서478천원씩지출되던부분을348천원으로줄여원금상환까지할수있는기회인것같습니다.2008년부터머니옥션의도움을받아오면서연체는없으며완납증명필히첨부하겠습니다</t>
  </si>
  <si>
    <t>우량사업체에투자하십시요!</t>
  </si>
  <si>
    <t>안녕하세요.중부권에서2곳의음악학원을운영중입니다.금번시설확충으로인한자금을투자자님들께받아보려합니다.그랜드피아노등악기의구입자금이며월매출3000만원을올리고있는우량학원입니다.안전한투자로서로윈윈하는계약이되었으면합니다.매출증빙가능한3개월간통장거래내역,카드사입금내역첨부가능합니다.감사합니다.</t>
  </si>
  <si>
    <t>주택담보대출:9200만원/월54만원(임대보증금1억4천담보)국민은행:350만원/월10만원(신용)HK저축은행:300만원/월14만원(신용)한국아이비금융:200만원/월7만원(신용)캐피탈이나금융권에서대출받기보다는신용관리를위해전에도사용경험이있는머니옥션을선택하였습니다.한달부채상환금은총87만원입니다.월수입500만원이상이여서상환하는데는전혀문제없습니다.다시한번믿어주시면노연체완납으로보답하겠습니다.</t>
  </si>
  <si>
    <t>부탁드려요..</t>
  </si>
  <si>
    <t>집안사정으로인하여급히빌요합니다..부탁드릴게요..</t>
  </si>
  <si>
    <t>개인사업장에서자동제어일을하고있습니다월급여는150만원이구요6개월동안연체없이갑을자신있습니다부탁드립니다..</t>
  </si>
  <si>
    <t>어릴때멋모르고대출받아서힘들게다갚았다가멍청하게내구제사기당해서깜깜했는데거의다갚아나가네요...대출목적은남은잔액상환건입니다이자가너무쎄서갈아타고싶어서신청합니다.</t>
  </si>
  <si>
    <t>다른대출건은없고한달에20만원안짝에서이자를내는날은매달13~15일정도로정해졌으면좋겠습니다.신용도문제도있으니연체같은건걱정하지않으셔도되요^^이런좋은곳에서좋은분들한테도움받고싶어요</t>
  </si>
  <si>
    <t>대환용도도와주십시요</t>
  </si>
  <si>
    <t>대출목적에대해상세히설명하겠습니다현제신용삼사등급이올크7등급크레딧7등급마이크레딧9등급입니다작년휴대폰기기값연체가있어1년미만cb연체건보유로마이크레딧등급이쉽게오르지않더군요카드발급이않되다보니등급올리기가쉽지않더군요현부채내용이국민은행근로복지공단보증100%로받은500만원건작년7월에받아현제421만원남은상황이구요연체없었구요차량구입시부대비용에사용하였습니다그리고현대캐피탈차량구매시본인신용에한도가나오질않아당시차량구입자금1340만원할부였는데등급이유로본인이름으로한도가나오질않아친누님(교사15년)신용등급삼사1등급이셔서도움을받아누님않으로할부를내고제가보증인으로들어가차량제가99%누님이1%로소유를잡아제가보증인조건으로실상환은제가하고하여18%로받았습니다지금도궁금한데왜그렇게고금리였는지궁금합니다매매상에서할부해주시는분들이용해서그런거같습니다첨에잘모르고사는데만집중해서이것저것따지지않고진행했던게실수였던거같습니다.능력도않되는데제상황보다비싼차를구매한게실수였단거지금에서야후회하고있습니다업무상또거주집여건상차는꼭필요한상황이었습니다지금에는차를파는것은너무손해인것같아최근할부대환을위해1금융권새희망홀씨를알아&amp;#48419;습니다문제는마이크레딧등급과회사서소득을100만원으로잡아놓아실소득통장에찍히는것은인정해주지않았습니다그래서소득대비기대출과다로한도가나오질않았습니다그러나기업은행에서500만원해줄테니나머지450보태서할부값아라그런조건이면해주겠다하더군요그래서머니옥션투자자분들꼐도움을받고자합니다(할부현대캐피탈작년7월1340대출현950남음연체없음)누님도신차를구입해야하는상환이라등급상향및누님차량구입을위해꼭도움을주셔서상환하고싶습니다상환계획은밑으로옮겨상세히기술하겠습니다(현부채는2건국민421만현대캐피탈950만외에한건도없습니다)</t>
  </si>
  <si>
    <t>현실소득현황작년삼월입사수습3개월120만수령4월5월6월수습후10만원인상+전화비식대134만원수령7월8월9월10월11월급여10만원인상144만원수령12월01월02월03월급여10만원인상이번달아직수령예정그외각종성과급수당으로고정급여외30-100만원중간중간수령하였습니다퇴직금현제150만원정도된다고합니다현제월부채상환내역국민은행대출잔액421만원월상환금액원금8만5천원원정도이자2만팔천원정도해서11만삼천원납부현대캐피탈원리금균등24개월인데할부잔액950만원월상환금액683000원입니다투자자분들꼐서도와주실경우머니옥션500대출기업500만대출현대할부상환조건으로소득월급여150가정하에지출국민11만3천원기업홀씨13%로500대출월12만5천원상환머니옥션500대출30%월35만원18개월원리금균등납부월채무지출합계=588000원생활비지출내역휴대폰비=약정9만원청약저출=3만원기름값=20만원기타생활비=20만원(보험금인터넷비등등)생활비지출합계=52만원총지출=1100000원남은금액40만원+비고정수당도움주셔서대환하고지출확정되면남는여유금액적금들예정입니다100만원질권설정하여국민은행서카드하나만들어제가카드쓸능력은아직않되니누님이생활비쓰시는데써주시고납부해주신다했습니다연체없이잘쓰고부채현황에보증950삭제시키고신용관리6~12개월투자자님들도움받아잘관리하여연체없이잘상환하고기회가된다면중도상환수수료지불하고은행권으로다시갈아타거나여유자금적금운용금액으로상환할예정입니다필요하신확인부분문의주시면모두보여드리겠습니다도와주십시요</t>
  </si>
  <si>
    <t>지인분께빌린돈을갚고싶습니다</t>
  </si>
  <si>
    <t>우연히머니옥션을알게되어얼마나다행이고감사한지모르겠습니다...저는빚을작년에상환하고지금은채무가하나도없습니다하지만신용등급도낮고예전연체기록때문에은행대출이쉽지가않더군요,,그래서회사동료분께방보증금을빌리게되었는데이번달까지갑자기드려야해서이렇게대출을신청하게되었습니다</t>
  </si>
  <si>
    <t>현재대출은하나도없습니다저의주수입원은급여가200만원입니다지출내역은월세(관리비포함)45만원중동생이20만원을부담합니다저축보험30만원통신비10만원교통비10만원부모님용돈40만원식비20만원총130만원가량의지출이있습니다대출이된다면꼭성실상환으로보답드리겠습니다..</t>
  </si>
  <si>
    <t>안녕하십니까투자를받고싶은마음에이렇게글을적습니다제가이번달에신용회복을다른누구보다도빠르게9개월만에상환을햇는데요.알고있던정보가달랐던탓일까.빨리갚고신용을회복하고싶은마음에월급을통털어서돈을내고나니.생활이안되고있어서부모님도힘드신상황이기에신용회복위원회에서대출을받으려고보니상환기간이1년이상되어야자격이된다는말에..대출을못받았습니다그래서이렇게다시신용불량자가되기싫은마음에부탁을드려봅니다.</t>
  </si>
  <si>
    <t>기존대출건은위에밝힌대로신용회복을받았기에전혀없습니다통신사금융권등아무것도없고요..카드는아직발급이안돼기에카드연체빛또한없습니다현재대전에있는음식점에서주방장으로재직하고잇으며월200만원씩꼬박꼬박들어오고잇습니다고정지출액은핸드폰값과기타차비등등으로40만원은꼭나가구요그것말곤나가는돈은없고집에도움드리고자드리고있습니다그러니이번에빌릴수있게&amp;#46080;다면1년생각하고있으나빠르면7~8개월안에도충분히갚아드릴수있습니다부탁드립니다미혼이며나이는28살입니다</t>
  </si>
  <si>
    <t>고금리대출전화하려합니다..</t>
  </si>
  <si>
    <t>현재에스테틱샵을운영하고있는사업자입니다..작년경기불황으로사금융권에서1500만원을대출받았습니다..현재600만원정도상환을한상태고연48%의이자를납입하고있는상태입니다..부담스런이자액에상환금까지월100여만원을납부하고있는실정이어서같은직종사업을하시는선배에게머니옥션에대한얘기를듣고조금낮은금리로대환하고자대출신청을합니다.</t>
  </si>
  <si>
    <t>봄철에스테틱이다시상승세를타고있어..이벤트프로그램과쇼셜마케팅으로매출상승구조를구축하고있습니다..저희샵은100여평의규모로현재강남의스마일성형외과,피부과연계중국에스테틱관광을주도하기위해진행중에있습니다..30~40%의매출상승구조과기대되고있고,5월에는시설보완으로스파테라피를계획하고있습니다.얼짱&amp;몸짱뷰티샵이라는프랜차이즈샵으로각종매체홍보에는뛰어난마케팅구조를가지고있습니다.</t>
  </si>
  <si>
    <t>저는지난2년간몸담았던회사를12월31일자로그만두고다음주월요일부터새로운회사로출근하게되었습니다.기존회사에서나오면서퇴직금을받았어야되나1년이좀지난무렵에계약이바뀌면서퇴사후재입사를하는바람에퇴직금을중간정산받고이번퇴직시엔1개월여미달로퇴직금이나오질않아새로운회사입사후까지계획해두었던생활자금이부족하여신청하게되었습니다.새로입사하는회사가아버지외가쪽친척분이창업하신회사라입사에큰문제는없고,연체없는성실한상환하겠습니다.</t>
  </si>
  <si>
    <t>1.주수입내역-연봉이2900~3000초반사이입니다.휴일대근에따라연봉차이가좀납니다.2.월고정지출내역-기대출상환금액-70,휴대폰요금-10,식대-없음,임대료-없음3.대출이후상환계획-2월첫월급의경우경력직입사라100%월급을받습니다.기본급이120만원정도에휴일대근으로보통2~30만원,그리고짝수달은상여100프로가나옵니다.기대출70에휴대폰요금10만원,그리고카드값의경우보통20~30만원정도나옵니다.기대출이좀많아서12월에햇살론대환대출을알아보았으나,스타크레딧에서받았던대출이기간미달이라입사후기간에맞춰햇살론대환대출을받을예정입니다.우리저축은행에서1차승인까지받았으나,기왕받는거한꺼번에다대환하기위해부득이하여연기하였습니다.대환대출후엔더욱여유있게상환이가능하리라생각합니다.</t>
  </si>
  <si>
    <t>29살못난남자도움부탁드립니다.</t>
  </si>
  <si>
    <t>현재29살남자입니다.늦은나이에아직취직을못하고세무사시험을준비하고있습니다.올해를마지막으로도전하려고준비하는데당장이번달부터몇달간의학원비및생활자금이필요해서글을올립니다..현재과외아르바이트를2군데하고있어서상환하는데는무리가없습니다.다들취직한친구들이나이제부모님께도손을벌리기미안하고죄송해서여기서도움을받아이자를충실히갚아나가면서공부에전념하고싶습니다..</t>
  </si>
  <si>
    <t>과외아르바이트로25만원씩2군데에서받고있기때문에이자내고생활하려고합니다.시험이내년3월이라6개월만도움을받고싶습니다.</t>
  </si>
  <si>
    <t>정말급합니다..도와주세염..^^</t>
  </si>
  <si>
    <t>집안에어려운일이있어급하게대출을신청하게되었습니다..참고로저는주부이며저축은행과사금융쪽을쓰고있는데환승하려다금액이넘커버리면안될것같아이렇게소액으로대출신청합니다.....여러분부탁합니다...</t>
  </si>
  <si>
    <t>제가주부라신랑소득으로지만상환할경제적능력이되기에연체는절대없습니다..제가간간히부업도하구요...신랑이름으로조므마한금액이지만달달이들어오는수입이있어매달상환약속은꼭지킵니다...약속합니다,,,^^</t>
  </si>
  <si>
    <t>투자자님들안녕하십니까.얼마전장인어른의팔순잔치때장모님이음식을씹는데힘들어하시는모습을보고서맏사위로서그동안받은사랑에약간이라도보답코져장모님에게임플란트를해드리고싶어알아봤더니2대를식립하는데드는비용으로240만원이든다는것이었습니다.그러나정작여유돈은100만원밖에없어부족한금액을대출받고자투자가님들에게투자요청을하게되었습니다.</t>
  </si>
  <si>
    <t>1.다른대출건얼마전장인어른환갑잔치를치러드리기위해저축은행에서원리금을9개월로나누어분납하기로약정하고250만원을대출받은게있는데이번5월분상환액은4월급여로상환을했기에마지막회차상환은년말12월이며남은원금은223만원입니다.2.공통현재청담동에있는회사사옥에서23개월간근무하고있으며직책은기전반장으로기계.전기관리를맡고있습니다.월급여액은148만원(세후)이며매월25일급여통장으로입금됩니다.월급의지출내역은집에생활비로60만원을내놓고나머지는차량관리유류비포함약20만원경조사및용돈(핸드폰.기타)으로20만원,그리고저축은행원리금상환비용으로30만원을포함하여매월130만원이고정지출되므로여유액은18만원입니다.따라서이번대출이성사된다면원리금상환비용이12개월간16만원씩지출되므로매월남는금액은1~2만원남짓이지만저축은행상환이끝나는내년부터는좀여유로와질것입니다.투자가님들!저에게투자해주시면원리금상환건으로신경안쓰시도록하겠습니다.많은도움바람니다.감사합니다.</t>
  </si>
  <si>
    <t>초면에무례하지만도움부탁드립니다.</t>
  </si>
  <si>
    <t>간결하게말씀드리겠습니다.일본에유학가있는누나가이번지진으로인해서일자리를잃게되었습니다.누나나저나집안에돈은없는데공부욕심이많은지라30살이넘었는데도모아놓은돈이별로없네요..그런데이번학기가누나등록금내는날이라한국에있는제가대출을받게되었네요학자금빼고는처음대출이라잘몰라서신용등급이많이내려가고상환이자도너무크게되었네요.그래서찾아보다가이곳까지오게되었습니다.첫번째제취지는돈많은사람한테(기업들)제이자주기싫네요.어렵게투자하시는분한테조금씩이나마도움이되고싶습니다.두번째제가대출받은곳이2년상환에38%인데신용도는벌써내려간거고이자라도좀내리고있네요.</t>
  </si>
  <si>
    <t>1.기대출건(기존대출건연체된거없음)(고금리)누나학자금대출700만원2년상환월40만원정도상환(저금리)1200만원대학원대출2.연봉3000만원월220만원3.지출내역학자금20만원생활비60~70만원방세30만원핸드폰10만원학자금이세개에서하나로줄어들어그만큼저금할려고했는데일이이렇게되었네요/40만원정도는기존에도납입했던내용이라무리없을거라고생각됩니다.도움부탁드립니다꾸벅</t>
  </si>
  <si>
    <t>(재신청)정말급합니다좀도와주세요</t>
  </si>
  <si>
    <t>현제서울에서혼자살고있는데집계약기간이다되어가는데이사할처지가안되서연장을할려고하니보증금을1천만원더올려다라고해서저번주에500신청앴었는데제가친구에게200을구해서다시수정해서300으로올립니다부탁좀드립니다</t>
  </si>
  <si>
    <t>현제사설경호업체에서일하고있고요월급은180받고있습니다현제고정으로나가는돈은주택청약10만사금융32만핸드폰10만정도생활비30정도교통비10만정도나가고있습니다현제월급날자는20일이고요도와주신다면자동이체신청할께요그리고인증받을려고서류보내놨습니다정말급해서그러는데투자자분들돈귀한거압니다절대실망안시킬께요부탁드립니다</t>
  </si>
  <si>
    <t>고수익유기농음료사업투자요청</t>
  </si>
  <si>
    <t>현재유기농음료(상품명:스퀴즈)납품계약을맺은롯데유통(이오문류)5,000병,ALLNATIONS(에이앤)1,000병,아라푸드3,000병을1차생산하기위해동원삼조쎌텍주식회사와맺은물품공급계약서상의물품대금지급을위한투자요청-롯데유통(이오문류),ALLNATIONS(에이앤),아라푸드와맺은공급계약은1년단위로연장가능하며,초도물량납품후지속적으로추후물량공급계약을체결하기로합의</t>
  </si>
  <si>
    <t>동원삼조쎌틱주식회사와맺은물품공급계약은**.***원/병(부가세제외)롯데유통,아라푸드,ALLNATIONS와맺은제품공급계약은15,500원/병(부가세제외)따라서,병당5천원이상의이윤발생(1억투자시초도물량계약만으로총48,150,000원수익발생)단,대금결제시기의차이에따라동원삼조쎌틱주식회사와맺은물품공급계약은선결제50%이후제품에이상이없을시20일후나머지50%결제조건임롯데유통,아파푸드,ALLNATIONS와맺은제품납품계약은선결제30%이후클레임여부확인한다음(30일)나머지70%결제한번의공급계약으로약40%의수익이발생하지만,초기자금회전의문제로인하여투자요청을하였고,지속적인제품공급계약체결로대출금상환의문제는전혀없음</t>
  </si>
  <si>
    <t>곧결혼을할려고하는데모아논돈이조금부족해서..대출신청을합니다.기대출은없구요.잘갚아나가겠습니다.인생의첫대출이니도움부&amp;#53447;드립니다...</t>
  </si>
  <si>
    <t>월급여260만원통신비10만원생활비50만원교통비10만원보험료12만원ㅡㅡㅡㅡㅡㅡㅡㅡ여유돈이178만원이니상환에는무리가없습니다.</t>
  </si>
  <si>
    <t>식당시설개선비용과배달운영자금이필요합니다.</t>
  </si>
  <si>
    <t>대출신청계기는오랫동안미뤄왔던시설개선문제와좀더매출을늘릴수있도록배달장사도추가하기위함입니다.대출의목적은시설개선과운영자금입니다.3년5개월가량식당을운영하고있고,개업당시주방시설쪽을확장공사하였었는데부실하게공사가되었는지배수가잘되질않아기온이올라가면배수구에서악취가심하게올라옵니다.배수구공사가시급합니다.그리고주방에환풍기가하나밖에없어곧다가올여름에작년처럼찜질방이될까걱정이앞섭니다.후드를설치하고환풍기를하나더달았으면합니다.그리고홀의규모가큰편은아니지만현재에어컨이가정용이라작년같은폭염이온다면끓여서음식을내야하는저희식당은버티기가너무힘이듭니다.소형에어컨이라도하나더추가로설치가필요합니다.저희식당은위치는괸찮으나주차장이따로없어손님들이불편함을많이호소하시는편입니다.요즘저녁매출을늘리기위해동태찜을메뉴에추가하였는데배달이안되냐고물으시는분이많으십니다.자금이마련이되어배달을수있게되면매출을많이올릴수있다고확신합니다.</t>
  </si>
  <si>
    <t>기존대출내역:팝펀딩(제일상호저축은행)총300만원현재(220만남음)연이자30%현재대출은1건밖에없습니다.팝펀딩에서재작년에200만원받아완납하고두번째로대출받은것입니다.월매출은식당이라일정치는않지만평균적으로계산했을때700정도되고요.고정지출은임대료80전기세20수도세10정수기3통신비15평균식자재및기타물품비200차유지비10대출금25인건비는빠지지않습니다.3년반동안형이랑어머니랑식당을하고있고요.식당에서아침부터저녁까지생활하기때문에밥값등..별도의생활비나가지않습니다.고정지출이총360정도됩니다.계산하니340만원정도가남네요.물론예상치않게돈이나갈경우도있지만현재상환하고있는대출금과여기서대출을받게되더라도상환하는데에는문제가없습니다.비록신용등급은낮지만다른P2P사이트에서대출을받고성실히상환한경험이있기때문에사람들과의신뢰가얼마나소중하고갚진지잘알고있습니다.믿음을주신다면성실함으로보답하겠습니다.</t>
  </si>
  <si>
    <t>고이익실현하세요..</t>
  </si>
  <si>
    <t>이빨견적입니다..생이빨이반으로뿌리까지쪼개져서...주위이빨하고다손봐야합니다...생각지도않은돈이라..부탁드립니다..임플란트2대..씨워야하는이빨2대..총견적350나왔읍니다..</t>
  </si>
  <si>
    <t>카드한도가되지않아서쓸수가없읍니다..금여받는금액이평균400-500...그중금융분할금들180정도...생활비및카드값200쯤...충분히갚을수있는능력됩니다...부탁드립니다..꼭대출해주셔서고이익실현하세요..\투자자님들..화이팅하세요..!!!!!!!!!!!</t>
  </si>
  <si>
    <t>안녕하새요...저는낮에는직장을다니고밤에는야간대학교에진학하여현재유한대학교에재학중인사람입니다.과는금형설계학과이구요..하는일은금형업체에서외주관리업무를하고있읍니다.대출목적은낮에는직장다니고밤에는학교를다니고있기때문에2잡을하고싶으나마땅히할게없어고민하던중저의취미인라이더생활을접목해서몇개월전부터수입오토바이를시새보다약간저렴하게구입해서다시되파는일을하고있읍니다..저로선따로시간을들일필요가없고사이트에사진올려놓코주말에잠깐오토바이보여주고파는거라투잡으로만족하고있읍니다.그러나이렇게나름부지런하게살고있다고자신하는데저는키176cm에몸무계150kg정도가나가고있읍니다..한때다이어트해서60kg정도감량경험이있지만요요현상으로현제150kg유지상태입니다.다이어트?&amp;#50660;날엔큰맘먹고죽기살기로60kg감량했읍니다..하지만이제는나이도있고정말힘드내요....그래서큰결심을해서고도비만치료인베리아트릭시술을받을예정입니다.현재500만원가량은모은상태이나나머지250만원이부족하여이렇게신청합니다..</t>
  </si>
  <si>
    <t>1.기존대출기업은행신용대출마이너스통장-270만원(월이자3만원)기업은행학자금대출200만원(2년거치후상환이라현재이자없음)수입:3월부터6월까진학교생활으로야간근무를못하기에통장에세금때고120~130가량들어옵니다.9월부터11월까지마찬가지입니다..이후는160가량돼구요상여금300%미포함된금액입니다..월급이작은이유는회사에서학자금을150만원씩따로받고있기&amp;#46468;문입니다...또다른수입은오토바이2대중한대580만원에처분햇고또다른한대는아직가지고있읍니다...아!참그리고담달6월15일월급날퇴직금정산해서나옵니다180만원가량..지출은:차량유지비-월15만원핸드폰요금-월8만원월이자-5만원정도생활비30만정도,</t>
  </si>
  <si>
    <t>집을옮기려고합니다.</t>
  </si>
  <si>
    <t>반지하월세집에혼자살고있는데,원룸촌이라주변이위험한편이라이사가는데보태려합니다.</t>
  </si>
  <si>
    <t>10개월째회사재직중이며월급을매달10일에통장으로130~140만원입금됩니다.머니옥션에기대출420만원정도남아있으며솔로몬저축은행에300만원대출이있습니다.매달대출상환금액은두군데총합하여약42만원정도이고월세28만원각종공과금5만원보험료5만원청약적금10만원카드값20만원입니다.</t>
  </si>
  <si>
    <t>제차를찾고싶습니다...</t>
  </si>
  <si>
    <t>안녕하세요머니옥션을알게되어저에겐조금이나마희망이보이기시작합니다저는시골에서올라와서울생활을한지10년이다되어갑니다가정형편상대학교를가지못하고계속직장생활을해오면서그래도없으면안쓰고아끼면서빚없이살아왔습니다그러던중적금을해지하고중고자동차를구입하게되었습니다그런데구입하고얼마되지않아장애인아버지께서아프셔서병원비로자동차담보대출을급전으로받게되었는데그채무를변재하고싶고자동차도찾고싶어서이렇게신청을하게되었습니다</t>
  </si>
  <si>
    <t>저의수입은현재보험회사인사담당으로일하고있하면서받는급여가120만원입니다그중지출은보험5만원금융상환비하나은행16만원자동차담보대출21만원생활비30만원통신비8만원총80만원의지출이있습니다그리고앞으로카드설계사일을시작하기로하였습니다만일대출이성사된다면매월나가는이자21만원을줄일수있고머니옥션을항상우선순위로두어정말성실하게상환하겠습니다</t>
  </si>
  <si>
    <t>정말깔끔하게2금융권청산하고싶습니다</t>
  </si>
  <si>
    <t>정말깔끔하게2금융권청산하고싶습니다신용등급정상적으로올리고사업자로서필요한경제체제를갖추고싶습니다2007년12월에사업장개시해서쇼핑몰운영하고있는사업자입니다오픈마켓에서쇼핑몰오픈을시작해서의류-겨울시즌용품을판매해왔습니다그중겨울시즌용품이저에겐큰매출이되어주고있습니다매해매출이조금씩올라고글판매와방한마스크도자체제작하면서3년동안혼자서열심히해왔구요시즌이아닌계절에는의류에주력해왔습니다의류도자체제작으로많이진행하면서저가로박리다매형식으로판매해왔습니다겨울매출만거의제매출의70%이상이라서항상다른시즌에도안정성있는매출이필요하다고느꼈습니다그래서저번겨울시즌이끝나면서이번에직원2명을고용하고여성의류개인쇼핑몰을오픈하게되었습니다현재의류쇼핑몰도오픈한지3주도채안되었는데매출이조금씩하루가다르게눈에보이고있습니다원래의류쇼핑몰은초기에고생을많이하는편인데시작도괜찮은편이라좋은기대를갖고있습니다3년동안그많은양의일을혼자서다컨트롤해왔습니다이제까지부족하고힘든상황도언제나혼자서다해결하고주변사람들에게도티한번낸적이없었는데이번에얼굴도모르는분들께이렇게손을벌리게되어머쓱한심정이지만대신투자하시는목적에알맞게상환금액상환날짜만큼은자신있게지킬수있다고말씀드릴수있습니다워낙에어머니가돈에관련해서라면너무철저하신분이라항상보고자라와서누구에게도돈으로신세진적없었습니다대신고금리이용으로제상황은좋은편이아니었습니다마지막겨울매출은거의이번에의류쇼핑몰을오픈하면서투자비용으로거의다들어갔습니다사무실스튜디오도새로단장했습니다혹시라도개인쇼핑몰이안될경우를대비해서하루에도몇천개씩신규쇼핑몰이생겨남을고려해그런쇼핑몰들을상대로수입을갖을수있는촬영&amp;쇼핑몰페이지제작대행도부업으로하고있습니다그래서스튜디오도실내촬영퀄리티좋도록신경써서투자했습니다일단제2금융권정리하여부채를빨리갚고안정적인사업장이되도록여러분이도와주신다면너무나감사하겠습니다다른건몰라도상환날짜금액은정말믿으셔도됩니다</t>
  </si>
  <si>
    <t>현재2금융권네군데가있습니다한성저축은행500만원HK저축은행550만원현대캐피탈430만원예가람저축은행260만원이중두군데는캠코한국자산관리공사에환승론신청했습니다(HK와현대캐피탈)그리고나머지두군데는이곳머니옥션에환승론신청합니다머니옥션환승금액신청800만원이며원래원금은760만원인데나머지40만원은이번에모두한꺼번에환승하면서일시적으로들어가는이자금약70만원에보태겠습니다따라서원래이네군데에들어가던월상환금이85만원이었으며단하루도연체한적없었습니다(오히려요즘에는추가대출받으라는문자가옵니다)머니옥션진행과캠코진행으로상환비가수정되면월75만원으로10만원줄어들게됩니다당장월상환비가많이줄진않지만저로서는2년이면머니옥션에서환승한금액을모두떨쳐낼수있습니다이곳에글올리시는모든분들이힘든상황을갖고계시기때문에투자하실때에도많이고민되실거라는거잘알고있습니다투자자분들의목적에맞는연체없는성실한거래로꼭보답해드리겠습니다</t>
  </si>
  <si>
    <t>긴급한생활자금신청합니다.</t>
  </si>
  <si>
    <t>올해30살이된직장인입니다.09년에가족과지인들의도움을받아1800만원으로조금한의류사업을시작하였으나힘든시기에시작한사업은6개월후에폐업을하게되어습니다.그로인해점포을정리하고800만원은갚았으나1000만원의빚을지게되었습니다.현재직장에성실히다니며조금씩갚고있는상황에서지인분이급하게상환을요청하였고이를갚기위해금융건에서대출을받아보려고시도하였으나신용등급이좋지않아사금융건까지부결난상태이며부모님형평상도움을받을수있는상황도않되어인터넷검색을통해신청하게되었습니다.현재그지인분과원만이해결되지못해서서로갈등을겪고있는상태입니다.투자자분들의도움이필요합니다.</t>
  </si>
  <si>
    <t>현재저는경기동두천에서섬유제조업공단에서4대보험가입과150~160만원의급여을받고있으며근무개월은4개월째다니고있습니다.대출이이루어진다면상환계획은이러합니다.월세집20만원생활비용50만원세금및잡비30만원가량을공제하면50만원~60만원까지여유가있기에충분히상환할수있을거라생각합니다.현재기대출이나연체되어있는부분이아무것도없기때문에따로들어가는자금은없습니다.투자자분들의도움으로이어려운시기을이겨냈으면합니다.</t>
  </si>
  <si>
    <t>대학수시에응시하면서특강한다고수강료가배로올랐어요</t>
  </si>
  <si>
    <t>안녕하세요?사교육비가정말장난이아니네요.그렇다고학원을안보낼수도없고,,,,딸이예체능계여서계속미술학원을다니고있는데,이번에대학수시에응시하면서특강한다고수강료가배로올랐어요.생각지못한일이라여유돈이없어서도움을청합니다.</t>
  </si>
  <si>
    <t>월급여는정규직으로400만원정도받고,기타수당및알바형식으로100~200만원정도수입이있습니다.부채는농협에만2000만원있습니다.상환하는데는전혀문제가없습니다.정신없이고1,고3두아이뒷바라지하다보니이번달자금계획에차질에생겼네요.믿고투자해주시면성실히상환하겠습니다.</t>
  </si>
  <si>
    <t>믿는만큼보답합니다.</t>
  </si>
  <si>
    <t>이곳머니옥션에서작년12월에400만원을대출받았습니다.현재연체없이정상상환중이며앞으로도연체는없을것입니다.다시한번도움을요청하는이유는연로하신어머님의틀니비용을마련해드리고싶습니다.벌써6년넘게사용하고계신데노후가진행되어예전같지않다고하시는데비용이150-200정도든다더군요.잔여금액은제가충당할수있고부족한부분과갚을수있는금액만큼만다시한번도움을받고싶습니다.</t>
  </si>
  <si>
    <t>타사대출은현재현대스위스저축은행1,000만원중일부변제및연체없이상환중이며하나은행적금담보105만원입니다.이곳머니옥션400만원대출은6개월상환중이며월213,470원상환하고있습니다.상환계획은타사포함하여현재의불입금에서12-3만원정도추가부담하는것이기에부담은없습니다.또한조금이라도일찍상환하기위해주말에도쉬는날없이아르바이트로(50여만원)보다많은금액을준비하고있습니다.믿음을가지고투자해주신분들께신뢰로보답하겠습니다.</t>
  </si>
  <si>
    <t>경매신청합니다~^^*</t>
  </si>
  <si>
    <t>안녕하세요??저는부산서면에서옷가게를하고있습니다.저번에500만원여기서낙찰받아서조기상환했습니다~^^*그때는여기저기대출이많아서걱정이었는데다행히일이잘되어머니옥션대출금까지조기상환할수있었습니다.이번에대출목적은요~지금하고있는가게가조금크고보세집이지만약간고가의옷을팔다보니명품을찾으시는분들이있어서요많이는말고청바지나벨트구두나스니커즈등의명품을섞어서팔아보려구요~친구가해운대서매장을하고있어서물건도수월하게받을수있어서이렇게신청을하게되었습니다~</t>
  </si>
  <si>
    <t>기존의대출내역하나은행환승론-사업하면서급해서알아볼틈도없이사금융을썼었는데요다행히환승론을알고얼른갈아타서성실히갚고있습니다.금액은800만원이었고이율은11%로였습니다월상환내역은약18만원정도지만항상30만원씩자동이체하고있습니다~~^^주수입원저희가게는서면중심가에있습니다.옷가게의특성상현금손님이많습니다.통장내역을보시면아시겠지만매일30만원씩꼭저축을합니다.가게세와물건값을제외하고순이익으로생각하고저금을하는데요~열심히해서저번에있었던대출금을갚았습니다~주수입금액하루평균매출-100만원(물건값60%)고정지출가게세-250만원(매달20일)전기세-평균15만원월급-250만원(직원-180만원,알바120만원)기타-150만원(식비,전기세,캡스,관리비등)상환계획-저번에도그랬지만항상입금일하루전에자동이체신청해놓을꺼구요~~^^정말열심히상환헤나가겠습니다~</t>
  </si>
  <si>
    <t>신용도가확실하고,약속을꼭지킵니다.</t>
  </si>
  <si>
    <t>자녀를부양해야하는가장이다보니갑자기목돈이들어가는경우가생기네요.회사원으로감당하기어려운목돈이들어갈일이생겨서신청합니다.지금것대출을2금융권에서받은적이있지만연체없이약속을잘지켜나가고있습니다.성실하게채무를다하려합니다.교육회사에근무하는영어교육자이기에더욱더약속을칼같이압니다.적은급여를받고있지않고,제분야에서경력이오래되어과장급으로업무를하고있습니다.</t>
  </si>
  <si>
    <t>12개월로이자율은35%로꾸준히채무이행을할것이고,급여체불없이신용도있는법인회사에1년이상근무하고있으므로충분한신뢰를드릴수있습니다.</t>
  </si>
  <si>
    <t>성실상환중입니다.</t>
  </si>
  <si>
    <t>아버지께서다리골절수술로전치8주진단받으셨습니다.철심도박으셔야하는상황입니다.</t>
  </si>
  <si>
    <t>*수입급여:175만원+(식대+간부수당)30만원=205만원*금융상환비용농협:원금+이자=24만원HK:원금+이자=14만원신라:원금+이자=15만원머니옥션:원금+이자=427,027원*총계:958000원정도*HK와신라는9월정도에캠코신청예정입니다.이자율이지금보다현저하게떨어질겁니다.*생활비1.개인생활비(핸드폰비포함):30만원정도-직장과집거리도보로15분거리,오후1시~10시까지근무(중식비들지않음)2.부모님께드리는생활비:(부모님과같이거주)-15만원3.적금(보험포함):30만원*여유돈:34만원충분히상환가능합니다.지금처럼상환을최우선적으로할것입니다.믿고투자해주시고지켜봐주신다면절대실망드리지않을겁니다.*작년12월에환승론받은후추가대출이발생한건은어머님가게물건대금보태어드린거와전세비를올려달라고하여보태어드렸습니다.</t>
  </si>
  <si>
    <t>투자자통하라입니다.형님사업자금부탁드리겠습니다.성실로보답드립니다.</t>
  </si>
  <si>
    <t>우리형님이마트를이번에하나차렸는데운용자금이필요하다고하네요..꾸준히형님을도와줬지만이번에는형님에게머니옥션을소개해드리구제가대신대출받고형님이변제하는형식으로이렇게신청하게습니다.이율은낮이만많은투자자분들의참여부탁드립니다.한번도연체없이안전한투자보장하겠습니다.부탁드립니다.</t>
  </si>
  <si>
    <t>저는영어강사입니다.아시다시피기존대출1200만원머니옥션거3회남앗구요.한번의연체없이잘변제해나가고있습니다.개인적으로여기다가는투자금액이자산이2640만원정도되구요1000만원은여기들어오는회수금액가지고도충당이됩니다.사실은큰도약을위해서목포에서광주로이전한지얼마안되서기존월급6개월평균550만원이여기서처음시작이라기본급320만원정도에서시작하게되서여유가많지가안아서이번에이렇게형님일도와드릴려구신청합니다.이번기존대형학원에서이번에는중형학원부원장으로왔기때문에점점월급이늘어날거라확신합니다.저는대출은없구요개별적으로빌린돈(어머님칠순준비때문에)말고는없습니다.예금담보대출은있는데그건빚이아니라이곳저곳투자비용입니다.머니말고도누님이돈을굴려주셔서..계주거든요.예금은5000만원이구담보대출은3400만원이니까빚이라생각안해주시면감사드리구요.많은이율은아니지만연체가없이안전한투자라고생각해주시고투자해주시면감사드리겠습니다.</t>
  </si>
  <si>
    <t>친정아빠의틀니비용</t>
  </si>
  <si>
    <t>친정아빠가이가너무부실하셔요10개도안남았네요ㅠㅠ계속맘만가지고있다가는못해드릴꺼같아서마침이달이아빠칠순이기도해서요이렇게대출받아서해드리면결국갚아야하는거니까할수있을꺼같아서돈모아서는좀힘들꺼같아서요</t>
  </si>
  <si>
    <t>현재제월수입은240정도이구요신랑은150정도둘이380정도버네요한달대출원금+이자130정도이구요생활비100~150정도공과금주유비보험료해서80정도아이교육비10만원안쪽대출상환능력은충분합니다.제가이번에제대로딸노릇할수있게도와주세요</t>
  </si>
  <si>
    <t>안녕하세요.지금현재인테리어단조회사에다니고있는회사원입니다.회사에다닌지는3년이되어가고있습니다.그전에는10년이상아이들전자교구를개발하는회사를운영했는데,..사정이나빠져그만두고,..정말좋아하는일을찾다가이일을시작하게되었습니다.일이재미도있고수익성이좋아서직접사업을하고싶습니다.현재업체들과의관계도아주좋은편이고,..믿고따르는사람들도있습니다.바로직장을나와서차리기엔비용이너무많이들어서고민하다가아내가운영하고있는쇼핑몰을이용해서인테리어소품쪽으로판매를해볼까합니다.</t>
  </si>
  <si>
    <t>몇달전집안에안좋은일이있어서친구에게빌린오백만원을급히상환해야해서천만원을신청합니다.월급은통장에는150만원만찍혀있는데,..사실현금으로받는것까지230만원정도받고있습니다.아이들교육비와생활비는아내가버는것에서충당하고있어서여기서대출받는자금에대한상환은잘할수있습니다.비록사업을작게시작하지만2년안에크게키우는게목표입니다.많은도움부탁드립니다.날마다발전하고화이팅하겠습니다.</t>
  </si>
  <si>
    <t>믿고투자해주시면성실히갚겠습니다.</t>
  </si>
  <si>
    <t>벌써3번째머니옥션에대출신청을하는데요.그동안머니옥션에서너무많은도움을받아서.이번에도또도움을부탁드립니다.대출을받는목적은저희친정이딸만넷인데요.무슨일이있으면그것또한딸들몫이되어서요.저희친정엄마가제때치료를하지않으셔서결국치과틀니를하시게되었는데요.틀니라는게한푼두푼드는것이아니더라고요.딸들이모아서해드리기로했는데요.돈관리를누가하는지를떠나서친정에목돈들어가는일을신랑한테편하게이야기하는게쉽지많은않아서이렇게투자자분들께부탁드리게되었습니다.제가지난달에수술을해서둘째아이를출산하느라집에서아르바이트로하던프로그램샘플링일을지금은잠깐쉬고있는데요.다음달부터시작할꺼고요.안정된직장에과장으로재직중인신랑소득도적은편이아니라다달이상환하는데는지장이없습니다.</t>
  </si>
  <si>
    <t>제앞으로대출은없습니다.주수입원은남편의소득인데요.다달이월급만평균270만원정도되고요상여가700%로연봉은5천만원정도됩니다.월평균400만원의소득이있는거고요거기서다달이공과금20~30만원정도보험료30만원적금100만원저와남편공동명의차할부금30만원저와남편휴대폰요금10만원(참고로저와제휴대폰모두남편명의입니다)시댁생활비50만원드리는거이외에큰지출은없기때문에생활하는데는불편함이없습니다.저도프로그램샘플링아르바이트를하면최소50만원정도의소득은생기기때문에상환은문제없이할수있습니다.비록온라인상이라저에대해다말씀드린다는게쉬운일은아니지만.믿고투자해주시면최대한성실히갚겠습니다.</t>
  </si>
  <si>
    <t>한번만도와주시면성실히갚겠습니다.</t>
  </si>
  <si>
    <t>잠시나만어릴때철없이행동하면서대출을사용하여서많은대출금을일도안하는저를위해부모님이다갚아주셨습니다.지금어머님이조금어려운상황인데이제는제가그동안어머님께빌린돈을갚아드리고자합니다.어머님이조금한가계를하시려고하는데자금이조금모자르셔서고민하시고계십니다예전에제대출금안갚아주셨음괜찮았을텐데..너무죄송스러워서이제제가갚아드려야할때가된거같아서이렇게투자자들께부탁드립니다.</t>
  </si>
  <si>
    <t>지금대출은한국투자저축은행에서햇살론1천만원정도대출이있는데5년납입월24만원씩이자(13.4%)원금같이갚아나가고있습니다.저는영업관리직에서일하고있으면일한지10개월정도되구월수입은급여100만원에보너스75만원씩400%를일년에나눠서받고있습니다.연봉으로따지면1480만원정도되구요주말에식당알바로10만원씩벌어서4주하면40정도법니다.월수입은보너스안받는날은140정도고보너스받는날은215만원정도합니다.한달지출은핸드폰요금으로10만원정도가나가구보험금5만원정도가나가구버스비5만원정도나가구엄마매달20원씩드리고있구적금으로20씩들어가구있습니다.생활비는60나가구햇살론이자가24만원정도나가서월고정지출이84원입니다.월고정수입이140정도되니까생활비및대출이자상환을할수있습니다.보너스받는날은모아두었다가대출을갚아나가거나어머니드릴려구모아두고있습니다.</t>
  </si>
  <si>
    <t>지인빌린돈정리</t>
  </si>
  <si>
    <t>얼마전임대보증금이급하여200만원을빌렸습니다몇달사용해도된다기에빌렸는데급한일이생겨달라고합니다하여정리하려고대출신청합니다전아이아빠부도후빛갚느라신용회복도하고..힘들게살았습니다포기도했었지만오랬동안서류상신용이좋지않았습니다지금은신용회복등모두다정리하였고....이젠신용도조금씩올라가고있습니다넘힘들고캄캄하고긴터널을지나온지라..신용이재산이며중요하단것을알게되었고이제정리되어조금씩올리고있는중인데다시밑바닥으로내려가고싶은생각이없습니다저도행복한미래를위해희망과꿈을갖고도전하고싶습니다하여대출이된다면연체와실수는없을것입니다믿고투자부탁드립니다꾸벅~~</t>
  </si>
  <si>
    <t>한달수입은200~220정도입니다통장으로찍히는것이평균130~150정도이며제가판매코드가없어직원이름으로넣어받는돈도30~50정도가되며매달아들이름으로18만정도가들어옵니다지출은1245000원입니다저축은행20캠코(한마음에신용하였던것정리하고대출)5만적금20만(희망키움10만적금10만)보험아들,나20만임대료25만휴대폰65000차량10만관리비등10만식비10만대출이된다면1425000정도가될것같습니다아들이있을때는생활비등더들어갔는데군대를갔습니다조금더여유로울듯싶습니다</t>
  </si>
  <si>
    <t>오는연말정산때일시상환할예정입니다.</t>
  </si>
  <si>
    <t>현재생활자금으로조금쓰고일부고금리이자부분에일부상환할예정입니다.</t>
  </si>
  <si>
    <t>오는연말정산때일시상환할계획입니다.</t>
  </si>
  <si>
    <t>올해1월대출을받아열심히상환하고있습니다3~4달전개인적인사정으로재대출을받고싶었으나6개월이되지않은상태여서재대출을받지못하여이전에동생이름으로대부업에서대출을받은돈을갚았다가또다시대출을받아서높은이자로부담이되어이번달제가머니옥션이6개월이되어서다시한번받아동생과함께내려고합니다현재6개월이되었고연체없이정상상환하고있습니다한번더부탁드리오며장마철감기조심하시고즐거운하루되세요..</t>
  </si>
  <si>
    <t>기존에머니옥션에서받은금액에서상환하는금액이23만원정도됩니다..거기에덧붙여갚아나아갈생각이며현재급여나직장근무..는이전에상황들과동일합니다현재직장은청담동에서근무하고있으며다달이기본적으로들어가는금액은...휴대폰비10만원개인적으로들어가는교통비와식대...등등40만원머니옥션에들어가는금액23만원...정도입니다급여는140만원정도이므로재대출후한달에이자+원금으로나가는금액은30만원정도될것으로생각되어무리는없습니다</t>
  </si>
  <si>
    <t>꼭성실상환하겠습니다</t>
  </si>
  <si>
    <t>친정에아버지혼자살고게시는데팔을다치셔서3개월동안직장생활을못하시게되었습니다자식이저혼자인지라도움을줄사람은저밖에없습니다병원비는못드려도3개월동안의생활비라도드리고싶어신청하게되었습니다</t>
  </si>
  <si>
    <t>기대출은없습니다.남편이름으로받은대출은남편수입으로해결하고있고제월급으로는생활비등으로쓰고있습니다남편월급은330만원정도이고제월급은150만원입니다대출을받게되면제월급으로상환할예정입니다다른대출이없어충분히상환할수있습니다딸로써아버지에게생활비걱정하지마시라고힘을드리고싶습니다재직기간은2년정도인데현금으로계속월급을받아서금융권에대출을받을수가없네요.대출받으면정말잘갚을수있습니다소중한돈단하루도걱정하게하지않을자신있습니다.믿고투자해주세요</t>
  </si>
  <si>
    <t>제발도와주세요성실상환으로보답하겠습니다</t>
  </si>
  <si>
    <t>저희작은아이가6살인데고칼슘뇨증이라는병이3세살무렵발병했어요처음엔소변에피가섞여나오길레염증인지알았죠하루가지나니깐소변이아니라포도주빚소변을보는거예요소변이라기보단피에가깝죠대학병원서급하게입원해여러가지검사결과고칼슘뇨증이라는병명을받았습니다약도치료도안됩니다일종에신장질환이죠그냥식이요법과(칼슘섭취를하면안됩니다)정기검진이전부예요일년에한번씩은총검사를하는데이번에그검사를해서생활비가모두들어갔습니다얼마전이같은이유로200만원신청을했는데유찰되어서다시도전합니다당장학원비와유치원비는급한데로빌려서냈구요뼈검사피검사초음파소변검사등등으로50만원은가게에서도움을조급받았어요병원비가많이들어가서생활비때문에힘이듭니다도와주세요성실상환으로보답하겠습니다제발도와주세요연체없는성실상환약속드립니다</t>
  </si>
  <si>
    <t>제한달월급이100만원이고신랑이180입니다여기서작은아이유치원비24만원큰아이학원비20만원급식비및우유값4만원남편과제휴대폰요금12만원인터넷,집전화,유선4만원난방(한겨울최고로나온금액)8만원아이앞으로든적금25만원전기세1만7천원보험30만원의료보험6만원의,식,주40만원자동차기름값(거의사용안함)10만원의료비15만원선그외아이들앞으로(간식비및준비물)15만원대출금6만원큰돈은이정도들어갑니다의요비는평균15만원이구요더나갈때는30만원서40만원이구요작은아이가천식도있어서가끔병원신세를지거든요이렇게생활해서한달여유돈이30~40만원정도는됩니다연체없이납부가능하오니도와주세요힘들더라도머니옥션상환을최우선으로약속드리겠습니다꼭도와주세요</t>
  </si>
  <si>
    <t>소중한도움이필요합니다.</t>
  </si>
  <si>
    <t>갑작스럽게생활자금이필요해서대출을신청합니다.</t>
  </si>
  <si>
    <t>현재머니옥션에서100만원대출해서10개월까지납부하였으며2개월이남아있습니다.고정적인수입으로성실히납부가능합니다.</t>
  </si>
  <si>
    <t>투잡으로해외구매대행을할려고합니다.수익낼자신있습니다.도와주세요</t>
  </si>
  <si>
    <t>저축은행이나.사금융에서돈을빌리면신용등급이내려가고이자도비싸고해서머니옥션에문을두드렸습니다.현재다니는회사에서하는사업을집중적으로담당해서투잡형식으로할려고합니다.미국.영국.캐나다.일본등에서구매대행을준비하고있습니다.1-2년해오던일이라어느정도수익이나고확신이있기때문에.초기구축할자금이있으면성공하는데는문제없습니다머니옥션에서지원을해주신다면열심히일해서갚겠습니다.절대연체하는일없을겁니다.도와주세요</t>
  </si>
  <si>
    <t>교보생명약관대출로3만원정도이자를내고있고.시티은행카드론으로100만원정도남았구요.10만원정도내고있답니다.월급여가180만원에인센티브가3개월에300만원정도받고있습니다.매달50만원정도생활비.용돈으로지출하고있고요.충분히매달60만원정도머니옥션으로상환하는데는문제가되지않습니다.도와주신다면열심히벌어서상환하는데절대문제되지않게하겠습니다.</t>
  </si>
  <si>
    <t>아빠병원비로추가요청합니다</t>
  </si>
  <si>
    <t>현재이용중인데추가로이렇게다시목적자금이필요한것은1월달아버지가심근경색에폐렴으로쓰러지시면서현재재활병원에계십니다7개월정도병원비를납부하느라언니와제가모았던모든금액을다&amp;#50043;고아버지도쓰러지시면서가족생활비등도둘이납부하다보니이달병원비로인해이렇게글을쓰게되었습니다.이달까지병원에있으시면된다고하셨습니다.그래서급히이렇게글을쓰게되었습니다</t>
  </si>
  <si>
    <t>여기대출건이1개납부하고있는게있습니다.141,388원으로현재8번남았습니다.미납한적은없습니다.제가기존일하는거외에아르바이트도같이변행하기때문에연체하거나하는걱정은없으셔도됩니다.</t>
  </si>
  <si>
    <t>가계자금</t>
  </si>
  <si>
    <t>5년전부터2번상환하고잘사용하여왔습니다.자녀해외에서공부하여여러가지도움이됩니다</t>
  </si>
  <si>
    <t>1.주수입내역-평균수입2000만원2.월고정지출내역-기대출및금융권어디에도대출은없습니다.3.대출이후상환계획-장기분할로안정적으로활용하기가저에게는편합니다.또한오랫동안대출상환도하여왔기에원리금균등상환으로하다가목돈여유되면일시상환또는부분상환하고그때그때잘유용하게하고있고요.2년(24개월,2000만원상환이1014년1월만기로한번도연체없이자동납부하여왔습니다.또한메리츠증권자동차할부금(36개월중24개월납입차)외는없습니다.꾸준히한직장에서24년간하여왔으며성실과정직이모토로평생직장으로하고있습니다</t>
  </si>
  <si>
    <t>25세여성4년차사업가처음으로대출신청합니다</t>
  </si>
  <si>
    <t>사업자를개설하지않고08년1월부터프리랜서로현재직원23명을두고운영중입니다여지껏직원들월급한번밀리지않고이끌어왔는데올해5월부터거래처수금이지연되면서프리랜서로소득증명이확인되지않아은행에서부결을받고현금이부족해신청하였습니다대출금500만원은6/30월급을지급받지못한직원2명의급여와미납된6/8,7/8직원숙소의월세로사용목적입니다</t>
  </si>
  <si>
    <t>제가운영하는일은경호업입니다일의특성상하루하루일용직의건이많아월수입은고정적이진않지만현장장기투입을기본으로하고있어평균수입이있으며,순수입적게는200,많게는3000이윤을보고있습니다상환은500기준6개월내분할/중도상환을원하나신청서에는선택권이없네요과거,현재대출을사용한적이전혀없고카드를비롯한연체건도전혀없습니다상환일자나상환금액을연체,불입하지않을것을약속드립니다</t>
  </si>
  <si>
    <t>지난9개월동안성실히상환했습니다.추가대출신청합니다~</t>
  </si>
  <si>
    <t>올초에투자자님들도움받아서사금융대출잘상환했고,지금열심히일하고있습니다.이번에다시대출을신청한목적은아버님의임플란트비용으로필요해서급하게재신청하게되었습니다.계속잇몸이안좋으셨는데급기야임플란트치료가당장필요하다고해서대학병원에서치료를받게되었는데어금니2개해서총500만원정도들어가야한다고합니다.200정도는마련을했는데300만원정도가당장필요해서투자자님께다시한번부탁을드립니다.지난9개월동안단하루도연체없이잘상환했고,이번신청금액도절대실수없이잘상환하도록하겠습니다.300만원신청해서최단대출기간으로6개월동안상환할예정이고,정말어려울때도와주시는투자자님들께너무고마워서이자율도최고39%로신청했습니다.급하게도와주신정성되고귀한마음들에항상감사드리며,절대실수없이잘상환하도록하겠습니다.</t>
  </si>
  <si>
    <t>골프장에서근무하고있고,월수입250-300만원정도받습니다.4대보험적용안되지만,월급은통장수령하기때문에재직증명서,통장내역서는머니옥션에제출했습니다.소득급여300만원,지출금융상환비(120만원,기존머니옥션상환금액포함)아파트월세30만원생활자금(관리비,통신비,기름값,식품비,총60만원)이번에대출받게되면한달에55만원씩잘납부하도록하겠습니다.</t>
  </si>
  <si>
    <t>생활자금을급히부탁드리려합니다</t>
  </si>
  <si>
    <t>허벅지에염증이생겨서수술후3개월정도통원치료를하였고,이제완치되었습니다.몇년전부터일을하느라치료가여의치않았다가이번늦여름에갑자기발병하였습니다.그래서다시일을하려합니다만,그동안수술비,생활비,치료비,약값,월세등으로이번달부터생활비가모자르게되었습니다.제가예전처럼다시정상궤도로오를수있도록여러분들의투자를부탁드립니다.</t>
  </si>
  <si>
    <t>우선적으로그럴리는없겠지만대출금상환이불가능하게된다면,집보증금이라도빼서대출금완납을하겠습니다.자격증6개를소지하여,27살때부터11년동안시설관리직으로기사에서소장까지일했습니다.이계통이연봉은1800~3200정도선이지만,저같은경우경력직으로서약2400정도입니다.매월180만이상을급여로받고,담배는조금하지만술은회식자리에서조금마시는정도로과소비할건없습니다.그간치료와생활비로카드론대출을받아390여만원이있지만카드사담당자와자주연락하며수술경과등을상의한끝에취업후월소득에서40만원정도씩몇개월납부하면됩니다.이점은크게걱정될부분이아닙니다.혹시나투자회수이자율이낮아서망설이실까봐원금이아주큰액수가아니므로최고이자율로설정했습니다.이점참고하시면감사하겠습니다.6개월안에제가정상궤도에설수있습니다.자신도있습니다.지금이가장고비인것같습니다.당장의생활비가막막하여회사출근이나기타생활에도힘듭니다.이고비만넘기면아무문제가없습니다.여러분들의투자를정말기다리겠습니다.긴글읽어주셔서진심으로감사드립니다.</t>
  </si>
  <si>
    <t>확실한투자여기있습니다!(벌써3번째이용하네요)</t>
  </si>
  <si>
    <t>안녕하세요~머니옥션에서대출을3번째실행해보려는확실한투자여기있습니다!라고제목올리는소액투자자겸대출자입니다...ㅎㅎ처음대출받을때26%신청하였고두번째23%이번에신청은21%에서대출신청을해볼까합니다.뭐이번에도대출목적은딱히없습니다...ㅡ.,ㅡ;;죄송합니다..성의없어보여서...실행되면여름휴가때부모님용돈좀드리고제차에투자도좀하고....뭐...목적도중요하지만더욱중요한건확실한상환아니겠습니까..?저에게투자해주신투자자님들이번에도저에게투자하시면100%확실한투자를하시는거라고생각됩니다.그동안저의등급도변화가생기고대출금액도변동이생긴걸투자하시기전에확인들하셨을테니,구구절절설명안드리고간단하게말씀드리겠습니다.저의대출금액이증가한것은집사람자동차구입과집사람이사업을추진하면서매장하나오픈하는데투자금으로집행했습니다.온,오프라인둘다오픈하여몇일전부터는영업에들어갔으니이제수입이증가한다고보시면될듯합니다.머니옥션을이용하면서신용등급의중요성을인식하면서나름대로신용관리를시작하여등급이많이상승하였습니다..^^계획은...상환일자가다가오면입금을한다..라고말씀드리면욕하시겠죠..?당연한건데...^^지금까지는될수있으면미리입금하거나아주고맙게도머니옥션측에서미리미리문자로안내를해줘서입금하곤했는데..뭐...이번에도저에게투자하십시요!라고자신있게홍보합니다..</t>
  </si>
  <si>
    <t>230은통장에매달21일들어오고..통장에가끔이런저런명목으로들어오는데구체적인액수는계산을매번안해봐서잘모르겠습니다.230가지고만상환계획말씀드리겠습니다현재신한은행이용하는금액은매달20만원정도20년상환,농협천만원짜리마이너스통장과2500만원짜리대출.두가지합쳐서30만원정도인가..?머니옥션대출받은거20만원정도?저도회수되는금액이있긴하지만매달20만원씩은머니옥션통장에입금했나봐요..암튼그밖에공제..뭐생활비뭐..이것저것엄청나게돈많이들어가나봅니다..중요한건목적에말씀드렸다시피..농협대출부분은집사람이알아서상환할거라저는상관없고..ㅋㅋ그냥성실하게열심히연체없이상환하겠습니다.확실한투자다시한번믿고투자하시면감사합니다.끝으로미리말씀드리는데이자율이어쩌구저쩌구....안맞으면투자안하시면됩니다.여기서저도투자하고있지만대출받는사람이투자하시는분들하고서로윈윈하고상생하는머니옥션입니다.전대출자나투자자나갑과을의관계가아니라서로통하고입장이맞으면투자하고성실하게상환하면된다생각합니다.제가이렇게글남기면투자자커뮤니티에또개념없이대출자가너무어쩌고저쩌고남기시는분들도계시겠지만...저도투자자클럽가끔보거든요...ㅋ간단합니다..투자해주시면전연체없이상환하면되고투자안해주시면대출안받으면됩니다.투자안하시걸면비아냥안거리시면됩니다.그럼직장도안정적이고상환능력도되는데왜여기서대출신청하느냐?여기메리트는이자는높아도절대신용조회기록이나신용점수에변동이안생기기때문에신용등급올리려는제입장에서이용할만합니다!아물론부부사이에몰래비자금만들기도딱좋음!긴글읽어주셔서감사하고혹시나성의없고두서없어보이는글이라생각되면제블로그한번방문해서기존대출받은거보시면추가적인궁금증은풀리실거라말씀드립니다.그럼건승하세요!</t>
  </si>
  <si>
    <t>성실하게갚겠습니다~</t>
  </si>
  <si>
    <t>결혼을앞두고사금융부채를통합하여고금리에서저금리로환승하여생활안정을찾고자이렇게신청하게되었습니다올해초머니옥션기대출자로연체없는상환으로재대출을의뢰하게되었습니다이번에도성실한납부약속드립니다</t>
  </si>
  <si>
    <t>사금융러시600만원-월20만원원캐싱300만원-월15만원웰컴100만원-월15만원머니옥션100만원-월20만원농협캐피탈700만원-7/15결혼자금으로연29.99%로대출을받았습니다사금융은모두연39%~49%고금리입니다월수입약200만원지출-대출금70만원,카드값50~100만원(예비신랑과함께사용합니다)현재는부모님과동거중으로결혼전까지생활비는따로지출이없습니다올해10월결혼예정이며현재도총수입관리는제가하고있습니다예비신랑도월200만원고정수입이며+알파입니다월대출금이나대환후상환금액이비슷하므로제수입만으로대출금상환에는크게어려움이없을것입니다고금리사금융통합하여생활안정할수있도록힘이되주시면감사하겠습니다연체없는성실한상환약속드립니다</t>
  </si>
  <si>
    <t>28세청년의임플란트시술비용을위한대출신청입니다.</t>
  </si>
  <si>
    <t>본인의치아상태가좋지못하여임플란스시술을받아야하는데카드로결제하려고하니금액더더상승하여대출신청하게되었습니다.</t>
  </si>
  <si>
    <t>기대출내역-씨티캐피탈:475만원(월상환액:22만원)-아주캐피탈:750만원(월상환액:33만원)고정지출-핸드폰값:10만원-집생활비보탬:50만원이자상환액55만원+핸드폰값10만원+집생활비50만원월115만원이고정지출로나가며나머지150만원으로600만원대출시월33만원은아무무리없이상환가능합니다.</t>
  </si>
  <si>
    <t>고금리대출을상환하여저축하는생활을하고싶습니다.</t>
  </si>
  <si>
    <t>저의몇군데대출을가지고있습니다.그중현대스위스저축은행과,솔로몬저축은행에대출받은건이있는데,현대스위스저축은행과솔로몬저축은행의대출을상환하고싶어서대출신청을합니다.특히,현대스위스저축은행은이자율이39.8%로상당히높으며,대출건이2건으로나뉘어져있으며,솔로몬저축은행은이자율이29%입니다.두군데대출금액은2500만원정도됩니다.머니옥션에서대출을받으면,월상환액은지금의상환액과별반차이가없으나,상환기간이상당히단축되어저한테는상당히경제적입니다.부디제가땀흘려서번돈을아까운이자로없애지않도록도와주시기바랍니다.많은도움부탁드립니다.</t>
  </si>
  <si>
    <t>저의경제상황은다음과같습니다.1.연봉-\45,600,000월수입(세후)-\3,331,1202.월부재상환현황1)국민은행(신용)-\395,000(이자율7.3%,5.7%2건)2)현대스위스(신용대출)-\848,699(이자율39.8%)3)솔로몬저축(신용대출)-\548,880(이자율29%)4)교보생명(신용대출)-\60,000(이자율10%)5)현대캐피탈(자동차할부)-\410,680(이자율26%정도)총월부재상환액=\2,263,2593.고정지불비1)핸드폰요금-\30,000(평균)2)보험-\180,0003)교통비및식비-\100,0004)기타잡비-\50,000(평균)총고정지출비-\360,0004.상황계획-현재현대스위스저축은행과솔로몬저축은행의월상환액은\1,397,579입니다.그리고머니옥션에서30%이자율로,2500만원을대출받으면,월상황액이\1,397,821입니다.현재상환액과별사이가없으므로무리없이상환할수있습니다.현대스위스저축은행은대출이2건으로나뉘어있는데,1350만원건이3년9개월500만원4년8개월정도남았고,솔로몬저축은행은4년정도상환기간이남았습니다.머니옥션에서대출을받으면월상환금액은비숫하나,머니옥션은상환기간이24개월이니,저한테는상당히유리한조건입니다.5.기타상황저희남편은얼마전까지개인사업을하였습니다만,좋은조건으로스카웃제의가들어와서지금은회사에쥐직을하였습니다.7월11일에첫출근을하였으며,연봉은6000만원입니다.남편앞으로신용대출이2500만원,담보대출이1300만원정도있으며,월상환액은90만원정도됩니다.담보대출은신랑명의의원룸으로서현재월세를주고있는데,월세는20만원을받고있습니다.따라서기타생활비는남편월급으로충당이가능합니다.참고로저희가족은저와남편,딸이렇게3식구입니다.</t>
  </si>
  <si>
    <t>투자자님들의소중한투자기다립니다.</t>
  </si>
  <si>
    <t>안녕하세요sweet입니다.저를기억하고계신투자자님들이계실지모르지만,오랜만에인사드립니다.지난번주택구매를위해고액을신청하려했으나,투자자님들의주옥같은충고와주변지인들의의견을수렴하여,주택구매는일단보류하고전세집을옮기게되었습니다.하지만이번에전세집을옮기면서모자른금액을지인에게빌리게되었습니다.천천히주어도된다고는하지만마음이불편해서신청하기에이르렀습니다.아직제가받을돈은못받은상태이고형사소송중에있습니다.물론민사확정은받아서지급받기로는했으나,악덕채무자라는것이꼭이렇게까지무력을동원해야되나싶을정도로주지를않네요..받을돈은1억입니다.필요하시면확정문첨부하겠습니다.채무자의부모가백억대부자이기때문에아들콩밥먹기전에줄것이라판단됩니다.(그런이유로형사고발을한것입니다.)</t>
  </si>
  <si>
    <t>현재부채는은행권5천가량과사금융1천가량입니다.이중사금융6백가량은제가사용하는것이아니라신용불량자인친구가사용하는것으로매달그친구가상환을하고있으며은행권2천가량은담보대출이기에상환비용이크지않습니다.위에도언급한바와같이받아야할채무가있기에상황이이렇게까지된것이지만저의불찰도있어월급을수령하여차차부채를해결해가고있구요,전에살던곳의집은제명의의전세로8500만원의보증금이였고현재이사온곳의집은아파트로제명의의전세이며,1억1천5백입니다.계약은1년으로했구요,이유는채무를변재받게되면(받아야할돈)부채를상환하고현재보증금을포함하여담보대출을받아주택을구입하려고합니다.저와제어머니.그리고오빠까지세사람이벌고있으니현재도상환하기엔별무리는없으나,빨리채무를변재받아모든빚을청산하는게꿈입니다.</t>
  </si>
  <si>
    <t>투자자분들의소중한투자를기다리고있겠습니다.</t>
  </si>
  <si>
    <t>현재사용중인대부업체와저축은행의대출금을대환대출로상환하고자신청하게되었습니다.</t>
  </si>
  <si>
    <t>얼마전급한사정이생겨서불가피하게대출을받게되었습니다.현재산와머니.콜렉트.스타크레딧의대부업체3곳에600만원과프라임저축은행에200만원의기대출이있습니다.이자율은39~42%이구요..대부업체의이율과제신용등급에않조은영향을미치게되어대환대출을신청하게되었구요..산와머니는원금포함이자와함께상환중이구요.나머지는이자만내고있는상태입니다.이자와원금포함약50만원정도내고있구요..제가올해2월에졸업하여현재는직장을다니고있습니다.다닌지는1개월정도댔구요.그전까지는아르바이트를하며이자를내는는상황이었습니다.이제직장도잡고했으니착실하게상환을하고자이렇게대출신청을하게되었습니다.월급여는세금빼고140정도받고있습니다.만약투자자분들이저를믿고투자해주신다면월급에서생활비와부모님께드리는생활비외에50만원정도씩착실하게상환할것을약속드리겠습니다.부디저에게투자하시여안정적인수익과함께저또한지금보다안정적인생활을할수있도록도와주시길부탁드리겠습니다.</t>
  </si>
  <si>
    <t>사금융의고금리대출이자를상환하려고합니다.</t>
  </si>
  <si>
    <t>현재사금융에대출이있고,납부해야할이자가60만원입니다.그리고밀려있는핸드폰요금이40만원입니다.집안사정으로인해학자금과생활자금으로돈을빌렸다가아버지의일이또다시곤경에빠졌고,그로인해저에게돌아온엄청난이자에시달려갚지못하는상황이되었습니다.학교도휴학을하고지금현재일을구해서다니고있습니다.환승론도있지만우선당장이자를해결하고제가환승론으로큰돈을빌려상환할수있는자격이된다스스로자신이생길때환승론을이용하려고하고,가장합리적인방법으로지금제가처한상황을해결할수있는방법이라여겨신청합니다.</t>
  </si>
  <si>
    <t>현재아침11시부터밤10시30분까지일하고있으며주급으로매주화요일35만원을받습니다.한달에총140만원입니다.이중대출이자60만원,통신비교통비식비등을포함한최저생활비30만원을제외하면50만원이남습니다.매달남는50만원중19만원(정확히는18만6130원)을월상환하고나머지돈은사금융에상환할계획입니다.투자자분들께서투자해주심으로핸드폰연체와대출이자연체가해결되고제가일하는곳에서3개월이지나신용도가조금높아진후에는매달남았던30만원도모두머니옥션대출을중도상환하는데에쓰려고합니다.100만원을모두갚으면그때,신용도를살펴환승론을신청하려고합니다.우선은당장의이자와투자자분들이빌려주신100만원과그이자를상환하는데에최선을다할것입니다.</t>
  </si>
  <si>
    <t>2번째도움을받고자이렇게다시신청을하게되었습니다.</t>
  </si>
  <si>
    <t>어려울때마다큰도움을받아항상감사한마음을가지고있습니다.첫번의거래에서은행문을닫아서한번의연체가있은후투자자님들께조금불편을드렸지만끝까지잘상환해가고있읍니다.저를믿어주신투자자님들에대한감사의마음때문이었습니다.2번째도움을받고자이렇게다시신청을하게되었습니다.이번에도움을받게되면연체없이꼭잘상환해가겠다고약속드리겠습니다,많은투자부탁드리겠습니다.</t>
  </si>
  <si>
    <t>1차대출내역:1천만원/2번남음(월67만원)월급여:350만원</t>
  </si>
  <si>
    <t>고금리상환하려합니다.</t>
  </si>
  <si>
    <t>투자자님들의도움이필요합니다.부탁드립니다.</t>
  </si>
  <si>
    <t>안녕하세요.먼저이전에신청했을때저를믿고투자해주신분들께감사말씀드립니다.처음신청하는건데금액을너무터무니없게높게신청한것은아닌가싶어금액을낮춰다시신청해봅니다.일단급한불부터끄고싶습니다.제가대출신청을하게된이유는생활자금과이자만납부하는고금리대출상환을하기위해서입니다.캐피탈추가대출도알아보고캠코바꿔드림론도알아봤지만모두신용점수미달로부결이되었습니다.일단월세와생활비먼저충당하자는생각으로다른대부업체를알아보았지만낮은신용등급과과조회로안된다고하더군요..사금융에서대출받아서다른곳대출갚고남은돈으로생활하기를반복하다보니악순환의연속이었습니다.인터넷카페에서정보를알아보던중이곳이있다는것을알게되어신청하게되었습니다.이곳이마지막희망이라는생각이듭니다.도와주세요..</t>
  </si>
  <si>
    <t>1.연봉-\20,000,000월수입(세후)-\1,413,2102.월부채상환현황1)시티캐피탈(신용)-\336,446(이자율29.1%)2)농협(햇살론)-\150,000(이자율모름)3)산와머니(신용대출)-\180,000(이자율36.5%)4)러시앤캐시(신용대출)-\80,000(이자율38%정도)5)태산대부(신용대출)-\80,000(이자율35%정도)총월부채상환액=\826,4463.고정지출비1)핸드폰요금-\100,000(평균)2)교통비및식비-\150,0003)월세-\300,0004)기타잡비-\100,000(평균)총고정지출비-\650,0004.상환계획-현재대부업3군데월상환액은\340,000입니다.이곳에서300만원을받게되면200만원은일단이자만나가는태산대부를상환하려고합니다.그리고나머지100만원은월세와공과금을내고돈이없어못가봤던치과를가보려고합니다.머니옥션에서대출을받으면월상환금액은비슷하나,머니옥션은상환기간이24개월이니,저한테는상당히유리한조건입니다.5.기타상황매달고금리이자를내다보니한달간뼈빠지게일하고도적자입니다.매달매달생활해내기가고역입니다.여지껏대출이자,카드값납부하면서연체를한적은한번도없었습니다.걱정마시고저를믿고도와주세요~!!</t>
  </si>
  <si>
    <t>소상공인사업자금요청올립니다.</t>
  </si>
  <si>
    <t>안녕하세요.경기도시흥시에서8개월차족발가게를운영하고있는정겨운이라고합니다.먼저저의대출투자에관심가져주신투자자여러분께감사드립니다.저는2009년5월남편과혼인후다른업종으로영업을하다가올해1월부로업종을바꿔현재영업을하고있습니다.새로운업종을접하다보니시행착오도있었고,그과정에서지난4월8일오토바이를전부도난당해급전이필요해BS캐피탈(부산저축은행)이란곳에서1000만원을대출받게되었습니다.대출금으로오토바이를전부새것으로교체하고오토바이종합보험을가입하여대출금을사용하게되었습니다.이번대출목적은,기존대출인고리BS캐피탈현재대출잔액890만원가량을상환하면중도상환수수료포함930만원을상환하고,현재사용하고있는LPG가스시설이야간이나혹한이심한날에는배달이안되어어려움을겪은적이있고,가격면에서도도시가스와차이가많이나서도시가스설비를하는데360만원견적을받았습니다.그리고현사업장에서사업하시던분이시설비를받고남겨주신냉장고가노후화되어냉장고5대전부가성능이현저히떨어져급한대로냉장고를교환하는데700~800만원가량비용이들것이라고관련업체사장님께서말씀해주셨습니다.휴가기간인지금시점을틈타시설을새로히하고매출증대에최선을다하고싶습니다.*대출목적*금융상환-930만원도시가스시설-360만원시설교체비용-800만원</t>
  </si>
  <si>
    <t>현재기대출은BS캐피탈890만원(연39%)-월상환액52만원(원금균등)우리캐피탈중고차할부830만원(연26%)-42만원(원금균등)월상환액합94만원있습니다.저희가게는저희부부두사람이운영하고있으며,타배달업체와마찬가지로족발외에다른전단을만들어찜닭장사도병행하고있습니다.사업개시후월매출중카드매출1월-2.105.000원2월-3.651.000원3월-4.741.000원4월-4.973.000원5월-4.074.000원6월-5.837.000원이상위금액을지난6월분세금신고를하였습니다.올해6월부가세신고금액:26.974.547원저희가게는배달장사만하고업종의특성상현금매출이많은데현금매출은매출금액을명확히알려드릴길이없어서카드매출신고된부분만정확히적어놓았습니다실제월매출은3월이후평균2000만원대이며,꾸준히매출이오르고있습니다.*지출내역*임대료:62만원공과금:25만원가스료:80만원인건비:200만원재료비:600만원가량(돼지값폭등으로인해많이올랐네요)전화세:10만원주류비:50만원광고비:200만원기타:50만원금융지출:94만원생활비:150만원(보험,집임대료,통신비포함)수입과,지출을비교했을때월평균500만원가량순수익이나옵니다.머니옥션에서대출투자를받게되어,기존BS캐피탈을상환하면,남아있는우리캐피탈42만원과+머니옥션2000만원을연27%로대출받는다면월상환액1.087.605원이되어기존보다금융상환액이55만원가량늘어나게되어순수익에대비해상환에무리가없다고판단됩니다.5월까지는배달업종의특성상나오는순수익을광고비에모두사용했습니다.그결과다행히매출이많이늘었고다행스럽게손님분들께서맛을인정해주셔서단골손님이많은편입니다.이번기회에가게시설을개보수하여앞으로신바람나게장사에만전념하고싶습니다.은행쪽대출을알아보기위해신용보증기금도다녀보고은행도상담을받으러가봤지만,신보쪽은사업기간을이유로부결을,그리고은행쪽은신용등급과사업기간주거래은행이아니란이유로거절을했습니다.나이는어리지만신용을중요시여기며,신용카드뿐만아니라휴대폰요금조차단하루도연체해본적이없습니다.투자해주시는분들께성실상환을약속드리겠습니다.저의투자에관심갖어주셔서감사드립니다.</t>
  </si>
  <si>
    <t>다시한번도움부탁드립니다.~!!</t>
  </si>
  <si>
    <t>-대출이유:부모님자금지원-대출용도:노래방을운영을그만두시고새로운가게를알아보시는부모님께자금을지원하고자합니다.-기존에3차례에걸쳐여러분의소중한도움으로지원을받아(총금액1700만원)전액상환하였습니다.6년차행정8급정규직공무원임을믿고다시한번도와주시면감사하겠습니다.</t>
  </si>
  <si>
    <t>&lt;&lt;기존대출내역&gt;&gt;1)기대출내역-국민은행퇴직금담보대출:9,400천원,이율5.02%-주거래은행신협신용대출:3,799천원,이율7.5%-현대스위스저축은행(2금융):2,700천원,이율32%2)월상환내역-국민은행:4만원(이자만납부)-신협:90만원(원금80만원+이자10만원)-현대스위스:15만원(원금11만원+이자4만원)&gt;&gt;월부채상환액:110만원&lt;&lt;수입내역&gt;&gt;1)직장및직급-6년차행정직8급공무원이며내년도1월에7급승진예정2)주수입원-작년기준으로연봉3400만원이며월수입액은240만원입니다.3)부수입원-네이버카페운영수익:8월부터월42만원수익발생(9월부터매월발생예정)&lt;&lt;월고정지출&gt;&gt;1)금융상환비용:1,100천원2)주유대:180천원3)핸드폰요금:85천원4)전기세25천원5)보험료:78천원6)회비:20천원합계:1,488천원&lt;&lt;상환계획&gt;&gt;평달:월수입액(280만원)-월고정지출(148만원)=132만원(잔액)1,7월에정근수당140만원,명절(2회)에상여금220만원,12월50만원,2월에성과상여금230만원이있으므로충분히상환가능하며8월부터카페운영고정수익으로월회비가42만원들어오므로연체없이상환할자신이있습니다.</t>
  </si>
  <si>
    <t>생화자금대출</t>
  </si>
  <si>
    <t>다자녀로인한생활의어려움으로자금을신청합니다</t>
  </si>
  <si>
    <t>회사에서받는월급으로밀리지않고달달이원금이자상환하겠습니다</t>
  </si>
  <si>
    <t>기존고금리대출건통합/대환하고자합니다.</t>
  </si>
  <si>
    <t>대출진행하여분산되어있는대출건을통합하고대환하여신용등급올리고이자부담을덜고싶습니다.</t>
  </si>
  <si>
    <t>1.주수입내역-년4240만(월실수령330만)2.월고정지출내역-기대출약180만원정도상환,기타학원비,세금등.3.대출이후상환계획-2000만원대출시월100만원정도상환액은기존상환액보다적어상환100%가능하며,이대출금으로대환하면신용등급상승하여1금융권대출가능.</t>
  </si>
  <si>
    <t>생활자금이필요해서입니다.성실하게갚겠습니다.</t>
  </si>
  <si>
    <t>지금엘지텔레콤판매원으로일을하고있습니다.월급은180만원정도됩니다.자금은200만원정도생활자금으로필요합니다.빌려만주시면성실하게연체없이잘갚겠습니다.지금까지기대출은하나도없습니다.믿고빌려주시면감사하겠습니다.항상복이함꼐하기를바랄께여^^</t>
  </si>
  <si>
    <t>기대출건하나도없습니다.믿고빌려주시면연체없이성실히잘갚겠습니다.</t>
  </si>
  <si>
    <t>대출신청합니다성실히상환하겠습니다</t>
  </si>
  <si>
    <t>안녕하세요현재서울시에재직중인7급공무원입니다대출목적은어어님병원비와캐피탈1건조기상환후은행권내부등급상승시켜대출받아고금리캐피탈과사금융상환하려합니다직업도확실하니투자자님들이도와주시면연체없이성실히납부할것을약속드립니다.</t>
  </si>
  <si>
    <t>(기존대출상황)농협5700만원/년이율5.65/이자만상환=월34만캐피탈(현대,씨티,롯대)2300만원/이율28/원금+이자=월136만사금융(산와,러시,태산)500만원/=월35만기계지출:보험17만+통신비15만+공과금4만+생활비50만=86만(수입)제급여/300만(년봉4200보너스포함)알바로대리운전/130만와이프가처가서40만도움받고있음총수입470-지출291=139만-옥션추가대출시559,128=830,872만-고금리통합하여안정생활하수있게도와주세요원금상환하는부체가있어차후지출이줄어대출금상환하는데는무리없으리라봅니다.다시한번연체없이성실히납부하겠습니다.</t>
  </si>
  <si>
    <t>다시한번제대출신청합니다~~~</t>
  </si>
  <si>
    <t>안녕하세요~투자자님들저는머니옥션을쓰고있는사람인데요!갑자기목돈들어갈일이생겨서이렇케염치불문하구다시돔움청합니다!아버지,어머니병원비에보탬이데고자신청하는데요,다시한번저를믿고도와주셨으면합니다.한번만더믿어주시면그믿음져버리지않겠습니다.</t>
  </si>
  <si>
    <t>한달수입1.&amp;#47372;급여:1302.보너스:50~703.알바:55~70한달지출1.부모님생활비:402.폰요금:5~73.타사부채상환(머니옥션포함):824.용돈:20상환하는데는문제없을꺼라고봅니다.참고로저벌달에대부업두군데(러쉬,산와)완납했습니다.</t>
  </si>
  <si>
    <t>개인금융상환을위해대출요청드립니다.</t>
  </si>
  <si>
    <t>친구에게빌린개인채무를변제하기위하여도움을받고자합니다.저의부모님이돌아가시면서갑작스레가계가어려워져친구에게이자없이빌려사용하였으나친구가목돈이필요해갚아야할처지가되었습니다.그동안이자도받지않고원금만조금씩갚아나가식사나가끔사주는것으로대신하였으나친국부모님병원비로갑작스레목돈이필요하여상환을하고자합니다.현재빌린500만원중에서300만원가량남아있어이를상환하기위하여300만원대출을신청하게되었습니다.</t>
  </si>
  <si>
    <t>저의고정지출은..1.현재채무및이자비용-채무액:9백7만5천원-이자비용:매월15만원2.월세:보증금500월세35만원3.전기/통신/가스비:8~10만원4.전화요금:매월10만원5.보험:5만원6.교통비:5만원이상고정지출은최대매월80만원가량입니다.급여가세후205만원이므로기타생활비를제외하고라도연이율30프로의이자인20만원을상환하는데에는어려움이없을것으로판단됩니다.투자자님의소중한마음에아픔이가지않도록성실히상환하겠습니다.</t>
  </si>
  <si>
    <t>28세직장인입니다.</t>
  </si>
  <si>
    <t>안녕하십니까.28살주방조리사로근무하고있는청년입니다.갑작스럽게사고가생겨서이렇게대출신청을하게되었습니다.8월중순경직장에서나온여름휴가때지인의차를빌려서지방을다녀올일이있었는데돌아오는길에사고가나버렸습니다.저의운전미숙으로일어난일이고지인분차보험이부부특약으로되어있어서보험적용을못받았습니다.사고로인해약10일정도입원하면서월급도10일치를까여서받구당장지인분차수리비를드려야하는데돈을구할방법이없더군요.가정형편상부모님께부탁드릴수도없는형편입니다.현재직장에는올해1월2일부터출근해서다니구있습니다.투자자분들이도와주신다면연체없이갚으며상황따라조기상환도가능할것같습니다.현재사는월세방은보증금2천만원에월세20만원이구요.5월달에방얻으면서보증금을넣느라여유돈이없는상황입니다.</t>
  </si>
  <si>
    <t>은행이나기타사금융권대출전혀없는상태입니다.월급은160만원이며고정지출은핸드폰비약10만원,월세20만원,공과금및관리비10만원,삼성생명연금25만원식대및교통비등50만원정도입니다.투자자분들께서도와주신다면연체없이성실히납부할것이며,여유돈모이는대로조기상환할계획입니다.부탁드립니다.</t>
  </si>
  <si>
    <t>대부업대출을환승하고자합니다.</t>
  </si>
  <si>
    <t>대부업의39%의대출을25%로환승하고자합니다.</t>
  </si>
  <si>
    <t>1.주수입내역급여생활자로월355만원의수입이있습니다.정규직으로4대보험을납부하고있으며,세금을제외한순수급여입니다.2.월고정지출내역월생활비로제급여에서100만원,아내가보육교사로월100만원의수입을합하여200만원으로식대,관리비,통신비,교육비를지출하고있습니다.4인가족의보험료로월50만원을납부하고있습니다.대출상환금액으로월140만원을납부하고있습니다.따라서,월65여만원의여유자금이있습니다.이는만약을대비하여적금을하고있습니다.3.대출이후상환계획대부업체에2000만원을모두대환대출받았으면합니다만,그렇지않다면최대한대출받았으면합니다.대부업체에월64만원의이자와65만원의여유자금으로충분히상환이가능합니다.</t>
  </si>
  <si>
    <t>소득을말씀드리겠습니다.크게달라진것은없습니다.1.흥국생명보험사==&gt;최근6개월평균175만원(급여일25일)2.부동산법무법인==&gt;월평균180~200만원*부동산법무법인은수당의체계인지라급여일은정확하지않습니다.하지만일이없는달에도최저150정도는수령을하고있습니다.다음은저의지출내역입니다.1.국민은행대출==&gt;400만원(월8~10만원납입)2.새마을금고대출==&gt;300만원(월2만원납입)3.사금융1건==&gt;250만원(월18만원납입)4.머니옥션==&gt;400만원(월41만원납입)5.교통비==&gt;월20만원6.전화비==&gt;월13만원기타부채는없습니다.사금융만잔액을상환한다면지금납입하고있는이자에대한부분들은충분히상환할수있습니다.다른곳으로새는돈을줄이기위해요즘은점심도도시락을싸서먹고있습니다.지금다시새로운일에도전을하고있습니다.이런저에게희망을가질수있게도와주신다면감사하겠습니다.끝까지읽어주셔서감사드립니다.늘건강하시고행복한일가득하시길바라겠습니다.</t>
  </si>
  <si>
    <t>새로운인생에여러분들의도움이필요합니다.</t>
  </si>
  <si>
    <t>결혼전사금융을정리하고새로운마음으로시작하고싶어신청합니다.여러분의도움으로피같은이자도줄이고,원금도같이상환할수있길바랍니다..</t>
  </si>
  <si>
    <t>하나은행마이너스통장700만원-매달이자원금15만원상환중우리은행신용대출420만원-매달이자원금24만원상환중농협카드론260만원-매달이자원금15만원씩상환중러시앤캐쉬,웰컴크레딧두곳합쳐매달40만원씩상환중입니다.은행대출은매달원금과이자를같이상환하고있어원금이조금씩줄어들고있지만사금융은이자만내고있는상황이라원금이전혀줄어들고있지않습니다..지금일하는직장에선130만원을받고있구요.기술이있어아르바이트로매달고정30만원의수입이고정적으로들어오고있습니다.올해들어새로운아르바이트가들어와추가30만원의수입이더생겼습니다.통신비,교통비,식대를직장에서추가로지원받고있어서그외기타생활비20~30만원정도지출이있습니다.정리하자면이번달부터30만원이늘어고정수입190만원정도이구요,지출은부채상환94만원,기타생활비30만원으로124만원입니다.머니옥션에서환승이된다면8만원정도가늘어132만원입니다.작년한해힘든일이너무많았는데2010년들어서새로운아르바이트도들어오고,가장큰걱정이었던결혼문제도해결이되어기분좋은시작이된것같습니다.마지막희망을건이곳에서도좋은일이있길바랍니다.절대실망시켜드리지않겠습니다.여러분들의많은도움부탁드립니다..</t>
  </si>
  <si>
    <t>2억5천빌라소유자소액자금대출신청</t>
  </si>
  <si>
    <t>서울에거주하는27세남최용민이라고합니다.이번에이사를가느라자금이조금모자라서이렇게올려봅니다.</t>
  </si>
  <si>
    <t>우선기본급250만원의회사를다니고있어채무를갚는데있어서부족한부분이없습니다.또한제명의의빌라가있는데시세가2억5천~2억7천정도됩니다확인해보셔도되구여...큰금액이필요없는데담보받아서등기부등본에기록남는게싫어서이렇게올려봅니다.연체는카드,휴대폰을비롯하여단1일도해본적이없습니다.좋으신분계시면연락주시기바랍니다</t>
  </si>
  <si>
    <t>팝펀딩제휴사제재로낙찰취소되어신청합니다.도워주세요.</t>
  </si>
  <si>
    <t>*빌리는사연안녕하세요.35살의직장인입니다.제가개인적인사정으로1월-4월까지회사를쉬는바람에생활비가마니부족하네요.여러분들의도움이절실히필요합니다.전중소기업의과장으로써회사지분도10%로가지고있습니다.지금월급은적은편이지만연말에상여금이있습니다.금년도회사실적을마니올라서상여금은어느정도는받을것으로예상합니다.그러나지금당장돈이없어서이렇게신청하게되었습니다.예전에는저두투자을했었는데저로인해도움받은분들도있을겁니다.서로서로상부상조하여힘들때도움되는그런곳이라고전믿고있습니다.도움을요청합니다.도와주세요.대출사용처는국민임대아파트계약금용도입니다.16일날당첨되어서계약금넣어야하는데팝펀딩에서낙찰되어오늘출금할려니제휴사는제일저축은행이제재를당해서낙찰취소가되었어요..정말어이가없네요.금요일날회사일이바빠서출금신청을못해서오늘출금신청할려니일요일날제일저축은행이제재를당했다고하네요.당황합니다.그래서이렇게머니옥션에다시신청합니다.팝펀딩에서저에게도움을주실려고한분들께죄송하고감사합니다.</t>
  </si>
  <si>
    <t>*상환의지저의고정지출은..1.현재채무및이자비용-국민은행자립대출1,500만원저리이자37,500원-농협근로자대출400만원97,000원-농협학자금대출240만원65,000원-교보생명대출560만원25,000원이자비용:매월224,500원2.보험료-교보종신보험108,000원-LIG실손보험48,100원총156,100원3.월세:보증금500월세33만원4.전기/통신/가스비:8~10만원5.전화요금:매월20만원6.식비:15만원7.핸드폰보상할부금45만원월33,510원이상고정지출은최대매월120만원가량입니다.급여가세후170만원이고각종수당이월20정도이므로기타생활비를제외하고라도연이율30프로의이자인20만원을상환하는데에는어려움이없을것으로판단됩니다.투자자님의소중한마음에아픔이가지않도록성실히상환하겠습니다.팝펀딩에올린질문답변내용입니다.임대아파트는아시는분이공고난걸갑자기알려주셔서신청했구요.그전부터들어갈려구생각하고있었는데올해1월부터5월까지제가개인적인사정이있어교정시설에있는바람에모아둔돈을다까먹은상태구요.그리고임대아파트는현재집보증금을지인에게빌려서500만원있는데아파트발표나면계약금270만원정도를3-4일안에불입해야해서이렇게신청했습니다.아니면회사에애기해서계약금마련할려고했는데회사에서변호사비용을지원받아서힘들구요.지인에게도집보증금을빌려서힘들구요.또연속근로가아닌것은작년6-8월은해외파견근무를가서4대보험이빠진거구요.올해1월-5월은개인사정으로4대보험이안들어갔습니다.근무는께속했구요..사연에도있지만회사핵심기술이저에게있어서회사지분도저에게조금있고회사에서짤릴위험은없습니다.그전에는저두팝펀딩에투자를했었지만지금은제가투자을받아야하는상황이네요.한1년정도고생하면저두다시정상궤도로올라갈것같구요.저두받은만큼여러분들에게투자를할생각입니다.여러분의많은도움부탁합니다.[경매내용관련질문]2011-09-1412:41:43(IP:180.148.180.***)계약금도없는상황에서어쩌실계획으로임대아파트신청하신건지의아하네요.애초에대출을하실생각이셨던건가요?소득정보를보니연속근로가아니시고계속몇개월씩왔다갔다했네요?설명부탁드립니다.dally96|2011-09-1000:33:45(IP:211.246.77.***)출퇴근은회사에서준차로하며유류비도회사에서지원해주고요.보증금은계약금빼고한2500만원종도로월이자가125,000원정도예상허며월임대료는208,000원입니다.계산해보면총수입190만원이고고정지출이120만원인데보증금이자,임대료,관리비포함하면총지출130만원정도로60만원정도여유돈이남아충분히상환할수있습니다[경매내용관련질문]2011-09-0815:11:06(IP:61.42.33.***)출퇴근은어떻게하시는지요?보증금이얼마이며매월임대료는얼마나내는지답변부탁드립니다.dally96|2011-09-0812:03:06(IP:116.127.17.***)추가서류를제출하라해서제출했으며벌써덩첨된사실을알고있어서요.발표만9월16일이라서요.계약금불압이며칠밖에없다고해서요.경쟁율이70대1이될정도로당첨이힘든거라서이기회를놓치기싫어서미리준비하는겁니다...[경매내용관련질문]2011-09-0721:45:28(IP:112.164.5.***)임대아파트당첨된다음에입주연락오면그때계약하시면됩니다.발표도안했는데벌써신청하신건좀빠른것같네요.[경매내용관련질문]2011-09-0717:00:07(IP:121.145.184.***)별걱정다하십니다당첨되지도않은임대아파트계약금까지미리걱정하시니dally96|2011-09-0715:50:53(IP:211.246.77.***)지난경매면2007년도거요...4년전인데요...그땐핸드폰요금변제때문에올린것같군요.이번은임대아파트계약금때문에올린거예요...관심가져주셔서감사합니다.투자해주실거죠?돈에투자한다고생각하지마시고사람에게투자한다고생각하시고참여해주시면감사하겠습니다.그럼성실히갚겠습니다...[경매내용관련질문]2011-09-0623:57:55(IP:112.164.5.***)지난경매엔백만원신청하셨는데이번엔증액하셨는데특별한이유가있는지답변부탁드려요.dally96|2011-09-0623:00:07(IP:180.182.140.***)현재임대주택을신청한상태입니다.9월16일날발표인데당첨되면계약금을내야하는데모아둔돈이없어서계약금용도로사용할려고합니다.현재집보증금도지인에서빌린상태로빌릴수가없어서신청하겠되었습니다.현재집보증금이500이니당첨이되면지인돈일부를갚고팝펀딩도갚고임대주택잔금은은행에서대출을받을수있으니대출받아서상환할계획입니다.질문주셔서감사합니다.제가경황없이등록하면보니중요한내용을빼먹었네요.추가적으로필요한내용있으면애기해주시면올리겠습니다.부디많은관심부탁드립니다.[경매내용관련질문]2011-09-0617:42:13(IP:220.116.141.***)대출용도로생활비를말씀하셨는데용도를구체적으로알려주실수있으세요?</t>
    <phoneticPr fontId="18" type="noConversion"/>
  </si>
  <si>
    <t>축복해주십시요</t>
  </si>
  <si>
    <t>고금리대출금으로인해부담스러워대처하고자합니다</t>
  </si>
  <si>
    <t>일정환급여로인해안정적으로상환될것이니잘부탁합니다</t>
  </si>
  <si>
    <t>뜻하지않게건강상의문제로목돈이필요하게되었습니다.</t>
  </si>
  <si>
    <t>안녕하세요.이번에제가대출을받으려는이유는어렷을적부터서서히시작된덧니와그로인한현재의통증때문입니다.좀더자세히말씀드리자면,현재제덧니는일반적인덧니와달리입안쪽방향으로향해져있습니다.실제로덧니가잇몸쪽에위치해있는게아니라이미변형이많이되어입천장쯤에있다고생각하시면됩니다.그로인해불과약한달전부터덧니가제혓바닥을압박해서지금은혓바닥에선명하게움푹파인자국까지생긴실정입니다.당연히평상시에통증은물론이고잠들었을때도지속적인통증이오고있습니다.이로인해깊은숙면은고사하고잠이부족한관계로회사에서도동료들이제가요즘들어부쩍인상을쓴다고까지합니다.통증으로인한스트레스또한심각한수준인것같습니다.그래서더이상참을수없어서병원의사선생님께상담을받은결과,총4차에걸친시술이필요하다는결론이나왔습니다.1차는치아발치,2차는발치된치아의본위치교정(본래치아가있어야할부위를확보하는교정),3차는교정이완료된후발치된치아가있어야할부분의임플란트(1ea)시술,4차는하관절교정시술입니다.4차의하관절교정시술은저의아랫턱이현재부교합으로인해치아에영향을주어비단이번치아교정시술을완료하더라도추후에반듯이재발한다고합니다.실제로저는초등학교때얼굴턱관절이위치해있는부위에큰물리적인충격(사고)을받은적이있습니다.지금생각해보면아마도그때사고가하관절부정교합의원인이되었나싶습니다.결과적으로의사선생님과상담후나온견적은현금으로결제할경우1200만원으로많이낮춰주셨습니다.개인적으로아직꽤젊은나이라고생각하는데건강상의이유로생각지도않은스트레스를겪고있어많이힘든상태입니다.부디좋은기회를얻어제상황을극복했으면좋겠습니다.감사합니다.</t>
  </si>
  <si>
    <t>우선현재제기존대출현황을말씀드리자면,1.약14개월전에받은우리은행마이너스통장한도500만원짜리사용하고있습니다.2.09월22일오늘급한마음에제가일전에한번사용하고이미수년전에완납한"러쉬앤캐쉬"라는업체가문득생각나서250만원을빌렸습니다.위2가지외에는저의기존대출은없습니다.연봉은2600만원이며(상여금포함),상여금은기본급의100%인200만원입니다.월급여는각종세금제하고,1,98X,XXX원정도입니다.저의월고정적인월지출을말씀드리자면,1,각종보험,은행정기적금,임대아파트청약저축등모두합해서약40만원입니다.2.통신료약10만원입니다3.카드값한도를50만원으로설정해놓기도했을뿐더러선불교통카드용도로사용하기에10만원이상은나올수가없습니다.4.거주지임대료는부모님이매달지불해주시고계십니다.(현제직장문제로수도권에서혼자살고있습니다)5.위고정지출외매달개인적으로소비하는돈은약30-40만원선입니다.위모든지출을합하면,약100만원정도고정적으로지출이되는실정이고제가이번대출상환으로운용할수있는개인지출은매달80만원정도일것같습니다.(나머지20만원은특수한경우를위해대출상환금으로포함시키지않았습니다.)그리고만약이번"머니옥션"에서대출승인이날경우제가오늘받은대부업체에서의금액은그냥상환하고싶습니다.(실제로오늘받은250만원에대한이자가38.81%입니다.워낙수년전에받았던이력이있어서그당시이자가이정도로높을줄은몰랐었습니다.꼭상환해서이자부분을조금이라도줄이고싶습니다.)제가금융권으로는지식이부족해이런식의자기어필을어떻게해야될지몰라그냥제상황을최대한자세히적어봤습니다.좋은결과가있기를희망해봅니다.감사합니다.추신:위에서말씀드린09월22일오늘대부업에서받은대출금액은머니옥션에서제공하는"개인신용정보보고서"에는현재는아직잡혀있지않는데,아마도오늘늦은시간에결과가생겨서아직은"개인신용정보보고서"에잡히지않는것같네요.우선은대출금을제가실제수령하였기에우선대부업대출금250만원으로작성하였습니다.추신:기존필요자금1100만원에서400만원으로낮추었습니다.이유는저희집에서700만원가량을도와주셨습니다.부디남은금액원활히해결되었으면좋겠습니다...도움부탁드립니다.</t>
  </si>
  <si>
    <t>26세직장인입니다.</t>
  </si>
  <si>
    <t>안녕하세요26세직장인입니다.회사에서마련해준아파트기숙사에살고잇습니다.문제는방3개거실이딸렷지만9명이산다는것입니다..솔직히집도너무더러워서정말잠만잘수잇도록해져잇는데..이건직장에서도스트레스지만집에오면더스트레스받는거같아근처원룸을알아볼려고합니다.여러부동산을걸쳐&amp;#48419;지만원룸기본보증금이500부터시작해서요.회사를금방그만둘꺼면대출생각도안햇을겁니다.하지만평생직장으로생각하며다니고잇으므로방만잡는다고될일이아닐꺼같아서요이불이나기타생활용품도사면이것저것많은돈이빠져나갈꺼같아요..도와주시다면돈갚는데는전혀문제없을것입니다.</t>
  </si>
  <si>
    <t>저희회사월급날이매달5일입니다..알리안츠보험금에서11만5천원빠져나가고휴대폰요금10마넌빠져나가고적금50만원에100만원이상남습니다.충분히갚을수잇습니다...</t>
  </si>
  <si>
    <t>p2p를경험해보고싶습니다</t>
  </si>
  <si>
    <t>안녕하세요p2p를경험해보고싶어서신청했습니다성실히상환하겠습니다</t>
  </si>
  <si>
    <t>기존대출은보험회사에담보대출1억3천만원이있습니다또제가증권사를다녀서저번달지수급락에급하게돈을메꿀일이있어서웰컴론에1천만원대출받았습니다보험회사담보대출은월68만원정도상환하고있으며웰컴론은50만원정도됩니다현재증권사에서월1200만원정도받고있습니다그런데계약직이라은행권대출은안되고있습니다신용등급은7등급으로알고있습니다가끔사금융에서천에서삼천정도까지대출받고있는데상환도아주빠르게합니다보통3개월을안넘습니다이번꺼는시험삼아서하는거고어느정도익히면가끔큰돈필요할때이용하고져합니다</t>
  </si>
  <si>
    <t>급하게병원비를마련해야합니다.도와주세요~</t>
  </si>
  <si>
    <t>집안에아픈사람이생긴건누구에게나참견디기힘든일인것같습니다.목돈이나가야하는데기존대출건이있어서또다시대출을받을수있을까걱정하던차에지인으로부터소셜금융을소개받게되었습니다.대출이아닌투자를받는다는것에훨씬더진지한마음으로이글을쓰고있습니다.&amp;#50043;다지웠다&amp;#50043;다지웠다...실제병원비는300만원이조금안되는데이왕투자를받는기회에조금더투자를받아서월이자가비싼두군데를정리하고상환을일원화할수있다면훨씬더안정적인상환이될수있을거라생각이들었습니다.상환날짜도차이가많이나고두군데의월이자를합한것보다이곳으로상환을집중하면훨씬더빠르고성실한상환이될것임을예상합니다.지금까지연체이력단한번도없습니다.믿고투자해주시면처음글쓰는지금이순간의진지함으로상환완료까지지켜나가겠습니다.</t>
  </si>
  <si>
    <t>1.기존의내출내역모아저축은행-월23만원이자납부롯데캐피탈-월23만원이자납부ms저축은행-월5만원이자납부신라저축은행-월15만원이자납부러쉬앤캐쉬-월13만원이자납부리드코프-월15만원이자납부2.상환계획저는학원에서중고등학생대상으로수학을가르치고있습니다.월급여는최소300만원이며비율제여서300만~400만원정도수령하고있습니다.또한매일퇴근후과외강사로일하며부수입월150만원정도있습니다.매달고정적으로부모님께드리는돈180만원을제외하면나머지는혼수자금마련과월이자및원금을상환하고있습니다.지금까지한번도연체한적이없으며성실하게상환하고있습니다.지금부터소비를최소화하여빠른채무청산을이루어낼것이고이곳투자를합하여가장비싼두군데를정리하면월상환액의감소와일원화로더욱안정적인상환을할수있으리라약속드립니다.또한제가받은이투자를다시누군가의지팡이가될수있도록반드시일어설것이며건전한금융생활을지금부터계획하고실천할수있도록여러투자자님들의손길진심으로부탁드립니다.도와주세요~</t>
  </si>
  <si>
    <t>2금융권상환자금과여유자금이필요합니다...</t>
  </si>
  <si>
    <t>햇살론진행예정입니다.은행직원의답변은기존대출금은700만원정도로적지만,대출건수가4건(1금융2곳,2금융2곳)으로다중채무로인한신용등급이낮고기존신협대출이보증상품이라완납해야진행가능하다고합니다.2금융권2곳400만원정도정리하면등급도올라갈톄니그때다시오라고하네요.이런사유로2금융권정리자금400만원과여유자금200만원이필요합니다.</t>
  </si>
  <si>
    <t>하나은행200만원-13%월25만원기업은행140만원-15%월4만원신협230만원-15%월8만원hk저축은행110만-40%월32만원햇살론받게되면600만원-13%월12만원급여는월250만원정도.머니옥션에서600만원을받으면월34만원정도상환하지만신협,hk갚으면40만원의이자가줄어듦으로예전에70만원의상환금은75만원정도로5만원추가됩니다.직장은웅진씽크빅이랑보험설계사일을3년정도하고있습니다.보험일이주업무입니다.남편이경매로재산을불리기에돈관리는남편이하고있습니다.한달에백만원남편에게주면나머지는알아서우리가정의생활을책임지고있어요.생활비-핸폰7만원,차량유지비15만원,부식비50만원정도는남편카드로사용하며남편이결재하고있습니다.대출이성사되면남편100만원대출상환75만원정도가필수지출이됩니다.남편은저에게대출이있다고상상도못합니다.친정집일로몰래받은거라서남편에게이야기할수는없습니다.남편과공동명의로지금사는아파트와천안에감정가4억정도되는상가있으며,제단독명의로오산에땅120평정도있습니다.저에게투자해주시면손실을입지않으실겁니다.긴글읽어주셔서감사합니다.</t>
  </si>
  <si>
    <t>편찮으신부모님을편히모시고싶습니다.</t>
  </si>
  <si>
    <t>부모님의건강상문제로이사를가려고합니다.그동안모아놓은돈으로는이사하기에부족하여여기저기알아보던중지인을통해머니옥션을알게되어이렇게대출신청을합니다.</t>
  </si>
  <si>
    <t>1.기존대출내역-정부학자금대출(1)농협-잔여금액1000만원(2)국민은행-잔여금액73만5천원2.월고정수입-기본급300만원+a(현재과외강사로일하고있으며세금상의문제로급여통장으로는300만원만입금되며나머지성과금은현금으로받고있습니다.성과금은학생추가시받으며평균적으로100~150만원정도입니다.)3.월고정지출내역-학자금대출(원금+이자):22만원-휴대폰요금:10만원-집생활비:40만원-보험료:7만4천원-자유적금:5만원-청약적금:5만원--------------------------------------------총합계:89만4천원4.상환계획-현재신용카드는전혀사용하지않고있기때문에카드값에대한지출은전혀없으며국민은행에서받은학자금대출은한번의연체없이모두갚고현재73만5천원남았습니다.이번달의성과금으로모두상환할예정이고,월급에서월고정지출및개인생활비를제외하면매월90~100만원씩상환가능합니다.</t>
  </si>
  <si>
    <t>성실하게납부하겠습니다감사합니다!!!</t>
  </si>
  <si>
    <t>상환계획1.기존대출이용내역현재이용하고있는대출금은전혀없는상태입니다.2005년경사업을운영하면서상황이않좋아1금융권포함해서5-6개정도의사금융을이용하면서지옥같은시간을보냈었구요...그기간에는본의아니게연체도많았습니다...도저히안돼겠다싶어서3년전쯤부동산을처분해서모든부채를상환하고현재는전혀대출을이용하지않고있는상태입니다.사금융권대출을5-6개정도이용하다보니힘든정도가아니고지옥같은시간이이어지더라구요...그래서앞으로죽어도사금융대출은이용하지않으리라마음을먹고현재까지없으면덜쓰더라도대출쪽은눈길도돌리지않고지내왔습니다...배정된건이단순조사건인지난이도가있는건인지에따라그달에지급받는급여에차이가발생하지만안정적이라고볼수있으며,급여통장상에입금된과거3개월간급여는7월급여가2.주수입원현재코마손해사정주식회사라는손해사정회사수원지점에과장으로재직중입니다손해사정회사는간단하게말해서보험금지급심사업무를하는회사이며,크게두가지형태의회사가있는데,첫째보험회사로부터업무의뢰를받아일을하는아웃소싱형태의회사와,둘째,개인에게의뢰받아일을하는일반손해사정회사가있는데제가근무하고있는회사는보험회사로부터업무의뢰를받아일을하는아웃소싱회사이구요,두회사의차이점은아웃소싱회사는물량이안정적으로공급되어안정적이지만건당수임료가작고,일반회사는건당수임료는높지만물량이안정적이지못하다는차이가있습니다.저는안정성을고려해서현재아웃소싱업체에서열심히일을하고있습니다.3.주수입금액현재제가정의주수입금액은평균300만원정도의제월급입니다보통아웃소싱업체의과장정도경력이면평균20-30건정도의물건이배정되고,건당회사에서당사자에게지급되는수임료는15만원정도입니다(인센티브지급건인지의여부에따라가산금있으며가산금은5-10만원수준입니다)실제로장기적인평균치는300만원이상이지만고정급제가아니기에평균급여를300만원으로계산했습니다.급여이외에추가적으로지급되는부분은경비보조금10만원및자격증(손해사정사자격증-금융감독원홈페이지보험업무메뉴-보험전문인검색-손해사정사검색하시면자격증유무확인가능합니다)수당10만원이별도로지급됩니다급여통장거래내역으로확인가능한과거3개월급여이체내역을보면7월급여가2,404,950원/8월급여5,080,000원/9월급여3,011,907원입니다경비보조금및자격증수당제외입니다.4.월고정지출내역월고정지출비용은각종공과금(인터넷핸드폰비용포함)이50만원정도들어가는것으로알고있습니다,이밖에30만원정도는제용돈(대부분식사비)으로사용되구요100만원정도는적금들어가는걸로알고있습니다(현재아이가7살이고둘째출산계획이있어서집을늘리는것이급선무입니다3년전집을처분하고아주작은집에전세로살고있는상황이라서...)나머지는생활비에사용되는것으로알고있습니다.현재대출이전혀없기때문에대출관련비용은없없습니다.5.대출이후의상환계획현재고정적으로빠져나가는대출관련비용이전혀없기때문에대출이후상환계획을세우는데전혀무리는없습니다.대출희망금액이300만원이고제현재상황을감안할때이자율을30%로하여12개월균등상환할경우30만원정도만성실하게납부하면실수없이상환이가능하므로,아내와상의하여저축금액을15만원정도줄이고생활비에서15만원정도만아껴서30만원정도는미리준비할계획입니다.30만원의제용돈은거의식사비용이지만바쁜업무상사실식사를제때못할경우가많았습니다.식사를못하고남겨진용돈은가끔씩아이와아내를위해사용했는데...이런비용과이번대출을계기로금연을하려고합니다금연을통해아껴지는비용도거의5만원정도되지않을까싶습니다...이런비용까지도아껴서저축에는영향을미치지않고대출금을상환해보려고합니다...6.마지막으로드리고싶은말2005년손해사정법인을운영하다가실패하여몇년동안을지옥같은시간을보냈습니다...해서대출이란것이얼마나무서운것인가도뼈저리게느껴봤습니다...몰랐을때는당장급한것만생각하고상환계획없이대출을하게되더라구요...그결과대출이대출을물고악순환을반복하면서일년365일을독촉전화와이자마련에대한압박을받으며한순간도맘편하게지낸시간이없었습니다...해서3년전모든부채를상환하고밑바닥부터시작하더라도맘편하게다시시작하자는마음으로현재까지대출쪽으로는눈도안돌리고살아왔습니다...현재7살남자아이와앞으로태어날아이를둔가장으로서실패도했고어려움도많았지만열심히살아왔다고자부합니다...그리고이젠회사선택에있어서도안정성을우선으로고려할정도로많이신중해졌다고생각합니다...성실함과안정적인목표수립이두가지가변화된제생활관입니다신용등급도낮고연체기록도있는과거기록만을고려한다면많이좋은상황이란거잘압니다.하지만그런과거속에서도결과는좋지않았지만늘성실함까지잃지는않았다고생각합니다.제아내가여지껏꾸준하게절응원하고있는이유는결과와상관없이항상성실한모습은보여주었다는것그것하나랍니다현재제상황은과거와는완전히다릅니다...부채없구요...안정된직장에서열심히일하고있구요...무엇보다도대출이얼마나무서운것인가를잘알고있습니다...부디신중하게판단하셔서마지막대출신청으로생각하고있는이번신청건받아주신다면성실하게납부하여보람을느끼실수있도록하겠습니다.감사합니다...</t>
  </si>
  <si>
    <t>저희모자가정에새로운빛을만들어보고자합니다.</t>
  </si>
  <si>
    <t>21살이란어린나이에아기를가졌고가정을꾸렸지만이런저런사정으로이혼을하고모자가정의가장이되었습니다.벌써우리아들이4살이네요.다행히친정에서아기를돌봐주고계시고저도친정에서생활하고있는지라다른모자가정에비해서는그래도환경이낳은편에속합니다.제가현재는프리랜서메이크업아티스트로돌잔치나웨딩혼주메이크업출장일을하고있습니다.그런데이번에좋은기회가생겨서샵인샵으로가게를오픈하려고하는데반영구화장도같이하려다보니반영구기계도구입해야하고제품구입이나샵인샵보증금이랑계산을해보니부족한부분이있어서이렇게대출을신청하게되었습니다.친정에게손을벌리기도미안하고해서요..이번기회를통해서저희모자가정이독립을해나갈수있는기반을만들어나가고싶은것이솔직한제심정입니다.</t>
  </si>
  <si>
    <t>기대출:일체없음.&lt;&lt;현재주수입원&gt;&gt;1.출장메이크업(건당평균7만원을받으며월평균최하24건을하고있습니다.)::월평균168만원.2.방문판매화장품판매수당::월평균50만원.3.애기양육비(전남편으로부터)::월50만원.위의내역이저희가정에평균수입입니다.그가운데애기양육비50만원은제가친정에서생활하면서애기를거의친정부모님께서돌봐주시기때문에친정어머니통장으로신랑이매월넣기때문에제가손댈수없는금액이구요.순수하게버는제수입이200만원정도현재된다고보시면됩니다.하지만샵인샵으로들어가게되면현재는출장메이크업의특성상주말에일이몰려있지만샵인샵의경우는유흥업소언니들이주고객층이라서평일메이크업수입원이생기는것입니다.그러므로월평균아무리못해도300만원이상은되리라생각합니다.현재생활비로매월30만원씩친정어머니께드리고있으며매월50만원정도가아들교육보험을비롯한저희모자의각종보험료로사용되고있습니다.그리고제개인적인생활비및용돈으로약80만원정도가사용되고있습니다.(교통비포함)그리고매월계로30만원을넣어왔는데이번에곗돈을탔습니다.샵인샵보증금이1500만원입니다.머니옥션에서600만원대출을받으면나머지는그동안제가계를들어놔서그곗돈500만원하고따로모아둔돈하고해서샵인샵을오픈하려고합니다.오픈하면수입이당연히늘테고지금까지도늘수입에30만원정도를곗돈으로부어왔기때문에계를넣는게이번에끝났으니곗돈넣는다고생각하고매월35만원씩이자와원금을함께원리금균등으로갚아나가고자합니다.열심히모아서되도록이면조기상환을할수있도록할것이며,조기상환까지는아니더라도연체없이약정된기간동안열심히갚아나가겠습니다.*프리랜서이지만오더를전문적으로주시는팀이있습니다.</t>
  </si>
  <si>
    <t>정말도와주세요.부탁드립니다</t>
  </si>
  <si>
    <t>생활자금이필요해찾아보다우연하게알았는데.더이상부모님께손벌리기싫고저도제나름직장은있지만급하게생활자금이필요하여부탁드리려고신청했습니다</t>
  </si>
  <si>
    <t>기존에100만원대출금이있는데연체상태도아닙니다.여기서도와주시면그쪽대출금갚고난후나머지2년동안제능력껏열심히연체없이잘갚아나갈수있습니다300만원대출해주시면매월5일167000원씩절대연체없이갚아나가겠습니다</t>
  </si>
  <si>
    <t>무리해서이사하는바람에생긴빚을해결하고싶습니다.</t>
  </si>
  <si>
    <t>오래전에머니옥션에서2차례대출받은경험이있습니다.모두상환완료하였었구요.그때는집안에이러저러한사정,개인사업을하면서생긴빚과생활비해결을위해서였었습니다.그후로사업은꿈도안꾸고꾸준히직장생활하고있구요.4대보험가입되어있는정규직입니다.몇달전에조금무리해서이사를하느라국민카드에서카드론을500만원받았었고,현금서비스를200만원정도사용했습니다.돌아오는카드값과카드론일부를해결하기위해서대출을신청합니다.</t>
  </si>
  <si>
    <t>현재국민카드에서이용한카드론(500만원,2011년6월)의이자를내고있습니다.약정이자가1달에11만원정도나가고있고,1년후부터원리금상환하게됩니다.그외에정기적으로나가는대출금은없습니다.핸드폰요금은한달7~8만원정도됩니다.지금재직중인회사는작년10월말경에입사하였고웹에이전시로규모는작은편이지만탄탄한회사입니다.연봉은3500만원인데세후수입은한달에2,618,967원(이백육십일만팔천구백육십칠원)입니다.점심저녁식대모두지급되어별도지출이없고,회사와집이가까워교통비도별도로안듭니다.직장과가까운곳으로조금무리해서이사하는바람에계획에없던빚이갑자기생겨서좀더현명하게해결하지못했던제가한심하지만신용등급이좋은편이아니라1금융에서는대출이안되어다시한번머니옥션을찾게되었네요.월40만원이채안되는상환금이작은돈은아닙니다만상환이어려울정도의큰금액은아니라고봅니다.</t>
  </si>
  <si>
    <t>부탁드립니다.확실하게갚아나가겠습니다.</t>
  </si>
  <si>
    <t>현제아버지가장애인이시고병원에입원해있습니다.지금병원비가1000만원가량나와있는상태이고700만원은동생의신용카드로내고나머지300만원을구해야하는상황입니다.아버지병원비300만원기타생활자금200만원(사금융해소150만원기타생활비50만원)</t>
  </si>
  <si>
    <t>현제기대출금액은캐피탈450만원사금융총4곳800만원입니다.월상환액은캐피탈+사금융70만원입니다.현제재직중인회사는인천남동공단에위치한이오에스라는회사입니다.재직기간은5년정도되었구요사대보험가입되어있습니다.저희회사는PCB(인쇄회로기판)산업체로서이분야에서상당한위치에있다고합니다.저는31살남성이구요미혼에가족아버지어머니동생이렇게같이살고있습니다.매월10일날월급이구요15일마다상환할수있습니다.월급은기본급매날170만원가량상여금합치면연2500만원가량됩니다.물론통장에다찍혀있구요확실하게매달상환일전에납부하도록하겠습니다.지금현제연체중이거나그런것은없습니다.</t>
  </si>
  <si>
    <t>열심히상환하겠습니다.도와주십시요.!</t>
  </si>
  <si>
    <t>카드값과생활여유자금으로신청을하게되었습니다.더이상카드는쓰지를않고이제현금만쓰려고이렇게신청하게되었습니다.조속히대출받아서상황이되어지는대로더빨리상환하도록노력하겠습니다.</t>
  </si>
  <si>
    <t>직업군인으로서매달10일월급130만원가량받아약20만원씩꼬박꼬박상환하겠습니다.대출한200만원은카드값으로나갈예정입니다.감사합니다.</t>
  </si>
  <si>
    <t>가족과동료를웃게하는사람이고자합니다ㅣ</t>
  </si>
  <si>
    <t>42세직장맘입니다.고3,중3남매를두었고,남편은퇴직후요양중입니다친정어머니도같이거주하시고요본인이경제적가장이되었는데예체능계지원하는남매의교육비와,요양병원에오랜동안계시는시어머님의비용,저의치료비(좌골신경통)로-당분간부담이큰지라생활자금으로신청합니다.</t>
  </si>
  <si>
    <t>현재,제앞으로다른대출건은전혀없고요-저의생업은보험(저축보험-여러보험사취급)상담내근직으로,현재법인대리점에서비정규직으로근무하고있습니다.4개월차&amp;#46124;으며,이번달말경에3번째급여를받는데3백만원좀넘습니다.매달총지출액은평균,250만원선입니다큰금액으로는,남편앞으로있는아파트대출월상환금(45만원)-관리비와각종공과금(35만원선)-시어머니요양병원(55만원)-저의용돈(차비,식비등-30만원선)-두아이학원비(50만원)그밖에5명의식비와남매앞으로들어가는책값등.월30만원정도로하면매달상환확실히가능합니다.제가치료를좀받아야하나,곧고3맏이가졸업하면학원비도반으로줄고-급여는3백이좀넘기때문에-월고정지출250+상환금액30+저의치료비==상환약속드릴수있습니다</t>
  </si>
  <si>
    <t>정리하고싶습니다.</t>
  </si>
  <si>
    <t>카드를없애고싶어서신청하게되었습니다.카드로인해자꾸마이너스현상이생기는거같아3장있는카드없애버리고싶어서신청하게되었습니다.</t>
  </si>
  <si>
    <t>HK저축은행월\243,370예가람저축은행월\275,417롯데캐피탈월\215,755국민은행월\207,206현재94만원가량이나가고있고한번도연체는없었습니다.사업중이며한달에대략260~280정도들어오고있고(고정)대출금나가면150정도남는데카드를쓰다보니남는돈이없는거같아대출받아서HK랑카드정리하면오히려100만원가량나가도현금으로150남으니까알뜰하게생활할수있을꺼같아신청하게되었습니다.대출보다무서운게카드돌리기인거같습니다도와주신다면감사하겠습니다.</t>
  </si>
  <si>
    <t>남의돈이귀하다는것잊지않겠습니다.</t>
  </si>
  <si>
    <t>예전에집안사정으로여기저기대출을받고등급이너무하락해버렸습니다.갚는것이정말힘들었습니다.현재는모든것을상환하고스타크레디트에서200만원쓰고있습니다.이자도잘갚고있습니다.지금엄마랑둘이살고있는데엄마가무릎이좋지않으셔서수술까지하게되셨습니다.수술이야하면되는거지만수술비를갑자기마련하게되니돈구하기가힘들었습니다.그래서머니옥션투자자님들의도움을받기위해이렇게글을남깁니다.지방에며칠다녀오느라서류준비가늦어져자동유찰되어두번째로신청합니다.약속은반드시지키겠습니다..</t>
  </si>
  <si>
    <t>현재저는스타크레디트에서200만원을사용중이고한달에이자는7만원정도내고있습니다.저는현재놀이학교교사이고8월까지는예전직장에서4년정도학습지교사로일하다가9월부터직장을옮기게되었습니다.수입은첫달80만원받았습니다.둘째달,셋째달100만원그리고그이후부터는150만원으로받기로계약이되었습니다.급여에서핸드폰비10만원스타크레디트이자7만원교통비한달5만원기타10만원위의비용을제외하고충분히투자자님들이투자해주신금액을갚을수있습니다.현재저금액외에나가는돈은없습니다.직장을옮기면서전에회사에서모은모든돈과퇴직금을예전에쓰던곳을다갚느라갑자기목돈이필요하게되니당황스럽더라구요제목에쓴대로남의돈이귀하다는것절대잊지않고꼬박꼬박잘갚아나가겠습니다</t>
  </si>
  <si>
    <t>믿음으로보답하겠습니다</t>
  </si>
  <si>
    <t>약4개월전에사금융에서두군데대출을받았었습니다상담원을잘못만난건지첨에한군데서450을받고한군데서200을더해준다고해서200을더받았습니다근데제서류를여기저기돌렸는지과다조회가걸렸나봅니다최근며칠동안상담원을통해몇군데를알아봤지만아쉽게두승인은떨어지지않더군요연봉대비기대출이많은편두아닌데등급미달로인해서안된곳두있긴하지만역시나~과다조회가문제였나봅니다.금융지식이모자라서저에게맞는곳을찾기두힘들고전문상담원을통해서계속진행을하려해도왠지시간낭비인거같기두하고사기같은게겁나기도하구그래서우연히알게된게머니옥션인데얘기를들어보니어쩌면저에게맞는거같더군여금융사들은그사람의여러가지기록들을가지고판단을하지만여기는저의상환능력을더우선적으로봐주시지않을까해서타금융사를더알아보기전에머니옥션을먼저두드려보는게순서인거같아서도전을해볼려고합니다사용용도는얼마전목돈이크게나가는바람에잔고가바닥나서당장의생활자금과병원비로좀쓸려고합니다.많은도움부탁드리겠습니다</t>
  </si>
  <si>
    <t>현재리드코프450이지캐피탈200이렇게650을쓰고있습니다39%의금리에월리드코프약15만원이지캐피탈약7만원이렇게이자를내고있고5년만기일시상환입니다사용한지는4개월정도지났습니다현재직장은현대자동차사내협력업체에다니고있으며월수입은평균~230~240정도이며연봉은(성과금명절귀향비휴가비등포함)3300~3400정도이며생산직으로근무하고있으며입사일자는2007년9월1일이지만실제로다닌건9년정도다녔습니다급여에대해간단하게설명을드리면상여금600%로인데두달에한번씩상여금100%가나오며상여금이나오는달은280~300정도이며상여금이나오지않는달은180~200정도입니다월지출로는핸드폰요금10~13만원차기름값15만원집에생활비를매달50만원정도드리며용돈은적게쓸땐30정도이며이것저것필요한것을살때에는~80이상쓸때도있습니다대출을받게된다면급여대비지출금액을제하더라도상여금을받는달에는(280~300)여유가좀많이남는편이기때문에꾸준히모아서원금에이르렀을때상환을할계획입니다</t>
  </si>
  <si>
    <t>사업운영자금이필요해서여.HK저축은행중도상환완료하고음식점겨울메뉴추가하니집기및기타필요해서돈이필요해서신청합니다.</t>
  </si>
  <si>
    <t>농협마이너스통장1000만원있고여현대개피탈자동차활부금300여만원정도남아구여머니옥션200만원정도남았읍니다.일반음식점2002년9월부터운영햇구여매출은2000~2500정도고여.수익은400~500만원정도입니다.체육관별도로운영하고있고여평균200만원정도수익남니다.상환일에는연체없이잘산환하겟습니다.</t>
  </si>
  <si>
    <t>사실대로적었고,상환능력됩니다정중히부탁좀드리겠습니다...</t>
  </si>
  <si>
    <t>저는강남어학원에서마케팅을하고있습니다.업무특성상,성수기비수기가있어서급여가일정하지않으나기본적으로비수기에는250,성수기에는400이상도받고,매출이잘나올때는700이상도급여가책정이됩니다.1~2월에는학원매출이많이빠진탓도있지만수습팀장으로승진을해서3개월간기본급없이팀원셋팅부터,광고홍보를해나가며,급여보다지출비용이훨씬많았습니다.2월달보면이래없는적은급여에서도가불100만원을받아사용을했고,(때문에가불금과급여가따로찍혀있습니다.)때문에신용카드로생활을했습니다.3월부터는정식팀장발령과,대리에서과장진급을하여,기본급65에인센티브30%에누진수당까지붙고,팀매출4000이상시기본급50이상과누진수당이추가로붙고,팀원의매출의5%까지추가로붙어서기본500~700이상의급여가나옵니다.재직확인과제직책확인은학원전화해보셔도아실것이구요~당장급한불끄는것이우선입니다.마케팅도매출이고영업이다보니지난2년간광고홍보비를막지르고,자기계발을핑계로돈을많이쓰다가,중개인에빠져사금융의덫에빠졌습니다.지금은금융카페며여러곳돌아다니며알게되었고,많은사금융과대출을쓰면서도여태연체나미룬적도없습니다.과다조회랑기대출건으로은행권거절되고,조회건수만더늘어,카페에서알게된분소개로이곳을알게되었습니다.이곳과투자자님들은제마지막희망입니다.우선급여일이12일이라.당장카드값이며대출금부터상환을해야합니다.급여는200정도가나올예정이지만,카드값이300정도(영업활동비포함),대출금이150정도월세70정도와생활자금이급합니다우선막을것막고,이곳에서환승론을다시신청하여사금융을꼭상환하고싶습니다.사대보험도안되고,종합소득세를신고하는관계로5월에2009년치원천징수를뗄수있어서농협이나신한특례보증도해당이안되네요.이곳에서투자자님들의도움으로어려움을해결한분들처럼..저도희망을가져보고싶습니다.정중히고개숙여부탁드리겠습니다.상환은무조건먼저할것입니다.씀씀이에대해서는재무관리사하는아시는분한테도움을많이받아서지금조절을많이하고있는상황이구요,여태안정적으로자리잡기까지많은우여곡절이있었습니다.지금의제상황이많이한심하지만,이자리까지오기까지후회는없습니다.영업해보신분들은아실겁니다,더큰돈을벌기위해투자욕심이사실상크고,그에못이겨그만두시는경우도사실많죠..도와만주신다면상환은자신있습니다.믿어주신신뢰를저버리지않도록하겠습니다.여태연체없이계획하다보니기대출이금융사조건에비해좀많아졌습니다.관리해서환승도꼭하고싶습니다.매월12~15일사이에입금꼭해드립니다.금융거래확인서가필요하거나,입금한내용필요하시면거래내역서도떼어드리겠습니다정말..부탁드립니다.</t>
  </si>
  <si>
    <t>3월승진사유로..4월12일급여에는급여:고정급65만원+과실적고정급50+팀인센티브100~250+개인실적수당(누진포함)200~400=최소550~700정도예상하구요고정지출:카드값(생활비+핸드폰)=50정도.카드값(영업온라인마케팅비)=150만원대출금상환=150만원월세=70만원보험=9만원의료보험=19만원공과금=5만원총=450정도가4월고정지출예상입니다.여유자금은적어도50~100이상은나옵니다.3월중영업활동비만좀자제하면다음달부터는여유자금이충분해져서사금융중도상환도서서히하고숨통이좀트일것같습니다.12일이급여일이어서15일까지는상환자신있구요.연체한적없이잘상환했습니다.다음달인센티브많이받으면중도상환해서꼭중도상환내역다시올린후신뢰를얻어서다전환하고싶습니다.처음이용하는거라무엇을어떻게어필해야할지도잘모르겠습니다.희망가져보고열심히하겠습니다.투자자님들..부탁드립니다.그리고저한테조언해주신투자자님감사합니다^^</t>
  </si>
  <si>
    <t>어머니병원비가조금모자랍니다</t>
  </si>
  <si>
    <t>-갑자기사고를당하신어머니병원비모자라는부분을(약1백만원)머니옥션에서대출코자합니다.</t>
  </si>
  <si>
    <t>-갑자기어머니가편찮으셔서부산대학병원에입원중병원비정산을해야하는데약1백만원정도모자랍니다.-현대저는머니옥션에서기존거래를해왔었고정상적으로납입을완료하였으며.저번거래건1백만원중마지막1회차만남았습니다.-그리고은행이용현황은하나은행3천7백만원,새마을금고3백만원이상입니다.-직장은공기업이며월급이어느정도수준임으로(4백30만원)매월정상적으로상환에는문제가없습니다.</t>
  </si>
  <si>
    <t>현재오피스텔에거주중입니다.임대보증금은6,500만원입니다.그런데계약만료를맞아,아무런말이없던주인이임대보증금을올려달라고하는군요.다른목적은없습니다.임대보증금입니다.임대보증금인관계로뭐소비성지출과는다릅니다.소비성지출은다시벌어서채워넣어야하지만,임대보증금은말그대로나중에이집계약해지하고나면다돌려받는금액입니다.투자자입장에서보면부실확률0%입니다.</t>
  </si>
  <si>
    <t>잘부탁합니다.</t>
  </si>
  <si>
    <t>매달10일날이월급날이라대출이된다면문제없이이자및원금에대해연체없이열심히상환할수있습니다.월급여:250만원개인회생변재금:170만원아파트관리비:8만원통신비:5만원기타:20T/L:203만원여유자금:47만원정도</t>
  </si>
  <si>
    <t>27세직장인입니다.계획적인금전소비를위해대출을신청합니다.</t>
  </si>
  <si>
    <t>27세직장인입니다.올해중순할머니가돌아가시기전까지병원비를충당하느라카드와대출을사용을했고,현제취업을했지만고금리의이자때문에체계적인상환이되지않는다판단을하여대출을신청합니다.</t>
  </si>
  <si>
    <t>러시엔캐쉬-500만원39%스타캐피탈-300만원39%삼성카드-320만원----------------------------------------------------------월수입160만월세-23만(가스전기포함)러시엔캐쉬이자-17만원스타캐피탈이자-12만원삼성카드최소결제-45만원핸드폰-8만원유류비-20만소비총합계120만원현제생활은되고있지만고금리대출인러시엔캐쉬와스타캐피탈에대해서는이자만내고있는실정입니다.해서조금더낮은이자인머니옥션을통해체계적인상환을계획하고자대출을신청합니다.</t>
  </si>
  <si>
    <t>안녕하세요한번읽어주세요</t>
  </si>
  <si>
    <t>안녕하세요?지금은회사에정규직으로근무하고있구요입사일은9월13일에입사했습니다.조금있으면2개월되구요.회사이름으로급여통장으로한번수령했습니다.현재직장전에이직을준비하는4개월정도시간동안재테크한다고저축해놓은돈을투자했다가그회사가잠적해버린바람에생활자금이필요하게되어이렇게글을올리게되었습니다.</t>
  </si>
  <si>
    <t>현재기대출은300만원월이자12만원돈납부하고있구요.300만원이외에는기대출없습니다.월급여는150만원정도입니다.4대보험적용되구요.얼마전vj특공대에서하루에잠두시간정도새우잠주무시고10년동안사업실패로진빛몇억을갚으신분의이야기를방송을통해봤습니다.그거보고저도열심히살아야겠다고마음을굳게먹었구요.그래서저도부수입으로아르바이트하나더하려구오늘면접보구왔습니다.마지막기회라생각하고정말열심히살겠습니다.글로써제심정을다표현할수는없겠지만투자자분들이저를믿고투자해주시면절대실망안시키고연체없이잘갚아가겠습니다.긴글읽어주셔서감사드리구요요새날씨가많이쌀쌀한데건강유의하시고항상좋은일들만가득하시길바랍니다.</t>
  </si>
  <si>
    <t>저금리로갈아타고싶습니다</t>
  </si>
  <si>
    <t>급히생활자금이필요하여신청합니다</t>
  </si>
  <si>
    <t>이번달생활자금이부족하여신청합니다소액으로급히필요하여</t>
  </si>
  <si>
    <t>급여일에맞춰이자날을꼭지킬수잇구요빠른시일내에원금을갚을생각입니다</t>
  </si>
  <si>
    <t>고마운옥션에세번째신청합니다~</t>
  </si>
  <si>
    <t>부모님안계시는5자매의제가맏이입니다~네째동생의결혼자금에보태려고합니다~</t>
  </si>
  <si>
    <t>옥션에기존대출1건은만기완납되었구요두번째대출은현재30프로이자율로33만씩상환중이구요잔여액은약400전후타사대출은월50만원정도씩상환하고있네요주수입원은삼성화재급여평균200~400남편급여150~200외별도아들급여100합산하여총수입평균500정도고정지출은생활비포함200만원보험료로100만원그리고대출금상환금으로80~90정도이며아이들의졸업으로학자금들어가던비용이100만원가량남게되어이것으로상환하려합니다~</t>
  </si>
  <si>
    <t>생활자금및고금리상환</t>
  </si>
  <si>
    <t>투자해주세요성실하게잘갚겠습니다.!</t>
  </si>
  <si>
    <t>인터넷쇼핑몰11월달총매출이카드와현금하여1300만원좀넘었습니다.거래처도4군데나있어11월달780만원정도매출이일어났습니다.정기적금도2년동안50만원씩부었으며내년9월에만기입니다.근데제가어린나이에사업을시작하여,적은자금으로대출에대한지식이없어저축은행대출건이있어나가는돈이좀많습니다.그리고거래처주문도많지만거진말일에몰아서대금을주시기때문에제가급전이필요할때가많습니다.도와주신다면더열심히사업을운영하여정말성실하게갚겠습니다부탁드립니다.!!</t>
  </si>
  <si>
    <t>마이크래딧,올크레딧,크레딧뱅크모두7등급입니다.도와주시면정말최선을다해사업번창하여성실하게연체없이제시간에맞춰상환할것을약속드립니다!모든사실을솔찍히말씀드리자면,대부업대출도4건이나있습니다이자만모두48만원돈그리고저축은행대출원금+이자합하여1020000원정도나가고있습니다.총대략잡아150만원이대출금으로나가고있는상황이라카드매출이많을때돈이빨리돌지않아자금이모자를때가있습니다.도와주신다면더번창하여성실하게최선을다해갚을것을약속드릴수있습니다.도와주세요!정말부탁드립니다..</t>
  </si>
  <si>
    <t>투자자님의도움이필요합니다...</t>
  </si>
  <si>
    <t>안녕하세요.투자자님들.먼저1년전에투자해주분들정말감사드립니다.덕분에학원이잘되서다시확장이전하려고머니옥션에문을두드립니다.1년동안단하루의연체한번없이꼬박꼬박상환해나간조그만영어학원원장입니다.겨울이라학생들이늘어서조금더넣은곳으로이전하려고그러는데인테리어비용등사업자금이조금모자라서요..투자자님들은머니옥션과저의말을믿고투자하시것이라생각하고,믿음에대한신의를지키는것이얼마나중요한지알고있습니다!!신의를잘지켜왔고,그신의다시지킬수있게투자자님들의도움을부탁드겠습니다.알고있습니다.</t>
  </si>
  <si>
    <t>조금만영어학원원장이구요.학생수는30명정도로겨울성수기라아이들이더들어오고있어서확장이전하려고계획중입니다.월수입:월평균550정도됩니다(450~600만원정도여름엔비수기고겨울은성수기라약간의매출변동이있습니다)혼자해서인건비는따로없구요.고정지출비:대략150만원정도입니다(월세45만원과출퇴근차량기름값30만에잡비15만원정도+생활비50만원)-와이프가맞벌이라생활비반반부담(빨리부채상환하려고최대한아끼고,또아껴쓰고있습니다)기존대출:은행권3,500만원(농협900(햇살론)-매월상환비27만원(원리금균등상환)새마을금고(500)-매월상환비13만원(원리금균등상환)국민은행(400)-매월상환비5만원(이자)우리은행(1300)-매월상환비30만원(원리금균등상환)머니옥션(400)-매월상환비40만원(원리금균등상환)제2금융권,사금융없음.매월대출상환비:총160만원(대출후예상상환비는200만원)신용등급:8등급(마이크레딧)이상이구요,참고로한마디덧붙이면,저는영어를11년가르쳐온영어선생입니다.자랑은아니지만,학원강사시작하면서썼던영어관련서적만17권정도구요.(초,중,고단어장3권,텝스-단어,숙어2권,영문법-3권,영작-4권파닉스3권,영어회화책2권)인세(책팔릴때마다받는수수료)로조금씩받는것과인터넷강의도준비하고있습니다.몇년동안일요일도없이낮에는수업에밤에는집필과인터넷강의에여념이없습니다.영어에대한열정만큼,열심히살고있습니다.돌아가신아버님께서자주"내돈아까우면,남의돈무서운거알아라!"말하시던게생각이납니다.투자자님들의작은도움이제겐큰도움이됩니다.믿음에대한신의를저버리지않도록하겠습니다.</t>
  </si>
  <si>
    <t>현금서비스를상환하고싶습니다...</t>
  </si>
  <si>
    <t>전에살던집에서불미스러운일이생겨2013년9월에이사를하게되었습니다.아파트로이사를하였는데1억에60만원으로고향선배와월세와공과금을반반부담하기로하고.전세금만제가마련하여이사를하게되었습니다.그때는시간강사여서전세자금대출이조금밖에안되어서,우리파이넨셜과하나은행에서조금씩더대출을받아습니다.이사할시기에엄마이도심하게안좋아임플란트를해야된다고해서천만원정도마련해드리느라지금까지카드론과현금서비스를받아생활하게되었습니다.지금현재상황으로은행권에대출을받기가힘들어이렇게다시한번머니옥션에도움을청해봅니다.여태그랬듯이열심히실수없이갚아나갈것을약속드립니다.</t>
  </si>
  <si>
    <t>1.주수입내역-월급-230만원수당-10만원2.월고정지출내역*우리은행전세자금대출이자-5만원*우리파이넨셜(지금은KB캐피탈로바뀌었더라구요)-원금+이자-35만원*하나은행이자-5만7천원*롯데카드론-37만원*우리카드론-33만원월세-30만원휴대폰요금-4만5천원가스비,관리비-10만원인터넷-1만원보험-6만원생활비-30만원3.대출이후상환계획-현재수입은240만원입니다.금융권에매달갚아야하는금액115만7천원생활에필요한돈82만원을합하면총197만7천원입니다.그러나만약머니옥션에서대출을받게된다면우리카드론210만원을갚을것이므로대출후에매달나가야하는돈은164만7천원입니다.저의대출후계획은총수입240에서기존대출금164만7천원머니옥션대출금53만원을열심히갚아나아갈계획입니다.참고로현재제가객원교수로일한지는6개월이지만,그전부터시간강사로8년을근무하였습니다.</t>
  </si>
  <si>
    <t>성실히잘상환하겠습니다.</t>
  </si>
  <si>
    <t>제가작년까지채무불이행등재가되어있어서,타기관에서대출이힘들었습니다.올1월에전부상환을했지만,등급회복이안되어있는상태에서지인에게500을빌렸는데,지인의급한사정으로인하여2달월급중200은갚았고300이남았습니다.연봉이지금2700정도되는데상여금이연초에몰려있는상황이라월100씩상환하기가너무힘들어신청합니다.</t>
  </si>
  <si>
    <t>월4대보험등빼고수령액150정도.지출액:대출원금+이자=13만원.연금보험:10만원.개인보험:10만원.통신비:3-4만원.기타생활비:30만원정도.한달에20-30정도는충분히상환할수있습니다.</t>
  </si>
  <si>
    <t>따뜻한손길부탁드립니다</t>
  </si>
  <si>
    <t>딸둘을키우는한가장입니다20살때일찍결혼생활을하여모아둔돈도없었도급한나머지사금융에손을뻗었습니다햇살론전환대출까지의생활여유자금이필요해서이렇게도움을요청해봅니다</t>
  </si>
  <si>
    <t>중국집주방에서근무를하고있습니다배운게도둑질이라고중국집에몸을담근지벌써10년이넘어갑니다절대거짓없는진실만쓰겠습니다상환계획을말씀드리겠습니다지금현재대출보유신한은행500만이자4만8천5년만기상환신라저축300만이자13만원금균등상환사금융러시:300만원더풀:250만원캐싱:100만미래:300만사금융총이자대략31만원돈입니다햇살론전환대출알아본결과사금융전환시원금균등으로21만지출입니다햇살론신청하러갔었는데제가신한대출을하면서월급통장을농협중앙회에서신한으로바꾼지2개월뿐이안돼서급여가두번찍혔있어다음달에오라고하더군요ㅠㅠ농협중앙회껄패기하는바람에ㅠ햇살론전환대출시생활이넉넉해질것으로생각합니다이자만내던게원금과같이나가니희망이보입니다생활비및가스전기핸폰:80만지출이자대략50만지출아이들간식및보조금20만신한은행적금및청약10만적금2만청약아버지암보험비5만대략한달170만지출입니다햇살론전환시갚기더수월할수있습니다아이를키우는한가장으로서부끄럽지않는아버지가돼겠습니다여러분들의따뜻한손길부탁드립니다서류제출은한상태인데심사가길어지나봅니다ㅠㅠ급여통장3개월거래내역서직장의료보험사본재직증명서건강보험득실납부확인서원본등본신분증사본제출하였습니다따뜻한손길부탁드립니다^^*</t>
  </si>
  <si>
    <t>다시한번노력해서잘살아보고싶습니다.꼭좀도와주세요</t>
  </si>
  <si>
    <t>안녕하세요..저는들어가는회사마다사정이좋지못해서몇개월근무밖에하지못한경우도종종있었고급여도제대로받아보지도못하고그만둔적도있었고급여를몇개월씩미루다받은적도있었어생활이참어려웠습니다.부모님생활비도현금서비스.카드론에서충당해드렸고그러다보니과다하게사용하여대금청구일자가다가오면여러개카드로돌려막기를하다보니빚은늘기만하고줄어들기미는보이지않고너무막막해여기저기알아보다신용등급하락되고부결당하고정말도움이절실히필요합니다.투자자여러분성실히상환일자에꼭갚을께요..도와주세요~감사합니다.</t>
  </si>
  <si>
    <t>급여150만원입니다.(세전)아르바이트를고정적으로하지않지만아르바이트를하고있어수입이25만원정도더발생합니다.총수입이160만원정도인데수입보다지출이더많이발생되어서힙듭니다.투자자여러분이씨티카드론한건과현금서비스를갚을수있게도와주시면지출내역카드론70만원교통비5만원부모님20만원핸드폰7만원생활비10만원입니다.상환할수있는능력은충분하다고생각되오니꼭좀부탁드립니다.성실히상환일자에맞추어상환할테니저를믿고한번만도와주세요31년열심히살아왔다고생각하는데한순간에잘못된선택으로2년넘게너무힘들게생활해왔습니다.다시한번잘살아보고싶습니다.꼭도와주세요~감사합니다.</t>
  </si>
  <si>
    <t>갑작스런교통사고때문에생활비를합의금으로내놓게되었습니다..도와주세요..</t>
  </si>
  <si>
    <t>예비신혼부부입니다.갑작스런교통사고로인하여각각이번4월22일,23일지급받은월급을합의금으로내놓게되어생활자금이부족합니다.그래서부득이하게이렇게도움을요청합니다</t>
  </si>
  <si>
    <t>상환계획1.현재다른대출건.(신용카드할부포함)-현대캐피탈총900만원중약762만원(자투리포함)월38만원씩(자투리포함)상환중-러시앤캐시총380만원중원금상환14만원상환월16만원씩원금제외한이자만상환중이지만조금씩여유가될때마다원금도함께상환중입니다.-삼성카드할부총300만원중98만원(이자제외)월25만원이자포함하면20,136원추가되어약27만원2.공통-주수입원본인과정혼자의매월급여입니다.본인은파리바게트에서근무하며,매월약140만원입니다.4대보험이나기타세금은공제된금액입니다.하지만근무연장시간에따라이번4월은167만원을지급받았습니다.매월급여일은매월25일입니다.정혼자는서류배달일을하고있는데월100만원을받았으나이번4월달급여가인상되어120만원을받았습니다.회사일의특성상현금으로지급받으며,급여일은매월22일입니다.따라서두사람급여합쳐서260만원입니다.하지만매달마다같은금액은아니고때때로정혼자가보너스로조금씩더받아오는달도있고,저도매장일을하기때문에때때로연장근무시간이많을경우이번4월처럼140만원이넘을때도있습니다.그리고정혼자의식대와차량유지비특히유류비와도로비,주차비용은정혼자의회사에서100%지원됩니다.-주수입금통상적으로지난3월까지는매월240만원이었지만이번4월부터는매월260만원입니다.하지만한두달에한번씩정혼자의급여이외에적으면10만원에서30만원까지도보너스로받아올때가있습니다.두사람합친월최소수입액은약260만원으로보시면됩니다.-간략한월고정지출내역수입+2,600,000원현대캐피탈-380,000원삼성카드-270,000원러시앤캐시-160,000원휴대폰요금-200,000원방세-250,000원공과금-110,000원(전기,수도,도시가스)본인용돈-250,000원(식대,교통,비상금포함입니다.)정혼자용돈-100,000원(담배값,비상금정도입니다식대는회사에서지원됩니다.)동양생명(적금)-200,000원주택청약-100,000원각종보험료-100,000원생활비-150,000원-----------------------------남은금액330,000원-대출이후상환계획수입+2,600,000원머니옥션-199,926원현대캐피탈-380,000원삼성카드-270,000원러시앤캐시-160,000원휴대폰요금-200,000원방세-250,000원공과금-110,000원(전기,수도,도시가스)본인용돈-250,000원(식대,교통,비상금포함입니다.)정혼자용돈-100,000원(담배값,비상금정도입니다식대는회사에서지원됩니다.)동양생명(적금)-200,000원주택청약-100,000원각종보험료-100,000원생활비-150,000원-----------------------------남은금액130,074원정혼자의보너스가10~30만원정도더나오니까위내용의남은금액보다보너스만큼더플러스되어남습니다.두사람힘모아열심히상환하겠습니다.지난3월캐피탈,카드할부,사금융을상환하려고환승론을신청하였다가머니옥션을처음이용하다보니투자자님들께서각신용등급별이자율을쪽지로알려주시곤했었습니다.그때투자자님들이제시해준이율을적용해계산해보니매월저희가고정적으로상환하는금액과별차이가없었습니다.그래서신청을취소한경험이있습니다.그때신중히판단하여지금껏성실히상환하고있고,또앞으로도성실히상환할것입니다.저희가지난3월에올려놓았던경매내용을보셨던분들께서는아시겠지만한달사이에약간의발전이있었습니다.물론수입이그렇게많이증가한것은아니나작은돈이라도아끼고아껴서하나씩늘려나가고있습니다.그결과로이번4월주택청약종합저축을1회차입금했답니다.^-^지난3월까지남는이것저것고정지출/생활비제외하고남은금액이190,000원이었습니다.그리고현재이대출을받음으로인하여6만원줄지만그래도저희가비상금명목으로항상저축하고모으는여윳돈이기때문에성실히상환할수있고,또그렇게자신합니다.이번에갑작스런교통사고로인해사고합의금으로저희두사람한달수입을탈탈털어합의금으로내놓았습니다.이것저것조금씩모아서재테크식으로금제테크를하고있지만이런갑작스런일에저희두사람의먼미래의계획까지흐트러트리고싶지않아이렇게투자자님들께도움을요청합니다.저희새내기예비신혼부부도와주세요...성실히착실하게상환하겠습니다.또한투자자님들의많은조언/좋은말씀부탁드립니다.</t>
  </si>
  <si>
    <t>안녕하세요.우연히지인을통해머니옥션이란사이트를알게되었습니다.현재저를도와줄희망이라생각하고이렇게글을적어봅니다.저는지금현재직장을다니고있습니다.2009년도부터열심히살아보려작은가게도해보고..이것저것많은시도와도전을했지만그게잘안되어많은카드값과대출이저에게남았습니다.매달매달나가야하는돈이기에거기에맞춰서이것저것안해본일없이정말열심히살았습니다.그러다지금현재개인적인사업이나장사가아니라제가현재짊어진부분을천천히한걸음씩나아가면서정리하고안정적인생활을위해서직장생활을시작했습니다.하지만업종이조선소이다보니일한지가1년이안되면보너스적용도100%되지않고일한시간대비급여가조금씩변동이있다보니당장1년이지나는그동안은굉장히빠듯하게지낼수밖에없었고..계속모자란부분은현금서비스받고또모자란부분은알바도뛰고하면서정말열심히해왔지만너무힘에부쳐서이렇게도움요청합니다.우연히알게된지인으로부터들어서머니옥션을알게되었고이곳을통해조금이나마여유를가지면서일에열중하고자이렇게도움요청드립니다.제가가지고있는대출은현재연체없이1년2년가까이꾸준히상환을잘해오고있고..앞으로도꾸준하게상환해서모든채무를정리할예정입니다.급여는한정되어있고나가는돈은오버가되다보니결제하고그카드로다시서비스받아서기존대출이자들을내고...제한달생활비도제대로남지않아빠듯한실정입니다.계속된악순환을끝내기위해어렵게이렇게부탁드립니다.안정적인직장에서꾸준히노력하여빠른시일내로모든채무를정리하려열심히살아보려합니다.아래에는확인하실수있도록제개인신용보고서를복사해서붙입니다.정말안정적이게살고싶습니다.제발도와주세요.매달매달대출이자만나간다면지금제급여로도충분히부담없이감당할수있고연체없는신용거래로빠른시간내에제가안정적인회복이가능하단확신이들어서이렇게부탁드립니다.제대출내역은국민은행일반대출2011/09/142011/11/153,933일반대출우리은행일반대출2010/03/262011/12/105,918일반대출현대캐피탈(주)일반대출2010/06/152011/12/082,012일반대출한국씨티은행카드론대출2011/03/242011/12/02400일반대출그리고현금서비스는농협중앙회2011/10/112011/11/22600한국씨티은행2010/08/092011/12/052,459롯데카드2010/03/262011/11/182,396이렇게있습니다.카드는최소결제카드들입니다.매달최소결제나오는금액만80만원씩나옵니다.그러다보니대출이자들과합치면너무힘들어서살수가없습니다.악순환이반복되는거같습니다.단하나의거짓도없이성실히하나하나작성했습니다.잘살펴봐주세요.부탁드립니다.도와주세요.이자율은추가이자율이붙는게있다고하여서제가충분히꾸준히상환하는데부담없이할수있는최대한도에서신청했습니다.</t>
  </si>
  <si>
    <t>--------------------------------------------------------------------------------올크레딧신용보고서입니다.신용평점610▼▲전체평균(737)+신용평점은610점입니다.+KCB신용평점은0점부터1000점까지점수가산출되며평점이높을수록신용상태가우량함을나타냅니다.+신용평점은상위81%수준으로100명중5.49명이연체등채무불이행할것으로예상되는수준의신뢰도라는의미입니다.신용등급6등급70.040.020.010.05.</t>
  </si>
  <si>
    <t>낮은금리로갈아타고싶어요</t>
  </si>
  <si>
    <t>산와머니360만원가량남은것과케이제이아이남은480만원대출상환예정입니다</t>
  </si>
  <si>
    <t>현제산와머니대출후1년정도지났는데요연체한번없이계속유지해왔습니다케이제이는1년전대출후바로입금처리하였으나몇달후5월쯤재대출을받았으나이자만내는형식으로내다가현재12월부터원리금균등으로상환하고있습니다연체는단한번도없었구요케이제이는납입일이21일경이라항상선납으로인해원금이조금납부가된상태더군요현재부업으로매달3~40만원정도는남편모르게따로벌고있는돈이있어서남편모르게매달납부를하고있었습니다3년상환이라이왕갚는거같은금액으로낮은금리빠른상환을하고싶어서이렇게신청을하게됐습니다</t>
  </si>
  <si>
    <t>긴급생활자금으로대출을받으려고합니다</t>
  </si>
  <si>
    <t>현제HK저축은행400만원,러시앤캐시300만원대출이있습니다</t>
  </si>
  <si>
    <t>다시한번도움을받고싶습니다.</t>
  </si>
  <si>
    <t>개인적인사정으로인해목돈이필요하게되었습니다.생활자금및개인적인고금리빚(산와머니)상환입니다.</t>
  </si>
  <si>
    <t>지금현재농협5,000,000원대출상환중입니다.대출은만기일시상환이라이자만지급되고있습니다.산와머니1,987,263원정도남아있습니다.위대출로산와머니는끝낼려고합니다.지금현재산와머니월160,000만원씩변제중입니다.수입은지출은봉급2,500,000입니다.월세350,000은행이자,보험100,000핸드폰60,000청약,보험240,000위대출상환금340,000집에보내는돈1,000,000나머지는생활비입니다제가전에대출받아서한번도약속날짜를안지킨적은없습니다.항상정상상환을할려고합니다.다시한번도움을주시면감사하겠습니다.이번또한투자자님의보답에실망시켜드리지않을것을약속합니다.다시한번저에게투자해주시기바랍니다.감사합니다.</t>
  </si>
  <si>
    <t>현재시스템개발회사에서프로그래머로일하고있습니다.작년12월에어머니의갑작스런큰수술로큰돈이필요로하게되어주변지인분들의돈을빌려서해결한적이있습니다.이때모자르는돈을사금융의힘을빌어서충당을하여처리하였는데6개월원리금균등상환방식으로이제한달만더납부하며끝나는상황입니다.주변지인분들의돈도조금씩조금씩거의갚아나가는중입니다.당시저를도와주었던친구하나가힘든상황입니다.제가힘들때도와주었던친구인데도움은주지못할망정빌렸던돈도못갚는상황이라너무나도미안합니다.</t>
  </si>
  <si>
    <t>현재사금융29만원정도한달만납부하면끝나며매달25일이월급날입니다.몇개월간금전적으로조금힘들었으나이젠안정되어가고있는상황입니다.기재한급여도이번달까지일시적으로조금나오는것을작성한것입니다.다음달부터는지급않&amp;#46124;던금액까지포함하여지급되니연체없이착실하게갚을수있습니다.많은투자자분들의도움을기다리겠습니다.감사합니다.</t>
  </si>
  <si>
    <t>연봉6천이나제2금융권대환목적으로대출신청</t>
  </si>
  <si>
    <t>연봉은6천(월5백,실수령4.5백)이나제2금융권대출로신용등급하락및높은이자를상환하고자신청하였으며,현재월상환금액은8십만원이며현재이자가너무아깝고,조기신용도회복을하고싶습니다.</t>
  </si>
  <si>
    <t>1.주수입내역:연봉6천(월5백,실수령4.5백)2.월고정지출내역:총2,200,000원기대출상환금액800,000(원금+이자),휴대폰300,000(본인/아내/딸),관리비300,000,보험료300,000,식료/생활비500,0003.대출이후상환계획-수입대비고정지출내역을제외한금액을예로들어기재월급여수령액4.5백만원으로고정지출2.2백만원을제외하더라도약2백만원이상여유금액발생</t>
  </si>
  <si>
    <t>생활자금대출신청을요청합니다.</t>
  </si>
  <si>
    <t>현재사업장을운영중입니다.운영시작일은올해8월부터시작을했습니다.아직은자릴잡기에도짧은시간이며경기침체로인해매출이많이없어생활하기에약간의어려움이있어신청을하게되었습니다.내년부턴시장이조금안정화가되어지금보다나은매출을올릴수있다고자부합니다.업종은휴대폰을하고있습니다.</t>
  </si>
  <si>
    <t>현재사금융을이용중입니다.5군데원금1700만원이용중이며원더풀(240만원남음).유아이(380남음).산와(50만남음)티포스와동그라미란업체에선각각400씩남아있습니다현재연체는없습니다.연체없이잘상환하고있습니다.휴대폰을판매하면이번달매출이익월말에입금이됩니다.현재거래처사정으로인해지난달매출건을다음달중순쯤에결제가된다는통보를받아신청을하게되었구요내년1월부터는매출도오를것이며결제도받게되니밀리지않고상환을잘할수있을것입니다.보통월매출은500에서600정도됩니다.여기서제가생활비로집에주는금액이300정도되구요임대료와관리비기타잡비를제외하면제손에100정도쥐어집니다.여기저기상환하고나면30만원정도남습니다.이금액은평균적이며보통조금더많은금액이손에쥐어집니다.하오니연체나밀리는일은없을것이며열심히일하고노력하여빠른시일내에상환토록하겠습니다.</t>
  </si>
  <si>
    <t>안녕하세요직장인3개월다되가는27살건강한남성입니다</t>
  </si>
  <si>
    <t>안녕하세요직장인이제곧3개월통장에찍히겟네요1월25일기준~연봉정사원으로회사들어왔구요연봉2400에들어왔습니다상여600%기준군필자구요3교대돌구있구요코스닥상장회사입니다중대기업정도되겠네요회사는원익쿼츠입니다빌려주시면성실하게매달자동이체로갚겠습니다잘부탁드립니다기대출은학자금으로경남은행700남았구4금융산와머니300웰컴론150남음,이상2개쓰고있습니다다른건없어요중고차살려고하는데좀모자르네요..잘부탁드립니다</t>
  </si>
  <si>
    <t>경남은행은학자금대출로써아직이자납입은안하구있구요3년이후에원리금균등으로내구요산와300웰컴150은회사자리좀더잡고상환할계획입니다</t>
  </si>
  <si>
    <t>생활자금이급하게필요하게되었습니다,절실합니다ㅜ</t>
  </si>
  <si>
    <t>지방에서직장을다니다가미래를위해직종을바꾸게되었습니다.비젼도있고앞으로더열심히살고싶어서수도권으로올라오게되었는데요..보증이금절실하게필요합니다.친구네집에서몇일신세를지기로했는데직장가까운곳에방을얻으려구요.회사는합격했는데,기회를놓치게되면안될거같아서올라와서지금일을하고있습니다.보증금이너무나급해서올리게되었습니다.많은투자님들ㅜ이추운겨울에올라오게되서너무나춥고한데..한시라도방을얻어서나가줘야..친구가족들이편하게지내실거같아서요...꼭좀관심가져주세요!!</t>
  </si>
  <si>
    <t>상환계획-대출건이하나있습니다.국민은행에서몇개월전에받은것이있습니다*400만원대출-매월말일에자동이체로10만원안되게해서나가고있습니다.연체된적은한번도없습니다.제가일하는곳은KT본사(KT114,인바운드정규직)이구요.지금입사한지는일주일조금넘었습니다,지금은수습으로1,2,3월까지는100만원정도받구요,아직첫월급은안받았습니다.첫월급은2/10일예정입니다,4월1일부터정규직전환이구요,4대보험적용받구요,4월부터는140~150만원정도받습니다(분기별로인센적용되면월급은좀더받구요,)지금저녁으로는미용실에서알바를해서고정수입은100만원정도매달20일에들어오고있습니다.알바는정규직될때까지함께할계획이구요,상환계획은지금고정으로나가는것은국민은행대출건원금+이자합해서10만원정도핸드폰요금7만원정도,교통비+식비20만원정도들어가고있습니다,총많이나가도50만원안되게나가고있습니다.나머지남은금액으로연체없이잘갚아나가겠습니다.급하게큰돈이필요한데...아직직장에서는정규직이아니라힘들어서머니옥션에올리게되었습니다.비록크게볼건없지만전진짜열심히살고있습니다.많은투자꼭좀부탁드리겠습니다.추운날씨감기조심하시구요~투자님들,머니옥션관계자분들항상건강하세요^^</t>
  </si>
  <si>
    <t>마지막으로투자를부탁드립니다.</t>
  </si>
  <si>
    <t>딸아이의치아치료를위해두번경매를하였으나두번모두유찰이되었습니다.다시한번설명드리자면현재저는애엄마와이혼을하고별거를자그마한사무실을얻어거주겸개인사업을하고있습니다.그런데이제초등학교5학년인딸아이가거의다자란영구치를부러뜨렸습니다.아직초등학생이라계속해서인공치아를해줘야하는입장입니다.급한마음에마지막으로경매를시도해봅니다.첫번째경매에서도경매직후미리서류를머니옥션측에보냈으나사업기간(사업시작일:3월16일)미달로서류심사는통과하지못했습니다.만약이번에도유찰이된다면어쩔수없이사금융을써야하는입장이되었습니다.회원여러분들의투자를간절히부탁드립니다.</t>
  </si>
  <si>
    <t>현재가정용소형전자기기를판매하는개인사업자입니다.두달이약간지난지금사업장운영자금및개인생활비를제외하고약160만원정도의순수익이나고있습니다.그이외에주말편의점아르바이트로약30만원정도의수익이발생하고있습니다.현재저의대출금은기업은행600만원=1년거치5년분할상환이나,분할상환시작시점은8월부터입니다.현재매월이자만18,000원정도납부하고있습니다.씨티파이낸셜140만원정도=매월76,000원정도분할상환하고있습니다.대출금액이그리많지않아서매월15만원정도의이자및원금분할상환은거의문제가되지않을것입니다.회원님들의많은도움을부탁드립니다.</t>
  </si>
  <si>
    <t>이자높은사금융건대출상환목적으로신청합니다.</t>
  </si>
  <si>
    <t>작년에휴대폰명의도용사기로인하여6,000,000이넘는돈이채무불이행으로신고되어급한나머지사금융을사용하여돈을갚았습니다.그이후6개월이지나바꿔드림론을신청해보았지만자가가있는관계로잘되지않더군요.그리고친정부모님이편찮으셔서치료비로약천만원가까이를캐피탈쪽에서대출을받았습니다.캐피탈쪽과다함께상환을했으면좋겠지만아무래도..안될것같아서이렇게사금융과골든브릿지를갚고자신청을합니다.그리고나머지는친정부모님병원비로사용할예정입니다.</t>
  </si>
  <si>
    <t>천만원대출완료시.1)미즈사랑:\1,425,5552)산와머니:\2,731,8503)골든브릿지:\2,530,1324)잔액:병원비대출성사시월납입금급여:\1,300,0001)머니옥션:505,0002)한국아이비:100,0003)우리저축은행:181,7904)신라저축은행:243,000기타생활비용유류대:\100,000휴대폰요금:\100,000기타잡비:\70,000그외생활비는신랑의급여로해결하고있습니다.신랑은현재직업군인으로타지에있습니다.그리고나중에우리저축은행과신라저축은행한국아이비금융은6개월후에저금리환승론으로갈아타려고합니다.부디좋은결과바랍니다.</t>
  </si>
  <si>
    <t>밀린직원급여</t>
  </si>
  <si>
    <t>안녕하세요.이동통신대리점을운영하고있습니다.매장을한개더운영하여매출증대욕심에2011년7월부터10월까지깔세매장을한시적으로추가운영하면서밀린급여를정산해주려고합니다.7월에서10월까지월약속급여250만원중1백만원씩밖에해결을못해줬네요.실적이부진해서급여를좀낮추려고했으나,직원이결혼으로인해자금이급하게필요하게되어밀린급여를해결하고싶습니다.</t>
  </si>
  <si>
    <t>현재기대출내역입니다.신한은행에대출로잔액700만원에매월13만원정도연체없이상환하고있습니다.소상공인대출로잔액410만원정도에매월24만원씩연체없이상환하고있습니다.러시앤캐시대출로잔액560만원정도에매월25만원씩연체없이상환하고있습니다.지인한테빌린원금잔액300만원정도에매월30~50만원정도씩상환하고있습니다.매장월세99만원(부가세포함)기타관리비,전기세30만원정도납부하고있습니다.현재남아있는직원1명에대한급여로150만원지출하고있습니다.주수입원으로는통신사에서매월600만원정도를받고있습니다.수입원은매월통장으로들어오며확인가능합니다.현재600만원정도의수입에서370만원정도를고정으로지출하고있으며아직미혼이라크게별도의생활비는지출하고있지않습니다.현재투자를받는다면50만원정도의추가비용이발생하게되지만,크게생활에는지장이없을듯합니다.</t>
  </si>
  <si>
    <t>지인들에게돈을빌려주고이자를받고있었는데몇몇지인들이잠수를타버렸습니다.문제는지인들에게빌려준자금중일부가제자금이아니라는것입니다.제가월200만원씩세분에게갚아나가고있는데빚독촉을받으니힘드네요.이곳에서대출을받아서다갚고마음편하게열심히일하고싶습니다.인생이란게원래롤러코스터같은것이라고하지만살다보니이렇게까지사람들에게상처를받고실망을하고,저를믿어준분들에게실수를하게되네요.</t>
  </si>
  <si>
    <t>현재투잡으로낮에는미래에셋에서FC로일하고있고밤에는룸사롱에서영업을하고있습니다.미래에셋에서고정적으로월100만원정도들어오고있고룸사롬에서월350만원정도벌고있습니다.그리고제게자금을빌려간사람들중두사람에게월60만원,20만원씩들어오고있습니다.20만원씩붙이고있는분은3월부터는50만원이상붙이기로약속하였습니다.사람이거짓말을하는것이아니라돈이거짓말을하는것이라제게자금을빌려간사람들이비록지금은잠수를탔지만언젠가상황이좋아지면연락이올거라고믿고있습니다.안전하게24개월로대출신청을하였지만열심히해서대출금을최대한빨리상환하고룸사롱일은접고FC로전업할계획입니다.현재자격증5개준비중두개는이미합격했습니다.금융권에워낙관심이많아욕심도생기고의욕은넘치지만시간적으로매우힘들지만열심히공부하고있습니다.믿고투자해주시면연체없이성실하게상환하겠습니다.</t>
  </si>
  <si>
    <t>빠른시일내에상환하도록하겠습니다..간절히부탁드립니다.</t>
  </si>
  <si>
    <t>1.웰컴론-265만원2.리드코프-200만원3.위드캐피탈-400만원4.우리캐피탈-200만원-주수입원-직장근무중:근무처:(주)오션벨리-직책:주임-근무부서:프런트&amp;영업-급여:월133만원에상여금44만원-지출내역:대출이자,카드값,핸드폰사용요금대출이후상환계획-대출후빠른상환을할계획입니다.현재급여133만원포함연장수당44만원영업수당50여만원정도총160~190여만원정도받고있습니다.빠른상환가능하니믿어주시길부탁드립니다.</t>
  </si>
  <si>
    <t>생각치도못한병원비로인해서150정도가급하게필요합니다.부모님퇴원날짜가생각보다빠르게나왔습니다.</t>
  </si>
  <si>
    <t>급여날짜가매달10일이라서매달10일이후에상환하겠습니다자동차구매로인하여타사의기대출내역이있습니다저내역들도한번도연체는해보지않았습니다.연체없이상환할것을약속드립니다.</t>
  </si>
  <si>
    <t>다시한번도와주세요~!</t>
  </si>
  <si>
    <t>집안일로갑자기300만원정도가필요합니다작년4월경머니옥션500도와주셔서상환하고있습니다잔액이270만원정도됩니다300만원다시한번도와주시면성실상환하겠습니다.다른저축은행이나캐피탈사용이가능하지만신용관리중이라기록남지않고등급에영향없는머니옥션의도움을다시한번받고싶습니다올해만잘관리해서올겨울이나내년초에는은행권으로갈아탈수있을거같습니다,</t>
  </si>
  <si>
    <t>지금대출이신협햇살론400,13%월15만원시티캐피탈480에서400남음26%월20만원더블류저축은행500에서430정도남음39%월23만머니옥션500에서270남음월34만원이중시티와더블류는2월에바꿔드림론신청예정입니다눈에보이는부채를줄일려고나름머리를쓰고있습니다.머니옥션대출을받는다면나중에새희망홀시받아올겨울쯤중도상환할계획입니다지출은신협15만원시티더블류는전환시월30정도예상하고있습니다,머니옥션40정도,해서85만원정도예상하고있습니다직장인으로3월이입사2년째입니다.급여는월200고정수입에수당이10~50정도들어옵니다200에서85만원빼고115만원으로남은빛들열심히상환하겠습니다</t>
  </si>
  <si>
    <t>어머님가계인테리어및생활자금</t>
  </si>
  <si>
    <t>안녕하세요!이직을2011년10월에하게되어이직후대출을해보려고은행및2금융권을이리저리알아보았지만직장개월수로대출불가하여햇살론을신청하려했으나신협및새마을금고,농협등똑같은대답을하네요!정부자금이떨어졌다지금신청해도보증보험나오지않을꺼다그래서금감원에전화를하게되었는데딱히답이없네요!정작급한사람들은못쓰고처음받아간사람들연체율때문에햇살론상품은행권들이쉬쉬하고있는것같아서지인을통해머니옥션이란곳을알게되었습니다.대출목적은어머님이운용하시는가계인테리어를하고자하며남는자금은생활자금으로필요하여투자자님들에게간곡히요청을드리고자합니다.어머님이만62세로대출을받아주는곳도없고저도이직을하면서직장기간때문에대출금이나오는곳이없어서긴급히요청을드립니다.</t>
  </si>
  <si>
    <t>기대출금아주캐피탈:500만원2011년8월달에빌려서22만원씩연체없이상환중현재남은잔액450만원한국투자저축은행:800만원2011년5월달에빌려서30만원씩연체없이상환중현재남은잔액620만원리드코프:200만원대략남은금액웰컴론:200만원대략남은금액원캐싱:100만원바로:100만원대부금융4곳과아주는고금리로현재바꿔드림론심사중으로정리를할것이며월급여210만원중한국투자30만원과바꿔드림심사완료되면약30만원차감150만원으로머니옥션50만원씩상환예정어머님가계월평균매출1000만원순이익200~300만원어머님명의로은행대출을하고싶지만연령이높으셔서불가함그래서머니옥션에서대출을받으면가계인테리어를하여보다수익을창출하여제월급과같이가계이익금으로성실하게변제할수있음.가계이익금이많아질수록빠른시일에갚아나갈수있을것으로예상합니다.투자자님들꼭좀부탁드립니다.</t>
  </si>
  <si>
    <t>천천히성공하고싶습니다!도와주세요</t>
  </si>
  <si>
    <t>저는약20개월전악세사리인터넷쇼핑몰을시작했습니다.하나하나직접자르고만들어점차자리를잡고있습니다.현재고정적으로월수입이점차늘고있으나,무리를두어큰돈으로사업을번창하고싶지는않습니다.도와주신다면조금부담을덜어조금씩변화를주며점차발전해가고싶습니다.좀더다양한과창의성으로사업확장을계확중입니다.</t>
  </si>
  <si>
    <t>월50만원이었던저의매출은점차늘어월300이상의매출을하고있습니다.카드가맹점이라꾸준히카드사에서입금되는부분과고객들의직접송금무통장거래기록이있습니다.피해가되지않도록더열심히하여발전해가겠습니다.</t>
  </si>
  <si>
    <t>사금융상환하고자합니다.</t>
  </si>
  <si>
    <t>긴급자금이필요해서신청합니다</t>
  </si>
  <si>
    <t>긴급자금이필요해서신청합니다부탁드리겠습니다</t>
  </si>
  <si>
    <t>급여300정도받고있습니다그외경비는따로지급받습니다.갑자기자금이필요해서충분히갚을능력되니잘부탁드리겠습니다</t>
  </si>
  <si>
    <t>고금리대출상환하고싶습니다</t>
  </si>
  <si>
    <t>철저한분석으로계획하고상환하겠습니다!!</t>
  </si>
  <si>
    <t>*현재대출내역대출금월상환액(이자+원금)1.학자금-1,884,000원-&gt;100,000원2.산림조합-4,190,000원-&gt;130,000원3.카드론-1,826,000원-&gt;100,000원4.러시앤캐시-2,500,000원-&gt;90,000원5.씨티캐피탈-16,741,000원-&gt;680,000원합계27,141,000원-&gt;1,100,000원고정지출비-통신요금+보험금+식대-&gt;270,000원월급여(세후)1,990,000원급여대비부채가많습니다.제현재상황을보시면"과연상환을잘할까?"라는의문이생기실거고빌려주기꺼려지시는거압니다.지긋지긋한빚..모두제책임이져..지금은지긋지긋하고빚으로허덕이고이곳까지찾아와서이렇게부탁드리지만,지금의빚이빛으로바뀌기위해노력하고있습니다.-고금리빚으로매달상환대비원금이많이줄지는않지만,3워달"자산관리공사"를통해고금리(캐피탈,카드론,대부)대출을10%이자율로전환할예정입니다.(현재870,000원-&gt;500,000원)이자부담은적어지고원금상환액은높아집니다.정부보증대출이라거의다승인됩니다.자격가능여부,방법모두문의해서알아두었으며,3월달이오기를기다리고있습니다.-또하나의방법으로주말알바를시작하려고합니다.(2월11일첫출근예사)주5일근무이기에,주말알바를통해하루빨리빚에서벗어나려고합니다.최저임금4,500원기준으로8시간근무시288,000원소득예상됩니다.-빚에서벗어나고싶어안달이고,이렇게또빚을내는게정말싫고지치지만,저를믿고저한테빌려준지인의돈은꼭갚고싶습니다.대부업을통해서융통이가능하지만,고금리의부담과대출시전환대출을받을수없어서(DTI규제)머니옥션투자자분들께부탁드립니다.제정보가투자자분들께믿음을주기에부족한점알고있습니다.정보가부족하면,이자율을높게책정해야지만,그러지못해죄송합니다.지금저는여러분들께믿어달라고부탁드릴수밖에없습니다.매월,상환마지막까지믿음을드리겠습니다.부탁드립니다.읽어주셔서감사합니다.</t>
  </si>
  <si>
    <t>신용을꼭지키겠읍니다,,</t>
  </si>
  <si>
    <t>치아가너무안좋은관계로이번에치료및치아보수관계로신청하게됐읍니다</t>
  </si>
  <si>
    <t>금웅권대출금이한달에39만원이나가고있는되매달남으지로결재를하려고합니다한달급여는280만원을수령중이라큰부담은없지십네여</t>
  </si>
  <si>
    <t>투자하시는분들마음얼마나소중한지알고있습니다.연체없이상환할께요</t>
  </si>
  <si>
    <t>이제7개월째로접어든사업자입니다.사업초기권리금예산책정을너무낮게책정해무리하게사업시작을시작했습니다.지인분들께도움을받았지만지금그분이너무힘든상황이라빌린금액과고금리저축은행대출을상환하고자합니다.돈을빌리기엔일수하시는분들이나사금융같은곳은두렵네요,사업초기중개분?인지하여튼이리저리휘둘린적이있습니다.그래서이곳저곳알아보던중에제일안전한이곳이제일안전한곳이란확신이들었습니다.지금은7개월째매달안정적으로수입을올리고있습니다.</t>
  </si>
  <si>
    <t>금융권대출현대스위스:400(주부대출)롯데캐피탈:800신라저축:400hk저축:200롯데캐피탈을제외한저축은행은다만기일시로한달60만원가량납입중이며정상상환하고있습니다.가게는음식체인점을운영중이며카드매출800~1000현금500정도매달비슷한금액을수령합니다.한달최소1400정도를매출로올리고있으며...임대료80인건비240부대비용(전기,가스식자제구입등등)을제한순수익이600정도됩니다.이중이자비용을제외하고생활비를제외하더라도이곳이자를충분히납입할수있는상황이됩니다.연체없이잘상환하겠습니다.</t>
  </si>
  <si>
    <t>긴급하게생활자금이필요하여이렇게신청하게되었습니다.</t>
  </si>
  <si>
    <t>힘든생활안정적으로운영하고싶어서이렇게글올립니다.</t>
  </si>
  <si>
    <t>기대출을달달이약100만원가량을상환하고있습니다.현재저의월급은달에200만원정도되고다음달이면휴가비가나와서어느정도생활이좋아질것같습니다그런데갑작스럽게사고가생겨서약80여만원이필요하게되었습니다.도와주신다면빠른시간내에갚아나가도록하겠습니다.</t>
  </si>
  <si>
    <t>돌지난아기엄마입니다대출부탁합니다</t>
  </si>
  <si>
    <t>돌지난아기엄마입니다..우리아기가태어나면서심장이안좋아서수술을해야해서작년11월부터3달정도장사를하지못했읍니다.저는옷가게를2년정도운영하였읍니다..작은가게다보니직원두기가부담스러워서문을닫아야했읍니다...수술하는바람에병원&amp;#51922;아다니고아기돌보느라고장사를못하고있는돈으로간간히생활해나갔읍니다.신랑도있지만...신랑직업이포크레인다보니매일일이있는게아니라서수입이분명하지못했읍니다.아기가수술을마치고좀괜찮아서다시장사를시작해야하는데,,,운영비가부족합니다..아이가아플때..돈빌릴곳이없어서..사채를썼읍니다..500정도를썼는데하루도빌리지않코갚았읍니다..통장내역보내드리겠읍니다..장사시작한지한달이되어갑니다..물건은팔리지만하루하루12만원씩찍어나가기가조금힘듭니다.일수를찍다보니물건값이없어서발을동동굴리곤했답니다..하루라도밀리지않았읍니다.도와주세요..남은돈이370정도남아는데..물건값이모질라서장사를제대로못하고있읍니다...도와주세요...열심히갚겠읍니다..우리아이와다ㅅㅣ일어날수있게도와주세요...부탁합니다.</t>
  </si>
  <si>
    <t>상환계획기존대출..햇살론1000만원받아서960정도남았읍니다.신라저축은행400받아서350남았읍니다.HK저축은행600받아서14만원정도남았읍니다..다음달에대출이끝납니다.러쉬앤캐시250남았읍니다.마우스론300남았읍니다..장사하면무리없이다갚을수있읍니다..도와주세요.그리고일수12만원씩하루하루갚고있읍니다..단하루도밀리지않았읍니다..부채가많은거알고있읍니다...열심히성실하게갚겟읍니다,,,다른기간대출이2~`3일정도연체가잇었는데.가게를쉬는기간에그랫읍니다.다시열심히하고있읍니다..도와주세요으ㅣ류매장입니다.월지출내역은..보험료통합해서38원정도나갑니다핸드폰비8만원정도구요생활비는한달에30만원정도나갑니다..임대료는월15만원입니다.한달에지출비가많타하시지만,,,할수있읍니다.너무비싼일수만해결할수있다면..2달만에600을갚는거라서좀힘듭니다..한달조금못갚았지만370정도남앗읍니다..도와주세요..부탁합니다.제가글솜씨가없읍니다..혹시부족한거나필요하신거있으시면말씀해주세요..다보내드리겠읍니다</t>
  </si>
  <si>
    <t>생활자금운용이계획과는다르게진행되어신청하게되었습니다.여동생이금년가을에결혼예정이었으나봄으로시기를앞당기면서결혼자금이필요합니다.원래는체당금1천2백5십만원이(전회사부도로인한퇴직금및급여3개월)2월중에지급되는걸로예정되었다가소송이길어짐으로서4월중수급예정.이를대체할자금이필요하게되어서신청합니다.</t>
  </si>
  <si>
    <t>현재급여실수령액2백2십만원(세금제외)차량유지비및식대5십만원별도지원비(하도급업체)월5십만원지출내역담보대출4백4십만원월이자2만8천원카드론대출2백4십만원월상환13만원차량할부9백4십6막원월상환45만원숙소는회사제공(핸드폰비및기타부대비용회사지급)으로상기외별도비용지출은없습니다.상환에는무리없다고확신합니다.일주일전신청은저도업무상좀바쁜일이있어신경못쓰고있다가수정할수있는시기를놓쳤습니다.투자자분들의많은도움부탁드립니다.</t>
  </si>
  <si>
    <t>자녀이치료</t>
  </si>
  <si>
    <t>고등학교다니는아들이충치로인해발치가되어이치료비용으로사용하려합니다</t>
  </si>
  <si>
    <t>현재건설회사에토목기사로재직중이며월소득은평균300백만원받고있읍니다.생활비보험료등월가계지출이250만원정도되고50만원정도여유가있는데저번달지인에게빌린돈을상환하고나니여유자금이없어대출신청을합니다.</t>
  </si>
  <si>
    <t>월세보증금필요합니다.</t>
  </si>
  <si>
    <t>피치못한사정으로인해급한대로월세방을얻었습니다.그러다보니월세다다달이너무부담이돼서요;;하지만직장이영등포쪽이다보니월세가싼곳을찾기가여간어려운것이아닙니다.지금사는집에계속살다보면죽도밥도안될것같아서요..보증금을올려월세를좀줄여볼까하고여기저기알아보다여기까지오게되었습니다.공으로말도안되는월세를버리는것보다내가미리쓴돈을갚아나가는것이훨씬이득이라는결론까지왔습니다.여러분의투자부탁드립니다.</t>
  </si>
  <si>
    <t>지금다니고있는곳,만1년6개월근무중이고요,입사7개월차부터는월최소150만원벌고있습니다.현재는월평균170~180만원이고,2월말~3월초부터(초봉100만원)투잡예정이니상환에는문제가없을거라생각됩니다.저축한다생각하고상환할생각이니믿고투자해주세요!</t>
  </si>
  <si>
    <t>대출상환목적으로대출받을까합니다.</t>
  </si>
  <si>
    <t>저는직장생활10년차로조그만개인의원원무과에서근무하고있습니다.우선신용등급이7등급입니다.최종목표는은행권대출을원해서부득이하게저축은행3군데천만원을상환할계획입니다.원래이자보다는여기서대출받아주는것이더저렴하기때문에상환능력은충분합니다.아무쪼록많은관심바랍니다.</t>
  </si>
  <si>
    <t>총부채는2400정도이며,제연봉은2900정도입니다.은행권1400정도에이자높은3군데1000만원정도이자납입중입니다.3군데천만원월이자합산50만원정도이며,은행권이자2개는35만원정도입니다.우선천만원27퍼센트에받는다고가정하면충분히상환가능합니다.</t>
  </si>
  <si>
    <t>마지막지푸라기잡는심정으로다시금이렇게투자자여러분께부탁드립니다.지인의대출을제명의로해준후에너무힘들었지만지인도어느정도잘갚고있고저도나름열심히살았읍니다.하지만.그렇게당하고도가게하시는언니의부탁으로보증을서주었읍니다얼마안되는돈이지만연락두절이된그분때문에제가이렇게다시투자자여러분께부탁드립니다,보증서준금액은사백만원이고우선딸아이유치원비에서백만원을갚아주었읍니다3월5일날입학하는딸아아이유치원비도못내고지푸라기라도잡자하는마음에대출신청을했지만중계인이였는지저도모르게과조회만된거같아요.딸아이유치원도보내야하는데못난바보같은엄마때문에안쓰럽기한이없읍니다..열심히일하며성실히잘갚겠읍니다저를도와주시는분들께절대피해를드리지않겠읍니다보험일을하면서소매사업자를내어화장품도하고있읍니다.열심히일해서빨리꼭상환금액이아니더라도버는만큼더상환하겠읍니다투자자님들께간절힙부탁드립니다</t>
  </si>
  <si>
    <t>현대스위스400(지인대출해준것입니다.5월에만기싱환이라곧갚겠다고하셨읍니다)산와머니300(이금액도지인대출입니다월140.000원상환하고계십니다)우리파이넌셀500차할부200.000원이지출되지만이건남편이주는생활비에서지출됩니다미래저축300월90.000이자가지출입니다.트르머니150원리균등월90.000입니다.월평균제월급은140~150입니다제월급에서지출대는대출상환비는월20만원금액입니다현대스위스.산와머니는지인이잘갚고계십니다.</t>
  </si>
  <si>
    <t>직장을쉬다가이번에다시일하게됐습니다.그런데급여일이3월말에나오는관계로생활비가급하게필요하게됐습니다.</t>
  </si>
  <si>
    <t>기업은행100만원kb저축은행300만원우리은행150만원국민카드론60만원하나은행담보4000만원직장인이구요월소득이400만원가량됩니다.소액이라최대한빨리상환할계획입니다.2개월또는3개월안에상환하겠습니다.</t>
  </si>
  <si>
    <t>대출신청합니다.읽어봐주세요~!!</t>
  </si>
  <si>
    <t>현재직장기숙사에서출퇴근을하고있습니다.300만원금액의용도는원룸을얻기위한보증금에보탤려고신청하게되었습니다.</t>
  </si>
  <si>
    <t>1.기존대출내역국민은행850만원-월22만원원금+이자상환미래저축은행450만원-월15만원원금+이자상환현금서비스60만원2.직장:종합병원에서사원으로정규직근무(4대보험가입)월수입185~195당직에따라차이가있습니다.월고정지출내역핸드폰8만원보험12만원운동비8만원생활비25만원3.대출이후상환계획은현재제시된28%이자와함께원금상환할예정이며타은행혹은핸드폰미납되거나연체된내역없이성실히상환할수있습니다.</t>
  </si>
  <si>
    <t>투자부탁드립니다|~저는종로에서개인사업을하고있는박윤희입니다</t>
    <phoneticPr fontId="18" type="noConversion"/>
  </si>
  <si>
    <t>안녕하세요저는2010년8월1일에모던바를오픈했습니다처을대출받을때중계업자를꾸준히잘못선택해신용등급이많이떨어져서과조회가되었습니다그후신용관리에신경을쓰고꾸준히관리해서조금상승했습니다대출을알아보려가조회를하는과정에서ㅈ제가개통하지않은본이두대나개통되있었고확인결고한대당130만원씩기기값고통신료가있었습니다통신사와상담을했는데입금만이해결책이라고합니다아직은행권대출을받기가힘듭니다주5일장사하고요월매출은오픈처음부터현제까지평균카드매출1500만원과현금매출500만원정도유지하고있습니다지인에게처음오픈당시1억원을빌려2월에갚았습니다상업장시설보수와물품구입을하려합니다도와주시면단하루도연체없이성실하게갚겠습니다</t>
  </si>
  <si>
    <t>매일발생하는카드결제계좌에서하루에3만원씩일일예금을해서하루의연체도발생하지않게미리예치해결제하겠습니다연매출은부과세1년동안1억5천신고했습니다</t>
  </si>
  <si>
    <t>성실이상환하겠습니다</t>
  </si>
  <si>
    <t>젊은나이에큰꿈을가지고귀농을하여농업에종사하게되었습니다.하지만경험부족과미흡함으로하우스투자금에비해수입이턱없이모자랐습니다.그래서농업을잠시접어두고가정의안정된생활을위해재취업을한지2개월되었습니다.지금껏공과금은물론연체한번없이살아왔습니다.또앞으로도그렇게살아갈겁니다.연체없이성실이상환하겠습니다.</t>
  </si>
  <si>
    <t>새마을금고사업자대출금36만,산와머니12만,러쉬9만,그리고대출이확정되어지면머니옥션약21만,대략총80만원정도입니다.월급250만원에서대출금80만원을제외한나머지금액으로공과금,보험료및생활비가가능합니다.</t>
  </si>
  <si>
    <t>고금리환승대출</t>
  </si>
  <si>
    <t>급자금이필요합니다.성실상환보장합니다.!!</t>
  </si>
  <si>
    <t>집이예전부터경제적으로항상빠듯했었는데예전에어머니께서다니던직장(식당)에서사장님한테돈을빌렸던사실을최근에알았습니다.그돈을갚을때가되었는데어머니가그동안병원을다니시느라일을얼마동안쉰적이있었고외가쪽에돈이필요할때도와드린적도있어서지금제때상환이힘든상태가되었는데어머니는제가모아둔돈이있는줄로만알고계셔서저한테도움을요청하셨지만사실은저도취업을준비하는몇개월동안수입이없이생활을하고있었기때문에취업후당분간은모아둔돈이없는상태여서대출을알아보던중에(기대출이몇개있어서대출이어디서도안되던중입니다.)재무설계회사에재직중인친구의소개로이곳을알게되어서대출신청을하게되었습니다.</t>
  </si>
  <si>
    <t>#기대출-솔로몬저축은행(2010/12/14~5년)원금(200)만기일시상환이율36%월6만원미만상환중-리드코프(2011/1/18~5년)원금(300)만기일시상환이율38%월9.5만원정도상환중-러시앤캐시(2011/3/30)원금(200),잔액(134)이율43%월12.7만원정도상환중-산와머니(2011/원금(200),잔액(172)이율36.5%월8만원고정상환중-농협주택청약담보대출(2012/2/3)원금(160)만기일시상환이율6.05%월8천원정도상환중#상환계획1.현재휘트니스센터에작년11월1일에입사해서근무중이며지금까지총4번의급여를받았습니다.급여는현재까지170~220정도까지로직종특성상실적에따라유동적인부분이있으며현재까지평균187정도이나4월부터시즌에접어들고재직기간도늘어나면서점차정착이되면될수록상승할것으로계산이됩니다2.월고정지출은월세-53부채상환-38교통비-10식비,간식비-10핸드폰요금-8주택청약-10이있으며최근대중교통비인상으로앞으로교통비의소량증가가있을것같습니다.3.상환계획주로운동하는취미를가지고있고특별히옷욕심이있다던가여행을좋아하는편도아니고술도마시지않기때문에크게지출내용이생기는편이아니고,위에기재했다시피봄시즌이다가오면서매출수입도증가할것으로전망되기때문에안정적인상환이충분히가능할것으로계산이됩니다.게다가근무시간이오전6시~오후3시까지라서오후시간을활용해투잡을한다던가근무시간을더늘려서수입을증가시키는것도가능합니다.(조만간투잡을생각하고는있습니다)취업을준비하면서무수입으로지내던시기에여러가지요금을내지못해서좀밀렸던게있었지만취업후지난달까지모든납부를끝냈고앞으로는그만큼의자금적여유가생깁니다.기대출에관해서는최근에대환이라는것을알게되어추후대환을진행해서고정지출을더낮추고중도상환으로빠르게부채를처리할계획입니다.이상으로필요한사항에대해서는기재를다한것같고더궁금한사항이있으시면문의를주셔도좋습니다.급하게필요한자금이니빠르게도움주실분들을기다립니다.성실상환보장합니다.!!</t>
  </si>
  <si>
    <t>사업운영자금대출을신청합니다.</t>
  </si>
  <si>
    <t>명품시계판매업을하고있습니다.현금으로대부분의거래가이루어지다보니,현금운용을원활하게하기위해서대출을신청합니다.대출금은제품의매입시사용할예정이며,현금흐름이원활해지면상환할생각입니다.</t>
  </si>
  <si>
    <t>고양시에30평대아파트(2억4천)가있으며,그집의담보대출이1억원정도있습니다.그리고신용대출이500만원정도있습니다.그에대한이자비용은월40~50만원정도내고있습니다.명품시계판매점을소유하고있으며,보증금이856만원정도있고,월40만원정도의임대료와30~40만원정도의관리비로내고있으며,보안시스템과인터넷비잡비20만원정도로월100만원정도의가게관리비를사용하고있습니다.수익은비용을제외하고월200만원정도를벌고있으며,이번대출의이자비용은개인활동비100만원에서충당할예정입니다.</t>
  </si>
  <si>
    <t>제가돈이필요해서신청합니다...</t>
  </si>
  <si>
    <t>제가생활자금이부족해서이렇게신청합니다..</t>
  </si>
  <si>
    <t>전공기업인직장에서근무한지9년&amp;#46124;습니다..제가소액이지만꼭필요해서이렇게신청합니다...저를믿고투자를하신다면절대연체되는일이없이꼭상환하도록하겠습니다...</t>
  </si>
  <si>
    <t>성실히갚아나가겠습니다.도와주십시요</t>
  </si>
  <si>
    <t>안녕하세요.하루하루열심히살아가는평범한작장인입니다.뜻하지않게엉뚱한사고에휘말리게되어많은소송비와시간을할애한끝에소송은이겼으나그뒤에남는건아무것도없더군요..다시손해배상청구와여러가지물질적정신적보상을받아야하느데그힘겨운시간이걱정이네요.대출신청을한이유는1년여의소송에든비용은대충마무리했으나가까운지인에게빌린돈이걸리는군요..딱한분께빌린돈만상환하면되는데그게해결이잘안되네요..그분도처지가갑자기어렵게되서급히돈을갚아주어야하는데달리방도가없네요..대부업이나제2,3금융권에신청을하려했으나신용상의문제도있고과거급한돈을마련하기위해중계업자를잘못만나서문제만커진경우를당한탓에대부업등은이용하기가꺼려지네요..이곳에서해결만된다면저도그분께약속을지킨사람이되고저또한여기서빌린돈을부담없이분납하면되니여러분들의많은도움을간절히부탁드리는바입니다...</t>
  </si>
  <si>
    <t>금융상의채무는전혀없는상태입니다..대부업이나사채또한일절없는상태이구요..다만과거5년전에사업을하다실패했을때빛이남아있었으나이미다정리가되었고그때신용상의문제가생겨현재도그신용이아직문제가되어등급이안올라가네요..지금하고있는일은쇼핑몰사업체에서근무를하고있고월급여는이것저것합해서200만원정도됩니다예전에채무관계를정리하면서소득이많으면이자부분에있어불리한점이많았기에일부러소득을낮게신고할수밖에없는상태여서통장으로들어오는급여는월100-150정도입니다이미채무정리는끝났으나혹시나하는마음에눈으로보이는통장급여는지금도그정도로만책정해서나오는상태이구요..직장이그리규모가큰사업체가아니어서사장님과상의해서일부러통장급여는위와같이맞춰놓는데는그리어렵지않았기에가능했습니다..이번일만정리되면대출금상환하는대는전혀문제가되지않은리라자신있게말할수있습니다.급여는통장급여이외에별도현금수령합해서200만원정도입니다대출승인시구체적상환내역입니다급여200만원:머니옥션상환급액(월)25만원기타통신비및생활비50만원지출내역은위에같으며현재다른지출내역은없는상태입니다주거는부모님명의로된서울아파트(38평)에같이거주하고있고현재미혼이라별다른가족의지출또한없는상태이고아버님께서월100만원정도연금을수령하기고집안또한그리어려운형편은아니기에따로집안에돈을주지않아도되는상태입니다..기나긴소송으로많은돈과시간을허비하여과거열심히생활하면서벌어논것까지전부날린상태여서이제그것만되찾아오는일만남았습니다..여러분들께서도와주시면앞으로전혀문제될께없이맘편히살수있을것같습니다..믿어주시면절대실망시켜드리지않을자신있습니다..</t>
  </si>
  <si>
    <t>현금서비스상환용입니다.</t>
  </si>
  <si>
    <t>최근에급한일로현금서비스를받았더니,신용등급이많이떨어졌습니다.해당현금서비스상환및금번달연말정산추가소득세납입용입니다.</t>
  </si>
  <si>
    <t>1.주수입내역-직장인이고매달급여가세전1천만원조금넘고세후8,500,00원입니다.2.월고정지출내역-기대출차량할부금포함해서약3백4십매월상환하고있고그외는아파트관리비200,000원핸드폰요금6만원등입니다.3.대출이후상환계획-수입에서고정지출을빼면약4,500,000원이고이중에금번대출원리금650,000원매월상환예정입니다.6월에상여금이예정되어있는데,가급적6월이전에상환하도록하겠습니다.2년전에도한번이용한적이있었는데,6개월이내에중도상환했던것으로기억됩니다.</t>
  </si>
  <si>
    <t>성실한대기업협력업체직장인입니다..</t>
  </si>
  <si>
    <t>안녕하세요..이리저리정신못차리고사업을해보려다빛만늘어났습니다이제서야정신차리고대기업내에있는협력업체에서2월부터정규직으로일하고있습니다이번달까지월급을받아기존대출월상황금이자를내고주변지인께빌린돈을갚고나니생활비조차감당하기가힘드네요..지인께갚을돈이200만원정도남아있는데이번달에다갚기로해서..깔끔하게갚고..다른생각않고성실히직장생활해서자리를잡으려고하는데..은행권과캐피탈권을알아보니재직기간이짧아서안된다고하더군요..매달특근에따라서170~200만원정도씩월급이나오구요이제3개월지났기때문에2개월에한번씩상여금120만원씩나옵니다여름때부터해서는성과금도나오는데요..그때까지버티기가힘들꺼같아서..투자자분들께도움요청합니다..회사는이름만들으면다알고계시는대기업이구요...회사내에있는협력업체에서정규직으로일하고있습니다월상환..절대문제없이갚아나갈수있습니다</t>
  </si>
  <si>
    <t>신한은행35만원모아저축10만원bs저축10만원머니라이프10만원하트캐싱10만원러시앤캐시7만원이렇게나가구요..그외에휴대폰비..교통비생활비하면40정도나갑니다회사가대기업내에있는협력업체이기때문에월급받는데에는전혀문제없구요..최소170~200사이로받기때문에상환하는데에는문제없습니다..월급이15일이기때문에15일마다자동이체결제할거구요2달뒤부터상여금과..여름때성과금나오면머니옥션부터제일먼저상환할계획입니다..계약시대출상환금110만원생활비30교통비,휴대폰비15만원성실한직장인으로써꾸준히상환하겠습니다.</t>
  </si>
  <si>
    <t>대출부탁드립니다,...연체없이잘사용하겠습니다,.,</t>
  </si>
  <si>
    <t>사업장을운영하다사금융쪽을이용하여신용도가좋지않은상태입니다지금은모두상환하고한군데남아있습니다사용목적은지금월세로있는오피스텔을전세로전환하기위함입니다.아무목적&amp;#50742;이나가는월50만원을전세로전환하여원금과이율합쳐서50만원씩붙는다면이년뒤엔무의미하게나가던월세가제자산이되있을것이라는생각에대출을신청하게되었습니다.</t>
  </si>
  <si>
    <t>1.대출내역:한성저축은행500만원2.상환내역:월24만원이자20%3.주수입원:직장인4.주수입액:월2505.월고정지출:한성저축은행24만원휴대폰이용요금8만원6.상환계획:월250만원월급에서상환계획</t>
  </si>
  <si>
    <t>투자자여러분의믿음에부응하겠습니다.</t>
  </si>
  <si>
    <t>대출일부,카드대금청산목적</t>
  </si>
  <si>
    <t>안녕하세요,매달이자만갚아나아가고있는빚과카드값을머니옥션에서도움받아청산후원금과함께상환하고자투자를요청드립니다.작년8월카드청산을위해투자자님들께투자를받아현재연체없이성실상환중인신청자입니다.구직란에시달리며오랜백조생활시에생활비목적으로사용되어매달200만원씩나오던카드값을청산후매달14만원미만의금액으로상환하게되어많은도움이되었습니다.머니옥션을처음사용할때는두려움이있었지만사용해보니너무나좋은점을알게되어그때미쳐청산하지못했던것들도머니옥션을이용하여청산후원금과함께상환하여이제는정말계획적인지출로결혼자금도모으고사람답게살고자투자자님들께투자를요청하는바입니다.</t>
  </si>
  <si>
    <t>1.대출건-학자금대출:1400만원정도에서800만원상환하였으며나머지금액도매달원금과이자함께상환중입니다.-마이너스통장:자동차사고수리비및합의금300만원으로인해마이너스통장을사용하여현재이자만매달납입중입니다.-머니옥션:2011년8월오랜구직생활중사용된카드값청산을위해200만원투자받아현재월14만원가량상환중입니다.2.공통-주수입원:현재무역관련업종의직장을1년째재직중입니다.-주수입금액:월130만원가량의급여를받고있습니다.-월고정지출:핸드폰8~10만원보험료12만원학자금대출23만원마이너스이자4만원머니옥션상환14만원교통비및식대17만원3.상환계획-월수입130고정지출80잔액50잔액이충분하기에상환에무리가없으며매달25일이급여날이기에주말등의이유로급여지급이하루이틀지연될경우를대비하여매월1일을상환날짜로지정하여연체없는상환을약속드립니다.</t>
  </si>
  <si>
    <t>2금융상환하여신용도상승원합니다</t>
  </si>
  <si>
    <t>유치원교사담임을맡고있는관계로건설업하시는부모님의급한사정을듣고전화와팩스만으로신청가능한2금융권대출을받게되었습니다.지나고보니비싼이자도문제지만신용도뚝떨어졌습니다.솔로몬,시티합한금액950만원정도와그동안난시가심하여안경을쓰고수업하다보니학부모님과아이들의불만이있어왔으나형편상라식을미뤄만왔습니다.라식수술비용합하여1100만원신청원합니다.한곳으로대출을묶으면서신용관리를하고자합니다</t>
  </si>
  <si>
    <t>신한은행-1480만원10%월30만원솔로몬-500만원39%월30만원시티캐피탈-450만원32%월25만원그동안은이렇게85만원씩대출상환비였습니다.급여는사학연금과4대보험을뺀170만원정도.머니옥션에서1100만원을받는다면월62만원과신한30만원총상환비92으로7만원정도추가되지만원금이많이줄어들기에한결여유가생깁니다.생활비로핸폰비5만원.용돈20만원정도이구요.지금은부모님도안정을찾으셔서같이생활하고있으시며그외로생활비는부모님께서책임지고계십니다.동국대유아교육과를졸업하여1년3개월째담임을맡고있는교사로서성실한상환약속드리겠습니다.</t>
  </si>
  <si>
    <t>급한자금이필요하게되었네여</t>
  </si>
  <si>
    <t>그동안대출금들도잘내왔지만이번자동차보험을과이것저것집안에돈이좀들어가면서생활자금이부족하게되여대출신청을하게되었습니다사용용도는생활자금이용입니다</t>
  </si>
  <si>
    <t>현재대출건은솔로몬저축은행400신한은행900리드코드,산와머니,스타크래디트각300정도이며월80에서90정도들어가네여현기본월급은150이며원금이자내면서지내고있었습니다</t>
  </si>
  <si>
    <t>이시대의노력하는청년김재명입니다.</t>
  </si>
  <si>
    <t>안녕하세요저는전라도광주에서서울로취업을하러온김재명입니다.서울로취업하러온지2개월만에취업에성공하여지금직장에다닌지는3개월이조금안&amp;#46093;니다.직장에취업을하였지만현실에안주하지않고보다나은저의미래를위해학원을다녀나의능력을좀더향상시키기위해,이렇게대출을신청하는바입니다.또한치통때문에많은고생을하여이번기회를통해치과를다니지않고저의시간을늘리기위해이렇게말씀을드립니다.</t>
  </si>
  <si>
    <t>저는현재아이루리아에서100만원을대출받았고월5만원씩납입하고있습니다.이자를밀려서내지않았고,성실히납부하는중입니다.저는현재로제타스톤이라는직장에서근무를하고있습니다.이회사는현재영풍문고,교보문고,이마트,홈플러스,롯데마트입점하여영어소프트웨어프로그램을판매하는회사입니다.저는현재서울시종로구서린동에있는영풍문고종로점에서근무를하고있습니다.기본급은150만원이조금넘고그외로교통비가20만원추가적으로나옵니다.또한실적에따라평균20만원정도급여를받습니다.저는한달에핸드폰비가9~10만원정도나오고식대와교통비포함20~25만원정도나옵니다.또아이루리아에입금돼는금액은매월5만원씩입니다.평군적으로40만원정도가생활비로나가고있는상황입니다.만약제게대출이&amp;#46080;다면매월11만원이라는금액을매월20일날에연체를절대하지않고입금할것을약속드립니다.그렇게&amp;#46080;다면저는한달평균51만원정도가매월지출금액이될것이고,그나머지급여는저금과자기개발을하는데이용할것입니다.절대연체나제신용상에불이익이되지않도록노력할것을약속드립니다.간곡히부탁드리겠습니다!</t>
  </si>
  <si>
    <t>사금대환과교육자금</t>
  </si>
  <si>
    <t>산와머니500사용중입니다이자가높아대환하고교육자금300만원더필요해서신청합니다</t>
  </si>
  <si>
    <t>급여월100만원조금넘으며배우자도200만원정도받습니다월상환금50만원정도는갚을수있습니다대학생딸하나있긴합니다만열심히살아가고있으니잘부탁드립니다</t>
  </si>
  <si>
    <t>신뢰를바탕으로..(네번째신청)</t>
  </si>
  <si>
    <t>*대출목적1)신상품기획에따른원단구매2)고금리대부업체대출금상환(990만원)==금번신상품기획을하면서원단및자재구매비용이모자라며,그간대부업체고금리대출금을자력으로상환코자하였으나,이자와약간의원금만상환이되는지라대출원금이줄지않아여러투자자분들의도움으로금번기회에전액상환코자합니다.</t>
  </si>
  <si>
    <t>*기대출금-신용보고서를참조하시고연체는단한건도없습니다.*재무현황월평균매출약3,000만원일반관리비와고정비를제외한순수익은월평큐600만원정도에서채무원리금상환약150만원+계돈100만원6일가족생활비약300만원*2,000만원대출확정시사용내역1)990만원===&gt;대부업체평균금리38.5%전액상환2)370만원(이자포함)===&gt;기존머니옥션대출일시상환3)잔액640만원===&gt;사업자금활용***상환계획대출전채무상환액150만원대출후채무상환액150만-45만(기존머니옥션)+110만(신규머니옥션)===215만원으로DTI가일시적으로상승하지만,,,11월15일에계돈1,000만원수령후2,000만원중800만원중도상환예정.11월까지는성수기이므로하절기월평균매출은4,000만원이상나오므로상환에는아무문제가없으며,11월15일대출잔액의약50%를상환하면12월부터는안정적인DTI가이루어집니다.**투자자분들의관심과투자부탁드리며,기타궁금한사항은댓글로성실히답변올리겠습니다.감사합니다.</t>
  </si>
  <si>
    <t>이사로인한오래된가구교체를어머니께해드릴려고합니다</t>
  </si>
  <si>
    <t>제가회사기숙사에서거의생활하다보니혼자계시는어머니께서작년10월에이사를하셨는데효도다운효도한번못해드려서이번에가구및침대를교체해드릴려고합니다참고로저희집침대가15년정도가구도10년이상사용해서꼭바꿔드릴려고합니다제가다니고있는회사가업장이비교적작은비지니스호텔(객실50)이고4대보험미가입이라서은행권대출이힘드네요그렇지만급여는통장으로매달18일에고정급으로3,000,000만원받구요매달말일에수당으로50만원씩현금으로받아서상환능력은충분합니다걱정마시고저에게투자해주시면감사하겠습니다참고로이직장에입사한지는2005년10월에과장으로입사해서지금은총지배인으로객실및매출관리를하고있습니다</t>
  </si>
  <si>
    <t>*상환계획제가6개월에한번씩3,000,000보너스를받구요연말에총결산해서3,000,000정도받아서상환할려고합니다*기존대출건1.농협중앙회9,470,000(11%)매달200,000상환2.바로크레디트7,000,000(39%)매달380,000상환3.리드코프2,800,000(39%)매달98,000상환4.현대스위스저축은행600,000(28%)2만원이자총680,000상환하고있습니다*월지출액680,000상환어머니용돈100,000적금100,000핸드폰100,000총980,000지출이외에는저희호텔에서숙식이다되기때문에다른지출은없는편입니다</t>
  </si>
  <si>
    <t>치아기안좋아서임플란트를할려구하는데돈이부족하네요</t>
  </si>
  <si>
    <t>신랑는식품회사에근무하여180만원정도받고저는고모님노래방카운터에근무하여130만원정도수입이있습니다대출만해주신다면연체없이상환하겠습니다</t>
  </si>
  <si>
    <t>2백만원대출하려구요..사실대로쓰겠습니다..</t>
  </si>
  <si>
    <t>다음주부터근무시작하는데솔직히활동비그리고보험,연금이필요하네요.비정규지만일식주방장이래서일만시작하면연봉은쎈편입니다(연4~5천만원정도),금리가쎈편이래서2백만원만빌리는겁니다.요긴하게사용하겠습니다.</t>
  </si>
  <si>
    <t>1-1.타사대출:산와머니2백만원(연48%)매월13만원-2.월확정본봉-&gt;300만원,tc-&gt;100만원이상도합-&gt;월400만원이상입니다근데tc는매일발생하기때문에용돈으로사용하고있습니다.제가2백만원을12개월사용하면2십만원정도나오네요.그럼산와13만+이곳20만이면연체없이충분히가능할것같습니다.2-1.일식배웠습니다지위는실장(캡틴)입니다-2.본봉300만,tc100만원이구요..말도않되지만tc못받아도연봉3600만원입니다-3.월확정지출내역보험+연금40만,핸드폰+인터넷+케이블15만,산와머니13만,아버지100만원요정도..아참교통비가40만원정도나오네요..-&gt;4.정리하겠습니다.아빠가못된병에걸리셔서2달간아빠옆에있었습니다.그러하다보니제재정상태가엉망이돼버렸네요..담주주말부터입사하오니(저는일만하면돈이모질라지않습니다빌려주면빌려줬지)혹여래도정말말도않되는상황이초래한다면아버지한테드리는돈반으로쪼개야죠..지금제상황이2백만원땜에누구한테빌리기도그렇고아빠한테말씀드리자니몸도않좋으신데철없는것같고합니다</t>
  </si>
  <si>
    <t>공부하는학생입니다염치없이이곳에서도움을요청합니다..</t>
  </si>
  <si>
    <t>우선저는22살임에도불구하고수능을준비하는장수생입니다최근까지는과외로가정에보탬도드리면서공부에필요한돈도마련해왔었는데요수능이얼마남지않은관계로과외를끊으면서자금이없습니다그기간내에책과강의를좀더이용하려는데자금이하나도없어서아쉽고너무힘드네요..몇년간의수능준비로부모님께서도와주신것들이너무크기에더는손을벌릴처지가아닌것같아살아오면서처음으로대출을시도해보았으나군미필인관계로전부부러졌습니다..지금저의마음을아시는분들이분명있을것이라생각됩니다..부탁드립니다.</t>
  </si>
  <si>
    <t>수능이끝나는시점부터다시과외를시작할겁니다제가1년간과외로가르쳐왔던학생의후배들을소개받기로되어있는상태이고이일이잘못된다고하여도수험을오래동안준비했던터라충분히과외를구할능력이됩니다수능이끝나고만약과외를바로진행못할시친분이있는학원강사의조교로일을시작하려합니다믿어주시는데에꼭신뢰를보여드릴테니걱정안하실수있도록좋은모습보여드리겠습니다.</t>
  </si>
  <si>
    <t>저믿을만한사랍입니다...한번만도와주세요...</t>
  </si>
  <si>
    <t>안녕하세요...저는30대초반에젊은직장인입니다..제가이렇게도와달라고하는는이유는예전에아무것도모르던시절대출을잘못받아고금리로이용하고있었습니다...헌데어디에선가예기를듣고바꿔드림론이란걸신청해서고금리를저금리로갈아탔습니다..헌데그동안신용이많이않좋아져서지금은어디서대출을받을수가없습니다...기대출도많고..(약4000만원)헌데원금과같이저금리로상환하고있어부담은없습니다..얼마전아버지는뇌경색으로쓰러지시고조금있으면(내년1월)결혼을해야하는데정말막막합니다..참제인생에서최악의순간이오고말았습니다..아버지병원비를제가감당하였고(물론지금은건강한모습으로퇴원하셨고요)조금있으면결혼도해야하는데정말막막합니다..여러투자자분들께서한번만도와주세요..이은혜는평생있지않고열심히갚겠습니다..</t>
  </si>
  <si>
    <t>상환계획은지금제가월급이월230만원정도받고있고월이자상환을80만원가량합니다...제가하는직업이공무원이라명절이라든지중간중간보너스가있습니다..중간중간돈을모아연체없이여러분들은혜에보답하겠습니다.</t>
  </si>
  <si>
    <t>연체없이상환할수있습니다.</t>
  </si>
  <si>
    <t>은행권대출이어려월고민하다들어왔습니다4개월된애기도있는데그전대출금갚아나가면서생활비가계속줄어들어대부업을찾아야하나하던중기사를보게되었습니다카드대출도안되고..은행은더더욱힘들고...괜찮은것같아찾아왔는데도와주세요...</t>
  </si>
  <si>
    <t>카드대출이100만원정도월7만원정도씩상환중(1년4개월남음)근로자대출380만원월16만원상환중(2년6개월남음)</t>
  </si>
  <si>
    <t>성실상환약속대출신청</t>
  </si>
  <si>
    <t>시골에있는본가를겨울이오기전에개,보수를해드리려고하는데들어가는비용을충당하고자합니다</t>
  </si>
  <si>
    <t>근로소득원천징수증상의전년도연봉이9천만원정도입니다.단지,신용등급이7등급으로낮아(부동산담보대출등을저축은행쪽을이용하고있음)신용대출을받는데애로사항이있습니다.이자율도높고..현재부동산담보대출포함해서월원리금상환규모가1,500,000원정도됩니다.특별히부담스러운정도는아닙니다.하지만,가급적이자율이낮은곳에서대출을받는다면좋을것같아대출을신청하였습니다.현재다니고있는직장은94년에입사해서현재직위는차장입니다회사에서나오는PI가매년3월에서6월경에나오기때문에조기상환을할수도있습니다</t>
  </si>
  <si>
    <t>고금리를환승하고싶어요~도와주세요~</t>
  </si>
  <si>
    <t>*대출은하계된계기는여~결혼자금때문입니다.결혼할때신랑몰래혼수와이것저것,쓰는바람에고금리까지갔습니다.*대출금사용용도는고금리환승을하고싶습니다.</t>
  </si>
  <si>
    <t>한달에원금균등으로해서꼭갚겠습니다.신용등급8등급이구여,연체된적없습니다,직장생활하면서주말에알바도하고,있습니다.</t>
  </si>
  <si>
    <t>여러분의도움을요처드립니다.</t>
  </si>
  <si>
    <t>안녕하세요.저는올해35살의회사에다니는평범한직장입니다.집에일이있어대출을받다보니사금융에많은손을뻗은결과로매달사금융이자에마음고생,몸고생을하고있는상태입니다.사금융에대한대출규모가400만원정도되다보니월이자로약70만원정도가나가고있어생활에큰어려움을겪고있습니다.고민을하다보니제가머니옥션에서많은도움을받았던경험이있어이렇게다시한번도움을요청드리게되었습니다.기존에받았던대출금액은현재3회차가남아있습니다.근래들어연체경험이점점늘어나고있는데제가기존회사에서월급이쟤때나오지않아회사를8월에옮기는바람에월급이매월말일에나오게되서최근에연체일수가늘어났습니다.금번신청건은결제일을월급날에맞춰옮기고연체없이성실상환하겠습니다.</t>
  </si>
  <si>
    <t>기존사금융대출건으로아이루리아:500만원:월24만원상환웰컴론:150만원:월11만원상환원더풀론:300만원:월14만원상환한국투자저출은행:1000만원:월37만원상환머니옥션:300만원:월21만원상환(3회차남음)으로약107만원을상환하고있습니다.이외생활비로월30만원정도를사용하고있습니다.제가회사월급으로월247만원을실수령하고있고영업비용으로약13만원을수령하고있습니다.월수령액이260만원정도를수령하고핸드폰비의경우회사에서지급되고있어추가생활비가거의지출되지않습니다.월100만원정도의비요이남기때문에상환일만잘잡으면연체없이상환할수있습니다.</t>
  </si>
  <si>
    <t>한번도도와주세요</t>
  </si>
  <si>
    <t>저번2월달에한번도움을받고다시한번도움을청하게되었습니다.대부업바로크레디트대환을하고조금남은금액은생활자금으로쓰려고합니다.11월다에결혼을하고급하게필요한자금이생겨서이렇게신청을하게되었습니다.</t>
  </si>
  <si>
    <t>기존대출내역하나은행바꿔드림론1450만11%현대캐피탈중고차할부500만22%한국투자저축은행햇살론600만12%웰컴론190만원39%바로크레디트390만원39%러쉬앤캐쉬180만원39%월상환내역하나은행30만원현대캐피탈중고차할부45만원한국투자저축은행19만원웰컴론12만원바로크레디트22만원러쉬앤캐쉬10만원주수입원-국내모든자동차시장에납품을하고있는자동차실러를만드는화학회사재직4년차수입금액-월고정급220만원+잔업및특근수당평균50~60만원+성과금150%월평균급여최소250만원~280만원월고정지출내역-휴대폰비10만원,각종공과금7만원,식비및주유비20만상환계획-현재저혼자버는돈으로도충분히상환가능하며와이프도직장을다니고있어매달120만~130만정도가추가로들어오고있어서상환하기엔문제가없을듯합니다</t>
  </si>
  <si>
    <t>대환하고싶습니다.</t>
  </si>
  <si>
    <t>몇년전에투자를하면2배로준다는지인의소개로무리하게현금서비스까지받아서투자를했다가원금도못건지고카드돌려막기로하다가중개업자를만나서대출을받다보니수수료에이율도센대출을받게되었고대출의대출을받다보니이자가너무세서원금은계속줄지않기에상환대출의목적으로신청해봅니다.</t>
  </si>
  <si>
    <t>캐피탈1천만원저축은행1300만원국민은행1천만원대출중입니다.직장다니는데수입은월250만원정도되구요한달에금융상환비로170만원정도나가는데요여기서대환대출이된다면우선이자가많이줄어들어서좀더빨리갚을수있을것같아요..이번에대출이성사되면성실히갚으면서나머지건도대환대출하고싶습니다.</t>
  </si>
  <si>
    <t>아버지께서다급히부탁하셨습니다.도와주세요</t>
  </si>
  <si>
    <t>아버지께서고민을하시다가다급히부탁하신거라...부족한돈이생겨서이렇게도움을요청합니다.여러도움을받았기에..이렇게또부탁을드립니다.</t>
  </si>
  <si>
    <t>도움주신데로열심히저는갚겠습니다.이미보여드린데로이돈을먼저생각하고도와주시면열심히갚겠습니다.</t>
  </si>
  <si>
    <t>고금리대환및생활자금</t>
  </si>
  <si>
    <t>고금리로인하여매월이자가40만원씩들어갑니다원금균등분활하면원금상환할수있고빛을갚을수있습니다</t>
  </si>
  <si>
    <t>매월급여가10일입금&amp;#46092;으로상환할수있습니다</t>
  </si>
  <si>
    <t>안녕하세여저는29살여자입니다...한달전생활자금이급해서대출이란걸알아보게되었습니다.처음해보는거였구급한나머지알아보지도않고전화문의를했습니다...문의를하는도중3년전코리아홈쇼핑이라는곳에제가주문하지도않은물건으로인해서채무불이행5만원으로연체이자포함13만원정도를납부하여야대출진행이가능하다해서납부를하고대출을하게되었습니다..신용도도썩좋지않은상황에서제가다니는직장엔4대보험미가입에월급도현금으로수령하는곳이라서조건이좋지않아여러군데전화를받았는데부결만나고그수없이오는대출전화에한군데에서대출을받았습니다..신용도는9등급까지떨어졌더라구요~중개업이라는곳을통해서대출을진행해서조회수만늘어나구...과조회로이제는더이상진행할곳도없습니다.이번에졸업한제남동생이공부를더하고싶은데아버지사업실패하시고집에형편이좋질않아서하고싶은공부도못하고있습니다...자격증시험치룰려면돈이많이든다하네여이리저리...누나가되서도와주고싶습니다...제가틈틈히월급으로모아놓은거조금보태주구동생이아르바이트해서벌면서대학생활도잘끝냈구졸업하고취업나가서몇달동안고생도많이했는가보더라구요~도와주세요착실히상환잘하겠습니다...부탁드릴꼐요</t>
  </si>
  <si>
    <t>러쉬앤캐쉬에서2백만원받았습니다..24개월로매달20일을상환날짜로정해서이번5월20일첫상환했습니다.매달상환금액은127000원입니다.현재남은상환금액은1925486원이구요제가다니는곳은쥬얼리샵으로금,은시계를판매하는곳이구요월수입은매달현금으로2백만원받구있습니다.1.보험비우체국에34600원납부하고있습니다2.한달에한번씩대구집에갈때마다20만원정도드리고옵니다.3.핸드폰요금은12~3만원정도나옵니다.4.지인언니도움으로생활비는매달15만원내구있습니다.5.평택에서수원으로출퇴근하는데지하철타구다니구요교통카드구입해서다닙니다.6.식대는점심매일5천원선입니다.고정으로한달에나가는금액은현재791600원입니다.(약80만원)성실히제날짜에상환하겠습니다...약속드립니다...</t>
  </si>
  <si>
    <t>벤자롱스파서울강남점오픈을위한시설자금</t>
  </si>
  <si>
    <t>벤자롱스파본점을운영하는허미희원장입니다.이번에좋은조건으로벤자롱스파를운영할수있는기회가되어서창업을결정하였습니다.임대료와시설자금초도물량비용의일부를벤자롱직원들의후원으로마련하고자대출신청을합니다.</t>
  </si>
  <si>
    <t>그동안의경영노하우를바탕으로철저하고계획적으로운영하여2개월이내에흑자경영이되도록노력하겠습니다.상환은정해진날짜에정확히입력하겠으며본점의성공을담보하겠습니다.벤자롱가족여러분적극적인참여를부탁드립니다.</t>
  </si>
  <si>
    <t>머니옥션으로희망을가지게되었습니다.</t>
  </si>
  <si>
    <t>저는1년여전머니옥션에서대출을받아3금융권의대출을상환하고한번의연체도없이거래하였으며다른자잘한빛도정리하여이제는은행에서신용카드를만들수있을정도로신용도가머니옥션덕에많이회복되었습니다.현재저는머니옥션에35%의금리로대출을받아상환하고있으며잔여상환금액이3,500,000가량입니다.다시대출을받을목적은금리를현재대출보다낮게받아서현재대출을상환하고차액은생활자금으로사용할생각입니다.생활자금용도는현재보증금100만원짜리고시원같은원룸에거주하고있는데조금더넓고회사와가까운곳으로이사를가기위한보증금으로사용할예정입니다.</t>
  </si>
  <si>
    <t>현재급여를세금제외하고2,000,000가량받고있습니다.600만원의대출을받아기존의머니옥션에서받은대출의남은금액3,500,000정도를상환하고현재제가제시한이자율(18%)로계산하면월550,000정도를12개월간상환하면1년안에모든빚이청산되고빛이없는몸이될수있을거란저의계산입니다.현재월고정으로지출되는비용입니다.머니옥션대출상환금409,6000월세및공과금400,000핸드폰요금72,000주책청약저축100,000보험료150,000차량할부금400,000한번더도움을부탁드립니다.감사합니다.</t>
  </si>
  <si>
    <t>성실상환약속할게요</t>
  </si>
  <si>
    <t>벌써2년이되어1월21일에또이사를하게되었습니다처음에빌렸던머니옥션두가치완납하엿구여....감사합니다투자분들생활기타자금이필요해서신청합니다</t>
  </si>
  <si>
    <t>애아빠월급이193만원인데요러시:12만원현대스위스:10만원예솔저축은행:6만원기타수도가스티비:15만원통신비:15기타생활비:50만원총지출이110만원이네요그리고저두집에서노는주부가아니기에밤에아르바이트도하고애아빠통장카드다제가관리하고있고여..머니옥션문제없이상환할수있습니다</t>
  </si>
  <si>
    <t>지난사업계획에실패하고직장인으로서당당히일어서려합니다.</t>
  </si>
  <si>
    <t>지난해로봇과과학을가르치는학원개점을앞두고창업사기비슷하게당하여500만원의빛중300만원은갚고200여만원이남았습니다.현재는포스코내의협력사에취업하여다니고있으며나머지빛도빠르게청산하여떳떳한직장인이되고싶습니다.</t>
  </si>
  <si>
    <t>포스코내의협력회사에취업중이며다른대출은없습니다.직장에다닌지는이제한달반정도되었고연봉은3000만원입니다.핸드폰한달에5만원담배값7만원외의생활비15만원정도말고는지출내역이없으며빠르게상환할수있습니다^^</t>
  </si>
  <si>
    <t>의료비(검사비및치료비)가필요합니다.</t>
  </si>
  <si>
    <t>저는현재프리랜서강사입니다.얼마전까지학원에서강사로근무를하였지만수업외에할애하는시간이너무크고그시간이아까워프리랜서로전향했습니다.프리랜서로전향후,시간이자유로워비는시간에는다른일을하며,현재투잡을하고있습니다.대출의목적은다달이들어가는어머니병원비와약간의생활비,그리고제가최근호흡곤란과가슴이찢어질듯이아프고기침이멎지않아병원을찾았는데중증의"천식"이라고하여검사와치료비가만만치않더라구요~저의주된대출목적은현재의료비로급히필요합니다.</t>
  </si>
  <si>
    <t>이번달부터투잡을하게되어다음달중순부터는경제적인여유가큽니다.상환계획최하6개월선택으로되어있어,6개월로적었으나,3개월안에모두상환가능합니다.이점은확실합니다.투자자님들께서믿고투자해주시고저를도와주시는마음,잊지않고곧은믿음으로보답하겠습니다.</t>
  </si>
  <si>
    <t>병원비로급히200만원대출하고자합니다.</t>
  </si>
  <si>
    <t>두아이의아빠인데요.이번에&amp;#52398;째둘째가병원에입원을했습니다.벌써입원한지20일정도되가는데병원비가감당이않되네요</t>
  </si>
  <si>
    <t>기존대출은솔로몬500만러쉬엔캐쉬680만웰컴론300만(180만남음)예가람저축은행300(250만남음)hk저축은행300만(60만원정도남았습니다)솔로몬15만러쉬엔19만웰컴론17만예가람15만hk저축14만토탈월이자로86만원정도나갑니다.월급여는세무서신고된거는150만원으로회사명의로들어옵니다.따로사장님이름으로80만원들어오고요.지금회사는9개월근무지만직전근무지랑동일합니다.개인사업자에서법인으로회사가커서이직이&amp;#46124;구요.실지적으로근무는7년되갑니다.신용보증기금2200만은회사차구입으로된겁니다.자동적으로회사에서할부금납부해주고있습니다.회사대표가제명의로되있거든요.보너스는1년에400~500만정도받습니다.지금까지대출내역도연체없이잘갚고있습니다.상환한것도한2건되고요.</t>
  </si>
  <si>
    <t>저는직장인여성입니다.일한지는5년정도됐구요육개월전쯤급하게어머니수술비가필요하게되어적금을깨고이리저리급하게돈을모아봤지만부족하여친구에게돈을빌렸습니다.기간은따로정해놓은건아니였지만친구가이번에결혼을하게되어급하게갚아줘야합니다..제개인적으로한달들어가는생활비는40만원이며어머니도퇴원하시고재활시기라병원비는더이상크게안들구요..착실하게잘갚겠습니다믿고빌려주신다면그믿음에보답하겠습니다투자자님들도와주세요..</t>
  </si>
  <si>
    <t>저는현재콜센터에근무중이며월평균150만원정도급여를받고있습니다.지금현재있는부채는농협정부보증학자금대출110만원하나은행500만원시티캐피탈500만원청주저축은행500만원입니다.한달총상환되는금액은44만원정도이며6개월째착실히잘상환하고있습니다</t>
  </si>
  <si>
    <t>제이름과가족을걸고성실히상환하겠습니다.</t>
  </si>
  <si>
    <t>안녕하십니까.저는인천에거주중인33세남자입니다.금번에집사람이건강에문제가있어병원비땜에대출을받을려고보니제기대출과등급때문에어려워이곳에오게되었습니다.처갓댁부모님들이노점을하시다보니얼마전단속으로인한벌금으로인해있던돈을벌금으로납부하다보니병원비및기타여유자금땜에신청드리게되었습니다.가족아픈걸로장난치지않습니다.한번만믿고투자해주시면성실함으로보답드리겠습니다.꼭부탁드립니다.절박한마음에글남깁니다.(아버지전직공무원,남동생현직공무원입니다.절대실망시키는일없도록성실함으로증명하겠습니다.)</t>
  </si>
  <si>
    <t>본인급여230만원+가족급여230(국내항공사근무)중아파트담보대출월73만원본인대출금70만원(hk저축은행+러시앤캐쉬+산와머니-이자원금균등상환)생활비월40만원선(식대는회사에서거의해결-관리비,각종공과금,2명핸드폰요금)차없음-대중교통이용.대출실행시원리금균등상환이용한상환계획이며와이프회사퇴직금중간정산실행시일부채무상환에정입니다.가족병원비로현재여유가없어신청드리오니꼭부탁드립니다.</t>
  </si>
  <si>
    <t>사금융대환하려합니다.믿고도와주세요!</t>
  </si>
  <si>
    <t>안녕하세요두번째경매를신청하게된유아름이라고합니다.(투자해주셨던투자자님들계실거라생각합니다.잘지내시나요~)첫번째경매를진행하고이제만1년가량이지났습니다.년도도바뀌고,계절도바뀌고,제게도많은변화가있었습니다.일단직장.기존에다니던직장에서친구의추천을통해조금더나은환경과높은급여를확보할수있는곳으로옮기게되었고그덕에친구와함께직장생활을하게되었습니다.친구가누군지는아실분도계시겠지만(친구와중복투자자님들이계셔서..)머니옥션을저에게알려준친구이자제일을자신의일처럼걱정해주고북돋아주는고마운친구입니다.첫번째경매때도언급을하긴했었으나..작년이맘쯤친구에게부채상환에대한고민을털어놓다가이사이트얘기를전해들었고어찌됐든제가지불하게되는이자를기업이아닌개인의이익으로전환할수있으며그로인해신청인의신용은대출금이적용되지않아깨끗하게관리될수있다는장점에대해설명을듣고바로신청했었고,그경매금은모두완납처리하였습니다.여하간..그리하여!이제이곳으로이직한지한달이지났고,아직도전에근무하던직장에서러브콜이오지만이곳의환경이더좋고배울점이많은곳이라재이직계획은전혀전혀전혀없습니다.(여기서그냥돈벌다시집가려구요^^*-남자친구없음……)두번째로집.&amp;#8211;독립.전엔부모님집에서부모님과함께살고있었습니다.그동안한집안의막내딸로어리광만부려가며매달따박따박용돈을챙겨드리진못했지만,그래도하나뿐인딸이니까..간혹어머니나아버지가자금적으로좀힘이드신것같으면모아둔돈으론턱없이모자라기만한금액이라생각하곤이곳저곳에서대출을받아가져다드리곤했습니다.물론제결정이철이없는행동이긴했으나,그로인해조금더열심히부지런히늦장부리지않고지낼수있었고현재도대출금을열심히갚아나아가고있습니다.적은금액이였지만적금도좀부었고제생활도어느정도영위해나갈수있었습니다.물론한달급여로상환하고나면많이남지않는금액이였지만,그래도뭐라도해두지않으면다써버릴것같아서조금씩묶어두었었습니다.그러다어머니건강이좋지않게되셨고,귀농을결정하신아버지는이곳보다조금더나무가많고조금더공기가깨끗한안성으로새로운보금자리를결정하셨습니다.기존에살던아파트는시세가오를거라는전망이있어(현재평택최대큰아파트단지)팔지않고전세를두었고부모님은그동안모으신자금과전세금으로안성에단독주택을구매하셨습니다.하지만직장이평택이던저는당시구석에자리잡힌회사까지의출퇴근이힘들어고민끝에독립을결정하게되었고,모아둔돈중일부를부모님께보태드리고금융부채를상환하려던돈으로차를구매하게되었습니다.그래야부모님께도자주찾아뵐수있고회사출퇴근이용이하니까요.하지만…철없던저는..월세란것에처음살아봐서..월세의무서움을몰랐던것입니다.처음엔월세로시작하여독립의로망을이루고차까지구매하고정말세상부러울것이없었습니다.그렇게한달이지나고월세를지급하고나니..어머..?돈이하나도남지않게되는것입니다..그도그럴것이보증금1000에월70이였으니까요..ㅠ헐떡거리며살면서도부모님껜말한마디못하고지냈습니다.믿어주시는부모님과회사에선인정받는인재로써!무너지면안되겠다는판단아래..아르바이트를하나더늘렸습니다.;;그렇게지내다너무힘에붙였고일단월세에선벗어나야겠다는생각에또다시대출에손을대었습니다.목구멍이포도청인지라수십번부모님께연락드려도움을받고싶었지만,두분이서조금이나마마음편히계셔야몸이더나아지실거라는판단에도저히저까지손을벌릴수는없었습니다.그래서저는일단주거래였던농협과신협에서신용대출을받아머니옥션과사금융을상환하려고했으나,사금융의월불입금액은그리크지않았기에나중으로미뤄뒀고(이런멍청이)조금이나마모아둔자금과저축은행에서대출을조금받아머니옥션상환후의잔액과저축은행신규대출금으로월세에서전세로전환하였고,현재는전세5천만원에살고있습니다.물론저의생명을쥐어짜던하나더늘렸던아르바이트는그만뒀습니다.돈도좋지만하루에3탕을뛰다보니뭐한가지똑바로처리하는일이없는것같아그런결정을내리게되었습니다.</t>
  </si>
  <si>
    <t>예맞습니다.기존1차경매때보다부채가증가된건사실입니다.하지만저에겐5천만원짜리제명의의전세집이있고.작지만빨리달려줄제명의의자동차가있고.현재는전보다훨씬더큰회사에서멋진직급을갖고금융상환에무리없는급여를보장받으며생활하고있습니다.이곳에신청하는이유는한가지입니다.미뤄뒀던사금융을정리하고싶습니다.이제사금융만정리하면저는정말다시힘껏뛸수있을것같습니다.첫번째경매때도언급하였지만,저역시물론처음엔은행대출을많이알아보긴했으나때마다제가필요로할때은행대출의문턱은높기만하였고거절당하기일수였습니다.그래서급한마음에찾은게사금융이였고요..물론사금융이용에많은후회를하지만아버지와어머니께적지만보탬이되어드린것에대한마음은후회하지않습니다.요즘들어은행측에저신용자대출이빈번하게생겨나고없어지고하지만전산에남는대출은앞으로의제신용을위해서라도더이상이용하고싶지않은마음에머니옥션투자자님들께도움청합니다.계획기존에받던급여의틀(그땐4대보험료아깝다고현금수령했었죠!!)에서벗어나현재는급여:매달15일.170만원이상.상여:매달12일.60만원이상.이곳의급여는같은날지정해서받을수도있고(급여일과일치:15일)도급직(생산직)급여지급일날받을수도있게되어기존에사용중인대출상환을위해저는급여와상여금을나눠서받고있습니다.생산관리를담당하고있기때문에가능하다길래냉큼그렇게했죠!물론한꺼번에급여를수령한다면야좋지만,혹시나상환할금액으로딴짓을하면어쩌나라는걱정에그런결정을하게된것입니다.상여는매달30%가량지급됩니다.총지급받는연봉은2,760만원입니다.170만원*12개월=2,040만원060만원*12개월=0,720만원230만원*3회(추석.설날.연말)=690만원-------------------------------합계:3,450만원매달230만원을수령하여하나은행/10만원씩출금(마이너스통장이나이자만지급하면끝도없을것같아서..)신협은행/16만원씩출금(거치기간이존재하나빠른원금상환을위해서..)농협은행/25만원씩출금(거치기간이존재하나빠른원금상환을위해서..)저축은행/46만원씩출금(솔로몬.hk.현대모두포함하여46만원가량이자율:25%)대부건업/85만원씩출금(4곳모두포함하여75만원가량-밀리언,웰컴,바로,스타)대출상환비용만182만원입니다.그럼잔액이48만원가량되며1차경매때도언급했던지인의가게에서지금까지아르바이트를해오고있으며,아르바이트비는평균적으로50~70만원가량됩니다.그럼제가보유하는총잔액은평균100만원가량됩니다.이걸로차량유지비와각종세금.간혹가다안성집방문시부모님선물과용돈을마련하기도합니다.평균적으론거의잔고가남는편이구요..물론그냥이대로생활을유지해도정상적인상환은가능하나더이상사금융을지속하고싶지않아대환을신청드립니다.아차!신청금액중100만원은부모님제주도여행비로지원해드릴계획입니다.더아프시기전에꼭한번모시고다녀오고싶습니다.처음과똑같이글을쓰는재주가변변치않아다른경매자님들보다마음에덜와닿고덜급하게보일수있으나저역시도어디까지나도움을바라는마음에서경매를신청하오니많은투자부탁드립니다.연체등으로투자자님들의믿음져버리는일없을것약속드리며두번째믿음기다려봅니다.아참,개인정보가..거주지역이서울금천으로되어있는데..저건무슨오류가있는듯합니다.저는경기도평택에거주하고평택에있는회사에재직중입니다.</t>
  </si>
  <si>
    <t>안녕하십니까^^경매두번째입니다.</t>
  </si>
  <si>
    <t>이번한달만제가생활자금이부족하여신청합니다.여러목돈이필요한일이있어서그런부분이고담달까지여유자금확보차합니다.</t>
  </si>
  <si>
    <t>기존대출금은은행권900만원담보대출2금융권200만원현금서비스40만원있습니다.현재연체없이잘상환중입니다.이번에아버지가병환중이시라장남으로써아들노릇해보고싶습니다..병원에한번모셔가보려고부득이하게글을올립니다.부탁드립니다.은혜잊지않겠습니다.</t>
  </si>
  <si>
    <t>사고후2개월간아르바이트-취업확정됐습니다.</t>
  </si>
  <si>
    <t>저는대학등록금은직접내겠다는목표로실업계고등학교졸업후바로취업을해서악착같이돈을모았습니다.그렇게1년동안1,480만원을모았고21살에대학입학을했습니다.대학을다니면서도꾸준히아르바이트를해서집에서는전혀용돈을받아쓰지않았습니다.정말열심히살아왔고지금도포기하지않고열심히성실히살고있다고자부합니다.밑으로동생두명이있고힘들게일하신부모님께장녀로서보탬이되어드리고싶었고두동생의대학등록은제가직접내주었습니다.비싼등록금..정말만만치않더군요..그래도끝까지책임지고싶었고그러다보니대출금이늘어나는실정에이르게되었습니다.그래도두동생다무사히대학생활열심히하면서졸업했습니다.이제열심히돈을모으고열심히대출금만갚으면되는일만남았다고생각했는데5월초교통사고로병원에입원을하게되면서다니던직장을그만두게되었습니다.6월까지입원한상태였기때문에대출금이자와생활비등이부족해현금서비스까지받게되었습니다.그러다보니대출금이자는상환했으나생활자금등으로받았던현금서비스를낼돈이일부부족한상태라서이렇게빌리게되었습니다.갚을능력이없어서가아닙니다.병원입원기간동안에2개월간소득이없었던게이유입니다.현재병원에서퇴원직후6월25일부터집가까운마트에서캐셔로아르바이트를하고있습니다.마트에서는급여를현금수령하고있기때문에소득증빙이어렵습니다.그리고교통사고로병원에입원하면서일을그만두게되어7월30일에실업급여약87만원정도수령하였고이달에한번더수령예정입니다.이부분은통장내역제출가능합니다.이와더불어최대한빨리취업을하기위해아르바이트를하면서도꾸준히일자리도열심히알아보고면접을계속해서본결과9월1일부터정식출근예정입니다.9월1일부터출근인이유는전임자분이8월30일까지근무예정이기때문이며저는8월28~30일3일동안인수인계를받기로되어있습니다.9월부터는정식출근이기때문에아르바이트가아닌정직원으로월고정급받습니다.급여는179만원입니다.직종제가그동안주상복합관리사무소에서경리로근무하였고약5년간의경력이있기때문에같은직종으로분당정자동에있는주상복합관리사무소경리직입니다.이번달고비만잘넘긴다면앞으로상환능력에는전혀문제되지않습니다.저는지금까지단한번도연체없었습니다.신용100%확실합니다.정말성실하게열심히살고있습니다.꼭부탁드립니다.</t>
  </si>
  <si>
    <t>1.하나은행(마이너스통장)-845만원국민카드론-700만원새마을금고예금담보대출-950만원↘(예금2,000만원-2011년10월18일만기-만기해약시상환예정)※※현금서비스358만원↘(9월5일에갚아야할금액으로345만원중146만원부족이하여이렇게대출신청하게됨)2.급여179만원(9월1일부터출근예정/8월27~30일3일간인수인계예정)*현재마트에서캐셔아르바이트함(8월26일까지)-128만원생활비(식비/피복비/생활용품):30만원통신비(휴대폰/집전화/인터넷):10만원교통비(택시/버스/지하철):4만원보험/저축:40만원하나은행(마이너트통장)원금+이자:30만원국민카드론원금+이자:32만원새마을금고상환/이자:6만원매월여유자금(생활비,통신비,교통비등변동가능성을고려할경우)-20~27만원</t>
  </si>
  <si>
    <t>대출목적.안녕하세요제가지금어머니와생활하고있읍니다.제가하는일은아르바이트로일반음식점에서주방보조및배달등을하고있는데요평소일을마치고들어가는시간이새벽이래서이번에따로방을얻어서생활하려고합니다제가이번달받은급여에서(100)만원형이이번에(200)만원도움을주었읍니다보증금500만원정도의방을얻으려고생각하고있읍니다.</t>
  </si>
  <si>
    <t>제가지금이곳에서근무한지는1년정도되어가고있읍니다월급여는150만원을받아가이번에180만원정도로올랐읍니다다른곳에서의대출이나연체같은것도없고요방을얻게되면보증금500만원에월세30만원정도로생각하며월180만원에서월세와세금신용카드지출금월(30)만원정도되며나머지용돈등을제외하면50만원정도남을것같읍니다.이중에서월25만원에서30만원정도상환계획예정하고있읍니다그리고이번9월말일쯤이나10월초쯤에건설회사에취직할예정입니다이곳에서기본급여200정도에4대보험도적용될것같읍니다만약직장을옮기게되면중도상환도가능할것갔읍니다</t>
  </si>
  <si>
    <t>다음달에출산예정일이라서목돈이좀필요합니다..18개월동안꼬박꼬박납입가능합니다..</t>
  </si>
  <si>
    <t>다음달에둘째출산입니다..가정상누가집사람을돌봐줄사람도없고해서산후조리원에등록하려하는데목돈이좀필요합니다..</t>
  </si>
  <si>
    <t>직장은현재튼실한직군에있습니다..상여금이700%인만큼다달이여유도좀되고..18개월동안연체없이잘납입하겠습니다..</t>
  </si>
  <si>
    <t>급하게막을게있습니다.공무원이며성실상환하겠습니다.</t>
  </si>
  <si>
    <t>휴대폰요금및인터넷요금과생활자금이필요하여신청글을올립니다.</t>
  </si>
  <si>
    <t>월급일매월10일이며,10~11일에상환가능합니다.급하게구하는것이다보니,도와주시는만큼성실납부해드리겠습니다.직업은현재직업군인으로써해군하사로복무한지2년반되었으며남은재직기간2년반남았습니다.</t>
  </si>
  <si>
    <t>과거사금융대출로인한신용등급저조현재1~2금융권대출불가에/사금융권대출불가(잘못된중개업체로인한과조회로대출불가)</t>
  </si>
  <si>
    <t>염치없지만추가대출부탁드리러왔습니다..</t>
  </si>
  <si>
    <t>안녕하세요,일전에투자자분들의도움으로열심히살아가는청년입니다.이번에도힘든일때문에도움을청하려합니다.제가힘든시기에선뜻돈을빌려준지인이이사후전세문제때문에급하게돈이필요하여,모른척지나갈수없었습니다.원래내돈이아니거니와정말필요한돈이기에빨리갚고자하는마음에이렇게머니옥션에도움을청하러들렀습니다.기존상환중인금액이있음에도도움드린점양해드리며,최우선상환을약속했음에도1500원을덜입금한지모르고핸드폰이고장난상태라연락이안되는상황에서연체가있었던점사과드립니다.어떠한상황에있어도성실히최우선상환약속드리겠습니다.</t>
  </si>
  <si>
    <t>-월수익현재단열,방음,닥트,미장등시공개인사업체에고용되어시공보조업무를하고있으며월급여는240만원씩받고있습니다.오후에는동네고기집에서일을하고있으며시급제이고사장님께서낮에일하는사실을알고계심으로,일하는시간을많이조정해주셔서급여는40만원선으로받고있습니다.-상환계획매월상환중인금액=80만원핸드폰=15만원각종공과금=20만원차비=원래는사무실이근처에있었으나,현재이전중임으로월6만원정도씩들어갈예정임식비=15만원여유자금100만원으로용돈및펀드투자중입니다,친구와동업예정이라모으고있는자금이</t>
  </si>
  <si>
    <t>여러분들의소중한투자로저에게희망을주십시요.</t>
  </si>
  <si>
    <t>먼저저의글을읽어주셔서감사합니다.저는현제에어컨설치를하고있습니다.저혼자꾸려나가고있으며크지않은규모입니다.공사를끝내고제날짜에대금을받는일이이렇게힘들줄몰랐습니다.한집에가장으로28개월된아들과마누라이렇게세식구생활비도가져다주지못하는가장이너무부끄럽습니다.일은계속들어오는데자재비가없어할수없는상황이되어너무답답한마음에이곳을알게되었고,여러분들의소중한투자를감히부탁드립니다.제발저에게도희망을주십시요..투자분들에게실망하지않도록연체없는상환약속드립니다.감사합니다.</t>
  </si>
  <si>
    <t>대출내역현대캐피탈1000만우리은행500만농협(햇살론)1000HK저축은행500만현재맞벌이를하고있으며,,아내수입과평균제수입을합하면한달수입500만원입니다.이자:150만원기타생활비150만원(보험,식료품,다포함)자동차할부50만원제하면350만원고정지출이며많을땐150정도여유가됩니다.</t>
  </si>
  <si>
    <t>현재알바중이고,매달꼬박꼬박밀리지않고갚을수있습니다!</t>
  </si>
  <si>
    <t>다음달에집이이사를하는데..엄마와단둘이살고있어서사정이별로좋지않습니다..이사비용과생활비등에조금이나마보태드리고싶어요..월급받으면다달이얼마씩드리고는있지만,요즘이사비용이만만치않더라구요..;;그리고알바시작한지얼마되지않아서(3개월정도됐음)생활비가좀더필요하네요..</t>
  </si>
  <si>
    <t>타대출은없구요,현재아르바이트로월평균81만원정도수입이있습니다.생활비와식대,통신비등을제외하고월20만원정도상환가능합니다.</t>
  </si>
  <si>
    <t>생활자금대출신청합니다.급하게자금이들어가는곳이많아부득이하게신청하오니잘되었으면좋겠습니다.</t>
  </si>
  <si>
    <t>원리균등상환하려합니다.현재무역관련사업을하고있습니다.금융권등대출후연체한적없습니다.</t>
  </si>
  <si>
    <t>도와주세요.성실히상환할께요.</t>
  </si>
  <si>
    <t>결혼3년차남편이중고차매매한다고생활비를제대로벌어오질못해제앞으로빚만지게되고하나뿐인자식과생활의어려움을겪고있어요.</t>
  </si>
  <si>
    <t>기존대출은현대스위스400,러시앤캐쉬200,원캐싱2004개월째이자총22만원을25일에맞춰잘갚아나가고있습니다.연체한적은없어요.비록계약직이지만남편이물류센터직장에들어가게되었습니다.돈다까먹은후에말이죠정말밉습니다.월170가량벌어오고요.저도아이가어려서미뤄온취업을할생각입니다.아이를맏기고결혼전까지일했던어린이집에다시나가려합니다.그러면저도150정도는벌수있어요.아이를맏기려고시어머님집에들어오게&amp;#46124;습니다.너무힘이드네요.어떻게든살아보려고합니다.도와주세요.시어머님집에서생활하면서공과금등등을줄이고아껴생활한다면성실히이자납부하다조기상환할수있습니다.도와주세요부탁드립니다.꼭꼭성실히상환하겠습니다.</t>
  </si>
  <si>
    <t>그저출퇴근걱정만안하면서살고싶습니다.</t>
  </si>
  <si>
    <t>제목그대로입니다.출퇴근만큼은편안하게하고싶습니다.현재아버님은머리핀,양말등의자그마한장사를하시는데도통벌이가시원찮으셔서생활비및주택대출금를집에제대로가져다주시지못하는상황이고,어머님도연세문제와건강상의문제로다니시던직장을그만두시고집에서쉬고계십니다.저는2010년11월콜센터에상담사로근무하였으나동생의'자간발작'으로인해집에서동생을지켜봐줄사람이없어일을그만두게된게올8월입니다.조금씩이나마모아왔던돈을,1996년뇌종양으로인해수술을받아1년에2번씩서울의세브란스병원에서치료를받아야하는동생을위해썼고,거기에100만원정도의카드연체료가있었으나올10월4일부터새로운직장에출근하게되어11월15일에받은첫월급(세후748,299원)에서교통비및비상금총9만원을남겨두고전액연체료를처리하는데썼으며나머지45만원가량의연체료가남아있습니다.매일같이출근할때교통카드에잔액이없으면어떻게할지,휴대폰요금때문에전화가끊기면어떻게할지전전긍긍하며사는제자신이너무안타깝게느껴지고참못났다라는생각도많이듭니다.여러분이십시일반으로도와주시면,카드연체료를납부하고아래기재해둔방법으로꾸준히돈을갚아나갈수있도록하겠습니다.</t>
  </si>
  <si>
    <t>1.학자금대출을2006년8월,2010년2월에받았습니다.현재이금액은아버님과함께갚고있는데저는한달에10만원정도씩납부하고있습니다.2.상환계획-주수입원:HR컨설팅업체에서리서치로재직중입니다.-주수입금액:12월,1월수입은수습기간적용으로세전88만원가량된다고들었습니다.수습이끝나게되면세전110만원가량을받게됩니다.-월고정지출:교통비10만원통신비5만원식비10만원비상금5만원금융상환비용10만원*동생병원비반년에40~50만원-대출이후,보시다시피월고정지출이40만원가량입니다.수습기간내세금을떼고실수령액이81~82만원이라고들었습니다.기재해둔것처럼,고정지출40+병원비를1달에10만원씩모으게되면총50만원이라고하였을때,월급의절반이조금넘는부분이므로충분히상환이가능하며,상환후월20만원정도의금액을저축할수있습니다.</t>
  </si>
  <si>
    <t>생활자금에쓰려고합니다.</t>
  </si>
  <si>
    <t>안녕하십니까..생활자금이필요해서인터넷을보다가머니옥션이라는곳을알게되었습니다.3년전친구랑부천으로와서같이살다가친구가부산으로다시내려가야되는상황이놓여졌습니다.그래서저는지금살고있는오피스텔월세를감당하기힘들어서전세로바꾸기로마음먹고제가모은돈과돈을조금빌려서전세집을마련했습니다.2년전에집주인이전세값을올리는바람에그돈을맺꾸느라이리저리빌리곤했습니다.제생각엔월세보다는그래도이자내고하는게더낳다고생각했습니다.전세가올려달라는시점에서여름휴가를친구들이랑갔습니다.물론저는차도없었고요,,그래서서울에서저희할머니집으로휴가를가는데제가렌트를해서서울친구들과함께내려갔습니다.제명의로차를빌린터라물론아무한테운전대를주지않았습니다.그날밤에전술이많이먹어서먼저자구친구가저몰래키를가지고가서사고를낸거였습니다.명의가제가빌린터라제가다물어주는상황이되었는데..물론제가사고가낸게아니고친구가난거니깐알아서해줄꺼라..믿고있었습니다..차수리비만780....한달이지나도연락이안되고..다른친구들은조금씩도와준다고하더라도당장780이라는돈이..없었기에..저는회사일을하면서투잡을했습니다.아침8시출근저녁8시퇴근8시30분부터새벽3시30분까지노래방알바저렇게4달을하고나니..그래도사고난건얼추맺꿔지더라고요,.정말죽는줄알았습니다.저거맺구고나니집주인이보증금을올려달라고하더군요자그만치천만원...그래서전또투잡을했습니다.왜대출을안했냐구요...제가22살때.멋도모르고인터넷으로조회만엄청나게했었습니다.그야저는그게기록에남는줄도몰랐고..아무런상관이없는줄알았습니다.그래서어제도대출상담을받았는데..신용등급이8등급나오네요..연봉에비해서대출이많은건아닌데.등급미달로부결이뜨더라구요..제가1년전부터신용관리를하느라지금은많이좋아진상태로알고있습니다.은행가서이리저리상담을해보니..저보고일년만더관리하시더라하더라구요,.제가차값에보증금에정말2년이훌떡지나가더라구요정말하고싶은것들이많은데.그래도모아논전세집이라두있어서그나마전다행으로생각합니다.지금200만원이필요하는이유는요1월10일되면또500만원이필요합니다.집주인이보증금을또올려서요오피스텔은1년계약이라..어쩔수없더라구요그치만저500만원은거의다모은상태입니다.보증금올릴줄알고나름돈을모아논게있어서저건해결을했는데..지금현재직장재직을5년10개월정도했습니다.방위산업체로와서지금까지..나이28에이젠제가해보고싶은것을도하고싶은것들을해볼려고합니다.그래서주말에바리스타학원대신에전카페에서일하는것을선택했습니다.어릴때부터하고싶었던거라..카페에서배워서학원도다니고..2년안으로카페를열계획도잡고있습니다.2년동안고생해서보증금막고사고난거처리하고지금은여자친구도있는상태입니다.물론결혼까지생각하구있습니다.지금까지못했던것들을이제하나씩하나씩해볼려고합니다.일년동안관리를했는데8등급입니다.연체하나없이.신불자도된적도없습니다.다만조회기록이많아서대출이안된다고하더군요ㅠ,ㅠ물론더알아보지도않았습니다.하루연체없이조기상환도가능합니다.저의진심이받아주시면고맙겠습니다.</t>
  </si>
  <si>
    <t>기업은행500만원대출현재450만원남음한달이자45000원농협450만원대출현재350만원남음한달이자+원금97000원신라저축은행300만원대출250만원남음한달이자+원금199000원네오라인100만원대출이자5만원원캐싱200만원대출180만원남음이자69000원이자+원금한달에48만원가량내고있습니다.이제보증금도다마련했구내년1월부턴젤비싼이자부터다갚을계획을잡고있습니다.현재직장에선야근까지해서185만원수령하고있습니다.주말에카페에세알바비로한달에42만원받고있습니다.생활비오십만원에빼면한달에100만원대출을갚을계획입니다.</t>
  </si>
  <si>
    <t>급히필요하여다시한번부탁드립니다!!</t>
  </si>
  <si>
    <t>저는8년째학원을경영하고있습니다.두달전에외국강사를잘못채용해아이들과트러블이있어보내느라퇴직금과다시채용할때들어가는에이젼시수수료비용이700만원이갑자기들어가다보니매달들어가야하는은행이자가연체되었습니다이번이자만해결되면다시원활히돌아갈것같습니다먼저받은것지금껏성실히상환하고있으며한번만더도와주시길부탁드립니다학원이다시정상적으로돌아갈수있도록도와주시면성실히상환할것을약속드립니다감사합니다.</t>
  </si>
  <si>
    <t>은행이자가정리되면목돈들어갈데가없으므로매달24만원씩더납부하는건무리가없을것같습니다제수입은저희건물월세320만원과학원수입대략250만원입니다한달지출은저희애들고등학생80만원,중학생20만원세금,보험료,생활비200만원정도은행이자70만원,머니옥션70만원정도입니다그러므로24만원정도는납부가능합니다성실상환약속드리오니꼭부탁드립니다감사합니다.</t>
  </si>
  <si>
    <t>아이가넷이예요생활자금입니다.남편이자리를잡는중에필요해서그렇습니다꼭부탁드려요</t>
  </si>
  <si>
    <t>신용대출이자원금30만원담보대출이자20만원그리고사금융과캐피탈35만원지출되니다신랑급여와같이상환할것이며급여는300정도됩니다그리고친정집에서생활자금을도와주고아이양육비나오는것으로상환할것입니다연체없이다갚겠습니다도와주세요</t>
  </si>
  <si>
    <t>급운영자금이필요합니다.</t>
  </si>
  <si>
    <t>처가에급한일이생겨도와주었는데당장돌려받기어렵게되었습니다.운영자금및생활자금이필요합니다.곧받을수있을것같아물건값까지대여해주었는데상환이늦어질듯싶습니다.당장물건값결재가급합니다.</t>
  </si>
  <si>
    <t>아파트담보대출4프로1920만원월이자만9만원HK저축은행29프로290만원월균등상환20만원예신저축은행35프로180만원월균등상환19만원자동차할부대출8프로680만원월균등상환27만원현재마트내생선코너운영중입니다.일매출은현재비수기100만원전후이며월평균매출은비수기(6,7,8)2500만이상성수기(9,10,11,12,1,2)3500만이상입니다.전년도하반기6개월부가세신고금액은1억7천6백입니다.월평균수입은1000만원정도에서사업체에서사용하는비용은직원월급200임대료150기타잡비150정도들어가고있습니다.500정도남는금액에서는아파트관리비및임대료25만원아이들유치원비35만원핸드폰배우자와저10여만원의료보험및국민연금15만원가족들보험류로40만원배우자자동차할부금35만원그리고대출금납부후나머지250만원정도는식대및생활비로충당하고있습니다.물건값결재금을다른데쓰는바람에목돈이좀필요합니다.현재수입으로는대출금상환하고생활하는데별문제가없는상황이였습니다.신용이6,7등급이라대출이그리쉽지않습니다.앞으로매출이오르는시기이고물건값결재만잘이루어진다면월분활상환은어렵지않습니다.카드매출은있느나사업자인저의명의로발급되지않고마트에서총괄발급합니다.저는임대자로소일매출은익일현금으로수령하고있습니다.일매출내역표는제출가능하나카드전표는제명의가아닙니다.</t>
  </si>
  <si>
    <t>아버지병원비로인해올려봅니다..</t>
  </si>
  <si>
    <t>이렇게대출을신청하게된계기는5년전아버지께서뇌출혈로쓰러지신다음수술받으시고현재까지요양병원에계신데갑자기또안좋아지셔서수술을하게되었습니다.아버지앞으로보험도없고아무것도없으시고수술비가작은아버지랑같이보태는데아직조금부족해서이렇게나마지푸라기라도잡는심정으로신청해봅니다.아!그리고아버지는6년전어머니랑이혼하시고..이혼하게된이유는아이엠에프이후로10년간무직으로계셨으니....어머니께서참으시다결국쫓겨난거나다름없는셈입니다.그이후로가족들이랑은연락조차안되시고저랑만가끔연락하시다제가군대가있는사이뇌출혈로쓰러져서긴급수술을했다고경찰한테연락을받고알았습니다.여전히무직자로계시다노숙생활을하다쓰러졌다는군요..그이후로저랑친가쪽고모님이랑작은아버지만발길을하고나머지가족들은과거아버지한테너무실망도해서돌아보질않네요..제가집안장남이자아들혼자라...저는그래도아버지인데저라도챙겨야도리인것같아저혼자챙겨보고있는데힘이드네요..</t>
  </si>
  <si>
    <t>현재한샘인테리어부엌시공팀장으로기술직으로근무하고있고월평균수입은300이고300이상이면이상이지이하는아닙니다.저번달까지부사수였고저번달부터팀장사수로진급을하여이번달월급부터월평균300이되었습니다.아직사수첫월급은받지않은상태이고15일월급예정입니다.한달고정지출내역은화물차기름값50정도핸드폰월10정도개인보험료월20정도월점심식대20정도이고현재신용회복중이고신용회복신청이유는5년전아버지수술로인해그때는경제적능력이부족해서카드로결제를해서막질못하고신용회복중에있습니다.현재단한번도신용회복에연체한사실없고성실히신용회복해나가고있습니다.신용회복비월7만원정도입니다.현재18개원신청을하였고월상환금액10만원정도로무리없이성실히갚아나갈수있고되도록여유돈이생기는대로조기상환을할계획입니다.</t>
  </si>
  <si>
    <t>대출문의드립니다.</t>
  </si>
  <si>
    <t>투자자여러분...도와주십시요...연체없이잘상납하겠습니다꼭..</t>
  </si>
  <si>
    <t>안녕하십니까?결국이렇게여기까지오게&amp;#46124;습니다..지인들에게빌릴려고해도.나이가어려....큰돈이없어여기에부탁드리게&amp;#46124;습니다.연체없이잘상납하겠습니다.지켜봐주세요.부모님이어렸을때사고로돌아가셔서..지금누나와할아버지두분과같이살고있습니다....할아버지가저번달부터아프셔서너무힘이드네요...대출용도는할아버지병원비때문에이렇게신청하게&amp;#46124;었습니다.부탁드리겠습니다..</t>
  </si>
  <si>
    <t>현재기존대출은없습니다...대출을받을려고하니..아는지인분이여기를소개하여서..이렇게왔습니다.월상환내역입니다.현재아는사장님밑에서일을배우고있습니다.1년정도되었습니다.일반사업장가게입니다.여름에는(얼음)겨울에는(기름)을합니다..도소매업입니다.이렇게해서매월15일날평균적으로150만원을받고있습니다.그달에고생했다고하면10만원씩더주실때도있습니다.평균150만원입니다월급날을상환날로잡았습니다.월급받으면머니옥션상환금341000원상환일마치면꼭바로하겠습니다..월지출내역입니다.1.휴대폰요금기본한달7만원정도입니다.2.친누나한명있습니다누나도일을하지만.누나용돈을주고있습니다.20만원정도주고있습니다.3.할아버지용돈:30만원4.생활비한달25만원정도됩니다.이렇게해서77만원정도됩니다.거기서남는금액은머니옥션금액을상환할예정입니다..간절히부탁드립니다..연체없이좋은거래하겠습니다..믿어봐주셧으면합니다..부탁드리겠습니다..저에게는하나뿐인...사람입니다.</t>
  </si>
  <si>
    <t>직업군인이고현재기대출도연채한번없습니다.</t>
  </si>
  <si>
    <t>중개업체잘못만나과다조회때문에신청합니다.선임들의술사기강요로인해지인에게빌린돈갚기위해서입니다...</t>
  </si>
  <si>
    <t>리드200,러쉬300,웰컴1803곳모두39%이고중고차할부1300이것은친형이타고잇어서형이연체없이6회납부완료및상환중.현재직업군인(재직3개월차)으로써한달실수령액은105만원입니다.고정지출핸드폰비8만원제외하고는모든게(식대,관사)공제후월급수령사금융이월납입액이140000+110000+20300=450000대출금월납입액390000.고정지출45+8=530,000원처음해보는거라서두없이작성햇습니다.죄송하구요.잘부탁드립니다.연체없이꼭갚겟습니다.상여금및보너스나오는걸로생활자금쓸예정입니다.거절하지않고빌려서라도술산게제잘못이니달게벌받을각오로군대에서의식주다해결할겁니다..</t>
  </si>
  <si>
    <t>다리가편찮으신할머님모시고조금이나마활동하실수잇을때까진모시고살기위해돈이필요합니다</t>
  </si>
  <si>
    <t>산와300쓰고잇는데연체없구요납부일이20이라그날꼬박내겟습니다</t>
  </si>
  <si>
    <t>은행권만기일이다가오는데일부상환해야해요도와주세요.</t>
  </si>
  <si>
    <t>학자금과기타생활비로은행권대출이많은편인데,우리은행대출금의일부를갚으라는전화가걸려와서...갑자기100만원이필요하게됐습니다.일정한돈으로생활을하기때문에갑자기목돈이필요하면..난감합니다.급하게필요하게되어이렇게부탁드립니다.</t>
  </si>
  <si>
    <t>급여가170만원정도됩니다.은행권학자금2,400만원은한달에이자만8만원씩내면되고,나머지대출상환금은어머님병원비로받은거라,어머님께서내주시고계십니다.보험료와차량유지비,식사비등한달에70만원정도쓰는데,기존에쓰던카드대금이많이여유돈은많지않지만,다음달에만기되는적금이있어서조기상환도가능합니다.믿고투자해주시면잊지않겠습니다.</t>
  </si>
  <si>
    <t>캐피탈대출상환</t>
  </si>
  <si>
    <t>주택구입을위해은행에대출문의결과캐피탈대출등으로등급이낮아원하는금액이나오질않는다하여현대캐피탈대출상환용으로신청현대캐피탈대출잔여금액2,800여만원중800만원은당머니옥션에서대출하고,잔여금액은기존거래은행인시티은행에서대환대출하여캐피탈대출을변제하려고함</t>
  </si>
  <si>
    <t>월급여-3,520,000원(세후실수령)월고정지출-시티은행대출:800,000원-현대캐피탈대출:880,000원(부분상환시600,000원)-카드및휴대폰:400,000원-기타보험료외생활비:1,000,000원-머니옥션대출시:435,000원</t>
  </si>
  <si>
    <t>수술비마련비로인해이렇게대출신청하게되었습니다</t>
  </si>
  <si>
    <t>안녕하십니까대출을하게된계기는제가현제부유하지가못합니다월급받아어머님할머니치료비로쓰고있고그리고현제어머님수술비가꼭필요합니다아버지랑이혼하셔서안동에혼자사시는데넘힘들어하십니다수술비가마련되지가않아이렇게대출신청하게되었습니다꼭좀부탁드리며선처를구합니다</t>
  </si>
  <si>
    <t>현제대우해양조선소에서근무하고있구요4대보험되있고근무수는8개월째입니다기본월급은140이지만매월매달기본월급에서+상여금(보너스)40만원가량받고있습니다보함해서180되구요토요일특근수당하면200좀넘습니다급여는통장으로받고있구요지출액은핸드폰비월세비어머니생활비외할머니치료비대략이렇게들어가고있습니다빌려만주신다면정말믿어주시는만큼실망안시켜드리고상환열심히잘할자신있습니다150만원이면매달50만원씩해서한달에50씩갚아나가겠습니다3개월안에빌려주신돈청산하겠습니다꼭좀부탁드리며은혜잊지않겠습니다어머님좀살려주십시요다시한번거듭부탁드립니다확실하게갚아가겠습니다</t>
  </si>
  <si>
    <t>200만원급하게필요하여이자35%최대로걸어서대출신청해봅니다.</t>
  </si>
  <si>
    <t>부모님몸이좀많이안좋으셔서급하게돈이필요하여,대출을신청하게되었습니다.부득이하게돈이필요하게된경우인지라돈이조금모자란데,급하게필요하여이렇게대출을신청해봅니다.어쩔수없이신청하게되는것인지라,간절하게대출신청해봅니다.</t>
  </si>
  <si>
    <t>기존에대출내역은2천만원정도가있고요.지금은꾸준히갚아나가고있는중입니다.기존대출로인해발생되는월상환금액은90만원정도입니다.제가수입이지금통장으로인정되는금액이200만원정도이고요,현재학원강사입니다.기타부수입으로얻는수입이과외로인해30만원정도있으며,4월부터는제가또다른일을[오전아르바이트]같이할것같아,300만원정도의수입선은맞출수있을것같습니다.4월부터일할것을제외하고도대략230정도수입에서대출로인한건제외하면140만원정도이고,핸드폰비랑이것저것기본지출내역을계산하면최대로잡아도50만원정도선이니90정도의여유금액은생깁니다.따라서충분히대출을받아도금액을상환할수있는여력이있다고생각합니다.직장에서도자리잡고있어기존에받은대출건에대해서도갚아나가고있는중이나,부모님건강때문에부득이하게다시대출을받게되는것이니,많은관심좀부탁드려봅니다.</t>
  </si>
  <si>
    <t>정말급해서이렇게글을올립니다</t>
  </si>
  <si>
    <t>지금당장돈이급합니다입사한지2달넘었지만월급은한번밖에아직받지를못했습니다.4대보험이들어가고입사일은1월13일급여일은25일입니다그래서2월25일에첫월급을받앗지만1월달보름치밖에받지못해서생활자금이부족하여이렇게글을올립니다.기혼자라서자녀도3명있어서생활이딸려요잘좀부탁드립니다.</t>
  </si>
  <si>
    <t>기존대출은산와머니300리드코프300스타크레티브200사용중이며이자는연체없이잘내고있습니다.직장은창원에위치한현대위아협력업체광덕산업에서생산직으로근무하고있습니다정규직입니다월수입은평균180만원입니다대출만해주시면아무런차질없이연체없이잘갚도록하겠습니다.</t>
  </si>
  <si>
    <t>아버지치과치료비용을계획중입니다.</t>
  </si>
  <si>
    <t>2년전머니옥션에서대출받아작년12월완납했으며캠코와새희망홀씨등으로신용등급상향에중점을두고있고신용카드는현금서비스한도를다줄여놓아다른금융권에대출을알아보는것보다머니옥션을통해신용관리및보다안전한거래를위해신청을하게되었습니다.2년동안상환하면서업무특성상해외출장시2~3일늦게처리된점이있으나성실히거래를해왔다고생각합니다.다시한번도움을요청드리게되네요</t>
  </si>
  <si>
    <t>1.기존대출건국민은행:1,538만원(원리금균등/월40만원)농협은행:225만원(원리금균등/월8만원)한성저축은행:500만원(마이너스통장/월8만원)씨티캐피탈:1,875만원(원리금균등/월67만원)현대스위스:1,300만원(원리금균등/월62만원)새누리상호:1,300만원=&gt;증권계좌질권설정대출(이자없음)2.상환계획현재총소득:350만원=월급280만원(세후)+아르바이트(2년째)70만원월부채상환금액:185만원생활비:카드값및기타생활비80만원+부모님용돈40만원현재생활비및부모님용돈을줄일예정이며3월에연봉협상후4월부터인상된급여로월급수령시25일30만원가량여유자금으로충분히납입이가능하다고생각됩니다.</t>
  </si>
  <si>
    <t>생활자금필요합니다..</t>
  </si>
  <si>
    <t>현재대출이있는데잘상환하고있던도중일이생겨서이번달에막기가좀힘드네요...부탁좀드립니다..</t>
  </si>
  <si>
    <t>기존대출햇살론저축은행캐피탈대부2건이구요나머지는각1건씩햇살42저축20캐피탈15대부20나가구여..월급여175만원인비다..많이들도와주새요.</t>
  </si>
  <si>
    <t>사업확장하려고합니다.</t>
  </si>
  <si>
    <t>안녕하세요재천유통대표최재천입니다.하던사업에사업장확충에필요한운전자금좀대출을하려고합니다.신보에문의했지만사금융기록으로대출자체가안된다고담당지점에통보가왔습니다.사금융대출받지도못하고중개업자잘못만나서대출도안되고이렇게급히필요해대출을신청하려합니다.</t>
  </si>
  <si>
    <t>기존대출은자동차할부480만원36개월할부외엔없습니다.매월20여만원정도대출이자가납부되고있습니다.월매출은5천만원정도되며월순마진은2천만원정도가됩니다.저희재천유통은식자재납품과일회용품그리고생활용품을납품하는유통회사입니다.이번에확충할내용은컨테이너박스3개구하려고하는데금액이만많치않아이렇게600정도자금을신청하게되었습니다.월고정지출은직원3명월450만원월세월60만원공과금월30만원식대월50만원유류비월150만원</t>
  </si>
  <si>
    <t>임플란트비용이필요해대출신청합니다.</t>
  </si>
  <si>
    <t>현재헬스클럽에서트레이너근무하고있습니다.어머니임플란트비용이필요해300만원을신청하게되었습니다.</t>
  </si>
  <si>
    <t>1.기대출1)삼성카드300만원(원금+이자:145,000)2)러시앤캐시300만원(원금+이자:95,000)3)산와머니500만원(원금+이자:200,000)4)웰컴론150만원(원금+이자:97,000)2.주수입원및금액:헬스클럽급여(110~150)+개인레슨비(120)3.고정지출*대출원금및이자:537,000*머니옥션이자:175,000*교통비및용돈:250,000*집생활비:300,000*기타생활자금:100,0004.상환계획수입:230~270/지출:1,362,000저의수입에서지출을제외하고대략한달에100만원남습니다.이금액으로20만원은적금을들고나머지는대출원금을조금이라도빨리정리하려고합니다.</t>
  </si>
  <si>
    <t>연체없이성실히납부하겠습니다</t>
  </si>
  <si>
    <t>시아버님명의로식당을운영중인데가게자금으로긴급필요합니다</t>
  </si>
  <si>
    <t>1,기존대출~산와삼백만원이율39,9월12만원납부(현재2개월납부한상태)신랑이급여소득자라연체없이급여일에맞게상환가능</t>
  </si>
  <si>
    <t>급하게자금이필요해서구합니다.</t>
  </si>
  <si>
    <t>제가지난번에도머니옥션에급한돈이필요해서많은분들이도와주셔서열심히갚고있습니다.이번에이사를하게되어이사비용으로급하게필요해서다시신청합니다.저에게매번어려울때마다도와주시는분들께실망시켜드리지않겠습니다.</t>
  </si>
  <si>
    <t>1.주수입내역-급여2,000,0000원2.월고정지출내역-대출상환금1,000,000원,핸드폰/식대/카드/교통비700,000원3.대출이후상환계획-매월30만원의금액이현재남으며,이후일부소액의대출들이있어그대출하나는이번에일시상환할예정입니다.그럼매달40만원이남으며,다시10만원씩매달머니옥션에상환하면,기존상황과동일한상황이라생각합니다.</t>
  </si>
  <si>
    <t>다시공부할수있게도와주세요.</t>
  </si>
  <si>
    <t>대학교를1년다니다중도에중퇴하게되었습니다.그리고알바하며서생활하는데다시공부(미용)너무하고싶습니다.다시공부할수있게도와주세요.(학원다닐려고합니다.)</t>
  </si>
  <si>
    <t>학원에다니면서알바해서상한할예정입니다.</t>
  </si>
  <si>
    <t>공조기기술영업을하는직장인입니다.여러고객및거래처분들을만나고현장방문등일이많아져서자동차가필요하게되었습니다.중고차를알아보려고신청하게되었습니다.</t>
  </si>
  <si>
    <t>1.주수입내역-월급213만원2.월고정지출내역-기대출상환금액(햇살론,새희망홀씨(기업)합쳐서35만원),휴대폰요금(10만원),식대(30만원),임대료(x),실비보험(10만원)고정적으로지출하는내역을합하면80만원정도입니다.3..대출이후상환계획-고정지출을제외하고100만원이상여유자금이생깁니다.매달상환하는대에는아무런문제가없습니다.4.머니옥션을통해소액대출신청하여얼마전상환다하였구요.2번째신정드립니다.감사합니다.</t>
  </si>
  <si>
    <t>3번째인사드립니다...</t>
  </si>
  <si>
    <t>약1년전에어머니께서자궁내막암에걸리셔서대학병원에서큰수술을받으셨습니다.4기가말기인데어머니께선3기에서4기로진행중인상태라수술도성공하리란보장이없었습니다.마음의준비를하고있었습니다만다행히수술경과가좋아서지금껏건강히생활하고계십니다.문제는수술비용인데예존부터잔병치레가많으셔서보헙가입이불가인상태라수술비를저희가족이직접다부담해야했습니다.여기저기대출을알아보다1금융대출이안되서어쩔수없이대부업까지손대었는데빚이줄기는커녕달마다대출금매꾸기에급급했습니다.고민하던차예전에이용하던머니옥션이생각나다시한번투자자분들께도움을구하고자합니다.이번이3번째이용인데저를아직기억하시는분이있을지모르지만여태껏연체없이성실히달마다상환을해왔습니다.이번에도믿고저에게투자해해주시길부탁드립니다.감사합니다.</t>
  </si>
  <si>
    <t>1.주수입내역-세전200만원세후184만원2.월고정지출내역-기대출상환금액-54만원폰요금-7만원카드값-70만원3.대출이후상환계획-고정지출약130만원을빼면50만원이남는데이범위에서여유롭게상환하고자합니다.카드값도조금씩줄여나갈거라여유금액이그만큼늘어나면머니옥션에서상환하는덴큰무리가없을거라봅니다.</t>
  </si>
  <si>
    <t>250만원대출원합니다.성실히상환하겠습니다.</t>
  </si>
  <si>
    <t>5월부터고정적으로들어오는수입이130만원입니다.250만원을대출하게되면학원등록비120만원과생활비30만원으로사용을하고나머지100만원은첫월급을받기전까지의생활비와상환비로사용할예정입니다.고정적으로들어가는지출은통신비10만원,생활비30만원,의류비10만원정도를사용하는편입니다.수입원130만원으로고정적지출50만원과비상금20만원을제외한나머지금액60만원으로적금과대출을상환할예정입니다.연체안하고정해진날짜에잘상환할수있습니다.</t>
  </si>
  <si>
    <t>물품매입대금이필요합니다.</t>
  </si>
  <si>
    <t>저는수술기구를대학병원에납품하는메디포스라는업체를작년4월9일창업하여운영하고있습니다..그동안신촌세브란스병원,일산백병원,강북삼성병원등에납품하고있었으며,위병원들결재회전일은통산5개월정도입니다.초반에준비한사업자금과기존대출을통해물품매입대금을충당해왔으나매출이늘어남에따라매입자금이부족하여대출을신청합니다.</t>
  </si>
  <si>
    <t>1.주수입내역-각병원(대학병원은중간간납업체라는것을두고있어서그곳으로세금계산서발행)매출액수금.2.월고정지출내역-기대출상환금액100만원기타잡비100내외3.대출이후상환계획-매달100내외상환여력이있습니다</t>
  </si>
  <si>
    <t>개인가게를하고있는주부입니다..엄마병원비에요부탁드려요</t>
  </si>
  <si>
    <t>주부입니다..조그마한가게도운영하고있구요사업자는자격증관계로동생앞으로되어있습니다..네일샵이거든요..근데갑자기엄마가수술을해야해서요..꼭부탁드려요잘갚을게요</t>
  </si>
  <si>
    <t>매달5일날갚겟습니다..절대연체할일읍어요</t>
  </si>
  <si>
    <t>안녕하세요급한마음에올려봅니다</t>
  </si>
  <si>
    <t>저는현재어머니를모시고살고있고결혼계획에있습니다현재한직장에3년정도재직한상태이고제이름으로집도소유하고있습니다홀어머니를모시며빡빡한월급에결혼준비를하려니너무힘드네요채무변제계획은뚜렷하게잡혀있으니믿고도와주세요제가글을잘못써두서없이올렸습니다이해해주세요</t>
  </si>
  <si>
    <t>현재제소유로있는부천시집을처분중이니처분해서바로갚을계획입니다</t>
  </si>
  <si>
    <t>편의점운영중인사람입니다..편의점운영할려구아는지인한테사업자금을500만원빌리게되었습니다..여유를두고갚기로했는데그분이갑자기일이생겨서목돈이필요하다구25일까지돈을갚아달라는군요...지금당장500만원을빌리수있는곳도없구신용등급도좋은편이아니라~~간절한마음으로여기에올려봅니다...</t>
  </si>
  <si>
    <t>매월정산금500~550만원정도들어오구여~알바비150~200정도제외하고나면250~300만원남고경비랑이것저것내고나면250만원정도됩니다대부업1000만원정도있구여40만원정도상환하구있습니다...투잡으로보험대리점에일하고있어서보험쪽에서50~100정도수입이있으니충분히안정적으로상환할수있습니다...부탁드립니다..</t>
  </si>
  <si>
    <t>연체없이성실하게상환하겠습니다~^^</t>
  </si>
  <si>
    <t>새희망홀씨대출을받으려고하는데요,최근,치과진료와개인지출(친구결혼2건,아버지,어머니생신등)을갑자기하는바람에비교적소액들로현금서비스를여러번사용했습니다.알아보니대환하는조건으로새희망홀씨대출을받을수있다고하네요,문제는적은금액이지만여러건으로사용을해서,금액이문제라기보다도사용갯수를줄여야한다고하더라고요ㅠ그래서일단두세건을정리하고,새희망홀씨대출을받은후에되도록안정적으로상환을하려고합니다.그간대출을갚으면서도연체는전혀한적이없습니다.신용카드나전화요금의소액조차도전혀연체한적이없어요~(날짜착각해서하루정도늦게내는정도라면모를까,3일이상연체경험전~혀없습니다)도와주시면새희망홀씨대출받아서좀더안정적으로상환할수있을것같습니다.여러사정으로대출을받게되어고통을받은만큼,투자자여러분들께제가고통을드리는일은결코없을것입니다.기회를주세요~!!(머니옥션초보라서,이게파산이나개인회생의범주안에들어가는지는모르겠으나,범주안에들어간다하더라도,저는직장으로인해파산이나개인회생은전혀생각할수없는상황이니,혹시라도제가개인회생이나,파산을해서돈을못받을것을염려하신다면,그것은안심하셔도됩니다~!)</t>
  </si>
  <si>
    <t>1.주수입내역-공공기관에재직중으로연봉이높은편은아니나,안정적입니다.현재세전월177만원정도,세후160만원대초반으로급여를수령하고있으며,일년에1번110~150만원정도의상여금을수령합니다.이금액을바탕으로성실하게상환하겠습니다.2.월고정지출내역-휴대폰비와교통비,기대출상환으로고정적으로지출하고있습니다.다행히부모님께서개인사업을통하여월별500~1500만원사이를벌고계시기때문에,집에돈을내거나보태드려야하는상황은아닙니다.다른대출이많은편이지만,모두지급보증으로금리가낮은편이고,상환기간도5년으로나눠져있어서한달에터무니없이많은금액을납부하지는않습니다.또우리은행건과우정사업본부것은일반신용대출이아니라,제가예금을해놓은범위안에서제가해놓은예금을담보로예금담보대출을받은것입니다.실제로는제가해놓은예금이더많은상황입니다.(부모님이모르셔서부득이하게예금담보대출을받았습니다ㅠ)따라서,원금은상환하지않고아주소액의이자만을납부하고있는상황입니다.3.대출이후상환계획-식사비를지출하지않고,도시락을싸들고다니기때문에생활비는거의지출이없습니다.아주필요한약속이아니면여가생활이나,약속들도최대한줄이고아끼며살고있습니다.대환조건으로새희망홀씨대출을받아서SBI저축은행과현재의현금서비스를모두갚으면,더욱안정적으로상환을할수있습니다.(그렇게되면고금리는모두정리되는상황입니다.)여러분께곤란을드리는일은없을것이니기회를주시기바랍니다.</t>
  </si>
  <si>
    <t>연매출9억/화장품전문쇼핑몰에투자해주십시요.</t>
  </si>
  <si>
    <t>현재온라인화장품쇼핑몰을2009년부터운영하고있습니다.매출은꾸준히상승하면서카드사정산대금및재고가늘면서부족한운영자금을투자를받고자합니다.사업초기에빌린자금도꾸준히상환하여현재1000만원정도남았습니다.캐피탈에서지금상태에서도대출을받을수있으나올해신용보증기금에서보증서발급을위해서는대표자신용도가좋아야하기때문에신용등급에영향이없는머니옥션에대출신청을하였습니다.</t>
  </si>
  <si>
    <t>현상환중인대출건은1건입니다.NH캐피탈2000만원대출받아서현재1000만원정도남았습니다.매월상환금액은75만원입니다.주수입원은운영중인쇼핑몰에서상품판매수익금입니다.홈페이지:http://www.bqueen.co.kr작년국세청신고금액은세액포함9억원신고를했습니다.매월꾸주히매출이증가하여올해는평균1억3천~1억4천정도매출을올리고있습니다.오프라인화장품을할인판매하기때문에마진율20%내외입니다.고정지출은광고비:600만원,직원인권비(5명):800만원,기타잡비:100만원,쇼핑몰운영비(수정):100만원,공과금:50만원사무실임대료:없음(가족소유)계산상으로는매월800만원정도수익이남지만카드정산금및재고로들어가는금액도부담이되고있는상황입니다.소비자는빠른배송을원하기때문에재고는줄일수없는상황입니다.</t>
  </si>
  <si>
    <t>갚을능력은되는데대출이잘안되어서신청합니다</t>
  </si>
  <si>
    <t>1.프리랜스급여:월500만원이상2.지출내역:기대출상환금100만원생활비200만원보험료및기타잡비100만원3.수입에서지출을제외한100만원정도의여유자금으로상환할예정입니다</t>
  </si>
  <si>
    <t>매월조금씩부담없을정도로상환할계획입니다</t>
  </si>
  <si>
    <t>목돈이필요해서부모님치아도해드려야해서갑자기필요합니다</t>
  </si>
  <si>
    <t>월조금씩나눠서갚으면부담도없고가능할것같아요</t>
  </si>
  <si>
    <t>1월에부산에계시는외조부모님을뵈러갑니다.초등학교때뵙고30살이된지금까지뵙지못했습니다.최근에몸이안좋아지셨다는말을듣고부모님과뵈러갑니다.장손인저로써는빈손으로갈수없기에조부모님병원비및용돈을드리고자이렇게신청하게되었습니다.고모가운영하는가게에서일하고있습니다.믿을수있는직장이기에성실하게상환할자신있습니다.</t>
  </si>
  <si>
    <t>1.매월15일원급날입니다.금액은220만원입니다.이번달부터230만원으로올랐으며,추가로인증가능합니다.2.보험및연금:45만원대출이자:83만원그외통신비및카드사용료는여자친가관리해주고있습니다.3.매월납입금액이10만원가량이므로무리없이상환할수있습니다.고모님께서운영하시는가게에서1년정도일하고있습니다.평생직업으로일하고있기에무직자가되는일없습니다.믿고빌려주시면확실하게상환할것을약속드리겠습니다.</t>
  </si>
  <si>
    <t>한가정의가장입니다.한가족의2달치생활자금을간절히부탁드립니다.</t>
  </si>
  <si>
    <t>.대출을하게된계기:저희3가족은반지하집에살면서맞벌이를하고살았지만마음만은언제나행복한가정이었습니다.하지만3월에저희집사람이신장에혹이생겨수술하는바람에병가를2달정도를내었습니다.맞벌이를하면서힘들게살아온저희3가족에겐2달의타격이생활비의공백이너무커서이렇게간절히여기투자자분들께대출을신청하게되었습니다..대출의용도1.어린이집비용(2달치58만원)2.각종생활비(교통비,식비,교육비,병원비,세금등등..)2달치해서100~130만원</t>
  </si>
  <si>
    <t>현재본인의기존대출내역1.씨티캐피탈:매달25일285,000원나감2.현대캐피탈:차량할부로매달5일278,000원나감3.신라저축은행:본인명의로본인의친동생이빌린건으로이자는막상본인의친동생이매달173,000원씩냄4.테크메이트코리아:매달5일144,000원씩내고있음본인명의로총채무4건있음*월고정지출내역매달25일=씨티캐피탈:285,000원매달5일=1.현대캐피탈:278,000원2.테크메이트코리아:144,000원그외생활비(어린이집포함):60~80만원*상환계획1.본인월급140만원+90만원(200만원머니옥션대출시1달가용비용)=230만원2.1달이자지출=씨티+현대+테크메이트+머니옥션대출건=90만원예정1달생활비=70~90만원예정230만원-180만원(1달이자+예상생활비)=50만원충분히갚을수있으며5월중순부터는집사람이다시일을하므로7월부터는저와집사람합쳐수입이총250만원이상되므로1년전에도충분히갚을수있습니다.부디저희세가족의희망이될수있게투자자분들의선처를간절히정말너무너무부탁드립니다.</t>
  </si>
  <si>
    <t>생활자금부탁드립니다.</t>
  </si>
  <si>
    <t>너무어렵습니다.이저껏한번도연체해본적없습니다.도와주세요~</t>
  </si>
  <si>
    <t>몇달째아이학원비도못내고있습니다.이번대출로인해밀린생활자금청산하고나면달달이50만원정도는상환여유있습니다.꼭부탁드립니다.</t>
  </si>
  <si>
    <t>기존대출씨티캐피탈/스타/웰컴이율30%정도/39%/39%원금860만원현재750정도남음/원금400만원/웰컴150만원36만원/16만원/16만원월수입본인:170만원배우자:200만원현직장에서경리직을맡고있음.2년정도근무함.월소득170만원임.매월통장으로수령함.배우자급여평균200만원.현금수령함.월지출내역통신요금(휴대폰.유선)20만원/식비50만원/관리비15만원/씨티캐피탈36만원/스타크레디트15만원/웰컴론15만원/유류비15만원/자녀학원비30만원/카드50만원/보험15만원/현재본인및배우자급여평균370만원-고정지출금액평균260만원정도-머니옥션상환금액30~40만원=70만원선은여유있음.참고로집은자가소유라임대료는없음.(시어머니명의)</t>
  </si>
  <si>
    <t>지인분에게돈을상환하려고합니다.</t>
  </si>
  <si>
    <t>아는분한테돈을빌렸는데날짜가되어상환을하려고합니다.제가힘들때돈을빌려주신분이라이분에게꼭갚고싶습니다.투자자여러분들많은도움부탁드립니다.</t>
  </si>
  <si>
    <t>기존대출내역:캐피탈ㅡ120만원저축은행ㅡ400만원차할부ㅡ580만원대부업체ㅡ500만원한달생활비:100~130만원정도..</t>
  </si>
  <si>
    <t>어머니께서현재김밥점에서주방일을하고계십니다음식솜씨도좋으신편입니다남밑에서하시는것보다동네에서자그마한포장마차라도구입해서간단한분식을하시는게더나을거같아서아들로써도움을드리고싶습니다저두현재목돈이없는지라도움을받고싶습니다잘부탁드립니다</t>
  </si>
  <si>
    <t>현재기대출이있습니다HK저축은행에400,현대캐피탈에200,NR캐피탈에300쓰고있습니다연체없이상환잘하고있습니다현재베트남음식점에서매니져로근무중이며월고정수입은150입니다고정지출은기대출균등상환금액이48만원정도이며개인보험료와휴대폰요금등입니다연체없이꼬박꼬박잘상환하겠습니다잘부탁드립니다</t>
  </si>
  <si>
    <t>친정아버지일로</t>
  </si>
  <si>
    <t>대출을하게된이유를정확하게작성해주세요.기존대출이남아있는데하나끝나서있는것만해결하고대출을받지않으려했는데또받게됐네요.친정에홀아버지가혼자계시는데겨울이라일도없으시다고하고여러가지나갈것은많은데어렵다고하시네요.신랑이옛날에친정어머니일로병원비를크게써서더이상머라말도못하고여력도없어도와주기힘들어서이렇게라도해서생활을할수있도록해드려야할것같아신청하게되었습니다.</t>
  </si>
  <si>
    <t>1.주수입내역-수입이불규칙할시평균금액기재월급여는170만원입니다.2.월고정지출내역-기대출상환금액,휴대폰요금,식대,임대료등고정적으로지출하는내역모두기재월급받는걸로생활비와여러부분에서지츨이되고있습니다.3.대출이후상환계획-수입대비고정지출내역을제외한금액을예로들어기재지금처럼생활하고대출금상환이충분히가능합니다.현재머니옥션에대출받은게다여서가능합니다.</t>
  </si>
  <si>
    <t>*사금융에서39%300만원을대출받아9개월째상환중입니다.*머니옥션을알게되어이율을낮추고싶습니다.</t>
  </si>
  <si>
    <t>*월급여실수령액300만원정도이고,대출금상환200만원,기타생활비로생활중입니다.머니옥션을알게되어대출상환금을조금줄일수있으면좋겠습니다.현재25일급여일로,대출금은하루도연체없이상환중입니다.</t>
  </si>
  <si>
    <t>급한생활자금이필요합니다.</t>
  </si>
  <si>
    <t>사업초기에받은대출과사업자금과생활비로자금이필요합니다.혼자부모님과생활을하다보니경제적인역할을제가해야합니다.미술교습소를운영하고있어고정적은수입은있습니다.작년에가족의투병으로인해6개원간학원을쉬게되어생활자금등이부족합니다.무슨일이있어도머니옥션투자자분들의고마운뜻을성실히납부하겠습니다</t>
  </si>
  <si>
    <t>학원수입은수강료외에제가디자인한상품들을판매해서수입을창출합니다.기본생활비외에는평소에도큰소비가없는편입니다.분납으로되어있으면당장에필요한목돈은충분히상환할수있습니다.앞으로는더욱핸드메이드제품을더욱많이작업하려고합니다.어렵게대출해주시는투자자들을생각하며더욱더성실히일하겠습니다.</t>
  </si>
  <si>
    <t>성실상환으로보답하겠습니다</t>
  </si>
  <si>
    <t>안녕하세요?아는분한테머니옥션을소개받았어요.긴급하게생활자금(여자친구수술비용)이필요하여이렇게문을두드립니다.남녀관계에서문제라기엔다들생각하시는게그거뿐이죠..급작스레일이터져죽겠습니다..어디내세울게있는것도아니고..제가예전에꾸준히직장다니며모은돈들은기술자격증에투자한답시고다쓴상태이고..학교를자퇴서내어놓고현재자격증공부와아르바이트일을하며80정도벌고있습니다.다음주에들어갈자금인데단기간빌릴곳은이곳밖에없더라구요.제가저지른잘못이라해드릴건없구작은마음이라도드릴려구합니다.기간은오래안할려구요...그래서이렇게부탁드립니다.감사합니다..</t>
  </si>
  <si>
    <t>성실납부약속드립니다.</t>
  </si>
  <si>
    <t>저번에100만원대출받고성실히납부완료후다시찾았네요.갑자기신랑모르게필요한일이생겨서이렇게다시왔습니다.저번에와마찬가지로신랑이모르는돈이라가족의평화를위해성실납부약속드릴수있구요..저는전업주부라서신랑의정보를적어야겠지요?저의신랑은수학학원을운영하고수업도합니다.대치동에도있지만평촌에도오픈해서요즘은평촌학원에주력하고있습니다.다시한번도움주시면감사드리겠습니다.</t>
  </si>
  <si>
    <t>15일로날짜를한것은10일에들어오는돈이조금늦을수도있어확실한약속납부일이가장빠른15일이라선택했습니다.항상최우선으로납부할것을약속드리면서다시한번의기회를주십시요~</t>
  </si>
  <si>
    <t>연체없는성실납부틀리&amp;#47690;이약속드리겠습니다</t>
  </si>
  <si>
    <t>멍청했습니다.어쩌다가휴대폰내구제대출이란걸하게되었습니다.별의심도없이하게되었다가난중에300만원이넘는통신료를고스란이제가책임지고납부하게되는상황이오더군요.안그래도기존대출을매달갚고있었는데...사기당한(?)금액을책임지게되니월급으로는현시점에생활비가뚝끊기더라구요.지금은통신료다갚았고해결하였습니다.생활비도좀필요하고,곧아버님기일도돌아오기에이렇게대출을신청합니다.</t>
  </si>
  <si>
    <t>기존대출내역은다음과같습니다.(대출잔액단위는천원입니다)1.신한은행(마이너스통장)-4,0002.국민은행-3,0833.현대스위스저축은행-10,6044.SC스탠다드저축은행-4,9535.한국스탠다드차타드캐피탈-2,6456.밀리언캐쉬대부-2,000이렇게총금액27,285,000원정도의대출잔액이남아있습니다.월상환금액은1.신한은행3~4만원2.국민은행10만원3.현대스위스저축으행40만원4.SC캐피탈+SC저축은행60만원5.밀리언캐쉬대부10만원이렇게월130만원정도의금액을상환하고있습니다.제수입원은역시매달들어오는월급이구요5월달까지는매달200만원정도수령하였지만,6월달부터는연봉이많이올라서250만원정도받고있습니다.또한회사방침이바뀌어서야근이나주말근무를하게되면별도의수당을받습니다.매달고정적으로빠져나가는돈은휴대폰비10만원,교통비5~6만원,식대비10만원정도이고.....나머지생활비는매달상황에따라서지출내역이다른것같습니다.확실히약속드릴수있는것은연체없이성실히납부할수있다는점입니다.</t>
  </si>
  <si>
    <t>믿음이있는사람입니다.절대연체는없습니다.</t>
  </si>
  <si>
    <t>고금리대출환승과함께생활자금에조금보태쓰려합니다.현재사금융에높은이자로사용하는게170만원정도있습니다.매달높은이자를내려하니아깝기만하단생각들어..이렇게많은사람들의힘을빌려...조금이나마이자율을낮춘후사금융은상환하려합니다.그리고나머지금액은생활자금으로조금보탤쓸생각입니다.</t>
  </si>
  <si>
    <t>1.현대스위스저축은행110만원-연이자율24%2.청주저축은행300만원-연이자율37%3.미즈사랑70만원-연이자율39%4.원더풀100만원-연이자율39%매달이자지출내역으로는...1.현대스위스에원리금상환으로월25만원정도(남은상환일몇번안남았습니다)2.청주저축은행이자상환으로월7만원대정도입니다.3.미즈사랑월25000원정도4.원더풀월35000원정도총..38만원정도매달내고있으며,현대스위스는원리금상환방식이라..몇개월이면전부상환가능합니다.매달급여일은15일이며,사대보험제하고나면실수령액은140만원정도입니다.저의상해보험금은부모님이내어주시고,지출은거의저의생활비정도가다입니다.사금융대환한다면...200만원에원리금상환이라해도10만원도지출될테고...여탰껏사금융이자만7만원돈이였는데...원금과함께갚아나간다면심리적으로마음이편해질것같습니다.물론이자를3만원돈더내는데는전혀문제가없습니다.열심히상환하겠습니다.좋은거래꼭하겠습니다.</t>
  </si>
  <si>
    <t>수술비용목적</t>
  </si>
  <si>
    <t>제가대출을신청하게된계기는지금제여자친구가너무아픕니다병명은당뇨성망막병증으로실명위기에처해있는상황이라급하게수술을받아야하는데월급으로는당장수술을시켜줄수가없어서안타까운마음에이렇게대출을신청하게되었습니다.그리고제가대출신청과아울러절박한심정으로대출금을어떻게사용할것인가는두말할것도없이제여자친구의소중한수술비로써사용하는것입니다.</t>
  </si>
  <si>
    <t>제가현재NH캐피탈과국민은행에대출건이있는데,농협캐피탈은700만원대출에연29%남은원금은590만원정도고국민은행은400만원을받고연14%에남은상환금은350만원정도입니다.그리고농협캐피탈월상환금은29만원정도고국민은행은10만원정도입니다.그리고지금재직하고있는곳은섬유회사{(주)세광프로텍스}관리과입출고를담당하고있는사원입니다.월급여는190정도입니다.그리고월고정적으로지출내역은셀폰45000정도보험30만원정도그리고차유지비로20만원정도입니다.식사는회사에서끼니를해결하고있습니다.다달이급여를받아서월고정금액을고려해서대출금을해결할수있으리라봅니다.</t>
  </si>
  <si>
    <t>대출희망합니다.병원비(치과)에돈이좀많이들어가요</t>
  </si>
  <si>
    <t>안녕하세요만30세남자입니다.대출을희망하는계기는충치치아가심해서치과에갔더니빨리치료하고이빨2개를임플란트를해야된다고해서신청하게되었습니다.물론대출을받은적이한번도없지만그만큼모아둔목돈도없고적금을들어놓은게있기한데주거래은행에적금담보신용카드를발급받고있어신용도하락이염려되어건들지못하고있습니다.과거연체기록이있지만현재는없으며신용카드를사용하며꾸준히신용도를올리려합니다.저축은행가조회부결때문에여기저기알아보던중이곳을발견하게이용하게되었습니다.</t>
  </si>
  <si>
    <t>대출을받게된다면월소비액을최대한줄이고상환하겠습니다.다른데돈빌린곳이없기때문에상환100%자신있습니다.</t>
  </si>
  <si>
    <t>둘째아이출산으로인한생활자금필요합니다.</t>
  </si>
  <si>
    <t>이번에둘째아이출산으로인한생활자금이필요합니다.</t>
  </si>
  <si>
    <t>머니옥션에서기대출을받아도움을받고있는사람입니다.이전에대출250만원을받아한번도연체없이현재대출원금포함25만원정도남아있는상태입니다.저는스포츠강사로4대보험은안되지만월급은통장으로250~300만원정도받고있구요.머니옥션매월13만원,리드코프20만원,산와머니9만원삼성생명임직원대출(재직당시)20만원매월25일날대출금내는날인데이제것한번도연체한적이없습니다.그리고참고로휴대폰요금1개월연체한적은있었으나휴대폰교체당시자동이체신청을못해서그런것이니믿어주시기바랍니다.(현재는자동이체로연체한적없습니다)그리고참고로대출금갚을시3월까지는통장에서이체를시켰으나3월이후현재는은행창구에서이체를시키고있습니다.이번둘째아이출산으로인해병원비및둘째아이한테들어가는돈이조금되더라구요.그래서이렇게신청을하게되었습니다.이제것연체한적없으니간절히도움부탁드립니다.</t>
  </si>
  <si>
    <t>다시한번여러분께간절히도움을부탁드립니다</t>
  </si>
  <si>
    <t>현제머니옥션기대출잔액107만원조기상환과와이프와장모님께서편찮으셔서병원비를보태려고합니다그리고나머진생활자금용도입니다</t>
  </si>
  <si>
    <t>작년부터현제까지다니던경기도수원에있는개인사업장(식당)에계속근무중이며월급여는인상되어250만원급여일은25일이고통장200만원수령현금50만원수령하고가끔주말인센티브도2~3만원씩수령합니다현제기대출은신한은행370만원(월24만원)국민은행350만원(월11만원)신라저축290만원(월14만원)리드코프300만원정도(월15만원)머니옥션107만원(월19만원)있고기타핸드폰비(13만원),세금(약10만원가량)지출되고있습니다총지출액은106만원정도...나머진생활비용등이포함됩니다총수입250만원이며총지출은100~110만원정도입니다이제마지막으로이번한번만대출을받으려고합니다이번을마지막으로대출은절대안받으려고다짐했습니다지금까지기대출도모두연체없이상환하였고앞으로도정말성실상환할것을약속드리며다시한번간절히도움을부탁드립니다</t>
  </si>
  <si>
    <t>성실하게상환하겠습니다~</t>
  </si>
  <si>
    <t>이직으로인해서자금사정이어려워져서신청하게되었습니다.성실하게상환할수있습니다.믿어주세요!</t>
  </si>
  <si>
    <t>기존대출건은러쉬엔캐쉬250만원-월140,000원씩상환개인워크아웃신청-월240,000원상환휴대폰-60,000원정도..수입은아웃바운드TM일을하고있어서월평균200만원소득직장생활잘하고있구요,,지속적으로돈벌기때문에성실하게상환가능합니다.도와주세요</t>
  </si>
  <si>
    <t>여러분께다시한번힘을얻고자합니다..</t>
  </si>
  <si>
    <t>어머님치아가않좋으셔서임플란트시술을받으셔야하는데아들로서치료비용에조금이나마보템을드리고자이렇게대출을신청합니다.</t>
  </si>
  <si>
    <t>현재전기시설관리직반장으로2년3개월근무중이며세공제급여통장찍힌금액이155만원입니다.지출내역은휴대폰요금8만원차량유류비10만원기타외생활금30만원현재머니옥션상환중인기대출이있습니다..500만원대출이며현재60프로정도상환중이며220만원남은상태입니다.재대출600만원을받아서기대출220을중도완납처리를할생각입니다..상환비용은충분히가능하며현재거래중인거래도단한번의연체없이25일상환일보다항상4~5일먼저입금처리하고있습니다.여러분들의투자부탁드립니다.</t>
  </si>
  <si>
    <t>성실납부하겠습니다.꼭도와주세요</t>
  </si>
  <si>
    <t>자취하는데그전에다니던회사는급여가적어월세내면서생활을하기가힘들었습니다.아무생각없이사금융을쓰게되어이직을하여월급을많이받아도생활이원활하게되지가않습니다.생활비와기존대출금상환하려고합니다.</t>
  </si>
  <si>
    <t>생산직근무하고있습니다.한달급여적게받으면200만원정도되며특근이나야근꾸준히할경우200만원넘습니다.또한달뒤부터는기본급오릅니다.기대출은사금융에4건있습니다.이율은39%~43%월총상환금액은40만원정도입니다.이자만내고있습니다.한달고정지출은월세37만원+각종세금10만원+생활비30만원정도입니다.</t>
  </si>
  <si>
    <t>생활자금대출신청합니다</t>
  </si>
  <si>
    <t>현재인턴직을20일차하고있습니다.이번달부터정규직으로전환될예정이구요.취업준비중에지인들한테빌린돈을아직갚지못하여서너무미안한마음에대출신청합니다.인턴직중에도한달80만원가량현금수령하고있습니다.</t>
  </si>
  <si>
    <t>정규직전환시170만원가량의월급을받습니다.기대출건이1500만원정도있는데한달에원리금균등상환도있고이자만내는곳도있습니다.총4건의대출이있습니다.금액은1500만원으로위에이미기재했습니다.정말성실히갚을자신있습니다.더이상지인들한테너무미안해서지인들사이의신용부터회복해보려고신청합니다ㅠㅠ한달이자관련60만원정도나가는편이고기타생활비관련20만원정도지출됩니다.만약대출해주신다면정말성실히정해진날짜에상환할자신있습니다.꼭부탁드립니다.</t>
  </si>
  <si>
    <t>부동산임대사업자입니다.여러분의도움이필요합니다.</t>
  </si>
  <si>
    <t>작년3월머니옥션을통하여대출을신청한적이있으나최종적으로부결났습니다.당시부결사유는제소유건물에대하여1억2천여만원의가압류가걸려있었기때문입니다.간략하게당시상황을요약하면,저는외국계기업에근무한경력이있으며,그러한경력을바탕으로펀딩을받아사업을한적이있으나서브프라임모기지,유럽발금융위기로인하여큰손실을보고사업을접게되었습니다.당시가압류문제또한동업자와의관계에서비롯되었으나결국패소판결로인하여상당부분배상하게되었습니다.그러나아직젊기에포기하지않고1년동안건설현장일용직,대리기사등닥치는대로일을하였고,그결과법원판결문에의한배상액을전액배상함으로써가압류해지하였으며당시사용하던고리의대출을대부분상환하였습니다.그러나지리한소송전에휘말리며적지않은변호사수임료등이지출되었으며그결과아직도경제적으로약간의어려움이발생하고있습니다.작년까지대부분의빚을정리하였으나홀어머니까지모시고사는덕에만만치않은생활비가들기에500만원은생활자금충당용으로사용하고자합니다.현재현대캐피탈에서600만원(30%),농협카드에서400만원(25%)대출여신이남아있음을확인한상태이나작년한해이자가얼마나무섭다는것을뼈저리게느꼈기때문에조금의이자비용이라도절감해보고자머니옥션에신청하게되었습니다.</t>
  </si>
  <si>
    <t>1.주수입내역-20가구의월세소득이500이넘는적도있었으나전세로의전환등으로월소득이현재350정도됩니다.2.월고정지출내역신한은행건물담보대출9000만원이자비용-40만원우리은행신용대출770만원원리금상환-18만원신한카드카드론400만원원리금상환-20만원6인가족생활비-300만원----------------------------------------------------총비용약400만원3.대출이후상환계획-현재월세수입이350만원지출액이약400만원으로크지는않지만50만원가량적자발생중입니다.적자를보전하고자지인의건설사업장등에서일을도와가며약200만원의수고비를받고있습니다.작년한해동안에는건설용역일이발생하지않을시에는야간에대리운전을하면서생활비를충당해왔습니다.이와는별개로올해안에만기가되는세입자가2가구가있고이들의보증금이시세에미치지못하기에약간의보증금을올려받을계획입니다.500만원상환계획에전혀문제없습니다.4.기타사항1)일년여전에도건물이있으면서금융권대출을받지그러냐는질문을많이받았습니다.우선기존담보대출9천이1순위,세입자보증금이2순위가되기때문에금융권에서3순위대출은절대해주지않습니다.현재수지구청근처의다가구건물의시세가약13억정도로형성되어있음은부동산에문의하시면금새확인하실수있습니다.2)전제명의의집은따로없습니다.즉,1가구1주택자입니다.세법에의하면1가구1주택자는소득세,부가가치세면세사업자입니다.따라서납세사실증명원이나소득금액증명원을통한증명이어렵습니다.다만월세수입통장을한개의통장으로모두수령하고있기때문에주거래통장을통한소득금액증명은3개월이아니라1년이상도가능합니다.참고로우리은행신용대출8백만원받을때는건강보험료납부실적을가지고소득환산하여받았습니다.월건강보험료납부액은27여만원입니다.마지막으로...여러분세상에는정말여러부류의사람이있습니다.남에게자신이가진것을나눠주는사람도있는반면에남이가진것을취하고자온갖수단과방법을가리지않는사람도있습니다.전작년한해그런어려움을겪으면서도모구호단체에월3만원씩기부를하고있습니다.절대로후자의인간은아님을믿어주시기바랍니다."이또한지나간다"는말을되새기며작년한해살았습니다.이제90%이상정리가된상태입니다.나머지마무리만여러분이도와주시길바랍니다.다시한번진심으로부탁드리겠습니다.</t>
  </si>
  <si>
    <t>현금서비스상환으로신용등급상향</t>
  </si>
  <si>
    <t>무리한토지투자및사기로인하여재성상어려움을격고있습니다.저의수입원안에서갚은능력이대는범위에서대출신청금액을산정하였으니여러분의많은도움바랍니다.(성실히상환하겠습니다.)현재nice7등급,kcb8등급으로현금서비스영향으로평점상승에어려움을가지고있습니다.올크레드분석결과현금서비스상환시일주일안에평점상승이가능하다합니다.현금서비스상환과3개월간의연체없는상환으로신용등급평점상승(7~6등급)으로주거래은행인국민은행상품인신용테크론으로로대환할목적입니다.(현재현금660만원보유)</t>
  </si>
  <si>
    <t>1.기존대출내역-신용대출HSBC:5,348천원이율14%=&gt;월상환액70만원SC:40,997천원이율16.2%=&gt;월상환액130만원현대스위스:24,961천원이율34%=&gt;월상환액80만원-담보대출SC:128,527천원이율4.84%=&gt;월상환액40만원우리금융저축:29.000천원이율10%(후순위담보이나담보없음반영)=&gt;월상환액30만원2.주수입원:급여월평균400만원-통신,식비,교통비(기타잡비):35만원3.대출이후상환계획-400만원-(금융상환비365만원+기타잡비35만원)</t>
  </si>
  <si>
    <t>지금현재공인중개사사무소에서일을하고있습니다8월휴가철이라일감이적어져대출을신청하게되었습니다120만원은사금융대출상환예정이고나머지는생활자금입니다8월이지나9월이되면이사철이다가와서수입이늘어나게됩니다현재까지연채기록은없습니다대출금은성실히최우선적으로갚을것을약속드립니다</t>
  </si>
  <si>
    <t>주택담보대출로이자60만원지출사금융대출원금과이자로70만원지출핸드폰과보험료로30만원지출기타생활비로30만원지출로월평균급여250만원에서190만원을제하고도충분히상환가능합니다최대한대출금을상환할수있도록최선의노력을다하겟습니다</t>
  </si>
  <si>
    <t>연체없이꼭갚겠습니다.빌려주세요.</t>
  </si>
  <si>
    <t>이사를하게되면서보증금이부족하여지인한테돈을빌렸습니다.이달말까지갑자기갚아달라고하여급전을구해봅니다.신용등급이낮아서은행쪽대출이어렵고사금융은금리가너무높아여기에서구해보려합니다.</t>
  </si>
  <si>
    <t>현재대출및융자에의한부채는없습니다.월180만원정도소득이있으며연체없이꼭갚아나가겠습니다.도와주세요.</t>
  </si>
  <si>
    <t>저축은행에막대한이자로인해..머니옥션을이용하고자합니다..</t>
  </si>
  <si>
    <t>대출목적으로는저축은행에막대한이자율34.8%를이용하고있어너무나도생활자금이부족하게되었습니다..대출이자에카드남은할부값을갚느라매번빵구가나는신세가되고.여기저기서빌리기도힘들어아는분에소개로머니옥션을찾게되었습니다.저축은행에서현재5월17일자로400만원을대출하여현재연체없이3개월을상환했지만카드값에대출상환까지하고나면매번쪼들려살게되어..머니옥션을통해대출상환을하고여유금을가지고마음편하게일을하고싶어이렇게신청하게되었습니다..</t>
  </si>
  <si>
    <t>기존저축은행에서400만원을대출하였고이자율이34.8%가되었습니다.월상환내역은원금12만에잊11만입니다.거기에대출수수료로만원정도가더빠져나가고있습니다.현재중소기업에서현장직일을하고있으며월수입은150~200정도이며핸드폰사용료가한달에6~7만원정도가나옵니다.식대같은것은회사식당에서해결하기때문에주말에근무하지않는날식대로하루만원정도가소비됩니다.대출후상환계획은낮은이자를신청하는만큼연체없이꼬박꼬박상환위주로갚아나갈생각입니다.높은이자율에허덕이고있는한청년을부디다시한번살펴주시고.좋은생각만하고조금더일을편히할수있게끔도와주셨으면합니다..부탁들겠습니다.</t>
  </si>
  <si>
    <t>고금리대부업2건환승과소액의운영비조로투자요청합니다.</t>
  </si>
  <si>
    <t>안녕하세요~현재모생명사에위촉되어있는사업자등록이있는개인사업자입니다.아무래도사업자의경우대출이쉽지않아,대부업쪽을이용하게되었는데,금액은아주많지는않지만지금부터신용관리와금융경제생활의체계적인관리를통해서밝은미래를꿈꾸고만들어가고자투자자님께도움을요청하게되었습니다.아울러소액의운영자금조로추가요청합니다.사업도안정화단계에접어들면서빠른시일내에머니옥션도투자자님들의신뢰에보답하며상환할계획입니다.</t>
  </si>
  <si>
    <t>매월소득은일정치않지만,그래도월평균300만원이상수입이발생하고있습니다.급여는4월200만원,3월600만원,2월은20만원입니다.2월급여가적게보인다면1월12월11월급여까지첨부하도록하겠습니다.12월은90011월은600만원급여를수령하였습니다.현재사용하고있는고금리대부업2건웰컴론150만원,루스모120만원건환승하게되면,해당건에연체없이납부하는이자로머니옥션상환또한성실히할수있기에,믿고투자요청합니다.또한,매월급여에서상환비용이아래와같이270만원정도를제외한다하더라도머니옥션투자자님들에게성실히상환할여력이있습니다.매월지출비용은통신비와주유비20만원,저축90만원생활비50만원그리고금융상환비90만원정도하면250만원정도지출이발생합니다.여기서금융상환비90만원에는환승코자하는사금융매월25만원도포함되어있기에.그것을투자자님들의도움으로환승하면더더욱제가상환할여력은충분합니다.위촉된사업자로서제삶은신뢰와믿음이기반이되어야만하는일입니다.따라서저는지금도연체없었지만,앞으로도투자자님들께신뢰로상환할수있다고자신합니다.감사합니다.</t>
  </si>
  <si>
    <t>급합니다.대출신정합니다.</t>
  </si>
  <si>
    <t>저는올3월부터개인화물을하고있는31살청년입니다.어려서부터자동차를좋아했고운전하는걸좋아해서,이직업을평생업으로생각하고일하고있습니다.그런데이번에아버지께서목디스크수술을하셨습니다.아버지께서는아파트경비일을하셨는데,급여가많지안았기때문에수술비는제가드렸습니다.그런데문제는이번비수기에제가일을많이못하게되었습니다.집에저와아버지막내동생이렇게3명이서사는데,막내는직장생활을해서.수술후제가간병을했습니다.그래서일할날이조금부족해지고퇴원후비수기때문에제대로일을못해서이번달할부금을못내고있습니다.거기에생활비때문이기도하고요.급한마음에친구에게빌릴렸는데,친구가머니옥션을알려줘서이렇게신청해봅니다.300만원중158만원정도는할부로사용하고나머지는기름값과생활비로융통할계획입니다.이제태풍이지나가고9월부터는일이생기기때문에상환하는데는문제가없다고생각합니다.</t>
  </si>
  <si>
    <t>현재현대스위스저축은행에월338,870원상환하고있으며연체는없습니다.그리고신용카드는타이어구매에큰돈이들어가서리볼빙식으로상환하고있습니다.매달차할부금1,565,454원이들어갑니다.화물차일이무전일있고,제가사는목포지역권일이있습니다.먼저무전일은월300~400정도기름값을뺀수익이남습니다.그리고중요한지역권일이라는게성수기일입니다.배추나양파,마늘등이때는11월부터봄철입니다.월500~700정도(진짜숨만쉬고일하면700)됩니다.그래서이번에대출을받더라도앞으로상환하는데는무리가없다고봅니다.10월부터는같은지역에같은업종에계신형님이볏집일같이하자고하셨습니다.9월달엔무전일하고10월엔그형님일도와드리고하면안정된수익이발생하겠습니다.정말좀..급합니다.도와주셨으면합니다.</t>
  </si>
  <si>
    <t>성실성의껏갚을수있어요</t>
  </si>
  <si>
    <t>지금직장을다닌지한달채안되었지만..신랑은직장다니고있고..저또한이제안정적인직장을다니고있습니다.임대보증금조금모잘라서이렇게신청하게됩니다.성실성의껏갚을수있으니좀만도와주세요</t>
  </si>
  <si>
    <t>6개월이내에최대한상환하겠습니다.이번달이좀모잘라서..다음달명절도끼어있고..부탁드릴께요연체그런것한적은없습니다.</t>
  </si>
  <si>
    <t>열심히지역에서롯데칠성대리점에근무하고있습니다예전술을먹고친구와다투다가지나가는행인의신고를받고온경찰의강제진압에화가나서약간의몸싸움이있었고그후2개월이지나법원에서195만원의벌금이날라왔습니다.갓애기가태어나돌도안지난지금,고정적인수입은있지만정해진날짜에납부해야하는큰목돈이없어서이렇게신청합니다.</t>
  </si>
  <si>
    <t>현재급여170+만원을받으며,대출건은..원캐싱200만(월상환액10만원),산와머니300만(월상환액14만원),농협대출500만(월상환액12만원)입니다총월상환금액은36만원입니다.그외월세25만원에이래저래생활비빠지고여유돈40~50만원정도다달이남지만,갓난애기키우는입장에서언제무슨일이생길지몰라서항상비상금조로가지고있씁니다.충분히상환할수있는능력이됩니다.도와주십시요....</t>
  </si>
  <si>
    <t>투자자님들께..</t>
  </si>
  <si>
    <t>안녕하십니까?통신업에종사하고있는37의남자입니다.5년여를넘게통신업에종사하면서임시직과일용직,또마음맞는동료와같이사무실을내어하청업도해봤지만어려운자금난으로대부업까지손을대어높은금리로이용하게되었습니다.지금은임시직과계약직에근근하며높은이자를어렵사리갚아나가던중우연찮게알고지내던분의도움으로이달중순에일본으로4년여간의고정된건설분야업무로소개를받고가게되었습니다.그래서가기전에높은금리의대부업대출금을전환코자이렇게머니옥션에신청을하게되었습니다.국내기업이낙찰을받아간곳이라급여도국내은행으로입금되고입출금도그곳에서자유롭게가능하다고하니,투자자님들께서기회를주신다면성실히열심히벌어갚아나가겠습니다.</t>
  </si>
  <si>
    <t>24개월500만원을받고자합니다.원리금균등상환으로꼬박꼬박성실히급여가들어오는대로상환하겠읍니다.</t>
  </si>
  <si>
    <t>[생활자금및지인에게빌린돈</t>
  </si>
  <si>
    <t>안녕하세요.제가본의아니개6월30일날일을그만두었어요.그래서그때계획잡아노은일들이다흐트러지면서....좀..나태해졌었달가..일자리도잘안구해지고구해지면이상한곳이고....이래이래지간지나다가섯달째에접어들엇어요.....일을하면서조금모아둔돈은..이번에이사하면서보증금으로내고이사비용으로나가고...제가반려묘를키우는데이번에너무나갑자기힘들개발정이와서애잡개따싶어서중성화도하구요...제가또카드를안써서휴대폰으로11번가같은곳에서소액결제로섬유유연제나쌀김치같은것들을사거등요...폰으로도바로바로할수있어서간편하지도하고..근데이리쓰다보니아직일자리는못구했고금융권대출은생각도안해보고이번에지인에게백만원을빌렸어요월래는10월달까지값기루했는데지인이일이생겨서좀일찍값을수업냐구그러더라구요....그래서고민고민하다가이곳에글을올려보개대었습니다.백만원은지인빌린돈값구나머지백은월&amp;#44558;탈때까지새활자금쓸려구해요.</t>
  </si>
  <si>
    <t>제가목요일부터첫출근을해요.오늘면접보고와서[9월4일]목요일출근하라는통보받았구요.그래도제가아직일주일도안다녀지만....그래도제가낙찰심사확정이댄다면...월급이180~210정도로받아요.최저180이라잡구[다음달월급기준이에요]방세:27만원세금:10만원[저번달에에어콘을많이켜서더나올지도몰라요]폰요금:44만원[실사용금액은12~14정도구요나머진11번가결제금액이에요]18000000-270000-100000-440000=990000열심희상환환잘하갰습니다.</t>
  </si>
  <si>
    <t>안녕하십니까?33세경기용인에거주하는직장인입니다.</t>
  </si>
  <si>
    <t>저는경기용인에거주하고있으며,33세유부남입니다.아내와만1세된아이가있으며보험회사에근무중입니다.지금개인적으로힘든일을겪고있어서돈이필요합니다.생활비도필요하고,여러문제들을해결해야해서이문제들을해결하기위해대출을받으려합니다.</t>
  </si>
  <si>
    <t>기존대출이저축은행두건이있습니다.잔여총액이620만원입니다.집사람과같이벌기때문에성실히벌어서빠른시간에상환하겠습니다.집사람은비정규직으로근무하는데100만원남짓법니다.저는보험회사에근무하기때문에제가일한만큼법니다.열심히해서빨리상환하겠습니다.읽어주셔서감사합니다.</t>
  </si>
  <si>
    <t>안녕하세요공주에거주하는27살의직장인입니다.</t>
  </si>
  <si>
    <t>안녕하세요자동차부품제조생산일을하고있는27살의직장인입니다.제가여기에문을두드리게된이유는보증금마련을위해서입니다.현재부모님과형제들과함께거주를하고있는데,몇개월전에새로입사한회사가아산에위치하고있어서출퇴근이힘듭니다.다행히저희집근처에사시는부장님과카풀로출퇴근을하고있긴하지만,출퇴근에허비하는시간과체력고갈등등으로차라리회사근처로집을얻으면더효율적이라는생각에집을구하고있는데,월세가만만치않더군요.조그만원룸전세보증금이모자라서이렇게대출신청을하게되었습니다.아무쪼록도움주시면이자와원금은성실히갚아나가겟습니다.감사합니다</t>
  </si>
  <si>
    <t>모아저축은행-300쓰고있습니다..한달에수입190여만원.핸드폰비-10용돈-30타대출상환-30적금-20이외에는지출비용없습니다.</t>
  </si>
  <si>
    <t>25살하사출신군필자입니다현재아르바이트하고있고이자납부확실합니다!도와주세요!</t>
  </si>
  <si>
    <t>현재기대출건이3군데있습니다.참저축은행300만원한울저축은행460만원신한카드현금서비스20만원이있습니다.학교가타지역이라원룸에서살고있는데이자납부와월세와생활비를내면서다른활동을못하겠더군요.토익학원과컴퓨터자격증학원을수강하고남는자금은기존의대출을대납하려고합니다.평일에는꾸준히편의점아르바이트하고있고주말에는당일알바열심히나가고있습니다.또한이번에학기가끝나면예전에일했던골프장에서월150이상받으면서일할수있습니다.열심히사는학생입니다.도와주시면감사하겠습니다.</t>
  </si>
  <si>
    <t>1.주수입내역-현재편의점아르바이트월50만원,주말식당서빙월40만원,학교과사무실근로장학생20만원씩벌고있습니다.2.월고정지출내역-기대출상환금액이한달에약30만원나가고,월세20만원정도나갑니다.핸드폰요금은부모님이내주십니다.3.대출이후상환계획-학기중에도편의점과주말식당아르바이트를통해서이자납부에는큰어려움이없으며다음달방학후에는골프장에서일하면서상납할계획입니다.자신있습니다.</t>
  </si>
  <si>
    <t>생활자금빨리낙찰해주세요</t>
  </si>
  <si>
    <t>지금생활비가모자라는상황입니다생활비를쫌만들고싶습니다</t>
  </si>
  <si>
    <t>다음달보나스가나올계획입니다최대한빠르게상환하겠습니다.</t>
  </si>
  <si>
    <t>안녕하세요연세대취업준비생입니다</t>
  </si>
  <si>
    <t>방학이다가오고마지막저를위해투자할취업을위한시간이라고보았습니다많은도움부탁드리며현재금융사에채무가없기때문에꼭성실히변제할수있다고생각합니다</t>
  </si>
  <si>
    <t>1.주수입내역ㅡ과외60만원한달2.월고정지출내역-기대출없음휴대폰비8만원식비및생활자금30만원교통비10만원3.대출이후상환계획-지출을제외시키고줄이는방향으로이자납부가능그리고2014년하반기취업목표로하고있기때문일년뒤전액상환은문제없다고봅니다</t>
  </si>
  <si>
    <t>생활자금필요로신청합니다.출산준비^^</t>
  </si>
  <si>
    <t>이번달28일출산을앞두고자금이필요해서신청합니다.</t>
  </si>
  <si>
    <t>급여날에맞춰서연체없이잘갚아나갈예정입니다.</t>
  </si>
  <si>
    <t>동생이결혼하는데돈이좀모자라서요...</t>
  </si>
  <si>
    <t>이번에동생이결혼하는데좀보테줄라고하는데돈이좀모자라서그럼니다,성실납부하겠습니다좀부탁드립니다</t>
  </si>
  <si>
    <t>월급이15일이니까,성실히납부하겠습니다..</t>
  </si>
  <si>
    <t>생활자금및개인채무상환예정</t>
  </si>
  <si>
    <t>개인적인채무가200만원정도있고생활자금으로긴급히필요합니다.머니옥션을먼저알았더라면불필요한신용조회하지않을수있었을텐데대부업체중개가이렇게불필요한조회기록을남길줄몰랐습니다.</t>
  </si>
  <si>
    <t>급여에서다달이갚아나가려고합니다.성실히상환하려고합니다.중개대부업체에서불필요한과다조회로신용평점이낮을까우려되지만성실히상환하도록노력하겠습니다.</t>
  </si>
  <si>
    <t>생활자금이요</t>
  </si>
  <si>
    <t>생활자금으로쓸려구요제신용이8등급이라캐피탈권대출알아보니29.9프로사금융39프로네요.곰곰히생각해봤는데,차라리이곳에서대출현명한처사인듯싶어대출신청합니다.</t>
  </si>
  <si>
    <t>매달성실히상환납부약속하겠습니다.</t>
  </si>
  <si>
    <t>새롭게직장을얻고힘차게출발하려합니다.도움주십시요</t>
  </si>
  <si>
    <t>제가기존에6년정도다니던회사를그만두고1년여를쉬었습니다.어렵게새직장을구했는데수중에생활비가없으니여기저기자꾸아쉬운소리만하게됩니다.재직기간이길지않고신용도도좋지못해도움받을곳이없어여러분에게도움을요청합니다.꼭좀도와주셔서새출발하는저에게힘이되어주십시요.</t>
  </si>
  <si>
    <t>제가이번에입사한곳이속초에있는농협보험연수원입니다.현재프런트에근무하고있고9월1일자로입사해2달째되었습니다.고정급으로160만원이고이것저것빼니까149만7천원정도됩니다.현재제가기대출로보험약관500만원이있고,한달에나가는비용으로는보험료20만원대출이자4만원한도40만원짜리카드(쓰고갚고쓰고갚고있어요)직장생활을하게되었으니생활비조로어머니에게20만원정도드릴예정이고요첫달월급받은건무직기간에친구들과지인들에게생활비빌린거로대부분상환한상태라여러분들이한번만도와주신다면혼자계신어머니와저의생활비로쓸것이며착실하게12개월로나눠서연체없이거래약속하겠습니다.꼭좀도와주십시요</t>
  </si>
  <si>
    <t>28살잡은이기회를놓치지않고싶습니다.열심히살아보겠습니다.</t>
  </si>
  <si>
    <t>저는20살때부터의류사업을하며혼자힘으로가게도운영을하고중국에서의류수입도하며열심히살았습니다.의류사업을하면서도매판매업의특성상많은물량확보와빠른신상입고가이루어져야되기때문에무리를해서대출을땡겨서물량을대다보니넘쳐나는재고싸움에스스로지쳐업을그만두고..지금까지대기업직원이나공무원대상으로강의하던것과의류사업에만목매달지않고다른관리직도열심히겸업으로하다보니다이력이되어지금cj방송쪽팀장으로입사를하게되었습니다.7월에입사를하게되어지금까지월~일쉬지않고매일일을하며저질러놓았던돈을갚으며생활을하고있습니다.또래친구들여행갈때일을했고또래친구들가방살때전옷조금이라도싼거구할려고밤을새며동대문을뛰어다녔고또래친구들연애할때거래처사장님들만나굽신굽신했었고..또래친구들보다생활력강한이거하나만믿고겁없이뛰어들었고비록그만두었지만후회는하지않습니다.또좋은결과가이렇게저에게왔으니까요..제가창업할때나라에서청년창업기금을받았는데기간연장할려면상환을일부해야만가능하다고말씀을전해들었습니다.아니면전체금액상환을일시납부해야된다고신용보증기금에서말씀을하시는데갑자기이청천벽력같은소리는무엇인지요..일에집중도안되고매일이어지는회의에집중도못하여깨지고..갑자기돈이필요하게되어이렇게글을올리게되었습니다.신용도많이떨어져서이제다른대출회사에손을벌리고싶지도않고정말열심히살아볼려잡은기회를또놓치고싶지않습니다.밝은앞길에장애물로인하여모든걸잃고싶지않습니다.도와주세요..매달10일에월급이입금되니미뤄짐없이꼭갚도록하겠습니다.</t>
  </si>
  <si>
    <t>매달100만원정도(자동차할부.대출원금+이자)휴대폰비7만원교통비15만원(월~일근무..)방비40만원생활비30만원현직장:CJ방송(도급팀)팀장수입:280~300월급입금일:10일통장내역확인가능매달15일139,340상환할것이며상환못할시전액일시상환약속드립니다.</t>
  </si>
  <si>
    <t>자신있는성실상환약속드립니다</t>
  </si>
  <si>
    <t>치과치료를받기위해대출을신청하게되었습니다.</t>
  </si>
  <si>
    <t>안녕하세요임플란트시술을받기위해목돈이필요하여지난번에머니옥션에1500만원을신청했던34세직장인입니다다행스럽게도햇살론을통하여800만원을마련하였고부족한나머지금액을마련해보고자다시한번이곳에신청하게되었습니다.현재서울양천구목동에위치한키즈카페에서22개월째근무중이며월소득은235만원입니다기존대출은유노스코퍼레이션400만원(10개월째연체없이상환중)-매월4일19만2천원신협햇살론800만원-매월15일16만9천원두곳을사용중이며머니옥션을통해도움을받게된다면머니옥션500만원-매월5일48만7천원으로총상환금액은대략84만8천원정도가됩니다..급여에서상환금액을제하더라도150만원정도여유가있기때문에자신있게말씀드리겠습니다..연체없는성실상환약속드리겠습니다..</t>
  </si>
  <si>
    <t>3번째도전입니자.도와주세요</t>
  </si>
  <si>
    <t>시골에계신부모님의경제사정이나빠지셔서조금이나마도움을드리고자신청합니다.12년전무분별한카드사용으로신불자가된뒤모두상환후에아예신용거래를하지않았더니금융거래미비자라고해서다캔슬나네요..</t>
  </si>
  <si>
    <t>제월수입세금제하고170~190정도이고와이프가세금제하고180정도입니다.가계총수입:170+180=350아파트관리비:8만원정도아파트임대료:12만5천원통신비:와이프랑저랑7만원씩14만원생활비:50만원교통비:3만원가끔이용교육비:30만원정도(학원비포함)금융뷰채:집사람이빌린거이자및원금15만원정도이정도가저희집에들어가는돈입니다.나머지는여유자금으로모았었는데이번에부모님을드리고모자라서신청합니다.</t>
  </si>
  <si>
    <t>그냥성실한직장인입니다나름가게에보탬이되어보려고주식투자를하다가손실을좀입었습니다아내몰래지인들에게돈을빌려했는데상환을해야될시기가왔습니다아내몰래돈을만들기가쉽지가않아이렇게도움을요청합니다성실히상환하겠사오니많은투자부탁드립니다</t>
  </si>
  <si>
    <t>현재대기업2년계약과장으로근무하고있습니다입사한지는4개월정도되었습니다물론2년후재계약또는정규직전환예정이고요현재정기급여340~350(실수령액)정도되고요연말성과금및명절보너스가약1,600만원정도됩니다(성과금타결시언론에도나오니까믿으셔도될겁니다.정규직,계약직구분없이동일지급됩니다)상환은급여(아내수령)외시간외수당을별도로수령가능합니다(월30~40만원)그금액과제용돈으로충분히상환이가능하오니많은투자바랍니다현재부채는새마을금고250만원,카드론약300만원,저축은행420만원정도됩니다월60~70만원정도상환되는걸로알고있는데이부분은아내가불입하고있습니다아내도수입이있는직장인입니다지금은회사이직을하고자잠시쉬고있지만요다음달부터다른회사로옮겨출근을하기로예정되어있습니다</t>
  </si>
  <si>
    <t>제발저쫌도와주세요ㅠㅠ</t>
  </si>
  <si>
    <t>제나이20살에9개월된애아빠입니다애기엄마는애놓자마자바로자기살길살겠다고도망가고그후로계속제가키우고있습니다가족들과는일체연락이끈긴상황이구요저번달에애가아파서어린이집도못가고해서제가일을보름정도않나갓더니회사에서짤라버리더군요하지만얼마전다시새로운직장을구해서다니구있습니다그런대저번달에보름정도일안한탓에이번달생활비하고집세과애엄마가전던휴대폰3대의할부금과미납요금때문에집에서도쫏겨날판이구연체요금대문에체권추심쪽으로넘어간상태입니다ㅠ제발저쫌도와주세요</t>
  </si>
  <si>
    <t>월급170육아보조금15할부금상환30집세40휴대폰요금10매월정해진금액대로꼬박꼬박갚아나가겠습니다도와주세요ㅠㅠ제발ㅠㅠ</t>
  </si>
  <si>
    <t>생활자금대출구합니다.</t>
  </si>
  <si>
    <t>1.상환내역*국민은행(12%,원리균등상환으로월210,000원납입,현재10회납부,잔액7,000,000원남음)*농협(10%,원리균등상환으로월190,000원납입,현재9회납부,잔액6,000,000원남음)*현대저축은행(38%,원리균등상환으로월210,000원납부,현재1년사용,잔액3,000,000원남음)*HK저축은행(38%,원리균등상환으로월210,000원납부,현재8개월사용,잔액2,500,000원남음*유니온저축은행(35%,원리균등상환으로월120,000원납부,현재3개월사용,잔액2,300,000원남음)그외카드사용(비씨카드,국민카드)월600,000원가량납부통신비(핸드폰)월50,000원납부2.주수입원-한성복지재단산하기관기장장애인복지관근무중연봉2700만원,매달급여230만원,월급통장으로받음-주업무:사회복지사(정규직/사무직)3.상환계획-월급여230만원중상환금액150~180만원제외한금액50~80만원으로원리균등상환으로상환예정임.(연2회보너스(2월,9월)달엔부수입약50~100만원예정)</t>
  </si>
  <si>
    <t>살려주세요!!!!</t>
  </si>
  <si>
    <t>현재24살직장인입니다.연봉은1800정도입니다.많은보수를받는회사는아니지만안정적입니다.친구를잘못사귀면서시작된많은대출이감당할수가없습니다.지금은70%정도거의상환을했지만,,,나머지부분에대해너무힘이들어서이렇게염치를불구하고부탁드립니다.도와주세요..</t>
  </si>
  <si>
    <t>지금가지고있는대출은저축은행500과카드론대환대출300이있습니다달에상환금은저축은행15만원과카드25만원이있고,,다른신용카드는쓰지않습니다.연봉에비해상환금이적은데왜대출은받냐고생각하시는분들도계실겠지만...저희집에유일하게돈버는사람이저뿐이라서이40만원도너무나힘듭니다...만액대출은해주신다면제목숨을바쳐서상환할것입니다.정확한날짜에상환할것을약속드립니다.</t>
  </si>
  <si>
    <t>학비마련대출신청이요</t>
  </si>
  <si>
    <t>동생대학등록금마련하고자대출신청합니다동생이만20세가아이라서학자금대출이어려워오빠인재가대출신청합니다</t>
  </si>
  <si>
    <t>1.현대캐피탈자동차구입목적으로대출1500만원있음2.월원금과이자73만원씩불입중그외는없음3.24개월원금분활상환으로신청합니다꼭좀부탁드립니다</t>
  </si>
  <si>
    <t>결혼자금대출신청합니다.</t>
  </si>
  <si>
    <t>결혼을하려고준비중인35세직장인입니다.늦었다면늦은나이에결혼을하려고하는데집안사정으로인해준비자체가많이빠듯해졌습니다.더구나저도그렇고결혼하려는분의사정도그다지좋지가않아이렇게도움을요청하게되었습니다.상환일자반드시꼭지키겠습니다.도와주신다면성실히살아보도록하겠습니다.</t>
  </si>
  <si>
    <t>1.각종대부(2,000만원)-4곳(월56만원)-주수입원-급여(월209만원)세금후통장입금액-휴대폰,인터넷-통신비15만원-매월급여일에원리금상환희망합니다.</t>
  </si>
  <si>
    <t>전세자금이필요합니다무슨일이있어도연체는안하며약속한날짜에분명하게상환하겠습니다</t>
  </si>
  <si>
    <t>급여일에약속한날짜에분명하게상환하겠습니다</t>
  </si>
  <si>
    <t>저에게희망을주셨으면...</t>
  </si>
  <si>
    <t>안녕하세요.취업준비생서태욱이라고합니다.전에다니던지역케이블방송에서설치기사로근무중에오토바이로이동중교통사고로인해부득이하게그만두게되었습니다.다른곳에이직하려고알아보던중에네트워크관련자격증공부가필요해서학원을다녀보려고합니다.IT쪽학원이학원비가만만치않아서제가가진돈으로준비해보려고하는데학원비도부족하고생활비등등자금이부족한실정입니다.33살이라는나이에이직이만만치않은상황인것을알기에정말열심히배워서자격증도따고취업에대한의지가여느때보다강하다고자신할수있습니다.이글을보시는여러분들께염치없이부탁의글을올립니다.저에게희망이되어주시길...</t>
  </si>
  <si>
    <t>1.주수입내역-백화점알바:월100이상수령2.월고정지출내역-핸드폰비,교통비,생활비카드값으로약35만원지출,기대출이자월45만원지출3.대출이후상환계획-지금당장에목돈이들어가는것이라백화점알바비로월상환을할수있습니다.</t>
  </si>
  <si>
    <t>집안사정때문에신청합니다정직성실납부하겠습니다.</t>
  </si>
  <si>
    <t>아버님이건설회사다니시는데경영악화로인해서급여가나오지않아,가사일보시는어머님이세금때문에돈이필요하다고하시어부모님께도움을드려야하는데돈이부족하여대출신청합니다.</t>
  </si>
  <si>
    <t>매월20일에칼같이입금할예정이며,2013년3월이전까지중도상환하여정리할계획입니다.현재개인적으로는현대스위스저축은행에서600만원대출이력이있으며,현재6개월째상황중입니다.월상환금액은30만원이며,24개월로상환중입니다.기타통신비10만원/개인사용비(식대교통비)30만원입니다.성실하게정직하게납부가능합니다.투자자분들의많은도움간절하게부탁드립니다.</t>
  </si>
  <si>
    <t>생활자금및부모님생계자금</t>
  </si>
  <si>
    <t>안녕하십니까..울산에거주하는35살기혼남자입니다..제가3년전에사업을하면서은행및대부업체에빛이많이생겼습니다..그래서집도팔고이것저것다해보면서올해1월에죄다정리를했습니다..3년이라는시간참길더군요..빛해결하면서부모님한테손도많이벌렸고어쩌다보니저때문에부모님이힙겹게3년을살아오셨습니다..인제빛도다청산했습니다..문제는얼마전에월세로살던빌라가경매로넘어가게되면서집을구한다고지인분한테돈을300만원을빌려서한달에30만원씩갚았는데갑자기지인분도급하다고빨리갚으라고성화라서..도움받았는데급하다고갚으라는데못갚아드리니참답답하기짝이없습니다..거기다가어머님지병까지또발병하셔서...애들2명이랑집사람먹여살리다보니어머님한테는해드린것도없는데..이번에여기서대출을꼭받아서좀도와드릴려고합니다..</t>
  </si>
  <si>
    <t>농협에적금담보대출로390만원이있었는데집구하는데섰습니다.통장해약하고어제대출금다갚았습니다.지금현재대출은없습니다..카드현금서비스10만원있습니다..좀전에선입금해서없습니다...지금현재현대중공업하청업체에서일한지는2년됐는데올해6월달에월급을좀올려주는업체가있어서그리로옮기게됐습니다..4대보험다들어가구요..평균월250정도됩니다..세금띠면220만원정도되겠네요..월세다보니월세비도좀많이나가고그외에는최대한아끼면서살아갈려고합니다..제가3년동안빛에시달리다보니..연체이런건절대로안합니다..아무쪼록잘읽어주시고잘선택하셔서투자를해주시기바랍니다..지출비용생활비:월세(70)공과금(5)휴대폰(15)애들어린이집및보험(20)잡비(50)&lt;--잡비는먹고살아야겠죠..출퇴근비포함입니다부모님생활비(30)총:170만원머니옥션에대출신청이된다면월상환액37만원포함208만원정도나옵니다...절대연체하는이은없을꺼라봅니다..</t>
  </si>
  <si>
    <t>현재대학교4학년2학기한한기남았습니다.그동안학교다니면서아르바이트도틈틈히하고장학금을받아서등록금을해결했지만.마지막학기의경우제가아르바이트를하지못하게될것같습니다.취업준비로인하여,학교다님과동시에학원을병행하려고합니다.그럴경우자금이필요해서신청하게되었습니다.</t>
  </si>
  <si>
    <t>1.주수입내역-평균적으로한달에50만원정도용돈을받습니다.2.월고정지출내역-기대출상환금액-한달에14만원,휴대폰요금-부모님대납,식대-10만원차비-부모님대납3.대출이후상환계획-용돈을아끼고,또제가계속준비중인공모전들의상금으로상환을실시하겠습니다.</t>
  </si>
  <si>
    <t>저도2013년에는희망을가질수있도록부탁드려요</t>
  </si>
  <si>
    <t>저는두아이와남편을둔아내이고엄마입니다.글쓰는재주가없어서..남편은일을안하는사람은아닙니다.단지열심히일(현장일당직)을하지만,하청업체들의임금체불(1년가까이)로가장으로써힘들어하고있습니다.큰아이는초등학교5학년이구요.작은아이는유치원생입니다.저는어린이집보조일을하고있구요.임금체불로가정에생활이너무많이어렵습니다.전기.까스.작은아이원비,큰아이교육비,월세,병원비등등이체불되어있는것이저에급여로는한꺼번에너무감당하기힘이듭니다.남편에임금이바로받을수있다면가능한일이지만,현실적으로너무어렵습니다.부탁드립니다.자꾸만제가저에게자신이없어지고있습니다.저에게희망을가질수있도록부탁드려요.</t>
  </si>
  <si>
    <t>어린이집급여:75만원아르바이트:30만원어린이집수당:25만원(1월부터야간근무시작하기로했습니다.)고정수입은130만원입니다.(남편에임금이들어오면더상환할수있습니다.)생활비(의.식.주):20만원통신.세금.교육비:30만원월세:30만원펀딩:28만원(낙찰받을시상환)펀딩여러분부탁드려요.약속은꼭지키도록하겠습니다.2012년이너무힘이듭니다.감사합니다.</t>
  </si>
  <si>
    <t>중고차량구입관련하여소액대출받아보고자합니다.</t>
  </si>
  <si>
    <t>기존에타던차량에결함이고쳐지지않아고생하였고마침아버지가국가유공자가되셔서유지비가좋은LPG차량으로교체하고자하는중,300만원정도의추가자금이필요하여머니옥션을이용하게되었습니다.</t>
  </si>
  <si>
    <t>1.주수입내역-.급여소득자입니다.매월215~220만원정도의수입으로생활하고있습니다.(기본급외비정기적수당제외금액)2.월고정지출내역-.농협대출(현잔액1700만원)5년8%상황중이며,매달40만원정도지출되며,원금균등상환인지라불입금은조금씩감소합니다.-.통신비10만원,차량주유비30~40정도(출퇴근거리왕복50km)나가며,-.생활비30,그외부모님용돈등불규칙적으로나가는금액이있습니다.3.대출이후상환계획-.대출금액300만원밖에되지않고,신용등급도그리좋은편이아닙니다.그럼에도불구하고18개월상환및20%의이자를납부하겠다고말씀드리는것은,몇달납부후,돈이모이는만큼조기상환을하고자합니다.투자자님들의큰수익성은없을수도있으나,안정성을고려하시어투자를부탁드리는바입니다.-.과거에신용등급4등급계속유지하였으나,보이스피싱사기로인하여카드대금을한달정도연체하였던기록이생기며,8등급까지떨어졌고,그후다시상승하는추세이오니참고하여주시기바랍니다.-.이곳대출신청자분들모두성실상환을기본전제로진행을하시는만큼,저또한성실상환의의무와조기상환의목표를달성해보도록노력하겠습니다.-.그외궁금하신사항은댓글달아주시면수시확인후답변드리도록하겠습니다.감사합니다.</t>
  </si>
  <si>
    <t>생활자금이절실히필요합니다.</t>
  </si>
  <si>
    <t>저는시급제로공장에다니고있는한아이에엄마입니다.지금아이를집에맞기고열심히돈벌어서아이와같이살려고노력하고있던중에이번에한부모가정혜택으로국민임대주택에당첨이되었는데월세보증금이없어서좋은기회인데놓치게생겼습니다.드디어좋은환경에서아이와같이살수있는기회가생겼는데....다른대출도알아봤지만제입장으론대출이힘들다는이야기만듣네요얼마전인터넷에서이런대출제도가있다는걸알고마지막희망을가지고신청해봅니다도와주세요</t>
  </si>
  <si>
    <t>현재직장은파워포인트라는회사를다니고있고월수입은주야2교대근무중이니기본180만원이상되고요지출비용은집에50만원송금헨드폰10만원방세및공과금40만원정도라월세비용줄여서값아나가면충분히값을자신있습니다꼭믿어주세요</t>
  </si>
  <si>
    <t>검증된거래내역을토대로성실하고정직하게상환할것을약속드립니다.</t>
  </si>
  <si>
    <t>안녕하세요.머니옥션을한번더찾게된20대청년입니다.현재직장을잡아성실하게살고있는데,고금리저축은행의채무를일부대환하고,나머지자금으로연봉재협상시경쟁력을높이기위하여자격증등자기개발에투자하려는목적과갑작스런사정으로도움을요청드리게되었습니다.현재까지9회정도아무문제없이성실하게상환하고있으며,앞으로도성실하게상환할것을약속드립니다.</t>
  </si>
  <si>
    <t>기존대출은정부학자금대출1,300만원(월이자약5만원),저축은행한곳에각각500만원(월이자11만원),또다른저축은행한곳에180만원(원리금균등상환금액13만9천원)머니옥션에340만원(원리금균등상환금액월27만9천원)이렇게있는데,이번에저를도와주시게되면저축은행대출180만원을전액상환후자기개발과일부긴급자금으로사용할계획입니다.현재외국계회사(전세계지사12개국)에근무하고잇으며,연봉은2,400만원이며주말에는지인이운영하는프랜차이즈음식점을도와주며생기는월50정도의추가소득이있습니다.정직원으로전환된지얼마안되어서인턴시절월급이너무적은탓에상황이좀힘들었는데12월부터는현재보여지는수입이더증가하므로충분히성실하게상환해나갈수있을것입니다.지금껏연체한번한적없는정직한사람입니다.월고정지출은휴대폰비10만원정도와보험료3만원정도말고는특별히없습니다.조금더발전해나가는20대를응원해주십시오.감사합니다.</t>
  </si>
  <si>
    <t>결혼한지2년되어가는성실한직장인입니다긴급생활자금도와주세요</t>
  </si>
  <si>
    <t>연말이다가오고대출불입금이자가너무높아힘이듭니다..나갈지출도많고긴급생활자금요청드립니다.</t>
  </si>
  <si>
    <t>기대출내역기업은행800만원(10.5%)동부저축햇살론(10.1%)sc저축330만원(25%)기은캐피탈270만원(26%)신라저축330만원(39%)이렇게채무내역이며내년초1/4분기성과금으로채무내역을줄일계획이며금번대출이실행이되면이행날자인25일에성실히변제할계획입니다한번도연체라는거해본적없습니다.</t>
  </si>
  <si>
    <t>생활안정및상환목적안녕하세요.가족생계의문제로사회에나온지1년이조금넘었으나대출을좀이용하게되었습니다.당장돈이필요하게되어문을두드리게되었으며,성실히일하며연체없는상환하겠습니다.투자부탁드립니다.</t>
  </si>
  <si>
    <t>연봉은2800만원정도이며상여금,성과급등의돈은따로지급받고있습니다.국민은행:3,466,672/한성저축은행:300만원/HK저축은행600만원/세람저축은행900만원월평균급여190만원정도이며/년2회상여급/년2회성과급지급받고있습니다.한달대출상환금액평균60만원미만으로지금까지연체된적한번도없고투자해주신다면성실하게상환하도록하겠습니다.</t>
  </si>
  <si>
    <t>2년째열심히일해온직장인입니다.수입보다지출이더큰생활을하다보니이리되었습니다.여러말하지않고매달말일이월급날이니미리미리준비하여성실히갚을계획입니다.</t>
  </si>
  <si>
    <t>전직장까지하여3년차되는직장인입니다.지금일하는회사는1년8개월되었습니다.살다보니제뜻대로일이되지않아생활안정자금으로신청하게되었습니다.사용용도는누나병원비지출용과제개인생활안정자금용도입니다.최대한조기마감부탁드립니다.투자자님들.</t>
  </si>
  <si>
    <t>기존대출내역:새마을금고20만원저축은행2건50만원사금융4건30만원100만원정도들어가고있습니다.주수입원은200만원통장수령하고있으며영업비와시간외수당명목으로50만원정도현금으로받고있습니다.대출금은꼬박꼬박성실히납부하겟으며위에대출건도여지것연체없이잘성실히납부하고있습니다.도와만주신다면열심히살겠습니다.</t>
  </si>
  <si>
    <t>햇살론승인나기까지잠깐이용합니다도와주십시오</t>
  </si>
  <si>
    <t>생활자금으로급히필요하게되어서햇살론이용하려고가조회를했는데생계자금으로800만원이나와서24일오전서류접수를하기로했는데12월햇살론마감이되어서1월초에진행하기로했습니다.근데그전에200만원정도가급히필요해서요머니옥션을문을두드립니다.</t>
  </si>
  <si>
    <t>현재기대출건은캐피탈,저축은행,카드론등등이용하고있습니다.햇살론으로캐피탈은대환을할꺼구요나머지는캠코에서진행하는바꿔드림론으로다시환승할계획입니다.27일햇살론서류접수하면1월둘째주까지는처리가됩니다.햇살론승인되면바로상환할예정입니다.현재금융회사재직중이라서연체안합니다!!상환계획확실하니한번만도와주십시오</t>
  </si>
  <si>
    <t>현금융업회계직장인의대부업을대환하고자합니다.</t>
  </si>
  <si>
    <t>집에몸이조금불편하신아버지의병원비를지출하다가대부업까지이용하게되었습니다.현재는3금융2건-1000(39%)2금융1건-300(39%)지출중입니다.</t>
  </si>
  <si>
    <t>1.주수입내역-주단위수입내역보단작년소득세원천기준으로43002.월고정지출내역-보통월급여330중생활비(식대+퐁신+교통)100을제외하고모두원리금으로가능합니다3.대출이후상환계획-현재39%인채무1500을20%로줄인다면월20이상의이자감소효과가발생합니다매달고정일25일에원리금을이상없이갚을계획입니다.현재채무내역으로는1금융기업은행1000만대출현재300만남음(2014년8월추석상여로모두대환예정)2금융동양생명보험5000만대출현재5000만남음(임직원전세대출로전세권설정및신용보증담보대출이므로만기일시상환)예주저축은행1000만대출현재800만남음(햇살론생계형으로월불입25만)대한저축은행1000만차량담보대출현재950만남음(20%로현재월불입20만)세종저축은행300만현재270만남음(대환예정)</t>
  </si>
  <si>
    <t>도움부탁드립니다.연체없는상환약속드려요...</t>
  </si>
  <si>
    <t>회사생활을하다그만두고잠깐제장사를했는데사람일이라는게제마음처럼안되네요..그러면서대출을받게되고생활적으로힘이들게되었습니다.다시전회사에프리로일하면서열심히살아가고있으니도와주세요..연체없이잘상환하겠습니다..</t>
  </si>
  <si>
    <t>이전롯데캐피탈600-150정도남은상태이고웰컴300-180조이300-180연체없이상환중입니다.급여는150+입니다..지금껏연체없이상환하여왔습니다.</t>
  </si>
  <si>
    <t>노인요양원이전자금대출</t>
  </si>
  <si>
    <t>고양시일산에서요양원을5년째운영하고있습니다.현재21분의의어르신을모시고있는데,관련법개정으로인하여13분의어르신이퇴소하셔야하는상황입니다.인근지역에23분의어르신을모실수있는요양원자리가나와임차보증금과인테리어비자체자금이부족하여대출을받으려합니다.</t>
  </si>
  <si>
    <t>주수입원:노인요양원운영주수입금액:고정수입금액:월3000만원(건강보험공단청구금액:2000만원수급자자부담:1000만원)고정지출내역:월2500만원인건비1500만원임대료300만원식대.기타700만원상환계획:시설확장을통해추가로모시는어르신10분에대한수입월1500만원-지출월1250만원=250만원에서월대출원리금상환액1,852,690원가능함.</t>
  </si>
  <si>
    <t>생활자금및긴급자급필요건으로대출을신청합니다.</t>
  </si>
  <si>
    <t>안녕하세요30살의직장인입니다.2~3년전부터계속되는여름폭우및무상급식으로로농수산물도소매업을하시는부모님께서심하게타격을입게되어생활자금및긴급자금에보탬이되야하는상황에오게되어2~3년전대출을몇건씩진행하게되었습니다.대출건에대해서는연체없이성실히납부해오고있지만대출이나신용등급에대해정확한지식이없던터라금리가높은대출을진행하게되어매달상환하는이자와원금에대한부담이높습니다.또한직장생활을하다보니생활비나경조사등으로여유자금이없어긴급자금으로현금서비스을사용하게되었는데,적은금액으로여러건사용하다보니당장은긴급자금으로용이하지만그로인해신용등급이많이하락되어있는상태입니다.집안에사정으로또는큰일로자금이필요하게될경우를대비하여신용등급및재정관리를지금이라도제대로관리하기위해이렇게신청하게되었습니다.</t>
  </si>
  <si>
    <t>가.기존대출내역및상환현황1.현대캐피탈-2011년8월(60개월)금리약35%-현재500만원중170만원상환,잔액330만원2.현대스위스상호저축-2011월11월(60개월)금리약29%/-현재600만원중100원상한,잔액500만원3.아주캐피탈-2012년1월(36개월)금리약35%-현재1,100만원중잔액980만원4.현금서비스5건총280만원(금번대출로상환예정)나.수입관련현재교육서비스계열에서관리팀7년차경력정규직사원이고,대기업(법인)기업입니다.월평균급여는약150만원이고그중대출원금및이자로80만원+통신비20만원(부모님핸드폰포함)+생활자금(식비,교통비,카드사용비등기타)는평균50만원입니다.기대출건은저금리전환대출로월상환이자금액이감소되면금번대출금액완결시현금서비스금액상환후이자금액감소금액으로월상환예정입니다.</t>
  </si>
  <si>
    <t>지금대출받은이자가너무비쌉니다!!!도와주세요....</t>
  </si>
  <si>
    <t>연체없이성실하게감사한마음으로갚으며살겠습니다.도와주세요....!</t>
  </si>
  <si>
    <t>패백비용이필요합니다</t>
  </si>
  <si>
    <t>조만간결혼을할예정이나패백비용이모자라서신청하게됩니다기존대출은사용중이지만한번이라도연체한적은없습니다</t>
  </si>
  <si>
    <t>대출내역국민5배9십만원금리잘모름솔로몬저축은행3백2십3만9천원금리잘모름농협(햇살론)2백7십7만원러시.미래총300정도금리38.9%절대연채하지않고잘상환하겠읍니다꼭도와주세요~</t>
  </si>
  <si>
    <t>★대출목적★1.대출을하게된계기2010년4월26일에학원사업자등록을마치고,견실하게학원을운영중에있습니다.하지만,워낙자기(본인)자본이부족한상태에서시작해서개인적인채무등이생겼습니다.제도권채무는착실히상환중에있으나,개인적채무는변제해야할상황이고,또한,사업하시는분들은다아시겠지만,얼마간의여유자금(통장잔고)을가지고규모있게계획적으로지출을하길원합니다.이에머니옥션의문을두드립니다.부디,아래의글들도찬찬히읽어주셔서많은응원과협조부탁드립니다.2.대출금의사용용도(1)개인적채무2,000만원(1,000만원씩총두사람)(2)운영자금500만원</t>
  </si>
  <si>
    <t>취업준비중인휴학생입니다.</t>
  </si>
  <si>
    <t>취업준비중인휴학생입니다.취업준비중이라학원시간때문에별도의고정수입원없이가끔나가는전산A/S일로자금을충당하고있었는데이제학원을다니지않고혼자공부하게되어고정수입이있는아르바이트자리를알아보려하는데아르바이트를구해도임금이익월에나오기때문에그동안사용할목적으로대출을신청합니다.</t>
  </si>
  <si>
    <t>1.주수입내역-주수입은평균한달에10일정도일용직전산및A/S기사로월40정도됩니다.2.월고정지출내역-교통비10만원가량,식비20만원가량,머니옥션5월대출금한달에17만원가량2번남았습니다.3.대출이후상환계획-고정아르바이트를할계획이기때문에거치기간이끝난후모이는대로최대한조기상환할계획입니다.</t>
  </si>
  <si>
    <t>성실히상환토록하겠습니다</t>
  </si>
  <si>
    <t>대출의목적은어머님의병원비일부및생활안정자금입니다</t>
  </si>
  <si>
    <t>현재신용회복으로19만원의금액을상환중이며,6개월유예설정5월까지2만원납부중입니다또한기대출이1000정도로600정도남았으며월40만원상환중입니다제가대출을받을시월35만원정도상환할수있습니다</t>
  </si>
  <si>
    <t>고금리로대출받은것을상환하려고합니다.</t>
  </si>
  <si>
    <t>작년에받앗던고금리2곳을상환하려고합니다.</t>
  </si>
  <si>
    <t>저는안정적인법인회사에서일한지1년되었고작년기준연봉2600만원을받고있으며그외추가로창고임대료매달40만원씩수령하고있습니다.젊은나이에결혼해서금전적으로많이힘들었지만이제다른대출금도완납하고어느정도안정이되가고있는상태에서고금리를대환하기위하여대출신청을하게되었습니다.현재기대출은아래와같습니다.신한은행학자금510만원(이자+원금10만원납부)에이원캐피탈차량담보대출199만원(이자+원금18만원납부)39%태강대부신용대출257만원(이자+원금14만원납부)39%연체없이잘갚아나가고있습니다.그외지출은생활비등으로나가고있습니다.대출을받을수있다면에이원,태강의대출금을상환하려고합니다.32만원나가던것을26만원정도로낮춤으로더욱성실하게납부할수있습니다.저를믿고투자를해주신다면절대실망시키지않고성실납부하겠습니다.</t>
  </si>
  <si>
    <t>저축은행사용금액상환하고자합니다.</t>
  </si>
  <si>
    <t>신용도회복과사업장확장을위해저축은행에서받은대출상환하려고합니다만기일시상환이부담되어원리금일시상환으로상환코자합니다.이자납입이나카드연체한적없고모두성실히납부했습니다.원리금일시상환으로차근차근갚아나가려합니다.</t>
  </si>
  <si>
    <t>솔로몬저축은행1,900,000(만기일시상환)hk저축은행4,547,000(원리금균등상환으로총800만원중345만원상환)신라저축은행2,984,000(만기일시상환)잔여대출금액:9,435,000기존대출건월상환금내역:솔로몬저축은행이자65,000원hk저축은행이자+원금486,000원신라저축은행이자98,945원=월650,000/월수입350만원주수입원동대문어머님소유의매장에서의류및악세서리도매업을하고있습니다.실질적운영하고있으며2월말부터본인명의로사업자전환합니다.고정수입금은통장입금150+현금200만원으로350만원정도입니다.월고정지출내역보험및새마을저축30만원핸드폰사용료15만원식대및생활비150-180만원월수입대비지금까지65만원상당연체없이갚아왔습니다.두건은이자만납입했던상황이었는데..원리금이자를같이납입할수있는조건에서같은금액이므로앞으로의상환에도문제없음을약속합니다.</t>
  </si>
  <si>
    <t>직장과별개로특허를득하여제품샘플제작비용으로사용코자함</t>
  </si>
  <si>
    <t>매월25일급여일에정해진결제액수에맞춰갚아나갈것입니다.</t>
  </si>
  <si>
    <t>연체없이성실히상환하겠습니다</t>
  </si>
  <si>
    <t>*자녀등록금:35만원*비상생활자금:65만원</t>
  </si>
  <si>
    <t>*신복위:9만원*사금융:7만원(200만원대출)*회사원,사무직,부장1.2년근무중(이직)*급여월5일,수령액285만원</t>
  </si>
  <si>
    <t>다시찾아왔습니다.</t>
  </si>
  <si>
    <t>다시는도움의손길없이잘생활할수있으리라생각했는데예상치못한곳에지출이발생하여또한번찾아왔습니다.신랑사업초기비용(에어컨AS)에가지고있던현금은거의대부분소진한상태이고,신용카드로생활해오고있는데아시다시피신용카드라는게쓸때는좋지만후폭풍이엄청나기에처음부터카드사용은자제하고자염치없지만다시한번도움청하러왔습니다.</t>
  </si>
  <si>
    <t>결혼을하면서제명의로대출을전부모았습니다.작년에사업자금과결혼자금등으로기대출이많이발생되었습니다.신랑은작년10월에본인사업을시작했습니다.사업하는데신용이얼마나중요한지알기때문에만약을대비하여한사람이라도신용을깨끗하게유지해야되지않겠냐라는생각으로제앞으로대출금을모으는걸로결정했습니다.신랑명의로대출문의를해봤지만아직소득신고가되어있지않아은행권에서는대출이불가하다는통보를받았습니다.그래서다시한번도움을요청하고자머니옥션을찾았습니다.머니옥션을비롯하여타은행대출거래시연체단한번도없이제날짜에상환액입금하고있고소득도고정적으로발생하고있습니다.신랑하는사업이에어컨설치및AS분야인데아시다시피4월부터8월까지성수기입니다.중도완납을하면했지연체될일은전혀없습니다.3월달에자금흐름이원활하지못할것같아미리자금확보를해놓고자이렇게다시찾긴했습니다만,기대출이많다는이유로탈락할수도있을것도같습니다.그래도일단은희망을갖고기다려보려고합니다.</t>
  </si>
  <si>
    <t>2년간잘사용했고.이번에도마찬가지로잘사용하겠습니다.</t>
  </si>
  <si>
    <t>2년전첫취직을위해보증금문제로300만원을대출해서이제만기를한달앞두고있습니다.이젠기존에있었던사금융들을어지간한건다바꿔드림론및기타방법으로대환을하였으나그당시기간이모자라대환을못한사금융한곳이3년간이자만납부하고원금은그대로인상태입니다ㅠㅠ...직장생활을해도한번에목돈이생기는일이드물더라구요..그러다보니이자율을조금이라도낮춰원금과함께상환하기위해다시대출을하려고합니다.</t>
  </si>
  <si>
    <t>직장생활하며월250~350만원을수령합니다.자동차할부40,바꿔드림론과햇살론으로50만원,리드코프10여만원,방값32만원,집에용돈으로50만원그외에생활비(핸드폰비전기세가스비등등)30만원210만원을사용하고남은40~140만원을상환비용으로성실하게상환하도록하겠습니다.</t>
  </si>
  <si>
    <t>성실히갚아가겠습니다.</t>
  </si>
  <si>
    <t>안녕하세요.대출이필요해서부탁드립니다.</t>
  </si>
  <si>
    <t>안녕하세요.어머니건강이좋지않아수술을하시고,그비용때문에대출이필요해부탁드리게되었습니다.기대출이좀많고해서다른대출이어려운사정이고,친구들하고해서돈을빌려서250정도부족하여여기글을남기게되었습니다.부탁드립니다.</t>
  </si>
  <si>
    <t>1.주수입내역-월수입이500정도되며,400~600정도사이를왔다갔다합니다.2.월고정지출내역-기대출이자를포함하여70정도지출하게되며,현재생활비및병원비등해서100만원정도남게되는데열심히갚겠습니다.</t>
  </si>
  <si>
    <t>급하게학원비대출신청합니다~</t>
  </si>
  <si>
    <t>대전에서직장재직중인휴학생입니다.급하게학원비및생활비가필요해대출신청합니다~</t>
  </si>
  <si>
    <t>기대출은국민은행650우리은행300있구요러시300리드코프250있습니다.월에약25만원정도나가구요통신비및생활비약40만원정도사용합니다.월급은145만원정도통장수령하구요상환은연체없이원금균등12개월상환하겠습니다~</t>
  </si>
  <si>
    <t>현재왼쪽어금니가없어생활이불편합니다.투자자님들도와주세요..ㅠ.ㅠ</t>
  </si>
  <si>
    <t>안녕하십니까?현재제가왼쪽어금니가없어생활에큰불편하여임플란트비용이필요합니다.어금니없이생활한다는것이이렇게나불편한것인지몰랐으며주기적으로오는통증은끔찍한고통입니다.투자자님들은혜를배풀어주십시요.어금니가없는것을인증하시라고하시면사진을찍어인증하겠습니다.</t>
  </si>
  <si>
    <t>현재울산에있는한주금속에서일을하고있습니다.연봉은3060만원이며한달에150만원2달에1번씩상여금이나옵니다.현재대출중인곳은현대스위스,HK저축,루스모,SC은행,원더풀이며한달에이자및원금으로상환하는금액은74만원입니다.한달원급150만원에월상환금액74만원을빼고생활비20만원빼도충분히상환할수있는여유가있습니다.원금및이자는절대미뤄지지는일없도록하겠습니다.</t>
  </si>
  <si>
    <t>이사보증금이급하게필요합니다.</t>
  </si>
  <si>
    <t>이번달이계약만기라서보증금을올려이사를가고자합니다.계약이얼마남지않아서급하게자금이필요합니다.</t>
  </si>
  <si>
    <t>1.기존대출내역현대스위스40만:250,000원-2013년5월까지현대스위스150만:88,000원-2014년7월까지솔로몬650만:360,000원-2015년1월까지HK저축300만:200,000원-2013년5월리드코프300만:자유균등상환미즈사랑200만:자유균등상환웰컴론130만:122,000원-2014년5월완납2.주수입원월급여:185만원담당업무:마케팅대행사기획고정사용료:핸드폰10만원,보험료20만원3.상환계획곧이직을계획하고있습니다.이직하는곳근처로이사하면서자금이부족합니다.퇴직금으로550만원정도가퇴직하고4월정도에충당될거같습니다.무계획으로받은대출금은퇴직금이나오면일부상황하고캠코에바꿔드림론을신청할예정입니다.</t>
  </si>
  <si>
    <t>어머니병원비로급하게사용하려고합니다.</t>
  </si>
  <si>
    <t>미즈300만174000원현대스위스300만180000원리드코프300만100000원3개월평균수입250만확인가능</t>
  </si>
  <si>
    <t>대학교자녀방보증금이필요합니다</t>
  </si>
  <si>
    <t>대학교다니는딸의방보증금이필요하여신청하게되었습니다</t>
  </si>
  <si>
    <t>저는현재법인체회사에서6년째근무중입니다연봉은2500만원이며보통200만원의급여를받고있습니다기대출은신협담보대출3천만원씨티캐피탈960만원이있습니다대출은매달40만원씩상환하고있습니다대출이된다면성실하게최우선으로변재하겠습니다</t>
  </si>
  <si>
    <t>아버지방보증금</t>
  </si>
  <si>
    <t>10여년만에만난아버지보증금이필요합니다못난아들이지하월세방에사느라직접모시기는힘들어도10여년을객지에서방황하신아버지께따뜻한보금자리를만들어드리고싶습니다.</t>
  </si>
  <si>
    <t>급여는4대보험제외하고,251만원이지만이달초부터친구가하는식당에서주말알바를시작하여60여만원정도소득이더생깁니다.착실히일해어려울때도움주신분들께감사한맘으로열심히상환하겠습니다.</t>
  </si>
  <si>
    <t>따뜻한손길을기다립니다.</t>
  </si>
  <si>
    <t>올해나이로29세인대한민국건장한청년입니다.올해안에결혼을눈앞에두고있는데요.여자친구가취업준비생입니다.그런데여자친구가허리와손목에디스크가있어서교정원에등록하여결혼하기전치료를받고자합니다.여러분의따뜻한손길을기다립니다.</t>
  </si>
  <si>
    <t>저는연2천만원정도의수입이있습니다.현재기존대출자금이1500정도있고월금융상환비용이50만원정도됩니다.다행이집은전세로있어서생활비는많이들지않습니다.각종세금및핸드폰생활비가50만원정도듭니다.월150정도의수익에서100만원을제하면50만원정도의여유자금이있습니다.1년의시간동안큰무리없이상환할수있을것입니다.또한사금융대출이다음달초에6개월이되어바꿔드림론으로대환합니다.그렇게되면여유자금이더생기므로상환에는문제가없을것으로생각됩니다.부디여러분의따뜻한손길을기다립니다.</t>
  </si>
  <si>
    <t>투자자분들의큰도움한번더부탁드립니다</t>
  </si>
  <si>
    <t>머니옥션에서힘들때마다큰도움받아지금까지직장생활잘하면서지내고있습니다,모두깊히감사드립니다"어느정도채무관계과정리가되고,신용등급도상향이되어있었으나,올해초다니고있던직장에서처리해야될일들이생기고,엎친데덮친격으로허리디스크수술을받으면서한달정도의병가와쌓여있는의료비가대출의원인이되었습니다현재,캐피탈쪽과우리카드카드론과현금서비스사용한부분이있습니다,이곳에서투자자님들의큰도움을받아,현금서비스및대출금액을일부상환하여,대출부분을줄이면서,신용등급관리를함께하고자투자자님들의관심과큰힘을한번더받고자머니옥션의문을한번더두드립니다.연말이고,연초라서,신용등급관리가되어야10년다닌직장생활에좀더집중할수있을거같습니다.2015년은좀더허리띠졸라메고,정신바짝차려서,새해는꽉찬모습보여드리겠습니다.다시한번크게도와주신다면,연체없이한달전에미리입금관리하도록하겠습니다</t>
  </si>
  <si>
    <t>1.주수입내역:직장급여월평균급여400만원이상임2.월고정지출내역:보험료50만원,아주캐피탈100만원,씨티캐피탈50만원,우리카드카드론50만원,현대카드50만원집관리비및공과금30만원,교통비및생활비30만원3.대출이후상환계획:투자자님의관심과큰도움으로대출이된다면,현금서비스완납과이후대출부분일부상환하도록하겠습니다"매달상환일보다한달먼저다음달상환금액을입금해두면서연체없이정확한날짜에상환할것을꼭약속드립니다</t>
  </si>
  <si>
    <t>대기업에최종합격된상태입니다.첫월급까지융통할돈이필요합니다.</t>
  </si>
  <si>
    <t>현재대학마지막학기를마무리하고있습니다.집에서지원을받지않고학교를다녀왔는데마지막학기에는취업준비와학업마무리를병행해야해서,경제활동을할수없었습니다.기존에학원아르바이트등을하면서모아온돈과우리은행에주택청약으로120만원정도모아온것을담보로주택청약담보대출받아지금까지학자금대출원리금을상환하며생활비를충당해왔습니다.현재효성그룹에취업이확정된상태인데,입사전까지생활비가고갈된상태입니다.게다가입사하게되면정장도한벌은맞춰야할텐데,집에서해줄수가없는상황이라난감합니다.하나은행주니어패밀리론이라고취업확정자에게마이너스통장을개설해주는것이있는데,학자금대출이많고기존은행권대출이있다는이유로거절당했습니다.2금융권을알아볼까하던찰나에예전에여유자금으로잠시투자자로있었던머니옥션이떠올라서이번엔대출을받는입장으로로그인하였습니다.성실하고확실하게상환하겠습니다.감사합니다.</t>
  </si>
  <si>
    <t>1.주수입내역-1월에입사하게되는데,아직계약서는쓰지않았지만듣기로는연봉이적어도4500은될것으로보입니다.2.월고정지출내역-담보대출이자는,월2~3천원수준이고,학자금대출은원리금합쳐서현재약18만원정도매월지출됩니다.(14년2학기분학자금대출은취업후상환대출이라아마내년부터는조금더상환액이올라갈것입니다.나머지는'일반대출'입니다)-부모님과서울에서함께거주할예정이라생활비는식비외에는드는것은없습니다.(월30만원)-휴대폰요금으로약월10만원정도지출됩니다.3.대출이후상환계획-월급을받았을때에,고정지출비용외에는딱히들어가는돈이가까운미래에는없으므로,납기일에맞추어상환할예정입니다.-상환기간을12개월로넉넉하게잡아놓은것은,사적으로친구에게빌려서갚아야할돈이100만원이있고,어느정도여유를두기위해서입니다.</t>
  </si>
  <si>
    <t>12개월동안열심히상환하겠습니다.</t>
  </si>
  <si>
    <t>긴급생활자금으로필요합니다.믿음으로써보답하겠습니다.</t>
  </si>
  <si>
    <t>신한은행2000만원매달6만원현대캐피탈1500만원매달50만원원캐싱200매달11만원러시300매달10만원베르넷250매달12만원자동차담보400매달20만원현재3년차직장인이며월230~250정도수령하고있습니다.매달연체없이상환하도록하겠습니다.도와주세요.</t>
  </si>
  <si>
    <t>도움주신다면열심히그리고성실히상환하겠습니다.</t>
  </si>
  <si>
    <t>안녕하세요제곁엔결혼약속을한미혼모인여자친구가있는데그친구의아이가상당히아픈관계로저도도움을주고자여기저기대출을받아도움을주고이제는다행히거의다나은상태이고마무리치료만남은상태로치료비지출이거의끝나가는상태이나그동안대출을과다하게받은관계로더이상대출진행이어려워부득이하게이곳에신청하게되었습니다.</t>
  </si>
  <si>
    <t>*기대출하나은행500,동양생명500,현대캐피탈신차할부2300,아주캐피탈150,러시앤캐시500,리드코프500*현재한케이블방송국에서8년여동안PD업무를보고있으며월급은250,연봉은3000정도됩니다.*여름정도에결혼을할예정인데그때전세자금마련목적으로퇴직금중간정산을할것이고그중일부를대출금상환에쓸예정입니다.솔직히말씀드리자면현재도대출상환이힘이부친것은사실이나절대연체시키지않을자신이있습니다.</t>
  </si>
  <si>
    <t>도와주세요.성실히상환하겠습니다.</t>
  </si>
  <si>
    <t>치아치료비가필요합니다.현재앞니4개를치료해야하는상황입니다.한개당40~50만원정도이나제가신용카드를쓸수없는상황이라부득이하게머니옥션에문을두드렸습니다.직장인인데앞니이다보니사회생활하는데다소안좋은편견을가지고바라보시는경우가있습니다.하루빨리치료해서환하게웃고싶습니다.도움부탁드립니다.</t>
  </si>
  <si>
    <t>국민은행(225),제일은행(940),씨티은행(1235),신한은행(800)롯데캐피탈(1325),씨티캐피탈(700)신한카드(35),삼성카드(330)태강(600),산와(700),아이앤유(400)----------------------------------------금융권(5590),사금융(1700)----------------------------------------직장급여연봉5300만원실수령400만원+년말인센티브있음고정지출-신용회복(프리워크)13회납입,매월95만원국민은행10만원,사금융80만원-핸드폰:7~8만원-식대/교통:30만원-거주형태:아파트전세-생활비:120만원상환계획:수입(400)-대출상환(190)-통신/식비등(35)-생활비(120)=매월상환가능금액(약50)</t>
  </si>
  <si>
    <t>생활자금으로대출을하려고합니다</t>
  </si>
  <si>
    <t>급하게돈이필요합니다과다신용조회로대출부결나고이게마지막으로필요한돈입니다.</t>
  </si>
  <si>
    <t>월급날은10일이고월상환금액은38만원정도고현대캐피탈11만원원캐싱9만원산와머니18만원입니다월수입은140만원이고6월달부터보너스를받습니다보너스달은1,3,6,9월이고근무기간은5월7일날1년이됩니다</t>
  </si>
  <si>
    <t>아는지인을통해돈을빌린게있는데한달에오십만원씩갚고있었습니다그런데갑자기그쪽에서도급한일이생겨서좀달라고하는데다른곳에서는회사를3개월넘어야된다고해서전이직한지2개월되었습니다.동일직종으로월급더받고이직하였습니다다달이갚는건걱정이없습니다.부탁드립니다.기존대출도없습니다.충분히갚을자신있습니다.</t>
  </si>
  <si>
    <t>기존에대출이없습니다한달에229,875원충분히갚을자신있습니다.</t>
  </si>
  <si>
    <t>대출요청드립니다.</t>
  </si>
  <si>
    <t>긴급생활자금이필요합니다.가족중긴급히필요한자금이있어소득이있는제가대출을받아야합니다..</t>
  </si>
  <si>
    <t>매달제날짜에어김없이납부하겠습니다!!</t>
  </si>
  <si>
    <t>급합니다!!빌려주세요ㅠㅠ</t>
  </si>
  <si>
    <t>급하게어머니병원비가필요합니다.좀도와주십시요..직장생활하면서돈을모으지못하고쓰기만하는바람에지금이렇게되버렸어요,좀도와주세요</t>
  </si>
  <si>
    <t>기존에중계업자를통해대출을받는바람에과대조회로은행권대출이모두막히더라고요,현재산와머니150만원HK저축은행60만원이렇게남아있어요.두개합쳐서갚는금액은30만원입니다.회사다니고있고요월급매월244만원들어오고있습니다.가불신청을해보려고했으나,전례가없다고거절되었어요ㅠㅠ12개월로나눠서연체없이모두상환할계획입니다.</t>
  </si>
  <si>
    <t>가족이사비용생활자금요</t>
  </si>
  <si>
    <t>이사비용이생각보다마니들어서생활자금이필요하게되어신청하게되었습니다</t>
  </si>
  <si>
    <t>사금융2건러시앤캐쉬300만원리드코프300만원두개합해서한달에28만원정도나가고있고요다니는직장에서220-250정도받고있습니다월고정지출은100만원입니다128만원정도가달에지출이되니깐월수입이여유가있으니깐그걸로상환계획입니다</t>
  </si>
  <si>
    <t>2달생활비가필요합니다!!</t>
  </si>
  <si>
    <t>작년10월말경DSME사내협력회사사무직으로근무를하다개인적인사정으로인하여회사를그만두게되었습니다.겨우문제를해결하고다음주부터비록앞전회사는아니지만DSME사내협력사에서재취업을하게되었는데다음주부터일을시작하게되더라도급여가9월중순에들어오게되어앞으로두달동안생활할자금이없어대출을신청하게되었습니다.</t>
  </si>
  <si>
    <t>다음주DSME사내협력사에재취업하게되면매월200만원의고정적인월급과6개월이후50만원가량의보너스가나오게됩니다.그리고조선소의여건상시기마다성과급이나오게되는데9월부터매월30만원씩상환하여내년2월까지180만원을상환하고3~5월에50만원씩상황할수있도록하겠습니다.</t>
  </si>
  <si>
    <t>도와주시면성실히잘상환하겠습니다</t>
  </si>
  <si>
    <t>친정에급한일이생겨이곳까지오게되었습니다신랑한테말하기도곤란하고해서여기저기혼자알아보다이상한곳이너무많더군요이곳이라면안전할거같아서이렇게도움요청드립니다전현재전업주부입니다담달부터계약직으로출근할예정이구요친정부모님께서지인분한테빌리신돈을급하게갚으셔야합니다도와주시면열심히잘상환하겠습니다</t>
  </si>
  <si>
    <t>기존대출신한은행(마이너스통장)-1천만원.월이자5~6만웡정도롯데캐피탈-120만원정도남음월이자2~3만원키움저축은행-700만원월이자15만원사실한두달정도후면상환가능합니다신랑수입도제가관리하고있고,곧출근도합니다친정부모님은두달후곗돈을타십니다지인분이사정이급하다고하셔서빨리갚으셔야해서이렇게제가요청드리게되었습니다도와주시면잘상환하겠습니다</t>
  </si>
  <si>
    <t>채무를정리하고싶어서신청합니다</t>
  </si>
  <si>
    <t>지금현제카드회사2곳에채무가있어요지금까지잘갚아나가고있었는데남은채무를통합하고싶어서신청하게되었습니다채무는국민카드와하나sk카드에각각50만원씩입니다</t>
  </si>
  <si>
    <t>저는지금직장인은아니지만아르바이트를하고있어요매달받는금액으로성실히갚아나가려고합니다</t>
  </si>
  <si>
    <t>이시대를살아가는성실한젊은청년입니다.</t>
  </si>
  <si>
    <t>금년도에는저에게는참다사다난하였던해인거같습니다.많은힘든일들이있었고또그역경을헤쳐나가고있는중입니다.이번대출을하게된목적은치과치료와생활자금입니다.지금현재치과치료를하기위해서는목돈이필요한상황입니다.매일매일치통때문에고생을하고있고하루빨리치과치료를끝내고싶은마음뿐입니다.성실과근면함으로저에게투자를해주신분들에게약속을드리겠습니다.연체없이잘갚아나가도록하겠습니다.</t>
  </si>
  <si>
    <t>지금저의대출상황은이렇습니다현대스위스에828엔알케피탈에150웰컴론에180또한기존에거래를했던머니옥션에는95만원정도가남아있습니다현재월마다상환되는금액은이러합니다.현대스위스에34엔알케피탈에10웰컴론에9머니옥션에는매달10만원정도가나가고있습니다.한달에나가고있는금액은총63만원정도가빠져나가고있습니다.그리고저의작장은더시너지컨설팅이라는곳으로한달에받는급여는기본급은170만원인센티브를포함하면월200만원은넘게받고있습니다.제가직장에서하고있는일은세미나담당자로서우리회사의이미지상승효과와더블어매출상승에기여하는업무를담당하고있습니다.그리고현재기본적으로나가는요금은핸드폰비,식대정도가있겠습니다.핸드폰요금은회사의지원을받아월7만원정도납입하고있고,식대는거의도시락을싸서먹기때문에한달에약5만원정도나가고있습니다.그러면제가한달에고정적으로나가는비용은약75만원정도가고정적으로나가고있습니다.여기에추가적으로머니옥션에서의승인이난다면월10만원이추가가되어약85만원정도가고정적인금액으로빠져나갈거같습니다.이정도의금액이라는연체없이납입을할자신이있습니다.현재타업체와도연체를하지않고거래를하고있고또한머니옥션과도연체를하지않고납입할자신있습니다.이러한자신감믿어주시고그믿음을절대실망시켜드리지않겠습니다.감사합니다.</t>
  </si>
  <si>
    <t>대출부탁드립니다.24개월균등상환으로부탁드립니다.</t>
  </si>
  <si>
    <t>얼마전까지스포츠토토로인하여가정에아픔을주었습니다.다시살아나기위해노력하고있지만,기존에부채가힘이듭니다.1년정도만지나면어느정도빚은정리가될것같습니다.*외감법인회사에근무하며월급은300정도됩니다.그리고부업으로대리운저도조금씩하고있습니다.*대출목적은기존대출보다아는지인에게빌린돈을정리하고자부탁드립니다.*믿음과신용으로보답하겠습니다.</t>
  </si>
  <si>
    <t>상환계획은월납입금을정확한날짜에납부하다가목돈이생길때원금을조금씩갚을예정입니다.*목돈계획:연말보나스(200%)약500만원정도*14년설보나스:120만원*소득공제:14년3,4월약100만원(올해기준수령한금액입니다.)위와같이급여외에목돈이조금씩발생합니다.이때전액상환혹은일부상환하여성실하게상환할예정입니다.</t>
  </si>
  <si>
    <t>3개월의기다림은정말힘드네요..</t>
  </si>
  <si>
    <t>안녕하세요~벌써3개월이지났네요.어머니의암소식을듣고어머니를모시고자중고차를장만하고,투자자분들께도움을부탁드렸던때가말입니다.감사한마음이모였으나제가머니옥션자격이부족하여낙찰되지못했습니다.주부...자격요건에있었는데...ㅜㅜ배우자소득증빙도충분했고,소소하지만제부수입도있어서가능할줄알았는데..결국여러분의도움을받지못하였지만어렵게그러나어머니마음불편하지않으시도록내색하지않으려애쓰며3개월을보내고..오늘또자격요건에배우자소득증빙이가능한주부도신청할수있기에문을두드려봅니다.아이들이다방학을했는데도유치원,학원,다른체험학습을시킬여력이되지않아어미니와세아이를다돌보며지내고있습니다.그사이악세서리도꾸준히만들어판매하고있습니다.멀리가지는못해도고마운아이들과마지막이라감히말하고싶지는않지만어머니건강이조금이라도허락할때..가까운곳으로모셔조용히그러나즐겁게휴가도보내고싶은욕심도부려봅니다.사용해야할돈이얼마나중요하고도움주신분들이얼마나감사한줄알기에짧은추억을위해헛되이쓰지않고남은기간..저도어머니도우리가족도더많이웃으며보낼수있도록아끼며감사히사용하겠습니다.도움부탁드립니다.</t>
  </si>
  <si>
    <t>남편의월급이9.5%인상되었고,그사이1분기성과급과여름휴가비도조금지급되었습니다.연봉이외에경조사비와열심을다해주는남편덕분에보너스도있고저도열심히부업을하고있습니다.우리두부부..아니제가더아껴서성실히상환하겠습니다.직장은배우자의직장정보입니다.저는간이과세사업자등록을내고악세서리도소매업을인터넷을통해하고있습니다.사업자등록일은2013.3.11입니다.</t>
  </si>
  <si>
    <t>신용회복하고싶습니다.</t>
  </si>
  <si>
    <t>2년전전세대출로현대캐피탈에3000만원을대출하였고그때당시체무를갚지못하여보증인이갚는상황이있었고부모님께손을빌려원금을갚았지만이자가남아있다고독촉하고연체자등록을하였습니다.이자가677만원정도이고500만원에연체자기록삭제해준다고하여이렇게대출신청을하게되었습니다.</t>
  </si>
  <si>
    <t>기대출러시앤캐쉬300만원자율상황중이자월97000원원캐싱100만원자율상환중이자월28000원있습니다.이금액은친동생빌려주고동생에게받아금번현대캐피탈상환에쓸예정입니다.현재월소득200+이고요.부모님께100만원드리고나머지쓰고있습니다.성실히갚아나가겠습니다.마지막으로부탁드리겠습니다.</t>
  </si>
  <si>
    <t>노력해서상환하겠습니다</t>
  </si>
  <si>
    <t>1.주수입내역:510만-급여:430만-알바:80만2.월고정지출내역:310만담보대출(아파트)이자+원금:92만머니옥션(기존):73만시티은행(원금+이자):83만기업이자:9만하나이자:9만통신비:13만관리비:10만보험료:22만3.대출이후상환계획-수입대비고정지출내역을제외한금액인200만원내에서원금+이자상환가능합니다.도움부탁드립니다.감사합니다.</t>
  </si>
  <si>
    <t>회사사정상월급이일부지급되생활자금부족으로신청합니다.다음달에입급약속받았습니다.</t>
  </si>
  <si>
    <t>씨엔엠협력사기가네트워크1년이상근무중입니다.소액이므로연체없이상환하겠습니다.</t>
  </si>
  <si>
    <t>고금리제2금융권부채상환을통해</t>
  </si>
  <si>
    <t>9개월전1차머니옥션에서1차환승신청을해서현재까지납부중입니다.당시은행,캐피탈,기타금융등대출기관및부채비율이높은편이었습니다.2011년초개인사정으로부득이하게신용관리에소홀함이있었고그부분을치유하기위해많은노력을하고있습니다.작년머니옥션을알게되었고,신용관리에많은노력을기울여왔습니다.기존부채중은행권은만기가도래하여상환이완료되었고,이후수시로잔여부채를상환하여왔습니다.당시8~9개의대출이있었으나지금은3곳으로줄었습니다.이번에2차환승신청을하게된것은캐피탈사의대출건을상환하기위함입니다.현재총3건의부채가있고,은행마이너스통장(600만원),캐피탈(840만원),머니옥션(346만원)입니다.신용등급은현재7등급으로위건중캐피탈사만상환을하면1등급추가상승이가능할것같습니다.은행마이너스대출은다음달중지급되는성과급과추석상여등으로상환이가능합니다.이렇게되면머니옥션의환승2건만남게되며,월금융비용이91만원으로됩니다.</t>
  </si>
  <si>
    <t>9개월전1차환승신청당시월금융비용은240만원정도였고,최근기타대출(사금융)을모두상환하여현재월금융비용은82만원입니다.캐피탈사대출상환을통해신용평점및신용등급추가상향이개인적인목표입니다.위에말씀드린것처럼월금융비용이91만원으로변경되므로상환에도차질이없을것입니다.</t>
  </si>
  <si>
    <t>zerobase!!처음부터다시시작하고싶습니다.</t>
  </si>
  <si>
    <t>아직까지통신사,금융권,등단한곳도연체없습니다.하지만신용대출받은비용을학원비에사용하는데정말값지게썼지만이제는한계에다한것같습니다.제가능력이부족한탓도있지만,운도따라주질않아서기사자격증을따질못했습니다.언제까지무리하여도전하는것은제가너무도힘이부치고넘힘듭니다.이제는경제적으로너무힘이듭니다.5년동안몸담았던직장생활을그만둔지도벌써1년이다되어갑니다.이제는모든것다훌훌털어버리고앞만보고가고싶습니다.얼마전새로운직장을얻게되어감사할뿐입니다.출근은9월1일부터하기로하였습니다.하지만제가대출신청을하는이유는이번달금융이자,통신비,등바로써야할돈이있어이렇게대출신청합니다.</t>
  </si>
  <si>
    <t>이용중인대출금액세람저축은행700만원월이자16만원인성저축은행500만원월이자14만원-상환계획-앞으로수령할급여는260만원입니다.먼저이곳에서대출받게된다면300만원을매월100만원씩상환할것입니다.그리고인성저축은행500만원을매월100만원씩상환할것입니다.그다음으로세람저축은행건을상환하고싶습니다.</t>
  </si>
  <si>
    <t>저희남편에게투자해주세요</t>
  </si>
  <si>
    <t>안녕하세요남편이아버님과함께게장유통도하고인터넷쇼핑몰(yijomall.comg마켓,11번가,옥션,인터파크등)에서식품(간장게장,이조된장,조기등)을판매하고있습니다.아버님은직접인천에서게를가져오셔서직접게장을만드시구요신랑은거래처에그리고쇼핑몰에서주문받아서택배발송거래처식당직접배송을맡고있습니다.이제까지게장이랑이조된장을주력으로했는데이번에사무실&amp;공장을이전하면서다른품목들(떡갈비,돈가스,수제소세지)과함께개인홈페이지를다시만들고있습니다.그래서제작비광고비가좀필요합니다.인터넷쇼핑몰은광고에얼마를투자하느냐에따라서매출이좀틀려지다보니이번에개인홈페이지만들면서목돈이들어가도나중을봐서광고를하자라고생각을했습니다.</t>
  </si>
  <si>
    <t>기대출은우리은행-500만원(현360정도남음)전전업주부이고주수입원은남편이며매월합치면380~400만원정도갖다줍니다.돈이들어오는데로바로바로주기때문에..여기서차할부43만원지인원금.이자34만원보험료28만원우리은행원금.이자12만원카드값(생활비)100만원곗돈30만원월세,관리비40만원자녀양육비30만원이렇게지출하고있어서갚는데는문제가없다고봅니다.사업자대출도알아봤는데종합소득세때문에금액을안잡아놨더니..안되구요저는주부고신용이6등급이라안되고그외다른곳들은신용등급을또떨어트리니여기서도움을손길을구하고자합니다.부탁드립니다.</t>
  </si>
  <si>
    <t>정규직2년차를넘은성실한청년입니다.생활급전요청</t>
  </si>
  <si>
    <t>-안녕하세요.저는서울모중소기업엔터테인먼트(코스닥상장사)에2년차를넘어선정규직장인청년입니다.-부산에서서울로올라와서열심히생활하고있지만대학생활시학자금대출받은것들이이리막고저리막다보니부풀어져서남은여유금을급하게구하게되어이렇게글을올립니다.-대출요청금은300만원이며,우선대출이성사되면급한대로학자금을매꾸고,월급여로꼬박꼬박여기에상환하도록하겠습니다.-집안형편이여의치않아서기대출이있지만현재직장에서는꼬박꼬박여기서빌린300만원까지의이자까지합하여충분히상환가능합니다.</t>
  </si>
  <si>
    <t>투자자님들의도움을한번더받고자합니다.</t>
  </si>
  <si>
    <t>예전에투자자님들의도움으로투자를받고잘사용해갚은적이있습니다.이번에큰돈인병원비가필요하게되어대출신청을하고자합니다.엄마가사기를당해집안이어려워지고아빠와이혼후저는엄마와살고있고아빠와는연락을하고지내는상태입니다.아빠도엄마의빚을갚느라집안사정이좋지않게됐고사정이좋지않게되어벌써몇십년전치과치료를받던도중치료를받지못했는데현재음식을잘못먹을정도로치아가빠지고좋지않은상태가되어버렸습니다.치아치료비용은어마어마하고제가나름모아둔돈이있는데그돈으로는감당이되지않아투자자님들의도움을받아달마다갚아나가려고합니다.</t>
  </si>
  <si>
    <t>예전에엄마수술과병원비때문에여건이안되이곳저곳에서대출을받게되었습니다.현재대산대부230만원-이자17만원동그라미대부140만원-이자10만원씨티캐피탈430만원-이자22만원인터머니430만원-이자22만원위드캐피탈430만원-이자22만원기대출이있고이자를연체없이내고있습니다저는놀이학교교사로아이들돌보는일을하고있고일한지는2년되었고몇달전부터방과후아이들을돌보고아이들인원에따른수입을더받고있습니다.개인사정으로일이조금힘들때는수입이적게됩니다.월소득은그때그때조금씩다르나200만원이상소득증빙가능하고이자는약속인만큼연체없이내고있습니다.월수입200만원이자93만원교통비7만원통신비10만원기타생활비10만원머니옥션투자자님이자17만원총지출137만원수입에서90만원정도는제명의통장이아닌아빠의기업은행통장에보내놓습니다제가가지고있으면분명히쓰기때문에보냈고증빙도가능합니다물론필요할땐달라고하지만많이쓰게되진않더라구요약속이니만큼지켜야하는것이고돈의소중함저도알기에투자자님들께반드시피해드리지않도록하는것또한저의상환계획입니다.</t>
  </si>
  <si>
    <t>생활자금250만원대출요...</t>
  </si>
  <si>
    <t>안녕하세요...급하게돈이조금필요해서대출을받을까하는데요..저번달에쓴카드값이좀많이나왔네요...한번에내려해도좀여유가안되네요...카드값상환과개인생활비목적으로조금만대출받아사용하려합니다</t>
  </si>
  <si>
    <t>현재"ㅎ"은행에보증금마련목적으로약2000만원정도대출금이있습니다연체없이사용중이고요대기업타이어회사에서정직원으로직장생활하고있으며작년기준연말정산시근로소득원천징수영수증에작년소득4350만원이었구요..월고정으로지출되는금액은약80~100만원정도입니다.11일이급여날이고상환일15일로하여상환할계획입니다</t>
  </si>
  <si>
    <t>병원비와생활안정자금이필요해서대출신청합니다</t>
  </si>
  <si>
    <t>치과병원비150만원이랑생활자금으로사용</t>
  </si>
  <si>
    <t>기대출은좀있는편입니다햇살론1400사금융2곳700정도현재연봉3300만원이고6개월동안잘납입할수있습니다믿고빌려주세요믿음을성실한상환으로보답하겟습니다</t>
  </si>
  <si>
    <t>사업자금요청드립니다</t>
  </si>
  <si>
    <t>현재쇼핑몰을운영중인개인사업자입니다매출급성장으로사입운영비용으로현금이많이필요하여대출을하려고합니다</t>
  </si>
  <si>
    <t>현재신한은행2900만원과sc저축600만원hk저축600만원조이크리딧300만원산와머니300만원웰컴론100만원정도의대출이있으나전혀연체를한적이없으며지난9월월매출1500만원가량이되고매달성장중에있습니다고정적인수입이발생이되므로(매출에따른순이익도증가되고있음)상환에는문제가없을것으로예상되며소액이라도연체를하고있지않음을말씀드립니다</t>
  </si>
  <si>
    <t>안녕하세요생활자금으로대출부탁드립니다.</t>
  </si>
  <si>
    <t>제가월급은220정도인데8월초부터12월까지일천만원정도여름휴가비및각종상여금으로더받습니다.(원천징수액총수령액은4300확인됩니다.)8월중순까지만여유자금으로사용하려고합니다.잘부탁드립니다.</t>
  </si>
  <si>
    <t>대출원함요</t>
  </si>
  <si>
    <t>생활자금및애들교육자금에사용하려합니다</t>
  </si>
  <si>
    <t>웰컴론2백미즈사랑3백러시앤캐시2백자유상환이자6만원선직장크린하우스(세탁소)매장관리월급140</t>
  </si>
  <si>
    <t>생활자금대출..도와주신다면감사하게갚겠습니다.</t>
  </si>
  <si>
    <t>타지생활을하면서살아가고있는데아직안정되지못한부분이많아생활고가조금있습니다.생활고를해결하기위해서고,다른목적은없습니다.투자부탁드리겠습니다.</t>
  </si>
  <si>
    <t>대학생생활자금대출원합니다..</t>
  </si>
  <si>
    <t>저는대학생이구요.알바로한달에100만원이상수입올리고있습니다.단지자취생활비가필요해서미리대출을받으려고합니다</t>
  </si>
  <si>
    <t>알바비가들어오는바로즉시갚을계획입니다.</t>
  </si>
  <si>
    <t>사업자금해결부탁드립니다.</t>
  </si>
  <si>
    <t>간단하게설명드리면현재사업,생활자금으로200만원정도가필요합니다.악기구매투자를위한것과한동안일을쉬었다다시시작했는데들어가는돈이너무많아졌네요.전에일할당시에는150~300정도수익이나왔는데이번일처리를해야수익을번걸로꾸려나갈텐데소액이없어서계속멈춰있네요..</t>
  </si>
  <si>
    <t>1.미즈사랑,러시앤캐시300씩총600있습니다.600만원에+200정도더필요한상황입니다.(위에말씀드린사업자금)급하게받느라사금융으로받았는데이율이쌔지만일시작하게되면금방값을수있겠습니다.악기판매는학교,학원에납품하는도매업이주를잇고요.여기서받을200먼저값는다고하면6개월안으로가능할듯싶습니다.</t>
  </si>
  <si>
    <t>생활안정자금신청합니다</t>
  </si>
  <si>
    <t>10월달에갑자기아버지가돌아뇌출혈로돌아가셨어여유자금이없는터라지인한데급하게돈을빌렸습니다지인한데빌린돈을최대한빨리값아야할금액이삼백만원이라지인은좀천천히갑아도된다고하지만제마음이불안해서요선뜻빌려준것도고마운데최대한빨리값아야될것같아서요그리고9월달에홈쇼핑에서컴퓨터를할부금융으로구매한것이화건이되었습니다기준기대출이옥션외는없었는데그건이대출로잡혀신용등급이떨어지더군요올크래딧6/마이6등급에서8/7로떨어졌네요이에일시상황위해자금신청드립니다</t>
  </si>
  <si>
    <t>현재기대출은옥션이용건월28만14회납입/10회남았네요우리파이넨셜130만월3만6천납입(할부금융)그외는카드이용으로월50만원정도소요되며통신비생활비해서50만원월수입200만원기대출32만원생활비100만원여유금70만원정도되며이에상황에는아무런문제는없을듯합니다한번옥션을이용중이라이자는상관없읍니다제가어려울때필요해서제공받는입장에서이자는더드리고싶은마음입니다신용관리잘해서1금융권으로대출알아보려고하던중생각이무지인관계로신용등급이떨어져버려다시한번옥션에도움을요청드립니다</t>
  </si>
  <si>
    <t>이번달방보증금100만원과사금융대출금한곳정리하기위해대출을신청하게되었습니다</t>
  </si>
  <si>
    <t>4대보험가입된직장재직중이며월급날은매달10일다음달정도되면진급하므로상환하는데는별무리없이할수있을꺼같습니다어렵게대출한만큼성실히상환하겠습니다</t>
  </si>
  <si>
    <t>생활자금으로급하게필요해서신청하게대엇습니당</t>
  </si>
  <si>
    <t>1.주수입내역(월평균170만~230만)2.월고정지출내역-기대출상환금액,휴대폰요금,식대,임대료등고정적으로지출하는내역모두기재3.대출이후상환계획-원리금균등상환으로갑어나갑니다.아울러여유가대면바로상환합니다</t>
  </si>
  <si>
    <t>살고싶네요</t>
  </si>
  <si>
    <t>저는부산에서조그마한인테리어바닥재시공업을하고있는개인사업자입니다월급제가아니라서수입은들쑥날쑥하지만평균400~500만원정도되는거같네요하나도없이결혼도하고사업도시작하다보니처음부터빚을지고시작을하게되었습니다거기에두살배기아기랑곧태어날둘째까지...돈이통장에남을날이없네요일단사금융두개쓰고있는게있습니다합쳐서약400정도되는데이자가장난아니라서달달이부담이크네요그거정리라도좀되면그나마나을꺼같은데....빚정리와생활자금으로돈이좀필요합니다투자자님들아직나이가젊은친구입니다도와주세요.</t>
  </si>
  <si>
    <t>평균수입은400~500만원정도됩니다통장거래확인가능합니다월고정으로나가는돈은대부업40만원캐피탈55만원휴대폰15만원집세40만원입니다만약대출을받게되면얼마안남은빚정리해서한군데로묶을예정입니다그러면생활에조금이나마숨을좀쉴수있을꺼같네요연체한번없이약속한날짜에이자에갚아드리겠습니다믿고믿고또믿어주십시요..</t>
  </si>
  <si>
    <t>직장출퇴근문제로기숙사생활용품구매로인해대출신청합니다.</t>
  </si>
  <si>
    <t>직장출퇴근문제로기숙사생활을하려고하는데생활할방에침구류및가구류아무것도비치되어있는것이없어침대및책상등구매로인해대출신청합니다.3년전무분별한카드사용및주식투자실패로인해신용이좋지않은상태라서대출이힘드네요.현재이러한잘못된행동이였던것을뼈저리게느낌니다.</t>
  </si>
  <si>
    <t>1.주수입내역-기본연봉2600에잔업하여50~70만원사이추가받고있습니다.2.월고정지출내역-기대출상환금액은13만원,휴대폰인터넷비용13만원교통비6만원제외생활비로쓰고있습니다.3.대출이후상환계획-현재부모님에게150~180만원드리고나머지생활비로쓰고있는데요.보통고정지출비용제외하고40만원정도인데대출하였으니좀더절약하여상환하겠습니다.</t>
  </si>
  <si>
    <t>지인상환</t>
  </si>
  <si>
    <t>급하게돈이필요하게되어신청합니다.</t>
  </si>
  <si>
    <t>1.주수입내역-2.월고정지출내역-기대출상환금액,휴대폰요금,식대,임대료등고정적으로지출하는내역모두기재3.대출이후상환계획-수입대비고정지출내역을제외한금액을예로들어기재</t>
  </si>
  <si>
    <t>도움요청드립니다</t>
  </si>
  <si>
    <t>성실히상환하도록하겠습니다</t>
  </si>
  <si>
    <t>성실히갚겠습니다.도와주십시오..</t>
  </si>
  <si>
    <t>병원비가급해서사채를200정도썼는데매달받는급여에서상환하기가만만치않습니다.백오십만원정도남았는데한번에갚아버릴려고합니다.급여는월130정도받고있고상환하는데는문제없으니조금만도와주세요</t>
  </si>
  <si>
    <t>집에서급히필요해서신청합니다.</t>
  </si>
  <si>
    <t>집에서어머니하고동생한테급히돈이필요한데제가가지고있는것이부족해서500만원정도필요합니다.1년내상환가능하고이자율은조정할수있습니다.부탁드립니다.</t>
  </si>
  <si>
    <t>사금융대출상환하려고합니다~</t>
  </si>
  <si>
    <t>아버지사업실패와사기를연달아당하다보니사금융돈까지쓰게되었습니다.비싼이자를낮춰지출을줄이고싶습니다.다들알만한탄탄한직장에다니고있으며연체없이상환할자신있습니다.믿고도와주실것을부탁드립니다~</t>
  </si>
  <si>
    <t>대부업체금액상환원합니다</t>
  </si>
  <si>
    <t>부탁드립니다.연체는절대안하겠습니다.</t>
  </si>
  <si>
    <t>쇼핑몰을접고취직했습니다.</t>
  </si>
  <si>
    <t>올해2월잘다니던회사에사표를내고오랜기간준비해왔던쇼핑몰을오픈하셨습니다.조금이나마모아두었던돈으로하루3~4시간씩자면서열심히일했답니다.하지만7년동안직장생활만해왔던저에게사업은정말힘들더군요.초반엔수입은거의없고지출이너무많았지만얼마가지나자아주조금씩희망이보이는듯하였습니다.그러는중에지방에서어머니께서작은식당을운영하시는데어머니가일하시다가넘어지셔서손목을복합골절당하시는바람에가게운영을제대로못하시게되자일하는아주머니월급이며,동생의등록금이며해서일수를쓰셨답니다.하지만일수를갚기위해또일수를쓰고,또일수를쓰고...나중엔병원비까지더해져감당을못하시겠다며제게도움을청하시더군요.그돈을모두갚고나자사업자금이바닥을드러냈습니다.지금까지해온게아까운마음에카드론대출을받아신상품을업데이트해가며악착같이버텨봤지만제가어리석었죠.그런식으로얼마나버틸수있겠습니까..주말아르바이트까지해가면서도폐업만은안하고싶은마음이었지만이대로는빚만늘어갈뿐이라는걸깨달았습니다.결국예전에다니던회사분의제안으로새회사로10월29일월요일부터출근하기시작했습니다.급여는연봉2700입니다.대출목적은다음달월급이나오기전까지의대출금상환및생활비입니다.상환은다음달부터받게될월급으로해가겠습니다.급여는세금떼고나면210여만원이될것같습니다.상환개월은6개월로하려다가카드론대출을갚아가고있고,어머니와동생의생활비부분까지제가감당하게되서혹시라도실수할까봐12개월로해두었습니다.캐피탈에서대출받은것은차구입비입니다만실질적으로제가탈목적으로구입한차가아닙니다.어머니가하시는식당이배달을함께하는식당이어서오래된차를바꿔드리려고제명의로차를구입하였습니다.한번쓴맛을봤지만실패라고생각하지않으려합니다.아쉬움은남지만비싼수업료냈다고생각하고다시시작하겠습니다.</t>
  </si>
  <si>
    <t>사금융대출상환에필요한자금입니다.400만원을사금융대출하고있어서신용등급도떨어졌고이자가높아서조금낮은금리로대출을받아볼까하고신청하게되었습니다.현재통장으로들어오는급여는120만원이며여기서55만원정도를부채상환에쓰고있습니다.현재다니는직장은다닌지4년정도되었고내년에이직할생각입니다.그만두면서받는퇴직금으로대출금을상환할예정이며다달이갚는상환금외에이자와원금상환이충문히가능하리라고생각합니다.</t>
  </si>
  <si>
    <t>대출사유안녕하세요.저희가얼마전에집을조금넓혀이사를했습니다.전세금을올려서이사를하여생활자금이조금여유가없어졌습니다.그리하여이렇게여기에문을두드리게되었습니다.둘째도태어나고돌이지나서좀더넓은집으로이사를하였습니다.그러다보니...ㅎㅎ저희가정에도움을주시면감사하겠습니다.신용등급사유는저희는또래나이보다일찍가정을꾸렸습니다.그리하여어릴적대출도많이받아서시작을했습니다.벌써아이가둘이되었지요..신랑과저는열씨미생활하여대출도다상환한상태이고아이가태어나면서생활도조금은힘겹게하기도했지요.그래서저와신랑은연체도하게되었고..그래서신용도가좀떨어졌습니다.하지만꾸준히상환하여다값았습니다.그래서돈도모아집도넓혀가고요.얼마전자동차를구입하여자동차할부현대캐피탈에700만원이있는데요.그건매달30만원씩상환하고있습니다.상환자격은저희신랑은4년전에대학졸업후첫직장을대한생명FP가되었습니다.남들보다빨리가정을이뤄서보다빨리돈을벌어정착을해야하는상황이어서시작하게되었지요.그래서정말열씨미해서업적도많이쌓게되어연말에전국신인10위안에들었습니다.그렇게월급도많이받았고그리하여대출상환도하고요수상경력으로일반기업에입사하여봉급자생활을하였습니다.그러나아직젊은나이이기에목표를가지고2년후인지금다시대한생명에입사하였습니다.경력사원으로정착금이고정으로200만원이나옵니다.그외에업적수당이있습니다.이제한달이조금넘었습니다.매달연체하지않고납부할수있는능력도충분이됩니다.능력이되면바로상환할계획입니다.그리고저는유치원선생님출신으로올해부터다시어린이집선생님을하고있습니다.저는월100만원정도급여를받고있습니다.저희목표도얼른돈을모아저희들의유치원을차리고자하는것이목표여서신랑도큰포부를가지고대한생명에다시입사하게되었지요.하지만지금현재아이들과생활비와아이내년학기교육등록또개인적인사정으로현금이필요하여서신청합니다.얼마전큰집전세로이사하여서현금을모두전세금을마련하여서요이번기회에저희가정에도움을주시면정말감사히사용하겠습니다.신용등급이조금낮아서걱정이지만절대연체하는경우는없습니다.약속드리겠습니다.감사합니다.지난번경매유찰로다시신청합니다.감사합니다.</t>
  </si>
  <si>
    <t>여러대출을이용하고있습니다.현재재직중인직장(외감법인)에5년근무하였으며현재대출금은한번도연체없이성실하게상환하고있습니다.최근급하게생활자금이필요하여신청하게되었습니다.가능한대출을받지말고부채를줄여가야하는데어려울때힘든일이생겼네요.많은도움부탁드립니다.</t>
  </si>
  <si>
    <t>운영자금이급하게필요합니다</t>
  </si>
  <si>
    <t>작년11월6일날운송업으로시작을하였습니다.7월에부가세신고5600만원도했고요.그러나힘이들어서융자,대출등은다갚고,사무실을팔고용인수지에스카이라운지를9월18일날상호업종변경을했습니다.현재3개월운영을하다보니아직까지소득증명은할수가없는상환입니다.용인수지라는곳이.새벽이되면..거의전멸이드라고요.그래서약간의변화를주고12월달에수익이제일많은달입니다.그러다보니운영자금이부족합니다.상환계획은1달도좋고1년도좋습니다.확실하게갚아나갈수있습니다.저희건물2층노래방에제가술과안주를대주기로하였고요.거기에서도수익이발생합니다.저희건물4층빨간펜학습지에40명의직원이있고요좁다보니옆건물에도교원이들어왔습니다.총80명되는데요그분들이아침9시부터열어서커피와샌드위치등.점심식사를원하고있습니다.그곳에서..최소절반은수익이날수있겠지요.그래서현재는오후5시부터일을하였지만.다음주부터는아침9시부터새벽까지두타임으로장사를할수있게도와주세요.부탁드립니다도와주세요</t>
  </si>
  <si>
    <t>금융상환간절히원합니다..</t>
  </si>
  <si>
    <t>안녕하세요저는현재학원강사로일하고있습니다.학원강사전에는공부방을운영했구요.하지만생각보다쉽지가않았어요.너무크게일을벌렸던것같아요.매달임대료50만원관리비25만원정도에차량운행까지했습니다.하지만생각보다잘되지않았고오히려빚만생겼어요..그런와중에그무섭다는급전과일수를사용했어요이자가어마어마한급전은상환다했구요일수는공부방을갑자기그만두는바람에아직빚으로남아있습니다.무엇보다매일매일독촉에시달리는게너무힘이들더라구요...저는결코명품을좋아하거나그렇지않아요사치스럽고그렇지가않아요오히려공부방을그만두면서타고다니던차를팔았어요기름값이너무비싸서요..오히려지금저에게는자동차는사치였어요.지금현재는학원출근할때2번버스를갈아타면서다니구요..공부방전에는회사에다녔는데회사에서임금도제대로못받았고오히려회사가부도가나작년에사금융에서대출을받았었습니다.현재반이상상환했구요정말저는힘든일겪으면서돈에치일수있다는말을뼈저리게느꼈습니다.또한남의돈무서운거라구요...그리고정말독하게살아야겠다구요...비록대출을위해이곳저곳에대행업체연결로조회기록이많이남아있어신용등급이최하로내려갔지만저요정말열심히돈모으면서살고싶어요오히려이렇게월급받으면서일하니보람도느끼구요현재총수입160만원고시원비:25만원교통비:7만원통신료:5만원생활비(식비):50만원대출금상환:40만원입니다.저렴한이자로정말성실히상환하겠습니다.저에게기회를주시면정말더열심히살면서갚을게요..부탁드립니다.</t>
  </si>
  <si>
    <t>3번째부탁드립니다고금리상환입니다</t>
  </si>
  <si>
    <t>*대출목적제가지난8월콜렉트사에서200만원을빌린것이있습니다이율65%를쓰고있는상황이며1년6개월상환기간을두고매월18만원씩납부를하고있습니다지금현재4개월째상환중이지만생각을해보니너무고금리를쓰고있지싶어서상환하고자신청을합니다옥션에서대출을받아남은금액모두상환하고여기에그보다낮은금리로상환을하고싶습니다계산기로계산해보니매월20만원정도상환을하게되고사금융보다많이상환을하지만이율로따지고보면훨낫다고생각하여신청을합니다*이전대출기록저축은행3군데서총650을빌렸지만현재반년동안연체없이잘갚고있습니다여기서도50%로가넘는고금리를쓰고있지만급한것은사금융이기에이것은그냥갚기고하였습니다나중에또기회가되면신청을하겠지만요..그리고자동차할부로매월32만원정도상환중입니다이것도역시연체없이잘상환중입니다또한가지는올해여름에옥션에서150만원대출받아서사금융한군데를상환을하고옥션에매월15만원정도상환중입니다현재6개월상환기간남은상태이고요이번에도옥션의도움으로남은사금융다상환하고싶습니다도와주십시오*상환계획제가현재상담교사로1년3개월동안일을하고있습니다연봉1800~2000정도받습니다그래서상환에큰어려움을없습니다집은전세이기에따로들어가는세금은전기세가스비말곤없습니다자동차유지비와신용카드2개의비용은대출상환에는지장을주지않습니다그리고제약혼녀와같이살고있습니다결혼을할려고웨딩에서사진도찍었습니다부모님동의없이하는동거가아니라결혼을전제로양부모님허락하에살고있습니다제약혼녀도같은직종에서일하고있기에저와비슷하게돈을법니다그러기에더더욱돈을모아야하고고금리를차츰상환을하고자옥션의투자님들에게한번더부탁드립니다예전옥션대출상환중에두번의연체가있었습니다하지만이건고의가아니고비용이없어서연체를한것이아니라직장에정신이팔려하루이틀정도늦은건사실입니다전대출을꼭받아야하기에정말솔직하게글을적었습니다투자님들꼭좀도와주십시오전에도한번부탁드렸지만낙찰이안되었습니다처음처럼이번에도도와주십시오</t>
  </si>
  <si>
    <t>사금융부채상환</t>
  </si>
  <si>
    <t>3-4년전뭣모르고인터넷으로대출신청하여사금융대출을사용하게됐습니다.그당시엔사금융이뭔지도모른상태여서지금까지높은이율로사용하게됐습니다.8년8개월간한직장을꾸준히다니고있지만다달이높은이자갚기에만급급했고원금을갚기에는너무나버거워서이렇게신청합니다.지금사금융이자만대략60만원정도갚고있고지금보다단1%라도낮은이율이라면충분히원금과이자를포함한금액을상환할수있습니다.500%보너스받는달이있고세무사사무실을다니고있어세무신고끝난달은보너스가나와서연체없이꾸준히잘갚아나갈수있습니다.</t>
  </si>
  <si>
    <t>높은이자대출금상환하고싶습니다..매월꼬박꼬박정확히입금하겠습니다..도와주십시오..</t>
  </si>
  <si>
    <t>매월잘갚을수있으니꼭부탁드립니다.웅진씽크빅에서교사관리하는정규직이구요,매월25일날월급날입니다.연봉은2600정도이구요.매월200정도받습니다.대부업(러시앤캐쉬100,산와머니200,원더플200,미래150)중러시앤캐쉬와산와머니를먼저상환을해서,좀편하게지내고싶습니다.매월25일날상환할수있으니,연체없이잘할수있습니다.믿고투자해주십시요.</t>
  </si>
  <si>
    <t>제가취업전에너무급해서중개업자를통해서사금융에서돈을빌리고말았습니다.대부업대출상환을위해신청합니다.처음에는다급해서빌렸는데연이율이55%의의고이율이더라구요그래서사금융대출을정리를할려고합니다.지금하는일은중소기업에서일을하고있고요월급은120만원입니다.일을한지이제한달정도가되었구요사대보험이다들어가는회사입니다.부채는저축은행500만(학자금으로빌린돈이고한번도이자가밀린적이없습니다.)그리고이번에빌린사금융150이있구요대출금액이나카드금액은한번도밀린적이없는것을강조하고싶습니다.상환계획은원금이자포함해서12개월동안분활해서갚을려고합니다.사금융을정리할수있도록한번만도와주십시오</t>
  </si>
  <si>
    <t>사금융대환을위해신청합니다.</t>
  </si>
  <si>
    <t>안녕하세요.저는얼마전에머니옥션이라는곳을알게되신용대출에성공한사람입니다.그때는치과치료비로받아서잘사용하였습니다.정말감사합니다.저의소개를하자면직업은직업군인입니다.월수입은세금제하고150만원정도됩니다.작년에돈이필요하여아무것도모르고중계업체에문의하여저축은행및사금융에발을들여놓게되었습니다.제가필요해서사용한것이니할말은없는것이고사금융이요즘에이율이낮아졌다고해도그래도많이높은게사실입니다.그래서저는조금이나마낮은이자로갈아타고대부업체가아닌저를믿고투자해주시는분들에게이익을드리고싶어서신청합니다.제대출현황은고려상호저축은행200만원대출현재잔액143만원월상환금14만5천원이자율55%러시앤캐시400만원대출현재잔액340만원월상환금27만8천원이자율55%산와머니200만원대출현재잔액150만원월상환금16만원이자율49%트루머니200만원대출현재잔액150만원월상환금14만원이자율65%에머니옥션100만원팝펀딩100만원의대출이있습니다.두군데월상환금은20만원정도입니다.참고로팝펀딩에서대출받아서사금융한군데정리하였습니다.그래서총월상환금이90만원정도됩니다.이중에서이자율이높은러시앤캐시와트루머니의대출을낮은금리로갈아타려합니다.환승론은상환하려는의지를믿고투자해주시는거라고생각합니다.믿어주시면사금융에서벗어나려는저에게정말많은힘이될것입니다.부탁드리겠습니다.</t>
  </si>
  <si>
    <t>여러분들의도움이간절이필요합니다.</t>
  </si>
  <si>
    <t>저는뇌졸중으로반을못쓰시는아버지를요양원에모시면서여기저기사금융까지대출을너무많이받게되었습니다.그러다보니과다신용조회및과다사금융권대출로인하여월이자및원리금상환은문제없다고생각해도신용등급이너무많이안좋아져추가대출이많이어려운상황입니다.전직장에서부장으로있으면서,월요양원비150만원과자녀교육비,생활비로생활이너무빠듯하여대출이많아졌습니다.물론요양원의보증금도한몫하였고요....그러던중회사가부도직전까지가면서3개월의급여가지급되지않아아버지를포기할까도생각하는단계까지갔었습니다.제가정말불효자란것은알지만,아들과처도무시할수가없더군요...그리고3개월이넘어서면서돈을많이벌수있는곳으로이직을하고싶어졌고,ING의FC로일을시작하게되었습니다.처음에는친구들,선배들,후배들이많이도와줘서큰돈을만질수있었고,지금은월평균550만원정도받고있습니다.우연히친구의소개로머니옥션이란제도를알게되었고홈페이지를보고환승론이란제도도알게되었습니다.그래서신청을하려고보니보험설계사는직장의료보험및4대보험이되지않아안된다고하여일반대출을신청하게되었습니다.너무힘든제게단비와같은힘을주셨으면합니다.사금융권의많은이자율도감당하며,단한번의연채도없이사용하고있고그와중에도적금까지넣고있습니다.한번의도움으로아버지와저의아들,처모두네식구가삶의희망을느낄것입니다.</t>
  </si>
  <si>
    <t>2006년9월오픈하여(간이과세사업자등록)으로있다가폐업신고하고,2007년12월26일(일반과세자로사업자등록)변경하였습니다.저는자영업을하고있습니다.농산물,전통민속주,및친환경건축자재황토를판매하고있습니다.1~2월달이건설공사비수기라서어렵습니다.농산물,민속주재고물량을확보하는바람에생활비가부족합니다.생활비가부족해서추운날씨에많이어렵습니다.도와주신다면성실히갚아나가겠습니다.2007년7월사금융을이용했지만연체는한번도없었습니다.원금과이자를갚아나가고있습니다.사금융조회가많지만대출받은곳은2곳이며합계금액6백만원입니다.2004년4월농협신용대출1천만원있으며,2005년5월아파트구입시부족한자금을담보대출(18백만원)받았습니다.3월부터는건설경기가많이좋아지고농산물,민속주판매도좋아집니다.저에게도움을주신다면열시미일해서성실히갚겠습니다.저에게대출을해주시면제가운영하는쇼핑몰에서최우수고객으로모시겠습니다.</t>
  </si>
  <si>
    <t>부탁한번드립니다</t>
  </si>
  <si>
    <t>우선머니옥션투자자님들정말로감사합니다몇일전대출신청해서..승인받았습니다..저번과같이이렇게또추카로대출을받길원해서찾아왔습니다이번에빌린200만원은아빠조직검사와엠알아이찍을려고받았는데요...5일날수술하게되었습니다머니옥션투자자님들이계셨기에이렇게빠른시일에검사를받고수술날짜까지받았습니다정말로감사합니다아빠는시골에서사는분이시라..이제봄이오고시골은무지바빠집니다물론자금도많이들어가지요..가을이나되야추수하고돈이들어오지만요..엄마랑저랑은서울에떨어져삽니다..동생은서울에같이살다가군대를갔구요..다름이아니라..이번수술비..제가아빠에게도움이되고자이렇게찾아왔습니다설날도다가왔고..아빤병원에서설날을보내십니다...맞딸로태어나..도움한번드리지몬하였는데..머니옥션투자자님들덕분에검사비를보탯습니다처음에제가빌렸을때200만원과150만원..150만원추가로빌렸었습니다이번에도부탁을한번드려봅니다..지금은봄철이다가와아빠의자금줄이조금은힘이들거같아서제가이렇게나서봅니다이번에200만원빌린것으로검사비보태고..200만원추가로더빌리려합니다솔직히400만원이면큰돈이긴합니다..아빠병원비하고서시골철에모내기나봄일이끝나면..아빠가어느정도챙겨주실꺼라생각합니다저도따로모으는돈도있고(남자친구와같이모으는중요)갑작스럽게수술날짜가잡혀서..이렇게간곡히부탁드려봅니다이런곳에취미들린다하지마시고아빠수술비에보탤수있도록다시한번부탁드립니다그리고머니옥션님들..저의아빠수술잘될수있도록기도한번씩만해주세요수술은등에혹이나버렸어요ㅠ.ㅠ물론수술로때어낸다면되지만...구래도수술이자나요..이글을보신분들기도한번씩만해주세요...다시한번이렇게부탁드리고갑니다처음과같이열심히갚아나가겠습니다이렇게어려울때만찾아와돈빌려달라고만해서정말로죄송합니다5일날이수술이라너무급한나머지이렇게무례하게들렀습니다다시한번도와주세요저를믿는모든분들께실망을안겨드리진않을것입니다열심히하겠습니다오늘도행복하고즐거운하루되시고건강꼭챙기세요!!다시한번부탁드려봅니다...</t>
  </si>
  <si>
    <t>사금융통합</t>
  </si>
  <si>
    <t>사금융쓰고있는거한군데로몰아서이자조금이라도낮게상환하고싶습니다.상환계획은어차피지금나가고있는대출금보다약간덜내면되는거니까문제없다고생각합니다</t>
  </si>
  <si>
    <t>고금리대출환승하고싶습니다</t>
  </si>
  <si>
    <t>저는현재IT회사정규직간부사원(차장)으로근무중입니다.전직장에서7년이상근무후,현직장에2007년10월부터근무중입니다.현직장은외감법인이고,직원수110여명에,올해말코스탁상장준비중인회사입니다.급여는월333만원(실수령액285만원)입니다.현재대출금은카드현금서비스550여만원,국민은행저축담보대출350만원과대부업체대출400여만원이있습니다.5개월전에갑자기자금이필요해서현금서비스와대부업체를이용해서현재신용등급이많이나빠진상태입니다.5개월전에대출한대부업체이자및원금도연체없이상환하고있습니다.그러나,대부업이자가너무높아서조금이라도이자줄여보고자이처럼대출신청을하게되었습니다.따라서,월30~40만원씩이자상환하는것은문제가없을것입니다.많은투자자분께서투자해주시면빠른시일내에상환완료할수있도록하겠습니다.많은투자부탁드립니다.</t>
  </si>
  <si>
    <t>높은이자의사금융을상환하고싶습니다!</t>
  </si>
  <si>
    <t>(대출목적)안녕하세요?저는직장생활을하는20대여성입니다..얼마전갑작스레돈이좀필요해서사금융을쓰게되었습니다..대출을받고나니연이자가48%라는사실을알고..비싼이자율을벗어나좀싼이자율로바꾸고싶어서신청하게되었습니다..(연봉,월소득)월급여는150만원정도이고보너스포함연2000만원정도됩니다..(기존대출이력)사금융(웰컴크레디크):200만원,월133.500원납입(상환계획)급여150만원을받고사금융대출한건이외엔특별히들어가는돈이없으므로상환하는데에는무리가없습니다..만약대출이된다면지금쓰고있는사금융을상환하고여기에대출금을갚아나기때문에제월별지출에도큰차이는없을것이구요..사금융대출건도연체없이잘갚아나가고있습니다..다만높은이자율때문에조금이나마이자율을줄이고싶어서신청한것이니많은투자좀부탁드릴께요..대출관련쪽엔지식이얕아서사금융이라는게어떤건지모르고대출광고전화에속아서대출을받았습니다..믿고투자해주신다면실망시켜드리는일은없을것입니다..투자자님들에많은지지부탁드립니다..!</t>
  </si>
  <si>
    <t>갑자기급하게쓸돈이생겼어요</t>
  </si>
  <si>
    <t>긴급하게생활자금이필요하게되었네요1년안에갚아드릴께요안심하시고빌려주세요성실히갚을께요</t>
  </si>
  <si>
    <t>저의성실함이보증합니다.</t>
  </si>
  <si>
    <t>안녕하세요.현재PR/MARKETING회사에다니고있는직장인입니다.주업무는신문과방송에기사를작성하여릴리스하는업무구요.회사업무이외에여유가될때마다프리로뛰기도합니다.현재캐피탈과저축은행에서대출금을사용중인데,최근에집이조금어려워져돈이필요해서급한마음에여기저기조회를했더니7등급이던등급이요며칠사이에9등급으로내려가버렸네요.설상가상으로다른금융권에서도대출이어려워졌습니다.인터넷뉴스를보던중,신용조회없이대출이가능한곳이있다고해서실낱같은희망으로문의합니다.캐피탈과저축은행모두연체는없습니다.상환은충실히잘하고있고요.최근업무가많아지면서시간외수당이적용되어다음달부터는고정급여외에시간외수당이최소100만원이상지급될것같습니다.이번에대출이성사되면상환하는데큰어려움은없을것같습니다.대출기간도1년이내로계획하고있습니다.장기로되면더부담이될거같아서요.요며칠돈때문에업무에집중이잘안되다보니괴롭네요.투자자여러분저의성실함이저의무기이자보증입니다.많은여러분의투자부탁드려요.</t>
  </si>
  <si>
    <t>은행권대출은예적금담보대출이라문제는없지만씨티에서39.9를사용하고있습니다.2월달에신청해서1회원금균등납입했구요리드코프는매달16만원의이자만납입을하고있습니다.사용한지6개월이넘었구요이자만납입을하다보니씀씀이가커져서고민을하고있습니다.매달정기적으로상환계획을가지고싶구요씨티또한이자율이높아서고민중입니다.통합적으로채무관리를하고싶습니다.</t>
  </si>
  <si>
    <t>저축이란거해보고싶어요.....</t>
  </si>
  <si>
    <t>안녕하세요.우선젊은나이에많이질타하실거라고생각되요.이제사정신차린저또한..많이혼나고있습니다.우선무분별하게조회를해서등급이많이하락되어투자가치가많이떨어질것으로봅니다만,연체기록전혀없구요.정말갚은자신도있고자격도되기때문에부탁한번더드립니다이제저축도해야되구.결혼할준비도해야하는데..이자내기에급급하고있으니..너무힘이드네요...도와주세요...투자자님들저두..저축한번해보고싶어요....부탁드립니다.낮은금리로전환..꼭좀부탁드립니다.</t>
  </si>
  <si>
    <t>고금리사금융상환입니다.</t>
  </si>
  <si>
    <t>안녕하세요.2007년7월에아무런지식없이중개업자를통해서개인사금융을사용했습니다.60%이상의높은이자를사용하고있습니다.그로인해서월이자닙입은하고있으나..이것이시간이갈수록줄어나가는것보다는계속제자리인것같습니다.그로인해서3월4월에다른곳을통해서환승을해보려했으나중개업자분들의조회건수로인해서그나마캐피탈건과다른곳에서도대출이안되게되었습니다.현재직장인입니다.연봉3000입니다.현재집을담보를받고있는부채에대한이자원금은부모님이납부하여주시고있습니다.현재저희와이프는큰회사는아니지만정규직이아닌동네주변의작은간이회사에서일을하면급여성으로120정도받고있습니다.상환방법1.월제급여210만원에현재대부업으로나가는이자만줄어도저희에게는많은도움이되고있습니다.2.와이프의급여성으로받고있는120으로생활을하면서3달에한번씩나오는인센티브와보너스등을받으면무리없이상환을할수있습니다.(보너스나인센티브를받으면제급여가월350정도됩니다.)현재대부업에높은이자를내고급한마음에최근에중개업을통해서의로를부탁드려서신용등급과조회건수가많아져서어디에도제가도움을받을곳이없습니다.도와주시면정말이은혜잊지않겠습니다.</t>
  </si>
  <si>
    <t>금융상환을하고싶습니다도움을진심으로바랍니다성실과신의를바탕으로꼭약속지키겠습니다</t>
  </si>
  <si>
    <t>사금융상환을하고싶습니다..</t>
  </si>
  <si>
    <t>집담보대출과차량구입으로인한현대캐피탈대출이있습니다..필요경비와여러사정으로인하여산와머니100만원리드코프350만원이있습니다.산와머니이자48.6%리드코프48%이자로쓰고있습니다.예전에사업을하다가신용불량을격어보았던지라신용을중요성을알고있기에무슨일이있어도신용을지킬려고노력을하고있습니다.산와머니와리드코프는급할때이용을했었는데연체한번없이변제를하여신용도가좋아서전화한통화만해도500만원정도까지는그냥빌려주는신용상태까지왔습니다.하지만이자가만만치안은곳이라이걸변제할까합니다.이곳머니옥션에서100만원을변제받아서지금까지연체한번없이성실히변제를하고있습니다.어떤한경우가오더라도연체절대없이신용을무너트리지않도록하겠습니다.이번에차량구입도직장을다니면서의류판매일을부업으로해볼까하고구입한거라변제부분에있어서절대심려없이해결할수있을겁니다.</t>
  </si>
  <si>
    <t>대출신청합니다...약속지켜나가겠습니다.</t>
  </si>
  <si>
    <t>현제27세(남)...현제(주)경기공항에3개월조금넘게급무중입니다.....작년가을에친한친구가돈이급해서...돈을빌려주게되었습니다..1000만원정도빌려주고저는어학연수로외국에가있었습니다..친구가이자를갚아주기로하고일을해서돈버는데로저에게갚기로하고요...그런데제가외국에있는동안친구가이자를내지못해서연체되어집에연락이왔습니다..그리하여부모님이알게되어올2월에한국에오게되었습니다...부모님이이자를내어주시고바로친구에게돈을받으라고했습니다...그런데친구가돈을줄상황이안되어부모님께그냥돈을받았다고했습니다....그리고저는회사에바로취직이되어지금3개월넘게직장생활하고있습니다...요번에부모님께서다시알게되어친구부모님께연락하라고했는데친한친구이고친구가불상해서그냥요번에도넘어가기로했습니다....저는대출같은걸받아본적이없어서작년가을에아무곳이나대출을받았습니다..그래서솔로몬상호저축은행500만원....스타크레딧에서250만원인데50만원은상환했고액트캐씽에서200만원대출을받았습니다...이것때문에신용등급이8등급까지떨어졌네요....저희부모님이많이화가나셔서....제친구는직장이없어대출이힘들다고하더라고요...친구부모님께말하기도힘든상황이고요....요번엔돈을보여줘야할상황이라이렇게머니옥션에신청하게?어요이자는솔로몬16만원나머지8만원씩(한달에32만원)상환하고있고요....그리고생활비는밥값...10만원정도차비10만원정도그리고제여가생활비30만원정도해서50만원정도이면한달생활가능하고요....월급은150만원에2달에한번씩보너스를받습니다..50만원이고요.......그리고제가일하는곳의승무원들아이들에게영어과외를하고있습니다..2명이요~!!!!20만원씩...일주일에2번하는데제가아침7시부터오후5시까지근무하고일주일에3번과외를하고있습니다....어학연수만2번갔다와서영어는어느정도가능하고요...그리고부모님이다니시는교회사람들끼리계를하고있습니다...제가올9월에1100만원정도받습니다...2년째하고있거든요....그래서원래9월까지버텨볼려했는데부모님이많이화가나신상태라돈이필요하게되었습니다.저도신용등급의중요성을요번에알게되었습니다....그래서더이상사금융이나신용조회를하고싶지않아이렇게이곳에신청을하게되었습니다...지금껏제가쓴글모두사실이며정확하고...저희부모님모두알고있는상황입니다....부모님과의약속을위해요번대출이꼭필요합니다....저는솔직히친구에게돈받을생각이없습니다...제가여유생기면달라고했고저희집도음식점을운영하고있는상황이라힘들게살고있지않습니다...이자내고생활비하고해도100만원의여유가있습니다....저의상황을이해해주시고많은투자자님들부탁드립니다.....</t>
  </si>
  <si>
    <t>고금리대출하나씩정리하고싶습니다.</t>
  </si>
  <si>
    <t>기존대출금월상환액부터말씀드리겠습니다.하나은행(마이너스)-19,000,000만--&gt;월15만이자납입시티파이낸셜-5,900,000--)월33만납입현대스위스-7,000,000--&gt;월24만납입hk상호저축-2,000,000--&gt;월12만납입캐쉬벅스-4,000,000--&gt;월24만납입바로크레디트-2,000,000--&gt;월12만납입머니옥션환승론-5,000,000--&gt;월23만납입***월평균소득:1,900,000***총월상환액:1,430,000/월***월평균생활비(카드비,통신요금등포함):400,000/월원천상의월급여는170정도(07년기준)입니다만고정수당으로현금지급되는것이20만원/월정도되므로평균소득190만중위와같이대출상환이70%이상차지합니다.좀많이빠듯하네요.그러므로위대출내역중고금리부분인HK,바로크레딧,캐쉬벅스를상환하려합니다.</t>
  </si>
  <si>
    <t>HK,바로,캐시벅스의총월상환액은480,000입니다.이부분을모두전환할경우월360,000으로전환되며120,000정도의여유자금이생깁니다.그러므로당분간상환하는데전혀문제가없으며성실히상환하다가내년초현직장이코스닥등록을하고,연봉및상여가현연봉대비30%정도인상계획인것으로내부조율되고있으니조금만더줄여살아간다면내년부터는목돈을저축하며살수있을듯합니다.그래서신용등급및대출가능액이상승되면1금융권전환대출후목돈으로상환하려합니다.</t>
  </si>
  <si>
    <t>3개월전급한일로개인돈(사체)를사용하였습니다.금리는년60%알면서도제신용으로는대출이되는곳이없어서울며견자먹기로대출을받았습니다.그리고대출기간이6개월이라월납금이상당히부담이커이렇게대출을신청합니다.상환기간과금리가반정도만되어도충분이상환할수있는데지금은생활이되지않을정도로힘드내요.</t>
  </si>
  <si>
    <t>제급여가200만원이고아내수입이80정도되는데집담보대출이자60만원,생활비150만원.제하면나머지70만원으로400만원의납입금236,190원부담이되지않습니다.반드시갚게습니다.사체를사용하는게뼈저리게후회되지만방법이없네요.투자자분들의많은입찰부탁합니다.</t>
  </si>
  <si>
    <t>필요한만큼만빌려서제대로갚겠습니다.</t>
  </si>
  <si>
    <t>2개월전,현거주지로직장생활로인해무리하게급이사를하게되면서본의아니게친구,지인들로부터소액을차용하게되었지만,정해진급여로한꺼번에변제를하는게무리라판단되어,매월소액지출로변제할방법을찾았습니다.현재까지는통신사,세금등의연체가없지만,이사시들었던비용을선변제하게되면아무래도무리가갈것같아신청하게되었습니다.</t>
  </si>
  <si>
    <t>급여일은매월말일이지만,휴일등이겹치면2~3일미뤄지는경우가있습니다.당장의수입으로는월20만원안팎의금액이무리가없지만,회사일이외로추가아르바이트등의일도비정기적으로들어오므로,신청기간내의수시상환도가능합니다.</t>
  </si>
  <si>
    <t>제게소중한기회를주십시오!</t>
  </si>
  <si>
    <t>안녕하세요.전전자회사에서연구원으로일하고있습니다.과거신용에대한무관심과무지로현재어려운상황이다보니대출이필요할때할수가없더군요.신용점수또한무지낮고요...지난주캐피탈조회했더니404점에서344점으로대폭하락한것도신용관리를제대로하지못한제책임이라생각합니다.얼마전집을옮기려고저축은행에서대출받고또제가마련할수있는방법을다해서부족분을채우려했는데잘되지않아사금융에서대출을받아부족분을채웠습니다.좀더이곳을일찍알았다면사금융이아닌이곳에서신용관리하면서필요자금을구할수도있었겠다싶어아쉬움이많이남습니다.부모님의병환이악화되어병원에계시는날이많았는데이제조금안정되셔서정말다행입니다.당시에는정말여러가지로힘들었지만지금부모님이많이좋아지신모습을보면얼마나좋은지모르겠습니다.뒤늦게알게되었지만이곳을통해서신용을쌓아가는소중한기회가될수있을거라는생각이듭니다.과거잘못했었던부분을반성하면서좀더체계적인신용관리를통해저의신용을조금씩올려놓고싶습니다.그러기위해우선사금융을하나하나없애려고합니다.한번에욕심을부려해결할수있으면좋겠지만무리하면탈이나기에하나씩해결해나가고자합니다.하루하루열심히살아가려고노력하고있습니다.매주주님께기도하면서제자신에게채찍을가하고있습니다.제게그소중한기회를주십시오!</t>
  </si>
  <si>
    <t>현재월급으로매월25일210만원정도들어옵니다.년2회상여금(400만원)을포함하면월평균240만원정도됩니다.대출상환금액은매월약150만원정도지출되고있습니다.이중에서사금융쪽은약40여만원정도입니다.대출상환금액이다소많다는것잘알고있습니다.현재상황에대한변명은하지않겠습니다.앞으로가더중요하니까요.한가지만분명하게약속드리겠습니다.결코연체하지않겠습니다.머니옥션게시글중이곳에서연체하면대한민국에서는끝이라는글을읽었습니다.맞는말입니다.이제부터연체라는것은하지않을것입니다.신용에조금만더관심을가지고주의하면되는데그렇지못한분들이많습니다.저또한이전에그랬었구요.이젠더이상그런참담한모습의제자신을용서할수가없습니다.월급에서대출상환금액150만원과제생활비30만원정도포함약180만원정도평균지출되고있습니다.집은전세이고혼자살고있어생활비는많이들지않습니다.점심과저녁식사는연구소에서다나오므로그렇게많은생활비가들어가지는않습니다.조금더아끼고모으다보면빠른시일내에지금의어려운상황에서벗어날수있으리라확신합니다.늦었지만이제라도새롭게시작하려는제모습이자랑스럽습니다.하루하루열심히좀더노력하며살고있습니다.7월중에상여금이나옵니다.그때가되면또하나정리하고그렇게해서신용을쌓아가고자합니다.6개월만참고노력하면지금의참담한심정은옛추억이될거라의심치않습니다.투자자님들께서제게기회를주신다면더욱더빨리원래의제모습으로돌아올것입니다.제게기회를주십시오!감사합니다.</t>
  </si>
  <si>
    <t>대부업체이자조금이라도덜고싶습니다.!!</t>
  </si>
  <si>
    <t>안녕하세요?한번대출신청을했다기간이끝나버려서..다시신청을하게되었구요.,.많은분들이입찰해주셨는데...일단감사드립니다.남편교통사고나는바람에모았던돈다날리고..이래저래돈이필요해서너무급한나머지대부업체를이용했어요..연체없이이자를갚고있지만너무힘이드네요.이자조금이라도낮게..내고싶어대출신철을하게되었어요.저도생각없이그곳에발을들인제잘못깊이뉘우치고항상죄책감을가지고살고있어요이제정말정신차리고돈도모으고하고싶은데..매일후회막심합니다..조금이라도도움주시면정말감사드리구요.연체없이상환할자신있습니다.꼭이자몇만원이라도줄여계획적으로빚갚아나가고싶습니다!!</t>
  </si>
  <si>
    <t>직장을옮기긴햇지만쉬지않고일을했구요28일이월급날이니상환일을월초로잡아서먼저밀리지않게꼭갚을수있습니다.남편월급이나다제가관리중이라서이자는연체없이납입하구요항상비싼이자였지만연체한적없습니다.항상아끼고아껴서투자자님들실망시켜드리지않겠습니다!!시댁식구들이나혹누군가알게될까..사진올리지못한점죄송합니다.</t>
  </si>
  <si>
    <t>지인에게빌린돈을갚고저..</t>
  </si>
  <si>
    <t>우선목적은지인에게빌린돈을줄려고신청하는것이고요..천천히갚아도되는데..형이이번에결혼을해서요돈이많이필요할것같다고넌즈시말씀을하시네요..돈을빌리게된경위는한2년전제가사업을하다가가치하던친구에게사기를맞았거든요..사업자가제명의로되있어서세금계산서발행한거며,,물건대금지불못한거며..다제가해결해야는상황이되더라구요..정말알지도못하는데서내용증명받고,정말그때는어찌해야하나막막했는데..지인에게빌려서간신히위기를넘겼습니다..지금은가스및기름을다루는곳에취직해서열심히생활하고있는중이고요..회사는법인업체이며4대보험다적용됩니다..월급여는4대보험및이것저것떼고급여통장에150정도찍히구요..따로30만원정도더받습니다..사장님이아버님동생분이셔서따로챙겨주십니다..그래서이번에형한테그돈갚으려하는데..캐피탈권에서받아도되나조회기록및부채사실이남는것이싫어서부득이하게이곳에신청하게되었습니다...</t>
  </si>
  <si>
    <t>현재부채는은행권에적금담보200만원있구요씨티파이낸셜에400정도있습니다.물론잘상환하구있구요..연체같은건업구요..이정도금액이면월납입충분히자신있구요..제가친구한테돈때문에당해서그런지..다른분들한테돈가지구피해주구싶지는안네요..그만큼자신있습니다..정말그냥제가빛을지고갚아가는게편하지..지인에게줄돈이있다는거..정말마음무거운일이더군요..정말상환자신있습니다..믿고한번밀어주십시요</t>
  </si>
  <si>
    <t>고금리대출상환하고싶습니다,,여러분도와주세요</t>
  </si>
  <si>
    <t>현부채대우캐피탈에1천만원있습니다대출받은시기는2007년12월달에받았습니다현금리는35%로쓰고있습니다지금까지연체한번없고다른금용에서는부채가없습니다현신용카드현금서비스도없습니다지급까지납입하고있는데금리가너무높아서다른캐피탈쪽에도알아볼려고했는데우연히이곳을알아서이렇게글을적어봅니다.대출금액이높은것은알지만여러분이조금씩도와주면연체없이빠른시간안에다갚을것을약속합니다.</t>
  </si>
  <si>
    <t>저의상환계획은이렇습니다..1.현법인회사에재직중(근무기간은1년9개월)-정식직원,4대보험가입2.가족공동명의21평아파트소유3.연봉은,1900만원이상(야근,특근,보너스,제외)-총합이-연2300만원정도4.월금은현통장으로입금(본인통장)-월급날은,매달25일매달월급이통장으로135만원정도들어가고있습니다(차량유지비및특근,야근제외)-현급수령,그래서,매달한40만원정도는충분히상환을할수있습니다.너무높은고금리때문에지금은생활에약간의지장을받고있습니다.제가너무실수를햇습니다,여러분이한분,한분,도와주시면절대연체노...꼭매일상환할것을약속합니다좀도와주세요고금리탈출하고싶습니다...</t>
  </si>
  <si>
    <t>카드결제금상환및고금리대출상환하고싶습니다.</t>
  </si>
  <si>
    <t>안녕하세요,20대후반여성입니다.얼마전에는대출문제로이렇게제가글을쓰게될줄은꿈에도몰랐지만..철없는생각으로제이름으로된신용카드를만나던사람에게빌려주는것으로빚이시작되었던것같습니다.수입이일정치않던그사람은카드값을곧갚아준다며저에게현금서비스로돌려막기를권하였고,사회생활을뒤늦게시작했던저는현금서비스의무서움을모른채'연체만되지말자'라는생각으로돌려막기를시작했습니다.카드의무서움..지금생각하면치가떨립니다.이렇게될지알았다면카드조차를만들지않았을텐데말이죠..그렇게현금서비스로불어난빚은그사람과헤어지면서도줄어들질않았고카드론과돌려막기의한계에다다라급한마음에메일로날라온인터넷대출을신청하게되었습니다.직장생활을뒤늦게시작한터에1금융대출은불가능했었고카드연체만은막아야겠다싶어조회신청한사금융은정말운없게도대출대리업체였습니다.대출업체의신용조회남용으로신용등급은급속도로하락하고..다른대출업체에조회를해보기에는더이상의신용등급하락이너무나우려되어우연히알게된이곳에대출신청을하게되었습니다.1년반남짓한사이에엄청나게불어버린빚..직장생활을하고있음에도불구하고줄어드는것은보이지도않고.가장큰문제는현금서비스입니다.3개월전쯤받은사금융대출금은한달49프로남짓한이자율이너무높은탓에원금을조금이나마줄여보고싶습니다.대출가능하다면일단카드값을모조리청산한후돈개념정신부터차린다음,나머지금액으로남은빚을줄이는방향으로말입니다.그리고가장큰문제!!장래제신랑될사람에게떳떳하고싶습니다.신용도에문제없고빚도없고저축해둔돈도있는개념있는여자로시집가고싶네요.</t>
  </si>
  <si>
    <t>-상환계획-1.제근무지는콜센터구요,월급일은매달10일,실수령액105만원정도입니다.콜센터특징상퇴근시간이일정하므로주말알바를시작할예정.금액은25만원정도생각하고있습니다.2.대출금+이번월급으로이번달,다음달현금서비스먼저청산하구요.나머지금액은이자율높은사금융대출원금을제할겁니다.3.이대출이성사된다면매달들어가는금액은카드론40만원정도(내년봄이만기일입니다)와이곳의대출금25만원,사금융권20만원미만이되겠네요.현금서비스와안녕~인동시에허리띠졸라매고생활비아끼면알바비빼고매달20만원은대출</t>
  </si>
  <si>
    <t>다시한번신청해봅니다!</t>
  </si>
  <si>
    <t>전에한번신청했다가잘안되서금액을줄여서다시한번도전해봅니다.(그때입찰해주셨던투자자님들너무너무감사해요^^)카드값때문에힘들어죽겠습니다.지난달과지지난달에어머니가허리가많이안좋아지셔서병원에다니시느냐구카드를좀썼습니다.우선돈도없고아무것도없지만사람이먼저아니겠습니까걱정스러운마음에돈걱정말고다녀오시라고했죠.이번달카드값이250만원이나나왔더라구요.원래는이번달적금타는친구한테돈좀빌려서카드값을내고갚을예정이었는데친구가사정이생겨서이번달에는조금힘들거같다구하더군요.눈앞이캄캄합니다.제월급으로막자니대출갚는데반을쓰고반은집관리비와각종세금을내구요.제월급에서라도쪼개서갚고싶지만카드사에서어디그런거다봐주진않더라구요빨리갚으라고난리입니다.전화독촉도장난아니고어머니까지노이로제에걸리실거같아요물론아버지도돈을버시기는하는데아버지월급으로보험료와은행대출이자갚고나면남는게없거든요.어머니한테는돈있으니까걱정마시고병원가셔서치료받으시라구해놨는데이렇게되어버리니너무막막합니다.가슴이답답한게한숨만나오고너무힘듭니다.어머니에게는거짓말쟁이딸이된거같아너무죄송스러운마음이에요제가전에카드때문에엄청사고를쳐놔서사금융이나대출을좀많이받은편이거든요.그래서대출도어렵고너무답답한마음에이렇게부탁드려봅니다.대출도많고하지만저한번도연체없이열심히상환했습니다.그카드사고이후에돈도헤프게안쓰구요열심히살라고노력중입니다.사금융의압박에너무힘들기도하지만..이카드값갚고열심히살아가고싶습니다.여러분저에게투자해주세요!!한번만도와주신다면저더열심히살겠습니다.대출금도꼬박꼬박잘갚을수있습니다!!(참고로카드는죄다잘라버린상태입니다;;;;)</t>
  </si>
  <si>
    <t>연봉은1900정도됩니다.월급은평균160정도들어옵니다.여기에판매율에따른인센티브가추가적으로들어오구요.2달에한번씩상여금도나옵니다.월급160정도받으면사금융을포함해서대출을갚는데에80만원정도쓰고있구요.나머지80만원으로생활하고있습니다.80만원으로집관리비세금내고제가허리를좀더졸라매면대출금더열심히상환할수있을거같네요!그리고9월에적금을타게되요그래서상환도훨씬더수월하리라봅니다.연체없이잘갚겠습니다.한번만믿고투자해주세요열심히갚겠습니다!!!</t>
  </si>
  <si>
    <t>정말급합니다....도와주세요..</t>
  </si>
  <si>
    <t>안녕하세요..친정엄마께급히도와드릴일이있는데..기대출도좀있는상황이고..과조회로인해여기저기대출신청은해보았는데..심지어오늘까지도부결처리가되었습니다..연체된적은한번도없구요.착실히잘갚을수있습니다.꼭좀부탁드릴께요..</t>
  </si>
  <si>
    <t>36개월로갚고싶습니다..착실히갚겠습니다</t>
  </si>
  <si>
    <t>창고마련을위한사업자금신청</t>
  </si>
  <si>
    <t>먼저머니옥션에서3번대출을받아2번은연체없이조기상환하고3번째는정상상환중인기대출자입니다.저에게대출에주신투자자님께다시한번감사드립니다.제가5월부터가구쪽에투자을하여사업을진행하다보니가구보관및상품을보관할창고가필요하게되어다시한번대출을신청합니다.저는2006년부터오픈마켓에생활잡화을판매하고,도소매도겸하고있습니다.사업자을내고사업을시작한지는1년이넘었습니다.오픈마켓은옥션,지마켓,인터파크,온켓,11번가등에서판매하고있으며월매출은1000만에서1200만사이입니다.안정적인매출달성을위하여가구도소매를추가하려고5월부터작업중에있으며,온,오프라인으로기존상품과같이판매하려합니다.가구의특성상보관장소마련을위해창고를임대하고자합니다</t>
  </si>
  <si>
    <t>월평균소득은200-300만사이이며,가구쪽에서매출이발생하면,더신장되리라생각합니다.부채현황:머니옥션190만,저축,캐피탈:405만산와:70만국민은행:180만합계:845만지출현황:이자및원금상환:55만,공과금및통신비:15만,식대및경비:50만기타:20만수입에서지출금액을제하면15만원원리금등상환에는지장이없습니다.저는머니옥션에서3번대출을받아지금까지연체없이조기상환한바있습니다.투자자님께서는믿고투자부탁드립니다.</t>
  </si>
  <si>
    <t>3번째도전~!그래도웃음잃지않겠습니다.</t>
  </si>
  <si>
    <t>대환용도입니다.웰컴200만원러쉬앤캐휘에150만원을상환하려합니다..얼마전에카드대금과사금융상환으로800만원을신청했었는데..금액이너무커서인지낙찰이되지않았습니다.심기일전하여금액조정하고이율도조정하여다시한번용기를내보았습니다.2번째로500만원에도전하였는데이것역시낙찰이안되었네요..^^금액은정말꼭필요한400만원으로하향하였고금리도수정하였으며상환개월수도1년내렸습니다..작년5월10일자로대우캐피탈에입사하여근무하다가개인사정으로인하여11월부터다른회사에서근무하게되었습니다.대우에근무할당시월소득은평균200~300만원사이었고영업이다보니이래저래나가는돈을제하면150~230정도에순수익이발생하였구요.(당시통장증빙가능합니다.)그이후회사에서는135만원정도의급여를수령하였습니다.이번5월달부터7월까지집안사정으로일을제대로하지못해급여를제대로받지못해생활이좀어려웠구요..결국은제가자신있게할수있고노하우가있는대우캐피탈로다시돌아오게되었습니다.무작정다시돌아온게아니고수익창출을충분히할수있는여건이되고저또한다시한번예전처럼열심히살아보려6월중순부터준비하여7월1일부로다시입사하였습니다.급여는아직한번도받지못했지만수익부분은걱정안하게해드릴자신있습니다.믿고투자해주신분들께절대실망안겨드리지않을자신도있구요..지금껏살면서제일큰실수는이때,잘못들인돈쓰는습관인거같습니다..어린나이에적지않은소득을얻게돼서소비가가벼워지고직장을옮긴후에도고치지못하고카드를많이사용했구요..집안사정이생겨도와드려야할땐막상돈이없어자괴감이느껴지더라구요..그래서사금융까지손을댔구요..이제는제대로한번살아보려합니다.수입부분이걱정돼시는투자자님계시다면7월이후급여명세서를대출만기돼는달까지꾸준히보내드릴수도있습니다.믿어주시는만큼열심히살겠습니다.대우캐피탈본사에서만들어준개인홈페이지와여신연합회에도제이름검색하시면20075월부로등록된공식여신상담사라는것을확인하실수있습니다.홈페이지는원하시면주소링크하겠습니다^^</t>
  </si>
  <si>
    <t>현재러쉬앤캐휘에6만3천원정도의월이자와웰컴크레딧에13만4천원정도의이자가납입되고있습니다.이두회사이자상환금을대환하여상환하는것이기때문에전혀부담이되거나벅차지않습니다.24개월로하여도충분히상환할수있어서상환개월수줄였구요.현대스위스저축은행에33만원까지충분히상환할수있습니다.현재까지카드대금포함모든금융거래에연체단한번도없었구요.신용이얼마나중요한지아는만큼제신용제가무덤파는일은결코없을것입니다.카드도최소결제로결재중이며이미다파기한상태입니다..다시한번시작하는젊은청춘에힘을보태주신다면절대실망시키지않겠습니다..감사합니다..^^</t>
  </si>
  <si>
    <t>☞현재매월지출금액과기대출금액-캐피탈1476만원(매월약70만원,34%)-국민카드론348만원(매월약22만원,15%)-솔로몬상호저축은행300만원(매월12만원-이자,48%)-밀리언캐쉬(사금융).300만원(매월12만원-이자,48%)-그밖의신용카드(국민,신한)대금(매월약50~60만원)-생활자금임대료,관리비,통신비등.(매월65만원)-총매월230~240만원위와같이지출(상환)을하고있습니다.지난2005년6월부터단돈100원도어떤금융기관을막론하고연체한이력이없으며사금융,캐피탈등이자꼬박꼬박납부하며원금1천만원을변제한상태이며현재도계속해서착실하게원금을갚아나가고있습니다.저는2005년무분별한사금융대출조회과다와대출로인해개인신용도에돌이킬수없는오점을남긴후꾸준히신용관리를하고있으며현재마이크레딧기준606점(7등급)/크레딧뱅크기준546점(8등급)까지끌어올린상태이며,계속철저한관리를위해노력중입니다.대출목적은상호저축은행과사금융600만원을포함하여신용카드정리목적으로여러분들의도움을받아하루라도빠른채무정리를하여보다밝은미래를준비하고자하는바램입니다.</t>
  </si>
  <si>
    <t>현재재직중인회사는네트웍솔루션개발및서비스를하는IT회사이며현재10여명의직원들과함께열심히일하고있습니다.저는솔루션사업부의팀장을맞고있으며법인등기상이사로도등록되어있습니다.확실한비젼을가지고열심히일하고있으며,월급여는급여통장에140만원,따로160~180만원총액300~320만원을매월꼬박꼬박수령하고있습니다.위의지난3년간의내용을보시면아시겠지만연체!!저스스로용납하지않는다고자신있게말씀드릴수있습니다.상환은24개월간이자율37%로매월15일어김없이60만원씩상환하겠습니다.저도수십수백번계산을하고계획을세워결심한만큼약속한일자에약속한금액을철저하게지켜도와주신여러분들의은혜에보답하고자합니다.믿고도와주시면감사하겠습니다.지루한저의글을읽어주신것만으로도감사드리며,항상밝고자신있는대한민국청년김기철이었습니다.</t>
  </si>
  <si>
    <t>사금융이자여기에투자해드리겠습니다!</t>
  </si>
  <si>
    <t>현재대기업사무직종사자로이전의대출이좀과다한관계로대환목적으로이곳에신청을하게되었습니다.가족들모르게대출을받아사용하다보니,점점커져가는이자에부담이되어,은행권에서대출을받고싶으나,사금융조회기록등이있어불가한상황입니다.제가확실히보장해드리는것은!!지금까지대출을사용하면서이자및원금에대한연체가전혀없었다는것을알려드리고,현재대출이자를갚아가는돈이여기에서대출받아갚아간다면,훨씬제가납부하고있는이자가줄어듭니다.지금까지도연체없이잘상환했으니,여기에납부하는이자는문제없을거라생각됩니다.훨씬저에게도이득이라고생각되고,저는뒷일이불안하여안갚고서는못사는사람입니다.가족들에게알려지는것조차불안하여꼭갚습니다.지금까지알려진적없구요!지금은행권(정부학자금)1곳,저축은행권3곳,사금융4곳을사용하고있어약2000만원의빚이있습니다.저정말확실히갚을수있는사람입니다.후회안하실것입니다.</t>
  </si>
  <si>
    <t>현재연봉은약2600만원정도입니다.성과급포함입니다.년단위로연봉은올라갑니다.대략적으로한달180만원정도의급여로집세는들어가지않고,들어가는돈은,80만원씩적금이들어가고있습니다.적금이들어가고있지만들어오는성과급으로이자등충당이가능했습니다.앞으로도그럴것입니다.핸드폰비,기타차비만들고식비는회사지원입니다.한달의이자만해도120정도되고있습니다.이곳에서대출받아갚는다면엄청저에게도이득이죠.신용카드는없습니다.투자자분들,믿고지원해주세요!</t>
  </si>
  <si>
    <t>멋도모르고중게업체에서대출을받았습니다.이자도비싸고여기저기조회만생겼습니다.사금융을정리하고싶어대출을신청합니다.</t>
  </si>
  <si>
    <t>제급여일은매월10일이고월230을받고있습니다.아내는식당에서일을해한달에100만원을현금으로받고있습니다.총수입이320이고사금융에매월40만원씩나가고있습니다.대출이돼서갑으면사금융40만원은없어집니다.아이들학원비는매달30씩나가고있습니다.매월남는금액은150남습니다.</t>
  </si>
  <si>
    <t>이제껏생각없이대출을받다보니..여기까지오게됐습니다.이제는신용도도좀올리고대출금을빨리갚고적금도들고싶고사람답게살고싶습니다.이제결혼도해야하고조금이라도낮은이자로원금상환하고싶습니다.</t>
  </si>
  <si>
    <t>이제껏연체한번없었습니다.월급110만원에매달이자상환43만원정도씩1년이넘도록정말단기연체한번도없었습니다.매달58만원정도면제가원래갚던금액보단많지만..2년동안정말열심히갚아서대출의굴레에서벗어나볼렵니다.그리고그뒤에는적금도들고열심히살아볼려고합니다.</t>
  </si>
  <si>
    <t>성실히상환하겠습니다.꼭~!부탁드립니다.</t>
  </si>
  <si>
    <t>갑자기목돈이필요하게되어서글을남깁니다.이번에어머니께서식사를제대로하시지못할정도로치아가안좋으셔서치과진료를하셨는데진료비가350만원이나오게되었습니다.식당일로어렵게생활하시고계신지라제가도움을드려야하는데...갑자기목돈이필요하게되어예전에도도움을받았던이곳에도움을요청하게되었습니다.카드한도도얼마되지않아활부로도결제가힘드네요~성실하게상환하겠습니다.믿고투자해주십시오.</t>
  </si>
  <si>
    <t>현재고등학교교사로근무하고있으며월급여는220만원정도됩니다.은행권대출금이800만원정도이고머니옥션에서300만원대출받았습니다.현제연체없이원금상환하고있습니다.대출금상환으로70만원정도제하고20만원정도상환여유가있습니다.이제곧추석상여금을받게되면조기상환도가능합니다.갑자기목돈이필요하다보니이렇게부탁의글을남기게됩니다.꼭~!연체없이성실히상환하도록하겠습니다.두서없는글읽어주셔서감사합니다.</t>
  </si>
  <si>
    <t>두번째신청입니다</t>
  </si>
  <si>
    <t>안녕하세요^^저는지난번결혼자금위해신청해서낙찰받아현재머니옥션에1건사용중입니다.~연체없이입금잘하고있고지난번투자해주신투자자님께다시한번감사말씀드립니다.이번에다시신청하게된사유는결혼준비할때300만원정도부족해서친한지인에게300만원을빌리게되었습니다.그런데지인의집안에급한사정으로그돈을갚아줄수없겠냐는한통의전화를받고.고민을하다다시머니옥션을찾게되었습니다.정말친한지인이라서저도도움을받았고오래좋은사이로남고싶습니다.빌린땐조금여유있게갚아도된다고했는데사정상그렇게되었다고하네요.지난번에도말씀드렸듯이무분별한조회로사금융같은건사용하고싶지도않습니다.그런악덕대부업체에게줄이자라면맘좋으신투자자님들에게드리고싶습니다머니옥션은저희신용을지키고상향시킬수있수있는발판입니다그래서더더욱연체란없습니다.믿고도와주세요.친한지인잃고싶지않고필요할때제가준비해서드리면정말좋겠습니다~</t>
  </si>
  <si>
    <t>현재급여는160-180만원정도수령하고있습니다.월급통장으로받고있구요모든생활비는배우자월급으로하고있고저의월급은아직은아니지만적금이나부태상환비용으로하고있습니다먼저삼성카드20만원(이부분은결혼전아버지사업자금으로드린거라친정집에서납부하고있습니다)신한카드15만원새마을금고5만원바로크레디트10만원산와머니9만원머니옥션14만원이렇게상환중이구요머니옥션에서받아지인에게빌린돈차곡차곡같아나가겠습니다</t>
  </si>
  <si>
    <t>신용걱정하지마시고,믿고투자하세요</t>
  </si>
  <si>
    <t>안녕하세요.저번에올렸다가안되어다시한번글을씁니다.고심끝에생각하다두군데의대출금을상환하고싶습니다.지금삼성과현대두군데에서매달48만원씩상환하고있습니다.옥션에서대출을받아2년기간으로37만원씩줄여갚아나가면서저의신용또한등급을조금씩올려가고싶습니다.지금껏연체는없었구요앞으로도갚아나가는데어렵지는않습니다.제가매달250~300수입은되고,가게또한있습니다.어느정도의금액은제통장에있으나,사업하는게인테리어분야이다보니,한꺼번에대출금을갚기란참불안불안하더라구요사업하시는분들이라면이해하시겠지만,여유자금이없다면불안불안하죠.그래서지금캐피탈권에서갚고있긴하지만,투자자분들께자금을받아상환을하고앞으로저의신용을쌓기위한노력을하고싶으니,도와주시면감사하겠습니다.연체는단하루도안하겟습니다.</t>
  </si>
  <si>
    <t>지금상환하고있는2군데를묶어상환하는거라상환하는데어려움은없습니다.두군데를묶으니,상환금도10만원줄었고연체없이상환해가겠습니다.한번믿어주십시요,입찰이되어도옥션측에서심사후대출해주는걸루알고있습니다.옥션측에서알아보시겠지만,사업자와가게또한있구요저에게투자해주신다면정말은혜잊지않겠습니다.</t>
  </si>
  <si>
    <t>오픈마켓,쇼핑몰아이템확장을위하여</t>
  </si>
  <si>
    <t>안녕하세요대출의목적은현재영위하고있는오픈마켓및자체쇼핑몰에서판매할상품을늘리기위한목적입니다.또한보유자금에따라구매결정력이높아집니다.자체쇼핑몰도운영하고있으나현재는오픈마켓에주력하고있습니다.G마켓,옥션모두파워딜러이며판매아이템은악세사리와잡화입니다..각마켓의아이디와쇼핑몰의주소도알려드리면좋겟지만사이트의이미지도있고해서불특정다수에게공개하는것은무리가따르므로향후투자자님들께서개인적으로요청하실경우알려드리도록하겟습니다.운영현황을간략하게설명드리면창업시기:2006년판매아이템수:약2000종월배송건수:1500~2000건월매출:2000~3000만원평균마진율:60%(악세사리/잡화가마진율이높습니다.)</t>
  </si>
  <si>
    <t>상환계획은금번대출금으로확장된아이템의수익은차치하더라도월최소매출2000만원을기준으로하였을때영업이익1100만원(마켓등의수수료를제외한)부가세충당금80만원인건비140만원사무실임대료100만원관리비및공과금30만원기타진행비50만원광고비등기타영업비100만원--------------------------------순익600만원생활비/교육비/등등300만원-------------------------------최소잉여자금이300만원이상이므로상환에는무리가없을것이라생각됩니다.***이렇게벌고있으면서뭐하러대출하려하느냐생각하실지몰라몇자더말씀드리면장사나사업을해보신분이시라면아시겟지만...상품을매입하거나수입할때어떤규모로하느냐에따라마진율이상당히달라집니다.온라인상거래의경우원천적으로수수료및각종세금을100%납부하여야하기때문에마진율이50%가넘지않을경우오히려손해를볼수있습니다.그래서어떤상품을입고하느냐가상당히중요하며창업초기부터이런원칙을고수하다보니악세사리와잡화가주력아이템이되게되었습니다.그래서적은자본으로경쟁이적은상품을찾다보니150원에사서1200원에파는...마진율은높으나실질적인객단가가떨어지는(눈치빠른분들은간파하셨겟지만월배송건수가1500건이넘는데매출이2000만원이라면1건당평균매출이1만원을조금넘는거죠^^)그러다보니관리의한계점을느끼고고가격고마진상품을찾게되고그러다보니자본의한계를절실히느끼고있는것입니다.아무튼이번대출이성사되어서신규아이템이진행이원활이된다면추가로신청할예정입니다.제가월매출1억을달성할때까지투자자님들에게는복리로자금을운용할수있는장을마련해드리고저는목표를달성한후모든차입금을정리하고자기자본을축적하고싶습니다.그후목표는투자자들이직업아이템에투자할수있는시스템을만들고또그후목표는기업공개와상장을통해서규모를키우는것이죠먼이야기같습니다만...과거유행했던벤처기업의머니게임이아닌자본금2000만원으로2년동안고생해서차근차근일구어나가는꿈입니다.두서없는글이만줄여야할것같습니다.P.S하는일이많다보니댓글올리시는분들에게빠른답변을못드릴경우도있을것같습니다.양해해주시고요하루에한번정도는들어와서답변달도록하겟습니다.올린사진은저희가판매하는아이템중하나입니다.P.S사업자등록은작년말에하였습니다.</t>
  </si>
  <si>
    <t>사금융상환합니다.</t>
  </si>
  <si>
    <t>지난번에한번도움을받고이렇게다시올립니다.휴대폰대출로인한문제는집에말씀드려해결하기로했어요그래서환승론으로신청을합니다.사금융1건350짜리위드캐피탈입니다.에이치케이는아직두달밖에안되서요.</t>
  </si>
  <si>
    <t>월급여150에상여금등은별도입니다월생활비40만원과금융상환이이것까지50정도입니다,절대밀리지않고상환하겠습니다</t>
  </si>
  <si>
    <t>이사할건데자금이조금부족해서올려봅니다</t>
  </si>
  <si>
    <t>이사갈건데잡다한비용이좀들어서올려봤구요요즘에는정말신용이돈입니다조회기록이안남는다기에올렸어요기대출은없구요핸드폰연체가있어서신용이안조아진거같아요저에게투자해주시면연체없이상환해드리겠습니다</t>
  </si>
  <si>
    <t>여기는조회기록이남지않는다고해서올렸어요통신연ㅊ가그전에있어서신용이안좋아졌어요충분히납부할수있습니다정확히필요한금액만적었구요내년1월에상환가능합니다투자해주세요</t>
  </si>
  <si>
    <t>부모님께효도하고싶습니다.</t>
  </si>
  <si>
    <t>안녕하세요..대기업에재직하고있는직장인입니다.한동안부모님들의빚까지모두갚아나간다고힘이들었습니다.혼자서는일어서기가좀처럼쉽지가않아서,와이프가몇년전음식점을운영해보았던경험을살려조그마한가게를시작하게되었습니다.1년전부터가게보증금을비롯한오픈준비자금을만들려고하였으나,신용등급이좋지않은저에게대출은너무나도힘이들었습니다.다행히얼마전에회사자체대출로와이프가조그마한음식점을개업하게되었으며,매출이나날이늘어나고있습니다.이제는조금씩희망이보이고있습니다.그런데직장과가정문제로떨어져살고있는저의연로하신부모님께서살고계시는집(100만원15만원)을금월까지비워야한다고합니다.방한칸짜리에서고생하시고계셨는데이번에이사를하실때조금이나마더넓은곳에서사시게하고픈마음에이렇게글올립니다.은행권에서추가대출을받기란전혀가능성이없어보이고,그렇다고사채는절대쓰지않아야한다는생각에여러분들께도움을요청하게되었습니다.</t>
  </si>
  <si>
    <t>*총수입급여:250만원(추가수당30만원포함)--&gt;세금공제후금액*총지출1.대출금(회사자체새마을금고):210,000원:우리은행대출금1년이후부터는240,000원추가됨)2.보험료:120,000원3.관리비:120,000원4.생활비:1,000,000원(차량유지비,어린이집,통신비,부식료등포함)총합계:1,450,000원--&gt;1,690,000원(1년이후추가대출원금상환240,000원추가시)*상환계획1년차:2,500,000원(총수입)-1,450,000원(총지출)=1,050,000원(여유자금)2년차:2,700,000원(총수입)-1,690,000원(총지출)=1,010,000원(여유자금)상기와같은상환계획을가지고있으며,상기의여유자금에서매월37만원씩상환하는것은무리가없습니다.물론나머지금액은저축등여러방법으로돈을모아서하루빨리대출금을상환하려고합니다.이상이며,투자자님들의많은관심부탁드리며절대연체는없을것입니다.낙찰시에는모든증빙서류를빠짐없이머니옥션측에제출할것이오니참고하시고많은투자부탁드립니다.감사합니다.p.s:외환카드사에대출금(143만원)이있는것으로나와있는것은지금확인중이며,현재모두상환하였기에기록삭제를요청한상태입니다.</t>
  </si>
  <si>
    <t>대기업신분확실합니다~</t>
  </si>
  <si>
    <t>저는대기업에종사하는회사원입니다~예전(2~3년전)무분별한조회로인해신용조회기록이많다고하여직군이좋아도4금융쪽밖에대출이되지않는다하여올해초와저번달에4금융권에서300씩두군데서받아서스고있습니다...직군이좋다는말에무조건된다는말에캐피탈쪽이자율이조금이라도싼곳을몇군데넣었지만조회기록만남았네요~대출목적은4금융권두군데를통합해서이자를조금이라도아끼고싶고요요번에회식자리에서몸싸움을조금하다가싸움이났는데진단서를끈고돈을요구해서200~300백필요하게되엇습니다..회사에알려지기전에해결하고싶은데돈은없고...4금융손대면또3년이란시간을신용망가지니...이러지도저러지도못하네요..도움부탁드립니다~</t>
  </si>
  <si>
    <t>연봉으로따지면성과금1년에2번약400~500정도과상여금800%두달에한번(짝수달)설날,추석이렇게다합하면연봉3200~3800사이가될거같습니다.현장직이라잔업특근보통하는만큼포함해서입니다~지금월4금융쪽19900천원과15800천원두군데이고펀드30하나넣고있구요폰요금10~15정도나옵니다...한번씩부모님용돈50~100드리고있구요.부모님용돈을조금줄이고채무통합해서상환한다면큰문제는없습니다.보톨한달급여는180~200나오고요짝수달은300조금넘게나옵니다~직장정보원하신다면공개하고요꼭상환하는데문제는없습니다~많은도움좀부탁드립니다~</t>
  </si>
  <si>
    <t>고금리대부업체에서벗어나고싶습니다!!!!</t>
  </si>
  <si>
    <t>연40%가넘는고금리대출을이용하고있습니다.한군데는저축은행이고한군데는대부업체인데요저축은행은대출은07년도전직장에서급여가문제로200의소액대출을했는데신용조회기록이많아서신용등급이많이떨어졌는지이율이높게측정되더라구요그래도어쩔수없어급해서받았습니다.1년동안이자한번도밀리지않고냈구요올해5월부터원리금균등방식으로한번의연체없이내고있습니다.대부업체대출은최근3개월전에저희어머니가급하게돈이필요하다하셔서대출을받아200만원드리고3개월값았는데이번달들어아버님이병원에입원하셔서100만원추가대출받아지금총300만원의대출이있습니다.원리금균등방식이긴하나이율이49%나되더군요부담스러운이율에서벗어나고싶어이렇게!!!!!글을올립니다!!</t>
  </si>
  <si>
    <t>제연봉은2350입니다.현재우리나라다섯손가락에뽑히는종합인테리어회사에다니고있고요08년도현재연봉을16개월로분할하여지급되어매달받는금액은140만원이고요3개월에한번씩상여식으로급여를한번씩더받습니다.이런회사방식에문제가있어서그런지09년부턴12개월로정상적으로지급이된다고합니다.09년부터제가월받는급여는공제하고180을받습니다.현재140중제가살고있는월세50만원과휴대요금및생활비를포함해달에100만원정도쓰고요40만원정도남습니다.그외에도저번달부터지인의소개로설계아르바이트를하고있어달에30만원정도의추가수입이있습니다.고금리의대부업체및저축은행의원리금균등분할방식도여지껏한번의연체없이값아왔습니다.저에게투자를하신다면후회없으실겁니다.비록잦은신용조회로신용등급은낮지만여러분들의투자에후회없는모습보여드리겠습니다.</t>
  </si>
  <si>
    <t>점점불어난사금융에서벗어나고싶어요..도와주세요</t>
  </si>
  <si>
    <t>안녕하세요.작은보습학원을운영하고있습니다.운영한지는2년째되어가고있고,아직젊은나이에사업을시작하다보니시행착오가많이생겼네요..그러다올해1월달부터사금융에손을대기시작했는데,이사금융이란게한번쓰기시작하면그뒤로계속되더라고요..지금현재사금융을48%의고금리로상환해가고있습니다..4군데니간한달에원금까지해서나가는돈이100만원정도..사용내역은*웰x-400대출에1월~9월까지8개월납부303만원정도남았고,*산x-400대출에2월~9월까지7개월납부343만원정도남았고,*위x-400대출에4월~9월까지5개월납부345만원정도남았고,*hx-500대출에4월~9월까지5개월납부450만원정도남았고,우선은2~3곳정도만이라도정리하고싶습니다.여태껏살면서연체니이런거한번도해본적없습니다..돈에관해선더더욱그렇습니다.제가주위사람한테빌려줘서못받은돈은있을지언정여태친구나,형제한테조차돈을빌리지않습니다.그러다혼자끙끙대다사금융을사용하게된것이고요..것도중개업자에잘못걸려..신용등급만하락되고..지금저렇게한달에한번씩100만원가량되는돈이나가고있습니다.한달에100만원가량의돈을내느니,가능하다면이곳투자자분들의도움으로금리를조금이나마낮춰서상환했으면하는바램입니다.여태껏살면서신용하나로버텨왔는데,저게무너지니정말하루하루가힙이듭니다.내년정도쯤에결혼예정인데,지금현재결혼할사람에게도말도못하고,많이힘드네요..결혼한다고해도남편될사람공무원이고굉장히안정적인직군입니다.투자자님들도와주세요..*</t>
  </si>
  <si>
    <t>제가운영하는학원은학원생40명정도월매출750입니다.그중에선생님들월급과,월세,나머지관리비다제하고나면200만원정도가순수익입니다.200만원의순수익금중에제기본교통비생활비카드값다포함하여90만원정도(소지카드3개),그리고나머지사금융상환50만원,위의대출금액정도는항시상환할수있다고생각됩니다.그리고아직학원이커져나고있는상황이라더많은홍보를하여발전성이충분히크다고보여집니다.매월사금융48%의금리로원금과이자를내느니,여기서좋은투자자님들을만나40%이하대라도낮추는게더현명하다고생각됩니다.그리고연체나이런건전혀걱정안하셨음합니다..앞으로결혼할배우자가워낙좋은직군이라제가신용불량이라던지신용에문제가생기면저로써도많이안좋다고생각됩니다.사금융빨리상환하여신용등급도어서빨리올라갔으면하는바램입니다.끝까지읽어주셔서감사합니다..</t>
  </si>
  <si>
    <t>사금융대환하고싶습니다.</t>
  </si>
  <si>
    <t>저의집건물에서현재1층에서호프집을영업중에있습니다.총평수는180평건평65평이고요호프집매장은40평됩니다.2001년도첫사업pc방으로사업시작하여작년2007년9월에호프집으로업종변경하였고요.호프집인테리어비용으로은행권미이너스통장새마을금고700광주은행300사금융건4군데총1200(원케싱300.리드코프500.러시앤케시200.아이루리아2002008년9월에다은행권포함사금융갚았습니다.돈이필요해도사금융거래안할려고해도조회건수와1-2금융건케피탈에서대출안되더군요.현재은행권대출은전혀없으며사금융으로원케싱400아이루리아3002008년9월에다시빌리게되었습니다...현재하루매상은평균20-30정도구위치가대학가라단체가항상만습니다단체오면보통50-70정도구요..알바들은현재3명이서돌아가며보고있고요한달전기세20여만원도시가스비7만원알비비3명시급으로게산100만원정도지출합니다.,대환을목적으로합니다연체걱정은안하셔두대고요마이크래딧신용평점560점등급은8등급이네요.현재사금융원케싱400아이루리아300이렇게만있습니다많은입찰부탁드리겟습니다.다시한번연체걱정은안하셔도됩니다.</t>
  </si>
  <si>
    <t>한달지출은저의집건물이라월세는없고요/알바비3명시급지출평균90-00만원사이/전기세20만원/도시가스비7만원/현재결혼계획중이고요열심히갚아나가도록하겠습니다,..</t>
  </si>
  <si>
    <t>밑거름이되어주세요.</t>
  </si>
  <si>
    <t>웹디자이너로누구보다악착같이열심히직장생활을해왔습니다.그런데작년에사기를크게당하는바람에금융사에빚이생기고말았습니다.사금융이자율이49%의고금리라서머니옥션을통해이자율을조금이라도낮출려고이렇게신청합니다.</t>
  </si>
  <si>
    <t>지금까지의금융거래연체없이잘상환하고있습니다.금리를줄이게된다면더연체없는빠른상환장담합니다.현재현대자동차와중공업계열회사에서디자이너로근무하고있습니다.연봉으로는상여금수당포함하여2,200만원상여금을제외한월급여로는기타보험료빼고130만원을수령합니다.월지출로는금융상환70만원교통비및기타20만원정말아껴서착실히생활하고있습니다.주거생활비는같이사는친언니가거의부담해서크게들어가는부분은없습니다.일정하진않지만,회사를다니면서프리랜서로웹디자이너일도같이하고있습니다.홈페이지하나정도완성하면80~100만원정도부과수입이있습니다.거래하는회사사정으로현금수령하는편이라서통장거래내역은없습니다.회사월급상여금부과수입모두상환하는데주력하고있습니다.왜이렇게되었을까.후회만하고있을순없기에머니옥션을통해다시일어설려고합니다.그길에투자자여러분이밑거름이되어주십시오.연체없는상환으로보답하겠습니다.</t>
  </si>
  <si>
    <t>신용등급3등급(834점)현금서비스/대출을갚고싶습니다.</t>
  </si>
  <si>
    <t>안녕하세요저는신용등급3등급으로서작년3월에결혼한가장입니다.결혼을하면서가전제품등혼수등물건들을카드할부로장기로결제후결혼후맞벌이를1년정도통해갚아나가자했습니다.하지만작년여름부터와이프가아파서병원을다녔고수술도했습니다.이로인해병원비에생활비,할부카드값은더들고맞벌이를못해수입은줄게되었습니다.생각했던거처럼되지않아카드를쓰며생활하게되었고결제를제월급으로감당하지못하여현금서비스로결제를하면서늘어난게1000만원정도된거같네요.현재1000만원정도의현금서비스와현대캐피탈에64만원정도대출이있습니다.현금서비스가1000만원정도에카드한도1600만원이면신용이좋다는건아실겁니다.신용카드도VIP회원이니깐요.그만큼잘쓰고잘갚습니다.신용도가좋은데왜은행대출을안하나구요?못하는겁니다ㅠ저는4대보험이안되는비정규직입니다.그래서은행권대출이불가능합니다ㅠ.ㅠ저축은행이나캐피탈쪽은금리도높고신용조회도들어가서싫구요또한직전3개월급여통장을제출해야한다고하더라구요근데저는통장수령현금수령을하던중이라그부분을충족할수가없던중에신용조회안되는머니옥션에이렇게대출신청을올려봅니다.현금서비스가25~29%입니다.조금씩조금씩갚아나갈까도했는데...이현금서비스때문에좋았던신용도도3등급으로떨어진거랍니다.언릉높은이자의현금서비스갚아서신용도도살리고큰빚보다는다달이갚아나가면서마음적으로도편하게살고싶네요.</t>
  </si>
  <si>
    <t>6월20일-210만원(사장님명의로통장수령)7월20일-180만원현금수령8월20일-160만원(사장님명의로통장수령)직전3개월통장은6월/8월2번밖에확인이안되네요그앞에내역을봐도중간중간현금수령이있기때문에사장님명의로월급이들어온달도있고,없는달도있답니다.최소160만원에서최대220만원까지월급을받습니다.평균180만원정도생각하심됩니다.이제와이프도건강해져서일을합니다.맞벌이시작한지2달되었습니다.와이프는110만원~150만원정도받습니다.이래서저희가정은평균300만원정도+알파를벌고있습니다.또한투잡으로매일은아니지만제가대리운전을가끔나갑니다.하루에3~5만원씩벌고있으며,한달에15회정도나갑니다.40~50만원은대리알바로벌고있으며,연말에는대리성수기라더벌거라생각됩니다.결론적으로저희부부가맞벌이를하며제가알바까지하면월350만원은법니다.원리금상환에는전혀무리가없습니다.투자자여러분~!!19%가투자자여러분으로서는적은수익이라생각됩니다.하지만신용도좋은저에게믿고투자하신다면부실없이정말잘갚아나갈겁니다.또한금전적으로힘든신혼부부에게힘을실어주시는좋은일을하시는겁니다.저희가언릉안정을찾아야애기도가지고,더욱더행복해지리라생각이됩니다.저희부부에게도움을주십시오.감사합니다.</t>
  </si>
  <si>
    <t>부채를통합낮은이자로상환하고싶습니다.</t>
  </si>
  <si>
    <t>산와300태강200위드200유아이200대부업이용중입니다.신용정보상에현대스위스200대출에38만원남아있다고나오지만10월22일나은38만원상환하였습니다.아마27일정도에삭제될거라고합니다.대출목적은대부업채무를없애고싶습니다.아참현재현금서비스도100만원있습니다.</t>
  </si>
  <si>
    <t>반도체유통회사에근무중입니다.월급여는세제후204만원정도입니다.근무는3년6개월입니다.2005년에재입사했습니다.그전에1년근무했습니다.멋모르고높은이자에사금융을썼더니신용도안좋아지고너무신경이쓰이네요..제잘못이죠제가선택해서대출받은거니요.월급여에서따로상여금은없습니다.월204만원입금뿐입니다.그중에서다달이57만원정도상환하겠습니다.절대실망시키지안고변제하겠습니다.배운게많이없어서글을다른분처럼잘쓰지는못하겠습니다만꼭하고싶은말이있습니다.꼭!꼭!연체없이상환약속드리겠습니다.</t>
  </si>
  <si>
    <t>친구에게돈을떼어서많이힘듭니다ㅠㅠ</t>
  </si>
  <si>
    <t>사금융을많이쓰긴하지만이렇게까지힘든적은없었습니다....친한친구가집안문제를거론하며도와달라고하였습니다...고등학교시절부터워낙친하게지내오던친구이기에망설여지긴했지만딱1주일만쓴다는친구말을믿고300만원을빌려주었습니다...여유가있는돈을빌려줬으면상관이없었을텐데....1주일만쓴다는말과워낙집안문제가심각한것같아제가쓸돈까지빌려주게된것이화근이되었네요...200만원이면다시숨좀쉴수있을것같습니다...연체없이정말성실납부할것을약속드립니다...</t>
  </si>
  <si>
    <t>저렴한이자로갈아타고싶습니다.</t>
  </si>
  <si>
    <t>안녕하세요사금융통합해서이자를저렴하게이용하고싶은데몇번시도해봤지만잘안됐습니다.이번만큼은마지막이라고생각하고다시한번도전하게되었습니다.더좋은직장을다닐려고전산회계2급자격증도땄구요.월급많이주고제능력을알아주는회사도알아보는중입니다.여기는월급도작고기대출을빨리갚아야하는데도움이별루안되는회사더군요빨리좋은직장이나와야하는데열심히이력서를넣고있습니다.현재직장은다니고있구요구하면그만둘려고하고있습니다.쓸데없는말만늘어놓은것같군요사금융을쓰고있는데이자가만만치가않더군요차라리머니옥션에서저렴하게이자를이용하고나머지금액은기대출금상환하는데쓸려고합니다.여러투자님들의도움이절실하게필요로하구요저두대출이된다면저같은분들에게도많이는못도와드리지만조금씩도와드리겠습니다.</t>
  </si>
  <si>
    <t>저는직장에서100만원받구요남편은택배소장님이시거든요못가져와도200가져옵니다.제일작을때소득을잡았구요한달이자내는내역입니다.러쉬***:280,000산와**:140,000아이루리아:110,000스타***:120,000태강:67,000상호저축2군데:340,000총이자금액이:1,057,000이구요사금융제일비싼곳만몇군데상환하면몇배로이자가많이저렴하게됩니다.그러면중도상환도할수있구요숨도쉴수있을것같습니다.남편소득으로거의먹고살정도는되는데비싼이자가넘아깝습니다.낙찰이된다면10%이상이자가저렴하게되니그돈으로원금상환을할수있습니다.비싼이자를내고도한번도연체한적없습니다.그리고애들보육비는저소득층신고를해서한달에10만원정도듭니다.(아직어려서큰돈은들어가지않고요더크기전에기대출권을다상환하고싶어요)제가저렴한이자를쓸수있고기대출을빨리갚을수있도록많은투자자님들협조부탁드립니다.</t>
  </si>
  <si>
    <t>사금융정리하려고합니다~도와주세요~</t>
  </si>
  <si>
    <t>안녕하세요~사금융을정리하고싶어서이렇게도움을청합니다~지난달에급하게돈이필요해사금융대출을조금받았습니다.그리고며칠뒤머니옥션을알게되었습니다;;조금만더일찍알았어도좋았을것을..^^;지금이라도알게된것을다행으로여기며사금융을정리하고자합니다</t>
  </si>
  <si>
    <t>이자율을높이면투자를받는데더유리할수도있겠지만연체하지않고갚아갈수있는제능력내에서최선을다해정해보았습니다..지금까지핸드폰,카드등등연체한적없구요앞으로도절대없을것임을약속드립니다매월말일이월급날인데매월1일제일먼저투자자님들의돈을갚겠습니다말주변이없어더큰믿음을드리지못하는점죄송하게생각하며,절대연체하지않을것을약속드립니다.도와주세요.</t>
  </si>
  <si>
    <t>3번도전입니다.급해요연체는절대로안하겠습니다.</t>
  </si>
  <si>
    <t>안녕하세요?저는4학년애가학원비가부족하고요.둘째는1학년입니다.막내는4살입니다.생활자금이필요해서(그리고사업자금이필요합니다.)재가쇼핑물을시작하게되었습니다.물건을사다보니금전적으로힘이듣니다.그러다보니아이들학원비가부족하게되었습니다.그리고카드대금이필요합니다.자애게투자를부탁드립니다.자신있습니다.연체는절대로안합니다.저를믿고도와주세요?</t>
  </si>
  <si>
    <t>1번째남편이월급이들어오고있고요2번째는재가들어수익으로상환을할수있다는여러분도와주십시요.남편월급은170만원에수당80만원정도입니다.재가벌수익은처음에는수입이한달에50-60정도이지만더좋아질것입니다.이건약속드립니다.충분이연체없이가능합니다투자님저애게희망을주십시요.감사합니다.사진을올리려고했는데요디카가고장입니다.죄송합니다.사진을첩부해야하는데요.투자부탁드립니다.열심히상환하게습니다.</t>
  </si>
  <si>
    <t>안녕하세요.3달전머니옥션의도움을받아친구에게빌린돈을무사히돌려주었습니다.다시한번도움주신분들께감사드립니다.다시이글을쓴이유는5곳에서사용하고있는사금융을상환하고싶어다시신청하게되었습니다.</t>
  </si>
  <si>
    <t>현재부채는꾸준히상황하고있습니다.&lt;은행/캐피탈/파이낸셜채무&gt;국민은행-1000만원/매월이자8만원만내고있습니다.(회사퇴직만안하면계속만기연장)고려상호저축은행2,776,000-&gt;매월27만원(2009년6월까지전체상환예정)세종상호저축은행4,000-&gt;현재120만원남았으며2008년11월25일전체상환예정임(신용회사전산에는400만원으로되어있습니다.)한국씨티그룹캐피280만원-&gt;매월40만원(2009,6월전체상환예정)한국씨티11,094,000-&gt;매월84만원국민은행보증700만원-&gt;20-30만원정도상환(원래2000만원이었으나많이갚아씀)씨티카드현금서비스65만원-&gt;13만원머니옥션600만원-&gt;37만원보험,연금-&gt;35만원&lt;사금융채무-금액이약간차이가날수있습니다&gt;스타크레디트280만원-&gt;30만원상환라이프190만원-&gt;21만원산와머니190만원-&gt;12만원엠원145만원-&gt;9만원바로145만원-&gt;9만원---------------------------------------------------------------------------헌재저의월급여액은세후로약390-450만원정도이며.그중금융권부채상환으로나가는금액이250/보험금35만원합쳐285만원입니다.그리고사금융상환액이83만원입니다.이사금융83만원을머니옥션의환승론으로갈아타면30만원이상의금액이남으며,이금액을위의금융권부채상환에사용하려고합니다.이제까지사금융은한번도연체된적이없습니다.</t>
  </si>
  <si>
    <t>저는대기업계열사에다니며작년원천기준연봉은8200만원으로매우높은편입니다.그런데한번어려운일이있었을때신용관리를잘못하여(조회건수가많습니다)등급은낮은편입니다.추가대출을알아보려니또조회수만올라가서여기서이렇게부탁드립니다.</t>
  </si>
  <si>
    <t>꼭부탁드립니다.기존대출은많은편이지만,높은연봉(지금까지단하루도연체가없었습니다)과향후의우리사주,스톡옵션으로모든문제를근본적으로해결할수있습니다.꼭부탁드립니다..</t>
  </si>
  <si>
    <t>확실한상환보장합니다!!!대기업금융회사재직중입니다.</t>
  </si>
  <si>
    <t>집안어른의료비사용입니다.예전에여기서한번대출을받아사용하고있는데...병원비가생각보다는많이나왔습니다.</t>
  </si>
  <si>
    <t>현재대기업금융회사재직중으로...월수령액은400만원전후가됩니다.(세후..성과급은별도수령합니다.)월지출액을보면...주거비50~60만원은행대출이자25만원머니옥션월상환금27만원기타용돈,교통비및식비100만원또간간히부모님용돈이몇십만원정도나갑니다.월수령액(직장인이라매월일정합니다.)에서나가는돈을빼면100만원정도의여유금이생기기에머니옥션에서추가대출을받는다고하더라도상환에는문제가없습니다.최근개인들의재무상태가안좋아지고자영업하시는분들이어려우면서...대출금상환에도문제들이생기고있는것으로알고있습니다.저야부끄럽지만...안정된직장에서월급여받으며생활하고있고,저축은행,캐피탈회사,대부업체의대출,현금서비스등은전혀사용하지않고있기에상환불능위험은거의없습니다.돈을빌리는입장에서야이자를조금이라도싸게하고싶지만...투자하시는분들의입장도있으실테고...적당한수익률이나와야할테지요...(하지만확실한상환이더중요한점아닐까요?)더높은이자를받기위해서공격적으로투자하시는것도중요하지만'안정적인투자처'에투자하시고원리금을제때정확하게회수하시고또다른투자처를물색하시고하는것이더욱중요하다고봅니다.(물론개인적인선호도차이가있겠습니다.)다시한번부탁드립니다.상환이아주확실한곳에투자하시고,기분좋게투자금및수익금을회수하시기바랍니다.감사합니다.확실한상환으로보답하겠습니다.</t>
  </si>
  <si>
    <t>고금리의사금융을상환하고싶습니다.</t>
  </si>
  <si>
    <t>벌어서제대로써보지도못하고사금융을열심히갚고있는사람입니다.한번발을잘못들여서이지경이었지만전에머니옥션에서도와주셔서2000만원이넘든금액을머니옥션득으로500정도는상환했습니다.그래서한번더도움과부탁을바라며글을올리려합니다.제가비록신용평점은보시기에좋은편은아니지만채무불이행없이열심히갚는사람입니다.솔직히연체가하루이틀길게는일주일까지있었습니다.그이상은없습니다.그거하나는제가밥을안먹더라도투자자님들의돈은이번처럼꾸준이갚아가리라다짐하고맹세하겠습니다.하지만아무리힘들어도지금보다더열심히갚고하루의연체가생기지않도록하겠습니다.사금융을쓰게된계기는아버지가kt직원이셨습니다.하지만제가대학들어가기얼마전명예퇴직을당하셔서아버지랑어머니는지금도날일을하시며살아가십니다.서울에취직하게되었는데방을구할돈이없어은행에서500만원을대출을내었고서울생활을시작했습니다.월급80만원의신입..돈도모이지않고힘들게돈을갚아나갔습니다.하지만그러다1년뒤어머님이동맥꽈리라는병명으로머리수술을하셔야될상황이되어서보증금도빼게되었고돈이모자라중계업자를통해사금융에손대게되었습니다..지금도친구가유학간전세방에신세를지고있는상황이지만열심히살려고하고있습니다.뼈져리게후회해봐도소용없다는것을알고있지만그래도꾸준히연체없이계속갚아나가고있습니다.부디이번기회를통해서신용관리도잘하고그동안떨어졌던신용도도다시회복하여다시일어나는발판으로만들었으면합니다.</t>
  </si>
  <si>
    <t>월수입과대출내역,지출내역입니다.직장은외감업체이며4대보험가입되어있습니다.현재인테리어3년차디자이너입니다.작은회사를다니다이제큰브랜드회사로옮겼습니다.인테리어사업부에있습니다연봉은2400으로밥값포함2500으로계약을했습니다.실수령액월197만원통장수령합니다.매월상환하는금액입니다은행및저측은행권대구은행1군데(학자금대출)총198만원매월총7만원상환hk저축은행(이자율54%)월202,000원상환(초기대출3,300,000,-현대출잔액1,359,000)고려저축은행(이자율39%)월199,000원상환(초기대출3,300,000,-현대출잔액2,218,000)대부업알타캐시-월90,000원(원금+이자총10회상환200대출)하트캐싱-월120,000(원금+이자,총9회상환200대출)산와머니-월70,000(원금+이자,총10회상환100대출)머니라이프-월50,000(원금+이자,총5회상환100대출)러시앤캐시-월200,000(이자,총10회상환500대출)하나기획-월286,000(원금+이자,총3회상환130대출)현금서비스를기록을못했는데45만원받은거있습니다.월상환금액만1287,000이며그중대부업이816,000입니다.환승을하면월납입금액이452,360으로연체하지않고충분히매달상환이가능합니다.그외지출은용돈및교통비약30만원,통신료6만원,어머니병원비일부25만원보탬,기타경조사등10만원을합쳐총71만원정도합니다.월수입으로충분히대출금을상환하는데문제없습니다.그외질문이있으시면언제든지답변해드리겠습니다.그리고인테리어일이라자주있는건아니지만꾸준히도면아르바이트나3D투시도등아르바이트가있어부수입으로월고정적으로평균200,000정도의수입이들어옵니다.통장에찍힙니다.수입은수입이니까요더많이들어올때도있지만평균적으로말씀드리는겁니다.</t>
  </si>
  <si>
    <t>자금이필요합니다.내용에오류가있어재신청합니다.</t>
  </si>
  <si>
    <t>대출금을실수로(단위를잘못봤슴.ㅠㅠ)잘못기재하여다시신청합니다.그리고상환개월수도36개월로하였습니다.직장을다니면서일반사업자로같이일하고있습니다.직장은13년째다니고사업장을낸지는5년정도되었습니다.대학을작년에마치느라돈이많이들어갔으나이제는투잡으로일만열심히하고있습니다.작년집안에어려움이생겨목돈이필요해서어렵게꾸려가다사금융을접하게되었고현재는모든금융에연체없이상환중입니다.일부는사금융상환에사용하고일부는일을하는데도움이되려합니다.투자하시는한분한분을기억하면서더욱열심히해보려합니다.</t>
  </si>
  <si>
    <t>급여는통장으로입금되고4대보험적용되며퇴직금도있습니다.고정급여는월180만정도되고그외개인순수입이추가로최저80~250정도됩니다.무엇보다신용을중시하는성격이라연체는없을겁니다.이번에힘이되어더이상신용이더떨어지는일이없었으면좋겠습니다.</t>
  </si>
  <si>
    <t>신용대출/환승원함</t>
  </si>
  <si>
    <t>사용중인대출금상환을목적으로대출신청합니다.현재직장2년3개월재직중이며.4대보험가입되어있습니다.현재사용중인사금융고금리대출을일부상환하려고합니다.</t>
  </si>
  <si>
    <t>남편월소득250.연봉4500본인월소득80연1100입니다.매월10일21만원씩24개월상환계획입니다.투자자님들의많은관심부탁드립니다.</t>
  </si>
  <si>
    <t>동생합의금이필요합니다도와주세요</t>
  </si>
  <si>
    <t>급하게돈을구해야해서이렇게도움을요청합니다저는올해29살7년차직장인이구요월급여200정도됩니다동생이사고가나서합의금으로돈이좀필요한대요..저희집이그리넉넉지않은데다기존대출액도있고...왜이리안좋은일만겹치는지모르겠네요...월급여에서다달이나가는이자랑원금빼고최소한의생활비를빼도돈이많이모자라서요...대부업체쪽에도연락을드렸더니기존대출때문에안된다고하더라구요..여기저기구해보고는있는데경기가어려운탓인지쉽지가않네요도와주세요..</t>
  </si>
  <si>
    <t>대부업체쪽으로한달에40정도들어갑니다.연체없이잘납부하고있는중입니다부모님께드리는생활비빼고생활비빼고갚을여유는되구요..워낙급하게필요해서도움요청합니다.이자랑원금급여일에맞춰서제때제때입금해드릴수있습니다부탁드립니다</t>
  </si>
  <si>
    <t>막창집을일산에서운영하는사업자입니다.8등급으로은행권에서대출이어려워알아보던중에머니옥션을알게되었습니다.저희가게는홀안쪽과테라스로나있는장소가있는데테라스로나있는공간이겨울이되면서난방시설을하여도추운관계로천막작업과난방시설을보충하기위하여이렇게글을올립니다.손님들이테라스쪽을더선호하기때문에난방보충시설을안할수가없네요테라스를보완하면매상은배로올를것은자신합니다.저희남편은따로직장에다니고있고제가운영하는것이기때문에대출만된다면상환은문제없이갚을수있다고생각합니다.열심히일하고갚겠습니다.</t>
  </si>
  <si>
    <t>36개월35%한달에36만원씩이자와원금이나가지만원금은돈이들어오는데로갚을생각입니다꼭36개월을안채우더라도요.</t>
  </si>
  <si>
    <t>안녕하세요~!저는직장을다니고있는주부입니다친정아버지께서작년부터아프셨지만병원비가턱없이부족하여이렇게글을올림니다.아버지께서는병원에가시지않는다고하시지만이번에친정집에가서아버지를보고더늦으면안될것같아가족회의에들어갔고...저희형제들도준비를해왔더군요...친정오빠가어렵게다니면서적금을들었고동생도알바비라며주더군요...지금부족한금액은300백입니다.부탁드립니다</t>
  </si>
  <si>
    <t>저는지금4년째직장생활을하고있읍니다제가다니고있는직장은안정적이고해서만일대출이가능하다면24개월동안연체없이상환할것을약속드립니다.</t>
  </si>
  <si>
    <t>미용연수갈려고해요</t>
  </si>
  <si>
    <t>미용실디자이너입니다..디자이너지만배울게너무나많네요마침이번에일본에미용연수가있는데2-3일로갑니다연수비랑경비랑해서200만원정도들어요..이번기회에가서더배우고싶어서요..저의발전을위해서이렇게신청합니다..</t>
  </si>
  <si>
    <t>현재재직중이구요월급은150만원받구요부모님이랑같이살구있어요이것저것내고부모님용돈으리고..100정도되구요50정도남아요..산와에100만원쓰고있는데연체없이다값아가구있어요달달이연체없이잘값을수있어요...</t>
  </si>
  <si>
    <t>전세자금마련</t>
  </si>
  <si>
    <t>생활자금으로급하게필요합니다</t>
  </si>
  <si>
    <t>어렵습니다~!도워주세요</t>
  </si>
  <si>
    <t>어머님께서편찮으셔서급하게신청합니다~!</t>
  </si>
  <si>
    <t>저는한국경제신문사자매회사인한경비즈니스저널이라는곳에서홍보영업팀에서일하고있으며월급은매월25일200만원받고있습니다~!</t>
  </si>
  <si>
    <t>빨리부탁드립니다</t>
  </si>
  <si>
    <t>남편몰래친정에도움을주고싶거든요부탁드립니다</t>
  </si>
  <si>
    <t>부업도하고있고고정적인수입이있으니까연체없이갚을수있습니다</t>
  </si>
  <si>
    <t>믿음을드리겠습니다.</t>
  </si>
  <si>
    <t>대구시내중심가에서학원을운영중입니다.건물은2개로사업장과교육장으로나뉘어있습니다.많치않은나이에(나이가25세라고나오는데올해83년생으로27입니다)사업을하려다보니모아둔돈이없어대출을받아시작하였고아버지명의로받은대출은다갚았습니다.경험이없다보니이자높은제명의대출보다아버님명의로되어있었기&amp;#46468;문에빨리갚아드려야겠단마음뿐였네요.경기가안좋아지면서어려운부분도있지만최선을다해정직하게꾸려가고있습니다.일반보습학원은아니구요성인들은대상으로하는전문직학원입니다.제가이곳에대출을의뢰하게된목적은솔직한돈이필요하기때문입니다.용도는생활자금입니다.집에서돈을좀달라고하시는데도움받았는데안된다고할수도없고돈없다고걱정끼쳐드릴상황이아니라서이곳에부탁을하게되었네요아버지께서고혈압에통풍이번에천식에비염까지좀안좋으신데택시를하시다보니하루벌어하루먹고사시기도힘드신지제대로된건강검진도못받으시네요.맘이안좋고죄송한부분도있어가능하다면이번에꼭도움을드리고싶습니다.중개업체를통해조회수가많고등급이낮은경우라더이상대출은힘들고카드도무분별하게쓸까봐1장만가지고있습니다.연체나이런건전혀없습니다.약속은지키라고있는거니까요..헛튼곳에쓰지않겠습니다.꼭필요한곳에아껴쓰고최대한빨른상환정직한상환할것을약속드립니다.</t>
  </si>
  <si>
    <t>일반보습학원이아니기때문에성인들을대상으로정규130/단과75의수강료를받습니다.2008년도5월1일부터사업자가나와서12월까지카드매출4330만원이며현금매출1245만원입니다.확인시켜드릴수있는내용입니다.기대출원금이자합해서한달100만원내고있고카드학원지출포함대략한달200결제하고있습니다.연체전혀없고사업자이기때문에연체하게되면큰일납니다.^^제사진도함께올렸구요.네이트온친추하시면투자자분들과오전9시부터오후6시30분까지는언제든대화가능하구요(아이디:atm1213hanmail.net)입니다.믿음에믿음을더해서상환은꼭약속드릴수있습니다.</t>
  </si>
  <si>
    <t>어머니수술비때문에자금이필요합니다.</t>
  </si>
  <si>
    <t>어머니가대장암으로연대세브란스병원에입원하셨습니다.무사히수술도끝나셨구이제퇴원하셔서건강을찾으셨습니다.갑자스럽게많은돈이들어가서생활자금이없어100만원(스위스저축은행상환및월급전까지생활비)대출신청을합니다.</t>
  </si>
  <si>
    <t>3월5일퇴직금중도상환신청해놨습니다.(어미니가소득공제상장애인으로등록되어국체청소득공제금액이..220만원으로나왔습니다)현재스위스저축은행대출은3월5일자로전액상환예정입니다.월급여270만원주말컴퓨터강의100만원3월5일추가금액(퇴직금중도상환+소득공제220)--------------------------------기본지출------------------------월세34만원담배값10만원교통비10만원통신요금10만원어머니용돈30만원각종공과금20만원(부모님공과금자동이체포함)매달10만원정도는어렵지않케납부가가능할것같습니다..일시상환하지않고꼬박꼬박갚도록하겠습니다.투자자분들이안정적인수입을위해서노력하겠습니다.</t>
  </si>
  <si>
    <t>현금서비스대환목적</t>
  </si>
  <si>
    <t>현금서비스사용0으로만들기위한대출신청입니다.</t>
  </si>
  <si>
    <t>현재시중은행(외국계)정규직으로재직중입니다.증빙자료언제든지제시가능합니다.세후월급여는220만원~310만원정도입니다.</t>
  </si>
  <si>
    <t>대출신청을합니다.</t>
  </si>
  <si>
    <t>사굼융을대환하고싶습니다.</t>
  </si>
  <si>
    <t>사금융을대환하고싶습니다.처음학자금과치과치료비로인하여급하게빌려쓴것이여러개가되었습니다.고금리인것을알면서급한마음에쓰게되었네요.현재직장은사회복지법인으로정부투자기관입니다.회사가경기를타가나하는일없는안전한직장이며실제월급여는200만원입니다.(사대보험제외)또1월부터는강의를나가면서현금수령된금액이월30만원정도가있습니다.또한다른금융권을쓰면서단한번도연체를하거나한적이없습니다.반드시산환일은지키겠습니다.</t>
  </si>
  <si>
    <t>월수입은230만원으로앞으로강의의시수를늘려수입도늘릴계획이있습니다.여러군데서나가는상환금을한곳에서나가도록해주신다면좀더계획적인지출이이루어질수있을것입니다.</t>
  </si>
  <si>
    <t>직업전환으로인한생활자금</t>
  </si>
  <si>
    <t>남편의실직으로이사도해야하고제가경제적인부분을책임져야해서대출받기를원합니다남편은한달후다른회사로취업이확정된상태라한두달제가생활을해야해서생활자금으로꼭필요합니다꼭부탁드립니다</t>
  </si>
  <si>
    <t>월급날이15일이니25일날꼭상환할수있습니다믿고꼭부탁드립니다</t>
  </si>
  <si>
    <t>급한목돈이필요합니다.</t>
  </si>
  <si>
    <t>대출목적은어머님건강검진입니다..태어나서처음해보는효도인지라...병원도좋은곳으로모셔다드리고엠알아이.종합검진포함시켜서예약을이번주주말에잡았습니다.어렵게잡은예약이라취소하기도머하고다시어머님이랑시간을맞출려면얼마나걸릴지모르겟네요..무릎이많이않좋은지라빨리해결해드리고싶습니다..도움부탁드립니다...지난주차량엔진문제로목돈을소비해버렸네요..이제갓목돈을모을려고하는데병원비를200정도예상했고.현재가진돈으론많이모잘라네요..대출금은4달이면넉넉히갚을수있을듯합니다......빠른투자부탁드립니다..현재29살이며초등학교장기계약직으로근무중입니다.믿고과감히투자해주세요..상환일은반드시지킵니다.</t>
  </si>
  <si>
    <t>매달고정수입:150매달불규칙평균수입:50~80만원(현재과외지도)월평균계산시200은넘습니다지출내역은매달차량유지비30만원핸드폰:10만원기타생활비넉넉히50만원부모님용돈:30만원지출은최대치120입니다..하여매달여유돈은70~100까지는됩니다.때아닌차량엔진문제로어머님병원비를못내게되엇네요..누구한테말도못하고..그만한돈을융통시키기가어렵네요과거2금융권에대학시절에잘못건드려신용등급이하락되고말았네요..현재카드사용없으며순수체크카드와현금만사용중입니다...신분확실하며필요서류모두머니옥션쪽에제출했습니다..이자율40%라면사금융과도별차이없습니다..높은이자율에이렇게대출하는목적은갚을능력과자신이있기때문입니다..또한제입장에서도신용등급이낮아지는건원치않고요..부탁드립니다..</t>
  </si>
  <si>
    <t>매출은올라가는데돈이묶이네요.</t>
  </si>
  <si>
    <t>안녕하세요'저는현제온.오프라인에서옷가게를운영중입니다.작년7월부터오프라인가게를시작했구요.지난2월달부터오픈마켓(지마켓,옥션)판매를시작했습니다.그리고3월20일부터개인쇼핑몰정식오픈이구요.사업확장을하면서매출은점점오르고있는데오픈마켓운영중에.돈이묶여서신청하게되었습니다.오픈마켓에서물건을팔면돈이바로저한테입금되는게아니라구매자가구매결정버튼을누르고.또중개업체에서결산을해줘야저한테돈이입금됩니다.그기간이지마켓은30일정도.옥션은15일정도되네요.'';;그기간동안돈이묶여버려서물건사입할돈이없어서이렇게신청하게되었습니다.</t>
  </si>
  <si>
    <t>지금현제매출은오프라인매장에서일매출10-20만원사이로나오구요.오픈마켓은한가지아이템일때하루에3-4개정도나갔는데.물품품목을늘려서5개이상나가고있습니다.(오픈마켓매출은계산해보니.2월중순부터시작해서현제까지한달동안수수료포함해서월200만원정도되는거같네요.마진율은상품별로틀리지만20%-40%사이입니다근데현제통장에들어온물품대금은2월달것도다안들어왔습니다..;;;)그리고새벽에우유랑신문배달을하는데.각각50씩의수입이있습니다만.신문은요번달까지합니다.시장보기가너무힘들어서..''월200이상고정수입이나오구요.점점증가하고있습니다.가게에지출되는돈은인터넷+전화8만원핸드폰비8만원전기세8만원대출금25만원아버지차대금60만원정도입니다.여태까지번돈과대출받은것으로현제창고에옷약7000벌정도저장해놨구요.(주력상품)봄신상이라아직못풀고있습니다.;;;(이것만해도3000만원정도는되는거같네요.)홈페이지정식오픈하면서풀려구요.만약제때상환하지못하면저옷들땡처리해서라도상환하겠습니다.저희가게는특이해서지역신문에도나왔습니다.네이버에서양주동두천신문으로검색한다음들어가셔서검색에옷가게치면저희가게기사가나옵니다.ㅎㅎ저희홈페이지.www.sureshop.co.kr오픈마켓판매(한개씩만올립니다)지마켓판매번호160029923옥션판매번호A516758527</t>
  </si>
  <si>
    <t>고금리사금융권정리하고싶어요~</t>
  </si>
  <si>
    <t>무서운줄모르고결혼전사용한사금융권..매달이자만갚아나가느라원금은줄어들지않네요..밑빠진독에물붙는심정이예요..너무나힘이드네요..높은이자의사금융권을제발정리할수있게도와주게요~</t>
  </si>
  <si>
    <t>월수입:200만원의생활비를받고있고,집에서운영하는홈스쿨로최소100만원의추가수입이있습니다.월지출:관리비및각종공과금으로40만원.보험및적금100만원.카드및핸드폰요금50만원.베이비시터50만원.대출이자60만원.항상이자로많은돈이지출되다보니잔고는항상0이네요..아이를위해서라도더많은돈을저축하고싶은데,그러려면사금융권정리가무엇보다빨리이뤄져야할것같아도움을청합니다.사금융권정리를하게되면대출이자로나가는60만원은여러분들의이자를갚아가는데쓰일것입니다.제발도와주세요~정말연체없이꼬박꼬박갚아나가겠습니다.</t>
  </si>
  <si>
    <t>급합니다.도와주십시오!</t>
  </si>
  <si>
    <t>현재한음식점에서풀타임아르바이트를하고있습니다.급여는한달에95만원으로대출상환금20만5천원가량을제하고도충분한생활이가능하니,대출금상환연체에대해서는전혀걱정하지않으셔도됩니다.연체건도없고기타다른대출건도없습니다.지인에게빌린돈,월세금,공과금,병원비,기타생활자금등총200만원가량이급히필요한상황입니다.용기를내어처음으로올려봅니다.부디,금전적인문제에서하루빨리해결될수있도록도와주십시오(__)</t>
  </si>
  <si>
    <t>절대적으로~~성실상환합니다!!</t>
  </si>
  <si>
    <t>집안의가장으로어려울때도있었고그래서대출을많이알아보고했습니다.어쩌다가못된중개업자들에게걸려수수료떼이고..사금융은늘어났습니다.이자는높이높이올라가고..성실하게잘상환하고있지만.아직어리다보니무섭기도하고걱정되기도하고..여기저기흩어진대출을묶어보고싶어요..어머니는5월에이사를하셔야한다고하고..보증금이라도도움을드려야한다는부담감이..요즘저의고민들입니다.요전에신청했지만안돼서..그몇안되는투자자님들께감사드려요..다시한번신청합니다!!!!꼭좋은결과있기를바래봅니다.</t>
  </si>
  <si>
    <t>저는4년8개월동안사무직으로일하고있는지금회사에서월급이한번도빠진적없이통장으로받고있습니다.대출이여러개다보니대출상환금으로빠져나가는액수가있지만생활하는데전혀부족함없구요..그리고퇴직금이계속적립되고있기때문에..중간에조기상환도가능할수있습니다.성실하고확실하게..진실되게상환하겠습니다.</t>
  </si>
  <si>
    <t>연체없이깔끔하게입금하겠습니다.</t>
  </si>
  <si>
    <t>집안에생활비와12일카드대금때문에신청하게되었습니다.</t>
  </si>
  <si>
    <t>카드대금과생활비를한다음100만원으로지금타사금융하나를갚은후매월월급받음과동시에상환하겠습니다.</t>
  </si>
  <si>
    <t>턱없이비싼사금융상환을위해투자자님들께도움을요청합니다.급하게목돈이필요하여원더플에서400만원을대출받아사용했습니다.500만원을신청하게된이유는400만원완납하고나머지100만원은자격증취득을위해교육비로사용하려합니다.최근들어신용조회가많이늘어난이유는인터넷으로은행권대환대출을알아보려하던중일반대부업체로신용조회가들어가게된것입니다.그래서대출받는것을포기하고여러분들께도움을받고자합니다.사금융정리하고맘편하게살고싶습니다</t>
  </si>
  <si>
    <t>전건설회사에서근무중이며급여일은10일이며통장수령금액이163만원정도입니다내년부턴상여금도지급받게됩니다..상환날짜를15일로한이유는연체를하지않기위해서여유를둔것입니다.투자자님들게서저에게기회를주시면연체없이성실하게상환하겠습니다..</t>
  </si>
  <si>
    <t>생활자금을부탁드립니다</t>
  </si>
  <si>
    <t>HK상호저축은행,리드코프,아이루리아,하이캐피탈..작년에시작한대출4월22일날자로모두상환완료후하트캐싱의400만원만남아있습니다조금무리한감이없지않게상환을하여서그런지생활자금이전무한상태입니다핸드폰요금낼돈까지빼서상환을해서그런지핸드폰요금이소액이나마기한을지났고,생활이너무빠듯하게진행되고있어서투자를부탁드립니다예전에신청할때낙찰은됐으나머니옥션에서너무많은대출금으로인하여취소되었었습니다하지만이제는가능할거같아서다시한번투자자여러분들과머니옥션분들에게부탁드립니다</t>
  </si>
  <si>
    <t>한달에이자와원금을120만원씩냈지만한번도연체를한적은없었습니다매달월급에서상환이전에내던이자를머니옥션에내고남은금액130만원가량중결혼을위하여110만원씩저축을할계획에있습니다투자자분들에게누가되지않게하루의기일연장도없이상환할것을약속드립니다HK상호저축은행400리드코프400하이캐피탈200아이루리아200CNN200모두상환이끝났고하트캐싱하나남은상황입니다잘부탁드리겠습니다대출금의대부분을하트캐싱에부분상환을하고남은금액을다음달월급일까지의생활비로쓸계획에있습니다.</t>
  </si>
  <si>
    <t>현재웹개발팀장입니다.연체없이상환하겠습니다.</t>
  </si>
  <si>
    <t>갑자기결혼하는바람에카드빛과친구에게꾼돈이좀있습니다.그전에대출받은적은없고현금서비스를주로이용했는데신용등급이많이떨어지는것같습니다.</t>
  </si>
  <si>
    <t>급여외에프리랜서로버는돈이적어도월50~150정도됩니다.실제제대략적으로한달수입은250입니다.또한집사람도자기일을하고있어서생활비때문에상환을못하는경우는없을겁니다.</t>
  </si>
  <si>
    <t>다시한번신청합니다..</t>
  </si>
  <si>
    <t>높은금리상환</t>
  </si>
  <si>
    <t>안녕하세요3달전에신청하였는데미끌어졌습니다.다른사람들은다진행이잘되는거같았는데저는안되서많이속상도하고했습니다오늘다시머니옥션에서메일과문자가와서도전하게되었습니다저는현재사금융의높은금리를사용하고있는것을상환하고자합니다.신용상태만으로제것을판단하기보다는저를믿고판단해주셨으면합니다직장생활도열심히하고있으며.도움을주신분들에게는단일원도손해가가질않게하겠습니다</t>
  </si>
  <si>
    <t>급여일이매월25일입니다.월급여는세금제하고140만원정도됩니다여기에사금융의이자만거의70만원정도입니다더높은금액을신청해서한번에다청산하고싶지만투자자님들이멀믿고그렇게많은것을해주시겠습니까..제가생각하기에도~~그래서가장높은이자와얼마남지않은두군데정산을하고싶습니다그럼조금이나마줄어들어같습니다.</t>
  </si>
  <si>
    <t>생활자금융자</t>
  </si>
  <si>
    <t>동생결혼관계로200만원이긴급하게필요하게되어,소액이라머니옥션에신청하게되었습니다저에게투자하시는분들에게약속기일에상환은반드시약속드립니다</t>
  </si>
  <si>
    <t>&lt;의료비와현금서비스상환&gt;</t>
  </si>
  <si>
    <t>안녕하세요..우선클릭해주신분들께감사드립니다.보통생활자금을카드로쓰는편인데저번에과하게지출이되었습니다.그금액을현금서비스로메우다보니이번이또문제더군요.이번에도그러면다음에도그리될것같아미리투자자님들께도움을청합니다.그리고의료비는어머니치과치료(염증치료,틀니)하시는데보태드릴계획입니다.많이미뤄왔던치료이기에투자자님들의도움을얻어꼭해드리고싶은딸의마음입니다.</t>
  </si>
  <si>
    <t>제급여일은25일입니다.상환일을1일로하게되면혹시모를지출이생길까싶어25일로정했습니다.급여는세금떼고118만원정도됩니다.그중현대캐피탈상환액31만원부모님보험과제보험26만원부모님과제이동전화요금10만원매월총67만원지출이됩니다.나머지57만원중이곳대출금상환과용돈으로쓸계획입니다.부모님과같이살고있으며출퇴근도자전거로하고있어큰지출은없을듯싶습니다.*투자자님들께서믿음으로많은도움부탁드리오며그감사한마음신뢰로보답하겠습니다*</t>
  </si>
  <si>
    <t>친구에게신용을잃지않도록도와주세요.</t>
  </si>
  <si>
    <t>몇달전에급하게돈이필요해서아내모르게친구에게400만원을빌렸습니다.상환은올해말까지하기로하고요.그런데두어달전에친구가급하게돈이필요하다고해서신용도도낮고어쩔수없이사금융에서대출받으려고했으나신용등급등의이유로200만원밖에대출을못받았습니다.웬만하면나머진올해말까지갚으려고했으나친구의사정도굉장히안좋은걸잘알기때문에어쩔수없이사금융을다시알아봤으나등급때문에몇군데서부결이났습니다.친구사정은급하고,돈을구할곳은없고하다가머니옥션에대출신청을하게되었습니다.투자자분들부탁드립니다.</t>
  </si>
  <si>
    <t>제급여는21일이며월급여는240만원정도입니다.그외에교통비및식대보조로20만원정도가더들어옵니다.급여는아내가관리하고교통비및식대보조는제가가지며월용돈으로아내에게40만원을더받습니다.현재사금융이자한달에8만원정도나가고있습니다.만약제가머니옥션에서신청한200만원에대한월상환액이약20만원이기에월금융이자는28만원정도입니다.현재의제용돈에서는충분히상환할수있습니다.투자자분들꼭부탁드립니다.금융권에서신용을잃는것보다친구에게신용을잃는것이더두렵습니다.친구에게신용을잃지않도록도와주십시오.</t>
  </si>
  <si>
    <t>곧이사를해야하는데보증금및이사비용이조금부족하여대출신청합니다.</t>
  </si>
  <si>
    <t>12개월분납하고싶습니다.저이율원합니다.</t>
  </si>
  <si>
    <t>솔직하게재가부모님안계시고혼자사는친구를재명의의휴대폰을만들어주었습니다.근데그걸갑지못하고밀리기시작하는것입니다.친구가아르바이트만하는데그걸로는생활비도벅차서핸드폰요금이밀리기시작하는것입니다.그래도저한테는소중한친구이기에또친구도회사를들어가기위해알아보고있는중이므로재가핸드폰요금을먼저납부하기위해서대출을신청하고제일큰또다른이유한가지는저와미래를약속한사람이있는데아직학생신분입니다.근데집안사정이안조아학자금대출을받았는데학교를다니며아르바이트를해서는생활비와대출금상환이약간버거운것입니다.그래서학교도휴학하고아르바이트를2개하고있는데그아르바이트하는곳은저희나라최저시급도안주는것이었습니다.그리고알바시간대로엉성하게되있어서벌어봤자생활비에대출금상환이그래도버거운겁니다.그래서재가직장도있고해서대출을신청하게되었습니다.</t>
  </si>
  <si>
    <t>한달급여:125만원적금및생활비:90만원예비적음:10만원남은금액:25만원이렇게재한달월급을사용하고있습니다.그리고재가더빨리상환을하고싶으면재담배값을줄이고해서라도더빨리대출금상환을하겠습니다.또한재가일을끝내고지금은다른태권도도장에서체육관사범으로또일을하고있습니다.거기다지금추천으로회사에이력서도넣게되었습니다.연봉약3천만원이며급여는약250만원입니다.일자리를옮기든안옮기는전최선을다해서대출금을상환하겠습니다.</t>
  </si>
  <si>
    <t>아이가셋인데생활자금이부족해서요..</t>
  </si>
  <si>
    <t>남편이건설회사에서입찰및기관등의공무를보고있는데요..제가외동딸이다보니어려운형편의친정을몰라라못해서저번달에친정아버지치과치료비를좀보태드렸더니이달생활비에구멍이났네요..남편이하청업체일도좀도와주고있어서다음달하순쯤목돈들어올때까지좀참아보라고하는데일곱살,다섯살딸들에막둥이아들이4개월막되어서돈들어갈일이끝도없어이렇게신청해봅니다..본싸이트는핸드폰통해서알게되었네요..부탁드립니다^^;</t>
  </si>
  <si>
    <t>급여일에맞춰성실히상환하다가목돈들어올때에남은금액은일시상환할계획입니다^^</t>
  </si>
  <si>
    <t>하나있는사금융상환</t>
  </si>
  <si>
    <t>1년전쯤에친구에게400만원을빌리게되었습니다친한친구라한3년후에갚기로약속을했는데2주전에그친구에게급한사정이생겨저역시어쩔수없이사금융을빌려돈을갚게되었습니다1.2금융권도있는데왜사금융으로했나?사실모사금융한곳에7일이자면제로잠깐빌렸다가있는적금깨어상환하려했습니다그런데부모님때문에여의치않아이러지도저러지도못하고있네요7일하고도일주일때가되어가네요.빨리해결하고정상생활하고싶습니다여유돈은머니옥션에투자한상태라남아있지않네요..제가말주변이없어마음에좀와닿고믿음이될수있는말을잘쓰지를못했습니다양해부탁드려요</t>
  </si>
  <si>
    <t>현머니옥션에투자금350만원투자중으로한달상환금이20만원정도입니다다니는직장에월급은110~150입니다신용카드는만들지않았고요체크카드만사용하는편입니다거의현금핸드폰요금은10만원은절대넘지않습니다한달에머니옥션에7만원정도입금하면될꺼같습니다제계획은두달후정도에머니옥션에좀더투자해상환금양쪽비율을맞출생각입니다^^</t>
  </si>
  <si>
    <t>도와주신분들께신용으로보답하겠습니다.</t>
  </si>
  <si>
    <t>제가이번에회사를옮기게되었습니다.그래서한두달정도후에넉넉한자금이유용될것같습니다.현재사금융을조금사용하고있습니다.이자도비싸고불합리한게너무많은것같아서일시상환하려고합니다.도와주십시요.</t>
  </si>
  <si>
    <t>매달10일이월급날입니다.당연히통장수령합니다.월급당일바로제일먼저상환할것을약속드립니다.</t>
  </si>
  <si>
    <t>저는20대의나이로대출내용및연체내용은전혀없으며앞으로도저의신용관리는목숨처럼관리해나갈려고생각하고있습니다1,2금융권에대출을신청했지만금융거래실적이없다는이유로조회건수만늘어나고등급만내려갔습니다.현재직장급여는매월180만원정도로통장으로받고있으며1/3을적금으로저축하고있습니다.저에겐처음대출인만큼저자신에겐신용관리에시험대라고할수있습니다.투자자님들께서믿고투자해주신다면매월깨끗하고정확하게상환하도록하겠습니다...말이필요없습니다.믿고투자해주십시요..</t>
  </si>
  <si>
    <t>[현금서비스상환</t>
  </si>
  <si>
    <t>안녕하세요...35세직장인입니다.현금서비스를일시로상환하고,좀여유있는맘으로생활하고싶어여러분께도움을청해봅니다.현금서비스라는게쉽게없어지지가않네요..목돈을한번에갚아야하니..돌려막기를할수밖에없게되더군요.개인적으로신용을매우중요하게여기는지라,,그동안에현금서비스때문에떨어진신용등급도회복하고,생활의안정도좀찾고싶어이렇게부탁드립니다.남들보다많은금리를드리지는못합니다.그러나,적게드리는만큼안전하게믿음으로보답드리겠습니다.약속드립니다.</t>
  </si>
  <si>
    <t>현재세후고정수입195만원입니다.자동차할부가남아있으나,차는이달안으로처분할계획이며,자동차할부포함고정지출120정도,자동차처분시60정도의고정지출이발생합니다.매월1일이급여일이므로,1일자동이체로12개월간연체없이깔끔하게상환하겠습니다.</t>
  </si>
  <si>
    <t>다시금손을내밀어봅니다.</t>
  </si>
  <si>
    <t>많은고민을하였습니다.2번째대출을받았을때더이상대출이없어야한다고몇번이고다짐을하였습니다.그러나참인생이라는게그렇게쉽게는흘러가지않는다는걸새삼느낍니다.2개월전제가무척힘들때도움의손길을줬던지인한분이연락이왔었습니다.반가움도잠시돈을융통해달라는부탁을하시는겁니다.제가힘들때도움을줬던분인지라쉽게거절하지못하고저도형편이좋지않아...몇몇지인분들께도움을손길을뻗어융통을해줬습니다.약속을하였던기일이지났는데연락이없었습니다.그래서연락을하였더니...핸드폰은없는번호라는것입니다.종적을감추고찾을수가없네요.쩝...순간아차...라는생각이들었습니다.그래서이렇게3번째도움의손길을내밀어봅니다.머니옥션에서거래하고있는2건의대출은(12회차/9회차)입금까지하여한번의연체없이거의대부분입금일이전에선입금하였습니다.도움의손길한번만더잡아주셨으면합니다.감사합니다.</t>
  </si>
  <si>
    <t>저는베트남인과결혼한지가3년지았습니다그동안머니옥션덕분에잘사용하여잘살고있습니다다름아니라베트남장인이암으로고생하여집사람이밤마다잠을이루지못하고고생하는게마음이아파조금이라도도음을드리고싶어서그만대부업체를사용하여병원비로보내드렸습니다지금까지잘지내다또대부업을사용한게후회하지만저도조금이라도도움을드려마음은편한합니다많은투자자분들도움을얻어사금융을갚아집사람과함께행복하게살고싶습니다한번지켜바주시고이렇게도움을청합니다그동안제에게관심을가져주신점에감사드립니다</t>
  </si>
  <si>
    <t>농협17만원씨티파이낸셜14만원머니옥션34만원청약저축20만원</t>
  </si>
  <si>
    <t>다시한번부탁드립니다(__)</t>
  </si>
  <si>
    <t>작년에두번머니옥션에서대출을받아한건은중도상환한건은아직매달입금을하고있습니다대출목적은솔직히경기도안좋고매출은줄어들고휴가철이라서더더욱매출이늘지안고있는실정입니다....그리하여이렇게다시대출을부탁드려봅니다약3~4주가량은힘들것으로생각되기에자금을좀확보하고싶습니다...받을금액중280만원은hk저축은행대출금을완납하고남은금액은주류와식자재를구입하는비용입니다,,</t>
  </si>
  <si>
    <t>현재신한국민hk에대출이있습니다...신한은행220.000만원국민125.000원hk155.000원씩상환하고있으며머니옥션에도329.000원을상환하고있습니다hk저축은행을상환하고그이자를머니옥션측에상환하고싶습니다요즘자영업자대출힘들다라는걸잘알고있기에...힘들거알지만한번부탁드려봅니다(__)</t>
  </si>
  <si>
    <t>도움주시면감사하겠습니다.</t>
  </si>
  <si>
    <t>저는27살서울사는하승구라고합니다.현재학교다닐때대출받은(학자금대출)600만원중약200만원정도를갚았으며,대부업체에서300만원의대출금액이남아있습니다.다음이아니오라대부업체에서받은대출의금리가너무높아(약66%)도움을받고자여기까지들어오게됐네여.집안사정이안좋아져서부모님께급히돈을좀드리느라400만원정도를대출받고약300만원가량남은상황입니다.아직학자금대출이나대부업체에연체한적한번도없고요,대출받게된다면성실히납부하겠습니다.현재금호렌트카mspost1팀에서근무중이며,비정규직으로급여는150만원정도됩니다.재직기간은약5개월정도됐구요,대출받게된다면20~30%정도의이자를드렸으면좋겠습니다.급해서대부업체에서돈을빌리긴했는데이대로가면미래가너무어둡네여^^;;대출기간은일단2년으로해놨지만가능하면빠른시간내에상환하도록하겠습니다.현재급여150만원중대부업체에상환하는금액이한달에약30만원정도되구요,학자금대출상환금액도한달에약30만원정도됩니다.생활비로는약30~40만원정도쓰고있습니다.남은금액중일부는어머니에게드리구요.대부업체의이자가너무높아갚아도끝이잘안보이네요.부탁드립니다.끝까지읽어주셔서감사드리구요제가말솜씨가없어서...도와주시면고맙겠습니다.</t>
  </si>
  <si>
    <t>엄마한테보내드릴돈이필요해요</t>
  </si>
  <si>
    <t>[대출목적]대출목적:안녕하세요저는23살직장인입니다..2달전부터취업을해서회사출근을하고있습니다.근데제가다시취업해서일하기전에일하다가회사를그만뒀었는데.....회사에서좀안좋은일을당해서그만두게되었어요.성희롱같은..참다참다못참겠어서결국엔그만두게되었는데......지방에계신어머님은그걸모르고계시구요..말할수도없었구요...그래서계속그회사에다니고계신줄아세요..그리고월급받으면월급에50%는지방에계신어머님께항상보냈었거든요그래서집에보내드릴금액중에150만원이필요해서대출신청해요...엄마한테전화올때마다바빠서은행못간다고하고곧보내줄게곧보내줄께말만하고..정말죄송해서전화도가끔피하기도하거든요...아빠랑이혼하셔서..엄마혼자지방에서돈을버시는데..아침9시부터10시까지일하시는데한달에90만원정도버시거든요...동생도고등학생이고...그래서학원비에생활비에이것저것돈이항상부족해서집으로늘50만원씩보내드렸는데...직장을쉬는바람에못보내드렸거든요...여러분들한테도움좀받아서엄마한테빨리보내드리고싶어요..생활비다떨어졌다고,그리고집이너무안좋은데서살고있다가영세민아파트가드디어당첨됐다고...엄마가거기들어가려면지금돈얼마빨리넣어야된다고돈좀빨리보내달라고하시는데...진짜여기서라도대출안되면사금융이라도받아서보내드리고싶은심정이예요...ㅠㅠ[가계소득(연봉,월소득)]나의수입:아직은한달에100정도받아요[월별지출내역]월별지출내역:친구랑같이살면서내는생활비:10만원핸드폰비:6만원교통비:5만원기타:10만원합계:30만원정도[상환계획]상환계획:2달전부터월급을받아서생활하고있습니다.월급받는데로꼬박꼬박갚아드릴게요..절대못갚고그런거없습니다..정말엄마한테미안하고죄송해서별생각을다했었습니다.그런데일반대출받는곳은너무무섭고그렇다고제가서울에서잘아는어르신분들도계시는것도아니고혼자너무오래끙끙앓았습니다....도움부탁드려요.월급받으면아끼고아껴서제일먼저갚는데쓰겠습니다.신청금리이런것도잘몰라서...ㅠㅠ;여튼..저를믿고투자부탁드릴게요.절대민폐는안끼쳐드릴게요.제발부탁드립니다...</t>
  </si>
  <si>
    <t>신뢰로서도와주신다면성실로보답하겠습니다</t>
  </si>
  <si>
    <t>1)자기소개저는전주에서26의나이로임실치즈피자전주본점을경영하는전전세세입자입니다.조선대사범대를졸업하였으며원래피아노전공이었지만집안이어려운관계상돈을먼저벌어야할입장이었기에이렇게장사를뛰어들었습니다.전가게사장님과2년여간권리금및전세금전부를다달이나눠갚기로하고제가가진모든돈600을담보로계약하고입주하였습니다.매달가게주인에게300만원씩갚아나가고있으며제가가진모든시간들은틈만나면전단지작업과어떻하면피자를한판이라도더팔궁리를하고있습니다.좀젊은나이지만현실을직시하고바른판단력으로'항상남에게피해는주지않고살자'라는생각으로결단력있게살아가는청년입니다."네시작은미약하나네나중은심히창대하리라!"(욥기8:7)2)대출목적너무어린나이에당돌하게사업에뛰어들었으며워낙없이시작하여사업여유자금이하나도없었다는것때문에가끔씩난관에부딪치기도하였습니다.그리하여재료상과유통과의원만한관계유지를위하여또,주변인들에게자주손벌리는모습이되지않기위하여장기적으로보고위의금액을여러투자자님들의선처를바라며글을올립니다.3)상환계획현재저의신용상태는완전바닥입니다.지난달에돈을급하게만들기위하여무엇인지도모른채로휴대폰으로걸려온긴급자금에대한대출신청을하였더니신용점수와등급이급격하게하락하였습니다.현재사금융을사용하고있지는않으나중개업자의과도한조회때문에신용점수및등급이안좋습니다.어린마음에금융이란세계를잘몰랐고급한돈때문에이렇게되었으니투자자님들의선처를바라는바입니다.현재기대출은스타상호저축은행에250만원이있습니다.한달동안평균적으로벌어들이는수익은총1200만원입니다.이중에빠르게가게를먼저제것으로만들기위하여현재가게의전주인에게한달에300만원씩상환하고있습니다.또한정기적으로120만원을저축하고있습니다.먼저저의지출에대하여말씀드리겠습니다.■가게세/55만,가스비/20만,전기세/25만,통신비/33만,직원(2명)인건비/160만,재료비/300만,전전세/300만=지출소계893만)■총매출1200만-지출소계893만=매출순익307만■매출순익307中-정기적금120만-보험료37만-통신비17만-기타부식20만-기대출상환금월마다15만=98만(부모님부양비로일부보내드리고본인개인생활비로사용)제모든생활에서쓸모없는지출을줄이고매달성실하게갚겠습니다.이사업을시작하기전에는음악입시학원에서'시창청음'과'피아노실기'전임강사로일하였으며현재도개인렛슨으로부수적인수입이약간은있습니다.매주교회에서공식반주자로봉사하며6명의학생들을개인렛슨과봉사비로부수적으로45만원의수익이있습니다.또한자주투자자분들과게시판을통하여저의상황과투자자분들의소식을간간이들으며커뮤니케이션을형성하겠습니다.또한정해진날짜에정확한상환을하겠으며혹시나사정이생기면즉각연락하는합리성도발휘하는멋진채무자가되겠습니다.2)맺음26년동안살아오면서신용한가지와믿음을가지고생활하고살아온녀석입니다.많은투자자분들의선처를부탁드리오며저역시신뢰로저를살아갈수있게끔하신분들께성실로써보답하고받은만큼다른분들께환원하는멋진녀석이되고싶습니다.투자자님들!저라는사람을믿고신뢰로서도와주신다면저역시그기대에어긋나지않는성실로서감사하는삶을살고싶습니다.부탁드리겠습니다.</t>
  </si>
  <si>
    <t>제발도와주세요급하게돈을쓰다보니이자율이엄청높은타사를써서지금완납을해야되는데요인터넷을보다가머니옥션이라는곳이있어서대출신청하게됐습니다제가일하면서알바까지하고있는데요이자가금액이감당이안되서대출을신청하게됐습니다신용등급이최악이라망설였지만희망을갖고대출신청합니다신용도낮은이유는사기를당해서그게연체가되어서신용도가이만큼떨어진겁니다제발도와주세요단돈만원이라도감사히받겠습니다지금이거로인해좌절도많이했지만용기내어서마지막으로부탁드립니다제발도와주세요</t>
  </si>
  <si>
    <t>처음부터업자들한테뭐도모르고신청을해서신용등급은낮지만사금융한군데는다갚았구요한달에대부업이자가많이나가서저금도못하고있는상태입니다전부66%대에받아서이자도장난이아니라서요연봉은1500만원이고요잘갚을자신있습니다코스닥상장회사에다니고있고요오스템임플란트입니다부산화명동어머니소유의아파트에서거주하고있습니다이자가너무쎈사금융정리하고싶어요도와주세요</t>
  </si>
  <si>
    <t>사금융을조기상환하고싶습니다.</t>
  </si>
  <si>
    <t>2차도전때도믿음과사랑을주신투자자여러분께거듭감사말씀올립니다.2차도전때는제가사금융전체금액을상환하려고신청했으나유찰이되고말았습니다.이번에는가장급한개인사채300만원을조기상환하고싶습니다.기간이23일까지라그안에상환을해야엄청난이자를막을수가있어서계속고민하다가3차도전해봅니다.정말저를한번더믿어주시고엄청난이자의압박에서벗어나고싶습니다.투자를간곡히부탁드립니다.</t>
  </si>
  <si>
    <t>월수입:200+실적(아내50만원)월지출월세-25만원생활비-50만원교통비-30만원보험(보장+저축):50만원러시엔캐쉬상환:13만원산와머니상환:7만원머니옥션상환:18만원공과금:15만원총:205만원여유자금은모았다가머니옥션조기상환에노력하겠습니다.끝까지읽어주셔서대단히감사합니다.</t>
  </si>
  <si>
    <t>저축은행대출금상환과사업자금</t>
  </si>
  <si>
    <t>저축은행300백만원상환하고아버님덤프트럭구입하시는데돈이부족해도와드리려고합니다원리금균등상환하겠으며저는직장에서월180만원의받고있으며아버지께서도덤프트럭의로돈을벌고있어약정일보다빨리상환할수있읍니다</t>
  </si>
  <si>
    <t>대출이자가너무많이나가서갚아도계속빚이생기는거같습니다전지금직장인이구요웹디자이너일을하고있습니다착실하게갚아나갈수있습니다한번만도와주세요</t>
  </si>
  <si>
    <t>환승및카드대금결제</t>
  </si>
  <si>
    <t>사금융에서220만원을받아매월12만원씩대략180만원정도남았습니다.한달에원금은얼마갚지도못하고이자만나가는기분들어서요..전에치아치료500만원에서250을카드대금으로결재했는데돌려막기가힘드네요..두곳중사금융상환과카드대금을어느정도해결하고싶습니다.</t>
  </si>
  <si>
    <t>직장월급은매달5일150만원정도받고있으며아르바이트50만원을포함하여월200정도수입이생깁니다.상환일은10일날꼬박꼬박입금해드리겠습니다.</t>
  </si>
  <si>
    <t>직장생활열심히하고있읍니다...차유지비등긴급생활자금이필요합니다..</t>
  </si>
  <si>
    <t>직장생활열심히하고있읍니다...차유지비등긴급생활자금이필요합니다..갑자기큰돈이들어가는일이생겨서..대부업체서돈을빌리기도했읍니다...월소득200에서더열심히하면250만원까지수입이됩니다...지금의어려움에처해보니...여유많았을때...저축하지않았던게..정말후회됩니다..지금의어려움을도와주신다면...확실한상환과..어떤식으로던..도움에보답드리겠읍니다..12개월원금이자균등상환하겠읍니다..다시는이런어려움당하지않도록열심히살도록하겠읍니다...많은도움부탁드립니다..</t>
  </si>
  <si>
    <t>병원수술비용(어머니)</t>
  </si>
  <si>
    <t>남편과맞벌이하는직장인여성입니다.예전부터허리가좋지않았던친정어머님이저희집에아이들을돌봐주시면서허리를잘못하여급하게수술을하여현재입원중에계십니다.삶이넉넉하지않아큰힘이되어드리지도못하고이번에병원비때문에걱정하시는어머님을보고있으려니자식이라는이유로받기만했던제가한스럽고밉기만합니다.작년부터저금할형편이되어조금씩모아둔돈으로여름에집보증금인상료로500만원정도를썼는데이번에는저의힘으로어머니의병원비를마련하고자합니다.다음주중에퇴원을하게되는데현재저금해둔약간의돈을일부병원비로선납을하고나머지는퇴원할때내려고구하는중입니다.생각보다병원비가많이나와서월급받은것과일부대출을받아지출하려합니다.딸노릇을할수있게도와주시면정말성실하게연체하지않고갚겠습니다.도와주시면정말감사하겠습니다.남편과저의수입은세금공제하고월320만원정도이며,월지출은(생활비를포함한모든지출금액)260만원정도입니다.지출액에서가끔씩발생하는축의금이나부의금은생략하였습니다.지출을제하고남은금액은월60만원정도입니다.이금액으로대출상환과다시저금을하려고합니다.남편과저는모두직장인이라큰돈을벌거나하지는않습니다.하지만일정한수입으로자녀들과함께오손도손살아가려고하는평범한생활인입니다.남들과같이크게성공하고크게지위를얻어사는것도좋지만주어진현실에만족하며조금더나은생활을위해열심히하는평범한삶이우리의꿈이기도합니다.가까운가족도돌보며살고싶어서급하게대출을신청합니다.여러분의소중한투자가저에게는큰행복으로다가올거라생각합니다.감사합니다..</t>
  </si>
  <si>
    <t>비싼이자를줄이고싶습니다.</t>
  </si>
  <si>
    <t>추가대출이에요.</t>
  </si>
  <si>
    <t>3월에목돈이필요해서3백만원을대출해서현재연체없이정상상환중이에요.처음에는사업목적으로대출하려고했는데투자자님들의조언에생각을접었습니다.매장에사장님이바뀌시면서어쩔수없이그만둘수밖에없는상황이었습니다.그래서기숙사도나오게됐구요.급하게방을구해야해서현대스위스에서40%대높은금리로6백만원을대출을받았습니다.지금은아는동생과같이있는데3천만원전세집이에요명의는동생앞으로되어있어요.부분상환이라도해서대출금을갚고싶어요.지금은프리랜스로일하지만10월부터는정직원으로일을할생각입니다.정말열심히살아왔다고자부합니다.</t>
  </si>
  <si>
    <t>프리랜스이지만수입은일정합니다(그만두고도계속고정으로일을했어요)수입:150만원~180만원(지출)머니옥션:30만원대출:44만원폰값:5만원(할부금끝남)보험료:8만원(2건없앰)세금:5만원(방값,교통비는없음)총:92만원</t>
  </si>
  <si>
    <t>개인사업자소액대출</t>
  </si>
  <si>
    <t>자금회전을위한급전이필요...인터넷사업중</t>
  </si>
  <si>
    <t>주70만원이상고정수입부수익있음...고정적으로납부가능...</t>
  </si>
  <si>
    <t>너무높은사금융이자....갚고싶어요</t>
  </si>
  <si>
    <t>사금융4군데서1290만원(위드캐피탈500,러쉬앤캐시390,원캐싱200,산와머니200)을사용하고있습니다.대부분4~6회연체없이상환하고있지만날자가다틀려서복잡합니다.그래서한날자에저금리로상환하고자대출을신청합니다.4대보험이적용되는법인사업장에근무하고있으며원천소득과건강보험,국민연금을공제하고나면189만원을급여로지급받고있습니다.현재사금융월상환액은90만원이채안됩니다.집사람과맞벌이를하고있으며아이도성인이라교육비도안들어갑니다.충분히연체없이상환할수있으니투자자분들의많은성원을기대합니다.</t>
  </si>
  <si>
    <t>아버지병원비로인해대출을신청합니다.</t>
  </si>
  <si>
    <t>아버지께서몇달전에뇌출혈로쓰러지셨습니다.급하게병원비를마련하기위해친구친지들에게돈을빌리게되었습니다.그중친구에게빌린돈300만원이급하게되어서이렇게대출신청을하게되었습니다친구가집안일로카드가연체되어서사정이급해졌는데저때문에힘든상황에처하게되었습니다..절대연체되거나미납되는일을없을것을맹세합니다꼭부탁드립니다</t>
  </si>
  <si>
    <t>나의수입:연봉:2200만원월수령액:월평균170만원월별지출내역:관리비(가스전기등):17만원월세:20만원인터넷및핸드폰요금:합계8만원기대출금:33만원생활비:40만원합계:118만원상환계획:매달50만원정도여유가있습니다.대출만된다면이것으로충분히매달상환할수있다고생각합니다.열심히살아갈수있게저때문에다른사람들이마음아프지않게투자대출꼭부탁드립니다</t>
  </si>
  <si>
    <t>투자자금상환</t>
  </si>
  <si>
    <t>특허법률사무소에근무하면서경매업무를하고있는데낙찰된부동산매매가늦어져서긴급한자금필요로신청합니다.</t>
  </si>
  <si>
    <t>상환계획은이곳에천만원을투자하고있습니다.매달원금과이자를받아상환하겠습니다.</t>
  </si>
  <si>
    <t>고금리대출건상환.도움부탁드립니다.</t>
  </si>
  <si>
    <t>스물일곱젊은나이에피치못할사정으로급전이필요해연49%의고금리사금융을대출하였습니다.연체없이상환중이긴하나높은금리로인해생활에어려움을겪고있습니다.투자자분들의도움을빌어사금융을상환하여제생활을되찾고싶습니다.</t>
  </si>
  <si>
    <t>상여금및휴가비등을제외하고세후월185만원을받고있습니다.국민은행대출상환월25만원.농협대출상환월15만원.현대스위스저축은행대출상환월39만원.사금융상환월43만원으로한달총122만원을이자로내고있습니다.회사소유오피스텔에서거주하고있어별다른생활비는나가지않고,보험비및통신료정도만빠져나가고있어연체없이상환중입니다.대출성사시사금융상환하면월상환금이108만원으로전혀무리없이상환가능합니다.현재도연체단한건없이사용중입니다.군제대후바로취직한현직장에3년6개월째근무중입니다.나름성실하게살고있다고자부합니다.투자자분들의소중한자산헛되이쓰지않겠으며,믿어주시면성실한납부로보답하겠습니다.</t>
  </si>
  <si>
    <t>도움을받고자합니다.</t>
  </si>
  <si>
    <t>저의가치를판단해주십시오.</t>
  </si>
  <si>
    <t>현재저는조그만IT회사를운영하고있습니다.하는일은컴퓨터프로그램개발이고거래처는주로관공서에업무프로그램을납품하고그에대한유지보수일을하고있습니다.사업자는법인으로돼있지만사실프리랜서에가까운1인창조기업입니다.원래는일반과세자로사업자를내야하겠지만관공서와계약하다보니자의반타의반으로법인으로사업자를내게된것입니다.600만원대출금의목적은11월말쯤에서울소재관공서한곳에계약건이있습니다.계약이체결된후그작업에투입할인원한명을한달가량계약직으로채용할까합니다.올해까지처리해줘야하는작업이라아무래도혼자서는일정이빡빡할것같습니다.계약직인건비300만원,100만원정도남아있는사금융두곳을정리할까합니다.</t>
  </si>
  <si>
    <t>제주거래통장을보시면아시겠지만한달에꼬박꼬박260며만원이거래처에서들어오고있고거래처가관공서이다보니미수금이런거없습니다.250며만원은고정수입이며,그외에신규계약이발생하거나업그레이드건이발생하면추가수입이들어옵니다.또한내년고정수입은거래처증가로올해보다100여만원증가한350여만원이될것입니다.일단,고정수입260여만원중-제1금융권,사금융원금+이자:월100만원-머니옥션에서낙찰받을경우:월60만원조금빠듯하지만올해까지는월100만원으로긴축하고내년부터는수입이다소늘어나니대출이자상환하는데는전혀어려움이없을것입니다.처음1인기업을할때는정말모르는것이너무많았습니다.돈이필요할때는은행문을두드려보았지만매출이적다거나,실적이없다는이유로거절당하고그러다보니저축은행,사금융이런식으로제신용을한단계씩깍아먹기시작했습니다.하지만2002년창업하고올해까지7년동안국가세금낼것다내고꿋꿋하게기업활동하고있구요,단한번도대출금연체없었습니다.아니러니컬하게도제가투자자님들에게저의신용을증명할길은이거밖에없겠군요.약5년여동안산*머니사금융이용하면서년50%에달하는살인적인이자를한번도연체한적없이지금까지거래하고있습니다.이제는땅에떨어진제신용어느정도회복하고싶습니다.무리해서제2금융,사금융이용할수있겠지만지금도바닥인제신용을그들조회기록으로인해더곤두박질치긴싫습니다.채권자들과의약속을내목숨처럼지킬수밖에없는건,약속을어기고연체및채무불이행자가되어신용평가기관에등재되는순간재밥줄도끊기게되기때문입니다.제가거래하고있는곳이관공서이기때문에그이후에더이상의계약은불가능해지기때문입니다.그러니목숨처럼지킬수밖에없습니다.여기저기대출정보를알아보다가머니옥션을알게된순간마치오아시스만난것같았습니다.어렵게오아시스는찾았지만물은투자자님께서떠주시지않으면해갈할길이없습니다.투자자님들께서현명한판단내려주시면반드시믿음과신용으로보답하겠습니다.감사합니다.</t>
  </si>
  <si>
    <t>재대출//다시한번도움부탁드립니다~!!</t>
  </si>
  <si>
    <t>기존에많은분들이도움으로대출을받아정말고맙게사용을하고단한번의연체도없이상환하고있습니다.이번에또70만원정도의자금이필요해서도움을청하게되었습니다.정말친자매같이절친한친구가다음달에결혼을합니다.예전부터결혼할때는냉장고를사주겠다고약속을했었는데요즘냉장고값이너무비싸더라구요..그래서세탁기를사주기로했는데세탁기도드럼형으로친구눈에들어오는건백만원이상대더라구요..제가가지고있는돈으로는턱없이부족해서다시한번도움을청하게되었습니다.</t>
  </si>
  <si>
    <t>SK텔레콤고객센터에서3년이상근무를하고있구요..월에평균170정도의월급을받고있습니다.실적에때라인센티브는월에최소10만원부터최대50만원까지더받을수가있구요..지금까지도단한번의연체가없었던것처럼다시한번도움을주신다면앞으로도정말성실히단한번의연체도없이상환해서보답하겠습니다.</t>
  </si>
  <si>
    <t>안녕하세요...이번에100만원만대출받고자투자자님들께도움글올립니다..대출용도이번에직장을옮기는관계로회사시스템이월급이한달딜레이되서나오는터라한달간생활자금으로사용하려고대출신청합니다...직장직장은강서구청쪽에있는하나로에서설치기사로근무하고있습니다..설치기사로근무한지는1년정도되었는데마포케이블에서하나로회사로옮긴지는한달정도되어갑니다...하나로회사시스템이3월에일한값이5월에지급되는방식으로한달씩딜레이되서나오는방식입니다..대출상환방식월급은매월5일에받고있으며통장이아닌현금수령으로받고있습니다..수령액은월평균200~250만원정도이구요..12개월안에상환예정이구요..연체기록이나신용불량된적없습니다..저혼자가아니라부인과딸이있는관계로이번달생계비가필요해서이렇게물의를무릎쓰고투자자님들께부탁의글올립니다...믿어주시고도와주시길기도할께요..감사합니다..</t>
  </si>
  <si>
    <t>신용기록깨끗한데위기가왔네요ㅠ.ㅠ</t>
  </si>
  <si>
    <t>안녕하세요~우선현재신용상태안내드립니다.마이크레딧신용정보5등급,신용점수760점정도이고다른대출건전혀없습니다.단,현재신용카드현금서비스사용액이좀많아져서연체위기에있습니다.ㅠ.ㅠ아래사연입니다.</t>
  </si>
  <si>
    <t>전직웹디자이너고연봉3800만원받고다니던사람입니다.작년6월경에잦은야근과밤샘근무로몸이안좋아져서퇴사를했습니다.특별히지병이있거나한건아니구요.1년간몸도마음도추수리는시간을갖게되었습니다.휴식하는동안이것저것나이는들어가는데업무가너무힘들다보니직업에회의를느끼고새출발을결심했습니다.근데퇴사후독립까지하게되어이것저것생활비가들다보니카드사용이많아져서급하게도움이필요한상황에이르렀습니다..ㅠ.ㅠ되도록안정적인회사에정직원으로퇴근도일찍할수있고꾸준히오랫동안다닐수있는그런일을찾다가최근cs라는직업에끌려현재모카드사cs팀에입사하게되었습니다.신입으로입사한거라당장은급여가전직장에절반도안되는수준입니다만3개월후부터제능력껏급여를받을수있어서1년안에150~200만원정도안정적으로받을수있을것같습니다.또한디자이너로서도능력이있어서프리랜서로투잡이가능합니다.따라서상환에대해서는문제가없다고보시면되겠습니다..문제는제가모카드사에입사한지한달이채안된상황이라증명해드릴수있는건교육수료증밖에없다는것이지요..ㅠ.ㅠ제카드결제일이10일이라그전에대출이가능해야하는상황인데머니옥션을오늘알게되어이렇게도움요청드립니다..정말어렵게결정해서힘들게교육받고열심히회사에다니고싶은맘이굴뚝같은데만약신용카드연체로신불자가되면3개월후정직원이되지못하게된답니다ㅠ.ㅠ제가새로운삶을살수있도록도와주셨으면합니다.부탁드립니다.</t>
  </si>
  <si>
    <t>이자율을낮추고자합니다.</t>
  </si>
  <si>
    <t>안녕하세요.저는34살의평범한직장인입니다.한동안힘들었을때대부업을쓰기도했고조회건수도많아서현재이자율이평균36%정도인대출을이용하고있는데조금이나마낮추고자해서이렇게대출을신청합니다.현재월급에서각종생활비및대출금제외하고대략30만원가량여유가있는상황이구요.주목적이일부라도이자율을낮추고자하는것이기때문에상환계획은차질이없을것으로판단됩니다.그럼부탁드리겠습니다.</t>
  </si>
  <si>
    <t>다시한번고개숙여서부탁드립니다.</t>
  </si>
  <si>
    <t>8개월전에머니옥션을통해서돈을빌린적이있는사람입니다.물론지금까지단하루아니단1분도연체를한적은없었습니다.그런데이번에매장을하나오픈하면서목돈이들어갔는데,이동통신쪽경기가많이안좋은관계로이번달에운영비가없을듯하여이렇게부탁을드립니다.현재아시는분은아시겠지만휴대폰대리점과판매점을함께운영하고있으며,월관리수수료는고정으로600~700만원사이입금이됩니다.또한판매한마진역시도익월입금이됩니다만다음달에운영될자금이부족할것같아서머니옥션을이용해본결과시간이조금걸린다는것을알고있으므로이렇게미리신청하게되었습니다.</t>
  </si>
  <si>
    <t>현재개인적으로들어가는비용은자동차할부비용과국민카드카드론과롯데캐피탈비용및국민은행저신용자대출금포함하여약150만원가량들어가고있습니다.그리고머니옥션에서빌린돈약54만원이매달25일경에납입하고있으나이돈은가급적이면이번에대출을받아서완납을하려고합니다.또한현대캐피탈의경우이제납입일이약3개월정도남아있으며,이역시도연체일은단하루도발생하지않았습니다.대리점월세및집월세포함하여약200만원가량발생하고있으나,직원인건비의경우소사장제도를운영하다보니크게발생은하지않습니다.작은돈은어느정도돌릴수가있으나이렇게자금이갑자기막히는경우에는목돈이필요하다보니신청하게되었습니다.2차점을운영하다보니2차점에서판매하여들어오는수익도상당수있다고보시면됩니다.생활비역시사장이랍시고어디가서허튼돈사용하는사람이아니다보니돈이많이남는편입니다.그런데그동안저축하고했던것들이이번에여러가지사건사고로사라지는경우가생겨서이렇게부탁을드립니다.매달15일이면관리수수료및그외수수료가입금이되며,주말의경우에는익일입금이됩니다.혹시몰라서단하루라도연체하는일이발생하지않도록25일로잡은것이니이점오해없으시길바랍니다.제가필요한기간은6개월내외입니다만저를믿고도와주신것에대한보답이라면작은보답으로중도상환은하지않겠습니다.이점은제가약속드립니다.그외궁금하신사항이나자세한사항은쪽지를주시면직접만나서말씀드리는것도매장을찾아오시는것도모두좋습니다.원하신다면일매출액및수익표도보여드리겠습니다.꼭이번한번만도와주시길간절히바랍니다.긴글읽어주셔서정말로감사합니다.인연은순간적으로올수도있고순간적으로지나갈수도있다고합니다.하지만수많은인연중에서절대스쳐지나가는그런사람이되지않도록노력하겠습니다.우선예전에사용했던내용과크게변동되는부분이없어서이렇게올렸습니다.질문하여주시면착실하게답변토록하겠습니다.믿어주세요</t>
  </si>
  <si>
    <t>생활자금으로인하여경매신청합니다.부탁드립니다</t>
  </si>
  <si>
    <t>안녕하십니까저의직업은프로그래머이고약2달전벤처기업에서대기업계열사로근무지를옮겼습니다연봉도많이오르고했지만월급날짜가변경되고그동안진행하던다른여러가지일들을현재는진행하지못하고있습니다.이제좀생활에여유가생기려고하는데타이밍이약간맞지않게되었습니다.회사를옮긴지얼마안되어서캐피탈권등에서대출이힘들어서이렇게머니옥션에경매를등록하게되었습니다.절대성실히상환할생각입니다.많은투자자여러분의관심부탁드리고도와주시길바라겠습니다.</t>
  </si>
  <si>
    <t>대기업계열사프로그래머로연봉은기본급2800이고월수령액은기본수령액만220정도됩니다.기타식비,보너스,성과급,야근비등은계산되지않은금액입니다.저의현재부채는상호저축은행(300/500)월이자납입료:320000시티파이낸셜(300/500)월이자납입료:280000신협(250/300):월이자납입료:70000전부월67만원정도지출됩니다.대부업부채는현재러시/리드/산와가전부1000만원가량있습니다.월이자납입료가50만원정도지출됩니다.그렇게해서전부월110-120만원정도가이자납입으로지출이되고있는상황입니다.그중에서상호/시티/신협/산와는원리금균등분할이고나머지는이자만내고있고신협은8%대의저금리라계속균등상환할예정이고나머지는내년4월즈음에캠코등을이용한환승을이용할계획을가지고있습니다.저의월급수령액으로봤을때절대힘든금액은아닙니다앞으로신협과머니옥션상품은균등상환을할예정이고나머지는캠코등을이용한저금리상품으로환승을해서1-2년안에채무를전액상환할계획을가지고있습니다절대로성실히갚지않을이유가없으니많은투자자분들께서많이관심을가져주시고도움을주시길부탁드리겠습니다.감사합니다.</t>
  </si>
  <si>
    <t>높은이자에서벗어나게해주세요.(사금융상환목적)</t>
  </si>
  <si>
    <t>직장에2년째근무하고있는직장인입니다.사회생활을시작하면서돈관리와금융외문외한이어서사금융쪽을사용하게되었습니다.한달에높은이자때문에힘들어서신청하게되었습니다.한달에사금융에60만원정도들어가힘들어서이왕조금이라도낮은이자에하고자신청하게되었습니다.부디투자자여러분들에도움을부탁드리겠습니다.</t>
  </si>
  <si>
    <t>산와200만웰컴200만엔알200만바로150만이렇게사용하고있읍니다.직장연봉이순연봉만2200만정도되는데이걸로생활비를뺀나머지로상환할계획입니다.정말성실히납부할수있습니다.믿어달라는말이이상하실수도있겠지만,지금까지연체한번도없었습니다.꼭도와주시면감사하겠습니다.그리고제가800만원을신청하게약간의생활자금이필료해서입니다.투자자여러분들에만은관심부탁드리겠습니다.</t>
  </si>
  <si>
    <t>대부업체이용중인데해결하고싶습니다.</t>
  </si>
  <si>
    <t>현재대부업산화머니200만원웰컴크레디트200만원을2월에대출받아서사용하였고지금은각각100만원씩해서200만원이남았습니다.매달각각14만원씩28만원을상환하고있는데머니옥션을사용해보니오히려더낳을거같아신청합니다.그리고140만원은신용카드대금에사용하려고합니다.</t>
  </si>
  <si>
    <t>현재저는해군하사에복무중이고하사8호봉으로연봉2300정도매월10일에월급이150만원20일에는수당이60만원정도들어옵니다.그래서총월210만원정도입니다.현재은행대출로하나은행전세자금대출2000만원(월9만원)농협신용대출300만원(월6만원)국민은행신용대출400만원(월6만7천원)머니옥션200만원(월20만원)총월상환액이42만원입니다.가족들보험료20만원부모님생활비40만원가족생활비가50만원사금융매달28만원씩변제보다오히려머니옥션사용하는것이저렴할거같습니다.사금융쪽연체는한번두없었구요머니옥션두한번2일연체를제외한성실히변제하고있습니다.부탁드리겠습니다.</t>
  </si>
  <si>
    <t>저축은행상환을원해서요.</t>
  </si>
  <si>
    <t>안녕하세요.머니옥션을여러차례이용하고많은도움얻고있습니다.지금도현재6개월째상환중입니다.지난번도움으로리볼빙카드도정리하고그이전엔사금융도머니옥션덕에정리할수있었고저에겐정말어려울때마다은인같은곳이네요.하여이번에도가능할수있을지..다시한번도움요청합니다.제가현재저축은행두군데에대출이있습니다.470만원정도의Hx저축은행대출과1000만원정도의현x스xx저축은행대출이있습니다.첫번째Hx저축은행은솔직히말씀드려서예전에카드값을정리하느라받은대출이고두번째는집에사정이있어받은대출입니다.(세준옥탑방에보증금을빼줘야해서요.)그중금액이좀큰대출은부모님도알고계시고이자도(물론은행보다는높지만)그럭저럭견딜만합니다.하지만H*저축은행의대출금은..이자가거의사금융수준입니다.하여그부분을정리하고...추가로가능하다면그동안미뤄둔치아치료를좀했으면합니다..그리고오해하실지몰라...예전대출받을때도늘솔직하게명시했던부분입니다.크레딧뱅크등신용정보에보시면2200만원짜리한국증권금융대출사실이보입니다.이건말그대로회사상장시우리사주구매금액으로회사에서보증을서서대출받은금액이고위금액만큼주식을구매해서제소유로되어있습니다.그리고대출금의이자부분은회사에서모두상환해주고연말에상여금으로처리해서세금만부담합니다.하지만아시듯이요즘주식시장상황이좋지못해현재약간의마이너스입니다.하여내년까지회사에서이자부분을상환해주고...장외거래등을통해절대손해보지않게해주시겠다는회사방침입니다.중간에6개월휴직으로근속년수가5년8개월이지...2000년도부터쭉같은회사를다니고있습니다.예전에모르고쓴카드로신용도가이렇지만..꾸준히좋아지고있고또보시면아시겠지만머니옥션대출금도,그리고저축은행대출금도연체한번없이성실히상환하고있습니다.믿어주셨으면합니다.</t>
  </si>
  <si>
    <t>기존머니옥션대출도있는데금액이크다고생각하실지몰라서상세하게적습니다.현재저축은행두군데대출중한군데를상환하고자신청한대출입니다.현x스xx저축은행총대출금액1000만원정도에서매달상환금액이39만원정도됩니다그리고현재머니옥선22만원정도상환합니다.그리고이번에상환하고자하는H*상호저축은행이기존27만원정도매달상환하고있습니다.하여금번에위금액을머니옥션으로부터대출받을수있게되면기존H*저축은행상환금액보다10만원정도늘어나게됩니다.금여는세후210~220만원정도됩니다.올해는회사실적이썩좋은편이아니여서연말상여금이미정이지만추석,설,연말에상여금이지급됩니다.절대적성실함으로소중한투자에후회를드리지않겠습니다.부탁드립니다.</t>
  </si>
  <si>
    <t>취업준비자금부탁드립니다..꼭갚겠습니다..</t>
  </si>
  <si>
    <t>전남광주에서대학을졸업하고취업을준비중입니다...150만원이라는자금을대출하려는목적은취업을위해교육비와토익학원비그리고취업이될때까지의약간의생활비로사용하려고합니다.지금과외를하고있어서월100만원정도의수입이있고면접계속보고있으니곧취업도될것이라고생각됩니다.학자금대출로저축은행두군데에서600만원받아재가상환중입니다...조만간취업되는즉시상환할계획이고연체한번도된적이없습니다.성실하게공부하고열심히일하니믿고투자해주십시오감사합니다.</t>
  </si>
  <si>
    <t>급한생활자금및대출상환입니다.</t>
  </si>
  <si>
    <t>변변치못한일을하면서조금씩빌려쓴돈이많아졌습니다.그러다가이제서야제대로된직장을잡았습니다.일단3개월수습기간동안연봉1500에70%지급후3개월후연봉1600~1800사이로계약하기로한상태입니다.이러다보니3개월간월급이90만원정도뿐이되지않아이것저것급한돈이필요하게되었습니다.460만원은대부업두곳완납을할생각이고나머지140은생활비용및현재필요한긴급자금(집세,핸드폰등)으로사용할생각입니다.</t>
  </si>
  <si>
    <t>부끄럽지만저의집사람이돈을더많이벌고있어월수입이170정도됩니다.그래서수습기간에는제90만원이랑합쳐260정도이며수습기간이끝나면월수입이300이넘어서기때문에충분히상환이가능합니다.잘부탁드리겠습니다.</t>
  </si>
  <si>
    <t>다시시작하겠습니다!기회를한번더주세요!</t>
  </si>
  <si>
    <t>대출목적은...현제사금융사용하고있는게조금있습니다.200만원정도있었는데..지지난달에상여금도좀받고해서좀빠듯하게살아도얼른갚아야할생각으로70만원상환을해서130만원이조금안남았는데이것을해결하고...제명의로핸드폰3건이연체중이었는데요금은해결을하였는데단말기값을아직내질못해서..이것을해결하려합니다.</t>
  </si>
  <si>
    <t>저는현제삼성전자천안사업장내에상주하는협력업체에서근무를하고있습니다근속기간은7개월정도이고..정규직으로전환이된것은이제4개월정도되었습니다.월급여는2달에한번씩상여금을포함하여월평균140~150만원가량수령을합니다.급여일은15일입니다..고정적인지출로는대출이자5만원가량핸드폰요금6만원가량어머니께카드값으로드리는돈이35만원가량..이외에차량기름값..제용돈..나머지는여유자금이긴한데여유자금으로그동안핸드폰연체등등을해결하여왔습니다.다다음달까지는어머니카드값으로꾸준히40만원정도는나가야하고..그후에는핸드폰단말기값만해결하면되는데..제개인적인생활도너무어렵고해서..이렇게신청하게되었습니다.연체없이꼭잘상환토록하겠습니다.기회를한번만부탁드립니다...</t>
  </si>
  <si>
    <t>제과오를인정하고건전한소비생활을하고싶습니다.</t>
  </si>
  <si>
    <t>늦은나이에학원강의를시작하게되었습니다.아직은경험이거의없어인턴수준인70만원을받고있는데요.1달정도근무됐을때쯤에학원으로카드영업하시는분이왔습니다.소득도이것뿐이고전에홍삼사기를당해서채무불이행을해서신용조회건도있다고했지만다괜찮다면서발급받으라고해서영화할인만받자는생각에냉큼발급받았습니다.첨엔쓰지말자,쓰지말자다짐하며현금서비스도받지않고쓰게되었는데요.카드가있으면쓰게된다고결국엔현금서비스도꽉꽉채워받고,할부도하면서막쓰게되었습니다.첫결제가있던때는평소한달에쓰던돈만큼갚았습니다.30만원정도였는데요.두번째결제가있던달은현금서비스까지있어서60만원을결제했습니다.이번달결제금액은123만원인데이건아니다싶어카드를잘라버렸습니다.학원강의월급과비상금으로가지고있던돈20만원을합쳐내도부족하게되었습니다.다음결제예정내역으로벌써80만원이있는상태입니다.제계획없는소비가불러온일이였기에한심스러워카드도잘라버렸습니다.다음달결제금만없더라도빌려볼생각은않하겠지만카드대금을깨끗하게마무리하고제가번돈으로머니옥션에서갚아나가고싶습니다.제2,3금융권으로빌릴까도싶었지만,소득도적고해서아예신청해보지도않았습니다.임용도함께준비하고있는저로써는나중에신용죄회기록등을남기고싶지않아서요..또대학교다닐때홍삼사기를당해서연체금액이40만원가량있었습니다.현재그금액또한학교다닐때주말아르바이트를해서갚았습니다.그래서신용조회기록을더이상남기고싶지않습니다.그와중에머니옥션을알게되어이렇게경매를신청합니다.이런제소비생활을청산하고,예전처럼체크카드를쓰면서알뜰하게살고싶습니다.저보다더어려운환경에있으신분들도많겠지만....아직속이덜든사람속차리게해주신다생각하시고도와주십시오.</t>
  </si>
  <si>
    <t>*소득매달학원강의비-70만원매달과외1건강의비-20만원*앞으로의지출계획임용시험강의용도-30만원교통비-6만원식비-8만원기타생활비-10만원*여유가생기는35만원가량으로6개월의상환계획을갖고있으며과외가구해지는대로조기상환도가능합니다.</t>
  </si>
  <si>
    <t>원룸보증금이급해요</t>
  </si>
  <si>
    <t>직장을다니고있는23살청년입니다.원룸보증금이필요해서신청합니다.적은금액이지만월급90만원을받으며생활하고있습니다.한달전에전주에서안산으로이사해서고시원생활을하며직장생활을하는데직장과가까운원룸으로들어가고싶어서이렇게도움을요청합니다.생활비는대략50만원씩들어가고남은40만원을저축하고있습니다.상환은잘하겠습니다.굿투자하세요.</t>
  </si>
  <si>
    <t>사금융에서4군데대출받고있는데,상환일자가틀려한곳으로통합하고싶습니다.지금까지연체한번없이상환하여왔습니다.저는현재공공기관에근무하고있고4대보험되어있으며,월급은통장으로수령합니다.개인적인일로인해한번에대출을받게되었습니다.한달에월급은180에서200정도받고원금균등으로한달80만원정도갚아나가고있습니다.연체없이상환하겠습니다.믿고투자하여주시기바랍니다.</t>
  </si>
  <si>
    <t>직장이직으로인한생활자금</t>
  </si>
  <si>
    <t>안녕하세요.머니옥션투자자여러분!핸드폰판매직원으로일하다얼마전전직장사장님에급여미지연으로사이가안좋아직장을이직을하게되어생활자금목적으로대출신청합니다.이곳에서투자하시는지인분에소개로1.2금융권(직장,재직기간미달로...4금융권보다저렴한이곳머니옥션에저리로대출신청합니다.</t>
  </si>
  <si>
    <t>현재직장월급은200+인센티브입니다.월세\35만원공과금.[전기세.수도세.도시가스.등등]\20만원보험\8만원하나은행대출상환금월\35만원총지출내역;98만원+-10만원연체없는상환약속합니다</t>
  </si>
  <si>
    <t>숨좀쉬면서살고싶습니다.도와주세요.</t>
  </si>
  <si>
    <t>말만저축은행이지사금융과같은금리인저축은행과사금융의고리를벗어나고싶습니다.몸이아푸신어머니와대학교를다니는제동생을위해서라도높은금리를벗어나도움이되고싶습니다.제동생대학금도도와주어야하는데이자내느라허덕이고있어능력도,더이상손벌릴곳도없습니다.숨조차쉬기힘듭니다.도와주세요.고려상호저축은행,산와머니갚을생각입니다.동생등록금보태고남은금액은롯데도다는안되더라도조금이라도갚을것입니다.</t>
  </si>
  <si>
    <t>지금1년6개월동안차곡히갚아나간탓에롯데150,산와250,고려230남아있습니다.1년6개월동안연체하루도한적없습니다.산와머니,고려다상환하고남는금액은동생대학금에보태야합니다.지금피부관리일을하고있어통장엔90만원찍히지만현금까지월120-150만원은받습니다.매달40만원씩원래갚아나가는거여기서갚겠습니다.조금이나마이자를줄이고싶어요.당연히갚아야하는것이고연체없이갚을자신있습니다.지금까지도그랬구요!3월달부터는매장확장으로월급도인상됩니다.잘갚겠습니다.잘부탁드립니다.참!갚고난고려,산와머니상환금액영수증사진올리겠습니다.</t>
  </si>
  <si>
    <t>신학기광고및운영자금</t>
  </si>
  <si>
    <t>2003년부터학원을운영해온자영업자입니다이번겨울방학은휴강하는학생이유난히많아3월광고부터1,2월운영자금이필요합니다많은분들의도움으로3월에는많은신입생을받아1년을잘운영할수있도록도와주세요.</t>
  </si>
  <si>
    <t>매월1일은학원비입금일입니다연체없이잘상환할것을약속드립니다.그리고다음달에학원의50평을세를주기로해서무리가없을것같습니다.많는분들의후원부탁드립니다.</t>
  </si>
  <si>
    <t>사금융을정리하고싶습니다..</t>
  </si>
  <si>
    <t>건실한대학생입니다.</t>
  </si>
  <si>
    <t>국가고시2차시험(재시)에서낙방하였습니다.적지않은나이에'취업이냐재도전이냐'의갈림길에서고민을하고있는대학생입니다.현재서울대학교4학년에재학중입니다.결코학벌을내세우는것이아닙니다.고등학교시절정말열심히공부하였고,친구가좋아,사람냄새가좋아,,,제길을잃고잠시방황하였습니다.이제다시제가가야할길을가고싶습니다.1년간계획을잡아하나씩만들어가고싶습니다.</t>
  </si>
  <si>
    <t>매달통장으로집에서70여만원의돈을받고있습니다.학원비며,기타생활비를하기에는부족한게사실입니다.작년한해과외와시험준비를병행하며힘들었습니다.올해는1년계획을세우고차근차근만들어가고싶습니다.약30만원의돈을대출에따른원리금과이자로납부를할수있습니다.30만원의돈을연체하는일을없을겁니다.만약연체가된다면과외,저측은행,사금융을이용해서라도꼭상환하겠습니다.그것만큼은꼭지키겠습니다.신뢰가신뢰를만든다는것잘알고있습니다.그신뢰에꼭보답하고싶습니다.</t>
  </si>
  <si>
    <t>제품매입비용부족으로대출신청합니다</t>
  </si>
  <si>
    <t>안녕하세요이렇게대출신청을하게되내요현재사업자를내고사업을한지는11년째입니다계절가전을취급하는데아시다시피올해혹한의날씨로제법수입이있었습니다하지만욕심에제품을더매입했다가날씨가풀려자금이조금묶이게됐습니다하여여름상품준비를해야하는데자금이부족하여대출신청합니다</t>
  </si>
  <si>
    <t>현재머니옥션투자금액약4,300,000원정도남아있으며회수되는비용은계속재투자할계획입니다현재금융권에대출은약500만원정도남아있습니다사채나제2금융권에는대출이없으며보이지않는대출은신용보증기금대출1,000만원남아있습니다부가세신고는2007년7월~2008년6월까지부가세신고는3억8천만원2008년7월~2009년6월까지부가세신고는2억5천만원입니다중요한것은상환의지가아닌가생각합니다현재쓰고있는핸드폰번호는96년개통해서계속쓰고있으며사무실전화번호도99년개통해서영업을하고있으므로잠수를타거나먹튀에대한걱정은하지않으셔도됩니다조기상환가능성있으나6개월이내에는조기상환하지않겠습니다모든투자자님들의성투를기원하며끝으로5일이상연체시모든개인정보를(휴대폰,사무실번호,홈피,집주소)투자자님들께공개하는것에대해동의합니다</t>
  </si>
  <si>
    <t>이자비용을줄이고싶습니다.</t>
  </si>
  <si>
    <t>머니옥션때문에많은좋은일이있었습니다.급한자금을비교적쉽게융통하여급박하게이사를하지않아도되어낭비를줄일수있었고,제스스로도자금관리에보다많은신경을쓸수있었습니다.이래저래저신용자나어중간한신용자에게긴급하게필요한자금을쉽게빌려주는사금용에가장먼저손이갔던지라,이자생각은하지않고융통했던게지금생각해보니참바보짓을한거같습니다.현재까지사금융포함신용카드사,은행대출,통신비용등에단한건의연체기록도없습니다.이대로모든부채를착실히갚아도지금현재제급여수준으로충분하지만,낮은이율로갈아타고싶은욕심이생기는것도사실입니다.투자자분들의좋은검토부탁드립니다.-총잔여부채현황:국민은행480만원:월11만원원리금상환중(8%)머니옥션200만원:월17만원원리금상환중(35%)산x머니100만원:월7만원원리금상환중(48%)원x풀275만원:월16만원원리금상환중(48%)바x크레x400만원:월23만원원리금상환중(42%)-기존의자잘구례한사금융을그래도6%정도더낮은이곳으로며칠전갈아타긴했습니다만,거기서거기인것같습니다.여기에서낮은이율로환승하고싶은부채가사금융세곳(40%이상의부채)입니다.적어놓고보니참많기도합니다..대출금의대부분이집보증금등에들어가있긴하지만,이래저래이자비용을따지지않은불찰이커보입니다.</t>
  </si>
  <si>
    <t>세무서신고된월수령급여가176만원이고제가개인적으로하고있는부업으로대략비정기적이지만월20-50만원전후로수익이발생하고있습니다.현재신청중인환승건의월42만원및기대출건17만원,국민은행건11만=70만원이외에는제급여에서생활비만충당하면되므로지금갚아왔던것처럼변제에무리가없습니다.</t>
  </si>
  <si>
    <t>안녕하십니까.저는나름꿈을가지고조그마한학원을운영하고있습니다.제가대학을졸업후우연한계기로학원강사생활에몸을담게되어1년을강사로근무하다.학생을가르치는것이너무좋아서다른꿈은접고열심히하다보니그당시원장님에눈에들어4년간실장으로일하게되었습니다.그러다2넌전학원을개원하여운영을시작했지만당시좋지않은경기탓인지제가경영에미숙했었는지초기너무힘이들어손쉬운카드론과현금서비스를이용해왔었습니다.그때이후나름열심히일하여확장도하였으나그확장비용에당시금융생활이어두운제가걸려오는대출전화에캐피탈과저축은행을이용하였습니다.그후학생이늘었지만제가학원에서남기는이윤보다이자가많다는계산이나와급히지인에충고로은행에상담을하니신용이이미많이낮은상태라행복드림론을추천해주시면서현금서비스사용을자제하라말씀하셨지만조금무리한확충과광고로한달에400정도받는현금서비스를단번에줄이기가힘들어이렇게부끄럽지만도움을청하게됩니다.무엇보다여기서에도움은더이상의신용에하락을받지않게된다는지인에충고가있어도움을받게된다면더좋은신용을통해환승론으로옮겨이자를줄이고혹시생길지모르는만약에사태를대비하기위해서입니다.</t>
  </si>
  <si>
    <t>*소상공지원(1000만원)-현재이자만지급중이며정부지원보증대출로1년연장할계획입니다.(5월)-매달(4만원)*롯데캐피탈(500만원)-잔여금(347만원)-매달(24만원)*현대스위치저축(700)-잔여금(660만원)-매달(42만원)*국민은행카드론(300)-잔여금(170만원)-매달(20만원)*국민은행복드림론(200)-잔여금(200만원)-매달(20만원)*현금서비스(390만원)합계:매달(110만원)현재회비금액)월900~1100만원평균회비(1000정도)--------------------------------지출경비급여)월450~500만원시간강사2분(수업시간료변경)임대료)월60만원기타경비)월50~100만원월경비(전기+전화+복사기+비품)교재비별도로학생구입입니다.((위학원지출이제일많은것으로택하여남은금액을계산))___________________________________월개인이윤)240~440만원-----------------------------------지출경비월세)29만원통신비)10만원잡비)50만원보험금)20만원____________________________________남는금액)131~331-위에계산은다소정말계산일을뿐이라-실제남는금액)월평균180~250정도입니다.여기서기존대출금110을빼고70~180을이용머니옥션금을갚을생각입니다.-학원회비는정해진일에들어오는것이아니라매달정해진날짜가있습니다.그러므로그달학생원생에회비임금액에따라경비지출을하는게보통입니다.그리고시험후다음달이나방학첫달일경우1달휴원하는학생이많습니다.그래서금액이항상일정치는않아제일작을것이라예상되는가정을하고계산해보았습니다.머니옥션에서대출된소중한돈은매달갚을예정이며학원경영이더좋아지는대로카드론과다른부채도차례로정리해나갈생각입니다.그리고위과정은학생2009년평균입금액과소비액을계산한거지만2010년은더열심히할생각입니다.*학원개원후한번도대출금을연체한적은없었습니다.*</t>
  </si>
  <si>
    <t>투자해주시면안전한상환약속드립니다...</t>
  </si>
  <si>
    <t>먼저작년여름경에머니옥션에서200대출을받았고지금6개월째정상상환하고있습니다.반정도상환했네요원래추가대출받을생각이없었는데1월과2월에예상치못하게돈이나갈일이생겼습니다.그래서그동안상환하던금액제외하고조금씩모아놓은금액은1월에지출이많아서사용을했고제가학원강사와야간알바이렇게투잡을꾸준히하고있는데야간알바쪽이월급이밀리면서현금서비스를부득이하게사용했습니다.지금은기존야간알바를그만두고다른곳으로이직을했고16일부터근무예정입니다.그런데이직하는과정에서1달정도쉬니수입이적어져서(1달의공백)약간의생활자금과현금서비스상환목적으로대출신청합니다.다음달부터는정상적으로계속월급이들어올거고,금융권에서는가급적이면기록도남고해서신청하고싶지않고현금서비스도오래두고싶지않아서요..투자해주시면18개월분납으로꾸준히상환하겠습니다.기존대출건이있어서고민을좀했습니다.이렇게다시신청하면기존대출에투자해주신분들한테실례가되는건아닐까도생각을해봤고그냥현금서비스남겨두고조금씩갚아나갈까생각도해봤는데그러면기껏올려놓은신용등급도다시내려갈수도있고해서대출후에꾸준히나눠서연체없이갚으면더좋을것같아서다시신청하게되었습니다전신용은꼭지킵니다...살아오면서연체경력은한번도없고당연한얘기지만무슨일이있어도제날짜에꼭상환하겠습니다</t>
  </si>
  <si>
    <t>학원강사(월수금파트:월85~100정도수입)야간아르바이트(8~9시간근무시급4,200원일당33,600~37,800원한달8~100정도수입)학원에서통장에찍히는금액은85만원이고이번달부터는약간인상될예정입니다.그리고보충수당은현금으로따로받기때문에실질적인수익은90~110내외입니다..그리고아르바이트는지금이직과정이지만기존에일해서받은내역통장으로확인가능하구여..위에금액은최소금액입니다..많이받을때는120도받았습니다...학원과알바합치면달마다차이는있지만최소180에서최대230정도나오구여지출내역은크게없습니다.미혼이고부모님과같이생활하기때문에생활비는안들어가고집에드리는금액은좀줄였습니다70만원교통비및통신비:약20만원개인생활비:10만원(오후와밤에일하기때문에쓸일이없습니다)그리고기존머니옥션대출건:21만원화장실들어갈때와나올때의기분이다르다고하던데초심을잃지않고투자해주신분들께항상감사의마음갖으면서절대하나의오차도없이상환해드리겠습니다아래는기존대출건내역입니다참고하시면될것같습니다계약번호LON-MST-20090810-197대출원금2,000,000원대출상품신용대출대출잔액1,088,445원대출자suoueve약정일1일대출일2009-08-10이자율36%회차상환예정일원금이자원리금대출잔액연체이자상환예정금액상환일실상환금액상태12009-09-01140,92442,580183,5041,859,075002009-09-01183,504정상상환22009-10-01145,15155,772200,9241,713,923002009-10-01200,924정상상환32009-11-02149,50651,417200,9241,564,417002009-11-02200,924정상상환42009-12-01153,99146,932200,9241,410,425002009-12-01200,924정상상환52010-01-04158,61142,312200,9241,251,814002010-01-04200,924정상상환62010-02-01163,36937,554200,9241,088,444002010-02-01200,924정상상환72010-03-02168,27032,653200,924920,1730200,924--0정상82010-04-01173,31827,605200,924746,8540200,924--0정상92010-05-03178,51822,405200,924568,3360200,924--0정상102010-06-01183,87417,050200,924384,4620200,924--0정상112010-07-01189,39011,533200,924195,0720200,924--0정상122010-08-02195,0725,852200,92400200,924--0정상원리금총상환금액[계약서기준]2,393,668원리금총상환금액[실납입액기준]1,188,124</t>
  </si>
  <si>
    <t>안녕하십니까?제와이프가임신9개월째입니다.하지만점점출산일다가오니병원비가막막해지고있습니다.제가버는수입으로는목돈이나가부담스러운사정입니다.아직혼인신고도못하고살고있습니다.이번기회에혼인신고도하고좋은아빠가되려고노력중입니다.투자자님들도와주십시요.그래서이렇게투자자님들께도움을천하려다시한번이렇게글올립니다.아직</t>
  </si>
  <si>
    <t>현재월120만원과아르바이트한달에약70만원~80만원을벌고있습니다.여기서부모님생활비20만원통신비약6만원화물차기름비15만원~20만원(차량이있어야하는일을겸하고있습니다)대출은농협중앙회300만원중270만원(약10만원씩상환중)산와머니300만원중180만원(약21만원씩상환중)머니옥션100만원20만원(약10만원씩상환)3월에만기꾸준히나가는중입니다.약110만원으로생활하고있습니다.투자자님들께서도와주시면지금도약속지키듯이연체절대없도록하며더발전하는아빠의모습을보여주고싶습니다.도와주십시요.감사합니다.글을잘못써서죄송합니다.</t>
  </si>
  <si>
    <t>조금서둘러결혼을하다보니좀무리가있게되었고금리가낮은쪽으로대출을알아보기에전에생각없이조회한부분들로등급이떨어져은행권대출이어려워현금서비스부분상환하고신용등급관리하여은행권대출받으려고신청합니다.</t>
  </si>
  <si>
    <t>늦은만학도에세희망을주시기바랍니다</t>
  </si>
  <si>
    <t>안녕하세요,저는현재직장을다니고있습니다.적지않은나이임에도불구하고이번에대학에진학(편입)을하려합니다.그동안나름대로열심히살아오면서늘공부에대한미련을버리지못했는데좀더자기발전을위해서대학에편입을하려합니다.전문대학을나와당시에는학벌에대한차별리있어좋은직장을다니지는못하고개인사업을시작했지만외환위기때실패를하고나서현재회사의영업직을택하게되었습니다.지금도제가일하는데있어서과거학력이문제가되지는않지만이제어느정도사회에서인정받고자리를잡아가다보니현업무와관련된분야에서좀더공부를하고자하는욕구가생겼습니다.직장을가지고있는사람에게특별히입학을허가해주는데가있어편입을하려보니등록금과수업료가많이들어가네요.굳이대출까지받아서학업을하려하나할수있지만지금이아니면안될것같아서적지않은나이지만새로운도전을해보고자하니여러분들의많은도움을부탁드리겠습니다.과거사업실패로부채가많고금융권이용이어려웠던적이있었으나수입의대부분을부채청산에써서현재부채는없으나이번에대부업체에서대출을해보려하다보니조회수때문에신용등급이좋지는&amp;#50518;습니다.대부업체의이자율이너무높아이렇게머니옥션에도움을구하고자하니저를믿어주시고많은도움부탁드립니다.감사합니다.**신용등급으로고려하여이율을조금올렸습니다.하지만,상환에무리가있을수있어대부업게최고이율까지는못올려드린점죄송합니다.</t>
  </si>
  <si>
    <t>현재제수입은월250정도됩니다.아직내집을가지지못해형님댁에살면서월세,생활비명목으로70만원씩드리고있으며제개인적으로월생활비가100만원정도됩니다.영업직이다보니교통,통신비용이다소많이들어갑니다.그외미래를위해청약과보험,저축등으로월60만원들어가고있습니다.담배는피지않고술도거의마시지않아서유흥비지출은거의없으며매월조금의여유돈을CMA통장에넣어놓고생활하고있습니다.급한일이생기더라도변제에이상이없도록대출금과이자율그리고상환금액(122,476원)을결정하였습니다.</t>
  </si>
  <si>
    <t>사금융상환할려고합니다...</t>
  </si>
  <si>
    <t>전에도머니옥션에서낙찰이되서하나는갚았습니다...아무것도모르고사금융을사용을했다가지금이지경까지왔는데요...올해2월달에는중개로서류를넣다가여러군데다넣어버리는바람에지금은다른곳에서대출받기가힘들다고하더라구요~~처음에모든금액을다신청할려고했는데금액이높다보니까먼저하나라도해결하자는생각에신청을했었는데되더라구요~그래서용기를얻어서다른것도상환을할려고합니다...지금남아있는사금융은3군데구요~~이금액을받으면상환을할수있습니다...솔직히모든분들이보는글이라처음에는어떻게글을올려야하나~이렇게까지해야하나싶었지만한번해보고나니까머니옥션이라는것이좋은사이트인걸알았습니다..지금머니옥션에서받은대출금도잘내고있어요~</t>
  </si>
  <si>
    <t>제가월급이연봉2000정도됩니다...거기서머니옥션에서받았던대출금은170000원정도내고있어요~그리고지금재택알바도하고있습니다...연체없이충분이갚을능력이되니이글을읽어주시는분들참고해주세요~~고맙습니다..</t>
  </si>
  <si>
    <t>샵오픈할때인테리어비용이모자라친구에게빌렸는데급하게돌려달라네요..ㅠㅠ</t>
  </si>
  <si>
    <t>저는포항에서뷰티샵을운영하고있습니다.화장품판매와반영구화장을하는곳으로샵오픈할때인테리어비용이3천만원가량들었는데자금이부족하여친구에게1천2백만원을빌려습니다.원래9월달에갚기로했는데친구가급하게돈이필요하다고3월중으로돌려달라네요.2009년11월에오픈해서4달째인데이제조금씩입소문이나손님이늘어나고있는상황인데그동안은홍보랑가게세내느라별로돈이남지않았습니다.1월달부터는입소문이나손님도꽤늘었습니다.저희샵에서연예인이휘재씨가눈썹을하셨는데그친분으로1월30일날직접샵에오셔서팬싸인회까지해주셨는데이휘재씨접대하느라남는돈이별로없네요.이휘재씨가다녀간이후로손님이더늘어나고는있지만당장에1200만원을구할길이없어이곳을찾게되었어요.신용등급이4등급인데나쁜편이아니라은행에서대출받아보려고했지만오픈한지얼마안된지라소득금액증명이안되서못받는다고하더군요.막막해하고있는데친구가이곳을소개해줘서알게되었고이렇게글을쓰게되었습니다.연체없이성실히값아나가겠습니다.꼭좀부탁드릴께요.</t>
  </si>
  <si>
    <t>저희샵은화장품보다는반영구화장손님들이대부분입니다.거의다현금이고현재하루손님은평균적으로1~2명정도입니다.눈썹22만원,입술27만원,아이라인12만원,속눈썹연장4만원으로가격대가있는편이라하루평균25만원이상은매출이나고있어쉬는날빼고한달25일정도영업하는데매출액이625만원정도됩니다.기존대출소상공인자금대출:1500만원국민은행신용대출:350만원월지출내역가게세:125만원전기세및기타공과금:30만원가량집세:50만원핸드폰요금:15만원가량소상공인자금대출이자:6.3만원(3개월에19만원)국민은행대출이자:2.9만원총지출금액:230만원가량한달수입625만원에한달지출금액230만원이랑원금이자84만원총314만원이가나간다해도311만원이남으니그걸로충분히생활할수있습니다.연체하는일은절대없을겁니다.제발도와주세요.</t>
  </si>
  <si>
    <t>사금융상환용입니다...</t>
  </si>
  <si>
    <t>내용을수정해서다시올립니다.이번에는간략하게쓸께요^^;기존대출산와머니와하트캐싱..그리고명의를빌려주어많이나온..핸드폰요금나머지를납부하려고합니다..투자해주신다면투자자님들을배신하지않고열심히상환하겠습니다</t>
  </si>
  <si>
    <t>월수입220만원어머님한테갚는돈60만원솔로몬12만원하트캐싱18만원산와머니24만원=총금융상환비용54만원핸드폰요금(월3~4만원)차비포함넉넉하게총15만원청약10만원비상금20만원===지출합계160만원입니다..앞으로일을더하여수입을올릴것이고요..다음달부터는새학기인관계로20만원정도더오를예정입니다</t>
  </si>
  <si>
    <t>꼭좀도와주세요,,앞으로열심이갚겠습니다</t>
  </si>
  <si>
    <t>꼭좀도와주세요투자해주신다면연체없이열심이갚겠습니다,,저는결혼한지는1년이좀넘었구요,결혼전에도집안형편이좋지않았구신랑도공부만하던터라생활비는랑의료비쪽으로돈이많이들었갔습니다,그러다가신용상태는별루구이러다보니사금융밖엔거래가할수없게되드라구요열심이갚는다구갚았지만이자에라는벽이너무크더라구요조금이나마이자를덜고자이렇게신청하게되었습니다.</t>
  </si>
  <si>
    <t>저의한달수입은140만원(퇴직금은1년주기로받습니다)입니다사금융4건으로2008년8월이후로연체없이829,00원정도를매월입금상환중입니다.결혼은했지만저희남편이직장생활하면서대학원공부를하는중이라사금융을쓰게되었습니다저희신랑도매달월급을110만원가량받구있구요,,그래두사금융을거래한후로는연체가한번도없었습니다.한달나가는지출은보험료30만원,핸드폰비10만원정도(둘다합해서)주유비50만원(남편대학원이거리가좀있구차가오래된거라기름이많이먹음)시댁에서살기땜에생활비는10만원도들지않구요정말루투자를해주신다면지금까지그래왔듯이연체없이열심이갚겠습니다다시한번꼭좀도와주세요</t>
  </si>
  <si>
    <t>사업자금으로필요해서신청합니다.</t>
  </si>
  <si>
    <t>현재58대규모의피씨방을친구와동업으로운영하고있습니다.오픈은금년7월에하였고겨울방학성수기를대비해업그레이들하는데비용이모자라서신청합니다.</t>
  </si>
  <si>
    <t>성수기때약1800만원비수기때1500~1600만원정도에매출을올리고있고순수익을동업하는친구와반으로나누면..성수기약450만원약350만원수익을얻습니다.매달말일정산을하기때문에매달1일이면연체없이상환할수있습니다.</t>
  </si>
  <si>
    <t>성실하게납부하겠습니다.믿어주십시오.</t>
  </si>
  <si>
    <t>재직한지9개월되었으나전직장도동종업계(2년근무)였습니다.4대보험다되고연봉계약은2천6백에되어있으나직책수당과시간외근무수당포함하면3천만원이조금넘습니다.배우자와맞벌이를하고있으며배우자연봉은약1500만원전후입니다.제명의아파트(20평)와차량소유하고있습니다.보험료,적금등으로월110만원정도들어가고나머지급여로부채상환하고있으며배우자급여로생활비쓰고있어서상환하는데에는큰무리가없습니다.현대캐피탈은차량할부입니다.이제아기도가져서아기가태어나기전부채부분통합할수있도록신용등급관리하려합니다.연체없이성실히상환하겠습니다.투자자분들의도움부탁드립니다.</t>
  </si>
  <si>
    <t>사금융상환목적입니다.</t>
  </si>
  <si>
    <t>열심히살아보겠습니다..</t>
  </si>
  <si>
    <t>안녕하세요..다시한번이렇게글을올립니다..첫번째경매가유찰되었지만그래도희망을잃지않고다시한번글을올려봅니다...저는백화점에서판매업에종사를하고있구요,,제가근무하고있는브랜드에서일을한지는2007년도8월부터였습니다...그런데중간에자리이동으로매장간직원들이변경되면서요..다시입사일이2009년5월달로잡혔었습니다..그런데그해여름쯤에집에일이생겨서돈이필요했었는데요...은행권에손을내미니깐,,재직기간과,,신용등급이문제가되더라구요,,,돈은급하게필요했었고,,,은행권대출은어렵고,,제생각이짧았지만...사금융권에손을내밀게되었습니다..수수료를줘가면서받은대출이였지만,,정작제가필요했던금액이아니였고,,그사람들에수수료를준나머지금액또한저에게절실히필요했었습니다..그러다보니..달달이생각했던것처럼모든게움직여지지않았고,,안좋은일들은항상한꺼번에찾아오더라구요..정말죽고싶을만큼힘들었습니다..일을하면서..그렇게형편이넉넉하지못한부모님께손을벌리기도정말자식된도리로서할수있는건아니라고생각을했습니다...아버지가간암수술을하신지4년정도되어가는데요..병원비감당하시기도힘이드실텐데..제가지금저의형편을얘기하는건정말죽어도못하겠습니다..파산신청을할까도생각했었구요..하지만아직젊은나이에그렇게쉽게무너지고싶지않았습니다...저도여기저기아는분들한테물어보고알아보고,,사금융권을갚고조금이라도금리를적은곳으로옮길려고했었는데요,,항상제발목을잡는건신용이더라구요..그래도한직장에서근무를오래한것때문에희망은조금씩보여지고있었는데요..또다시한번더제게시련이오더라구요,,재입사되어근무를한지6개월되던2009년11월말일날저희본사에서법인명을바꾼다고하더라구요,법인명을바꾸면서11월말일자로모든직원들이그전회사에서퇴사가잡혔구요,,새로바뀐법인명으로2009년12월1일자에입사가잡혔어요,저로써는아무것도할수없는길에놓여있습니다...사금융권대출받은것모두연체없이잘갚아나가고있구요,,,사금융권대출을아무리잘갚아나가도신용등급은오르질않더라구요,,항상선입금을시켜도소용이없었습니다...이젠이렇게비싼이자를주면서돈을상환할려니너무나도낭비인것갔다는생각과저의실수로이렇게까지무너진제인생을다시한번일으켜보고싶습니다..</t>
  </si>
  <si>
    <t>고정적인수입183~7만원이구요,,퇴직금도포함되어있습니다..한달에들어가는지출내역입니다..사금융4곳60만원(원금과이자같이납임하고있습니다)저축은행1곳104,000원입니다(원금이자동시납입)은행2곳20만원(원금이자동시납입)생활비로사용하는금액입니다교통비8만원식비10만원보험료10만원주택청약5만원제가쓰는돈은25만원에서30만원정도됩니다...총비용이1,480,000원에서1,530,000원정도됩니다..</t>
  </si>
  <si>
    <t>이유있는재도전</t>
  </si>
  <si>
    <t>머니옥션에대출신청을한이유는현재부채통합을하고싶은데금융권을이용하기엔신용등급이낮기때문입니다.사금융을이용한적이있는데신용이안좋아져은행권이나캐피탈쪽으로대출받는데문제가되고있는상황입니다저축은행과사금융대츨받은지1년정도되었고현재까지연체없이잘갚고있습니다저축은행과사금융이자율이높아부채통합을하고싶습니다저에게도움을주시면믿음으로연체없이상환할것을약속드립니다</t>
  </si>
  <si>
    <t>상환계획은이렇습니다..1.법인회사에재직중(근무기간은4년8개월)-정식직원,4대보험가입,직장의료보험2.연봉은,1400만원정도3.월급날은,매달25일현재까지원천징수가능함매달130정도수령하며대출금상환50만적금20만부모님과살고있기에따로생활비는없으며부모님용돈으로20만정도에차량유지비로15만정도월급여외에야근수당및보너스있음.지금까지한번도연체기록이없습니다너무높은고금리때문에지금은생활에지장을받고있습니다.,여러분이도와주시면절대연체없이상환할것을약속합니다고금리탈출하고싶습니다...여러분들의도움의손길이필요합니다</t>
  </si>
  <si>
    <t>고금리를정리하고싶습니다.</t>
  </si>
  <si>
    <t>안녕하세요.고금리로사용하고있는사금융을정리하고싶습니다.많은투자자님들의관심부탁드리겠습니다.</t>
  </si>
  <si>
    <t>기존대출내역H.K상호저축은행:현재192만원남아있으며월159,000원정도원리금균등상환하고있습니다.리드코프:현재296만원남아있으며월130,000원정도이자만납입하고있습니다.원더풀:현재300만원남아있으며월352,000원원리금균등상환하고있습니다.러쉬:현재198만원남아있으며월80,000원씩이자만납입인데100,000만원정도이자플러스원리금납부하고있습니다.산와:현재100만원남아있으며월100,000원씩원리금균등상환하고있습니다.현재총금융상환비용으로841,000원을납입하고있습니다.그밖에기타비용으로월세:280,000만원생활비(가스비+전기요금):60,000차량유지비:120,000주택청약:100,000보험:50,000생활비:450,000총106만원정도가기타비용으로쓰이고있습니다.월지출액은총190만원정도입니다.현재월급일은5일이며월200정도가량수령하고있습니다.이중에서환승을받을수있다면월금융상환액이841,000에서548,000으로약293,000원정도를더아낄수있으며이는상환하는데있어서여유가더생기는결과이므로투자자님들의상환일정에는전혀무리가없을것으로생각됩니다.</t>
  </si>
  <si>
    <t>현금이급하게막혔습니다</t>
  </si>
  <si>
    <t>제가판매직을꾸준히일을하다가지방에두달쫌안데게다녀왔습니다아는분이돈많이준다해서같는데당했습니다...일만죽어라하고나중에준다준다하다가6월중순에서울로올라왔습니다공장일이었는데이백은쳐준다했는데백도못벌었습니다그래서다시판매일시작했는데8월15일월급날이네여안타깝게도보름치월글을깔고들어오기때문에자금이조금막혔습니다러시에서대출받은에게있는데어떻게들돌려막는데카드값이조금싸일거같네여그래서월급때까지만버틸라고대출신청합니다사금융대출도알아봤는데소득증빙이안된다고다부결나서과다조회에등급만많이나빠졌습니다마지막심정으로요청합니다제잘못된선택에일이이지경이데서현제로선힘듭니다빛쟁이가되고싶지않습니다부탁드립니다이상태로는월급받아도부족할거같습니다다시한번간곡히부탁드립니다그리고저정장코너에있으니까투자해주시는분중에신사복사러오실분연락주십시요</t>
  </si>
  <si>
    <t>매달15일이급여날입니다올바른데서일하면서저연체한번한적없습니다지금도위태하지만연체는다풀었습니다투자자분들이도와주시면월급30프로만있어도매달상환할꺼다상환하고투자도할수있습니다전특별히빛진게없어서무리없이꾸준히급여때마다상환할수있습니다걱정말고믿어주십시요...</t>
  </si>
  <si>
    <t>사금융해결/생활자금이필요합니다</t>
  </si>
  <si>
    <t>안녕하세요?저는경기도남양주에살구있는31세남성입니다.올초까지부모님이랑같이거주하다가.아버지에사업과이사문제루부모님이다시춘천으로집을사셔서이사가셨읍니다.본론들어가기앞서찾아주셔서감사하구요..^^거짓없이말씀드릴것을투자자님한테이렇게글로나마약속드리겠읍니다.강원춘천에서학창시절군제대후/친형에권유로서울천호동에올라와서구두매장에서4년간열시미서울생활을잘적응해갔읍니다.신용카드가저에게있어걸림돌이된게...그때당시연체가생기면서문제가좀됐었구요~물론지금은한참지난시점이라서저에게있어신용상의큰문제는없읍니다만!!올해2월/3월에급한나머지사금융쪽에대출을받게됐읍니다.그냥흔히접할수있는인터넷대출상담이화근이되었던것입니다.여자친구가통신요금이서울보증보험회사로이관되어.급한나머지대출을받았던것입니다.다른개인사적인문제두있었구요~그래서산와200/위드마우스론200이렇게받아사용했읍니다.음식점에서얼마전까지배달직을하면서연체없이잘갚아나가다가일을그만두구휴직하면서위드는현재연체가돼있는상황입니다.몇일있으면산와두납입할날이다가오는데미칠심정입니다.현재서울천호동에서일용직일을하다가그만두구숙박업에서숙식하며월130받구근무하구있읍니다.그래서상환일은25일날이여유있을거같아서올렸읍니다.사금융은두번다시쓰구싶지않구조금이나마낮은금리로필요한연체문제및/기타자금이필요합니다</t>
  </si>
  <si>
    <t>산와1일날원리금균등200.000원위드20일날원리금균등150.000가량입니다.한달에대출금나가는게350.000이구요통신요금제명의로2개가있는데200.000정도나옵니다.정말이지지출을아끼구더아껴서잘사용할수있는데돈에쪼달리다보니...이렇게머니옥션이라는문을두드리게되네요이번달만지금밀리는연체자금과1일날낼대출금만준비된다면급여날에맞혀서잘상환할수있다구말씀드릴수있읍니다.집에다가는손을벌릴수는있지만,한두번이아니라서챙피하구대출사실을모르기에거짓말까지하면서하구싶지가않네요ㅜ.ㅜ어릴적부터부모님한테큰효도못하구속을마니썩혀읍니다.2남1녀중막내인데친형하고도거리감이생겨서도움받기두그래요누나는임신상태에다가신경두예민하구저랑싸우구제가집에서나왔기에더더욱...힘이드네요저에게희망을주신다면..열시미잘상환하구1번에연체없이필요한용도에잘쓰구잘상환하겠읍니다.이글쓰면서두...제자신이정말이지한심하네요정말열시미살아볼수있게여러분들의도움간절히부탁드려봅니다.끝까지읽어주셔서정말감사합니다..</t>
  </si>
  <si>
    <t>다시도전해봅니다..도와주세요..</t>
  </si>
  <si>
    <t>대출목적은미용학원비와재료비이구요두번째는아는지인이몇시간만차좀쓰자고하여빌려주었는데차량을안가져오더라구요연락은됐던지라별말을다해도안가져오기에도난신고를낼려고했는데차를빌려준것이기에도난신고가안된다고하더라구요몇일기다리던중경찰서에서연락이왔어요..뺑소니사고가났따며출석하라더라구요알고봤떠니그지인이제차를대포차량을팔았더라구요하지만제가차주라합의를해야된다기에운전했떤사람은도망갔구일단피해자와합의를보았습니다-차를대구에서견인해와서공업사로가져가봤더니견적이250나왔네요..있는돈과친구에게돈을조금빌려차량수리를하였는데돈을빌려주었던친구가돈이급하다며돈좀달라구하네요.부모님께선이번일로저에게큰실망을하셨는지부모님께손을벌릴수도없는입장입니다.지금은웨딩&amp;#49406;에다니고잇는데한달110만원받고있습니다이곳에다니기전돈스탑이란고기집에서1년동안일했었는데이곳에옮긴지두달조금안되서4대보험은아직가입안됐구요(3개월후부터넣어준다고하네요)3개월후부터급여도130정도로받구요..웨딩&amp;#49406;이라쉬는날이매주화요일인데화요일마다전에일하던돈스탑이란고기집에서알바를할계획입니다..연체하지않고충분히상환할수있습니다투자자분들도와주세요~다른분들에비하면제사정은정말아무것도아니란생각이들지만....나름대로다급한마음이들어이렇게글을올려봅니다..사금융도써봤지만높은이자율과..또한부모님께한번걸렸었거든요.그래서엄청혼나고부모님께서다상환해주셨었는데이더이상사금융시장으로빠져들고싶지않네요...부탁드려요</t>
  </si>
  <si>
    <t>현재110만원+급여를받고있으며..매주화요일마다전에일을햇던돈스탑이라는가계에서알바를하게&amp;#46124;네요..자동차할부금30만원정도나가구요다른생활비로는왔다갔다경비빼고는아무것도들어가는게없네요~~연체없이잘상환할수있습니다~~</t>
  </si>
  <si>
    <t>임대보증금용도입니다.성실상환은기본입니다.</t>
  </si>
  <si>
    <t>현재신용대출로...신한은행780만원(매월이자납입11만원)국민은행800만원(매월이자납입12만원)있습니다.증권사연봉계약직으로기본연봉은5,700만원입니다.(매월세후수입390만원)지출현황은다음과같습니다.관리비+인터넷+핸드폰=30만원교통비+차량할부금(주유대포함)+유지비=70만원식대(업무때문에사람을많이만납니다,어쩔수없습니다.)=60~70만원지방에송금하는금액=50~100만원그렇기때문에세후수입에서쓰고나면100만원가량여유가남습니다.월상환비용35만원은충분합니다.어차피임대보증금올려주고나면,이자부담은되지만그래도이사비용,중개수수료등등제하고나면비슷합니다.제시한금리는그렇게높지는않습니다.하지만연체하거나투자원금회수안되서끙끙앓는것보다는확실하게원금회수되는투자처가훨씬매력적이지않을까요?(여기서자금을구하시는분들보다)이율이상대적으로낮습니다만,상환은확실히합니다.처음에몇번높은수익받으시다가,몇달뒤부터골치아픈것보다,꾸준히확실하게투자금을상환받으시는것이어떨까요?그래도은행예금/적금보다는몇배가되잖아요?^^확실한상환!!!제가드릴수있는약속입니다.</t>
  </si>
  <si>
    <t>상환에있어서는걱정하지않으셔도되는성실대출자입니다</t>
  </si>
  <si>
    <t>중국사업확장으로대출신청합니다.내용이길지만끝까지읽어주시면감사하겠습니다일전대출시오픈마켓에서판매를했을때대출을받았습니다수입은많았으나어머니가암으로수술을받으신후시골로내려가셔서형제들이같이돈을모아땅을사드린후집을지어드려모아둔목돈을모두쓰게되었고생활비로300만원씩보내드려야했기때문에머니옥션에서2번에대출을받게되었습니다.그때이모든부분을대출서작성시기재를해두었던부분인데다시적게될줄은몰랐네요ㅠㅠ그이후밤을새며열심히일한결과로개인쇼핑몰도확장해서오픈하게되었습니다.개인쇼핑몰도자리를많이잡으면서중국으로판매처를넓혀현재는중국쪽에서도성장중에있습니다.하지만단점이결재가많이늦어서국내에서출고된날로2달하고보름뒤에입급되어자금회전률이많이느립니다중국판매1년정도자금을돌리면50%로정도자금도확보할수있고국내건도그때쯤이면고객확보도많이되어안팍으로자리를잘잡을것같습니다.현재해외쪽에서한국상품반응이좋아2군데를더들어갈예정인데자금이많이부족해서머니옥션에다시한번이렇게대출신청을하네요매출성장률은월25%~30%로꾸준히성장세에있습니다.하지만행운이집안에들어오면불행이밖에서기다린다는말이있듯이인생이순탄치는않네요어머니도시골에자리를많이잡으셔서생활비보내드리는부분도적어지고사금융권도거의끝나가서.이번에중국건2곳을더들어가기로예정을잡고머니옥션에1500만원신청을하려고했지만보름전에아이가아파서병원을갔는데좀심각한편이라매달치료비300만원씩1년을치료받아야한다고하네요사업확장은모두서류제출이끝난상태라판매만앞두고있어매달고정으로아이치료비가같이나가면자금에어려움이있을거같아2500만원을신청했습니다.대출자들에대출신청을보면서2500만원경매성사건은없어서금액을줄이고사금융권에도움을받을까고민도많이했지만(사금융권1군데끝나고이번달에한군데가또끝나요)저축은행과캐피탈도3개월뒤에끝나는데요자랑은아니지만한번에연체도없어서금액상향조정에재대출이된다고하네요하지만또다시등급이올라가지못하는어려움때문에2500만원에기적을머니옥션에서이뤄어주셨으면하는간절한바램입니다.금액이무엇보다크지만지금까지살면서어떠한연체도해본적이없는상환자이니이번에도믿고입찰해주시면연체없는상환으로보답하겠습니다.긴글읽어주셔서감사합니다</t>
  </si>
  <si>
    <t>사금융권4건중1개는다음달상환완료됩니다.저축은행(1개)과롯데캐피탈도(1개)3개월뒤면상환완료되고요현재대출건으로나가는건머니옥션포함2,098,519입니다.3개월뒤면저축은행과롯데캐피탈과사금융권1곳이정리가되어서모두3건만남아요3건중2건도6개월납입하면상환이끝납니다.주수입원은배우자와저입니다.배우자월급350만원재수입1500만원~2600만원으로계절에따라편차가큰편입니다.고정지출은사금융권대출과저축은행,캐피탈대출이끝나가고머니옥션건도한건은끝나고한건도5회밖에남지않아들어가는이자부분을아이들을위해저축을들었네요아이들저축으로대한생명펀드로300만원을납입하고있습니다.납입(6개월들어갔네요)2년납입10년만기로계약이되어있어현재는도중인출이되지않습니다.2년후인출이되는상품이예요(이부분도서류제출시같이제출할께요)자녀2명교육비120만원어머니생활비처음에는300이였으나지금은농사를지어서100만원만드리고있어요시댁30만원(매달용돈)4월부터들어갈큰아이치료비300만원한달에한번검사30만원해서330만원생활비80만원이렇게들어가고있습니다,여기에현재머니옥션에서1,397,821추가로납입하는금액을포함하면재수입을최하로잡고1500만원위금액을모두&amp;#48820;면남편수입을빼도400만원이남습니다.현재국내에서생기는수입은모두중국으로물품을구매하는데올인하고계속돌리고있습니다.머니옥션에서류제출시중국으로판매하는금액도같이제출하고요국내매출도매달최소25%로상승하는카드매출과통장매출도같이제출하겠습니다.현재6개월납입된대한생명펀드상품도서류제출시같이제출하겠습니다.다시한번믿고투자해주신다면한번에연체없는상환으로보답하겠습니다.</t>
  </si>
  <si>
    <t>아름다운도움을기다립니다.</t>
  </si>
  <si>
    <t>안녕하세요?대전에서홈페이지제작&amp;자체쇼핑몰을운영하고있는업체입니다.오픈마켓에판매를하는중오픈마켓쪽에서판매대금을늦게지금하기때문에(최장20일)매출은꾸준히상승하는데도현금유입이되지않아어려움을겪고있습니다.그래도현재인지도가쌓여고객이많이찾고있는쇼핑몰이고자금만지원된다면지금보다더매출을늘릴수있습니다.부디좋은결과를기다리겠습니다.</t>
  </si>
  <si>
    <t>현재캐피탈과카드론으로약1000만원정도와자영업자특례보증대출(새마을금고)500만원받은게있습니다.뭘납입금은월35만원이하이며현재수입으로고려할때문제가되지않는금액입니다.현재월수입은임금과실소요경비를제외하고월500만원이상의수입이있으며다른수입은인터넷어플리에이터홍보를통해월30만원정도의수입이있습니다.목돈이없어서어려움이있는업체이지돈을못버는업체는아닙니다.믿고도와주시면더많은수익을안겨드리겠습니다.감사합니다.</t>
  </si>
  <si>
    <t>대출에대해서무지햇던시절에멋모르고사금융에발을들여놓았습니다.그결과5년이지난지금도여지껏사금융에서헤어나지못하고있는신세가되었구요..처음사금융쪽에대출을받은것이제가임신과동시에회사를그만두면서카드값을결제하려다보니돈이부족해서대출을받는다는것이그만사금융에서받게되었습니다.물론남편은이사실을전혀모릅니다.그사이아이둘을낳고키우다보니들어가는돈은많은데생활비며카드값이며대출금까지갈수록상환하기가벅찼고그때마다여기저기서대출을받아부채는점점늘어갓습니다.지금은제가일을하고있어서부채갚아나가는데는어느정도능력이됩니다.여기서대출을받게되면먼저사금융쪽을정리하고싶습니다.사금융을정리하면저축은행대출과여기서받은대출금으로착실하게상환해나가겠습니다.</t>
  </si>
  <si>
    <t>여기서받은대출금으로먼저사금융을정리하고저축은행쪽대출2건과이곳에서받은대출3건으로줄여서매달연체없이상환할계획입니다.남편급여가300정도되고제급여가128만원정도되므로(남편월급을제가관리합니다)상환해나가는데는별무리가없다고생각합니다.여태껏대출금연체한적한번도없습니다.앞으로도연체없이성실하게갚아나가도록하겠습니다.</t>
  </si>
  <si>
    <t>실망시켜드리지않습니다.</t>
  </si>
  <si>
    <t>은행권250만원상환용도지인100만원상환용도나머지생활용도</t>
  </si>
  <si>
    <t>소득은연봉월167만원연봉2000만원좀금넘습니다.농협11,132,000월이자309,391외다른부채없음!머니옥션에서400만원빌릴경우224,000원매달갚는데전혀이상없습니다.그외보험료5만저축보험26만원은행권저축30만원생활비월세25만,기타잡비10만원토탈:머니옥션(224,000)을제외한1,269,391소비투자자님들도와주시면매달잘상환하겠습니다.</t>
  </si>
  <si>
    <t>정말성실히상환하겠습니다.</t>
  </si>
  <si>
    <t>작년에자금에여유가있어서지인에게돈을빌려드렸습니다.몇달만쓰신다고해서투자겸해서빌려드렸으나아직회수를못했습니다.그러던중3월에대출금이만기가되었습니다.급한마음에사금융과지인들에게돈을빌려서대출금을갚았습니다.연체가되지않게대출금을갚는게우선이라고생각해서사금융을썼더니신용등급도하락하고상환한후에다시대출을받으려고했으나좀힘들거같습니다.우연히동료가이곳에서대출을받아상환한적이있다고신청해보라고권해주더군요.신청한대출금은우선지인들에게빌린돈을갚고자합니다.나머지대출금은급여에서갚아나갈생각입니다.믿고투자해주시면성실히상환할것을약속드립니다.</t>
  </si>
  <si>
    <t>농협에서정규직으로14년근무를하고있습니다.매월급여는350만원정도받고있습니다.대출은5,940만원이있습니다.대출은농협에받은5,440만원과이번에사금융에서받은500만원입니다.5월에는보험해약금으로1,440만원은상환할예정입니다.대출금은매월급여에서이자와원금을150만원을상환할계획입니다.생활비는실적때문에들은보험료가60만원과적금이40만원정도들어가고대출금이자,기름값,부모님용돈과제용돈등으로200만원정도이사용했었으나절약해서대출금을더갚아나갈생각입니다.지금은금융권에다니는사람이사금융이용과낮은신용등급등으로창피해서대출을신청할수가없어서이곳에서도움을청합니다.도움을주신다면급여에서우선적으로상환을할계획입니다.믿고투자해주시면금융권에다니는만큼성실히상환해드릴것을약속드리겠습니다.</t>
  </si>
  <si>
    <t>아이가3명이있는가장입니다...현재사정으로도어려운상태인데아버님께서도간암말기로투병중이십니다..장남인제가조금이라도도와드리고기본적인가정의생활자금이필요해서이렇게대출을신청합니다.은행권이나이런데서는대출이안되더라구요.</t>
  </si>
  <si>
    <t>제가다니는직장에서월급이200인데집사람이8월12일부터홈플러스대전진잠에입사하게되었습니다...기본적으로둘이서280벌이에수당이더해집니다.상환액이17만원정도면충분히가능합니다.</t>
  </si>
  <si>
    <t>꼭좀도와주세요~</t>
  </si>
  <si>
    <t>카드대금납부및고금리사금융상환</t>
  </si>
  <si>
    <t>이번에아버님대장암으로인해서수술비용을치르는사유로카드금액(2개사)을납부2개월분250정도납입하지못하게되어서이렇게도움을요청하고자신청하게되었습니다.대출이란걸모르고지내던2008년이후대출을받고그이후연체없이상환을하고있는중이였는데이번수술비용으로카드대금납부가어려워다른대출부분도확인을해보았으나가능하지않은걸로판단이되고기존대부업고금리대출부분을안정적으로상환하여더이상신용도가떨어지지않기위해이렇게도움을요청드립니다.이번카드대금연체로더이상신용등급을떨어뜨리지말아야한다는판단으로능력이되시는투자자분들에게이야기를드립니다.이제것카드2개월연체를한적이없었는데이번연체로인해신용도가떨어지는것을방지하고카드부분은대금완료후소멸시키고대출금리가높은사금융권을상환하는부분에집중을하여조기상환을하려고합니다</t>
  </si>
  <si>
    <t>&lt;개인정보&gt;1.직장인/월210만원급여/정규직2.신용등급9등급3.총대출(부채):금융권600만원사금융400만원&lt;급여액&gt;1.직장-정규직-2년근무월실수령액190만원+10만원경비따라서매월200만원수령&lt;&lt;지출비용-금융권&gt;&gt;현재금융권은월단위원리금균등상환으로60만원상환을하고있습니다.&lt;&lt;지출비용-사금융&gt;&gt;사금융권으로는을통합하여납입하게되면비용부분은미발생이되며머니옥션금액부분인40만원을원리균등상환을하게됩니다.&lt;생활비용&gt;개인저축20만원통신비10만원교통비15만원정도소요되는편입니다.용돈으로는10~20정도사용중입니다.총소득월200만원-145=나머지부분은이번대출성공시금융권상환금액으로진행할예정입니다.카드연체대금이완료가되면연체되는부분이존재하지않고고금리대출부분을조기상환함으로비용부분에서도세이브되는부분이발생이될것이며이부분은금융권대출부분에조금씩조기상환으로활용하면말씀드린계획으로상환을안정적으로진행이가능합니다.연체방지및계획적인경제생활을통하야신용도회복을목적으로투자자분들에게부탁에말씀및납기일에맞춘정확한균등상환을약속드립니다.</t>
  </si>
  <si>
    <t>저희아버지가이번에환갑이십니다.환갑잔치를하신다는데아들로소조금한선물과용돈식당음식값등으로급히돈이필요합니다.이번주에하신다는데도와주실분찾고있습니다</t>
  </si>
  <si>
    <t>기존대출은국민은행500농협400사금융2군데450만원있습니다지금직장다닌지2년되었구요..월급여는대략130-160정도됩니다여기애은행2군데31만원나가며사금융2군데28만원납입하며연체는한번도없습니다월보험료15만원나가고기름값한달에20만원이렇게나가고있습니다연체없는거래할수있다고장담합니다...</t>
  </si>
  <si>
    <t>안녕하세요머니옥션투자자님들.제가대출을신청하게된이유는러시앤캐쉬마지막남은돈200만원을상환하기위해서입니다.</t>
  </si>
  <si>
    <t>현재상환중에있는채무입니다.1.신협협동조합(원금이자포함120,000원)2.국민은행(원금이자포함210,000원)3.러시앤캐쉬(원금이자포함150,000원)4.머니옥션(원금이자포함175,000원)카드는사용하고있지않으며부모님집에서생활하기때문에따로비용이나가는것은없습니다.저희회사는코스닥상장회사이며정직원으로근무하고있습니다.현재월소득은연봉2000원만원이며실수령액은160만원정도입니다.그리고부가고정수입으로근무끝나고재택근무하며매월20만원씩받고있습니다.실수령액:180만원총지출비용:110만원정도고정채무비용:655,5000원핸드폰비용:120,000원적립식적금:300,000원머니옥션에서200만원재대출을받는다고하더라도고정채무비용에서줄어드는것이기때문에상환하는것은문제가되지않습니다.신용등급관리도하고채무비용을조금더줄여보기위한것이니많은투자부탁드립니다.</t>
  </si>
  <si>
    <t>고금리상환을위해투자자분들의도움을부탁드립니다성실상환약속드립니다</t>
  </si>
  <si>
    <t>&lt;개인정보&gt;1.직장인/월223만/정규직2.신용등급8등급3.총대출:금융권1900만/사금융500만&lt;대출목적&gt;안녕하세요현재안정된기업에재직중으로젊은나이에근무하였던몇몇회사에서급여미지급으로타격이컸었습니다.기혼으로,와이프에게는미지급을알리고싶지않아..대출을해온게.현재까지악순환으로이어져오고있습니다..그당시사금융조회도하고(신용등급은생각도못했었습니다.잘모를때라...)대출도받고조회도하다보니신용등급이많이낮아졌습니다..낮은신용등급은현재까지도이어져오고있고,사회생활(금융생활)에너무큰제약으로작용하더군요.신용등급의상승과고금리이자의저리화를위해투자자님들께도움을요청합니다현재대출건수를2건으로줄여,신용등급을향상하고자합니다</t>
  </si>
  <si>
    <t>&lt;상환계획&gt;1.급여1)직장:등록법인-정규직-4대보험적용-과장-3년3개월재직중입니다2)실수령액:223만원(세금제외)-작년기준이며,올해연봉이200만원이올라4월부터는조금더수령합니다2.지출비용-금융권농*:월9만(원리금균등)이율8.8%시*:월45만(원리금균등)이율39.9%우*:월38만(원리금균등)이율39%스*:월28만(원리금균등)이율39%신*:월19만(원리금균등)이율49%현재금융권(1,2금융권)원리금균등으로매월140만원납부중입니다.3.지출비용-사금융케이아이:32만(원리금균등)산와:10만사금융부분도부담이되지만,금융권먼저납부(캐피탈,저축은행)한후,신용등급상승시전환하고자합니다4.생활비용1)관리비로12만(가스,전기,수도,인터넷,핸드폰)2)기타용돈:25만5.총수익-총지출부분월급여실수령액223-140(금융권)-42(사금융)-12(관리비)-25(용돈)6.대출시사용계획-투자자선생님들께서1000만원을투자해주시면아래와같이사용예정입니다1)저축은행:344만원(신라)완납2)캐피탈두군데:798만원(우리캐피탈,시티파이낸셜)완납투자자선생님들이천만원을투자해주시면위와같이상환할계획입니다.모자르는142만원은4월급여에,회사에서정기상여금으로입금이되어서,포함하여위3군데를완납할계획입니다7.상환후월수입-지출내역1)수입:223만1)금융권:37만(농*,스*)2)사금융:42만3)머니옥션:58만4)관리비+생활비:37만사금융이이자도세고부담이되지만,우선캐피탈두군데와저축은행한군데를완납하여금융권대출건수를2군데로감소시키면신용등급이많이올라갈것으로생각됩니다금융부담도더욱줄어들게되어,안정적으로입금이가능합니다과거수입대비,고정지출이많아,갑자기생기는긴급자금으로인해5일이하단기연체가한두번정도있었으나,투자자님들께서투자해주시면완납후,금융부담이줄어들게되어,안정적으로입금이충분히가능합니다투자자님들께는안정적인수익이발생할수있도록원리금균등상환약속을확실하게지키며,항시상환일전에가상계좌로입금토록하겠습니다그이후에신용등급이향상후,사금융부분은금융권으로돌리고자합니다수입대비지출항목이확실하니도와주시기를부탁드립니다서류는등본,초본,인감,원천징수,재직증명서,급여통장거래내역등모두보내고심사중입니다(현재기혼으로처는공무원으로강원도에있어주말부부로지내고있습니다성남에는저혼자살고있는곳이라,가족관계증명서도보냈습니다.강원도에처가살고있는아파트는저와공동명의라,그부분을정보에기입하였습니다)</t>
  </si>
  <si>
    <t>저는지금식당을운영중에있습니다.운영한지는지금1년6개월가량되었습니다.남편이사회부정주의자로어느한군데직장생활을오래하지못하고집에만있기를벌써4~5년.제가두아이를낳고친정과시댁에서돈을보태어(약2억3천만원)식당을차려주셨습니다.이제이것으로가족모두생계를이어나가야하는데.생각처럼마음처럼일이잘되지않았습니다.오픈하자마자손님이막몰려들어정신없이3개월을보냈는데.돈을쓸시간도없었는데.유통에서식자재값을시중가보다곱하기2배는더하여받아갔고직원들도많이채용해서인건비가무려1200만원까지나갔습니다.여유자금없이탈탈긁어모아시작해서하루가멀다하고현금이들어오면또나가고.또나가고하기를몇달....째장사가될때는그저하루벌어하루생활비하고재료값맞추고인건비주고하였건만.방학시기가접어드니가게세.전기세등조금씩돈이밀리기시작했습니다.부모님께서또마음아파하실까봐...또걱정하실까봐...어디손도한번내밀용기가없었습니다.그러던중가게앞명함들이돌아다니는것을보았습니다."무담보무보증무조건대출자영업자당일대출법정이자준수.등등...급한마음에여기에적힌휴대번호로전화를걸어상담을받았습니다.처음에300만원하루36.000원씩100일이라하여잘쓰고갚고.끝날때쯤수수료없이또돈을빌려준다기에500만원86일을7만원씩잘갚아나갔습니다.마땅히신용이좋아은행대출을받아서쓸상황도아니고.담보물도없는터라이렇게라도가게를이끌어나가야겠따고마음먹고.이렇게몇번을쓰기를반복.한달에3000만원가량을일수로쓴적도있었습니다.다행히그래도1년넘게가게에손님이꾸준히있었고한달매출이3000만원이상은올라와준터라잘갚아나기는했지만...눈만뜨면일수찍기가바빴고..한창손이많이가는5살2살짜리두아이들을어린이집에밤늦게까지보내놓고저는주방에서인건비를줄이고자설겆이를하며힘들게일을하였습니다.이렇게힘들게번돈을이자로다내어주고막상가게비품이라던지인건비라던지목돈들어갈때는또힘없이돈을빌려야했죠.이제또다시학교개강이시작됐고.전또화이팅을외치며아침부터밤늦게까지일을하고있습니다.열심히한만큼그만큼댓가가주어진다는것분명히알고있기때문입니다.제말이믿어지실지는잘모르겠찌만...현재남아있는일수는매일100.000씩4/25일끝(700만원*84일)매일60.000씩4/29일끝(500만원*100일)이일수만정리가다되면다시는이렇게힘든돈을쓰고싶지않습니다.앞으로약20일가량을더갚아나가야하고그걸로인해그동안또해야할결제들을미루지않기위해투자자님들께이렇게도움을청하고자합니다.</t>
  </si>
  <si>
    <t>*상환계획현재매출은3000만원~5500만원사이입니다.제일적게벌었을때3200선이었고가장많이벌었을때5400만원이었습니다.대학가앞이라꾸준히매출이올라오는편이고현재식당가주위에서제일자리가좋을뿐더러음식.인테리어모두퀄리티가좋은편입니다.프랜차이즈가맹점이라계속업데이트해주니갑자기손님이떨어지거나하는일은없다고봅니다.한달동안발생하는지출을요약해보았습니다.인건비(주방-조리장.조리사2명.아줌마1명)450~570내외(홀직원2명파트타임4명)총350만원식자재유통+직접장보는것약1.200~1.500만원선가게월세100만원+부가세10만원가스80~120만원선전기료80~100만원선전화.손세정제.휴지등가게비품50~100만원선대출원금+이자포함645.662원연9%대평균순수익은800~1500사이선입니다.이밖에생활비아이들어린이집비용800.000생필품외식대1000.000원선양가부모님생활비500.000*2휴대폰2대(남편포함)150.000원관리비전화비가스비400.000원그동안일수를반년동안사용하면서한번도하루도연체한적없습니다.어리석은판단으로더힘들어지긴했지만다시는이런똑같은실수를되풀이하지않을것입니다.*특이사항사실아이들돌보랴밖에나와서일하랴저자신도힘이들었지만.한창사랑받아야할두아이와곱게키운딸시집보내놨더니고생만한다고..마음아파하시는우리부모님생각하면얼마나가슴아픈지모릅니다.거기다가고생은고생대로하고남는것은없고하니...더힘들기도하구요.하지만한편으론어쩌면이보다더힘든일도많은데그일이아닌게어디냐..이렇게살수있다는것이어디냐...감사하면서살고있습니다.지금처해있는상황잘이겨내리라저스스로믿고있습니다.어찌되었건이렇게두서없는제글끝까지읽어주셔서너무감사드립니다.저또한이일을발판으로삼아알게모르게고통받고있을자영업자들에게도움을줄수있는사람이되고싶습니다.투자자님들께제진심이잘전해지길기도합니다.</t>
  </si>
  <si>
    <t>3군데의카드대금을분활로한군데로갚고싶어서신청했습니다</t>
  </si>
  <si>
    <t>아버지가갑자기편찮으셔서병원으로카드를사용했습니다.현재리볼빙으로사용하고있는카드대금엘지,삼성카드를전액상환하고하나로묶어서납부하려고합니다.카드론,리볼빙보다머니옥션에서신청하는것이이자가훨씬저렴할것같아신청하게됐습니다</t>
  </si>
  <si>
    <t>현카드대금엘지카드6,645,031원삼성카드7,669,668원1500만원이면두군데정리가가능합니다.주수입원:세무사사무실의직원(용산역근처)세무사사무실경력10년차주수입금액:월2,190,000연봉(28,500,000)지출내역교통비110,000원전화요금60,000원식대는없음</t>
  </si>
  <si>
    <t>사랑하는사람과함께살고싶어요..</t>
  </si>
  <si>
    <t>오랫동안사귄사람이있습니다.저도잘난거하나없지만그사람사정상8년을사귀었지만아직저희집에소개도못하고있는상황입니다.한분계신어머님은교회일로떠돌아다니시고남자친구는월세방에서살고있습니다.누구보다성실하지만직업도주류배달...그런데그런남자친구가전세방을얻으려고합니다.이번에전세를얻으면바로집에소개하고결혼도생각해보려고하는데..전세금으로있던돈을다털어쓰고나니이사비용이나기타필요한물건을살수있는돈이전혀없어힘들어하네요.그래서제가조금이나마힘이되고싶습니다.</t>
  </si>
  <si>
    <t>제가현재대출이좀있는편이고사금융쪽으로알아볼까도했는데지금도신용이안좋은데신용문제도걸리고..그래서문을두드리게되었습니다.저축은행쪽과카드론으로월100만원정도나가고있는상태이고학습지교사로10년정도일해서지금팀장교육중이며통장으로찍히는월급여는170정도되지만그외에과외수입이좀있어서월수입은200이상됩니다.부모님과살고있어서차비랑핸드폰요금그외에는별로돈들어가는일은없네요.믿고빌려주시면최우선상환을꼭약속드리겠습니다!!</t>
  </si>
  <si>
    <t>감각을잃기전에찬양하고싶습니다.연43%</t>
  </si>
  <si>
    <t>생활하고있습니다.학생이며밴드리더이기도합니다.아버지께서의사시라어려서부터풍요롭게자랐지만,부모님이싫어하는음악을좋아하기에몰래대출을받아왔습니다..중학교때부터시작한색소폰,전공을위해준비했으나고3직전에그만두고계속교회에들고다니며불며그러다가작년제가정신을놓은사이에아끼는소프라노색소폰을분실했습니다.이는중학교때부모님이사주신것으로정말힘든결정에사주신것으로참마음이아프고제가미웠습니다.밴드에들어가는돈도한번에큰돈을써야하는실정이기에대출로해결을하고,이번엔그잃어버린악기부모님께다시보여드리고싶습니다.부모님은아직모릅니다.밴드하는것도모르구요.그냥교회에악기있는줄만아십니다.악기낙원상가에서중고로나마마련해서손감각잃기전에찬양하고싶습니다.투자자님들머니옥션이처음이지만저에겐소중한기회인줄알고더더욱부탁드리고싶습니다..감사합니다.</t>
  </si>
  <si>
    <t>공익월급26만원+부모님께서주시는용돈40만원=한달수입70만원정도입니다.제가방학시기엔애들가르치거나지인분들결혼식때찬조연주를가끔합니다.제스스로도책임감이강해지금까지연체없이원활한진행하고있을뿐더러앞으로도그럴거라자부할수있습니다.또한지금까지의대출은밴드악기구입을위해사용한금액으로부원들의돈도함께모아내고있습니다.제가리더이기에제힘으로도충분하나부원들의도움으로이렇게까지하고있어여유가있습니다.투자자님들의선택으로저의희망을펼쳐나갈수있었으면좋겠습니다..감사합니다.</t>
  </si>
  <si>
    <t>하나의저축은행중도상환하고싶습니다!!</t>
  </si>
  <si>
    <t>안녕하세요!올5월솔로몬상호저축은행에서300만원을대출받앗구요!!중도상환은자유인데월이자와연장시수수료가부담되어머니옥션에대출신청을합니다.현재제명의로가입되어있는보험계약대출로150만원을받은상태이구요!!머니옥션200만원대출성사되면올10월에만기인솔로몬상호저축은행상환하려합니다.저축은행이나금융권쪽에대출이자와수수료에비하면보험계약대출은월이자7.5%이구머니옥션도그보다좀더저렴한37%이기에상환하는데는전혀지장이없을것으로보입니다.스타상호저축은행200만원은저의친척동생이다쳐서도움을주기위해받았구요!!저를통해서변재하고있기에저와는상관이없습니다.지난번대출및도움주신분들믿어주시고도움주시고요!!연체없는상환과성실한거래약속합니다.즐거운하루되세요!!</t>
  </si>
  <si>
    <t>현재제일모직야간물류회사에서7개월동안근무하고있습니다.밤8시~새벽2시까지일을합니다.(평균)월급여는통장으로80~100만원(나머지는현금으로30~40만원정도수령하고요!!낮에는동네피시방에서아르바이트를합니다,(월급여는50만원정도)현재상환하고있는금액은솔로몬상호저축은행이며월이자만9만5천원입니다.6개월이만기이며연장시수수료만15만원을내야합니다.(아깝죠;;)거기에중도상환수수료도내야하니,,,300만원을일시상환하려면306만원을내야합니다.머니옥션과보험계약대출로상호저축상환할계획이구요!!한달생활비및기타유흥비통신비교통비식비보험료,적금들어가는것이외이도여유금액은항상70만원이상됩니다.월11만원의머니옥션상환및,보험계약대출이자9천원이기에상환하는데는전혀지장이없습니다.믿고도움주시면정말후회없는거래하겠습니다.감사합니다!!</t>
  </si>
  <si>
    <t>저는이제시작입니다.</t>
  </si>
  <si>
    <t>이제전역해서사회로나와1년이지났습니다.원래는부모님과함께살았지만부양식구가많아장남이고큰저는좁아진집에서살수없어1년동안모은돈을가지고따로나와살게되었습니다.20살때부터안경을해왔고또안경을했지만군대에서사업을하겠다고마음을먹은지라남자로서어려운사회에부&amp;#46379;혀보겠다고영업쪽에눈이자꾸만갔습니다.영업.마케팅이라는문구에직업을바꾸어들어간곳은별정통신업체였습니다.마케팅이나영업은자신있었기에열심히했지만.이곳은사기업체였습니다.코드를준다는면목으로440만원을받아가는곳이였습니다.지금은어느정도벌고나자성인오락실을한다네요대표이사와상무가..아무런지원도아무런교육도없는상태에서돈만지출하고끝이나버렸습니다.그리고두달이지났습니다.생활비도바닥이났고세금도연체되어너무도힘이들었습니다.가끔식일일아르바이트도했지만면접도여러군대보았지만해오던일이안경뿐이라취직이어려웠고영업쪽에선일자리가쉽사리주어지지않아시간이너무허비되었습니다.그리고몇주전드디어Lig손해보험사에서제의가들어오게되었고.교육을받은뒤시험도바로합격하고지금은교육중이고좋은팀장님을만나열심히근무중입니다.차비도달랑달랑한데다음주면제가유일하게끼니를채우던식사마져제가영업다니며먹어야합니다.팁장님소개로와서열심히하는모습에꼭영업에힘들지않도록고객을넘겨주고계시고벌이도보장되었지만문제는월급이10월21일날입금이되게됩니다.그때까지전버틸수가없습니다.굶는건괜찬습니다.과자부스러기하나먹고도일할수있습니다.하지만..차비조차없습니다.지금에와서다른일도할수없게되었고또제가꼭하고싶은일을하게되었지만꼭생활에필요한자금만잠시필요합니다.확실한곳에투자부탁드립니다.이런좋은곳에서좋은인연으로연결되었으면합니다감사합니다.</t>
  </si>
  <si>
    <t>매달21일회사쪽에서입금이되게되어25일마다정확한금액으로입금해드리겠습니다.화장실갈때와나올때틀리지않고오히려급할때도와주셨다는감사한마음으로상환해드리겠습니다.이정도금액은쉽게갑을수있기에자신있게말씀드립니다.작은도움이저에겐큰도움이되었습니다.감사합니다12개월동안감사한마음으로다시저의작은정성을더해돌려드리겠습니다은혜에비하면이자는감사하다고생각합니다.</t>
  </si>
  <si>
    <t>저이제살것같습니다.</t>
  </si>
  <si>
    <t>살인적인이자율49%로1200만원을빌린지2년이되서야모두정리를하게됐습니다.그동안갚는원금보다이자가더많아포기하고싶은마음이굴뚝같았지만참으니까끝나더라구요.이제남은건지인에게빌린120만원과카드대금100만원입니다.카드대금갚고가위로자를생각입니다.정말남의돈쓰는것처럼쓰게되더라구요.부탁드립니다.</t>
  </si>
  <si>
    <t>한달수입은150만원정도입니다.용역업체에서소개해준휴대폰회사에서검사도하고프리랜서로공연의상제작을해왔지만이제안정적인직업을갖고싶기에오늘면접도보고왔습니다.주5일에170만원이랍니다.제가좋아하는상담업무고요.이제버는돈을모으면서살수있기에100만원은저축하고50만원은생활비와핸드폰간만에옷도좀사구요^^;한달에21만원씩12개월머니옥션갚겠습니다.신용등급을1등급으로올리는그날까지이제저에게신용조회는없습니다.도와주세요.희망을갖게되어열심히살고싶어지네요.</t>
  </si>
  <si>
    <t>빠른시일에이사를해야됩니다!!</t>
  </si>
  <si>
    <t>계약문제도있으며직장과좀더가차운곳으로이사하고자합니다</t>
  </si>
  <si>
    <t>12개월간원금과이자를상환하고자합니다</t>
  </si>
  <si>
    <t>다가오는생에처음으로하는결혼기쁘게하고싶습니다....</t>
  </si>
  <si>
    <t>안녕하십니까올해25살인남자입니다~~2년여의연애끝에양가부모님의허락을받아이제얼마남지않은"결혼"이라는걸해보게되었습니다.사람이살면서생에처음이자마지막으로하는결혼을조금이나마아내될사람에게평소에잘해주지못했지만조금이나마도움이되고자진심어린선물을하고싶어서이렇게신청을하게되었습니다...결혼준비하느라바쁘신부모님,..틈틈히신부수업을받고요리배운다고난리치는우리아내....그모습을보면나도이제아직어리지만한가정의가정이되는건가..하고생각하곤한답니다이젠무언가에책임을지게될나이와..가장으로서2년동안함께해준아내와부모님에게뜻깊은선물을해주고자합니다...물론선물이중요한건아니지만도와주신다면미약하지만열심히감사하는마음으로살아보겠습니다</t>
  </si>
  <si>
    <t>현재(주)강동건설이라는건설업에종사하고있습니다..들어간지는이제6개월째되군요...거기서안전관리부서라는곳에서사무직과관리직을맡고있습니다처음엔너무힘들었지만일용직으로일하는분들을보면아무것도아니라는생각이듭니다한달급여는통장으로140만원수령하구요즘결혼준비하느라잔업과야간근무를많이해서그수당은정성스럽게봉투로받고있습니다야간근무와잔업이라그런지수당이100만원가까이하는게몸은힘들지만괜찮은거같습니다그리구밤에는친척분께서당구장을운영하시는데제가밤에는거기가서조금씩도와주고있고또친척이라고매달60만원씩주신답니다.이자납부나...원금상환은철저하게지키며이자내는날이며원금갚은날은꼭지키겠습니다투자자여라분들이저를믿고해주신다면한분..한분정말마음속으로깊이고마움을간직하며다가오는결혼준비와뜻깊은선물을해줄수있으리봅니다..지금까지제얘기를읽어주셔서너무감사합니다~</t>
  </si>
  <si>
    <t>투자자님들과함께하는사람입니다.</t>
  </si>
  <si>
    <t>안녕하세요?머니옥션의투자자님들잘계셨는지요?머니옥션을알게된지도일년이되어두건의대출중1건은상환완료가되고한건은진행중입니다.저희부부의대출목적은롯데캐피탈(400만원)월40만원상환신한카드론6만원상환(75만원)==통신요금.결제일사수를해도등급이나아지지않습니다.(그리고장기적으로는전세자금대출을위해서라도등급은조금씩올려야합니다)어머님허리수술비및치과치료목적(450만원)입니다.어머님허리수술은작년7월에수술받으신척추사이가다시골절되어(골다공증이심하심)MRI촬영과레이저시술8년된틀니교체비용입니다.</t>
  </si>
  <si>
    <t>지입차주월급제:국민은행매월말일에530입금옐로00근무2007년8월입사이중차량할부+기름값+도로비를제하면200만원정도입니다.집사람:가정에서수학공부방운영월수입:300만원주2회외부과외수입:40만원두사람총수입:540만원지출항목집월세+관리비+세금=90만원교육비+5인가족생활비+통신+세금=140만원가정보험료=51만원금융상환=농협(1200만원)월32만원,국민=10만원,머니옥션=72만원롯데캐피탈=40만원집사람대출=50만원총지출=480정도롯데캐피탈부채는지난11월이곳에서신청금액1500만원에서700으로낮추며부족분채운것입니다.이중이곳에서대출성사시롯데캐피탈+신한론이월46만원이니월58만원의금액은연체없이하겠습니다.*머니옥션에서대출후아르헨티나에서누나귀국하는날폭설과겹쳐허둥지둥대던날에그한번의연체도부끄러운사람입니다절대연체없을것을약속드립니다.*3년전어린이집을운영할당시옆에큰국공립이들어와눈물을머금고처분했습니다.그이후로저희부부에게는지금이오히려회복새입니다.*단기간에무언가가해결될수없고꾸준하게상환개선을하기위해머니옥션을꾸준히이용해야하는사람입니다.늘그렇듯이투자자님의도움을맘속깊이간직할것입니다.*허튼짓을해서생긴건아닐지라도부채도저희의몫인건확실합니다.생활이더욱개선될수있도록노력하겠습니다.많은성원부탁드리며집사람교육비입금내역도서류에함께첨부하도록하겠습니다.긴글읽어주셔서감사드립니다*</t>
  </si>
  <si>
    <t>치과치료</t>
  </si>
  <si>
    <t>치과치료의목적으로사용하려고합니다.많이안좋은상태여서견적만900만원이상나왔구요.할부로납부하기했지만임플란트와교정에들어가는초기비용이많아서도움을받고자합니다.</t>
  </si>
  <si>
    <t>저는현재백화점의판매사원으로한매장에서10개월째근무하고있습니다.처음입사당시140만원이던월급은현재180만원을받고있구요.고정적인지출은핸드폰+인터넷12~13만원가량부모님용돈50만원보험비5만원교통비10만원식대10만원를고정적으로쓰고있습니다.월19여만원정도는충분히상환할수있습니다.절대연체시키지않겠습니다.</t>
  </si>
  <si>
    <t>사금융탈피및신용을되찾고싶습니다!!</t>
  </si>
  <si>
    <t>작년여름취업준비를위해저축은행에서500만원을대출받은뒤로,일이잘되지않아신용도의소중함을모르고(소득이있었음에도불구하고)사금융에먼저손을들여놓게되었습니다.한번발을들이고나니상위금융권에서대출이힘들게되고다시사금융을찾는악순환이반복되더군요.거기에중개업자를잘못만나몇번조회를하고나니신용등급이이렇게형편없이떨어졌네요..제신용등급이형편없다는것잘알고있습니다..이와더불어신용조회의중요성을망각했던지난날에대해엄청난후회와반성을하고있습니다.우선사금융및현금서비스를정리하고신용도를회복하고싶어두번째로문을두들기게되었습니다.200만원은사금융및현금서비스를정리하고잔액으로는추석때집에다돈을좀많이가져다드려서부족한생활비를충당하려고합니다.신용도라는것이얼마나중요한지이번일을통해몸서리치게깨달았습니다.철없던지난날을반성하며머니옥션투자자분들의도움을받아다시한번신용도회복및건전한소비생활을하려고다잡고있습니다.믿고제게투자해주십시오..</t>
  </si>
  <si>
    <t>현재고등학생과외지도로월150만원을120만원은통장으로30만원은현금으로받고있습니다.월상환액이현재27~28만원정도이며방세까지포함하면50만원가량이나갑니다.잔액이100만원정도남고,또한추가하여학원파트타임(고등부수학)강사로다음주부터근무가예정되어있어추가적인수입이가능합니다.당장제끼니는굶어도남의돈을갚는성격인지라,정말잘해낼자신이있습니다.과외라는업이특성상같은날동시에돈을받는것이아니라,학생별로다른날에각기돈을받기때문에큰돈을한꺼번에만지기가힘들어일거에큰돈이필요할때어쩔수없이사금융에손을벌린것이이제와큰후회가되고있습니다.다시는사금융에손을벌리지도,아니눈을대지도않을것입니다.스물일곱창창한청년의미래와각오를믿고제게투자해주시면성실한상환으로보답하겠습니다..감사합니다..</t>
  </si>
  <si>
    <t>사금융대출상환하고싶습니다.</t>
  </si>
  <si>
    <t>슈퍼를차렸는데물건값이모자랍니다ㅠㅠ</t>
  </si>
  <si>
    <t>제나이24살부모님도움아래아파트단지안에있는슈퍼를운영하게됐습니다처음해보는장사라서힘들기도했지만매출도괜찮아아침7시부터밤12시까지쉬지도않고일했습니다..3일만에급하게결정하고한거라이것저것따질여유도없이바로계약을했습니다가게인테리어..계약금물건값등등해서1억5천만원이라는거금을들여오픈했지요..헌데문제는사업자가바뀌면담배가한달정도안나온다는겁니다..한달치담배를구입하고보니가격이800만원..계약당시아버지가비상금으로모아오신만원짜리구권까지몽땅털어서계약한것이었습니다..헌데담배값이100만원정도부족하네요...ㅠㅠ하루팔고하루모으고하면돼겠지라고생각했는데이것또한말처럼쉽지가않았습니다..하루팔고하루모으면다음날또물건값으로나가고...정말미치겠습니다ㅠㅠ저좀도와주세요ㅠㅠ</t>
  </si>
  <si>
    <t>하루매출130~150정도나옵니다...많이나올땐170만원까지나오구요한달평균4000만원에서25~30%순수익이라고보시면됩니다..상환하는데크게문제는없을꺼라고봅니다..</t>
  </si>
  <si>
    <t>살려주세여초심잃지않겠습니다</t>
  </si>
  <si>
    <t>직장근무중이며현재열심히일하고있습니다성실하게갚아나갈수있으며서류준비되어있습니다개인적으로라도오늘이라도부탁드립니다워낙힘들어서여정말부탁드립니다</t>
  </si>
  <si>
    <t>급여일28일이므로30일날꼭정해서갚을수있습니다재직확인되구요직장이제29세이므로옮기지않고착실히정규직이므로다닐것입니다부탁드립니다</t>
  </si>
  <si>
    <t>생활자금으로목돈이필요합니다</t>
  </si>
  <si>
    <t>긴급생활자금이필요하여신청합니다.결혼후일시적으로목돈이필요하여신청합니다</t>
  </si>
  <si>
    <t>법인사업체에서관리실장으로약4년간재직중입니다고정급+인센포함월200~250정도의수입을가지고있으며아르바이트등으로월70정도부수입이있습니다기존머니옥션에서작년10월500만원기대출있으며연체없이정상상환하고있습니다.학자금대출400,2금융권에500정도대출있으나약1년가량정상상환하고있습니다.지난3월결혼해가정을꾸렸습니다.시작하는앞날에도와주신다면잊지않고보답하겠습니다고정적으로나가는생활비는약50만원정도이고금융상환금으로월70정도나갑니다.머니옥션에서여러분들이도와주신다면믿고투자하신만큼실수없이잘갚아나가겠습니다</t>
  </si>
  <si>
    <t>어머님이종양으로수술을받게되었습니다...</t>
  </si>
  <si>
    <t>저는현제어머님과함께생활을하고있습니다...9월중순쯤어머님이많이편찮으셔서병원에서검사를받았었는데종양이점점커진다고수술하지않으면번져서생명이위독해질지도모른다는말을들었습니다...그말을듣고10월초병원에입원을하였습니다...하지만수술비용이너무커서아직수술날자를잡지를못했습니다...이곳저곳을알아보고있는데마땅히구할곳이없어서이렇게이곳으로오게되었습니다...저희어머님이빨리퀘차하실수있도록해주셨으면합니다...</t>
  </si>
  <si>
    <t>모든분들이같은생각이시겠지만...제일중요한것이어떻게납부하냐는것일겁니다...현제3곳에대출을내서쓰고있습니다...연체한적도한번도없고꼬박꼬박이자납일에내고있습니다...이번달말이면2곳이다끝나기때문에납부하는데는지장이없습니다...현제직장에서6개월째근무하고있으며급여는항상200만원씩받고있습니다...생활비로80만원금융상환으로50만원적금30만원나머지40만원은키타비용으로들어가고있습니다저희어머님병원비인만큼성심성의것연체없이납부하겠습니다..그리고조회건수가14건이나오는데제가대출에대해잘모르다보니이곳저곳알아보다가누적이되어서조회건수가올랐어요...투자자여러분들에게믿음으로보답하겠습니다...</t>
  </si>
  <si>
    <t>임대아파트계약금이부족합니다도움을주세요</t>
  </si>
  <si>
    <t>5개월전에도여기서도움을받았었네요현재열심히부지런히갚고있는데..죄송하게도다시도움을요청하게되었습니다이번에임대아파트에당첨이되어서들어가게되었습니다그런데친정에아버지손가락사고로마련해뒀던돈을거기에보태서500만원중에100만원밖에남지않았습니다400만원이부족한데100만원은지인이빌려주신다하고나머지300만원이부족합니다임대아파트도예비당첨자였다가이번10월27일오전11시까지수원홍보관으로계약하러오라고합니다그전에..300만원을마련해야되네요..정말임대아파트에들어가고싶습니다지금보다더나은여건에서아이들을키우고싶구요정말기다리던당첨소식인데..이렇게포기할순없습니다</t>
  </si>
  <si>
    <t>현재직장생활1년이훌쩍넘었구요월급도두번에걸쳐서이지만140만원씩꼬박꼬박나옵니다비록현금으로받지만3개월마다보너스도40만원씩받아요제대출에보면8월달에현대스위스에서대출받은게있는데1100만원대출이있습니다이건그때도여기에올렸듯이결혼식을했었는데아버지손가락때문에우선제가결혼식때문에대출도받고했네요현재한번갚았는데40만원좀넘게나갑니다이건걱정안하셔도됩니다부모님이대신갚아주고계시거든요담달쯤에아버지손가락진료가끝날때보험회사에청구해서전액갚기로하였습니다그리고현대캐피탈에서차량할부로받은거있는데매달22만원정도나가고있씁니다신랑과같이맞벌이하기때문에갚는것에는아무문제가없어요지금까지한번도연체한적없구요^^그리고여기에서저번에사금융대환으로600만원대출받은것도매달25일에열심히연체없이갚고있습니다아..한번하루연체상환한거있네요..신혼여행중이라하루를연체하고말았었습니다이점은정말죄송하게생각합니다하지만전화드리고바로고속도로휴게소에서자동이체를했습니다여러분..정말죄송하지만이번임대아파트를포기할수가없습니다..한번만더도와주세요그때도말했듯이연체없이잘갚는걸로보답을드리겠습니다좋은하루되시구요한번만더더도와주세요감사합니다</t>
  </si>
  <si>
    <t>8년만난친구가잇습니다..절친한친구죠..어느날돈이급하다며병원비마련으로돈이필요하다고도움을요청하더군요.전절친한친구이고해서의심이라곤없엇죠.당장저도돈이없어대출을받아200정도빌려주엇습니다그리고몇일후에연락이두절되엇구요ㅠ사금융이처음엔자세히알아보지도않고손뎃다가크게데엿습니다..이번한번만도와주신다면기회를주신다면투자자여러분들께꼭갚겟습니다.그리고절대다시는사금융에돈대지않겟다고약속드리겟습니다도와주십시요......</t>
  </si>
  <si>
    <t>목우촌에서월110~120정도받고생산직일하고잇습니다정식직원이구요..일한지3개월넘어서정식되엇습니다급여는통장으로꾸준히받은상태이구요.급여는매월10일날들어옵니다그래서10일로햇구요.휴대폰요금전기세등등세금은밀려본적한번두없엇습니다.월개인생활비15만원정도쓰구요폰요금5만원전기세3만원정도들어갑니다.그리고원룸을얻어살고잇는데거기집세20만원냅니다.한달에...그러고나면월급에서순50~60만원정도남죠..충분히월이자내고조금씩적금하여개월수끝날때꼭상환드린다고약속하겟습니다.사금융에서벗어서조금더좋은조건에서돈갚구싶구요절망적인맘이엇지만.주위에서조언도해주시는분들잇기에힘이되엇던거같아요도와주십시요,,이번한번만도와주신다면사금융빛갚고새롭게출발하고싶습니다..</t>
  </si>
  <si>
    <t>신용대출경매신청합니다!</t>
  </si>
  <si>
    <t>대학졸업후직장을잘다니다대출시스템(지식)조차모른채무턱대고바로사금융부터손을댄게총3번의대출과신용하락등저의총각때돈관리는제로였습니다!(저의잘못이결혼까지이어지니...)작년에결혼도하였지만돈이의외로많이빠져나가네요!이번에직장을옮기는과정에배우자의무릎치료비가이어오든생활비에금이가기시작하든군요!신용등급상승과현고금리의탈피를모색하고자투자자님들께이렇게글로써도움을요청합니다!대출목적은-1.사금융(리**프-200만원)2.아내의무릎치료2개월(1주일2번-14만원)3.교*생명의보험금8개월치재입금(100만원)4.현*중공업출퇴근중고오토바이구입(50~60만원)5.지인분께빌린돈(263만원)여기에자잘한것들은글로써나열하기가좀그래서요~!현직장에다닌지3달이다되어가지만1킬로를도보로다니니갈수록피곤해서중고오토바이를..대출목적의글란에자세히설명못드린점이해해주세요!</t>
  </si>
  <si>
    <t>급여액1-직장:정규직(3개월째접어듬)-배관조공2-급여액-하루7만원*26일(월~토)=184만원주차수당=20만원잔업특근미포함입니다!총204만원기본금입니다!실수령액최소200만원부터250만원사이입니다!지출비용1-금융권=75만원(1금융권모기지론상품원리금)2-사금융=8만원(리**프)1곳만남음총3군데이용하다작년에정리함!3-세금(관리비,통신비,전기세등등)=25만원4-생활비(아기필수품이랑의.식.주)=30예상수익-예상지출1-사금융(200만원완납)2-병원검사,치료비(130만원예상금액)3-교*보생명밀린보험금재입금-부활됨(100만원)4-출퇴근중고오토바이(50~60만원)5-지인분께빌린돈(263만원갚음)이상저의상환게획이었으며사금융완납후신용향상과가정과일에만매진할수있는여건조성과원활한치료등투자자님들의도움이저에겐큰힘이아니빛과소금의존재가치로느껴질것입니다!머니옥션투자자님들의안정성과일관적인수익이발생할수있도록원리금균등을약속드리며상환일을꼭지키겠습니다!도와주시면정말고맙겠습니다~~~자료첨부는통장내역서(월급보이게)신분증,등본,초본,배치전검사기록지(현장직이고입사한지얼마안되재직증명서를발급받기가좀그렇습니다!대신조선소는배치전검진표가있어야서류통과됩니다!)</t>
  </si>
  <si>
    <t>안정된직장을구하고있습니다.젊음에투자해주십시오.</t>
  </si>
  <si>
    <t>10월15일까지인천(주)부평문고에서직장생활을하였었습니다.10일부터전공인범용선반을바탕으로하여앞으로뼈를묻고생활할회사를구하고있습니다.대출받은것이두군데로1200정도가되는데다음달상환요금이월급나올것에서부족하여그상환요금을염려하여직장을구하려면시간이부족합니다.투자자분들..나이26세..어렸을적실수는투자자분의도움으로안정된직장을구하는동안의생활자금만있다면..근면성실함을내세워특근잔업등마다하지않고돈을벌어인생의전환을하려합니다.부모님은아파트장서는곳에서차를끓고다니며음식을팔고생활하시며..형은늦깎이대학생으로서대학1학년생입니다.이번구하는직장은저의평생직장이라믿으며구직중입니다.현재면접을보고있으며취직은얼마남지않았지만..다음달5일~10일이결제일인지라기간이부족합니다..짧은기간의자금으로인해준비한저의결심이물거품되지않게하고싶습니다.직장정보는부평문고다닐시정보입니다.</t>
  </si>
  <si>
    <t>현재면접을보고있습니다.직원15명정도의회사는얼마든들어갈수있지만50~100명정도의회사를구하고있습니다.11월1일부터출근하라고한회사도있습니다.범용선반자격증..경력3년을바탕으로조금더좋은조건의회사를들어갈수있기에투자받은돈으로이번상환금을선결제할것이며12월월급이나오면그&amp;#46468;부터꾸준히갚을것입니다.현재까지대출받은것도한번의연체없이잘갚아왔습니다.100만원이작은돈이아니지만..투자자분의투자로저에겐인생의전환이될수있음을생각하여주십시오.젊음과성실함으로보여드리겠습니다.</t>
  </si>
  <si>
    <t>고금리금융넘아까워요ㅠ</t>
  </si>
  <si>
    <t>안녕하세요~~지금전제인생에서처음으로힘든시기입니다이힘든시기잘해처나갈수있게인도하여주세요제가러쉬에260우리파이넨셜에180만롯데케피탈에100만원있습니다이셋을다통합하고싶어서이렇게머니옥션이란곳을찾았습니다연체안할자신있습니다여러분의많은성원바랍니다^^</t>
  </si>
  <si>
    <t>지금전월220만원의급여를받구요연봉은2600만원가량댑니다생활비는약40~50만원가량이구요통신비5만원보험비19만원이렇게가금융비빼고고정으로나가는금액입니다지금우리파이넨셜러&amp;#49856;에다갚으면12개월로갚아가렵니다믿고투자하세요제가이번4월에직장이문을닫고조금모아둔300만원가량으로소자본장사를하였는데요거기서돈을까먹었습니다제가한장사는회포장만장사이었습니다그래서이렇게글을올립니다글재주가없어서글을잘조리있게안되네요여러분이것만알아주세요연체걱정마시고믿고투자하세요..^^</t>
  </si>
  <si>
    <t>공부방창업으로인한자금대출</t>
  </si>
  <si>
    <t>회사를다니다공부방을운영하게되었습니다.위치가공부방을하기좋은곳으로이사를가게되어이사비용시설비가조금모자라신청하게되었습니다.한지몇개월안되서회원이많지않지만이사를하면많이모집이될것입니다.기존대출회원으로재대출합니다.성실히상환할것입니다.계약을한상황이라급해서부탁드립니다.다시한번기회를주세요.</t>
  </si>
  <si>
    <t>20일까지회비가완납되기때문에25일이면충분히상환할수있습니다.그리고회원이더많아질것이라월소득연소득도올라갈것이구요꼭좀부탁합니다.</t>
  </si>
  <si>
    <t>아버님눈수술과치과의료비</t>
  </si>
  <si>
    <t>아버님눈수술(녹내장)과치과치료비(앞니4개)를제가큰아들이어서도움을드리고자하는데,저희식구4명이서제수입으로살아가고있기에이렇게이곳에신청을합니다.11월3일에치과인플란트결재를도와드려야하는데,진짜막막해서이렇게글을올립니다.동생이랑상의해보고,일단저는가정이있기에동생이나머지500정도는마련을한다고해서이곳에이렇게글을올리게됐습니다.동생이랑형제는2명인데,아버님은이번치료가끝나면두고두고갚는다고하시는데,갚는걸원치는않지만,제손으로아버님의치료에도움을드리고싶습니다.장남이자,큰아들로써할도리를할수있게도움부탁드립니다.</t>
  </si>
  <si>
    <t>올해연봉이2380만원입니다.한달평균세금공제한금액이185만원정도통장에입금됩니다.그중에서주거생활비50만원하고,금융상환30만원,교육비50만원정도제외하면55만원정도여유가있습니다.그중30만원정도는매달상환이가능합니다.저를믿고빌려주신다면후회는하지않게먼저상환하겠습니다.</t>
  </si>
  <si>
    <t>두번째도전입니다.생활자금이필요합니다.</t>
  </si>
  <si>
    <t>아파트단지에서옷장사를하고있습니다.이번사업확장때문에가지고있던여유자금을전부투자하게되었습니다.대출을알아보려고했지만카드나은행거래가적어고금리사금융밖에는대출조건이되지않았습니다.그래서이머니옥션을지인의소개로두번째로도전하게되었습니다.사업재오픈날짜가11월중반으로계획되어있습니다.그전까지사용할생활자금이필요합니다.투자자님들께서저를믿고투자하신다면,가계부담이크지않은돈이기에상환하는데에는무리가없습니다.많은관심과투자부탁드립니다.</t>
  </si>
  <si>
    <t>월고정수입이대략180~220만원정도나옵니다.재오픈하게되면매장이더커지는관계로수입이더늘어날것으로예상합니다.남편의고정수입은80만원정도급여통장으로수령하며4대보험가입되어있고,70만원정도현금으로수령하여총150만원정도나옵니다.시부모님을모시고살아서생활비가만만치않습니다.생활비:-공과금20만원-식대및,소모품구매비용70만원-자녀교육비50만원-보험및통신비35만원-곗돈50-기타25~30만원총최소수입330중고정지출비용이250만원정도됩니다.한달에117.000원의상환금액은충분히갚아나갈수있습니다.타대출이나,카드사용이전혀없기때문에믿고투자해주십시오.</t>
  </si>
  <si>
    <t>세번째도전입니다.</t>
  </si>
  <si>
    <t>투자자님들께어떻게믿음을드려야할지,어떻게해야도움을받을수있을지저로서는아직도답답하기만할따름입니다.사금융에서쓰고있는650만원을채무통합하려고700만원을신청했다가두번이나유찰되었습니다.....이자만내고있고원금은하나도못갚고..적금도들지못하고너무막막합니다..이제는투자자님들께솔직히터놓고말씀드리겠습니다.머니옥션을통해서이자와원금을같이상환하고싶습니다두군데각각100만원씩묶여있는사금융대출을200만원이라도원금과같이상환해버리고싶습니다.집에도움을청할수있는상황도아니고이렇게얼굴도모르는분들께부탁할수밖에없습니다.부탁드립니다.</t>
  </si>
  <si>
    <t>월급여150이상입니다.인터넷쇼핑몰회사에서일하고있고오프라인매장과같이있어서망할일은절대없습니다.아껴쓰고또아껴쓸것입니다.나머지450대출있는것도조금씩이라도중도상환할예정입니다.꼭연체하는일없도록할것입니다.부탁드립니다.교통비로10만원정도회사에서지원해줍니다.사금융대출이자는20만원정도구농협에서받은학자금대출이자는5만원입니다.회사에도시락을싸들고다니고있어서식비나가지않습니다.어렵더라도1년내에아끼고아껴서전부상환하려고합니다.</t>
  </si>
  <si>
    <t>좋은아이템이있어서사업자금대출을받으려고합니다.연체기록없음</t>
  </si>
  <si>
    <t>초기대출을은행이아닌사금융에서받아서ㅠㅠ물론다갚았지만.나중에알고보니은행대출이어렵더라구요.영어권여행사를같이하는데굉장히좋은아이템이있어서대출을받으려고합니다.여행상품은개발된상태구요.홈페이지를새로만들고,홍보하는데드는비용입니다.기존수익이있어서부담이안되지만열심히해서빨리갚겠습니다.</t>
  </si>
  <si>
    <t>매월원리금균등상황을하겠습니다.월소득이500만원정도되고.물론대출이자등들어가는돈을제하고도충분히연체없이가능합니다.최대한빨리갚을수있게열심히뛰겠습니다.</t>
  </si>
  <si>
    <t>제가일전에급한자금이필요로하여사금융에서대출을받았습니다.그당시급한사항인지라고금리인지알고잇으면서도대출을받았는데..조금이라도저렴하게금리인하를하고싶습니다.</t>
  </si>
  <si>
    <t>산와머니250러시앤캐쉬200조이크래딧2003건의사금융을작년12월경에이용하였습니다매달14만원선부터15만원조금안되게2년약정하에44만원선을내고있습니다.현근무지에서월180만원수입을벌고있으며연체는절대없게상환잘하겠습니다.</t>
  </si>
  <si>
    <t>6개월전옥션에서출자받고한번도연체없이완납했습니다..이가상해서조금의돈이필요해서또다시대출신청합니다..상환은이제까지밀린적이없습니다..부탁드립니다..</t>
  </si>
  <si>
    <t>매달급여일이15일입니다..이제까지월급밀린적이없고매달잘입금하겠습니다..</t>
  </si>
  <si>
    <t>다시한번신청합니다...</t>
  </si>
  <si>
    <t>네저는이번에2번째로머니옥션을이용합니다...물론1번째대출은연체없이다상환하였습니다...이번에는환승론이목적입니다.....연체없이성실이상환할수있습니다...믿고투자부탁드립니다</t>
  </si>
  <si>
    <t>우선저는운송회사에서일을합니다...연봉은약2200정도됩니다...현부채는카드론3군데대략1000만원정도이고캐피탈860정도남아있습니다...물론연체없이잘갚고있습니다...나머지은행대출350정도있습니다카드론-캐피탈-은행대출까지모두환승할예정입니다....월고정수입은140정도입니다....충분히상환할수있습니다...생활비는대략30정도면생활이되구요더아껴쓸계획입니다...작은회사지만담달에월급인상계획이있습니다분명히말씀드리지만성실한상환은약속합니다..이때까지지켜온신용도를지킬수있게많은투자부탁드립니다투자자분들께민폐를끼칠일은절대로없게하겠습니다..</t>
  </si>
  <si>
    <t>믿고투자해주십시요</t>
  </si>
  <si>
    <t>저를믿고투자를해주세요!</t>
  </si>
  <si>
    <t>저희부모님께서가게를운영하고계십니다..하나는펜션을..하나는문구점을...문구점은제가거의관리를하고있는와중에..가게입금할돈가방을잃어버려서..이번달가게물건대금때문에신청하게&amp;#46124;습니다..어떤분들은부모님가겐데그냥부모님꼐말하면된다하지만..지금집사정상말못꺼네고제가일을처리하겠되었어요..부탁드립니다..사람한번살리는셈치고!도와주세요!믿음주신만큼열심히벌어서갚아나가도록하겠습니다!</t>
  </si>
  <si>
    <t>달달이200만원월급받고있습니다..거기서사금융32만원정도지출하고있고요카드대금으로50~60만원정도나가고있어요..그외에생활비로30~40~만원나가고요~그리고적금70만원부으는게있는데요..생활비쪼개어서~납부할능력은됩니다!!기다릴꼐요!!부디도와주실것을믿습니다!!</t>
  </si>
  <si>
    <t>상환능력이충분한39%의이자를드립니다.</t>
  </si>
  <si>
    <t>낙찰이되었는데심사탈락이되었습니다.이유인즉등급이낮다는이유였습니다.물론신용등급도대출의중요한요소이긴하지만그걸알면서도이렇게또신청한이유는신규대출이아닌기존대부업대출금액을통합상환의목적이있다는겁니다.신규대출이라면월지출금액이커지기때문에신용등급이중요한요소이겠지만저의경우는신규대출이아니기때문에오히려월지출금액이줄어들기때문에상환능력이충분하다고생각하기때문에다시한번신청합니다.꼭읽어봐주시고투자결정부탁합니다.저의신용등급으로봐서는아무리상환능력이확실하다고하지만환승론을하기에부족한신용등급일지모릅니다.신용카드도사용하고있는신용에는전혀이상이없습니다.하지만이렇게신용등급이떨어진이유는1년전쯤중개업자의말을믿고대출신청했다신용과다로신용등급이떨어진후쉽사리올라가지가않더군요1년넘게신용관리를주의를주고있지만평점을올리기가어렵더군요하지만제가자신있게환승론을신청하고꼭읽어봐주시라는말을할수있는건신규대출이아니고환승론이기때문입니다.대출금액이많아지는즉월원리금지출이많아지는신규대출이아니고기존을대출을통합하는환승론이기때문에평가되는신용등급에상관없이월원리금지출금액이통합되므로써30%정도로밖에되지를않기때문에상환능력이현재보다더욱확실해지며오히려연체가능성이없다고확신하기때문에머니옥션및투자자님에게환승론투자를자신있게부탁드립니다.다시말하지만보여지고평가받는신용등급보다상환능력이더욱확실해지는환승론이기때문에환승론이승인이된다면투자자님및머니옥션은절대연체없는높은이자율을받게될것입니다.저의대출목적은기존대부업대출통합및저이율을갈아타는목적으로월상환능력이더크게하는데목적이있습니다.기존대출금은잔액기준산와머니130만원정도2006년12월신청스타60만원정도2007년3월신청원캐싱140만원정도2007년3월신청으로약330만원정도되고월지출금액45만원정도됩니다.중요한건월45만원정도의월지출금액을단한번단하루도연체를하지않았다는사실입니다.ㅣ그러므로환승론이승인이된다면월지출금액이20만원정도로출어들므로저의상환능력은의심하지않아도됩거라생각됩니다.하지만저의강한상환능력에도불구하고신용등급이낮으므로33%라는환승론이자율치고는높은이자율을책정함으로써머니옥션및투자자님이저에게투자를해주신다면절대연체없고신규대출못지않은높은이자율을가져가실수있는기쁨이함께하실겁니다.</t>
  </si>
  <si>
    <t>현재4대보험가입직장에서근무를하고4대보험료제외하고실수령액200만원을받고있습니다.머니옥션기존대출상환금:36만원기존대출상환금:45만원이지출금을20만원대로줄이는데목적이있습니다.핸드폰및용동:20만원차량유류비:30만원주거생활비:20만원월고정지출금은150만원남짓이고환승론이통과가된다면월고정지출금이120만원대로줄어들므로여유자금이70만원이상생기니까대출상환금은전혀문제가없습니다.</t>
  </si>
  <si>
    <t>안녕하세요(__)다시신청합니다</t>
  </si>
  <si>
    <t>오늘새벽에대출신청을했었지만가게레서취소하고다시신청합니다정말필요한드럼세탁기구입비용만신청을합니다가장친한친구한명이다음달에결혼을하는데드럼세탁기를선물로해주기로몇달전부터약속을했었습니다.제가작년가게오픈할때가게에150만원정도의벽걸이tv를선물로해줬기에이런고마움을친구결혼할때작게나마선물을해주고싶습니다지금가게매상은8.9.10월보다평균적으로10~15만원상승중이라서힘들지는안습니다만드럼세탁기를한번에사줄여유자금으로는힘들기에한달에7만원씩납부를하고자합니다36개월은저나투자자분들께어느정도괜찮은조건이라고생각되어서36개월로신청합니다저는월상환금이7만원대라는거투자자분들은소액이지만이자가많이붙은다는것이괜찮다생각되었습니다(__)이달말일부터담달중순까지5건의결혼식과&amp;#46029;잔치가있기에적지않은금액이나갈거같아서세탁기값을여기서대출받고한달에7만원씩납부하고자합니다많은관심부탁드립니다(__)벌써그친구를알고지낸지도10년입니다..같이먹고자고정말친한친구이기에대출로라도세탁기를꼭사주고싶습니다!!(__)</t>
  </si>
  <si>
    <t>8월~10월까지평균수입은250~260입니다여기서부가세신고금액가게인테리어보수비등을목적으로40~50만원따로분리하며머니옥션상환금44만원여원제핸드폰담배값등한달에50정도가사용됩니다...지출이약140~150입니다이번달수입은약...300~310정도를예상하고있습니다^^신용카드로세탁기를사시지요라고하실분들이많으실텐데카드는지금가게야채.과일등을매입하는용도로만쓰고있으며한도또한100정도로맞춰놓고쓰고있기때문에사용을하기가힘듭니다..;;한도가높으면제가개인적으로사용을많이할거같아서요..^^;;드럼세탁기금액이100~130사이입니다.이왕선물해주려는거오래쓸수있게좋고튼튼한걸선물로해주려합니다부탁드립니다(__)</t>
  </si>
  <si>
    <t>3분만시간내서읽어주세요</t>
  </si>
  <si>
    <t>7월달정말친한언니가울며불며한달만쓰고준다고300만원을급하게빌려달라고해서빌려주게되었는데이제와서개인회생에들어갔다며자료송부서를보내왔습니다.저는정말기가막히고눈물만나옵니다.지금친정집에같이살고있는데바닥에물이올라와뜯고새로보일러를깔아야하는실정에다이참에연탄보일러를설치하려하는데이렇게되어서방에보일러도안되고옥장판에의존하고있으니정말한푼이아쉬운데목돈이없는터라막막하기만합니다.</t>
  </si>
  <si>
    <t>좀어렵지만그래도이자만큼은한번도연체하지않고잘갚아나가고있습니다.목돈이없는터라이럴땐정말난감하지만신용만큼은꼭지켜나겠다는생각은변함없습니다.도움주신다면신용으로보답드리겠습니다.</t>
  </si>
  <si>
    <t>회사출퇴근문제로중고차구입을하기우해..</t>
  </si>
  <si>
    <t>다른대출건은없고주수입원은다니는회사에서약200정도수입이있습니다</t>
  </si>
  <si>
    <t>머니옥션을찾았습니다.여러분들의도움을필요로합니다.</t>
  </si>
  <si>
    <t>지난2000년부터시교육청산하교육연수원과소속교육청교원직무연수지도강사로활동하였습니다.그리고시교육청소속학부모교육원에서전문강사로활동해왔던교육운동가였습니다.그동안의경험과지식을살려효현스마트국어논술프로그램을준비하여2008년7월15일자로특허청서비스등록제0170708호(교재출판업,국어학원경영업,논술학원경영업,학습지출판업)를받았습니다.초등4,5,6학년용교재각10종(총30종)의교재를편집기획하여현재6학년용6종,5학년용1권,4학년용1권을편집제작인쇄한바있습니다.교재는획기적이며상당한경쟁력이있었습니다.오는8월부터는본격적으로교재개발및편집제작에들어가야합니다.이런과정에서현재가지고있는아나로그복사기사용에는불편함과기능의한계가있어서,복사기의기능이다양하고보다편리한디지털복사기의구입이절실하였습니다.그래서디지털복사기를구입하고,초등교재개발을2010년에마무리한후,2011년에는중등용(상,하)2레벨의교재를각각10종20종을개발할계획입니다.그리고학부모교육원과교원연수를통한인적자원을통해방과후학교,홈스쿨,교습소등다양한분야에교재를보급할예정입니다.지난2003년부터사업자등록을하고교육원을운영해오고있으며,교육청,학부모교육원,대학등에서강사료도일부생활에도움이되고있습니다.</t>
  </si>
  <si>
    <t>현재대출은다음과같습니다.1.스타상호저축(2009.07.09)200만원대출잔액1,263,000원(원리금월122,000원)2.국민은행행복드림론(2009.10.09.)500만원대출잔액4,835,000원(장기원리금월83,000원)3.롯데캐피탈500만원대출잔액4,497,000원(원리금월288,481원)(이상3개대출10,595,000원.월원리금상환493,481원)한국신용정보에검색되지않는대출은다음과같습니다.1.위드캐피탈마우스론(2010.6.16.)400만원대출(2010.7.20.1회170,272원입금)2.러시앤캐시(2010.6.9.)200만원대출(2010.7.9.1회132,000원입금)(이상2개대출6,000,000원월원리금상환303,272원)위드캐피탈과러시앤캐시는여름방학을맞이하여수강생모집을위한전단지제작및배포경비로사용되었습니다.그리고교육원도로편바깥쪽유리창전면에썬팅비용으로사용되었습니다.이상으로총대출금약1,600만원이며,월원리금상환액은약80만원정도지출됩니다.사무실임대료(월50만원),전기세(약8만원),전화세(약5만원)등의지출이있습니다.현재위대출건이자납부에있어서단하루도연체가없습니다.</t>
  </si>
  <si>
    <t>소득에비해신용등금이낮아(8등급)고금리대출을긴급으로(1-2개월내)사용하여이의전환목적및일부생활자금사용</t>
  </si>
  <si>
    <t>현재저축은행에서1300만원정도대출금이있으며이는모두1달여전에받은것임.대출이자가약38%에해당하여이의전환을목적으로함.월소득에서상환예정</t>
  </si>
  <si>
    <t>여러분의믿음에보답하겠습니다</t>
  </si>
  <si>
    <t>그동안투자자여러분과머니옥션덕택으로많은도움을받았습니다.다시한번진심으로감사드립니다.*대출목적-산와300,러시200상환,일부생활자금-신한520,신한카드235,씨티90프리워크아웃에포함된대출로현재13회입금완료(연체없음)-처음에는금액이커져서대부업상환만생각했는데심사전화후한꺼번에정리하는것이더좋을것같아변경해서올립니다.염치없이또다시대부업대출을받았습니다.급박한상황(둘째형채무관련)에은행권대출은어렵고캐피탈,저축은행은조회나대출기록으로인한신용하락이부담스러워사금융권을이용하였습니다.머니옥션을이용할까싶어대출신청을하려는데6개월이지나야신청이되더군요.그래서우선은급한대로사금융대출을받고나중에머니옥션에환승론을신청하자라고생각했습니다.예전형이어렵고아버지수술로인해여유없이보낸기간이꽤됩니다만그래도나름잘극복해왔고(투자해주신분들과머니옥션이사실많은도움이되었구요)이젠좀나아지려는찰나에또시련이찾아오더군요.이게인생인지내업보인지속상해하다그래도가족이라는멍에는벗어버릴수없어서있는돈없는돈끌어다도와주다보니버티고는있지만생활에여유도없고무엇보다사금융없애버리고싶어이렇게또다시문을두드리게되었습니다.투자부탁드립니다.다시한번믿음으로보답하겠습니다.</t>
  </si>
  <si>
    <t>1.소득:세후270만원(연봉4200,작년기준세후4000정도)8월부터형이일정금액송금하기로약속2.대출/상환금액:33백만/116만원-우리은행:2,500만/월59만(원리금균등)-프리워크(신한은행/신한카드/씨티은행)800만/25만원-산와/러시:500만/32만원(산와24만:원리금균등/러시8만)3.기타지출내역:90~110만-변액보험30만(1년경과,)-연금저축15만(4회)-집세35만(보증금300)-통신/케이블10만-식비/교통비15만원이내(주말비용,용돈포함)식비/교통비는거의지출없음.(연구소식당,도보출퇴근)3.상환계획:월110~120만원확보-기본여유자금:270-(116+100)=50만-산와/러시상환시:32만-카드론등상환시:25만-현재최소확보되는금액이110~120만원정도-대부업이자를기왕이면투자자분들께드리고싶습니다.-여유자금이아주많진않지만상환에큰무리는없습니다.현재기존대출이많고금융상환비용이많다는거잘압니다.그래도조금씩나아지고있기에희망을갖고열심히살고있습니다.부디저를믿고투자해주십시오!믿음으로꼭보답하겠습니다!!!*앞경매에투자해주신분들을번거롭게해드려죄송합니다.저를믿고다시투자해주시면감사하겠습니다.</t>
  </si>
  <si>
    <t>더욱열심히일해보려합니다.</t>
  </si>
  <si>
    <t>현재홈페이지제작과,편집디자인등의일을하고있습니다.학교내에보육센터에서일을하다보니한계에부딪혀좀더큰곳으로나아가일을하려다보니돈에서문제가생기네요.대출받는돈의사용처는임대보증금일부,일부장비구매등에사용하려합니다.더욱열심히일해보고자문을두드립니다.</t>
  </si>
  <si>
    <t>-기존대출학자금대출450만원중잔액170만원(이율2.5%)/월21만상환롯데캐피탈500만원중잔액334만원(이율32%)/월27만상환-주수입원홈페이지제작,편집디자인(인쇄,출력포함)주문형홈페이지제작으로디자인과프로그램개발을하고있으며월2건정도작업을진행하고있습니다.보통작업이후유지보수도함께진행되기에부가수입이있는상황입니다.편집디자인은주거래처에꾸준한납품을하고있으며디자인과작업결과물납품을하고있습니다.월수입은평균500~600정도되나약간의편차가있습니다.-고정치출내역핸드폰사용료7만</t>
  </si>
  <si>
    <t>절대연체는없습니다.</t>
  </si>
  <si>
    <t>1.환승론을찾다여기에등록하게되었습니다.2.고금리대출을저금리로환승하고싶습니다.</t>
  </si>
  <si>
    <t>1.총대출금액은1800만원정도이며그중고금리가800만원정도입니다.기존대출의한달총납부금액은80만원정도이며그중원금을납부하지않으며이자만납부하는고금리가있어저금리로바꾸어원금상환을하며납부하고싶습니다.2.월급은190만원정도이며(4대보험제외)한달납부금을제외하면30~50만원정도씁니다.(핸드폰요금포함)저금리로바꾸면한달의납부금액이많이줄어생활하는데아무지장없이성실히납부하며살수있습니다.어릴적실수로신용등급이낮아이렇게되었습니다.한번만도와주시면절대연체는없이성실히납부하겠습니다.</t>
  </si>
  <si>
    <t>조금더여유있게사업소득을관리하고싶습니다.</t>
  </si>
  <si>
    <t>*대출목적:고금리일수상환-계획하여소득관리안녕하세요.우선저는작년에학원의규모만을보고다른여러가지사항들을고려하지않은채현재운영중인학원을인수했습니다.그동안의경력에자신이있어서큰돈을투자하여인수했습니다.올봄부터몇달간학원운영이매우어려웠었고,캐피탈,사금융,일수까지사용하게되었습니다.(이때중개업자를통한캐피탈사금융이용으로신용도도더떨어졌습니다.)지난달부턴새프로그램을도입하며학원운영이많이좋아졌고,학생과학부모의신뢰도높아져원생도늘고상황이좋아졌습니다.그러나일수를낸것이계획성있는학원운영을힘들게합니다.사금융은이자가높아도한달에한번이고상환기간이길어부담이없지만,일수는엄청난고금리에매일돈을보내야해서사실소득부분을제대로관리하기가힘듭니다.지금도매일20만원씩일수상환으로나가고있는데일수를없애고,학원에서의소득으로계획을세우고현재이용중인캐피탈,사금융도빨리갚아신용등급도올리고자합니다.</t>
  </si>
  <si>
    <t>&lt;사업수익&gt;총매출:카드매출+현금2700-2800만원순이익:약500~600만원(월)현대출상황은아래와같습니다.&lt;대출로인한월이자&gt;금융권+사금융:월75만원(일수에비하면아무것도아니지요)&lt;기존대출-금융권&gt;농협신용대출1000만원신용보증재단1000만원캐피탈400만원&lt;사금융&gt;3군데에서800만원---------------------------마음같아선캐피탈과사금융모두갚고신용등급도올리고싶지만,우선일수만해결이되어도(1000만원빌려반정도갚고지금600만원정도남은상태입니다.)캐피탈과사금융은오래걸리지않고갚을수있을것같습니다.투자자분들께서700만원을투자해주시면우선남은일수금액을모두변제하고사업소득을좀더계획성있게사용하고자합니다.투자자분들께서안정적으로수익을얻으실수있도록원리금균등상환은꼭날짜를지키며,상환일전에입금토록하겠습니다.도와주시길부탁드립니다.증비서류는사업자등록증,전세계약서,주거래통장내역서,등초본을보내겠습니다.내일오전팩스로전송하겠습니다.</t>
  </si>
  <si>
    <t>유찰로제신청성실한상환약속드리겟습니다</t>
  </si>
  <si>
    <t>생활자금이넉넉치않아급히필요합니다.도와주셨으면합니다.</t>
  </si>
  <si>
    <t>상환날짜에맡게신용에금이가지않도록제날짜에갚겠습니다.</t>
  </si>
  <si>
    <t>가장안전한대출회수보장</t>
  </si>
  <si>
    <t>-상환계획을말씀드리면8월12일까지회사상조회대출을갚으면(잔액180만원)8월20일급여일에1천만원재대출이가능합니다.회사대출금이나오면즉시입금하겠습니다.단기자금이필요합니다.(이자는높게쳐드리겠습니다.)*상조회관련자료는증빙제출가능하며,담당자확인가능합니다.-지금의신용상태는아시다시피공기업에다니고하면신용등급이좋아야하는데예전에연체기록(은행이자자동이체일오류)이있어현재신용등급이10등급임,과거에사금융등사용한사실이있으나,약2년전부터는사용한사실이없음.현재자금흐름양호함.예전휴대폰요금</t>
  </si>
  <si>
    <t>저희건물이10년밖에안된가건물인데지붕에서물이새방수공사를하다안되어서슁글로된지붕을다시개량해야된다고합니다갑자기목돈이들어가게되어다시한번부탁드리려합니다.견적이1300만원나와서계획에없던목돈이현금으로지출하려니난감한사정입니다전600만원을이곳에서도와주셔서6개월동안하루에연체없이성실상환하고있읍니다.다시한번부탁드립니다.</t>
  </si>
  <si>
    <t>전학원을경영하고있는데매달400만원정도의순수익입니다.매달은행권이자및원금지출은60만원과머니옥션60만원정도입니다30만원정도는더지출하는데무리가없을것같읍니다지금처럼성실히납부할것을한번더약속드리며투자부탁드립니다.감사합니다.</t>
  </si>
  <si>
    <t>생활자금으로필요합니다,,</t>
  </si>
  <si>
    <t>와이프와맞벌이를하다가둘째아이임신으로직장을그만둔상태입니다,,얼마후면은둘째아이도태어나고하는데모아둔돈은없구해서머니옥션을통해생활자금을대출받고싶어서이렇게신청합니다..</t>
  </si>
  <si>
    <t>상환일을월급받는날로정해서연체없이꼬박꼬박잘입금하겠습니다....</t>
  </si>
  <si>
    <t>발등찍는대출자는되지않겠습니다!</t>
  </si>
  <si>
    <t>사용하고있는제명의카드와,남편명의의카드값정리와200만원은친정어머니임플란트비용으로인해대출신청합니다.</t>
  </si>
  <si>
    <t>1.기대출내역골든브릿지캐피탈953만=&gt;(매달약48만원가량상환중/10월캠코를통해환승예정입니다.)KB카드사용중(한도100만원이라신용도상승을위해발급받았고적은한도때문에,한도를소진하게되면신용도하락하게되는원인중한부분이라정리를원합니다.)2.기타내역남편명의의카드값정리를깨끗하게하고,친정어머니임플란트9월예정중인데,금액200만원정도모자랍니다.이부분제가해결해드리고싶어대출신청합니다.3.재직사항저는5월부터카드사고객서비스팀에파견직으로입사하여재직중이며현재,재직2개월차입니다.햇*론이나,드*론,등의대출을원하였으나재직기간3개월미만이고,급여수령(정식본봉수령)8월이1회차로간주되어,1금융권에서의대출이현재로선불가하여머니옥션을통해대출을신청하는바입니다.급여일은10일이며,6월22일부로업무발령나서근무투입되었구요7월10일6월22일부터7일가량근무한급여가7월입금되었으나금융기간에서는이를정상적인급여수령으로간주하지않았습니다.8월급여수령금액은세전147만원가량.세후137여만원수령되었습니다.이외주말이용해,소형택배물운반알바중인데요.알바는8월까지만하는부분이라소득에포함시키않겠습니다.사용기간을6개월로원하였으나,6개월이하인경우300만원이상신청이되질않아,12개월로신청하였습니다.4.상환계획10월급여수령이재직3개월,급여3번수령으로1금융권저신용자대출이가능한것으로상담을받았습니다.현재,골든브릿지캐피탈건이이자율이높고해서,캠코를통해서전환예정중이며,머니옥션에서의대출로카드부분이정리가되면,6개월이내대출전액상환이가능합니다.현재,남편은공문원으로공제회적금을제외한통장수령되는급여는270여만원이며본인이재직중인회사의업무특성상,기본급여125만원과근속수당10만원,나머지0~40만원의평가수당이더해지게됩니다.앞서말씀드렸듯,8월급여수령분은세후137여만이구요.평균140만원선이될듯합니다.남편이수령하는급여도모두제가관리하고있으며,대부분카드대금때문에지출이많은편이고,그동안은알바를통해서상환에문제가없었습니다.8월까지알바를하고9월부터는주말을이용해학원공부를해야하는터라제급여로는저희가정의모든부채를상환하는데쓰고,남편의급여로저축및생활을하려고합니다.본인급여로기대출골든브릿지48여만원상환/머니옥션67여만원상환/국민은행남편명의대출40여만원상환계획중입니다.5.친정어머니가늘하시던말씀이,"돈은앉아서빌려주고,서서받는다"라고하셨습니다.믿음으로투자해주시는투자자분들께,발등을내리찍는도끼같은대출자는되지않겠습니다.긴글,읽어주셔서감사드립니다.얼마남지않은여름날,가족분들과함께행복한여름날되셨음합니다.</t>
  </si>
  <si>
    <t>소중한도움이필요해요.</t>
  </si>
  <si>
    <t>생활자금용도로사용할예정입니다.대출으받고싶은데타기관에비해서효율적인듯싶어서참여합니다.</t>
  </si>
  <si>
    <t>현재전남대학교대학원에서수료를하고졸업을준비하고있습니다.현재는전남대학교내연구소에서연구원으로일하고있습니다.월금여는150-200정도이고급여통장으로수령하고있습니다.현재타사에서대출이있으나,이금액은아파트마련을위한금액이고현재연체없이상환중입니다.타사대출이용금리는40%정도로월38만원정도를상환하고있고기타생활비로는60만원정도를지출하고있습니다.따라서상환에는무리가없겠습니다.소중한도움에감사드립니다.</t>
  </si>
  <si>
    <t>두번째도전입니다.성실한상환약속드립니다</t>
  </si>
  <si>
    <t>적금담보대출받은이자상환과신용카드대금납부를하고싶습니다.</t>
  </si>
  <si>
    <t>보험설계사일을하면서월기본적으로150정도보장을받고있고요택배일을같이겸하고있습니다.택배는시작한지얼마안되었지만월200으로급여책정을하였습니다.성실한상환약속드립니다</t>
  </si>
  <si>
    <t>빚을벗어나빛을보고싶습니다..</t>
  </si>
  <si>
    <t>대학병원수습간호사입니다..아버지,할머니와살고있는데아버지께서실직을하시는바람에..제가가장역할을하는데..생활이많이어려워졌습니다..게다가기대출상품들이있어서자가부담되이번에갚고..새로운출발을하고싶습니다.</t>
  </si>
  <si>
    <t>현재급여--&gt;150만원9월1일정규직시급여--&gt;260만원*월세+관리비-&gt;50만원*캐피탈-&gt;20만원*카드할부-&gt;50만원(병원치료비..)*카드대출-&gt;20만원*학자금대출이자-&gt;12만원*생활비-&gt;30만원정규직되고나면한달에70~80만원정도여윳돈이생깁니다..9월1일자정규직발령입니다.여태까지단한번의연체도없던저를믿어주세요.</t>
  </si>
  <si>
    <t>환승론신청합니다.성실납부약속합니다.</t>
  </si>
  <si>
    <t>저는현재2금융권은대출이되는상태이며,현재까지단한번도연체나미납을한적은없습니다.하지만카드론과2금융권에서받은고금리대출이여러건으로나뉘어있어최대한빨리정리하고갚고싶은데금리가너무높다보니매월이자와너무적은원금만상환하고있는상태입니다.이번에한번에정리하여계획적으로납입하고정리하려고하는데대환대출이가능한곳이없어이곳을알게되어신청합니다.저는추가대출이필요한것이아니고지금현재보유한대출을더계획적으로뚜렸하게상환하기위함이목적입니다.저를믿고투자해주신다면절대후회하지않으실것입니다.성실히납부할것을약속드립니다.</t>
  </si>
  <si>
    <t>현재제가보유한대출은국민은행마이너스대출5.000.000원(상환이내년3월까지입니다.)국민카드현금서비스이용금액6.000.000원할부잔여금액3.300.000원롯데카드카드론3.500.000원우리파이낸셜신용대출5.500.000원(800만원대출후잔금입니다.)총23.300.000원입니다.저는현재까지단한번도연체하거나미납된적은없었습니다.할부와리볼빙신청이되어있고매달월급으로최소한이자납입에는문제는없습니다.하지만거의매달이자와적은원금만불입하고있어,아무리시간이지나도원금이좀처럼줄어들지않고이곳저곳에서받다보니너무힘들었습니다.그렇다고추가대출을받자니현금서비스이용금액이크다보니은행은어렵고제2금융권이상에서받아야하는데카드론과현금서비스이용금액이크다보니자연히신용등급도떨어지고(현재5등급)현금서비스가200이상이면은행대출이나2금융권도금리가매우높아진다고하더라구요.다만몇달만이라도누구에게빌려서신용을회복한뒤에다시낮은금리로대출을받았으면했지만그것도여의치않았습니다.또상환을목적으로하는환승대출이아닌추가대출만가능하여이용할수있는한도도크지가않았구여.저는절대미납하거나하는일은없습니다.그건정말약속드립니다.이번기회에도움을주신다면정말성실히납부해서꼭신용으로보답하겠습니다.저는현재대출을더계획적으로갚고신용회복을하고싶어신청하는것입니다.제급여는22.000.000원으로매월세금공제하고1.692.000원씩을받습니다.매달생활비와통신비등으로30만원정도지출이있습니다.그외에는절약하려고하여거의나가는돈이없습니다.제가신청한스케줄대로만된다면줄어드는원금을확인할수있어서저도더이상스트레스받지않고상환할수있을것같습니다.이런경우개인회생등을신청하는경우도많이있다고하더군요.저는그렇게는하고싶지않습니다.최대한제힘으로다상환하고싶구요.꼭이곳에서도움을받았으면하며,다시한번성실히납부할것을약속드립니다.</t>
  </si>
  <si>
    <t>39.8%캐피탈대출상환하고싶습니다.도와주세요.!!</t>
  </si>
  <si>
    <t>2008.12월저희가모시고살던시어머니께서뇌졸증으로쓰러지셨습니다.당시의식이없으셨고,대학병원중환자실에입원해계셨습니다병원비는하루에몇십만원씩늘어났으나,어머님만의식이돌아오시면된다는생각으로치료에최선을다해달라고병원에부탁을하였습니다.한달병원비가5-600만원이었으나당시한분계신아주버님께서반을부담하셔서그나마갠찮았으나그다음부터는힘들다고부담을못하시겠다고하셨고,그모든부담은고스란히저희부부에게돌아오게되었습니다.두달후에의식이돌아오셨으나심각한뇌손상으로정상생활을하시지못하셨고,지금또한그러한상태십니다.의식이돌아오신후에는병원에서더이상치료가없다고하여퇴원하여월120만원하는요양병원으로모셨습니다.지금생각하면당시제가집에서모셨으면좋았을텐데아주버님께서도와주시겠지하는생각으로또아이들학원비라도벌려는양으로전직장생활을하였습니다.하지만한두달이지나도아주버님께서는알아서하라고하셨고,저희부부는담보대출과보험약관대출까지받아서병원비를충당하였습니다.작년3월에는건강보험공단에요양급여를세번에걸쳐심사를받아현재2급으로어머님께서는월40만원에요양시설에계십니다.저희부부가힘들어하는걸아시고시아주버니께서20만원을부담해주시겠다고하셔서지난7월30일부터는저희부부부담은20만원으로줄었습니다.하지만이미지친상태고병원비때문에친정형제들에게빌린돈을6월에돌려줘야할상황이라서캐피탈과신협에서대출을받아서돌려주었더니신용등급이많이떨어졌습니다.아직친정동생에게줄돈이조금남아서이리저리대출받아보려다신용은더안좋아지더군요.하루하루이자가늘어나는캐피탈생각하면잠이오지않습니다.안쓰고아꼈는데이렇게돈때문에힘들어보니별생각이다납니다.투자자님들께는성실상환으로보답하겠습니다.꼭부탁드립니다.감사합니다.</t>
  </si>
  <si>
    <t>-대출현황-1.현대캐피탈2.신협신용대출-월소득금액;140만원-월지출내역-1.현대캐피탈:30만원2.신협:150.000원3.핸드폰요금:5-6만원4.차량(출퇴근용경차)-유류대15-6만원</t>
  </si>
  <si>
    <t>안녕하세요우선,안정적기업에재직중이므로젊은나이게과도한욕심으로손실이있었답니다^^;;사회초년생이너무무리한손실을입어서타격이컸었답니다^^그래서,사금융조회도하고(신용등급이런건생각도못했었죠ㅠ.ㅜ)대출도받구하다보니신용등급이매우낮습니다낮은신용등급은사회생활(금융생활)에제약으로작용하더군요..신용등급상승과고금리이자의저리화를위해이렇게투자자님들께도음을청합니다대출건수3건(카드사등)줄여서신용등급을향상하고자합니다</t>
  </si>
  <si>
    <t>(급여액)1.직장_정규직_2년근무월실수령액(170만원이상)2.부업7월부터안정적부업(퇴근후)을하여서부업금액은현금수령하며60만원입니다3.따라서실수령액은(230만원입니다)4.(지출비용-금융권비용)현재금융권이자비용은80만원이며,내년1월부터는70만원으로줄업들게됩니다5.(지출비용-사금융)사금융지출비용은매월원금균리상환으로매월40만원입니다사금융은산와,러쉬등이며이부분도부담되지만금융권먼저납부(카드,캐피탈)한후신용등급상환시전환하고자합니다6.(생활미용)생활비용은아파트관리비등이며13만원기타용돈:매월30만원적금은매월30만원펀드는20만원입니다월급여실수령액230만원중금융권80+사금융40+적금/생활비93만원입니다투자자선생님들께서700만원투자해주시면아래와같이사용예정입니다1.250-&gt;카드론완납2.300-&gt;씨티캐피탈완납3.150-&gt;hk상호조축은행완납현재우리카드는26개월균등상환남았으며,hk상호저축은행은원금과이자함께납부중입니다지금생각은사금융비용도40만원도적은비용이아니고이자도우리카드등에비해쎄지만우선우리카드,hk상호저축은행씨티캐피탈등을완납해금융권대출건수를3건을감소하면신용등급이많이올라갈것이라고생각됩니다또한,금융부담도지금보다줄어들게되고요머니옥션투자자분들께는안정적인수익이발생할수있도록원리금균등상환약속을지키며,상환일전에가상계좌로입금토록하겠습니다그이후에신용등급이올라가면,사금융부분은금융권으로돌리고자합니다도와주시길부탁드립니다증빙서류는직장급여,재직증명서,원천징수영수증,신분증,등초본등등모두팩스로요청하시면바로보내드리겠습니다</t>
  </si>
  <si>
    <t>한번만눈여겨봐주세요.</t>
  </si>
  <si>
    <t>참사는게빡빡하고힘이드네요..결혼1년조금넘은주부입니다.문득결혼전생각이나네요..결혼만하면우리둘만있으면세상누구보다행복할것만같았던..결혼전친정의반대와부딪히면서도마음변치않았던결혼할때받는다는그흔한금가락지하나없이결혼을하고,우리보다더한사람도있으니그생각신랑의성실함과정직함을믿고시작하였었습니다.그러나결혼은정말현실이더군요.시댁..말만꺼내도가슴이탁막혀옵니다.시아버지와새시어머니결혼일년동안새시어머니의3번의입원과치료아들이하나인지라그몫의저희몫으로돌아오고당연한겁니다.자식된도리니까요그래도마음은편치않았던게역시저또한나쁜며느리였는지모릅니다.2번의자연유산을겪으면서정말힘들다는생각뿐이안들더군요그좋아야하는신혼생활이말이예요..그런상황을겪으면서도정말알뜰히살려고노력했습니다.결혼전1년후에올려주기로한전세금500만원을마련해놓았었는데아니나다를까엎친데덥친다고친정오빠의사고때문에그돈을고스란히내주고말았습니다.간신히모은500에서300만원을오빠에게내주게되었습니다.시일은지나고마음은답답하여이곳문을두드리게되었습니다.요즘모두들어렵다고들합니다.저희부부또한많이어렵구요..쥐구멍에도볕들날이있다는데저희에게도그런날이올거라믿고있습니다.</t>
  </si>
  <si>
    <t>신랑의조그만한법인업체에서지게차운전을하고있습니다.주말까지쉬지않고출근을하면한달에180~210만원정도를수령합니다.저는비록한달이되지않고아직은교육중이지만인바운드상담원교육중입니다.3개월수습기간동안에1080,000원수령을하고수습기간이끝나면월120~140정도수령이가능합니다.관리비및전기수도세-120,000원핸드폰-180,000원(신랑과저)교통비-200,000원(신랑과저-신랑직장이좀멀어많이나오는편입니다)보험료-190,000원생활비및자동차유지비-400,000원대출상환머니라이프-138,000원산와머니-70,000원케이아이코아즈-140,000원생활비-110만원정도,대출상환-35만원정도총145만원정도가들어갑니다.지난번에는낙찰이되지않아다시신청을합니다.한번만저를믿어주신다면실망안겨드리지않고약속잘지키는사람이되고싶습니다.나머지는지금보다더알뜰이모아만약에저에게기회를주신다면누구보다성실히상환하도록하겠습니다.그리고나머지는정말저희부부만을위해적금을부어3년후5년후10년후에는더좋은모습으로살고싶습니다.많이어려운이때제글을끝까지읽어주셔서너무감사드립니다.희망잃지않고열심히사는모습으로보답드리고싶습니다.</t>
  </si>
  <si>
    <t>회사운영자금재대출신청합니다.</t>
  </si>
  <si>
    <t>다시한번투자자님들의도움을요청합니다.1년전에처음600만원을여러투자자님들의소중한도움으로낙찰받아한번의연체없이정상상환했습니다.이번기회를통해저에게도움을주셨던투자자님들에게재차감사의인사드립니다.이번에는회사운영자금을도움받을까해서글을올립니다.최근거래하는시설관리공단에서조그마한전산관련프로젝트를수주받았는데서버가한대도입될예정입니다.고가는아니고중저가서버가들어갈예정인데서버구입비용이한400만원정도됩니다.완료시점은10월말까지고완료시점에서돈을받기로했으므로서버는미리제가구입해야상황입니다.대부업을이용할까생각도해봤지만어느정도기대출이있어쉽지가않을것같고,또이용한다해도신용등급에좋지않은영향이미칠것같아다시한번머니옥션에문을두드립니다.다시한번제소개를드리겠습니다.현재저는관공서세무관련하여전산솔루션을보유하고있는IT1인창조기업인입니다.과거IT계열전직장에서팀장으로재직하고있을때개발한관련프로그램이현재에는서울8개관공서에서사용중에있으며재직당시회사가직장폐쇄하는바람에관련사업을인수하여2002년에창업하고현재까지사업을이어오고있습니다.1인기업이라회사규모는크지않으나무리한욕심을내지않고10년가까이사업을유지하고있으며나름대로이부분에서는기술적노하우와거래처로부터꾸준한신뢰를쌓아가고있다고자부하고있습니다.현재의수익모델은신규프로젝트사업수주와그에따른전산유지보수,업그레이드비용등이있습니다.</t>
  </si>
  <si>
    <t>현재수익은아래와같습니다.-신고소득금액:월120만원.국세청소득금액증명원신고금액입니다.국민연금,건강보험,소득세세금때문에조금낮춰서신고한금액입니다.소득금액증명원,부가세과세표준증명원서류발급받아보내드리겠습니다.-실질소득급액:세전월420만원.세후월360만원.유비보수비용으로거래처로부터고정적으로통장으로입금되는실질소득금액입니다.1인기업이기때문에직원급여따로없이제가얻는실질소득금액입니다.회사통장내역복사하여보내드리겠습니다.-기타수익급액:고정수입외에사업수주,업그레이드비용으로창출되는비용입니다.때에따라선고정수입보다더많은소득이창출되기도합니다.이부분은부가세과세표준증명원을보시면알수있습니다.월소득120만원*12개월=1440만원이소득금액증명원합산금액이라면2009년기준부가세과세표준증명원은총매출이기재되어있습니다.이서류에신규영업수주비용,업그레이드비용이고정수입과포함하여합산되어산출되어있습니다.부가세과세표준증명원을참고하시면알수있을것입니다.ㅇ월총고정수입[고정유지보수비]:360만원+알파(신규프로젝트수주,유지보수외업그레이드비용)&lt;고정수입내역&gt;-관공서7곳월유지보수비용(평균단가600,000원정도)--&gt;회사통장내역참조.ㅇ월총고정지출[금융비용,생활자금,회사운영비용]:약250만원&lt;월고정지출내역&gt;[저신용자대출받은제1금융권이자]:만기에따라상환금액이다릅니다.-신한은행(580만원):20만원(원리금균등)-국민은행(1,000만원):30만원(원리금균등)-&gt;청약적금담보대출500만원은제외하였습니다.-농협(150만원):10만원(원리금균등)합:60만원[대부업]:만기에따라상환금액이다릅니다-산와**(400만원):25만원(원금균등)-리드**(400만원):15만원(원금균등)-러쉬**(200만원):7만원(이자)-원캐**(200만원):12만원(원금균등)합:60만원[각종생활자금]:-각종공과금:아파트관리비,가스비,전기세,수도료등20만원-교통비(주유비):10만원-통신비(휴대폰,인터넷):8만원-생활비(식대,아기용품,각종경조사비,약간의부모님용돈):40만원-보헙비(식구3명):10만원-기타비용등총90여만원[회사운영비용]-세무사기장료:10만원-사무실임대료(소호사무실):10만원-건강보험료:6만원-국민연금:12만원등약40여만원고정수입대비월지출계산하더라도수입이남습니다.머니옥션에서대출이성사되더라도매달상환하는대는큰어려움이없습니다.추후궁금한사항있으시다면질문바랍니다.제가주로외근이많다보니즉각답변을드리지못하는경우가있더라도밤이든새벽이든성심성의껏답변해드리도록하겠습니다.끝까지읽어주셔서감사합니다.모쪼록댁내평안을기원합니다.</t>
  </si>
  <si>
    <t>부탁드립니다~</t>
  </si>
  <si>
    <t>기존대출이자가부담되어저렴하게바꾸고자합니다.</t>
  </si>
  <si>
    <t>이미300만원을대출한게있는데,이자가매우높아서이자부담을줄이고좀더성실하게부채를상환하고자머니옥션에서대출신청하게되었습니다.기존대출의목적이자기개발교육프로그램의참가비를내기위함이었습니다.나스스로에게성공을주기위해서코스에참가했고,결과적으로좀더많은삶의책임감을가져왔습니다.</t>
  </si>
  <si>
    <t>기존대출금이300만원이고,이자가연46%입니다.매월평균12만원의이자비용지출예정입니다.다음달15일부터내야하는데,머니옥션을보고나서,좀더줄일수있는가능성이있을것같아신청하게되었습니다.지금현재,서울지역,분당지역에서수학과외를하고있습니다.연세대학교를올해초에졸업하고,하루하루자신의삶에도전하고,제약들을넘기위해서열심히뛰고있습니다.한달평균200만원의수입이구요,더늘릴계획입니다.주로지출하는부분이,방세,식대,교통비정도입니다.</t>
  </si>
  <si>
    <t>추석거래처간소한선물비마련</t>
  </si>
  <si>
    <t>추석후내년(2011년)도사업물량이학보되는입찰예정.입찰관련진행및도움주는거래처에서로부담없는간결한추석선물비마련.</t>
  </si>
  <si>
    <t>내년도원만한사업이진행되면,일시불상환예정.사업내용부족할시직장기본급여에서상환월수에맞추어서상환.</t>
  </si>
  <si>
    <t>물품구입비를대출받고싶습니다</t>
  </si>
  <si>
    <t>부업삼아인터넷장사를해왔었는데시아주버니가경기도광주에창고형할인매장을오픈하면서샵앤샵개념으로자리를내주셧습니다..그래서인터넷으로팔던물품(주로의류)를갖다놓고남편이주말에만장사를해보았는데예상외로매출이&amp;#44318;찬았습니다..그래서물건을구색을좀더맞추고속옷등다른물품을좀해보려고합니다..제가가진800만원정도와합해서전액물품구입비로쓸예정입니다저는직장이있어주말에만같이하고평일은남편이장사를하기로하였습니다..오래전남편이사업실패로둘다신용이않좋아진후론둘다직장다니며채무청산한지오래되었고그후론카드,대출일절하지않았었고신용관리에도신경쓰지못하고지냈었는데이번일로제신용을알아보니2007년에휴대폰대금이보증보험에등재되었있는걸알고바로상환하였습니다ㅠㅠ..일단남편과제가고정수입이있고임대료등이나가지않으니큰리스크는없다고생각합니다..투자자님들의현명한판단기다리며상환약속또한확실히지킬것을약속드립니다...</t>
  </si>
  <si>
    <t>기존대출은전혀없습니다..고로월상환금도없습니다..주수입원:재능교육학습지교사로3년넘게근무했으며월수입은220~240정도통장입금되고있습니다..고정지출은아이교육비,생활비정도로100만원가량이고차량운영비통신비약20만원정도나머지는부모님과제용돈정도입니다..대출이후에는대출상환비40만원에나머지는물품구입에재투자할생각입니다..</t>
  </si>
  <si>
    <t>고금리환승및상환</t>
  </si>
  <si>
    <t>안녕하세요!저는올해42세입고결혼하여아이6세아들1명이있습니다.우선머니옥션이라는믿을만하고신뢰가가는사이트를알게되어무척이나기쁩니다.물론대출이성사되고투자자님들의도움이있어야겠지만요.심사숙고하지않은고금리대출로인해큰금액의이자를납부하여어려움을겪고있어이렇게글을올립니다.가장으로써좀더나은생활을위하여잘못된투자(사업등)로인해고금리사금융을집사람과상의없이사용하게되었습니다.참고로집사람이저의신용관리(은행등)를모두하기때문에대출거래을노출시키지않으려고사금융을쓰게되었지요.잘못된생각이었지요.현재저의신용등급은7등급이고,월통장급여는260만원선입니다.연봉으로는3500만원선입니다.요즘도2금융권에서는대출을해준다고자주전화가옵니다.이율은현재보다아주저렴하고조건도좋지만그러나집사람에게대출내역이노출되면어려움이있기에이곳머니옥션을두드리게되었습니다.상환은지금까지도잘해왔고,다만다소저렴한이율로이용하고가급적신속히상환키위해서글을올립니다.투자자님들에게누가되지는않겠습니다.상환일과약속은철저히지킬것이며,만약지켜지지않고그럴리는없지만지켜지지않는다면최후에2금융권에대출을받아서해결하는방안까지생각하고있습니다.그때는모든걸집에노출(오픈)하게되는거겠지요.그럴리는절대없을겁니다.아무쪼록투자자님들의도움을바라겠습니다.감사합니다.</t>
  </si>
  <si>
    <t>1.금융권대출우리은행전세자금대출및마이너스통장2,000만원금융대출은집사람이관리하고이자납입중입니다.2.계획-직장은강남구논현동에위치하며하는일은마케팅부서에서고정급여(260만원선)+를받고있습니다.실적에따라+는늘어납니다.급여제도가금월부터+제도가생겼습니다.-급여중에제가월집사람으로부터받는금액이약70~80선정도됩니다.급여통장을집사람이관리하기때문에모든비용교통카드,전화비,관리비등제비용은집사람이결제를하고있습니다.또한향후+부분은제게별도관리할예정입니다.저의노력과성과가좋다면+의증가로조기상환도가능하겠습니다.집사람에게받는금액은제가향후어떻게쓰느냐가중요하겠지요.</t>
  </si>
  <si>
    <t>약속은꼭지킵니다성실히상환하겠습니다도와주세요</t>
  </si>
  <si>
    <t>안녕하세요.^^우선,안정적기업에재직중으로젊은나이에과도한욕심으로손실이있었답니다.직장생활과뒤늦게대학생활을병행하다보니너무무리한손실을입어서타격이컸었답니다.^^그래서사금융조회도하고(신용등급이런거생각도못했었죠ㅠㅠ)대출도받고하다보니신용등급이매우낮습니다.낮은신용등급은사회생활(금융생활)에큰제약으로작용하더군요.신용등급상승과고금리이자의저리화를위해이렇게투자자님들께도움을청합니다.^^대출건수를3건(카드사등)줄여서신용등급을향상하고자합니다.^^</t>
  </si>
  <si>
    <t>일단기존의대출내역및상환금적어보겠습니다.카드론60만원-20만원우리은행학자금대출800만원-3개월마다25만원한국장학재단400만원-3개월마다이자2만원현대캐피탈차량할부금1000만원-30만원월상환금액-55만원산와머니200만원-15만원러쉬앤캐쉬100만원-6만원월상환금액-21만원현재코스닥상장사인나이스메탈에서일하고있습니다.회계팀에서자금을담당하고있어서연봉은2800만원정도받고있습니다.월급은평균200만원이상받고있습니다.현재부끄럽지만부모님과함게살고있어서특별히나가는생활비는별로없습니다.머니옥션에서대출을받아사금융두곳과캐피탈일부를상환한다해도월상환금은변하는게없지만기간도조금줄이고이자를조금이나마줄이기위해서도움을요청드립니다.머니옥션투자자분들께는안정적인수익이발생할수있도록원리금균등상환약속을지키며,상환일전에가상계좌로입금토록하겠습니다.그이후에신용등급이올라가면,나머지부분도저금리인금융권으로돌리고자합니다.도와주시길부탁드립니다.^^</t>
  </si>
  <si>
    <t>저의열악한신용등급을지키고싶습니다.</t>
  </si>
  <si>
    <t>안녕하세요.머니옥션투자자님들적지않은나이와사회경력이지만누군가애기한금융문맹인인듯한저의열악한신용등급은크레딧7등급마이크레딧8등급.은정상적인신용거래와금융생활에제약이많더군요.부끄럽지만더이상의고금리와신용등급의하락을막고,다시정상적인긍융생활과안정적인미래를위해머니옥션투자자님들께도움을부탁드립니다.</t>
  </si>
  <si>
    <t>부채내역:1.동양생명(자동차할부)2010.2.16대출금:3.000.000원(28.9%)대출잔액:1.983.072원7회차연체없이정상상환중.2.산와머니:2.000.000원(49%)2010.7.8.대출잔액:1.920.914원2회차연체없이정상상환중.3.개인부채:친구에게빌려쓴카드부채.직장:정규직.4대보험가입.연봉2200+연말성과급200.에너지공급회사로회사는튼튼하며월급및상여금성과급제날잘나옵니다.현재월실수령액은135만원정도이며,월부채상환으로33만원가량상환하고있습니다.생활비와교통유류비등으로70만원정도사용거주지를회사근처로이사할계획이며.도보로출퇴근가능월유류비15만원이상절약.생활비지출을줄이고적금통장을하나만들생각입니다.현재많은수입은아니지만현재나가는부채상환비용에서3만원가량더늘어나지만,고금리의이자와신용하락에비하면저에게많은도움이될것같습니다.한번떨어진신용등급은회복하기가정말어려운것같습니다.투자자님들의도움으로기존부채의빠른상환을통해조금이나마저의신용등급에플러스를주고싶습니다.부채정리와함께주거래은행개설적금및자동이체등계획적인생활을통해다시금정상적인금융생활을할수있도록하겠습니다.머니옥션투자자님들의도움으로돈보다도더중요한신용(정말이지뼈저리게후회하고있으며).그동안무지하게관리해온저의신용상태를하루빨리회복하고싶네요.첨부서류:재직증명서.의보득실확인서.급여통장등</t>
  </si>
  <si>
    <t>제가좀안좋은일이생겨서돈이생각지도못하게많이지출되어지금어려운상황입니다주말아르바이트도하고있고하지만좀어렵네요부탁드립니다</t>
  </si>
  <si>
    <t>기존대출국민은행800정도월40만원지출시티파이년셜1300월60자출현대스위스600월20지출산화머니340월18지출러쉬450월20지출상환계획월급여일23일매월연체없이잘내도록하겠습니다12월에여유돈이생겨위사금융대출상환할계획입니다</t>
  </si>
  <si>
    <t>저희신랑한테도움을주고싶어요,도와주세요</t>
  </si>
  <si>
    <t>저희신랑이현재원주시에서양돈업농장을하고있습니다.그런데농장사정이어려워져서지금사료값이너무비싸사료를구입이어려워지고있습니다.사료값을한달에조금씩끈어서갚을수있으면좋겠지만..그렇게는안된다는군요.저희신랑이올래64살인데혼자너무고민을하고있는데저한테는말씀을안하시네요.조금이나마도움을주고싶어요.정말열씨미갑겠읍니다.한번만믿어주시고도와주세요.</t>
  </si>
  <si>
    <t>회사명:명산환경&lt;원주시&gt;입사한지는3년정도되었구요4대보험가입되어있습니다저희회사에서하는일은재활용분리과입니다.월평균급여는140정도입니다.집에서틈틈히부업하는것이80만원정도이구요.합하면200이조금넘습니다.기대출은1.고려상호저축은행&lt;200만원&gt;*월126000원씩상환중이구요3개월째&amp;#46124;습니다.연체없구요,2.농협&lt;햇살론&gt;300만원*월80000원씩상환중입니다연체없습니다.*국민카드1장쓰고있구요카드값은한달에20~정도나오구요*휴대전화1대사용하구요요금은한달에5만원정도납입하구잇습니다*매리츠화재보험=15만원납입하구있구요&lt;1년넘어가네요&gt;*그외다른연체나머그런건없습니다.월평균지출은=70만원정도입니다.잘갚아나아가겠습니다.믿구한번도와주세요.</t>
  </si>
  <si>
    <t>어머니치료목적으로대출을받고싶어요~</t>
  </si>
  <si>
    <t>이번에어머니가이를4개를해넣으셔야하셔서..돈이조금모자르는부분을대출받고싶어요..보험이안되는부분이라가격이만만치않아서..걱정은끼쳐드리고싶지않고제힘으로해결하고싶어요..잘부탁드리겠습니다..^^</t>
  </si>
  <si>
    <t>6년넘게병원간호파트에서근무를하고있어요병원근무외에언니네옷가게에서평일에는5시간정도가게일을도와드려한달아르바이트비만60만원정도월급외에들어오고있구요아버지수술문제로잠시쉬는시간이있었지만..언니네가게도와드리는일은계속햇습니다..당연히지금은이직을해서병원근무를하고있는상태이구요..한달실수입안되도200정도는되요^^한달생활비는카드사용20만원정도에휴대폰비7~8만원과교통비6만원정도..현금생활비10만원(지갑에다현금을넣어두고최대한사용하지않고카드20만원으로생활비해결하려하구있습니다..)그외전기세등..세금8만원..정도예요..현금서비스40만원은제가건강검진을받아보는상황에서비보험검사를해보는걸로인해받은거구요..캐피탈건은저희오빠가이사를하면서받은건이예요연체된적은한번두없구요꼬박꼬박저희오빠가갚아나가는것이기땜에제월급에서제할일은없습니다..원하시면가족연락처도공개해드릴수있습니다.^^*잘부탁드려요..^^</t>
  </si>
  <si>
    <t>대출이꼭필요합니다.</t>
  </si>
  <si>
    <t>고금리상환과이사비용등의생활자금준비입니다.</t>
  </si>
  <si>
    <t>작년11월,6년간의외국에서의사업을정리하고들어왔습니다.전역후바로출국했던터라신용이나금융에관련된관리가전혀안되어있던상태라서,12월머니옥션의많은분들도움으로아내앞으로되어있던불량부채를정리할수있었습니다.열심히돈을모아서다행히4개월만에중도상환할수있게되었구요^^그후여러가지로준비하여지금은안정된회사에서좋은일을하고있습니다.취직전까지반년간큰수입이없이부채정리만하던와중에제신용으로는안전한곳에서대출을받을수없던상황이라대부업에서대출을해서외국에서같이일했던동생들의급한자금들도조금도와주고생활비로도사용했었습니다.(다들고생했던동생들이라서모른척할수가없었습니다^^;;)이제회사에서다음달부터는세금처리도되고국민연금도내는정직원이되기때문에(근무는6월부터했습니다^^;;회사에서도제사정을알고있어서재직증명서등의증빙자료도준비해주시겠다고말씀하셨습니다.)대부업대출건들을전부정리하고준비하고있던전세로이사를하려고합니다.많은도움부탁드립니다.^^정확하게대환할대부업대출을아래와같습니다.개인(확인가능):2,000,000만원(아이가아플때급하게썼던거라너무이자가높습니다ㅠㅠ)아이루리아:2,000,000만원(47%/2개월차)러시앤캐쉬:2,750,000만원(45%/5개월차)전부연체없이그동안이자납입해오고있었습니다.대환할금액총6,750,000원나머지3,250,000원은지금준비하고있는전세집으로이사에필요한물품들이나이사비용으로사용될계획입니다.한국귀국후지금까지부모님(모텔영업중)과함께지냈으나,아이가3살이고영업장특성상교육에도좋지않을것같아서안정된직장이확정된후에전세로이사를하려고준비중이었습니다.대략10월중반이나하반기에이사갈계획으로준비중입니다.^^</t>
  </si>
  <si>
    <t>정확하게대환할대부업대출을아래와같습니다.개인(확인가능):2,000,000만원(아이가신종플루와장염을동시에앓아서급한마음에구했던대출이라너무이자가높습니다ㅠㅠ)아이루리아:2,000,000만원(47%/2개월차)러시앤캐쉬:2,750,000만원(45%/5개월차)전부연체없이그동안이자납입해오고있었습니다.-주수입원그동안해외에서사업을할당시에저와함께프로젝트를진행했던한국회사로취직하게되었습니다.그동안에는PT나공연기획안같은프로젝트건으로진행을하다가6월부터정식으로출근하게되었습니다.(주)모빌엠네트웍스라는공연제작/드라마제작/공연기획등을주로하는업체로써저는기획실소속이며,다음달부터4대보험과국민연금을회사로통합하면서실장으로활동합니다^^-주수입금액회사에서월300만원/프로젝트당30~50만원의추가수입을기준으로근무합니다.-월고정지출업무특성상통화가많아서월180,000원의전화세와개인적으로활동비(?)조로약200,000원/한달에반정도회사차량을쓰면서들어가는비용약100,000원그동안이자를냈던60만원가량그리고나머지는모두아내가관리하고있습니다.^^;아이보험료와가게생활비등은아내의소관이라서^^;;-대출이후의상환계획머니옥션에서처음대출을받았을때도상환목적이었었습니다.그때는해외에서사업이무너질때아내가도와줬던카드론등을정리하는비용이었습니다.그때도바로입금처리하고머니옥션심사팀으로통보하는방식으로진행했습니다.당연히대출상환을제일먼저처리하고그동안고금리로나눠서내었던이자등을모두머니옥션대출로통합하려합니다.보시다시피개인지출약50만원/생활비/이자60만원중이자60만원이큰변화없이고정지출되는것이기때문에그동안대출이자에연체가없었듯이앞으로도연체는없을것을약속합니다.^^</t>
  </si>
  <si>
    <t>사업자금이부족합니다.</t>
  </si>
  <si>
    <t>사업확장으로자금을요청합니다.</t>
  </si>
  <si>
    <t>홈페이지제작및키워드광고대행사를운영하고있습니다.현재까지혼자서일을보다가이번에확장을하여10명의영업사원을채용하려합니다.직원채용으로인한사업자금을요청합니다.</t>
  </si>
  <si>
    <t>현재경기신용보증재단으로농협에1000만원대출이있으며월8만원정도씩상환하고있습니다.리드코프에200만원월121,000원씩6개월째상환하고있습니다.조이크레딧300만원월175,000원씩6개월째상환하고있습니다.키워드광고대행업으로월매출1천만원선이며,순수익500만원이상입니다.월고정지출로는생활비,월세(보험,적금포함)-250만원사업장임대료(보증금500만관리비포함)-78만원대출이자-38만원기타잡비-30만원~50만원총고정지출+기타350~400만원선입니다.매달70만원상환가능합니다.날짜정확히지켜성실히상환하겠습니다.직원모집완료되면직원수당으로월수익은1.5배에서2배이상가능합니다.직원급여는100%수당체계로따로지출되는내역은없습니다.또한사업자체가재료구입등의지출이없기때문에수익은그만큼충분히가능합니다.많은투자자분들의도움부탁드리며성실히납부하도록하겠습니다.</t>
  </si>
  <si>
    <t>높은이자에서벗어나고싶습니다.</t>
  </si>
  <si>
    <t>사랑하는사람을위해..급합니다.도와주세요</t>
  </si>
  <si>
    <t>작년직장에서받지못한급여가700만원정도됩니다.공연제작하는일을했었는데월급제때못받아도회사살려보겠다고열심히일했지만사장은도망을가버리고급격히생활이어려워져친구들에게아쉬운소리하고대부업까지도알아보고별짓다하던중에여자친구가군말없이선뜻저를도와주었습니다.돈못받아가며일할때도묵묵히지켜봐주던사람인데..너무고맙고미안한마음에빨리새직장을구해열심히일하며안정을찾아가고있습니다.지금은전시,컨벤션,이벤트기획,운영하는일을합니다.예전엔결혼엄두도못냈는데,이대로만간다면결혼도할수있겠구나생각하던찰나이번엔여자친구에게문제가생겼습니다.여자친구가예전에이사를하면서부족한자금을지인에게빌렸는데,생각보다빨리갚아줘야할상황이생긴겁니다.필요한800만원중500만원은마련이될것같은데나머지300만원이도저히안구해지네요.빌려준사람의독촉이심해많이힘들어합니다.힘들때도움도받은데다가사랑하는사람이힘들어하는걸보니가만히있을수가없어이렇게투자자님들께도움을요청합니다.저와여자친구가하루라도빨리안정을취하고결혼에골인할수있게제발도와주세요.</t>
  </si>
  <si>
    <t>현재월수입150만원입니다.내년이면4대보험가입에연봉도올라가구요.부채는리드코프200있는데연체없이꼬박꼬박매달9만원씩내고있고통신비10~15만원,보험료15만원,교통비10만원나머지는집생활비보태고용돈으로쓰는거외엔지출이별로없습니다.새직장에자리잡아가면서어려웠던시절지인들에게빌렸던돈을조금씩갚았는데,,이젠다갚았구요.보험도최근다시가입하였습니다.연체없이상환할여력은충분히됩니다.많이아끼고있으니까여유가생긴다면조기상환할것입니다.</t>
  </si>
  <si>
    <t>사금융대출건처리하고태어나는둘째를위해이렇게신청합니다부디희망을주십시요</t>
  </si>
  <si>
    <t>안녕하세요우선,안정적인기업에재직중으로젊은나이에과도한욕심으로너무리한일을진행하다손실을입어서타격이컸었습니다그래서,사금융조회도하고대출도많이받다보니신용등급이매우낮습니다신용등급상승과고금리이자의저리화그리고다음달에태어날둘째를위해이렇게투자자님들께도움을청합니다대출건수를줄이고부채비율을줄여신용등급을향상시키고저의사랑스러운아이들에게부끄럽지않은아버지가되고자합니다</t>
  </si>
  <si>
    <t>직장-정규직-동종업종에3년근무월실수령액(200이상)제가처음2007년3월에입사해서2009년9월법인회사로소속만바뀌었습니다같은회사이고여다시2010년6월에소속이개인회사로변경되었습니다일하는곳은같고소속만변경되었습니다&lt;&lt;지출비용-금융권비용&gt;&gt;현재금융권이자비용은80만원정도이며,내년1월부터는50만원으로줄어들게됩니다금융권부채중1500은학자금대출을받은것인데이건2022년까지상환입니다이점참고해주세여&lt;&lt;지출비용-사금융비용&gt;&gt;사금융지출비용은매월이자만40만원정도입니다사금융은러쉬,산와,해피,액트,바로등이며제가잘몰라여러군데서대출을받았습니다이로인해신용등급이많이떨어져서몇군데상환을하려합니다신용등급상승시전환하고자합니다&lt;&lt;생활비용&gt;&gt;1.생활비용은아파트관리비등매월30만원-큰누님이생활비지원해줘서생활비는거의안들어갑니다.우선350정도는사금융의대출있는곳에소액남은곳들상환하려합니다그리고100남는것으로다음달태어날둘째와와이프의산후조리비용및병원비로사용하려합니다그이후에신용등급이올라가면,잘관리해서앞으로는사금융에절대손대지안을것입니다도와주시길부탁드립니다.증빙서류는직장급여,명함1건,건강보험자격득실확인서신분증,등초본등등모두첨부했습니다.</t>
  </si>
  <si>
    <t>고금리전부상환하고싶어요~~</t>
  </si>
  <si>
    <t>현재고금리산와,러쉬,밸류전액상환하고싶습니다.이자가어마어마하더군요ㅜㅡ한번에모두상환하고싶습니다.</t>
  </si>
  <si>
    <t>*기대출머니옥션:11월달마지막회차남음296,907원러쉬앤캐쉬:4,310,000원-월180,241원(이자)밸류메이커:1,600,000원-월88,000원(원금+이자)산와:4,625,000원-월300,000원(원금+이자)롯데캐피탈:6,960,800원-월344,000원(원금+이자)우리은행:7,000,000원-월240,000원(원금+이자)현재연체건수단1회도없습니다.현재보험설계사4년차이며회사에서받는평균급여220만원정도에다른보험사와거래시받는수당평균40만원정도플러스됩니다.*월지출내역생활비는현재미혼으로부모님과함께살고있으며곧결혼예정이며신용카드는일체사용을안하고체크카드만사용합니다.휴대폰사용료10만원,밥값18만원,차량유지비25만원,보험료30만원입니다.러쉬앤캐쉬,산와,밸류메이커여기3곳을정리하고싶습니다.여기3군데때문에신용도도급격하락했으며이자만아껴도엄청날듯합니다.</t>
  </si>
  <si>
    <t>신용등급향상및생활자금이필요합니다.도움주시길부탁합니다.</t>
  </si>
  <si>
    <t>안녕하세요저는31세공무원으로서현재구청에서재직중이며재직기간은5년10개월입니다.우선기존의대출과잘못된신용관리로인하여신용등급이매우낮아진상황에서신용등급향상과생활자금이긴급히필요하게되어여러투자자님들의도움을얻고자글을적게되었습니다.여러분께서투자를해주신다면반드시성실납부할것을약속드리며대출목적에대해말씀드리겠습니다.1.신용등급향상저는입사초기신용카드와은행의신용대출유혹에넘어가면서큰금액은아니더라도대출을받기시작하였으며차량할부에다현금서비스도지속적으로사용하나결과그당시엔알지도못하였던‘신용등급’이급격히하락하게되었습니다.이전까지는신용등급에대한개념이없어서금융신용도가얼마나중요한지몰랐으나최근결혼을앞두고주택담보대출및전세자금대출등을알아보면서신용등급이얼마나중요한지알게되었습니다.특히,공무원의경우일정한재직기간이지나면행정공제회대여,퇴직금담보대출등서울보증보험과연계하여저금리로생활안전자금을대출해주는제도를알게되었으나이또한일정한신용등급한도내에서대출이가능하며통상적으로6~7등급내에서가능하다는것을알게되었습니다.위제도를인지하고최근가계지원대출금(퇴직금1/2범위내,연금공단에서추천서발급)을주거래은행인부산은행에신청하였으나신용등급미달로거절되었습니다.웬만하면승인이된다는담당자의말을듣고난후라부끄럽기도하고내년결혼을앞두고신용등급의중요성에대해다시한번뼈저리게느끼게되면서신용등급에부정적인요인을끼친다는외국계은행의잔여대출금을일시상환하고자합니다.생활자금필요제동생이이번에취직을하게되어집을떠나타지역으로전출하게되면서월세로집을구하게되었습니다.보증금5백만원이필요한데그몫은저에게할당이되었습니다.부모님께서는,부끄러운얘기지만제가대출이있고신용등급이이정도로낮다고는꿈에도생각하지못하고계셔서당연히형인제가모아둔돈이나,마이너스통장을개설하더라도동생에게힘이되어주라고하십니다.생각같아서는부모님께말씀드리고있는상황을말씀드려야하지만아버님도퇴직을하신데다집안형편이넉넉하지못해이러지도저러지도못하고있는실정입니다.내년결혼을앞두고목돈마련을위한대출을위해신용등급관리가절실히필요한시점에서2~3금융권에대출을신청할수도없는상황이며기대출을일부상환하여대출기록을삭제하고자합니다.더욱이5백만원이라는금액이급히필요하게되어금융권에조회기록을남기지않고생활자금이구할수있는방법이머니옥션투자자들의도움을받는유일한길이라고생각합니다.신용등급상향조정으로내년결혼준비를위해필요한공무원가계지원대출과주택관련대출을받을수있도록도와주시길부탁드리며아울러급히필요한생활자금을구할수있도록도움주시길당부드립니다.</t>
  </si>
  <si>
    <t>상환계획기존대출농협:1,500만원----&gt;월35만원납입HSBC은행:540만원----&gt;월53만원납입옥션머니에서대출이가능하게된다면우선500만원은보증금으로사용하고나머지금액은신용회복을위해HSBC은행의대출금을전액상환하겠습니다.직장수입은매월일정하게1일,10일에수당이지급되며20일에월급여가지급됩니다.매월1일에지급되는수당(70만원)으로머니옥션대출상환금55만원,25일월급여로기존농협대출상환금35만원을납입하겠습니다.월90만원이적은금액은아니지만부모님과거주하고있어별도생활비는들지않으며식대10만원,통신비10만원,교통비15만원정도가고정적으로지출되고있어월급여와부채비율을보더라도현실적으로투자자분들과의약속을지킬수있습니다.신용등급이한순간에상향조정되기는어렵겠지만,꾸준히노력하고아껴쓴다면신용등급이상향조정되어공무원공제회나주택관련대출이가능할것입니다.성실히납부할것을다시한번약속드리면서투자자분들의많은도움부탁드립니다.감사합니다.</t>
  </si>
  <si>
    <t>비싼이자상환및신용등급상향목적</t>
  </si>
  <si>
    <t>6개월전직장을그만두면서집안재정이여려워지기시작했습니다1녕전에카드사와좀다툼이있어서연체가되다보니신용도가떨어진지모르고인터넷검색하니대출업체있어서신청하게됐습니다사금융그런거몰랐어요..너무무지했습니다전화로빌려주겠다는전화와서신청했다가과조회라는걸당했네요우선저축은행상품과카드사전액상환,사금융에서쓴걸일부상환할계획입니다.남는사금융금액은연말보너스로갚을생각입니다</t>
  </si>
  <si>
    <t>저희남편이연봉3000정도되구요.행정안전부소속공공기관공무원7급/재직기간7년넘었습니다/물론정규직이구요제가3개월전부터직장에다닙니다.100만원받습니다4살아이가있는3인가족이구요/생활비는보통특별한경우가아니면150정도지출합니다/지금금융비용으로100만원정도지출되고있구요연말에보너스및상여금으로사금융권을일부상환하면금융비용이20-30정도줄어들것같습니다4월에서5월쯤남편회사에서복지차원으로대출을받을수있어서그때쯤대부분의대출금을상환할것같습니다hk100,신한카드사200,롯데카드사450,나머지는사금융상환할계획입니다증빙서류는제월급통장3개월내역/신분증/등,초본/신랑의료보험증/재직증명서/원천징수영수증첨부가능합니다상환일하루전입금약속합니다.절대연체없이성실히상환할것약속합니.도와주세요</t>
  </si>
  <si>
    <t>급여수령자로매월확실한상환예정입니다.</t>
  </si>
  <si>
    <t>현재고이율의대출금을상환하려고합니다.</t>
  </si>
  <si>
    <t>1.기존대출내역-씨티파이낸셜:1,100만원월29만원납입중-솔로몬:300만원매월10만원납입중-농협:180만원매월10만원납입중-국민은행:450만원매월4만원납입중-엠원크레디트:800,000매월원리금으로107,000원납입중-콜렉트:2,000,000매월원리금으로100,000원납입중-태크메이트:200만원매월11만원납입중2.급여수급자입니다.-직장명:장산교역관리부차장급여일매월말일-급여:월3,880,000원-고정지출:1.핸드폰요금5만원2.식대:10만원3.교통비:5만원4.가정생활비:100만원5.자녀교육지:60만원-상환계획:급여수령후5일에원리금상환</t>
  </si>
  <si>
    <t>높은금리(사금융)대환하고싶습니다.~도와주세요</t>
  </si>
  <si>
    <t>대출을하게된계기저는어린시절부터주변환경이좋은않은집에서만살아왔습니다.샤워할때도잠을잘때에도기여나오는귀뚜라미다리가많이달린벌레들이너무싫었습니다.그래서부모님께제가조금모아놓은돈과싼이자로대출을받을테니이사가자고거짓말하여말씀들였고아버지께서는적극반대하셧지만저는그대로진행하여신용등급이좋지않아한군데에서받지못하고여기저기에서2000만원정도받아서이사를했습니다.그러다보니한달한달이자와원금이나가는돈이장난이아니더라구요.부모님께말씀드리자니집안형편뻔히아는지라말도못하고있습니다.그리고부모님께부담드리기는싫으네요.그렇다고이사한집을다시뺄수도없구요.이렇게해서라도저는벌레나오는집에서벗어나고싶었습니다.한달한달쪼들리면서살다가조금만더받아생활안정자금으로쓰자라고생각했던단순한생각이상황을더어렵게만들었네요대출금의사용용도1.높은금리(사금융)대환하고싶습니다2.사금융권에내고있는이자를줄이고자합니다.3.높은금리여러곳에서사용하고있는대출을한곳으로줄이고자합니다.(사금융3곳저축은행1곳)-기존대출내역-사금융러시앤캐시:190만원44%월127000상환3년산와머니:290만원44%월160000상환3년엠원:140만원44%월76000상환3년2금융sc스탠다드:740만원30%월334000상환3년삼화저축은행:240만원44%월126000상환3년새마을금고:590만원10%월150000상환5년(원금균등)현대캐피탈:40만원월50000상환기업은행카드론:240만원월50000상환총채무금액:약2300만원총월상환금액:약108만원공통주수입원:직장급여직장종류:리퍼블리시폰(해외용고장폰재생업무)제조업체(블랙베리폰,엘지,모토로라)직장에서의위치:수리파트주임고정수입내역:직장급여(월평균180만원~190만원통장수령)현재연봉(2400만원측정)(내년대리승진연봉2600만원)*결정확정된내용월지출내역대출금상환:총108만원정도카드사용:월평균20~30만원휴대폰:월평균6만원</t>
  </si>
  <si>
    <t>상환계획월수입평균180~190만원월평균지출130~140만원남는돈약40~50900만원30%24개월상환시월약50만원상환현재사용하는높은금리사금융3곳저축은행1곳월상환(약49만원)저는미혼이고차도없습니다.기숙사생활을하고있구요.술도좋아하지않습니다.달달이지출되는돈을조금이라도줄여서조금씩이라도모아빛을최대한빨리갚을생각입니다.비싼사금융부터말이죠도와주신다면.절대연체되는일없이성실히상환하겠습니다.</t>
  </si>
  <si>
    <t>작은방전세금반환하는데도움부탁드립니다.</t>
  </si>
  <si>
    <t>갑자기집안에어머니수술비와이것저것목돈이필요해대출을받으려고신용조회를많이해서4등급을유지하던신용등급이마이크래딧기준8등급까지떨어지고은행권에서대출도더이상안되지인의말을듣고대출신청하게되었습니다.대출금은현재저희집이단독주택이며별도로생활가능한작은방을전세주고있는데집평수가좀작은관계로이번에동생이군전역하면서쓸방이없어전세로입주해있는사람을계약만료와함께내보내고전세금반환하는데보태서쓸예정입니다.아버지께서어릴때교통사고로돌아가시고힘들게살고있는어머니와저남동생이잘살수있도록도움주시면정말감사하겠습니다.</t>
  </si>
  <si>
    <t>수입원월급여130만원주말아르바이트30만원합계160만원현재대출상황입니다1.농협햇살론1000만원(연이자9.09%)매월27일이자77000원2년납부후원금분활상환2.신한카드론800만원(현재잔액730만원)연이자21%매월21일원금이자36만원3.우리은행마이너스대출500만원(연이자11%)이자4만원4.장학재단학자금대출120만원(연이자5.4%)매월9일원금이자4만원대출금상환금매월52만원휴대폰요금,식대,차비,기타잡비합계50만원매월여유자금약60만원현재카드회사본사에파견직으로일하고있으며본사계약직전환앞두고있습니다.아버지께서제가3살때교통사고로돌아가시고집안이좀어려워서회사다니면서주말에는편의점아르바이트도하고있고결혼앞두고있는오빠도저희집사정다알고매월조금씩보태주는것도있어서매월여유자금이생활비,기대출금상환금을제외하고80만원정도는됩니다.사금융을받으면신용등급이완전히바닥으로떨어질꺼같고동생이편안하게공부하고생활할수있도록투자자들께서도와주시면매월여유자금이80만원정도되니월상환금56만원을연체없이성실하게대출금을상환해나갈것을약속드립니다.</t>
  </si>
  <si>
    <t>대출기록을없애고신용을올리고싶습니다</t>
  </si>
  <si>
    <t>제가사금융2곳을이용하고있습니다.산와머니100만원러시앤캐시100만원이용중입니다.금리도높고사금융이기때문에신용에많은문제가생기므로얼른없애고싶습니다.사금융이용했던거를빨리없애지않으면나중에은행에서대출도힘들꺼같고기록이남아있다는게싫어서얼른갚아서없애고싶습니다.</t>
  </si>
  <si>
    <t>기존대출내역=산와머니100만원러시앤캐시100만원남아있는금액=산와머니95만원러시앤캐시80만원대출신청을220만원했는데요.대출이된다면대부업2군데이용하는거바로갚고나머지는생활비로쓸려고합니다.직장=제이알글로벌(네오세미테크에서파견직으로일하고있습니다)수입금액=고정수입금액158만원월고정지출=기숙사비8만원어머니께드리는금액110만원(식대는회사에서밥이나오고차비는통근버스타고다닙니다.)휴대폰요금4~5만원대출이후상환계획:수입금에서고정으로나가는걸제외하면35만원가량남습니다.12개월로상환할려고했는데21만4천원이나가더군여.그럼13만6천원가량남는데여.회사생활도하고있고한달생활하는데너무빠듯할꺼같아서힘들꺼같아서현실적으로가능한18개월상환으로신청합니다.그럼15만3천원정도상환하면20만원으로한달생활하는데무리가없을것으로판단되어서이렇게계획을잡았습니다</t>
  </si>
  <si>
    <t>믿음과책임감을갖고투자자님들실망시키지않겠습니다</t>
  </si>
  <si>
    <t>곧집안쪽에행사도많고이것저것목돈이들어갈곳이많아고민끝에이자를내면서까지부득이하게신청하게됐습니다.다른금융기관을알아보려했지만이곳이무엇보다기록이남지않아신용에영향을끼치지않고(연체시물론기록이남지요^^)믿음으로써거래를한다는게책임감이크게작용해이곳을선택하였습니다..</t>
  </si>
  <si>
    <t>현재기대출은없는상태이고현금서비스는30만원있습니다주수입원은직장월급이며급여는150만원+이며야근수당별도이며대략30~40만원선입니다.와이프는수입이대략50~60정도입니다.지출내역은대략생활비(80~90정도)휴대폰및세금(30정도)보험(15정도)적금(20)*생활비는되도록아끼도록노력중입니다*한달에30만원은충분히납입할수있는여건이됩니다.저는무엇보다남에돈떼어먹고는절대편히살수없다는생각을갖고있기때문에절대연체및불이행은없습니다절대투자자님들을실망시켜드리지않겠습니다.부탁드리고항상건강들유의하세요</t>
  </si>
  <si>
    <t>대환대출하고싶습니다.</t>
  </si>
  <si>
    <t>고금리사금융두곳사용중이라환승하고싶습니다.</t>
  </si>
  <si>
    <t>기존에러쉬250원더250이렇게있는데원리금균등상환중이고연체없습니다.다만이율이너무센거같아서부담이되네요.현재연봉은1800정도이고월마다두건합해서50만원정도가나갑니다.12개월로분할상환중인데약3개월씩지났습니다.차라리이곳에서좀더낮은금리로분할상환하는게훨씬이득이될거같고.해서신청합니다.</t>
  </si>
  <si>
    <t>사업시작전에신용등급의상승을원하고있습니다</t>
  </si>
  <si>
    <t>안녕하세요현재3년간다닌직장에서노하우를익히고새로운사업을시작하려고하는직장인입니다.가정사정이어려워져서카드도많이쓰고학자금대출도받아경제사정이좋지않기에사업시작시대출을받아야하는데학자금대출은물론이고현금서비스이용액때문에대출에불이익을받고있습니다.편하다고마구써버린제잘못이니누구를탓하겠습니까.다만,인천시창업지원프로그램(www.iceostart.or.kr)에등록되어현재심사를거쳐3차합격까지한이상,자금부족으로주저앉아버리기에는너무안타까운것이사실이라이렇게대출신청을드리게되었습니다.물론,머니옥션에서사업자금을대출하는방법도있지만그런경우이율이너무센느낌이있어차라리현금서비스를이돈으로갚고꾸준히갚아나가면서창업대출을받아자립하고자생각하고있습니다.부디한번만도움을주신다면꾸준히갚아드리도록하겠습니다.(현재까지15일이상연체는한건도없습니다)</t>
  </si>
  <si>
    <t>1.기존대출내역우리은행학자금:2,198,000(2백1십9만8천원)농협중앙학자금:740,000(7십4만원)롯데카드카드론:250,000(25만원,12월상환완료예정)현금서비스총액:5,700,000(5백7십만원)2.주수입원현재는직장에서받는급여실수령112만원(4대보험납입후금액)에창업지원48만원으로월160만원이며,창업대출을받은후에현재계획하고있는쇼핑몰솔루션'유닛뷰'판매및홍보,피드백수령을겸할생각으로쇼핑몰을운영할계획입니다.동생과친구를직원으로하여급여를최대한낮출수있고보증금이없는사무실에입주할계획이라초창기비용은아래적어드리는것과같이비교적적은편입니다.다만창업후2개월이내부터수익이발생할것으로예측되며창업이후에도현직장을병용가능합니다.(현직장은친구와함께하고있는벤쳐IT사업으로재택근무가능함)3.주수입내용월급여:실수령112만원창업지원:실수령48만원(합160만원)창업이후쇼핑몰및유닛뷰수익:현재미상4.월고정지출통신비:6~10만원학자금대출상환(우리+농협)45,000원보험금:16만원교통비:10만원현금서비스수수료:12만원(머니옥션낙찰이후소멸)5.대출이후상환계획-첫2개월간=월수입160-월고정지출40만5천원-머니옥션상환555,677-2개월후=월수입112(창업대출후창업지원종료)+사업수익미상-월고정지출40만5천원-머니옥션상환555,677-새희망홀씨대출이자미상-------------------------------------------------------------위와같이발생하는상환액을납입해드릴예정입니다.</t>
  </si>
  <si>
    <t>새롭게태어날아기와함께더나은보금자리로...</t>
  </si>
  <si>
    <t>현재와이프가임신8개월입니다.1월말이나2월초가되면예쁜공주님이탄생을하게됩니다.결혼한지만3년만에아빠가된다는책임감과무게감은처음경험해보는것이라그런지아직도잘실감이나지않네요우선제가대출을받고자하는목적은아파트보증금을올려주는것입니다.신용등급이좋지않아서은행권대출은힘든상황이고1천만원을올려줘야하는데현재빌릴곳이사금융밖에없습니다.원래인터넷쇼핑몰을하고있었는데,수입이일정하지않아이번에와이프가임신을하고나서힘들게힘들게직장을구했습니다현재연봉은2800만원이고,7월1일입사하여입사한지5달이조금넘었네요.4대보험다되고정규직이구요통장에매월200이상씩은찍힙니다.부모님이현재가지고계신집을내놓으신상태인데이것만해결되면조기상환도가능할것이라생각합니다정말성실히상환할자신이있구요지금까지연체같은건해본적도없고앞으로도전혀없을것입니다.이사를가게되면여러가지비용도많이들고,또이가격에이만한집도없고해서올려주기로결정을했는데꼭좀투자해주셔서새롭게태어날아이와함께행복한가정을꾸리게도와주세요성실상환으로보답하겠습니다.</t>
  </si>
  <si>
    <t>현재신한카드에서카드론다갚고140정도남았고,국민카드에서도150만원정도남아있습니다.사금융은리드코프500받았었는데다갚고300정도남았구요산와머니도받았다가다상환했는데지난달에갑자기필요한일이생겨현재추가로받은100만원남아있는상태입니다.10월20일경에인터넷쇼핑몰제품구입때문에씨티파이낸셜에서대출받아서현재570정도남아있습니다.이렇게부채가있는데현재카드론2건합쳐서한달에20만원,리드코프20만원,산와머니10만원씩상환하고있구요,씨티파이낸셜20만원씩총한달에70만원정도씩부채상환하고있습니다.현재쇼핑몰에서한달수입이최소100만원에서300만원까지편차가좀큰편이구요.다니고있는직장에서는연봉2800만원에계약했는데현재한달에기본220-230정도씩은급여가들어오고있습니다.저희집생활비는와이프가초등학교교사라서와이프가버는돈으로거의하고있구요.저한테들어오는급여중에서부채를상환하는비용을제외하면150정도씩남게되는데이중에서약50만원정도씩제하여머니옥션을통해투자하신금액을상환할계획입니다.</t>
  </si>
  <si>
    <t>처가에서빌린돈을상환하고싶습니다.</t>
  </si>
  <si>
    <t>작년절친의요청으로처가집장인어른께1,000만원을융통하여빌려주었습니다.물론제가필요해서차용한형식입니다.올해갚아주기로하였으나친구의마련부족으로아직까지미루고있는상황입니다.그러기에제가먼저아버님의돈을갚아드리고나중에친구에게받을까합니다.</t>
  </si>
  <si>
    <t>*부채-1건(하나은행예,적금담보대출150만원)*금융및통신연체-없음*직장-재직중(성과급수령계약직)*근무기간-1년6월(2009년6월입사)*월소득-평균200만원*고정지출-(월70만원이내)보험료13만원,통신비3만원,저축보험25만원,카드10만원,관리비및공과금15만원*월상환가능금액:고정지출금제외한금액(200-70=130만원)위와같이대출이가능할시결제할수있는내역입니다.개인투자자분들께서직접투자하여수익을올리는방식이라고들었습니다.본적도만난적도없는그누군가에게선뜻손을내밀어주시는분들은믿음하나로투자하실거라생각합니다.그믿음에믿음으로약속지켜드리겠습니다.제가할수있는일은정확한날짜에정확한금액으로믿음을보여주는것임을알고있습니다.친구에게빌려준돈아직받지못하고있지만저또한그친구를믿고있습니다.누군가가자신을믿어주는것만큼행복한일도없다고생각합니다.최선이아닌진심으로상환을약속드립니다.</t>
  </si>
  <si>
    <t>꼭좀도와주세요....ㅠㅠ</t>
  </si>
  <si>
    <t>대출목적은벌금때문에그렇습니다....예전에음주로벌금을선고받은적이있는데잊고있다가갑자기연락을받었습니다...ㅠㅠ이번년도안에꼭안내면불이익을받는다고...따로모아둔돈도없고안정된직장을얻은지얼마안돼서이렇게급하게자금을필요하게되었습니다...ㅠㅠㅠ친구들도이렇게큰돈은없고해서이렇게대출을신청하게되었습니다..꼭좀도와주세요...</t>
  </si>
  <si>
    <t>지금현재안정된직장에다니고있습니다...연봉은2200이구입사한지는한달쫌넘었습니다...상환날짜는절대지킬것이구요...회사도나름큰회사이고지금이수습기간이라서이정도지만2월달쯤에수습이끝나2600정도받습니다...연체될일절대없어요...따로보험도들고있어서1월달부터어느정도출금해서사용할수있구요...상환날짜절대적으로지킵니다...ㅠㅠ</t>
  </si>
  <si>
    <t>꼭갚겠습니다!도움부탁드립니다.</t>
  </si>
  <si>
    <t>-대출을하게된계기몸이아파다니던직장을그만두고일을쉬게되었고그로인하여발생하는생활비를카드및현금서비스로사용하였는데지금의직장을다니기이전에받았던급여로는상환금액이부족하여대출을신청하게되었습니다.-대출금의사용용도현재신한카드와우리카드에각각칠십만원과삼십여만원정도연체되어있고월세(이십칠만원)한달분을갚으려합니다.</t>
  </si>
  <si>
    <t>-주수입원*현재직장은여행사에근무하고있으며정규직으로근무하고있고3개월수습기간중현재2개월차에접어들고있습니다.-주수입금액*현재급여는정직원급여의80%인920,000을받고있으며수습기간이끝나면1,150,000-간략한월고정지출내역*월세:270,000*핸드폰비:100,000*도시가스+수도세+전기세:100,000*용돈:200,000~300,000-대출이후의상환계획*현재수습기간중받는급여(920,000)에서고정지출내역인770,000을제외하면150,000의금액이남아수습기간중제</t>
  </si>
  <si>
    <t>사업자금이필요해서급하게대출을받았는데알고보니사금융이더라구요이자내기가너무힘들어요..많은도움부탁드립니다</t>
  </si>
  <si>
    <t>안녕하세요..1년전운수업을시작하게됐습니다..처음인수자금이5천만원중에2천만원이부족해서캐피탈쪽으로알아봤는데안&amp;#46080;다고하시면서다른곳으로연결해주시더라구요..전급한나머지사금융인줄모르고대출을받았습니다신용등급이많이나빠질줄도생각두못했고이자가너무많이나간다는생각두못했습니다..그래서신용등급상승과저금리이자를위해이렇게투자자님들께도움을요청합니다</t>
  </si>
  <si>
    <t>월수입은600만원에서700입니다통장사본으로증명합니다지출비용지입사금융6군데균등상환으로180만원정도들어갑니다.부모님300만원&lt;--(집에서대신적금및부모님용돈드리고있습니다)나머진차기름값,기타수수료(지입차다보니기름값,지입수수료),생활비로쓰고있습니다..사금융이자가너무많아서신용등급이좋아지면금융권으로돌리고자많은도움부탁드립니다..투자자분들께는안정적인수이발생할수있도록원리균등상환약속을드리며상환일전에입금토록하겠습니다.많은도움부탁드립니다</t>
  </si>
  <si>
    <t>다시한번투자자님들께추가대출부탁합니다(금융상환+생활비)</t>
  </si>
  <si>
    <t>대출목적을말씀드리겠습니다전6개월전이곳을통하여사금융채무를대출받아단일분일초의연체도없이성실하게상환하였습니다하지만최근에사장언니와사업확장을하다가본의아니게고금리대출기관채무와카드채무가발생하게되었습니다은행을먼저찾았으나담보도없고신용도낮고4대보험이안되는지라햇살론과희망홀씨등의뢰하였으나번번히거절당하여다시한번이곳을찾게되었습니다어렵게위기를탈출햇는데또다시신용등급하락에돌려막기식채무상환이싫어이렇게다시도움을요청하게되었습니다다시한번간곡하게부탁드리겟습니다</t>
  </si>
  <si>
    <t>채무내역및상환내역1)머니옥션...총금액===오백만원(원금+이자==295,000원)(현재6개월성실상환중)2)현대스위스..총금액===삼백만원(원금+이자==180,000원2개월상환)3)농협,현대카드현금서비스==이백오십만원(2,500,000)(수입현황및상환계획)1)수입원=전직장에서월급여160만원을수령하고있습니다내년부터임금이20만원인상되어180만원을수령할예정이며올해가계확장으로인하여내년부터는야간영업도병행하기에그곳에서발생하는수당도기대하고있습니다2)월지출내역머니옥션25만원스위스저축18만원집관리비와공과금30만원보험및용돈40만원카드값20만원생활비및저축27만원지금의제수입으로충분히채무감당할수있습니다이번에추가대출로인하여다시한번도움을받게되면채무를머니옥션한곳으로통합하여관리를하겠으며더이상의채무발생을막기위해신용카드사용을정지하겠습니다아울러상환하였다는증명서를머니옥션에성실하게제출하겠습니다투자자님들께서6개월전저를믿고투자해주셨듯이이번에도믿고투자해주시면일분일초의연체도없이성실하게상환할것을이번에도굳게약속드립니다감사합니다</t>
  </si>
  <si>
    <t>사금융상환용입니다.</t>
  </si>
  <si>
    <t>현재사금융(R&amp;R)900만원대출이있습니다.해당대출로인해신용등급하락이많은데환승대출로변제하려고합니다.</t>
  </si>
  <si>
    <t>대출상환은1.매월급여가고정적으로10,600,000정도되고2.실수령액은8,600,000만원정도됩니다.3.현재다른대출상환액이월2,070,000원이고4.금번9,000,000추가대출받을경우월상환액이약480,000원이추가됩니다.5.상환에는문제가없습니다.</t>
  </si>
  <si>
    <t>성실상환하겠습니다.투자부탁드려요.</t>
  </si>
  <si>
    <t>식당운영하고있고기물잡비및기타사용용도로필요해서신청합니다.</t>
  </si>
  <si>
    <t>식당과체육관을운영하고있고2곳다운영한지8~9년되었고여.순수입도두곳합해서년육천만이상수익됩니다..농협마이너스통장일천만원쓰고있고여.현대캐피탈자동차할부4백정도남았고여.hk저축은행210만원정도남아는대정상상환중이고여.롯대개피탈70만원정도에3회차남았습니다.한달백여만원원금과이자사용중입니다.경기가어렵지만식당은왕갈비탕전문이고여단골손님확보되어월매출이천만원에서3천만원정도는올리고있습니다.체육관도순이익이이백만이상은합니다.상환은성실히하겠습니다.</t>
  </si>
  <si>
    <t>새로운시작을하려고합니다도와주십시오</t>
  </si>
  <si>
    <t>아버지사업실패와아버님의죽음으로힘든나날을보내고정신을차려보니지금의저의현실이정말깜깜하더군요.8년동안저만믿고따라준저의여자친구를보니정말미안한마음뿐입니다.여자친구나이35인데가진거라곤빛뿐이없는저를보며아직도묵묵히바라만보고있습니다.정말제자신이한심하고무책임하다는생각이들더군요.결혼하고싶다고말할때마다속으론정말미안한마음은들지만큰소리치며화를내고맙니다..이제더이상여자친구를힘들게하고싶지않습니다..도와주십시오..</t>
  </si>
  <si>
    <t>hk55048%현450월28만국민은행8006%75017만현대스위스70037%65035만현대케피탈30037%28015만월300만원월급을받고있습니다.세금은회사에서내주기때문에월300만원수입을받고있습니다.의료보험상으론210만언으로측정되어있습니다(아마세금문제때문인거같습니다)이번에새로운부업을시작하려고합니다..거기서월100~150의부수입이나올거로예상&amp;#46093;니다..친구가수입차휠수리를하는데저녁에조금도와주는식으로하는부업입니다.월지출액총고정수입300만개인생활비(휴대폰비교통비등포함)200만이자상환100지출월300고정지출180만월100~120상환가능할거같습니다.</t>
  </si>
  <si>
    <t>33살열심히살려는각오로부탁드립니다.</t>
  </si>
  <si>
    <t>현재아파트통신공사쪽에일을하고있습니다1년정도되었구요급여는286만원에세액공제하면250정도됩니다.예전카드값이300만원있어서전달에다마감했구요.대출할려고알아보는데예전아는지인부탁으로휴대폰명의를빌려줬던게탈이나서지금240정도들어가야한다네요.개통하고폰대금요금등등240때문에연체로묶여서대출이안&amp;#46080;다고해서이렇게여러분들에게부탁드립니다.현제월급에서매달고정비용으로130정도되구요나머지로빠른시일내에상환하도록할예정입니다.6개월예정인데여유가되면그전에상환하도록하겠습니다.믿음을저버리지않겠습니다.부탁드립니다.</t>
  </si>
  <si>
    <t>매달70-100정도여유가됩니다.직장을관두지않은이상꼭갚도록하겠습니다.부탁드립니다.</t>
  </si>
  <si>
    <t>신뢰로보답드립니다.</t>
  </si>
  <si>
    <t>안녕하십니까?정규직6년차공무원입니다.머니옥션을알게되어작년에300백만원낙찰후전체상환하여고작년900백만원받아서현재6회차연체없이납입중입니다.상환일이매월25일이나급여일인20일에항상선입금을하고있습니다.어머니의치아가않좋으셔서전체를다시해야하기에여러분의도움을한번더기다립니다.</t>
  </si>
  <si>
    <t>&lt;&lt;상환계획&gt;&gt;1.기대출-w저축은행:590만원(현재1회차납입하였고월26만원씩원리금균등상환중)-국민은행:940만원(퇴직금담보대출로만기일시상환조건입니다.월4만원만이자로납입하고있습니다.)-머니옥션:710만원(원래900백만원이지만현재까지연체없이300백만원상환하였습니다.월49만원씩납부중)2.상환계획-제평달실수령액이240만원이기에충분히연체없이납부가가능하다고생각합니다.마이크래딧등급이더좋아진다면은행권저금리로w저축은행금액을상환할계획입니다.-지금까지머니옥션대출금의한번의연체도없었다는점과직장의안정성을믿어주시고도와주시면신뢰로보답하겠습니다.</t>
  </si>
  <si>
    <t>자금이필요합니다.(의료비)</t>
  </si>
  <si>
    <t>생활자금(의료비)가필요합니다.제도권대출이힘들군요이번이머니옥션2번째대출입니다.지난번200만원대출한것은6개월간한번도연체없이갚아완료했습니다.다시한번부탁드립니다.</t>
  </si>
  <si>
    <t>1.기존대출내역농협대출잔액:688만원현대스위스잔액:900만원예가람저축잔액:290만원이3군데월(이자+원금)63만원지출합니다.2.상환계획월급여:180만원월생활비:100만원3.5월중퇴직금중간정산및년차수당받으면바로완납할예정입니다.</t>
  </si>
  <si>
    <t>연체없는상환!투자자여러분들투자부탁드립니다..</t>
  </si>
  <si>
    <t>첫번째사용용도는이번에명절도있고부모님께지금까지해드린게너무없어서건강검진한번시켜드리고용돈도한번드려보고싶어이렇게대출신청합니다.두번째사용용도는부모님건강검진과용돈을드리고난뒤남는금액은세무사사무실을다니고있는데지금은한참바쁜기간이지만바쁜기간지나고나면학원을다녀서공부를하여전산세무자격증등을따고싶어서신청합니다.</t>
  </si>
  <si>
    <t>월급여는900,000원이며3개월마다상여금100%를받습니다.6개월전에사금융빚이있었지만이곳머니옥션에서대출을받아완납하였고머니옥션에연체없이성실히납부중에있습니다^^현재머니옥션에한달에350,858원씩납부하고있습니다.900,000-350,858-약70,000(4대보험비)=479,142원이남습니다.제가신청한조건대로대출성사시에한달약165,000원을납부하게됩니다.만약대출이성사된다면위에적은월급여잔액에서이번대출성사된이자를제외한다면479,142-약165,000=314,142원이남습니다.지금까지연체없는상환을유지하였습니다.이번에도마찬가지로연체없는상환약속드리겠습니다.투자자분들께많은투자부탁드리겠습니다.</t>
  </si>
  <si>
    <t>많은도움부탁드립니다.</t>
  </si>
  <si>
    <t>정말열심히상환하겠습니다...</t>
  </si>
  <si>
    <t>처음대출받을당시,고향에서아르바이트를하면서공부를하다가몇달전서울로올라와서,본격적인시험공부에돌입하였습니다...빠른시간안에해야할과목들도많고일단교육비가만만치않은데,돈이흐름이막히거나목돈이들어갈일이생기면고민이쌓여공부가잘되지않아,얼마남지않은기간에최대한공부에만집중할수있도록이렇게투자자분들에게부탁을드립니다...남들이많이들하고있는..공시를준비중입니다..허나,정말뜻을두고있고어렸을때부터하고자했던꿈이기때문에최대한빠른시간안에최선을다하기위해선투자자님들의소중한투자가절실히필요합니다..</t>
  </si>
  <si>
    <t>무엇보다머니옥션을사용하면서가장좋았던것은,개인신용에지장이없다는점과,투자자분들의마음이상환의지를불러일으킨다는점을들수가있겠습니다.저또한,그렇게연체없이이자를내면서웃을수있었기에이렇게다시문을두드리게되었네요...(저위에,30일이내연체1건은...상환금액이***,957원이라고하면,,제가***,597원을입금하여발생된하루연체입니다........그때회원님께서문자를보내주셔서다급히남은금액을입금했는데..죄송했습니다..)앞으로는그런일이없도록최선을다하겠습니다.=============================================================상환계획으로는감사하게도고향에서아르바이트하기전,가르쳤던육촌동생이또저를찾아주어서,지금2명을과외하고있습니다.급여는어머니가받으시고한달생활비40을더하셔서매달107만원씩25일날에입금해주시고있습니다.107만원에서머니옥션이전경매건이자와핸드폰요금,생활비,쓰고나서도-이자를내는데는지장이없습니다다만교재비같은부분이나필요한동영상강의를구입하기위해서목돈이들어갈때돈을맞추기가힘들때가간혹생기더군요...똑같은이자30%에한건은이제6개월남았고,이번신청하는게투자분들의도움으로잘될수있다면저도정말화이팅해서열심히할수있을것같습니다.(약속은반드시지키겠습니다.)</t>
  </si>
  <si>
    <t>치료자금목적대출</t>
  </si>
  <si>
    <t>예전에미처치료받지못한양쪽어금니가상하여치과진료결과임플란트만이치료를할수있다하여치과치료자금으로사용할계획입니다.저의직업은미용사이며매달고정수입200만원이통장으로들어옵니다물론회사상호로들어옵니다월3%씩세금을공제하고사장님께서세무서에소득신고를하시고요재직증명및소득확인100%가능합니다.</t>
  </si>
  <si>
    <t>현재월급여는200이며정규직이고4개월째근무중입니다.월고정지출은월세:365000원적금800000원보험료85000원기타잡비150000원기타생활비로600000원사용중입니다.만일대출이성사될시치과치료자금으로사용할계획이며원리금월50씩상환할계획입니다대출은한번두해본적없구요신용카드두없습니다.그래서은행권및금융권에채무가전혀없습니다얼만전3사신용조회결과6.7.7등급이나왔습니다.저의나이는28이며미용사로근무중입니다경력은14년차입니다은행권에알어보니등급이낫다고그쪽에서신용은이상없지만아직등급이낮다고차후에가능하다고해서이곳에대출문의를드립니다다른자금이아니고치료자금이라급해서이곳에문의를드리는바이오며성사될시연체업고성실히잘상환하겠습니다</t>
  </si>
  <si>
    <t>좀더낮은금리로높은금리의대출을전환시키고싶습니다.성실히갚아나가겠습니다.</t>
  </si>
  <si>
    <t>전세금때문에조금무리하게대출을받았었는데,이자가높은부분이부담이좀되고있습니다.금리가좀더낮은것으로대체를하고거기서남는이자로상환을좀더하고싶습니다.</t>
  </si>
  <si>
    <t>1.대출내역1)전세자금대출:40,000,000(1년)/50,000,000(10년)(6.2%)2)주택담보대출:12,000,000(3년)/30,000,000(5년)(4.5%)/부모님지원3)SC캐피탈:13,000,000(8개월)/15,000,000(3년)(29%)4)카드론:8,000,000(1년)(21.9%)5)현금서비스:5,000,000(1년)(25%)2.상환계획현재대출건수가많아서동시에나가는비용이많고,정리도빨리안되는것같습니다.금리가높은건을낮은금리고통합하여,꾸준히상환하고자합니다.월생활비는40만원정도이고,그외에배우자가기타비용을충당해주고있어서,수입의대부분을대출상환에집중하고있고,전액상환시까지최대한집중할계획입니다.3.전환계획가능한SC캐피탈과현금서비스를먼저정리하고,카드론을정리할계획입니다.4.수입내역및지출내역직장인으로월급여310만원정도되고,통신비,기타공과금,식대포함하여월40만원정도지출하고있습니다.</t>
  </si>
  <si>
    <t>부탁드립니다.열심히돈모으고싶습니다.</t>
  </si>
  <si>
    <t>오늘회사에서일하며인터넷신문에신용카드자르는7가지방법이라는신문을봤습니다.보며저역시도매일같이줄인다고줄인다고해도늘어만가는카드값때문에이렇게머니옥션투자자분들께도움을정하게되었습니다.카드값을갚고카드를자르고체크카드로생활을하려고합니다.회사입사한지사회초년생으로1년동안아무것도한게없다는게뼈저리게후회중이라이렇게머니옥션투자자분들께도움을청합니다.많은도움부탁드립니다.</t>
  </si>
  <si>
    <t>현대출받은것은학자금대출과르노캐피탈을이용해차를사면서받은대출말고는없는상황입니다.제한달월급평균220만원입니다.1.학자금대출월20만원으로올해8월이면끝이납니다.2.르노캐피탈월50만원씩원금분활로입금하고있습니다.3.생활비,유류비,휴대폰비50만원기숙사생활을하다보니딱히생활비로는50만원도채안들어가고있는실정입니다.4.25만원은머니옥션투자자님께상환할돈입니다.5.50만원은현적금을넣을생각입니다.</t>
  </si>
  <si>
    <t>고금리상환중입니다.조금이라도저금리로환승하고싶습니다.</t>
  </si>
  <si>
    <t>현재사금에서고금리로500정도를상환하고있습니다.처음엔잘몰라대출받아사용하긴했는데이자율때문에상환기간과금액이너무힘이듭니다.상환은연체없이잘하고있지만.너무큰이율을줄이고싶습니다.꼭좀부탁드리겠습니다.</t>
  </si>
  <si>
    <t>매월21(급여)말일(인센티브)지급을받습니다.상환일자는25일로정해매월연체없이(주말포함시1~2일늦게납부된적은있습니다)성실히납부할수있습니다.현상환중인곳도연체없이매번상환하였습니다.</t>
  </si>
  <si>
    <t>지난3년간머니옥션과함께하였습니다.다시한번도와주십시요</t>
  </si>
  <si>
    <t>지난3년간머니옥션과함께하였습니다.사업초기2천만원이란적지않은돈을대출받아어려운파고를넘을수있었습니다.최초2천만원을모두상환하는시점쯤몇차례운전자금이부족하여1600만원,1000만원의대출을추가로받게되었으면각8회차,14회차상환을앞두고있습니다.3년동안실수로1~2일연체한적이있을뿐성실히상환하며사업을이끌어왔습니다.새로운사업을진행하는와중.봄시즌준비자금이또부족하게되었습니다.더이상대출을늘리지않으려애써왔으나다시한번여러분의도움이필요한상황이되었습니다.깊은고민끝에대출을신청하니넓은마음으로바라봐주십시요.올여름까지가저희에겐고비입니다.부탁드리겟습니다.</t>
  </si>
  <si>
    <t>현재부채상황은국민은행1500만원(마이너스통장)카드론200만원(3개월)머니옥션1000만원(13회차상환)머니옥션1600만원(7회차상환)이상입니다.월상환비용머니옥션90+60=150만원국민은행이자12만원카드론70만원(2개월)232만원이나2개월후162만원이됩니다.월소득은400~700만원으로편차가크나금융비용을상환하는데는큰무리가없습니다.신고소득은2~3천만원입니다.현재기존사업을영위하면서안드로이드,아이폰App을동시에개발가능한툴을개발중에있습니다.프로토타입은개발이완료되었으며배포버전이4~5월중에나옵니다.저희에게중요한시기입니다.</t>
  </si>
  <si>
    <t>투자자님들부탁드립니다...연체단한번도한적없고요..사금융원금이자잘갚고있어요..믿고부탁드립니다..</t>
  </si>
  <si>
    <t>작년대출받은러시앤에서470원캐싱500hk저축은행600총원금하고이자가매달110만원정도나가거든요..회사일할때대출받은거구요회사사정상작년10월퇴사했구요퇴직금도아직못받은상황입니다..올2월9일부터입사해서일하고있읍니다..울산세진중공업조선선박쪽에M.K사로일하고있고요..월수입은기복이좀있어요,,기본은250정도되고요..야근하고이러면300정도됩니다.급여는매달20일통장입금받아요대출안할려고했는데,.,.상황이너무힘들어서요,,,이번대출만받으면잘풀릴거같아서요,..스트레스를너무많이받고신경도쓰이고믿고대출부탁드립니다..날짜하루앞전에항상입금시키고상환잘하고있구요이때까지연체한적단한번도없습니다..상환계획은몇개월상환잘하고전환대출받을려고요,,앞으로대출없이살려고요..사람잘못만나서..휴믿고부탁드립니다...</t>
  </si>
  <si>
    <t>운영자금필요로인한목적</t>
  </si>
  <si>
    <t>현재월매출(카드매출기준)800~1000만정도의노래방을운영하고있는자영업자입니다단기자금이필요해서요청합니다</t>
  </si>
  <si>
    <t>2금용권포함약1000만웡정도사용하고있습니다월100만원정도이자포함상환하고있습니다월평균카드매출기준으로800~1000만원정도의매출이있으니상환에는큰무리가없습니다</t>
  </si>
  <si>
    <t>캐피탈권대출을옥션으로환승하려합니다.</t>
  </si>
  <si>
    <t>기존에롯데캐피탈-식[한도400만원]카드를친구가하나만만들어달라고해서가지고있던카드인데작년에친한후배가횡단보도인사사고로급하게합의를봐야고도움을청해왔씁니다.합의를못하면직장도그만두어야하고사고는경미한대횡다보도사고라피해자쪽에서200만원을요구해서친한후배이고두부부가맞벌이하면서열심히살고있고상환을안할사람이아니기를알기에200만원을빌려주고있던중어머니가병명이정확히기억하지는못하는데나이가들고기력이약해지면나무가지에스친거처럼피부에반점이생겨병원에가보니바이러스성이라고진단이나왔씁니다.이가부실해서못드시는걸알고있었고틀니라도해드려야겠다고생각은하고있었지만실행은못하던중이런일이생겨급하게틀니와보약을해드리느라나머지200만원을사용하게되었씁니다.기간이몇달지났음에도불구하고원금이줄어들지아노아다시한번투자자님들께도움을청합니다.만약낙찰되면-식카드는해지하려합니다.1차경매건도투자자님들도움으로유용하게사용하였고단한번연체없이급여가매월1일이라급여받는즉시가상계좌로미리입금해왔고이번건도1차건경매와같이미리상환하게씁니다.</t>
  </si>
  <si>
    <t>상환계획은월고정급여:200만원+매달퇴직금적립금20만원[2010년12월분부터적립이번달2월까지60만원적립],명정보너스각50만원,휴가비20~30만원입니다.고정지출:어머니용돈30~40만원,국민은행상환금16만원,저축보험외보험료37만원,인터넷비,통신비등잡비15~20만원,자유적금최소5만원입니다.그외여유돈입니다.매달체크카드사용량과신용카드사용량이틀리기때문에신용카드사용액이많은날도있씁니다.그리고후배가50%상환하고제가50%상환이기때문에상환여력도충분합니다.또한1차경매건도6회만납입하면되고퇴직금통장도사장님이따로보관하고계시다가사용해야할일이생기면통장과도장을주시기로했기때문에1년안에는별무리없이상환할수도있는여건이고퇴직금은급요포함해서지급하면세금을공제해야되어서따로적립하고있씁니다.연체없이상환할자신이있으니믿고투자해주시면성실상환으로보답하겠씁니다.참고로소득증빙은세금문제로50%밖에신고가되질않아서50%밖에증빙은못하지만통장거래내역으로는충분히입증됩니다.환승론을이용하지않은것은환승은18개월밖에없어서신용대출로신청하고환승후상환확인서는필히첨부하겠씁니다.다시한번믿고투자해주십시오.</t>
  </si>
  <si>
    <t>성실하고준수한마인드로채무이행하겠습니다.</t>
  </si>
  <si>
    <t>갑작스럽게생활자금및벌금이납부하여야할경우가생겼습니다.현재대출은없고96만원정도수입이발생하고있습니다.성실하게납부하겠습니다.</t>
  </si>
  <si>
    <t>현재계약직으로한달에96~120만원정도수입이발생핸드폰비6~9만원교통비6만원현재대출은없음그리고생활비로30여만원소비핸드폰비와생활비를줄여빠른상환을하겠습니다.이자를내는데는문제가없습니다.성실한납부이행하겠습니다.꼭부탁드립니다.급해서이렇게쓰게되었습니다.</t>
  </si>
  <si>
    <t>인생에험난한굴곡에희망을잃지않도록도와주세요.</t>
  </si>
  <si>
    <t>머니옥션으로부터많은도움을받았으며,지금도받고있는대출자입니다.이렇게또도움의손길을간절히바라며,글을작성합니다.머니옥션으로부터총4건(3건상환완료,1건진행중)의대출을받아많은부분도움을많이받았습니다.새로운가정을갖게되어즐거운삶을살려고하였는데,전생에무슨잘못을그렇게지었는지가정불화도아닌,집안및주위인맥들로인해결혼8개월여만에이혼을하게되었고,그간에좋지못한일들이너무많았습니다.힘든여건이지만열심히회사생활하면서지내고있는데또어려운부분이닥치게되어이렇게두손모아빌어봅니다.</t>
  </si>
  <si>
    <t>앞서말씀드린것처럼머니옥션으로부터도움을받고도그간많은일들이발생하여부득불대출을받게되어예전에신청하였을때보다대출이많아졌습니다.그래도성실하게잘상환하고있습니다.[직업정보]3억원자본의벤처기업에서3년7개월간팀장으로재직중입니다.-기본급:월200만원-상여급:특별히정해져있지는않습니다만50만원가량됩니다.-성과급:2011년처음으로회사에서성과급제도를만들었습니다.사업금액에따라금액이달라지는데보통기본사업금액이1억원이기에한현장에3개월~5개월에끝나는파견을다녀오면기본급보다훨씬많은금액을받을수있습니다.[부채정보]-1금융권:(국민은행1,500만원):28만원상환-2금융권:(씨티파이640만원):33만원상환(신라상호220만원):12만원상환(더블유저450만원):22만원상환(제일상호58만원):9만원상환(대한상호190만원):12만원상환(미래상호300만원):18만원상환(머니옥션110만원):13만원상환-총상환금:147만원상환지난대출신청이후신용평점도올라가고참좋았습니다.그런데개인사정및집안일들이많이생겨머니옥션으로부터대출신청을다시하려고하였으나대출신청한지6개월이넘지가않는다고하여재대출신청을못하였습니다.그래서다른곳을통해서대출을하다보니신용등급은안내려갔지만평점은조금떨어졌네요.부채가많아투자를하시기에많이힘드실것같습니다.그래도그간머니옥션총4건의대출에서보여줬던것처럼성실하게상환하도록하겠습니다.(한번2일연체하였습니다.그때도머니옥션에먼저연락을하여양해를구하고약속한날짜에입금을하였습니다.)인생에험난한굴곡에서도희망을잃지않고벗어날수있도록투자자님들부탁드리겠습니다.장문의글읽어주셔서감사합니다.</t>
  </si>
  <si>
    <t>투자자님들도움부탁드립니다..</t>
  </si>
  <si>
    <t>제가예전에학자금대출및생활자금으로사금융과저축은행쪽에서대출을받았었는데이율이너무높아서생활하기가너무힙듭니다ㅠㅠ지금은대학졸업하고취어해서이자와원금꼬박꼬박갚고있구요..그러던와중에여기머니옥션이란곳을알게되었습니다.조금이라도낮은이율로전환하여상관하고자이렇게대환대출을신청하게되었습니다.</t>
  </si>
  <si>
    <t>지금제가받은대출은사금융(산와머니,굿타이밍,굿모닝캐피탈,하트캐싱)에서1200만원쓰고있구요.저축은행(MS저축은행.청주저축은행)에서750만원받아서쓰고있습니다.저축은행쪽은이율이31%라그나마괜찮은데사금융4군데는이율이49%라서사금융쪽에받은것을대환하여상환할려고합니다.지금원금은100만원정도갚았구요일하면서이자랑원금연체없이꼬박꼬박갚고있습니다.제직장은보창단조라는중장비만드는단조공장이구요.제가입사한지는지금4개월정도되었습니다.4대보험비빼고순수받는월급금액은190만원정도됩니다.제가집은부산이고직장은김해라기숙사생황하는데그래서따로제개인적은로나가는생활비도많지않구요.제휴대폰요금4만원정도와한달에한번씩한달에2번정도주말에내려가는데그때쓰는차비및부모님께생활비조금드리고하면30만원정도한달에지출됩니다.상환하는데에는크게지장이없구요.연체없이잘갚아나갈자신있습니다.투자자님들의많은도움부탁드립니다.</t>
  </si>
  <si>
    <t>맘편하게일하면서공부하고싶어서신청했어요</t>
  </si>
  <si>
    <t>안녕하세요,,은행에서청경하면서공부하는직장인입니다.다름이아니라작년에처음대출이란걸해서스위스랑hk에서각각200씩400을년38%로빌려서썼는데어쩌다은행에서알아버려서1금융권새희망홀씨로갈아탔습니다.연말에사정이있어서다시hk에서250을38%로빌리고솔로몬에서100을빌렸어여,,근데제가은행직원이아니고용역경비이기때문에은행자체가돈에대해서민감하고은행직원들하고도그렇게가까운것도아닌데행여라도카드나통장만들때신용조회해서저축은행기록나오면저짤려여~~짤리지는않는데더서먹서먹해지고직장다니기가힘들꺼같아서여,,,제신용기록에서저축은행대출지우고싶네요ㅠㅠ</t>
  </si>
  <si>
    <t>현재1금융권은행에400대출은적금한달에20만원씩넣고있고이자55000원내면서일시상환으로갚고있습니다.450을대출해주시면먼저250은hk저축은행에갚고(이자가38%서부담이되서요)100은솔로몬에갚고나머지100은제가개인적인사정이있어서3월달에쓰겠습니다.현재제월급이120정도됩니다.적금20빼고머니옥션대출금25만원원리금균등으로2년동안성실히납부하겠습니다.도와주십시오,,저축은행기록들없애서신용등급좀올리고싶어요,,</t>
  </si>
  <si>
    <t>성실히갚겠습니다.추가대출신청합니다</t>
  </si>
  <si>
    <t>안녕하세요작년8월에100만원대출받아서현재6회상환하고있는데요제사정때문에친정어머니가저희집에몇개월왔다갔다하시면서아기를봐주셨었는데요.저희친정어머니가휴대폰이없으셔서그동안제휴대폰을사용하시라고드렸었는데요.연체가되었더라고요.제휴대폰요금은제개인계좌에서빠져나가는데통장카드를엄마에게맡겨놓고확인하지않은것이잘못이었습니다.연체가되었더라고요.또제가기존남편모르는대출이위드캐피탈에500만원있는데요.저희친정윤씨종중에서종중땅을처분하면서제앞으로도400만원정도가나오게되었습니다.그돈으로휴대폰요금하고위드캐피탈대출금을갚으려고요.아무래도대부업게기록이남아어신용에영향을미치는것같아서요.</t>
  </si>
  <si>
    <t>위드캐피탈500만원대출있는것은한다라에18만원정도이자만나가고있고요.현재머니옥션기존대출100만원대출에대한것은원리금균등방식으로한달에97474원이나가고있습니다.저는전업주부이고요.가끔집에서프리로프로그램샘플링아르바이트를합니다.한달에20~30만원정도는수입이되는것같습니다.저희남편은(주)엔에이치테크효성그룹계열에서과장으로15년이상근무하고있고요월수입은세금제하고260~270만원정도됩니다.상여는700%로일년에7번나옵니다.수당까지다하면년4천5백에서5천만원정도가수입입니다.그중에서통신요금둘이합치면15만원정도고요남편앞으로씨티은행에대출이2천만원정도있어서한달에원리금균등방식으로45만원정도나갑니다.보험료로50만원과자동차유지비로한달에40만원정도나갑니다.공과금은달평균겨울이라현재25만원정도나오고요.모든것제외하면다달이100만원정도와일년에7번보너스하면생활은충분히됩니다.그것에서저축도하고있고요.밑고대출해주시면성실히상환하겠습니다..</t>
  </si>
  <si>
    <t>고금리사금융상환과현금서비스의결제..</t>
  </si>
  <si>
    <t>어머님카드를쓰고있습니다..그동안현금서비스와무분별한돌려막기로인해한달에목돈이많이나가서..서비스에의한돌려막기가멈추질않고..점점금액이커져나가고있습니다..상환하여돌려막기를막고싶습니다사금융도쓰고있습니다..물론카드값한달내자고대출받은건데..이것도같이정리하여통합하고싶습니다..이번에신용대출을신청하여통합하고자했는데..등급이낮아..승인률이좋지못했습니다캐피탈쪽에서받았지만너무나모자른한도였고..더이상의승인도불가할것으로보입니다..1500을예상하고진행했지만700가량승인됐습니다..통합하지못하면오히려아무것도정리하지못하고매달부담감만커지게되고오히려부채에허덕이게됐습니다현재카드값이다달이400정도나오고있구요..현금서비스와월급을때려박아서막고있구요..사금융이자도마찬가지로돌려막기상환입니다..이번에700나온대출로조금의정리를했지만..카드를정리하지못한다면..더욱큰부담감과부채가감당되지못할것같습니다목돈나가는것을줄이고다달이갚을수있게도와주세요..저번주신청을했다가여러분의도움을받았지만낙찰이되지못했습니다..다시한번희망을가지고대출을신청하오니...다시한번기회를주세요..꼭연체없이투자자님들의수익률에손해를끼치는일없이상환하겠습니다..부탁드려요</t>
  </si>
  <si>
    <t>현재사금융과캐피탈상환이한달70만원가량됩니다..캐피탈은33프로금리..사금융은44프로48프로금리입니다..고정적으로나가는생활비와지출내역은핸드폰비8만원에서10만원가량과..다달이나가는기숙사월세22만교통비5만에서6만정도..그외지출은생활비명목지출은5만원도되지않습니다..식사는모두회사해결하구요..혼인신고는하지않았지만7살된아가와아직6개월정도밖에되지않은아가가하나있는데요..장모님이아가들과와이프를데리고생활을하십니다..아가들은모두정부지원이되는상황이구요..나머지생활비는장모님께서모두해결을해주시는상황입니다..빨리빚정리를하고울아가들과와이프를데리고살고싶은마음은가득하지만아직은때가아니라생각하고부모님들의견에동의하여떨어져살고있습니다..한달에한번보러가지만..너무나부족하네요..;;이번에대출을받으면사금융두곳과카드현금서비스선결제를할것입니다..대출이자를줄이고목돈을막는것이목적이구요..신용등급을올리기위한수단이되기도한다기에..이렇게도움을요청합니다..신용등급을올려서차후에라도전세자금을받아서식구들과같이살고싶은마음입니다..따라서계산을해보면한달머니옥션과캐피탈원금과이자상환비가70만원가량되구요..많이는보내지못하지만와이프생활비와제생활비통합비가..보통50만에서60만가량..제현재통장실수령금액이..150에서180..특근포함하면200가까이도받는상황입니다..야간수당과잔업은통장수령이지만특근하루일당은현금으로받으니깐요..투자자님들께간혹히부탁드립니다..절대연체없이상환하겠습니다..도와주세요...다시한번부탁드립니다..</t>
  </si>
  <si>
    <t>제집마련때문에필요했던자금이모자라서급하게사용했던대부업체및카드론에고금리의부채를청산하고자투자자님들의도움을요청합니다.그동안연체는단한번도없었습니다.한가정의가장으로서책임감과성실함으로성실히상환할것을약속드립니다.</t>
  </si>
  <si>
    <t>(기존대출내역)ㅇ농협중앙회환승론:1135만원대출/약1174만원남음.12%월255000원상환.ㅇ신한은행새희망대출:500만원대출/약472만원남음.12%월145000원상환.ㅇ신협근로자대출:500만원대출/약401만원남음.8.8%월120000원상환.ㅇ위드캐피탈:400만원대출/약360만원남음.48.95%현재월160000원상환.와이프국민카드론500만원대출/약460만원남음월400,000원상환(월수입)ㅇ회사급여:240~260만원(25일)(월지출)ㅇ핸드폰:약12만원ㅇ공과금및생활비:약60만원ㅇ보험:7만원ㅇ학원비(아이):15만원위지출내역중에서와이프카드론과위드캐피탈를상환하면이자대비상당한도움이될것같고상환도수월할것같습니다.월240만수입-(기존대출상환액+머니옥션대출상환액+고정지출)=240만-(52만+42만6천+94만=188만8천)=?상환후에도조금여유는생길정도입니다.고이자부담을들어내고싶습니다.잘부탁드립니다.</t>
  </si>
  <si>
    <t>예상하지못했던가계지출에생활자금이필요하여재대출신청하게되었으며,신용도하락에영향을주지않은장점이있어신청하였습니다</t>
  </si>
  <si>
    <t>-기존대출및상환금1.은행:2800만원/20만원2.카드사,신협:1100만원/10만원3.캐피탈:680만원/10만원4.대부업:200만원/7만원-주수입원,액-코스피상장,4대대기업,전자부품,연봉4000만원-상환계획-2010년8월에신규대출300만원승인후올2월까지단하루도연체없이200만원상환완료했으며이번재대출승인이되면잔액130만원상환하겠습니다.신뢰와믿음으로대출금상환에약속이행토록하겠습니다.</t>
  </si>
  <si>
    <t>추가재대출입니다</t>
  </si>
  <si>
    <t>지금현재머니옥션에서2010년8월에300만원대출받아서월301,000원납부하고있습니다연체한적은없고요올7월이면끝납니다산와머니매월15만원(230만원가량남음)원더풀매월19만원(240만원가량남음)신용카드총결제(100만원가량남음)현대스위스상호(60만원)을다완납하고머니옥션으로한곳으로묶을려고합니다..그외나머지는저희둘째언니가결혼식을못하고살았는데이번5월경에식을올릴려고합니다6남매인데형제들이십시일반모아서보탤예정입니다.</t>
  </si>
  <si>
    <t>매월25일급여130만원입니다현금으로교통비랑식대비를따로20만원씩받고있습니다.대출받게되면머니옥션월590,474기존대출머니옥션월301,000통신비월60,000관리비월80,000교통비월120,000자유적금월3만원~5만원총120만원정도지출이됩니다.그런데4월말경이되면제가친구에게빌려줬던200만원을받게됩니다받아서기존머니옥션에서받은남은대출금액을미리(90만원가량)선결제하면총90만원가량지출하게됩니다.대출을받게된다면결제한완납증명서머니옥션에즉시제출할거구요앞서대출받을때도그랬듯이투자자분들께감사함과더불어꼬박꼬박연체없이잘갚아나가는것이제가해야할최선이라고생각합니다.</t>
  </si>
  <si>
    <t>소중한투자부탁드립니다.성실히상환하겠습니다.</t>
  </si>
  <si>
    <t>대출목적:사업자금융통대출금사용용도:거래처결제자금안녕하세요.저는애견용품납품업자입니다.거래처에한달여신을두고병원및샵에물건을납품하고있습니다.헌데이번에사업체확장을위해동업을3개월정도했는데동업자와의역활분담이생각처럼되지않았고결국3개월만에정리하고원래대로돌아왔습니다.3개월간매출은그대로인데수입은반나누다보니본의아니게거래처에600정도미수가남았습니다.아무래도여신거래이다보니미수가생기면미수금을털때까지납품받기가어려운상황이라이렇게투자를부탁드리게되었습니다.소중한투자부탁드립니다.성실히상환하겠습니다.</t>
  </si>
  <si>
    <t>현재총대출은-국민은행200만원(청약부금대출,이자만월7천원)-산와머니200만원/90만원남음(원리금분활상환,월12만원)-신용보증재단1000만원/860만원남음(원금균등상환,월37만원)도매업체이다보니월말결제로거래하는거래처가많습니다.그러니월말이지난10일경에는상환에차질이없을꺼라생각합니다.사업장에서나오는제수입은월300~400만원정도이며월평균지출내역은다음과같습니다.-금융상환비(대출금):50만원-평균카드결재비:70만원-월세(집+가스,전기,관리비):50만원-통신비(인터넷+핸드폰):20만원-기타잡비:50만원-머니옥션대출가능시:30만원-합계:270만원</t>
  </si>
  <si>
    <t>저는수학교습소를작년12월28일에인수하여3개월째운영중에있습니다.이지역에서10년째수학을가르치고있어학원가가많은어려운지금도저는잘운영되고있습니다.문제는회비가제날짜에꼬박꼬박들어와야기본생활이되는데매월25일자로맞추어놓아도날짜가일정치않게들어오는게문제입니다.선생님급여며월세는제날짜에나가야하고들어오는돈은일정치가않고,작게버는것도아닌데항상통장에잔고가없다는게문제입니다.푼돈받아목돈이나가다보니항상반복되는일입니다.그래서대출이라도받아서여유있게받고,나가는돈도여유있게생활하고자신용등급하락없는머니옥션에대출을받아보려합니다.</t>
  </si>
  <si>
    <t>월수입=800~900만원선생급여=150만상가월세및관리비=70만원집월세및관리비=60만원첫째아이학원비=60만원(영어28,미술11,논술10,태권도10)둘째아이유치원비=40만원(유치원27,태권도10)네가족보험=50만원연금및적금=80만원(연금50,적금30)생활비=100~150만원계산대로라면150~200만원정도가남아야하는데들어오는돈이일정치가않아나가는도매꾸기가바쁩니다.매월초1~5일사이가되면100만원정도여유가있다가10일지나면또반복적으로시작합니다.상환일을5일로하고싶은이유이기도합니다.믿도투자부탁드립니다.</t>
  </si>
  <si>
    <t>생활자금이필요하게되었습니다.그러던중머니옥션을알게되어신청합니다</t>
  </si>
  <si>
    <t>기존대출은현대스위스600상환중제일저축은200아이비캐피탈400지금은상환중이어서현금액보다적습니다.직장은김포공항에있습니다월급과연봉이상승되어상환하는데문제가없을거같습니다.수입은182만원중실수령액170정도이며연봉은2184만원정도됩니다.회사가안정적이어서상환하는데문제가없을거같습니다.</t>
  </si>
  <si>
    <t>보험총괄법인지점영업기반확대</t>
  </si>
  <si>
    <t>경북**지역에서보험총괄법인**지점을운영하고있습니다.지점개설은2009년9월이며일시적인보험영업설계사의계약취소로인한수수료환수가발생하여환수금액충당및타설계사의영입용도로사업자금이필요한상태입니다.현재상황은일시적자금부족상황이라자금확보시짧게는7~8개월길게는1년~1년6개월정도경과시에는완전히해소되리라생각합니다.이에대출을신청하게되었습니다.</t>
  </si>
  <si>
    <t>2~3금융권대출은교보생명건말고는전무하며현재은행및교보생명대출총액이약1000만원정도입니다.현재월50만원정도상환하고있으며,본대출이성립된다면33만원정도가추가되어월83만원정도는충분히부담없이상환가능하다고판단됩니다.주수입원은보험영업설계사들의영업실적으로인한관리수수료로2010년기준으로연6100만원소득발생되었으며지출은사무실운영비월60만원,생활비200만원,각종보험50만원정도입니다.2011년예상수입6500만원예상되어추가발생소득으로상환예정입니다.</t>
  </si>
  <si>
    <t>절실히필요합니다.도와주십시오.</t>
  </si>
  <si>
    <t>현재체육관을운영하고있는데..겨울방학관원이많이빠져자금난으로힘든상황입니다.신학기라신입회원들이하나둘늘어가고는있지만,결제해야될미수금이남아있어이렇게신청하게되었습니다.대출이된다면일단미수금부터결제하고,또추가로물건을신청할계획입니다.연체없이성실히상황하겠습니다.부디도와주시기바랍니다.</t>
  </si>
  <si>
    <t>기대출은800이이하로뭘상환액은50만원정도입니다.현재회원수30명으로월수입은250정도되며,이중공과금과건물세,차량주유비로100만원정도고정지출을하고있습니다.신학기라홍보는지속적으로하고있으며,입관문의도계속들어오고있습니다.대출이후이벤트홍보를겸하면현재보다20명이상은늘어날것이며,그리되면월수입400선을달성해상환에무리없이체육관을운영할수있습니다.다시한번말씀드리지만,상환에있어절대연체없이성실히상환하겠습니다.</t>
  </si>
  <si>
    <t>장인어른허리디스크수술비용</t>
  </si>
  <si>
    <t>투자자님안녕하세요...참오랜만에머니옥션대출회원으로신청합니다.현재투자회원인데적은금액이나마과거의어려울때머니옥션대출을2회정도받아급한불도끄고,집도키우고,참큰도움을받았습니다.하여소액이나마저같은어려운분이계시면도움을드리고자대출회원에서투자회원으로전환하여투자활동중에있습니다.가급적이면대출이라는걸안받으면좋으련만당장목돈구하기가힘드니어쩔수없이또한번머니옥션투자자분들께부탁드리는바입니다.현재신용관리를한다고하는데,이상하게신용등급이안올라가니금융권문두드렸다가신용조회기록만남지않을까싶어서감히쉽사리행동이안가는바입니다.저에게대출해주셨던투자자님께서는아실테지만지난2번의대출시한번의연체이력도없습니다.두건다중도상환을하긴하였습니다만한달한달정해진임금으로생활하는직장인이다보니,단돈만원이라도아끼고싶은마음이있어서이부분은양해해주시면감사하겠습니다.서두가너무길었습니다.대출목적은아내의아버지장인어른께서허리쪽이많이안좋으셔서몇년전부터수술한다한다하시고돈이여의치가않아이번에수술하신다고하여수술비의일부분이라도성의는보여야할거같아이렇게대출신청을하게되었습니다.수술비가천여만원에가까워서아내의큰오빠와언니와각각조금씩나누어부담하고나머지부분은장인어른께서부담하신다고하여급하게자금이필요하게되었습니다.아내는외국인이라러시아로넘어가서수술하신다니경비며입원비며자금압박이크실텐데,조금이나마도움을드리고싶은막내사위의작은바램입니다.투자자님께서도와주시리라믿고있습니다.</t>
  </si>
  <si>
    <t>현재월급여로통장에찍히는게작년에는월평균240~250정도직혔습니다.올해는급여인상으로250~280정도찍힘니다.월카드사용으로50여만원나갑니다.(이사하면서가전제품구입)통신비휴대폰3EA(본인,아내,어머니)25만원.APT관리비,임대료,대출이자(전세자금담보대출)40만원.가족보험료(본인,아내,화재,자녀)35만원.아이어린이집25만원.차량유지비월평균15만원.의식주30만원.대략이정도입니다.카드대금은담달까지해서끝나니여유돈은충분합니다.주위에선금융권대출하라고들하시는데왠지불안해서요..신용평점낮으면부결날까걱정이되서쉽사리못하겠습니다.</t>
  </si>
  <si>
    <t>일부인테리어자금부족분</t>
  </si>
  <si>
    <t>초기인테리어시보정하지못한바닥과창고및전기공사를개보수에따른견적이1천여만원이상나왔는데카드나현금서비스가능하나신용등급하락으로이어질수머니옥션을찾게됨</t>
  </si>
  <si>
    <t>월총수익800만원보험150만원식비100만원교육비150만원금융비200만원(원금이자포함)기타생활비(차량유지비,경조사,외식,여행외):100만원이상의자금외에이번대출금70만원상환은18개월로나눠서갚는데문제가없을것으로사료됨</t>
  </si>
  <si>
    <t>개인투자에자금을사용하려고합니다.(학원등록및교재등)</t>
  </si>
  <si>
    <t>주수입은직장수입입니다.상환계획은직장수입의10%를계획하고잇습니다.그리고여유자금이있을경우최우선으로상환할것입니다.</t>
  </si>
  <si>
    <t>2003년부터대기업사무직으로일하며일정정도돈을모았으나,2008년형의사업자금을대주면서자금관리및신용관리가안되었습니다.2010년부터지금의회사로이직하여성실히생활하고있습니다만,전세기간이만료되어전세금을좀올려주어야되는사정이생겨대출신청을하게되었습니다.지금은신용관리를하는상황이고,신용등급도좋지않아부득이머니옥션의문을두드리게되었습니다.희망을잃지않고살아갈수있도록많은도움부탁드립니다.</t>
  </si>
  <si>
    <t>*잔금기준아주캐피탈1,100만원19%월47만원제일상호저축은행200만원26%월6만원국민은행500만원13%월16만원러쉬앤캐쉬500만원40%월15만원웰컴론200만원40%월7.5만원*현직장-매출3,000억원이상우량업체사무직대리*연봉4,300만원+성과급(200%)집사람연봉:1,200만원*생활비-핸드폰사용료9만원-교통비지하철월3.5만원-용돈10만원-부채상환92만원-생활비40만원-보험료10만원===============================총:165만원*상환계획기존대출상환금액및최소생활비를제외하고약200만원의여유금으로머니옥션대출을열심히상환하도록하겠습니다.</t>
  </si>
  <si>
    <t>계획성있게반드시상환합니다.</t>
  </si>
  <si>
    <t>자녀의학자금및어머니병원비로인해지난연말및연초어려움이있어,어려운결정을하게되었습니다.</t>
  </si>
  <si>
    <t>적금담보대출외에는신용대출이며2,000만원정도있습니다.현재4월부터약간의수입이늘어날예정이며,충분히계획적으로상환이가능합니다.</t>
  </si>
  <si>
    <t>부모님의료비</t>
  </si>
  <si>
    <t>상품구입대금일부부족분대출</t>
  </si>
  <si>
    <t>상품구입대금일부부족으로대출원합니다.지난세월의사업부진으로신용등급이저조한게큰약점입니다.</t>
  </si>
  <si>
    <t>1,2,3금융권에대출은일체없습니다.상품구입대금으로활용하는데일부보태사용하므로6개월간균등상환할것입니다.대출한다고기죽는소리는하기싫습니다.대출되면합당한이자지불하고고맙게잘쓰겠습니다.</t>
  </si>
  <si>
    <t>대출이처음이라여러군데잘못알아보아과조회에..4대보험도되지않고통장수령도아니라서소득증빙이어렵습니다.단독거주이구요혼자타지생활중인데병원비와생활비자금으로꼭필요합니다.</t>
  </si>
  <si>
    <t>현재러쉬앤캐쉬300만원얼마전에받았구요이자율은38.8%사용중입니다.자유상환방식이구요월이자만10만원정도됩니다.올해29살이구요일반마트에서과장직으로근무하고있고업체상담이나검품등여러가지일하고있습니다소득은월200정도되구요현금수령하고있습니다.한달핸드폰요금생활비포함해서약30만원지출하고있습니다.상환은자신있습니다.월30만원정도생각중입니다.</t>
  </si>
  <si>
    <t>재신청-아버지폐혈증수술비</t>
  </si>
  <si>
    <t>안녕하세요,투자자여러분들^^조금길어질글에대해미리양해의말씀을드리고자첫서문을작성하게되었습니다.잘부탁드립니다..저는24살직장근무하는여성입니다.미혼이고,어머니와학생인여동생이있습니다.2008년7월아버지의교통사고로한순간에집에서돈을버는사람은저혼자가되었습니다.어머니께서는식당이나캐셔,우유배달일을알아보십니다만,연세가많으시다며받아주는곳이잘없다고하시네요..게다가피부병이있으셔서낮에외출하신다하더라도반팔은전혀입을수없는상태입니다.동생은학생으로지방대학기숙사에거취중입니다.편의점에서알바를하며자신의용돈정도는마련하는상태입니다만,기숙사유지비용을마련할길이없어제가조금씩보탬을해주고있습니다.아버지는작년여름큰사고가나신이후쇄골뼈와허벅지뼈가두동강이나철골을심는수술을세번받으셨습니다.기존에모아두고있던금액과일가친척들에게빌린돈으로첫번째,두번째수술을치르셨고,세번째수술과병원유지비용을감당할수가없어서대출을받았습니다.수술비용은현대캐피탈700만원과SC캐피탈에서300만원을받았고,병원유지비용으로HK저축은행과모아저축은행에서각각200만원씩을대출받았습니다.동생의기숙사유지비용과,학비보탬금액...일부포함이었습니다.7월17일에아버지폐혈증으로인하여(당뇨와혈압까지있으셔서위험부담이크다고합니다..)울며겨자먹기로대출을알아보았으나중개업자분을잘못타서여러군데(소비자금융권)를통해보았으나조회건수과다로대출이진행이되지않는다고하더군요...기대출건은많지만,대출금액에대해선연체를하지않았고핸드폰요금에대해서는한달씩미뤄서요금납부를하고있었습니다.(결론적으론한달미납후납부)제발도와주세요.....아직하고싶은게많은나이지만모두포기함이옳다고생각합니다.배우고싶은거,배우고있던거모두포기하고생활전선으로뛰어들었습니다.조금이라도보탬이되고싶어주말에자리가나면전단지도돌리고있습니다..하지만한계가있는지라부득이하게도움을필요로하게되었으니꼭좀부탁드립니다..윗사연에기재되어있다시피아버지의폐혈증입니다.환갑이다가오시는연세와당뇨와고혈압으로인해서또다른합병증이발생되진않을까노심초사하고있습니다.제가어렷을때부터고생만하신분입니다..크면정말잘해드리고싶었는데지금당장으로써부족한이여식은해드릴게없습니다..병상에누우셔서까지미안하다며미안하다며말씀하시는데그날방에들어와이불속에꽁꽁숨어서몇시간을울기만했습니다.조금의희망이있다는걸투자자님들의마음과함께아버지께보여드리고싶습니다.사실예전부터도움을구하고자글을쓰려고했는데,제가잠시사고가나서근일주일가량집에서쉬고있었습니다.병원에서입원하여쉬라고하였는데병원비가부담스럽기도하고..차라리그돈모아서아버지께더보탬이되고싶었습니다.집에서누워있는도중어머니가들어오시더니제손을꼭붙잡고미안하다고우셨습니다.괜찮다고말씀드리고어머니를안심시켜드렸지만사실저도사람인지라괜찮지는않았죠..사고이기때문에보험료받아서충당하면안되냐고여쭤보실투자자분들이있으실까싶어말씀드립니다.어머니와아버지두분다당뇨와고혈압으로인해보험사에서보험계약을맺을수있는상태가아닙니다.제부모님께조금이나마한줄기빛이되어드리고싶습니다.바로투자자님들과함께아직괜찮으실거라는마음의위로도함께드리고싶습니다.신뢰를져버리지않는사람이되겠습니다.제발..부탁드립니다..</t>
  </si>
  <si>
    <t>월급여125~130만원+아르바이트비30만원(현금수령)7~10만원-핸드폰(어머니와제핸드폰비입니다)현대30만원+SC15만원+HK11만원+모아8만원+아이비금융8만-부채상환비용72만원5만원-동생15만원-차비,밥값10~20만원-카드현금서비스(집이월세라어머니와저와일부충당하고있습니다..)개인적으로쓰는한달생활비5만~10만연소득에나온사항은직장에서근무만했을때나온금액입니다.월아르바이트금액은30만~40만(차이가있는이유는공휴일일경우더주기때문입니다)은행권에나와있는대출건은우리은행학자금대출200만원입니다.3년전에받았고,현재이자만1만원씩납입중입니다.-&gt;서류문제에관해말씀드립니다.머니옥션측으로팩스를통해이미서류는전송을했으나신용등급이낮아낙찰된후에심사가이루어진다는답변이왔습니다.그리고신용정보쪽에조회를계속하는데오류가나서못하고있습니다수정처리되는대로다시꼭하도록하겠습니다ㅠㅠ10등급에350~369가량되는평점입니다.재신청합니다..연체없이잘상환할수있습니다.제발도와주세요...</t>
  </si>
  <si>
    <t>고금리대출저금리로갈아타려합니다.</t>
  </si>
  <si>
    <t>*졸업후직장을찾다가돈이필요하게되어사금융쪽에대출을받았습니다.*현재직장생활을한지는1년남짓되었지만너무비싼이자에돈을모으질못해낮은금리로대환대출을받으려합니다.*현재연체전혀없고착실하게상환할수있습니다.적금도넣고돈좀모아보려고하는데도와주시면정말열심히갚겠습니다.</t>
  </si>
  <si>
    <t>-기존대출의내역러시앤캐시:2,000,0000원더풀:3,000,000산와머니:3,000,000-기존대출건월상환내역러시앤캐시:원금+이자(130,000)원더풀:이자(140,000)산와머니:원금+이자(180,000)-주수입원&gt;직장위치는고양시행신동에위치해있고건축물사용승인신청,공단신고대행으로해주는업체입니다.-주수입금액&gt;직장월급으로세금포함140만원을받고있습니다.-월지출내역&gt;핸드폰,식대정도로약150,000원정도지출됩니다.-대출이후의상환계획&gt;고정지출금15만원~20만원을</t>
  </si>
  <si>
    <t>창업을하려합니다.</t>
  </si>
  <si>
    <t>기존에대리운전콜센터를하고있는데배달대행이랑연계하여배달만전문으로하는족발집을창업을하려합니다.그래서시설비등사업자금이필요해서신청합니다</t>
  </si>
  <si>
    <t>1.주수입내역-대리운전콜센터운영400만원정동2.월고정지출내역-국민은행대출상환:291000원신협대출상환:230000원신한은행이자:60000원우리파이낸셜:193000원신라저축은행:235000원휴대폰비:100000원보험료:285000원임대료:300000원3.대출이후상환계획-기존에머니옥션이용하였으며.충분히연체없이상환할수있습니다.</t>
  </si>
  <si>
    <t>대출납입건</t>
  </si>
  <si>
    <t>미래에셋쪽에대출한게1년이돼어가서3월21까지납입을해야합니다</t>
  </si>
  <si>
    <t>1.주수입내역-월급(세전:230세후:200상여금:500%2월,4월,7월,9월,12월100%씩&amp;투자금:일정하지가않음월:100-200사이9개월정도잘들어오다가저번달부터100정도들어옴2.월고정지출내역-경남은행:90만원정도미래에셋생명:15만원정도한화생명:14만원정도카드:50만원정도휴대폰:7만정도식대:10만3.대출이후상환계획-경남은행과미래에셋생명에서대출은친구고기유통사업에투자하였기에월100-200사이의수입을지금껏해오고있기에큰문제가없다면상환이가능할것입니다그리고원금분할상환은경남은행한곳뿐이라서큰부담없이납입될것같습니다차를살때계획이틀어지는바람에(원래들어올돈이700만원잇었는데)2천만원만대출하는바람에이상하게돼버렸습니다</t>
  </si>
  <si>
    <t>정상상환완료후부득이재신청합니다.</t>
  </si>
  <si>
    <t>경매2건중4월달에단하루도연체없이정상상환하였으며나머지1건은5월로해서역시정상상환을완료하였습니다.투자자님들과의약속을잘이행할수있어서감사히생각하고있습니다이렇게재대출을신청하게된이유는4월~6월까지경조사및가족행사가많아생활자금용도로신청하게되었습니다.금액도소액인지라짧게1년으로대출신청하게되었습니다.</t>
  </si>
  <si>
    <t>기존대출건3건이있습니다.신협+현대캐피탈+씨티파이낸셜월상환액은대략100만원정도이며이역시정상상환중이며소득지출정보에기재되어있는월소득및연소득은저희부부합산금액임을알려드립니다.1남1녀를두고있으며두자녀모두어린이집을다니고정부지원100%를받고있어현재자녀양육에는큰비용이들어가지않고있습니다.위대출금액신청시1년상환을목적으로한이유는월상환에있어서큰부담이없기에짧은기간으로선택했습니다.앞서머니옥션에서총대출을3건받아정상상환했듯이이번에도투자자님들에게선택에후회가없도록성실납부할것을약속드립니다.</t>
  </si>
  <si>
    <t>안녕하세요.작년에머니옥션에서200만원을대출받아서가족일에감사히사용하여현재107만원정도남아있습니다.저는학원강사이구요..지난번대출받았을때와같은직장에서같은일을열심히하고있습니다.이번에어렸을때부터친했던친구와결혼을하려고합니다.큰결혼식을하는것은아니고집에서지원을못해주기때문에아주조금모아놓은돈으로작지만행복하게시작하려고하는데,비용이조금부족하여고민한끝에다시한번머니옥션에대출신청을하게되었습니다.</t>
  </si>
  <si>
    <t>죽을때까지저의행복은학원에서아이들을가르치는일입니다.너무너무재미있고즐겁습니다.학원에서일을하여번돈이많지는않지만,그돈으로상환을열심히하겠습니다.제가머니옥션에서연체가2번있었습니다.투자자님께서이러한점도양해를해주시고저에게한번더투자를해주시면정말고맙겠습니다.</t>
  </si>
  <si>
    <t>갑작스럽게부모님께서편찮으셔서이렇게대출을신청합니다.</t>
  </si>
  <si>
    <t>상환계획은기본급여가5백만원이나오고있기때문에원금균등상환하겠습니다.연체나이런건전혀없구요..상환에대해서는걱정하시지않으셔도되구요~^^</t>
  </si>
  <si>
    <t>친정부모님보증금</t>
  </si>
  <si>
    <t>2009년초가을친정아빠의간암투병으로병원비를머니옥션에서도움받아모두상환을하고,그뒤로열심히나름대로생활하였습니다.친정일에도움을떳떳하게주지못하는출가외인이라는딸.그래서그동안의모든비용은남동생이도맡았습니다.그래도살아만계셔도좋은것이부모란말과일치하게더힘내게하는이유기도했습니다.그런데시골친정집이타인명의의대지위에지어진집이라서새로운집으로옮겨야하는지경에이르렀네요.남동생은몫돈이없는상태고,그래서제가아빠의통원병원이있는이곳인천으로방하나지만작은전세집을마련하려합니다.전세보증금의일부를대출해드리고2년동안또성실한상환을약속합니다.지난상환에서한번도늦지않게상환했던좋은점도있지만,금융거래신용도를신경쓰지못하고다급하게빌리려고아무곳이나대출했던것이정말이토록오랜동안회복되지못하리라고는생각못지요.하지만거듭약속드릴수있습니다.상환일을지키면서만기까지꼭상환하겠다는것을요.투자자여러분들께간청드립니다.참고:공부방을집에서하면서일정소득이있었으나학생들의쾌적한환경을위해냉난방비가수입의1/3이나차지하게되어고민하고있을때,아주감사하게도중학교의수준별수업교사를겸한방과후담당교사로계약하여현재인천모중학교본교무실에서근무중입니다.</t>
  </si>
  <si>
    <t>기존대출내역hk저축은행대출하여상환중110만원~120만원남았으며월14만원씩상환중입니다.주수입원남편310만원+그리고저150만원=460만원월고정지출:총301만원정도남편시댁친지분들과계1,000,000원도시가스,전기요금,상하수도外공과금250,000원아이들급식,운영회비200,000(운영비는3개월마다납부,평균금액임)저와아이들교통비,용돈400,000원식료품,간식비450,000원휴대폰통신비170,000원(4인)차량유지비350,000원도서구입,약제비50,000원정도hk상환140,000원월고정지출되지않는항목은쓰지않음.(친정방문시용돈,경,조사비,의류구입등)보험료는남편의성과급으로따로관리하여고정지출에넣지않음.</t>
  </si>
  <si>
    <t>사업장확장을했는데공사잔금으로올립니다</t>
  </si>
  <si>
    <t>이번에사업장을새롭게했습니다.제가기존의전세를빼고나오면서말이죠근데집주인과의문제가생겨서잔금을좀늦게받게되었습니다.인테리어공사비잔금1000만원을해결해야하는데머니옥션에올려봅니다</t>
  </si>
  <si>
    <t>기존대출내역-신한은행:820만원(7%)-국민은행:360만원(10%)-현대캐피탈:4500만원(주택담보)(10%)-스타상호저축은행:360만원(39.9%)-현대스위스상호저축은행:230만원(39.9%)상환내역-신한은행:60만원-국민은행:23만원-현대캐피탈:65만원-스타상호저축은행:30만원-현대스위스저축은행:30만원주수입원-사업장은프랜차이즈한식점용우동입니다-월매출은약2000만원정도구요-월매출3000까지올리려고현재배달까지준비중입니다-상권은택지개발이완료된지역이라아파트입주도다된상태구요위치는약700세대규모의아파트정문앞이구요상가는상업지구에있습니다.-주변에비슷한프랜차이즈는없어거의독점입니다-현재순수익은약600만원정도구요매출이3000정도나오면약800정도될것같습니다.월고정지출-보험료약100만원-핸드폰,관리비,도시가스등공과금:50만원-저축:50만원대출이후상환계획-현재대출금+고정지출금액이408만원-머니옥션대출상환금57만원-합계금액이465만원입니다-현재차를끌고다니지도않고집구성원도와이프랑저2명밖에없기때문에생활비로130만원정도는충분하고상환하는데에는전현지장이없습니다.</t>
  </si>
  <si>
    <t>치과치료비입니다.</t>
  </si>
  <si>
    <t>2000년도에제가어금니가죽어하나를뽑게되었는데요..그당시모아논돈으로치아를해넣으려고했는데저희엄마가대장암수술때문에제치아를해넣을수가없었습니다.물론수술비에보탰었구요..6개월만에저희엄마를떠나보낼수밖에없었구..3년도안되어저희아빠까지돌아가시게되었습니다.그러다보니지금까지치아를하지않았는데얼마전에앞니신경치료때문에치과를가게되었는데요..(둘째가졌을때앞니3개가흔들려치료를받았는데제대로된치료는받지않았구..지금까지미루다엊그제신경치료받은치아가아파가게되었네요..)엑스레이를찍어보았더니어금니없던자리로멀쩡한이가기울었더라구여.그것도상당히많이진행되었다구어금니없는자리윗쪽도내려앉았다구..교정치료받고임플란트나다른방안을생각해야한다는선생님말씀에이제는더미루면안되겠구나생각이들더라구요..8월이면제퇴직금이나오는데여기서대출받은5백중에일부상환하려구했는데아무래도치과치료가먼저이기에두번째대출받고다시금8월에치과치료비만일부상환하려고합니다.지금까지연체한번없었는데이번에도대출이성사될지약간에불안한맘도있지만그래도절믿어주시고투자해주시리라믿습니다.이번에도도와주시면앞으로도절대연체없이잘갚아나가도록하겠습니다.15일에상환일로잡은건저희신랑급여가들어오는날이고처음대출받았을때상환일은제급여일입니다.부탁드립니다.감사합니다.</t>
  </si>
  <si>
    <t>새마을금고대출(아파트담보대출)22만원우리은행(근로자대출)19만원(58만원남아서이제끝납니다.)제일은행대출(신용대출)24만원-신규로대출받았습니다.시댁에일이있어부득이받게되었습니다.머니옥션(500만원대출)약29만원신랑급여193만원(통장수령177만원)제급여160만우너(통장수령147만원)저는8월에급여오르구요..저희신랑은이번부터올랐습니다.생활비는거의들지않구세금만납부합니다.반찬은다시댁에서갖다먹고쌀도가져다먹습니다.따로드는비용은어린이집(큰애수업비)9만원(작은애)6만원어린이집은둘다100%지원받습니다.수업비만따로듭니다.353만원중대출비94만원신랑주유대와통신비용돈45만원(원래신랑용돈35만원이었는데이번부터올려주었습니다.)신랑은카풀을해서요주유비반밖에들지않습니다.한달에출근은20일정도합니다.(2틀주간2틀야간2틀휴무)관리비및각종세금80만원(제휴대폰포함)전주유대는회사에서나옵니다.(법인카드발급)우리가족보험료33만원애들청약부금각각4만원씩(두번넣었어요.)나머지금액은혹시모르는대비통장에가지고있지만달달이있는돈거의나가네요..내년에공공임대아파트당첨되어5월에입주예정입니다.어머님이그돈은해주시기로해서계약금만지금납부한상태입니다.이번에도성실히납부하도록약속드리겠습니다.</t>
  </si>
  <si>
    <t>도와주세요(수정하여올립니다.)</t>
  </si>
  <si>
    <t>형님에게현금서비스로받은돈을빌려주었는데형님이실직을하여200만원의현금서비스를상환하기위해인터넷과대출브로커를중개하였드니대출은안되고조회건수가엄청나게많이나와지금은금융권에서자격은되지만조회건수가9월중순에무려60건이된다며대출을할려면3개월이지나조회건수가어느정도삭제내지조회건수를문제시하지않는시간인3개월이지나서진행을하자는답변만들었습니다.지금어려울때도와주신다면저도여러분의도움에응하는날이오고꼭도움을드리겠습니다.제가카드사용대금200만원이필요합니다.꼭도와주세요.</t>
  </si>
  <si>
    <t>저는부산해운대구소재***관리사무소시설기사로재직중입니다.월급은세금공제후170만원정도이니저의월급에서꼬박꼬박상환할수있습니다.월급일은매달16일입니다저의이름은서종수이며직장명은웅신시네아트관리사무소이며전화번호는051-***-****입니다.확인이필요로하시면전화를하여도무방합니다.꼭도와주세요.또한저는맞벌이부부로서제가16일월급일날되면무조건매월상환금을이체시킬수있습니다.또한우리부부는자식이없는관계로지출이크지않습니다.그리고무엇보다중요한것은저의명의로된담보대출이지금은저하고는아무런관련이없습니다.저의담보주택이매매가되어서명목상저에게담보대출이있지만실제대출금원리금상환은저의apt를산매수인이지불하고있습니다.그럼의문을풀어드리면저는외환은행중개주택공사정부모기지론으로집을사서지금은매매가되었지만매수인이신용에문제가있어서그대출금이이양되지않고있지만근저당설정은매수인의소유인apt에설정되어있습니다.확인을하시려면주소:부산시연제구연산2동***-*번지등기부를발급받아보시면저의말씀이사실이라는것을아시게됩니다.그럼7000만원담보대출은제가상환의무가없습니다.그리고처는병원의간병사로재직중입니다.월급여는170만원정도이니저의수입170만원과처의수입170만원합산한금액이한달에350만원이되니상환에는전혀무리가없습니다.믿고도와주십시요.부탁드립니다.참고로제가fx딜러로벌어드린돈이7월31일에서8월11일까지6000달러인데통장거래내역을박혀둡니다.물론스캔이기때문선명하지않을수없지만forexcapital라는곳의fx업체인미국에서달러로입금된것이환화인원화로환전한내역임을밝혀둡니다.지금은제가돈이갑자기치아치료비때문에자금압박을일시적으로받고있음을밝혀둡니다.</t>
  </si>
  <si>
    <t>다시한번도움요청드려요</t>
  </si>
  <si>
    <t>한때어쩔수없이고금리사금융업체를이용하다가머니옥션에서여러투자분들덕분에큰도움이되었습니다.그래서다시한번도움을청하고자추가대출신청합니다.결혼할여자친구가있는데혼자자취를하다가어쩔수없이이사를해야되서부족한돈을급한마음에현금서비스를좀많이이용하게되어서현금서비스상환목적으로대출신청을하게되었습니다.한번에상환하기엔조금은부담이되어서투자자분들의도움을기달리고있습니다.</t>
  </si>
  <si>
    <t>인쇄업쪽에서정규직으로일하고있구요월급으로통장에150받고그외교통비등수당으로최소30~60만원현금지급받고있습니다평균월190정도받고있습니다.월지출액은대출금상환비100만원보험료26만원교통비등개인생활비30정도들어가구요아버지,어머니와같이살고있기에그외생활비나그런것들은부모님이부담하고계십니다.좀여유가되는돈은저축도하구있습니다.지금현재총대출금액은-----시티캐피탈530sc스탠다드캐피탈510스타저축은행100머니옥션280만원정도있구요월상환금액은시티-20sc-25스타-20머니옥션-35이렇게100만원정도상환하고있습니다그중에스타저축은행100만원은요번달월급(21일)에보너스100만원정도가더나옵니다..그걸루중도상환할예정이구요..머니옥션은물론이구다른대출상환금역시한번도연체한적없었습니다.앞으로도당연히없을거라고약속드립니다..성실상환하겠습니다..</t>
  </si>
  <si>
    <t>분산돼있는대출금상환하고차근차근갚고싶습니다.</t>
  </si>
  <si>
    <t>먼저도와주셨던투자자님들께감사의말씀드립니다.이번에급하게돈이필요하게되어서다시한번추가적으로도움을받으려고이렇게다시한번투자자님들께도움을청합니다.전에올렸던글에적었던대로동생의앞니임플란트때문에치과치료비가필요했습니다.머니옥션남은금액을상환하고,작년에받은대출금상환과,치과치료비로사용하려고대출을신청했었는데유찰이되었습니다.일단은치료가급해서회사사장님께300만원을빌리고,50만원현금서비스를받았습니다.머니옥션대출금으로사장님께빌린돈을갚으려했으나유찰로인해급한대로전에이용했던대부업체(원더풀)에서500만원을대출을받아사장님께빌린300만원과카드론180만원현금서비스50만원을상환했습니다.전에1200만원머니옥션을통해받은대출금은전세보증금으로사용을해서돈을모은다는기분으로갚아오고있습니다.^^그리고제가30일이내연체내역이3회있습니다.3일연체1회와,1일연체2회가있습니다.투자자님들께는죄송하다는말씀밖에는드릴말씀이없습니다.3일연체는대출을받은첫달에그다음달부터상환하는것인줄로착각하고입금을제때하지못해서생겼고,1일연체2회는급여일이25일인데개인사업자사장님이급여를입금해주는거라서업무가바쁠땐그날밤에입금을해주시는경우가있었습니다.지난달부터는사장님께사정을말씀드려20일로급여일을조정해서21일에입금하였습니다.앞으로는단하루의연체도발생시키지않겠습니다.-대출금내역머니옥션:466만원우리은행:317만원대부업(원더풀):500만원새마을금고:900만원가량(어머니사업자금으로사용.어머니께서관리하십니다.)현대캐피탈:어머니사업용도로쓰이는봉고차할부금.어머니께서관리현재대출금을모두머니옥션으로상환을한후에대출금을한군데로묶어서24개월분할로차근차근상환하려고다시한번투자자님들께도움을요청합니다.다시한번성실한상환약속드립니다.</t>
  </si>
  <si>
    <t>대출금사용-머니옥션:466만원-우리은행:317만원-원더풀:500만원소득-월급여:170(매출에따른인센티브10~30만원)상환계획(지출내역)-머니옥션:76만원-보험료:12만원-주택청약저축:100,000원-일본어학원:70,000원-헬스장:100,000원(3개월)-차비,식대:150,000원-생활비:300,000원으로,상환계획입니다.판매&amp;서비스직에종사하고있어서자기계발을위해일본어공부를하고있습니다.저는술도좋아하지않고,노는걸크게좋아하지않아주로퇴근후화목금은일본어학원,월수헬스장에서시간을보내기때문에특별한지출은크게하지않습니다.</t>
  </si>
  <si>
    <t>부탁드립니다!</t>
  </si>
  <si>
    <t>아버지께힘을주세요ㅠㅠ</t>
  </si>
  <si>
    <t>정말행복할줄알았습니다.하지만,아버지의잦은사업실패로인해외지로떠도는아버지,그리고가족들의헤어짐.그것이지금의현실입니다.아버지께많을걸바라는건아니였어요.단지,우리곁에만있어주길바랬을뿐인데.그게뜻대로되지가않네요.그렇게고생만하신아버지가얼마전막일을하시다가허리를다치셧다는연락을받구달려가그모습을보니,가슴속눈물만흐르더군요..아무리미워도나를낳아준아버지께이젠조금이나마힘이되어드리고싶지만,집안내력이건강이안좋은탓에병원비로기존대출이자에허리가휩니다...그래도못난자식...아버지께힘이되어드리고싶습니다.</t>
  </si>
  <si>
    <t>과거어머니병환으로기대출이많지만,한번도연체없이착실히내가며한달25만원으로생활하고있습니다.한번만도와주신다면성실히상환하며,앞으로살면서많이는벌지못하지만,제가도움받은걸잊지않고배로베풀며살겠습니다.</t>
  </si>
  <si>
    <t>현재금융권대출이신한1,000만원하나610만원국민513만원있습니다.신용기금에서사업자대출을받을려니신용등급이6등급이어야한답니다.기대출중신한은행대출이2002년대출건으로너무오래되서정리하면신용등급이6등금으로상향조종이가능하여이렇게신창하게되었습니다.</t>
  </si>
  <si>
    <t>1.주수입내역-엘지텔레콤가입자수수료160만원,판매마진500만원2.월고정지출내역-월임대료99만원(VAT포함)휴대폰악세사리및매장경비200만원,대출원금및이자월60만원등3.대출이후상환계획-월편균수입690만원.고정지출359만원입니다.잔여금액으로충분히상환가능하다고생각합니다.</t>
  </si>
  <si>
    <t>금융권에대한지식도없이여기저기대출받아쓰다보니전부대부업에서받아써버렸습니다.조금있으면결혼을해야하는데결혼전에전부상환하고시작하고싶어이렇게도움부탁드립니다.</t>
  </si>
  <si>
    <t>현재대출은우리금융저축은행350솔로몬저축은행150러시앤캐시400리드코프450미래크래디트350현금서비스60이렇게대출이있습니다.월상환액은우리금융저축은행20리드코프45미래크래디트20솔로몬.러시앤캐시는이자만납입하는방식으로30이렇게총한달상환액은120만원입니다.현금서비스는급할때가끔쓰긴하지만이것도이자가만만치가않네요..현재직장은8년째재직중이구요월급여는180만원연봉은상여금포함3100정도입니다.이상환금때문에적금이외에펀드.주택청약까지해약한상태입니다..월급여에서120만원상환금휴대폰10만원보험20만원나머지30으로생활하고상여금이나기타수입으로저축하며생활하고있습니다.머니옥션투자자님들께서도와주시면한달상환금을40만원정도줄일수있을것같습니다.많은도움부탁드립니다.</t>
  </si>
  <si>
    <t>임심7개월째인엄마에요..관심과사랑부탁드려요</t>
  </si>
  <si>
    <t>개인생활자금과의료비로쓸려구요..요새다른쪽으로많은지출이있어서조금어려운사항이구요..제가임심을한사항이라내년이나되야일을할수있는사항이라서이렇게도움요청을합니다.배속아이의료비와큰아이의료비로쓸려구요...큰아이가코피도자주흘리고이도좋지않아서돈이많이들어가요...</t>
  </si>
  <si>
    <t>남편이회사를다니고있어요..4대보험에들어가져있지만월급은현금수령으로150만원정도받구요...남편이주말토-일요일에는예식장주차장에나가서이틀에10만원씩벌어와요..아이는국가에서지원되는비용이있어서교육비는따로크게들지않구요..월급에서핸드폰요금:7만원정도타회사에서대출받은것산와머니와원더풀이있어요..거기에한달에30만원정도내요두가지합쳐서요...방세26만원내고요...방세는한번씩시아버님이내주시기도해요..생활비로30만원정도내구요...보험료등10만원정도들어갑니다.대충이러거든요..그래서달달이20만원정도는감당가능합니다.저희가족에게이고비를넘겨내년1월아이를낳고행복한가정으로새출발할수있도록도와주세요...</t>
  </si>
  <si>
    <t>안녕하세요현재정부연구기관에서근무하고있는연구원입니다.근무한지는2년6개월됐습니다.6개월전머니옥션을통해100만원을대출받았고덕분에유용하게사용하였습니다.현재연체없이성실상환하고있습니다저번달갑작스러운어머님의쓰러짐으로인하여병원비부담이만만치않네요..여유자금을만들어놓지못하여이렇게머니옥션을통해다시재대출받고자합니다.작년믿었던친구의부탁으로2천만원정도여기저기대출받아줬지만친구의배신,그리고그로인한저의어리석은판단으로인하여신용도가안좋은상황입니다.그러나현재모든것을상환하였고머니옥션외에는사금융을사용하고있지않습니다.</t>
  </si>
  <si>
    <t>현재정부기관이다보니월급여는150만원정도입니다.여기저기생활비70만원정도쓰고있습니다.-식비,교통비및핸드폰비-20만원-공과금-15만원-상환금액-20만원(머니옥션10만원,월카드값10만원)-기타문화비-15만원이번대출이성사된다면상환금액(10만원)은충분히낼수있습니다.매월상환계획을제일우선으로여기며생활하겠습니다.</t>
  </si>
  <si>
    <t>현재설실히상환중입니다추가로급하게필요합니다도와주세요</t>
  </si>
  <si>
    <t>안녕하세요이번에뜻하지않게추가로대출을신청하게되었습니다급하게돈이필요한이유는아버님병원치료비입니다도와주세요현재열심히상환하고있는만큼연체없이상환하겠습니다.</t>
  </si>
  <si>
    <t>현재대출은집담보대출하나은행9200만원현대캐피탈50만원솔로몬291만원농협에1100만원정도있습니다머니옥션현재남은금액이500만원좀넘습니다월상환액은하나은행33만원현대캐피탈8만원솔로몬10만원농협월14만원머니옥션45만원정도입니다현재보증보험보증이들어가있지만저희회사가설계및시공을하는데공사보증이라11월이면만기로사라집니다.총상환금액은110만원정도이지만현재결혼하여와이프도일을하는중이고저는현재월170만원에연말에상여금이나오고있습니다현재직장은2년4개월째근무중이구요채무금이많고변재금액이많은것은알고있지만지금까지머니옥션에서대출받아연말상여금이나중간중간나오는성과급등으로조기상환하였습니다연체도하루나이틀정도사정에의해서한번인가두번인가만하였습니다연체없이확실한상환약속드립니다감사합니다.</t>
  </si>
  <si>
    <t>안녕하세요.5번째도전인데이번만큼은꼭좋은결과가있었으면좋겠습니다.과거의집안사정과잘못된소비습관으로과도하게대출을받아서한달한달대출이자갚아나가는데정신적,육체적체력을다소비하면서살았습니다.매년연봉이오르고연초에받은보너스와형과지인(친구)의도움으로고금리대출을전부상환을하였지만친구에게빌린900만원을조만간갚아줘야해서경매를신청하게되었습니다.</t>
  </si>
  <si>
    <t>현재IT개발부서에서직장생활7년차입니다.대출은총은행3곳(기업,국민,농협)이고대출잔액은2,000만원이고매달납부하는대출이자는약60만원입니다.월급여315만원입니다.대출이자-60만원부모님-100만원저축및보험-40만원식대,통신비-15만원위지출을빼면한달에100만원에서105만원정도유용할수있기에성실하게상환할수있습니다.한때월급여의75%이상이대출이자를납입할때도잡초같이버텨온저입니다.믿어주십시오.투자자님들의소중한투자금인만큼성실하게갚아가겠습니다.</t>
  </si>
  <si>
    <t>건강상문제로빠른대출부탁드릴게요!</t>
  </si>
  <si>
    <t>안녕하십니까...36세의직장인입니다.이직장에근무한지는1년하고3개월차구요.흠..전에는이마트정직원이었읍니다.치아가문제가발생하여목돈이필요해서이렇게글을올립니다.먹고살기바빠서관리를제대로안해서ㅠㅠ회원님들도건강이곧재산입니다.입원치료는아니고통원치료용이구요..직장생활에는지장이없읍니다.모아논돈이조금부족해서이렇게도움을청합니다.부디좋으신분들과좋은인연맺기를바랍니다!!</t>
  </si>
  <si>
    <t>기존대출은없읍니다.대출은안하는것이최선이지만부득이사용하게되면성실히변제할것을맹세합니다.한달월급은:150만원이구요.연봉으로치면:1800만원.고정지출내용월세:30만원통신비/공과금등등:15만원가족한테빌린대출금누나(방보증금):월에25만원정기적금2개:20만원생활비:30만원나머지월에40만원씩은여유가있읍니다.도움을주시면연체없이꼭상환하겠읍니다!!</t>
  </si>
  <si>
    <t>도움을주실분을찾습니다!!!</t>
  </si>
  <si>
    <t>저는일반회사를다니고있고..저희신랑은작은하청공장을운영하고있는부부입니다이달말에들어오기로되어있던하청업체가부도가나는바람에급하게여기저기서돈을신용대출받다보니...과다대출로더이상힘들다고부결이되더라구요....다음달에전세집을빼서정리를할예정인데..당장공장부도와임금을해결애햐해서이렇게문을두드립니다지금여기저기서다막고한500~700정도부족한데..도움주실수있느분부탁드립니다..이달안에해결가능합니다만..혹시불가능해지더라고제가다니는회사가일반법인기업입니다...제신용등급은좋은편이아니지만어디도망치거나사기칠수도없고요~~인적사항오픈할예정입니다...</t>
  </si>
  <si>
    <t>성실하게갚아갈게획이구요...만약계획대로다음달에정리된다하더라도...이자는지켜서....드릴예정입니다...오죽절박하면여기저기문을두드리겠습니까?제발도와주세요!!!!</t>
  </si>
  <si>
    <t>확실한저금리대출로갈아탈수있는기회마련을위하여!!</t>
  </si>
  <si>
    <t>현재서울에있는모대학교의행정업무를맡고있는정규직교직원입니다.재작년부터시작했던주식투자로손해를많이보았습니다.내년에결혼을할계획인데필요한돈은수중에하나도없고빚만있어서고민입니다.다행히교직원공제회에서대학교교직원을대상으로한대출이있는데비교적저금리(7~8%선)에장기로대출이가능하며(10년원리금균등)저의경우한도도4천만원이가능합니다.그런데올해10월1일로기준이바뀌어신용등급7등급까지만대출가능한것으로규정이변경되었습니다.제가그동안2금융권대출,대학교다닐때받았던학자금대출등으로인해현재신용등급이8등급입니다.신용등급을한등급향상시키려면기대출을어느정도상환을해야한다고합니다.머니옥션을통한대출은대출기록이남지않으므로괜찮다고하더군요.여러분들이도와주신다면이곳에서몇개월정도자금을대출받아신용등급을향상시키고저금리로교직원공제회에서대출을받아서전액상환할계획입니다.</t>
  </si>
  <si>
    <t>현재연봉은상여등을제외하고3500만원정도됩니다.매월시티은행에60만원,기은캐피탈에36만원,현대스위스상호저축은행에40만원가량원리금균등방식으로상환중입니다.국민은행과농협에학자금대출로매월6만원씩납부중입니다.시티은행에잔액이1200만원,기은캐피탈에850만원,현대스위스상호저축은행에1000만원,국민은행과농협은합계100만원정도대출이남아있습니다.매월급여수령하여연체없이상환하는중이며,신용등급도올여름까지7등급이었으나최근에8등급으로떨어진것입니다.이번에대출이성사되면그금액으로제2금융권및현금서비스등을먼저전액상환할계획입니다.그렇게해서2-3달후신용등급이7등급으로상향되면교직원공제회에서4천만원대출을받아서머니옥션대출및시티은행대출을한꺼번에상환하고저금리로꾸준히갚아나갈계획입니다.매월연체없이확실히상환할것을약속드리며믿고도와주시면평생감사드리며살겠습니다.</t>
  </si>
  <si>
    <t>연체없습니다.생활자금으로쓰려고생각중입니다.상환하는데도자신있습니다.</t>
  </si>
  <si>
    <t>매월25일상환할꺼구요상환시원금부분도같이상환할수있으면추가상환해서빨리상환할계획입니다</t>
  </si>
  <si>
    <t>비록저신용등급이지만확실한상환계획을가지고있습니다.</t>
  </si>
  <si>
    <t>아버지병원비와집안생활자금으로사용하려고이렇게대출신청을합니다.아버지께서은행지점장으로퇴직하신후사업실패로인해집안이많이어려워졌습니다.그충격으로아버지께서는한쪽눈까지실명(시각장애)하셨고집안빚을수년동안제가감당하다보니,월급만으로감당이어려워여러가지대출을받고상환하고그런식으로몇년을하다보니현재제신용등급이이렇게까지되었습니다.부모님원망은한번도하지않았고오히려제힘으로어렵지만부모님부양을할수있다는게다행이라고생각이듭니다.현재아버지나머지한쪽눈도심각하셔서병원수술을해야해서목돈이필요합니다비록저신용자가되었지만월급만으로도충분히상환능력이됩니다.</t>
  </si>
  <si>
    <t>현재금융부채1.씨티파이낸셜-1000만원(년32%)월원리금균등상환액41만원2.산와머니-150만원(년39%)월원리금균등상환액12만원현재제부채현황입니다.상환계획월4월에동종업계로스카웃되어현직장으로이직하였습니다.월실수령액-250만원3개월에한번씩월보너스수령액250만원입니다.년실수령액이4000만원입니다.현재부모님과같이살아서따로생활비가나가는것도아니며,차도없어서차량유지비가나가지도않습니다.금융상환비53만원과생활비나가는거외에는없습니다.</t>
  </si>
  <si>
    <t>투자자여러분안녕하세요.생활자금대출이필요하여이렇게머니옥션의문을두드리게되었습니다.현재아버지께서토목공사일을하시는데,최근자금이부족하다하시어서대출을구하게되었습니다.저는아직젊기에가능한힘껏도와드리고싶은마음입니다.어릴적멋모르고잘못사용한신용카드때문에신용등급이너무나낮아져버리고집안일에모든신경을쏟다보니재정상황이말이아닙니다.^^;</t>
  </si>
  <si>
    <t>*기존대출건현대스위스저축은행-5,479,000(39.8%월상환금액444,000원)시티캐피탈-11,206,000(33.9%-월상환금액483,000원)신한자동차할부금융-4,703,000(월상환금액410,000원)신한은행예적금담보대출-7,200,000*주수입원일반법인에정규직으로다니고있으며,근무기간은2002년9월~2008년12월법인전환후2009년1월~현재입니다.월급여는257만원.실수령액은월210만원선입니다.급여외에보너스가일년에두번130만원이나옵니다.[월급여사용내역]총2,100,000대출상환3건1,337,000나머지763,000원중아직미혼이기때문에이중절반은가계생활비에보태고나머지는제생활비로사용하고있습니다.(핸드폰및기타잡비)이곳에서낙찰이되면생활비763,000원중300,000원은머니옥션상환에쓰고남은463,000원으로기존보다가계및개인생활비를줄여생활하려고합니다.자동차는업무용으로사용/회사에서유류비지원으로일년에한번보험료외엔특별히유지비가들어가지않습니다.연말엔보너스가나오고,내년이되면연봉인상이예정되어있어5개월만열심히생활하면문제없을것으로생각됩니다.^^연체없는상환을약속드리며,투자자분들의성원을기다립니다.</t>
  </si>
  <si>
    <t>재대출&gt;다시한번믿고도움부탁드립니다~!!</t>
  </si>
  <si>
    <t>여러차례여러분들의도움을고맙게받고성실히납부했습니다.최근에치과치료를받고있는데생각보다돈이많이들어가더라구요~그래서이번달에카드값이50만원정도부족하게되어다시한번도움을구하게되었습니다.</t>
  </si>
  <si>
    <t>현재SKT고객센터에5년째근무중입니다~이번년도승급으로주임상담사가되어월급도올랐습니다.매월180만원이상의고정기본급에10~50만원의추가인센티브를받고있고최근에는인센을잘받아210만원이상의월급을수령했습니다.설,추석일년에두번상여금도수령하고있습니다.이번추석에도상여금을수령하기때문에조기상환도가능합니다.그동안여러차례도움을받고단한번의연체도없었습니다.항상도움주신여러분들을우선으로생각하고있기때문에앞으로도성실하게연체없이납부할것을약속합니다.믿고다시한번도움부탁드립니다~</t>
  </si>
  <si>
    <t>친정엄마병원비에보태고자신청함니다..</t>
  </si>
  <si>
    <t>친정엄마병원비에도움이되고자신청함니다.상환능력은충분하다고봄니다..꼭부탁드림니다.</t>
  </si>
  <si>
    <t>현재현대캐피탈320.현대스위스620.씨티430.신라280이용하고있구요..연체한번도없어음니다.성실히연체없을것은장담하고말씀드릴수있음니다.저도일을하고신랑도일을하기때문에상환하는데어려움은없음니다.</t>
  </si>
  <si>
    <t>사업확장을하려합니다.</t>
  </si>
  <si>
    <t>안녕하세요저는한2년전에한번신청을하였습니다.낙찰은안됐지만요^^;;용기내어지금에와서야다시신청하게되었습니다.현재저는중고차딜러일과자동차외형복원업과자동차검사대행지점업체로지정되어일을하고있습니다.중고차딜러일을하다보니중고차에관련된일을해야될것같아서부모님한테돈을빌려가게를임대하고사업자도내고일을하고있습니다.일을한지는한3달정도되었고요일을하다보니일이많이밀린상태입니다.현재직원이2명있습니다.제가중고차딜러일을한4년정도하다보니선후배들와상사사장님들이많이도와주고있어서가게를하나더낼까해서입니다.또한중고차싸이트도가지고있습니다네이버다음에서엣지카를치시면나옴니다싸이트는2년정도됐습니다.또한제옆가게에서중고차성능상태점검장을같이하고있어서일이많이들어오고있습니다.일을하다보니제가용심이생겨이렇게글을올리게됐습니다.그리고중고차매매시첫번째로해야하는것이중고차사고유무를해야합니다.그것이중고차성능상태점검장입니다.</t>
  </si>
  <si>
    <t>1.현재HK상호저축은행250만원정도월상환금은230000원을내고있고요사금융권2군데400만원정도월상환금은350000원을내고있습니다.또한월임대료186만원을전기세수도세점심값등등250정도지출을하고있습니다.직원월급2명320만원총지출이600만원정도지출을하고있습니다.또한중고차성능점검장은제가다시임대를줬기때문에월90만원을받고있으니600-90=510만원이지출입니다.2.현재수입이자동차외형복원에서한달평균450만원정도이고자동차검사대행150만원정도제가중고차딜러일을하면서250만원정도벌고있습니다.수입총800~850정도를수입이발생하고있습니다.수입850-510=340만원정도가제수입원입니다.여기서수입340만원정도에서+-50정도를계산하고있습니다.또한현재꾸준히일이늘어가는편이어서앞으로수입이더늘어날전망입니다.가게를하나더오픈을하면수입발생이더클것으로보입니다.성실히갚겠습니다</t>
  </si>
  <si>
    <t>아들치료비가필요합니다.</t>
  </si>
  <si>
    <t>안녕하세요.저는31살신체건강한아빠입니다.결혼도했고요.머니옥션에서환승론을하나이용중이기도한사람입니다.이번에5살난아들치료비가필요해서이렇게다시올리게되었습니다.저의아들이5살인데말을못해요.그래서이병원저병원다녀야되는데병원비가만만치않더라구여.그래서이렇게다시환승론하나를더신청하게되었습니다.기존의환승론하나는연체없이하루도안밀리고꼬박꼬박입금잘하고있습니다.다시한번믿어주시고투자해주시기바랍니다.</t>
  </si>
  <si>
    <t>매달10일이제월급입니다.기본급이190만원정도들어옵니다.거기에잔업같은거하면250만원조금안되게들어오고요평균적으로는220만원정도입니다.와이프는백화점에서150만원정도벌고있습니다.그리고제가저녁에잔업이없으면대리운전을해서보통400만원정도벌고있습니다.지금내고있는것은45만원환승론17만원러쉬20만원산와그리고15만원웰컴18만원테크론으로빠져나가고있습니다.그리고집값40만원차값23만원생활비쓰고하면내는것은큰어려움이없습니다.우선테크론350만원상환을하고나머지는병원비로쓰려고계획중에있습니다.단하루도연체없이꼬박꼬박입금해서저한테투자해주신투자자님들한테실망시키는일이없도록하겠습니다.이번에도한번믿어주시기바랍니다.두서없이쓴글읽어주셔서감사합니다.</t>
  </si>
  <si>
    <t>지인께빌린돈상환하고싶습니다</t>
  </si>
  <si>
    <t>우연히머니옥션을알게되었고또이렇게기회를주셔셔감사합니다저는현재세아이의엄마로남편은태권도장을저는식당을운영하고있습니다이번에대출을신청하게된계기는친정일로지인분께빌린돈이있는데자녀가아퍼서급하게필요하시다고연락이오셔서이렇게신청을하게되었습니다</t>
  </si>
  <si>
    <t>저의총수입은평균400만원입니다저의지출내역은현재대출이신협500만원신협32만원신라상호저축은행4866000원의대출이있습니다신협과신라상호저축은행은자영업자신용대출을받았습니다신협은매월이자와원금35만원신라상호저축은행은이자와원금25만원씩상환하고있습니다종업원은1명있고월급80만원씩주고있으며월세는남편건물이기때문에무상이고전기료15만원가스비20만원의175만원의총지출이있습니다남편수입으로생활을하고있기때문에따로생활비가더추가되는건없습니다성실하게꼭잘상환하겠습니다</t>
  </si>
  <si>
    <t>고금리대출빨리상환하고정상적인생활을하고싶습니다.</t>
  </si>
  <si>
    <t>결혼13년차주부이고맞벌이를합니다.남편은일정한수입이없고제가맞벌이를해서생활을하고있습니다.내년에중학교에입학하는아들이있는데..그동안생활자금으로카드사및대부업으로고금리대출을받아현재갚아나가고있습니다어쩔수없는상황에서그때그때대출을받아생활을하고보니여러군데대출을받게되었습니다.그러다보니..매달급여를받아도대출금을갚아나가면일주일도안되어서급여가바닥이됩니다..제가하는업무가기계설계일을하는데..상황에따라서회사를몇번옮기기도하였습니다.현재근무하는회사는퇴사했다가재입사를하였습니다.재입사전에다니던직장에서급여가몇달씩지급이안되어서퇴사르하게되었고현재직장에서저를다시불러주셔서근무를시작하게되었습니다.그러다보니조금더가계가어려워지게되었습니다.그러던차우연이머니옥션을알게되었습니다.저같이어려운사람들을위해기꺼이투자를아끼지않는투자자님들의투자로고금리대출을탈출하여빨리대출금을갚아약간이나마저축을하고싶습니다.</t>
  </si>
  <si>
    <t>매달급여일에꼬박꼬박갚아나가겠습니다.하루빨리고금리에서벗어나서약간이나마저축도하고알찬생활을하고싶습니다.도와주십시요</t>
  </si>
  <si>
    <t>생활자금및대출일부상환믿고투자하십시요</t>
  </si>
  <si>
    <t>과거부터대출이좀많았는데성실히갚아나가고있습니다이자부담이좀되서생활자금으로도사용하고개인신용도에영향을주는부분을먼저상환하고(기존카드론부분과머니옥션24개월중6개월치일시상환)남은금액은여유자금으로확보예정입니다.신용도향상을위해조회기록이없어부담이덜되서2년전500만원의대출을내서이제6개월남았는데단한번도연체없이성실히갚았습니다.1.2금융권에서도대출이가능하지만조회기록및대출기록때문에신용도가더떨어짐을방지하기위해머니옥션을재차이용하려합니다.</t>
  </si>
  <si>
    <t>기존대출은아파트담보대출4천만원을성실히상환중이며..1금융권에신용대출(마이나스통장포함)7천만원정도남아있으며이또한성실히상환중이며신용카드현금서비스와카드론이1천5백만원정도되며성실히상환중입니다.대출모두합한원금과이자를합해서월170만원가량한번도연체나사고없이성실히상환중입니다.=수입원은현재정규직공무원으로재직중에있어월320-410만원가량의월급을받고있으며현재살고있는아파트외수도권에연립주택이한채있어월세수입월30만원이있습니다.=월수입평균400만원이며대출상환금200만원정도(머니옥션포함)를빼더라도기본생활은충분히가능한상태입니다.개인사정상과거총부채가1억4천(아파트담보대출제외)정도되었으나한번도연체없이성실히상환하여현재는신용대출의45%정도를상환하고있어이상태로진행중이면향후몇년안에부채가많이줄어들것으로판단이됩니다.</t>
  </si>
  <si>
    <t>머니옥션에서성실히중도완납하였습니다</t>
  </si>
  <si>
    <t>현재대출이세군데금융기관에있는데한곳은1금융권이라서괜찮은데2금융권대출이한곳이너무고금리라저렴하게갈아타고신용등급도올리기위해신청하게되었습니다.기존에머니옥션통해서2건대출받은적있으며성실히연체없이상환하다가중도완납했습니다.</t>
  </si>
  <si>
    <t>직장소득자로실수령액월165만원입니다.현재기대출건은농협520만원(이율11.5%월상환금액117000원)한성저축은행370만원(이율24%월상환액이자만80000원)현대스위스400만원(이율34.8%월상환액190000원)있습니다.500만원대출받으면현대스위스건은전액상환하고한성저축은행일부상환하여고이율을줄이려합니다.대출을받게되면월상환금액이44만원으로지금보다는많아지지만이율줄이고하루라도속히상환하게되고신용등급도올릴수있습니다.성실한상환약속드립니다.잘부탁드립니다.</t>
  </si>
  <si>
    <t>안녕하세요현재남대문악세사리상가에서도매업하고있는28세청년입니다다니던대학도그만두고장사에뛰어들어이쪽계통에일한지도벌써5년이넘었네요군대전역후월세방도못구해친척집을전전하며몇년을일하다가드디어제가게를차린지반년이조금넘었습니다2009년,조그맣게라도제가게를갖고싶어악세사리노점을하려고조금이나마모아둔돈을투자하고부족한부분을사금융을통해서충당했습니다그이후로조금씩키워나가지금제가게를갖게되었지만연체한번없이일년하고도반년을넘게상환해온사금융이원금이거의줄어들지를않아이렇게투자자분들의힘을빌리려고결심을했습니다대출계획은1000만원을투자받아사금융상환을하고남는부분은운영자금으로사용할목적입니다현재장사를열심히잘하고있고,가게가끝나면아르바이트도하나하고있기때문에상환에대한걱정은안하셔도된다고자신있게말씀드립니다사금융사금융하는데정말아무것도없이시작해서어쩔수없이,아무것도모를때사용하긴했지만정말로매월돈을갚아도원금이거의줄어들지않는다는사실이힘들기만합니다.</t>
  </si>
  <si>
    <t>일단기대출에대해서설명드리겠습니다새마을금고2000만원사업자대출있습니다도매상을운영하면서물품재료비각종자재비용운영자금으로사용하기위해서대출하였고한달50만원조금안되는상환금으로기간은4년,원리금균등상환하고있습니다.두번째,기업은행캐피탈입니다700만원대출하였으며한달상환금31만원정도입니다이건가게운영과는별도로집안의개인적인사정으로급하게대출하였으며제가상환하는건아니지만(부모님께서매달상환하십니다)일단은제이름으로나온대출이기때문에고지를합니다세번째사금융(엘하비스트)입니다500대출받았으며월상환금20만원씩19개월째납입하고있습니다.현재원금만330정도남은상태이며제가머니옥션에서투자받기로결심한결정적인원인입니다만기때까지원리금균등상환하면대출금의정확히두배정도되는금액을상환하게됩니다하루라도빨리중도상환을해서이자를줄이고싶습니다수입에대해서말씀드리겠습니다도매상운영하면서한달에대충300만원정도이익이나고있습니다.대출상환금,차비,식대등해서한달고정지출100만원정도이고50만원은제용돈,50만원은세금대비저축,나머지100만원정도는부업을맡기는비용,신상품디자인을위한제품을만들기위한투자를하고있습니다.악세사리라는게한가지디자인만새로뽑으려고해도몇십만원의돈이들어가기에한달매출에대한재료비를제하고도신상을뽑으려면이정도의금액을투자해야합니다.방금설명드린것처럼한달에나오는300만원이란이익금은판매한물품의재료비,가게월세,관리비등을제한한달기준정산했을때남는금액입니다.또한가지저희는장사를아침7시부터오후5시까지하기때문에저녁시간에는시간이많이남습니다그래서저녁6시부터11시까지하루에5시간씩맥도날드배달아르바이트를하고있습니다.한달에60만원정도부수입으로생각하고있습니다.나이를먹을수록주변에행사가많아지면서결혼식,상당했을때부조금,가족들생일,기념일,계획에없던지출에들어가는돈은이걸로충당하려고부수적인수입원을가지고있습니다.사족이긴하지만4대보험이되는관계로제가자영업하면서내는연금을이쪽수입으로처리한다는게꽤나쏠쏠한보탬이되고하루4시간남짓자면서일만하느라오히려쓸데없는곳에돈쓸일이없다는게장점입니다.참고로,신용카드결제,각종대출상환금,살면서지금까지연체한번없이모든걸잘상환해왔습니다몇년째하루에16시간이상을일하면서이생활을했습니다그렇다고해서빚에쪼들려그렇게살아온건아니고,정말가진거없이시작한거믿을건건강한몸밖에없다며일해왔습니다앞으로도마찬가지이고그럴생각입니다커다랗게사업을하는게아니라부도가날일도없으며저정도대출로개인파산신청할일도없습니다혹시라도모를최악의상황에는가게보증금을빼서라도머니옥션은상환하겠습니다저도머리가있습니다뭐가먼저인지는알고있습니다법적으로보호를받는대신,신용은잃지않겠습니다첨부하는사진은한평남짓한저의가게입니다이곳에서열심히일하는저를생각하고투자를해도괜찮을지좋은결정부탁드립니다</t>
  </si>
  <si>
    <t>올2010년봄에결혼을할예정에있습니다.결혼앞두고남자쪽신랑으로서이래저래들어가는비용이많습니다.여지껏어느금융기관에도연체가단1원도없었습니다.급히필요한금액마련해주신다면원금과이자한회의연체도없이성실히상환하겠습니다.</t>
  </si>
  <si>
    <t>월급이220만원정도되고현재도통장에는200여만원이상은항상잔고로있습니다.매달40여만원정도의금액은한번의연체도없이성실히갚을수있으니목돈이들어가는현상황에서도움주시면감사하겠습니다.</t>
  </si>
  <si>
    <t>다시한번투자자님들의도움을얻고자합니다.</t>
  </si>
  <si>
    <t>현재국민카드카드론이용중인금액을상환하고자합니다.카드론을이용한이유는여동생이누나앞으로받은저축은횅대출남아있는금액350만원상환하였고150만원은어머니가아프셔서병원비로지출하였씁니다.2월달에한곳저축은행대출은국민은행에서천만원대출해주셔서상환하였는데천만원밖에한도가안나온다고해서천만원만해결해주었씁니다.2개다누나명의로대출받은거라매형이알면안대기에매형이경찰공무원이라좀성격이꼼꼼합니다.상환일보름전부터서누나에게문자및전화로상환독촉연락이온다고연체도아닌데미리상환하라고연락을한다고합니다.당시어머님도위사정얘기를하시면서은행권으로환승해줄수있으면해달라고사정하신적이있었씁니다.그래서제가매달30~40만원을따로보내드렸는데급한곳있으면써버리시고별도움이되질않는듯했씁니다.다행이당시2월에국민은행에서신용우량고객으로선정되었다고무보증약속드림론이라고천만원대출가능하다고연락이와서매월30~40만원도와드려도도움이안되니그돈으로제가상환하자마음먹고천만원대출해서상환해준적이있씁니다.그리고카드론도한도가생겨나머지한곳도해결해서동생네부부가좀더여유있게생활할수있게되었씁니다.그리고카드론이용해서등급이3사모두7등급으로하락하더군요.카드론상환과등급상승목적으로대출신청합니다.</t>
  </si>
  <si>
    <t>기존대출은국민은행1.무보증약속드림론:850만원정도남아있고매월32만원정도납부.2.직장인보증대출:277만원정도남아있고매월16만원정도납부.3.국민카드론500만원:머니옥션대출받아상환예정.한달고정지출내용1.삼성화재저축보험월10만원+운전자보험3만5천원=135,000원2.삼성생명보장성종신보험월13만원3.국민생명연금형저축보험월10만원기타통신비.휴대폰비10만원정도,국민은행자유적금최소5만원.주수입내용고정급여월2백만원.휴가비30~50만원,명절상여금50~70만원[평균50만원]작년12월분부터퇴직금명목으로매달20만원씩적립중매달20만원씩적립되는금액은사장님이따로통장가지고계시면서제가필요할때통장과도장주시기로해서급한일있으면이용가능.그리고카드는국민카드,기업카드,농협카드3장인데농협비시와농협채움카드가별도로전산에잡히더군요.채움카드는농협카드가분사해서따로잡히고심사도따로한다고합니다.지난달까지카드사용액이좀많아서[조카여름교복비등]어려웠는데이제카드대금도모두상환하였고다음달부터는체크위주로사용하려고합니다.카드가4개인이유는주력카드는국민카드인데한도가적어서'올크레딧에한도대비과다사용으로-요인으로작용되어서한도올리려고만든것입니다.직장도올해11월부로재직10년차입니다.큰규모의직장은아니지만오래일하는이유는향후저도이업종에서사업을하려고준비중이기때문에나중사장님이은퇴하시면거래처를제가인수해서하려고합니다.제일큰거래처가동양제과에속해있는자회사인데이곳한곳만인수해서혼자물건맏르어납품해도순수마진이월500만원이상됩니다.딱히사업을물려줄사람이없기때문에이걸보고앞으로도계속근무할겁니다.같은계열로이직을하면급여는지금보도세공제하더라고50만원이상받을수있지만위의계획을가지고있기때문에한직장만고집하고있씁니다.2번의옥션이용하면서단한번도연체한적없습니다.제급여일이매달1일이라급여들어오는즉시상환일상관없이모든대출금부터상환해왔고앞으로도그럴겁니다.다시한번믿고투자해주신다면앞으로도성실상환으로보답해드릴것입니다.</t>
  </si>
  <si>
    <t>저는직장인이고,처는자영업(1년운영)을하고있습니다.처의사업시작초기에처형으로부터돈을빌렸는데이번에시집을가게되서상환을해야하는데대출이많아서금융권에서대출이되질않습니다.</t>
  </si>
  <si>
    <t>가게가명의이전이되질않아담보대출이되질않으나,조만간(1개월소요예상)명의이전시담보대출을통하여상환할계획입니다.</t>
  </si>
  <si>
    <t>혹한으로인해거래처결제가늦어져신청합니다.</t>
  </si>
  <si>
    <t>저는뷰티업종종사자입니다.일본에서최근에나온전신관리기계납품일을하는데현재뷰티업계에서나온기기중가장효과가큰천만원짜리전신기기납품을하고있습니다.1월혹한과폭설로기기구입을원하시는원장님들께서결제가늦어져서사업자금이꼭필요해신청하게되었습니다.2월부터는자금흐름에차질없이여유있게일에만집중할수있기에우선1월말사업자금에차질없게꼭투자부탁드립니다.</t>
  </si>
  <si>
    <t>우선1월말기기결제가2대정도예정이되어있습니다.기기가고가제품이라원장님들께서자금확보가되야구입하셔서영업을하실수있기때문에결제결정을하시고도요즘날씨가너무추워기기결제를늦추고있지만결제가되면바로한대당200정도씩자금확보가됩니다.그동안열심히거래처를늘려가날이풀리는2월부터결제가이어져2월부터는자금흐름에문제가없기때문에월이자상환이가능하며우선2월말에캠코전환대출신청으로매달내는이자를대폭줄일계획입니다.캠코환승으로신용도가올라가면농협에서특례보증추가대출로저금리로500정도자금확보가되기때문에머니옥션이자는문제없이상환할수있게되기에믿고투자해주시면성실히상환할수있도록하겠습니다.</t>
  </si>
  <si>
    <t>고금리대출을정리하여이자부담을줄이고자합니다.</t>
  </si>
  <si>
    <t>2년전아버지가뇌졸증으로쓰러지시고이때직장도퇴직하게되면서많은어려움이있었습니다.자녀가대학생,고등학생으로지출이많았으나2013년1월안정된직장으로취업하게되었고아내도성실히함께직장생활을하면서부채또한한번도연체없이상환해가고있습니다.대학생아들도휴학후군입대준비중으로다소부담이줄어든상태이며,제가부모님을모시는관계로형제들의도움으로많은보탬이되고있습니다.다만고금리이자로대출받은부분을조금이나마낮추고추후,나머지고금리대출부분도햇살론또는바꿔드림론으로전환예정입니다.</t>
  </si>
  <si>
    <t>1.주수입내역-본인급여(월200만원)+아내(월150만원)=350만원2.월고정지출내역-대출금상환(120만원)+생활비100만원+교육비50만원+기타30만원=300만원3.대출이후상환계획-현재아버님명의로되었있는집을어버지께서저금리3~4%로대아파트대출로일부상환예정이며.상기에신청목적에언급하였듯이금번대출로고금리대출을일부상환하고나머지최근대출부분은대환햇살론또는바꿔드림론으로전환예정입니다.</t>
  </si>
  <si>
    <t>39.9%의고금리를낮은금리로바꾸고싶습니다.</t>
  </si>
  <si>
    <t>39.9%의높은이자를매월지불하고있는데요머니옥션을우연찮게알게되어머니옥션회원분들의도움을받아좀더낮은금리로낮추고싶어이렇게신청을하게되었습니다.많은관심부탁드립니다.</t>
  </si>
  <si>
    <t>기존대출은은행대출19.9%(2012년만기/2014년만기)약340여만원이남았고캐피탈대출39.9%(2012/4월만기)약250여만원이남았습니다.은행에서매월10일23만원정도와캐피탈에서매월10일48만원정도로10일날상환금액이대략70여만원입니다.우선머니옥션에서대출을하기되면(500만원)39.9%의캐피탈대출을상환하고,낮은금리의은행과머니옥션대출로바꾸고싶습니다.매월평균지출은자동차주유비15만원외식비10만원기타(취미/담배)10만원총35만의평균지출이있습니다.도서총판에서총무직으로근무하고있으며매월8일급여가들어옵니다.오후1시에일이끝나게되어9월부터새로운일을하나더시작할생각입니다.월평균급여는130입니다.</t>
  </si>
  <si>
    <t>현재사용중인고금리(저축은행)대출상환목적</t>
  </si>
  <si>
    <t>1.주수입내역-2013년기준연봉4800만원2014년연봉5400만원월급여:세후385만원2.월고정지출내역-저축은행대출2군데합이60만원자동차할부65만원휴대폰비:12만원교통비(유류비포함):30만원원룸월세:30만원TOTAL:197만원3.대출이후상환계획-수입대비고정지출을비교하면현재도대출금이자납입여건은충분합니다그러나고금리의저축은행대출을조금이라도이자를아낌과동시에신용등급상승을기대합니다.지금까지이자및자동차할부금단하루도연체없이갚고있으니저를한번믿고투자자분들투자하여주십시오.수입대비고정지출내역을제외한금액을예로들어기재</t>
  </si>
  <si>
    <t>많은관심과도움부탁드려요~~</t>
  </si>
  <si>
    <t>안녕하세요올해34살직장인입니다간단히말씀드리면현금서비스및금융상환이주목적이구요굳이사연을말씀드리자면어린시절사업을꿈꾸다가넘어져서급한맘에무분별한대부업대출로신용점수는많이떨어진상황이되었구요직장생활을꾸준히해와서금융상환외에잉여금이조금씩생기던시점에전직장친형처럼지내던형님이급전이필요하다해서바보같이제처지생각못하구빌려준것이또다시제발목을잡구있네요처음엔남는자금으루30~40빌려간건제날짜에갚더니제가상환해야할자금까지빌려가곤한달두달미루더니이젠연락조차되질않네요..ㅠㅜ덕분에빚이늘어나구생활비가빡빡해서이렇게도움요청드리게되었습니다</t>
  </si>
  <si>
    <t>현직장은의료용LCD모니터및공기집진기등을제조하는업체구요저는도면및프로그램하구자동화기계오퍼레이터를겸하구있습니다근무한지는3년이조금넘었구요월급여는세액제하구약161만원정도금일봉으로연8~10회10만원씩추가로받구있구요보너스로연3회(구정,휴가,추석)60~80만원받는데요다음달엔구정보너스두있구요금액은아직확정되지않은사항이라참고사항이지만요사장님직접말씀하신거니깐다음달부터10~20정도급여인상예정이구요소득대비기대출이많아서그렇지상환전혀문제없구요대출이되구다음달보너스등등으로오히려조기상환후에다음번엔환승론으로고금리대부업체들정리하는꿈을꿔봅니다아무쪼록많은관심과도움부탁드릴깨요~~</t>
  </si>
  <si>
    <t>고금리상환하고건강한대출로갈아타고싶어요</t>
  </si>
  <si>
    <t>대출방법을잘못택하여저축은행으로대출을진행하였습니다.저축은행이4건정도있다보니,과다조회와연봉대비대출금액이많아1,2금융권에서자동거절이되는경우가많았습니다.생활자금이필요하게되었고,가장고금리인저축은행권의두개정도의채무를상환하고싶어신청하게되었습니다.</t>
  </si>
  <si>
    <t>1금융4건(6천100만원정도)하나은행-2800만원(연이율10%)기업-900(연이율6%)농협-1400(연이율5%)국민-1000(연이율7%)정도가있습니다.2금융4건(2천2백만원정도)스타-300(연이율34%)제일-300(연이율34%)솔로몬-1000(연이율32%)현대스위스-800(32%)정도가있습니다.직업은교육공무원(초등교사)이고-그래서은행권대출이자가저렴한편이었습니다.9년차여서연봉은3700정도,월수입은고정적으로240만원정도됩니다.여기서대출이자및상환금으로70만원정도가나가고있습니다.그외생활비같은경우는기혼인관계로남편의수입으로충당하고있습니다.이곳에서대출을1000만원정도실행을하여가장고금리인스타와제일의채무를상환하고그금액을원금과같이상환하는이곳에서전환하고싶습니다.연체없이상환을잘해나갈거라고약속드리며고금리를갈아탈수있는행운이있기를기원합니다.</t>
  </si>
  <si>
    <t>하루라도연체없이입금하겠습니다.</t>
  </si>
  <si>
    <t>거의다갚은카드값(60만원)을냅두고회사가부도나는바람에퇴사를하게되어28일부로다른회사에출근하게되었습니다.그리하여급하게생활자금으로필요하게되어신청합니다.월세자금과부채상환등으로사용할계획입니다.</t>
  </si>
  <si>
    <t>새로입사할회사에서기본급160으로맞춰주고나머지는인센티브입니다.하루라도연체되는일없이깔끔하게입금해드리겠습니다.</t>
  </si>
  <si>
    <t>3번째경매!!사업자금도움을받고자합니다.</t>
  </si>
  <si>
    <t>1.대출신청계기-사업자금유통2.대출금사용용도-상품매입을위한매입대금※안녕하십니까?!도소매업을운영하고있는36세개인사업자입니다.하고있는사업은1.마트/SSM으로의유제품납품업무2.물류회사의지방물류위탁대행업무3.커피전문점/레스토랑으로식자재및잡화납품등을하고있습니다.무일푼으로시작한사업에머니옥션으로부터많은도움을받아단기간에많은성장을하였습니다.사업이많이다각화되어,추가적인도움을받고자합니다.기존에상환잘해왔던것처럼,성실한상환을약속드리겠습니다.저의수입/지출/보유자산및사업내용등모두정보제공을자신있게해드릴수있습니다.잘부탁드립니다.</t>
  </si>
  <si>
    <t>1.기대출건-본인소유의부동산담보대출월이자25만원-햇살론이자월6만원-자동차(사업장에서사용하는탑차)할부월44만원-산와머니/바로크레디트월50만원-국민은행,롯데캐피탈은최근원리금모두상환완료.-머니옥션28만원※최근대출건어떠한대출도단하루도연체한사실이없음을자신있게말씀드리고싶습니다.2.주수입원-건국유업호남유통대리점:월600~900만원수입(마트나SSM에유제품납품업무,연유등실판매)-한록에프엔디호남지사(물류위탁):월450~500만원수입(물류회사의지방물류를대신위탁수행하고수수료수입발생)-삼조쎌텍대리점:식자재및잡화판매로월300~400만원수입(식품/잡화를매입하여커피전문점,레스토랑에재판매)고정지출내용-금융비용월200만원정도-인건비월200만원+성과금-임대료30만원-공과금30만원(냉장/냉동설비때문에전기세과다)-매출을위한매입비로월평균400만원정도지출상환계획-상환에따른다른계획없습니다.저는,돈과시간과관련해서는속된말로목에칼이들어와도어기지않는다라는신념을가지고있습니다.꼭잘지켜서,투자자분들의마음에불신감이생기지않도록보답하겠습니다.</t>
  </si>
  <si>
    <t>총부채는2430만원이고그중1400만원은은행에서5년거치균등상환으로매월원금12만원이자12만원정도이며나머지1000만원인데대출내역은롯데240만원국민카드론390만원리드코프400만원입니다만원70만원1일매출은120만원</t>
  </si>
  <si>
    <t>상환계획은고정손님확보로90명에서100명금액은45만원-50만원저녁회식60만원_70만원이고월매출은2800_3400정도순이익은600만원입니다나가는금융비만조금줄일수만있다면바로흑자를볼수있습다옥션에서여러번대출받아연체없이정상상환중에있으며대출된다면3회분은완납할예정입니다</t>
  </si>
  <si>
    <t>열심히살아가겠습니다.</t>
  </si>
  <si>
    <t>도와주세요,,,</t>
  </si>
  <si>
    <t>급하게자금이필요하게되어신청하게되었습니다.지난해갑작스러운어머니건강상의문제로병원비로해서친구에게돈을빌리게되었습니다.기간을정하게빌린게아니였는데,친구가결혼을하게되는바람에급하게갚아줘야합니다.총600만원을빌렸었는데,200만원은적금만기가되어서먼저갚았고,나머지400만원이급하게필요하게되어신청하게되었습니다.친구결혼날짜가얼마남지않아서급하게필요한데요,,,도와주세요,,</t>
  </si>
  <si>
    <t>현재농협에정부학자금대출거의다상환하여대출잔액100만원가량남았고,,한달에4만원가량이자+원금납부하고있구요하나은행500만원-한달에5만원씩10개월납부시티캐피탈500만원-한달에20만원씩10개월납부청주저축은행500만원-한달에15만원씩5개월납부현재4대보험납부되는직장에근무하고있고,콜센터업무하고있습니다.한달급여는160~180정도수령하고,근무한지1년반정도됐습니다.한달대출금납부로35만원정도납부하고있으며,성실하게납부하겠습니다도와주세요,,</t>
  </si>
  <si>
    <t>급하게가게생활자금이필요하게되어서문을두드렸습니다.얼마전아기가아파서병원비로인해지인을통해서300만원을빌렸습니다.100만원먼저드리고200만원이남아있는데지인도갑자기급하시다하셔서머니옥션에도움을청하게되었습니다.</t>
  </si>
  <si>
    <t>월수입은통장으로들어오는월급200만원기타수입(인터넷가입,핸드폰판매,정수기렌탈)등으로50~100만원정도현급수입이있습니다.기타부채상환비용한달30만원이내이며머니옥션40만원이내더라도부담없이상환할계획입니다.상환은6개월이내로할계획입니다.두아이아빠의명예를걸고성실히갚겠습니다.</t>
  </si>
  <si>
    <t>현금서비스가받기편하고이자도싼것같아서받았는데..알고보니현금서비스가이자율이어마어마하더군요..그래서현금서비스를상환하고자합니다.</t>
  </si>
  <si>
    <t>부담스러운현금서비스를갚고싶습니다.</t>
  </si>
  <si>
    <t>현재작년도연봉은4150만원정도받았습니다.올해7월쯤진급하면연봉5500만원정도될예정이구요.현금서비스가받기편하고이자도싼것같아서받았는데..알고보니현금서비스가이자율이어마어마하더군요..그래서현금서비스를상환하고자합니다.한달원금과이자나가는비용이120만원생활비100~120만원월급은월320~340만원정도이니여유자금월100~120만원정도됩니다.현재현금서비스금액이부담이되어서그렇지투자자님들께서도와주신다면월균등상환으로부담을줄이고꾸준히갚아나가고싶습니다.또한,올7월이면진급예정이라그때되면월급이450만원정도될것입니다.그만큼여유가생기게됩니다.꼭좀도와주십시오^^</t>
  </si>
  <si>
    <t>제발..도와주십시요..3군데너무힘드네요.ㅜㅜ</t>
  </si>
  <si>
    <t>안녕하세요..대출신청을하는데요...다름이아니고..절친안테..명의를빌렸줬다가..홀딱망했어요.저역시..여기저기알아보고다였지만..안&amp;#46124;구요..저는..3군데에대출이있고.친구에명의빌려준거때매..5군대가되어버렸네요..그래서제가어느정도값을려해도..힘이벅참니다..도와주세요..ㅜㅠ</t>
  </si>
  <si>
    <t>제가지금(주)두산건제사에다니구있습니다.지금6개월째다니구있구요..다음달부터는4대보험도들어가구요..월급은150받는데..3곳에40만원빠짐니다..적금70만원빼면40만원남는데요..여기서대출이대면15만원빠지구나머진..제생활비를..ㅠㅠ제발부탁드림니다..</t>
  </si>
  <si>
    <t>약속을신실하게지켜나가겠습니다.믿어주십시오.</t>
  </si>
  <si>
    <t>작년에&amp;#51211;은나이에꿈과패기를가지고조그만한모바일어플리케이션개발회사를창업하였습니다.하지만,모든사업이라는것이그렇듯패기만으로는되는것이아니더군요.경험부족과역량부족으로인하여사업을한지6개월만에회사를정리해야했습니다.친구들과함께시작한사업이라'부도처리'같은큰빚은없습니다.다만,창업을할때받았던햇살론과회사운영자금으로사용하였던신용대출이남아있습니다.햇살론은800만원에낮은이자율로월25만원정도상환하고있습니다.하지만회사운영자금으로사용했던고이자신용대출이부담이되네요.머니옥션을통하여하나하나이자율을줄여나가려합니다.</t>
  </si>
  <si>
    <t>머니옥션을통하여40%의높은이자의대출을해결하려합니다.러시앤캐시/대출액:200만원(이자율40%)-현재잔액:130만원월상환액:127,000원신라저축은행/대출액:300만원(이자율40%)-현재잔액:240만원월상환액:152,000원.현재월급여정규직사원으로제직하며1,680,000원실수령하고있습니다.이번머니옥션을통하여높은이자의대출을해결하여,자금여유를높여전체상환능력을높히려합니다.</t>
  </si>
  <si>
    <t>대환대출자금부탁드립니다</t>
  </si>
  <si>
    <t>현재현금서비스를총300만원받고있습니다.이를상환하여신용등급을상향시키고자합니다.</t>
  </si>
  <si>
    <t>현재특허법인에서과장으로근무하고있습니다.연봉은수당포함세후약4,200만원정도되고,기존에국민은행마이너스대출2,000만원(이율14%,월24만원),기업은행대출430만원(이율3%,월18만원),씨티카드론1,500만원(이율18%,월60만원),그밖에현금서비스총300만원(5건)이있습니다.세후월생활비가350만원정도이고,와이프수입이40만원정도이며,상기대출의원리금상환총액이102만원정도입니다.현재신용등급이6등급이라서,기존대출의저리대출로의전환이어렵습니다.따라서,현금서비스300만원을투자자님들의도움으로상환하여신용등급을올려서기존대출을저리대출로전환하고자합니다.개인적인사정으로대출이많아져서생활에부담이되고있습니다.투자자님들의도와주시면행복한미래설계가가능할것같습니다.읽어주셔서감사합니다.</t>
  </si>
  <si>
    <t>아버지치아치료비</t>
  </si>
  <si>
    <t>아버지치아치료비로경매신청합니다.치아앞니와어금니대부분이없으셔서음식을드시기가어렵습니다.자식된도리로음식이라도잘드시고건강하시길바라는마음에투자자여러분에게도움이청합니다.치료비약130만원중80만원정도부족합니다.</t>
  </si>
  <si>
    <t>기존대출건:금융소외자특례보증(신용보증재단)500만원대출이율연7.3%1년거치4년분활상환입니다.원금500만원월이자3만2천원주수입원:컴퓨터판매및A/S(부수입인터넷가입유치,랜탈유치)주수입액:컴퓨터조립판매출장A/S(출장시인터넷가입유치및랜탈가입)총월190-230만원수입고정지출액:부모님생활비월60만원(방세및생활비)아들양육비20-30만원본인생활비100-110만원(방세및임대료.통신비.카드대금.대출이자.세금등)상환계획:월평균210만원수입고정지출평균약190만원(수입과지출은월10-20만원차이가있습니다.)고정지출금을빼고월20-30만원여유가있습니다.대출이낙찰될경우생활비지출에서조금만절약한다면월30만원정도는상환가능합니다.</t>
  </si>
  <si>
    <t>한순간잘못된선택으로받게된고금리사금융을정리하고싶습니다</t>
  </si>
  <si>
    <t>작년에급해서받게된사금융을(1년이넘게갚고있었는데원금이줄지않더군요..)이번년도들어서정리하기시작했는데혼자서버는월급으로모아서하다보니조금은버거워서방법을찾게되었습니다.440정도가남았는데100만원정도는모았고남은금액이필요했는데친구의추천을통해머니옥션을알게되어이렇게신청합니다.사금융을다갚고새로운마음으로다시시작하고싶습니다.</t>
  </si>
  <si>
    <t>현재1년반동안다니던파견직대기업직장을그만두고매장관리쪽직장생활중입니다.한달135만원의월급을수령중이고(145에서연금이나보험료제외실수령액)학자금8만원과핸드폰요금8~9만원정도매달나갑니다한달상환금액17만원씩2년꾸준히잘갚겠습니다(여유가있는달에는17만원에서더갚도록하겠습니다)쓰고있는신용카드도없고사금융이자도연체한번없었고학자금역시꾸준히잘갚고있습니다</t>
  </si>
  <si>
    <t>생활고에서벗어나고싶습니다.</t>
  </si>
  <si>
    <t>뜻하지않게긴급생활자금이필요합니다.</t>
  </si>
  <si>
    <t>안녕하십니까,저는독일산연료첨가제를국내화력발전소에납품하고있는에이전트(부친께서대표입니다)에다니고있습니다.이번에거래처인발전소에서대금지급이지연되어독일본사에의송금이늦어지고최근디젤첨가제관련하여투자를해버려서긴급생활자금이필요하게되어이렇게머니옥션을두드리게되었습니다.</t>
  </si>
  <si>
    <t>현재은행권,캐피탈등의기대출이있습니다.사실기대출때문에1,2금융권은대출이어려웠습니다.하지만대출기간동안연체는한번도없이성실상환하고있습니다.이번대금지급만해결되면되는데없는돈투자개발에올인해버렸네요......월소득은215만원으로소득신고되어있지만커미션등의기타수익을합하면월400정도됩니다.더구나와이프의부수익도있으니부채상환은충분히가능한상태입니다.믿고투자해주시면정말감사한마음으로사용하고상환하는날까지성실히돌려드리겠습니다.</t>
  </si>
  <si>
    <t>머니옥션환승론다시부탁드립니다.</t>
  </si>
  <si>
    <t>지금까지2차례에걸쳐머니옥션의투자자님들의도움을받아한차례의연체도없이상환하고있으며,사업도잘하고있습니다.저는지난2000년10월부터**시교육청초중등교원직무연수지도강사로활동해오던중,2005년**외고교직원연수를마치고전교생들을위한인성교육교재를만들어보급하고지도한바있습니다.이어서논술지도를요청하여3권의논술교재도만들었습니다.그런데이교재를주변의한사람에게보여주었는데이것이본인도모르는사이에복제인쇄되어시중에돌고있는사실을발견하고심한스트레스로통풍과목디스크가발병하여활동이어려움이있었습니다.이로인해아파트담보대출이자가연체되다가결국에는지난2009년5월경본인소유의아파트를팔아대출금전액을상환한사실이있습니다.이후롯데캐피탈과시티파이낸셜의신용대출을비롯한2금융권을찾게되었습니다.비록고금리였지만당시저에게는경제적어려운상황에서탈출구로서아주고맙게잘사용하였습니다.이제집을팔아정리한시간도벌써2년이지나고만3년이다가옵니다.그동안의금융거래에있어서단차례도연체없이성실히상환해왔습니다.덕분에기업은행BC카드는VIP회원으로각종혜택을받고있습니다.그런데아직까지도당시의연체기록들이신용등급에영향을끼쳐만년8등급이었습니다.그런데최근신용등급에서2금융권과대부업체의대출기록이많아상향조정에걸림돌이되고있다고하여머니옥션환승론을통해해결하고자신청하게되었습니다.다시한번도와주시면성실하게상환하겠습니다.저에게도큰힘이되겠습니다.</t>
  </si>
  <si>
    <t>1.대출잔액및월원리금상환금액(2011.10.26.기준)(1)은행권대출외환은행23,000,000원(부산신용보증재단신용보증서발급)매월이자.180,400원농협7,242,000원(한국자산관리공사고금리전환대출)매월원리금.309,112원국민은행4,501,000원(KB새희망홀씨대출,20년장기)매월원리금.80,000원(2)캐피탈대출현대캐피탈(34.99%)3,615,000원.매월원리금.193,000원(3)저축은행스타상호저축은행(39.0%)2,550,000원.매월원리금180,400원(4)대부업체산와머니(36.5%)4,828,678원.매월원리금200,000원러시앤캐시(38.8%)2,174,000원.매월이자72,000원.(5)머니옥션1차2,233,088원(15/24상환,30%).매월원리금279,544원2차1,076,458원(6/12상환,30%).매월원리금194,969원2.상환계획(1)외부강의(교원연수,학부모연수,교대평생교육원등)를없애고학생지도에전념한결과,전교최상위권학생배출등으로최근교육상담과학생수가급격하게증가하고있습니다.따라서대출금에대한상환에있어서는반드시약속을지키겠습니다.(위촉장제출)(2)초등부고학년,중등부,고등부수업중심으로이루어지고있습니다.본인이편집제작한교재(특허청서비스등록제41-0170708호,효현스마트국어논술)를사용하기에특화된교재로경쟁력이있습니다.최근초등저학년에대한문의가끊이지않아,국내유명학원의독서논술프로그램을도입하여운영할계획이며,28일프렌차이저계약을하기로되어있습니다.(특허청서비스등록표제출)(3)이번머니옥션환승론의도움을받아은행권대출중심으로정리하고,안정적인수입을바탕으로신용등급을향상한이후,교재개발에더욱힘써나머지교재를완성하여2-3년후에는'효현스마트국어논술'이란이름으로프렌차이저사업을확장할예정입니다.교재개발과함께교육을진행할수있어서더욱실현가능합니다.(4)지난4월에사무실보증금이500만원추가되었으며,9월에어머님소유였던상속재산(3층주택)이정리되어소유권이전등기를모두마쳤습니다.(공동분할,본인지분8분의5.등기부등본제출)3.대환대출내역(잔액,해당기간이자추가예정)스타상호저축은행(39.0%)2,550,000원산와머니(36.5%)4,828,678원.러시앤캐시(38.8%)2,174,000원.합계:9,552,678원4.연체없이정상적으로성실히상환하겠습니다.감사합니다.</t>
  </si>
  <si>
    <t>사업자금!!!도움받고싶습니다!!!!</t>
  </si>
  <si>
    <t>-초기신규상품에대한투자(상품가공,포장등)비용.현재지방에서농장(약6000평)및펜션을운영하고있습니다.이번에좋은기회로수도권지역에저희농산물을원료로하는신제품의판로가생겨신제품(미용용품)을생산할수있는초기비용이필요하게되어대출을신청드립니다.</t>
  </si>
  <si>
    <t>-타대출건기업은행:월25만(담보)러시앤캐시/산와머니:월20만신한은행:월16만-현재지방에서농산물관련농장을운영하면서월정기적으로수도권에서농산물을유통/판매하고있습니다.-매월꾸준히수도권지역에서300만원정도순수익이발생하며추가적으로월100만원가량의부수입(농장/펜션)이발생합니다.-고정지출비용금융비(월61만원)임대료/관리비(35만원)통신/식대/유류(50만원)-머니옥션에서투자자분들의값진투자금을철저한상환으로보답드리겠습니다.</t>
  </si>
  <si>
    <t>돌준비자금으로쓰려고합니다</t>
  </si>
  <si>
    <t>안녕하세요전33살의두아이를키우는엄마입니다둘째아이의돌이다가오는데여유자금으로쓰려고합니다.신랑이이직을하여급여일이담달부터라돌준비하는데이것저것필요한금액이많아신청하게되었네요.첫째때도형편이넉넉치않아변변히돌을해주지못해이번엔큰맘먹고꼭해주리라맘먹고준비하고있습니다.</t>
  </si>
  <si>
    <t>신랑월급은제가관리하고있고한달급여260만원입니다.신랑은건설회사과장으로근무중이며전에다니던회사가부도가나이번에새로다른회사로옮겨출근중입니다.4월24일이돌이며돌잔치끝나면들어오는돈으로신랑모르게대출한스위스저축은행에빌린200만원먼저상환하고달달이신랑급여로대출금상환할겁니다.급여일이25일이라혹시몰라10일로날짜는정했구요대출금은미리항상입급할예정입니다.</t>
  </si>
  <si>
    <t>사금융대출을정리하여높은이자와떨어진신용도를개선하고싶습니다</t>
  </si>
  <si>
    <t>밤새고민한결과저번부터생각했었던사금융의대출을정리하기로마음먹어이렇게경매를신청하게되었습니다.전에저를도와주셨던많은분들처럼이번에도저에게다시한번이어려운고비를잘넘어갈수있도록힘이되어주시길바랍니다.재작년에사용했던사금융의대출이몇차례의중도상환에도불구하고원금의거의고스란히남아있더군요...그래도회사일을하며목돈을만들어한번에갚으면되겠지라는생각에별불편은느끼지못했습니다.하지만대출이있으니돈을모으기도쉽지않더군요...때문에빨리상환해야겠다는처음의의도와는다르게아직도이자를메꾸며한달한달을넘기고있습니다...멋모를때타지생활을하며급한마음에사금융에대출을받았던것이였는데...그때문에신용상태도많이떨어진상황이며...다른곳에대출을받고싶어도그이력으로하여걸림돌이되긴마찬가지였습니다.가장걱정이되는것은시간이지나면서매달나가는돈을계산해보니엄청난이자부분과함께...나중에갚아야할원금상환이걱정이되더군요...이대로라면계속이자만갚다가끝나는것이아닌가싶어이렇게대출상환을신청하게되었습니다.</t>
  </si>
  <si>
    <t>이용하고있는곳은러쉬앤캐쉬와산와머니로러쉬쪽에는400만원정도,산와머니는100만원정도이며...지인에게빌린돈이100만원입니다.한달간의지출내역입니다.전화비:10만원가량기타생활비:30만원대출상환비용:70만원가량부모님집에함께거주하고있습니다.회사에서동료들과도시락을싸가지고다닙니다.때문에차비이외의기타생활비가따로들지않습니다.수입부분말씀드리겠습니다.현대카드계약직으로한달에180~220정도의수입이있습니다.고정적인수입은150이며그외에는인센티브입니다.6개월근무하였으며추후에도계속근무할예정입니다.4대보험도확인되며따로큰수입이있는것은아니지만차근차근연체없이잘갚아갈자신이있습니다.이제는빨리대출을상환하고돈을모아서제데로안정적인삶을살고싶습니다.처음에는몰랐지만대출로인해허덕거리며산다는게이런것이아닌가싶더군요...제가어려웠을때저에게격려해주며도와주셨던따뜻한투자자분들에게감사드리며이번에도부족한제가더어려움에빠지지않고조기에빨리일어설수있도록한분한분꼭도움을주시고자부탁드립니다....끝으로...6개월전에수술로인해머니옥션에서경매를한적이있습니다.4대보험도안되고디자인하청기업이라받는월급도일정치않았던저에게기적같은일이일어났었습니다.대출을거의포기한상태에서글을올렸었습니다.그리고다음날...서류도채준비되어있지않았던저의경매가낙찰이되었다는전화를받고이런일도있구나정말...얼굴도모르고신용도못믿을나에게도도와주는사람들이있구나싶었습니다..바로서류를준비하여보내고통장에낙찰금액이찍혔을땐...너무나감사했고(아니감동했습니다)그돈으로수술도하고카드연체도갚고하여지금의직장에안정적으로취업하게되었습니다.저에게새인생을살게해주신분들이아닌가생각됩니다.한분한분다기억할수는없지만개인적으로쪽지까지주시며힘내라고격려해주셨던많은분들정말감사드리고또감사드립니다.그은헤절대잊지않고저또한다른사람들에게그분들이했던것처럼할것입니다...진심으로감사드립니다...</t>
  </si>
  <si>
    <t>고금리이자부담액을줄이고싶습니다.</t>
  </si>
  <si>
    <t>20대후반에직장을그만두고새로운일을하게되었습니다.지인과함께일을시작했었지만잘되지않았고직접적으로투자금액손실과오랜기간급여를받지못한상태로지내다보니빛이쌓이기시작했습니다.그러다보니대부업을이용하기시작했고현재고금리로매달이자를내고잇습니다.(어려운상황이었지만연체는1건도없었습니다)대출을받아서금리를조금이라도줄이고가족(친동생)에게진빛1,000만원에서현재300만원남은상태이고동생의집안사정이나빠져돈이필요한상태라오빠로써마음이좋지않습니다.</t>
  </si>
  <si>
    <t>올해4월에새로운직장에취직을하여지금까지성실하게다니고있으며직종은옥외광고입니다.회사는안정적이고월급여는185만원정도입니다.현재대출내역과월이자-러시앤캐시대출금:3,300,000월이자125,000-원캐싱대출금:3,300,000월이자134,000-웰컴론대출금:3,000,000월이자143,000-신라저축은행대출금:2,000,000월이자117,000===============================================현재고정적인지출-월이자520,000-월세350,000-기타세금(전기,수도,인터넷등)100,000-핸드폰요금55,000-보험료150,000-교통비100,000-식비의류비등200,000매달남는금액은동생에게진빛을갚고있으며(늘이부분에서빵구가나곤합니다.)대출상환계획-월급여1,850,000=============================-월이자및원금상환액877,000-월세및기타세금450,000-보험료150,000-핸드폰요금55,000-교통및식비의류비200,000=============================-월고정지출1,732,000내년에는연봉인상도약속받은상태이고줄일수있는식비와의류비를최대한줄여서조금이라도빠른상환을할수있도록노력하겠습니다.</t>
  </si>
  <si>
    <t>성실상환자신있습니다.</t>
  </si>
  <si>
    <t>이사및컴퓨터,가전구입등으로생활자금이부족하여대출신청합니다.</t>
  </si>
  <si>
    <t>1.롯데캐피탈-500만원(36개월균등상환월22만원정도)제일-450만원정도,현대캐피탈-50만원남음..//미즈사랑-670만원(매월이자20만원정도)원더풀-200만원(이자월8만원정도),리드코프-300만원(이자9만원정도)2.주식회사유어패럴(데시데)롯데,현대,신세계백화점입점브랜드(총매장수19개)본사에서전산을담당하며부서및직위는영업부과장으로정직원이며4대보험가입장입니다.2003년4월입사하였으며본사직원25명,백화점매장직원60명입니다.연봉은4200만원이며의료보험,국민연금,퇴직연금등을제한월급여수령액은280만원선입니다.급여는5일급여통장으로입금됩니다.</t>
  </si>
  <si>
    <t>급하게집을이사하게되어모자란금액을대출받으려고합니다바로옆에빈공터에갑자기집을짓게되어한달전부터시끄럽고제가사는높이까지건물이올라와서햇빛도못보게생겼습니다.일을하고자는데새벽부터시끄러워스트레스가심합니다.투자자님의도움으로하루빨리여길벗어나고싶습니다.</t>
  </si>
  <si>
    <t>월수입은140+입니다.고정지출은월30만원입니다(살고있는오피스텔월세및관리비휴대폰요금입니다)그외생활비및월10만원짜리적금넣는것외에는나가는비용없습니다.그리고머니옥션우선상환하겠습니다.</t>
  </si>
  <si>
    <t>약속은꼭지키겠습니다.</t>
  </si>
  <si>
    <t>믿음으로주신소중한돈한달한달성실함으로갚겠습니다!</t>
  </si>
  <si>
    <t>열심히산다고살았는데뜻하지않은일은항상생겨나네요..지금이라면자리잡고편하게지낼수있는데..사금융이젠끊고저축하며내년에나올둘째를맞이하려합니다.부담이이만저만이아니네여..사금융갚을목적으로이렇게글을올립니다..</t>
  </si>
  <si>
    <t>1.월급여:180만원+집사람(50~60만원정도입니다)2.사금융지출비:러시앤캐시:대출금330만원(월이자:12만원)조이크래딧:대출금300만원(월원금.이자:144000원)..5년만기웰컴론:대출금600만원(월원금.이자:273000원)..3년만기3.금융권지출비:우리은행예금담보대출40만원(월이자:천원내외)신한카드론대출470만원(이것은둘째형님이갚고있음..)4.정기적인지출:가스비2만원정도관리비15만원정도(본격적으로추워지면30만원정도나옴..중앙난방이라서요)전기세3만원통신비15만원보험료60만원..5.그밖에식비교통비로쓰니남는금액이없더군요...*일단대출을받으면사금융을다갚고기간을단축하여이자와원금을빨리갚으려합니다(대출이되면바로완제하여대출완제증빙서류를머니옥션측에제출할것임)*내년4월에급여인상조건으로회사를이곳으로옮겼음..(220만원으로계약했음)*급여일은10일로일요일이급여일이면토요일이나금요일에급여를줌(대출금은급여확인후바로스마트폰으로나인터넷뱅킹으로송금하려합니다.전에도이곳을통해대출받았는데하루라도늦었던때가없었습니다)*정말로정상적인생활을하고싶습니다도움을주신다면실망시켜드리지않겠습니다</t>
  </si>
  <si>
    <t>제새로운인생에단비를뿌려주세요!</t>
  </si>
  <si>
    <t>20대초반신용이생기자마자외가쪽의제신용을이용한통신개설등으로인하여아무것도모를적신용점수가많이내려갔었습니다.학자금및건강상의문제로인하여낮은신용으로대출을이용하다보니신용점수가점점내려가금일확인시제신용등급은8등급으로나옵니다.현재고금리채무에대해햇살론이용하여저금리로대환진행하였으며,내년상반기결혼을위해현재신용점수올릴방법을구상중머니옥션을알게되어신청하게되었습니다.8등급내에서는조금씩점수가상승하고있으나윗등급진입이어려워,신용점수상승방법확인시질권신용카드개설및본인명의꾸준한저축을통하여상승을하려하나현재부친명의로저축을진행중이어서제개인적으로질권카드개설을위한자금및개인저축을위한금액마련이어렵습니다.투자자님께서저에게투자를해주신다면절대로연체하지않고성실상환하도록하겠습니다.여태껏높은금리이용하면서도연체하지않고성실하게납부하였습니다.신용이란것이얼마나무섭고도유용한것인지사회생활2년만에인륜지대사를앞두고깨닫고있습니다.</t>
  </si>
  <si>
    <t>월급은현재평균140~150만원내에서받고있으나,저희회사는능력제로매월월급이달라져월급이매월조금씩상승하고있습니다.(월급상승내용에대해서는증빙이가능한내용이며,직업의특성상근속개월이늘어갈수록업무능력이상승되는직업군입니다.-쇼핑몰상담직)현재고금리채무는모두햇살론으로상환하여월27만원가량납부중이며,이용중인모저축은행고금리채무는내년2월잔여연차수량으로인하여월급이200%가량들어올예정으로일시상환예정입니다.또한현재회사에퇴직금중산정산신청하여5개월후지급대기상태인데,해당금액으로일부는결혼자금에사용예정이며가능하다면일부는투자자님들의금액을조금이라도빨리일시상환하는목적으로사용예정입니다.</t>
  </si>
  <si>
    <t>옷가게운영자금이조금모자르네요.</t>
  </si>
  <si>
    <t>안녕하세요~저는광주광역시에서옷가게를운영하고있습니다..가게를운영한지는1년넘었구요사업자는이번년도9월에제앞으로했습니다요즘어떤사업이든경쟁력이있어야살아남을수있어서옷말고다른품목을좀더다양하게해보고싶습니다..아무래도품목을늘리면기존보다돈이좀더많이들어가서자금이조금부족합니다.대출해주시면정말&amp;#50680;심히해서꼭잘갚겠습니다.부탁드립니다</t>
  </si>
  <si>
    <t>가게매출은월800만원~1000만원정도입니다.겨울에는좀더나오구요순이익은매출의40%정도됩니다.가게월세80만원과적금82만원기타생활비포함해서월200정도지출하구요(저번달에가게공사하는라300만원적금담보대출받은적은있습니다다른대출은받은적없구요)그이외에다른지출은거의없어서대출금상환하는데어려움없이충분히가능합니다.실수없이약속꼭지키겠습니다.믿고도와주세요감기조심하시고행복한하루되세요^^*</t>
  </si>
  <si>
    <t>신혼집을얻으려고합니다.이율좋은은행에저금한다생각해주세요~</t>
  </si>
  <si>
    <t>안녕하세요투자자여러분~머니옥션을알게된지도4년이넘었네요사회초년생때아무것도모르고신용조회를하다가은행대출도어려워지고신용등급도많이떨어져고생많았지만머니옥션투자자님들의도움으로잘이겨내고어느덧신용등급이2등급까지올라가고차곡차곡돈도모았습니다.다시한번예전투자자님들께감사드립니다.현재은행에서전세대출이가능하지만원하는지역에전세집을구하려니제대출한도이외에400만원정도가더필요해서이렇게도움을요청합니다.송내역근처에전세집을얻으려고합니다.</t>
  </si>
  <si>
    <t>신용등급2등급(크레딧뱅크)에근로소득원천징수기준연봉3,700만원으로나오지만올해(2011년)8월에대리승진하면서현재연봉4,400만원입니다.월급여통장입급액(세금내고)295만원씩들어옵니다.연3회상여금지급이있습니다.채무는2곳외일절없습니다.현금서비스도없습니다.1.우리은행마이너스통장2,500만원2.캐피탈(차량할부금)1,300만원우리은행마이너스통장역시전세자금용도로한도를받아놓은것입니다.연봉대비대출한도가3,000만원은되지않을까생각했었는데생각보다적게나와이렇게투자를요청하게되었습니다.&lt;&lt;상환계획&gt;&gt;본인의지난머니옥션상환내역을보시면아시겠지만1회연체도없었으며일부는중도상환되었습니다.16%이자율에큰흥미를못느끼실수도있으시고염치없는투자요청일수도있으나혹여저를믿고투자해주실투자자님을만날수있지않을까하는희망으로이렇게글을올립니다.</t>
  </si>
  <si>
    <t>4대보험가능직장인입니다.생활자금이필요합니다.</t>
  </si>
  <si>
    <t>생활자금으로사용하고싶습니다.연체없이잘납부하겠습니다.</t>
  </si>
  <si>
    <t>5일이급여일입니다.연체없이지금까지정상상환하고있습니다.</t>
  </si>
  <si>
    <t>비록낮은이자이지만성실히납부하겠습니다</t>
  </si>
  <si>
    <t>안녕하세요.우연한기회에머니옥션이라는사이트를알게되어서이렇게글을올립니다.전32세의남자입니다.직장은조금만한비지니스호텔에서일하고있습니다.입사한지는2년이조금넘었습니다.타지에나와서정신없이살다보니이빨에대해서신경을쓰지못했습니다.그러다보니일상생활에지장이있을만큼이가많이없네요...더이상방치하면직장생활하는데지장이있을뿐아니라치료비도더많이나올거같아서더늦기전에치료받고싶네요..그래서치료를위해대출을알아보았는데2금융권만가능하다고하더라구여하지만이자가29~39%라포기하고머니옥션은이자를자신이정할수있다고하여20%에올려봅니다.다른분보다는낮은이자일수도있지만연체없이성실한납부를약속드립니다.많은참여부탁드립니다.그럼지금까지제글읽어주셔서감사드리고좋은하루되시길...</t>
  </si>
  <si>
    <t>제기존대출내역은우리은행1104000원이있고월상환금액은180000원정도입니다.직장은강남구역삼동에위치한객실42개인비지니스호텔이고제급여통장에찍힌실급여은기본급1700000원에수당1200000원전후합이2900000원전후입니다하지만소득급여내용확인증은연18000000원입니다.고정지출은어머님생활비300000원우리은행이자180000원제생활비300000원청약저축100000원이상입니다수입대비지출급액이에혹시이외금액있다고해도여러분에게상환은반드시할수있습니다혹"어수입대비지출이적은데왜돈이없어서대출을신청했지"하는분들이계실텐데요최근에학자금하고다른대출금액을갚아서지금대출신청하는것입니다.지금은우리은행1104000원만남았습니다.</t>
  </si>
  <si>
    <t>사금융상환할려고...</t>
  </si>
  <si>
    <t>아내가작년에도서영업을했습니다.그러면서저모르게빚을지게됐더라구요.급한마음에사금융도썼답니다.주변지인들에게조금씩빌린돈하고사금융을갚는라아이보육료도밀리고상황이힘듭니다.현재사금융200았습니다.이번에꼭모두상환하고싶습니다.투자자분들께서소중한투자해주시길부탁드립니다.</t>
  </si>
  <si>
    <t>&lt;&lt;기존대출건&gt;&gt;대명캐피탈300만원*4.95%*8회월상환금522,000현재연체없이4회납입했습니다.전현재화물차기사로일하고있습니다.월급여는179만원수령하고있으면3년째근무중입니다.올해제차를사는게목표입니다.한푼이라도모을려면우선상환이급선무입니다.아내도이번달부터경리로취칙했습니다.(다음달15일부터80만원수령)&lt;&lt;월지출내역&gt;&gt;급여179만원(생활비30-핸드폰비(아내포함)20-보험료10--차량유지및용돈35-아이보육료9만5천원)총지출금액1,045,000나머지금액으로상환가능하고아내도이제직장을다니니상환하는데별무리가없습니다.</t>
  </si>
  <si>
    <t>안녕하십니까.작년에결혼하고아직돌이지나지않은아들하나를키우고있는직장인가장남성입니다..아직나이가28이다보니..혼자벌어서아기까지키우기가조금은벅찹니다...결혼하기전에친구에게대출을받아줬는게결혼하고나서이렇게힘이드네여..친구는초반에는이자랑원금을갚아줬는데..조금힘들어지니..연락을끊고사라져버렸습니다..한달에2백10만원정도의월급을수령하는데..월세내고생활비에아이밑으로들어가는돈이며..거기에높은이자률까지..39.9프로에해당하는이자까지내야하는실정이니원금은갚지도못하고이자내기만해도벅찹니다...이번에환승론을알게되서이렇게신청하게되었습니다..러시엔케시400만원산와머니200만원이대출이있습니다.거래는2년넘게하고있는데..한번도연체한적없이이자랑원금을갚고있습니다..계속이렇게높은이자를같이갚아야하다보니..정작생활이너무힘이듭니다...꼭도움을주십시여..</t>
  </si>
  <si>
    <t>한달에정기적으로월급이15일에들어옵니다..한달월급세금띠고실수령액이180만원정도됩니다..내년에는200만원정도될것같습니다..지금까지는이자만25만원씩꼬박꼬박내고있습니다..원금은갚지를못하고있습니다..다행이도이번에lh에서시행하는신혼전세자금지원대출을받을수있게되서지금사는집월세매달25만원을주면서생활하는데전셋집으로이사를갈수가있게되었습니다.그럼월세25만원을아낄수가있습니다..그럼25만원월세랑지금까지매달내고있는이자까지합하면한달에50만원정도는원금이랑이자를합쳐서매달입금할수있을것같습니다..그리고내년부터는와이프도일을할계획이구여..그럼좀더빠른시일내에갚을수있을것같습니다...도와주십시여...</t>
  </si>
  <si>
    <t>두번째도움요청합니다..</t>
  </si>
  <si>
    <t>안녕하세요..올해1월초에대출신청하였던hearim8230입니다..총18회납입에서이제11번째상환을남겨두었습니다..낮에는백화점푸드코트관리업체에서경리사무를보고있구요..일주일에6번저녁에치킨집에서서빙알바를합니다..할머니랑둘이거주하고있구요..대출신청을하는이유는9월에할머니가신장암3기판정을받으셨어요..연세도있으시고수술은어렵다하여항암주사만총8번중이제5번째맞으셨습니다..다행히아주조금이지만암세포가줄고있다는말에힘들어도기운이납니다..천호동살던집월세방보증금을빼병원비에보태고지인의소개로정말찾기힘든무보증방을얻었습니다..하지만월50만원이라는월세는정말부담이되네요..현재수중에있는돈100만원에250만원을융통하여보증금을만들어월세를좀줄이고싶습니다..기존에머니옥션투자자님들께서도와주신150만원이라는금액은10번째상환중한번은1일,한번은3일연체가있었습니다.하루연체는회사급여가좀늦어져서1일연체가있었구요.3일연체는이혼은하셨지만..저희엄마..장례때문에정신이없어서늦어졌습니다..나이어린여자로서돈벌기힘들면유흥쪽으로빠지기쉽상이지만,3살때부터당신드실거입을거못드시고못입으시면서도저하나바라보고한평생버텨주신할머니한테죄송해서그런짓은못하겠더라구요..매일매일밤낮으로열심히일하면서생활하는성실한사람입니다..이번만도와주시면..연체없이상환해나가면서더열심히살겠습니다..한번만더도움부탁드립니다..</t>
  </si>
  <si>
    <t>*월고정급여는회사급여(25일)130만원아르바이트급여(8일)70만+(요번달엔크리스마스에연말까지껴있어ㅠㅠ완전풀로근무네요..ㅠㅠ)총소득은200만+*기존대출은캠코전환대출(기업은행)-960만원/월24만원납부신라저축은행-230만원/월13만원납부산와머니-270만원/월14만원납부러시앤캐시-230만원/월17만원납부머니옥션-74만원/월10만원납부이렇게되고월상환액은총68만원정도입니다.머니옥션기존대출은만약이번대출이성사가되면중도완납할생각입니다.혹시부결을대비해서아직상환하지못하고있습니다ㅠㅠ*총고정지출은대출금상환금약68만원월세50만원-보증금을잡게되면월28만원..교통비와생활비30만원-핸드폰요금포함..병원비50만원-나머지는작은아빠가결제하십니다..결론은!총소득200만총지출198만보증금을만들고월세가28만원으로줄면22만원정도더여유가생기네요..아빠는술에사는분이라도움청할생각도못할상황이구요..기존대출금도모두합의금,파손물변상등등입니다..휴..지금은거의연끊고살아요.제가더는버틸힘이없어서..그래도현재연체아무것도없구요..신라,러시,산와이세군대는내년3월쯤햇살론대환대출신청할생각입니다.햇살론이안되면W저축은행에서하는포도나무재무통합론으로대환할생각입니다..포도나무재무통합론은(연금리25%)앞으로어떻게다달이상환을하고어떻게부채를갚아나갈것인지계획하고생각하며지출하고있습니다..한번만도와주세요..</t>
  </si>
  <si>
    <t>33살의젊은가장!열심히일하고있습니다.</t>
  </si>
  <si>
    <t>대출의용도는첫번째출퇴근용차량수리비와둘째월컴론원금상환하기위함입니다.제가기계설비기술자인데현장에나갈때개인차를타고출근하는데현재10년넘게타고있는차량이수리를해야할사정이생겨신청하게되었습니다.출퇴근차량마저없으면현장에나가기도힘들뿐더러4가족의생계가저에게있는지라열심히일해야하기때문입니다.둘째로웰컴론에140만원을상환하려합니다.한달에평균적으로200넘게버는기술직프리랜서인데2금융권이나사금융권에서는통장내역에같은회사명이6개월이상안찍힌다는이유로부결이되었습니다.현재회사에재직은1년이상하였으나월급을받는조건보다프리랜서로일하는데수입면에서도좋고가족과함께있을시간을만들기위함이라는걸알아주셨으면좋겠습니다.현재7등급이며연체건이나채무불이행건은한번도없었습니다.기업체의틀에만맞춘대출이아니라사람의정이뭍어나는대출을받기위해신청하게되었습니다.</t>
  </si>
  <si>
    <t>기존에대출건은웰컴론에140만원이남아있으며리드코프에500이있습니다.웰컴은원금균등으로이자와같이갚고있으며리드코프는이자만갚고있습니다.두개의기대출건으로매달에나가는금액은27만원정도입니다.전유한회사진연이앤이라는기계설비관련회사에재직하고있으며위치는전주덕진구팔복동에위치하고있습니다.공장에들어가는큰기계들을분리하며공장안에다시설비해주는일을합니다.회사내에서일을하는경우도있고화사에서파견해주는공장이나현장으로나가기계설비공사를하고매달공장이나현장결제일에입금이됩니다.쉽게말하자면일용직일이지만진연이앤이에재직하는기술자입니다.프리랜서라4대보험은미가입입니다.재직확인이나재직증명서발급은가능합니다.통장내역을확인하시면아시겠지만6개월간의평균임금이200입니다.매달생활비는30정도들며핸드폰은15만원내외&lt;부부두명의합임&gt;아이들생활비20정도기대출건27만원보험15만원세금10만원정도가한달지출내역입니다.대출이성사가된다면월16만원꼬박꼬박날짜에맞춰2년동안성실히납부하겠습니다.</t>
  </si>
  <si>
    <t>상환일하루도어기지않는성실한납세자가되겠습니다.</t>
  </si>
  <si>
    <t>머니옥션이라는곳을알게되고이렇게글을남깁니다..나이가어리고어느정도의소득은있으나금융기관의규정상월1회통장으로찍힌금액만인정을받을수있기때문에부결이나네요....대출목적은생활안정자금입니다.나이는어리지만연말이되니돈들어갈곳이한두군데가아니더군요..연체라는것은생각조차할생각없으며투자해주시는모든투자자분들의기대에부흥을하겠습니다.도와주십쇼!</t>
  </si>
  <si>
    <t>안녕하세요현재프라임저축은행600만원이용중입니다.한달나가는이자는191.000원입니다.결제일은15일입니다.원래고향은남해이며아버지소유의자가아파트이며현재제가거주하고있는곳은경남창원으로전세오피스텔거주중입니다.오피스텔관리비-월6만원휴대폰은제명의의휴대폰이며kt사용중입니다.휴대폰비-10만원월복리상품가입으로10년만기3000만원넣고있습니다.월복리-30만원따로제가일하고있는거이외에부수입으로홈페이지쇼핑몰사진받아와서기본적인보정레이어드작업을해주고있습니다.기타수입-50~100만원집인터넷/생활비등등-20만원(평균)한달총지출내역80만원정도됩니다.제가일하고있는세무회계사무소월급에기타수입최소를더하고뺀금액은60만원정도의여유금액이남습니다..부수입은제가짬짬히시간을내서아르바이트형식으로하고있으며미래를준비하기위해회계사무소를다니고있습니다.현재전문대학야간세무회계과를병행하며일과학업에증진하고있습니다.(등록금아버지)상환일하루도어기지않는성실한납세자가되겠습니다.부탁드립니다.</t>
  </si>
  <si>
    <t>차량구입목적으로대출신청합니다.</t>
  </si>
  <si>
    <t>2년으로잡지만최대한빨리상환하도록노력하겠습니다.</t>
  </si>
  <si>
    <t>꼭이루겠습니다.!</t>
  </si>
  <si>
    <t>두번째이용입니다.지난번에도와주신덕분에정말큰도움이되었습니다.감사합니다.덕분에회사가벤처인증도받았고,그자금받아기계도놓게되었습니다.예상은했지만공장을만드는게쉽지는않습니다.부족한자금을그때그때대출하다보니고금리의대출이쌓였습니다.이제공장도자리를잡아가고있고,여러인증도받아서판매도안정화되리라생각됩니다.그래서그간의대출이나회계쪽을정리하면서다시한번도움을부탁드립니다.</t>
  </si>
  <si>
    <t>1.현재다른대출상황은행담보대출-1억기계리스(담보)-8,000만원캐피탈/저축은행-10,500,000원대부업-9,500,000원머니옥션-3,900,000원기존대출상환내역:1억-500,000원기계리스-1,500,000원캐피탈/저축은행-583,000원대부업-520,000원머니옥션-985,000원월410만원2.주수입원:의료기기제조업을하고있습니다.성남공단에위치하고있으며치과기구및정형외과기구등을제조합니다.주수입금액:약1,900만원월고정지출내역:기대출상환금410만원임대료230만원직원급여700만원식대50만원원자재비200만원외주비200만원-----------------------------약1,790만원사실회사설립후가장힘든시기가왔습니다.이번어려운시기잘넘길수있도록도움부탁드립니다.꼭살아남아서건실한회사만들고싶습니다.확인이필요하신분은회사에내방해주셔도좋습니다.</t>
  </si>
  <si>
    <t>119머니대출금남은금액이랑생활비</t>
  </si>
  <si>
    <t>상호저축은행대출금잔액(190만원정도)과..생활자금이급히필요해서대출신청하게되었읍니다..저축은행이자율이너무높아여;;46프로저축은행대출금은24개월중연체없이18개월납입했고..머니옥션에소도한번대출이성사되어모두완납했읍니다..이렇게다시대출신청하게된이유는제가현대중공업하청에다니다회사가어려워지는바람에2010년2월20일경그만실직하게되었읍니다..이렇게대출신청을하게된이유는6월20일부터자리가나서다시재취업하게되었읍니다..저를다시한번믿고투자해주실분들을찾습니다..저를믿고투자해주신분들에믿을을배반하지않고열심히갚아나가겠읍니다..</t>
  </si>
  <si>
    <t>일단6월20일부로다시취업을하면월급날이매월10일이됩니다..그리고시급책정된게6500원입니다(한달기본300시간이상합니다)저를한번믿고투자해주실분들을모십니다..믿고투자해주시는만큼저도믿음으로보답하겠읍니다..제가그만두기전받은소득증빙서류는제출할수있읍니다..</t>
  </si>
  <si>
    <t>다시한번대출신청합니다.잘봐주세요부탁드립니다.</t>
  </si>
  <si>
    <t>처음에대출금액이300만원이필요했습니다.그런데주변에서도와주셔서80정도만필요하게되었습니다.그금액이필요한이유는제가현제공익근무요원으로써동사무소에서근무하고있습니다.소집해지까지4개월정도남았는데현제대출을받을려고대부업에물어보니군대를제대하지않으면대출이안된다고해서이렇게머니옥션을알고신청합니다.대출금액이필요한이유는현제공익을하면서직장생활도하고있지만공무원시험을준비하면서들어가야하는금액이만만치가않습니다.현제공익근무때문에밤에일을할수밖에없는상환에서공부까지할려고하니깐필요한금액이많았는데집에서많은도움을주셔서현제최소금액보다약20만원적은비용이필요합니다.80만원정도가필요한데최소금액이100만원이라서이렇게다시한번신청하게되었습니다.</t>
  </si>
  <si>
    <t>현제다른금융기관이나대부업쪽으로는대출권수가없습니다.카드도만들어본적도없구현금서비스도받은적이없습니다.주수입은직장에서버는120만원과공익근무요원한달일하면나오는월급25만원해서총145만원을벌고있습니다.현제공익근무요원은인천숭의1.3동동사무소에서하고있고아르바이트는서울시금천구에서하고있습니다.공익근무는9시부터저녁6시까지근무를하고아르바이트는7시30분부터새벽일있을때까지하고있습니다.보통3시쯤에끝나면사장님께서잘알고지내는형님이기에태워다주십니다.현제제가지출금액은집세40만원차비및밥값15만원핸드폰요금12만원기타생활비로20만원정도가들어가고머니옥션에서돈을빌리게되면20만원정도가더들어갑니다/107만원정도가지출내역이구요~지금까지집세빼고위금액보다는많이나온적도초과된적도없습니다.현제금액정도면충분히갚을수있을꺼라고생각이되며중도상환도가능할꺼라고예상됩니다.무리없이대출을받고자하구요처음올렸을때많으분들께서도와주셨는데감사드리고요이번에도꼭도와주실꺼라고생각하며잘부탁드리겠습니다.</t>
  </si>
  <si>
    <t>성실한직장인입니다..도움이필요합니다..</t>
  </si>
  <si>
    <t>친인척사정으로저축은행두곳을사용하게되었습니다...원금은거의못내고이자만상환하고있어화가나고답답합니다.와이프에게는말도못하고잇습니다(친가쪽사용한거라)여러분의도움이필요합니다....</t>
  </si>
  <si>
    <t>1.월평균소득:400만원이상2.연봉:6,000만원3.대출내역1)국민신용:750만,카드론:500만2)씨티캐피탈:1300만3)신라저축:350만(이자39%,월납입17만)4)대한상호:350만(이자39%,월납입17만)4.월평균지출1)금융이자:120만2)적금/보험:90만3)기타생활비:150만5.지금까지연체한건없이관리하고있습니다.6.신라저축과대한상호거의이자만상환하고있어힘이듭니다.두아이의가장으로서성실상환약속드립니다.</t>
  </si>
  <si>
    <t>잘할수있습니다!</t>
  </si>
  <si>
    <t>안녕하세요?제가사금융은산와머니웰컴론이렇게두곳을이용하고있습니다산와머니는500만원대출받아15일에25만원씩지금까지8번납부를한상태이구요.8번납부를했는데도높은이자율때문인지금액은이자를갚느라원금이많이줄어들지않았더라구요대략420만원남아져있는상태입니다웰컴론은25일300대출받아22만3천원씩저번달에한번납부한상태이구요사실기대출도많아서더이상대출금액은나오지가않더라구요.두개합치면700정도되는데금리가36.5%랑39%라너무높아요..이걸완납하고빠른시일내로갚고싶어요..</t>
  </si>
  <si>
    <t>만약700만원대출이된다면꼬박꼬박잘낼자신있구요.제가롯데캐피탈68029%금리쓰고있구요36만원씩납부하고있어요.햇살론천만원중920남아있습니다.166000원납부캠코진행해서972만원중820만원남았구요.212000원납부솔로몬저축은행500대출받아8번213000원납부410남고마지막으로ibk캐피탈400중173900원납부270남아있어요.캠코와햇살론을제외한3가지대출은29%입니다.여태까지연체한번없습니다.25+22.3해도47만3천원인데충분히갚을수있습니다지금가게를하고있어월300이상은벌고있구요.열심히갚겠습니다!</t>
  </si>
  <si>
    <t>금리높은걸쓰고잇는게잇는데상환할계획으로대출을신청하려합니다</t>
  </si>
  <si>
    <t>거래처와정산날짜가말일이므로매월1일날상환하려합니다....</t>
  </si>
  <si>
    <t>저희어머니를살려주세요~~ㅠㅠ</t>
  </si>
  <si>
    <t>저희부모님은제가어렸을때이혼을하셨습니다전아버지와새어머니와같이생활을해왔습니다몇년전부터어머니가급속히많이편찮으시다는것을알고제가어머니의생활비와병원비를부담해왔습니다아버지몰래어머니를도와드려야해서돈이부족해도말씀드리지못하고급한마음에대출을여기저기서받게되었습니다..하지만단한번도연체를하거나그런적은한번도없이성실히잘갚아나가고있습니다하지만..불행에불행이겹쳐어머니가다시재수수을받으셔야하는상황이되었고더이상제신용으로는어느곳에서도대출을받을수없게되었습니다..누구말처럼그냥이혼하신어머니인데모른척하라지만..10달을뱃속에품어절나아주신어머니이신데절대로모른척할수가없습니다..급한마음에여기저기알아보면서과조회가걸리구대출받은금액도많다보니더이상알아볼곳도없습니다..그러다가이런좋은곳을알게되었습니다..단하루도단한번도연체없었습니다~~잘갚겠습니다..제발..저희어머니를살려주세요..</t>
  </si>
  <si>
    <t>저는학원강사로8년째일하고있습니다하지만학원이4대보험이적용되지않는곳입니다다만제가급여를계속현금으로수령하다가작년10월달부터통장으로받기시작했습니다매달200만원씩받고있고아는분식당에서아침에아르바이트를해서월40만원씩더현금으로받고있습니다..전아버지와같이살기때문에생활비는거의들지않지만어머니의병원비와생활비로매달50만원정도들어가고100만원정도는어머니의병원비와생활비때문에빌린대출금을원리금균등상환으로연체없이꾸준히잘갚아나가고있습니다빌려주신돈은정말소중히잘쓰고연체없이잘갚아나가겠습니다.</t>
  </si>
  <si>
    <t>대환대출및생활자금</t>
  </si>
  <si>
    <t>안녕하세요예전에머니옥션에서도움을받았는데다시한번도움을받습니다..그전에연체없이상환잘했구요연봉은3500정도되며월세전270정도받구있습니다부채내역은카드론1860만원중660만원남았구요신차할부2100만원(차량은중고로팔게되면지불할돈없다고확인해봤습니다)현재개인사업장에서일하고있으며,4대보험가입되어져있구3년정도일하다1년쉬고재입사하여6개월?다니고있습니다신용카드소유는기업은행현대카드2장있으며,여지껏살면서연체란해본적이없습니다기업은행에서신용대출을받아보려했는데재직기간이짧다고부결당했습니다2년전에빌린전세자금대출2800백만원도두달전에모두상환했는데..안해주네요..지출내역은카드론90만원신차할부57만원통신비공과금20~25아버지어머니저생활비40~50만원보험10카드론만기가4월15일인데이자가23.9프로정도되는거같습니다매달이자원금이너무?다보니갈아타보려고하는데요통장에이렇게지출되다보니항상잔고가없더라구요그래서상환기간을조금늘려서조금여유롭게생활하구싶어서글을올립니다매달통잔잔고가비어있다보니이자두비싸구불안해서요빨리대환하구싶습니다상환계획은카드론90에서50정도줄게되어상환하는데에는지장없습니다제가언제다시머니옥션에서도움받을수있기?문에절대절대연체안할거구안합니다긴글읽어주셔서감사합니다</t>
  </si>
  <si>
    <t>새로운삶을살고싶어하는처제를꼭도와주고싶습니다.</t>
  </si>
  <si>
    <t>안녕하세요저는곧결혼을앞둔자영업자입니다.현재퓨전주점을운영중에있구요.4년여동안수입의류도,소매업을병행하고있습니다.작년10월경에결혼할친구와상의끝에술집을오픈하였습니다.얼마전에처제될동생이정말힘들게얘기를꺼내자금이필요하게되어투자자님들의힘을부탁드리고자이렇게대출을요청하게되었습니다.그친구가예전에일하던직장(유흥업쪽이었습니다)에빚이좀있다는얘기를하였습니다.아시다시피업종자체가술을접대하는업이었다보니몸과마음이상할대로상한상태입니다.병원검진결과도나이에비해좋지않아얼마전까지병원치료까지했었구요.이제는직장을그만두고간호조무사시험을준비하고있는데그부채때문에발목이잡혀이러지도저러지도못하는상황입니다.정말얘기를꺼내기힘들었을텐데제가이번에술집을오픈하면서여유자금을모두투자한후라도움이될수없어고민끝에신청사유를말씀드립니다.새로운삶을시작해보고자하는처제에게이번만큼은꼭도움이되고싶습니다.제가성격이살갑지못해많은대화도못나누고했었지만이번일을계기로많이가까워진것도사실입니다.아무쪼록투자자님들의힘으로꼭평범한삶을살수있게도와주고싶습니다.꼭부탁드리겠습니다.다가올설날연휴즐겁게보내시고복많이받으시길진심으로기원합니다.감사합니다.</t>
  </si>
  <si>
    <t>&lt;기존대출&gt;신한은행2011/3/14,900만원대출,현재상환중827만원남음농협중앙회2008/2/23,현재상환중240만원남음국민카드론2011/7/8현재상환중379만원남음솔로몬저축은행2011/4/18,200만원대출,현재상환중166만원남음고려저축은행2011/4/18,200만원대출,현재상환중146만원남음&lt;상환이자&gt;신한은행매월210,000상환농협중앙회매월89,000원정도상환국민카드론매월230,000정도상환솔로몬저축은행매월150,000정도상환고려저축은행매월120,000정도상환총80만원정도상환하고있습니다.술집오픈이전에는의류사업을사업장,온라인사이트,중계사이트등을통해판매를하였습니다.도매를겸업하기에고정적인도매손님들이있습니다.현재는술집때문에오프라인사업장은윤영하지않고있으며도매위주로공급중입니다.평균2~300만원은고정적으로들어옵니다.(술집오픈전에는월매출이카드만400만원정도되었습니다.)술집의경우는오픈한지이제3개월정도되었습니다.평균매출이6~700만원씩나오며(현금매출포함입니다)결혼한친구가주방에서요리를하고제가서빙을하기에인건비가전혀없습니다.기타보증금을포함하여자재비가200만원~250만원정도소요됩니다.매출도꾸준히상승하고있기에이번대출금을상환하는대는전혀무리가없습니다.아울러기존부채건들도연체없이상환중이며가게매출이어느정도안정적으로상승할때조기상환도열심히하겠습니다.아무쪼록투자자님들의후원이꼭필요합니다.진심으로도와주시길간절히기도드립니다.감사합니다.추가관련서류:의류사업2010년소득금액증명원,2011년전반기부가세표준증명원,후반기부가세신고서등도제출가능합니다.</t>
  </si>
  <si>
    <t>현재"식객몰"이란이름으로냉동식품전문유통사업을하고있습니다.옥션등의오픈마켓에서순조롭게매출상승중이고www.sikgaekmall.com이라는쇼핑몰도제작중입니다.현제사업할수있는사무실,창고,판매용물품,매입루트,영업력,기술력등은모두갖췄으며,지속적으로판매상품종류를늘이고있습니다.사업이정상화되어충분하고안정적인수입이생기기전까지의약3개월가량을버틸자금만이필요합니다.하루14시간씩열심히일하며열심히살고있습니다.투자자여러분,도와주십시요.</t>
  </si>
  <si>
    <t>3년차재직중인직장인입니다.상환에전혀문제없음을약속드립니다.</t>
  </si>
  <si>
    <t>하나캐피탈에서작년여름에300만원을대출을받았습니다.월17만원씩현재8개월을원리금균등상환으로갚아왔는데남은금액을제가물어보니270만원정도남았답니다..ㅡㅡ처음1년간은이자가80%고원금이20%2년&amp;#51760;는50%50%이런식이라는걸알게되서환승할목적으로대출을희망합니다.현재남은금액은260마넌대구요현제제개인여유돈이130정도있습니다.나머지140정도를대출받아환승하고싶네요...</t>
  </si>
  <si>
    <t>외국계회사영업부소속정직원이구요올해2년&amp;#51760;재직중입니다.기존자동차할부및대출건으로인한월50만원정도지출이되구요그밖개인보험및저축이45만원정도구요생활비30정도나갑니다.급여는세후150정도구요매달여유돈10~20정도남는정도네요.그박보너스는별로로있구요상환에는전혀지장없는상태입니다.단순히기존고금리로부터벗어나고픈마음입니다.상환에전혀차질없을것을약속드립니다.</t>
  </si>
  <si>
    <t>성실한자영업자</t>
  </si>
  <si>
    <t>안녕하십니까?~개인사업을하고있고연간부가세신고분은2,300정도됩니다.그외현금거래가3,000정도로써,월평균400~500은고정수입이됩니다.투자자분들이저에게800정도투자해주시면국민은행과(350).농협(400)750을먼저변제하고,신용도를올린다음사금융조이(400)러시안(250)산와머니(50)도합700을켐코등으로대환변제할계획입니다.*투자자님들께간곡히부탁드립니다</t>
  </si>
  <si>
    <t>(수입)매월소득증빙250현금200고정적입니다(지출)국민은행,농협원리금+이자30만원사금융50만원현대캐피탈자동차할부17만원(열달안남았음)사무실임대료,전기등30만원자동차유지비,잡비등50만원참고로아파트유지및가정내잡비는와이퍼도간단한부업으로충분히유지할수가있습니다.중학교선생하는아들도이제대학원졸업했으니생활비는걱정안해도됩니다.⇒토탈173만원*투자자님들이800을승인주시면국민과,농협을변재하고,켐코등으로사금융을모두변제하면지출비용도훨씬줄어들고,신용도또한상승하여,사업확장또한가능하리라사료되니,간곡히부탁드리는바입니다.서류는빠짐없이첨부하겠습니다.</t>
  </si>
  <si>
    <t>재대출이에요...</t>
  </si>
  <si>
    <t>3번째이니만큼확실하게상환하겠습니다.</t>
  </si>
  <si>
    <t>각종카드값과급하게100만원정도가필요하게되어대출하게되었습니다.상환은앞서2번다완납하였습니다.앞의두번은이것보다금액도훨씬컸으나성실히납부하였습니다.</t>
  </si>
  <si>
    <t>매월급여를받으면서바로납부하는형식으로납부하겠습니다.앞서2번의대출에서도연체같은것없이균등하게다납부하였습니다.믿고투자해주시면꼭차근차근갑아가겠습니다.</t>
  </si>
  <si>
    <t>젊은사업가입니다도와주세요.</t>
  </si>
  <si>
    <t>안녕하세요저는관공서와기업체에소모성사무용품과판촉물,기념품등을납품하고있는사업을하고있습니다2008년에창업하여지금까지영업을해오고있습니다2008년부터2010년까지매장과쇼핑몰을병행하여운영하여오다가쇼핑몰에서는꾸준하게수입이발생하여고정거래처도많이확보가되고수입이점차늘었지만매장에서들어가는고정비용(임대료,매장내재고등)의증가로경영에어려움이있어매장은처분하고지금은쇼핑몰로만운영을하고있습니다그때들어간많은비용으로인하여캐피탈및저축은행대부업체까지대출을받아그빚을갚아나가고있습니다현재한달수입은평균400만원정도되지만대출받은데돈이나가고가정이있다보니생활비로나가는것을제외하면여유자금이100만원정도남기때문에주문을받아도종자돈이모자르다보니주문을받고도고민이될때가너무나많습니다주거래처인관공서등은주문후대금지급이7일에서15일사이에대부분지급이되지만기업체에서대금지급은주로한달에서두달씩묶이다보니자금수급에어려움이있을때가있습니다지금신청하는자금으로도와주신다면더욱열심히일해서여러분과제가서로윈윈할수있는기회로삼겠습니다감사합니다.</t>
  </si>
  <si>
    <t>주수입원:쇼핑몰내단체기념품,사무용소모품,기념품판매(월평균수입400만원)소득증명원첨부가능부수입원:주말교회내에서방화관리자및사무보조로근무하여월80만원의수입이있습니다(재직증명서첨부가능)월고정지출내역:생활비200만원(부식비,유류비,보험료등),대출상환104만원대출상환계획:고정비용나가는금액에서100만원정도의여유자금이있습니다월평균이400이안되는달도있지만부수입으로들어오는80만원은고정적으로들어오는비용이기때문에이비용이예비비용으로있기때문에한달에28만원은갚아나가는데큰문제는없습니다.</t>
  </si>
  <si>
    <t>3번이나도움을주신머니옥션에다시한번도움을청해봅니다.</t>
  </si>
  <si>
    <t>안녕하세요.늘힘들어서문드릴때마다항상도움을주셨던머니옥션에다시한번의지하고자이렇게글을올립니다.알아보니3건이상은대출신청이안되는것으로알고있습니다.1건갚은다음신청해볼까도생각해보았지만그랬다가만약대출낙찰이안되면더난감한상황이될듯하여머니옥션에문의해보니기존금액환승하는조건으로신청가능하다하셔서기존첫번째금액이150여만원이남았는데요500백을신청하여이것부터갚는조건으로남은금액을받으려고합니다.18개월쓰는동안연체가1번하루있었습니다.너무아파서병원에입원해서미쳐입금못한것하루말고는항상성실히상환하려고노력하였습니다.기존에갚는같은금액을갚는것이기에상환에크게어렵지않습니다.상환계획은아래에써두겠습니다.엄마가허리가아프셔서머니옥션의도움으로잘치료받으셨으나여전히합병증으로기본의료용구구입비용이들어가게되었습니다.그리고제가12월에엄마병간호등으로아르바이트를한달정도쉬었는데그작은금액이밀려밀려항상모자라니참여유라는게쉽지않구나하는생각이듭니다.또조금있으면신학기입학시즌이되어서의료비와생활비부족으로인해급히신청하게되었습니다.항상부족한조건에도믿고도와주시는머니옥션에감사드리며열심히상환하겠습니다.</t>
  </si>
  <si>
    <t>이번역시저번과크게다르지않아바뀐부분만첨가하였습니다.그동안갚아서기존대출금이조금줄었습니다.1.기존대출의내역과기존대출건의상환내역우리은행3백4십만원(정부보증대출);매월12만원씩원리금균등상환스카이저축은행149만원;매월12만원씩원리금상환계약그러나힘들때는이자납부만6만원푸른상호저축은행133만원;매월18만원씩원리금상환계약그러나힘들때는이자납부만5만5천에서6만원세종상호저축은행78만원;매월7만원씩원리금상환계약그러나힘들때는이자납부만2만원국민카드:69만원총부채;약772만원매월상환금액;40-55만원발생(원금넣을때도있고이자만넣을때도있어서유동적입니다.)2-1.주수입원그동안결혼전부터10년간유치원교사로일해왔으며현재어린이집에서는교사로일해온지1년정도되었습니다.어린이집특성상급여는그리많지않으며고정급으로110만원(정부지원포함)을수령하고있습니다.조금이라도젊을때빚을청산하고자새벽부터신문배달아르바이트를2년넘게하고있고전에는3개신문사였는데지금은중*일보에서63만원을받고있습니다.작년12월에넘어져서20일정도쉰이후열심히학있습니다.비록힘들지만빚갚고행복해질때까지멈추지않을생각입니다.급여통장자료에첨부하여보냈습니다.합쳐서월160만원정도가고정수입입니다.덧붙여남편의급여는260만원정도이며합해서열심히살고있습니다.2-2.월고정지출내역금융상환비용:150만원(신랑+본인)(아무래도신랑것부터먼저갚게됩니다.)임대료:관리비(가스비포함)포함30만원통신료:20(인터넷포함)교통비(유류대및기타):30만원부모님생활비:30총고정지출비용:260만원나머지150여만원을가지고한달생활비로사용하고있습니다.(여기에는상조비나기타잡비등워낙변수가많다보니늘빠듯합니다.)항상힘들때마다믿고도와주신머니옥션가족분들께항상감사드려요.열심히살겠습니다.그리고젠가저희도믿고베풀수있도록열심히노력하겠습니다.</t>
  </si>
  <si>
    <t>결혼자금을마련하고자합니다</t>
  </si>
  <si>
    <t>안녕하세요이번에1천만원머니옥션낙찰이되었으나심사자분과통화후1천만원에서한도하향조정권유를받고재신청합니다.금액이더필요하긴하나투자자분들을보호하려는머니옥션의뜻을받아들여이렇게재신청하게되었습니다.부탁드립니다.</t>
  </si>
  <si>
    <t>웰컴단박대출100만원월75.000원HK저축은행200만원월56.000원현대스위스200만원월43.000원총생활비60만원월수입200만원+인센티브매월여유자금이130만원정도이니머니옥션대출을받으면상환하는데전혀문제없습니다.결</t>
  </si>
  <si>
    <t>고금리대출조금이라도상환하고싶습니다..</t>
  </si>
  <si>
    <t>처음받아본대출이불법중개업소로들어가받은대출이네요..이미서류는이곳저곳다들어가부결만늘어갈뿐승인되는곳하나되는곳없습니다..조건에맞는대출찾아진행해봐도과거부결자때문에부결나구요조금이라도제가쓰고있는고금리이자라도줄이고싶습니다...</t>
  </si>
  <si>
    <t>리드코프580(274000원)3년38.9%산와머니300(150000원)18개월36%9월12월에받아연체없이상환중이구요4금융권을먼저쓰고아직6개월지나지않아환승은힘들거같아서요제가받는대출금액에서거의상환하고싶습니다.신용관리도모르고살다결혼할나이가되니..걱정부터생기네여..월급여200고정급이구요보너스20~30만정확하게매달들어오는게아니라..고정지출이라면대출상환금274000원15만원폰비10만적금30만원보험료18만원차유지비+카드값50~60만원정도식비15~20만그리고따로들어가는건없습니다...고금리조금이라도줄여저금이라도더하고싶네요...결혼은내년가을에할예정인대..조금이라도더저금해두고싶네요..아는지인분들통해통해알게된사이트에처음으로대출신청부터하지만참좋은사이트라고느껴지네요저도조금이나어려운분들나중이라도투자해드리고싶은마음이생겨요..긴글읽어주셔서감사드리고투자하시는분들다믿고하시는만큼저도믿음에보답해드리고싶네요..즐거운하루되세요</t>
  </si>
  <si>
    <t>사급융권돈을좀낮은금리로갚고싶습니다</t>
  </si>
  <si>
    <t>카드값막을용도로조금씩빌리다가이지경까지와버렸구요카드는물론버렸구지금직업군인이라월급은꼬박꼬받나오니보너스나오는것과월급으로조기에상환하도록하겠습니다</t>
  </si>
  <si>
    <t>농협캐피탈180상환11만러쉬앤캐쉬190월6만원월급은130만원정도받고있으며휴대폰비와인터넷요금등빼면100정도남으며한달에이자는꼬박꼬박낼것이며여유가돼면중도상환도할것임</t>
  </si>
  <si>
    <t>다시태어나려합니다.</t>
  </si>
  <si>
    <t>29살늦었다면늦었고빠르다면빠른나이에다시태어나고싶습니다.최근2년정도너무방탕하게살았습니다.일도안하고술만먹고..수입이없고놀기만하다보니처음에무직자대출에손대게되고어느순간감당이되지않았습니다.이러면안되겠다는생각에지난달노가다도뛰고주위친구들에게빌리고해서밀린이자와부채500을전부상환하였습니다.그리고2월1일에원래하던일인디자이너로서마케티팅디자이너로취업을하였습니다.연봉은2200만원크지는않지만이제다시열심히살아보려합니다.하지만취업을했다고당장돈이들어오는것은아닌지라제부채를상환하라고돈을빌려준제여자친구또한현재상황이갑자기어려워져첫월급전에어떻게든해주고싶습니다.저에게너무많은것을주기만한여자친구에게힘들때제가도와주고이제는직장을다시다니기에충분히상환할여력이있다고생각합니다.머니옥션은처음이용해보는데결코실망시켜드리지않겠습니다.29살에다시태어나려는저를한번만도와주시면감사하겠습니다.</t>
  </si>
  <si>
    <t>개인적인사정으로돈이급해서신청합니다.성실하게상환할것을약속드립니다.</t>
  </si>
  <si>
    <t>기대출은2건이있습니다.신라저축은행150만원월상환금액은91000원입니다.원더풀250만원월상환금액은1650000원입니다.직장은삼성전자서비스센터입니다.고정수입은이번달까지는수습기간이라월80만원이고담달부터는월180만원입니다.1년후에는약200~300만원정도될것입니다.월고정지출은휴대폰사용료(6만원)식대(15만원)용돈(30만원)입니다.고정지출을제외한130만원에서성실히상환할것을약속드립니다.</t>
  </si>
  <si>
    <t>생활자금필요합니다꼭도움받고싶습니다.</t>
  </si>
  <si>
    <t>현재대출목적은지인들한테빌린돈과생활비입니다.이번에바꿔드림론이랑햇살론진행하여서신용도많이좋아졌고이제지인들한테도움받았던거정리하고싶네요</t>
  </si>
  <si>
    <t>저의매달월급은10일날입니다.매달191만원이고190만원에서대출상환금76만원을제외한115만원입니다.제가직업이건설회사보니하루에들어가는돈은담배값뿐입니다.집에는2주에한번씩가니들어갈돈은없습니다.회사에서밥나오고유류비한달에150리터지원해주니한달에집에가는비용까지해서쓰는생활자금은담배값포함30만원정도뿐이안됩니다.핸드폰요금은작년까지는집에서내주었으나올해부터는제가내므로핸든폰요금은7~8만원정도나오고요115만원에서생활비및이런거빼면78만원이남으니충분히상환자신있습니다.꼭도움부탁드립니다.</t>
  </si>
  <si>
    <t>3살딸을가진젊은한가장입니다.꼭좀도와주세요..</t>
  </si>
  <si>
    <t>대출목적및대출금사용용도-안녕하세요현재3살딸과동갑내기와이프와같이살고있는24살가장입니다.어린나이에결혼을하여가정을꾸렸습니다.무일푼으로시작한결혼생활이라힘든일도많았습니다.애기가자주아파병원을많이다녔고도박.사치하나없이정말가정을위해열심히3년동안살았습니다.아이가크면서여기저기돈쓸때가많아지면서저희한달월급으로는생활하기턱없이부족하였습니다.일단우리가족부터살고보자는생각으로대출을받기시작하였습니다.한군데.두군데.대출이늘어날수록상환금은커져만갔습니다..3월달부터애기엄마가일을시작합니다.많이는벌지못하지만맞벌이로부담없이대출금상환하고저희세가족생활할수있을수있는정도입니다.하지만현재는당장이번달카드값과공과금및대출상환금을다갚을수없을것같습니다.저는현재군복무대체로산업기능요원입니다.군복무대신산업체에서일을하여군복무대체중입니다.월급은월평균170만원정도인데.제가1월16일날4주기초훈련을다녀오는바람에월급이기본급만지급되어110만원지급받았습니다.이돈으로는위에서말씀드렸듯이카드값및공과금대출상환금이부족한상태입니다.여기저기대출을알아봤지만산업기능요원이라는이유로다거절당하였습니다.신분만산업기능요원이지한가정의가장이고아이와아내를위해열심히돈버는가장입니다.지금까지사소한것연체없이잘상환하였습니다.젊은청년으로판단하지말아주시고한가정의가장으로저를봐주시고투자하여주세요.</t>
  </si>
  <si>
    <t>-기존대출의내역1)캠코바꿔드림론:870만원이율11%2)부산솔로몬저축은행1000만원이율39&amp;3)웰컴론:200만원이율39%4)네오라인크래딧트:100만원이율39%5)아주캐피탈(자동차할부)[아버지명의이고대출금만본인상환]1600만원이율:잘모름6)현대저축은행200만원이율39%-기존대출의상환내역1)바꿔드림론:19만원2)솔로몬저축은행:47만원3)웰컴론:12만원4)네오라인:6만원5)아주캐피탈:33만원6)현대저축은행:12만원총:129만원월수입:월평균170~180만원짝수달</t>
  </si>
  <si>
    <t>회원님들의도움으로어려움을극복해나가겠습니다.</t>
  </si>
  <si>
    <t>요양원에계신어머니의잦은응급실입원과그에따른제반비용이적게들어가는것이아니며,큰아이의군입대로목돈의학자금은들어가지않아다행이지만작은아이의학업뒷바라지와급하게들어가야되는가계생활자금을도움받고져노크드립니다.</t>
  </si>
  <si>
    <t>1.약1년반경전산와와러쉬엔캐쉬에서각각200만원씩대출하여현재원금각100여만원씩남아있으며연체없이변제하고있습니다.또한,4년전롯데캐피탈을통하여500만원을대출받아현재약120만원남아있습니다.문제는지난구정(1월)앞두고중개업체를통하여대출이알선되어1개의사금융(200만원),2개의저축은행에서400만원,250만원의대출을받았습니다.따라서,현재약1400여만원의채무를가지고있습니다.2.현재저는LIG손해보험에서설계사로근무하고있습니다.약3년간법인대리점에서근무하가다지난해7월입사하여현재에이르고있습니다.급여소득은3개월평균200만원정도이며보험회사의급여지급형태가누적적용되는부분들이많아계속상향적으로수령되고있으며보험영업의재미를마음껏느끼고있습니다.3.또한,저는일본어가가능하기에지인의소개로노후를준비하고자콜밴차량을운행하고있습니다.수입도경비를제외하여일일약15만원가량을수입합니다.이렇듯즐겁게업무를영위하고있지만불쑥불쑥다가오는급한자금의준비가미흡하여많이놀라곤합니다.하지만기대출받았던자금의변제에차질없이대응하여왔기에본요청금액의변제에도무리없이변제드릴수있음을사전에말씀드리는바입니다.</t>
  </si>
  <si>
    <t>다시한번부탁드림니다</t>
  </si>
  <si>
    <t>농협하나로마트수산물소매를하고자영업자임니다지난번도움주신것으로매장을잘운영해오던중경기침체로인해매장매출이많이떨어져다시한번도움을부탁드리게되었습니다물론연체는1번도없이상환중임니다물건대금결제일이다가오는데자금이부족함니다부탁드리겠습니다믿음에꼭보답하겠읍니다</t>
  </si>
  <si>
    <t>기대출:신라저축550현대캐피탈900이며대부업은없습니다상환액은신라26만현대40만머니옥션17만임니다잠시매출저조로인해어려움을격구있으나꾸준히명절이나행사용선물세트영업활동으로이미다가올추석선물세트를구매하기로서너군데예약이되어있으며(1000~1500세트)4월초부터행사를시작하면다시매출상승으로여유가생길것으로생각됨니다도와주신다면실망시켜드리는일은절대없을것임니다저의계획은올해안에가능하다면힘들더라두지출을줄여서모두상환할계획임니다충분히가능하구요어려움되에는행운이올곳이라생각됨니다어려울때도움주신다면잊지않구열심히살겠습니다부탁드림니다</t>
  </si>
  <si>
    <t>인테리어사업확장자금</t>
  </si>
  <si>
    <t>현재핸드폰판매점을운영중이며새봄을맞아인테리어를할생각입니다워낙에토박이라기본으로판매는나오지만군인과지인이아닌고객유치에조금더신경을써야할것같아서이렇게다시한번도움을요청합니다몇개월전저희근처에외부인이인테리어6000만원을들여조금화려하게오픈하며지인판매는괜찮지만일반판매가많이줄어든것은사실입니다현재직원을해고후제가직접운영중이며와이프와함께운영하며외부판매에좀더신경을쓰려합니다인테리어의중요성을다시한번느끼며새롭게시작하려합니다많은도움부탁드립나다(수익금결제일이거래처의변경으로월말에서10일로변경하여연체가발생하였으나10일은넘기지않고우선변제하였음을우선말씀드립니다.)</t>
  </si>
  <si>
    <t>현재월세58만원(부가세포함55만원관리비3만원)경기상호저축은행21만원,산와머니20만원,웰컴론15만원,머니옥션69만원을납입(1회남음)중이며,183만원납입하고있으며월수입400~500만원사이비수기라매출이줄어든상황인건비절감으로같은수익이지만이익금은증가상환에는문제없음을알려드립니다</t>
  </si>
  <si>
    <t>대부업체고금리를전환하고자합니다.</t>
  </si>
  <si>
    <t>안녕하세요.대부업체고금리대출을저금리로전환하고자합니다.실수없이상환하도록하겠습니다.많은도움바랍니다.</t>
  </si>
  <si>
    <t>월평균260만원정도수익이있습니다.투자가성사되면월납부액이75만원정도입니다.매월약정일에성실히납부하도록하겠습니다.</t>
  </si>
  <si>
    <t>투자자님들제게꼭투자해주십시요!</t>
  </si>
  <si>
    <t>▶대출목적*대출을하게된계기:투자자님안녕하세요.저는30대후반의12년차직장인입니다.27살이제막사회초년생으로출발하기도전에저의유일한가족인아버지께서심장병으로급작스레돌아가시면서남기신부채때문에신용불량자가되었고,결국한순간에무너져버린신용때문에금융권대출의길이모두막혀서어려운순간마다지인들의도움을받았으나그런식의위기모면은오래갈수없었습니다.어렵게결혼해현재는6살,3살두아이를키우고있습니다.집사람도적은돈이지만아는분의류매장에서아르바이트를하며가정경제에보탬을주고있습니다.하지많너무어렵게시작한결혼이라늘마이너스인경제사정이좀처럼극복이되질않습니다.현재신용회복중인대출상환잔액이300만원정도남았습니다.하루라도빨리이돈을갚아서신용회복기록에서벗어나신용등급을높여서1금융(은행권)대출을통해여기저기흩어진채무를통합해서저금리로차근차근갚아나갈계획입니다.서민전세자금대출도받지못해서비싼월세를6년동안살고있습니다.부모님께물려받은거없는기타배경도너무나보잘것없는저같은사람은성실함과끈기로일해가며남들이삶의질을따지며경제적풍요함을만끽할때경기도에서서울까지왕복4시간출퇴근하며조금더나은삶을위해퇴근후에지인분가게에서아르바이트를하며사는저에게희망을선물해주세요.집사람이올해들어돈때문에많이힘들어하고우울증증세까지보입니다....남편으로서너무나미안하고자존감까지떨어집니다.매달고정지출금액을충당하던제월급에약2개월정도공백기가생겨두아이를양육하며살림을하는아내의짐을조금이라도덜어주려고대출을신청합니다.신청대출금500만원중300만원은신용회복대출금상환을완료할계획이며200만원은긴급생활자금으로쓸예정입니다.투자자님들께다시한번부탁드립니다.저에게희망을투자해주십시요!!반드시성실하게대출금을상환하겠습니다.감사합니다..</t>
  </si>
  <si>
    <t>▶상환계획1)기존대출내역-&gt;신용대출1건(리드코프)-기대출건월상환내역(원금350만-&gt;월11만원이자만상환중)2)주수입원-급여소득:\3,100,000/월(세후,퇴직금별도)-직장사업자종류:건설업현직위:과장-재직중인회사는연매출1300억원,신용등급AA상태,직원수260명규모3)월고정지출내역1.월세60만원2.생활비100만원(식비,각종공과금,통신비,기타지출포함)3.보험료20만원(우체국건강보험,유아보험)4.병원비10만원(두아이예방접종및진료비,약값)5.신용회복대출월14만원상환중(2년남음)6.신용대출이자월11만원7.보험약관대출이자월5만원8.교통비및식대25만원**월수입(310만원)대비고정지출금(245만원)계산후잔액\650,000으로머니옥션신용대출금상환계획입니다**</t>
  </si>
  <si>
    <t>치아임플란트해야하는데금액이조금모자라서..다시한번신청하게?獰楮?^^저번에급할때도움주셔서정말큰도움?榮쨉?이번에도큰도움한번받아보고자다시한번글올리게?營윱求?^^</t>
  </si>
  <si>
    <t>산와머니한달에8만원이자나가고있고요머니옥션한달에11만원이자내고있어요대출받게되면머니옥션남은금액상환하고제돈조금더보태서임플란트할계획입니다^^그외에개인레슨받고있어서상환에문제는전혀없습니다!!</t>
  </si>
  <si>
    <t>건강한치아를갖고싶습니다.</t>
  </si>
  <si>
    <t>인터넷검색을통해머니옥션을알게되었고금융소외자인저에겐한줄기빛과같은곳이네요저는올해29살이된김연주라고합니다.제가대출을신청하게된목적은치과치료비와어머니틀니교체비용때문에받게된대출상환이목적입니다(웰컴론에서어머니틀니교체비용때문에300만원을어렵게대출받았습니다.이는10년전에맞추신틀니를떼우고떼워쓰다잇몸이너무아프시고더이상떼울곳이없다하셔서어쩔수없이대출을받아해드리게되었습니다.머니옥션을알기전이라받게되었는데대부업이기도하고이자도쎄서남은290정도를한번에상환하고싶습니다)저는8살때아버지를여의고어머니와다둘이살았습니다(언니와오빠가있지만지금은연락이되지않고있습니다)어릴적젊은나이에3남매를키우시느라저희집은늘가난했습니다어머니가저희를키우는것만도벅차셨을거라생각됩니다.저는중학교때부터안좋아지던치아를중학교때까지치료를하고그후로한번도치료를받지못했습니다.제가성인이되서도어머니백내장수술에틀니보수비용에이것저것들어갈것이많아형편이좋아지질않았기때문입니다.성인이된후로치료를받아볼생각이많아졌지만비용이만만치가않아어머니에게차마말하지못하였습니다어머니도젊은나이에틀니를하셔서제치아에늘미안해하시곤하시기때문입니다저는치아때문에지금이나이까지도제대로직장을잡아본적이없고면접도항상떨어지고아르바이트만전전해오다그마저도잘웃지않는다는이유로짤리는적이많았습니다일하고싶어도일할때가없다는말을가슴으로많이느낀사람중에한명입니다발음도점점세고면빨하나씹어먹기가힘들정도로악화된고있는제치아를살려주세요저도하얗고건강한치아를갖고싶습니다입가리지않고도활짝웃어보고싶습니다사과한번크게베어물고싶습니다.제발저에게건강한치아를선물해주세요</t>
  </si>
  <si>
    <t>작년10월마트에취직하게되었습니다.매일아르바이트만전전하다4대보험되는직장다운직장에취직하게되어너무좋습니다.현재5개월째재직중이며야간에일하고있습니다.4대보험제하고130만원을받고있습니다50만원-어머니생활비10만원-휴대폰및인터넷비5만원-교통비10만원-용돈18만원-웰컴론한달에주기적으로들어가는돈입니다총93만원들어가며나머지37만원정도남습니다여유돈이많지않다생각하시겠지만,직장외엔잘안나가는편이라저에게많은돈입니다.어머니가공공근로를하시는데제가성인이라1년에6개월정도밖에일을주시지않으시지만어머니가일을하시는달엔여유돈이조금더생깁니다혹여기서대출이되어웰컴론상환을하게되면웰컴론으로나가는원금플러스이자18만원역시없게됩니다.상환계획은이렇고지금직장을얻은것에감사하고열심히다니고있습니다.여러분의작은관심과사랑이모였으면하는바람입니다.도와주세요사과한번베어무는것이저의가장크지만소박한소원입니다.</t>
  </si>
  <si>
    <t>현비상환할려고합니다</t>
  </si>
  <si>
    <t>현비상환하는데모자라는금액을대출받고싶습니다..</t>
  </si>
  <si>
    <t>매달월급날이10일이며15일전에예치시켜놓겠습니다..</t>
  </si>
  <si>
    <t>일년육개월전개인택시자격을취득하고구입하여현재운행중입니다.처음구입시자금이부족하여지인에게2000만원을빌렸습니다.그리고지금현재1000만원이남았습니다.빠른시일내로갑기로했는데막막합니다.</t>
  </si>
  <si>
    <t>지금현재지출은그리많지않은편이고또한자녀가대학을올해졸업을해서조금은나아졌습니다.한달약450만에서500만정도수입이되며차량유지비기름값해서150만-200만정도지출되며순수입은250-300정도됩니다.성실히잘값고저도투자자가되고십습니다.도와주십시요</t>
  </si>
  <si>
    <t>고금리사금융상환.</t>
  </si>
  <si>
    <t>고금리사금융상환하면서무엇보다신용상승기대도하며신청합니다그리고남은자금은차일피일미루던와이프임플란트비용에보태고싶습니다.</t>
  </si>
  <si>
    <t>세후210만원을받고있습니다1.5.8.9.12월달에기본급500%110만원플러스해서310만원벌고있습니다결혼4년차에19개월예쁜딸이있습니다.올해3월늦은결혼식을올리며마음가짐도책임감도새롭게다잡게되었습니다.고등학교졸업후방위산업체로있다가지금까지10년째한우물만파며다닌직장입니다.단란한가정을꾸리며힘든시기에머니옥션투자자님들의도움으로위기도잘넘기며성실히상환하는중입니다.성실믿음으로보답하겠습니다보여드리겠습니다.도와주십쇼..</t>
  </si>
  <si>
    <t>쉬즈미[미야스타일</t>
  </si>
  <si>
    <t>*대출목적-현재쉬즈미라는악세사리차량창업및쥬얼리도소매사업을하는과정에서악세사리차량임대차량을제작하는필요한자금*까페주소-다음쉬즈미까페:http://cafe.daum.net/She-is</t>
  </si>
  <si>
    <t>상환계획은계좌자동이체도되고그냥계좌이체로해도상관없습니다..솔직히이시스템이어떻게돌아가는지도모르지만절대연체되는일없다고장담할수있습니다...</t>
  </si>
  <si>
    <t>성실하고깔끔한거래하겠습니다</t>
  </si>
  <si>
    <t>ㅠㅠ생각없이돈을쓴거같습니다정말싹다시매꾸고깔끔하게다시살아가고싶습니다도와주세요,,</t>
  </si>
  <si>
    <t>저는직장에서1년9개월정도꾸준히다니고있습니다지금현재머니라이프와산와머니에서합쳐서250정가량의채무가있고제일은행에서400정도있습니다매달나가는돈은40정도이면직장에서는기본급+이기에매월평균170~200정도가량받고있습니다직장의보4대보험다들고있으며9월에는1년에정산하는시스템이여서퇴직금또한받을예정입니다현재살고있는곳은가족들과살고있어지출은그닥없다고보시면됩니다..성실하게잘갚게습니다</t>
  </si>
  <si>
    <t>38.9%환승론부탁</t>
  </si>
  <si>
    <t>2월달에자금이필요하여머니옥션에신청하였으나프리랜서로소득증빙불안정으로200만원밖에안된다하여철회.프리랜서로소득증빙통장입금내역외없음.월평균500만원.1금융권재직확인불가로대출불가.2금융권신용카드개설1년미만으로카드론불가.HK119머니에500만원신청.이자38.9%.고금리환승신청.</t>
  </si>
  <si>
    <t>기존대출1.머니옥션신용대출2011년7월500만원12개월신청.이자율20%.정상상환중.원리금균등분할상환월47만원.현3개월남음.잔액140만원가량.2.현대스위스스피드론신용대출2012년2월600만원24개월신청.이자율24.9%.정상상환중.원리금균등분할상환월32만원.현22개월남음.잔액원금560만원가량.3.HK119머니신용대출2012년2월500만원36개월신청.이자율38.9%.정상상환중.원리금균등분할상환월24만원.현32개월남음.잔액원금460만원가량.상환계획직업경호업.계약자원청에서하도급을받아일용직으로근무.월수입최저200-최대1200만원월평균순수입350만원고정지출머니옥션47만원2012년8월종료현대스위스32만원2014년2월종료아버지보험료32만원어머니보험료11만원본인보험료7만원공과금+핸드폰40만원합계169만원추가지출HK119머니24만원환승낙찰시25만원여유지출저축보험80만원저축보험32만원비록프리랜서로수입내역이고정적이진않지만경호업6년차로평균수입이200만원이상은입금받고있습니다.2월달에1100만원을대출받은이유는어머니수술비때문이며작년500만원대출이유는사업자금이었습니다.또다시머니옥션측에서소득증빙불안정으로부결될수도있겠지만너무높은38.9%이자율에서벗어나고싶습니다.상환일은동일하게15일정상상환계획이며작년에도와주셨듯한번더부탁드리겠습니다.</t>
  </si>
  <si>
    <t>고금리전환과신용도상승기대~~^^*</t>
  </si>
  <si>
    <t>안녕하십니까,저는33세의평범한직장인입니다.대출목적은약1년전에받았던고금리대출(약34%)의이자가너무높아서조금이라도낮은이율(약24%)로환승하여대출을빨리갚고자합니다.약5년간의해외생활로인해한국에서의신용거래가없던터라신용등급이8등급으로확인되어타금융기간의대출이다고금리입니다.그외에결혼자금을서둘러모았으면하는목적도있구요..</t>
  </si>
  <si>
    <t>기존대출내역-기업은행대출700만원(이자율12%)잔액약600만원남음-새마을금고대출600원(이자율12%)잔액약500만원남음-현대스위스저축은행대출700만원(이자율39%/34%)잔액약600만원남음(이건은한국자산관리공사로부터바꿔드림론진행중)-신라저축은행대출200만원(이자율34%)잔액약190만원남음-산와대부대출400만원(이자율34%)잔액약360만원남음=총대출금액2,600만원/대출잔액약2,250만원월상환내역-월급여에서세금을제외한실수령액205만원에서,월약85만원의원금+이자가나가고있습니다.(그외별다른지출은없음)주수입원/주수입금액-부산의한섬유회사에서해외영업부과장을맡고있으며보너스를제외한월고정급여가약220만원정도되며재직기간은1년5개월입니다.월고정지출내역-차량유지비/핸드폰요금지원등으로인해한달용돈약20만원이외에는별다른지출이없습니다.대출이후의상환계획-현재1금융권월(원금+이자)상환액이(대출1300만원)33만원수준인것에비해,타금융권의이자율(대출1300만원/34%)이너무높아서월상환액을낮추고자환승론을신청하게되었고,월고정급여약220만원에서2년간월100만원정도의원금+이자를상환하여대출을모두정리하고자하는계획입니다.</t>
  </si>
  <si>
    <t>급여일전생활비부족으로대출을신청합니다육개월내로반드시상환가능합니다</t>
  </si>
  <si>
    <t>새직장의급여일이약한달정도남은관계로현재생활비가부족합니다</t>
  </si>
  <si>
    <t>러쉬앤캐쉬100만원대출건이있습니다연이자약48%고현재원금약45만원남았습니다새직장의월급여는세전150만원입니다한달고정지출내역은약80만원입니다12월달에방계약이만료되어보증금300만원을돌려받게됩니다계약만료후다른방을계약할계획은없으며보증금은상환을위해서만사용할것입니다6개월내로의상환을약속드립니다</t>
  </si>
  <si>
    <t>철없이어렸을때여기저기받을때안받을때대출을받아쓰다현실을뒤늦게깨닫고정말열심히살아왔습니다.도와주신다면정말성실히상환할것입니다.자금사용용도는이번달개인적인가족문제로지출이많아서월대금결제및금융대환그리고약간의개인생활자금이필요하여몇곳가조회를해보았지만아직까지신용도가모자른거같습니다.이에회원님들께부탁드립니다.</t>
  </si>
  <si>
    <t>부채내역입니다.*기업은행(청약저축담보대출)3,000,000원월이자만불입;약19,000원*기업은행(근로자의료비대출)1,200,000원월이자만불입;약2,500원*신협(저신용자대출)4,400,000원월110,000원현제남은금액;약400,000원*한성저축은행(저신용자대출)5,000,000원월이자만불입;약81.000*산와머니월;120,000원현제남은금액;약600,000원*웰컴크레디트월;151,000원현제남은금액;약1,000,000원*테크메이트월;160,000원현제남은금액;약1,600,000원*티포스코퍼레이션월;199,000원현제남은금액;약200,000원*원캐피탈월;190,000원현제남은금액;약1,000,000원*러시앤캐시월;약180,000원현제남은금액;약5,700,000원월수입2,100,000원고정지출약400,000원전신용카드는전혀쓰질않습니다.보시다시피저금리1금융제외한사금융건수가많습니다만,잔액들이얼마남지않았습니다.고금리대부업을정리하고나면여유가어느정돈생길듯합니다.회원님들께서도와주신금액은성실하게,남은대출금액은고금리부터상환계획입니다.부디부탁드립니다.</t>
  </si>
  <si>
    <t>제가기존사금융,은행,캐피탈에있던대출금액전액4월상환하였습니다.그와중에부모님부모님께조금도움을받았습니다.그런데부모님의수술비용중일부금액이부족하여이번에는제가도움을드리고싶어머니옥션에대출신청하게되었습니다.현재2금융권에서대출신청하면가능은하다고하는데,제가연말에결혼계획/이사계획이있어신용관리의필요성이너무나큽니다.상기은행/2금융에단기연체가몇건있어6개월에서1년정도는대출을안하고관리하는게아주급박한상황입니다.그래서머니옥션에서금액을신청하게되었는데많은도움요청드립니다.제가몇곳에서대출받아써보니대출해주시는분의고마움은누구보다잘알고있습니다.성실히상환토록하겠습니다.꼭도와주십시요</t>
  </si>
  <si>
    <t>지출비용현황-생활비/차량유지비/핸드폰비:60만원이하-대출은4월말전액상환월급여-280만원상환계획-280만원(월급)-60만원(생활비)-53만원(머니옥션예상액)=163만원-열심히살아보려고하고있으니도와주세요</t>
  </si>
  <si>
    <t>이번달생활자금과먼저받은대출금상환때문에경매를신청합니다</t>
  </si>
  <si>
    <t>처음에결혼자금때문에대출을받게되었구요결혼한후3개월만에아기를갖게되었어요.입덧도너무심하고몸두안좋고해서다니던회사를그만두고신랑이주는생활비로조금씩대출상환을하던터에친정집에일이있어서또다시주부대출을받게되었어요상환이너무힘들어대출을하게되고신랑의월급은터무니없이적고한달에들어가는돈은수시로다르고...지금은전업주부이고작년11월까지일을했지만대출받은금액을금방갚기란너무힘들더군요..지금은4살난딸아이가있습니다아이에게떳떳하고자랑스런운엄마가되고싶으데한없이작아지고한없이한심스러운내자신을보게되네요..아이에겐너무미안하고...신랑은원망스럽구요..신랑이알게되면전정말...생각도하기싫을정도로무섭습니다..이번달에대출금을갚아야하는데담달초에일을나가기때문에지금여유자금이없어요..생활도넘힘들구요..엎친데덥친격으로친정엄마두몸이많이안좋으세요...정말루도와주세요대출받은거는연체없이3년넘게잘갚아가구있습니다</t>
  </si>
  <si>
    <t>대출받은곳은신라씨티케피탈있구요금액은650정도구요원더풀웰컴러시사금융쪽은700정도되는거같아요이율은30%가넘구요매달15일에80만원가까이내고있습니다간간이알바를해서신랑이주는생활비랑해서&amp;#47583;춰서연체없이잘갚아나가구잇습니다6월초에일을시작해서담달에는상환이좀더쉬울거같아요매달나가는건아파트관리비전기세가스비인터넷요금등해서30만원정도나가구요핸드폰요금이랑보험료는30만원정도나갑니다신랑은신랑이관리를하기때문에정확히얼마나나가는지알수가없어요...대출을받게되면이번달말부터일을하게되서담달부터월급으로상환을할수있습니다월급은한130정도받게되구요상환엔전혀지장없구요..어떤일이있어도대출받은건에대해서는연체없이잘내고있으니깐저를믿고좀도와주세요..아니..우리딸아이를위해서라도조금더당당하고자신있는엄마자랑스러운엄마가될수있도록좀도와주세요...이번달에연체를하게되면또막히게되고이래저래연락이막올거고..울아이를위해서열심히살고싶어살았는데현실은너무힘드네요..제발좀도와주세요..이번이마지막이다싶은심정으로글을올리고있습니다제발좀도와주세요...</t>
  </si>
  <si>
    <t>사업확장으로인해급히필요한자금입니다..도와주세요..</t>
  </si>
  <si>
    <t>지금하고있는매장인테리어공사와집기류구입으로인해자금이필요합니다.현재40평정도크기의식당을운영하고있습니다.부분인터리어공사비와냉장고등주방집기류교체로비용지출이있어글을올립니다.</t>
  </si>
  <si>
    <t>현재다른대출은신협300만원산와머니300만원이있으며신협은24개월만기월14만원이며산와머니는32개월만기월15만원입니다.현재대전중리동에서칼국수전문점을운영하고있고월평균매출은900만원정도이고재료비,가게월세,전기세,도시가스비,수도세,비품비등을제외하고월평균400만원정도의순수익을올리고있습니다.월400만원수입중생활비250만원정도가들어가며나머지금액으로상환가능합니다.신용상에전혀문제없으며이곳을이용해신청하게된계기는아는분한테핸드폰명의를빌려드렸는데그분이연체하신걸모르고대출진행하였다가부결이나서진행을포기하고이곳에신청을하게되었습니다.현재는연체금액110만원모두정리한상태입니다.열심히살려고하는젊은청년한번만도와주십시요.이글을읽어주신투자자분들에게감사드립니다.</t>
  </si>
  <si>
    <t>고금리대출상환하고싶습니다..도와주세요.</t>
  </si>
  <si>
    <t>웬만하면대출을안받고살면좋으려만신용관리를제대로하지못해금리가비싼사금융에빚을지고말았네여..일부사금융정리를통해신용을올리고싶습니다</t>
  </si>
  <si>
    <t>1.기대출내역-현대캐피탈840만원/월31만상환-기업은행940만원/월22만상환-산와머니380만원/월20만상환-웰컴론260만원/월18만상환-베르넷240만원/월12만상환-바로50만원/월2만5천상환(전액상환예정)현금서비스2건99만원총2700만원정도이고월100만원정도상환하고있습니다화물운송사업자로실제월소득은400만원연간소득은4800만원통장수령으로200-250만나머지150만정도는현금수령인데현금수령은소득매출로인정이되지않아세무소신고액하고는차이가있습니다..아직미혼이라통신요금빼곤별다른지출이없습니다일단사금융웰컴과베르넷2곳을정리하고싶습니다신용도를쌓아서나중에은행권으로나머지채무도상환을할예정입니다..투자자님들의소중한돈연체없이잘상환하겠습니다부탁드립니다..도와주십시요.</t>
  </si>
  <si>
    <t>최고이자율로보답드리겠습니다!!</t>
  </si>
  <si>
    <t>-머니옥션에서앞으로의제꿈과희망을찾을수있을것이라는생각에용기내어신청합니다.-용도:현재제가기대출이없음에도불구하고과거잘못된신용관리로신용등급이많이낮습니다.아마7-7-7로알고있습니다.제신분이공무원임에도불구하고1금융에서좋은조건으로는공무원신용대출이나오지않는다고하더군요.제가만약투자자님들의도움받을수있다면현재현대카드현금서비스100만원,할부이용220만원을청산하고나머지돈은지인에게차용한400만원을갚으려고합니다.(지인에게빌린돈은원래나중에갚아도되는돈이었으나,지인사정이급해서갚아주어야</t>
  </si>
  <si>
    <t>ㅇ기존대출내역-현대카드현금서비스100만원,할부220만원-지인에게차용한돈600만원(400만원,100만원,100만원)ㅇ기존대출건월상환내역(할부이용대금약20만원)ㅇ주수입원-현재국가직공무원(8급)재직중-월실수령액(170만원),각종수당(약30만원이상)ㅇ고정지출-통신비(10만원),차량운용비(30만원),카드할부금(20만원),기타생활비(10~20만원)ㅇ상환계획-현재고정지출을넉넉히잡았을때80만원가량입니다.그중에만약제가투자자님들의도움을받아서카드할부금을일시에갚는다면,월60만원정도가고정으로지출이되네요.(참고로지인에게차용한400만원이외에200만원은현재상황으로는나중에제가공무원신용대출이되었을때갚아도되는돈입니다)실수령액200만원에월60만원정도가고정으로지출되고140만원이남는다면머니옥션에월납입액50만원가량은연체없이충분히납입가능합니다.그리고저의주거래은행에정기예금을하면신용등급이그래도빨리오른다고하니남은돈중일부는정기예금을할예정입니다)만약2년이내에좋은조건으로1금융권공무원신용대출을받는다면1년정도후쯤에는일시상환도할수있을것같습니다.과거에는1금융권이안되면2금융권도이율상관없이쓰던시절이있었습니다.결국남은것은낮은신용등급뿐이더라구요.막상넉넉한자금이들어오면필요이상의돈을계획없이쓰게되더라구요.이번에는그런과거실수없이1금융권좋은조건으로공무원신용대출이될때까지는계획성있게살아보려고합니다.</t>
  </si>
  <si>
    <t>와이프출산으로인해목돈이들어가서납부가어려운카드론대출상환과카드값납부</t>
  </si>
  <si>
    <t>처음대출받을시카드론이신용등급을이렇게많이내려가게하는줄모르고신청했다가등급도떨어지고해서전액상환해서등급도올리고매달나가는금액도줄이면서생활에부담이없게하고싶어서신청을하게됐습니다카드론외에대출받은금액이없어서월평균350정도나오면생활비와보험용돈등으로250만원가량지출이됨기존카드론과카드값을다납부하고나면대출받은게없어서월50~60만원정도의대출상환은어렵지않을꺼같습니다</t>
  </si>
  <si>
    <t>새시작을도와주세요</t>
  </si>
  <si>
    <t>얼마전보험설계사를그만두고내년가을쯤창업을준비로1년간준비기간으로생각하고골프연습장에저녁7시부터새벽4시까지일을시작했습니다.낮시간은내년창업을목표로와인학원과커피바리스타공부를하려합니다.학원비등준비과정을위해여러분께도움부탁드립니다.</t>
  </si>
  <si>
    <t>상환계획.타대출제일은행450만원-월50만원(원리금균등)리드코프-200만원:월8만원러시앤캐시-300만원:월12만원산와머니-200만원:월8만원유아이캐피탈-100만원:월4만원.수입골프연습장-월180만원(11월부터)10월까지는수습130~150만원.부수입보험설계-월약50만원.가정생활수입배우자대기업그룹사직원-기본생활은배우자의급여로충분히가능하고남은금액은저축하며,제수입으로제기존의채무상환과앞으로사업재기할목표로준비하는곳에쓰고있습니다.계획적으로차근차근준비하고자하오니여러분의많은도움부탁드립니다.</t>
  </si>
  <si>
    <t>전세자금대출좀받을려합니다</t>
  </si>
  <si>
    <t>기아자동차1차협력업체엔지니어로이번에이직하였습니다서울구로에서현재전세로살고있습니다이직한회사가경기도화성에있는관계로전세집을구할려고은행대출을받을려니깐회사입사기간이짧아서안되더군요현재구로전세집도계약기간이남아서이렇게여러분들의도움을청해봅니다</t>
  </si>
  <si>
    <t>현재입사기간이3개월되었습니다월수입은200만원이지만수습기간3개월후부터는250정도받고대기업계열이라성과급으로보너스1000만원정도나옵니다원리금균등상환하면서보너스및기존전세집계약끝나면채무상환할생각입니다6개월--1년정도다니면은행대출도가능하다고은행상담원과면담했습니다신용등급은고신용이지만입사기간이짧아서대출이안된다더군요</t>
  </si>
  <si>
    <t>저좀도와주세요..</t>
  </si>
  <si>
    <t>어머니병원비가모자라신청합니다</t>
  </si>
  <si>
    <t>어머니께서수술을받으시는데병원비가모자라신청을하게되었습니다.다른곳에알아봐도조회건수만올라가고되지않아마지막으로신청해봅니다</t>
  </si>
  <si>
    <t>현재백화점보안팀에서일하며140만원의수입이있습니다.기대출은러쉬에300산와머니100에이원캐피탈200과학자금대출받은게있습니다.한달생활비,통신비,대출상환비해서80만원정도지출이있으며60만원정도의여유가생깁니다.대출이된다면연체없이상환할것을약속드립니다.</t>
  </si>
  <si>
    <t>신용등급을올리고싶습니다.</t>
  </si>
  <si>
    <t>연체없이성실히납부하겠습니다.</t>
  </si>
  <si>
    <t>사업확장을위한대출요청드리고자합니다.</t>
  </si>
  <si>
    <t>사업확장을위한추가대출을요청드리고자합니다.사무실에인테리어공사를통해작은교육공간을만들고자합니다.</t>
  </si>
  <si>
    <t>머니옥션을통해1회대출을받았고,현재200만원정도가남아있으며무리없이상환중입니다.&lt;기존대출&gt;은행대출은50만원정도가남아있으며,최근에받은현금서비스200만원이있습니다.주수입원은온라인마케팅컨설팅및장소대관업무입니다.외부에서교육도진행하고있는데이번에작은인테리어공사를통해외부교육을내부에서진행하려고합니다.외부공간대여비용이내부로들어오기때문에대출로인한상환비용은충분히감당할수있습니다.</t>
  </si>
  <si>
    <t>300만원직장인대출신청합니다</t>
  </si>
  <si>
    <t>성실히상환하겠습니다도와주세요!</t>
  </si>
  <si>
    <t>저는지금대학4학년을휴학하고다음학기부터복학을하는학생입니다.제가지금이렇게글을올리는이유는저번달의사고로인해현시점의생활자금이부족하여이렇게부탁을드리고자글을올립니다.지난달조금의부주의로폭행합의금을피해자에게주게되어이번달의생활자금이부족하여주위지인들에게돈을빌렸는데그돈을갚아드리고제생활자금으로쓰기위해도움을얻고싶습니다!</t>
  </si>
  <si>
    <t>지금현수입서울이대역근처의나스카라는도매업에서물류담당아르바이트를하고있습니다.주급으로매주22만원을받고있습니다또한한달의용돈으로매달50만원정도를받고있습니다.두개의수입을합하면133만원정도의실수입이있습니다.(현재의아르바이트는이번달초부터하였지만11월달까지는청구문화사(대표:이상태)라는출판사에서일을하였습니다.11월에는일을옮기게되면서월급현금수령하였습니다.)기대출내역은학자금대출로농협에400만원정도가있습니다지출내역은핸드폰:8만원기본공과금(전기,수도,일반전화,인터넷):10만원본인생활비:30만원대출이자:3만원월세:25만원이렇게76만원정도가지출이됩니다.과외비가매달1일에들어오는데최우선적으로상환하겠습니다.회사전화번호를외우지못해저의담당자연락처를남겼습니다!</t>
  </si>
  <si>
    <t>소액투자목적</t>
  </si>
  <si>
    <t>작은투잡의일종으로친구와둘이서사업을시작하려합니다.도와주세요</t>
  </si>
  <si>
    <t>현재재무튼튼한건설업종의회사에다니고있고한달평균기준220만원정도의월급을받고있습니다.상환하는데있어서가장중요한건자신의상환능력을확실히알고진행하는것이라고생각합니다.투잡의일이잘되면상관없겠지만혹시잘되지않더라도한달상환금액인약250000의금액은밀리지않을것이고또한증빙서류에서도그런부분은확실하게증명될거라생각됩니다.</t>
  </si>
  <si>
    <t>작은사고로인해아내몰래급전이필요합니다</t>
  </si>
  <si>
    <t>작은사고로인해합의할돈이필요하여이렇게대출을신청하게돼었습니다</t>
  </si>
  <si>
    <t>목돈이필요해이렇게대출신청을하게돼었고그리어렵지않게값을수있을꺼갔습니다월용돈이100만원정도이고돈이되는데로빨리빨리값아나가겠습니다</t>
  </si>
  <si>
    <t>고금리에서벗어나고싶어요.</t>
  </si>
  <si>
    <t>안녕하세요.24살남자입니다.제가작년에사업문제로사금융에손을댔습니다.고금리에벗어나저금리로빨리돈을갚고싶습니다.그러다예전에알던머니옥션을또접하게되네요열심히잘갚을자신있고대출이만약되면바로상환예정입니다.400만원신청하고싶엇지만욕심내지않고제가갚을수있는이자로책정하여대출신청합니다.지금전화기를인터넷전화로바꾸어설치하려고번호나오면바로기재하겠습니다.그리고저희아버지가생활비로한달에150만원씩보내줍니다통장내역확인가능합니다!머니옥션에자료로보내게습니다.저를믿고투자해주신다면투자자님들에게실망끼치지않게성실하게갚아나갈수있습니다믿어주세요^^</t>
  </si>
  <si>
    <t>소득내용사업자소득-1000~1500만원아버지생활비-150만원총소득-1150~1650만원지출내용주방장-200만원서빙알바(2명)-240만원전기세,관리비,월세(기타)-300만원재료비-500만원사금융이자-20만원핸드폰비-10만원청약저축-20만원생활비-50만원카드비-70만원조만가사업장이전을합니다.아버지가한달꼬박꼬박150만원씩주시구요.절대로연체하지않고갚아나갈수있습니다.사금융도한번연체한적없습니다.</t>
  </si>
  <si>
    <t>큰아이학자금대출원합니다...(개인회생4년8개월차)-총5년중</t>
  </si>
  <si>
    <t>-개인회생(연대보증으로인한회생-월20만씩-현재4년6월정도납입..2013년2월끝남-큰아이학자금이필요해서부탁드립니다.-일시적으로큰돈이필요한데나머지300정도가더필요해서대출신청합니다..</t>
  </si>
  <si>
    <t>-현재다른대출전혀없음-년봉5,500만원-월지출--보험료20만원--생활비100만원--학원비100만원-그외없음</t>
  </si>
  <si>
    <t>솔직하게말씀드립니다.카드결제비가부족합니다.제가카드로생활합니다.월급으로인한수입으로대출금이자결제하고나머지생활은카드로생활합니다.그렇다고해서막쓰는건아니구생활비가주유,휴대폰,식대및생활비로쓰면서생활하고있습니다.그런데이번달제가아는사람때문에150만원을더쓰게됐습니다.(니가결제하고내가돈줄게이런식으로)헌데그돈을못받아서카드결제비가부족하게되었습니다.제가한번돈때문에한번크게겪고,새로알바도시작하고빨리빛갚고떳떳하게살고싶어서이젠계획적으로돈을쓰려고노력하는데약간의음주로돈준단말만믿고제카드로결제하게되어이번달에조금어렵게됐습니다.그래서모자라는금액만큼만대출을받고싶으며.첫번째대출도연체없이상환잘하고있으며,이번에한번더도와주시면이번에도성실히납부하겠습니다.</t>
  </si>
  <si>
    <t>-상환계획-월수입320(알바1004개월째근무중,알바1002개월째근무중직장120+104년째근무중)대출이자120(머니옥션70,저축은행45)저축은행대출은제가택배를하기에아파트택배배달알바를시작하기위하여차구입비용으로대출하였습니다.)카드비50(주유10,휴대폰10,생활비30)평소여유자금은50만원정도였으나,저번달부터알바1개더시작하여150만원정도여유자금이생깁니다.여유자금으로대출금이자갚는데더지출할생각입니다.아르바이트직장급여전부통장수령하기때문에,첨부가된다면첨부하여투자자님께믿</t>
  </si>
  <si>
    <t>안녕하세여,신청을하게된이유는제가힘들때아무말없이저를도와주던친구가이번에목돈이필요하게되어저도조금한힘이될어줄수없을까생각에이렇게신청해봅니다</t>
  </si>
  <si>
    <t>국민(700)이자135000제일(450)이자120000현대(자동차할부까지)1100이자400000기드(200)러쉬(400)위드(200)-이자340000월급은230정도통장으로들어오고요작년연봉은보너스까지3270만원입니다,4대보험들어가고요한달에대출금이자가995000원정도나가고요차량유지비30만원생활비60만원정도나갑니다저도제친구에게도움을줄수있었으면연체없이성실히납부하겠습니다</t>
  </si>
  <si>
    <t>현금써비스상환용이며,5월초에캠코에서바꿔드림론신청하는도움이될거같네요</t>
  </si>
  <si>
    <t>현금써비스를상환할려고합니다..그리고,5월초에캠코에서바꿔드림론신텅하여고금리를저금리로갈아타려고합니다그리고업종은치킨인데한개의브랜드를더하고싶어서요사업자금도좀필요하고요</t>
  </si>
  <si>
    <t>현금써비스.상환용이며나머지대출은5월초에캠코에서바꿔드림론대상이돼기에바꿔드림론으로고금리를저금리로바꿀려고합니다</t>
  </si>
  <si>
    <t>전세자금목적</t>
  </si>
  <si>
    <t>이사를하려는데전세자금이부족하여대출신청합니다.현재살고있는집에서좀더큰집으로옮기기위한전세자금</t>
  </si>
  <si>
    <t>현대스위스저축은행잔금800만원월60만원원리금상환우리파이낸셜잔금700만원월40만원원리금상환sc제일은행잔금800월20만원원리금상환현재말레동현필터시스템(주)정규직4년6개월째재직중울산에위치한자동차엔진부품제소회사르노삼성,현대,위아,대우,닛산자동차에납품생산관리팀에서업무중월230만원이상씩매달8일급여통장으로입금월통신료15만원식대(회사재공)대출금상환120만원월230만웡이상월급수령생활비및대출상환금제외시100만원정도남기때문에대출상환에는전혀문제없습니다.</t>
  </si>
  <si>
    <t>매일반복되는카드값.이제안쓰려고합니다.</t>
  </si>
  <si>
    <t>매번월급이들어오면카드값으로다빠져나갑니다.스쳐지나간다는표현이맞는것같습니다.이제결혼도해야하고하는데매달들어오는월급에카드값빠져나가지기존대출금이자상환하지월세내면끝입니다.따라서매달반복되는신용카드의굴레를벗어나고자백만원신청합니다.급해서몇번현금서비스받았더니신용에많이안좋은것같아제가바로갚을수있는금액100만원만대출신청합니다.무리하게대출받는것도카드값이상으로안좋은것같구요한달에10만원씩1년간상환하겠습니다.</t>
  </si>
  <si>
    <t>기존대출건1.전북은행(정부학자금대출)2건총3,864,000원(10년이자,원금상환)=매달상환원리금약5만5천원2.신용협동조합1건잔여금3,406,000원(초기500만원대출받아24개월원리금균등상환)=매달상환원리금266,000원3.스타상호저축은행(햇살론)잔여금2,416,000원(초기500만원대출받아60개월원리금균등상환=매달약12만원상환4.신한은행(새희망홀씨대출)잔여금2,625,000원=매달원리금균등상환약13만원총대출금5건12,311,000원매달상환금액약571,000원(이중에이자만내는대출금하나도없고전부원금까지같이상환하고있음)매달지출내역월급200만원(세전)실수령액약184만원(세후)대출상환금약57만원핸드폰비7만원월세20만원관리비3만원기타관리비(전기,가스비등)약3만원부모님용돈매달40만원(적금으로생각하고송금함)카드값(생활비포함)=약100만원-&gt;카드값을60만원밑으로줄여야계획적인급여생활이가능.월수익이월급이외에기타리베이트비용한달에약50만원정도있음그걸로초과카드값결제.월급이외의수익을모두저축하고자카드값청산용대출신청함.보유자산-월세보증금500만원-경차lpg현재시세약700만원</t>
  </si>
  <si>
    <t>저친정엄마병원비가부족해서자금이필요합니다,꼭좀도와주세요</t>
  </si>
  <si>
    <t>연체없이잘상환하겠습니다꼭좀도와주세요..</t>
  </si>
  <si>
    <t>의료비관련</t>
  </si>
  <si>
    <t>6년째와병중이신어머님의료비로고금리대출이있어가계압박이심합니다.대환및일부는의료비에추가충당코자합니다.</t>
  </si>
  <si>
    <t>2010년기준연봉4800수준임.고금리일부대출을정리하면매월부담하는의료비를제하고월35만원정도상환할수있는여유자금이발생함.</t>
  </si>
  <si>
    <t>사업자금대출요청드립니다!</t>
  </si>
  <si>
    <t>안녕하세요.온라인몰을운영하고있는radiko이라고합니다.우선머니옥션을통하여저에게투자해주신분들에게감사의말씀드립니다.온라인몰특성상자금순환이빠르지않으나주문량이폭주할경우사입할자금이부족하게될때가가끔있습니다.계속해서사업을확장해나가고있으나소규모사업자이다보니어려울때가있습니다.대형거래처의경우(롯데닷컴,CJ몰)결제까지50일이걸리기도합니다.또한연소득이1억을넘다보니세무서에서과다한세금을내는일도있습니다만일하는데보람을느끼고사업을계속하고있습니다.부분적으로부족한운영자금을충당하기위해대출을신청합니다.</t>
  </si>
  <si>
    <t>사업을하는사람이다보니약속만큼은철저하게지키고있습니다.이번이머니옥션을통한3번째대출로기존대출은지체없이납부하였습니다.(2회째대출은12개월대출로현재7회째이며6회째까지완납하였습니다.)기존에연체가없었던점을보여드리고싶으며이번에도지체없이납부할수있음을약속드립니다.현재대출상황입니다소상공인을통하여2000만원대출을받은이력이있습니다.머니옥션을통하여600만원대출을받고6회차까지완납한상태입니다.급전이필요하여머니옥션을통할시간이되지않아조이크레프트를통하여300만원대출받은상태입니다.위대출에서납입이하루도늦은적이없습니다.제이름으로휴대폰2회선일반전화5회선인터넷2회선이나있습니다만통신요금도단1회도연체한적이없습니다.주수입원에대해말씀드리면저희는대형사이트의하청일을많이하고있으며홈쇼핑이나대형쇼핑몰(롯데,CJ등)12개사에입점하여물품을판매하고있습니다.그리고일반적으로아시는지마켓이나11번가같은오픈마켓에서도판매를하고있습니다.개인사이트도가지고있으나업무가많은관계로큰투자는못하고있는실정입니다.또한최근한류의영향으로대만과일본으로거래가트여조금씩수출도하고있습니다.(품목은여성의류,화장품(BB크림등),귀여운소품,스마트폰용품등)소득증명원이나부가가치세신고내역서류전부제출가능합니다.믿고투자해주시면이번에도지체없이완납하도록하겠습니다.</t>
  </si>
  <si>
    <t>전세자금인상</t>
  </si>
  <si>
    <t>현거주지의전세금인상으로인해대출신청을합니다저는현제흥국생명FC로제직중이며구준한활동으로고정적인급여를받고있읍니다.</t>
  </si>
  <si>
    <t>안녕하십니까.박상구입니다.저는현제흥국생명FC로서성실히영업을하고있습니다.평균급여는300만원입니다대출실행시성실히상환할것을약속드리며전세자금인상으로인한급한용도입니다.현제고정지출금액은두아이유치원비25만원과고정생활비100만원청약저축20만원이렇게145만원지출하고있읍니다.나머지금액으로충분희성실상환가능하오니투자자분들께서좋은판단하시어빠른투자받을수있게도와주세요...감사합니다.</t>
  </si>
  <si>
    <t>머니옥션에또한번문을두드려봅니다.</t>
  </si>
  <si>
    <t>임플란트때문에자금이약간부족해서다시신청하게되었읍니다.2011년부터머니옥션을알게되었고꾸준히상환해서완납했읍니다.다시한번투자자님들의따스한손길을원합니다.그동안도와주었던분들에게다시한번감사의인사를드립니다.</t>
  </si>
  <si>
    <t>기존대출은경남은행500만원대출이외에는전혀없읍니다.한달통장에찍히는월급은130~150부업은평균적으로월30보증금1000에월30오피스텔에거주하고있으며상환은백마디말보다행동이더중요합니다.다시한번온정의손길을부탁합니다.마지막으로회원님들건강이최고입니다.</t>
  </si>
  <si>
    <t>신청함니다!!!</t>
  </si>
  <si>
    <t>벌금및개인용도사용하려구요벌금200</t>
  </si>
  <si>
    <t>안녕하세요주식회사KT&amp;G자회사근무하고잇습니다월급여는250~300사이통장에꼬박꼬박찍히구요주5일근무함니다근무는이제1년되가구요지출은핸드폰비15보험비15정도나가구요예전에자동차담보대출받은300은10개월연체없이납부하다가이번에전부납부했습니다상환계획은요매달10날상환할려구함니다그날이저이봉급날임니다폭행사건&amp;#46468;문에예전에벌금200정도납부할거구요300은개인용도로좀쓸려고합니다은행거래가없어서8등급으로시작해서이제7등급됫내요4대보험가입해서일한게이번이처음이고적금을한번보넣어본적이없어서그러나봐요연체없이잘납부하겠습니다</t>
  </si>
  <si>
    <t>병원에계시는아버지로인해긴급하게자금이필요합니다.</t>
  </si>
  <si>
    <t>두번째풍으로쓰러지신아버지께서빛이있단걸다름분을통해서알게되었습니다.그전에빛지신걸전부대출을통해서갚았는데이번이마지막이라고하시는데마지막으로갚기위해대출을신청하게되었습니다.</t>
  </si>
  <si>
    <t>현재투잡을하는중이며기대출이있지만매달원금과이자를상환해가며갚고있는중입니다현재직장에서는월급여를통장200현금100을수령중이며아르바이트로70만원정도를매달받고있습니다.매달원금과이자를상환하면서갚으려고합니다.성실히갚아나가고있으며또한성실히갚을예정입니다.도움부탁드립니다.</t>
  </si>
  <si>
    <t>소금액대출부탁드립니다!</t>
  </si>
  <si>
    <t>멀리서회사를다니느라조금힘들어하던찰라드디어목돈을마련해서이사를가게되었습니다.생각보다필요한자금이조금더필요한조건으로인해생활금을조금마련하고자대출을신청을합니다.</t>
  </si>
  <si>
    <t>현재대출이진행되어있는상황입니다.(개인적인가족요구로인한대출)허나이부분에대해서는한번도밀리지않고완납을지속적으로하고있으면여유부분에따라서저나가족이함께완납을하고있습니다.허나이런문제로인해대출상담이조금어려웠으나승진후자금적인여유가생겨소금액대출을신청을합니다.월200(상여금따로)받고있으며개인적으로자금이남을때가꾀나많습니다.(다른투자를진행중)더불어4대보헙가입이되어있으며직장은1년넘게다니고있으며2달전에승진이되었습니다.위와같은내용으로선처를부탁드리겠습니다.</t>
  </si>
  <si>
    <t>이은혜꼭잊지않겠습니다</t>
  </si>
  <si>
    <t>제가가게를운영하고있는데사업자는친구명의로되어있습니다운영한지는6개월정도되었고근무한지는1년정도되었습니다가게인수를할려고하니권리금때문에아직사업자명의는바꾸지않은상태이구요..여유돈이없이운영을하다보니조금씩힘들어집니다..카드수령도있고매일현금거래를하니대출원리금을갚는데는힘이들지않습니다부탁드립니다</t>
  </si>
  <si>
    <t>제가직장을다닐때저축은행두군데서500만원산와300만원대출을받은적이있습니다원리금방식으로매달갚아가는중입니다기대출을3년사용하고월200000만원전후로상환하고있습니다직장은이시봉족발이구요부산시동래구온천3동1414-19번지입니다전화번호는051)507-2578이구요114에도가입되어있습니다사업자가친구명의다보니카드금액은매달7일에서10일날제통장으로입금이됩니다..배달업이다보니카드금액은그리많지않아80에서130정도입금이되고매일번돈은통장으로입금을하고있습니다거래처도제통장으로거래를하고있습니다현금은월카드금액외에300만원정도입니다대출상환은10일자로하고싶습니다카드금액이들어오면바로상환을하는방식으로하겠습니다</t>
  </si>
  <si>
    <t>떨어진신용등급을회복하고약간의생활자금이필요합니다.</t>
  </si>
  <si>
    <t>전직장동료에게휴대폰명의를빌려줬는데현재연락두절상태입니다.기계값과요금을억울하게제가내야하구요.그금액만150만원정도구요.현재제명의로는휴대폰을할수없어동생명의로쓰고있씁니다.억울하지만빨리해결하고신용을회복하고싶습니다.도와주세요.</t>
  </si>
  <si>
    <t>현재STX조선협력업체인중원전기에근무중입니다.월급여:180~200만원(연봉:2400만원)월지출액:주유비:20만원휴대폰:10만원부모님생활비:30만원월세:45만원식대:20만원기타생활비:40만원평균:165만원이며남는금액과기타생활비를줄여성실히갚아가겠습니다.과거현대캐피탈24개월완납이력이있습니다.</t>
  </si>
  <si>
    <t>재도전합니다성실히상환하겠습니다.</t>
  </si>
  <si>
    <t>작년초에이곳머니옥션에서대출을받아서1년간모두상환했습니다.성실히상환하려노력했고모두상환할수있었습니다.모두경매를해주신여러분들힘이라생각합니다이것에힘입어작년10월에쌀도소매업을시작하게되었습니다그간광고도하고아파트장터에나가열심히일해서주변에서착실하게일한다고인정도받고있습니다하지만날씨는덥고쌀이니잡곡들을보관하는장소가(창고)피치못하게필요로하게되었습니다그래서이렇게다시한번투자자님들부탁드리려고합니다.약간의돈은모아두었지만아직가게를엊기에는부족하여서이렇게다시한번도전합니다.추수철을맞이해서싼가격으로곡물들을모아놔야하는데장소가마땅하지않습니다.이번가을이지나고겨울이되면조기상환도할수있을듯합니다.투자자님들열심히상환하겠습니다.투자부탁드립니다.</t>
  </si>
  <si>
    <t>기존에대출건은국민은행에마이너스통장으로400만원이있고월이자로3만5천원을납부하고있습니다매년12월에50만원씩원금을줄이고있습니다또스위스저축은행에서60만원신용대출이있고월1만8천원납부하고있습니다.마지막대출은대부업인루스모로작년초에힘들때어쩔수없이받았습니다.초기대출은300만원이고매달13만원씩원금과이자를납입하고있습니다.올해지나고내년초쯤조기상환을목표로하고있습니다.주수입은아파트단지에서배달과아파트요일장터에서쌀과잡곡을파매로이루어지고있습니다.현재배달위주의수입은평균100만원정도선이고아파트알뜰장터에서판매대는수입은평균200만원입니다.두군대서의합이평균300만원입니다현재쌀과잡곡등의보관은집의배란다와트럭에보관하고있습니다핸드폰요금은한달평균6만원정도식대는도시락을가지고다녀서없습니다임대료또한없습니다대출이후의상환계획은300만원을대출받으면월상환금액이30만원정도로알고있습니다현재평균300의수입에서타대출건으로납이하는것이19만원정도고핸드폰요금및제가쓰는돈이한달에20정도차량유지비가월15만원집에생활비120만원모든보험료월합산이29만원지출되고잇습니다저의평균수입300만원에서이모든지출을빼면약100정도의여유가있습니다만약머니옥션에서대출이된다면30만원정도의지출이더생기고여유자금이70정도될것입니다.</t>
  </si>
  <si>
    <t>몇달전에빛이있을때지인한테빌린걸갚으려고합니다</t>
  </si>
  <si>
    <t>제가몇달전에은행쪽과저축은행에빌린게있었습니다하도신용이올르지않고이율도높아서같은직장에근무하는지인한테빌려서다상환을하였고현재남은금액은300만정도남았습니다지인한테갚아야할날짜도다가오고해서머니옥션에도움을받고자합니다현재저에신용은그렇게좋은편은아닙니다예전에연체와무분별한신용조회기록이남아있어현재저에신용등급은농협중앙회에서마이너스(500)만원대출받을당시8등급이나온다고합니다그리고크레딧뱅크5등급올크레딧6등급마이크레딧8등급이렇게나옴니다2011.9.7일현재지금현재로는농협햇살론600만하고,새희망홀씨1000만정도는받을수있지만그걸받게되면신용하락과동시에조회기록이남기때문에머니옥션에서신청을하려고합니다</t>
  </si>
  <si>
    <t>현재대출은농협중앙회마이너스통장500만원뿐입니다.현재교육청공무원입니다월급여는총200-220만정도이구여출장비15-20정도나옴니다출장비는별도구여월급여랑출장비모두와이프가관리하기때문에저는현재출장비를제가쓰고있습니다.상환계획은출장비로상환하면갚아나가는데크게지장은없을것입니다다만예전에제가머니옥션에서빌린적이있었습니다그당시연체를했었습니다그당시에는직업도평범하였고너무무분별하게여기저기에서대출을받다보니연체를하였습니다하지만지금은공무원이되고나서는어떠한대출(사금융)을받지도않고조회도하지않았습니다앞으로도그렇고절대로무분별하게대출을하지않겠습니다머니옥션관계자분과여러투자자회원님들과다시한번좋은관계로남고싶습니다이번에낙찰이안되도그냥저라는사람을기억해주셨으면고맙겠습니다.</t>
  </si>
  <si>
    <t>잘좀부탁드립니다....</t>
  </si>
  <si>
    <t>택시업을하면서하절기(비수기)를격으며명절기간동안생활비등으로지인에게빌린돈두갑아야하고생활비로좀쓰려고신청합니다이제명절지나서찬바람부는운수업성수기시즌이니열심히일해서실수없이상환하겠습니다</t>
  </si>
  <si>
    <t>타대출은없읍니다주수입원은택시기사이다보니까급여는45만원정도이지만그날그날의수입이평균5만원이상은된다생각합니다월지출내역은핸드폰요금10만원방세20만원식비&amp;#48142;잡비30만원정도에보험료15만원등이고이외에약20만원정도추가지출하는듯합니다대출이후상환계획은월급여45만원받으면상환할계획이며제생활비나개인적지출은그날그날의수입으로해결할계획입니다</t>
  </si>
  <si>
    <t>어떻게하면투자받을수있을까요?</t>
  </si>
  <si>
    <t>3번째신청입니다.이자및원금을줄이고싶어서신청합니다.</t>
  </si>
  <si>
    <t>저축은행4군데대출이있는데그중1군데를머니옥션을통해서이자도줄이고신용등급도좀올리고싶어서신청합니다.4개월전에한번에묶어서환승을하려고신청했다가유찰이되서요.아무래도신용에비해금액이커서그랬던것같습니다.일단이자만납부하는한군데만환승신청해보고싶습니다.상환계획은4개월전에신청했던그대로다시올립니다.금액만좀적어졌거직장이나다른부분은변경된것없어서요^^</t>
  </si>
  <si>
    <t>직업현재학원강사로월200만원수령하고있구여주말피씨방알바로3~40정도더수령은하고있습니다.그렇지만일단월급여는200으로적었습니다.그리고의류쇼핑몰하나부업으로운영중인데이건아직수익이없고현상유지정도로보시면되구여4대보험은안되지만재직증명서및급여명세서뗄수있구여..쇼핑몰운영중인데잘되는건아니지만어딘지알고싶으신분께는제가쪽지로주소알려드리겠습니다.빌리고투자받는입장에서는있는그대로말씀드려야하니까요..기대출내역은좀많습니다.제가아무래도4대보험이안되는직업이다보니작년에그때그때급할때마다저축은행을쓰다보니소액으로건수가좀많은편이네요..ㅜㅜ그치만절대연체는한번도없습니다.여기머니옥션을통해서도두번이나거래했지만단한번의연체도없습니다.저를믿고투자해주신분들도그렇고대출받을때아쉬워서받고나중에연체하는건예의가아니라고생각하기때문에...연체부분은절대걱정안하셔도됩니다..성실상환약속드립니다기대출내역남은것부터말씀드리면하나은행에900만(캠코전환대출/원금+이자월22만원)미래저축395만원(만기일시월이자만납부12만원)hk저축247만원(원금+이자15만원)우리저축(구삼화저축)318만원(원금+이자21만원)솔로몬저축290만원(원금+이자12만5천원)현대카드론104만원(월23만원)사금융(조회안남는곳)산와머니약250만원(원금+이자월15만원)베르넷약100만원(원금+이자월12만원)콜렉트약100만원(원금+이자월13만원)총납부금액이월140만원정도나오구여그외에생활비는아직부모님과같이살아서크게들어가는건없구전에부모님께월급받으면갖다드렸었는데지금은제가그냥관리하구여...그동안갖다드린건제결혼자금으로부모님께서적금드신걸로아는데...제가지금부모님께손빌리는건아니라고생각이드네요살아오면서부모님께효도도못해드렸는데...나이도많고손벌리면안되겠죠...물론부모님께욕먹을각오로말씀드리면여기머니옥션에글안올려도되겠지만....더이상부모님께신경쓰이게해드리고싶지도않구여그냥제힘으로조금씩갚아나가고싶네요최소급여200만원잡으면55~60만원정도남고주말알바까지해서받으면95~100만원정도남습니다.그치만주말알바는제가급여통장밖에보여드릴수없어서월55~60정도남는걸로생각하시면되구여...남는금액으로차비및핸드폰요금내고생활한다고보시면됩니다주말알바하고부업으로쇼핑몰하고그러느라...사람만나서돈쓸일은거의없습니다...밥은거의집에서먹고다니고부모님하고같이생활하고..작년처럼급하게돈이들어가지않는이상은일단위에저축은행건중에서미래저축한군데환승해서조금이나마이자및원금을줄여나가고싶고신청하고남은금액은약간의여유자금으로갖고있다가월급여남는거같이모아서다른데도조금씩중도상환할계획입니다혹시라도차후에등급이올라가면캐피탈권에서나머지저축은행권채무통합도생각하고있습니다제가등급도좋은편아니고4대보험도안되는직업에기대출은많고투자자님들이못미더워할수도있다는것잘압니다그냥말씀드릴수있는건먼저두번의머니옥션경매건에서보면아시겠지만하루의연체도없이꾸준히갚아나가겠다는것만약속드리겠습니다투자해주시면감사드리겠습니다p.s작년에대출금액이왜이리많아졌냐고물으시면부업으로시작한인터넷쇼핑몰이계획한만큼잘안되서초기에광고비로좀많이쓴거...그리구여자친구쪽집안이좀어렵다보니부모님몰래제가약간도와줄수밖에없었던상황이라는것만알아주셨으면좋겠습니다...돈벌기참힘들다는거알기때문에절대허투로낭비하거나한적은없습니다...그만큼조금씩투자해주시면그마음잊지않고성실히상환하겠습니다.살아오면서대출은자주받았지만연체는한번도없었습니다등급이낮은편이고대출이소액이지만건수가많아서저도될지는모르겠지만다시한번신청해보겠습니다.분명한건단한번의연체없는성실상환약속드리겠습니다서류는준비되는대로바로넣겠습니다</t>
  </si>
  <si>
    <t>&gt;현재고정수입170만원부수입한달평균80만원입니다.&gt;고정지출-휴대폰비,생활비포함30만원&gt;기대출내역저축은행3곳2곳은고금리고6월내바꿔드림론신청으로금리변경됩니다.</t>
  </si>
  <si>
    <t>고금리상환등</t>
  </si>
  <si>
    <t>저축은행고금리대출건에대해순차적으로상환할려고합니다.가족(형제)일로농협4,000(퇴직금1/2이내담보),씨티은행2,800,솔로몬,더블류저축은행등4군데3,000정도의대출이있습니다.저축은행건이이자(39%)가높아상환에애로를겪고있습니다.</t>
  </si>
  <si>
    <t>봉급일자인매월25일에상환할계획입니다.</t>
  </si>
  <si>
    <t>꼭부탁드리겠습니다,</t>
  </si>
  <si>
    <t>친구와사업을준비하는과정에서친구는차를사고사무실입대비등을내고최근2달식대나접대비용들을제가내게되어이번달카드비가초과적으로나오게되었습니다.축가와프로포즈이벤트및공연행사를하는사업인데이번달부터조금씩수입이생기고있습니다.그래서사용하고있는신용카드를두개중하나를없애고자이렇게대출을신청하게되었습니다.</t>
  </si>
  <si>
    <t>현재오산에위치한미술학원강사로있으면월110만원의월급을받고있습니다.그리고프리렌서디자이너및개인사업을병행하고있으며월평균적으로40만원정도의부입이있습니다.월지출을거의L사카드로해결하고있으며K금융카드로핸드폰요금월평균14만원정도지불하고현금서비스로L사카드비에보탬을하고있습니다.현재L사카드와K금융의신용카드를쓰고있으며L사카드비용을한꺼번에감당하기힘들어대출을받아생활에안정을되찾고자합니다.K금융카드는월50만원정도의카드비를내고있고장기적금15만원을지출하고있습니다.대출상환금약20만원정도를낸다면고정소득에서25만원정도가남기때문에생활하는데큰불편은없으며그외의부수적은소득도있어생활하는것이나대출금상환하는것에는영향이없을것입니다.연체없이투자자분들의신뢰에꼭보답하겠습니다.</t>
  </si>
  <si>
    <t>성실히갚겠습니다!!꼭도와주세요ㅜㅜ</t>
  </si>
  <si>
    <t>대출을하게된계기안녕하세요프리랜서로일하다보니소득증빙이안되서대출을알아보다머니옥션을알게되었습니다..지난6월갑작스럽게자궁근종수술을하는바람에생각지못한수술비,일을쉬면서필요했던생활자금에다갑자기일을그만두는바람에어쩌다보니일을3달이나쉬어서..ㅜㅜ보험을미리들어뒀어야하는건데....수술후에들었네요ㅜㅜ이래저래생활비는계속나가고카드값은계속청구되고..3달을쉰여파로생활이어려워도움요청합니다ㅜㅜ대출금사용용도카드값납부와기존대출이자납부에사용할것입니다</t>
  </si>
  <si>
    <t>기존대출내역러쉬앤캐쉬-400만원35%잔여금(370만원)-매월20만원납부산와머니-300만원35%잔여금(200만원)-매월32만원납부주수입원현재나레이터모델프리랜서활동주수입금액평균240~300만원월고정지출핸드폰요금10만원,대출이자52만원,교통비15만원,식비40만원보험료7만5천원상환계획수입최소240/고정지출124만5천원/여유금115만5천원현재상황만극복하면여유가생기니다시열심히일해서절대!꼭!성실히갚아나갈수있습니다!!현금으로받고정확한날짜에급여를받지않아소득증빙은되지않지만고정적으로거래하는회사도있고,하루10~12만원씩받으면서일하고있습니다!믿고꼭도와주세요ㅜㅜ</t>
  </si>
  <si>
    <t>작년겨울출산휴가들어가면서두달급여가늦게들어와카드가연체되었습니다.이게한번연체가되다보니월급을받아도연체금갚고나면그달은또연체가되고계속물리게되더라구요.가뜩이나이번해에경조사가많아지출이많아져서계속해서연체가달달이이어지다보니신용은자꾸떨어지고해서매달월급을받아도늘정리하기바쁘고머니옥션통해서정리도하고더이상신용이떨어지는걸막기위해신청합니다.</t>
  </si>
  <si>
    <t>현재현대캐피탈에100만원정도대출금남아있구요.내년4월이면끝이납니다.지금병원에서근무하고있구요.고정수입금은180만원입니다.매달상환잘할수있구요.이전에도머니옥션이용했었는데다상환하였습니다.</t>
  </si>
  <si>
    <t>저축은행대환할수있도록도와주세요</t>
  </si>
  <si>
    <t>지난5월에이사를하는중에전세자금대출에차질이생겨은행과저축은행에서대출을받았습니다.이번에회사에서협력은행인기업은행에서저금리로대환이가능하다는말에신청을하려했으나제가저축은행대출건으로자체은행등급이내려간상태라지금은어렵고저축은행건을상환하고대출건수를줄인후관리한다면등급이오르니그때가능하단이야기를들었습니다.만기까지상환해야하는게맞지만여태까지도연체한적없이성실히상환해왔기에신청하게되었습니다.도와주신다면잘관리하다가조기에상환할수있도록하겠습니다</t>
  </si>
  <si>
    <t>수출포장업을하는남편이일정치는않지만매월200만원정도를생활비로주고있어요,넉넉치는않지만대학생인아들도장학금을받기때문에학비에들어가는금액이없는편이라부족하다생각치않습니다.대출상환액이많지만이사하기전까지의월세로나간금액이랑비슷하고오히려갚은만큼제자산이늘어난다는생각에힘들지도않구요,대출금액또한많다고생각하시겠지만지난달에입사한지6개월이지나급여도오른상태이고여태까지하루도연체한적없이상환해왔습니다.앞으로도마찬가지이고요제가아는크레딧뱅크의신용등급과점수는6등급에673점입니다.제가아는내용과달라서크레딧뱅크에문의해보니머니옥션에서예전것을아직사용하고있다고합니다.투자하시는입장에서보면아무것도아니라생각하시겠지만제게는큰일이기도합니다.대환할수있게도와주시면성실히상환할것을약속드리겠습니다.</t>
  </si>
  <si>
    <t>새로운삶을살고싶습니다...</t>
  </si>
  <si>
    <t>지금까지떳떳하게살아보지못했습니다...한순간의잘못된선택이지금의이나이가되도록벗어나지를못하고있구요...22살때친구빚보증땜에업소생활을시작하게되었구아직까지도그렇게다람쥐쳇바퀴돌듯이살고있었습니다이제는과감하게벗어나려구막상일을그만두긴했는데배운게도둑질이라제가할수일이없더라구요...그래서도움이절실하게필요합니다...대출의목적은최소한의생활자금과학원비에쓰려구합니다...네일학원에다니려구하니까돈이많이든다하더라구요...</t>
  </si>
  <si>
    <t>저축은행에서대출받은건15일30만원정도씩,사금융에서받은건매월21일20만원정도납부하구있습니다...연체하고있는건없구요...학원을다녀두첨에재료구입비등이많이들어서비싼거라고하니까처음한달이후엔덜든다고그러니까매월20만원정도는그리많은부담이되지않을것같습니다...절실하게도움을필요로하고있습니다...제가절실하게필요할때도와주시는분절대실망하시지않게매월25일날단하루도연체하지않고성실하게갚을것을약속드립니다...</t>
  </si>
  <si>
    <t>대부업대출상환에도움부탁드립니다.</t>
  </si>
  <si>
    <t>저는현재국내상위의증권회사에서근무하고있습니다.급여및영업인센티브소득을합하면월7~8백만원정도됩니다.하지만과거힘들때잘못된대출습관으로2금융권대출을받게되었습니다.하지만캐피탈등2금융권대출은지속적인원금이자균등상환으로계속대출잔고가줄어들고있습니다.하지만이자만내는대부업및카드현금서비스가줄어들지않아이렇게도움부탁하게되었습니다.저는대부업대출이제신용등급에영향을주는지도최근에야알아서신용등급을낮추고안정적인채무관리가피료할듯합니다.작년7월1500만원을환승대출해서정상적으로1년만에전부상환하였고단하루도늦은적없이상환하였습니다.이번환승대출신청도1년안에조기상환하도록하겠습니다.도움부탁드립니다.</t>
  </si>
  <si>
    <t>현재2금융권대출현황아주캐피탈1270만원(2000만원에서잔고감소중)SC캐피탈980만원(1500만원에서잔고감소중)NH캐피탈700만원유니온저축은행900만원대부업러시앤캐시500만원위드캐피탈500만원원캐싱400만원입니다.매달대출상환금액은260만원이지만매달상환시마다대출잔고가150만원이상씩감소하고그감소폭은더욱시간이갈수록더욱커집니다.이번에대부업3건을꼭정리하고싶습니다.도움부탁드립니다.</t>
  </si>
  <si>
    <t>저는직장인으로지금다니는회사에서5년정도근무를했습니다.4대보험은적용이되고월급은160만원받습니다.그런대제가회사알바를하게&amp;#46124;는대(인버터를구매를해야해서)거기에돈이급하게필요해서이렇게글을올립니다.필요한자금은80만원정도입니다.25일월급날이니그날에상환을할수있을거같습니다.</t>
  </si>
  <si>
    <t>기존대출내역1)유아이크레디트:290만원2)금융권및사금융권은다변제함1달지출내역1)유아이크레디트:10만원2)lig보험에서:8만9천원3)동보화제:3만원</t>
  </si>
  <si>
    <t>도와주세요..상환을최우선으로생각하겟습니다</t>
  </si>
  <si>
    <t>이번에학원을등록하려합니다..이번에등록을못하면6개월~1년정도를기다려야한다기에..하도급하다보니..이렇게대출신청을하게되엇습니다저번달에앞니임플란트를하는바람에목돈을급히구하느라...투자자님들믿고투자한번해주세요..정말성실히상환하겟습니다</t>
  </si>
  <si>
    <t>현재저는알바를2군데에서하고잇으며급여일은12일15일이렇게해서월급여가200~240정도가됩니다현재지출은톨신비15만원교통비10만원내외식대20만원내외타사대출10만원할머니용돈20만원대충이정돕니다거의지출은잘안하는편이라.....상환을최우선으로생각하겟습니다..투자자님들한번믿어바주시면감사하겟습니다</t>
  </si>
  <si>
    <t>투자자의마음을알기에연체없이잘상환하겠습니다.</t>
  </si>
  <si>
    <t>어리석다고하시겠지만건강상이유로일을쉬고있는직원들의월급을채워주다보니제주머니를지키지못하였습니다.현금서비스로매월결제되는금액의일부상환하고부모님의생활비로쓰고싶습니다.살면서단한번도연체란것을해보지않았습니다.</t>
  </si>
  <si>
    <t>롯데캐피탈무담보14,629SC제일은행무담보14,652bs캐피탈무담보15,000대출이있습니다.현재까지연체전혀없이사용중입니다.모두세군데이며35만원정도의이자를납입중입니다.현재세군데합쳐105만원정도입니다.생활비기타비용120만원정도를제하고70~80만원정도의금액이남습니다.지금은건강때문에일을못했던직원도일을하겠됐고따로나가는금액은다행이없게됐습니다.서울에32평아파트전세제이름으로보유중이고송파에부모님이물려주신집도가지고있습니다.연체없이정상상환할수있는능력은있습니다.</t>
  </si>
  <si>
    <t>남아일언중천금</t>
  </si>
  <si>
    <t>이번3월달에는대구공업대학교에입학을합니다,등록금이대략350-380만원선이라합니다,(학교에서아직미확정이라하네요)용도는등록금,그리고생활자금입니다,</t>
  </si>
  <si>
    <t>기대출현황:상호저축은행(자동차할부)10.000.000원월지출:핸드폰:54.000원롯데손해보험(암*실비):49.000원동부화재운전자보험:12.000원자동차할부:410.000원어머니에게주는생화비50만원은현제주지않고있읍니다,드리지않았도금전적으로생활하는데어려움이없기때문입니다직장은한일이앤씨에서근무를하고있다가이번에상호를바꾸어읍니다,남북전기상호로변경을하였읍니다,매달250만원받고있읍니다,전기술자입니다,야간대학을입학을하여저도대학교졸업장을따야할거같아늦게나마전문대학교에입학을하게되었읍니다,도와주세요감사합니다,</t>
  </si>
  <si>
    <t>3월에카드및여유자금</t>
  </si>
  <si>
    <t>제가이번2월에회사를취직을하엿습니다.회사에입사하여보다보니월급이2/1~2/29일일한것이3월에나온것이아니라한달쉬고4월에나온다고하네요ㅜㅜ제가지금까지잘못살아와서돈을함부럭쓰고사람을하도믿다보니사기좀당하고월급도제대로못받고좀그렇게살아왔습니다.그래서2012년에부터마음을굳게다짐하여이번에취직을하게되었습니다.저한번만믿고경매하여주세요저두투자자인데어느순간부터이렇게바뀌었습니다.</t>
  </si>
  <si>
    <t>제가이번에이것이낙찰되면10만원을상환하고1년안에모든것들을정산하겠습니다.제월급이25일입니다.월급은230만원입니다.6개월후에250으로인상됩니다.부디한번저를믿고투자를해주시면감사합니다.</t>
  </si>
  <si>
    <t>고마운마음성실하게갚겟습니다..</t>
  </si>
  <si>
    <t>직장을못구해서무직자대출로인해부채가점점늘어낫고취직전부터지인들에게빌린돈갚으며이렇게되엇습니다대출연체한번두없구요성실히갚겟습니다</t>
  </si>
  <si>
    <t>현대캐피탈1000만원29.9%프라임저죽은행60039.9%웰컴론50039.9%러시앤캐시32039.9%총2420만원의부채가잇고갚아나가는중입니다..남은금액은2100정도이며(주)다스라는직장에서정규직으로작년원천징수영수증기준으로3920만원수령햇습니다..한달평균330정도며세금제외하고실수령액300만원에한달150정도변제해나가며성실히납부하겟습니다.</t>
  </si>
  <si>
    <t>긴급하여서이렇게도움을청합니다~꼭도와주세요!!성실히다잘갚겠습니다!!!꼭이요!!!!</t>
  </si>
  <si>
    <t>안녕하세요~저는보험회사에근무하고있는TM설계사입니다.기존에근무하던회사에서5년간성실히근무하다가몸이아파서한달반정도쉬고지금한화손해보험회사라는회사로근무지를옮기게되었어요~그리고지금회사에와서이제막일을더배우고정착하는단계에있어서기존보다아직은수입이조금줄어들게되었습니다.게다가그동안미루고있던치아치료때문에급작스럽게큰돈이들어가게되었어요~거기다가설상가상으로기존에근무했던보험회사에서제가그만두고나서제고객을다른상담원들이터치하면서제계약들을많이해지하게하는바라에구상권이같이청구가되면서이것저것한꺼번에지출되야할돈들이생겨서이렇게신청하게되었습니다.</t>
  </si>
  <si>
    <t>1.기존에대출현황국민은행206만원한달에10만원씩상환.금리는10%롯데캐피탈783만원한달에42만원씩상환.금리는29%아주캐피탈250만원한달에16만원씩상환금리는29%한국스탠다드차타드캐피탈1144만원한달에45만원씩상환금리29%티포스400한달에26만원씩상환금리49%산와머니90만원한달에20만원씩상환금리49%2.주수입원.저는지금한화손해보험회사에서저축보험이라는걸판매하고있습니다.처음에는제가그냥일반보장성보험을판매하다가저축보험으로턴을하게되어서조금은적응하는시간이필요했습니다.그래서한두달정도적응기간이소요되었구요,지금은어느정도안정권에들었기때문에앞으로조금씩더급여소득을올릴수있는자리에있습니다.수입금액은첫달은교육비만나오기때문에지난해11월달엔95만원받았구요,11월첫영업한걸12월에211만원정도수령하고,12월에영업한걸1월에430만원수령했고,지난달영업금액을이번달에540만원정도수령하게되었습니다.저희회사에서좋았던거는첫세달은유지수당이없기때문에조금은급여가적지만,3개월이후부터는유지수당이나오기때문에꾸준히급여가상승하게되구요,특히나한달못한다고해서급여가확깍이는게아니라평달3달을내서매달매달보너스를주기때문에타보험사보다는훨씬더안정적으로급여를수령할수있기때문에대출금상환하는데있어서도부담없이안전하게상환할수가있습니다.-고정적인지출료로는핸드폰요금12만원(아무래도고객응대직이다보니집으로와서도개인적으로상담해주는경우가많다보니..)관리비10만원식대30만원적금30만원보험료50만원카드값50만원-상환계획:투자자님들이보실때기대출이많다고생각하실수있으십니다~맞습니다.아무래도건수가조금많이있습니다.그러나이제까지제가연체를한적이한번도없습니다.저는절대로연체는하지않습니다.그리고지금제가한달에400에서500정도는꾸준히급여가발생될수있습니다.그러면대출금과,기본고정사용금액을뺀다하더라도나머지부분에서대출금상환은당연히가능한거구요,특히나그동안친구들이랑같이넣었던적금같은경우도5개월후면300만원타기때문에상환능력은충분히된다고생각합니다.다만지금당장제가부모님과함께살던집에서갑자기집을구하는바람에그동안모아뒀던돈도목돈으로들어가있고,그리고지난해회사를옮기면서텀이생기면서조금부족하고힘든부분이생겼기때문에이렇게투자자님들의도움을얻어먼저급한불을끄려고하는거구요,이제저도회사에서4개월이지났기때문에매달매달보너스가붙기때문에급여도안정적으로500만원이상은충분히달성가능하구요,특히나저는보험회사에근무하다고하더라도이회사저회사옮겨다는성격이아닙니다.그전회사에서도5년이상근속을한사람이기때문에한곳에서끈질기게성실히근무를합니다.이곳에서도앞으로제가최선을다해서빚다갚고아파트한채살때까지는힘써일할것이기때문에근무지를옮기면서발생되는리스크는다른설계사들보다도훨씬적다고자부할수있습니다~그렇기때문에안정적으로대출금을상환하는데전혀문제없다고생각합니다.</t>
  </si>
  <si>
    <t>교통사고합으금때문에필요합니다꼭좀도와주세요월급받아서매달갚아나가도록약속합니다.</t>
  </si>
  <si>
    <t>1.카드론대출400만원중200남았고요월48만454원이자포함이구요2,월급은250/300만원이구요카정비업체에서일하고있어요2.월급250/300만원3.지출,월세40만원핸드폰사용료8만원가스전기료6만차량유지비15만생활비&lt;식사담배&gt;25만총내역평균지출140만원충분희상환할수있는능력이됩니다꼭좀도와주세요</t>
  </si>
  <si>
    <t>의료비및생활자금신청합니다</t>
  </si>
  <si>
    <t>의료비및생활자금신청합니다성실한납부하겠습니다</t>
  </si>
  <si>
    <t>25일에급여일에&amp;#47583;추어상환하겠습니다하루도연체한적없습니다</t>
  </si>
  <si>
    <t>홀어머님을모시고사는데..집안에급한일이생겨서이렇게도움요청드립니다..</t>
  </si>
  <si>
    <t>광주은행130만원마이너스통장일시상환할계획입니다4대보험에가입된직장에서1년간꾸준히다니고있구요평균통장급여150이상받고잇으며..상여금200프로1년에2번나오며..다른대출은일체없습니다.첫달은광주은행상환하는데빠듯할듯하나어머님과아파트에서함께살고잇어서생활비는많이절약할수있습니다.성실히상환하여신용지키겠습니다.</t>
  </si>
  <si>
    <t>자동차구입</t>
  </si>
  <si>
    <t>아시는분한테싸게차하나구매할려고합니당...!!</t>
  </si>
  <si>
    <t>리드코프250만원만잇구용...1일날결제입니당!!급여가1일이라.....가능할거같네용...</t>
  </si>
  <si>
    <t>신용이저의미래입니다</t>
  </si>
  <si>
    <t>사랑하는사람과7월에결혼예정입니다~39세라는나이로결혼을생각하다보니...아무것도준비된것이없는제가너무나후회스럽습니다..투자자분들께서저의새로운시작에용기를주신다면정말성실히상환하며열심히살아갈것을약속드립니다</t>
  </si>
  <si>
    <t>저의현재부채는씨티은행970만원원금,이자320000농협389만원원금,이자150000사금융550만원이자220000입니다...사금융건은사용한지이번달에6개월이지나므로캠코로전환을생각하고있습니다...직장은인테리어업계에종사하며4대보험가입,급여는170만원입니다밤에는친구가운영하는고깃집에서일주일에3~4일알바도하고있습니다...월220정도수입이며~~~신용이저의미래라는마음가짐으로성실히상환하겠습니다</t>
  </si>
  <si>
    <t>전년소득6700만원금융권재직,부채통합목적</t>
  </si>
  <si>
    <t>부채통합하여신용관리하고자신청합니다.(국내상장금융기관정규직재직중으로전년소득6700)입사후6년간금융기관연체없이거래해왔으나,현금서비스,카드론등의사용으로신용등급관리가미흡했습니다.이번부채통합을통해신용관리하여2-3년뒤이사전까지신용관리하고자신청합니다</t>
  </si>
  <si>
    <t>제소득은금융상환및주거비용사용하고,와이프소득생활비사용합니다.제소득기본연봉5400만원+성과상여월고정급305만원,월성과상여100~400만원,연말조직상여500~700고정급기준상환계획기대출월상환183만원머니옥션57만원주거비용60만원월성과상여는대출상환예정입니다.와이프소득:휴직비월70만원(내년4월복직,월180만원)통합하고자하는부채:총1070만원:현대캐피탈신용대출(253만,29%)국민카드리볼빙(25%219만원)국민카드론(27%,278만원)신한카드리볼빙(25%320만원)잔존기대출:2,920만원월상환비용183만원현대캐피탈1217만원/월상환68/이율13.7%/15년초만기SC캐피탈950만원/월상환78/15%/14년말만기위드캐피탈300만원/월상환12/38%리볼빙농협(학자금대출)453만원/월상환25/이율5-7%현재제소득으로도부체상환연체없이진행해왔고,내년이승진연차라제월소득70만원가량증가할수있고,와이프복직하며가계월소득은더늘어날예정입니다.부채상환하며자금관리가얼마나중요한지깨닫고있습니다.제돈이중요하듯투자하시는분들의투자금소중한지도알고있습니다.이상없이성실히상환할수있습니다.왜냐하면제소득은향후10년간은꾸준히증가할것이고,부채는줄어들고있기때문입니다.하루하루커가는딸보며더욱열심히생활하고자합니다.투자,도움부탁드립니다.</t>
  </si>
  <si>
    <t>사금융에서탈출하고싶어요ㅠㅠ</t>
  </si>
  <si>
    <t>갑자기돈이필요해서받은사금융이자납입일요일이면월요일날입금해야겠다고생각하고있었는데월요일아침찾아오신덩치아저씨들신랑이몰라서.어찌나겁을먹었던지요..ㅠㅠ이제탈출하고싶네요정상적인곳에서상환하고싶어요ㅠㅠ</t>
  </si>
  <si>
    <t>원더풀490만원상환계획(500받음)월이자한달기중25만원돈직장아르바이트50만원상당가져옴(사무실아르바이트)이돈은그냥생활비로충당입금가능합니다.신랑은공무원으로주급여는거의적금으로충당(신랑모르게대출받지맙시닷ㅠㅠ뼈저리게느낍니다)나머진금액은그냥월급통장에이체해놓고급할때사용</t>
  </si>
  <si>
    <t>전세보증금인상요청에따라</t>
  </si>
  <si>
    <t>연체없이성실상환하겠습니다</t>
  </si>
  <si>
    <t>현재영업용화물을운영하고있습니다.초기에여유자금으로가지고있던자금이차량수리비및유류대금으로소진이되어생활고에시달리다보니이렇게대출을신청하게되었습니다..대출금은생활자금으로사용할계획입니다..기존에남은자금을생활비로쓸려니사업운영이안되고,사업운영자금으로쓰자니생활이전혀안되서이렇게신청합니다..</t>
  </si>
  <si>
    <t>기존대출은없으며,차량할부금으로매월650만원정도가지출이됩니다..그외유류대금으로1400만원정도와기사월급440만원이지출됩니다..주수입원은영업용화물지입차주이며,연평균3400~4000만원이됩니다..평균모든지출금액을제외한순수입은매월유류보조금을포함한300만원정도입니다..매월15일정확한날짜에다른건몰라도도움주신여러분들께실망하지않게성실상환하겠습니다..모쪼록투자자님들의도움을기다리겠습니다..</t>
  </si>
  <si>
    <t>절실하게도움요청합니다.성실히상환할능력있습니다.</t>
  </si>
  <si>
    <t>현재4년넘게자영업(전화방)을하고있습니다.사업자대출을받아보려고했지만유흥쪽으로분류가되서안된다고하네요.술팔거나여자를불러주는곳도아닌데억울하게방침이그렇다네요..어쩔수없이잘못된순간선택으로일수를쓰게되었고갚아나가고있습니다.평균일매출최저20만원은나오는데일수만17만원이라는금액이빠져버리고나니운영할자금이너무턱없이부족합니다.지금까지일수단한번도밀린적없이상환하고있는상태입니다.제발도움주세요~일수다상환해버리고가게열심히운영해서상환해나가겠습니다.</t>
  </si>
  <si>
    <t>기대출은솔로몬300,청주상호저축500있습니다.2개합해서한달에납입하는이자가대략25만원가량됩니다.현재사업장에서일매출20만원이상은나오고있구요.인건비라도아낄려고아르바이트생없이24시간제가일하고있습니다한달에600만원매출나오면인건비나가는게없어서순수익은300이상은되는거같습니다.간이과세자라서소득신고가미비합니다.카드매출은없고모두현금수령이구요소득증빙은되지만연1200신고하고있구요~일열심히해서성실히상환하겠습니다.꼭도와주세요~</t>
  </si>
  <si>
    <t>정말잘할수있습니다꼭좀도와주십시요</t>
  </si>
  <si>
    <t>안녕하세요제가이렇게신청하는이유는사업자금이절실히필요해서이렇게글을올립니다...의류덤핑을하고있고요...물건을누구보다싸게매입하여도소매하시는분들이나수출하는분들에게이윤을남기고파는일을하고있습니다...전에한번신청을하였는데사업자를않내고신청해서심사에서떨어졌네요..지금은정식으로사업자도내었고요...돈이한정되어있다보니물건이나와도매입을못하는실정입니다...정말열심히살수있도록도와주세요...정말잘갚을자신있습니다...</t>
  </si>
  <si>
    <t>대출한건없고요정말자신있고잘갚을자신은있습니다..정말미리미리한달거넣어둘거고요....연체되는일은없을겁니다..창고비15만원차량유지비25만원전화비10만원기타생활유지비(밥값기타등등)20만원정말흐지부지쓰는일은없을겁니다...믿으시고도와주십시요...기회한번주십시요...</t>
  </si>
  <si>
    <t>간절한만큼최선을다해갚아나갈생각입니다.</t>
  </si>
  <si>
    <t>안녕하세요.부산에사는30살직장인입니다.동생을위해이렇게글을올리게되었습니다.제동생은17년전,7살때뇌종양에걸려수술을받았습니다.수술은성공적으로끝났으나수술및각종제반비용으로가세는급격히기울게되었으며경제적으로는힘들지만끈끈한가족의정을기반으로열심히살아왔습니다.9년전동생이수학여행이후,수면발작이시작되었고,부모님이맞벌이를하시기때문에동생을돌봐주기어려워휴학을써가며밤낮으로동생을돌봐주었습니다.동생이피곤하면자다가발작하는상황이라항상맘졸이며살아왔는데,최근동생의뇌종양이재발하여많은돈이필요하게되었습니다.기존에도한해에두번,정기적으로세브란스병원에서검사를받고약을받아와야하는부분때문에벌이의많은부분을집에보태왔습니다.허나이번수술은집안사정만으로는감당하기너무힘들어,저의열정과젊음으로여러분께부탁을드림으로서제동생이일반적인삶을살아갈수있게도와주고싶습니다.아버님은소매업,어머님은간호조무사로생활하고계신데아버님은머리핀장사를하셔서수익이전무한날도많으시고어머님또한아침저녁분간없이병원에서근무를하시는데도급여가겨우100만원남짓한상황입니다.아무쪼록많은도움부탁드리겠습니다.</t>
  </si>
  <si>
    <t>생활자금이필요합니다.직업은용접공이며급여는300-350을받으므로대출상환에는문제가없습니다.</t>
  </si>
  <si>
    <t>본인의용접기술향상을위해서학원등록을하려고합니다.</t>
  </si>
  <si>
    <t>현대스위스에서500대출했고직업은조선소에서용접을하며급여는월300-350정도이므로상환하는데는문제가없습니다.</t>
  </si>
  <si>
    <t>추가대출신청합니다.</t>
  </si>
  <si>
    <t>아직늦지않았다고생각합니다.</t>
  </si>
  <si>
    <t>올해30살직장인청년입니다.2년전대출에대자도모르고살았던나이에갑작스레찾아온아버지에교통사고로인해치료비와생활비가빠듯했었습니다.혼자서는아무것도못하셧던아버지의병간호를병행하느라다니던일도그만두게되었고여유자금또한변변치못해인터넷을뒤저본결과어리석게도무직자대출이란것을알게된순간부터사금융에발을잘못디뎠습니다.현재연49.8프로에달하는이자를내기란한달내땀을려번돈이너무아깝게만느껴집니다.다저희불찰이긴해도..제목처럼말씀드리듯이아직늦지않았다고생각합니다.대출의목적은사금융을대환하는것에목적이있습니다.</t>
  </si>
  <si>
    <t>월급여160만원5일급여일핸드폰비5~7만원차비(걸어다닙니다.)약15분거리사금융월납45만원성실히상환드릴것을약속드리겠습니다.2달후저금리로상환예정입니다.</t>
  </si>
  <si>
    <t>정말한번만도와주세요..</t>
  </si>
  <si>
    <t>저는지금28살에호텔프론트근무중인직장인입니다..처음어디서부터잘못되었는지여러곳저축은행2곳대부업에서대출을했습니다..저희집안형편은아버지가돌아가시고나서좋은형편은아닌데막내인저도집에나와서타지생활하면서손안벌리려고하는게..이렇게대출을쉽게쉽게생각하면서돈을빌렸내요..지금현재부채는많으나이자는꼬박꼬박내고있었는데..이번집에서어머니가많이아프셔서병원비를요구하시는데안드릴수도없고해서제마지막생활자금까지다드린상태입니다..그런대도지금병원비가모자라는경우이고집에서돈버는사람은형은공무원시험준비중이고..누님도이번에조카딸을낳아서휴직상태이고해서..병원비구할때가막상힘듭니다..우선제상황에따라서더대출을받을려고여러군데신청을해봤지만과다조회자로되어버려서..더이상대출도힘들어서이곳에신청을하게됩니다...</t>
  </si>
  <si>
    <t>기존부채이자는월급에서부채에대한이자는낼수있습니다..다만여기서병원비를빌려주시면중도상환이긴하지만..퇴직금을미리신청해서이곳은중도상환할려고합니다..돈이걸린거라머라고부탁을해야할지..솔직히전잘모르겠습니다정말정말약속은꼭지키겠습니다..</t>
  </si>
  <si>
    <t>대학생학자금간절히부탁드립니다.</t>
  </si>
  <si>
    <t>안녕하세요현재대학교3학년에재학중인대학생입니다.대출을신청하게된계기는여름방학에계절학기와,학원을다니고싶은데,당장돈이없어서신청하게되었습니다.알바를다음주부터나가긴하지만그렇게되면급여를받는한달뒤부터학원을다니게되어서시간이많이부족하게되서신청하게되었습니다.</t>
  </si>
  <si>
    <t>현재학자금대출로세종저축은행에서500만원30%대의이율로사용하고있습니다.알바를해서월세등생활비가나가고나머지로최대한빨리모두갚을생각입니다.아르바이트급여는한달의100만원정도가되고,고정지출비용은월세15만원핸드폰비5만원식비10만원이자15만원해서45만원정도입니다.꼭좀부탁드리겠습니다.</t>
  </si>
  <si>
    <t>월세방하나얻을자금이필요합니다.</t>
  </si>
  <si>
    <t>현재고시원생활을하고있습니다.일단지금일을하고있는상황이고급여도매달꼬박밀리지않고정상적으로고있습니다.대출기간을1년으로설정하기는했습니다만그전에최대한빨리갚을수있도록노력하겠습니다.대출을받을수있도록꼭좀부탁드리겠습니다.</t>
  </si>
  <si>
    <t>하나은행담보대출3900만원정도월45만원씩상환기업은행마이너스대출113만원월1만원정도우리은행신용대출65만원월9만2천원정도상환kb저축은행신용대출297만원월8만5천원정도상환머니옥션에서27만원정도상환(2번남았습니다.)고정수입은급여를받고있습니다.금액은449만원정도입니다.지출은월세35만원,휴대폰15만원,식대8만원정도입니다.대출90만원에고정지출약60만원정도이고총150만원정도됩니다.나머지금액에대해서여유가생깁니다.그리고여유금액으로최대한빨리갚을생각입니다.</t>
  </si>
  <si>
    <t>39%사금융대환을하고싶습니다..</t>
  </si>
  <si>
    <t>사금융대환을하고싶습니다..39프로라..원금이줄지가않내요..</t>
  </si>
  <si>
    <t>신용대출로..비에스500받아서지금360정도남앗구요..롯데캐피탈550받아서500정도남앗습니다사금융받은게..이율이너무커서...원금이줄지를않내요..지금직장이..소득증빙이안돼는곳이라..꼭성실히납부하겟습니다..1금융이나2금융문턱이너무높더군요..</t>
  </si>
  <si>
    <t>기대출있음에도현재까지한번도연체이력없음!머니옥션도연체無사용하겠습니다</t>
  </si>
  <si>
    <t>현재고금리대출사용을정리하기위해퇴직연금변경을신청해둔상태이나일시금으로받기까지2주정도걸려그안에카드값연체가없도록완납하기위함.</t>
  </si>
  <si>
    <t>월급여약200월상환금액(원리금균등분할상환방식)씨*캐피탈:480,000솔*몬저축:930,0004금융권3건(산와,미즈,바로각각소액대출):400,000</t>
  </si>
  <si>
    <t>한우값이비싼관계로돈의현금흐름을넉넉하게확보하고고금리로쓰고있는대부업체의상환할목적입니다.</t>
  </si>
  <si>
    <t>현대저축은행350만원39%리드코프200만원39%국민카드론160만원29%우리은행600만원14%신협300만원14%sc저축은행970만원20%우리은행과신협,sc저축은행은5년분할상환으로나가는금액은월35만원정도이며,갚고자하는것은현대저축은행,리드코프,국민카드론입니다.머니옥션에서돈을여러번빌려연체없이착실히상환하고있으며,투자하신여러분의고마움에최선을다해상환할것입니다.</t>
  </si>
  <si>
    <t>[의료비]어머니인공연골수술비용</t>
  </si>
  <si>
    <t>안녕하세요.일전에머니옥션도움을받아현재연체한번도없이잘상환하고있습니다.그런데제가이렇게다시신청을하게된이유는어머니수술비용때문입니다.아버지는폐암말기로돌아가시고,어머니는시각장애1급이십니다.경제적여권이없는관계로제가가장노릇을하고있는데요.이번에저희어머니양쪽무릎연골이파열이되어인공연골수술을해야할상황입니다.수술비용이필요하여이렇게신청을하오니저를다시한번믿고투자해주신다면성실상환으로보답하겠습니다.</t>
  </si>
  <si>
    <t>1.주수입내역-월급여170만원2.월고정지출내역-월세30만원통신비10만원보험료15만원주택청약10만원생활비20만원월상환금45만원교통비없음(회사가도보로15분이라걸어다니고있음)3.대출이후상환계획-4월부터예전에매니져로일했던호프집에서토요일(pm6:00~am5:00),일요일(pm6:00~am12:00)시급7,000원으로근무예정.한달예상금액45만원정도임.</t>
  </si>
  <si>
    <t>환승론신청입니다</t>
  </si>
  <si>
    <t>먼저올초에도움주셔서감사드립니다그당시에는신용회복중이라서자금신청을제대로못했지만,지금은신용회복지원도완료되고등급도미약하나마8등급에서7등급으로올랐습니다.예전신청시에개인수주공사준비건으로신청을했지만200만원이상은안된다고하여나머지부분은농협(천만원)과시티캐피탈(천만원)에서받았고,공사기성수령이늦어지는바람에캐시모아라는대부와제주도지역에있는대부업체에서각각300만원을대출받았습니다.또한머나옥션같은곳에서카드대금결제분이모잘라서250만원을대출받았습니다.추가대출을신청하게된계기는대부업체두곳의이자가연39%이고환승같은경우는머니옥션에서대신납부를해준다고하여그이자면이곳투자자님들께드리는게더낫다고판단하여신청을하였습니다.</t>
  </si>
  <si>
    <t>-수입:급여270만원개인수주공사(총1억6천만원에서5천만원남음)-지출:농협(월40만원-2회납부함)시티캐피탈(월40만원-24회중2회납부함)캐시모아(월7만원-이자1회납부함)제주종합금융(월30만원-12회2회납부함)펀딩트리(월40만원-6개월중2회납부함)-맞벌이를하지만자금은각자관리를하고있으며,보험이나세금은집사람이처리를하고있습니다.상환대상금액:캐시모아(300만원)과제주종합금융잔액(250만원)을상환하고싶습니다</t>
  </si>
  <si>
    <t>재대출신청합니다~</t>
  </si>
  <si>
    <t>대출을하게된계기는생활안정자금으로서재대출을하게된바입니다.</t>
  </si>
  <si>
    <t>기존대출은현대캐피탈500상환중아주캐피탈300상환중입니다</t>
  </si>
  <si>
    <t>감사하는마음으로성실히상환하겠습니다.</t>
  </si>
  <si>
    <t>안녕세요.아마저뿐만아니라모두들힘드실텐데이런글을적게되어많이챙피하기도하고부끄럽네요...우선전12개월딸아이를둔엄마에요남편혼자벌어사는것이힘들어5개월부터딸아이를어린이집에맞기고일자리를구하려하였는데딸아이가감기를달고사는바람에..부업으로이것저것하다가제가결혼전에변호사사무실에근무했던경력이있어한달전부터변호사사무실에근무하고있습니다.제가월급이한달에120만원정도됩니다.지금월이자액이387,000원정도내고있는데요~제월급에서는딱히고정지출이나가지않아요~다만제가지금대출을받으려하는이유는아기생일이18일인데특별한돌잔치를못해주었어요~생일이지낫어도조그만하게돌잔치를만들어주고싶어이렇게신청하게되었습니다.매달정기적인수입은생겼지만몫돈이생기는건정말어려운일이더라구요~예전에사금융사용했던것이더문제라대출받는것도더힘들어졌구요~도와주신다면정말성실히정말열심히상환하겠습니다.결혼전에도학교졸업후결혼할때까지한직장에서계속3년4개월간근무하였던것처럼끈기있기열심히일하면서성실히상환해나가겠습니다.부탁드리겠습니다.</t>
  </si>
  <si>
    <t>산와머니200이자:매달1일원금포함18만원웰컴론200이자:매달5일7만원러쉬앤캐쉬200이자:매달5일7만원스타저축은행200이자:매달67000원매달387,000원의이자가나갑니다~정기적인수입으로매달밀리지않고열심히이자를상환하겠습니다.부탁드릴께요^^</t>
  </si>
  <si>
    <t>부모님수술비가필요합니다</t>
  </si>
  <si>
    <t>부모님의급한수술비가(간암)급히필요해서도움을받을수있을까해서올립니다</t>
  </si>
  <si>
    <t>건설회사차장으로근무하고있으며연봉4천이며기대출금분활상환45만원카드5십만원들어갑니다매월25일원금분활상환토록하겠읍니다도와주시면은약속은꼭지키겠읍니다3.대출이후상환계획-수입대비고정지출내역을제외한금액을예로들어기재</t>
  </si>
  <si>
    <t>긴급하게생활자금도움요청드립니다.</t>
  </si>
  <si>
    <t>안녕하세요.현재직장에재직중이며,갑작스런이직및거주기이동으로,많은금전적손해를보게되었습니다.다행히주변지인의도움과카드현금서비스로많은어려움은해결되었으나,그로인한신용하락및짧은재직기간으로대출이힘들게되었습니다.또한,도움주신지인에게미안함과고마움으로그도움을해결하고싶습니다.투자해주신분들께감사드리며,성실상환으로보답하겠습니다.감사합니다.</t>
  </si>
  <si>
    <t>지출내역1.신한은행(신용대출)1500만원_만기상환(월이자13만원).씨티은행(신용대출)700만원_월약28만원.현대캐피탈(신용대출)500만원_월약32~35만원.자산관리소액대출(신용)300만원_월15만원(현재50만원남음)2.기타생활자금보험료및적금:월30만원기타생활비(통신비,월세,기타):80만원~85만원3.총188만원(월)월수입사항현재상장업체재직중입니다.사업분야는금형및제품생산제조업체입니다.근무부서는연구소에주임연구원으로재직중입니다.연봉:3400만원이상(PS별도)급여:월230만원(추석,설상여별도100%지급)PS:월2회(급여외7월,1월지급)상여를제외한월수입에서기대출금액및생활자금을제외하더라도약42만원의금액으로충분히머니옥션의금액을상환할수있습니다.많은도움부탁드립니다.</t>
  </si>
  <si>
    <t>머니옥션에서두번째도움을요청드리게됩니다.사용목적은집보증금을올려달라고해서보증금으로쓸려고합니다.새희망홀씨대출을신청하였는데신청금액중일부만받게되어이렇게투자자님들에도움을받고자합니다.머니옥션첫대출상환과정에서중간에급여일이변경되어서,뜻하지않게연체상환이있었습니다.단하루도연체상환하지않도록하겠습니다.많은도움부탁드립니다.</t>
  </si>
  <si>
    <t>현재법인대표로근무하고있습니다.급여는150만원을매달통장으로받고있습니다.급여소득외에대리운전대표번호두개를가지고영업하여꾸준한수입이있습니다.지난6개월대표번호매출통계치를보면2월매출709만원이익138만원3월매출1361만원이익270만원4월매출958만원이익190만원5월매출1091만원이익217만원6월매출810만원이익161만원7월매출523만원이익104만원광고지배포문자영업해피콜을통해매달꾸준한수입이있습니다.상세내역을말씀드리는이유는,급여소득외에꾸준한수입이있다는것을말씀드리고싶어서입니다.급여소득+대표번호수입을6개월통계를계산해보면매달329만원정도의수입이있습니다.성실상환으로투자자님들께보답하겠습니다.</t>
  </si>
  <si>
    <t>생활자금을위해대출</t>
  </si>
  <si>
    <t>현아파트소유중으로아파트담보대출진행하고있습니다.아파트담보대출건은매월아파트월세를받아이자유지하고있으나현월세입자가2개월째납입을하지않고있어생활비에문제가생겨대출신청합니다.</t>
  </si>
  <si>
    <t>1.월수입급여소득230만원2.월고정지출내역-대출이자월100만원생활비50만원정도3.대출이후상환계획매월이자와함께원금분납예정</t>
  </si>
  <si>
    <t>전세자금목적으로대출을신천합니다</t>
  </si>
  <si>
    <t>갑자기전세금을올려달라해서은행권대출이안되서이리대출을신청합니다..그러다고사채를쓸수도없고해서잘부탁합니다..</t>
  </si>
  <si>
    <t>저는부평에주커피&amp;#49574;에서일하고있는매니저있고근무는1연5개월넣었습니다..급여는250-300정도받고있고약간의인센티브때문에차이가있습니다..지출은자동차유지비25..생활비80..육아.교육비30..보험료.세금45..이리지출합니다..조그만게저금하고있고요..대출을받게되면수입에서30만원정도이자원금을갚을수있습니다..급여가250만원이니까대출금액을충분히갚을수있습니다..글고담달부터와이프가일을하니가..한결더수월하다고생각합니다,,머니옥션돈을최우선으로갚을테니가잘좀부탁합니다..은혜잊지않겠습니다..</t>
  </si>
  <si>
    <t>사업확장으로인한모자란사업자금빌려봅니다</t>
  </si>
  <si>
    <t>현제가방이랑잡화등을주문받아서팔고있는일을하는중입니다점점장사가나아저서이번년도4월사업자를내고계속장사를하고있습니다매장이나간판없이제가직접찾아다니며주문을받아파는형식이였는데장사가점점잘되어서좀괜찮은곳으로확장이전하여가게를열어볼생각인데생각보다자금이많이들어가는바람에모자란자금을신청해봅니다</t>
  </si>
  <si>
    <t>현제산와머니웰컴론350만사용중이며산와머니는7개월동안엔체한번한적없습니다소득증빙은매일버는거통장에넣고그통장으로거래계속했으니통장내역으로증빙가능하구요월매출500~600정도됩니다도움을주시는분들께절대실수하지않고잘하겠습니다도움부탁드립니다머리속에선제가모은돈정도면되겠다했는데막상일을벌리고나니많이모자라이렇게신청해보아요........</t>
  </si>
  <si>
    <t>고금리대출정리로신용상승및이자절감하여새로운인생을살고싶습니다.</t>
  </si>
  <si>
    <t>고금리대출을조금씩통합하고정리하여신용도도높이고대출이자를줄이기위해상환계획을새우고성실납부중입니다.그러나1달전급전이필요하여국민카드론과현금서비스를받게되었고상환기간이3개월거치1년단기상환이라현재는이자만내고있지만거치기간이끝나면부담이될것같아카드론과현금서비스를정리하여제신용회복계획에차질이생기지않기위해대출을신청하게되었습니다.</t>
  </si>
  <si>
    <t>(고정수입월급150+팁20~30)(야간근무일경우30~40+)이고손님이많을땐OT하는경우도많아조금이나마수당이붙습니다.1.국민은행10%800만원5년중1년납부740만원남음(월14만원)2.신협9%400만원5년중10개월납부337만원남음(월10만원)3.현대캐피탈16.5%1100만원3년중1년납부중도상환200만원하고647만원남음(월30만원)4.한국장학재단5%377만원중377만원남음(아직청구안되고있음)5.신라저축은행39%300만원3년중6개월납부중도상환100만원하고196만원남음(월11만원)6.미래저축은행39%400만원3년중6개월이자만납부398만원남음(월10만원)저축은행두곳은2012년8월29일에바꿔드림론신청하여정리할계획7.웰컴론37%300만원2년중2개월납부(월18만원)8.산와머니36.5%300만원30개월중2개월납부(월15만원)사금융두곳은2012년12월7일에2차바꿔드림론으로정리할계획입니다.그래서일단2달뒤부터부담이될것같은국민카드카드론(350만원)12개월중3개월거치후원금상환(2달뒤부터39만원납입)계약으로현재이자만8만원1회납입과현금서비스할부(110만원)를정리하여신용상승에기반을다지고싶습니다.현재고정수입170만원(야간근무하면200만원정도)중118만원이대출원금이자로상환중이며30만원정도로생활비하고있습니다.8월29일에바꿔드림론을하면대출상환비가108만원정도로줄어들고12월7일에2차바꿔드림론을하면대출상환비가97만원정도로줄어들것입니다.그사이에다른대출도원금이자갚아나가면12월에는월상환액이85만원대로내려갈것같습니다.그렇기에대출금상환에는전혀문제가없습니다.결혼을앞두고직장생활과대학을편입하여주경야독하며더나은삶을위해성실히살고있습니다.돈과신용도의소중함을뼈져리게느끼고있기에대출받은1년전부터지금까지대출금통신비연체10원도한적없습니다.소중한돈이기에조금씩도움을주시면소중히쓰고절대연체없이성실상환하여도움주신분들께금전적정신적피해드리는일절대없도록하겠습니다.그리고머니옥션방침대로완납증명서3일내로제출하겠습니다.</t>
  </si>
  <si>
    <t>월세보증금입니다.계약만료시전액상환합니다.</t>
  </si>
  <si>
    <t>자립을위해월세보증금마련합니다.</t>
  </si>
  <si>
    <t>1.세종저축은행500만원기대출,월납입액15만원2.러시앤캐시640만원기대출월납입액17만원현재직중이며연봉2500만원월세계약만료시전액상환가능</t>
  </si>
  <si>
    <t>정말정말급하게문의드립니다.</t>
  </si>
  <si>
    <t>안녕하세요.돈을구하려다너무너무힘들어글남겨봅니다.사실될거란...확신도없지만....지푸라기라도잡는심정으로여러분들께부탁드려봅니다.저희찬정엄마가요즘아프셔서애기아빠이름으로받아간대출을상환을못하고계셔서저희가5개월정도버텼습니다.더이상돈이나올구멍도없고너무힘들어서부탁드려봅니다.</t>
  </si>
  <si>
    <t>미즈사랑10만원정도리드코프15만원정도러쉬앤캐쉬16만원정도웰컴론10만원정도애기아빠는현대중공업정직원이지만..정직원이된지얼마안되어서대출자체가이자율이너무높아요.내년에회사자체대출로전환하고나면이문제는사그러들것같습니다.저도올해6월부터방문판매를시작했습니다.월매출200만원정도나오구요..월급으로100만원정도가져옵니다.두달에한번씩애기아빠상여금100%씩나오구요.앞으로연말성과금이나오면일부변제할생각입니다.제가일을한지얼마안되어서더힘든상황입니다.제발제발.......부탁드립니다.</t>
  </si>
  <si>
    <t>마지막희망머니옥션에걸어봅니다.</t>
  </si>
  <si>
    <t>안녕하세요.저는서울에거주하고있는31세가정주부입니다.4살된딸.이제막돌인아들을키우고있습니다.금전적으로많이힘이드는상황이라서이렇게신청을해봅니다.신용도좋은편이아니라서또한가정주부라서대출받기도힘든상황입니다.작년휴대폰내구제대출로지금어마어마하게불어난휴대폰요금을갚기위해서대출신청하는거구요.하루에도몇번씩전화가오는탓에심리적으로많이힘이듭니다.물론신랑이일은하고있지만한달월급받아서4식구가먹고살다보니한꺼번에갚을능력이되지못합니다.조금씩갚는다고말은해봤지만아무소용없습니다.하루빨리다갚고빛독촉안받고살고싶네요.마지막제희망인머니옥션투자자님들정말성실히잘갚겠습니다.제발도와주세요.</t>
  </si>
  <si>
    <t>저는가정주부라직업은없구요.신랑월수입:200만원샷시회사생산직으로일을하고있습니다.매월들어오는양육수당25만원.휴대폰요금:둘이합쳐10만원정도.월세44만원아이들우유값기저귀값총생활비:30만원정도저희이모님꼐200정도빌린돈이있어서50만원씩갚아나가고있습니다.(3달남음)도와주신다면정말성실히잘갚겟습니다..도와주세요</t>
  </si>
  <si>
    <t>생활자금이필요해요.</t>
  </si>
  <si>
    <t>생활자금이필요해서이렇게신청햇습니다투자자님들도와주세요실망시키지않겟습니다</t>
  </si>
  <si>
    <t>약정일에꼬박꼬박연체없이갚아드리겟습니다조그만도움부탁드립니다.</t>
  </si>
  <si>
    <t>2010년에인가받아서연체없이갚다가작년에급여가압류당해서개인회생이밀려버렸습니다물론압류했던채권회사에이번건해결해서무마했습니다그런데중간에이사와개인적인일로인해서계속미뤄지게되엇습니다그래서대출을알아보려고하는데쉽지가않아서기대반으로올리게되었습니다</t>
  </si>
  <si>
    <t>(대출내역)없음(월상환내역)개인회생20만원(25일)(고정지출)개인회생20만원폰요금10만원보험10만원(만약대출시경우)20만원정도합계60만원지출</t>
  </si>
  <si>
    <t>안녕하세요..투자자분들의도움이절실히필요한서민입니다..제가도움을청하고자하는이유는..생활안정의기틀을잡아보고자도움을청합니다..제직업은사회복지사입니다..요양원에서어르들을정성껏모시며열심히일하고있습니다..지금까지제월급으로제앞가림만하며살아왔습니다..그러나현재저희어머니가다니시는회사사정이안좋아지면서급여를2~3개월가량지급받지못하고있다는것을최근에야알았습니다..아버지께서도직장에다니셔서급여를받아오시기는하지만..생활비와세금등여러지출에는버거운형편입니다..추석도다가오고저희아버지어머니께서모두장남장녀이셔서..식구들모두를챙겨야하는입장에있습니다..저또한부모님께장남이구요..제월급에서지출해야할금액을빼고나머지금액으로는도움을제대로드리지못하는상황입니다...저희부모님께서저와제동생을키우시느라지금껏고생해오셨는데..이럴때도움을드리지못하면마음에너무나큰멍이생길것같아..아들노릇제대로해드리고싶은마음에이렇게라도해서자금을마련해보고자신청을합니다..상환계획을말씀드리면,,제월급에서기대출,휴대폰요금,보험료등고정지출을제외하고도상환할수있는여유가충분하기에상환에는문제가없기에걱정을안하셔도됩니다..제가호희호식하고,,유흥비로탕진하기위해서거짓으로도움을청하는것이라면,,천벌을받아마땅하겠지만..사회복지인으로써한치의거짓없이간절히도움을청하는바입니다..성실히상환하겠습니다..부디부모님께자식노릇한번이라도제대로할수있도록..넓고크신아량으로도움의손길을부탁드립니다..</t>
  </si>
  <si>
    <t>기대출내역-우리저축은행햇살론:9백5십6만9천(26.7%)=월27만-대신저축은행:400만원(48%)=월15만-현대스위스저축은행학자금대출:1십4만7천(48%)※현대위스는1회만납부하면완납입니다.직장:요양원직급:시설장(원장님산하중간관리자로써직원,어르신들관리를포함한요양원내부대외업무전체를관리하는직급입니다.)고정수입금:136만(세전150만)연1632만월고정지출:-기대출상환:월56만(42만원으로하향예정.)-휴대폰사용료:8만-4대보험료:133,800원총계:77만3천800원(약63만원으로하향예정.)상환계획:월급여(고정수입)136만(세전150만)-월지출(고정지출)90~76만여유자금80만~94만원이므로상환에있어서는문제없음.</t>
  </si>
  <si>
    <t>300만원급하게필요합니다..</t>
  </si>
  <si>
    <t>지금기존에있는대출다갚고..남은금액기업은행780웰컴론45만원입니다..현제크레딧뱅크에신용등급7등급에621점이구요..기존에단기20일카드연체있었는데다상환했구요..지금현재급하게300만원필요해서이렇게글올렸습니다..지금4금융권과다조회및직장도한달미만이라다부결났습니다..현재중견기업회사생산직직원으로일하고있고요..연봉으로계산시3000~3700만원입니다..300만원급하게필요하게된이유는기숙사를나가게되어새로방을잡아야하는데월세보증금이필요해서그렇습니다..</t>
  </si>
  <si>
    <t>현재기대출내역기업은행780만원있습니다..한달에17만원정도원금이자나가구요..웰컴론3만5천원정도원금이자나갑니다..한달에월급평달기준200~220정도되구요..현재월급은받지않았지만매달10일날월급기준일입니다..통장으로입금이되구요..충분히갚고할수있습니다..보너스달때는한달에300정도되구여..세후..부탁합니다..도와주세요..성실하게상환하겠습니다..현재입사2주째입니다..</t>
  </si>
  <si>
    <t>마지막4학년자격증및토익준비자금이필요합니다.</t>
  </si>
  <si>
    <t>마지막4학년입니다.자격증을따고싶은데너무목돈이들어가서이렇게대출을신청하게되었습니다.빠르면4학년2학기취업가능하고,아무리늦어도2015년1,2월에취업이가능합니다.성실하게갚아나가겠습니다.부탁드리겠습니다.</t>
  </si>
  <si>
    <t>1.주수입내역-월50~602.월고정지출내역-핸드폰요금8만원,밥값20만원,교통비5만원3.대출이후상환계획-6개월거치후충분히상환가능</t>
  </si>
  <si>
    <t>저는금융쪽과친구들사이에서빌린돈을갚을려고대출을받습니다지금투잡을뛰고있는상황이지만몇달전부터아빠와할머니가몸이급격히안좋아신뒤론정말벌어도벌어도밑바닥에물붓기네요ㅜㅜ한두달정도돈이밀려서나오니여기저기에서돈만빌리게되었습니나이번에정말사람한번살리는셈치고도와주세요이자납입은절때늦지않겠습니다ㅜㅜ잘갚을자신있어요ㅜㅜ부탁드립니다</t>
  </si>
  <si>
    <t>저는지금러쉬쪽에서380웰컴론100미래저축400쓰고있습니다연체된적한번도없구요신용상에조회기록과저번에카드장기연체건때문에대출이어렵습니다급격히집안사정이안좋아일을쉬어버려서카드연체가되었습니다그러나지금은조금만한동네회사에취직해작은경리일을보고있구요저녁에는빠에서아르바이트를하고있습니다총한달번돈은180정도되구요충분히이자납입가능합니다믿고부탁드립니다</t>
  </si>
  <si>
    <t>먼저투자자입장으로머니옥션엣활동을하다절박한마음에문을두드려봅니다.지난5월30일까지다니던직장을퇴사하고2개월을준비해서중소기업들의수출,수입을도와주는컨설팅회사를창업하였습니다.기존직장에서의업무가해외사업분야였기에그동안의인맥들과스킬들을바탕으로창업을하였고이제어느정도가시적인결과들이보이고있는상황입니다.그러던차지난8월출장중에너무도억울하게(자해공갈단으로의심)교통사고를일으키게되었습니다.취객과의사소한시비가졸지에뺑소니범으로둔갑되는억울한일을당하였습니다.현재재판중에있으며1차공판에서판사님께서아주경미한사안이니(상대방2인의병원진료비가7만원정도,보험사합의금이1인당70만원정도)피해자들과형사합의부분만해결을하면별다른법적인책임을묻지않는다고10월17일까지시간을주셨습니다.80이다되가시는노부모님께서걱정하실까봐말도못하고이제야어느정도시작되는사업상황에서상대방이요구하는300만원의합의금을만드는게너무버겁고힘들어서이렇게여러분들께도움의손길을부탁드립니다.</t>
  </si>
  <si>
    <t>그동안신용에큰문제없이대출금및카드대금을상환하였고창업과정에서좀힘든부분이있어지난8월신용협동조합에이십이만원정도를2주정도연체를했던기록은있습니다.현재와이프가학생들을가르치면서(영어과외)약150만원정도의수입이있으며저역시조그만중소기업들의해외업무를대행해주는서비스를제공하면서한달에200-300만원정도의고정수입이있을것입니다.기존에들어가는대출비용들은약70만원정도를상환하고있으며카드이용은50-60만원정도를내고있습니다.그동안열심히생활하였고작으소액으로신용이망가지는일은절대없을것이며기존투자자입장에서대손을몇번하였던경험이있어서여러분들에게실망을안겨드리는일은절대없을것입니다.가능하면조기상환을하고자12개월의상환기간을신청했으며컨설팅계약결과에따라더욱빠른조기상환을노력하고약속드리겠습니다.꿈많은저에게머니옥션투자자분들께서힘을실어주시면더욱분발하여저역시힘든분들께힘을실어줄수있는투자자로인사드리겠습니다.</t>
  </si>
  <si>
    <t>사업장확장으로인하여자금신청합니다.</t>
  </si>
  <si>
    <t>4년간배달식당만운영하다가금년9월1일에홀과배달을병행으로할수있는기사식당으로확장이전하여공사비용과인테리어비용으로자금소진이많이되어서물품및식자재구입비용이부족하여머니옥션을통하여자금을빌리게되었습니다.</t>
  </si>
  <si>
    <t>현재기사식당간판을걸어&amp;#45487;기에홀손님은점점증가하고있으며또한기존에배달은유지하고있습니다.또한야간에따로하는일(투잡우유배달)이있어서고정적으로부수입원이있기에머니옥션상환을우선적으로할것입니다.투자지님들의소중한돈!절대실망시키지않겠습니다.</t>
  </si>
  <si>
    <t>현재타이마사지가게실장으로오래일하다가창원에아는사장님께서가게오픈을한다고좋은조건을제시하여이직준비를하고있습니다어제그만두었고다음주창원가게오픈준비가들어갑니다차로출퇴근이가능하여그렇게할까생각했으나차량이동유지비가너무많이들어차라리근처에월세라도얻어이사를하는편이훨씬싼거같아신청하게되었습니다(이사비용문제)제가받는월급은250만원보장에손님수에따라플러스되어보통300만원이상입니다한달씩받는것이아니라서비스직특성상목돈으로사장님께서주게되면부담이되어10일씩끊어받는형식으로계약하였습니다통장이나현금수령합니다돈을여기서대출받게된다면성실납부꼭약속드립니다</t>
  </si>
  <si>
    <t>산와머니약500대출에300만원잔액이남았고원금과이자를함께갚습니다러시앤캐시약200대출에160만원잔액남았고이자만내고있습니다미즈사랑약300대출에260만원잔액이남았고이자만내고있습니다원더풀약200대출에25만원잔액이남앗고이자만내고있습니다다고금리최고치이율로갚고있습니다자동차대출1800만원현재900만원정도남았습니다-------------------------------------------------------------한달에나가는돈은러시,미즈,원더풀,산와,자동차(약100만원)내는것과핸드폰값약10만원방값25만원공과금없음기타생활비(약70만원)차량유지비값간식등..총약200만원이들어도50~100만원이상의돈이남습니다여기서대출이된다면약15만원이자꼭성실납부하겠습니다</t>
  </si>
  <si>
    <t>집주인이집보증금을갑자기올리는바람에신청하게되었습니다..</t>
  </si>
  <si>
    <t>1.기대출-농협1210-신라310이정도남아있고연체없이납부중입니다.둘다받은지는얼마되지않았습니다.-바로크,웰컴총170정도남았고연체없이납부중입니다.2.급여내역-현재직장에다니고있고이직한지얼마되지않아이번에첫월급받을예정이고인턴급여를받고있습니다.(3개월뒤급여인상)월130만원수령-투잡재택근무로월100만원수령다음달부터총230정도수령3.한달지출-농협이자37만-신라16만-바로크12만-웰컴67000원-현금서비스15만-교통비10만-생활비20만총1,167,000원정도핸드폰,이자,카드연체없습니다.연체없이잘상환하겠습니다.선처부탁드립니다.</t>
  </si>
  <si>
    <t>소액긴급필요합니다.</t>
  </si>
  <si>
    <t>사무실운영자금부족사무실운영자금으로사용</t>
  </si>
  <si>
    <t>1.기대출내역저축은행3건(신라,HK,제일-총800만,이자60만)사금융4건(미래,테크,산와,러시앤캐시-총550,이자37만)대략년4000만수입2.공통주수입원-부동산공인중개사/중개수수료고정수입금액-월평균300~350만정도고정지출금액-월세,경비,핸드폰등약120만정도대출상환계획-평균수입(300만)-고정지출(120만)-기대출이자(약100만)-추가대출시이자(30만)=50만</t>
  </si>
  <si>
    <t>생활자금입니다부모님이급하게필요하시여서이렇게단기간빌려보려고합니다</t>
  </si>
  <si>
    <t>정기적으로월급이들어옵니다막상200만원을급하게구하려보니힘들더군요</t>
  </si>
  <si>
    <t>많은관심부탁드립니다</t>
  </si>
  <si>
    <t>저신용이라대출이잘안되어서..치과치료비와생활자금용도</t>
  </si>
  <si>
    <t>기존대출은러시앤캐쉬300만원리드코프300만원있으면2개월째원금과이자상환중매달월초에각각143000원씩자동이체입금함..급여는매월130만원말일에입금받고있으며..직장은경기도오산시궐동667-4번지대림부동산에서3년째근무중입니다..매월초에위와같은상환방법으로상환할계획입니다..</t>
  </si>
  <si>
    <t>대출희망건</t>
  </si>
  <si>
    <t>일시적인자금사정으로기존사금융대환을하고저신청하게됐습니다.</t>
  </si>
  <si>
    <t>1.기존대출은사금융(웰컴론:350만원)을쓰고있습니다.월이자부분이20만원가까이지출이되고있어서조금이라도도움이되고져신청하게됐습니다.2.현재직업은(주)장애인장학회라는사회적기업에종사하고있습니다.월급여는150만원을받고있습니다.(4대보험가입)3.생활비는연금(산재)을받아생활을하고지금받는급여는제개인적으로사용하고있습니다.4.지금은이자만변제하고있기때문에원금부분이계속살아있어서신청합니다.</t>
  </si>
  <si>
    <t>생활자금급하게필요합니다</t>
  </si>
  <si>
    <t>직장은2년정도됐고매월월급은270정도됩니다원래집은제주도인데광주내려와서일시작하고회사에서숙식을했는데회사사정으로방을구해야되서보증금이급하게필요합니다</t>
  </si>
  <si>
    <t>기대출건으로현대스위스-70정도남았고현대캐피탈-300산와머니-500러쉬앤캐쉬-300대략이정도남았습니다한번도연체한적없고잘상환하고있습니다.날씨도추운데너무급합니다ㅠㅠ꼭좀부탁드립니다</t>
  </si>
  <si>
    <t>아이와약속을꼭지키는엄마답게성실한상환을약속합니다.</t>
  </si>
  <si>
    <t>*여기저기알아보던중,가장믿을만하다고생각되어머니옥션의문을두드리게되었습니다.잘부탁드립니다.생각보다주부대출이참많이어렵네요..*자금사용용도얼마전남편,아이와지인에게방문후돌아오는길에교통사고가발생하였습니다.저희차가아니라친정엄마의차라어머니가맘고생이참심하셨어요..다행히다친사람은없었고,차는폐차되버렸네요..저희차도아니고,어머니도움을받아다시차를장만했는데아무래도친정엄마에게조금이나마보태야하는상황이라서요..신랑모르게진행하고싶어요..신랑도지난달에시댁에상을치룬터라도저히얘기하기어렵네요..</t>
  </si>
  <si>
    <t>*신용카드는거의생필품사는용도외엔사용을거의안해요.그리고신랑이관리를해서,카드론/현금서비스절대사용안해요.*신랑모르게..친정이랑시댁에목돈을해드리느라융자가좀있습니다.HK저축은행월이자+원금상환46만원BS캐피탈월이자+원금상환19만원산와+웰컴월이자+원금상환33만원제가신랑몰래부업을해서..현금으로조금씩받아잘상환하고있어요..만일머니옥션에서24개월상환으로갚아나가면..딱시점도맞고요..사실내년쯤해서,햇살론으로갈아타려고합니다.그전에급전이필요해서머니옥션문을두드려봅니다..*주수입원및고정지출신랑이대기업재직중입니다.월평균250~300정도소득이있습니다.신랑통장사본을카피해서제출이가능합니다.비밀번호는제가잘몰라서..통장정리후카피가가능합니다.성실한사람이라..제가생활비를받아서사용하는게낫더라구요.저는불규칙하긴하지만..현금으로월110(많으면120)정도부업으로얻는소득이있습니다.통장입금은아니구요..신랑모르게낮에파트타임으로하는일이라서요..(공장에서하는부업같은거라서요..)고정지출은보험료30,통신비5-6만원,친정에드리는용돈50정도구요..카드대금지출은아주많아야50..그나마도거의10만원대수준지출입니다.신랑이버는돈으로지출해서..차곡차곡저축도합니다.다만융통을하려니..아무래도신랑눈치가보여서조용히제가여기저기알아보는편입니다.*상환계획가급적신랑이벌어오는생활비나모으는돈에손안대고제가부업시간을조금늘여서하면..월16만원정도의원금+이자상환은충분히가능합니다.아이얼굴을봐서라도반드시성실히상환하구요..이렇게부끄럽지만,그래도아이가자는시간에짬을내어머니옥션에글남겨봅니다.잘부탁드립니다.아,신용등급은6등급입니다.최근에차를바꾸면서어머니와50%씩명의를하였거든요(어머님이장애가있으세요)신한오토론에600정도명의를나누었으나,신한카드는어머니명의라서상환은친정부모님이하세요.(소득이있으세요)*도와주시는분들께누가되지않도록성실한상환약속드립니다.고맙습니다.아이가자는동안부지런히작성했습니다.잘봐주세요.</t>
  </si>
  <si>
    <t>생활자금급히필요합니다.</t>
  </si>
  <si>
    <t>저신용자에대출이매우어려워이렇게글올립니다.대출비용이생계지출비용으로매우어려워서대출사에알아보아도연체기록사유로대출이나오지않아이렇게글올립니다.</t>
  </si>
  <si>
    <t>상환계획은월리금균등분활로착실히갚아나가겠습니다.</t>
  </si>
  <si>
    <t>한번더머니옥션의도움을받으려고합니다.</t>
  </si>
  <si>
    <t>2차례의머니옥션대출로안정적인생활이가능해졌습니다.2개의대출중하나는금월이마지막상환이고다른하나도절반은상환완료하였습니다.그런데예전에힘들때빌리고저조차도잊고지냈던지인에게서연락이와서그당시빌렸던돈을상환해달라고하네요.빌린사람은잊어도빌려준사람은잊지않는다는말이맞네요.지금까지아무말없었던지인에게고맙기도하고,또잊고있었던것이너무미안하네요.그래서다시한번머니옥션의도움을받고자합니다.</t>
  </si>
  <si>
    <t>1.주수입내역-월급여500만원(아내가관리),출장비(비정기적대략일천만원~이천만원사이)2.월고정지출내역-회사새마을금고4만5천원(아내가상환),머니옥션52만원(이번신청건포함)3.대출이후상환계획-월용돈40만원,출장발생시월100만원아내에게추가로받음,하여상환에는문제가없음</t>
  </si>
  <si>
    <t>이사비용이부족합니다</t>
  </si>
  <si>
    <t>인플란트치료중인데긴급으로신용도하락없이자금을쓸수있다하여신청합니다.</t>
  </si>
  <si>
    <t>1.주수입내역-350만원/월급여수급자2.월고정지출내역-주택자금30만,생활비200만,교육기타50만3.대출이후상환계획-월수입대비잔여70만원+기타비용20만원빼고월50만원씩상환예정</t>
  </si>
  <si>
    <t>오피스텔보증금마련으로목돈이필요합니다</t>
  </si>
  <si>
    <t>독립을하기위해오피스텔을알아보던중보증금마련을위한큰목돈이필요해서신청하게되었습니다.여자친구와함께구하는집이라서여자친구와월세비는반반씩부담하기로했고보증금으로큰목돈이필요합니다</t>
  </si>
  <si>
    <t>기존대출은없습니다연체기록도없습니다휴대폰연체기록도없습니다월100만원수입을벌고있으며달30만원의상환금액은크게부담이되지않습니다.휴대폰비는부모님이내주시고계시고월100만원으로고정적으로나가야될돈으로는월세-15만원생활비-15만원정도입니다.마지막으로머니옥션에서대출받은적이있는데문제없이변제하였습니다변제능력에대해서는문제가없다고말씀드릴수있습니다.</t>
  </si>
  <si>
    <t>성실하게납부가능하오니도와주시면감사하겠습니다.</t>
  </si>
  <si>
    <t>친정어머니께서수술을하셨으나재발이되어큰딸인제가금전적으로조금이나마도와드려야하는상황입니다.성실하게납부되오니부탁드리겠습니다.</t>
  </si>
  <si>
    <t>1.주수입내역-연봉2400만원으로맞벌이부부입니다.2.월고정지출내역-월45만원으로대출금상환,휴대폰요금:8만원정도,적금50만원,생활자금80만원정도,3.대출이후상환계획-꾸준한고정200만원의수입으로연체없이성실히납부가능합니다.배우자연봉으로생활비를쓰는관계로무리없이게상환가능합니다.보너스나오게되며빠른완납도가능합니다.</t>
  </si>
  <si>
    <t>건축자금입니다.</t>
  </si>
  <si>
    <t>개인사업장부지300평에공장신축중입니다.기초공사때문에건설사에서중도금을요청하여1차만제가지급하는데,수금이일부지연되어올립니다.이후부터는은행기성으로건설사에바로지급되기때문에소요비용이없습니다.</t>
  </si>
  <si>
    <t>건축완료후공장용지,임대보증금으로최소1억이상확보가가능하기때문에,상환에는전혀문제가없습니다.개인사업자외에도현재법인대표이사입니다.직원13명입니다.감사합니다.</t>
  </si>
  <si>
    <t>100만원정도만급히필요합니다.제발도와주세요</t>
  </si>
  <si>
    <t>생활에필요한자금이너무부족해서요.제발잘상환할테니잘좀봐주세요</t>
  </si>
  <si>
    <t>다른데대출건은없지만예전에연체기록이있어서대출이불가능합니다.신용도안좋구요.하지만정말꼬박꼬박잘갚을자신있습니다.제발저좀도와주세요</t>
  </si>
  <si>
    <t>추가대출입니다</t>
  </si>
  <si>
    <t>현재머니옥션사용자이며추가로자금이필요하게되여서신청하게되였습니다</t>
  </si>
  <si>
    <t>현재대출을이용중이며금액은200만원사용하였고현재100여만원남은상태입니다급한자금이라추가대출신청을하게되었습니다</t>
  </si>
  <si>
    <t>입원비가필요합니다</t>
  </si>
  <si>
    <t>계기는부모라님께서다리골절로입원을하게되었는데치료는마쳤는데.입원장기입원하는바람에입원비비용이부족합니다</t>
  </si>
  <si>
    <t>주수입원급여150만고정지출비용국민연금20만부모님용돈20만연금20만보험18만통신비10만남은비용은생활비로쓰입니다상환계획고정지출비용에서부모님께죄송하다는얘기를미리하고용돈을반으로줄이거나주말알바를해서갚아나가겠습니다</t>
  </si>
  <si>
    <t>어머님병원비도움구합니다.</t>
  </si>
  <si>
    <t>어머니병원비및생활자금으로도움구합니다.</t>
  </si>
  <si>
    <t>신용회복위원회상환:250,000원(11회납부중)월새:180,000통신비:100,000원교통비:80,000원생활비:300,000원매월저정도고정지출이있습니다.나머지금액으로연체없는상환약속드립니다.</t>
  </si>
  <si>
    <t>딸의학원비로추가대출을부탁드려요</t>
  </si>
  <si>
    <t>올해재수를하고있는딸의논술특강비가부족하여신청하게되었는데요,갑자기추가대출을신청하게되어부끄럽긴하지만작년7월에머니옥션에서대출받은이후연체한번없이잘상환하여왔기에용기내어신청하게되었어요,작년에저축은행건을상환하게되면은행에서저금리로대출받아나머지를상환하려했으나은행에서의상담과실제대출사이에는차이가많이나더라구요,그래도대출이줄어가는걸보면서열심히상환하고있구요,얼마남지않은수능까지마지막논술특강비가꼭필요해요,꼭부탁드려요,</t>
  </si>
  <si>
    <t>수입은평균160만원정도의급여와작년초부터메리츠화재의대리점수입이매월약140만원정도있어요,생활비는남편이주는것으로생활하고있구제수입은대출금상환과아이의학원비로사용하고있어서상환하는것에무리가없습니다.작년7월에저축은행상환건으로머니옥션에서대출을받았는데지금까지연체한번없이잘상환하고있습니다.앞으로도연체없이잘상환할것입니다.</t>
  </si>
  <si>
    <t>딸아이가대학기숙사를나와야된답니다</t>
  </si>
  <si>
    <t>대학3학년인딸아이가기숙사를나와야된답니다학교근처원룸이라도얻어주려니보증금이좀모자라네요</t>
  </si>
  <si>
    <t>2년을상환할계획입니다1년뒤졸업후취업이그쪽으로되면더머물러야하고그렇지않으면조기상환할계획입니다(조기상환도되나요???)몇달간어머니병구환으로급여가좀많이떨어진상태이나이달에는나름영업을하여다음달급여부터는회복되어가는중입니다영업을하면서매년2000만원정도의수입을올리고있습니다만올해는3/4분기의업적이좀저조하여...이쪽회사로옮긴지는1년이채안되지만영업은10년차입니다사금융이나다른쪽의금융을이용하려하여도근간3개월의급여산출액이너무낮아불가능하다하여신청하게되었습니다성실히납부하겠습니다꼭부탁드립니다날씨가춥습니다...딸아이의따뜻한보금자리를구할수있도록부탁드립니다</t>
  </si>
  <si>
    <t>생활자금으로대출을신청하게되었습니다.</t>
  </si>
  <si>
    <t>어머니병원검사비가부담이되어신청하게되었습니다.기대출도있는편이라잘알아보지도않고이곳저곳을신청을하게되어이자율도부담이커져서신청하게되었습니다.동생은현재군대에있고아버지께선초등학교4학년때교통사고로일찍돌아가셨구요..여러모로힘들어서도움을받고자신청하게되었습니다.</t>
  </si>
  <si>
    <t>기대출현대캐피탈-900만,잔액-690만2012년4월에받음hk저축은행-300만,잔액-260만2012년4월에받음nh농협캐피탈-400만,잔액-400만2012년10월에받음근무처는강원도리조트쪽식음료팀에서근무중생활은근무처기숙사에서생활하고있음월급여127만원4대보험가입월지출금액-대출금총82만원정도전화세6만원</t>
  </si>
  <si>
    <t>성실한납부</t>
  </si>
  <si>
    <t>벌금과생활비가필요합니다.</t>
  </si>
  <si>
    <t>벌금때문에생각지도못한지출비가나가서생활금이필요합니다.</t>
  </si>
  <si>
    <t>월급받아서원리금균등상환하겠습니다.월급이매월말일이니매월초에상환하도록하겠습니다.</t>
  </si>
  <si>
    <t>긴급생활자금이필요해서도움요청드립니다.</t>
  </si>
  <si>
    <t>대출목적:제목에서말씀드린대로긴급생활자금이라고말씀드릴수있겠습니다.정확하게는보증금인상분해결을위해서목돈이필요하다고말씀드리겠습니다.급작스럽게인상된월세보증금으로당장겨울에필요한생활자금입니다.</t>
  </si>
  <si>
    <t>기존에다른대출금이몇곳있습니다.신용등급이그리좋지않아서사금융을이용하게되었습니다.현재모두4곳에서원금과이자를포함한상환금액이약75만원정도이며학자금35만원을상환하고있습니다.사금융에서대출한금액중절반정도는상환하였고학자금대출은500만원정도남아있습니다.현재치과에서근무하고있습니다.물론4대보험모두가입되어있구요.월급도고정적이고안정적으로들어오고있습니다.직장에서월200만원씩매달말일에통장으로입금받고있으며이중75만원대출금상환,35만원학자금대출상환,통신비9만원,식비20만원월세30만원등으로사용하고있습니다.고정적으로사용하는금액입니다.만약대출을받게된다면매달말일,즉월급이입금되는날이나,매월1일에상환하겠습니다.여건이되는즉시바로입금하겠습니다.</t>
  </si>
  <si>
    <t>생활자금시골집수리</t>
  </si>
  <si>
    <t>시골집에보수하는목적으로급하게필요하여,신청하게되었습니다.현재머니옥션에사용중인상태입니다.한번도연체하적이없습니다.이번또한연체없히착실히갑아나아겠습니다.</t>
  </si>
  <si>
    <t>매월5일이급여날입니다.한번도회사에서월급이빌린적이없습니다.회사도재정상태도괜찮습니다.</t>
  </si>
  <si>
    <t>300만원을대출하고싶습니다</t>
  </si>
  <si>
    <t>제가건설기계대여업을하면서..직장도다니고있습니다(개인사업자도있구해서..4대보험은신청하지않았습니다)사업을한지는1년11개월정도됐구요직장은현재..수산업가공으로4개월근무중입니다월급이체날짜가변동이되면서...카드대금등생활자금이갑자기필요하게되어서신청을합니다현재카드연체는없구요신용등급을보니까...얼마전자가용구입으로할부를했는데..등급이낮아져서은행권대출이어려워신청했습니다현등급이7등급이구..현금서비스이용이조금있습니다</t>
  </si>
  <si>
    <t>지금카드연체는아무것도없구요삼성차를구입하면서3000만원정도였는데저번달에1번입금해서2900백몇십만원인지는정확히모르겠습니다지금건설기계대여로한달에400-500만원수입이있구요직장은130만원수입이있습니다월급날짜가갑자기조정되는바람에차..할부금.카드대금결제일조절이안되서갑자기신청하게되었습니다소득증명서류는통장사본.사업자소득증명원.부가가치세납부서등..서류를증명할수있구요월40만원정도12개월납부할수있습니다성실히납부하겠습니다도와주세요</t>
  </si>
  <si>
    <t>최고의음악기업!공연장신설운영자금에투자하실분..!</t>
  </si>
  <si>
    <t>-갓스멜로디에서신규사업인갓스홀(공연장)사업(각종문화공연및세미나,교육장등으로의임대,파티룸과각종모임장소로의임대사업)을앞두고공연장의신축및음향,인테리어공사가마무리되었으나모임과공연등을유치하기위한운영자금의부족으로대출을신청하게됨.</t>
  </si>
  <si>
    <t>-기존대출내역-단위:만원우리은행950저축은행500-월상환액-총30만원정도.-주수입원사업운영.기업명:갓스멜로디직책:대표종합악기도.소매온라인쇼핑몰과오픈마켓입점.부산에100여평되는오프라인매장과김해직영점운영50여평의밴드합주실과개인연습실임대업운영밴드녹음및라이브합창녹음이가능한대형녹음실운영갓스멜로디만의특별한레슨시스템운영으로kbs,mbc,sbs공중파3사성공한20대ceo및방학꼭가볼만한곳~등으로방영됨.2011년부산광역시교육청우수토요배움터운영기관으로표창.현재월평균매출5,0</t>
  </si>
  <si>
    <t>새로운발딛움을할수있게끔도와주세요.</t>
  </si>
  <si>
    <t>안녕하세요.원래지방출신인27살남성청년입니다.서울에서부푼꿈을가지고올라와서거주한지벌써3년이되었는데요.집안에건강이악화되신어머님과수입이없는집안에서..갈팡질팡하며여러대출을사용했던작년..정말악착같이자리잡아서일2개씩하며모두상환했지만현재는사금융권이조금남아있네요.이번한해동안은생활자금까지만투자자님들께투자받고열심히살아서새롭게태어나고싶습니다.꼭부탁드리겠습니다.</t>
  </si>
  <si>
    <t>지금현재1월부터직장을다시하나더다니고있습니다.월300~320만원가량은수입이되기때문에월마다200~220만원가량은대출금상환및투자자분들의금액상환으로이용예정입니다.절대연체하지않을자신있으니꼭부탁드리겠습니다.</t>
  </si>
  <si>
    <t>현금서비스및카드대금상환</t>
  </si>
  <si>
    <t>대출신청이유과거개인사업을하다현금서비스,카드사용이많아돌려막다보니압박이점점심해지네요현재는직장에서일하고있어꼬박꼬박월급들어옵니다생활비가있다보니카드를한번에해결하기힘들어서카드상환후다달이해결해나갈려고합니다.</t>
  </si>
  <si>
    <t>현재개인사업할때대출한햇살론1000만원갚아나가고있습니다월30만원정도되네요그밖에카드현금서비스와사용대금갚아가고있습니다.현재카드를돌려막아서계속부담이되서카드상환후대출금다달이상환할계획입니다.카드상환하면대출금상환에문제없습니다.카드에빚이많은건개인사업할때생긴거며지금카드는버스카드로사용하고있네요,카드사용거의없으니걱정안하셔도되요</t>
  </si>
  <si>
    <t>연체기록이없는자영업자입니다.성실히갚겠습니다.</t>
  </si>
  <si>
    <t>물품대금을결제하기위한금액이필요해서올립니다.부산중앙동에서전산용품/사무용품을기업체나개인에게판매하는데,거래처에서결제가되지않으면이렇게금전적으로어렵네요!연체기록이없는성실한자영업자입니다.원리금균등방식으로갚고싶습니다.</t>
  </si>
  <si>
    <t>24개월원리금균등상환으로갚겠습니다.매월10일이저에게는적당할것같구요!만약대출해주시면성실히납입하겠습니다.</t>
  </si>
  <si>
    <t>성과급이기대대로나오지않아어쩔수없이신청합니다.</t>
  </si>
  <si>
    <t>연말성과급이나올줄알고돈을많이써버렸습니다.2월달에정산하고지급한다고하니그때까지여유자금이꼭필요합니다.</t>
  </si>
  <si>
    <t>월급은224만원이급여명세서에찍히는실수령액입니다.현재기대출이있고신용조회시가족들이알수있도록설정되어있는상황이라대출회사는꿈도못꿉니다.현대스위스1000HK저축은행300신라150미즈사랑150월상환액은60만원가량됩니다.설상여금이랑월급이랑같이나오면15일이월급일인데조금기간이너무많이남았습니다.도움좀받고싶습니다.</t>
  </si>
  <si>
    <t>삼성전자물류센타에서에어컨설치도급합니다</t>
  </si>
  <si>
    <t>삼성에서에어컨도급을받고잇음니다비수기에사업장을옴기다보니돈들어가는데가많아이러케대출을하게됫음니다.곧성수가오니까큰무리없이대출상환에차질이없을것입니다</t>
  </si>
  <si>
    <t>기존에대출은없고요도급비년평균7000정도들어오고있고요물류작업오더외로개인이전설치해서한달에200정도도급비500-600정도들어옵니다월지출은직원150만기름자제비150300정도나가고잇읍니다</t>
  </si>
  <si>
    <t>다들어려우시지만,,,,</t>
  </si>
  <si>
    <t>타금융에대출이있습니다..요즘경기가좀어려운지매일매일살기가조금버거워졌습니다.이자가비싼대출을써서그걸좀갚으려고여길찾게되었습니다부탁드립니다</t>
  </si>
  <si>
    <t>러시앤캐시12만원200대출산와머니15만원300대출차할부동양생명80034만원월수입은평균300정도고더될때도있고덜할때도있습니다참고로집사람이알바로한달버는게100정도됩니다생활비랑가게자금상환자금모두합치면250정도됩니다나머지성실히갚겠습니다도와주세요</t>
  </si>
  <si>
    <t>긴급자금대출합니다</t>
  </si>
  <si>
    <t>긴급생활자금대출합니다.상환일시는매월월급날입니다.연체없이빠른상환!!!</t>
  </si>
  <si>
    <t>매월25일월급날연체없이자동이체!!!감사히잘쓰겠습니다~^^</t>
  </si>
  <si>
    <t>투자자분들의도움을청합니다.</t>
  </si>
  <si>
    <t>급하게돈이필요해서투자자분들에게도움을청합니다.개인적으로빌린돈들이있는데그걸갚고통신비등을내기위해서신청합니다.</t>
  </si>
  <si>
    <t>1기대출건은부산솔로몬에920만원이자는24%납입금은20만원씩냅니다.현대저축은행에500이자는38%납입금은16만원냅니다.hk저축은행에250잔금24038%95000씩냅니다.굿타이밍30038%9만원하트캐싱30038%9만원바로크레디트150만원38%12만원루스모20038%6만5천원2삼성전자로지텍협력업체에서가전제품배달설치일을하고있구요.월급여180~200받고있습니다.매월통신비30만원이자납입금80만원교통생활비가40만원정도들어갑니다.남은30만원으로이자를잘납입할것입니다.</t>
  </si>
  <si>
    <t>회사차를사고내서자차가안되서소액으로급히쫌필요해서요.</t>
  </si>
  <si>
    <t>기대출은학자금과저축은행2군데캐피탈2군데약2200정도있구요.월50정도이자납부하고있구요..월급은250~400정도들어오구요.부모님한테얹혀살아서제생활비말고는크게부담되는거없음..부모님한테손벌리기싫어서이렇게진행합니다.4대보험이안되서다른데대출진행이어려워서요.도와주시면목숨걸고연체없이열심히갚겠습니다.</t>
  </si>
  <si>
    <t>급하게돈이필요하여대출합니다.</t>
  </si>
  <si>
    <t>현재회사는8년째다니고있습니다.(작년기준연봉6천)회사업무외에투잡중인데급한자금이부족하여신청합니다.개인사업자로핸드폰매장을별도로운영중이며,직원이1명있습니다.돈이필요한이유는매장확장입니다.중도금은이미냈으나잔금이부족하네요.제신용등급은2등급이고대출은마이너스통장5천만원이있습니다.급하게돈이필요한데제2금융권이나캐피탈이용하면신용등급때문에머니옥션에두드려봅니다.매달100만원이상여유가있으므로상환에는문제가없습니다.</t>
  </si>
  <si>
    <t>1.주수입내역-기본급200만원+인센티브250만원~400만원2.월고정지출내역-기본지출120만원,카드대금평균150~200만원3.대출이후상환계획-매달100만원이상여유자금있습니다.매달87만원씩성실히납부하겠습니다.</t>
  </si>
  <si>
    <t>병원비가급합니다딸이아파서병원비를내야하는데부족하네요ㅠ도와주세요~~</t>
  </si>
  <si>
    <t>딸이아파서병원비를내야하는데부족하네요저좀도와주세요간절히도와주세요ㅠㅠ잘갚고잘상환하겠습니다~~</t>
  </si>
  <si>
    <t>hk1000아주저축300삼신300</t>
  </si>
  <si>
    <t>기존대출을정리하고햇살론을진행하려합니다.</t>
  </si>
  <si>
    <t>기존고금리대출이너무많아서기존대출을정리하고햇살론대한을신청하려고햇살론대환대출을알아본결과진행가능하다고하십니다.그런데규정이바뀌어서보증금(신용보증재단1~3%)및기존대출이자금액은준비를하여야한다고하시네요~그것도목돈인지라갑작스럽게준비할틈이나오질않네요~기대출이많아서신용등급이좋지않은데..연체이력은전혀없습니다.도움좀부탁드립니다.도움으로정리하고신용등급도좀회복하고이자의덫에서벗어나고싶습니다.</t>
  </si>
  <si>
    <t>고금리대출로인하여이자만갚어지고원금이잘줄지않아서걱정이네요...이참에여러분들의도움으로절차거쳐서햇살론진행하여서이자의덫에서좀벗어나고자합니다.도움좀부탁드릴께요~연체등의발생위험은없다고말씀드리고싶습니다.</t>
  </si>
  <si>
    <t>지금잠깐상황이꼬여서그런데좀도와주세요</t>
  </si>
  <si>
    <t>기존직장을다니다퇴사하고1년정도쉬었습니다.어렵게지금직장에입사하여5개월정도됩니다.놀면서까먹은것도있고집안사정이여의치않아당장받는월급으로는상황이좋아지지않네요ㅜㅜ엎친데덥친격으로어머니가무릎수술을하게되어여기저기깨질곳이더많이늘었습니다.캐피탈,저축은행몇군데알아봤는데재직기간이길지않고만족할만한신용등급이아니라대출진행이쉽지가않다고합니다.정말열심히살고있으니이번한번만좀도와주시면성실히상환할것을약속드립니다.</t>
  </si>
  <si>
    <t>기대출은아주캐피탈560(월30)마우스론300(월13)요렇게있습니다.갑자기돈나갈곳이여기저기생겨서그런데한번만도움주십시요연체없이성실히상환하겠습니다.</t>
  </si>
  <si>
    <t>너무나급해요도와주세요</t>
  </si>
  <si>
    <t>대출을하게된건아이둘을키우며경제적으로너무힘들어져서입니다아이들양육에큰어려움이생겨도움을청합니다</t>
  </si>
  <si>
    <t>기존대출한곳은리드코프와러쉬엔케쉬웰컴론이있으며이율은정확히알지못하며대출금액은3곳합쳐서500입니다주수입원은현제제가일하는것과와이프가일해서받는급여두곳이며이번고비로인해너무힘든걸격었습니다와이프도일을시작했기에이번만도와주시면경제적으로안정을찾을거같습니다앞으로매월15일날대출금납입하겠습니다</t>
  </si>
  <si>
    <t>슬기롭게위기를넘어성공의걸음을떼도록도와주세요</t>
  </si>
  <si>
    <t>경기침체에따른커피숍사업안정자금</t>
  </si>
  <si>
    <t>기존대출상황-크레딧뱅크인증국민은행1500만원잔여금에이치케이상호저축은행금리38.9%잔여금350한국아이비금융주식회사39%잔여금86만원아이비케이캐피탈23%잔여금174만원한성상호저축은행26%잔여금500만원차량할부금-르노캐피탈(rci캐피탈)-5.99%잔여금720만원-----------------------------------------------------------------사업장월수입작년평균으로한달600정도됩니다.세무서류제출가능하니확인하시면되구요.이중고금리쓴부분에대한균등상환이함께이루어지니사업선투자가원활히이루어지지않아서고민끝에신청하게되었습니다.한달수입의6/1이대출금갚는곳에나가니대환을신청하고싶지만먼저경기침체로인해사업안정자금을신용으로갚는결과를보여드린후다시신청하려합니다.돈은1원이라도거저얻을수없다는것을사업을하면서잘알고있으므로신뢰를바탕으로투자자들의만남을기다리고있겠습니다.</t>
  </si>
  <si>
    <t>대출기간6개월성실히변제하겠습니다.</t>
  </si>
  <si>
    <t>생활이넉넉한건아닌데도불구하고학자금대출조건이까다로워서학자금대출을받지못해학업을중단하고있습니다.등록금이라목돈이필요해서알아보던중이사이트를알게되었습니다.꼭도와주셨으면합니다.성실히변제해나가겠습니다.</t>
  </si>
  <si>
    <t>기대출로는사금융3개가있었는데그중하나는완전히변제하였으며지금태산대부에2백만원,엘하비스트에3백만원있습니다.그리고농협에서1000만원대출받은것중200만원갚았습니다.기한지켜서꼭갚겠습니다.아르바이트를하고있어서4대보험이나월급수령확인안되서검색하던중이사이트를알게되었는데갚아나가는것에문제생길일은확실히없습니다.이자납입연체한적은한번도없습니다.대출기간은6개월로설정했습니다.</t>
  </si>
  <si>
    <t>안녕하세요저는부산에살고있는올해로34살남자입니다직장은경남김해에있는대영화학이라는회사를올해로5년째다니고있습니다저희회사는LG냉장도사출업을하고있고여기서제가하는일은기타자재를발주내고마감을하고있습니다직급은과장이고요그동안연애하며돈은모으지못했고어린시절카드를잘못써서뼈아픈맛도보았습니다그당시방법이없어개인회생을신청했고현재5년납입중4년7개월째연체없이납입하고있습니다작년에지금사귀는여자친구랑결혼을약속했지만형편이어려워미루다보니1년이란시간이또지나가게되었습니다여자친구집에서더이상미루지말라고하셔서급하게알아보고알아보다최소한의결혼식비라도구하기위하여대출을신청하게되었습니다지금또미루어버리면아무래도헤어져야할형편입니다힘든순간포기하지않도록제발도와주십시요도와주시면연체없이성실상환꼭약속드립니다</t>
  </si>
  <si>
    <t>월급여는240만원입니다저의채무는개인회생비용42만원과개인회생4년차때대출받은BS캐피탈200아이앤유200애니원250만원아이루리아300만원있습니다이돈은그당시치아가좋지않아치아치료를한다고받았습니다지금은괜찮고요한달에총납입금액은76만원입니다부산에서출퇴근을하고있지만과장급부터전화비도로비기름값100%지원하고있어크케무리없이상환가능합니다만약에결혼을한다면지금여자친구가네일쪽에일을하고있어5년정도는맞벌이할생각이라어느정도지금보다는여유가생길거라생각합니다마지막희망이라포기하지않도록제발도와주십시요정말간절히바랍니다도와주시면실망시키지않고성실상환꼭약속드립니다</t>
  </si>
  <si>
    <t>회사내에서오토바이가필요하여구매비용으로사용하려합니다</t>
  </si>
  <si>
    <t>계기는제가포스코외주사에서근무를하고있습니다.포스코직원분들은아시겠지만안에서자전거로는이동수단이어렵기에이렇게오토바이를구매하려고합니다.대출사용용도는오토바이구입입니다.출퇴근포함하여이동시수단으로오토바이를구매하여야되기때문에대출을신청합니다.</t>
  </si>
  <si>
    <t>기존대출건은사금융2곳에150만원정도남은걸로알고있습니다저의주수입원은회사급여와2개월에한번씩나오는보너스수당에이것저것받으면200만원이상입니다.지금직장다닌지3개월이지났는데2개월급여와보너스포함하여거의600만원의금액을벌었습니다.이금액으로다른대출건을해결하였고연체없습니다.상환계획은대출기간은24개월로잡았지만빠르면12개월안에상환하겠습니다.자신있습니다.안정된직장과급여!빠른시일내로상환하겠습니다.</t>
  </si>
  <si>
    <t>생활여유자금요청합니다</t>
  </si>
  <si>
    <t>어린나이에결혼을하고열심히살고있는사람입니다첫째출산후여유자금다쓰고났더니ㅠ둘째가턱하니생기게되어서와이프가일을할수가없어서혼자벌려니약간힘에부치게되어대출요청하게되었습니다.많은투자자님들의도움의손길기다리겠습니다.어리석게도재직후3개월이안되서들대출을받아서여러므로4금융쪽에대출을받다보니이렇게신용이ㅠ</t>
  </si>
  <si>
    <t>지금휴대폰판매업종사하고있습니다직장을다닌지는3개월이되었습니다.2개월은수숩이였고3개월째인이번달에월급을총400정도받았네요^^열심히일해서인센티브를많이받았습니다.매달평균250월급가정하에다른대출총40정도납부에머니옥션16추가해서56만원(대출금)50만원(카드값)20만원(통신료)이렇게상황계확입니다.</t>
  </si>
  <si>
    <t>대출해주실분찾습니다...</t>
  </si>
  <si>
    <t>사기를당해서제명의로된핸드폰요금이140만원이밀려있는상태라..신용불량자가되게생겨서..당장돈이필요해서빌립니다차근차근돈은갚겠습니다...</t>
  </si>
  <si>
    <t>12개월로해서차근차근갚도록하겠습니다.</t>
  </si>
  <si>
    <t>성실한청년사업가입니다.</t>
  </si>
  <si>
    <t>2012년9월창업을시작으로현재까지단하루도쉬어본적없는일을잘하지는않지만꾸준하게일을만들어서하는한회사의대표입니다.2012년에는열심히준비만하다2013년부터조금조금실적이보이더니2014년에는조금더큰꿈을바라보게되었습니다.더큰꿈을바라보며지내던중예상치도못한대기업과의거래가이루어지게되었고그품목들이현재품질에서는컨펌이났지만납품상태에대해서조금의준비를더요하였습니다.박스,비닐패키징상태,스티커등등그부분에있어서저희나름대로대기업에맞는수준의패키징상태로준비하려고합니다.원자재와소비되는임가공비,인건비등에있어서는다준비가되었는데추가로더준비해야하는사항에있어서의금액준비가사실상안되어있는상태입니다.제품자체의품질이아닌제품그이외의품질을더높히려하는데자금이필요합니다.27살청년사업가가한단계위로나아갈수있도록도와주신다면최선을다해꿈에한발더가까이나아가려고합니다.도와주십시오.제꿈은제직원들과제가출근길에도퇴근길에도웃으면서일하는공간을만드는게제꿈입니다.</t>
  </si>
  <si>
    <t>1.주수입내역-중소기업납품(제조/도매업체)2.월고정지출내역-기대출상환금액50,휴대폰요금8,식대30,임대료40,운송료40고정적으로지출하는내역모두기재3.대출이후상환계획-일정량의중소기업(8군데)납품금액과직원들인건비를제외한금액에있어서부채상환을약속드리며이번대기업납품분에있어서의준비를철저하게하여24개월이아닌더욱조속한일정으로의상환을약속드립니다.</t>
  </si>
  <si>
    <t>설비자금용도로투자받고싶습니다.</t>
  </si>
  <si>
    <t>안녕하십니까.법인사업체와개인사업체를공동으로운영중인청년사업가입니다.현재법인사업체공장완공되어(현법인사업체자산규모약15억원추정)2015년1월경약6억5천만원정도의설비가도입됩니다.구매자금은신용보증재단에서보증받았기에상환에는전혀문제가없으며설비발주자금이약간부족하여신청하게되었습니다.2013년에개업한제명의의개인사업체는제조업을법인으로이관하고내년초부터는임대사업장이완공되어임대업을병행하려하기에지속적인자금조달이가능합니다.돌이켜보면작년처럼지인이나협력업체에자금을빌리는것보단머니옥션을통해신용한도내에서투자받는것이더좋은것같습니다.물론사업주로서앞으로신용관리및상승에도매우조심하고있습니다.그럼관심부탁합니다.^^</t>
  </si>
  <si>
    <t>1.설비에투입되는자금으로서현재신용보증재단에서보증서발급완료.2015년2월기술보증시설자금50%보증+은행50%담보.2.법인사업자금내운용가능3.개인사업장임대수익(근생식당+120평형공장임대+원룸8개등)</t>
  </si>
  <si>
    <t>카드대금일부결재및생활자금용도</t>
  </si>
  <si>
    <t>인테넷으로빠른대출을알아보고대부업보다좋은조건인것으로판단하였습니다.</t>
  </si>
  <si>
    <t>매월원리금균등상환방식으로진행하되보너스지급및기타수입(년월차및성과급)수령시상환계획입니다.</t>
  </si>
  <si>
    <t>급합니다도와주세영.....</t>
  </si>
  <si>
    <t>제가음주운전취소가되서음주벌금이나왔는데영..350이나왔습니다..전에음주기록이있어서좀많이나왔어여..급하게지인들에게빌리고도250이부족합니다.벌금을한번에내야하는상황이라난감합니다.은행권대출을알아볼까했는데제가신용회복한지얼마안되서대출조회하기가꺼려져급하게이곳에문을두드립니다,,여기서다른분들대출하는것에투자도하고있습니다적게지만여저좀도와주세영...</t>
  </si>
  <si>
    <t>대출내역은신용회복기금대출200정도있고영그외에대출내역은없습니다.상환은제가주.야근무하는직장인이구영근속기간은3년정도됩니다.월250정도수령하고있어서6개월상환신청했는데상환하는데는무리가없습니다.</t>
  </si>
  <si>
    <t>어렵게직장을구했습니다.열심히일을하여성실이납부하겠습니다.</t>
  </si>
  <si>
    <t>친청집이갑자기어렵게되서여기저기대출을하게&amp;#46124;었습니다.무분별하게대출을받다보니어느덧과다대출,과다조회자가되었습니다.대출이되는곳은보증인필요하다고해서안됐습니다.아이들아빠도친정에도움을주어서대출이있습니다.대출금의사용은생활비때문입니다.대출일부다갚고나니생활이어렵습니다.유치원초기비용도내야하고,일을하기때문에아이들맡겨야하기때문입니다.일하는시간과학교나유치원에서돌봐주는시간이맞질않아서큰아이같은학급에다니고있는아이엄마한테맡기고있습니다.</t>
  </si>
  <si>
    <t>1.신라저축은행400만원,이자월120000원,원금과이자한달191000원상환중(남은금액330만원정)2.웰컴론150만원,이자월17000원,원금과이자월167000원상환중1월에연체금액한달분이있습니다.(남은금액30만원)3.원더풀300만원월이자10만원정,원금과이자월182000원상환중(남은금액200만원정)3.러시안캐시200만원이자월25000원(남은금액67만원정)한달이자만갚고,원금은계약일가지갚아나가면됨.총대출남은금액은630만원정도입니다.hk저축은행,미즈사랑,리드코프도대출상환완납되었읍니다.주수원은아이들아빠월180만원(현금수령70만원)230만원,본인110만원(4대보험적용실금액103만원),;보험료11만원(본인,아이둘),아빠보험료18만원,대출원금과이자640000원,공과금30만원정,쉬는날은틈틈이알바도합니다.저는판매실적에따라보너스도나옵니다.올3월부터영업방침이변경되어서정확한금액은아직잘모릅니다.</t>
  </si>
  <si>
    <t>성실상환을약속드립니다.생활자금이좀필요하게됐네요.</t>
  </si>
  <si>
    <t>집근처에지하철역이없어교통편이불편하여출퇴근을하는데좀힘든면이있어서,참다참다..집에서나와서회사근처에서지내기위함입니다.돈이마련되기전에는원룸텔같은데잠시지내거나아니면보증금으로쓸생각입니다.</t>
  </si>
  <si>
    <t>상환계획은이제껏연체는전혀해본적이없으며정확한날짜에성실상환을약속드립니다.현재가지고있는대출내역과상환금액은우리은행:740만원-한달에15만원삼신상호저축은행:500만원-한달에13만원스타상호저축은행:300만원-한달에10만원원더풀:500만원-한달에24만원스타크레딧:300만원-한달에10만원웰컴론:200만원-한달에14만원이렇게한달에86만원정도금융상환비용으로나가고2010년도에새마을금고햇살론받은게있는데지금잔액은150만원정도남았고한달에20정도내는데이건제가그때부모님자금을마련해드리느라받은거라부모님이부담하고계십니다.금융상환비용을제하곤월급여에서70만원정도여유가있어개인휴대폰비용이나,생활하는덴전혀지장이없습니다.현재직장에서일한지는2년9개월째이고작년6월에는정규직이되어서매년연봉도오르기때문에더여유가생겼습니다.이번에머니옥션에서받는금액도여유롭게상환가능합니다.대출을받는목적은위의목적에있는대로출퇴근을좀여유롭게하고자,집에서나와서회사근처에서지내기위함입니다.마지막으로성실상환을약속드리겠습니다.</t>
  </si>
  <si>
    <t>안녕하세여교육청공무원입니다3개월지나다시신청하려왔습니다</t>
  </si>
  <si>
    <t>안녕하세여저는현재교육청공무원입니다현재부채가많아현재쓰고있는2금융권을조금이라도상환하고싶어이렇게신청합니다현재부채는농협중앙회5100만원,국민은행700만원,현대스위스1100만원,스타저축은행400만원,신라저축은행400만원,국민카드카드론500만정도현재부채는이렇게많지만여지껏연체없이잘상환하고있습니다여기서농협중앙회랑국민은행은이자만내는거라서큰부담이없습니다2금융권은이자원금을내지만친형님하고부모님께서부담을하고계십니다예전에집안이빛에좀힘들었을때제가집안을도우려고그당시대출을받다보니이렇게늘어났습니다그래서현재는2금융권만부모님과형님이매달상환을하기로했습니다그래서현재너무이자가비싸고저에신용도영향을미쳐서1-2가지라도줄여보고자이렇게도움을받으려합니다</t>
  </si>
  <si>
    <t>현재교육청공무원이며월급여는총250만정도이며출장비따로20만정도들어오며현재는1금융권만이자만내는거라서30만원정도들어갑니다그리고매년1월7월(정근수당),설,추석(보너스),4월(성과급)이렇습니다그래서이걸받더라도전혀상환하는데어렵지않습니다다시한번저에공무원신분에누가되지않도록상환하는데여러회원분들과머니옥션에약속을다시한번합니다여지껏공무원이되면서모든금융권대출이나카드연체한번한적없었습니다그만큼신용을쌓아왔습니다그래서오늘다시여러분들께도움을받고자다시찾아왔습니다여러분들과의약속꼭어떤일이있더라도지키겠습니다지켜봐주세여</t>
  </si>
  <si>
    <t>높은금리이자로사용하고있는기존의대출금을갚고여유자금으로조금쓰고싶습니다</t>
  </si>
  <si>
    <t>현재고금리대출을이용하고있습니다.필요한돈500만원을배출받아300만원은대출을갚고200만원은제가남앞에서자신있게말하지못할정도로부정교합이라지금치아를교정중인데치아교정비를분납해서내고있는상황입니다.그런데병원에서완납을하면할인을몇십만원까지나해드릴수있다그러고치과갈때마다돈을내야하는부담이적어서저나름대로생각많이하고신청하게되었습니다.</t>
  </si>
  <si>
    <t>현재제가사용하고있는기대출은씨티은행연13.5%5년간원리금균등상환700만원현재잔액600만원신라저축은행연36%로3년간원리금균등상환300만원현재잔액200만원미즈사랑연36%2년간원리금균등상환260만원현재잔액200만원상환내역씨티은행:원금+이자15만원신라저축은행:원금+이자13만4천원미즈사랑:9만원근무직장:요양병원간호조무사로근무주수입:월급여(157만원중사대보험제외하고실수령액145만원)월지출:핸드폰요금7~8만원,대출금상환37만4천원,보험료13만3천원차량유지비15만원한달평균급여에고정적으로나가는월지출이74만원정도입니다.대출을받게되면미즈사랑대출금한개는전부갚고싶습니다.</t>
  </si>
  <si>
    <t>소액투자바랍니다.</t>
  </si>
  <si>
    <t>대출계기는일용근로자로15일이상공장고정출근합니다.그런데다른한군데일당직(현장)으로일을하였으나돈이지급되지않았습니다.대출용도는급히생활자급융통으로사용하려합니다.</t>
  </si>
  <si>
    <t>대출건은솔로몬저축은행200만원있습니다.이자만연체없이납입중입니다.주수입원은현재일용직으로일하는공장입니다.(공장에안나갈때는다른업체에서일당직으로일합니다)벽난로제조업체입니다.급여는현금또는통장으로병행해서받고있습니다.액수는작게는150에서많게는250정도받고있습니다.월지출은작게는80에서많게는130정도지출합니다.상환계획은총수입200만원정도예상합니다.그중에서제일먼져이곳에서대출받은금액을납부하겠습니다.현재기본지출액평균은100만원정도입니다.나머지머니옥션납부액20만원입니다.급여가작게는150만원이니상환능력충분합니다.</t>
  </si>
  <si>
    <t>의사면허취득예정생대출신청합니다.</t>
  </si>
  <si>
    <t>앞으로대략3개월간의생활비</t>
  </si>
  <si>
    <t>-서울대를졸업하고,서울에모의학전문대학원을늦은나이에다녔습니다.내년초에의사국가고시를치고1월중순경에의사면허를받을예정에있습니다.-그동안부모님의손을빌리기가죄송해서제도권대출을받았으며,한도가거의다되어가고민하다사이트에글을적습니다.-1월중순에은행대출한도가늘어나는것,2월중순부터병원에서인턴혹은여의치않으면검진이나요양병원알바를할예정이라서,상환에큰문제는없을거같습니다.</t>
  </si>
  <si>
    <t>대출신청목적:대출상환으로인한미납금정리기존대출금상환일자에납부를못해연체이자및신용도가더이상떨어지기않기위해대출을신청하게되었습니다.</t>
  </si>
  <si>
    <t>1.기존대출시티캐피탈:잔액480(이자29%)-월상환39만원2.주수입원연봉2600(월196정도)3.고정지출자동차할부(1200-3%월35만원정도)부모님지인에게빌린돈(500-3%15만원정도)아파트대출이자16만원-결혼할때부모님이전세로살게해주시면서이자는제가내고있습니다.작년에친구와함게일을하면서급여800만원정도떼였습니다.결론적으로4개월정도실직이나다름없었습니다.작년7월에지인의소개로현재직장에다니고있으며대구와경북출퇴근이라어렵지만차가필요하게되어경차로다닙니다.4.상환계획매월10일급여일이며공휴일이끼면하루이틀정도딜래이되기도합니다.한달치급여의돈이모자라카드도돌려막고빌리기도했지만이돈으로밀린체납금일부갚고,빨리상환하고여유좀찾았으면합니다.</t>
  </si>
  <si>
    <t>정확하고문제없이상환가능해요~~!</t>
  </si>
  <si>
    <t>안녕하세요저는33살의여성직장인입니다이번에독립을하여생활자금으로대출이필요하게되었습니다</t>
  </si>
  <si>
    <t>기대출은HK저축은행-400만미즈사랑-230만원캐싱-300만입니다한달에30만원정도의이자가나가고있고요.연체없이잘갚고있습니다주수입으로는월수입:150~200만부수익으로는음악입시생을레슨하는걸로한달에130만원현금수령하고있습니다항상앞만보며밝게살고싶은저에게기회를주세요실망시키지않고성실히이행하겠습니다</t>
  </si>
  <si>
    <t>더큰돈을벌기위해대출자금이필요합니다</t>
  </si>
  <si>
    <t>현재광주전자상가내에1층에위치한핸드폰/이어폰도소매매장을운영하고있습니다.인테리어를좀해볼까해서대출을받아보려합니다.더큰수익을위해서는자금이필요한대지금당장의제신용으로는어렵더라구요그래서소액이지긴하지만단기에갚을수있고그리큰금액이아닌600정도로택했습니다.</t>
  </si>
  <si>
    <t>현재신용상문제로1금융권대출이어렵다보니.제일은행에서200사금융에서700정도의대출을받고있습니다.받은지는오래되엇구요연체는없습니다.매장은보증금3천정도의월임대방식으로운영되어있구요사업한지는1년하구2개월정도지났습니다.물론이매장만이구요시내쪽에서는약2~3년정도의사업운영을해왔습니다.상환은600만원을29프로로해서12개월납입으로빨리처리하고싶습니다.물론중도상환을생각하고있습니다.사람인생에있어신용도란참중요하던구요..제뜻대로해볼려고한들자금없이는또힘들다고생각해봅니다.신뢰를바탕으로믿어보시고투자해주시면손해보실일은없다고생각합니다.피그말리온~효과를생각하면서..........</t>
  </si>
  <si>
    <t>정직하게잘상환하여투자자분들에게또다른즐거움을드리겠습니다.</t>
  </si>
  <si>
    <t>긴급생활자금으로제가족에게사용해야합니다.-아기병원비-그외생활비체계적으로계산하여반드시상환가능한금액을작성하였습니다.</t>
  </si>
  <si>
    <t>현재강원도원주시에재활용업체에서1년6개월간장기근속을하고있으며입찰관리및기계엔지니어로일하고있습니다.상환계획으로는고정급200+수당으로서현필수생활비를제외하고상환이원할이이루어져이렇게요청하는바입니다.4월말부터는배우자도소득생활을하니더욱더상환에는문제가없다고자부합니다.부모님들을돕다가신용등급이매우하락되었었지만투잡등으로전체상환하여일체기대출도없습니다.과거신용도하락의이력으로대출이힘들어이렇게작성하오니투자자분들에게절대해가않가고대흥,부흥할수있는발판이되겠습니다.한가장으로서이렇게작성하는것이부끄럽지만가족을위해부탁드리오니부디한번도와주십시오.감사합니다.</t>
  </si>
  <si>
    <t>경기도파주에서1종노래방운영중입니다가게운영자금으로대출신청합니다매출은많으나1종이라은행권대출이불가입니다</t>
  </si>
  <si>
    <t>현재기대출자동차할부1200정도있고캐피탈500정도있습니다.한달순익이700정도라서상환하는데큰어려움없습니다..</t>
  </si>
  <si>
    <t>가정생활자금이필요해서대출신청합니다.</t>
  </si>
  <si>
    <t>현재개인회생중이며월변제금70만원(24회차납입완료)팝펀딩월상환금15만원(8회남음)우리은행월상환금7만원개인부채월상환금30만원합:120여만원부채상환중입니다.급여는작년연봉기준4800만원이고세후월평균320만원입니다.현재제가개인회생중이라신용이얼마나중요한지알고있습니다.성실히상환토록하겠습니다.</t>
  </si>
  <si>
    <t>이사비용및지인상환</t>
  </si>
  <si>
    <t>지난4월초에무리하게전세자금을만들어이사하는바람에모든이사비용과부족한전세자금을지인에게빌려이사를하였습니다.은행권에서전세자금대출을받지그러냐~등등의말씀도들었지만,괜시리집주인에게아쉬운소리하고싶지않아서이렇듯도움을요청합니다</t>
  </si>
  <si>
    <t>사금융권1건400만원기대출있습니다.만기상환방식이라서이자만내고있구요.이자만은한16만원돈나가는것같네요.틈틈히보너스나상여금으로상환하려하고있습니다.</t>
  </si>
  <si>
    <t>합의금이필요합니다</t>
  </si>
  <si>
    <t>회사차를몰고외근일을하다가그만교통사고를내고말았습니다.제가자차가없어서자동차보험은없었구요개인보험도얼마전에해지한상태입니다..회사에이사실이알게되면징계를먹을게뻔하고요피해자는심하게다치진않았는데.제가실수한거라제가책임을지고싶습니다.전신용카드도안쓰고당장병원비에약간의합의금도필요한데발등에불이떨어졌습니다.도와주세요</t>
  </si>
  <si>
    <t>현대스위스저축은행에햇살론대출이력이있습니다.최초800만원캐피탈상환목적과개인생활비자금목적으로대출하였고이자+원금을매달연체없이납입하고있으며현재730정도남았습니다.반도체진공장비회사에현재3년넘게재직중이며~현장고객서비스업무를담당하고있습니다.월소득은230고정수입입니다.이중고정적으로나가는지출이핸드폰요금,생활공과금,고정적으로들어가는부모님용돈,대출금이자,식대그외생활비평균130정도지출하는듯합니다대출을하게되면이자+원금약18만원입금하고도80정도가남습니다이중비상시필요한현금자금남겨놓고30정도를저축을하면빠른시일내로상환할수있을거같습니다..</t>
  </si>
  <si>
    <t>부탁드립니다....</t>
  </si>
  <si>
    <t>너무급한사정이생겻어요..</t>
  </si>
  <si>
    <t>급하게필요한금액이생겼습니다.도움주시면감사하겠어요</t>
  </si>
  <si>
    <t>상환일을월급당일로정했습니다.성실하게연체없이갚아나가겠습니다</t>
  </si>
  <si>
    <t>건장한33살남자입니다</t>
  </si>
  <si>
    <t>집안사정으로인하여급하게돈이필요하게되어이곳에들리게됫습니다..몸하나건장하며열심히일을하고있습니다..믿고도와주신다면실망시키지않고열심히상환하겟습니다</t>
  </si>
  <si>
    <t>수입240~50지출휴대폰비10만기대출상환(러쉬14산와15)30만부모님보험비30만정기적금30만상환날짜에맞춰실수없시납입가능합니다신중히생각해보시고많은도움부탁드리겟습니다</t>
  </si>
  <si>
    <t>매달급여23일입니다.성실상환하겠습니다.</t>
  </si>
  <si>
    <t>기존대출이있습니다.성실납부중이고요.보험설계사를하고있습니다.회사를옮기면서전회사에서받던수당을받지못하다보니제로에서다시시작했습니다.갑자기변화된급여에적응하고급여회복에노력중입니다.회사를옮기고6개월되었네요.아직전급여에3분의1정도지만열심히노력중입니다.지난달과로로일을못했습니다.상환해야할이자와카드값이있습니다.이번달일은다행이마무리를잘하고있습니다.매월급여23일입니다.성실납부약속드립니다.제가늘고객들께성실한설계를안내드리는만큼책임감을가지고성실상환하겠습니다.</t>
  </si>
  <si>
    <t>타사대출상환월(이자+원금)약80만원(월마다금액이조금씩변화있습니다)아파트관리비18만원핸드폰22만원차량유지비약60만원인터넷및TV,전화4만원도시가스약7만원사무실월주차료10만원적금100만원보험료50만원월고정지출비351만원+카드대금78만원총429만원위사항으로지출있습니다.급여중머니옥션상환을우선하겠습니다.(2달지나면적금중도인출가능하니가능한데로빨리전액상환해야죠.이곳을먼저알았더라면타사높은금리를1녀년동안쓰고있지않았을텐데요.)온전히제글을읽으시고판단해주시는분들의신뢰를지키겟습니다.</t>
  </si>
  <si>
    <t>200정도가집에급하게필요해서신청합니다.제가군미필이고1금융권은행정규직직원입니다.군미필이라는이유하나로1,2금융권에서모두거절이났습니다..(군대를가도급여가나옵니다.)집에급하게200이필요해서신청합니다.감사합니다.</t>
  </si>
  <si>
    <t>타행에대출이전혀없고매달꼬박꼬박다갚겠습니다.</t>
  </si>
  <si>
    <t>제날짜에납부하는게제일중요하다고봅니다</t>
  </si>
  <si>
    <t>대출하게된목적은이번에집안사정으로부모님과떨어져서혼자지내게되었습니다그러면서지금까지모아둔돈으로집을마련하게되었구요이사오면서직장을구했지만아직한달이채되지않아생활비를미쳐생각지못한것이이대출을신청하게된이유입니다..</t>
  </si>
  <si>
    <t>다른곳에대출건은없습니다휴대폰미납같은것도없고신용카드는사용하지않습니다공장을다니고있습니다.들어간지얼마되지않아아직첫월급이들어오진않앗지만주야간을하면서150이상은받을것으로예상합니다월세30/식대15/휴대폰10/부모님께보내는생활비30고정적으로85만원정도가지출됩니다월급150-고정지출금85=65만원나머지금액은제가원래저금을하는금액입니다이금액을쪼게어늦지않게납부할수있습니다많은도움부탁드립니다읽어주셔서감사합니다</t>
  </si>
  <si>
    <t>어려운사정에서이제희망을보게되었는데이번고비만넘기게도와주세요.</t>
  </si>
  <si>
    <t>현재직장생활을하고있는데생활자금이어유롭지않아이렇게신청하게됩니다.부디도와주시면감사하겠습니다.</t>
  </si>
  <si>
    <t>현재4금융권400만원대출이있으나자유상환방식이라매달이자로13만원정도나가고있습니다.이외에월소득은180정도되는데.따로지출되는내역은공과금밖에없고요.성실히갚아나갈수있습니다.</t>
  </si>
  <si>
    <t>이번에대부업체말끔히정리하고싶어서여기도움을청하고자합니다.성실히갚겠습니다.</t>
  </si>
  <si>
    <t>결혼을하고애기도낳고하면서외벌이에지출은많고하다보니아래와같이대부업에대출을하게?습니다.채무통합하고싶습니다.</t>
  </si>
  <si>
    <t>1.주수입내역-월급여323만원,명절상여금130만원,현장수당30만원2.월고정지출내역-헨드폰15만원,주택담보대출이자15만원,현대캐피탈100만원,웰컴론33만원,산와머니15만원,보험금15만원총200만원3.대출이후상환계획-323만원중200빼고나머지총대출금값을예정입니다.</t>
  </si>
  <si>
    <t>어머니병원비도움좀부탁드립니다.</t>
  </si>
  <si>
    <t>부득이하게입사한지한달이조금안됐습니다.그래서대출은재직3개월이안돼서대출을받을수가없어서머니옥션이라는싸이트를알게돼서신청하게됐습니다.어머니가40대쯤에교통사고를크게당하셔서돌아가실뻔하다가기적적으로살아나셨습니다.그래서인지아직까지등뼈가휘어진채로그래도버셔야된다고하루종일서서하는아파트청소일을하시는데다리에무리가와서입원을하시게됐습니다.어머니도달마다들어가시는돈이있어서인지그렇게말려도형제들끼리조금씩보내드린돈으로는많이부족했나봅니다.제가조금더도와드렸어야하는데저도가정이있다보니그러지못했습니다.그래서이돈은어머니께꼭필요한돈입니다.지금배우자도취직할려고일자리를알아보는중입니다.믿고투자해주신다면상환날짜잊지않고열심히상환하겠습니다.</t>
  </si>
  <si>
    <t>지출내용입니다.생활비70만원공과금30만원보험25만원통신비8만원</t>
  </si>
  <si>
    <t>어머니백내장수술비용입니다</t>
  </si>
  <si>
    <t>갑자기어머니가눈이어두워지셔서병원에선수술을하지않으면한쪽눈은안보여질수있다해서급하게마련하게되었습니다</t>
  </si>
  <si>
    <t>12개월분납으로성실히갚도록하겠습니다5년동안직업군인도햇으며성실히직장생활하고있습니다직장은(주)올레물류센터에서1년6개월근무중이고(주)세정기업에서물류를받아인디안/올리비아의류를쇼핑몰과전국대리점으로출고/영업하는회사입니다회사직원은50명정도이고,세정회장님사모님이하시는회사이기에건실한회사입니다.</t>
  </si>
  <si>
    <t>대환대출입니다.</t>
  </si>
  <si>
    <t>급전도와주세요.성실히상환하겠습니다.</t>
  </si>
  <si>
    <t>지방에서올라와서친척집에서살고있는데이번에혼자따로자취방을구해야할사정이생겼습니다.그런데월세보증금이조금모자라서소액대출신청합니다.도움을주신다면성실히상환하겠습니다.</t>
  </si>
  <si>
    <t>월급300만원정도받고있고3개월마다인센티브100-150정도추가로받고있습니다.매월일정금액(20-30만원)상환계획이고,인센티브달에는여유자금으로추가상환할계획입니다.급하게돈이필요해서도움신청합니다.</t>
  </si>
  <si>
    <t>급여일이바뀌어서고생입니다.학원강사/과외강사프리랜서입니다.</t>
  </si>
  <si>
    <t>작년이맘때받은카드론때문에고생하고있습니다.우편물로카드론받으라고날라오길래좋다꾸나하고제개인출판사업(제가학원강사면서교재를제작하는일도하다보니욕심이생기더라구요)을해보겠다싶어500만원을12개월상환으로빌렸습니다.꾸준히잘갚아나가다가문제는갑자기학원을옮기고경기가무지안좋아지면서그나마괜찮던과외수업도엉망이되어제생활이망가지고나니상환이뜻대로되지않았습니다.돈이들어올때마다갚는다고갚았는데..현재100만원을갚아야하고..급여일은답답하게10일입니다.금요일이라그날갚아보겠다해도지점에넘어간상태라막무가내입니다..최대한빨리갚기위해이것저것찾아보다가..제가개인인간관계를정리한터라..주위에서융통할수도없고해서급하게100만원을빌리고이자는최고이자로올립니다.</t>
  </si>
  <si>
    <t>10일이급여일입니다.단과학원에서근무하고있는데,주말만수업을하고아이들이15명이라5:5비율제로150만원가량수령하고있습니다.그리고동영상강의기획일을하고있습니다.이는60만원가량들어올것이있습니다.그리고과외수업을다섯개하고있습니다.30만원짜리2개40만원짜리1개20만원짜리1개55만원짜리1개+기업체회화수업을이달중순부터진행하기로하였고,(한달에60만)그리고과외는계속구하고있습니다.(2개정도더)단과학원수업을시작한지이번이두번째달입니다.이번에덩치가컸던카드론만(한달에60씩)해결한다면밀리지않고충분히상환가능합니다.</t>
  </si>
  <si>
    <t>성실하게상환하겠습니다.도와주세요</t>
  </si>
  <si>
    <t>이사관계로보증금이부족하여신청하였고,3개월내로상환할예정입니다.</t>
  </si>
  <si>
    <t>이사를하게되었는데보증금이부족하여신청하게되었습니다.임대계약이만료되어이사를해야하는상황인데보증금이필요하게되어신청합니다.</t>
  </si>
  <si>
    <t>기대출은250만원이고실급여는200만원입니다.기대출상환금은월40만원입니다.생활비는공과금11만원,기름값15만원,통신비5만원,보험료20만원임대료30만원,기타15만원대출상환35만원</t>
  </si>
  <si>
    <t>갑자기집안사정이어려워져대출을하나둘이용하다보니신용등급이낮아지게되었습니다.이용하다보니점점고금리의대출로손을뻗게되어개인적으로돈을모을수없을만큼높은이율을감당하게되어도움을청합니다.연체는단차례도없었으며성실하게상환할자신있습니다.도와주십시오.</t>
  </si>
  <si>
    <t>급여는월170씩수령중입니다.현재월세,전기료,가스비,핸드폰비,식비,교통비등의최소지출외에는거의모든금액을대출상환중입니다.도와주신다면어떤일이있어도연체없이상환하겠습니다.</t>
  </si>
  <si>
    <t>여동생결혼의로인해대출신청을하게되었습니다.</t>
  </si>
  <si>
    <t>이번달말에여동생이결혼을하게되어결혼비용관련오빠라서조금이라도도움을주고자신청하게되었습니다.</t>
  </si>
  <si>
    <t>기존대출은광주은행1000만원대출이있는데1년은이자만납입하고그후1년후부터원리금균등상환이라내년3월까진매달이자2만원정도만납부하고있습니다.현재호텔에서일하며한달에150만원월급을받고있습니다.도움을주신다면매달성실히납부할것을약속드립니다.</t>
  </si>
  <si>
    <t>어머니께이번달에300만원드리기로약속한게있어서대출신청합니다.</t>
  </si>
  <si>
    <t>저는부천에서직장에다니고있고고향집에어머니혼자계시는데몇년전에고향집에수도관교체때문에어머니께서같은교회지인분께300만원을빌리신적이있습니다.매월그분께이자만드리고계셨는데그분이올해10월달(이번달)에목돈필요한일이있어서원금을갚아달라고하셨나봅니다.어머니께서도그얘기를3월달에저에게미리말씀을해주셨고저도회사사장님이한달에30만원씩따로모아주고있는게있었고기간도여러달여유가있던상태라서어머니께제가해드릴테니걱정하지마시라고확답을드렸었습니다.그런데9월달에저도갑작스레다른곳에목돈이들어가게되어서모아둔돈을다사용하게되어이렇게여러분들께대출신청을합니다.</t>
  </si>
  <si>
    <t>--현재존재하는대출정보--현재존재하는기존대출은전북은행380만원(이자만납부,월45,000원가량)HK저축은행280만원(이자만납부,월43,000원가량)이렇게남았습니다.--직장및직무정보--직장은웹에이전시이고,저는개발자입니다.현재다니는직장에서근무한지는2년8개월되었습니다.급여는기존180만원에서지난달에인상되어현재200만원입니다.급여통장에는보통월100~140만원가량찍히는데제가스스로돈을잘모으지못해서사장님이대신모아주십니다.사장님과서로무척신뢰하는관계라서같이오래일하기위해제금</t>
  </si>
  <si>
    <t>대출금을정리하고싶습니다.</t>
  </si>
  <si>
    <t>일시작한지3개월된초보사회인</t>
  </si>
  <si>
    <t>대학다니다가공부가안맞아서학교를관두고막상일을시작하니그전에썼던휴대폰비빌렸던돈이것저것나갈게많아3개월일하고도생활비가모자라서소액대출신청합니다</t>
  </si>
  <si>
    <t>1.주수입내역-삼성중공업협력업체다니는중이고월140만원정도고정으로들어옵니다2.월고정지출내역-대출은모두상환했고휴대폰비(사용했던휴대폰해지후기계값이많이남아좀많이나오네요)30만원생활비20만원보험비10만원3.대출이후상환계획-급하게지금당장100만원정도의돈이필요해빌리는거고매달원리금균등상환으로갑도록하겠습니다</t>
  </si>
  <si>
    <t>보험회사.관공서수의계약납품업체입니다.</t>
  </si>
  <si>
    <t>저는개인사업자로써..보험회사.A.L.M외에관공서몇군데와기업체몇군데수의계약으로일상생활용품부터집기답례품식품일용잡화거의모든품목을도,소매로납품하는도,소매업체입니다.이번에본의아니게이렇게신청을하게된이유가.작년부과세32500만원에올해상반기19700만으로매출이올랏고이번하반기에는25000만가량됩니다.매달거래처에서결재는받지만한달가량밀려서70~80%결재를받는시스템이라서아무래도잔액이조금씩물려잇는게잇어서현금융통이원할하지못한게현실입니다.특히올해여름부터갑자기결재도조금씩지연되고덜되고하는상황에저희어머니가심장수술을하셧는데갑자기쓰러지시는바람에병원비충당에돈들어가는일들이힘들때는왜이렇게더많이생기는지결재가조금씩밀려들어오니깐이것저것조금씩밀려서세금부과세도아직못내서밀려잇는상황입니다.더군다나이번12월은보험회사기업체연말회계년도라는이유로이달결재금액이모두다음달로연기가되는바람에현재거래처에서결재를못받고잇는상황입니다.저희같은개인사업자는결재가안들어오거나입금이안되면생활이안되는데그런힘든상황도모르고거래처담당자들은미안해요다음달에본사에서운영비판촉비들어오는데로결재해드릴께요이렇게말하고끝내버립니다.야속한사람들이죠.남의속도모르고....제가보통한달에2000~3000만가량거래처에서결재가들어오는데이번12월엔현재400이전부입니다.다음달설날이잇어서대목을봐야하는제입장에서지금현재로서는다음달장사포기해야할상황에놓여잇어서가슴이답답하고죽어라죽어라하는구나하는이막막한심정미칠지경이라서답답한마음에글올립니다.보통저희쪽하시는분들은5월행사가많은달과추석그리고설이일년장사의50%이상을차지하기때문에저로써는어떻게해서든지이힘든달을이겨내서설대목장사를해야할입장입니다.제가물품을가져오는공장들에서는다음달장사하려면무조건물품대금전부현금입금해줘야하고현금입금해주고나서야물품을받아볼수잇기때문에공장쪽에선외상거래가안되기때문에돈없으면장사를하지말던지비싼이자라도쓰고빌려서라도현금이절실히필요합니다.현금을주고물품을대량으로받아와서거래처에납품을해야이윤을얻고결재를받을수잇기때문에제입장에선조금비싼이자를주고서라도어떻게든장사를이어가야하는상황입니다.이달12월에일부라도거래처에서결재가들어와도이렇게힘들지는않을텐데결재는안들어오고다음달장사하려면대책도잇어야하고지금미혼이나혼자몸이라면다음달장사포기해버리고다때려치워버리고싶지만가정이잇는사람이라서포기할수도없고어떻게해서라도물건납품하고이윤을얻어서그걸로생계유지를해야하는상황입니다.제물품납품마진율이보통25%에서28%정도되고보통설날매출에5000정도되니이번설엔22%에서25%정도이윤남긴다생각하고나머지를이자로부담하려고합니다.제가개인적으로는장모님을모시고살고맞벌이하는부부지만아들이셋이라서제어깨가무겁습니다.눈에불을쓰고어떻게해서든지열심히납품하고벌어서행복한가정이지속됫으면하는바램입니다.아무쪼록이힘든시기잘헤쳐나갈수잇도록많은도움부탁드리겟습니다.</t>
  </si>
  <si>
    <t>1.주수입내역-전자세금계산서발행으로보통한달2000~2500사업자통장으로입금되구요.카드는200~300정도입금되고소매로하는보험회사사원들설계사들에게소매로판매하는건거의현금이나이체로200~300정도됩니다.제가아내한테생활비를250정도주는데요제휴대폰식대기름값경비는매달60만원정도카드결재가되는건카드로결재하고아내가카드결재를해줍니다.후상환계획-제평균한달수입이600~700정도되는데요생활비250은행.저축은행기타대출받은거원금균등상환으로120만원가량들어가구요사무실은보증금1000에일년사글세280이라먼저선지급해서월임대료는안나갑니다.사무실집기인터넷전화공공요금한달에10만원가량되구요제개인적인용돈30만원그리고나머진거래처잔액으로다들어갑니다..제거래처잔액은12월20일현재A보험회사1200만L보험회사600만M보험회사4800만법인회사개인300만관공서는구체적인이름을말씀드리기가좀그래서500만상환계획은제가이번12월결재못받는금액이다음달1월20일이넘으면결재를받을수잇기때문에이달결재받을금액과다음달결재받을금액을한꺼번에받으면1월말경이나2월초경에는현금이다른달보다는많을걸로예상을합니다.제통장내역을보시면입금들어오는금액과일자가다잇으니확인해보시면잘아실거라생각이됩니다.위에서말씀드렷는데설대목장사가제몇개월매출과비슷하기때문에설대목마진율을조금낯춘다생각하고그걸로이자부담하고6개월균등신청하겟지만1월말경부터2월초까지결재들어오는거확인하고아무래도두달치결재가같이되니깐보통달보다는1000~1500정도는더결재가들어올거라예상해봅니다.그렇다면6개월까지균등분할상환은잡앗지만.1월말경에700만정도2월경에800정도상환해버리고3월에500이렇게해서3개월안에전부상환할계획입니다.저도도움을받고돈여유잇으신분들은투자해주셔서이윤을좀보시고상부상조하는좋은삶이됫으면하는바램입니다.</t>
  </si>
  <si>
    <t>생활자금이긴급히필요하여대출을신청합니다.</t>
  </si>
  <si>
    <t>긴급하게자금이필요하여신청을합니다.</t>
  </si>
  <si>
    <t>1.주수입내역-매월20일월급여250수령2.월고정지출내역-기존대출금상환약180만원,식비등생활비40만원3.대출이후상환계획-월급여및상여금으로상환할계획임.곧상환되는여러건존재</t>
  </si>
  <si>
    <t>차량수리비가필요합니다.</t>
  </si>
  <si>
    <t>대기업부장입니다.고금리(39%)대부업부채상환목적입니다.</t>
  </si>
  <si>
    <t>고이자의2금융대출을환승하여신용을높이려고신청하게되었습니다</t>
  </si>
  <si>
    <t>고금리대출금상환</t>
  </si>
  <si>
    <t>고금리대출상환목적</t>
  </si>
  <si>
    <t>대환대출이필요합니다.</t>
  </si>
  <si>
    <t>상환</t>
  </si>
  <si>
    <t>부탁드릴께요</t>
  </si>
  <si>
    <t>성실상환자입니다.</t>
  </si>
  <si>
    <t>안녕하세요!</t>
  </si>
  <si>
    <t>투잡스사업확장</t>
  </si>
  <si>
    <t>지난번대출신청에보내주신신뢰와성원에감사드리며경매규칙을잘몰라다시올립니다.52세로건강하며본업은수입품타이어펑크방지제를판매하다가단가가너무높아2년간연구끝에개발에성공하여5년간닦은영업기반위에월2일정도아내와작업하면월수300만원정도됩니다만빚을갚아가는중이라생활이빠듯하여2개월전부터집근처경치좋은길가에트럭위에예쁜모양의가게를올려좀색다르게돈까스와원두커피를전문으로하는레스토랑형의가게를900만원들여완전한주방과집기를갖추고"고갯마루"라는상호로영업하여현재월100만원정도의수입을올리고있습니다.900만원은저의총재산이다보니젊은시절미치도록심취했던클래식기타와주말이면아는연주자들을초청하여작은음악회를열고동요부르기등을하여감성적이고낭만적이가게로서명물을한번만들어보고자합니다내외부인테리어보강과주변시설(몽골천막)과앰프시스템악기등을구비하는데자금이필요합니다저희가게돈까스는아내와제가수백번튀기고시식시켜만들었으며손님들이호텔급이라고들합니다1년정도후면월300~500만원정도의수입이되리라봅니다참고로저는고1아들하나있고옥션에는구매자최고등급인VIP이며대부업체이자와카드는한번도연체한적없습니다양산시원동면화제리화제교회찬양단을맡아봉사하고있습니다.지출이많으면생활비를절약하여사는것이습관이되어서대출금상환에는전혀문제가없으리가확신합니다.많이도와주시고성원해주십시오열심히벌어서성실히갚겠습니다.감사합니다.</t>
  </si>
  <si>
    <t>[재신청]사금융상환~꼭도와주세요~!!!</t>
  </si>
  <si>
    <t>자연유찰되어서~다시신청합니다...많은분들큰관심주시고,도움주셔서..정말감사드립니다..~^^처음이사이트를접하면서...정말이렇게까지해야되나하는생각많이들었습니다..그러나~현실이..사금융대출과사금융조회건수로..아무곳도대출이안되고..다른금융권에서도..3개월만거래내역과신용평점을올려보라고하더군요..처음대출신청하고가슴이두근거렸었는데..그래도..많은분들이도움주셔서..그것만으로도많이흐믓했습니다...지난번신청할때글입니다..현재35세/미혼이구요~현재보험TM팀장을맏고있습니다..~월급여는250만원이상이고,3개월단위로보너스달에는350만원정도해서..연봉3천만원정도입니다..갑작스런집안일로~남동생이사고를쳐서합의금을해줘야되는데현금이많이필요하더라구요..남한테아쉬운소리안하고빨리받을수있는곳을찾다가..작년11월경.TV광고를보고사금융쪽으로빠른대출이란말에쏠깃해서스타상호저축은행과러시앤캐쉬쪽으로대출을받고..사금융조회가좀많아져서신용도가급격히하락을했습니다..원인은..사금융들을조인해서해주는중계업소쪽으로주민번호가들어가서..대출받지도않은곳까지..다조회가들어가있었습니다..신용도는급격히하락을해서..회사내신용대출도현재는아예안되는상황이고..(3백만원이하로소액으로대출받으면,조회기록에안뜨고,신용조회하는것은자기네들끼리만확인되고조회기록에안남는다는말에쏠깃해서..)현재,1월쯤에일부는갚았고..월급여중에서캐피탈과사금융쪽으로매월120만원정도상환하고있구요..~생활비로50만원정도사용하고있고,보험이나적금쪽으로60만원정도나가고있습니다..현재,씨티캐피탈45만원,원캐싱22만원,러쉬앤캐쉬22만원,미래크래딧28만원상환하고있습니다..캐피탈외에는모두연이율이66%이기때문에..-우선300만원정도이곳에서대출이되면..2곳은정리할수있을것같습니다..-&gt;**우선100만원은이달급여로준비했구요..그래서200만원만추가대출신청합니다..월30~40만원정도는추가로상환이가능하구요~신용을지키면서,사금융조회나대출이얼마나치명타가되는지절실히느꼈습니다..8월에승진을앞두고있습니다..정말연체안하고..급여일이25일이기때문에,원하시는이율대로잘입금하겠습니다..~잘해결될수있도록큰도움부탁드립니다..~</t>
  </si>
  <si>
    <t>여러분들께진심으로부탁드립니다.</t>
  </si>
  <si>
    <t>안녕하세요.제소개를하자면올해27세(남)이고,현재대학4학년(경영학과)에재학중입니다.우선투자를받게되든못받게되든가를떠나이런곳을알게되어기쁩니다.저는긍정적인성격을가지고있어서힘든일이있어도어지간하면웃으려고노력하는스타일인데이런제가요즘들어저도모르게혼잣말로힘들다소리가자주나오고웃음도점점잃어가고있네요.제가인생의반도안살았고,여기계신대부분저보다손윗분들이시라어이없어하실지도모르겠지만그만큼이나부쩍대출금으로인해많이힘듭니다.어린나이에학생이무슨대출을받았나의아해하실것입니다.저는2년간방위산업체에서근무하면서모은돈으로작년에사업을시작했습니다.사업으로인해대학에재학중임에도불구하고그때당시지금사업을안해보면언제해볼까라는생각을하고수업은야간으로옮기고사업을시작했습니다.제가했던것은고령자분들이점점늘어나비전이좋다고시작하게된것이간병인파견사업이었습니다.그러나자금이부족해은행에대출문의를한결과대출이안되어저축은행과대부업체에대출을받게되었습니다.결국대출은받았지만커다란매출성장을이루지못하고1년만에사업을접게되었습니다.물론가장큰이유는저자신이겠지요.결과는어떻게됐든사업에대해평생후회하고살지않게된점은다행으로여기지만대출금리를감당하기가너무버겁네요.얼마전부터는중학생세아이에게과외를하면서용돈을제외하고는모두상환을하고있습니다.(월90만원)또,지금은방학이고과외수입만으로는적다고생각해평일에할수있는아르바이트도물색중입니다.대출내역은솔로몬저축은행300만원,웨이론300만원(현재200만원),산와머니100만원입니다.이러다보니이자내기에도현재로서는빠듯한상황입니다.소득증빙이안된다는것이여러분이나저나걸리는점인데요.기대출금액은많지만8월중순경에정부학자금대출(400만원정도)을받을예정이기때문에이곳에서만약대출을받게되더라도상환하는데에큰문제는없으리라봅니다.이미대출승인이된상태이고등록일에대출실행될예정입니다.그래서조금이라도돈을더아끼고자술,담배끊은지도어언한달이다되어가현재용돈으로빠져나가는돈은핸드폰비,교통비,식비정도입니다.(10~15만원)이글을보시는분들께서저와안면이없는데어떻게투자를할수있나하실수도있겠습니다.음..제가투자자입장에서라도그럴것같네요.하지만제입으로말하긴좀그렇지만저의성실함과사람과사람과의신용은보장합니다.저는대학에들어서부터등록금을힘들게버시는부모님께용돈까지손을벌리는것이싫어제가스스로일하면서용돈을해결했습니다.그후신검에서보충역판정을받은저는계속제힘으로해결하고제대해서제사업을해보고싶었던마음때문에방위산업체생산직에서26개월간근무했었습니다.그리고제꿈도이루고잘살고자비록결과는안좋았지만작년에사업을시작한것이고요.이글로저를제대로나타낼수는없겠지만그동안그누구보다열심히살았다고말씀드릴수있습니다.비록사업으로인한대출로신용등급이8등급까지떨어졌지만사람들과의약속은반드시지킵니다.혹시저에게투자하실분이계시다면더욱열심히살아가라는뜻으로새겨듣고그뜻대로더욱열심히살고투자자분께서는안정적인수익이발생할수있도록대출금상환에있어서도철저히할것임을맹세합니다.신용등급이많이낮아제가원하는대출금액은아니지만현재로서는단돈천원도아쉬운실정입니다.제글을읽어주신많은투자자분들게다시한번부탁드리겠습니다.혹시나궁금하신사항이있으면쪽지보내주시고글솜씨없는저의장문의글을읽으시느라귀한시간내주셔서정말감사드립니다.모든분들항상가정에행복이함께하길기원하겠습니다.^^</t>
  </si>
  <si>
    <t>정말돈구하기힘드네요..</t>
  </si>
  <si>
    <t>우선저는영어를가르치고있습니다.아직입사한지2달째접어들어가고있는데..신입이라월급이50만원뿐이되질않습니다.저희는수업수당으로돈을받기때문에기본급이없구요..신입일때는거의50만원으로3개월간월급이나오지요..이것으로생활을하기가너무힘이들어이렇게글을올립니다.매일아침에출근해서수업이많은날을10시에도퇴근을하는데..월급도많이못받고힘이들지만.조금만더해서아이들가르치고월급도잘받기위해버티고있습니다그전에는돈도못벌고학생신분에일을못하여서계속생활비를카드현금인출기로조금씩꺼내쓴것이지금은말도없이불어났고..아무것도할수없게되었습니다.알아볼때로알아봤지만.아는분께서그래도이곳이제일낳을꺼라고말씀을하시더라고요..저는솔직히잘모르지만.부탁드립니다.일은힘들고..돈은벌리지도않고..그렇다고여자가할수있는막일을할수도없습니다.다음달부터는그래도학생수가늘어서월급이조금은오를것같습니다.제게조금만희망을주시면안될까요..?돈을내야하는독촉전화도무섭고..지금저에겐쓸수있는돈조차도없구요..부모님께손벌리는일은못하겠습니다..부모님도힘이드시는데..그리고저월급잘받는다고말도해놨는데..혼자조금씩일해서갚고싶습니다.조금만도와주십시오!항상틈나는데로아르바이트를하면서용돈벌이를했지만지금은너무바빠그것조차힘이듭니다..</t>
  </si>
  <si>
    <t>재신청또합니다이번엔꼭점.................</t>
  </si>
  <si>
    <t>저는올해24살남입니다현제밤에일을하고있습니다한달150이상벌고있음니다일한지는한달됩니다지금집안사정이좋지가않아서밀린세금좀낼려고합니다어머니와둘이사는데세금독촉에실려힘듭니다한달에미루지않고꼬박꼬박원금과이자잘넣게습니다부탁드립니다꼭도와주십시요정말약속어기지않겟습니다.다시한번부탁드립니다제가열심히일하고있으니정말미루는것없이꼬박꼬박잘넣겟습니다여유가된다면저두여기에한번투자를해볼생각입니다이번일만잘해결하면말입니다잘부탁드립니다</t>
  </si>
  <si>
    <t>곡좀도와주세요..</t>
  </si>
  <si>
    <t>안녕하십니까?저는일반개인사업장에다니는임경은이라고합니다.다름이아니오고급하게돈이필요하게되어서이렇게글을올리게되었습니다.현재200만원정도가필요한데50만원은제가가지고있습니다.돈이필요한이유는병원비입니다..꼭좀도와주시면연체없이잘갑겠습니다.</t>
  </si>
  <si>
    <t>카드결제자금이부족합니다...도와주세요...</t>
  </si>
  <si>
    <t>안녕하세여..급히카드결제자금이필요해서글을올리게되었습니다..매달20날카드결제요금을부과하고있었는데..예상치못하게..17일에돈들어갈일이생겨서..20날결제하려구했던금액을써버리게되었습니다..올해나이27살이구여..2달전까지극장에서영사기사로만3년정도일을하다가..다른극장으로옮기기위해..휴직상태입니다..이번년도에는차사고를2번이나나서자금이많이들어가게되었더니..신용상태가좋지않게되었습니다..하지만..지금까지연체없어..원금/이자를모두갚아나가구있구여..이번..카드결제때문에..연체가될것같아글을올립니다..제발..제발..도와주세여..정말급합니다..꼭빠른시일내에갚도록하겠습니다..부탁드립니다..</t>
  </si>
  <si>
    <t>조금만도와주시면감사하겟습니다.</t>
  </si>
  <si>
    <t>사금융을지금쓰고잇는데너무월급에서내는게뻐뜬합니다..조금만도와주세요...사금융값고싶은데대출이더이상은안된데요...정말열심히살려고노력하는데..너무힘이드네요...조금만도와주시면감사합니다정말....</t>
  </si>
  <si>
    <t>사금융을쓰고있는데빨리갈아타고싶습니다연체없이잘상환하겠읍니다</t>
  </si>
  <si>
    <t>현재씨티캐피탈220러쉬앤캐쉬300산와머니150합770만원입니다.월이자와원금을갑고있습니다연체는한번도없구요.씨티꺼는450만원3년해서지금2년정도갚았구요지금병원서월급세금빼고180만원수령(월1번있는당직포함)세금포함196만원이구요새벽에풀무원녹즙배달로50만원합계월230만원입니다.부탁드리겠습니다...도와주세요연체없도록하겠습니다.</t>
  </si>
  <si>
    <t>재신청합니다(사금융완전탈퇴!!)</t>
  </si>
  <si>
    <t>안녕하십니까?전에유찰되어다시신청합니다.자동유찰시저에게투자를해줬던투자자님들감사합니다....인천부평에서개인사업체를운영하고있습니다.전에도머니옥션에서대출승인을받아상환잘하고있습니다...예전의신용도때문에개인의지와는상관없이은행권이라든지2금융권에서도대출이힘드네요현재대형프랜차이즈어학원의협력업체로개인사업을운영중이며11월이면은회수로3년째입니다.지금까지잘운영을해왔고작년매출신고는4억2천조금넘게신고를했습니다...직원은4명데리고있는데2007년이어학원쪽의비수기라약간의사업자금이원활하지가않네요..그렇다고해서회사가힘든건아닙니다...사금융쪽대출이다보니이자가너무비싸고아깝다고생각이많이듭니다...다른쪽에서도대출을알아볼수도있는데...내년에사업확장문제로1금융권(신보)에서대출을받아야하기때문에조회기록에민감합니다.....현재매출에서고정비와운전자금제외하고제가가용한금액은한달에적게는250만원~300만원정도이니상환을하는데는문제가안될거라생각이됩니다...여러투자자님의많은관심과투자를바라며필요하다면은재무제표를첨부하겠습니다...</t>
  </si>
  <si>
    <t>환승론으로재신청합니다~</t>
  </si>
  <si>
    <t>안녕하세요저는부산에서방문교육지사를운영하고있는28살여자입니다.저번에이곳에글을한번올린적이있는데이자율을낮게책정해서유찰되어상향조정하여다시금머니옥션에글을올렸지만100%낙찰되지않아이렇게환승론에글을올립니다.아랫글은지난번올렸던사연과상환방법입니다.현재저는선생님을관리하면서저또한수업을함께뛰고있습니다.물론지사장이라선생님들관리만해도되는이점은있지만선생님들과함께뛰면서실무에강해지기위해함께수업도하고있습니다.대학재학시절아르바이트로아이들을가르치는일을했었습니다.아이들과함께하는시간이좋고아이들에게가르침을주는것이아니라오히려제가아이들에게순수함과깨끗함을배울수있어직업으로선택하게되었습니다.교사로일을하다지사를개설하였습니다.이때제가모아놓은돈과부모님의투자로지사를개설할수있었지만마음과같이사업이란게쉽지가않더군요.여유자금없이시작한것이제가신용이떨어지게된이유입니다.지사개설후운용자금이필요했지만사업시작한년수가모자라캐피탈과저축은행등에서탈락이되었습니다.그래서사금융에도움을받았습니다.처음아무것도모르는상태에중개업자를통해대출을받은게저의큰실수였습니다.사금융연체없이진행되어오다올해수입이늘어세금신고를했는데소득금액증명원발급이되어캐피탈에서진행이된다고지인이말씀해주시더군요..그래서현대에서진행을했지만1차심사시800만원한도가나왔지만최종심사에서사금융조회건수때문에탈락되었고현대에서진행도와주셨던분이대우는사금융건수에관대하다하여그쪽에다시의뢰를하였지만그역시사금융조회건수에서탈락되었습니다.1000만원한도에연28%나왔지만조회건수에서탈락되었다고이제더이상사금융조회건수를늘리지말고신용관리를하란말씀을들었습니다.그후에또한번조회가들어갔지만역시나조회건수로탈락되었습니다.신용이란것이정말떨어지는건한순간이지만올리는건정말어렵네요.7개월가까이신용관리를했는데캐피탈사와사금융조회로신용등급이2등급떨어졌습니다.현재사금융러시앤캐쉬229000원콜렉트19만원산와머니28만원씩들어가고있습니다.산와는기간이얼마남지않아빼구요.러시와콜렉트를정리하고싶은데400만원으로모두상환이됩니다.러시와콜렉트를더하면총419000원입니다.이금액또한연체없이납부했지만이율이너무높아저렴하고안정적인곳에서환승하고자합니다.올봄에청혼을받았지만미래를약속한그사람에게제빚까지떠보태어지는것같아제가빚을모두갚고결혼을하자했습니다.결혼도중요하지만그사람에게제가노력하는모습을보여주고싶었습니다.그사람역시사회생활한지얼마되지않아돈을모아놓은것은없지만제빚을갚아준다고했지만제가싫었습니다일시적으로돈을갚아결혼일을앞당길수있겠지만그사람을볼때마다제마음속에미안함이자리잡을것같아거절하였습니다.그래서결혼을미뤘습니다.언제가될지는몰라도제가빚을다갚고결혼하겠다라고말했습니다.저에겐금액차이는얼마되지는않아도그사람과함께행복을꿈꿀수있는시간이앞당겨지는겁니다.그만큼그시간이제겐소중합니다.사금융연체없이상환하여사금융회사에서여러번전화가옵니다.거래가좋아증액이가능하다구요연체부분에서는제가하고있는이일만큼제가사랑하는사람과꼭행복해지고싶은이마음을믿어주시길부탁드립니다.사금융과비슷한금액이지만시간을버는만큼저에겐그만큼절실한기회입니다.이기회를놓치지않게투자자분들이도와주셨으면하는마음입니다.사진은저와결혼할사람의모습입니다.여름휴가때근처바닷가에서찍었습니다.</t>
  </si>
  <si>
    <t>현재직장에3년이상재직중입니다.중간에6개월정도학업때문에퇴사를해서그렇지실제지금다니는회사에서6년정도근무중입니다.어릴때카드를무분별하게사용해서빚을지게되었습니다.또처음인터넷에대출을신청한곳이사금융회사였습니다.뭣모르고사금융을받고보니사금융조회가있으면후에도사금융에서밖에대출이안되더라구요하여지금까지고생을하고있습니다만상여금받는대로계속상환중입니다.일전에1000만원을사금융상환용도로신청하기도했습니다.허나낙찰되지못하였고또여유자금이생기는대로,상여금이조금씩나오는대로사금융부터열심히갚고있습니다.은행대출이1200만원정도있는데집안사정상전세자금을빼주기위해제가신용대출로받아서전세금상환으로사용하고부모님께서상환중이시구요.제가실질적으로대출상환을부담하고있지는않습니다.저축은행2군데도신용정보상에는400,300으로뜨는데400만원짜리저축은행은이미300만원은상환하고현잔액100만원과다른한군데280여만원이있습니다.100만원잔금남은저축은행상환이불가피하게되었습니다.씨티파이낸셜대출도월20여만원정도한번도연체없이사용중입니다.씨티파이낸셜에추가대출을받아사금융을상환하려했으나기존채무과다로거절되었습니다.한국증권금융에서2200만원대출로잡히는건회사가코스닥에상장하며우리사주를구매하는자금으로사용되어보증및이자지급을회사에서하고있습니다올11월말일이면예수기간1년이지나판매가가능합니다,.우리사주를처분하면저축은행및이곳에서대출을해주시는금액을조기상환할예정입니다.현재사금융이500여만원남았습니다.솔직히매달이자때문에좀버겁습니다.또이번에형제중하나가결혼을하게되어좀더빠듯할것같아이렇게신청글을올립니다.12월경에많은사금융정리가가능할것같으나그전에동생결혼식이있고하여이렇게신청글을올립니다.두서없이적었는데대출을해주시면400만원중100만원은만기가도래되는저축은행대출금을상환할꺼구요나머지300중200은사금융을상환할예정입니다.100만원은솔직히그동안빚갚느라고돈을거의모으지못했습니다.하여동생결혼자금으로좀쓰고...12월초주식판매가능시점이돌아오면주식을연말안에처분하여나머지사금융과대출해주시는분의대출금을원하시면미리정리할예정입니다.지금까지당장제가쓸돈이없더라도사금융이고저축은행이고연체한적없습니다.1월10일과2월5일에상여금이나옵니다1월10일엔주식배당금조로150여만원이나오고2월5일엔올해성과급이나옵니다기본100%는확정이고초과매출달성금에따라PS/PI가지급됩니다.절대믿고대출해주시는분들께연체라든지그런걱정없이상환할자신이있습니다계획대로올해열심히대출금갚아가는과정이고올해가지나면어느정도정리가될꺼라계획했는데동생결혼등의예상치못한상황과저축은행대출금100만원을연말까지연장을해주시기로했는데회사명에바뀌면서상환해야한다는통보를받아이렇게글을올립니다모쪼록믿음으로대출부탁드리겠습니다.거듭말씀드리지만절대연체나어떤문제없이잘상환할수있다는약속감히드립니다.</t>
  </si>
  <si>
    <t>사금용상환할려구요</t>
  </si>
  <si>
    <t>저는현재기능직공무원10급재직기간은3년5개월정도이고요연봉은2100만원정도됩니다.월평균150만원정도통장에들어오고요보너스달은2백만원정도들어옵니다은행에서대출은이미받앗고요더대출을받으려고중개업자한테신청하엿더니중개업자가제서류를가지고캐피탈및사금융여기저기에서류를넣어서조회건수가만아지고등급이만이떨어?습니다그래서더이상대출을받을수가없어서여기에신청합니다요번에신청하는금액은200만원이고요,용도는러시앤캐쉬사금융상환할려고합니다아무생각없이월급날되면사금융20만원정도가나가는데이자가49%나가는게넘아갑다는생각이들어서신청합니다사금융갚고남는금액2-3만원정도는지금6살짜리딸1명이있는데요딸유치원학용품(준비물)쓰는데보태려고신청합니다여러분이도와주시면저는사금융갚아서조코남는돈으로딸학용품(준비물)사는데보태서조코여러분이읽고그냥지날칠수도있지만저한테는여러분의작음도움이저에게는큰힘이됩니다......*상환계획현재한달에시티은행34만원대우캐피탈19만원농협공무원퇴직금담보대출이자만1만원저축은행25만원생활비30만원사금용러시앤캐시20만원정도나가고있습니다사금용러시앤캐시20만원나가는걸로상환하면아무런무리없습니다..*특이사항저는여태카드연체한적한번없고대출금도잘갑아나가고있습니다밀리지안코신용을잘지켜꼬박꼬박12개월로나눠서잘갚아나가겟습니다</t>
  </si>
  <si>
    <t>카드대금을상환하고싶습니다.</t>
  </si>
  <si>
    <t>카드대금을상환하고싶습니다.현재은행권대출을집안사정으로인하여대출을받았고나머지는제가급하게돈이필요해서대출을받았습니다.자세히알아보지못하고중개업자를통해서대출을받아조회건수가많이있습니다.여태까지연체는단한번도없었습니다.간혹주말이상환날짜가겹쳐서2~3일정도늦은적은솔직히있습니다.대출해주시면정말성실하게연체없이갚아나가겠습니다.</t>
  </si>
  <si>
    <t>사금용대출금정리</t>
  </si>
  <si>
    <t>저는국민은행500백씨티파이너셔널2006년당시800에서현재400남아있고요,사금용에300백있습니다.2006년차용당시사금용이자율이65%라서하루빨리저금리로갈아타고싶습니다.많은관심부탁드립니다.연체기록은2006년씨티은행1일연체한적있고그후론전혀연체기록없습니다.</t>
  </si>
  <si>
    <t>한달한달생활이힘이듭니다.</t>
  </si>
  <si>
    <t>3개월여전에머니옥션에서대출을받은적이있습니다.또여기문을다시두드리게될줄은정말몰랐네요.투자자님들이보시기에도지난번에빌려줬는데또빌려달래나하시는생각하실거는거압니다.하지만비록3회차였지만단하루의연체도없이상환했으며곧돌아오는1일에4회차의상환대금도준비해뒀습니다.지난번제글을보신분은아시겠지만운영하던쇼핑몰을접고작년10월29일부터회사에출근하고있습니다.연봉은2700이구요.조금먼얘기일수도있지만3월이면팀이다시나뉘게되어직급이한단계높아집니다.연봉도소액이겠지만오를예정이구요.어머니의빚해결과제쇼핑몰운영비를하려고받았던카드론은2개중1개는(150여만원남음)올해7월1일에,또나머지1개는(250여만원남음)10월1일에만기가되어모두갚게됩니다.물론지금까지연체없었구요.지난번대출신청을하였던이유는어머니께서다치셔서운영하시던식당을닫게되고어머니가쓰셨던일수와제쇼핑몰운영비하느라썼던카드론의일부상환과첫월급전까지의생활비를위해서였습니다.어머니께서는그후로2차례의손목의신경쪽재수술을받으셨고서울로올라와저와함께지내십니다.어머니께서수입이없으시니재수술비용과물리치료및통원치료비용을모두제가감당하고있습니다.그리고지금어머니께서치과치료를받으셔야하는상태인데못받고계십니다.제카드한도가조금만더여유가있었다면긴할부로라도끊어드릴텐데상황을아시니괜찮다고,안가셔도된다고만하십니다.월급210여만원을받고있지만지금상태라면앞으로2~3개월간은정말너무힘에부칠것같네요.여자가그금액의월급을받는데생활이힘들다면씀씀이가헤픈게아니냐고하실수도있겠지만정말저는친구안만난지도오래고,하다못해머리자르러미용실가본지도정말오래됐습니다.안먹고안써가며생활하는데도다달이돌아오는카드값이며어머니와저2명이서생활하는기본적인금액이힘에부치는상태입니다.이달초에혹시나하는마음에롯*캐피탈에150만원대출신청을해보았으나재직기간이3개월이채안됐다하여거절당했습니다.그덕에신용도만더떨어졌네요.오늘로써딱3개월이되었지만또다시신용조회수를늘리느니머니옥션에신청해보자싶어서왔습니다.한심하다생각하실분들계실거라생각합니다.하지만위에쓴제글에는단1%의거짓도없음을맹세합니다.지금당장은상황이안좋아보여도어머니의치료가모두끝나고나면점점제자리를찾아갈것같습니다.마지막으로믿고다시한번만투자부탁드립니다.착실하게연체없이갚아나가겠습니다.</t>
  </si>
  <si>
    <t>믿고도와주십시오성실납부약속드립니다.</t>
  </si>
  <si>
    <t>1.대출목적이사를하여가계긴급자금이필요합니다.2상환계획24개월원리금균등상환방법3현재저의상황연체중인곳한군데도없으며대출받은곳또한한군데도없습니다.직장은음식모형업체에팀장으로재직중이며월급세금공제후150만원받고있습니다납부하는데문제가전혀없다고자신합니다.</t>
  </si>
  <si>
    <t>안녕하세요저번에도와주셔서...</t>
  </si>
  <si>
    <t>안녕하세요저번에도와주셔서한군데비싼이자가많이내려갔습니다.마지막남은한군데마저정리할려고이렇게또부탁합니다.약100만원정도남아있구요저번에갚은건영수증제가가지고있습니다.원하시면복사해서보여드리겠습니다원본은어떻게될지몰라서제가가지고있어야죠이번에도한번만더도와주시면일년안에비싼사금융다갚을수있을거갔아요한번만더믿고투자해주세요정말잘상환하겠습니다.</t>
  </si>
  <si>
    <t>먼저저에게투자해주신투자자님들께감사드립니다...비록유찰되었지만희망이라는것을가지게되었습니다...다시재신청하였지만저의신용등급으로인해300만원이라는돈은투자자님들에게많은부담이되셨던모양입니다..제스스로경매이틀후대출신청을취소했습니다...염치없지만이렇게다시한번대출신청합니다...제가대출받은사금융두곳드림앤캐쉬:2007년09월300만원(300만원중200만원상환)-이자율:66%잔여금액이자포함105만원코인론:2008년01월200만원(원리금균등상환)10개월분납월27만원드림앤캐쉬에서대출받은후마음고생을너무많이해서그런지이곳을상환하고자코인론에서대출받았습니다...코인론에서200만원을대출받아드림앤캐쉬에200만원상환했습니다...코인론은원리금균등상환이라매월납입할수있습니다.하지만드림앤캐쉬는제가급여일이라25일날나머지금액105만원을상환할려고합니다..이금액을상환하고나면사실상집생활비및기타비용이없어100만원이라는돈이꼭필요합니다...제스스로제신용상태를평가하여100만원이라는돈은제가꼭갚을수있다는마음으로다시한번투자신청합니다...부디도와주십시요.연봉2,650만원,월급200만원(실수령액183만원)토목현장직이라급여외30만원정도매월수령월지출액보험료11만원휴대폰요금(할부금포함8만원)기타생활비10만원드림앤캐쉬이자10만원(300만원중200만원상환)코인론200만원(원리금균등상환월27만원)나머지금액140만원중부모님부채상환및집생활비80만원남은충분히12개월동안상환할수있습니다...나머지금액이아니더라도드림앤캐쉬에납부하는이자만으로도투자자님들에게손실을절대입히지않겠습니다...간곡히부탁드립니다.</t>
  </si>
  <si>
    <t>저금리로갈아타려고합니다.</t>
  </si>
  <si>
    <t>다시도전해봅니다.저를믿어주신셨던투자자님께감사드리며포기하지않고다시한번재도전해봅니다.이자율을더올려서투자자분들에게더좋은수익을드리고싶지만제가상환하는능력범위내에서이자율을계산하니높은이자율을못드려죄송합니다.그러나현제의이자율을믿고투자해주신다면단한번의연체없이성실히상환해나갈수있다는것은분명약속드릴수있습니다.다시한번저를믿고도와주시길부탁드립니다.사금융3군데800만원(저축은행350-54%,산와300-49%,엠원150-48%)을쓰고있습니다.이자가너무비싸지만그당시에는신용이안좋다는이유로어쩔수없이택한선택이엿습니다.하지만이제는감당하기가힘드네요.지금까지연체한번없이변제하고있지만조금이라도줄일수만있다면지금보다더빨리채무관계를챙산할수있을것같다는생각이듭니다.이자금액을조금이라도줄이면서원금을더늘려서하루빨리이상황을벗어날수있도록여러투자자분들의도움을부탁드립니다.제한달월급이세금공제한후203만원정도됩니다.저를믿고투자해주신다면연체없이아무런문제가없도록상환하겠습니다.우선대출이성사가된다면제일높은저축은행과엠원을끝내려고합니다.그리고나서이자가낮아짐에따라발생하는이자차액을산와에매월내는상환액에더해서조금이나마일찍끝내려고합니다.투자자분들께서조금씩도와주신다면저에게는큰힘이되고조금의여유가생기게됩니다.투자자분들의다시한번부탁드립니다.</t>
  </si>
  <si>
    <t>저는산와머니와골든브릿지캐피탈그리고HK119상호저축은행에서대출을받아서쓰고있습니다.갚아야할돈이1100만원정도되요..그리고신한카드를사용하고있는데그금액은400만원정도됩니다.저의한달수입은130만원인데대출금상환금액이매달66만원정도됩니다.그리고카드값으로80만원정도나가구요..그래서매달적자에요..대출금상환하는것은부담스럽지않은데카드값이너무크다보니..카드값낼때돈이모자라면자연적으로현금서비스를받아하게되었습니다.신용도가많이떨어진다는걸알면서도말이죠..그래서카드값만한꺼번에갚아도숨통이트일거같아400만원만대출하자싶어알아보니신용조회건수나그런것땜에힘들다고하시더라구요..아니면중개업체에서수수료10%를달라고요구하거나요..400만원에서10프로면얼마나큰금액인데ㅠㅠ저정말이지연체안할자신있어요도와주세요..부탁드려요..예전에티비에서보면사채빚이나대출금으로자살하는사람들을봤을때겨우저런것땜에자살하냐그랬었는데제가겪어보니이제야알거같아요.저도어디론가사라져버리고싶더라구요..빨리돈모아서이번년도안으로모든빚을청산하고자하는바램으로이렇게글을올립니다..</t>
  </si>
  <si>
    <t>사금융높은이자를끝내고싶습니다.</t>
  </si>
  <si>
    <t>현재두곳의사금융에서각각300만원과350만원을대출받았습니다.이자는현재원리금형식22만8천원과이자만내는방식의약15만원돈이나가고있습니다.현재적지않은월급이라이자는한달도연체없이잘내고있습니다.하지만최고금리가적용된이자라서너무아깝습니다.원리금균등상환방법으로절대연체없이잘상환토록하겠습니다.도와주십시요.</t>
  </si>
  <si>
    <t>현재산와와러시앤캐시에500만원정도남아있고요..HK상호저축은행에250만원정도남아있습니다...각각연이율이50%가넘어서대환할경우20%정도의이율의혜택을받을수있습니다...월평균10만원이상채무상환여력이생기므로상환에는문제가없으리라봅니다...여지껏수년동안대출,카드,핸드폰등일체의연체도없었으므로앞으로의상환에도자신있습니다..감사합니다..</t>
  </si>
  <si>
    <t>급하게돈이필요하여올립니다.</t>
  </si>
  <si>
    <t>살면서누구에게한번돈빌려본적없읍니다.다름이아니옵고이번에이사를하여야하는데그만친구에게돈을빌려주고받지를못해서돈500만원이모자라지인소개로글을올립니다.한번믿고빌려주심고맙겠읍니다..약속은꼭지키겠읍니다..감사합니다.</t>
  </si>
  <si>
    <t>저의도전에밑받침이되어주셨으면합니다.</t>
  </si>
  <si>
    <t>저는27세직장여성으로이전에머니옥션을통하여저축은행과대부업의금액일부를상환하고현재원리금균등상환방식으로매달잘갚아나가고있습니다.이번에다시머니옥션을이용하게된계기는다음과같습니다.현재제가다니는회사는의류도매업을하는회사로디자인,생산및판매까지이루어지는회사입니다.이번에사업규모가커져매장하나를다른상가에내게되었습니다.그매장의디자인및운영을제가맡게되었는데먼저처음제가디자인하는옷을매장에내기까지의비용을제가부담하고그이후에매달5:5로저와제사장님과분할하여수입을가져가기로하였습니다.제가회사에1년반정도있으면서나름사장님에게신임을받았다고생각되는데아무튼좋은기회를제공하셔서저로써는그저월급150만원의직장인에서그치는것이아니라그이상의것을추구할수있는좋은기회입니다.헌데현재제신용도가좋지않은터라사업자금을융통하기가쉽지가않네요.지인에게빌리기엔제나이가많지않은나이라주변친구들도모두그저직장생활을하는친구들이니부담이되는금액입니다.처음최소300만원에서보통500만원정도는옷을생산하는데필요한데부담되지않는이자로자금을얻고싶습니다.일단5월중순쯤매장을오픈하면판매금액중매달마지막달에정산을하여서로나눠먹기식으로수익이발생되는데분명현재의월급과는다른스펙이될거에요.현재제주변에도알게모르게이렇게스폰서를끼고사업을시작하여잘된분들이꽤있으시더라구요...사장은매장을사는데드는비용을투자하고전대신아이디어와제인력을투자하는거라고보시면되겠네요.아!그리고대부업에남아있는대출금액도150만원있는데이것또한상환하고싶습니다.대환대출을위하여이곳에처음투자자님들의눈길을원할때보다지금제심정은더간절합니다.혹시투자를고민하시면서도저의사업에대해의심이가신다면더자세한설명도가능합니다.부탁드립니다.</t>
  </si>
  <si>
    <t>도와주세요...부탁드립니다</t>
  </si>
  <si>
    <t>대환을목적으로이렇게신청합니다.아내와맞벌이를하고있고회사도어느정도규모가있어서상환에는아무런문제가없습니다..절대아무런문제없이상환할자신이있습니다..사금융때문에은행권대출이안되서.사금융을정리하려합니다..부탁드립니다</t>
  </si>
  <si>
    <t>다시한번신청해봅니다....</t>
  </si>
  <si>
    <t>오늘째로3번째시도해보는데요~~제가2월에중개로신용등급이많이하락했습니다..작년에사금융두군데를받아서다른쪽으로알아볼려고한거였는데오히려더이상대출을받을수없다고하네요.그렇게해서글을올려봅니다...지금은다른쪽에서시도를해봐도안된다고하네요..정말마지막길이여기라고생각하고다시올려봐요...도와주세요...몰라서대부업을이용했던게후회가됩니다.대출의대도모르고쓴상황이라힘드네요....다시한번부탁드립니다</t>
  </si>
  <si>
    <t>지금대출받아상환중입니다대출할때는다른사람이상환하기로했으나사정으로인하여제가지금갚고있습니다지금도대출상환잘하고있사오니대부업상환할수있도록도와주시면연체는하지않도록열심히상환하겠습니다일반대출은잘갚고있습니다</t>
  </si>
  <si>
    <t>제발도와주셔요</t>
  </si>
  <si>
    <t>지금우체구택배를하고있습니다대출목적은택배를하면서퀵서비스를하나더할려고하는데물론혼자서는못하고같은직장에근무하시는분하고투자를해서조금더벌어보자는차원에서시작할려고합니다</t>
  </si>
  <si>
    <t>집안사정상제앞으로3군데에서대출이잇습니다산와러쉬원더풀이렇게3군데서천만원가량있습니다제급여가평균230정도라서아직까지연체없이잘상환하구있구요상환하는데도지장은없네요어머니께서조금몸이안좋으셔서돈이그쪽으로많이들어가는통에큰돈은아직못모았습니다이제조금더벌어보자고일을하나더할려고하는데목돈이없어서이렇게올립니다물론우체국택배는계속하면서하는거구요이것저것제외해도100정도는남네요상환하는거문제없습니다연체절대하지않고꾸준히상환하겠습니다투자자여러분꼭좀부탁드립니다예전에중걔업체인지모르고조회를해서조회껀수도많고신용이너무많이떨어져서일반적으로대출은힘드네요그래서이렇게머니옥션에글을올려봅니다투자자하시는분들꼭좀도와주세요꼭부탁드립니다</t>
  </si>
  <si>
    <t>투자자님들도와주세영ㅠㅠ</t>
  </si>
  <si>
    <t>안녕하세용..나이는28이고영..생산직일을하고있습니다..제가5군데사금융쪽에대출을받아서조회건수도만코그래서신용등급이낮습니다...그런이유로충분히상황가능한데대출이안되서..머니옥션을찾아오게됐습니다...사금융..이제정말사자만들어도치가떨리네영...하루하루삶에의욕도읍고..진짜이렇게사는이죽는게났겠다는생각만하게되네영...이제는투자자님들께서도와주시만큼열심히하루하루살고싶네영..ㅠㅠ지난일...넘넘후회가되네영...부탁드립니다..간절히...신용낮다고그냥가시지마시고영...많은도움부탁드립니다..ㅜㅜ진짜무릎꿀고부탁드립니다..ㅠㅠ</t>
  </si>
  <si>
    <t>짐제가생산직을하고있습니다...지금까지사금융쪽도안밀리고상환했습니다...연체그런건걱정안하셔도됩니다..진짜자신있습니다...한달월급이120~140정도되고영..보통140정도받습니다..투자자님들께서도와주신만큼그은혜절대잊지않겠습니다...정말...많은도움부탁드립니다...</t>
  </si>
  <si>
    <t>사금융상환하고싶어요!</t>
  </si>
  <si>
    <t>지금두군데사금융을쓰고있습니다.200만원씩해서총400을쓰고있어요..통합을해서한군데로하고싶은데...여기저기상담해보고알아봤지만...쉽게되지않네요..이자내는게그리부담스럽지는않아요..근데조금줄였으면좋겠다는생각이들었어요..왠지헛돈나가는것같기도하고요..07년도에대출받았을때는100만원씩받았었는데..6월달에렌트를했다가사고가나는바람에급하게돈이필요해서추가대출을받았어요..그래서총200씩..현재400이요..#신용보고서를보니..지금사금융에서대출받았다는기록이안나와있네요..현금서비스같은경우에는다음달에낼거10만원남았는데..30만원이라고적혀있구요..왜이러는지는모르겠습니다...</t>
  </si>
  <si>
    <t>-직장-현재6개월차로지도교사일을하고있습니다.월급여는이번6월급여가118만원이나왔어요.급여부분같은경우에는일의특성상회원수에따라정해지게되는데,처음몇달동안은아주적게나와힘들었지만,앞으로는120만원이상은항상나올거라예상됩니다.정해진급여가아니어서딱히말할수는없지만120이상나올거라는건확실합니다.직장정보에서..전문직이없어서영업직으로했습니다..-월고정비용-적금:60만원대출상환:22만원(하나는2년이구요..하나는3년정도되요..)통신비:5만원정도고정적으로들어가는비용입니다.총87만원</t>
  </si>
  <si>
    <t>안녕하세요.벌써3번째로머니옥션에서대출을이용하는군요.그동안급할때마다큰도움을받았었는데말이죠.이번에도가게리뉴얼을위한자금이좀부족해이렇게대출신청합니다.그동안2차례받았던대출금은단한번의연체없이상환해드렸습니다.무엇보다도소셜금융에서는신용이제일이겠죠.이번에도정확한상환으로보답하겠습니다.여러분의큰도움부탁드립니다.행복한하루보내세요.</t>
  </si>
  <si>
    <t>사업재정비를위한자금수혈입니다.현재운영중인업장은꾸준한수입을내고있습니다.그동안해왔던것처럼지정된날짜에정확히입급완료하겠습니다.</t>
  </si>
  <si>
    <t>안녕하세요...투자자님들..</t>
  </si>
  <si>
    <t>저는지난번경매를통해승인을받았구요..현재이자와원금납입하고있는상태입니다다름이아니오라그때제가사용하는사금융중두곳상환하구요한곳남았는데그거마져도상환하고싶어서요..그땐승인받은것도잘납입하구있구요...</t>
  </si>
  <si>
    <t>현재사금융남은거연체없이상환하는중입니다..작년연봉도2740정도구요...첨대출받았을때보다기존대출도줄어든상태고등급은그대로지만평점도많이올라갔네요...앞으로도이렇게신용도를올려나가고싶구요그리고어차파갚아나가는거좀더낮은이자로갚아나갈려구요두곳도상환된상태라나머지도상환되면훨씬나을거같습니다..다시한번투자자님들에도움부탁드립니다..</t>
  </si>
  <si>
    <t>이제정리하는게별로안남았네요~</t>
  </si>
  <si>
    <t>결혼은내년가을쯤에생각하고있습니다.저번신청에도말씀드렸듯이...신용을깨끗이하고싶은것이제목적입니다.제가법무팀에근무하고있기때문에어리석은행동은절대하지않습니다.어리석은행동또한제미래를포기하는것이라는것을잘알기때문입니다.같은돈의채무가있더라도신용이력에도움이되게하고싶습니다.투자자님들...한번더제게기회를주세요~400만원중140만원은세종저축은행상환입니다.260만원은현대100만원시티100만원60만원은투자비용으로생각하고있습니다.</t>
  </si>
  <si>
    <t>지금이3번째신청입니다.환승론+신용대출론해서모두1300만원을투자받고마지막으로400만원을신청합니다.저번에300만원을조금부족하게신청해서...세종저축은행을일부상환만했습니다.현재급여130만원(고정수당)80만원내외아르바이트60만원(논현동옷가게에서일하고있습니다.)총수입은270만원입니다.-&gt;결혼자금부모님100만원-&gt;현대25만원-&gt;씨티18만원-&gt;머니옥션40만원(환승론)-&gt;머니옥션13만원(신용론)-&gt;세종저축5만원=&gt;결혼자금100만원+금융상환100만원입니다.회사에서식대부담해주고,회사와집이같은동네라걸어다니고...핸드폰비엄마&amp;제꺼10만원...=&gt;일본어개인교습매월20만원지출(5개월치를미리납부한상태라,,,현재는지출x)((현재3개월차))=&gt;틈틈히입찰도하고요~(현재50만원정도함)=&gt;어린이후원비도나갔었는데....지금은어린이후원안하고...주변사람들과조그만하게계(10만원)를합니다.조금상세히적었네요~입찰은그냥제가푼돈쓰는거라도고칠겸&amp;비상금으로하고있습니다.12월까지부모님께100만원드리면끝이고요~결혼은내년가을쯤에하니깐,,,여유는생깁니다.결혼하고나서는아무래도알바를못할거라감안해도...(수입이준다고해도)배우자될분과자금관리에대해서는각자관리하고공동=&gt;생활비&amp;부모님용돈을내기로했기때문에수입이크게드러날부분은없습니다.결혼이아직1년이상남은상태지만그전에정리하는게좋을것같아....이렇게바득바득신청합니다.</t>
  </si>
  <si>
    <t>한번더도와주세요.성실한태도로보답하겠습니다.</t>
  </si>
  <si>
    <t>안녕하세요.다시찾은머니옥션분위기가많이바뀌었네요.얼마전에머니옥션에서대출을받아계획대로잘상환하고있는대출자입니다.전에350만원대출신청하여학자금대출중하나를갚아나가기분이참좋았답니다.심사하시는분들은매우꼼꼼하시면서도친절하셔서대출이성사되고계획한대로대출금도사용할수있어그날의기분은정말이지잊을수가없어요.얼굴도모르는투자자님들께도감사의말씀수없이블로그를통해올렸는데잘상환하는것만이그에대한보답이라생각하고매달1일은착오없이레슨비가들어오도록해두고있답니다.얼마전방학을앞두고학생들을늘려보고자머니옥션에대출을신청했는데유찰이되었습니다.할수없이필요한교구들을위해지인에게돈을빌려학생들을받고현금서비스를받아쓰게되었네요.이번에다시대출을신청하면서다시기대를걸어봅니다.전에저축은행학자금대출두군데중한군데를갚았구요,나머지200만원남은곳도마저갚고자합니다.대학교때사이버대학학점을따기위해신청했던학자금대출인데이제는마저정리하고싶어요.그리고현재공부방운영을하면서필요한교구와물품들을사는데지인에게빌린돈을정리하고자해요.백만원이고그쪽사정이급하게되어돈을빨리줬으면하고있거든요.학생들가르치는데필요한물건들이라방학동안학생수가늘면서급하게필요한교구들을구입해야했습니다.학자금200만원정리와지인에게빌린돈100현금서비스를정리하고자대출신청합니다.한달에고정적으로레슨으로들어오는수입은350만원이상되는데이달부터는학생이좀더늘어나조금더플러스가될것같습니다.통장으로수입은찍히니까확인가능하구요.지난번대출신청때머니옥션심사성실하게열심히받고통과했었어요.지금현재사용하고있는머니옥션대출상환일이매달1일이기때문에이번에신청하는대출은날짜역시1일로잡았습니다.하는일이일인지라고정적으로어떤날하루월급얼마가딱들어오는게아니라한달이면세번이상씩레슨비가입금이되거든요.돈이없어상환일을못지키는일은없을거에요.레슨비날짜는상환에문제없도록머니옥션상환일에맞춰두겠습니다.전에머니옥션쪽에대출신청때도썼지만몇년전에인터넷으로대출신청조회했다가등급이많이하락되었었어요.주거래은행에서우대고객카드발급을해준지몇개월안되어서지금연체없이사용하고있는데한번떨어진등급은쉽게오르지않네요.그래도다른것포함해서연체없이잘사용하고있으니좋은결과가있으리라생각합니다.</t>
  </si>
  <si>
    <t>고금리대출상환에서벗어나고싶어요</t>
  </si>
  <si>
    <t>치과의원상담직을맏고있구요직장에서근무한지5년이좀넘었습니다집모르게쓴돈을값으려고대출을몇개받았구요그중에서좀많이나가는걸없애려구요그것때문에한달에나가는돈이좀많아서힘드네요부모님과함께살구있구요모아놓은돈도있지만아직부모님이관리하셔서손댈수가없네요아직까지연체한번없구요부모님과살고부모님모르시는일이기때문에연체절대없을겁니다.정말성실하게상환할자신있습니다.믿고투자바랍니다.</t>
  </si>
  <si>
    <t>월150만원에따로성과급30만원정도받습니다.이정도금액이면연체없이상환할자신있습니다.믿고투자바랍니다.</t>
  </si>
  <si>
    <t>채무통합을하고싶습니다,도와주세요</t>
  </si>
  <si>
    <t>현재기대출700만원있습니다.총4곳에서빌렸는데요..뜻하지않게돈이필요해여기저기알아봤지만..과다조회로인한신용등급하락...결국대부업에손을대고말았습니다어쩔수없이49%라는고금리에.....하지만어쩔수없었습니다..제신용등급이낮은결과니까요...2곳은얼마남지않았습니다..나머지2곳은최근에받았습니다....2곳에서받은400만원을통합하고싶습니다.현재과다조회로어디에서도신용대출은힘들다고합니다..</t>
  </si>
  <si>
    <t>휴대폰조립업체에서대리로생산관리와자재업무를하며현재7개월째근무중입니다...원래1년2개월정도근무하다사정상4개월간쉬고2008년1월에재입사하였습니다.세금빠지고통장에찍히는금액은145만원입니다.4곳에서나가는상환금액만70만원정도되네요...당장은제가갚아나갈수있는상황입니다..하지만만기가되고전액상환했을때..그이자가상당하다는걸알았습니다..제가적지도많지도않은나이라...그렇다고따로적금이나청약같은것조차없습니다,이제는달라져야겠다고생각합니다..늦었지만따로적금이나청약을준비하려고합니다,투자자분들의도움부탁드립니다</t>
  </si>
  <si>
    <t>너무나도힘든데희망을놓고싶지않네요.</t>
  </si>
  <si>
    <t>안녕하세요.저는27살의대학생으로4학년이구요.사립대학교에재학중인학생입니다.아버지는교수겸연구원으로계시구.어머니는교수겸사업을하십니다.동생또한대학원에다니고있구대사관에서일을하고있구요.단란한저희가정에제가올해초에큰사고를치고말았습니다.올해초에부모님을뵈러가는도중에차사고를크게내는바람에돈을구하던중에악덕중게업자를만나서저축은행이아닌사금융을건드리게되었습니다.괜히등급만내려가고조회만가득하게되었구요.현재사금융쪽에연이율48%로950만원을사용하고있구요.한달에빠져나가는이자원금으로100만원에가까워서환승을하고싶어서글을올립니다.돈이넘치지는않더라도부족함없이자랐는데일년만에26년간쌓아놨던제자신이무너지는거같아서너무나도힘들고투자자님들의도움이필요하다고생각해서이렇게글을올리게되었습니다.*신용도는등급은6등급이구요.점수는749점이라고나와있네요.매일교회에나가서새벽기도를해도하나님께서해결책을제시해주지않으시는데너무나도답답하네요.</t>
  </si>
  <si>
    <t>20살넘어서부터부모님께손벌리지않고제가과외와학원강사일로월에150가량의수입으로생활을하고있습니다.학교생활하면서거의장학금을받아서부모님께피해를입히지않았구요.나름괜찮은학교를다니면서부모님과주위분들의기대에살고있는데.정말로부모님을힘들게하고싶지않다는생각이드네요.여전히친척형의회사에서한달에120만원가량을수입을올리고있구요.컴퓨터쪽의회사구요.통장으로받는경우여러문제가있어서현금으로직접받고있습니다.36개월로1000만원을받을경우에한달에45만원을갚으면된다고이자계산기에나오는데요.사금융을변제하고과외비에서매달갚은45만원을빼도75만원으로충분히생활할수있을거같습니다.상환은기간을36개월로잡았지만.돈이생기는대로갚을수만있다면빨리상환하고싶다는생각을하네요.*여태까지부모님뿐만아니라저도카드같은건사용하지도않구있구요.18살부터핸드폰사용하면서연체같은건한달이라도해본적없답니다.대출도연체한적없구요.성실하게완납하고내년에직장에들어가서큰돈을벌게된다면제가투자자로서힘든사람들을도와드리고싶네요.읽어주시느라감사드립니다.</t>
  </si>
  <si>
    <t>희망합니다</t>
  </si>
  <si>
    <t>친구에게빌린돈을갚고싶습니다.</t>
  </si>
  <si>
    <t>안녕하십니까?작년머니옥션환승론을받아비싼사금융을상환하고벌써마지막상환일(8.26)이왔네요.도움주신분들께감사드립니다.제가또다시이글을다시올린이유는친구에게빌린돈을갚고자이글을올리게되었습니다.제가올초에수술을받으면서친구에거빌린돈으로수술을하였습니다.부모님에게는돈이있으니걱정하지말라고말씀드렸구요.물론회사,보험사에서나온보험금은부모님에게드렸구요.예전에는무조건사금융을선택하여친구에거갚았을것이나현재는돈버는것이얼마나힘든줄알기에이자가싼머니옥션에신청하게되었습니다.물론친구돈조금늦게줘도안되나싶겠지만...친구도어렵다고전화가왔더라구요.제가받는월급의80%는대출금상환을우선으로하고있습니다.</t>
  </si>
  <si>
    <t>제가2007.9월에머니옥션환승론을신청하면서사무직에서근무하다대출금의빠른청산을위해생산부서로자리를이동하였다고하였습니다.그래서작년보다는많은대출금을갚을수있었습니다.물론아직남은금액을보면저도아찔합니다.그러나이제는갚는재미로일을하고있습니다.제개인급여는세금을제하고400-500백정도됩니다.그래서대출금상환금액이약간차이가날수있습니다.&lt;2007년-월급여350만원(과세후&gt;&lt;2008년8월현재-월급여400-500과세후&gt;-국민은행신용대출:1000만원1000만원있습니다.(이자8만원/제일나중에갚을예정입니다.신용도는나쁘지만회사퇴직만안하면자동연장됩니다.)-씨티은행신용대출:1700만원580만원(매달57만원상환2009년6월만기)-씨티은행마이너스:900만원740만원(매달28만원상환/11월부터엠원,바로가완전상환되면80만원씩상환하여,2009.6월에만기상환예정입니다.)-씨티파이넨셜:840만원370만원(매달40만원상환/2009년6월만기)-국민은행보증:2000만원740만원(친구가안갚아서제가상환하고있습니다)-스타:350만원:매달20-50만원씩상환예정-바로;250만원115만원(매달30-50만원상환/10월에만기)-엠원:150만원38만원(8월25일완전상환예정)-옥션:250만원25만원(8월25일완전상환예정)-고려/세종상호저축:800만원320만원(매달35만원상환/월급이아닌회사에서별도로받는교통비로상환하고있음.매달30-50만원)-개인연금및보험:35만원-용돈:20-30만원</t>
  </si>
  <si>
    <t>투자자분들께요청드립니다</t>
  </si>
  <si>
    <t>갑작스럽게돈이필요해서투자자분들께요청드립니다.(부모님병원비등)저는모회사의영업부장이며,세가족의가장입니다.작년연체로인해신용등급이최하위로하락하였으나,신용을지켜나가다보니지금은다소신용등급이개선되었습니다.그러나아직까지도은행권에서의대출은어려운실정입니다.이에MoneyAuction에대출을신청합니다.나자신의신용회복차원에서라도상환은성실히하도록하겠습니다.다시한번투자부탁드립니다.&amp;#45131;까지읽어주신투자자분께감사드립니다.</t>
  </si>
  <si>
    <t>저는년봉이4,800만원(400만원/월)으로지출은기대출금에대한이자생활자금200만원,130만원으로다소여유가있습니다.우선은성실히여유돈으로상환하다가성과급등목돈이생겼을때전액상환할계획입니다.</t>
  </si>
  <si>
    <t>임플란트를2개심어야하는데갑자기목돈이없어서이렇게머니옥션에글을남기게됐습니다.저번에도머니옥션에서300만원대출받았는데그건전부상환했습니다.그리고월급여는세금빼고170만원정도받고있습니다.일한지3개월되가고있는데갑자기목돈이필요해서급한마음에이렇게부탁드립니다.모아둔자금이부족합니다.상환은자신있으니깐한번믿어주시면고맙겠습니다.그럼부탁드립니다.</t>
  </si>
  <si>
    <t>월급여는180만원입니다.월30만원은충분히상환할수있으니깐염려하지마시고믿어주십시요머니옥션에서300만원대출한것도연체없이상환했습니다그럼부탁드립니다</t>
  </si>
  <si>
    <t>마지막남은사금융정리하고자합니다.</t>
  </si>
  <si>
    <t>올1월에머니옥션에서500만원을대출받아사금융3곳을정리하였습니다.사금융에서대출받을당시제가신경쓸여력이없어서지인에게부탁했는데그분이중개업소를통해이곳저곳에대출을받으셔서신용도하락은물론매번다른회사에다른방식으로상환하는것도너무번거롭고무엇보다비상식적인고금리가시간이흐를수록너무나이해할수없어서나머지남은사금융3곳의부채를해결하기위해대출신청합니다.</t>
  </si>
  <si>
    <t>현재기본급으로만600만원을받고있습니다.(인센티브별도)자동차대출금,신용대출금등의대출금상환에는아무문제없습니다.부채를안고산다는것이정말번거로운일이라는거절감하여최대한빠른시일내에모조리상환하려노력하고있습니다.현재까지머니옥션포함연체는한번도없었습니다.여태껏그래왔듯이연체없이조기상환할수있도록노력하겠습니다.</t>
  </si>
  <si>
    <t>고이자율저이자로환승하려고합니다.</t>
  </si>
  <si>
    <t>얼마전에친구가교통사고를내서합의금문제로제가힘들때많이도움주고한친구라친구가힘든데그냥지나칠수없어서일단저축은행에서대출을받아서700만원을빌려주었습니다.친구가실직하고현재일일인부로뛰기때문에소득이측정되지않아서공무원인제신용으로빌려주었습니다.저축은행권이자율이39%라100만원정도라도저축은행대출금을상환하려고합니다.</t>
  </si>
  <si>
    <t>월평균수입:200만원현대캐피탈신차할부:22만원농협신용대출:15만원(만기일시상환이라이자만납부합니다)스위스저축은행:30만원휴대폰및인터넷요금:10만원교통비및점심식대:23만원총100만원입니다..현재집에서부모님과같이생활해서특별히나가는생활비는없습니다.200만원100만원하면한달에100만원은여유돈으로사용할수있습니다..솔직히마음으론700만원다환승하고싶지만그냥100만원정도라도신청봅니다.친구가빚상환못한다는가정하에서계산해봤습니다.</t>
  </si>
  <si>
    <t>가을이되면서친지들의결혼이많아지고특별히조카들의결혼이생겨서삼촌으로서축의금이갑자기많이들어가게되어빠듯한생활에생활비가모자라게되어서머니옥션의도움을받고자합니다.작년에300만원을12개월로대출받아한번도연체없이올6월에다갚았습니다.다시한번도와주시기를바랍니다.</t>
  </si>
  <si>
    <t>저는53세로서자동차용품을판매하고있고아내는통신판매업신고를하여인터넷에반찬을판매하는부업을시작한지한달되었습니다.아내의사업은시작단계라보잘것없지만저는7년동안터를닦아두어서월300만원정도의고&amp;#51207;수입을가지고있습니다.하지만빚진게있어서갚아가다보니생활이빠듯합니다.거기다가아내의사업에약간의돈이들어가서조카들둘의결혼축의금을하게되니여유가없습니다.그러나100만원정도는생활비를줄여서아껴쓰면은갚는데는문제가없을것을확신하고언제든지지출이많아지면생활비를줄이는게습관이되어있습니다.저는사업자등록을하고사업을하다가별로필요가없어서사업자등록증을반납하고그냥하는데소득증명은통장으로입출내역이있으니2-3개월자료로제출할수가있습니다.빚을져본터라어지간하면돈을빌리지않고지내려하는데이번에는어쩔수가없게되었습니다.도와주시면성실히갚겠습니다.감사합니다.</t>
  </si>
  <si>
    <t>젊은이란제일큰희망을가지고있습니다.고금리대출금상환</t>
  </si>
  <si>
    <t>힘든시기큰걱정없이대출받은고금리산와머니대출금을환승하려합니다.아무런돈걱정없이살아오던제게올해6월은가장힘든달이었습니다.큰사고없이지내오던제가6월초늦은퇴근길에집앞에공사장근처에서마저치우지못한파이프를무심코밟고지나오다파이프에코를심하게다치게되었습니다.보험이란건들어놓을생각조차못하고살았기에치료비를모두제돈으로치루게되었죠.공사장측에서는아주허술하게처놓은진입금지푯말을핑계삼아책임이없단얘기뿐이었습니다.부모님께손을벌릴처지도못되기에말도못하고제카드로병원비를모두치루게되었습니다.다친부위가너무부어올라덕분에(?)다니던직장도일주일가량쉬게되었습니다.코뼈가부러졌다하더라구요.이래저래해서2주일이지났습니다.문제는카드값이었습니다.6월달에일한날짜가얼마되지않아월급을반정도밖에받지못했습니다.카드값낼날짜를다가오고..신용하나믿고살아온제게신용불량은정말되기싫었습니다.돈때문에걱정이말이아니던저는무심코대출을알아보게되었고마침제게날아온메일1통..(보증인없이30분이내대출하여드립니다)&lt;-이이메일이제눈에들어오게되었고저는정말로그날300만원이란돈을받게되었습니다.돈이들어오자마자전화가오더군요..알고보니제가대출신청한곳이중계업체란곳이라며수수료를달라고하더군요.15%를달라기에너무많다고했더니수수료를안주면제가제출한서류를이용해또대출을하여받아가겠단겁니다.무서웠습니다.울며겨자먹기로돈입금해줬죠.알고보니신용조회건수가4건이생겼습니다.그렇게남은돈으로카드값다결제하고한달이지났습니다.한달뒤대출받은서류를꼼꼼히살펴보니이런..금리가무려49%더라구요..한달이자만15만원가까이내야했습니다.7월중순이리저리알아보다가이곳머니옥션이란곳을알게되었습니다.다음달제월급과함쳐서사금융보다저렴한이자로산와머니대출금을상환하려는목적으로200만원대출을신청하게되었고다행히맘씨좋으신투자자님들을만나큰무리없이대출을받게되었습니다.그런데여기서또문제가생겼습니다.머니옥션으로대출받아통장으로입금된금액중일부가카드대금으로결제되버린거였죠.일이계속꼬이더라구요..결국나머지돈으로모든카드대금과연금보험료를납부하였습니다.이왕이렇게된거카드다잘라버리고돈모으는데만열중하려고마음먹었습니다..제가이렇게다시한번머니옥션에대출을신청한이유는단한가지입니다.솔직히말씀드리면제월급으로두군데대출금을내면서살아가는것많이힘든일을아닙니다.하지만제가생각은말도안되는고금리이자를내면서2년동안상환하는것보단여러투자자님들에도움을받아싼이자로환승을하면조금더여유롭지않을까하는생각입니다.금리차이나는것만모으면서살아도제겐정말큰돈입니다..한번더투자자님들께서제게도움에손길을보내주신다면젊음이란큰희망으로투자자님들의도움이헛되지않게살아가겠습니다.350만원을받게된다면우선산와머니300만원을모두상환하겠습니다.투자자님들께서힘들게벌어도와주신돈단돈100원이라도헛되이쓰지않겠습니다.</t>
  </si>
  <si>
    <t>*상환계획*제월급여가매달1일기본금150만원을받고있습니다.매출에따라서인센티브도받긴하지만요새경기가않좋은탓인지못받고있습니다.상환계획은이렇습니다.월급여:1,500,000원머니옥션기대출분:월약230,000원연금보험료:약130,000원휴대폰요금및공과금및세금일체:300,000원생활비및교통요금:200.000원_______________________________________잔액:약640,000원입니다.잔액으로지금받으려고하는대출금197,000원상환한후나머지는모두적금을부을예정입니다.이렇게1~2년만고생하면여유로운생활을하지않을까하는생각을하고있습니다.여러투자자님들에고마운손길기다리고있겠습니다.아..그리고요새환절기라감기가유행이라네요..모두감기조심하시고언제나건강하세요^^</t>
  </si>
  <si>
    <t>사금융과현금서비스상환...</t>
  </si>
  <si>
    <t>사금융3곳500만원과현금서비스280만원을상환하고자합니다.처음부터잘못시작된중개업자와의거래로대출보다조회기록이많아서금융권에선대출이되지않아막막했는데우연히머니옥션을알게되어이렇게도움을청하게되었습니다..현재사금융3곳외에도저축은행에480만원이라는대출금이있으나저축은행은그나마원금과같이상환하는터라사금융상환과한꺼번에막아야할현금서비스때문에절망스럽습니다.단짝친구의부탁을거절하지못해대출과현금서비스까지받아서해줬는데친구가어렵게되어서모든짐을혼자떠맡게되어버렸습니다아직까지한번도연체는없습니다..</t>
  </si>
  <si>
    <t>머니옥션에서대출이승인될경우월상환금액은36만원,저축은행월상환금액25만원입니다제급여는월140~150입니다..머니옥션대출금36만원을상환할경우월급여에서받는나머지금액은저축은행대출금상환에넣을계획입니다..투자자님들께서도와주신다면충분히무리없이갚아나갈수있을거같습니다..현재제가다니는회사는(주)신영와코루입니다..금융권에서는우량기업이라고나오더라구요..4대보험다됩니다..투자자님...절대로연체없이꼭상환하겠습니다..한번더부탁드립니다...연체없이꼭상환하겠습니다...도와주십시오...</t>
  </si>
  <si>
    <t>의료비가필요합니다</t>
  </si>
  <si>
    <t>갑자기식구중에환자가생겨서목돈이필요합니다</t>
  </si>
  <si>
    <t>매월균등상환(급여일25일/급여월300백)</t>
  </si>
  <si>
    <t>지저분한사금융정리하고싶습니다..</t>
  </si>
  <si>
    <t>저는지난3월에머니옥션에서고마우신투자자님덕분으로대출을받아현재6회분차납입을하고있습니다이번에추가대출을받을수있다는말에또다시투자자님들께고개를내미는이유는사금융을정리하기위해서입니다저는고금리사금융을쓰고있지만단한번도연체한적이없습니다그러나납일1주일전부터계속쏟아지는문자와납일당일아침만되면아침부터전화를해주는친절(?)함까지보여주는사금융에이젠참을수없는짜증이밀려옵니다급할때빌려쓴거라단하루에연체도없는저에게항상전화에문자에...전화좀하지말아달라고연체한적없지않느냐고따져도봤지만"안내차전화드리는겁니다"하면서오후2시전까지입금하라고사납게얘기합니다...빌린게죄다싶기도하지만좀너무하다는생각도들고...이번달납입일날을해당업체에반박을했더니반말까지하더군요...정말참기힘들었습니다..당장이라고던저주고싶은마음뿐이지만없는게죄라고개숙이고말았습니다..이렇게부당한대우를받고지금사용하는사금융을더이상단하루도사용하고싶지않습니다..이젠제가내는고금리가너무아깝다는생각뿐이안들구요투자자님들다시한번저를믿고투자를해주세요...지금껏그래왔듯이앞으로도연체없이상환할것이며믿음을주시는만큼저또한연체없는상환으로보답하겠습니다</t>
  </si>
  <si>
    <t>월급여:150만통신비:10만보험료:10만대출금:머니옥션(101.792),사금융(133.000)총-234792원제가단독으로따로나와지내다이번에부모님집으로들어가서살게되서생활비지출이거의줄었습니다..개인적인지출이외엔전혀없구요..추가대출을받는다해도사금융상환하는금액을투자자님들께상환하는거와같기때문에제가상환하는데는아무런문제가없습니다다시한번부탁드립니다이렇게부당한대우를받으면서사용하고있는고금리사금융을정리할수있도록투자자님들의투자를부탁드립니다연체없이상환할것을다시한번약속드립니다</t>
  </si>
  <si>
    <t>지난6월에급하게필요로하여투자자님들의도움으로대출이성사될수있었습니다.그때는생활필요자금의이유로신청을하였습니다.하지만제게있는기대출의이자와원금상환으로나가는돈이원금보다이자가많이나가고있고..매달갚아도끝이보일것같지않은불안한마음이듭니다.여기저기서전화와서대출을해준다는둥..고금리대출저금리로바꿔준다는말에또한번속고늘어나는건조회건수뿐이네요..그래도혹시나될까하는맘이컸던지라..이놈의사금융만없애고싶은맘뿐입니다.현재에이치케이상호저축은행에있는400만원이조금넘는돈을상환하고싶습니다.여기는말이저축은행이지..사금융과똑같은이자율이더라구요..급할때빌린제잘못이큽니다만..한번도연체도없었구요..결재일이다가오면하루에같은문자를몇번이나보내고..전화도하더라구요..정말돈만있으면확갚고싶습니다.맘같아선다른것도같이상환하고싶지만.얼마전제가생각해도너무많은1200만원을신청했더니한분도관심을가져주시지않더라구요..한꺼번에정리하고또제가처음6월에받았던머니옥션대출까지하나로같이통합하려했던게제실수였던것같아요..일단제일상환금액이큰저축은행을정리하고싶습니다.도와주신다면정말잘상환할자신있구요..다시는과다한신용조회로신용을깍아내리지않게하겠습니다.부득이하게급해서쓰게된현금서비스이번달결재일에다상환할예정이구요..이번에현금서비스한도도없앴습니다.급하니까쓰게되고..카드값이많이나오게되니까안되겠더라구요..정말계획적으로쓰려고현금서비스는이제안쓸꺼구요..그리고세종저축은행은지금190만원남아있는상태인데다갚기전에는처음에받은금액이계속나오더라구요..오해없으시게이부분에대해서말씀드린거구요..아주오토리스도마찬가지로현남아있는금액은400만원정도남아있습니다.여유가생길때마다조금씩더입금해서금액을줄이고있는상태이구요..이제부터는무리한카드지출과저축은행쪽의부채를상환해서계획적으로적금도들고싶구요..순서대로하나씩정리해서신용보고서에뜨는제채무를깨끗하게만들겠습니다.도와주신다면정말성실히잘상환하겠습니다.</t>
  </si>
  <si>
    <t>제신랑이월급여245만원정도통장수령하구요..저는120만원통장수령합니다.제신랑급여로는생활비와각종세금등이나가구요..제가받는급여로금융상환에있습니다.80여만원정도가금융상환으로나가고있는데요..여기에서대출이성사되게되면15만원정도를줄일수가있구요..저축은행이나사금융은이제쳐다도보기싫습니다.하나라도정리할수있게도와주세요..저금리로대환대출하는곳을알아봤으나이자는저렴해질지몰라도수수료가너무비싸서엄두가안나더라구요..당장급한불은끌수있으나시간이지나면더큰빚으로돌아오게되구요..다달이나가는금액은적어질지모르겠으나수수료빼주고나면오히려빚이더늘어나게되더라구요..그래서여기에부탁드리려고합니다.한분이라도관심을가져주시면정말힘이될것같습니다.아..그리구제가4대보험이안들어가는지라..내세울꺼라고는급여통장밖에없습니다.그래서처음에머니옥션을이용할때도직장정보가좋은저희신랑꺼를띄웠었구요..심사하실때는제직장정보서류와확인까지마쳐드렸습니다.이번에도그때와동일하구요..그때와직장정보등도동일하니안심하셔도될겁니다.부탁드립니다.</t>
  </si>
  <si>
    <t>다시한번환승론의도움을청합니다.</t>
  </si>
  <si>
    <t>5개월동안환승론을잘이용하고있는대출자입니다.머니옥션의환승론은저에게희망이였습니다.첨대출받은고마움에조금이라도보답드리고자.대출약정일보다먼저.돈을송금하려고부던히노력했습니다.접때환승론은사금융환승을목적으로한것이였습니다.다시신청하고자한이유는2금융의고금리대출2군데를통합하고자해서입니다.통합이된다면지금8등급인저의등급이조금이나마올라갈것이고.이자부담도확실히줄어들것으로믿습니다.다시한번도움을주십시요.</t>
  </si>
  <si>
    <t>월급여:170만원현대출금상환:머니옥션42만원씨티19만원hk19만원세종상호저축은행15만원총:95만원생활비:30만원(카드상환비포함)보험료:10만원여유분:35만원여기서hk,세종상호저축을통합한다면저에게정말도움이될듯싶습니다.정신차리고열심히.살겠습니다.꼭투자부탁드립니다</t>
  </si>
  <si>
    <t>작년겨울아버지의갑작스런뇌경색으로병원비가필요했습니다.천만원이넘는돈을며칠만에만들어내기로는사전지식이없는저로선쉽꼬빠르다는문자가가장먼저전화를하게되었습니다..4대보험이안되고그당시엔관리수수료만월급으로받고월급은현금으로수령하기때문에서류가부족하다는것을알고대출이빠르고쉽다는문자를받고바로이용하게되었습니다.그것이얼마나무서운건지나쁜건지모른채대출소개소(?)를통해3군대롤통해단이틀만에600만원의돈을받아아버지수술비를만들어어머니께드렸고그이후로쾌차하셨습니다.하지만올6월다시한번아버지의재발로인해다시한번의목돈이필요해빨리쉽게대출해준다는문자를받고그곳을통해또사금융에서500만원가량의돈을받아아버지병원비를충당했고지금은집에서편히쉬고계십니다.앞으로의금전계획을세우려대출받은곳의전화를하여현상황을알아본결과..그9개월동안계속내오던돈이거의이자로만내고있다는걸이제야알았습니다.저의무지함에너무나화가났지만..이제라도알아서다행이라고긍정적으로생각하고여기저기알아본결과저는너무많은곳에조회를해논상태이고정상적인은행권의환승론이어렵다는걸알았습니다.</t>
  </si>
  <si>
    <t>저는두가지의직업이있습니다직장생활과옷을만들어팔고있습니다(개인의상디자이너입니다)수입내역을그대로보여드리겠습니다7월15일2.012.000원15일260.290원30일194.350원-------------------------2.466.640원8월14일195.090원18일2.659.300원20일803.000원단주(매장이름)29일94.530원--------------------------3.751.860원9월11일1.055.000원단주(매장이름)12일113.430원16일1.358.300원30일221.410원-------------------------2.748.140원저의3개월수입내역입니다우선단주란곳은재옷을위탁판매하는매장으로판매된금액이입금된내역입니다한잘에80~정도의금액은들어오는상태이고판매한지는4달되는데8월부터통장으로받았고20일결제일인데9월엔제가먼저달라고부탁해좀이르게들어왔습니다.회사월급은15,30일날관리수수료로수수료가나오고15일날월급이나옵니다월급날짜가조금씩다른것은주말때문에그런거구요통장내역을저자세히보면직거래로옷을판매하고있어이만원~오만원사이의입금자가좀있습니다한달평균50~60만원정도되구요그내역은머니옥션에서제통장내역을보면알겁니다한달지출내역은작업실월세450,000각종통신료200.000(휴대폰+데이콤+파워콤)회게사사무소55.000(간이사업자어머니명의)씨티카트리볼빙100.000(작년에과다사용으로리볼빙으로갚고쓰지는않습니다)사금융700.000어머니생활비500.000기타400.000(식대+교통비+헌금)-----------------------------2.405.000적게버는편은아니지만이상태로몇년이되어도사금융이자만내게될거같아소중히열심히버는돈적은이자로차곡차곡원금과같이갚아내고싶습니다충분히확실히단하루도연체안할자신있습니다.입금일은25일로한이유는15일이주말인경우15일이넘어들어오게되면단하루라도연체할까봐25일로했습니다</t>
  </si>
  <si>
    <t>현금서비스상환하고싶습니다.</t>
  </si>
  <si>
    <t>모친께서2달전에급하게돈이필요하셔서현금써비스를받게되었는데몇달더쓰게되셨습니다.원리금균등으로제가갚아나가기위해머니옥션을두드려봅니다.많은입찰부탁드립니다.참고로월초에낙찰받은적이있는데모아둔돈을급하게쓰는바람에낙찰은받았으나취소하였습니다.이자릴빌어입찰해주셨던분들께사죄의말씀드립니다.</t>
  </si>
  <si>
    <t>현재근무중인회사에다니면서투잡형태로홍대입구소재의실용음악학원에서입시생들을위해강의를하고있습니다.월에20~30만원정도의부수입이있어서상환에어려움은없으리라생각합니다.감사합니다.</t>
  </si>
  <si>
    <t>어려웠던시절신세를꼭갚고싶습니다.</t>
  </si>
  <si>
    <t>학교졸업후영업쪽일을3년정도진행하던중에자금압박으로인해친한친구로부터500만원을빌렸습니다.그친구도여의치가않어서본인명의로대출을받아서빌려줬습니다.일이잘풀리지않아서3년정도지난시점인작년에모두갚았습니다.고생끝에낙이온다고하죠?현재근무하는직장에서월100만원씩해서6개월간600만원을갚았습니다.그외개인적인채무또한작년에모두정리했습니다.그때그자금이없었더라면상당히여렵게보냈으리라생각하면그친구에게그이상의무언가를해줘야겠다고항상생각하고있던차에그친구가결혼을하게됐습니다.요즘집을마련하기위해여기저기서자금을구하고있다는소식이들려서제가조금은도움을줄려고합니다.근데어려울때신용상태가좋지가않아서제1금융권대출이어려웠습니다.같이근무하시는분이본사이트를소개를해주셔서이&amp;#47167;게접수해봅니다.어려울때도움은그크기가문제가안된다고생각합니다.또한그고마움에대한보답또한충분해야된다고생각해서그친구에게주택구입자금으로1,000만원을지원해주려합니다.물론무상입니다.현재500만원정도가부족합니다.시간은다가오고해서마음이좀급합니다.많은참여바랍니다.</t>
  </si>
  <si>
    <t>월수입은300만원입니다.그외인세티브(월100~200만원)는제외한금액입니다.상환에대한부분은기간을넉넉하게12개월로잡았습니다.(조기상환계획있음)아래는월고정지출내역입니다.1.집세:70만원2.부모님용돈:50만원~100만원(그달상황에따라서^^)3.부모님보험료,본인보험료,연금보험등:443,000원4.휴대폰이용대금:평균15만원5.카드사용대금:평균50~100만원(현재2개이용)6.대출상환(12월부터적용):약8만원(월)*아직조회기록에는없지만대출금액(200만원)은10/28일입니다.월상환금액(약50만원)은현재상황으로선전혀부담이되지않습니다.여건이허락하는대로계획은조기상환하려합니다.</t>
  </si>
  <si>
    <t>음식점을하는자영업자입니다</t>
  </si>
  <si>
    <t>저는서울에서회집을운영하는자영업자입니다최근은행권에서대출을시행하려했으나현재금융대란으로자영업자들의대출이강화되어자금을융자받지못하고자금난을격게되었습니다어려운경기에고금리를사용할순없기에이곳에올려봅니다현재신용상에어떤연체도없으며과다조회로인해어려움이있습니다현재등급은6등급입니다사업운영자금및고금리저축은행상환목적입니다</t>
  </si>
  <si>
    <t>매달15일24개월원금분할로상환하고싶습니다제신용에문제가가는일은싫어하므로연체는절대시키지않을것입니다</t>
  </si>
  <si>
    <t>올4월에머니옥션에서사금융대환목적으로300만원대출받아사금융일부정리하고현재까지연체없이상환중입니다..매번고금리의덫에허덕거리면서힘들었는데투자자님들덕에숨통이좀트였어요..^^그래서이번역시남은사금융한곳과고금리캐피탈대출금을머니옥션으로환승하고자합니다.다시한번투자부탁드릴께요...</t>
  </si>
  <si>
    <t>현재직장에서연봉은1900만원입니다.매월실수령액은135만원정도구요대출받고있는업체와대출잔액은씨티880만,scck425만,스타크래딧:290만,머니옥션244만,러시76만원입니다.월채무상환금은씨티45만원,스타13만원,scck23만원머니옥션17만원,러시5만원이며캐피탈권인씨티파이낸셜,scck의대출금상환은부모님께서도와주고계시고나머지머니옥션,스타,러시는제가상환하고있습니다.제가상환하는금액은월40만원정도구요..러시앤캐시는당월에여윳돈이좀생겨서70만원모두상환예정입니다.이중에서scck(39.9%)와스타크래딧(49%)을머니옥션으로환승하고자하는데요(부모님께더죄송하고면목없기에..캐피탈권중scck를상환하고자..)급여관리는제가하고제급여중에가사비용으로들어가는부분은하나도없기때문에충분히상환할수있습니다.한번만더부탁드릴께요......ㅠㅠ</t>
  </si>
  <si>
    <t>금융상환으로대출신청합니다.</t>
  </si>
  <si>
    <t>현재신용등급이낮아신용등급을올릴목적으로카드론대출425만원과카드할부금300만원정도를정리하려합니다.</t>
  </si>
  <si>
    <t>현재연봉2700만원과아내의연봉을합치면4000만원정도됩니다,살아오면서한번도연체이력은없으므로안심하셔도됩니다.현재대출금만80만원정도소요되고카드할부금등카드요금으로100만원정도지출됩니다아이들어린이집비용한달에20만원씩두명이지출되고나머지는생활비지출을합니다.대출날짜와상환은정확히할수있으니투자자분들안심하시고도와주세요.</t>
  </si>
  <si>
    <t>대출금갈아타려고합니다.</t>
  </si>
  <si>
    <t>일전주식때문에제적금과대출을받아서투자를했는데지금경기가경기인지라...손해를많이봤네요.이제대출금을갚아야하는데적금마저투자를해버린지라대출금을지금당장상환을해야하는실정이네요벤처기업에다니고있어월급은꾸준히적지는않은데목돈이필요한것이라이렇게요청합니다.</t>
  </si>
  <si>
    <t>지금들어가는펀드가있어단기간에한꺼번에상환은힘드네요.하지만24개월까지는아니고그전에원금상환계획이며당장은어떻게될지모르니24개월로분활상환예정입니다.</t>
  </si>
  <si>
    <t>카드론및현금서비스채무를통합,상환하고자합니다.</t>
  </si>
  <si>
    <t>안녕하십니까.저는만33세의직장인입니다.기존의과다한카드사용을반성하고,매월제가현실적으로감당할수있는상환을도모하고자머니옥션을방문하게되었습니다.카드론과현금서비스를포함한리볼빙상환액에주택구입당시받은중도금대출액상환액까지겹쳐100만원을초과하는금액이부담스러워매월상환금액을제능력에맞게조정하여변제하고자하는마음에신청하게되었습니다.사실이부동산을처분해서모든채무를변제하려고도했는데,요즘부동산경기가냉각되어거래가실종된현실에,소재지가투기지역내에위치한터라DTI규제와새로옮긴직장이아직얼마되지않아담보대출도당장의현실에서는어렵다는은행권의답변에유동성과함께마음이답답해진것이솔직한제현실입니다.11월대출을알아보면서온라인상에서가능금액확인을누르니저절로신용조회가되어버리고,제가필요한금액이된다는말에신청했다가조회수만올라갔습니다.이런저런사정으로등급은좋지않지만2000년부터카드사용하면서지금껏단한번의연체도없었고,매월제가감당할수있는상환액으로성실히변제하고자합니다.</t>
  </si>
  <si>
    <t>제신용등급이솔직히낮습니다만,지금껏단한번의채무불이행이나연체가없었다는것을봐주시기바랍니다.최근에OO캐피탈에서받은것은제신청금액에비해너무낮았지만,조회한것이억울하기도해서받았습니다.5800여만원은상기말씀드린주택구입자금대출입니다.채무보증1000만원은어머니께마이너스통장만들어드리면서주거래은행절차상한것입니다.올7월부터새로운직장(교육회사사무직)에근무하면서4대보험적용받고,실제월수령급여는185~190만원입니다.그리고6개월에한번성과급여를받습니다.주택구입자금대출은당부동산에서월세를80만원받기때문에아무런문제가없습니다.대출이승인된다면먼저카드론과현금서비스,리볼빙결제액을완제하여신용도를상향관리하면서성실한채무변제를유념하며체계적인금융생활습관을갖도록노력하고자합니다.신청한매월50여만원의상환액은제가충분히변제해나갈수있는금액이라고생각하고있습니다.추운겨울,모두가건강하시고행복하시길기도합니다.</t>
  </si>
  <si>
    <t>대부업부채상환하고새롭게시작하고싶습니다.</t>
  </si>
  <si>
    <t>현재개인사업을하고있는40대가장입니다.지금의사업은안정적으로운영하고있지만,사회경험이없을때사용했던대부업부채때문에마음고생이너무큼니다.(가족들이모르는부채라서미안한마음도더욱심하구요....)하루빨리대부업부채상환하고가족들과함께행복하게살고싶습니다.</t>
  </si>
  <si>
    <t>5년째개인사업을하고있습니다.현재직원은6명이고작년14억,올상반기에9억을신고했습니다.제급여는400만원입니다.(이금액은집에생활비로주는돈이고그외에세금이나카드대금,핸드폰요금등밖에서들어가는비용은따로정산합니다.)사업을하다보니신고하는금액보다는조금더가져가는돈이있어서상환하는데는별어려움이없을거라자신합니다.빨리좀더낮은이자로갈아타고싶습니다.</t>
  </si>
  <si>
    <t>투자자분들의훌륭한투자처가되겠습니다.</t>
  </si>
  <si>
    <t>안녕하세요??현재직장에근무하고있는30대남성입니다.돈이좀필요해서이곳에방문하게되었는데요...용도는어머니치료비가좀필요해서입니다..돌이아직안된아이를어머니가봐주시고계시는데그래서인지..자꾸건강이안좋아지시네요...관절이안좋아져서수술을받을계획입니다...아파트분양을받아놓은게있는데여태중도금에잔금까지치루느라마련해놓은목돈이없습니다.게다가아파트등기가아직안된상태라담보대출도불가능하구요...여기서좋은투자자분을만나뵀으면합니다.</t>
  </si>
  <si>
    <t>제급여는연봉기준으로3200만원이고...월240만원정도가입금이됩니다.원리금균등상환방식으로1년또는2년안에갚길원합니다.충분히상환능력이되구요...지금현재다른대출은전혀없기때문에상환에는전혀문제가없습니다.과거에조회건수가좀많아서지금은고금리이외에는가능한곳이없습니다.더이상조회이력을남기고싶지도않구요..성실하게잘갚겠습니다.잘부탁드리겠습니다.</t>
  </si>
  <si>
    <t>수술비용이필요합니다</t>
  </si>
  <si>
    <t>어머님하지정맥류수술을시켜드리려합니다공장에서서서하는일을10년넘게하셔셔하지정맥류가좀마니심하신편입니다.최근들어계속절인다고하셔셔수술을시켜드리려합니다.7년전에암수술을두번이나하셔셔보험이가입이안되어있습니다.그래서대출을신청합니다</t>
  </si>
  <si>
    <t>원리금균등방식으로36개월동안매월15일을기준으로납입할것입니다여태껏연체된적은한번도없습니다.투자자들에게이익이되는대출자일것입니다.</t>
  </si>
  <si>
    <t>믿음과신뢰로보답하겠습니다.</t>
  </si>
  <si>
    <t>안녕하세요.대출상환목적은금융상환입니다.한국IB금융에서대출받았구요400만원대출받았습니다.분할상환하려하지만일정날짜가지나야가능하다고하더군요사실매번이자납입도부담이아깝기도하고부담되기도합니다.그래서저번에도머니옥션에서도움을얻어서지금6회째연체없이여러분의약속을지키고있습니다.이번에도여러분의힘이필요합니다.지금400만원을24개월분할상환하여꼭신뢰에보답하겠습니다.</t>
  </si>
  <si>
    <t>*현재급여170만원(세금공제금액)*머니옥션상환금액:35만원*휴대폰요금:5만원*차비해도한달유지비는20만원남짓*사실지금부모님과같이거주하고있기때문에별도로집에지출되는돈은없습니다.*월급받은후여유자금110만원~120만원씩여유가생김*충분히상환가능합니다.절대여유가안되면분할상환하지않습니다.여러분께신뢰를보여드리겠습니다.</t>
  </si>
  <si>
    <t>동생,언니대학(원)학비생활충당금</t>
  </si>
  <si>
    <t>동생이올해대학입학생으로대학들록예치금등과언니의외대대학원새학기학비충당금이필요하여대출을신청합니다.부모님의수입등으로는일부부족하여신청합니다.본인외의가족들의은행(사채등)빚은거의없습니다.부모님은직장을퇴직하시고비정규직근무로갑근세원천징수확인이가능한제가대출신청하는것으로저희가족모두가대출상환에힘을기우릴것입니다.대출에대해잘몰라타사이트에서신청하니청주OO캐피탈에서대출(O천만원까지가능)해주겠다는연락이와깜짝놀라취소하고이번에알게된본사이트를통해신청하게되었습니다.신용조회등으로신용등급이하향조정된것같아걱정입니다.갑사합니다.</t>
  </si>
  <si>
    <t>본인의대학재학시학자금대출한\12,235,850은4년거취10년만기(이자율년6~7%)로아직거취기간4년이지나지않았고(1년경과)3년후부터10년만기분할상환으로년원금\1,223,585에이자년6~7%로이자포함약년\1,400,000(월\116,670)상환예정(3년후)이며현재이자만월\64,000내고있습니다.스타저축은행에서대출한\3,000,000은언니대학원학비충당금으로사용한것으로대출금\3,000,000에대학원균등상환액\241,670(18개월분할상환)으로저의연봉은약2천4백만원이며갑근세등제세공과공제후월실수령액\1,560,000(상여금제외)으로학자금대출월이자\64,000원과저축은행월상환액\241,670(18개월분활상환)합계\305,670이며이번에신청하는\4,000,000에대한월상환액\229,875을합산하여도\535,545으로저의월실수령급여\1,560,000으로충분히상환가능하므로상기와같이상환계획을제시합니다.이점혜량하시여동생과언니에게도움을줄수있는기회를주시기바랍니다.감사합니다.</t>
  </si>
  <si>
    <t>고금리대출저금리로갈아타고싶습니다</t>
  </si>
  <si>
    <t>고금리대출및보험대출대금..카드대금모두청산하고싶습니다</t>
  </si>
  <si>
    <t>두번의고금리대출받았습니다..연체는한번도없고모두상환하였습니다..그리고지금보험대출받은거랑카드대금리볼빙들어간거모두청산하고싶습니다..결혼준비때문에한푼이라도더아껴야하기에찾고찾다가이렇게투자자님들의도움을받고자용기를내었습니다단하루의연체도없이상환할자신있습니다..믿고도와주십시요,,</t>
  </si>
  <si>
    <t>생활자금이필요하여문의드립니다.</t>
  </si>
  <si>
    <t>안녕하세요~저는올해28살된늦깍이직장인입니다.늦게시작한사회생활이라부보님친지들힘안벌리고정신차리고열심히일하고있습니다.돈들어갈곳이참많더군요.직장이본집이랑멀리떨어진관계로직장근처로방을구할려고알아보고있습니다.보증금과기타생활자금이필요하여문의드립니다.</t>
  </si>
  <si>
    <t>현재현대캐피탈자동차할부로1931만원이있습니다.매달45만원정도할부금내고있습니다.집에차가없는관계로누님과같이구매하여서저는매달20만원씩갚구있습니다.그외에는휴대폰비10만원정도생활비30만원정도쓰고있습니다.현직장에들어와서5개월째근무중입니다.늦제시작한일이라서최선을다해일하고있습니다입사첫달은신입부분영업대상도받았구요,매달본사에서상도받구있습니다.급여통장으로매달300이상받았습니다.자동차할부금과생활비영업자금을&amp;#48820;면160정도순수하게가져가구있습니다.일시작하기전조금만자영업을했었는데그때졌던(부모님께&amp;#45031;던돈500만원)도일하면서다갚아드렸구요,이제독립하고새롭게시작하고싶어서대출문의드립니다.</t>
  </si>
  <si>
    <t>이사비용마련</t>
  </si>
  <si>
    <t>만기연장용대출긴급</t>
  </si>
  <si>
    <t>은행마이너스대출연장을위한자금이필요합니다.</t>
  </si>
  <si>
    <t>급여일에맞춰정확히상환하겠습니다</t>
  </si>
  <si>
    <t>흩어져있는대출건들을정리하고자...</t>
  </si>
  <si>
    <t>현재예전에쓰던롯데와신한카드대금을분납중입니다.총남은금액이롯데에서300만원신한에120만원이며매달롯데에25만원씩신한에30만원씩내고있습니다.매달총55만원씩내고있죠..안경사로일하며매달200만원씩받고있지만55만원연체없이냈어도지금까지너무벅찼습니다.사실이카드들이제것이아니고저희어머니것인데몸이편찮으셔일을하지못하시는바람에제가내게되었네요..현재남은금액총420만원을모두상환하면얼마나좋겠어요.하지만제수중에있는돈모두모아보니200만원정도가모자라더군요..혹시나하는마음에이사이트접속해봅니다.참고로제앞으로는대출이나카드빚은전혀없습니다.직업상소득증빙서류가준비되지않아은행대출은힘들더군요.일반가게에서일하시는분들은아시듯월급은현금으로받고있거든요.모두상환하고지금대출받아매달20만원정도씩만상환하게되면저에게너무나큰짐을내려놓게될수있어생각만해도기쁘네요.많은투자자들께서읽고관심가져주시면감사하겠습니다.</t>
  </si>
  <si>
    <t>와이프병원비...</t>
  </si>
  <si>
    <t>더운날씨에다들수고가많으십니다..저는부산연제구에서아파트상가에서자그마한정육점을운영을하는자영업자입니다와이프가평소에신장이안좋아서고생을했는데이번에신장수술을하게되어서과도한병원비가나와서일부분을조금융통을하여서병원비에쓸려고이렇게옥션이라는데에글을올려봅니다....현재사업장은오전8시30분에오픈저녁10시경에폐점을합니다사업자등록증은2006년10월경에발급이되었고일일매상은60-70만원전후로매출이오르고있읍니다(신용카드매출20만원정도)한달에매출은2천만원정후로발생이되고가계는자가라서달세는없읍니다한달지출내역입니다상가관리비50만원생활비100만원은행담보대출이자및원리금128만원(10개월불입_)산와머니16만원(5회불입)공과금및의보,국민연금50만원기타가계한달경비70만원이정도로한달에지출이이루어집니다보통저희들이한달마진율을33%정도보고있읍니다보통한달에600백만원이상은영업이익은발생을하고있읍니다만일저에게투자를해주시는분들에게는매달이자원금약속날에불입을잘할것을약속을드립니다...........저의성실함과한가정의가장으로서의책임감을믿으시고투자를부탁드립니다...더운날씨모두들힘내시고,,,,,,,,파이팅~~~</t>
  </si>
  <si>
    <t>유찰되어서~다시도전합니다..</t>
  </si>
  <si>
    <t>전에저에게투자해주신모든분들께죄송하다는말부터해야겠네여..유찰되어서..죄송스럽습니다...다시한번도전해보겠습니다...대출목적은...다름이아니오라개인적인사정이있습니다.....물론가족이일이구요,...이정도금액이면은행가서도쉽게대출은되는데....은행가서대출을하면신용조회기록이남아서이렇게글을올려봅니다...저의신용등급이1등급입니다...식구들모르게동생을도와주려고하다보니..여기서지인의소개로...대출을신청하려합니다....이자을조금인상하고개월수도늘려보았습니다..1등인데왜여기서대출을받냐고의하해하시는분들도잇을겁니다...근런데다이유가있써서그러는거니까...이해주시고욕하지말아주세요...집은공동명의입니다..끝까지읽어주셔서감사합니다.....</t>
  </si>
  <si>
    <t>여기서말을잘해드려야하는데.....상환계획은이렇습니다...끝까지잃어주시고궁금한사항이있스시면....쪽지주세요상환이은매월25일로하겠습니다....급여는400만원입니다(동생은300만원정도됩니다)회사는법인이구요...건설회사입니다그리고남편이같다주는생활비는따로잇고요...지출되는모든것을적어보겠습니다....한달에100만원가량듭니다...공과금포함그리고저용돈50만원가량(차량유지대포함)그리고집안식구들보험이70만원가량들어갑니다..(3명)이게전부다입니다.....동생과같은회사에서근무하고있습니다(남편회사입니다)궁금한점있스신분들은쪽지남기시면성심답변해드리겠습니다...저에게투자해주시면&amp;#44846;!!!!!보답하겟습니다...저는카드라든지한번도연체을시킨적이없으니까요...믿어보세요참고로여기서대출이지연되는바람에미리신한카드로카드론600만원대출받아서보내주었습니다..여기서대출이된다면신한카드론먼져정리할겁니다..급여날짜는매달15일입니다</t>
  </si>
  <si>
    <t>성실상환!!!행동으로보여드리겠습니다.</t>
  </si>
  <si>
    <t>안녕하세요?사금융해결하고성실히살려고합니다.사실사금융은7개월정도면완납가능했습니다.그런데저의실수로난교통사고로인해합의금도필요하게되었습니다.이미사금융을사용하고있는터라은행권대출은불가능하고..해결한다고해도또다시높은이자와빚에허덕이게될것이막막해신청하게되었습니다.이번기회에사금융을정리하고성실하게살고싶습니다.</t>
  </si>
  <si>
    <t>저는정규직직장인입니다.월평균수입은140~150만원정도되구요..급여일은25일입니다.생활비와기타부대비용을다제외하여도월70만원은거뜬히상환할수있습니다.휴대폰10만원공과금10만원생활비20만원카드사용료평균20만원정도입니다.저의직장역시안정적이고퇴출위험이없습니다.상환의안정성을더하기위해상환일을25일로하였구요..저를믿고투자해주신다면최선을다해성실히완납하겠습니다.</t>
  </si>
  <si>
    <t>상가치킨집부족한자본대출바랍니다.</t>
  </si>
  <si>
    <t>저는결혼4년차두아이의엄마이며,경력7년차전문직에종사하고있습니다.신랑의오랜꿈인호프집을개업하기위하여이곳저곳알아보던중발안이라는곳에체육공원가는길쪽으로상가건물이좋은자리가있어서경기는어렵지만한번시작해보고자합니다.5년이상을남의가게에서주방을맡아오던사람이며,정말하고자하는뜻이깊어최대한제가도와주고싶었습니다..보증금3000/200짜리30평정도되는1층상가인데,보증금은마련한상태이나인테리어비용이부족합니다.업체에맡기지않고최소화된비용으로직접인테리어를할생각이며,집기등도같이구입을하려면1000만원정도의예산이들것으로생각됩니다.은행쪽에도신용대출을상담해보았습니다.연10%대전후의금리로대출가능하다했으나한도가얼마나오지않았고,직장인인지라..신용에문제가생기는것도좋지않아서고민하던중머니옥션을알게되었습니다.투자자님들께서꼼꼼히검토하시어대출해주신다면,저희부부에게는정말큰힘이될것입니다.</t>
  </si>
  <si>
    <t>봄은준비단계로초여름부터는그근처에호프집이없어서기반을잡을것으로확신을하고있습니다.이곳의매출이얼마나오지않더라고저는직장을다니고있으므로충분히상환능력이있다고생각합니다.매월25일이월급날이라다음달1일에바로바로입금하겠습니다.원리금균등상환방식으로24개월에나뉘어상환예정이며,장사가잘된다면더빠른시일안에갚을예정입니다.점점늘어나는살림과가족들을위해,일어서려는저희들도와주세요..아이들이커갈수록집도없이이곳저곳이사다니는것도쉽지않네요.투자자님들의자본을밑바탕으로정말열심히살겠습니다.</t>
  </si>
  <si>
    <t>조그마한가게를운영하고있습니다좋지않은경기침체의탓도있지만경험없는장사였던지라3개월정도직원월급주고임대료내기에바빴습니다겨우생활비조금가져갈만큼3개월은힘겨웠습니다하지만...3개월동안빡빡하게장사했긴하지만3개월이란시간이제게남모를노하우를갖게해주었고한달전부턴매상이배이상뛰고있습니다3개월동안빡빡하게운영을한탓에운영자금이부족합니다날씨도따스해져가고있고한달가량전부터매상이배로늘어서인지직원들의욕도100%지금이대로의욕100%탄력받아장사해서번쩍일어설자신있습니다</t>
  </si>
  <si>
    <t>매출배이상으로늘었고요카드매출상당히잘나오는가게입니다상환실수안하고잘할자신있습니다무엇보다도남의돈어렵고귀한줄잘알고있습니다실수하는일없도록열시미하겠습니다</t>
  </si>
  <si>
    <t>빌린돈갚고싶어요</t>
  </si>
  <si>
    <t>아는사람에게돈을빌렸는데볼때마다미안하고주눅드네요..제때잘갚아주고있지만다갚아버리고편한사이가되고싶어요</t>
  </si>
  <si>
    <t>신용상태는좋은습니다다른연체나대출상태도없고,다만남편이금융권에있기때문에전산조회에뜰까봐이쪽에대출신청합니다..직장생활을하기때문에160만원월급이기에꼬박꼬박잘갚아나갈수있습니다.믿고투자해주세요..감사합니다.</t>
  </si>
  <si>
    <t>월급날짜변경으로인해서대출을신청하게되엇습니다.</t>
  </si>
  <si>
    <t>다니는회사의주관사업자변경으로인해소속회사가변경되어월급날자가10일에서26일로변경되어2달정도텀이생겨서돈이필요하게되어신청하게되었습니다.4월에친구결혼식이많은데축의금등생활자금이월급날자변경으로조금힘들게되어서신청해봅니다.도와주셧으면좋겟습니다.뭣모르고인터넷으로대부업신청했다가신용등급도많이내려가고어디에꿀곳도마땅치않네여-0-</t>
  </si>
  <si>
    <t>월급여는130만원정도받으며기대출이자비용과원리금균등상환비용으로40만원정도달달이나가고잇으며기존대부업대출은작년8월에받은거라만기가다가오고잇으며연체안하고정확한날짜에입금하고잇습니다다음달부터는원금을상환할예정입니다.평소에식비외에는사치를않하는편입니다.여기서도움을받게되면연체없이정확한날짜에돈을입금해드릴것을약속드립니다.</t>
  </si>
  <si>
    <t>사금융상환및가계운영자금</t>
  </si>
  <si>
    <t>제가잔년에사금융에서대출를700만원받았는데이자가넘비싸서사금융대출상환을하고제와이프가따로유아동복을운영하는데여유자금을만들려고합니다저는울산에현대중공업에근무하고있습니다</t>
  </si>
  <si>
    <t>제월급이한달레300만원이상입니다사금융에상환하는월비용이50만원정도됩니다그러니사환하는데는정말로문제없습니다</t>
  </si>
  <si>
    <t>친구의부담과분산대출로빡빡한생활자금걱정을덜고싶습니다</t>
  </si>
  <si>
    <t>군제대후뭣모르고카드를쓰다가한번연체위기에처한적이있었습니다.신용불량은피해보려는마음에러시&amp;xx에서200만원가량대출을받아막고지금까지거의다갚아오던중작년말직장의승합차량을운전하던중뜻밖의접촉사고가있었는데보험이들어져있지않았습니다.급하게돈은빌려야하는데직장을옮긴지3개월미만으로자격이안돼서친한친구의보증으로300만원을원더풀에서빌렸습니다.친구에게도미안하고분산되어있는대출로인해빚이줄어드는것같지않아지금까지답답한마음으로지내오던중우연히지식검색에나와있는머니옥션을보게되어조금이라도부담을덜고자도움을받으려합니다.핸드폰은지난달1개월연체금갚은상태입니다.지금까지금융,카드연체시킨적전혀없이갚아왔습니다.투자자님들의많은도움부탁드립니다.귀한시간제두서없는글읽어주셔서감사합니다.좋은하루되세요~</t>
  </si>
  <si>
    <t>현제영업을하고있어기본급100만원에인센티브제입니다.현제회사에는12월27에입사를하였구요.급여일은10일입니다.1월-9만원(기본급여의3일일당)2월-187만원(원천징수)3월-236만원(원천징수)이번달현제매출은900만원가량입니다.기본급+매출의10%이므로현제190정도입니다.일이몸에익을수록매출이많이나오구요영업이라장담을못하는일임에도불구하고기본급여100만원이주어지기때문에매달311959원상환하는데에는전혀지장이없습니다.현제신한카드300만원리볼빙중입니다.(현금서비스200만원가량)이자가저렴해서환승은안해도될것같습니다.월19만원씩나가고있습니다.원더풀200만원러시90만원상환할것입니다.투자자님들의도움을받게된다면매달상환약속을꼭지키겠습니다.</t>
  </si>
  <si>
    <t>감사합니다!도움을..희망을다시한번부탁드려요!</t>
  </si>
  <si>
    <t>먼저제경매에관심을가지고입찰해주신분들너무너무감사드립니다^^안타깝게도벌쏘3번이나자동유찰이되어염치없지만이렇게다시한번도움을부탁드립니다.우선급한대로보증금의절반먼저드리면서집주인께사정해볼려구요^^그러니투자자님들의많은관심과도움을부탁드립니다(__)제소개를드리자면..현재개인사업체에4년째근무하고잇는신체건강한28살청년입니다.현재직장문제로누나와함께월세방에서살고잇구요.보증금1200에월세매달40만원입니다.월급은한달에160받고잇구요...새벽에운동겸부수입겸우유배달도시작햇습니다.매달30만원이란던이더생기네요^^ㅋ집세20만원..공과금20만원..핸드폰비월평균5만원.보험금매달12만원정도지출이되구요!그외생활비와자동차유지비해서매달30~35만원정도들어갑니다!둘이반반씩보태어집세와공과금을납부하고잇습니다.누나는현재홍대에서바매니저로일하고잇으며..월급은매달150정도입니다.아버님이얼마전다시뇌출혈로쓰러지셨을때..급한마음에여기저기대출을알아보다보니사금융쪽에조회수가많아져서신용등급이많이하향?다하더군요.산와머니에서200만원대출을받았었는데..지금현재는신용조회해보니다상환한걸로나오네요^^저희집주인이집세보증금을올려달라고하시는바람에..300을마련햇엇는데...누가가은행가서입금시키려다가100만원짜리수표3장을분실해버렷지모예요;;다행히바로분실신고를해서사용한사람은없구요^^올해11월28일날재판날짜가잡혀서채판을받고나면공탁건돈까지고스란히돌려받을수잇다고하네요^^집주인아주머니도사정이잇으신지자꾸닥달하시고ㅡㅜ안대면더많은던주고올사람들많으니방빼라고ㅜㅜ여기저기알아보다가머니옥션을알게대어이렇게도움을청합니다.(요즘같은시세에그던으로방두개에거실욕실주방까지따로잇는집구하기어렵거든요;;)우리누나와저랑둘이힘을합해열심히갚아나가겠습니다.신용조회해보시면아시겟지만..연체도없고사금융쪽에조회건수가많은거외엔신용에도별탈이없다고자부합니다.이번에믿고투자해서도움을주신다면정말아직까지서로서로믿고살아갈수잇는사회구나하며후회없으시겟끔확실하고성실하게갚아나가겠습니다!!대도록이면빨리상환하려고계획중이기도하구요^^젊은사람들한번믿고도와주신다생각하시고투자자님들의많은도움부탁드립니다.(__)여러분들의작은도움이저희에겐살아갈수잇는희망이됩니다!!</t>
  </si>
  <si>
    <t>안녕하세요잘부탁드리니다</t>
  </si>
  <si>
    <t>현제대부업1건대출이있으며카드사용액이150만원정도있는데대부업이율이높아서낮은이자율투자자분을찾고있습니다</t>
  </si>
  <si>
    <t>여지껏연체를해본적도없고할생각도없으며소중한투자자분들의돈을제때제때상환할것을약속드립니다</t>
  </si>
  <si>
    <t>성실히상환하겠습니다..</t>
  </si>
  <si>
    <t>다음주에친정엄마가이사를하시는데비용을보테드리려고신청합니다신랑이여유자금조금있는걸알고있는데요그걸엄마에게보테드리리고하는데사실그돈을제가다른곳에사용을하여이렇게신청하게되었습니다</t>
  </si>
  <si>
    <t>지금제가받는월급은조금이지만신랑의월급하고하면월300만원이넘습니다제가신랑몰래신청을하는거라많은돈을상환할수는없고한15만원선에서상환해나갈수있을것같습니다.빌려주신다면성실히상환해나가도록하겠습니다그리고빠른면3~4개월후에조기상환을할수도있을것같습니다</t>
  </si>
  <si>
    <t>사업자금및생활여유자금</t>
  </si>
  <si>
    <t>제가대리운전일을6년간하고있는데..그동안은제가카드사기당한일이있어법원에지급명령신청해서확정판결은받았지만.빌려준돈받을길이없어서그채무를지금까지다갚았습니다.지금은다갚았지만연체기록이남아있어서신용평점이좋지않습니다.그래서은행권에서는대출이힘들어이렇게머니옥션을찾게되었습니다.대출신청한목적은제가하는일의명함제작비50만원,업소영업용사탕과사탕통을구매하는비용150만원,이렇게신청하게되었습니다.저에게투자해주시면연체없이성실히갚겠습니다..</t>
  </si>
  <si>
    <t>제가매월지출하는금액은휴대폰비15만원,보험료16만원,금융상환비32만원그리고생활비50만원지출하고있습니다.수입은매주통장으로들어오는돈이60만원에서70만원정도됩니다.저에게투자하시면연체없이성실히갚아나가겠습니다,.</t>
  </si>
  <si>
    <t>장인어른수술비</t>
  </si>
  <si>
    <t>장인어른께서수술을하여대출신청을하게되었습니다.장인어른께서허리수술을하시는데,과거에장모님께자금을300만원융통을하였는데,경기침채로인해장모님께서자금융통이어려우셔서저한테말씀하신터라안해줄수가없는상황입니다.일단제소개하자면중소기업관리자로제조부서엔지니어입니다.근속년수는2년조금넘었구요.동업종올해로7년접어듭니다.월급여는연봉제200이구요.수당합산연3000조금못됩니다.직장의.보갖추었구요.신용상이상없습니다.</t>
  </si>
  <si>
    <t>원리금균등상환을계획하고있습니다.한달에집에들어오는자금은저하고아내포함300여만원정도들어오구요.차량유지비30만원(거주지광주광역시&gt;&gt;직장전남장성)기본적으로수리비20만원(차량노후로인해)10년정도됩니다.자녀간식비20만원(4살된딸아이있습니다.)의,식,주(기본생활비)50~70만원(어머니를모시고삽니다.)통신료20만원(아내,본인,어머니)담배값10만원기본적으로월평균이정도나가는것같구요.일단50만원정도여유가되니까상환에는지장없을것으로판단합니다.</t>
  </si>
  <si>
    <t>프리랜서프로그래머입니다.</t>
  </si>
  <si>
    <t>1981년생.29세.남자.2004년부터만5년차프로그래머입니다.1000만원은전세구할때전세금및현대스위스저축은행상환용도입니다.</t>
  </si>
  <si>
    <t>보유자산:빌라1채-2억2천(명의는제명의.용도는어머니사업용도)현재제가거주하는임대아파트보증금800만원보유부채:주택담보대출1억4천현대스위스375만원근로관계:본인-개인사업자.어머니-비영리법인대표자.직장:본인-종로인근H보험프로젝트참여중.어머니-양천구장기요양보험관련복지센터운영중.월소득:본인350만원(세전/부가세포함385만원)어머니300만원(장기요양보험관련복지센터운영중,월매출1800~2000.순수익300가량.)월현금흐름:본인명의주택담보대출원금및이자150만원상환.본인명의현대스위스대출월56만상환(원금500.12개월.이자율37%.현재대출잔액375만)실거주중인임대아파트월관리비+임대료:15~20만원.본인보험2개:13만원.어머니가게세30만원.어머니빌라관리비5만원.어머니보험:20만원.본인및어머니생활비:100만원.기타등등..잉여현금은월250-300정도됩니다.(최소200만원)*어머니사업은작년8월부터시작하여서실제로순수익이이정도난건올해초부터입니다.*어머니사업용도의보유빌라는거동불편하신어르신들과같이거주목적으로어머님이거주하고계십니다.*어머니사업에제가그동안모은돈과빌라구입자금을투자하여서농협법인계좌는제가직접인터넷뱅킹으로관리중이며매달말일에소속요양사분들급여는제가직접지급하고있습니다.*올해결혼예정인데작년에어머니사업쪽으로투자한돈이많아서전세자금대출알아보던중머니옥션으로구해봅니다.*낙찰성사시에투자자분들을대상으로는제연락처와이메일.직장등을공개해드릴의사있습니다.(투자자분들리스크감소목적)</t>
  </si>
  <si>
    <t>추가대출(대출금줄어드는게보여요)</t>
  </si>
  <si>
    <t>첫대출에투자해주신분들께새록새록감사드려요아직상환중이지만성실약속의자신감으로추가대출신청합니다머니옥션의대출금은원금균등이라잔액줄어드는게눈으로보여계획을세울수있어좋은데급하게쓴현금서비스가이자만메꿀뿐줄어들지않아이번기회에한꺼번에상환하고아예카드해지하려합니다.</t>
  </si>
  <si>
    <t>지난대출시점에가장큰지출부분이었던아파트담보대출이이율이줄어140-150만원에서올초부터90만원대로떨어져평균50만원정도부담이줄었고남편급여부분도올3월직급승진으로30만원정도증가되었습니다.추가대출시월219천원정도추가되니처음시작하는맘으로목돈부담없이상환하겠습니다.1차대출시점보다신용등급은좋아졌고매달내는금액으론큰차이는아니겠지만저만의약속의자신감으로투자하신분들께는쪼금죄송하지만이율은1%줄여신청합니다.</t>
  </si>
  <si>
    <t>성실상환~!</t>
  </si>
  <si>
    <t>카드대금때문에예전에올렸었는데,유찰되고주위에서도움을얻어해결하였습니다.친구에게빌린돈을빨리갚고싶어서올려요...</t>
  </si>
  <si>
    <t>지금월급이5일이여서상환일10일로하였구요.현재상환하고있는것은리볼링카드대금한달에20만원정도나갑니다.제월급150만원받고있구요.충분히상환가능합니다.</t>
  </si>
  <si>
    <t>꼭한번도와주세요(믿고도와주신분들에게실망시키지않겠습니다)</t>
  </si>
  <si>
    <t>안녕하세요대학교를졸업하고직장생활을시작하면서부터돈이란걸알게도었고사회생활을하면서열심히살아왔습니다살면서많은일이있고주식이란걸알면서많은돈도잃게되었고이제새로운직장에서열심히일하며살아가고있습니다크다면큰돈이지만제노력으로충분히갚을수있는돈인데남에게피해를주거나제신용에문제가생겨사회생활이힘든상황이되고싶진않습니다늦둥이로태어난제가뇌졸중으로누워있는어머니요양병원비라도쪼금보태고싶고회사직원에게빌린돈을꼭갚아야하는상황입니다저를믿고빌려준돈인데저때문에힘들게할순없습니다은행이나캐피탈에서빌린돈은지금과처럼월급받아서꾸준히갚아나가면되지만같은월급쟁이로저를믿고빌려준직장동료에게저처럼돈으로걱정하는상황을만들어주고싶진않습니다월납입급및이자차지없이납부할수있습니다믿어주세요</t>
  </si>
  <si>
    <t>월급200만원받는데서기존우리파이낸셜,sc스탠다드캐피탈약50만원들어가고,어머니병원비30만원,핸드폰요금5만원정도이고현금서비스받은거갚아나가고있습니다월25만원정도로알고있는데충분히상환할수있습니다이렇게힘들게빌리는돈인만큼실수없이꼭갚아나가도록하겟습니다당장에목돈이필요하지만제월급으로충분히매월갚아나갈수있는돈이라생각하기에이렇게도움을요청합니다저도살면서돈을빌려준적도있고빌려도보았지만돈이란건필요한시기가있는것아니겠습니까꼭한번부탁드리겠습니다</t>
  </si>
  <si>
    <t>한번의도움으로위기를넘기고다시오게됐습니다.부탁</t>
  </si>
  <si>
    <t>안녕하십니까.저는얼마전에투자자님들의도움으로한번의위기를넘긴작은헤어샵을하고있는이찬규라고합니다.면목이없지만이렇게다시신청하게된이유는제가금융지식이부족하여빌려쓴사채를갑기위해서있니다.이곳과똑같은30%의이율이지만원금상환말고는다른방법이없다하여부탁을드리게됐습니다.지금도꾸준히이자를잘내고는있지만이자만내다보니다른걸못하게되어저희가족들에게너무미안하였습니다.돈은벌어야하고경기는호전되지&amp;#50527;다보니근무시간이과도하게늘게됐습니다.한달에한번정도는아이들에게시간을내주고싶은데다른일들이많다보니가족과의소통이너무줄어첫째는저를너무어려워하는것같아요.얼마전둘째가태어났는데둘다너무힘들어하고있습니다.저말고도힘든분들이많이있겠지만투자자님들께다시한번고개숙여부탁드립니다.앞전과같이이번역시도잘상환할것을약속들리닙다.많은선택부탁드립니다.투자자님들수고하시고건강하십시요.대출이되기를간절히바라는이찬규올림</t>
  </si>
  <si>
    <t>현재내고있는이자30만원을머니옥션에상환하면된다고생각합니다.상환계획은크게다른것이없습니다.죄송합니다.</t>
  </si>
  <si>
    <t>어머니가환갑선물</t>
  </si>
  <si>
    <t>직장생활5년이다되어가는데어느순가주변을돌아보니아버지는환갑이지나셨고어머니가곧환갑이신데보답할차원에서선물을찾아보니마땅히이렇다할선물도못찾겠고건강검진을알아보니생각보다돈이많이들어가네요직장생활은오래했는데딱히모아놓은돈이많이없어서이렇게염치없이부탁드리러찾아왔습니다.</t>
  </si>
  <si>
    <t>은행에채무가있는것은대학다닐때부모님부담을덜어드리려고학자금을융자받아서현재월8만원씩꾸준히연채없이상환하고있고모아서해드리고싶었는데그러기엔시간이너무오래걸릴것같아인터넷으로알아보다여기로왔네요.한번믿어주시고저에게작은도움의손길을주세요.상환은잊지않고같은날정확히내기위해월급날과같은날로상환일을정했고월급받으면통장에서자동으로규칙적으로매월원리금균등상환하게하겠습니다.부모님선물에도움주신분들절대잊지않고꼭정확히넣어드릴께요</t>
  </si>
  <si>
    <t>다시도움부탁드립니다</t>
  </si>
  <si>
    <t>자영업자운영자금대출</t>
  </si>
  <si>
    <t>저는강원도강릉에서배달을위주로하는음식점을운영하고있습니다.개업일은2007년1월입니다.요즘경기가좋지않아기존에가지고있는메뉴로는한계가느껴져서새로운메뉴를추가하고자합니다.오븐에구워서하는메뉴를추가해보려고하는데오븐구매비용이만만치않더라구요.그래서오븐구매및기타운영자금으로사용하고자대출을신청하게되었습니다.그리고신용등급이8등급이라서타기관에서쉽게대출이이루어지지않게되어이곳에문을두드리게되었습니다.</t>
  </si>
  <si>
    <t>현재가게의월수입은900~1000만원가량됩니다.이중에서인건비와재료비를제외하면순수익은대략250~300만원가량됩니다.이중에150만원은제가가계를얻으면서계를들어놓은게있어그곳에들어가게되며나머지금액으로상환을계획하고있습니다.상환일은말일을피해중순경으로정했습니다.상환일에성실하게상환할것을약속드리겠습니다.</t>
  </si>
  <si>
    <t>카드값을청산하고안정적으로생활하고싶습니다.</t>
  </si>
  <si>
    <t>집안의문제와개인적인사정으로처음엔소액으로받던대출금이나중에쌓이고쌓여천만원을훌쩍넘었습니다.6개정도의업체에서고금리(39%이상)상품들로한달에이자만70만원여정도가되었었습니다.물론연체를한적은한번도없었지만너무나도많은스트레스를받았습니다.하지만5월11일자로기업은행의환승론을이용해사금융및저축은행의대출금을모두상환하고연21%의금리로전환을하였습니다.이제대출기록이남지않는머니옥션을이용하여카드값을정리하고카드를없앨생각입니다.</t>
  </si>
  <si>
    <t>한달에받는급여가세금제하고180~190만원정도가되고이번에기업은행에서받은대출금이균등상환으로월52만원정도가지출됩니다.카드값을정리하게되면따로나가는금액은핸드폰요금과교통비15만원과생활비50만원외에는지출되는금액이없습니다.결과적으로117만원이월지출이되고급여를최소180으로잡는다고해도63만원이남습니다.머니옥션대출금을갚는데에는전혀무리가없고남은금액으로저금도할수있습니다.절대투자자님들에게연체로인한걱정을끼쳐드릴일이없을것입니다.</t>
  </si>
  <si>
    <t>결혼해야합니다.</t>
  </si>
  <si>
    <t>중국으로결혼하러갑니다.부모님모시고생활하는데목돈마련너무어렵습니다.이런이유로문을두드립니다.</t>
  </si>
  <si>
    <t>퇴직금중간정산으로상환마무리하겠습니다.정산전까지이자충실히납부하겟습니다.퇴직금정산일자2009.10</t>
  </si>
  <si>
    <t>사업자금(운영자금)이필요합니다.</t>
  </si>
  <si>
    <t>저희회사는롯데마트할인점에납품하는협력업체로써현재거래기간은4개월이되었으며,롯데마트총64개점포중1월~3월까지는시험기간으로15개점포를납품되었으며,4월부터는40개점포를납품하고있습니다.단일품목으로1월~3월까지월평균매출은약5백만원이였으며,4월매출액은1천2백만원이되었습니다.5월17일현재매출은6백2십만원정도입니다.저희업체가거래중인도매처는16개업체이며,도매매출은월평균2천5백만원~3천만원정도가나오고있습니다.저희업체는제조를하는업체로써고주파기계1대(약5천5백만원)로변기시트카바를생산하고있으나지금자금이필요한이유는사출기계(25온스)도입과그로인해발생되는원재료구입비용으로현재일부자금은형제들에게조금씩융통되어있지만조금이라도운영자금을넉넉히가지고있어야마음이편해질것같아신청을하게되었습니다.현재의매출은약4천만원정도이며,제조마진은약30%정도되나,사출기계도입으로인해월2백5십만원~3백만원정도의원가상승이일어납니다.혹기계도입으로인해인건비지출과기타경비지출발생을생각할수있지만,지금현재의인원(직원2명,주부아르바이트2명)으로충분히가능하며,추가발생되는경비지출은전기료(약30만원정도)외에원재료구입비용밖에들지않습니다.</t>
  </si>
  <si>
    <t>현재저희업체의결재사항은도매매출총100%중약50%는월마감후익이월(5일,15일,30일)이결재이며,50%는납품과동시에현금결재를받고있으며,롯데매출은월마감후익이월20일현금결재로받고있습니다.창업할때정부로부터받은1천만원은1년거치4년분활상환으로현재이자(약3만5천원)만내고있으며,11월부터원금상환으로되어있습니다.캐피탈과제2금융권에서받은금액은원리금균등상환으로납부날짜는10일과15일이며총납부액은65만원이며현제총7회연체없이납부를하고있습니다.만약,여기에서경매(대출)과성사될시납부일을25일로하였으며,롯데결재일20일로맞춰놓았기에충분히연체없이갚아나갈수있습니다.그리고올6월경~8월경사이에정부에서시행해주는영세사업자(제조업자)에게주는운영자금을신청할수있기에만약이쪽에서운영자금대출이성사될시년이자가4.5%~5%이며1년거치4년원금상환이기에캐피탈과제2금융권의대출금을갚아나갈수도있습니다.저와저희회사의발전가능성을보시고믿고투자를해주셨으면합니다.</t>
  </si>
  <si>
    <t>유찰되서재신청합니다.</t>
  </si>
  <si>
    <t>결혼자금으로부탁드리고자글오립니다^^</t>
  </si>
  <si>
    <t>안녕하세요저는다음달12일에결혼을앞둔예비신부입니다ㅜㅜ아시다시피결혼할때돈이많이들자나여^^;맨손으로갈수없는거라이곳저곳에서대출을조금받긴했는데직장다닌지6개월정도밖에안되서필요한만큼받을수가없더군요..더이상대출받다간이자에원금까지생각하려니..너무끔직해서..투자자여러분께도움받을수있을까싶어서이렇게글올립니다.</t>
  </si>
  <si>
    <t>애견&amp;#49406;에서일하고있구요..월급날이3일인데요남편월급날하고제월급날짜하고맞추다보니25일에맞쳤습니다그리고재남편도이사실을알고잇기때문에전혀연체나그런걱정은하지마세요~정말로저를믿고도움을주시는분들한테폐끼치는일은없을거에요</t>
  </si>
  <si>
    <t>대출상환도와주세요.</t>
  </si>
  <si>
    <t>*저번에도많은분들의도움을받아서이사잘했습니다.이번에도높은금리의이자를줄이고자이렇게대출신청합니다.한번만더도와주세요...</t>
  </si>
  <si>
    <t>제월급이매달25일에150만원들어옵니다.그리고부수입으로주말에아르바트로한달에50~60만원정도벌고있고요..그런데이중에대부분이대출이자로나가는게너무아까워서중도상환하고싶습니다.도와주신분들에게정말피해끼치지않겠습니다..제발도와주세요..</t>
  </si>
  <si>
    <t>꼭상환하겠습니다믿어주십시요</t>
  </si>
  <si>
    <t>눈수술(사시)을하기위해서입니다처음에신청하였는데경매에낙찰이되지않아다시올립니다..투자자님들꼭점부탁드립니다눈수술비가서울김안과에물어보니250만원정도든다고합니다.나머지금액은월급타면보태서할까합니다꼭점도와주세요..진심으로좋아하는여자가있는데말을못하고있습니다물론외모는중요하지않다고하지만...누구나조금은본다고생각합니다더군다나눈인데.꼭제마음을전할수있도록도와주세요</t>
  </si>
  <si>
    <t>매월10일에1순위로납부하겠습니다투자자님들을실망시켜드리지않겠습니다</t>
  </si>
  <si>
    <t>급히목돈이필요합니다</t>
  </si>
  <si>
    <t>6개월전에지인에게돈을빌렸는데,현재사업이어려워목돈이필요합니다.지금은제가목든마련이어려워그런데요.신용조회기록이남으면안되어서머니옥션에대출신청합니다.</t>
  </si>
  <si>
    <t>연체없이지정한일자에성실히납부하겠습니다.</t>
  </si>
  <si>
    <t>프리랜서신용대출을신청합니다</t>
  </si>
  <si>
    <t>인천에서살고있는30세남자입니다.자금의목적은치료비용입니다.</t>
  </si>
  <si>
    <t>흥국생명보험사에근무를하고있으며월급여액은230~250만원입니다.그리고부동산법무법인에도근무를하고있습니다.부동산쪽은수당으로200만원정도수령합니다.보험사는급여일이25일로일정하고부동산은실시간수당의체계이다보니정식급여일은없지만일이없는달에도최저150만원은수령합니다.현재사용하고있는대출은국민은행400만원이외에없습니다.타채무가많은상황이아니어서상환에대한약속은자신있게드릴수있습니다.좋은방향으로검토해주시면감사하겠습니다</t>
  </si>
  <si>
    <t>[[고금리상환대출]</t>
  </si>
  <si>
    <t>지난달러쉬앤**에서200만원대출을받아서월10만원씩이자상환(연49%정도)하고있고HK상호**에서500만원대출(연49%)을받고현재는원금[410만원]남은상황으로매월30만원씩원리금균등상환을하고있습니다.만약500대출을받게된다면우선러쉬엔**에서받은200만원상환후또200만원은HK상호**에일부상환할예정이며나머지는현재현금서비스받은금액이65만원있는데현금서비스상환후나머지는여유자금으로생활비로사용할계획으로대출을신청하게되었습니다.</t>
  </si>
  <si>
    <t>현재월급4대보험제외하고140만원정도받고있으며2개월에한번씩상여금을받는직장에서일하고있습니다.현재금융상환비는(10만원+30만원)=(40만원)이고농*에서받은마이너스통장은3개월에한번씩20만원정도이자를내고있습니다.그리고제2금융권신*에서예탁금담보대출받은것이있는데월10만원정도이자상환하고있습니다.월평균금융상환비로55만원씩나가고있는실정인데여러분이도와주셔서500만원대출을할수있다면10만원정도줄이고45만원씩금융상환비로지출될거라예상됩니다.충분히부담없이연체없이상환할수있는능력이된다고생각합니다.</t>
  </si>
  <si>
    <t>고금리대환대출입니다도와주십시오~</t>
  </si>
  <si>
    <t>하나캐피탈및현금서비스상환목적입니다지인에게현금서비스로돈을빌려줬는데받지못하는상확에닥치고말았습니다아직젊은나이기에포기해야하는나이는아닌것같습니다투자자분들이도와만주신다면정말착실히변제하겠습니다</t>
  </si>
  <si>
    <t>매달10일이월급일입니다그리고지금대기업으로회사를이직추진하고있습니다그기업은동부그룹입니다아직확정된건아니고1차통과중입니다그리고여지껏연체된적은단한번도없습니다도와만주신다면착실히변제해서저도이곳에어려운분들에게도움을드리고싶습니다.젊은나이기에열심히살고싶습니다..도와주십시요..</t>
  </si>
  <si>
    <t>등기비용필요</t>
  </si>
  <si>
    <t>아파트잔금치르고입주해야하는데자금이부족하네요,등기도해야하구</t>
  </si>
  <si>
    <t>자영업을한지3년경과원리금균등상환</t>
  </si>
  <si>
    <t>1년여전에머니옥션에서2건의대출을받았습니다.1건은이제3회남아있고다른한건은중도상환한상태입니다.머니옥션을제외한기대출부분이집안사정으로갑자기늘어나게되어원리금균등분할로갚아나가야하는동안꾸준히들어가는이자가부담이되어머니옥션에서좀더저렴한이자로소액을빌려우선갚고달달이남는여유돈으로머니옥션쪽에갚는다면이자부담이덜할까하여이렇게도움을요청하게되었습니다.(지금대출중은행권을빼고저축은행,사금융권쪽의이자가너무세서이자부담을줄여볼까해서이렇게신청하였습니다.)최대한생활을죄고살아빨리빚을다갚아나가고싶어이렇게도움을희망합니다.이자율이너무부실해서죄송합니다.하지만절대연체없고깨끗한거래약속드리겠습니다.제블로그에한번찾아와주세요.</t>
  </si>
  <si>
    <t>월급여는150-170변동이있고상여금은따로80만가량받습니다.은행권+저축은행권3+사금융1건기대출상환:110만원머니옥션:24만원핸드폰요금포함생활비:20만원사금융권에400만원대출받은것중200만원을이곳에서환승받아일부상환하여이자부담을조금이라도줄여갚을생각입니다.한번에400을다신청못하는이유는머니옥션은원리금균등이라400만원을빌렸을때매달부담액수가조금크지만사금융은이자만납부하는거라매달납부해야할금액의밸런스를맞추기위해절반만신청하였습니다.무리하다연체라도하는날은..생각만해도싫으네요.2교대생산직이라식비,교통비,피복비등이모두회사에서나오고있어따로들어가는돈이없습니다.좀더절약한다면여유자금이매달20만원가량은나오고가급적상여금으로생활하고월급은갚는것에올인하고싶어서요.상여금은2달에한번나오고앞으로잘아껴서생활비로활용하면생활비품목으로빠지던20만원을달달이안정적으로상환할수있을것같습니다.집에서일을다니기때문에따로들어가는생활비는크게없어서갚을자신있구요.지금까지도집안의빚을갚아나가기위해정말본인에겐거의투자없이상환하는것에만살아와서급여대비로금융상환액수가많은편이지만힘들지않습니다.제블로그등을봐주시면아시겠지만늘선입금하였지단한번도연체,미납한적없습니다.신용꼭지키도록하겠습니다.</t>
  </si>
  <si>
    <t>저에게는큰도움이될것같습니다.부탁드립니다.</t>
  </si>
  <si>
    <t>현재직장을다니며자취를하고있습니다.여러분들의도움이저의목표를이루기위한생활에많은도움이될수있을것이라고믿습니다.부탁드리겠습니다.</t>
  </si>
  <si>
    <t>월급여의15%상환하는데무리가없다고생각합니다.믿음에신용으로보답하겠습니다.</t>
  </si>
  <si>
    <t>채무통합현금써비스</t>
  </si>
  <si>
    <t>여러건으로나누어져있는채무을한곳으로통합하고싶습니다결재일이여러건으로있다보니잊어버리는날도있습니다2월달에제가일하는물품을덤핑으로구입하느라여러군데대출릉ㄹ받아서햇습니다경제가힘들다보니매달돌아오는결재일은여러군데이고대출4곳현금써비스3곳한곳으로통합할수있도록투자부탁드립니다지금껏연체없이잘해왔습니다대출이성사되면매달56만원을여유롭게할수있습니다현금써비스돌려막에서벗어나고싶습니다신용등급도회복하고싶습니다</t>
  </si>
  <si>
    <t>월수입400중금융상환대출4공72만원(모아20아이비20현대27대한5)머니옥션29만원임대로25만원교육비80보험35공과금30생활비70카드대금50대출이성사된다면금융상환비72만원이55만으로되어여유롭게상환할수있습니다</t>
  </si>
  <si>
    <t>48.54%되는대부업체의연이율에서벗어나고싶습니다.</t>
  </si>
  <si>
    <t>학생시절금용이나대출에대한아무런정보없이러시앤캐쉬에서400만원을대출받아원리금상환방식으로연이율48.54%로월251,000원씩단한번의연체없이1년째갚고있습니다.그러던중지인분의소개로머니옥션을알게되었고최대이자율이39%라는얘길들었습니다.또한신용에있어서도전혀문제가없는곳이라고하셔서이렇게머니옥션에서대출을받고자합니다.</t>
  </si>
  <si>
    <t>현재연봉2,200만원으로직장생활이2년째접어들고있습니다.이자율20%월277,904만원씩원리금균등상환방식으로12개월동안상환하겠습니다.</t>
  </si>
  <si>
    <t>직장생활의고충으로신청합니다</t>
  </si>
  <si>
    <t>공항화물청사에서일하는관계로교통편이불편하여공항신도시쪽으로터를잡으려합니다매달이자와원리금을같이상환하는방식으로하려합니다.</t>
  </si>
  <si>
    <t>믿고투자해주세요!!!확실하게상환합니다</t>
  </si>
  <si>
    <t>개인인터넷쇼핑몰을몇년간운영을하고또프리랜서로학원강사로일을하고있습니다.인터넷쇼핑몰운영중여의치않아서지인에서200만원정도자금을융통하게되었는데지인도넉넉하지못한상황이라서바로갚아줘야할듯해서대출신청합니다.지금은쇼핑몰휴업중이고학원강사와투잡으로야간에알바를하고있는상황이어서꾸준히월180~200가까이들어오는편이지만일한지는그다지오래되지않았습니다그리고학원강사(프리랜서)/아르바이트로수입이들어오기때문에은행대출이좀어렵네요그래서1금융권에서대출이좀어렵고머니옥션에서신청을하게되었습니다생활비및집에다드리는금액이있어서머니옥션에서대출신청후에지인에게상환하고대추금은12개월분납으로나눠서상환하고싶습니다.현재기대출금액은한군데도없고그동안연체경력하나도없습니다.투자해주시면절대연체없이꾸준히갚아나가겠습니다.부탁드립니다</t>
  </si>
  <si>
    <t>학원강사(월수금파트:월85~100정도수입)야간아르바이트(8시간근무시급4,200원일당33,600원한달90정도수입)조만간학원을한군데더근무할생각이고그러면60정도추가수입이생깁니다.추가수입없이도상환에는큰무리가없다고생각합니다지출내역은크게없습니다.미혼이고부모님과같이생활하기때문에생활비는안들어가고집에드리는금액80만원교통비및통신비:약20만원개인생활비:10만원(오후와밤에일하기때문에쓸일이없습니다)대출금12개월분납시월20~25정도는확실하게상환이가능합니다.밑고투자해주세요!!화장실들어갈때와나올때의기분이다르다고하던데초심을잃지않고투자해주신분들께항상감사의마음갖으면서절대하나의오차도없이상환해드리겠습니다</t>
  </si>
  <si>
    <t>유명영어학원의가맹점을체결하기위하여대출신청합니다.</t>
  </si>
  <si>
    <t>현재노원구에서학원을2002년도1월에개원하여약8년정도운영하고있습니다.요즘경기가많이힘들다지만학원은그래도다른업종에비하여경기를덜타는편입니다.하지만경기악화로학부모님들의가정경제가힘들다보니당연자녀들의수강료납부가1년전과비교하여현저하게밀리는게현실입니다.1년전만해도70-80%이상은기한내납부가이루어지며나머지는1달-2달정도내로납부가이루어졌습니다.하지만현재는50-60%가기한내납부가이루어지며나머지수강료는다음달또는그다음달로이월되는것이현실입니다.어차피밀리더라도수강료가들어오긴하지만매월선생님들,기사님들,직원들급여와임대료등고정지출을감당하기에는조금벅찹니다.그래서보다원활한학사운영을위하여조금은여유자금확보를하고자합니다.-6개월전500만원대출받을당시내용입니다-이번대출은영어프랜차이즈가맹점을하기위한보증금과초도물량비,인테리어비용입니다,저희학원은수학전문학원으로8년정도유명세를치루며운영해오고있습니다.하지만현정부가영어교육에대한교육정책을지속적으로발표하고유지하고있으며또한저역시도수학한과목보다는영어과목을접목시키면보다효율적으로수업을진행할수있으며더나아가기존수강생으로부터새로운부가가치를창출할수있다판단하여이번에유명한영어학원과가맹정을맺고자합니다-참고로그당시질문하신분들의질문내용에대한답변과추가내용들은저의블로그에서확인하실수있습니다.</t>
  </si>
  <si>
    <t>24개월로균등상환하고자합니다.또한국가경기가회복되어자금사정이좋아진다해도투자가님들의이익을보호하기위해조기상환은하지않으려합니다.참고로현재학원수강생은200명정도이며월매출은매월3500만원이상입니다(카드/현금매출-증명가능)/매월순이익은1000만원전후입니다.</t>
  </si>
  <si>
    <t>캐피탈금액전액상환및사업유동자금용도로대출신청합니다</t>
  </si>
  <si>
    <t>롯데캐피탈대출금이35%금리로대출받아져있어서좀더낮은금리로대출받음과동시에,신용점수를올리려고하며(머니옥션대출성사되면추후상환내역서첨부하겠습니다)방학을맞아컴퓨터판매량증가로인한사업자금(유동자금)부족을해소하고자대출을신청하게되었습니다제가판매한물품의입금은대략10일정도소요되는데,10일동안판매한물품의자금이묶여있는형태가되어,여유자금이부족하면다른물품을판매하지못하는상황이발생합니다.100만원내외의유동자금이생긴다면,물건을좀더대량으로가져올수있으므로,마진폭도상향되고,재고도확보할수있어서물건판매에훨씬수월하게됩니다.</t>
  </si>
  <si>
    <t>롯데캐피탈은매월약13만원씩원리금균등상환방식이였으나,머니옥션에서대출이성사되어완납을할경우,매월13만원씩납부되던금액이없어지며,방학특수로인해매출이기존보다1.5배이상상승함으로인해수익이늘어나서매월+7만원정도는추가납부할수있습니다(머니옥션월납부금약20만원)지난번머니옥션대출건과같이단한번의연체도없을것입니다크래딧뱅크점수도6개월전보다약30점이상상승되었습니다많은관심과도움부탁드립니다</t>
  </si>
  <si>
    <t>지방에서서울로...</t>
  </si>
  <si>
    <t>진해에서부산으로부산에서다시서울로....결혼7년만에옮긴거처입니다.처음신혼살림에빛을내어3500만원짜리전세집에서처음을시작했습니다.그런데1년도되지않아서주인은경매를넘기고사라졌습니다...국가에서처리해주는금액은전세3000만원까지...우리는2000만원대출을다갚지도못한채&amp;#51922;겨나야했습니다.신랑은부산으로발령이났고진해에있는친정집으로건너가얹혀살며진해에서부산까지우리신랑은출퇴근을했습니다.그렇게3년을살다가방두칸짜리월세집을구해부산으로이사가네식구가살았습니다.3년을그렇게열심히살았는데갑자기서울로발령을받게되었죠부산에서살던월세보증금으로는서울에서살기힘들었습니다.거기다가2000만원대출금을이자만상환하다가원금과이자를같이상환하는방법으로바꾼지10일만에서울로발령받은거라...더이상의대출은힘든상황이었습니다.겨우외대옆500만원에30만원짜리월세를얻어(거의자취방수준반지하)이사를하게되었습니다.2월말에이사를와서월세에대출상환금에....너무힘들었고지방에있을때는친정이가까워생필품비싼지모르고가져다썼는데...서울은진해와너무멀더군요..6살7살연년생아들둘은말투도다르고문화적차이가있었는지적응하는데2개월이걸리고....카드로생필품사다가보니밀리고밀려서헌재생활비가2000원있네요지갑에...카드결재가120만원정도있는데이것을풀어야생활비가되네요...부탁드립니다.서울에와서많이힘든모습을친정엄마께말씀드리기도이젠제가더힘들어지네요....</t>
  </si>
  <si>
    <t>9월부터아르바이트를하게될것같습니다.매월30만원받는거지만12개월상환금에는두배를버는것입니다.^^그리고9월마지막주에추석보너스를신랑이받아오는데요원금의1/3은갚을수있어요~꼭부탁드려요</t>
  </si>
  <si>
    <t>고금리환승하려고합니다.현재직장인이고요입사한지3개월정도되었습니다.아직은중소기업이지만보잉사의b787사업을하고있으므로회사에문제는없고요잘부탁드립니다.</t>
  </si>
  <si>
    <t>사고처리합의금및치료비가필요합니다...</t>
  </si>
  <si>
    <t>저좀도와주세요..불씨하나를꺼놓으니또하나의불씨가자꾸살아나네요..ㅠ.ㅠ아이아빠의문제로힘들게살다..이제아이아빠의건강문제로이렇게돈에?기며살고있습니다.저는가정에서아이들음악이론과피아노조금이렇게음악공부방을운영하고있구요.한달에150정도와이것저것부수입하면170정도벌고있습니다.이번달에는아이아빠수술비가너무필요하여이렇게글을남겨봅니다.내일모레수술을받아야한다고하는데..150만준비가된다면정말맘이놓일것같아요.여러분들조금만도와주세요.두아이의아빠입니다.제가150만원12개월상환이라고는했지만몇달만쓰고상환해드릴께요..제발도와주세요...부탁드립니다...하루가너무지옥같습니다..</t>
  </si>
  <si>
    <t>사금융을통합해서하나로꾸준히갚으려고합니다.</t>
  </si>
  <si>
    <t>사금융대출순간의실수로중개업자를통하서이렇게여러군데에소규모액을고금리로이용하게되엇습니다.그래서하나로통합하여상환하려합니다.또한학자금대출을은행권에서이용하기에사금융대출을다상환하고난후나머지금액을학자금대출금액을납부하여대출금액과금리를줄이고싶습니다.현재이제입사한지2달째가되어가고있습니다.그전에있던연체금을조금씩갚아나고있으며100만원을매월간꾸준이연체금과매달대출금을갚으려고합니다.사금융대출은연체한적이없으며은행권학자금대출을연체하여신용등급이좋지않은상황이기도하지만이제는열심히해서꾸준히갚을것입니다.그리고상환할수있는상황이이제서야되기에할수있습니다.2개월전에는아르바이트와여러가지알바를하면서지내왔습니다.알바비의밀린급여와더불어학교를다님에있어서돈에의하여부족한상황이많았습니다.어머니의가게도힘들게되어대출에손을내밀었지만돌아오는건떨어진신용등급과고금리와연체였습니다.이제서야취업이되어현재근무를열심히하고있는상태이며꾸준이근무하여학업과더불과졸업할때에모든금액을상환하고싶습니다.</t>
  </si>
  <si>
    <t>현재120만원의월급매달100만원을연체금과대출금으로상환예정입니다.현재어머니와같이거주하며어머니에게연체금과매달납입하는대출금을우선상환하는목적으로이용하기로하였습니다.현재는연체금을다상환하는것입니다.그이후에는매달납입하는대출금을꾸준히밀리지않고상환할수있음을말씀드립니다.상환기가은최대2년으로잡았으며가능하다면18개월안으로상환하려고합니다.현재야간학교를다니고있어서이렇게사금융과대출을이용하게된것이며상환의능력은이제충분히가능합니다.그리고6개월지난후에는급여가오르기에우선상환으로성실하게이행하&amp;#44248;습니다.좋은결과가있기를바랍니다.</t>
  </si>
  <si>
    <t>대부업상환하려고합니다....</t>
  </si>
  <si>
    <t>제가신용등급은아주않좋은편입니다....예전에아무것도모르고불법중개인한테대출을맡겨서엄청난조회를했기때문에신용등급이않좋은거로알고있습니다...대출을하게되면상환하는거는문제없을것입니다...</t>
  </si>
  <si>
    <t>사채상환입니다</t>
  </si>
  <si>
    <t>동생이조그마한사고를쳐서급하게해결하는과정에서일부사채300백만원을빌렸고.기간이한달이라급하게변제하여야할상황입니다.변제할기간은8월28일까지입니다.연체없이상환할수있으니많은도움부탁드립니다.</t>
  </si>
  <si>
    <t>급여는세전315만원입니다.기존대출은신용대출이고대출및상환은국민은행7백5십만원(이자73,000원)-마이너스통장우리은행4백만원(이자32,000원)-마이너스통장및정기적금100,000원(3년만기)농협3백만원(원리금균등상환75,000원)-최근(8월3일)에대출받음소비자금융(미래크래딧)3백만원(이자160,000원)이상은와이프몰래대출받은금액이라본인이이자를납부하고있으며,시티파이낸셜대출은1천만원으로원리금균등상황550,000원은와이프가납부하고있습니다.상환에어려움이없는것은급여외에업무추진비300,000원과시간외수당이약십만원에서삽십만원이별도로나오고있습니다.그리고아르바이트로회사지명원을만들고있습니다.회사지명원은건당(500,000-1,000,000원받고있는데분기별로1-2건정도는작성합니다)또한조기상환할수도있는게획은동생이직장생활을새로시작한지한달이되었지만변제할수있는능력이되었고,친구에게빌려준돈이있는데여유가되었을경우상환할수있겠고(친구의말로는10월달까지해결),마지막으로상환계획은퇴직금중간정산도할수있습니다.다만퇴직금중간정산은아직상환할수있는능력이있기에와이프몰래중간정산하기가조금찝찝해서입니다.상환계획을믿고투자하신다면실망을끼쳐드리지않겠습니다.</t>
  </si>
  <si>
    <t>*성실한납부약속드립니다.*</t>
  </si>
  <si>
    <t>투자자님들안녕하세요.현재덕분에정상상환잘하고있습니다.두번째문을두드리게되었네요.작은영어학원을운영중에있습니다.대출목적은교재대금및물품구입을희망합니다.</t>
  </si>
  <si>
    <t>현재원생수45명있습니다.원비19만원에월매출850정도선생님3분의급여및잡비제외하면순수익270정도나옵니다.거기에서,금융상환비80만원제외카드값(3개포함)100만원기타생활비40만원50만원의여유가있습니다.6개월의단기대출이기에6개월동안절약할거아끼고,생활하면6개월동안정상상환가능합니다.저번에도그랬듯이이번에도믿고투자해주신다면꼭정상상환약속드리겠습니다.감사합니다.</t>
  </si>
  <si>
    <t>연말에좀돈을많이써서</t>
  </si>
  <si>
    <t>연말에돈을좀많이써서카드값이많이나왔습니다.술먹느라좀쓰고또선물도좀하고없는와중에허식은왜부렸는지모르겠습니다.12개월로대출신청부탁드립니다.아직까지연체한번도없는데일전에좀많이대출을받았던것때문에좀신용도가낮습니다.꼭잘갚겠습니다.</t>
  </si>
  <si>
    <t>한번더기회를주세요~~~~</t>
  </si>
  <si>
    <t>친정아버지교통사고로아는언니에게200을빌려해드렸는데...갑자기언니가그돈을달라는연락이왔습니다.지금당장어디서융통할곳도없는데..참난감합니다.그러던중이곳을알게되었고,,처음에입찰은유찰이되었나봅니다.해서다시한번글올려봅니다.먼저번입찰해주셨던분들께정말감사드리며~~그마음잊지않겠습니다.그리고,다시한번더도움주시길간곡히부탁드립니다.</t>
  </si>
  <si>
    <t>현재남편이랑같은직장엘다니고있구요..4대보험,직장의보같은건남편앞으로만되어있습니다.제가타는한달급여는100만원,신랑은200만원그리고보너스가약간있습니다.지출로는아이들교육비35(직장맘이라서아이들어린이집비용입니다.),상환이자35-40,각종공과금및세금30,집살때융자상환금100,카드대금30,유류비10,기타30등...쓰입니다.그리고25정도여유가있습니다.실망시켜드리지않겠습니다.믿어주시는만큼열심히갚아나가겠습니다.빠른시일내갚기위해12개월로했습니다.글을읽어주셔서감사드리며더궁금하신것이있으시면댓글을달아주심성심껏답변드리겠습니다.감사합니다.</t>
  </si>
  <si>
    <t>월세보증금마련.</t>
  </si>
  <si>
    <t>현재거주지는부산이며,김해에서직장을다니기때문에조그마한원룸을구하려합니다.이에보증금이300만원이더필요하게되어부득이대출을신청하려합니다.현재연봉은3300만원수준이며,(작년기준)현재부채는650만원정도로300만원을상환하는데에는전혀어려움이없습니다.다만제도권(은행및2금융권)에서신용대출이믿고도움주신다면성실하게상환하여믿음에보답하겠습니다.</t>
  </si>
  <si>
    <t>현재월급여는180만원수준이며,여기에3개월에한번보너스(200만원수준)가지급되어월평균임금은250만원입니다.여기서생활비로80만원(통신료유류비포함),적금60만원,부채상환20만원을하고있어약70~90만원의여유가있습니다.매월16~17만원의상환이가능합니다.</t>
  </si>
  <si>
    <t>동생결혼을위해서...</t>
  </si>
  <si>
    <t>동생이9월에결혼을하게되었습니다.그런데지금까지모아둔돈이없어도와줄형편이되질못합니다.그래서제가대출을받아조금이라도보탬이되고자이렇게신청을합니다.</t>
  </si>
  <si>
    <t>현재고등학교에서수학교사로재직중입니다.한달에대출금을45만원정도나가고있고월소득액은220만원정도됩니다.1년기한을대출을받고자하는데항상머니옥션에서대출받은것을먼저상환하도록하겠습니다.실수는절대없을것입니다.</t>
  </si>
  <si>
    <t>투자하신분들께성실한상환으로보답드리겠습니다.</t>
  </si>
  <si>
    <t>집에동생문제로급히돈이플요한상황이일어나서집사람과상관없이융통하고자해요.도움을주신다면문제없이상환할수있습니다.</t>
  </si>
  <si>
    <t>현재학원을공동으로운영중입니다.월700정도의수입중집에500정도가져가는데요매달100정도의본집과금융비용이들어갑니다.학원은2층을쓰고보증금1억에월360정도의세를내지만잘되는편이어서상환에는문제없고요,내년부터는1000명이상의재수종합반에도강의를요청받아수입이늘어납니다.</t>
  </si>
  <si>
    <t>정말살고싶습니다.제발도와주세요</t>
  </si>
  <si>
    <t>기존에받은대부업체들을한곳으로통합하고싶습니다.원더풀에서200만원을받아매월103000원씩갚고대략1620000원정도남았구요.스타에서200만원을받아매월80000원씩이자만내고있어원금은줄지않았구요엠원에서100만원을받아매월54000원씩갚고90만원정도남았구요.산와에서100만원을받아매월60000원씩갚고90만원정도남았습니다.모두약정일이3년으로자동적으로적용되서발급받았습니다.어릴때어머니께패가안되려고받았던학자금대출이어찌된이유에서인지근2년을갚는데만1000만원이상들어간것같은데줄지는않고늘어났습니다.캐피탈건말고대부업이라도한곳으로해결하려고합니다.부탁드립니다.이번이아니면정말빛에파묻히겠습니다.성실납부약속드립니다.도와주신만큼믿음을드리겠습니다.부탁드립니다.</t>
  </si>
  <si>
    <t>월급은매달25일날오전10~11시에입금됩니다.성과급이있기때문에평균150~160정도받습니다.매월25일날입금과즉시이체해드릴꺼구요...생활비는얼마전부터제가투잡을하고있어저녁에알바하는bar에서알바비가하루6만원씩일주일에한번주급으로30만원을받아서생활비를충당할수있습니다.그리고제생활비는휴대폰은회사에서돈을내줘서통신비는거의없습니다.차량은없어서교통비로한달에넉넉히10만원정도들어갑니다.그리고혹시모를여유자금과생활비로30만원정도가지고있습니다.작지만적금도10만원씩합니다.</t>
  </si>
  <si>
    <t>어린이집보육교사입니다..</t>
  </si>
  <si>
    <t>안녕하세요..저는울산에서어린이집보육교사로일하고있습니다.현재대학교4학년2학기재학중인데..조기취업했습니다.학교에취업계를내고8월1일자로어린이집에입사를했습니다.8월한달수습기간을거쳐현재정식직원이되었습니다.어린이집부설교육원에서교사로일하고있습니다.아직수료해야할과정들이많고수강료또한너무비싸서대출을신청하게되었습니다.집에다얘기해도되겠지만제힘으로해보고싶어서머니옥션에도움을요청합니다.</t>
  </si>
  <si>
    <t>채무상태농협학자금대출,정부보증학자금대출-부모님상환예정현대스위스저축은행-언니에게명의만빌려준거라언니가상환예정핸드폰요금-연체없음상환계획8월-수습기간이라60만원통장수령9월~-100만원+인센티브통장수령예정2010년3월~-대학졸업과동시에다수자격증취득으로월급인상예정4대보험가입되어있습니다.제월급에서따로상환해야하는금액도없으며핸드폰요금도언니가내주고있습니다.충분히연체없이상환가능하구요..조만간저금도할예정입니다.이제사회생활을시작한새내기입니다.조금이나마아이들에게당당한선생님이되고싶어더많은것을배오고자하니머니옥션선생님들의큰도움을부탁드립니다.</t>
  </si>
  <si>
    <t>소액대출희망합니다.</t>
  </si>
  <si>
    <t>현재코스닥상장된회사에서연구개발직으로근무하고있습니다.직업적으로음악일을하다가작곡을본격적으로해보려계획을세웠습니다.약간의악기와녹음장비투자를계획했는데애기둘(7살,5살)을키우다보니빠듯한월급에장비구입비용이약간모자라머니옥션을두드리게됐습니다.현재부업으로실용음악학원에강의를주2회정도나가고있고학생은계속늘어나고있으나시간문제로적정수준의학생만가르치고있습니다.학원에서나오는수입으로대출금을갚을계획입니다.투자해주셔서감사합니다.이자율은잘몰라서쓴것이니조언해주시면수정하도록하겠습니다.읽어주셔서감사합니다.</t>
  </si>
  <si>
    <t>많이도와주세요.</t>
  </si>
  <si>
    <t>부모님수술비로긴급하게돈이필요해서신청합니다.</t>
  </si>
  <si>
    <t>매달월급이나오니까상환가능합니다.</t>
  </si>
  <si>
    <t>사금융상환하고공부에매진하고싶습니다.</t>
  </si>
  <si>
    <t>○대출목적안녕하세요.공무원을준비하고있는수험생입니다.다름이아니라4월과5월에있을시험에매진하기위해여러분의도움을청하고자합니다.사금융때문에고시원총무일을하면서공부를했었는데시험이얼마남지않아그만두고공부에열중하고자합니다.하지만일하면서부채를많이갚았다고생각했는데높은이자때문인지줄지가않더군요.하지만도저히이렇게하면서하면빚도줄지도않고미래도불투명해져일을관두고공부만할려합니다.서울올라와못도모르고생활하다보니빚을지겠되었습니다.지금도많이후회하고있습니다.지금까지단한번의연체도없었습니다.한번믿고투자해주세요.그리고저번에한번신청을했었는데확인을못했습니다.너무큰금액을신청해서인지유찰이되었습니다.저를믿고투자해주신투자자분들께감사의말도못전해드렸네요.이자릴빌어감사의말을전합니다.○부채상태러시앤캐시(400만원대출,24회중10회상환,월납입액:305,000원,잔액:305만원,이자율:66%)위드캐피탈(100만원대출,12회중09회상환,월납입액:100,000원,잔액:40만원,이자율:49%)학자금대출(337만원대출,24회중05회상환,월납입액:140,000원,잔액:281만원,이자율:0%)-&gt;학술진흥재단대출이라무이자입니다.○상환계획제가일을그만둔관계로수입은집에서보내주시는용돈과자격증대여비입니다.정해진수입이없어투자하기꺼려지시겠지만5개월만공부에매진한후합격여부에따라취업예정입니다.대출기간을24개월로했습니다.단기로하면월납부액이많아져연체의가능성이많아지기때문입니다.하지만기간을늘림으로서안정적인상환이가능합니다.대춤금이부채상환에부족하지만친구의도움을받아나머지는해결하기로했습니다.-수입내역용돈:40만원자격증대여비:10만원(정보처리자격증대여해주었습니다,현재4대보험가입상태입니다)다른신청자분들에게비해초라합니다.하지만얼마를버냐가아니라얼마나성실히상환을하냐가관건이라고생각합니다.-지출내역머니옥션상환:12만원학자금대출상환:14만원독서실비:10만원통신비:4만원생활비:10만원(교통비포함입니다.제가장애인이라전철비가무료라특별히적지않았습니다.)○저번유찰때입찰해주신분들께감사의말을전하지못해죄송합니다.혹이번에유찰이되더라도공부열심히하라고주시는채찍이라생각하겠습니다.그리고이번주에집안사정으로고향에내려가아마매일같이확인을못할듯합니다.하지만되도록자주방문하여투자자분들께인사드리겠습니다.간곡히부탁드립니다.투자자분들께저의인생을바꾸실기회를드리겠습니다.긴글읽어주셔서감사합니다.추운날감기조심하세요.</t>
  </si>
  <si>
    <t>현재HK저축은행(48%)450대출:24개월현잔액340만원이자원금-25만원MS저축은행(48%):250대출:24개월현잔액250만원이자-10만원산와머니(48%):350대출:36개월현잔액230만원이자원금-15만원러쉬엔케쉬(48%):400대출:24개월현잔액230만원이자원금-23만원유아이(48%):250대출:24개월현잔액150만원이자원금-25만원이렇게해서현재부채는1200만원이고매달원금이자를약100만원정도부담하고있습니다.하여이중에서일부라도상환을하면조금이나마이자의부담이줄수있을것같아여려분에게부끄럽지만손을내밀어봅니다.</t>
  </si>
  <si>
    <t>제급여는순수급여는210만원입니다.그동안100만원씩나갔던금액이500정도상환하면80만원정도로낮추어지기게됩니다.상환방법은기간동안자동이체를신청하여상환할계획입니다.</t>
  </si>
  <si>
    <t>생활자금용도입니다.</t>
  </si>
  <si>
    <t>안녕하세요.제투자자님들.그리고앞으로제투자자가되어주실분들도.지난달오랜기다림끝에제아내가출산을했습니다.전에아내는학습지교사로활동하다이번출산으로인해휴직중에있습니다.그로인해아내가다시복직할때까지의생활자금을준비하고자이렇게머니옥션을방문하게되었습니다.머니옥션덕분에무분별한신용조회로인해낮았던신용도도지속적으로관리하여올리고있습니다.게다가기존머니옥션대출이2건이있었는데그중1건이연체없이상환이완료되어이렇게다시신청할기회를갖게되었습니다.</t>
  </si>
  <si>
    <t>올2월에승진을하여제소득은작년원천징수영수증상에있는소득보다실제더많아졌습니다.기존에작성했던연봉2,900만원보다500만원정도상향조정되어3,400만원정도됩니다.세금제외하고실수령액은월270만원정도됩니다.그리고월고정지출은대출금상환68만원,보험료15만원,공과금8만원,차량유지비(가스차량)15만원,통신비(휴대폰,인터넷)10만원,육아비20만원,청약저축10만원,집세25만원입니다.월고정지출이앞에서와같이170만원정도됩니다.지출을뺀잔여월소득은현재100만원정도입니다.그리고아내의복직은내년5월정도입니다.&lt;참고사항&gt;1.월고정지출중대출금상환상세내역은우리은행(대출금잔액:440만원)10만원,농협중앙회(290만원)10만원,농협(2,000만원)18만원,머니옥션(500만원)30만원입니다.1금융권대출은제신용등급으로는어려웠으나정부가요즘시행하는정부보증저신용자대출을이용했습니다.그리고2금융권에있는농협대출2,000만원은마이너스대출(직원대출)이라이자만납입하면퇴직시까지상환기일이자동연장되도록되어있습니다.2.아내의출산으로부모님소유의아파트에살다분가를하였습니다.분가를하여현재저와아내,그리고아이가새로운거주지에주거를합니다.인근에주공아파트건설이시작되어그에맞춰청약저축도가입하고분가를하여주공아파트입주조건인무주택세대주자격도득했습니다.그리하여지금은임시로연립주택에보증금과함께월세로있습니다.</t>
  </si>
  <si>
    <t>정말열심히좀힘있게살고싶은젊은이입니다..</t>
  </si>
  <si>
    <t>안녕하세요29살에직장인입니다..2년전개인적으로혼자어린나이에장사한번해보겟다고여기저기서돈을빌려주제도몰르고장사하려다실패하여정말어렵게복구하였습니다..물론연제또한있엇구요지인들친인척들분들도많이도와주셧구요현재대출목적만을간단하게말씀드리자면제가현재adt캡스라는회사에입사하여9개월동안딱2번의사고가있엇습니다물론저희회사는1년간사고가나면계약직은아닌정직원이지만인사고과에반영이되기때문에왠만큼큰사고아니면보험처리는하지않고개인합의를봅니다..전긴급차량특성상속도위반신호위반등이일반차량에비하여많았기에..두번사고났습니다인사사고차량사고인사사고는큰사고는아니엿지만발등을차량이밝고지나가서그에대한합의로460만원이라는돈이나갓구요..현대스위스에서2월달에500가량빌려서현제연체한번없이잘반환하고있습니다현재는집에서10월달에정확한날짜는몰르지만수원으로부모님은수원으로이사를가시고저는성남에서일을하기때문에새벽에6시30분까지사무실출근이고또한어렵게입사한회사이기에집이이사를간다하여따라갈수는없는입장이기에성남에서혼자살아야합니다현제일하면서모은돈조금과대출받은돈조금으로조그만집을하나구하려합니다도와주세요.</t>
  </si>
  <si>
    <t>월급여180이상은꼬박꼬박들어옵니다통장수령하구요연말인센티브150가량들어오구요월급여180이상월금융상환비50만원가량머니옥셕330,000+500000=83만원생활비이러저리해두남은돈100만원가량으로넉넉히생할합니다혼자살기에..단한번의늦은연체는없을것을약속합니다.잃어주셔서감사합니다.</t>
  </si>
  <si>
    <t>급하게매꿔야할돈이있어야하기에이렇게경매올림니다연체없고깨끗하니까많이부탁리겠습니다(__)</t>
  </si>
  <si>
    <t>봄신상계획으로...</t>
  </si>
  <si>
    <t>안녕하세요현재인터넷여성의류업을하고있습니다..정말나이도있고마지막이다라고생각하고제가있는것은기술과정열하나만있기에제가직접의류디자인도하고공장에서제조업까지하고열심히하고있는데요자금쪽에서많이막혀서쩔쩔매고있습니다저희제품을보실려면옥션에서꼬띠21을치시면제가직접하고있는걸확인하실수있으실겁니다.저희가티셔츠나블라우스를전문으로하고있어서겨울동안에넘주춤하는바람에자금이현재막혀있는상황입니다..제가열심히더노력해서빨리상환하도록하겠습니다.제가작년초가을에시작해서그래도지금은많은단골고객도확보한상태구요파워딜러도달고활동하고있습니다물품만족도도보시면거의100%수준입니다그만큼서비스시대에맞게무한한노력을기울이고있습니다저에게기회를주십시요.감사합니다새해복많이받으세요</t>
  </si>
  <si>
    <t>사금융통합하고싶어요.</t>
  </si>
  <si>
    <t>얼마전개인사정으로인해385만원정도를대출받았습니다.사금융대출금값고머니옥션으로통합하고싶구요제가몇달을쉬었었는데나머지는어머니병원비와생활비조로필요합니다.부탁드려요위에금액전에소액을대출받았던적이있엇는데..성실히상환하였습니다.</t>
  </si>
  <si>
    <t>매달말일날급여를받는데요..급여는130만원이고다음달에는10만원이더오릅니다..그리고년말에퇴직금정산을해주시는데한달급여이상되는걸로알고있어요.저금도조금씩할계획이구요..성실히갚아가다가저금한돈을모아빨리갚도록노력하겠습니다.</t>
  </si>
  <si>
    <t>추석연휴로인하여긴급운영자금이소액필요합니다.</t>
  </si>
  <si>
    <t>화장품파우치등을도매하는업자로서신상품기획에따른원단구매자금이급히필요하게되었습니다.남대문시장에서둘째가라면서러울정도로영업이잘되고있으나,상가자체의긴추석휴무(5일)로인하여일시적인현금흐름이막혀서대출을신청합니다.</t>
  </si>
  <si>
    <t>6개월단기로신청하였는데,원리금균등상환도좋고,매월이자만납입후6개월후일시상환방식아무거나상관없습니다.</t>
  </si>
  <si>
    <t>강변테크노마트전자상가사업자대출문의드립니다.</t>
  </si>
  <si>
    <t>서울강변역에위치한강변테크노마트전자상가에서가전제품도소매를운영하고있는개인사업자입니다.현사업장이규모가작아서확장을하려는목적으로신청하게되었습니다.</t>
  </si>
  <si>
    <t>신청금액500만원대출시매달말일이정산인관계로상환일1일로기재한날그대로입금하겠습니다.</t>
  </si>
  <si>
    <t>소액대출성실히갚아나가겟읍니다</t>
  </si>
  <si>
    <t>안녕하세요^^저는현재모텔에일을하고있읍니다...어머니가당뇨로수술을하시어생활자금이부족합니다.물론수술덕분에건강은많이회복돼셨읍니다...어떠한분은이런말이거짓말이라고생각하실수도잇읍니다...누가머라하던전상관없읍니다...지금제현실이중요하니까요..대출을받아서여기저기쓰기보다는혹시나또어떠한일이일어날지몰라그냥갖고있을려고합니다...물론갖고만있으면이자내야합니다...하지만당장무슨일이있어그이자가천배만배손해볼일도있겟죠그렇기에이렇게신청하게됩니다.</t>
  </si>
  <si>
    <t>모텔일이라는게아시는분은잘아시겠지만월급보다는거의보너스로주어집니다.현재100만원받고잇고보너스는어떤달은보너스가더많고하지만최소한50은넘읍니다.그50에매달10만원씩상환하는것은부담이없읍니다.물론매달10만원이없어연체하는게더웃읍겠죠.아무튼성실히잘갚아나가겟읍니다..오늘일을계기로돈도열심히모아저도투자좀해볼까합니다^^</t>
  </si>
  <si>
    <t>안녕하십니까!생활자금이조금필요해서도움을요청합니다.현제는주말에는아르바이트로일을하고있습니다.여기에서한달에60만원이통장으로들어옵니다.그리고당구장아르바이트는120만원이현금으로지급됩니다.월요일부터는직장에다니게됐습니다.직장에서의월급은한150만원정도입니다.현제대출현황은4곳에서720만원입니다.한번도연체한적은없습니다.요번에급히필요한돈만해결되면됩니다.상환하는데아무런문제도없습니다.한번믿어보시고도와주십시요.믿음을주시고도와주시면절대실망시키지않겠습니다.</t>
  </si>
  <si>
    <t>연체없이상환하겠습니다.도와주세요.</t>
  </si>
  <si>
    <t>음주운전면허취소로인해벌금이200만원부과되었습니다..필요금액은160만원이지만300만원을신청하는것은,사금융에매달16만7천원씩상환하고있는것을머니옥션에서300만원투자를받아서사금융남은금액134만원을상환하고,벌금문제도해결할수있습니다.기존사금융이내년10월까지남았는데,기간은2년으로늘어나겠지만금액이비슷하여상환에전혀문제가없습니다.부모님께는도저히말못하겠고너무고민스럽네요.꼭좀도와주세요.</t>
  </si>
  <si>
    <t>저는현제공공기관에행정인턴으로근무하며,4대보험을제하고월수령액96만원가량급여를받고있습니다.1월부터근무하였고,근무기간은12월31일까지1년이지만,내년에도정부가행정인턴사업을함으로써계약기간을연장할수있습니다.행정인턴이소득이적고,불안전한고용기간에의해투자자들이쉽사리투자하지못할것같다는생각이듭니다.젊은사람이어떤일이든지못하겠습니까..어떤일을하던간에믿고투자하시는분들에게연체없이성실한상환을약속드립니다.=채무상태=새마을금고:2000만원(담보대출)농협:540만원(정부보증무이자학자금대출)위드캐피탈:130만원새마을금고담보대출은부모님께서상환하고있으며,상환금액은3개월단위로40만원정도입니다.학자금과위드캐피탈은제가상환하고있으며,학자금은월8만원씩납부합니다.총2건의학자금을받았으며,졸업후매달3만원씩상환하다가1건의학자금이졸업후2년거치후7년상환방식인데,작년부터상환시작인지모르고장기연체를하는바람에신용등급이많이떨어졌습니다.사실그후에도무이자라는인식때문에몇일씩연체하곤했습니다.위드캐피탈은300만원을대출하여3년약정에2년을16만7천원씩상환하여현제134만원남았습니다.그동안연체없이잘갚았지만작년12월말에상환일이1월5일인데12월22일에결제를먼저했는데년도가바뀌어서그런지이유를모르겠지만연체로잡힌기록은있습니다.더궁금하신게있으시면댓글남겨주세요.</t>
  </si>
  <si>
    <t>진짜답답한마음에올립니다(등록금납부용)</t>
  </si>
  <si>
    <t>생활자금으로재대출신청합니다방보증금이조금모잘라서신청을합니다</t>
  </si>
  <si>
    <t>통장수령월급110만원기존대출건-머니옥션매월원금+이자15만원러쉬엔캐쉬이자4~5만원선</t>
  </si>
  <si>
    <t>한번만제글읽어주십시요......</t>
  </si>
  <si>
    <t>저는부모님과같이식당에서장사를하고있습니다...어머니는주방을맡으시고아버지는직장퇴직하시고가계에힘든일을도맡아하고있습니다..저는아침에어머니와매일장을보고서빙밑카운터를보고손님접대를하고있습니다...부업으로저는카드설계사를같이하고있습니다...상황은지금아버지께서퇴직금받으신거로...사업하신다고...투자를했다가사기를당했습니다저희아버지지금맨날끙끙앓고계십니다...법적으로는다해결됐지만사기친사람이자기앞으로재산이하나도없답니다..재산이있으면압류가가능하다는데그걸노리고다딴데로돌려놨나봅니다..정말나쁜사람입니다.....그돈은아버지께서평생일하신돈이였는데/.ㅜㅜ정말마음이아픕니다...저희아버지한국통신퇴직하시고전기조명집을할려고합니다..가계오픈하는데300만원정도모자랍니다...저희가계는순수익월250~300정도됩니다..저는수입은120만원입니다/...장사잘될때는장사잘될때는더가지고갑니다.전한달에학자금대출금13만원농협에연체없이꼬박넣고있습니다..저를믿고제발투자부탁드립니다...연체없이정확하게상환하겠습니다..아버지힘내세요..라고하면서제가300만원딱드리고싶습니다.부탁드립니다..정확하게연체없이상환하겠습니다..믿으시고간절히부탁드립니다.</t>
  </si>
  <si>
    <t>직장을다니고있는데도불구하고기타부수비용으로통장이새는것같아이번기회에목돈을가지고재정비하려고합니다.(차량할부금등등)</t>
  </si>
  <si>
    <t>한달에230만원씩고정수입이들어오고있으므로상환일에꼭맞추어상환할것입니다.</t>
  </si>
  <si>
    <t>현재대부업체세곳을400만원가량쓰고있는데세군대나눠내다보니복잡하고이자도비싸서이걸한곳으로통합하고십습니다.머니옥션투자자분들께서도와주십시요.</t>
  </si>
  <si>
    <t>현재제급여는총270만원입니다.통장수령이220만원이고현금수령이50만원입니다.머니옥션에서대출받을경우월상환금액은부담이안돼오니믿어주시고도와주세요!연체는한적이없읍니다.</t>
  </si>
  <si>
    <t>전세자금이필요합니다.빛을갚다보니차도팔고전세도&amp;#48820;고했는데.직장이멀다보니하루5시간을출퇴근하는데사용하고있습니다.몸도축나고개인적인시간도안나고해서머니옥션에다시한번대출신청을합니다.신용등급이9등급에서8등급으로올랐습니다.내년중반기에는정상적인은행권거래가되지않을까생각되어지네요.그동안머니옥션의도움을받아계획에맞게대출을상환하였습니다.몇년전에는2억이넘었으나현재는많이줄어들어아래의금액이남았습니다.월급에서여유있는편은아니나대출금을사용하지않으니저축해놓았다생각하면될겄같습니다.</t>
  </si>
  <si>
    <t>현재월급은세후410만원정도됩니다.씨티파이낸셜5.609.000원금이자상환430.000씨티은행3.130.000280.000농협3.880.000150.000국민은행10.000.00080.000(이자만상환-퇴사전까지원금은유예)보증3.705.000머니옥션5.200.000500.000머니옥션2.71.000350.000연금보험료350.000현재농협을제외한대출금은10년10월에만기가됩니다.아직도많이남았지만</t>
  </si>
  <si>
    <t>엄마의요양비용이필요합니다.</t>
  </si>
  <si>
    <t>엄마가병원에서퇴원하신지얼마되시지않으셨는데요양하시는동안도움을드리려신청하게되었습니다.</t>
  </si>
  <si>
    <t>예전이곳에서받았던100만원은현재5개월정도가남아있으며그것과함께상환해나가려합니다.상호저축쪽에받은300만원은본인이아닌친척분의필요로인해받은것으로서그것에대한상환의무가저에게는없고매달그분에게받아제가직접납부하는식입니다.머니옥션에서받은것은본인월급에서꾸준히납부할계획입니다.</t>
  </si>
  <si>
    <t>안녕하세요신랑의일이어려움을겪고있어40이넘은나이에사회생활을시작한지이제8개월째입니다저는디자인회사에서마케팅기획일을하고있고요연봉은2500만원을받고있습니다300만원정도를구했으면합니다상환기관은6개월정도로했으면좋겠는데..12개월이기본이더군요성실히착오없이상환하겟습니다많은도움부탁드립니다고맙습니다</t>
  </si>
  <si>
    <t>연체없이잘값겠습니다.</t>
  </si>
  <si>
    <t>저는22개월아이를둔주부입니다.연애생활2개월만에아이가생긴지라처음에부모도움을너무많이받았습니다.그리하여아이를낳구3년정도살다가이번에어렵게결혼을하게되었습니다.처음에너무부모도움을많이받아생화를해오다보니결혼식비용많이라두저희가조금이나마보탬이되고자이렇게대출을신청하게되었습니다,집은신랑명의빌라25평이구요차는아반떼XD있구요.한달월급은지금남편소득170만원되고요..제가부수입으로새벽에우유배달을하구낮엔퍼스트드림이란인터넷홍보글부업을하구있습니다우유배달부수입은30만원에서많게는40만원정도받고요.인터넷홍보글올리는일은30만원정도됩니다.그리하여저희한달수입은230만원정도이고요.나가는생활비는주택자금대출오천만원받은거다달이이자20만원.연체없이다달이잘값고있습니다.생활비50만원기타차량유지비20만원.보험30만원.휴대폰15만원공과금30만원총150한달수입230-165=65다달이남는돈이65만원정도됩니다.연체없이잘값을수있습니다.</t>
  </si>
  <si>
    <t>사업자금용도의긴급자금대출이필요합니다.</t>
  </si>
  <si>
    <t>가족명의로점포운영(파리바게뜨)중에긴급점포운영자금이필요하여대출을신청합니다.점포인수시받았던대출금의상환(9월)때문에모자라는부분을카드론과현금서비스로조달하였으나크리스마스물량관련하여는운영자금이필요하여긴급대출을신청하였습니다.</t>
  </si>
  <si>
    <t>현재년단위SM계약프로그래머로근무하고있고월수입이400정도(세후)됩니다.기존대출의상환비용(150)을제하고라도월140의상환부분은자신있습니다.소득증빙서류로는현재GS계열파견관련하여업체와맺은계약서(09.09.24~10.09.23)를첨부하겠습니다.</t>
  </si>
  <si>
    <t>사업운영자금도와주실분봐주십시오.</t>
  </si>
  <si>
    <t>현재휴대폰대리점도소매를운영하고있습니다.사업이랍시고운영하다보니오르막과내리막교차하는것같습니다.현재5년정도운영하고있으며,매출은작년신고액2억4700만원,올해전반기신고액4억원입니다.하반기매출추정치는4억7천정도가될것같습니다.여러분들의관심부탁드립니다.</t>
  </si>
  <si>
    <t>현재매출상저의사업은건전성을유지하고있습니다.다만판매결제특성상대금결제회전율로인한일시적인자금부족현상이가끔발생합니다.저희업종의특성상기념일이많은겨울과봄학기철에많은매출이예상되고,또고객통화량대비대리점소득을합산하면지금의채무는넉넉히갚을수있다고판단합니다.감사합니다.</t>
  </si>
  <si>
    <t>도와주세요정말절실합니다</t>
  </si>
  <si>
    <t>또도전해봅니다이번이마지막이될듯해요...정말막막하고절실하고...제가말주변이없어서어떻게글을써야할지모르겠어요...정말급해서이렇게몇번을신청하였지만...두번이다다유찰되었네요금액을부풀린것없이정말생활자금으로딱필요한금액을올렸어요전26살에이혼을한애기엄마입니다...상황이여유치안아서...남편에게위자료안받고이혼하여지금까지어렵게살았어요이혼할당시3만원이전재산이었는데...지금까지일하면서버텨왔습니다...아기의양육은애기아빠가하고있지만애기아빠도상황이여유치안아제가키워야할상황에있어요...아이를키울려면돈을많이벌어놓아야하는데...무일푼으로이혼한지라..집도없고...모아둔돈도없어이렇게글을올려봅니다...지금까지는친한언니집에서살았지만언니집사정이안좋아져서나와살아야합니다...어렸을적친구에게명의를빌려준것이잘못되어신용도가굉장히안좋아요그것도모르고이곳저곳에대출신청했다가대출하기는너무너무힘들어졌습니다...지금은보험회사에다니지만8일부터바에서일을하고8월달까지는투잡으로일을할것이며...9월달부터는보험일을그만두고빠매니져로일할계획입니다...절실하고급한맘을알아주셨으면해요도와주신다면상환도잘할것이면투자해주시는분들이뿌듯하게열심히아이와잘살아가겠습니다꼭도와주세요~이번주에언니집에나와살아야해서정말급한맘에또올립니다부탁합니다...</t>
  </si>
  <si>
    <t>현재대학교졸업하고1년정도컴퓨터회사에근무하다나와인터넷쇼핑몰에거래하던회사로부터컴퓨터부품등을공급받아판매해왔습니다.처음생각했던것보다수입이좋지않았지만..그래도나름만족하며일했습니다..현재제나이29살..더늦기전에다양한경험도해보고싶고..앞으로결혼하기위해서는..좀더많은수입과프라이드가필요하단생각이절실히들어..현재직업학교에서자격증획득을위해,공부및저에게맞는새직장을찾기위해열심히노력하고있습니다..아직기존일로벌어둔여유돈이있으나..3개월정도지나니...(현재주말에만집에오고고시촌과학교를왔다갔다하고있습니다)생활자금이조금씩부족해져갑니다.아직까지부모님이나,친구등누구한테도손벌리지않고잘생활해왔는데..생활자금이점점없다보니..신경도쓰이고..없는돈에쇼핑몰하면서저축은행및대출받은300만원(현재69만원남음)연체없이납입중)월불입금납입도점점버겨워집니다..하나의준비과정이라생각하고새직장및새로운미래를위한과정이라생각합니다.친구든누구든돈천원을빌려도약속날짜에확실히주고,깨끗한돈관계를생명으로대출신청해봅니다.아래직장주소는전직장으로적습니다.현재제신용등급은마이크레딧6등급712점입니다.크데딧뱅크의경우첫대출시무조건된다는중계업체말에조회건수누적으로9등급까지내려갔습니다..연체나이런건전혀없는데..조회건수가많아지다보니..저도모르게많이내려갔내요..정말..무분별한..중계업체때문에..너무개인적손해도심하고,,,깨닭는것도많습니다..조회건수않올라간다는것도다거짓말이더라구요..</t>
  </si>
  <si>
    <t>현재7월달에직업학교에서알선해주는회사에입사예정이며,교육과정수료시~기존에재수입이였던.월130~140정도에서월180~200정도로연봉2100~2400정받을수있을거같습니다.(같은교육수료자평균수치)예상한달적금:50생활비:40기존대출납입금40지출에원리금상황균등으로매월11만4천씩무리없지불입할수있을거같습니다.</t>
  </si>
  <si>
    <t>긴급생활자금이필요합니다..</t>
  </si>
  <si>
    <t>부탁드립니다.!!읽어주시고판단해주십시오</t>
  </si>
  <si>
    <t>사금융을갚고싶습니다.66%로이자를갚아나가다가최근에49%로갚고있습니다.그래도조금힘듭니다.이렇게글을올린것은외국계사금융에이익을주는것보다,투자자님들에게이익을드리고싶고,저도또한돈을모을나인데에도불구하고,사금융의늪에서벗어나고싶어서입니다.조금이라도저만의자금을조금씩저축하고싶습니다.이젠곳결혼도해야하고요.그래서그렇습니다.신용조회가많은것은갈아타기를하려고해서조회가많습니다.꼭투자자님들께서한번읽어봐주시고,부탁드리겠습니다.감사합니다.좋은하루되시기를...</t>
  </si>
  <si>
    <t>상환계획은원리금균등상환이기때문에나중에는투자자님들에게이익이줄어들거같습니다.6개월정도지나가서조기상환을할것입니다.조기상환으로는적금을타기때문에올해말경우조기상환을할수있을것같습니다.절대로연체하지않할것이며,절대투자자님들을배반하는행동은하지않겠습니다.꼭제가더욱열심히살아갈수있도록도와주시길간절히부탁드립니다.</t>
  </si>
  <si>
    <t>카드대납대출신청합니다~</t>
  </si>
  <si>
    <t>안녕하세요..여기저기대출을알아보다가부결난데도많고조회건수도많아지고..더이상대출이힘들거같아서지푸라기라도잡는심정으로머니옥션에신청합니다..카드연체와핸드폰연체때문에많이힘드네요..하루에도수십번전화오고..급한거빨리막고싶어서요..지금기대출은솔로몬저축은행360산와머니80남아있습니다..이자연체없이조금씩갚아나가고있구요..카드연체가두달이넘어서불안합니다..핸드폰연체도제명의로4대가더있어서요금이100만원정도되는거같습니다..빨리핸드폰도해지시키고카드도해지시키고싶습니다..</t>
  </si>
  <si>
    <t>지금하는일은유흥업소다니고있습니다..낮에일하다가그만두고빚도많고해서이쪽일을하게됐습니다..일수도생각해봤지만이자감당이안될거같고ㅠㅠ이때까지이자연체없이갚아나가고있고..빌려주시면급한거막고천천히갚겠습니다..부탁드립니다..</t>
  </si>
  <si>
    <t>처음사회에발을내딛은청년입니다.</t>
  </si>
  <si>
    <t>올해졸업하여첫사회에나오게된한청년입니다.처음사회생활이다보니이곳에자리잡기위해어느정도의돈이좀필요하더라구요.부모님한테달라구하면하면안돼냐구요?군제대후대학교마칠대까지등록금및생활비전부제가벌어서다&amp;#45395;습니다.드리질못할망정달라는건정말불효하는것같다는생각이들더라구요..지금도마찬가지의경우이구요.처음발을내딛은청년에게여러분들이등불이되어앞을비춰주셧으면해서글을남깁니다.</t>
  </si>
  <si>
    <t>현재연봉은1800이고요월급인은10일입니다.어렵게학교를졸업했는지도몰라도돈을헛으로써본적없습니다.물론그럴돈두없었고요.여러분들소중한돈을헛으로쓸일도없을뿐더러분명히말하지만제봉급에서가장처음쓰이는부분은여러분들의소중한돈상환하는것이라는걸말씀드리고싶습니다.대출요번이처음이고요카드또한만들어본적없습니다.카드또한제겐사치라고느껴지거든요.긴글읽어주셔서감사하고요.많은분들이관심갖아주셧으면좋겠습니다.</t>
  </si>
  <si>
    <t>현금서비스상환및생활자금입니다현재환승론사용중인데단한번의연체도없습니다도와주십시오</t>
  </si>
  <si>
    <t>열심히상완하고변제하겠습니다도와주십시오</t>
  </si>
  <si>
    <t>제가한때잘못된길로빠져서이모양이꼴이되었습니다지금다시예전의모습으로돌아갈려니무척힘드네요고물차가고장이나서수리비가많이들었어요그렇다고차를당장바꿀수는없습니다어머니도최근에무릎이많이아프셔서병원비도많이들어갔어요그러다보니휴대폰이연체가되버렸네요..어머니몰래대출금정리할려고하니무지힘듭니다제발도와주셔서휴대폰도풀고저축은행꺼하나정리할려고합니다큰돈이대출이된다면사금융을다정리하고싶은게정말로간절한데요지금은그게잘안되더라구요그래서하나씩정리해나갈려구요부디부탁드립니다~</t>
  </si>
  <si>
    <t>매달25일이월급날인데요통장으로수령하구요짝수달은보너스달이구요거의다가월급탄다음날과말일에대출금상환을하고있습니다그리고매달10일날출근보조비로금액이약간씩변동이있는데요10일날50~58만원씩통장으로교통비들어오구요교통비들어오는걸로상환할려고합니다..절대연체같은건없을겁니다</t>
  </si>
  <si>
    <t>성실상환중이며,추가대출신청합니다</t>
  </si>
  <si>
    <t>동생명의로대출을400만원받았는데매달이자만16만원을내고있는상황입니다동생이어리다보니대출금때문에자꾸신경을쓰네요연체는한번도없었지만,동생에게너무미안한마음이들어서대출금을갚으려합니다!!!나머지금액은남편회사사정이어려워지면서월급을받지못했기에미납된공과금들을정산하려고합니다현재건설현장사무직으로근무중이고요입사는2009년12월14일입니다아직첫월급은받지않은상태지만매달115만원씩고정월급을받습니다현재도머니옥션대출을받아서9개월째잘상환하고있습니다2차례연체는했지만7일이상넘기지않았구요!!!정말열심히상환할자신이있기에당당히머니옥션의문을두드립니다빠른입찰이꼭됐으면좋겠어요!!!!</t>
  </si>
  <si>
    <t>월급:115만원남편:130만원+수당고정수입:2,450,000원현재고정지출머니옥션:197,000원휴대폰요금:120.000원(남편과,저)아이들보험료:50.000원각종공과금:200.000원내외어린이집:매달2만원(보육료지원받아서원비는무료)적금:100.000원부모님생활비:200.000원(친정에서지내고있음)기타생활비:300.000원용돈:200.000원(10만원씩!!)지출:1,387,000원잔액:1,063,000원두아이를키우는워킹맘으로서성실하게납입할것을약속드려요꼭대출이성사됐으면좋겠습니다^^</t>
  </si>
  <si>
    <t>도와주세요..ㅠㅠ</t>
  </si>
  <si>
    <t>2금융권대출500만원상환하고이자좀줄일려고합니다.월급여180정도받고,정규직입니다.현재3년차근무중이고,투스카니차량할부1년남았습니다.학자금대출2014년까지천만원있습니다.무분별한카드사용으로인한빛때문에정산좀하려고신청합니다,.</t>
  </si>
  <si>
    <t>월급여에서30~40만원상환하고,차량할부35만원,나머지휴대폰,잡비사용합니다.</t>
  </si>
  <si>
    <t>밑거름이되어주신다면...</t>
  </si>
  <si>
    <t>얼마전아깝게유찰되어다시도전합니다.웹디자이너로오랫동안회사생활을하였습니다.정말누구보다열심히뒤돌아보지않고살아왔는데작년에쇼핑몰사업을하나시작하려다자본금이모자라사금융에손을대고말았습니다.사금융인지도모른채..한참이자율이높을때받은거라서머니옥션의힘을빌려조금이나마상환하려고합니다.쇼핑몰사업이잘안된후웹디자이너프리랜서로일을시작하였으나,수입이일정하지않아서지금은낮에는회사에근무하고저녘에프리랜서로홈페이지제작일을하고있습니다.빚을빠른시일내에정리하고픈마음에정말열심히쉬지않고일하고있습니다.</t>
  </si>
  <si>
    <t>연봉으로는2,200만원이며월수입으로는130만원,상여금400%받고있습니다.월지출로는사금융상환금액총50만원정도들어가고있습니다.러쉬앤캐쉬150,000만원산와100,000만원HK상호저축은행150,000만원위드캐피탈70,000만원생활비로는같이사는친언니가거의부담하기때문에교통비,폰요금,기타생활비로20만원정도들어갑니다.나머지금액은모두상환금으로쓸예정이며,현재한달에홈페이지하나정도는작업하고있습니다.못해도100만원정도는부과적인수입으로들어오고있어서빠른상환예상합니다.모두다정리하고맘편히살고싶습니다.그시작점에투자자여러분이밑거름이되어주신다면,은혜잊지않겠습니다.감사합니다.</t>
  </si>
  <si>
    <t>생활자금이좀필요한데금융권은쉽지가않네요..좀도와주십시요.비록금융권대출은좀있지만14년차현직공무원이고아파트현재살고있는곳한채와수도권에빌라한채가있습니다.년소득도좀되고하니설마하니연체야하겠습니까...도와주십시요</t>
  </si>
  <si>
    <t>연체걱정은안하셔도될것입니다.대출은좀되지만대출대비재산은더많으니설마하니연체야하겠습니까....</t>
  </si>
  <si>
    <t>꼭도와주십시요</t>
  </si>
  <si>
    <t>어머니치과치료를위한생활자금</t>
  </si>
  <si>
    <t>대출목적-현재기존대출은5년약정캠코환승론및근로자생계형대출로월상환대출액최소화하였습니다.신용평점관리및고금리자금을쓰지않기위해머니옥션을통한목돈마련-어머니치과치료를위한목돈마련</t>
  </si>
  <si>
    <t>상환계획1.대출내역-국민은행환승대출(자산공사보증)13.5%:1,170만원-농협근로자생계대출(신용보증)8.5%:400만원-국민은행청약담보대출(청약저축)6.5%:210만원월2만원-한성저축은행웰빙론(마이너스통장)19%:500만원한도중300만원소진2.월상환내역-국민은행환승대출(자산공사보증):월26만원정도(5년약정,원리금균등상환)-농협근로자생계대출(신용보증):월9만원정도(5년약정,원리금균등상환)-국민은행청약담보대출(청약저축):월1만원-한성저축은행웰빙론(마이너스통자)19%:월8만원#총월상환액:44만원3.수입-주수입원:코스닥상장인터넷기업및프리랜서디지털컨텐츠편집-주수입금액:급여세후250만원,프리랜서(월고정)세후66만원-월고정지출내역#이자상환:44만원#용돈:80만원#생활비:100만원#저축+집안일:80만원4.상환계획-용돈10만원정도,자유적립식적금10만원충당-현재상황에서용돈및저축에서이자상환금액을확보할예정입니다.</t>
  </si>
  <si>
    <t>사금융정리하고자두번째도전입니다...</t>
  </si>
  <si>
    <t>사금융3곳정리하려고신청합니다...머니옥션에서신용대출400받아서2번연체(상환일이공휴일이어서하루정도연체)말고는정상상환중에있습니다...바로크레딧300만원49%리드코프300만원48%한진투자금융200만원49%이자로만거의40만원정도나가니않되겠다싶더라구요..머니옥션환승하면원리금균등분할로45만원정도되니이게훨낫겠다는생각에다시한번도움청합니다...</t>
  </si>
  <si>
    <t>현직장에서10년정도근무중이구요...월급은세후200정도입니다...기대출내역은국민은행1073만원남았구요...16만원정도원금균등분할로상환중..신협250정도남았구요...11만원씩원금균등분할중입니다...그리고위에써놓은사금융3곳입니다...기타지출은보험료,보육비,생활비등100만원정도입니다..</t>
  </si>
  <si>
    <t>학자금대출소액이부족해서올립니다.</t>
  </si>
  <si>
    <t>안녕하세요저는현재전문대를다니고있는학생입니다제가학교근처에서자취를현재하고있는상태구요집안사정이넉넉치않아서제가학교를다니면서따로알바를하고있는상태인데요대학입학때가정사정때문에부모님께서학자금대출을받으셔서다니게해주셨고그다음부터는제가벌어서내고있는데요.입학때학자금대출받은것은부모님이내주시는거구요이번에제가처음이자마지막으로여기서대출받는것은제가벌어서내는것입니다.저는알바를하고있는지라한달에80만원정도를버는데자취월세20만빼고생활비20빼고40만원정도저축하는데요이걸로등록금을모아내고있는상태인데요이번엔부득이하게제가졸업여행때문에해외여행을가게되었는데50만원이나내고가야해서제등록금모아놓은거에서빼서내버렸어요그래서마지막2학기등록금을한달뒤에내야하는데50만원을졸업여행에쓰게되어서금액이부족하게되었습니다그래서여기서대출을받고자합니다신뢰를위해서사진도올립니다</t>
  </si>
  <si>
    <t>제가학생이라알바하면서많이벌지는못하지만책임감도강하기때문에남의돈을빌려받으면곧바로갚는스타일이기때문에걱정은안하셔도되구요이자도같이꼬박꼬박밀린거없이갚아갈께요자세히말씀드리자면80만원에서월세비랑생활비40빼고40만원은매월저축하는스타일이구요12개월로나눠서인지한달에이자랑같이위금액을부담감없이낼수있구요정말열심히공부하면서방과후엔알바도꼬박꼬박나가기때문에주위평도좋은편이구요저도대출을받고나면마음한구석이찜찜해서5개월기준으로다갚아드릴예정이구여아까올렸는데다들제가이자율을높게잡으니까제가이자때문에부담스러울까바못갚을까바걱정하시는분들이있으셔서그런지입찰을안하시던데한달에10만원정도는아무부담도없구여^^;하루빨리등록금마련해서내고빨리벌어서저축하고빨리갚아드리고픈심정입니다그럼부탁해여~^^*</t>
  </si>
  <si>
    <t>급하게돈이필요하네요...</t>
  </si>
  <si>
    <t>안녕하세요^^인천에서직장잘다니고있는31살의건장한청년이에요^^다름이아니라급하게200만원정도가필요해서이렇게글을올려보네요^^안좋은일로돈이필요하게되었네요...염치가없네요...답답하네요...사실자그마한자동차사고를내서급하게되었네요......사기꾼들한테당한거같아서요...합의금으로.......저에부주의한운전으로자그마한사고를내었어요......운전조심하세요...대출받고싶은사유는이거에요많은관심과사랑부탁드려요........</t>
  </si>
  <si>
    <t>제가직장에서받는월급은220만원정도되구요......정규직이구요....4대보험가입.......자취방비,주유비,휴대폰비,생활비.이렇게80만원정도나가구요,그리고자동차할부비33만원,삼성카드대출비20만원정도,이렇게나가고있어요.월급날은매월10일이구요.제월급의80만원정도여유가있어서매월20만원정도는수월하게갚을수있을거같네요.......정말도와주신다면배신하지않게성실히갚도록노력할게요....많은관심부탁드려요^^</t>
  </si>
  <si>
    <t>도움이필요합니다.단한번의연체경험도없습니다.</t>
  </si>
  <si>
    <t>비싼등록금,높은대졸실업률,88만원세대....학교다닐땐학자금대출에..취업이늦어져또대출에...힘들게보냈습니다.어렵게취업을한지도1년반이되었지만그동안의대출의수렁에서벗어나기가쉽지가않네요..그래서긴급자금및생활안정자금용도로도움을받고자합니다.5월말이면캠코의전환대출환승이가능해져,현재매월납부하는대출이자를반정도로줄일수있습니다.그때까지2금융이든사금융이든대출은할수없는상황이구요...</t>
  </si>
  <si>
    <t>현재실수령급여액168만원이구요.-------------------------현대스위스23만원신협13만원제일상호11만원리드코프13만원HK15만원웰컴론15만원카드론3만원학자금2만원해서-------------------------월대출이자95만원정도나가고있습니다.인터넷및통신비10만원정도나갑니다.-------------------------다행히여러분의도움을받아,대출이성사된다면,3개월후인5월말이후에는2금융및사금융의고금리대출을환승받을수있게되어,대출이자지출을50만원정도로낮출수있게됩니다.신의를저버리는일은제스스로도용납할수없는일이라생각합니다.꼭도와주세요!!</t>
  </si>
  <si>
    <t>신용을지키겠습니다.</t>
  </si>
  <si>
    <t>3디컴퓨터그래픽에종사하고있습니다.아파트나상가,빌딩등을분양할때사전에전단지로홍보하죠.그때미래에완성될실내나실외모습을만드는직업입니다.흔히말하는CG가주업입니다.몇년전에는CG관련책까지&amp;#50043;습니다....개인적으로일을하다보니남들에비해시간은촉박하고일에대한욕심은많아서....다른업체보다좋은퀄리티로승부하기위해장비를확충하고컴퓨터를업그레이드하다보니카드값이늘어나게되었습니다.수금을하더라도수금이연기되는경우도있어서그럴때마다조금씩카드로돌려쓰다보니이렇게까지되었네요.얼마전까지카드돌려막기와카드론을받아막았지만....한계에달했네요.어떻게든꾸역꾸역메꿔나가고는있지만....수금이밀리거나하는경우때문에지금상황이너무악화되었습니다.급한마음에대부업이라도이용하려했지만신용등급만깍아먹고말았네요.새롭게시작하는마음으로여러분의도움을청하고자합니다.대출을받아서상환하면서열심히일을해서여러분께꼭!!!신용을지키겠습니다.</t>
  </si>
  <si>
    <t>원금과이자를합한금액이36만원이조금넘는금액이네요.연체없이신용을지키며변제하겠습니다.고정적으로월200만원의수입이있습니다.거기에본인이국가유공자라서월80만원정도의연금이나옵니다.하지만사업을시작할때장비구입목적으로대출을받아매달56만원정도의연금이지속적으로나라에서나옵니다.변제능력은충분히된다고자부합니다.도움을주시면그은혜에100배1000배보답하겠습니다.사진이없어서어릴적사진을올립니다....부끄럽지만...워낙에사진찍는걸싫어해서^^</t>
  </si>
  <si>
    <t>몸이좋지않아2007년11월까지약7년을다니던직장을그만두고3개월간의입원,통근치료를하였습니다.많이는아니지만조금씩모아두었던자금과퇴직금등을모두써버리고지인분들과사금융에서돈을빌려사용을하였습니다.현재는몸이완쾌되어은행에서근무중입니다.현재신용상태가좋지않아은행에근무중이지만대출이나마이너스통장개설이되질않아이렇게용기를내어다시한번도전합니다.지인분들에게빌린200만원과사금융을사용한200만원을전체상환하고자합니다.</t>
  </si>
  <si>
    <t>매월20일이급여일이고교육기간인첫달을(2월)제외하고3월4월5월6월의급여를평균140만원을받았습니다.급여140만원에현재사용하고있는돈은아파트관리비10만원(전기,가스등모두포함)휴대폰요금10만원(영업직이라사용이많습니다)담보대출상환30만원교통비등생활비40만원(영업직이라이동이많습니다)부모님두분보험15만원하여총105만원가량을사용하고있으며나머지35여만원을사금융상환에사용하고있습니다.상항이위와같다보니제가필요로해서도움을받았던지인분들의돈을상환하지못하고있습니다.매월20만원씩상환을하고나머지15만원정도를매월모아조기상환을목표로하고있습니다.저를믿어주신분들에게믿음을저버리지않고저에게투자를하시는분들께도믿음을저버리지않도록노력하겠습니다.이글을읽어주신분들모두에게감사를드립니다.</t>
  </si>
  <si>
    <t>잠시병원에있는동안낙찰이되었네요..제가경황없이등록을하다보니..휴대폰번호를잘못적어서낙찰이취소되어버렸어요..집이사하면서인터넷들어오자마자확인했는데..투자해주신분들께죄송한마음금할길이없네요..ㅜ_ㅜ다시신청드립니다.급한마음에사금융조회를해서신용등급은좋지않지만부모님의도움없이시작한결혼생활이니만큼잘해내고싶습니다.오늘중도금도며칠미룬채로이사부터해버렸습니다.그바람에인터넷이안되서..이렇게됐지만..앞으로제삶을더잘살겠다는의지라고생각하여병원다녀온몸이지만이사부터하게되었어요.예쁜딸아이를낳는바람에당장일은할수없지만이제월세도나가지않고뭐중도금문제로걱정은되지만투자자님들믿고다시한번도전합니다.더이상사금융에허덕이지않고밝게일어나고싶습니다.상환은자동이체로실수없이하겠습니다.</t>
  </si>
  <si>
    <t>전세자금이조금부족합니다...열심히살겠습니다</t>
  </si>
  <si>
    <t>4.1자로발령이날것같습니다..전세자금이조금부족할거같아이렇게도움을요청드립니다.나이와직업이있는지라본가에손을벌리기가좀힘듭니다</t>
  </si>
  <si>
    <t>저는12년차일반직공무원입니다....2009년연봉은3,950만원정도이구요,,,월16만원정도원리금상환은무리가없을듯하구요...투자자님들믿고도와주시면감사하겠습니다.</t>
  </si>
  <si>
    <t>대출신청드립니다</t>
  </si>
  <si>
    <t>사회초년생입니다..너무큰실수를저지른것같습니다.</t>
  </si>
  <si>
    <t>제가현대중공업이라는회사에다닐때..나이에맞지않게나름대로쎄다는월급받고일하면서잘다&amp;#45395;습니다..그런데..저는대출이뭔지도알지도못하면서..200만원이라는돈을그것도4금융에서..저는신용이원래아무런이상이없었는데..1금융이니2금융이니이런거아예알지도못했습니다.그냥지금당장돈이없으니..대출받자..라는식으로했습니다그러나..몸이조금안좋아지면서부터그쪽일을그만두고현재는그냥피부관리샵매니저로일하고있습니다..3/1의월급을받으면서요..이자내는것만으로도벅찹니다..아예상환하고처음부터다시시작해보고싶습니다.</t>
  </si>
  <si>
    <t>제앞으로월세방이나와있습니다.지금까지연체&amp;#46080;것하나없었습니다.어떤것하나제신용을팔러나온것이고.제신용을한번밑어주실분들을한번찾아보겠습니다.현재는매니저로서고작90만원정도돼는돈을받고있지만이번달계약이만료돼면서본사영업팀으로가게돼었습니다.월급이한50만원정도더오르구요..여기서많은도움받고서다시새롭게시작해보고싶습니다.충분히상환할수있습니다.4금융딱지를떼고싶어서대출문의드립니다.크래딧뱅크상에는아무것도보이지않습니다..신용보고서자체에는나타나지않터군요.</t>
  </si>
  <si>
    <t>대출금의조기상환을위해신청합니다.</t>
  </si>
  <si>
    <t>대출금의조기상환으로인한이자절감및기록조기삭제로인한이직을위해대출신청합니다.현재는신용회복위원회의회복절차로인해신용등급이낮아이직이자유롭지못하나조기상환할경우등급이올라가현재보다좋은조건으로취업이가능합니다.참고로현재이직하려는직장의연봉은4200입니다.</t>
  </si>
  <si>
    <t>현재의수입으로도충분히매월약정금액의상환이가능하지만,도움으로인해이직을하게될경우예상이긴하나8개월정도로기존대출금을조기상환할수있을것으로생각이되며물론기존약정한이자는모두그대로지급할것입니다.</t>
  </si>
  <si>
    <t>대부업상환자금부족분구합니다.</t>
  </si>
  <si>
    <t>안녕하세여,전수원에살고있는임창규하고합니다.다시한번머니옥션투자자님도움을받기위해재도전합니다..전에도한번시청했는데..안&amp;#46124;네여,,제가피씨방을운영하다보니..대출이란걸쉽게.인터넷에서대부업을이용하는바람에.신용등급도나빠&amp;#51275;고,그러다보니일반금융권에선대출이되질않네여,이번에사금융상환하고싶습니다.도와주세여,,경기도안좋다보니..비싼이자내는게넘아깝네여,,가게운영한지는4년됫습니다..절믿고투자해주신다면,절대실망시켜드리지않겟습니다.</t>
  </si>
  <si>
    <t>만약300만원대출이된다면,,상환은3개월후전액상환하고싶습니다.현재저회가게도로확장공사로인해가게가헐리게되어영업보상감정평가를받고있습니다.영업보상금은8월말쯤나올것같습니다.수원삼성로도로확장공사입니다.일억정도예상하고있는데정리되는대로바로상환할계획입니다..현재로선이돈이꼭필요합니다,도와주세여,,부채중에저축은행것은사업자아파트담보대출금액입니다..</t>
  </si>
  <si>
    <t>대출을희망합니다~</t>
  </si>
  <si>
    <t>안녕하세요이런곳이있는지도모르고무작정돈이급해서사채업을사용할뻔했습니다지금저희어머님이아프셔서입원을하셔야하는데제가아직일용직이고평생직장에취업을못해서도와드리고싶지만형편이이렇다보니많이힘든니다자식입장에서마음이너무아픕니다원래신용상에문제가없었지만2002년도에저희외삼촌께서사업하신다고제카드를빌려드렸습니다제가카드만들당시정부에서카드사용을늘린다고직장이없는학생까지도무자기로만들당시였습니다어린마음에정말친했던사이였고서스럼없이빌려드렸는데결국은카드대금을못막아제가모든부담을안게되었습니다다저에불찰이며잘못입니다결국이지경까지이를러습니다저뿐만아니라어머님도돈을빌려드려서큰피해를보셔서같이신용불량이되었습니다지금은한마음금융에회복지원프로그램으로회복중입니다어머님은제이름으로사업증을내셔서조그만한소주방을하시구요근데요즘에몸이너무안좋아서계속일도제대로못하고계십니다입원을해야하는상황인데돈이없어서간단하게검사만했구요병원에서MRI촬영을해야한다구하는데이것도못하고있습니다뇌쪽에이상인지정확하게잘모르겠습니다계속두통만호소하시구요빨리돈을마련해서촬영도하고가능한입원을하고싶습니다다른곳에서대출을받고싶지만신용등급이바닥이라얼마전까지8등급이였는데기타대부업에신청으로가다조회인지10등급으로떨어졌더라구요이번이마지막이라는생각으로글을올립니다어머님에게지금까지잘해드린것하나없고고생만시켜드렸습니다계속고생만하셨는데이번에입원하시구치료받구웃는얼굴보고싶습니다부모님과같이행복하게살고싶습니다용기를주십시요</t>
  </si>
  <si>
    <t>지금부산중구청에서일용직으로세무과에근무하고있습니다작년10월부터근무하다가1월에평생직장취업때문에잠시쉬다가2월부터다시일을했습니다아참졸업은부산가톨릭대학교에서올2월에했습니다지금한달급여가90만원입니다4대의료보험적용이구요여기서한마음금융신용회복지원프로그램에30만원갚고60만원으로생활했습니다이돈으로한달생활은충분했구요제가술을못먹어서유흥비로나가는돈도전혀없습니다그리고지금투잡을할려고면접도하고왔습니다주말알바라도할려구여주말알바비만40만원정도나온다고보시면됩니다그래서총한달120정도이구여제가구청에있으므로신용은확실합니다투자하시는분이고생안하시게충분히꼬박꼬박갚을수있습니다위에언급한거말구따로나가는건휴대폰비말고는없습니다정말믿고빌려주시면열심히갚겠습니다제가희망을잃지않도록응원부탁드립니다</t>
  </si>
  <si>
    <t>두번째로효도하고싶습니다...</t>
  </si>
  <si>
    <t>예전에인터넷을둘러보다가입을했었습니다...처음자금필요했을때부모님이따로계시어친어머니수술자금이급해서현대캐피탈에서800만원빌려서현재쓰고있습니다..친어머니는천안에서따로혼자계시는데여동생친구가살던원룸에서무상으로사시다계약상이번에이사를가야하는형편입니다...전가정을꾸려슬하1녀를두고있는데어머니모실형편이못되고그렇게하자고해도어머니께서싫다고극구사양하십니다..큰아들된도리로두번째로이사비용에보증금이라도마련하고자합니다..그래서이렇게신청을하게됩니다...지금껏하지못했던효도두번째로하고싶습니다...</t>
  </si>
  <si>
    <t>상환계획은이렇습니다...현재현대캐피탈대출1건으로800만원에이자율39.9%쓰고있습니다1번상환했고매달380000원정도납입하고있으며,,제가다니는회사철강쪽회사이며영업부과장이며재직기간1년8개월째입니다..급여는세금빼고157만원급여통장으로달달히들어오고급여이외에(년)영업비용+연말보너스+휴가비+명절떡값=300만원정도됩니다..토탈연봉2300정도됩니다..매년3월에급여오르며정해진급여는아니고회사연간매출200억대(전주본사)회사이며절대명퇴라던지강제퇴사당할일없는회사입니다...야간대리운전아르바이트시급(7천원)하루5~6시간씩하고있으며20일이상은꾸준히하고있습니다(4년째)상환계획은이렇습니다..제급여세금빼고157만원은전부집사람에게양도합니다..단..회사영업비용+야간아르바이트해서나머지부분을해결합니다..기타담배값술값회사영업비용으로해결합니다..야간아르바이트해서번돈현대캐피탈납부38만원+머니옥션납부계획입니다...미상환시급여통장압류해도됩니다...꼭좀부탁드리겠습니다...</t>
  </si>
  <si>
    <t>장기간핸드폰연체로대출신청합니다..</t>
  </si>
  <si>
    <t>장기간핸드폰연체로..신용도안좋아지고명의도어머니앞으로있어..죄송스럽고..불편함도있어..신청합니다..</t>
  </si>
  <si>
    <t>저는월수입150이구요..와이프도곧일다시들어갈예정이라수입이더있을거구요..(둘째출산)월세30만원..보험17만원..자동차기름값10만원(회사차있어개인차쓸일없음..)핸드폰요금7만원정도나옵니다..핸드폰연체로..대출은한번도받아본적없습니다..핸드폰이외엔다른곳연체도없습니다..</t>
  </si>
  <si>
    <t>아버지병원비로인해신용불량등재되어있다가현재회복위원회에일년간성실히변제하고있습니다.지금직장생활도성실히하고있고한달수입도고정적으로대출받아도상환에전혀지장이없습니다.그러나신용이좋지않은관계로대출이어렵네요..급하게목돈들어갈일이생겼는데답답한마음에이렇게머니옥션을접해봅니다변제능력은충분하오니투자해주심성실히상환하겠습니다.</t>
  </si>
  <si>
    <t>현재신용회복위원에다달이납부하는거외엔사금융대출도없기때문에이곳에서대출을받게되어도상환에별다른지장은없습니다12개월동안하루의지체도없이성실히납부할것입니다.</t>
  </si>
  <si>
    <t>따뜻한보금자리를구할수있도록도와주세요.</t>
  </si>
  <si>
    <t>현재월세로살고있는집주인이바뀌면서재계약을하면서월세도올려줘야되고계약기간도만료가되어서다시집을구해야됩니다.제가가진돈으론많이부족해서여러분들께도움을구하고자합니다.사람은의식주가기본인데기본생활조차안된다고생각하니정말막막합니다.</t>
  </si>
  <si>
    <t>현재회사는1년11개월되었고월급은150~160만원수령하고있습니다.부채로는월세로20만원국민은행행복론과농협생계형대출로한달30만원씩상환중이고저축은행채무두건으로40만원씩상환중입니다.지금켐코환승론신청문의한결과대상자로확인되어서서류준비중에있고그외각종공과금으로10만원미만정도지출되고있습니다.현재상환중인부채도연체없이성실히갚아가고있습니다.정말도움주시면잊지않고열심히회사다니고상환일에성실히갚아나가는채무자가되겠습니다.</t>
  </si>
  <si>
    <t>고금리사금융을상환을하기위해서입니다...</t>
  </si>
  <si>
    <t>2010년2월에받은사금융(원더풀)의대출금350만원을상환하기위해서머니옥션에신청을합니다.사금융과저축은행등의고금리대출이있습니다.최근캠코(신용회복기금)이라는곳을추천받았었고이곳에문의한결과최근2월에받은원더풀의대출금액350만원만상환하면무리없이진행이가능하다는말씀을듣고여기머니옥션에도움받고자합니다..</t>
  </si>
  <si>
    <t>현재은행권(국민은행-저신용자대출)에670만원.저축은행(HK,스타상호,W)에1,200만원.사금융(KI코아즈,원더풀)에550만.최근2월에받은원더풀사금융은다른대부업체(엠원크레디트,웰컴)을상환하는목적으로대출을받았었습니다..지금원더풀의연이율이43%라서조금이나마적은이율을사용할목적이였습니다.월대출상환금액은119만원가량인것이너무벅차서이번에캠코(신용회복기금)를신청하려했더니20%이상고금리대출이6개월이상기간이되어야한다는자격기준에미달되어이렇게머니옥션을찾은겁니다...원더풀의350만원상환만있다면신청하여승인가능하다는말씀을들어서입니다.얼마전국민은행에서받은신용보증대출로일부상환이가능하며나머지부족한분에대해대출하고자합니다.월고정적인수입은139~186만원(상여금200%)가량이지만이외에부수적인현금수입(20~30만원지인분가게바쁜평일or주말아르바이트)으로생활자금을사용하고있습니다.핸드폰요금은1개월에7만원평균으로지출되고,그외에버스요금과공과금으로13~14만원정도이며,그외기타지출생활비는12~3만원가량됩니다.보험은따로들어놓은게없어서나가는건없습니다...이번머니옥션에서대출이가능해진다면원더풀을상환하고빠르게캠코(신용회복기금)를진행하여월대출상환액을반으로줄이고자합니다..항상힘들어도대출금액은절대로상환일에못맞추어입금한적은없었습니다..여러분들의작은도움들에결코실망시켜드리는일없이열심히상환하도록하겠습니다...많은도움부탁드립니다...</t>
  </si>
  <si>
    <t>급해서어렵게찾아왔습니다.</t>
  </si>
  <si>
    <t>안녕하세요.어렵게머니옥션까지찾아왔습니다.다른목적이아니라어머니의병원비때문에이렇게글을올립니다.어려서아버지와이혼하고호적상에저랑아무런관계도없지만20년을혼자서저를키우시면서몸이안좋은병이많이생기셨나봐요.어렸을때는몰랐는데지금은몸이많이안좋으시드라고요.작년부터병원에계속다니시는데병원비가꾀많이들더라구요.그런목적으로돈을찾아보다가많이조회가들어가고해서좀대출이힘들었는데어떻게하다가머니옥션이라는데를알게되었네요.현재직장을다니고있구요재직기간은18개월좀넘었습니다.기대출이좀있어서대출이좀힘든거같습니다.무분별하게조회건수도많이들어가서승인도못받구요.정말현재는땅을치면서후회하고있습니다.상황이좀힘드네요.또현재8월에중국에출장을가게되어가기전에돈을좀마련해드리고가야될거같아이렇게신청하였으며.5일날월급드리고대출금갚으면은병원비가조금모잘랄꺼같아서신청하여보내드리고가고싶어서이렇게글을올리게되었습니다.</t>
  </si>
  <si>
    <t>우선은급여는180+가되구요.다음달에중국출장가면은출바보너스로월급에50%가나옵니다.180중에는캐피탈쪽에나가는돈이100만원정도되구요.투자해주시면은절대로연체없이꼬박꼬박잘갚겠습니다.현재가조회나기대출이좀많은편이며,조회도많이들어가고예전에쓰던대부업까지ㅠㅠ신용도는그다지좋지는않습니다.하지만연체없이잘갚겠습니다.투자자분들한명살린다고생각하시고ㅠㅠ좀도와주세요!!</t>
  </si>
  <si>
    <t>저는36세로영어전문학습지교사로현재5년째근무중입니다직장에서만난동료와내년에결혼도계획중입니다현재딸아이하나를가지고있는친구인데이친구가다음달에ing보험회사로이직을하게되었습니다그런데그곳은교육을받는첫달에급여가나오질않고또지금근무중인직장에서회원들을인수해야하는관계로두어달전부터급여가현저히줄어들었습니다그래서앞으로두달여동안에해당하는자금이필요합니다어리석게도쉽게돈을빌릴수있다는사금융을이용하게되었습니다또지난달부터이달까지돈을준비해야한다는급박한마음에조회과다가되어몇달간은금융권대출이어렵게되었습니다그래서마지막으로도움을청합니다</t>
  </si>
  <si>
    <t>저의현재급여는통장으로매월평균200~230정도의금액을수령하며과외도하고있어부수입으로매월30만원정도의수입이있습니다저와결혼할친구도같은직장에서는매월170정도의급여를수령했습니다저희둘이합쳐적지않은금액인데매월변제해야할부분들은연체없이꾸준히변제해가고있습니다그리고저와결혼할친구가아이(초2학년)가하나있어교육비로도일정부분이지출되고있습니다하지만영어교육시장이앞으로는더욱활성화되고저도급여가210밑으로는떨어져본적이없으며결혼할친구도새로운직장에서는전보다는훨씬더많은급여를벌것이라고확신하고또예비아버지로서지금의이사람과아이를위해더많은수입을올릴자신있습니다그리고아이들의영어교육을책임지는선생님으로서무엇보다도[약속]을중요성을알기에꼭한번의어김없이투자해주신분들의은혜에보은하도록하겠습니다</t>
  </si>
  <si>
    <t>긴급금융상환</t>
  </si>
  <si>
    <t>마이너스통장상용분중일부상환일이도래하여긴급히약300만원정도가필요함</t>
  </si>
  <si>
    <t>작년에250만원을대출받고8회납입하고중도상환한경력이있슴(연체없이상환함)기존대출:하나은행1100만원(마이너스통장:월7만정도이자)국민은행2500만원(마이너스통장:월12만원이자)제일은행995만원(신용대출:월58만원-이자및원금)월수령액은520만원정도연봉은7500만원정도.현직장재직기간은19년.5년전에집사람사업실패로한동안부채도많고해서(지금은은행에만위3건만남았슴)신용등급이떨어져있다가차츰차츰상승하고있는상태임.상환에는큰부담이되지않는다고생각됨.</t>
  </si>
  <si>
    <t>전세자금용도입니다.</t>
  </si>
  <si>
    <t>현재전세금4,000만원짜리집으로이사가려고준비중입니다.주택금융공사에서근로자전세자금대출한도조회를해보니대출한도가2,500만원정도나왔습니다.여기에제가준비하고있는자금이800만원입니다.결과적으로전세집으로이사를가려면최소한700만원정도필요하고이사비용이라든지부가적으로지출될비용을감안하여100만원정도여유로보유하고자이렇게대출금800만원으로신청합니다.2009년3월에머니옥션에서전세자금용도로대출을받아신규건설중인아파트를계약하였으나건설사의귀책사유로인해분양이늦어져계약금반환소송까지하게되었습니다.2009.11.27자로소송에서승소하여2010.01.26자로건설사의분양대금수입에대해가압류가들어가있는상태입니다.건설사의신규건설아파트는6월중준공을할계획입니다.준공이끝나분양이시작되면건설사의수입에서소송금1,500만원을돌려받게됩니다.이내용과관련하여대법원사이트에서사건결과내역이조회가됩니다.사건관련일체의자료는머니옥션심사팀에제출하여확인을받겠습니다.</t>
  </si>
  <si>
    <t>현재보유하고있는금융대출건은총3건입니다.잔액기준으로말씀드리면농협(2,000만원),우리은행(409만원),농협중앙회(237만원)입니다.3건다대출이자율은10%미만상품이고월상환액은38만원정도입니다.그리고월상환액59만원(머니옥션)대출이있습니다.이렇게대출로인한월금융상환액은모두97만원정도입니다.월고정지출에대해위내용과함께정리하여말씀드리면금융상환액97만원,보험료10만원,청약저축10만원,집세(세금,공과금포함)40만원,자녀양육비20만원,차량유지비15만원,통신비(휴대폰,인터넷)10만원,기타20만원해서총222만원입니다.결과적으로월소득280만원에서월지출222만원을차감하면월가용소득은58만원정도됩니다.그리고부가적으로제아내가5월부터전에다니던직장에1년동안의육아휴직을끝내고복직을하게됩니다.월150만원정도의수입이더생깁니다.또한6월에건설사로부터소송금1,500만원을돌려받게되면일단기존대출금을정리하여월금융상환액을줄여나갈계획입니다.</t>
  </si>
  <si>
    <t>신용은정말보장합니다!!믿어보세요!</t>
  </si>
  <si>
    <t>22살에대학졸업하구어린나이에부모님몰래친구와같이쇼핑몰을차렸습니다.그런데생각대로잘안되서망하구지금빚150만원남아있습니다...급하게갚아달라고해서여기저기찾다가..이렇게신청을하게됐습니다!부모님께도죄송스럽고빨리빚갚고다잊고새로시작하고싶습니다!!</t>
  </si>
  <si>
    <t>아직은재고품처리가안되서취업은바로못하지만지금처리중이구요,9월에바로백화점에취업할예정입니다!부모님과같이살아서생활비나갈거없구요.용돈도따로받고있습니다.상환계획은지금받고있는용돈으로도한달에낼수있구요곧취업하고월급받으면상환하는데는문제없다고생각합니다.연체걱정은안하시도록꼭지키겠습니다.부탁드려요!!</t>
  </si>
  <si>
    <t>기대출상환과학원등록비로꼭필요합니다.집에는말하기힘들고...빌릴곳은마땅치않고..도움주세요.부탁드립니다.</t>
  </si>
  <si>
    <t>현재기대출이있지만연체없이잘상환하고있습니다.정해진날짜에늦지않게잘상환하겠습니다.도와주세요.</t>
  </si>
  <si>
    <t>신용이꾸준히오르고는있는데1년전10등급에서크레딧뱅크7등급마이크레딧올크레딧8등급입니다노력하고는있습니다필요한돈은40만원정도인데여기서100만원200만원단위라100만원신청해봅니다갑자기아기가아파오늘병원다녀오니그냥편도선염이라고하는군요엄마입장에항상10만원에서20만원의여윳돈이없으니불안하기도하구요잘부탁드립니다</t>
  </si>
  <si>
    <t>*빌리는용도이번에카드사용대금이좀제능력보다과다하게나왔습니다이렇게저렇게일이만원씩내고밀린전기요금전화요금을내다보니그렇게되었는데신용불량이력이있어선지리볼빙전환도불가하다고나와서이렇게문을두드려봅니다저는다시는신용불량이되지않고싶고그러기위해노력하고있습니다신의를저버리는일도하지않겠습니다부탁드립니다저희남편이제명의로된조그만장사를하고있습니다여기서벌어저희세식구먹고살고있구요그러나항상빠듯하네요이번에아이보육신청서접수하는대로아이를어린이집에보내고저도아르바이트를할계획입니다저희아빠가벌어오는돈은평균실수익이120130만원정도됩니다2007년소득금액증명은550만원정도로2007년3월에사업자를내고1년간의소득금액증명이고작게나왔지만단순경비율적용하는부가가치사업자라서실수익은그보다는많이됩니다저희가보육료신청에의해아이보육료는면제가될것이고생활비가90만원정도들어갑니다아이보험료4만원들어가고아빠회복지원에20만원들어갑니다아그리고산와머니에200정도의대출이있습니다6개월동안딱한번하루늦게넣은거빼고는15만원씩빠짐없이넣고있습니다산와쪽에서추가대출가능하다고문자가오지만너무비싼이율이라서여기에올려봅니다그리고앞에서도언급했듯이제가식당자리라도알아보고있습니다얼마안되는월급이라도벌게되면조금은도움이되겠지요대학중퇴자로서주부로만살아왔던저는정보신문을뒤져봐도정말할일이없더군요그래서맘을굳히고식당아르바이트자리알아보고있습니다아직젊다면젊은나이에좌절하고싶지않습니다도와주세요산와머니에200만원정도대출있습니다그러나연체없이상환중이고저는두번다시신용에금가는일하지않을거라는의지로살고있습니다누구의엄마라서가아니라제가제자신을위해서라도제삶을구렁텅이에빠지지않도록잘조절하고살것입니다</t>
  </si>
  <si>
    <t>치과치료비용때문에대출신청합니다</t>
  </si>
  <si>
    <t>몇달전부터치과치료를받고있는데요재직한지3개월조금넘었구요신용카드신청해봤지만거절됐어요ㅠㅠ이리저리대출신청하느라좋았던신용등급도다떨어지고더이상신청해볼곳도없는것같아요ㅠㅠ정말막막해요치료는도중에멈춘상태구요총치료비용이6백만원가까이되는데,얼마전에캐피탈에200만원대출간신히했어요한도가2백만원이라네요;매일매일아파서잠도설치고일상생활까지힘들어글올려봅니다</t>
  </si>
  <si>
    <t>현재직장에다니고있고꾸준히상환해나갈수있습니다따로들어가는생활비가많이없고최대한빨리상환하고싶구요...믿구도와주세요</t>
  </si>
  <si>
    <t>투자자에서대출자로..</t>
  </si>
  <si>
    <t>금융상환과생활자금용도,신의를저버리지않겠습니다.</t>
  </si>
  <si>
    <t>저축은행2곳(모아,HK)대출금(모아200/HK120)을상환하고자합니다.이자율도낮출수있고,신용등급도신경쓰이고..또여기저기흩어져있는대출금액을한곳으로모으는게여러모로편할것같아서도움을요청합니다.대출요청금액의2/3는금융상환비용으로사용하고자하며,나머지금액은생활자금및곧다가오는아버지생신(환갑)비용으로사용하고자합니다.</t>
  </si>
  <si>
    <t>월급이165만원정도됩니다.(휴가,명절상여금50만원정도,연말상여금200만원정도예상)매달휴대폰요금및기타공과금으로20만원정도월세25만원지출카드결제60만원정도(3장합계금액이며은행대출로표기되어있는카드론은카드결제금액에합산청구됨)(카드의경우,최근급전이필요한관계로현금서비스몇번이용하였습니다.하지만연체는없었으며,대출이성사된다면일부금액을갚고자합니다.그러면매달결제되는금액을낮출수있을거라예상됩니다.)러시앤캐시240만원정도대출금액있습니다.매달10만원정도이자만내고있는데,이자금액보다1만원이라도더입금을하게되면원금이줄어드는형식입니다.매달조금씩조금씩원금을줄여나가고있습니다.대출이성사되면일단저축은행2곳의대출금을완납하고,러시앤캐시의대출금도일부갚고자합니다.그렇게되면이자감소)이전머니옥션대출건에대한상환금액12만원정도(정상상환중이며2틀정도늦어서1번연체기록있음)만약대출이성사된다면,이전대출건과이번대출로인한상환금액합이53만원정도됩니다.신빙성있는자료로믿음을드리지못해죄송합니다.하지만머니옥션의이전대출건은성실히상환하고있습니다.도와주신다면,절대신의를저버리지않겠습니다.많은도움부탁드립니다.</t>
  </si>
  <si>
    <t>현재저축은행한곳과사금융2곳에서대출해서사용중인데요사금융이자가만만치않아상환할려구이렇게글올립니다저축은행금리정도면아무문제없이상환할수있습니다..</t>
  </si>
  <si>
    <t>현재직장다닌지도2년8개월정도이며월급여는130만원이며상환하는데는지장이없습니다...</t>
  </si>
  <si>
    <t>2004년대학교를입학하고나서얼마안되서어머니께서암판정을받으셨고,아버지의혼신으로가까스로위기를넘겼습니다.그후대학교를그만두고저역시도사회에뛰어들었고현재일하고있는직장에서근무하다2005년집안이어느정도안정을찾고군에입대하였습니다.2007년제대하여현재일하고있는학원에서계속근무하도록원장님께서배려하여주셨고,모아둔돈으로집도사고,차도사고안정적으로살수있는줄알게되었습니다.그러던중올해초집안이발칵뒤집혔습니다.공인중개사로일하시던어머니께서또암이재발하시어쓰러지시는바람에급하게돈이들어가게되었습니다.아버지께서하시던일을그만두시고공인중개사자격증준비를하고계시던터라수입원이없었고,제가샀던집을담보대출을받고그것도모자라5월경사금융에손을대고말았습니다.착실히벌어서머니옥션에투자까지하던터였는데,그때는왜머니옥션에서도움을받지못했는지후회스럽니다.지금은어머니께서상황이많이호전되셨고,아버지께서막바지로다시시험준비중이시고10월에시험이있으십니다.어머니께서는아직안정을찾고계시는중이며저역시계속해서학원에서근무하고있습니다.사금융으로약1200만원을빌려서사용하였습니다.다시이돈을모두갚고정상적인삶으로돌아가고싶습니다.도와주십시오.</t>
  </si>
  <si>
    <t>1.총수입액:1,630,000원1)학원급여:1.500.000원2)머니옥션투자회수금130,000원2.총지출액:1,410,000원1)학자금대출이자:140,000원2)집담보대출이자:120,000원(5년거치기간중입니다)3)출퇴근비용:200,000원4)통신료및용돈:150,000원5)사금융(러쉬앤캐쉬,리드코프,고려상호저축은행,웰컴크래딧,산와머니,애프터6,모아상호저축은행):800,000원(이자만상환)원금일시상환으로대출.사금융으로지출되는돈이대부분이기때문에원금을갚아버리면머니옥션에서여러분들이도와주시는금액을성실히상환하겠습니다.다시일어설수있도록도와주십시오.(현재2,000,000원가량은여유가생겨서100,000,000원신청합니다.)</t>
  </si>
  <si>
    <t>저에게투자하십시요</t>
  </si>
  <si>
    <t>안녕하십니까저는윤용건이라고합니다제가대출을받으려는목적은창피하지만현제잇는집이월세지만무보증금이다보니월세도비싸고돈도모이지않습니다그래서대출을받으면이사를가려고합니다보증금걸구가려구요그리고남은금액은이사비용,생활자금으로쓰려고합니다^^</t>
  </si>
  <si>
    <t>제가생산직으로회사를다닙니다월급은세금빼고약130~150을받습니다.거기서20만을대출금으로갚고나머지는이사가는집월세와생활비를쓰고남는것은저축하려고합니다^^</t>
  </si>
  <si>
    <t>환승론을신청할수있도록..</t>
  </si>
  <si>
    <t>안녕하세요..머니옥션을알게된지어느덧3개월이지나갑니다등급이낮아부채통합도안되고매달고금리이자를내며한달한달을숨막히게살아온저에겐머니옥션은희망이었습니다대출신청을하면서도낙찰이될거라는희망이있었습니다직장도고정적인수입도있었도그동안대출건도연체없이잘갚아왔기때문에하지만현실은제맘처럼되지가않았습니다낙찰을받아서웃기도해보고부결이나서울기도해봤습니다부결이나고여기저기올라온글들을보았습니다투자자님들께서힘내시고기운잃지마시고부족한점을채우고재도전을하라는말씀들을많이하시더군요..부결이난저에게는참고마운말이었습니다저도부족한면을채우려고지인에게돈을빌려사금융을상환하고기존대출도단얼마라도더넣어서채무를줄여왔습니다많이줄인건아니지만제나름대로상환계획을세우고노력했습니다하지만저에게시련이찾아왔습니다환승론이가능하다는말에...또다시한가닥희망을안은체신청을했다가부결이난상태이구요부결이난이유는현금서비스사용량이많다는것이었습니다그동한힘들게노력했던일들이다시원점으로돌아오더군요열심이쌓아놓은신용점수들과또다시바닥으로떨어지는저를볼수있었습니다그래서현금서비스를상환하고환승론을신청해서부채를통합하고싶습니다그래서용기내서다시한번도전해봅니다다시한번저에게희망을보여주세요믿음으로연체없이상환할것을약속드립니다</t>
  </si>
  <si>
    <t>현재이직하고2달째근무중이며급여는급여통장으로수령합니다세금제하고실수령액은110만원입니다야근수당및보너스있음부채상환으로35~40정도지출하며각종세금및생활비로25만원정도지출하고있습니다</t>
  </si>
  <si>
    <t>부모님집이경매로넘어가게되어어쩔수없이사금융으로천만원정도빌렸습니다.기존대출이있어서금융권대출도안되고대부업체이자가비싸서일부라도여기서대출받고자합니다.도와주십시오.</t>
  </si>
  <si>
    <t>1.월총수입액:실수령액이3백만원됩니다.2.월총지출액:1,450,000원1)은행및캐피탈상환:400,000원2)대부업체상환:550,0003)생활비:500,000원머니옥션에서500정도다시대출받게되면월150정도여유가생깁니다.대출금으로지출되는돈이대부분이기때문에머니옥션에서여러분들이도와주시는금액을성실히상환하겠습니다.</t>
  </si>
  <si>
    <t>항상초심을잃지않는자세로성실상환하겠습니다.</t>
  </si>
  <si>
    <t>머니옥션의많은대출자분들의도움으로따뜻함과감사함을느끼며,하루하루를행복하게살아가고있는대출자입니다.2월부터4월까지지출이참많은달들이었습니다.처남의하나뿐인처남의대학편입에대한등록금과기타비용들(원룸비용,교과필요물품들등),그리고제게는어머니와다름없으신방모님의병원비등으로지출이유독많은달들이었습니다.얼마안있으면소중한둘째아이가태어납니다.아이의출산준비와금융상환그리고생활비목적으로대출을신청합니다.항상저의가족도움을주신분들의감사함을잊지않는초심으로투자자님들께성실상환의약속을행동으로옮기며살아가겠습니다.그리하여마음의신용이더욱쌓여가는가장이되겠습니다.</t>
  </si>
  <si>
    <t>목돈이들어가야하는겨울철이었지만대출받았던곳의상환에있어서는어려움이없었습니다.연체없이미리미리원리금균등으로잘상환하였습니다.기본급여는250만원입니다.부가적으로다달이50만원에서300만원까지의수입금이매달급여통장으로들어오고있습니다.10년을넘게건설쪽에계신는장인어른께서도겨울철에는2달정도쉬시다가2월부터일을다시시작하셨습니다.장인어른의수입은200만원에서260만원사이이시고,집사람은프리랜서로번역을하고있습니다.수입은일정하게정해져있지않으며제수입보다많을때도있고,지금은출산때까지잠시쉬고있는상황입니다.자출은씨티파이낸셜:225,844원(원리금균등)현대캐피탈:230,000원(원리금균등)산와머니:160.00원(원리금균등)현대스위스:280,000(원리금균등)머니옥션:510,000(원리금균등)핸드폰요금:5~8만원정도총1,500,000만원정도가고정적으로지출되고있고,기름값같은교통비는사무실에서대주고있습니다.그외세금이나생활비아이에게들어가는돈은집사람과아버님의수입으로지출을해왔었고,앞으로도그렇습니다.이번대출이성사되어도매달불입하는것에있어서는기본급여만으로도지장이없으며부가적으로다달이들어오는수입까지있으니,투자자님들께실망을안겨드리는일은없을것입니다.상환일은두번째대출날짜와같은25일로잡았습니다.같은날을상환일로정하면하나의대출건처럼지금까지처럼,잊지않고연체없이상환하기위해서입니다.다른말씀보다성실히상환하여,많은투자자님들께'믿음이가는대출자고가장이구나.'라는믿음을드리며매달인사드리겠습니다.</t>
  </si>
  <si>
    <t>성공을향해달리며잊지않겠습니다.믿고도와주세요.</t>
  </si>
  <si>
    <t>제나이26살(만25살),여자로서결코어리지않은나이에친구들은모두졸업하고직장을찾아자리를잡았지만전아직도휴학과복학을반복하며졸업을하지못하고있습니다.첫몇학기는휴학후아르바이트를해학자금을조달하며학교를다녔지만,원래대로라면졸업을했어야할24살이넘어가니이제더이상휴학을할수가없더군요.처음엔뭣도모르고당일대출이되며이자도'저렴'하다는저축은행을이용했었습니다.당시에는대출쪽으로아무것도모르는터라중개수수료를주면서도고맙다고연신절을했었지요.20%라는어마어마한중개수수료를위해아마도그분들은500만원이면충분한제학자금을이런저런말로800만원까지불려받게해주셨던것같습니다.그러나결국제손에들어온건고작600만원이조금넘는돈이었고,어쨌거나덕분에한학기등록금과교재비등은무사히충당했습니다.하지만800만원이라는대출금이그대로남아있음에도저는여전히매달30만원에가까운돈을'이자로만'납입하고있습니다.한학생을한달가르친돈이봉투째공중으로날아가는순간이지요..이미납입한이자만해도250만원이훌쩍넘어가네요.그다음학기에는정부학자금대출로무사히학기를마쳤지만,아직도제게는3학기라는긴시간이남아있습니다.물론나머지학기들은정부학자금대출로해결해야할것같아요.학교를다니면서학기당500만원이란돈을모은다는것은꿈같은일입니다..하지만정부학자금대출은거치기간이상당히길고,이에대한상환능력은충분할것으로보여집니다.문제가되는것은처음저축은행에서받았던학자금대출이구요.솔직히모르는사람에게는단돈천원짜리한장을던져준다는것도어려운일입니다.저도이미돈으로인한어려움을어느정도겪은상태라,그에대한애착감이어느정도인지도알고있습니다.하지만무슨일이있더라도,결코실망시켜드리지않겠습니다.그리고제가만일이곳에서기적적인도움을받게된다면,언젠가또다른누군가에게도움을주러돌아올지도모르겠습니다.그때는제가받았던은혜,그이상을베풀겠습니다.믿고도와주세요.</t>
  </si>
  <si>
    <t>한달에제가버는총수입은과외비명목의120만원입니다.여기에서이자로나가고있는돈이정부학자금대출이자25000원과저축은행학자금대출의이자약280000원,총약30만원가량이됩니다.그리고기타핸드폰요금과교통요금,교재비와학원비,월세등을빼면실질적으로는약30만원정도의여유가있는상태입니다.이300만원은모두저축은행학자금대출금상환에쏟아부을생각이예요.그러면저는기존보다한달에약6만원정도의지출이더생기게되겠지만,결과적으로는원금을함께갚아나가고있는상태이므로훨씬더이득을보는셈이됩니다.매달과외비를받는날짜가학생마다달라일정치않지만말일경에는핸드폰요금등의지출,초에는월세비가나가게되므로중순인15일정도가가장적합한날짜일것같습니다.매달15일,정확히167,738원을여러분께다시되돌려드리겠습니다.감사하는마음으로살겠습니다.아직꿈이남아있는제게용기를주세요.</t>
  </si>
  <si>
    <t>월세보증금을구합니다.</t>
  </si>
  <si>
    <t>현재집에서나가야할상황인데방을구하러다니다보니싼방은다반지하더라구요.애기가이제23개월인데곰팡이이런것들이너무걱정되서반지하는못갈거같아서오늘단독1층을알아&amp;#48419;는데500만원에월세35만원이더라구요.집도너무맘에들어서당장계약하고싶은데돈이좀모자랍니다.현재200정도가지고있고요.300만원이필요한데500만원신청한이유는현재러시앤캐시쓰는걸갚고머니옥션으로채무를통합하고싶어서500만원을신청했습니다.러시앤캐시한번도없이썼으며러시앤캐시대출한도가700만원이나올만큼연체없이갚았습니다.머니옥션역시연체없이갚을자신있습니다!!!</t>
  </si>
  <si>
    <t>직업은한식배달직으로월240만원수령하고있으며500만원대출시12개월로487,436원연체없이입금하겠습니다.세금,보험료,식비다해서100만원정도들어갑니다.그중카드대금30만원정도들어가고요.110만원정도한달에남으니연체없이입금하겠습니다.자신있습니다.믿어주세요!!!</t>
  </si>
  <si>
    <t>사금융에서벗어나고싶습니다..도와주세요</t>
  </si>
  <si>
    <t>보증금마련을위해빌리기시작햇던사금융이조금씩모여서보니감당하기힘들어&amp;#51275;습니다대출받으면사금융을모두갚겟습니다</t>
  </si>
  <si>
    <t>러쉬**300(49%)산와**200(49%)리드**250(49%)원캐*200(49%)산와**와원캐*에서빌린대출금은분활상환이라매월30만원정도상환하고있습니다러쉬**와리드**는원금은꿈에도못꾸고있습니다그렇지만단한번도연체한적이없습니다의류판매직을하고있고월130만+인텐시브(경기가많이좋지않아고정급정도만받고있습니다)통신비8만원전기세등등공과금9만원식비10만원월세25만원대출을받게된다면성실히갚아나가겟습니다지긋지긋한..사금융에서도와주세요2년후엔꼭대출금을모두갚아새로운삶을살고싶습니다</t>
  </si>
  <si>
    <t>사금융상환관련대출부탁드립니다.</t>
  </si>
  <si>
    <t>사금융에5근데소액100-200만원씩600정도에대출이있어서대환목적으로급하게대출관련글을올리고있습니다.</t>
  </si>
  <si>
    <t>사금융에5군대600,신협과현대스위스약200정도씩남은기대출이있습니다.약80만원정도월로나가고있습니다....4대보험회사s그룹as업무를하고있으며월200-250이상을받고있습니다.많은관심부탁드립니다...</t>
  </si>
  <si>
    <t>사금융대환과긴급생활자금</t>
  </si>
  <si>
    <t>안녕하세요.현재사금융(산와,원더플)을사용하고있습니다...처음대출을받는거라..어떻게해야하는지알지도못해서..중개업자통했습니다..(전화와서..대출필요하시죠...중개업자분인줄몰랐습니다..그것때문에신용도그렇게좋지않습니다..)그당시언니가갑자기수술을받게되어서이것저것따질여력이없었습니다..(바보같은짓이죠...)그래서산와머니를상환할려고저축은행/캐피탈알아봤습니다.(담당자들정말불친절하세요..이자꼬박꼬박내고있지만..월급날이조금늦어져서하루정도늦어지면아주..잡아먹습니다..전화도사무실로계속하구요ㅠ)하지만등급도낮고대부쪽을쓰고있다고힘들다고하시네요..산와머니상환하고...언니병원비로좀써야할꺼같아서요...보험이라도되면좋겠지만..언니가몸이좋지않은상황이라..보험도들어주지안아한번씩병원에입원이라도할려면..정말..ㅠㅡㅠ꼭좀도와주세요..</t>
  </si>
  <si>
    <t>-금여-(수입)현재직장인이고6년7개월째근무중이구요..월급수령액은(135만원정도)현금35만원,통장1,010,000원저도찍혀요.(구정+추석상여금50만원씩100만원받구요연차수당따로있습니다.)연봉1,600정도됩니다.(지출)사금융2곳260,000원정도나가구요각종공과금10만원적금:500,000원생활자금:200,000원언니용돈및병원비:200,000원(몸이아파서집에있다보니..수입이없어요..그래서제가충당해주고있습니다.)나머지는입출금통장에그대로넣어두고필요한데쓰고있습니다.</t>
  </si>
  <si>
    <t>세번째도전입니다.달돈상환원합니다</t>
  </si>
  <si>
    <t>먼저세번째도전중이며..아직희망의끈을놓지않고있습니다.앞전에말씀드렸듯이..어머님병원비때문에사채를쓴것을상환하려또다시글을올립니다.세번째라서그런지더희망을갖게되더군요..내일모래또이자를납부해야되는날인데...지인한테빌리려니왠지모르게사이가서먹해질것같구..대출을받으려니..중개업자를잘못만나서과다조회자가되어버린지라..이렇게염치불구하고또글을남깁니다.이번이세번째이자를내는달인데..이자가45만원입니다.정말살인적인이자지요..그래서당당하게이율을최고로올렸습니다.최고로올려도사채이자의3/1밖에안되니깐요..이번에또유찰되더라도..또도전할것입니다.투자자님들..정말하고싶은말은믿어달라는말뿐이네요...처음접하는분들한테믿어달라는말...참송구스럽지만지금으로썬..이말밖에드릴말씀이없습니다.</t>
  </si>
  <si>
    <t>현재제가쓰고있는대출은차할부밖에없습니다.현금서비스12만원받은거결제일에바루결제할예정이구요다른대출은받은게없습니다.채무액이그다지많지가않다는거지요..월급여는통장으로수령하며월250조금더받습니다(야근많이할경우270까지)월급여가많은데왜한번에못갚냐는분들이계실것같아서몇자적습니다.현재저는누나하구어머니하고지내고있습니다.어머님께서는몸이좀안좋으셔서가사생활정도밖에못하십니다.생활비를제가월40~50정도보태고있기때문에..그리고핸드폰요금월10만원할부값48만원카드값월60만원가량(기름값포함)거기다기타잡비월30만원가량..그러다보면월남는금액이50~70만원정도됩니다.사채업자한테이자포함원금갚으면안되냐니깐..그런방법은없다네요...그래서여기다가글을올립니다.누나들한테는아직얘기안한상태입니다.괜히걱정시킬까봐요..어머니는항상저에게미안하다고하시는데..전괜찮습니다돈하고어머님하고바꾸고싶진않았으니깐요..부탁드립니다올해25살이라..머지않은나이에장가도가야되겠고..이제부터는턱없이비싼이자를줄여서적금이라도하나붙고싶습니다.</t>
  </si>
  <si>
    <t>월세방보증금대출희망합니다</t>
  </si>
  <si>
    <t>안녕하세요전에러쉬엔케쉬에서원룸보증금을빌렸다가이자가너무말도안된다는생각이들어서여기대출희망했다유찰이되었네요..가만히생각을해봐도이건아니다싶어방을뺐습니다위약금조금물려가면서돈을갚았습니다조금생활이힘들어도조그만월세방이라고구할려고알아봤는대보증금없이는힘들더라구요...어&amp;#45935;게알아봤는대보증금100에달세15만원이라는방을알아봤습니다사금융쓰면서도하루연체도없었습니다제신용도가조금낮은거같은대요제가좀어리석어서처음에대출받을때여기저기알아본게이렇게된거같네요</t>
  </si>
  <si>
    <t>제한달급여가130정도됩니다잔업특근하면더+되구요여기서전에사금융쓸때이자랑해서30만정도상환했구요보험+휴대폰비+월세+휴대폰비등등충분이상환할수있습니다지금제와이프될사람도이제고깃집에서아르바이트를시작할려고하고있으니생활비는더줄어들거고연체없이상환하겠습니다믿고투자해주시면꼭보답하겠습니다그럼즐거운하루되세요...</t>
  </si>
  <si>
    <t>병원비및투자자금지원받고싶습니다..</t>
  </si>
  <si>
    <t>안녕하세요..저는머니옥션에서대출을받아500중200정도상환하였습니다.제가이렇게또다시찾게된이유는딸아이의치과재수술이필요하고..제직업상투자자금이조금만여유있게있으면세아이와생활하고빚을갚는데도움이많이될수있을것같아서입니다.3년가까이남편이실직상태이었어서세아이의생활비를혼자감당했었는데..벅차도이래저래꾸려왔는데..이번에또일이생겨신청을하게되었네요..지금도움을주신다면한가족이더궁지에몰리는일이없게도와주시는것이라생각해주세요..</t>
  </si>
  <si>
    <t>저는현재인터넷증권정보사이트에서애널리스트로2년정도활동하고있으며,4월인터넷신문사와전문가증권ars음성서비스계약하고활동중입니다.프리랜서이다보니소득이일정치않고,4대보험가입이안되서첨부터일반대출을쓸수없었습니다.한달에평균200-350정도수입이있구요..이것저것부업을통한수입도있습니다.신랑도이제웅진코웨이에입사한지두달되어서,지금까지는보수가100정도되지만,다음달부터는더늘어날것으로예상합니다.그동안세아이와힘들어도잘버텼는데요..이제이번고비만잘넘기면그동안힘들었던거생각않고잘지낼수있을거같아요..신용이얼마나중요한지..꼭지키고싶습니다.이번에도회원님들의따뜻한맘으로잘지나게되었으면합니다.</t>
  </si>
  <si>
    <t>성실히갚겠습니다.감사합니다.</t>
  </si>
  <si>
    <t>3월달까지무분별하게대출을받어5월달에다상환을했습니다.회사에입사한지2개월째라서급하게돈이필요합니다(의료비)사금융의이자를알기에더이상그쪽하고는거래를하기가싫어이렇게글을올립니다.열심히성실히정확하게갚겠습니다.도와주세요.</t>
  </si>
  <si>
    <t>급여일이매달5일입니다.6~8일부로매달확실히갚겠습니다.열심히성실히정확하게갚겠습니다.도와주세요.</t>
  </si>
  <si>
    <t>마지막이될줄알았는데또도움의손길을...</t>
  </si>
  <si>
    <t>안녕하세요?머니옥션을통해세번의도움을받은대출자입니다.지난10개월전을끝으로3개월후부터는투자자로전환하여미력하게남아저처럼도움을받은대출자분들께도움을드리려고하였는데...이렇게또염치없이도움의손길을내밀어봅니다.매번대출금상환일이면글도남기고하였는데...그동안여러가지좋지못한일들이많이생겨그냥상환금만입금시키고인사도제대로여쭙지못하였네요...얼마전또좋지못한가정사가생겨급하게돈이필요하게되었습니다.내용을보시면아시겠지만총3건의투자를받아3건모두단한번의연체없이성실히상환을하고있습니다.그덕분에신용평점은조금씩계속상향이되고있고요.3건中2건은두달만상환하면완납이되는상태입니다.지난2여년간머니옥션을통해쌓아올린신뢰를바탕으로성실하게상환하도록하겠습니다.도움의손길다시한번부탁드립니다.</t>
  </si>
  <si>
    <t>1.[직장인/정직원]-자본금3억원의벤처기업팀장으로약3년간재직중입니다.2.[4대보험가입]-서류제출가능합니다.3.[소득증명]-세금을공제하고통장에약170만원가량들어오면중간중간작게라도보너스를받습니다.-원천징수제출및급여통장가능합니다.4.[기대출]-국민은행[1,200만원-월19만원상환]-우리은행[12만원-학자금대출3개월에6만원상환]-씨티파니[570만원-월30만원상환]-머니옥션[130만원가량남음-월48만원상환]소득에비해대출금상환금액이많다는것을알고있습니다.다행히도머니옥션의3건중2건은두달만더입금하면상환완료가되기에두달만허리띠를더조이면서성실하게상환하겠습니다.</t>
  </si>
  <si>
    <t>여러분들의많은도움부탁드립니다.</t>
  </si>
  <si>
    <t>현재사금융3군데서500정도의대출이있습니다..현재4개월정도의48%이자를상환하였는데가족모르게하려니점점힘에부칩니다..ㅜㅜ그래서이번기회에조금이라도싼이자를내기위해이렇게신청하게되었습니다..</t>
  </si>
  <si>
    <t>현재저는삼성화재보험설계사로근무하고있습니다..기간은약9개월정도되었구요..평균급여는280~300정도입니다..월급명세서나급여통장확인가능하구요..부업으로새벽에우유배달을하고있습니다..거기서나오는고정수입이60입니다...많이들도와주신다면여러분들께피해안가도록정말열심히상환하도록하겠습니다..부탁드리겠습니다..감사합니다..</t>
  </si>
  <si>
    <t>저축은행상환하고싶습니다.</t>
  </si>
  <si>
    <t>저는울산에서물리치료사로근무하고있습니다.머니옥션에서몇번의대출경험이있는데모두성실상환했습니다.부모님이노래방을오픈하시면서제명의로농협에마이너스통장을개설했었습니다.담달10일이만기인데..연장을하신다고합니다.부모님은현대스위스저축은행이뭔지도모르시고계시는데..혹시나현대스위스저축은행건으로연장이거절될가봐걱정이되서..고민하다가머니옥션에다시도움을요청합니다.다시한번더부탁드립니다.</t>
  </si>
  <si>
    <t>대부금액상환입니다</t>
  </si>
  <si>
    <t>처음도전은역시어렵군요^^;;2004년에지인의사기로인해약3억에가까운채무를떠안고오다가이젠거의상환단계에왔는데올초에개인사채에손을좀댔습니다두번째도전합니다수입은월평균110정도입니다원래는2004년도부터시작했지만작년에제가쉬는바람에근무기간이10개월로나오는군요^^;;중간에쉬어서그런지올해까지는제대로된영업을기대하기는힘들고평균110만원정도수령하는게됩니다저희집사람은신협에근무하며연봉이약2900만원정도됩니다기존에개인적인채무라고해야하면맞겠지만지역내개인사채를좀사용했습니다금액적으로월이자가10%이상되다보니저로서는사실감당하기가그리쉽지는않앗습니다신용등급도대출중계업체를통하다보니계속내려가는군요^^;;대출이된다면하루라도빨리상환하고정상적인업무에복귀하고싶습니다표에나와있는대부금액상환이아니라개인적인사금융받은금액상환입니다혹시나오해하실까봐알려드립니다20일에이자가10%입니다500만원빌려서100만원은상환하고400만원에월40만원씩이자감당이부담되어신청합니다많은관심부탁드립니다감사합니다</t>
  </si>
  <si>
    <t>위에언급한수입은저와집사람의합계수입입니다채무상환은같이하고있습니다저의집사람과제가수입을합치면저희집사람은고정적으로상여를포함하여월평균200만원정도소득이발생합니다제수입은아직은일정치않아서위에언급한110만원정도구요채무상환은산와머니월20만원그외대출들은합쳐서12만원씩상환하고있습니다매달50만원정도의추가상환은가능할것같아대출신청합니다궁금하신점은블로그에남겨주시면실오라기하나안숨기고다보여드리겠습니다감사합니다</t>
  </si>
  <si>
    <t>대리운전은6월부터8월까지약간비수기라생활자금이필요해서신청합니다..다시한번성실상환으로보답하겠습니다.</t>
  </si>
  <si>
    <t>저의수입은일정하지는않지만한달에200만원에서300만원가량벌고있습니다.아무리수입이없어도200이상은벌고있습니다/현재지출내역은머니옥션기대출상환월40만원.사금융상환월40만원국민은행대출상환11만원지출하고있습니다그리고보험료11만원지출하고있습니다.아직미혼이라특별히생활비는지출이많지않습니다..도와주시면성실히상환하겠습니다.</t>
  </si>
  <si>
    <t>단기사업운영자금대출건입니다.</t>
  </si>
  <si>
    <t>인테리어디자인기획회사로가정,사업장,어린이집등실내에필요한시트지와디자인기획과판매를목적으로진행하는데초기자금은신용보증대출로300만원을기계장비로쓰였으나기자재(색상별시트지5종)구입비용과쇼핑몰입점운영비가없어불안한차에본사이트를알게되어신청하게되었습니다.주요기획디자인작품으로경찰청"포돌이"와KBS유치원"파파노노",금호건설공사"안전케릭터"등을제작하였을만큼높은기술적인지력을갖추고있는회사입니다.지금은실내인테리어시트(데코)시장에진출하기위해준비를하고있구요,,,쇼핑몰과CP입점을위해디자인작업을90%이상완료단계에있구요,,두달째부터는수익이바로발생할만큼수익구조가좋은아이템입니다.물론현금결재가90%입니다.예상월수익은800~1200정도입니다.이후엔배로늘어날겁니다.현재첫달에들어갈긴급운영자금이필요하여신청하게되었습니다.</t>
  </si>
  <si>
    <t>상환은6개월원금균등상환이든일시물상환이든상관은없구요,,솔직히이번첫달운영자금고비만넘기면회사운영에는아무련무제가없기에단기상환조건으로여러분의대출자격을신청하는바입니다.현재정직원(4대보험)1명과계약직1명모두3명이서작업을하고있습니다.사업장은경남대창업보육관2층'엘리스"에입주해있습니다.많은관심과도움부탁드립니다.꼭한말씀더드리자면절대후회없을거란겁니다.기술과경험과열정으로착실함으로승부를걸겠습니다.더좋은인연으로더발전할수도있을거구요,..감사합니다.평균월예상수익은800~1,300만원(3개월째7월부터)이후꾸준히수입구조가상승하는제품입니다.고정월지출은재료비와인건비등이500만원정도입니다.</t>
  </si>
  <si>
    <t>고금리사금융상환하고싶습니다...</t>
  </si>
  <si>
    <t>안녕하세요..전36세미혼의현재전자회사품질팀주임으로일하고있습니다..지금제가사금융400만원을쓰고있는데,,이자가넘아깝고,,앞으로결혼계획도있어빨리정리하고새롭게출발하고싶어서이렇게대출신청하게되었습니다...항상열심히최선을다해살아왔는데,무지로인해잘못받은사금융대출이이렇게가슴아플줄몰랐습니다..최선을다해열심히살아온만큼믿고도와주신다면결초보은으로믿음져버리지않고열심히살겠습니다...</t>
  </si>
  <si>
    <t>지금현재직장은2년3개월근무중이며4대보험,정규직으로월급은세금제하고180만원선(월급제)을받고있으며,올해말에진급할예정이며그땐200만원넘습니다.그리고,2개월전부터조금씩투잡(대리운전)을하고있어한달에20만원선에서벌고있습니다.회사는자동화기계설비라서전체인원은80명이며,계속지금신축공장을완공하여이사할예정인회사로,앞으로계속발전될회사입니다.한달월급사용처는사금융이자20만원,차할부금35만원(부모님명의),HK저축은행69,000원(대출전액:1개월69,000원내면끝입니다)핸드폰요금10만원,부모님생활비20만원,한달차기름값20만원,생활비20만원입니다.투자자여러분,제가현최선을다해열심히살고있습니다.원리금상환에는전혀무리없이할수있습니다..지금은아무생각없습니다.열심히살며,아꺼쓰며,돈모을생각밖에없습니다.도와주십시요..</t>
  </si>
  <si>
    <t>고금리의사금융상환하고싶습니다.도와주세요</t>
  </si>
  <si>
    <t>1500만원대출해서현재연체없이7회째납부했습니다.허나고작줄어든원금은100만원정도..이렇게이자가클줄이야..현재직장다니고저녁에프리랜서로도일하고있습니다.연체없이상환가능하구요..이자률을낮게책정했습니다.하지만고금리상환하고빠른시일내연체없이상환하고싶어서욕심부려봅니다좀도와주세요</t>
  </si>
  <si>
    <t>현재일하는곳에서정직으로130만원월급여이구요저녁에격일로알바해서30만원벌고있습니다.직장을옮긴지얼마안되고사대보험이들어가는곳은아니지만.적금식보험넣고있고연체할상황은없습니다.워낙비싼고금리대출땜에계산해보니꽤갚은줄알았는데원금은거의줄지않더군요격주로일하지않는날도알바알아보고있어서40정도는더벌수있습니다.연체없이상환가능합니다현제대출금같은건한번도연체한적없으니까요좀도와주세요사금융에서벗어나고싶네요.</t>
  </si>
  <si>
    <t>열심히성실히부지런히잘갚겠습니다</t>
  </si>
  <si>
    <t>무분별한사금융으로많이힘들었습니다.지금은모근금융(사금융포함)전액변제했습니다.허리가휠정도의이자부담으로인해가족의도움과저의퇴직금으로모두상환을하였습니다.급하게돈이필요해이렇게글을올립니다.현재다니는회사는8월4일날입사해월급은2번받았습니다.도와주세요성실히갚겠습니다.</t>
  </si>
  <si>
    <t>매달5일이월급입니다.현재빠져나가고있는돈이없어충분히갚을수있습니다.대달6일에상환하겠습니다.</t>
  </si>
  <si>
    <t>도와주시면꼬박꼬박성실하게갚겠습니다.</t>
  </si>
  <si>
    <t>저는현재수영골프연습장에서카운터보는일을하고있습니다.작년엔부산에서제일규모가큰골프연습장에있었는데,회원수가상당히많았습니다.하루내방고객이250~300명이라,계속서서회원을맞이해야했고,더군다나카운터에의자도없었습니다.장시간서서근무하다보니무릎에무리가가서12월엔계단오르내리는것도힘들었습니다.그래서,12월부터일을그만두고한의원과정형외과에서치료를받았습니다.4개월정도쉬면서병원비로카드를사용했습니다.카드값이너무많아서지금페이플랜으로갚고있는데,페이플랜수수료도엄청납니다.장시간근무가힘들어지금수영골프연습장에서5시간만일하고있습니다.</t>
  </si>
  <si>
    <t>2년전,국민은행에서700만원대출받았고,지금매달174,000원식상환하고있습니다.연체는한번도없었습니다.월급이작아힘들지만약속은꼭지킵니다.매월4일월급날이라4일이후로매달약정금액을갚겠습니다.러쉬앤캐쉬에백만원빌렸었는데35만원남아있습니다.머니옥션에서대출받아다갚겠습니다.</t>
  </si>
  <si>
    <t>생활자금이간절히필요합니다!!!!</t>
  </si>
  <si>
    <t>남편이직장을정리하고지방으로이직을했습니다..그래서갑작스레3~4달이너무힘듭니다.빠듯한살림에모아둔돈이한꺼번에들어가는바람에..아이들학원비도밀렸습니다..은행이자,생활비,학원비가필요합니다.</t>
  </si>
  <si>
    <t>현태캐피탈.미래,현대스위스월상환금액75만원정도매달25일결제할수있습니다.다른빚은없습니다.</t>
  </si>
  <si>
    <t>급하게자금은필요한데마땅히빌릴곳은없고머니옥션2번째이용중인데이곳이라면대출이가능하다고해서신청합니다</t>
  </si>
  <si>
    <t>첫번째150대출상환완료두번째100대출6번째상환중모두연체없이상환을잘하고있습니다월평균급여130</t>
  </si>
  <si>
    <t>연체걱정없는환승론신청입니다.</t>
  </si>
  <si>
    <t>현재저의채무는남은원금기준으로원캐싱200만원2007년1월대출스타상호60만원2007년1월대출산와140만원2006년10월대출가량입니다.이에따른매월지출되는원금및이자는45만원정도입니다.물론이건45%로의이자율로지출되고있는실정입니다.물론현재까지연체한경험은단한번하루도없습니다.사정이있어이자만낸경우는있습니다만은연체경험은한번도없습니다.이로인한지출이45만원정도되는데이지출을줄이고이자의부담을줄이는데대출의목적이있습니다.환승이라고해서낮은이자율을책정하지않았습니다.그렇다고해서저의신용등급이그리좋은것도아니고요다만확실히말씀드릴수있는건현재까지어떠한상환기일도어긴적이없다는것을말씀드리고싶습니다.제신용등급이낮은이유는1년전쯤중개인을통한부문별한신용조회(이번달기업은행신용조회기록은본인허락없는신용조회입니다.)와6년전쯤신용불량겪어던경험때문입니다.현재는모든채무를다상환하였으며신용카드도월한도250만원으로사용하고있습니다1년정도사용하였고요혹시나해서현금서비스는30만원으로낮춰놨으니무분별한신용카드도억제할수있습니다.아무쪼록보이는수치는낮아도과거3년동안한번도연체경험도없고성실하게납부한저의이력이환승론이낙찰이되었을때틀림없는상환이이루어질거라는것을약속드립니다.</t>
  </si>
  <si>
    <t>사업자금이부족합니다.도와주십시요.</t>
  </si>
  <si>
    <t>현재국민카드의카드론약630만시티카드의카드론약248만가량해서약878만가량의대출이있습니다.원금포함하여합약60가량씩매달금융비용을지불하고있고거주지인미니원룸월세42만원씩지출하고있습니다.그리고기본적인생활비와사무실에들어가는잡비정도의지출이있습니다.그외에대출,보증,체납등은일체없습니다.창고와사무실의보증금,월세등은지인의도움으로매출이충분히정상화궤도에오르기전까진따로나가지않을것이고,본인이몸건강하고치킨집장사경험도있어영업력도되고,웹디자인능력도있어온라인영업도직접하기에따로나가는인건비도없습니다.현재판매로인하여생기는수입은물품추가구입비와광고비등으로들어가고있습니다.6월중순부터는온라인뿐만아닌오프라인상호프집,주점,식당등등에도영업을시작하기위해마무리준비중입니다.냉동식품유통은다른유통에비해충분한영업력과기술력이필요하고,초기투자금이많이들어가고,지속적인냉동이라는까다로운조건때문에온,오프라인모두경쟁자가많지않습니다.현재와같은추세면6개월안에순수익500달성이가능하리라저뿐만아니라다른같은업종전문가분들도예상하여주시고있습니다.투자자여러분의소중한돈.얼마나소중한돈인지잘알고있습니다.절대헛되이쓰지않고,유용하고바르게써최우선적으로상환하도록하겠습니다.</t>
  </si>
  <si>
    <t>작업실보증금이부족하여도움요청합니다.</t>
  </si>
  <si>
    <t>미술을전공하고있는학생입니다,본전공은조소이지만4년제조소과2학년까지다니다가자퇴를하고2년제아동보육학과에다니고고있습니다.이번에졸업반인데졸업후다시전공공부를더해볼려고합니다.조소가흙을사용하여작품을만드는작업이기에조그마한작업실을얻을려고합니다.작업실에서작품,연습도하며개인과외도같이해볼려고합니다.물론집에말씀드려서도움을받아도되지만..위에서도말씀드렸는데제가대학을옮기면서학비도다른사람들보다배로들어갔고조소전공이다보니재료비로도부모님께부담을많이드렸었답니다.24살이라는제나이에부모님께손벌리기가싫어서이번에2년제졸업후돈을모아다시조소쪽으로전공을해보려고합니다.</t>
  </si>
  <si>
    <t>용돈60만원미술과외2건수입-55만원통신요금부모님통장에서이체되고있습니다.교통비-.부모님명의의차량으로타고다니고있습니다.부모님과같이거주하기에주거생활비가들어가지않습니다.현재115만원(과외수입,용돈)중영어학원비월6만원생활비40만원기름값25만원사금융대출상환금20만원충분히대출금상환을할수있습니다.작업실을얻게되면개인과외학생을2~3명정도더모집할생각이구요~충분히상환할수있습니다.도움부탁드릴께요</t>
  </si>
  <si>
    <t>믿음을드리고싶습니다</t>
  </si>
  <si>
    <t>저는5년넘게음악작업을하는일을하고있는데요.....이번에작업실을옮길려고하는데요...작업실전세금빼구그동안모아노은돈을합쳐도...이번에옮기는작업실전세금이...부족해서이렇게글을올리게&amp;#46124;습니다...작업실을왜옮기냐들하시는데이번에운이좋아서인지...**소속사로들어가게되었습니다그래서이래저래사정이생겨서...옮기는거라서요...조그마한관심부탁드립니다...</t>
  </si>
  <si>
    <t>라이브카페120서빙60이렇게한달에총180만원씩벌구있구요*추가로밴드공연을하면큰돈은아니지만50~100정두받구있습니다조기상환하겠습니다</t>
  </si>
  <si>
    <t>8년의고통을이제는정리하고싶습니다..!!</t>
  </si>
  <si>
    <t>대출목적은단하나입니다..대부업정리입니다..2002년회사생활&amp;#46468;카드연체로강남의한사무실에서대출받은것이지금의러쉬앤캐쉬입니다..무려8년이상을단하루의연체없이사용하고있으나고금리의부담으로이자를줄이고싶습니다..이제는2년후엔빛을다갚고다시태어나고싶습니다..!!</t>
  </si>
  <si>
    <t>러쉬앤캐쉬와산와머니를이자가66%일때부터사용해오고있습니다.하지만연체는단하루도없습니다.중간에바로크레디트와유어캐피탈웨이론을사용했고유어캐피탈과웨이론은대출상환을다마쳤습니다.얼마전스타크레디트에서150만원을대출받았으며..러쉬앤캐쉬750만원매달30만원납입산와머니600만원매달26만원납입바로크레디트200만원매달12만원납입스타크레디트150만원매달12만원납입이렇게매달80만원납입하고있습니다..연체는단하루도없이사용중이나이렇게대부업사용시금액이정말안줄더군요.이곳에서대출받아다정리하고싶습니다,,그럼90만원씩2년후엔정말10년만에홀가분하게다시제2의인생을살고싶네요.대출이가능하다면부모님모르게하고싶습니다..부모님이아신다면아마다갚아주시겠죠..하지만장남으로서도저히말씀을못드리겠더라고요..부모님이재산이없으신것도아니지만부모자식간에도할말못할말이있다고생각됩니다전어머니와같이24시간세븐일레븐편의점을운영하고있습니다.전2001년에세븐일레븐편의점본사직원으로취업해서2년간근무했습니다.그러면서편의점을운영하면보증금안날리고안정적인수입이가능할것으로보고전퇴사하면서어머니이름으로몰래계약해서제가어머니와운영하고있으며...이한곳에서2003년부터계속운영해오고있습니다.명의가어머니명의다보니은행권대출이힘들고..여기까지왔지만.신용카드는하나도없고..연체도없어서제신용등급이얼마인지는모르지만아마도대부업을오랬동안사용했기에좋진않겠죠가게는1억원의보증금이들어가있으며집은어머니명의로시가2억5천만원정도의빌라에서가족들이같이살고있습니다..제명의로된건자동차뿐이네여..월급은매달15일날받습니다..어머니는제게매달150만원정도주십니다..어머니는돈을결혼자금으로꼬박꼬박잘모으고있다고생각하십니다..어머니모르게하고싶은이유는정말고생많이하셔서집도장만하고하신건데..아버지는뇌경색으로장애인판정을받으셔서절가장믿으시는데.도저히애기는하지못하겠더군요..스스로자처한일..스스로어머니몰래해결하고싶습니다..투자자분들께서가게를보고싶으시면제가있을&amp;#46468;언제는와보셔도됩니다..오전8시부터오후3시까진어머니가가게에계시고오후3시부터새벽2시까진제가있습니다..새벽엔아르바이트생이가게를보고있습니다.투자자분들께전담보도그흔한근로소득명세서도증명해보일수없지만..그래도저오랜시간동안연체없이이용하는것으로신용을믿어주셨으면하는바램입니다...저의어머니가50년생이세요..내년이면이제국민연금지급이되며제외가되십니다..그래서내년이면가게명의를제명의로변경을해주신다고하세여.하지만그건일단내년애기이구요..이런곳이있는줄은꿈에도몰랐는데.이름은알려드릴순없지만오랫동안사용하는대부업체여직원이이곳을알려줬습니다.은행권거래가힘드시면..이곳에서이자를싸게해서갈아탈수있으니..한번알아보시라고..진작에알았다면좋았겠다는생각이드네여..좋은심사부탁드립니다..가게전화는어머니가받으실수있으니..먼저제에게핸드폰연락해주시면감사하겠니다..투자자분들의좋은심사로나이33살에다시맘편히부담감벗고다시열심히시작하는사람이되고싶습니다..부탁드리겠습니다..!서류는어머니명의이긴하지만부가가치세영수증과사업자등록증그리고가족관계증명서등이가능합니다..!!</t>
  </si>
  <si>
    <t>4번째경매도전...사금융정말벗어나고싶습니다.</t>
  </si>
  <si>
    <t>벌써4번째경매도전이네요...우선앞에경매에서믿고입찰해주신여러분들께다시한번정말진심으로감사하다는말씀올립니다...그리고죄송하다는사과말씀올립니다.지난번과같은일이또생겨서죄송합니다...자동연장기간3일이라는시간이분명남아있는걸로알고있었는데...어처구니없게종료되는바람에죄송합니다...면목없지만...마지막이라는생각으로다시한번똑같이부탁드려봅니다...올초에생각지도못하던부모님사업실패로갑자기어려워진집안사정땜에여기저기대출을받게되었습니다...진짜상상조차못했던일들이저에게불어닥치기시작하더라구요...제가남들보다일찍사회생활을시작해서부모님께서힘이될곳이라고는저밖에없었습니다.오빠는군복무중이였고...당장제신용으로모을수있는돈은다모아서대출을받았습니다...불행이여기서끝났으면좋았을텐데...엄마건강문제등불과몇달전까지만해도안좋은일은계속생기더라고요...어쩔수없이사정은급하고이쪽엔지식도없는상태에서세달전에멋모르고인터넷통해여기저기상담을했는데중개업체에잘못걸려들었습니다...어쩔수없이마지노선으로사금융까지사용하게됐습니다...중개업자들이기대출이있어서사금융밖에안된다고하면서중구난방으로조회를하는바람에조회기록이많아진상황입니다...지금부터라도하락된신용등급이나마잘관리해서정상금융권에서환승하고하루빨리전액상환하는게꿈입니다...현재는돈이여기저기너무나뉘어이자부담도크고...특히나사금융때문에환승을하고싶어도하지못하는상황입니다...처음캐피탈이랑저축은행에서대출받을때부터여러곳에서받았던지라이것도한몫하더라구요...그래도지금까지정말죽기살기로열심히일하면서여태껏연체한번없이성실하게잘상환하고있습니다...그런데이상황이계속되다보면너무벅찰것같아도움을받고자합니다...우선사금융부터낮은이율로갈아타고순서대로차차정리해나가고싶습니다...정말사금융만은꼭벗어나고싶어요...현재사금융은두곳을사용중인데모두석달전에받았습니다...러*100만원,원**250만원이있는데이율이49%라서부담이큽니다...지금이라도두곳중금액이큰원**먼저상환하고러*도절반이라도상환하면다음달엔사금융은전부정리될것으로보입니다.하루라도빨리사금융은꼭청산하고싶습니다...사금융정리하고어느정도맞는이율로도움받는다면지금처럼힘든생활은몰론이거니와매달매달생겨오는심적부담이많이줄어들것같습니다...지금처럼열심히일하면서해오던것처럼캐피탈이랑저축은행들은문제없이충분히상환해나갈수있습니다...사금융이자때문에항상마음졸이며스트레스받는거그만하고싶어요...현재사금융만이라도머니옥션에서낮은이율로정리하면심적으로정말편안해질것같습니다...마음에조금이라도여유가생기면힘들게일하는것도정말즐거운마음으로지금보다더열심히일할수있을것같습니다.정말성실하게일하면서절대문제없이상환할능력있고자신있습니다.이번엔꼭낙찰받을수있도록해주세요...문제없도록성실한거래로도움에보답하겠습니다.부탁드리겠습니다.</t>
  </si>
  <si>
    <t>이제는필요할때.도와주세요.</t>
  </si>
  <si>
    <t>집안일로목돈이몇달들어가게된이후부터빛이불어나고있네요.혼자이리저리돌려막아봤는데,이제는걱정되어서하나로묶고싶어요.현금서비스로돌려막는건너무위험한거같아서요.</t>
  </si>
  <si>
    <t>주수입원은아무래도직장에꼬박받는월급200만원입니다.지금은200만원전부가카드값에나가고있는실정인데,지금처럼하면줄어들지않을거같아머니옥션을찾은건데요.천만원투자받고매달백만원이내금융상환하면견딜수있을거같아요.돈관리도잘할수있을듯하네요.</t>
  </si>
  <si>
    <t>성실상환반드시약속드립니다!</t>
  </si>
  <si>
    <t>○대출목적현재고금리대출을받아서사용하고있습니다.그런데상환능력은있으나지출이아까워서이곳을통해상환하고자합니다.</t>
  </si>
  <si>
    <t>○기존대출내역1.4금융권(산와00,바로0000):각이율(48%)/합(500만)/매월이자합(32만)2.학자금대출(농협,국민):각이율(5%)/합(800만)/매월이자합(20만)○주수입내용1.직업:군인(장교-3년차)2.수입:급여(140만)+추가수당(25만)+보너스→연2200만○월고정지출내역1.대출금액상환:4금융(32만)+학자금(20만):55만※학자금상환금액은2015년까지고정2.은행적금:적금(10만~30만)+청약저축(10만):40만~50만3.기타지출:휴대전화비(5~6만)+생활비(30만):약35만○대출이후상환계획현재수입(170만)대비지출(130만)이적습니다.또한작년8월부터받은대출에서상환일을늦은적은한번도없습니다.위에서언급했듯이투자자여러분께도더욱성실히상환하겠습니다.즉,지금상환금액을그대로투자자분들께상환한다고생각하시면성실히상환할능력이될수있을것이라고생각합니다.그리고차후다른곳으로지출될금액도전혀없습니다.이점모두고려하셔서투자해주신다면정말반드시!성실상환할것을약속드리겠습니다.</t>
  </si>
  <si>
    <t>중고자동차구입</t>
  </si>
  <si>
    <t>월세방보증금이모자르네요따뜻하게지내고싶습니다</t>
  </si>
  <si>
    <t>집안에사정이생겨서혼자지내게된25살여자입니다말씀드린것처럼안좋은일이있어서집을나와야하는데월세방을구하고있습니다요즘월세방이많이비싸더군요더군다나혼자자취한적도없어서막막하고두렵고무섭습니다또제가여자이다보니까더욱더그렇고요그래도날씨가추워졌는대집은있고잠을잘수있는공간은있어야겠지요부탁드리겠습니다100만원만도와주신다면제가따듯하게살수있을거같습니다물론일수방도알아봤지만여자이다보니까좀그렇더라구요또일수사체도소문도안좋고요^^도와주심감사하겠습니다날씨가많이춥습니다감기조심하시고하시는일잘되기를바라겠습니다</t>
  </si>
  <si>
    <t>한달월수입은150+이고요현금수령합니다핸드폰연체나대출그런거절대없고요나가는돈도핸드폰비뿐이없습니다밀리거나그러지않을겁니다신용도나쁘지않고요조회건도많이없고요100만원으로오래끌고싶지도않습니다열심히일해서이자랑원금이랑같이빨리갚고끝내겠습니다감사합니다</t>
  </si>
  <si>
    <t>저에게투자를부탁드립니다</t>
  </si>
  <si>
    <t>동화자연마루시공기사로일하고있지만...계약직(2년마다제계약)이라자기가버는만큼가져가는관계로한달에수입이얼마라고딱정해져있지않습니다.독립을하고동화자연마루로들어온지5개월되었고,5월달에한달못채워서6월달월급120만원,7월월급225만원,8월월급290만원,9월월급386만원,10월월급19일날200만원과몇일후에다시68만원들어왔습니다.수입이일정치가않아서월소득과연소득은5개월동안받은돈을합해서5로나누어월소득:250만원,연소득:3000으로적어났습니다.계약직이라재직증명서나4대보험은안돼지만통장으로월급이들어옵니다.5개월동안일하면서월급은매달월급일인19일날한번도늦쳐진적없이꼬박꼬박들어왔습니다.저희가정지출내역입니다.자동차기름과톨비:80만원청약적금:10만원아기보험료:5만5천원통신비:20만원월세:25만원아기기저귀와분유,공과금과생활비:65만원저에게투자를해주신다면형님께갚아나가던돈으로꼬박꼬박상환할것을약속드리겠습니다.</t>
  </si>
  <si>
    <t>수퍼운영자금</t>
  </si>
  <si>
    <t>할인마트를운영하고있는데운영자금이필요합니다자금계획을충분하게세웠다고생각했는데창업대출신청한것이너무작게나와조금착오가생겼습니다할인마트는물건을사입하는데현금과미수거래의차이가10~12%정도차이가납니다일매출이200~250정도임으로항상300~350만원정도의현금을보유하고있어야합니다많은관심부탁드립니다...</t>
  </si>
  <si>
    <t>가게수익마진을23%로로해놨음으로한달총수익이천오백정도나옵니다여기서월세120만원인건비3명360만원각종세금100만원가게유지비100만원시골에서빌린돈한달150만원차량할부금70만원정도를제외하더라도570만원이남습니다여기서저희집생활비200만원을제외하더라도대출금상환에는아무런문제가없을것으로생각합니다</t>
  </si>
  <si>
    <t>절대로연체되지않게상황하겠습니다...</t>
  </si>
  <si>
    <t>아버님개인사업인인테리어의사업자금과개인생활자금으로쓰려고합니다...꼭좀부탁드립니다....연체없이상환잘하겠습니다.....꼭좀부탁드립니다....</t>
  </si>
  <si>
    <t>매달15일절대로연체없이상환하도록하겠습니다....제한달생활비는기름값20만원정도이고,대출금상환은115만원정도이고,식대및주류비는20만원정도입니다....제가다니고있는회사는반도체제조장비회사로써...코스닥상장기업이고,월급여는185만원에서210만원정도이고보너스는500%이고,개인변성과금분기별로150%씩있습니다...내년에결혼계획이있고,현재동거중인여자친구의수입은1800~200만원정도로생활자금및저의대출금상환의일부를같이상환해주고있습니다...정말로연체하지않고상환하겠습니다....꼭좀부탁드리겠습니다...</t>
  </si>
  <si>
    <t>집보증금이필요해요..</t>
  </si>
  <si>
    <t>새집을마련을하기위해서이렇게대출신청을해봅니다.서울에서의물가가높아서결혼준비와함께새집을마련할려다보니돈이많이모자란면이있어서이렇게투자자여러분들의힘을빌리고자이렇게신청하게돼었습니다.사금융이나은행대출같은건지금까지한번도한적없이깨끗합니다.신용에도아무문제없구요아직까지10평안돼는원룸에서살면서돈을조금씩모았지만둘이살집을마련하기에는보증금이너무터무니없이높아서이렇게투자자여러분들의힘을빌리고자합니다.많은용기와희망을부탁드립니다.도와주신다면일이해결대구가정에어느정도여유가생긴다면저도이렇게힘든상황에처해있는분들을많이많이도와드리고싶습니다.투자자여러분많은부탁드리겠습니다.</t>
  </si>
  <si>
    <t>계속해서일을하고있으며비정규직이지만180~200선으로월급을받구있습니다.매번1년의기간동안일을하면서다른지점에오픈가게가생기면달려가서도와주면서일하는방식이라아직본사에입사는하지못하고있습니다.발로뛰면서일을하는터라아직본사에입사하기에는미흡한점도있고해서비정규직이지만언제나노력하고노력하는일꾼으로서이번에좋은인연을만나결혼을하기로마음을먹었습니다.하지만새집마련과결혼준비로인해서모자란면을대출을받아상환을하면서갚아나갈려구이렇게신청을하게돼었습니다.매달미루지않고상환할자신있구요이제부인될사람도몸이좀괜찮아지면같이일하면서벌어가면서상환할려구합니다.한달생활비로는월세40(전기.수돗세.난방비)모두포함된거구요.집안살림/교통비40통신비15정도입니다.직장에서가까운집을마련하면교통비가절감돼고여유가많이생깁니다.언제나열심히살아가면서투자자님들께서주심용기로열심히살아가겠습니다.지켜봐주시는투자자여러분의성원에꼭보답하겠습니다.</t>
  </si>
  <si>
    <t>사금융상환하고싶어요~~</t>
  </si>
  <si>
    <t>투자자분들부탁드려요고금리상환하고싶어서신청합니다</t>
  </si>
  <si>
    <t>산와머니300만원월21만원씩5개월정도납부하고요아이루리아300만원월21만원씩3개월정도납부하고있습니다</t>
  </si>
  <si>
    <t>맘편히공부하고싶습니다희망을주세여</t>
  </si>
  <si>
    <t>저는현재외대에재학중인학생입니다..입학할때집안사정이좋지않아상호저축은행에서대출을받고그뒤에사금융에서대출을받았습니다..대출에대해잘모르고조회건수가신용을떨어뜨린단사실을모르고무분별하게대출을받은것이비싼이자를내고사용하고있다는것을너무많이후회하고있습니다상호저축은행은이자가싼편이라상관이없고원금도얼마남지않아괜찮은데사금융두군데받은것디400만원정도있는데백만원은제가적금든것을깨고나머지300을대출받아원금을상환하려고합니다..맘편히학업에몰두하고싶은데이자걱정에맘이편치가않아이번에이런곳을통해희망을얻고싶습니다대출이성사된다면그만큼신용으로보답해서절대연체하지않고매일잘상환하겠습니다..저에게희망을나누어주십시요..</t>
  </si>
  <si>
    <t>전현재중학생2명과고등학생1명영어과외를하고있습니다월수입은80만원이어서저의교통비와식비또한핸드폰비를제외하면50만원의돈으로이자를내곤했는데여기에대출을받으면훨씬수월하게갚을수있을거같습니다..주말에편의점알바를해서수입40만원이더있고하니갚는데문제가되지않을꺼같습니다절대연체하지않으니믿고희망을나누어주십시요..</t>
  </si>
  <si>
    <t>자동차사고로벌금이납부하고자합니다</t>
  </si>
  <si>
    <t>자동차사고로금전적으로어려움을꺽고있읍니다.저는직장인으로월소득은195만원을받고있으며목돈이필요해서입니다,월상환능력은30만원정도는됩니다,</t>
  </si>
  <si>
    <t>원리금균등으로급여일다음날이체하시면됩니다</t>
  </si>
  <si>
    <t>대학교4학년졸업반입니다..취업준비자금..부탁드리겠습니다.</t>
  </si>
  <si>
    <t>대출목적은집안형편에어렵게4년제대학교를이번에졸업하게됐구여..현재취업준비중이구여...이번에방을순천에서광주로옴기면서보증금으로150만원이부족해서이렇게올립니다...현재광주쪽으로취업을준비하고있기때문에이쪽으로얻은거라서여..</t>
  </si>
  <si>
    <t>사진오른쪽에있는게저구여...나름책임감도강하고.....대출은이번이마지막이라고생각하고있구여...현재기대출고려에서400받은거있는데....2주전부터취업하기전까지할려고알바를시작해서다음달초부터는이자외에원금40만원씩고려꺼상환할꺼구요..학교성적도..좋은편이고..자격증도있어서현재취업은너무높은곳이아닌...제눈높이에맞춰서4군데정도알아보고있습니다...연체를하루도안할자신있습니다..정말입니다...꼬박꼬박잘갚겠습니다..한번만믿어주시기바랍니다..150만원큰돈이면큰돈이지만..정말단1원이라도헛되이쓰지않겠습니다</t>
  </si>
  <si>
    <t>사금융을해결하고.결혼자금을모을수있게도와주세요.</t>
  </si>
  <si>
    <t>현제머니옥션에서150만원을사용하고있습니다.6개월간성실히상환중이구요.지난달에는부득이사정이생겨하루연체를하게되었습니다.투자해주신분들께다시한번죄송하단말씀을드겠습니다.머니옥션에서150만원을받아서유용하게아주잘사용을하였습니다.해서현제남아있는사금융을(연48.9%)해결하고자다시한번신청을하게되었습니다.</t>
  </si>
  <si>
    <t>저는한달평균150만원에월급을수령합니다.저는현제삼성전자천안사업장에상주하고있는회사에서TFT-LCD생산6라인에서근무를하고있으며월급이외에연말연초그리고명절상여금포함연2300만원정도를받고있습니다.우선은월급으로제가달달히빠지는돈은.급여150만원----머니옥션15만원----원더풀29만원----캐쉬벅스35만원(원리금균등상환)----핸드폰비용6만원----병원치료비+개인용돈12만원+20만원이정도입니다.2달에한번씩상여금을수령하기에상여금을받지않는달에는좀어렵습니다사실.해서상여금을받는달에20~25만원가량을남겨서다음달로넘기고...이런식으로현제생활을하고있습니다.해서,현제원더풀에상환해야할금액이현제278만원가량이남았습니다.이번달에조금씩아껴서40만원을상환을하고남은금액입니다.300만원을신청한것도이곳원더풀을전부해결하고자해서이렇게다시한번신청하게되었습니다.여자친구가있습니다.저를많이좋아해서결혼까지생각하고있는친구인데.아직저에이런상황을자세히알지못합니다.이제몇개월있으면서른인데.다만1~2년이어도,착실히벌어서조금씩이라도모아서결혼도하고앞으로의인생을준비하고싶습니다.성실히상환하도록하겠습니다.많은도움부탁드리겠습니다.</t>
  </si>
  <si>
    <t>고금리환승에목적을두고있습니다.저는지금48%의높은금리로대출을받았습니다.</t>
  </si>
  <si>
    <t>1.HK상호저축은행이자율45.9%원금4,851,654원월납입금250,000원태강캐시벅스이자율48.96%원금3,000,000원월납입금161,000원웰컴론이자율48.96%원금2,000,000원월납입금130,000원2.상환계획급여150만원원리금상환652,563원</t>
  </si>
  <si>
    <t>성실하게빠른상환하도록하겠습니다.</t>
  </si>
  <si>
    <t>안녕하세요.우선안정적인기업에서일하고있습니다.현재연봉4800만원을받고있지만그간안좋은사정이겹쳐서신용관리를제대로하지못했습니다.이번힘든상황만넘기면이제열심히생활할려고다짐하였습니다.</t>
  </si>
  <si>
    <t>월급여200만원연봉4800만원은행건하나은행1400만원월상환12만원제일상호저축은행200만원월상환7만원hk상호저축은행200만원월상환15만원한국시티은행900만원월상환45만원국민은행500만원월상환10만원총89만원핸드폰요금월10만원하나은행200만원만기가되어가는데아직연장을하지못해서사금융을갈찰나에이런좋은곳을알게되었습니다.투자자님이도와주시면원리금균등상환을약속드리며,상환일전에입금약속드리겠습니다.부탁드리겠습니다.</t>
  </si>
  <si>
    <t>무모하지만간절해서한번더도전합니다..</t>
  </si>
  <si>
    <t>어제낙찰을받고심사를받았지만탈락하게되었습니다이유는모르겠습니다.하지만저한테는너무절박하고간절하기때문에이렇게한번더도전해봅니다.무모한거압니다.가능성없는것도압니다.하지만도전할수밖에없네요..지금까지한차례의연체도없습니다.예전보다오히려등급도올랐구요3개월전핸드폰깡을받았습니다.받으면안돼는것이였지만여자친구가급전이필요하다고해서소개로받았는데알고보니깐사기였네요..얼른정지했지만엄청난요금에목돈이필요하게되었습니다.이번주안으로납부하고해지해야지신용등급에이상이없다고합니다.연체등록과신용회사로넘어가지않는다고합니다.희망을가지고즐거운마음으로사회생활을하기위해서이렇게신청합니다.해지와동시에머니옥션에해지계약서와요금납부를보내겠습니다.</t>
  </si>
  <si>
    <t>SK-2004대LG-1804대KTF-1202대현재SK30만원LG에10만원은입금한상태입니다.직권해지가되지않게하기위해시간을연장하였습니다.현재MBC에근무중이며,한달에150~170을받고있습니다.OT와출장비에따라월급이조금씩차이가있습니다.적금50만원+통신비10만원+이자6마원을제외하고는부모님과함께살고있기때문에특별히나가는돈은없습니다.제월급날이10일이기때문에납부날짜는15일로합니다.하지만돈은15일전에미리미리입금할것을약속드립니다.통신으로신용불량자가되지않기위해서이렇게또도전합니다.</t>
  </si>
  <si>
    <t>지인에게빌린돈갚습니다..도와주세요</t>
  </si>
  <si>
    <t>제가여기여러번사금융상환을위해올려놓았다가입찰해주신분들께죄송하지만만기낙찰을못채워대출을못받았습니다...입찰해주신분들께진심으로죄송합니다..사금융상환은제가조금더신용을관리해서신청하기로마음먹었습니다..아무리제자신은100%자신을가져도투자해주시는분들께선제신용등급이너무낮아믿음을안주시는거같습니다...그래서사금융상환은2~3달관리를좀더해서다시도전하겠습니다...오늘은염치없지만지인에게빌린돈72만원을갚고자여러분에게다시한번도움요청드립니다...요보름사이에저희가족중2명이수술을했습니다...안좋은일은띄엄띄엄오지않고한꺼번에와서이렇게시련을주나봅니다...그래서저도이리저리알아보다가지인에게돈을빌리게되었습니다...솔직히지금같이불경기에저렇게큰돈을구하기엔너무힘들다는거잘알고있습니다...그래서그분한테더욱고맙고약속기일을꼭지키고싶어서여러분께도움을요청합니다정작어려울때도와주신분한테약속기일을어기고싶진않습니다...도와주세요</t>
  </si>
  <si>
    <t>직장을다니고있고월급은170만원가량됩니다....물론통장수령이니확인가능합니다..4대보험가입되어있구요...이르면이번달12월에월급+상여금이나옵니다....이걸로사금융1건을해결할계획이었지만투자자분들이원하신다면머니옥션부터해결하겠습니다...제월급170만원중에서....기대출이자납부로총40만원가량빠져나갑니다..차비와식비로20만원가량빠져나갑니다...핸드폰비로10만원가량빠져나갑니다...적금+보험으로40만원빠져나갑니다.....집에생활비로30만원보태드리고있습니다..나머지여유금으로20~30만원가지고있습니다....다른곳에서비용을많이줄이더라도연체없이잘상환하겠습니다...기대출받은곳에서도연체기록전혀없습니다...단한번도연체안했습니다..부디좋은인연이어색한사이가되지않도록여러분께서도와주시기바랍니다...제이름석자걸고연체란단한번도없도록노력하겠습니다...</t>
  </si>
  <si>
    <t>신랑이다쳐서육개월간급여가없었어여지금은취직히성실히일하고있4고저도맡벌이하고있네여연체없이상환잘하도록하겠습니다</t>
  </si>
  <si>
    <t>아이아빠가일하다가사다리서떨어져서육개월간놀았어여지금은청호나이스취직한지한달쯤되어갑니다제가사업자등록증을내서생계를잘꾸려왔는데저희도7월에서8월이젤비수기이거든여2백은생활비3백은담주물건할때쓸려고합니다제수입은수수익300정도되여근데아이둘키우다보니나가는게많았네여애아빠도담달부터월급200넘게나오니연체없이잘쓰겠습ㄴㅣ다도와주십시오물건을해야또팔아서수익을내거든여</t>
  </si>
  <si>
    <t>hk상호저축은행-800(월4033000원납입)-연체없이잘쓰고있어여스타상호저축은행-200바로-200(거의끝나가여)우ㅖㄹ컴-200(이것도끝나가여)주수입원저는다음카페에서사업자번호126-26-59481가지고아동복판매하고있구여수입많을때는500적을때는300정도요아이아빠청호나이스300-400인센따로있구여월고정지출은제가대출쓴거갚는데80정도공과금31정도아이들유치원50만원생활비80차량가스비20적금50보험15만원정도입니다원리금포함해서30만원정도는24개월연체없이잘상환할수있는니다!성실히상환해서신용등급도향상시키고싶네여^^신랑이반대했었어서신랑몰래진행했음합니다</t>
  </si>
  <si>
    <t>라식비용으로..</t>
  </si>
  <si>
    <t>현재해병대에근무중인23살청년입니다..현재시력이많이좋지않기도하고다른이유때문에라식수술을하려고대출신청하게되었습니다.</t>
  </si>
  <si>
    <t>이번년도5월전역이라군대에있는동안에는월마다8만9천원씩들어오는군월급으로월마다상환하고전역후에는아버지회사에바로들어가일을할것이기때문에일하는월급으로상활할계획입니다.</t>
  </si>
  <si>
    <t>[사진첨부]사회초년생수의사입니다.</t>
  </si>
  <si>
    <t>작년에지방국립대수의학과를졸업했습니다.수의대특성상의대,한의대와마찬가지로남학생의경우군대를대신하여공중방역수의사라는제도를통해3년간군복무를대체하게됩니다..월급은공무원월급날인20일에꼬박꼬박160만원정도받습니다.그걸알고서제가어린마음에너무흥청망청썼나봅니다.5월1일날부터경북경산시에배치받아서가축방역업무를하게되었는데..사회초년생으로써돈을벌게된다는설렘에정식배치받기전부터그만흥청망청쓰고대학교때있던약간의빚과함께돈을많이써버렸습니다.그러다가현금서비스에손을대고,부모님은제가돈을많이가지고있는것으로알고있었을텐데사실돈이없는상태였고,여러정황이저를힘들게하더군요.월급받으면전월카드값으로거의빠져나가버리는상황이고,거기에현금서비스까지있으니말입니다.현금서비스는이번달메꾸고다음달또현금서비스를받게만드는악순환의연속이었습니다..그래서얼마전에알프스론으로500대출받았습니다.그것으로어느정도빚은갚았습니다만마침또부모님의건강때문에병원비로알프스론으로받은돈의절반이상을쓰게되어아직상황이별로좋지못하네요.그러다가우연한기회에머니옥션이라는곳을알게되어경매를신청하기에이르렀습니다.신용등급이나공무원이라는직군의특성상저축은행권에서는대출이가능한것으로알고있지만,나중에제가수의사로써병원을오픈하는상황이올때를대비해서웬만하면신용등급을좋게유지시켜야함이맞기때문에이렇게투자자선생님들께간곡히부탁드립니다.</t>
  </si>
  <si>
    <t>일단현금서비스와,알프스론대출금을청산하고매달20일에나오는월급으로정신차려서신용등급관리하면서열심히상환할생각입니다.일이이렇게커지고나서야정신차린제가한심하지만,이제부터라도월급범위안에서그에맞게생활할생각입니다.20일에월급나오니25일결제일보다훨씬일찍가계좌에입금하여서연체되는일이절대없도록할것을약속드립니다.제가빚이생기기전까지는착실하게남한테해안끼치고살아온사람이란점알아주시면감사하겠습니다.제가지금은공무원(농림부소속,군복무대체)이지만약2년후에는필드에서직접개,고양이를다루는수의사로써멋지게살아가겠습니다.※사진은제수의사면허증입니다.더불어위에제가쓴글은100%제진심&amp;진실임을밝힙니다.***5월1일입사해서공무원연금3개월치납부중입니다.</t>
  </si>
  <si>
    <t>생활자금으로도움좀부탁드립니다.</t>
  </si>
  <si>
    <t>생활자금입니다..방세.유치원원비..공과금입니다.신용대출을받기위해알아&amp;#48419;지만.소득증빙이안되사금융조차받기어렵다합니다.조회기록남지않는개인돈원합니다.</t>
  </si>
  <si>
    <t>집에서컴터5대로게임아이템일하고잇읍니다.수입은통장으로받기때문에.확인가능합니다..월수입150-180정도됩니다.방세원비생활비빼고나면20-30정도여유잇읍니다.1-2달정도만쓰고싶습니다.딸아이와와이프어머니모시고살고잇읍니다.꼭상환하겟습니다.</t>
  </si>
  <si>
    <t>투자자선생님들께부탁드립니다..도와주십시요</t>
  </si>
  <si>
    <t>안녕하세요현27살5년째한회사에성실하게재직하고있는사회인입니다.사회에발담근지얼마안되는초년생때무리한욕심에실수를해큰솔실을입었었습니다.너무너무후회스럽습니다아무것도몰랐을초년생이라여기저기조회해보고..그결과신용등급이매우낮아졌습니다.그게지금까지꼬리에꼬리를물고사회생활하기도많은걸림돌이되고있습니다.신용등급상승과고금리에서탈피하고자이렇게투자자님들에게간절히요청드립니다.대출2건의상환으로신용등급을향상하고자합니다도와주십시요.열심히살겠습니다</t>
  </si>
  <si>
    <t>&lt;&lt;기본정보&gt;&gt;1.직장인//월150급여+50현금수령정규직2.신용등급7등급3.총부채2000만원&lt;상환계획&gt;1.직장정규직현5년째근무중입니다.통장에는150만원받습니다.(고정적인인틴시브50만원정도는현금수령하고요)실수령액은200만원입니다.(4개월에한번씩상여금+보너스1회에40-80만원정도받습니다)2.지출내역핸드폰=10만원정도생활비(용돈)=20만원(교통비포함)보험(적립식)=8만원&lt;지출내역=금융권지출&gt;이자까지해서총130만원정도들어갑니다.(내년이면100만원안쪽으로됩니다)카드는어머니가저에게빌려쓰신것이있으셔서대신돈을내주고계십니다.(매월40만원씩현금으로주고계십니다카드당페이플렌으로나눠서나갑니다.)&lt;&lt;총수입지출내역&gt;&gt;월급여200만원중금융권130만원+기타생활비40만원...................................................&lt;&lt;상환계획&gt;&gt;투자자선생님들께서저에게1100만원만투자를해주신다면아래와같이사용예정입니다.1.현대스위스700만원2.시티파이낸셜300만원기대출두건납부로대출건수줄이고이율도낮추면서신용등급도좀더높여서은행권으로대환해롯데캐피탈상환예정입니다.일단이렇게세건이감소되면신용등급이많이올라갈것이라고생각합니다.금융부담도지금보다줄어들것이고요.연체기록은단1회도없습니다.머니옥션투자자분들께안정적인수익이발생할수있도록원리금균등상환약속을지키며상환일전입금하도록하겠습니다.서류첨부는다했습니다.한직장5년째정말성실하게직장다니고있는직장인으로서정말약속드리겠습니다.도와주십시요.열심히살겠습니다</t>
  </si>
  <si>
    <t>고금리대출상환목적입니다.</t>
  </si>
  <si>
    <t>현재쓰고있는48프로이자율의저축은행대출금을조금이라도더저렴한금리로전환하고자합니다.현재부모님과같이살고있어생활비등은들지않는실정입니다.스위스저축은행건은처할머니의병원비로급하게대출받은것으로처가쪽에서납입하고있습니다.원래금액을크게하여스위스저축은행과캐피탈모두같이정리하고싶었으나제신용이그리좋은편은아닌듯하여일단hk를완납하고다른곳도부분적으로나마정리하고싶어서이렇게대출을신청합니다.</t>
  </si>
  <si>
    <t>현재기본적인수입이월급여180만원가량,아르바이트등부가수입60만원.총240만원입니다.여기서지출금이현대,대우캐피탈두곳합쳐80만원,머니옥션30만원hk16만원,청약5만원,적금30만원,차량유지30만원입니다.그리고신용보고서에보시면현금서비스가기업45만국민20만으로되어있으나국민은선결제하였고기업도15만원남아있는실정입니다.참고하시라고말씀드렸습니다.현재부모님과같이살고있어생활비등은따로들지않습니다.다음달부터와이프도캐셔로근무할예정이므로추가수입이발생합니다.조금만도와주신다면빠른시간안에기존대출을모두정리할수있고머니옥션대출금상환에도절대문제없음을약속드립니다.기존머니옥션대출건도단하루의연체도없었습니다.조기상환등으로투자자분들에게손실을끼치는행동도하지않고단하루의연체도없이성실하게상환하겠습니다.</t>
  </si>
  <si>
    <t>꼭좀도와주세요,,</t>
  </si>
  <si>
    <t>두달전큰사고(상대방합의금)로인하여많은돈이지출이되었습니다그래서지난달부터카드가연체되어생활이어려움에처해있습니다이번기회에도와주신다면정상적인생활이가능하다여겨집니다충분히상환가능하구요꼭좀부탁드립니다..</t>
  </si>
  <si>
    <t>현재제가갚고있는대출은신한은행신용대출1400만원(현재잔액700만원입니다)기타대부업800만원(현재잔액400만원)매월원리금및이자로전부70만원정도나갑니다하는일은수입가전설치를하고있습니다..한달수입은200만원정도이구요(통장+현금)매월15-17일사이통장으로지급됩니다각종생활비는통신요금및대출상환금생활비등130정도됩니다주거는부모님명의의아파트에거주하고부모님의대기업정년퇴직하시고현재따로일을하셔서집에는큰신경쓸일이없네요..매월15일(급여일)에원리금분활상환(20만원전후)계획하구요12개월원리금분등상환생각하고있습니다한달수입200만원(별도로들어오는현금이꽤있습니다:이사로인하여가전재설치가많습니다이건현장에서바로현금수령합니다)200:각종대출금70+생할비60+머니옥션대출승인시20이렇게상환계획생각하고있습니다..처음작성하는거라미미한면이있지만한가지확실한건상환하는데있어문제가전혀없을것같아자신있게말씀드립니다..믿고신청해주십시요,,</t>
  </si>
  <si>
    <t>투자자분들의도움확실히상환하겠습니다.</t>
  </si>
  <si>
    <t>안녕하세요이번에아버님이치아가상하셔서치료를받으셔야하는데치아하시는데비용이많이들더라구요1200만원정도들어간다하여제가500만원정도를보태드려야할거같아요.많은도움부탁드립니다.</t>
  </si>
  <si>
    <t>제가월대출금상환이기업은행이자3만원국민은행원금이자15만원바로크래디트원금이자18만원원캐싱원금이자8만원상환중입니다.이번낙찰받으면월상환액이70만원정도이고제급여가120만원에서부모님깨드리던생활비줄이고나머지금액으로생활하는데무리는없을거라생각됩니다.성실납부하여투자자님들손해를입히지않을것을약속드립니다.</t>
  </si>
  <si>
    <t>성실납부약속드립니다..</t>
  </si>
  <si>
    <t>작년아버지의퇴직과사업실패로집안생활비부담과개인적인몇몇사고로인해서처음으로대출이란걸받게되었고한번두번...받다보니금액도천만원이훌쩍넘더군요..신용도도많이떨어지고..그로인한스트레스로탈모까지생겼습니다..ㅜㅜ아끼고아껴가면서대출금성실상환하고있구요고금리대출금액상환하고조금은여유롭게상환하고싶어서이렇게도움을요청합니다.</t>
  </si>
  <si>
    <t>현재토마토저축은행남은금액200월상환액30카드사대출(현대,삼성)남은금액250만원월상환액40대부업체1남은금액500(마이너스통장식으로현재이자15만원에원금은자유)대부업체2남은금액300월상환19대출금이외에교통비,생활비로30여만원정도들어갑니다..이중에서금리가높은토마토와대부업체2금액을상환하고싶습니다명함/인쇄/디자인쪽일을하구있구요월수입은150만원에교통비?로20만원받고있습니다..제가하고있는일을이용해서개인적영업을통해일거리받아서처리하는&amp;#49886;으로아르바이트도하고있구요그금액은대부업체1의금액을갚아가고있습니다..투자자님들께서도와주신다면성실납부할것을약속드립니다..</t>
  </si>
  <si>
    <t>현금서비스일부상환하려고합니다.</t>
  </si>
  <si>
    <t>기존현금서비스일부상환으로매월카드돌려막던부분을없애려고합니다.현재카드사용6개에서한개는정지시켰으며앞으로도카드사용을줄이고채무를통합해나가면서재정관리에신경쓰려고합니다.</t>
  </si>
  <si>
    <t>매월고정적으로220만원정도의월급이나옵니다.그리고격월로보너스가나오는데20~30만원정도더나옵니다.기존대출금일월평균100만원정도원금+이자식으로나가고있으며카드론같은경우월40씩원금+이자가나가고있습니다.현금서비스부분은아직돌려막기식이지만차근차근채무통합이되면현금서비스부분을없애려고합니다.위를보았을때월고정적으로지출되는부분은140만원정도이며새활비는월30만원정도들어갑니다.이렇게봤을때내년도월급인상률은9%로확정된상태이기때문에상환하는데에는큰어려움이없을것같습니다.</t>
  </si>
  <si>
    <t>희망을가지고신청을합니다.</t>
  </si>
  <si>
    <t>안녕하세요,저는이번8월에학교를졸업하고취업을해부산에서대구로올라온사회초년생입니다.대구에와서이리저리정착금이필요하다보니많이들게되어서이렇게신청을하게되었습니다.취업이어려운시기에이렇게제가원하는직장을구하게되었고,취업을하였다는것이너무기쁩니다.하지만,사회생활을시작하면서집에서대구로올라와초기생활비용이생각보다많이들었고,집에부모님께는경기가안좋아부담이될것같아말씀을못드렸습니다.첫사회생활인만큼정확한계획을가지고독립을하려고합니다.사람간의신뢰가가장중요하고믿음이가장중요하다는말을항상생각하고저에게믿음과신뢰를가져주신분께꼭보답해드리고싶습니다.첫사회진출인만큼책임감을가지고최선을다해생활하겠습니다.부탁드리겠습니다.</t>
  </si>
  <si>
    <t>예전학자금대출로부산솔로몬저축은행500만원,청주상호신용금고200만원이있었습니다.지금은전부납부하여대출금은현재없습니다.예전에학자금대출시에는방학아르바이트와학기중과외를통해매달50만원씩납부를하였습니다.지금현재중견기업연구소에서연구개발업무를하고있습니다.회사매출은2조정도이고,전자제품(lcd,led)관련업무를하고있고저는연구개발업무를맡고있습니다.현재는수습기간이라월급을140만원정도받고있고,매달5일이월급날입니다.3개월간150만원의월급을받고3개월후연봉3100만원정도의급여(상여금제외)를받습니다.보통생활비는휴대폰5만원,식대는아침제외하곤회사에서먹습니다.지금월세집으로왔고,보증금300에월세30만원정도입니다.그외에는회사생활이바빠서따로나가는돈은많이없습니다.상환계획은우선생활비와월세를포함해80만원정도를사용하고매달254,081원을상환할계획입니다.지금은140만원급여를받기때문에생활비최대80만원+상환금220,000원입니다.그리고3개월후에는월220만원정도급여(상여금제외)를받게됩니다.책임감있게꾸준히상환하도록하겠습니다.</t>
  </si>
  <si>
    <t>안녕하십니까다시도움을요청합니다.</t>
  </si>
  <si>
    <t>안녕하세요벌써이곳에서두번의도움을받아상환을하고있습니다.처음경매는모두상환하고두번째경매도어느덧6개월이지났네요도움주신모든분들께감사드릴뿐입니다.그동안좋은모습만보여드리지못한제가부끄러운마음도있습니다.연체없는성실한상환만이투자자분들께은혜를갚는일인데제시간에약속을이행하지못한적도있었네요죄송스럽고송구함에도불구하고또다시도움을바랍니다.제가9월4일이면결혼을합니다.이제는한가정을책임지는가장이된다는생각에책임감이생깁니다.더열심히살아야겠다는생각도많이들구요....와이프될사람과새로운가정을꾸린다는설레임도있습니다.집에서독립을하고작은집을하나마련하게되었습니다.제신용등급이좋지못한관계로부인앞으로대출을받고새로운살림을꾸려가게됩니다.자금의용도는저희집의수리비용과부끄럽지만신혼여행비용입니다.정말말도안되는목적이라생각하실수도있으실것같습니다.저희집이형편이넉넉하지못한가정이고부인이모아놓은자금과이런저런대출로전세마련하고살림살이를사려하는데수리비용이만만치가않네요사실신혼여행도지금의형편으로는미루고싶지만한번뿐인결혼에와이프될사람에게꼭한번은여행을보내고싶네요이곳에는많은사연들이올라오겠지요...그중에서도저는어찌보면참으로부끄러운이유가아닌가생각합니다.하지만다른핑계를대고싶지는않았습니다.정말필요한이유를있는그대로말씀드리는것도하나의신뢰이고예의라고생각했습니다.물론판단은투자자분들께서내려주시는것이지만이곳외에는달리또다른방법이없네요.....그동안어떤모습으로투자자분들께보여졌을지가두렵습니다.많은분들이저를지켜보고계셨을텐데그분들께보여졌던저의모습은분명좋은부분들만있지는않았으리라생각합니다.솔직히어떤말로설명을드려야할지도모르겠네요어느정도의수리는되어야살림을들일수있을것같습니다.그리고신혼여행도같이가고싶은마음도있습니다.예식비용은결혼식의축의금으로충당이되리라기대합니다만나머지비용은도저히자신이없네요어이없는부탁이될지모르겠습니다.어떤결과이건겸허하게듣겠습니다.검토부탁드리며거듭이런부탁을드리는게송구할뿐입니다.늘투자자님들의건승을빌겠습니다.감사합니다.</t>
  </si>
  <si>
    <t>저는흥국생명보험사와부동산법무법인회사를동업의형식으로운영합니다.1.흥국생명보험사==&gt;최근6개월평균175만원(급여일25일)2.부동산법무법인==&gt;월평균180~200만원*부동산법무법인은수당의체계인지라급여일은정확하지않습니다.하지만일이없는달에도최저150정도는수령을하고있습니다.다음은저의지출내역입니다.1.국민은행대출==&gt;400만원(월8~10만원납입)2.새마을금고대출==&gt;300만원(월2만원납입)3.사금융1건==&gt;250만원(월18만원납입)4.머니옥션==&gt;500만원(월38만원납입)5.교통비==&gt;월20만원6.전화비==&gt;월13만원7.사무실운영비==&gt;월100만원(인당25만원씩입금)기타부채는없습니다.사금융은계속상환중이고금액이줄고있습니다.부족한것이많은사람입니다.그럼에도도움을청하게됩니다.열심히살겠습니다.끝까지읽어주셔서감사드립니다.늘건강하시고행복한일가득하시길바라겠습니다.</t>
  </si>
  <si>
    <t>안녕하세요..현재머니옥션에서대출을이용하고있는29세남성입니다.6번연체없이납입하고..이번8월은부주의로16일퇴근후입급하게되었는데..어떻게처리가될지는모르겟습니다.생활자금이필요하게되어신청을하게되었습니다.기존머니옥션을통한환승론으로등급이1등급상승하였지만현재돈이필요한경우에도대출은대부업만사용가능한지라,다시여기머니옥션에서대출을신청하게되었습니다.</t>
  </si>
  <si>
    <t>현재기존200만원중7번상환하여약20만원씩5번남았습니다.거기에,국민은행(25)농협(18)솔로몬(18)부산솔로몬(10)이렇게납입중입니다.(25+18+18+10+20=91)월급은세금(4대보험+국민연금+기타)약14만원정도를제외한154~160정도받고있으며,연봉은약2000~2100정도됩니다.대출을받게된다면위금액91만원에매월20만원씩추가한111만원을납입하게됩니다.기존채무(납입5회)정리하기위해이번달에퇴직금중간결산을신청하여결제완료된상태이며,늦어도다음달말에입금된다고합니다.(서류가능)생활자금으로신청한200만원꼭대출이성사되었으면좋겟습니다.대출부탁드립니다..성실하게갚아나가겠습니다.수고하세요</t>
  </si>
  <si>
    <t>고금리대출정리하려고합니다</t>
  </si>
  <si>
    <t>일년이상이자만내고있는대부업체와고금리로쓰고있는대부업을정리하려고합니다.수입이적은편은아니나원금과같이상환되는것도아니고이자만내기가너무힘듭니다.일년넘게대부업을쓰면서연체된적없습니다.투자자님들께서도와주신다면고금리대부업대출건을상환하고투자자님들께조금이라도이익을보실수있다면좋겠습니다.</t>
  </si>
  <si>
    <t>산와머니-4백(원금+이자=200,000원)러쉬앤캐쉬-2백5십(월금+이자=150,000원)하이캐피탈-2백(이자=88,000원)하트캐싱-2백(이자=90,000원)미술학원을운영하고있는원장입니다.주수입은정규반학생들(4~6세어린이60명)한달원비(평균220,000원)에방과후학생들(32명원비90,000~110,000원)을수업료로받고있습니다.한달고정수입은1700만원정도됩니다.이수입에서지출내역은선생님월급680만원(6명))차량기사월급170만원(1명)학원월세165만원전기세+잡비=200만원순소득은500만원정도합니다.이금액에서대부업과금융권대출포합월150만원을상환하면350만원남습니다.3,500,000원-587,085(머니옥션)=2,912,915원매월20일~25일에교육비납입하는시기이므로매월25일성실히납부하겠습니다.</t>
  </si>
  <si>
    <t>현재아이둘을키우고시부모님과함께살고있습니다.시부모님께서도소득이없으시고남편또한7월부터퇴직후현재주말아르바이트를하고있습니다.지금제가버는115만원으로는아이둘(29개월,9개월)까지있으면서생활비까지쓰기엔좀막막한부분이없잖아있습니다.아기아빠가아르바이트하면서취직도준비중이기에생활자금100만원을대출신청합니다..</t>
  </si>
  <si>
    <t>현재제소득은월고정115만원입니다.거기에만근수당10만원이있습니다.아이들은시어머님이봐주시기에125만원이고거기에세금3.3%나갑니다.(실수령-약120만원)월생활비로보자면차비+핸폰비-10만원아이들보험-10만원관리비-20만원도시가스비-10만원기타의식주생활비-5~60만원..(아기들기저귀및분유값까지..)아끼며산다고하는게이정도입니다..더아끼고싶어도어찌해야할지를모르겠어요..식구가6명이다보니..제고정소득으로는이렇게생활이됩니다..남편이안버는한도에서는요..하지만남편이취직이되어제소득의생활비가줄게된다면상환도빨라질꺼라생각합니다.원금이자는제날짜에꼭드릴것입니다.저도아이들을데리고책임감잇는자가되기위해많이노력하는사람입니다..투자자님들께서도와주시면고맙게생활에보탬하여쓰고제날짜에이자와원금상납으로보답해드리도록하겠습니다.감사합니다.</t>
  </si>
  <si>
    <t>조금의거짓없이투자자님들께도움을청합니다..!!</t>
  </si>
  <si>
    <t>44세의직장인입니다...직장생활한지는약2년정도되었습니다..식당주방에서주방일을보고있습니다..(보쌈집주방책입자)와이프는현대,기아자동차부품을제조하는우량중소기업에서주임2년차로근무하고있구요약,2개월전에홀로계신어머님이대장암으로큰수술을받으시고병원비로카드결재를하였습니다.근무처에서받는월급으로는결재할여력이없어서지금연체한지가한달이다되어갑니다.저에게는너무나도소중한우리아이들이세명이있습니다.와이프도직장생활을하고있지만솔직히빠듯한생활을하고있답니다..아이들에게항상부끄럽지않은부모가되려고노력하고있습니다..카드금액을결재할수있도록도움을청합니다..</t>
  </si>
  <si>
    <t>제월급170만원,와이프월급130만원한달300만원.(제상여금150%,와이프상여금300%)여기서생활비50만원,교육비40만원,유류대및각종세금30만원,기타(통신요금등)30만원현재대출은와이프앞으로신한카드론400만원매달21만원변제중HK저축은행150만원매달16만원변제중입니다모든것을제외하더라도실수없이변제할수있습니다.은행대출을알아보니급여현금수령자는대출이불가하다고합니다와이프는사금융조회건수때문에신용등급이많이떨어져서힘듭니다.사정이너무절박합니다..도움을주시면연체없이정확한날짜에변제가될수있도록하겠습니다.도움부탁드립니다..</t>
  </si>
  <si>
    <t>병원비때문에...</t>
  </si>
  <si>
    <t>생활자금과병원비때문에급히필요합니다.연체없이잘갚아나가겠습니다.</t>
  </si>
  <si>
    <t>착실히일하고열심히살아가고있습니다.꼭은혜에보답드리겠습니다.</t>
  </si>
  <si>
    <t>고금리탈출</t>
  </si>
  <si>
    <t>급할수록돌아가라는옛말이있지만급하다고사금융을사용하고보니이자가부담스럽고신용도도하락했네요.사금융상환해서이자부담도줄이고신용등급도올리고싶습니다.여러분의도움이면많은도움이되겠습니다.</t>
  </si>
  <si>
    <t>현재부채상황저축은행2000만원-원리금76만원사금융3곳-이자50만원(48.9%)현재직장은자동차대리점에근무하고있으며고정급250만원,판매인센티브150만원사금융같은경우이자만납부하다원금은계속남아있는상황만바뀌어도제겐큰희망이고비젼입니다.부채정리하고예,적금을불입할수있는기회가주어지길간절희소원합니다.성실한상환으로도와주신분들께보답하겠습니다.</t>
  </si>
  <si>
    <t>4년제방송학과를중퇴하고현재물류업종에서일을하고있습니다.배우고싶은게많아방송아카데미연수를받기위해연수료로쓸대출금을받으려합니다.그동안생활비외엔월급받는족족부모님께드려서제가따로모아둔돈이거의없습니다.스스로중퇴하고배움에길을포기했던지라부모님께말씀도못드립니다.제스스로공부하고마치고싶습니다.</t>
  </si>
  <si>
    <t>*기대출건내역-신협:신용보증재단700만원(창업자금)-롯데캐피탈:200만원정도남음-현대캐피탈:220만원(쉬즈미1호임대차량시자동차할부대출)-산와머니,스타크래디트:100만원/200만원*월상환내역-신협:5년보증상환매월4만원이자납입-롯대캐피탈:25만원정도원리금균등상환-현대캐피탈:매월18만원원리금균등상환-산와머니:7만원원리금균등상환-스타크래디트:8만원정도이자상환*주수입원-현재쉬즈미판매차량10대,임대차량2대포함매월쥬얼리소매로물건을판매하고있음.(프랜차이즈개념)-매월12대기준평균250만원정도수입발생-임대차량2대임대료50만원씩100만원고정수입*고정지출-오피스텔사무실임대료및세금47만원정도지출-핸드폰사용료8만원월정액사용,사무실전화3만원정도*상환계획-기간은6개월산정했지만원리금균등상환과함께조기상환예정임.</t>
  </si>
  <si>
    <t>(생활자금)지금제가좀난처한상황이네요..급한자금필요합니다.</t>
  </si>
  <si>
    <t>지금제가올해1월5일에아들을출산해서출산산후비용과갑자기어머니꼐서급하게돈이필요하다네요.자금출처는어머니가몸이조금안좋으셔서병원비명목이구요.자식은2이구요.올해태어난거까지^^아들....</t>
  </si>
  <si>
    <t>월급여에서상환충분히가능하구요..연체는절대로안할거구요.지금사금융이500정도잇는데그건환승론으로갈아탈거구요..3개월급여ㅑ통장이아직준비가안되서요..재직확인과급여통장12월달분이잇습니다.재직증명서두잇구요.절대로자식을둔가장으로써상환밀리거나그런거없습니다..믿구투자하셔두될겁니다.사금융은오늘리드코프는해&amp;#48419;는데.500이한도라안된다구하더라구요.사금융쪽은포기햇습니다.</t>
  </si>
  <si>
    <t>갑작스런채무변제</t>
  </si>
  <si>
    <t>약4년전아는분의200만원보증사실이,다갚은줄알았었는데약2달전연락이와서알아보니여러가지문제로해결이되지않아결국은직장생활을하는본인이변제를하였습니다.원래400만원이었는데200만원은집사람에게부탁하여변제하였고나머지200만원은채무자가갚는걸로하여용돈을아껴내가갚을려고합니다.아내에게미안한마음뿐이고채무자도조금씩갚는다고하니집에알리지않아도될것같아이렇게경매를올립니다.회사동료에게100만원을빌렸는데먼저갚아주고제가조금씩갚아나가겠습니다.</t>
  </si>
  <si>
    <t>한달용돈이30만원정도이고식비로나오는(기름값으로쓰는)20만원을아끼면연체없이갚을수있습니다.12개월로상황계획은세웠으나먼저갚을수도있고요.직장에서알까봐그게제일신경쓰이네요.아무튼실수없이잘갚을수있으니대출해주시면고맙겠습니다.</t>
  </si>
  <si>
    <t>소액연체로ㅠㅠ어이없는일이발생햇네요</t>
  </si>
  <si>
    <t>저는지금영어학원강사고여기에약1500만원투자중입니다물런계속투자는할거구요아이번에아파트를구입할려구하는데2000만원대출할려구하는데국민은행카드소액연채가묵여서대출이안된다하네요크래딧뱅크4등급이구국민은행에3000만원예금적금펀드4개막리지님말듣고금에투자햇는데두어이없게제실수겠지만2틀연체카드ㅡㅡ이게떠서안된다네요그래서모든투자금을신한은행으로돌리고나름여유자금이1000만원정도가필요하게됐습니다.이번에아파트구입할려구하는데등록세나이사비기타잡비가기대출은200만원있는데이것은동생넘ㅡㅡ거제가어렷을때대신제이름으로빌려줘서제가갚아주고있습니다저믿고돈맞겨주시면감사하겠습니다.</t>
  </si>
  <si>
    <t>한달평균470만원정도법니다몸이좀나빠져서과외는하지않아서돈이좀줄어&amp;#51275;지만수업도줄이구요작년은평균750만원정도벌어서상환하는데는아무런문제가또한투자금자체가1500만원이니이점확인하셔두되구요머니옥션조금이자율을낮&amp;#52675;습니다.예쁘게봐주셔서도와주시면꾸준히투자를할거며이돈을이번에제인생에생에처음갖는집을구입하는자금으로쓰이니저에게희망을주시면감사하겠습니다.짧게빌리려합니다.</t>
  </si>
  <si>
    <t>어제집에가는길에갑자기튀어나온멍멍이를피하려다.골목에주차해놓은트럭뒷부분을들이받았습니다.받은트럭보다제차가더많이부숴졌더군요알고있던정비업체분께여쭤보니대략120정도를예상하고있으라시더군요..제차가매그너스이글인데단종된차라서중고부품구하기도쉽지않고해서부품가격대가비싸다고합니다.자차를들어놓지않은상황이라제돈으로고쳐야하는상황인데요즘경기가안좋다보니준비해둔여유자금이없어서이렇게수리비를도움받아보고자합니다.정확한수리비를알수없기에수수료부분하고해서여유를두고신청해봅니다.</t>
  </si>
  <si>
    <t>월급여는180정도입니다.기존대출은국민은행에218만원있구요,작년9월에옥션에서받은200하고옆동네에서대출받은100만원이있습니다.정기적인지출내역을말씀드리자면.월세30만원적금10만원보험료24만원팝펀딩10만원머니옥션11만6천원핸드폰요금5만원해서총906000원이정기적으로지출되는금액이고나머지는생활비로쓰고있습니다.이번에투자자분들께서도와주셔서무난히낙찰이된다면총지출금액이100만정도되겠군요.작년에여러분들께도움을받은적이있고지금까지아무연체없이상환해온만큼이번한번더도와주신다면정말고맙겠습니다.</t>
  </si>
  <si>
    <t>고금리환승하여성실히저축하며살고싶습니다.도와주세요.</t>
  </si>
  <si>
    <t>안녕하세요.신용등급8등급이라어쩔수없이긴급하게고금리약900만원을사용하게되었습니다.직장은국내3대대기업계열사에4년4개월평생직장이라생각하고재직중입니다.나이도29이라부지런히저축하여결혼준비도하여야하는데막막하기만합니다.철없이부모님께손벌릴나이도지나고저혼자스스로어려운상황을해결하고싶습니다.여러분의조금한도움으로고금리를조금이라도저금리로환승하고싶습니다.도와주세요.</t>
  </si>
  <si>
    <t>&lt;소득&gt;2010년갑근세내역:약4300만원,2009년원천징수:약3800만원-상여금:짝수달100%(2월,4월,6월,8월,10월,12월)-명절상여금:설날100%+추석100%-개인성과급:100%~150%(6월,12월)-연말성과급:700%+(50%~500%)매월급여는약150만원정도이지만성과급+상여금이1월,7월,11월빼고지급되고있습니다.성과급제외하고한달평균250만원소득정도됩니다.내년엔직급진급도하여성과급제외하고평균300만원정도소득으로예상합니다.&lt;부채내역&gt;-국민은행:아파트담보(7900만원)=시세1억5천만원부모님께서결혼하면살라고제명의로2006년융자받아단한번도연체없이매월부모님께서상환중입니다.(부모님께서내셔서매월얼마씩상환중인줄은모릅니다.)-국민은행:저신용근로자대출연11%(480만원)-새마을금고:연6.6%(1700만원)-신한은행:연13.5%(1400만원)-산와머니(380만원),리드코프(300만원),엠원(200만원)&lt;매월상환액&gt;-국민은행아파트담보:부모님께서상환중.-국민은행저신용대출:매월약10만원.-새마을금고:매월약48만원.-신한은행:매월약34만원.-산와머니(25만원)리드코프(20만원)엠원(15만원)</t>
  </si>
  <si>
    <t>사업장이전으로급하게자금이필요합니다.</t>
  </si>
  <si>
    <t>사업장이전을하게되어임차보증금이필요합니다.새마을금고대출은보시면알겠지만아파트구입하면서대출을받은것이고캐피탈은자동차할부금입니다.그외는특별하게없습니다.조외건도특별하게없습니다.</t>
  </si>
  <si>
    <t>홈페이지를보시면아시겠지만컴퓨터도소매를하고있습니다.매월판매수익금에서상환.</t>
  </si>
  <si>
    <t>한번만도와주세요..정말성실히잘갚을수있습니다..</t>
  </si>
  <si>
    <t>몇차례올렸는데..아직인연이닿지않아이렇게올립니다..생활자금및가족병원금으로인해급하게필요합니다..(할아버지께서수술을하십니다..제가같이모시고있어서요..)생활비로는개인레슨을위함입니다..학원강사하면서레슨도같이병행하려면이래저래자금이필요하거든요..그리고기존대출건1건도약간갚아야합니다..필요금액은200만원정도입니다.약속은정말잘지킬자신있습니다.따뜻한분들의도움정말절실히필요합니다..</t>
  </si>
  <si>
    <t>기존대출4건있었으나,3건은모두상환했고1건대부업체에서있는대출건은9~10월상환예정입니다.고금리이자라서..힘드네요학원에서강사로일하구있구요..월소득130정도이며,개인레슨이랑학원으로20살때부터쭉근무해서4건의학자금중3건은다상환한상태입니다.할아버지수술로인해서급하게필요해서요.월급여130중,생활비는60만원정도집으로가져다드리고요,10만원은지금현재살고있는아파트(조부모님과거주합니다..직장으로인해)관리비로조부모님께1~20드립니다.그외핸드폰비생활비빼면월에20만원에서30만원씩상환가능할것같습니다..</t>
  </si>
  <si>
    <t>현재신용회복중인29세남자입니다어린나이에아무것도모르고이리저리카드쓰다가결국다막지못하고신용회복을신청하여회복중에있습니다현재신용회복24개월납입중에18개월납입하였고6개월이남아있는상태입니다금액으로하면1개월에20만원씩약120만원이남아있습니다그리고결혼을하고애기가생기고월세방에서생활하다보니돈모으기는힘들어지고어떻게든방법이없을까고심하던중올해신청한주택공사신혼부부전세임대지원에당첨이되었습니다당첨이되어서이제집을구하여야하는데보증금의5프로인350만원을저희가부담하여야합니다그런데현재저희상황이보증금100만원집에살고있는데그보증금마저까여서거의남은게없는지경에놓여있습니다그래서어렵게결심하였습니다여기서개인분들의투자를받아500만원정도를받기를희망하고있습니다그리하여신용회복위원회에남아있는금액120만원을일시에납입하고전세임대지원에대한보증금350만원을넣을수있기를희망하고있습니다</t>
  </si>
  <si>
    <t>현재와이프가둘째임신중인상태라저혼자벌어서생활하고있습니다기존대출은제이름으로는신용회복위원회의120만원만있습니다그리고통신연체로60만원정도의금액이있습니다그리고와이프이름으로대출금액이700만원이있습니다그래서월이자로25만원가량이빠져나갑니다그리고와이프이름의신한카드상환이월15만원씩이제두달남아있습니다제이름으로된신용회복위원회금액은대출이된다면일시에상환할생각입니다전직장인으로운전직일을하고있습니다급여는기본급180만원에수당한달평균30-40정도해서세후금액으로200만원정도의수입이있습니다월고정지출로는저와와이프핸드폰요금10만원내외그리고전세임대로들어갈경우주공에내야할금액월11만원정도이고신한카드상환15만원입니다그리고와이프대출이자원25만원그리고식대와애기분유기저귀등에들어가는비용50-60만원정도해서총합120만원내외입니다대출이후에계획은일단대출금으로신용회복위금액을일시에변제하고전세임대자금에대한부담금을납부하여빠른시간안에집을구하려합니다그렇게하면총수입200만원정도에서월고정지출금120만원정도를제하면70-80정도의금액이남을걸로생각됩니다그금액으로여기투자자분들께서도와준금액을상환하고제통신비와아내의대출금에대한원금도갚아나갈계획입니다</t>
  </si>
  <si>
    <t>연체자금해결</t>
  </si>
  <si>
    <t>집에일이생겨대출할부금이연체되었습니다이번달만지나면다음달부턴해결할수있을것같습니다도와주십시요성실히갚겠습니다</t>
  </si>
  <si>
    <t>현재직업군인고장기자로군인인데매달10일에월급에서자동으로입금되게경리과에희망송금신청하겠습니다그러면연체없이성실히납부하겠습니다이번일만잘되면조기상환도가능합니다</t>
  </si>
  <si>
    <t>어머님이건강이안좋으셔서병원에계십니다.엎친데덮친격이라고어머님의치아에도문제가있어서임플란트를해드리려고합니다.이리저리알아보느라신용등급도많이떨어졌습니다.투자자님들.성실히상환하겠습니다.도움을부탁드립니다.</t>
  </si>
  <si>
    <t>1.기존대출모아저축은행200만/132000원씩상환중산와머니270만/150000원씩상환중조이150만/125000원씩상환중2.수입정규직으로월고정급세후186만수령.3.지출대출이자41만통신.교통15만생활비60만투자자님들의도움을받아서대출을하더라도충분히상환할수있는능력이되며차후에기존대출금은자산관리공사전환대출로전환하여이자비용이더줄어들것입니다.투자자님들!저를한번믿고도움을부탁드립니다.성실한상환을약속드립니다.다시한번간곡히부탁드립니다.</t>
  </si>
  <si>
    <t>저도도움을받을수있을까요?^^</t>
  </si>
  <si>
    <t>안녕하세요.예전에신문에서보고이런좋은사이트도있구나란생각만하게되었지막상제가여기에글을올리게될줄은몰랐네요^^다름이아니라약1년여정도다니던회사를5월달에관두면서몇달치의월급을못받아생활이엉망이되었고다행히안정되고좋은직장으로바로출근하게되어약4개월가량근무를한상태입니다.못받은월급땜에엉망이된걸다시원위치로돌려놓고보니새로운직장에서급여를타도목돈을모으지를못했네요^^;;근데제가9월말일이자동차보험갱신기간이여서목돈도없구신용등급도많이낮아이렇게여기에글을쓰게되네요.보험금은약130가량이며나머지는차량점검에쓰려고150만원을신청해봅니다.</t>
  </si>
  <si>
    <t>일단상환계획은제가현제의직장에서세금제하고약210~220정도의급여를받고있으며기존2금융권대출에서원금및이자포함20여만원을지출하고있고요5월달갑작스레급여를못받게되어그때잠깐연체시킨거외엔꾸준하게10전후로잘갚아나가고있고요.예전식구에게핸드폰명의를빌려준게잘못되어신용카드를사용하다정지가되었으며그간신용카드대금은소액결제라하여매달갚아나아가고있고올해면이것역시마무리짓게될것입니다.위에서글을&amp;#50043;듯6~7등급이였던(이것도좋은신용도는아니였지만...)신용등급이제가전혀몰랏던서울보증보험측으로연체가잡히게되어신용등급이현저하게떨어져지금의회사거래처인기업은행을가도회사는좋은데본인신용등급이너무낮아소액대출을할수없다하고..보험갱신도제때못하면애꿎은벌금만나가게되니...ㅠㅠ다음달부터는그동안목돈을못모아서약50만원가량의적금과생활자금70만원정도이자및할부로나가는것50만원정도를계획하고있으며남는금액은확실히대출이성사될시꾸준하게이자를납입하는데쓸것이고요.원래급여일은10일인데월급은제때들어오나제가주,야2교대근무여서낮근무시간대에는밤에이체를시켜야해서11일정도로상환일을잡고는싶었는데상환기간에11일은없어15일로정했고요.아무리못해도11일이면원금및이자납부가능할것같습니다.정말급할때사채라도써야하나라는엉뚱한생각까지했지만차마그것만큼은제가못하겠고...혹시나해서이렇게머니옥션에신청을해봅니다.꼭좋은거래성사되어저에게도움주신분들에게실망시키지않고잘갚아나가는모습보여드렸으면좋겠네요^^참!!상환일은1년으로정했지만못해도내년봄이면성과급등여러가지보너스등을받을시기가되어더빨리상환을계획하고있습니다.그럼잘부특드릴께요^^</t>
  </si>
  <si>
    <t>현재죽체인점을운영하고있습니다.사업을시작한지얼마되지않아미쳐생각지못했던추가자금이필요하여이곳을방문하게되었습니다.올초머니옥션에서350만원을대출받아현재성실하게상환중입니다.다시한번도와주신다면지금까지보여드렸던것처럼성실하고연체없는상환으로투자자님들의감사에보답하겠습니다.꼭좀도와주세요.</t>
  </si>
  <si>
    <t>&lt;기존대출건&gt;-현대캐피탈차량할부잔액700만원(월24만원)-신한카드현금서비스잔액55만원(월7만원)-국민은행대출금잔액580만원(월13만원)-머니옥션대출금잔액232만원(월25만원)------------------------------총69만원현재가게월수입이카드매출을포함하여300~350만원정도입니다.월세40만원/각종공과금30만원/대출상환금66만원/재료비70만원/기타생활비50만원총지출금액은256만원으로,가게수입에서지출금액을제하고도여유가있어머니옥션상환은문제없이할수있습니다.사업개시후시행착오를겪으면서이제조금씩자리를잡아가고있습니다.한번더도와주신다면더욱열심히해서투자자님들께누가되는일이없도록성실하게상환하겠다고약속드립니다.꼭도와주세요...</t>
  </si>
  <si>
    <t>사랑하는남편의짐을덜어주고싶어요</t>
  </si>
  <si>
    <t>얼마전친정남동생이결혼식을올렸습니다.철없는사고를가지고10대20대를허비하더니30이되자마자결혼을하겠다고하였습니다.변변한직장도없도모아둔돈도없이무슨결혼을하느냐고했더니한번만도와주면혼해서정신차리고살아보겠다며누나라도청을해왔습니다.혈육이란게뭔지...지난8월9일둘째아이를출산하고남편의배려로한달이나조리원에서보냈습니다.시어머님도팔순이넘으셨고친정엄마도교통사고후유증으로혼자몸건사하기도힘들기에남편이도움받지말고편하게몸이나회복하자며너무도고맙게그리해주었습니다.그런남편에게또짐을지우게할수는없었습니다.그래서혼자여기저기알아보고대출이란걸처음받았습니다.물론남편모르게받았지요..중간수수료란것도떼고이자율은터무니없는러쉬랑산와에서받았습니다.그런데남편은저모르게또여기저기서돈을빌려서친정엄마를해줬다지뭡니까??저에겐미안해할까봐"냥내가알아서할께"하고는말입니다.얼마나고맙고미안하던지...결국회사로전화가와서남편은제가대출받은걸알았지만한마디화도내지않고그걸론모자랐나보구나했습니다.왈칵눈물도나고그렇게준돈을저한테얘기하지말랬다고하지않은친정엄마가너무나도원망스러웠습니다.그런상황이되다보니결국사금융에서만400만원이란채무를지게되었습니다.남편도여기저기서조금씩빌린것이지만300만원이란돈절대작은것이아니기에제가갚아주고싶었습니다.처남이라고는하나제동생결혼자금으로쓰인것이고그로인해열심히일하는남편에게시달림을주긴싫었습니다.남편과상의끝에하나로통합을해서빚을갚아나가자고합의를보았습니다.제가알아서한다고큰소리는쳐놨으나당장제가해결할수있는상황이되질않았습니다.우리부부도신용도가좋지않은데다가4대보험이안되는비정규직의근로자라은행권대출이어려웠습니다.그래서이렇게머니옥션여러분들게머리를조아려도움을청합니다.남편에게신세를갚고싶어요...대출필요금액900만원제가쓴사금융400만원남편이빌린채무300만원중도상환수수료100만원생활안정자금100만원</t>
  </si>
  <si>
    <t>채무의상환계획은다음과같습니다.저희부부는같은직장에서근무하고있습니다.대영이란회사구요아웃소싱도급업체입니다.아직법인은아니지만곧규모도커지고해서법인으로바꾸려고합니다.남편은사장님과함께이개인사업체를차린오픈멤버이구요전남편의권유로이곳에서경리자금담당을하고있습니다.남편은영업부장의업무를수행하며인원신상관리및업체간의계약체결을도맡아하고있으며재직기간은3년이넘었습니다.저는1년6개월째입니다.올해남편은연봉3천계약이며전2천2백만원이라월180정도를수령하고있습니다.남편은250을수령하구요물론본봉입니다.저는핸드폰비정도(10만원)을지원받고있으며남편은계약체결이늘어날시그에따른인센티브를받고있습니다.부부간의월수입430만원지출내역1)생활비100만원2)육아보육비50만원3)각종공과금15만원내외4)핸드폰요금30만원5)정기적금30만원(7개월째납입중)6)양가어머님용돈40만원7)남편과제용돈60만원8)월세27만원9)의료실비보험23만원(4인가족합산)총월375만원정도의지출이있습니다.사금융대출산와200만원월12만납입(1회입금)러쉬200만원월13만납입(1회입금)사금융납입25만원총4백만원정도지출이예상됩니다.여러분께서도와주신다면여유자금이더생기고돈보다도희망과저희부부의결속을다지는계기가될수도있다는부푼기대로여러분께도움을청합니다.정말잘쓰고성실히상환하겠습니다.</t>
  </si>
  <si>
    <t>고금리대출,하나로통합해서신용관리를하고싶습니다.도와주세요..</t>
  </si>
  <si>
    <t>머니옥션이란곳은예전에알았지만,몇년사이많이안정성있고좋아진것같아서이것저것알아보던중,신용등급에더이상무리없는것이마음에들고,고금리저축은행대출이더이상은아깝기도하고신용도도관리하고싶고,돈을좀모으기도싶고이제환승해서하나로통합도하고싶습니다.고금리저축은행어릴때너무철이없었던것같습니다.</t>
  </si>
  <si>
    <t>대출은총4군데로,저축은행3군데와국민은행행복드림론이있습니다.국민은행행복드림론은전에회사다닐때받은것이구요.국민은행300만원HK저축은행400만원스타상호저축은행200만원삼화저축은행300만원이렇게있습니다.저축은행이사금융과못지않은고금리인걸잊고많이받았네요..단지은행이라는타이틀이이렇게큰지몰랐습니다.국민은행은월12만원정도HK는19만원정도스타상호저축은행은이자만6만7000원정도삼화는15만원정도내고있습니다.스타상호저축은행만제외하고는월이자+원금같이상환합니다.저는현제코스닥상장회사에서왑디자이너로일하고있습니다.고정수입은120만원에서세금제외한116만원정도입니다.부모님집에서같이생활합니다.핸드폰비는10만원정도나갑니다.그외에는나가는돈이별로없습니다.고정적인건핸드폰비정도되겠습니다.곧,온라인쇼핑몰에서웹페이지만드는투잡을뛸것같습니다.그렇게되면월최소한150정도에서이자와원금납부하게될껏같습니다.저금도조금하고싶고현재위치에서이제빚도줄여나가고싶습니다어린나이에너무철이없던것같습니다.이제는신용등급에문제있는고금리들싹정리해서신용관리를하고싶은차원에서신청드립니다.도와주세요</t>
  </si>
  <si>
    <t>여러분들의손길기다리겠습니다</t>
  </si>
  <si>
    <t>생활자금이어려워이렇게여러투자자님들의도움을받고져글을올립니다.저는신문소장일을하면서보험영업을하고있습니다.보험영업을하다보니대납해주는일이생겨서제가받는급여로대처하다보니생활이좀힘이드네요.신문사5년5개월근무하면서결근은하루도해본적이없습니다.성실하게살아가는평범한직장인이구요.급여는신문사180만원정도이구요보험회사급여는성과급이라많이하는달에는급여가많구요적게하는달에는급여가적습니다.여러분들의많은도움부탁드립니다.</t>
  </si>
  <si>
    <t>집세생활비가세금포함하여60만원정도들어가고요.러시앤케시.산와머니대출금200만원받은거월지출이164000이구요영업활동비가30만원정도들어가고요.신문사급여는23일날입니다보험회사급여는25일이구요상환은연체없이해드릴수있습니다.한번믿고투자해주시면감사하겠습니다.</t>
  </si>
  <si>
    <t>고금리상환및사업운영자금이필요합니다.</t>
  </si>
  <si>
    <t>안녕하세요~여기서2번대출한적이있습니다.연체없이상환했습니다.현재휴대폰통신판매-휴대폰온라인판매를하고있습니다.(SKT/KT)옥션/지마켓/11번가/디앤샵/다나와/네이버지식쇼핑/개인쇼핑몰운영중에있습니다.쇼핑몰은www.pon1004.kr입니다.현재수정작업중이라잠시중단돼었습니다.사업시작한지1년넘었습니다.고질적인문제인사업시작시사금융쪽에대출을받은적이있는데이율이세서납부금액에조금부담이돼네요아직까지연체없이잘대납하고있습니다.일차적으로사금융대납처리하고싶습니다.그리고이차적으로현재운영중인쇼핑몰재메뉴얼관계로대출신청합니다.머니옥션에서예전에2번대출받았습니다.연체없이상환다~했습니다.그렇게큰금액은필요로하지않구보시다시피소액금액이필요합니다.성실히대출금납입하겠습니다.</t>
  </si>
  <si>
    <t>현재산x머x쪽에150만원정도(24)이율은40이넘는거같습니다.현대캐피탈쪽은중고차구입할부와사업운영자금으로대출받았습니다.이부분은24개월연체없이상환중입니다.매월48만원정도이며이율은29프로입니다.대략60만원정도인거같습니다.중요한것은주수입원인데평균적으로월4-6백만원정도수입이들어오고있습니다.7월3백만원수입8월1천만원수입9월1천2백만원수입광고비지출은뺀나머지순수하게들어오는수입입니다.임대료/사무실운영비지출하고나면월300-400백만원정도수입입니다.직원수는1명입니다.매달본사에서입금일은매월30일과10일입니다.분할해서30일에수입금의40프로다음달10일에60프로결제상품홍보광고비는본사법인카드로진행하고있습니다직원은1명있습니다.충분히갚을여력이있습니다.성실하게갚겠습니다.사업처음시작할때너무아무곳이나막당겨써서이제야자리잡아가고있습니다.다시대출이&amp;#46080;다면성실하게상환하겠습니다.감사합니다.~~</t>
  </si>
  <si>
    <t>사금융을대환하고싶습니다.</t>
  </si>
  <si>
    <t>신혼부부서민전세자금대출(이자율4.5%)을받기위한금융권대출의환승이필요합니다.</t>
  </si>
  <si>
    <t>안녕하세요.저는에이플러스에셋어드바이저에서세무상담을담당하고있는강명신팀장입니다.^^고객분들의자산관리에도움을드리는직업을가지고있으나오늘은많은투자자분들께투자를유치받고싶어서이렇게글을남깁니다.저는2003년학사장교를지원하여전체1,000명중1등으로수석임관의영광을누렸습니다.학사장교수석임관은제가보험영업을하는데많은도움을주기도하였구요.보험영업은이제3년차입니다.보험회사에처음발을딛었을때너무나잘나가던것이이제제발목을잡고있네요.돈을모았어야하는데쉽게벌고,쉽게써버렸습니다.다다음달이면결혼인데금융권에부채가많아전세자금대출의한도가안나오네요.신용등급은6등급인데한참어려울때알지도못하고대출조회를많이해서하락한것같습니다.현재는기대출이많아서머니옥션을통해대출과현금서비스를상환하고12월에는서민전세자금대출을받으려합니다.제가고정급을받는사람이아니기에이자율은30%로책정했습니다.학사장교수석임관의명예를걸고타인에게손해를끼치는행동은하지않겠습니다.많은투자자님들의현명하신선택을설레는마음으로기다리겠습니다.</t>
  </si>
  <si>
    <t>&lt;&lt;직장&gt;&gt;-에이플러스에셋어드바이저월평균수령액220만원+a(2008년공인회계사-KICPA1차시험합격자로서지점내VIP고객분들의세무상담을위주로컨설팅하고있습니다.영업직이기에월급여는100만원에서600만원이상까지둘쑥날쑥하지만월평균250만원이상은수입을내고있고,현재추진중인고액계약건들이다수있기에내년상반기에는많은수입을예상하고있습니다.올해상반기에는회사의이직문제로계약을많이못하여서평균급여가많이줄었습니다.현재자격현황으로는증권투상,펀드투상,AFPK등이있으며자동차보험부터주식,부동산상담까지영업력은갖추어두었습니다.)&lt;&lt;생활비용&gt;&gt;1.차량유지비-10만원(영업용마티즈를타고다닙니다.)2.식비-30만원3.각종영업비-평균40만원(교통비및고객용선물등잡비가꽤나들어갑니다.)&lt;&lt;이자비용&gt;&gt;캐피탈은1곳으로450만원입니다.원리금균등상환으로매월26만원납부합니다.사금융은4곳으로800만원입니다.원리금균등상환으로매월51만원납부합니다.위의이자비용도부담되지만우선금융권(카드및캐피탈)을상환후서민전세자금대출(이자율4.5%)을충분히받아전환하려고합니다.&lt;&lt;총수입-총지출&gt;&gt;평균수령액220만원중생활비80만원+이자비용70만원입니다.===============================================================투자자님들께서1000만원을투자해주신다면다음과같이사용할예정입니다.1.450만원-카드론완납2.400만원-캐피탈완납3.150만원-예비자금(향후이자비용미납등대비)위에서도말씀드렸지만사실이자비용이무시할만한수준은아니지만우선캐피탈및카드론을완납하여금융권의대출을없애고서민전세자금대출(이자율4.5%)을4천만원이상받으려고합니다.그래서서민전세자금대출(이자율4.5%)의한도가잘나오면사금융은바로상환할계획이구요.현재전세집은계약하였으며3,000만원의대출자금이필요합니다.나머지는부모님이..ㅠㅠ(참고로현주소는부모님과같이경기도화성시에거주로되어있구요,신혼집은강서구화곡동에제명의로전세계약을했습니다.)그렇게되면내년부터이자비용에대한부담은거의없어질것이라생각됩니다.재직증명서,급여명세서,청첩장,신분증사본,공인회계사등각종자격합격증,명함등각종서류는첨부하였으니투자하시는데도움이되셨으면좋겠습니다.결론적으로12월에있을전세입주에맞춰서민전세자금대출(이자율4.5%)을받기위해이렇게머니옥션에서투자자님들께투자를요청하는것이오니이제새롭게시작하는한가정을위해투자자님들의현명하고많은투자를요청드리는바입니다.감사합니다.-강명신拜上</t>
  </si>
  <si>
    <t>고금리금융권갚기위해투자자분들께도움을청합니다.</t>
  </si>
  <si>
    <t>안녕하세요~저는일단31살의5살난딸아이하나를둔집안의가장입니다.알단제가머니옥션에서대출을신청하게된동기는예전에저희집사람이아팠을때멋두모르고4금융권에서받은고금리이자를탕감하기위해서입니다.일단사금융에러시,리드코프2군데포함해서빚이940만원정도있는데이로인한이자만46만5천원이나가고있습니다.원금도아니고이자만나가는돈이너무아쉬울뿐더러이자만나가다보니딸아이는커가고유치원들어가기전에는조금이라도원금을줄여야하는데그게보이지않아그만답답한마음에투자자님들께대출을신청하게됩니다.지금은세가족이서울서살다가제가당진현장으로발령이나온지얼마되지않아아직까진집사람이직업을못찾았지만추후에직업을찾게된다면24개월이아닌12개월안이라도빨리갚을수있습니다.</t>
  </si>
  <si>
    <t>*현재사금융대출건1.러시앤캐시-대출금:540만원매달이자:28만원(이자만)2.리드코프-대출금:400만원매달이자:17~18만원위와같이현재빚이두군데있으며만약투자자님들께서투자를해주신다면940만원이라는돈을다갚아버릴것입니다.*월급여액연봉은2600만원이지만연봉을월14.5로나뉘어받아서한달실수령액은175만원이며나머지연봉에대한금액은12월월급날에한꺼번에받고있습니다.그래서매달12월은보너스까지포함되면보통570만원정도를받습니다.물론정규직입니다.그밖에도내년부턴입사한지1년이넘어가연봉도최소800만원이상오를뿐더러3,5,10월은매달보너스150%를받을예정입니다.*직장및내가하는일일단저희회사는s&amp;c산업이라는회사인데본사는서울양재동에있으며저는현재당진공장에서생산관리직을맡고있습니다.주로저희회사가하는일은특허공법으로교량과파일을생산하는일이며오직우리나라에서하나밖에없는제1의교량회사로발전하고있습니다.*월고정지출내역.월급:175만원.세가족적금및보험:25만원.각종세금등생활비:80만원.사금융이자:45~49만원지금도이렇게저희세가족이살기에너무사금융에대한이자가많이나가생활이빠듯합니다.하지만만약투자자분들께서투자를해주신다면저희부부는빛을볼것입니다.그이유인즉슨바로원금분할상환이기때문입니다.지금은이자로만도이렇게나가지만투자자분들께서해주시는건원금이랑같이상환이다보니저희부부에게는큰힘이될것입니다.그리고제집사람도머지아나일을빨리구할것이고,가장중요한건월말보너스에다내년2월연봉이오르면일시상환도해드릴것입니다.부디투자자분들께서좋은결정을해주셔서저희세가족에게힘이되어주십쇼~열심히살아서꼭빠른시일안에갚겠습니다.</t>
  </si>
  <si>
    <t>학습시스템혁신을위한컴퓨터구입대금</t>
  </si>
  <si>
    <t>저는2년전에머니옥션에서대출을받은바있고,현재까지연체한번없이잘상환하고있으며,대구수성구에서자기주도학습관을운영하고있는사람입니다.저는이일을시작한지3년반정도되었습니다.(중간에사업자를과세에서면세로신규등록했기때문에사업자등록증에는사업시작일이2009년1월1일로되어있음)이전에는대학졸업후학습관련연구소에6년정도근무했었습니다.이쪽관련일을한10년동안해오고있는셈입니다.학습관을그동안잘운영해왔으나올해초부터원생수가감소하기시작해한동안고생을했습니다.이유가경기탓일수도있겠지만,이상황을극복하기위해서는제가할수있는것들을하는것뿐이라는생각에과감한홍보와학습시스템변화에초점을맞춰운영을하였습니다.다행히공들여준비한홍보전략과학부모설명회의성공으로원생수가다시늘기시작했지만여시서멈출순없다고생각해학습시스템을재정비하기시작했습니다.원생수가느는것도좋지만조기이탈을막는것이학원성장에더중요한문제라고생각하기때문입니다.학습시스템을보다효율적으로즉,선생한명당담당원생수는늘이고학습효과는그대로혹은더향상시키는것을염두에두고교재를재편집하고일일학습과정을손질하였습니다.그과정에서학습관에인터넷동영상강의를들을수있는컴퓨터를현재4대에서12대로늘여야된다고판단하였습니다.아이들이기다림없이바로바로컴퓨터를공부틈틈히사용할수있게하기위해서입니다.컴퓨터는대당60만원조금넘는사양을구입할생각이며추가8대구입비용이총500만원정도됩니다.카드할부를하는것이가장좋겠지만저는사업초기힘든상황에서카드연체로인한신용불량등재를막기위해대환대출을하였으며다음달이면모두상환(대출잔액77000원)하지만아직어떤카드도사용할수없는상황입니다.미리상환해버릴수도있지만다시카드사용이가능할때까지얼마나걸릴지,또한도가얼마나발생할지알수없는상황이라머니옥션의문을다시두드리게되었습니다.가능한한제상황을정확하게투자자분들에게말씀드리려하다보니너무많이쓴것같습니다.지난대출에서보여드린신용을담보로아래쓴상환계획을신뢰해주시길바랍니다.읽으시고현명한투자부탁드립니다.</t>
  </si>
  <si>
    <t>1.주수입원자기주도학습관은아이들의공부습관형성을지도하면서동기부여와학습방법을지도하는곳입니다.학원을아무리다녀도성적이늘지않는많은아이들,공부의욕이없는아이들,열심히하는데도한만큼결과가나오지않는아이들...대부분근본원인은잘못된학습습관과방법에있기때문에이를바로잡아주는역할을저희가합니다.부모들사이에서그요구가점점많아져요즘은대세가된자녀교육방식입니다.저는심리학과출신으로서그능력을이일에잘활용하고있다고생각합니다.주수입원은이학습관원장으로서의월급과학습관순수익에대해동업자와반나눈배당금입니다.2.주수입금액원장월급150만원배당금200~300만원사이:(학습관총매출1300만원-총지출800~900만원)나누기23.지출내역(2010년9월기준)&lt;학습관지출내역&gt;고정지출(소상공대출상환,임대료,정수기복사기임대료등)--242만원세금(4대보험,전기,수도세,전화세등)---------------------97만원홍보비(9월은250만지출,&amp;#52664;평균은)---------------------50만원식대(식사비,회식비)-------------------------------------57만원잡비(교재구입,사무용품등)------------------------------41만원=총합=861만원&lt;개인지출내역&gt;대출금상환-대구은행(잔액1800만원,7%)--------------월26만원상환-국민은행(잔액77000원,22%)---다음달마지막8만원상환-산와머니(잔액400만원.45%)--------------월23만원상환-러시앤캐시(잔액400만원,45%)------------월15만원상환-원더풀(잔액300만우너,45%)--------------월19만원상환-머니옥션(잔액271만원,30%)--------------월34만원상환생활비--------------------80만원=총합=205만원4.상환계획저의전체수입은지난9월을기준으로364만원-월급150만원-배당금214만원(1289만원-861만원=428만원나누기2)지출이205만원이므로남는금액은159만원새로운대출에대한상환여력은이처럼충분합니다.물론달마다수입이들쑥날쑥하기도하고학습관순수익을모두배당하지는않습니다.(매달10%이상의금액을비축합니다.)그렇지만어떤상황에서도전연체만은피해왔고다소무리한상황에서도상환만은철저히해왔습니다.저는제미래를신용문제로망치고싶은생각이전혀없기때문입니다.모쪼록위의내용들을읽고판단하시어현명한투자부탁드립니다.</t>
  </si>
  <si>
    <t>대부업을사용하고있어요..도와주세요ㅠㅠ</t>
  </si>
  <si>
    <t>갑작스럽게목돈이필요해서대부업이란개념없이사용했어요..근데나중에이자율을보니까손해가이만저만이아니라서...도와주세요ㅠㅠ</t>
  </si>
  <si>
    <t>러시앤캐시150만원원캐싱200만원산와머니200만원을사용하고있습니다.이자율은40%대이고요...대부업을대환하고자신청하게됐고..월수입은130만원가량이고..고정지출액은핸드폰요금십만원정도입니다..직장명은에코베이스이고하는일은관리업입니다..도와주세요ㅠㅠ</t>
  </si>
  <si>
    <t>현재사용중인다른대출은다음과같습니다.1.우리은행795만원(연13%,2009년2월23일부터매월약54만원씩상환중)2.농협300만원(연9%,2009년8월27일부터매월10만원씩상환중)3.골든브릿지캐피탈187만원(연38%,2010년1월15일부터매월24만원씩상환중)4.러시앤캐시400만원(열43%,2010년9월25일부터매월15만원씩상환중)5.기타현금서비스500만원현재영신빌딩의관리부서에서2009년11월부터근무중인정규직입니다.4대보험가입되어있습니다.소득금액증명원에나타나는소득액은2100만원입니다.소득금액중상기대출상환외에부모님과함께살고있어고정적인지출은핸드폰요금약10만원정도와교통비약10만원정도입니다.상기대출내역중연체는한번도없었습니다.현재월급실수령액중고금리상품의상환액24만원+15만원을저금리상품으로대환해서금리부담을줄이고싶습니다.</t>
  </si>
  <si>
    <t>이사비용(전세자금)대출원합니다</t>
  </si>
  <si>
    <t>가족들과이사를하기위하여대출을신청합니다.대출금은현제살고있는집의보증금과보태어전세자금과이사부대비용으로사용할목적입니다.</t>
  </si>
  <si>
    <t>기존대출로는우리파이낸셜에자동차할부가있습니다.이용금액은1000만원이며원금균등상환식으로매월46만원가량지불하고있으며현재까지연체하루없이매월상환하고있으며현제남은금액은850만정도등제되어있습니다.현제월수입은월급여170+기타수당(상여금)등200만원가량이며ITS중부(http://www.itsjungbu.com/)지사에IT엔지니어재직중이며자본금10억정도의KT자회사입니다하는일로는KT전화인터넷모든상품개통및A/S상품판매등KT에서의모든일을저희ITS에서하고있습니다.월고정지출로는휴대폰99000원차량할부46만원카드값30~50만원이며대략고정지출이100만원가량입니다월고정적수입이170~180만원-고정지출100만원=70만원정도의자금으로대출금의상환을꼭할수있습니다.</t>
  </si>
  <si>
    <t>고금리탈출및안정적인생활</t>
  </si>
  <si>
    <t>안녕하세요.현재안정적인직장에서11개월째정직원으로일하고있는청년입니다.부모님을도와드리고자대부업에서대출을하였는데생각보다금리가높아서보다적은금리를이용하고자이렇게신청하게되었습니다.그리고지금농업에종사하시는부모님과함께살고있는데올해적자가많아서대출금을갚고남은금액은생활비에보탤려고합니다.</t>
  </si>
  <si>
    <t>&lt;기존대출의내역&gt;-학자금대출(국민은행)330만원대부업대출(러시앤캐시)250만원(36개월,자유상환방식)-각각153만원,249만원남아있습니다.&lt;기존대출의상환내역&gt;-매달학자금대출46000원,러시앤캐시80000원내고있습니다.&lt;주수입원및고정지출&gt;-150만원(평균순수입)-고정지출:4만원(핸드폰),5만원(교통카드),부모님생활비(30만)4만6천(학자금대출),8만(러시앤캐시)&lt;대출이후의상환계획&gt;300-250(대부업)=50,남은50만원은생활비로사용이번에대출을받게된다면대부업대출을해결하고남은돈은생활자금으로사용하려고합니다.매달210000을꼭납부하도록하겠습니다.절대연체되는일은없을것이며이곳을항상최우선으로하겠습니다.읽어주셔서감사합니다.</t>
  </si>
  <si>
    <t>대출은처음입니다.투자해주세요</t>
  </si>
  <si>
    <t>타지생활로인해생활비가필요로해서이렇게대출을받아보려고합니다.지금까지살아오면서대출한번한적없습니다.누구한테도빌려쓴적도없었습니다.조금모아둔돈이있었지만,집안에큰일로도움을주는바람에현재생활비가모자라서이렇게빌려보려고합니다.</t>
  </si>
  <si>
    <t>현재대출상환하는것은없습니다.현재저는의류매장에서일하고있으며,6년경력으로월150이상의수입을얻고있습니다.월세(30만원)및각종공과금(휴대폰요금포함해서20만원정도)고정지출금이있습니다.매달5일마다우선적으로상환하겠습니다.</t>
  </si>
  <si>
    <t>성실히투자금을돌려드리겠읍니다</t>
  </si>
  <si>
    <t>-저는회사생활과SKCCTV대리점을같이병행하는회사원입니다.금번저의작은실수로음주단속에걸려직장은영향이없으나대리점일이영향을받아이렇게자금이필요하여글을올립니다.11/6일자로정지기간도지나서다시금영업및설치를열심히하고있으나벌금과사무실운영경비가필요하여투자분들의작은도움을부탁드립니다.머니옥션에기존대출도있으며,1년넘게성실히투자금돌려드리고있읍니다.믿고힘이되어주시면어떤경우라도모든투자자분들의성의꼭돌려드겠읍니다.</t>
  </si>
  <si>
    <t>머니옥션1350대출금중800정도남은것같읍니다.SK대리점계설하면서적금연계계좌-천만원우리은행사무실임대로아주캐피탈1300있읍니다1년넘게머니옥션상환하며월급은손도안되었읍니다.와이프가간호사라서연봉3500정도되며,저는2800+수당이따로있읍니다.한달20~30정도15일날들러오며대리점은1~말일까지해서다음달15일날SK씨너스에서입금처리해줍니다.한달개통및영업수수료들러오는데일한만큼이지만한달평균400~500정도는나옵니다.상황은머니옥션58만,우리은행은25만적금에마이너스이자9만원정도해서34만,아주는55만원정도나갑니다.한집에가장으로써회사에서나온월급은와이프다주는데절대그럴일을없겠지만은혹시나문제생기면위금액모든변제상환하는데한점문제도없읍니다.믿고투자해주십시오.</t>
  </si>
  <si>
    <t>투자자분들의큰힘을빌려주십시오.작은힘이지만약속은지킵니다.</t>
  </si>
  <si>
    <t>대출목적:안녕하세요.커피전문점을운영하고있는31세의남성입니다.대출목적은2년2개월째장사를하고있는도중동업자분의개인적인사정으로인하여그만두게되었습니다.새로운동업자를구하기도부담되고이위기를투자자분들의도움으로극복하여오히려혼자수입을낼수있는기회를삼고자합니다.신용불량도아니며,연체자도아닙니다.자동차할부신용카드발급등으로인하여8등급(캐피탈은7등급)으로떨어져서사업자의경우는소득이높아도대출의문턱이너무높았습니다.큰힘을빌려주신다면작은힘이지만절대신뢰와약속을어기지않고맡은바책임을다하겠습니다.서류는사업자등록증,부가세신고서(매년2억이상신고를하고있습니다),신분증,최근3개월거래내역까지(신한카드가맹점)모두첨부하였습니다.</t>
  </si>
  <si>
    <t>기존대출:농협-900만원현대자동차할부-3천만원남아있습니다.사금융-월30만원가량나가고있습니다.기존수입:월500가량수령(카드매출2천)의료보험(6만원이상)자동차할부금융이자포함해서총200정도내고있으며부모님을모시고동생과살고있기에월100만원가량생활비로지출하고있습니다.명시된날자에하루도어기지않고송금을하겠으며장사를하기에한번도채무불이행,연체,하지않았습니다.(2-3일정도는2년동안한두번)동업자가나가면서큰목돈이빠지지만수입이그만큼오르기때문에이위기를기회로삼아더열심히해볼려고합니다.</t>
  </si>
  <si>
    <t>다른업체의고금리와이자상환이미뤄져신용하락이많이된상태입니다.신용하락으로인해금융권이대출과생활이어려워져신청하게되었습니다.</t>
  </si>
  <si>
    <t>현재대부업체에서2건의사용내역이있습니다.한군데에서는200만원대출에월이자만90,000원정도내고있으며다른곳에서는60만원대출에월25,000원이자를내고있습니다.현재직장에알바로취직하여평균급여를80만원가량받고있으며다음달부터는정직원으로인정되어평균월140만원정도받을예정입니다.알바비로생활하는동안생활자금이많이어려워대출을하게된것이이렇게까지왔습니다.대출을해주신다면열심히생활하여확실히상환하겠습니다.감사합니다.</t>
  </si>
  <si>
    <t>단한번의연체없이성실하게상환하겠습니다!!!</t>
  </si>
  <si>
    <t>현재,작년연봉기준29,000천원기준작성입니다..1.실급여액:약2,400천원(공제후)2.월고정지출금:월세(250천원)휴대폰(100천원)보험(400천원)주택청약(100천원)저축(500천원)카드(약300천원)총1,650천원입니다..3.상환계획:잔액750천원중상환은단한번의연체없이충분히상환가능합니다..또한해년마다급여액증가로더욱자신있습니다..저에겐대출도중요하지만,또한투자자의이익이무엇보다중요하다고생각하기에,절대투자자분들에게피해없도록약속하겠습니다..감사합니다..</t>
  </si>
  <si>
    <t>제인생을경매합니다</t>
  </si>
  <si>
    <t>대기업을다니면서제대로된인생을살지못하고있습니다.개인적으로내년2월성과급이나오기전긴급자금이필요합니다.성과급은믿으실지모르겠지만2천만원가까이나올것입니다.</t>
  </si>
  <si>
    <t>1.기존대출-2개은행4,500만원2.상환내역-내년성과급수령시1천만원선해결-기타금액은원금포함원리금상환</t>
  </si>
  <si>
    <t>어머님병원비(틀니)가200만원급하게필요하게되었습니다.월급대부분은생활자금(생활비,아이들학비)으로나가고있지만조금줄여서돈을모으면6개월정도면200만원을마련할수있다고판단하지만음식을제대로씹지못하시는모습을보니마음이아파빨리해드리고싶습니다.오늘(11/18,목)출장중이라아래에제출하겠다는서류들은내일(11/19,금)보낼것입니다.</t>
  </si>
  <si>
    <t>1.다른대출건산와머니:2년전에450만원빌렸고,지금은200만원정도남아있습니다.이율은32%정도로기억하는데처음에는이자분이많았지만현재는원금상환분이많습니다.매달30만원씩상환하지만가욋돈이생길때마다일부중도상환하고있습니다.러시앤캐시:1년반전에350만원빌렸고,지금은230만원정도남아있습니다.이율은30%정도로기억합니다.매달25만원씩상환하지만가욋돈이생길때마다일부중도상환하고있습니다.2.현재항공기제조회사에다니는직장인입니다.주수입원은월급이며,매월실수령액은290만원정도입니다.이금액은회사에서지원해준주택자금대출에대한매달상환금60만원을미리떼고받는것이며주택자금대출상환은내년9월이면끝납니다.매달고정적으로생활자금및기대출상환으로250만원정도들어가고있습니다.대출이후의상환계획:매달25일25만원씩상환할것입니다.</t>
  </si>
  <si>
    <t>연체한번없었습니다..</t>
  </si>
  <si>
    <t>한직장에서9년여를근무하고있는직장인입니다.현재쓰고있는고이율2금융권저축은행3건을정리하고자합니다.고이율이지만항상입금일자에맞춰가상계좌로입금하고있어연체한번없이잘갚아나가고있습니다.(스타저축은행은일시상환인데200만원대출인데조금이라도더넣어서현재1983000원되었습니다.)떨어진신용등급을올릴수있도록또고이율의악순환을끊을수있도록투자자님들께서도와주십시오.</t>
  </si>
  <si>
    <t>농협:이자와원금합쳐12만원정도W저축은행(37%):원금+이자-24만원정도HK저축은행(45%):원금+이자-16만원정도스타저축은행(40%)이자만납입-66000원식대와수당이매월25만원씩지급됨.거주는부모님과함께거주생활비20만원씩드림.개인기타생활비:30만원(직장과집거리가가까움)적금,보험:40만원핸드폰비:20만원정도*저에게투자를해주신다면가상계좌로미리입금하여투자자님들께매월고정수익을드릴것을약속드리겠습니다.완납확인서도꼭제출하겠습니다</t>
  </si>
  <si>
    <t>연체없이꼭성실하게상환하겠습니다</t>
  </si>
  <si>
    <t>병원에서근무중이구요직장을이직하게되는과정에서카드를사용하다보니큰금액을내야해서이렇게신청하게되었습니다.일부는카드자금이구요일부는제가계약직에서정규직으로전환되기까지의생활안정자금입니다.정직원이아니라대출이힘겨워이렇게머니옥션을찾게되었습니다앞으로정직원이되려면3개월남았습니다정말열심히상환하겠습니다성실상환약속드리겠습니다</t>
  </si>
  <si>
    <t>국민은행350월상환금8만9천원우리은행163만원월상환금6만원씨티캐피탈249만원월상환금15만원현대캐피탈710만원월상환금이없습니다이건아빠가저랑공동명의로차를구매하실때사용한거라서요월상환은아빠가하고계세요총상환금액은299000원이구요생활비20만원차비는통근버스타고다녀서차비는전혀안들구요생활비도20만원최대로잡은것입니다.통신비5만원,카드값20-30이보통입니다그래서총지출액은최대849000원이구요월급여는반통장으로반은현금으로통장으로입금되는금액이70-100만원사이구요그만큼의반은현금으로수령합니다.그래서총수입은최하150-200만원사이입니다계약직이다보니세금을안내기위한방법이라고하더라구요그래서최하로잡겠습니다150에서849000원을제외하면나머지금액이65만원정도됩니다이금액은최하로잡았을때여유금액이구요보통170이상은들어오기에충분히성실상환약속드릴수있습니다.3개월후정직원이되면급여도10만원정도더오르게됩니다</t>
  </si>
  <si>
    <t>*추가대출*</t>
  </si>
  <si>
    <t>급여120중통장수령100현금20나머지돈나가는곳*머니옥션:10만원*러쉬엔케시:5만원*휴대폰:10만원*보험:3만원/8만원*적금:50만원</t>
  </si>
  <si>
    <t>믿음을빌려주세요...성실상환으로보답하겠습니다</t>
  </si>
  <si>
    <t>안녕하세요머니옥션투자자님들전에투자자님들이빌려주신돈으로저축은행상환대출을하고카드나이자등을연체없이상환하였더니7등급이던신용등급이5등급으로상향되었습니다우선감사하다고꼭전하고싶네요^^제가인터넷오픈마켓과디엔샵등에서화장품/향수등을판매합니다12월크리스마스대목으로매출이전월대비60%나늘었습니다헌대쇼핑몰특성상상품발송후짧게는7일에서15일후에나입금이되는데매출이늘다보니자금운영에어려움을조금겪고있습니다다시한번머니옥션에부탁을드리게되었습니다제가사업을한지2년이지나이젠단골도생기고자리가만이잡혔습니다매출도매년늘고있고요...워낙없이시작하여버는돈이다재고로가다보니운영이조금힘에부치내요한번만더도와주신다면2011년에는조금더안정적으로사업을할수있을것같습니다.</t>
  </si>
  <si>
    <t>*소상공인대출10,000,000이율4%3개월에한번씩500,000상환잔액(8,000,000)*주택자금대출29,900,000이율4.8%이자만매월100,000상환*신용대출10,000,000이율9%매월250,000상환*머니옥션6,000,000이율30%330,000상환잔액(4,800,000)*현대캐피탈자동차할부399,000상환잔액(1,200,000)3개월남았습니다추가대출건은현대캐피탈상환금액으로도충분히상환할수있습니다</t>
  </si>
  <si>
    <t>더좋은삶을위하여</t>
  </si>
  <si>
    <t>본인은직장에근무하면서부인이식당을오픈했는데처음에계획했던자금이생각보다많이들어가서어려움을겪고있습니다.식당사업자등록증은유명호본인명의로되어있고장사는부인이하고있으며본인은서울회사에근무하고있습니다.</t>
  </si>
  <si>
    <t>매월26일월급330~350만원받고있으며식당장사하고는상관없이상환가능하며회사는전무이사로3년4개월근무중이며국민카드1장만사용중이며연체등일체없으며지기관리를잘하고있습니다.하여대출금상환에는아무런문제가없습니다.</t>
  </si>
  <si>
    <t>도와주십시요성실히상환하겠습니다</t>
  </si>
  <si>
    <t>몇일전친구와저녁을먹고호프집에서간단히맥주한잔하로갔습니다호프집화장실에서사소한시비로인해친구와상대방이실랑이를벌였고결국상대방이밀려넘어져코를다쳤습니다현제경찰서에신고접수를한상황이며어제당사자들끼리만나서합의로사건을마무리하자고했습니다상대방은코뼈골절로4주진단을받았습니다서로악의없이사과하고합의를하게되었습니다상황이어찌됐건상대방은상해를입었고저희도타박상정도는입었지만형사처벌은피하기어렵게된상황이엿습니다합의금으로300만원에고소취하하기로결론을냈습니다합의금건낸후고소취하를해주신다고하시내요...회사에말씀드려150만원이라는돈을선불하려고도생각해보았으나있는그대로말씀드리기도좀그렇고색안경을쓰고저를바라볼까봐포기하고이렇게도움을요청합니다</t>
  </si>
  <si>
    <t>성실하게상환할것을약속드리며현제회사급어매달10일날150~170만원정도수령합니다현제기대출은없으며고정지출내역휴대폰15만원인터넷3만원주택부금10만원교통비20만원동창모임회비3만원매달15일상환할계획이며급여가10일날들어오기때문에2~3일정도조기상환할계획입니다꼭도움부탁드립니다</t>
  </si>
  <si>
    <t>부모님생활비</t>
  </si>
  <si>
    <t>1년전월세보증금으로부모님께300만원을빌려썼습니다.여유가될때갚아드릴려고했는데최근부모님께서생화자금으로급히필요하시다고해서머니옥션을찾게되었습니다.현재100만원여유가있고200만원이부족하여머니옥션의도움을받아부모님생활비를먼저갚아드리고제가매달열심히상환하려합니다.</t>
  </si>
  <si>
    <t>기대출은전혀없습니다.전문직종사,정규직,4대보험가입월수입170~180만원지출-적금100만원핸드폰요금10만원차비및기타용돈50만원나머지10~20만원은저금하거나상조로사용개인용돈만조금줄이면월상환금액이부족하진않습니다.평소보다행사가많을경우적금을조금부족하게넣고여유될때조금씩더넣어도됩니다.</t>
  </si>
  <si>
    <t>안녕하십니까?제가사업을하다잘못되는바람에사금융까지쓰게됐습니다.직장생활을하면서빚을갚고있는데사금융을쓰다보니너무이자가비싸서원금이빠르게줄지않아서이번에신청하게됐습니다.</t>
  </si>
  <si>
    <t>기존대출은사금융천만원과러시와산와머니칠백이있습니다.이번달에시티캐피탈에서890대출받았습니다.제가지금직장을다니고있고외감법인무역회사관리부사원입니다.월급여는4대보험제외하고200정도들어옵니다.보너스있으면300정도들어옵니다.핸드폰요금하고식대랑교통비해서30정도제외하고원금과이자갚아나가는데너무아깝다고생각이들어서이렇게글올립니다만약대출이된다면사금융을모두상환하고되도록빨리돈을모아조기상환할계획입니다.또한내년여름에친구들과한계가만기가되어천만원이주어집니다.이또한투자자분들께바로상환할계획입니다.</t>
  </si>
  <si>
    <t>다시올립니다~~~~</t>
  </si>
  <si>
    <t>안녕하세요~저한테투자해주신분들게정말죄송하게생각을해요.자동유찰이되어서다시올립니다.매장을인수하게되면큰회사는서울보증보험에보증을해야하는데요제가모르고이건을안올렸어요.고위로그런건아니니깐믿어주세요.대출목적은매장을인수하면서공탁금을걸어야하는데아는분한테목돈을빌렸어요.그분이돈이필요하다고하세요.</t>
  </si>
  <si>
    <t>총수입:550~700만원(매출에따라서다름)적금:20만원매장운영비:300만원(인건비포함)핸드폰:10만원대출금:16만원(리드코프)+4만원(보증보험)=20만원교육비:30만원생활비:100만원총지출:480만원~총수입은인건비를포함해서올렸어요.</t>
  </si>
  <si>
    <t>지금껏살아온대로성실하게납입하겠습니다</t>
  </si>
  <si>
    <t>가게에상품을바꿀생각입니다의류에치중했었는데가방이재고가없고취급이더수월하단판단이서서새해부터취급상품을가방으로두려합니다직장은계속다니면서운영합니다</t>
  </si>
  <si>
    <t>아파트담보대출이5000있구요모기지론이라금액이작구요차를십년간타다가작년에바꿔서차량할부가동양생명에있구요10회차불입했네요작년에가게운영하면서저축은행에대출이있습니다아직한번도연체는없었구요신용거래도한번도날짜어긴적없네요</t>
  </si>
  <si>
    <t>한번믿구도움주실분을찾습니다</t>
  </si>
  <si>
    <t>이번달에큰가족행사가있는데저번달에아이가아프다보니이래저래모아두었던돈을써버려서요갑자기돈이급하게필요하게되어서이렇게염치불구하구글을올리게되었습니다솔직한심정으로모르는사람에게투자하시는게힘들시겠지만믿구도와주시면성실히납부해나가면서믿음에실망시켜드리지않겠습니다</t>
  </si>
  <si>
    <t>기존대출은국민은해마이너스통장600만원있구요씨티은행에700만원가량있습니다현재성남시에위치한통신건설을하는법인중소기업에다니구있구요부서는관리부서입니다월급은210만원가량되구요4대보험전부가능합니다월지출액은국민은행대출이자5만원가량이구요씨티은행상황액32만원입니다그리구관리비가스비포함하여18만원가량나오구여휴대폰비용6만원교통비한달4만원가량입니다그외지출은생활비로40만원정도입니다그외에는돈을많이안쓰는편입니다상환계획은다른어떤말보다도월납입날짜에맞추어서성실히납부해나가면서회원여러분의믿음에누가가지않도록열심히성실납부하겠습니다믿구도와주신다면배신같은건하지않겠습니다부탁드립니다너무도급해이렇게염치불구하구글올리게되었습니다</t>
  </si>
  <si>
    <t>저축은행등급4등급입니다.작은아들전세자금투자부탁드립니다!</t>
  </si>
  <si>
    <t>휴먼비전을통해풀무원에서일하고있는직장인입니다.작은아들이중학교교사가되어올해결혼을하고대구에서생활하게되었습니다.아들의전세비용을어머니로서도와주고싶어이렇게신청합니다.부채는새마을금고에서신용대출880만원이유일합니다.</t>
  </si>
  <si>
    <t>!!상환계획!!직장-계약직-4년근무월실수령액190만원이상지출비용-현재원금이자상환금액은매달35만원입니다.생활비용-현재생활비는모두남편의수입으로지출되고있습니다.현재남편은경남산청에서감농장을운영하고있습니다.큰아들과함께지내고있는데큰아들도살림에보탬을주고있어제지출은없습니다.현재모든공과금은남편통장자동이체되어있고큰아들과남편으로부터매달70만원의생활비도받고있습니다.총수익-총지출실수령액190만원중금융권비용35만원이유일한지출입니다.만약투자자님들께서투자해주신다면성실히상환할것입니다.현명하신많은투자부탁드립니다.현재제가살고있는빌라전세(7000만원)역시제명의로되어있습니다.투자자분들께누가되는일은절대없다는것을알려드리고싶습니다.은행이자보다훨씬높고대비안정성있는투자처가될수있을것이라생각합니다.필요하시다면전세계약서도첨부할수있습니다.부탁드립니다.증빙서류는재직증명서,직장급여통장,직장의료보험,가족관계증명서신분증,등본초본모두첨부했습니다.</t>
  </si>
  <si>
    <t>깨끗이털고성실하게다시시작하겠습니다.</t>
  </si>
  <si>
    <t>대학재학중자격증을취득을위한학원수강료가필요하여대부업체에대출을받았습니다.시작은100만원이였지만일단승인이난상태이므로철없이추가대출을받았고현재300만원으로늘어난상태입니다.당장대부업체300만원을정리하고나머지는현재생활안정자금으로사용하려고합니다.대부업체대출금약1년6월동안연체된적없습니다.이곳에서많은분들이도움을주신다면깨끗이다털어버리고성실하게살고싶습니다.</t>
  </si>
  <si>
    <t>전월까지130만원에호프집매니져를했었습니다.현재이곳에작성한회사는이번에입사한회사이며실제제작년에근무하던회사인데사장님이바뀌시면서다시일해보자는제의가들어와입사하게되었습니다.월급은160만원이며아직4대보험은미가입상태입니다.구정연휴가코앞이라회사가많이바쁜관계로미뤄지고있습니다만이번달안에정규직으로될예정입니다.이미명함과실제정규직으로일은하고있으며수습기간이나계약직형태는아닙니다.160만원중식대로10~15만원사용핸드폰요금(영업특성상요금이좀많습니다)-12만원사용월세-20만원각종금융상품(주택청약,보험료)-20만원생활비-50만원계:117만원(약120만원)를제외한나머지자금이여윳돈이며위계산또한여러경우의수를생각해넉넉히계산하였습니다.성실하게상환할수있으며충분한상환능력이있습니다.</t>
  </si>
  <si>
    <t>성실히납부하여신묘년새해힘차게출발하고싶습니다!^^</t>
  </si>
  <si>
    <t>반갑습니다.현재수능온라인방송강사로일하고있구요교재제작비용을빠르게충당하기위해티비광고를보고HK상호적축은행을통해비용을마련하게되었습니다.700만원을대출받았구요저축은행이율이이렇게높은지모르고신청하게되었다가동료강사에게머니옥션을소개받고이렇게신청합니다^^.1원이라도아끼고싶은심정에머니옥션을활용하게되었구요성실한납부를약속드립니다.현실적으로매월상환금액이그리많이부담되는편은아닙니다.따라서충분히안정적으로상환이가능하구요,너무높은상호저축은행이율부담을줄이고싶습니다^^.곧태어날아들과희망찬신묘년새해를맞을수있도록투자자여러분관심과도움부탁드립니다^^!여러분들의믿음에신의를저버리는일절대없도록하겠습니다.긴글읽어주셔서감사드리고약속은꼭지켜질것이라고자신있게말씀드리겠습니다.진심으로감사드립니다.모두들새해복많이받으시구요대박나시길기도드립니다^^!</t>
  </si>
  <si>
    <t>작년기준월소득을대략적으로말씀드리겠습니다.1.재수생종합반고정페이=월250만원(기숙학원1곳,강남,일산,노원학원3곳)2.온라인방송강의고정페이=월200만원내외(최고350만,최저200만)3.고3수능대비단과학원고정페이=월400만원내외(압구정,대치,목동,평창동,마포..총6곳)(최고600만,최저400만)4.수능파이널개인과외=2개월(9월,10월)단기페이.월600만원대략적최저페이로계산했을시연봉추산액8000만원.국세청세금납부시잡힌연소득8600만원잡혔습니다.생활비로는1.부인카드및육아생활비:300만원내외,2.통신비(전화,인터넷등):40만원내외3.집관리비및기타잡비(연금,의료보험료등등):100만원내외정도사용하고있습니다.현재머니옥션에서계산된월상환금액696,701원은충분히성실하게납부할수있습니다.감사합니다(__)</t>
  </si>
  <si>
    <t>단기간생활안정자금이필요합니다.</t>
  </si>
  <si>
    <t>두아이의엄마입니다.형편이어려워져일을다닌지두달째됩니다.경기가어려워질줄알았다면조금더일찍일을나갈것을그랬네요..없는형편에주공임대아파트청약에당첨되어계약금을탈탈털어서쓰느라생활자금이바닥나버렸네요..생활자금이바닥이나도기쁘긴하네요^^일을조금일찍나갔다던가급여일이조금만빨랐어도신청안하고넘어갈일인데..급여일이25일이라아직2주정도남았네요ㅎㅎ어찌하다보니이렇게이번달정말힘들게되었습니다.작은아이분유먹고기저귀차고하는데..아직6개월입니다.한달정도생활자금융통이되면다음달부터는안정이될것같습니다.</t>
  </si>
  <si>
    <t>사업장확장으로필요한자금..</t>
  </si>
  <si>
    <t>저희업체는중국전통마사지업체로서이번에좀더좋은위치로확장이전하게되어서시설투자자금이필요합니다</t>
  </si>
  <si>
    <t>사업장위치가좋고월수입이1000정도가능한자리입니다현재기존다른대출은없습니다상환하는데는별문제가없습니다좀더입지조건이좋은자리로사업장이자리이동을하면서내부수리자금으로필요합니다투자자여러분들의소중한자금연체없이상환하도록하겠습니다</t>
  </si>
  <si>
    <t>이사비용과아들아토피치료에도움을주십시요~~~</t>
  </si>
  <si>
    <t>&lt;대출목적&gt;전세로이사할계획입니다.이사를하는가장큰이유는매월45만원씩지출되는월세비용을없애고,5살아들의아토피가점점심해져서치료목적으로남편고향인충남홍성의시댁근처에전세집을얻어이사할생각입니다.그리고현재임신6개월째로올해둘째가태어날예정입니다.충남홍성에시댁이있어서산후조리에도도움이됩니다.</t>
  </si>
  <si>
    <t>&lt;급여&gt;1.남편급여-월평균240만원통장수령건설현장에서일용직기술공으로1년6개월째근무중&lt;지출내용&gt;삼성카드보증보험180만원-매월21만원씩납입현금서비스30만원월세45만원보험50만원각종공과금20만원통신료15만원어린이집15만원식비40만원총지출액은236만원이며,현금서비스를제외하면월평균206만원이지출됩니다.나머지50여만원은남편이집과떨어져서기숙사생활을하므로남편용돈이나비상금으로쓰입니다.&lt;상환계획&gt;1.210만원-보증보험과현금서비스완납계획2.900만원-이사비용3.190만원-머니옥션수수료와출산때쓸예정입니다먼저보증보험과현금서비를해결하면매월21만원이절감되고,전세로이사를하면매월45만원이절감이되어총66만원이절감이됩니다.부채와월세비용을해결하여총지출이약140만원이됩니다.총수입240만원-총지출140만원=100만원보증보험과현금서비스를해결하면그외에부채가전혀없기때문에머니옥션상환하는데에는전혀문제가없습니다.머니옥션투자자분들께는안정적인수익이발생할수있도록원리금균등상환약속을지키며,상환일전에가상계좌로입금토록하겠습니다저희가족을위해서도와주시길부탁드립니다.</t>
  </si>
  <si>
    <t>안녕하십니까.늘감사한마음으로살고있는청년입니다.</t>
  </si>
  <si>
    <t>안녕하세요투자자님들.젊은나이에아무것도모르고사업을시작하고,고금리대출도겁없이사용하다가인생의쓴맛(?)을맛보고좌절했다가,여러분의투자로큰힘을얻고여전히열심히뛰어다니고있는청년입니다^^도움을받은지얼마되지않아다시힘을주십사글을올리는것이면목없지만,고금리의대출을받는것보단미안한마음으로도움을받고투자자님들께이자를드리는것이더낫다고판단되어이렇게다시한번도움의글을올립니다.이번대출금의사용목적은메뉴개편을위한시설투자입니다.카페를운영하면서늘느꼈지만,저희의지금주종목인커피칵테일맥주와더불어간단히즐길수있는음식을제공하면매출을올릴수있을것같습니다.조리시설을마련하고,공간을더확보해서테이블수도늘릴려구하니목돈이들어가네요ㅠㅠ정말열심히일해서투자자님들께이윤으로보답드리겠습니다.한번더도움부탁드립니다^^</t>
  </si>
  <si>
    <t>1.소득-카페에서평균월매출700만원,순수익250만원정도의소득이있습니다.세금문제로부가세신고금액은적지만매출증빙을위해매출기록을함께보내니참고해주세요^^-아버님과함께경영중인법인회사의대표로재직중입니다.연금과보험등의사유로비록무임금대표로등록중이지만,필요자금은충당해서쓰고있습니다.사업자등록증명원함께제출합니다.서울양재동하나로클럽입점예정중이니기대해주세요^^2.지출-대출금상환비용(원리금균등)으로월</t>
  </si>
  <si>
    <t>♣투자_대출_상환♣자신있는추가대출_도와주세요!!</t>
  </si>
  <si>
    <t>*2010년7월에400만원을머니옥션에서대출을받았으며,현재성실하게상환하고있습니다.긴급하게생활자금이필요하여이렇게추가대출신청하게됐습니다.추가로신청한금액중기존에있던대출건은전액상환할계획입니다.*대출금용도는차량구입과월세보증금때문입니다.차량구입은개인대개인으로구입하는거라서전액을지불해야하고요,보증금은일부는지불을했고나머지잔금이남은상태입니다.그래서두개를합한금액이제가가진현금에비해조금모자라서추가대출신청하는겁니다.낙찰이되면정말로성실하게상환을잘할것이니,투자자님들의적극적인투자부탁드립니다.</t>
  </si>
  <si>
    <t>*제가근무하는직장은엔터테인먼트이고거기서매니저일을하고있습니다.근무한지는이제1년이지났고요,월급여는기본금120으로받고있지만,저희가하는일이워낙에부수입이많은직업이라,월평균200이상정도로잡고있습니다.*현재다른부채가없는상황이라,급여대비하여추가대출까지는자신있게성실납부할수있습니다.많은투자들부탁드립니다.☆850만원신청이유는기존에있던대출금400만원대한잔금은모두상환을할계획입니다.이점꼭참고해주세요☆</t>
  </si>
  <si>
    <t>성실하게납부할자신있습니다</t>
  </si>
  <si>
    <t>대출을신청하게된이유는,연로하신친정어머니의생활자금을마련해드리고자신청하게됐습니다.홀로독립하셔서생활하시는데,아무래도연세도있으시고혼자생활하시다보니병원에갈일도많으신데다가,소소하게돈들어가는일이많은것같습니다특히이번에치과치료를받으시게돼서많은목돈이들어가게돼서급하게돈이필요하게됐습니다.저는전업주부이고,카드또한한도낮은비씨카드밖에소유하고있지않아서급하게대출을받을수있는데가대부업밖에없는데,거기보단여기가그나마안전하고이율또한낮은것같아서신청하게됐습니다.</t>
  </si>
  <si>
    <t>다른대출이나현금서비스받은금액은없습니다..총수입300관리비및가스30,,세금(전화,핸펀.인터넷)30,보육료40,보험및연금50생활비100,기타(병원비,문화비)30한달에약간씩변동은있는데수입과지출은대략이정도입니다..그닥빠듯한생활은아니라서제생활비에서충분히대출금10만원정도는갚아나갈수있다고자신합니다</t>
  </si>
  <si>
    <t>사무실이전보증금필요합니다</t>
  </si>
  <si>
    <t>기존의사무실겸숙소로사용하고있는곳을조금더넓은곳으로옮기기위해서보증금이필요합니다투자자여러분들께서도와주셨으면합니다</t>
  </si>
  <si>
    <t>*기대출:신한카드론:330만원중월25만원납입중입니다신용보증기금:3백만원중월8만6천원납입중입니다*주수입원:정수기관련a/s,필터관리등을하고있습니다한달에평균270만원가량수입이있습니다(기간이지날수록거래처가늘어남에수입은증가합니다)*지출내역:사무실월세비용40만원정도사무실유지비용등:30만원생활비:40만원통신비및교통비:25만원(별도의차량업습니다)월기대출비용:33만원월지출총금액:170만원정도입니다(100만원정도남습니다)*별도의사금융대출이나보증채무및조회조차안해봤습니다투자자분들께서투자해주신다면성실히갚아나가겠습니다</t>
  </si>
  <si>
    <t>웃을수있는행복을전해주세요~우량직군종사자입니다.</t>
  </si>
  <si>
    <t>웃을수있는자유를꿈굽니다.지난2007년잘나가던,잘다니던회사를그만두고내사업을해야겠다는욕심으로사업(여성의류쇼핑몰)을하게되었습니다.그동안모았던자금으로이래저래준비하고사업을시작하였죠.처음엔모든게순조로워보였습니다.하지만현재사업을하시는분도그렇고준비하시는분들도느끼시겠지만사업이란것은여유운영자금이어느정도준비가되어있어야한답니다.쇼핑몰광고비쪼로많은돈이필요했습니다.하지만저는여유운영자금이바닥이었고그래서처음대출이란것을하게되었습니다.그런데소득증빙이안되는상황에서대출도만만치가않았습니다.처음부터발을잘못들인것이었죠.1금융권을상상도못했고....처음부터저축은행부터대출을받기시작한것입니다.;;;;처음저축은행을받게되니그다음은사금융순이었겠죠.;;;;지금생각하면너무나짧은생각을한거같아후회됩니다.첫사업의쓴맛을보고생활고에시달려서2010년6월에재입사를결정하고현재는나름우량회사에서다시직장생활을하고있습니다.참고로4살배기아들과곧태어날애기를둔평범한아빠랍니다.대출목적은고금리대출을좀정리하고곧태어날애기출산준비자금을좀융통하기위함입니다.더이상의신용등급하락을우려해서이렇게머니옥션의도움을청하는바입니다.정중히여러투자자님들의많은관심부탁드립니다.</t>
  </si>
  <si>
    <t>---기대출참저축은행500만원(이율39%)전주저축은행500만원(이율32%)러시앤캐시190만원(이율48%)콜렉트루스모180만원(이율48%)--------------------------------------------------------몸담고있는회사는개인사생활관계로회사명을밝힐수없는점양해바라며,서울가락시장과유사한회사로대구소재지입니다.2010년6월회사재입사연봉2800만원에성과급(현금수령)따로지급받습니다.세금떼고월12개월175만원+설,추석,연말,(175만원씩</t>
  </si>
  <si>
    <t>첫대출을연체없이완벽하게상환하였습니다.성실히갚도록하겠습니다.</t>
  </si>
  <si>
    <t>살면서대출받을일이없다며다행이지만,부득이하게대출받아야하는상황이발생하게되어이렇게신청을하게되었습니다.지금현재학교방과후수업강사로있습니다.민참기관이학교에투자를하여강사는회사소속이지만계약한학교에상주하여학생들을관리하고그관리한학생들만큼의월급을받아가는체계입니다.그과정에서저의실수로인해회사에보고될인원과학교에보고될인원에서차이가발생하여그부족분에대한책임을제가져야만하는상황이어서급하게자금이필요하게되었습니다.대출용도를생활자금이라고하였는데,마땅히목적에맞는항목이없어서그렇게지정을하게되었네요.제실수인만큼,제가책임지고조용히처리를하여야만하기에이렇게대출신청을하게되었습니다.</t>
  </si>
  <si>
    <t>1.기존대출건카드론2군데1곳180만원,이자만갚고있는데만기일까지매달조금씩원금도같이갚아나갈예정입니다.원래200이었는데1월부터20만원씩원금도같이갚고있습니다.다른1곳은250여만원이고원금과이자을매달균등하게상환중입니다.저축은행한곳에300여만원의대출이있는데현재이자만갚고있는중입니다.이곳도원금을조금씩이라고갚아나갈예정입니다.씨티캐피탈쪽에조금큰금액(650만원정도)의대출금이있는데,현재3년만기로하여30여만원씩원금과이자같이갚는중입니다.올한해는카드론2군데와저축은행대출은정리하려고합니다.기대출이많지만,현재어느곳도연체없이갚아나가고있는중입니다.2.주수입금액및월고정지출내역하고있는일이가르치고있는학생수에따라금액이불규칙한데,평균200만원정도의월급을받고있습니다.미혼이어서집에서생활하다보니핸드폰요금(5~10만원안팎)및자동차기름값(20~25만원안팎)만한달에고정적으로지출이됩니다.고정지출25~35만원대출상환금매달80여만원현재이렇게매달지출되고있으며제가머니옥션에서대출을받았을경우,충분히갚을수있습니다.그리고성실히갚아나가겠습니다.</t>
  </si>
  <si>
    <t>현재거주중인집의전세금500만원이올라서대출을신청하게되었습니다.같이살고있는친누나는사고로현재는여유가안되고,제사정상현재사금융뿐이대출이되지않은상황이라염치불구하고대출을신청하게되었습니다.</t>
  </si>
  <si>
    <t>현재코스닥등록업체에서1년7개월째일하고있으며,연봉은2200정도됩니다.세금을제외하면월165~170정도됩니다.제조업에종사하고있어서많이하는달은좀더많이받습니다.채무는국민은행(3천만원),농협(777만원)머니옥션(약120)총합3900만원입니다.월상환금액은국민(75),농협(15),머니옥션(20)이렇게약110만원나가고,이대출이성사될경우월145만원이지출이됩니다.급여에서월20~30만원정도남아빠듯하겠지만,전세금을위한대출이니,잘참고상환할자신있습니다.나중엔제돈이되는거니까요.성실하게갚아가겠습니다.이미머니옥션에서2차례대출을받았습니다.1건은완납하였고,남은1건은6개월남았습니다.상환중연체는1번있었는데납입일은15일인데안타깝게16일새벽1시에입금을했습니다.연체하지않고상환하겠습니다.꼭투자부탁드립니다.</t>
  </si>
  <si>
    <t>▶햇살론재대출,저축은행고금리환승</t>
  </si>
  <si>
    <t>자취하는대학생때학자금과생활비목적으로HK저축은행에서500만원을고금리(40%)로대출받음.현재120만원남았으며졸업이후거제소재국내초일류회사에서1여년간근무하며햇살론600만원대출받아현재175만원남음.(총대출액300만원)지난주말후진사고로택시와사고가나100여만원의합의금이필요.햇살론대출175만원남은농협에재대출문의했으나기존대출액전액상환전에는힘들다고함.새희망홀씨론도햇살론잔액상환전에는힘들다고함.신용등급6등급이며연체기록없음.이번참에HK고금리도햇살론재대출또는새희망홀씨로갈아타려함.</t>
  </si>
  <si>
    <t>근속년수는1년으로상여금을포함해이번달급여250만원입금예정임.연봉은작년2000만원,올해3000만원예정임.생활비는월평균50만원정도.신분확실하고소득증빙가능.</t>
  </si>
  <si>
    <t>집을계약할건데보증금이모자라네요</t>
  </si>
  <si>
    <t>현재거주지가예치금(깔세)조금맡기고살고있는원룸인데저렴한방이다보니환경이탁하고곰팡이가생기며각종소음때문에여러모로불편해몇개월을참고살았지만보다나은집으로옮기고자합니다.현재결혼을전제로좋은만남을가지고있는이성친구가있는데결혼전에서로에대한확신을얻고자,서로월세를줄여보고자,서로바빠서자주보기힘들고,만날때마다헤어지는게아쉬워서..심사숙고끝에동거를하기로결정을했는데..미리마음에드는곳은봐뒀으나보증금이부족합니다.이렇게신청글을작성하기전에다른분들의사연을쭉훑어봤는데너무나다급해서절박한심정으로돈을애타게구하는분들이많네요.그런분들에비하면제고민따위는고민축에도못들런지는모르겠지만요즘제주위를둘러보면친구들은모두들장가가서이쁜아들딸낳고가정을꾸려잘살고있던데..저는그게너무나도부럽습니다.해서당장이라도결혼을하고싶은데결혼이란게두사람의마음만으로되는것도아니고지금사정으로결혼을하자니배우자를고생시킬게불을보듯뻔해서지금보다열심히일하고,저축하고,절약하고살면서최대한빨리기반을다져서멋지게프로포즈도하고싶네요^^;;대출은어떻게갚아나갈것인지부터계획하고받아야된다생각합니다.정성껏갚아나갈생각이오니도움을주시면대단히감사하겠습니다^^</t>
  </si>
  <si>
    <t>직장은식품취급물류센터야간파트로월평균160~180만을받습니다.지출은적금/보험70만전화요금10만이상(스마트폰이라요금부담;;)현재거주지월세35+전기세/가스비5~10정도.매월남는돈이50정도이며..이사후엔월세가줄어서충분히부담없이,연체없이잘갚아나갈수있다고자부합니다.현재정직원이지만4대보험은하지않고있는데그사유는..전에다니던직장에서약2년이상을근무하던중회사사정이어려워부득이하게인원감축을했는데저도퇴사를하게되어서그에대한고용보험을몇개월째받느라고4대보험가입을하지않았습니다.심사시착오없으시길바라며..좋은결과기다리겠습니다^^</t>
  </si>
  <si>
    <t>이사비용이모자라대출신청합니다</t>
  </si>
  <si>
    <t>5월초에집이만기라서이사를가야하는데요현재이사갈집에계약금과이사비용등이모자라서대출신청합니다신용이무엇보다도중요하단걸알고있기에은행대출이자도미리냈음냈지절대연체한적한번도없습니다믿고투자해주신다면열심히갚아나가겠습니다</t>
  </si>
  <si>
    <t>지출은은행이자10만원월세36만원공과금30만원보험(자녀,부부.어머니)42만원카드는매달쓰기따라틀려서요대략100만원정도요(출장일이다보니기름값등생활비는카드로씁니다)기본적으로매달나가는지출입니다</t>
  </si>
  <si>
    <t>아버지와함께노래방을운영하고있습니다.언제까지이렇게노래방을운영하며저의미래를보장할수없다는생각을하고인터넷쇼핑몰을오픈했습니다.품목은성인용품입니다.약3년간온라인광고프리랜서로활동을했었기에광고에는어느정도자신이있는이유입니다.광고계획을세워둔상태이며광고비용도로대출을받기를원합니다.현제어떤금융기관에도연체나불량건이없으며,저에게위대출금역시크게부담이가는금액이아니기때문에성실한상환으로투자자님들께보답하겠습니다.</t>
  </si>
  <si>
    <t>저는지금작은핸드폰가게를운영하고있습니다작년에욕심을내서쇼핑몰도같이운영하며서한곳에서버는돈을한곳으로메꾸게되는일이거의6개월정도되어가다보니,이렇게대출을하게되었습니다지금대출은신협)특례보증천만원(6%)-이자만매달6만원씩갚고있습니다기업은행)캠코전환550만원(11%)-원리금균등으로매달12만원씩ibk캐피탈)250만원(30%)-1년-원리금균등으로50만원씩이제5개월남았습니다</t>
  </si>
  <si>
    <t>가게수입은200만원정도됩니다(조금넘을때도있구요)지출월세-25만원핸드폰-10만원인터넷,가게전화-5만원수도세-전기세-5만원차비,&amp;#48166;갑기타등등-20만원신협특례보증갚기위한적금-10만원위대출변제금월-68만원몇개월동안지출을최대한으로줄인금액인데도사업영위하기가힘이드네요그래서몇달전부턴아침8시부터밤10시까지일하고있는데도한달에버는돈을한달에다지출하는결과를낫고있습니다대출을해주신다면일단이자율이높은캐피탈250을갚아버리고나머지150만원으론사업자금으로쓸계획입니다캐피탈에서대출이된다고는하던데,1년정도겨우등급조금이라도올려놔서신용등급을다시올리기가너무어려운걸알기에이렇게투자자님들에게부탁드립니다위대출모두연체없이잘갚아나가고있구요핸드폰이나인터넷같은사소한연체도없습니다그러니투자해주신다면연체는절대없을꺼니깐믿어주세요저도성실이납부해서빚이어느정도탕감되면저같은분들을작게나마도와줄수있는투자자로나서고싶습니다도와주세요,투자자님들이제마지막희망입니다</t>
  </si>
  <si>
    <t>안녕하세요..이번에집안사정상부득의하게이사를하게되었습니다..방보증금을마련하는데목돈이필요한데목돈이여유치않아서.사금융보다는저금리로투자자님들의도움을얻고자이렇게머니옥션에신청하게되었습니다...연체없이성실하게상환하겠습니다..투자자님들의많은투자부탁드립니다.</t>
  </si>
  <si>
    <t>현재사금융러시앤캐쉬150산와머니200대출건이있습니다..두건다원리금균등상환방식금리43%때구요..달달이상환금두건해서22만원씩상환중입니다..그외에대출건은없습니다..현재월급은4대보험공제하고실수령액140만원입니다.한달지출이사금융상환비22만원핸드폰8만원각종공과금및생활비30만원을제외하고80만원정도여유돈이되며위의대출이성사되면연체없이충분히상환할수있습니다.절대연체되지않고성실히상환할것을약속드립니다..</t>
  </si>
  <si>
    <t>(신용등급향상목적)투자자님들!확실한상환약속드립니다</t>
  </si>
  <si>
    <t>현재농협및저축은행3곳을이용중입니다.2곳의700만원정도는이번달내로상환이가능할것같아최근한곳400만원정도가부족할것같아신용등급향상을위해없애고싶습니다.머니옥션은기록이남지않는다하여신청하여나머지1곳을없애고이자율도낮추고신용등급도향상하려합니다~투자자님들의많은관심부탁드립니다.</t>
  </si>
  <si>
    <t>현저축은행300만400만400만원있고요모두44%이율입니다,2곳은이제이달중변제예정이고요나머지1곳도이제신용도와더불어너무고리라갚고이자율도낮추고신용도를올리려합니다.2곳변제시월DTI비율이이걸포함해도40%대까지낮아집니다.그러므로24개월상환에는전혀무리가없을것같습니다.이점감안하시고꼭투자해주시길부탁드립니다,투자자님들의많은도움부탁드립니다.현월급여210만원적금10만원농협대출1700만원에대한매달상환비이자2만,7만,원금+이자29만(이자2건은만기상환이라이자만납부중입니다.)학자금대출남은금액100만원에대한상환4만원저축은행세곳21만+15만+21만=57만원정도납부중입니다.금융상환비총액97~98만(2곳변제시60만으로변경됨)생활비보험총15만납부중휴대폰요금8만원주유비=20만원총금액=143만원생활비는부모님같이생활이라크게들어가는돈없습니다.60만원정도남은돈은용돈및생활비겸남은돈조금씩모아비상금으로모아가고있습니다.(돈을갚고나면남은돈은100~150만원정도됩니다)위에저축은행세곳중2개는이달중변제목적이므로나머지한곳만대환하면신용도향상에큰도움이될것같습니다.투자자님들의많은도움부탁드립니다.</t>
  </si>
  <si>
    <t>이번에이사를하게되어서가지고있는돈을다썼습니다.그래서생활자금이턱없이부족하여이렇게대출신청을하게되었읍니다.</t>
  </si>
  <si>
    <t>현재러시캐쉬,산와머니각각150만원씩빌려서1년6개월동안빠짐없이상환을했구요잔금이얼마안남은상태입니다.직장은어머니가하시는회사에일하고있고요김공장인데영업을하고있습니다.급여는월200매달5일에현금수령하고요,지출은이자납입12만원핸드폰10만원식대포함고정지출은50십만원정도됩니다.100만원에서150만원정도여유자금이있어상환능력이있다고생각됩니다.성실하게일해서반드시상환하겠습니다.</t>
  </si>
  <si>
    <t>원룸으로옮길려구해요,,믿었던지인이어렵다하네요</t>
  </si>
  <si>
    <t>저번주대출신청을했다가주말까지만기다려달라던지인이여유가없다고하네요....저는가게하는지인을위해대출까지받아서빌려주었는데막상내가필요하니,,,참세상이너무힘드네요저번주투자해주신분들께죄송하구요다시한번이렇게신청을하게되엇습니다.직장관계로조그만원룸을하나알아볼려구합니다..부모님께신세지기도죄송하구요...</t>
  </si>
  <si>
    <t>벌써3번째머니옥션을이용하게되는군요..그동안나름성실히상환했구요...이번건도성사만되면열심히상환하겠습니다.</t>
  </si>
  <si>
    <t>생활자금및방값</t>
  </si>
  <si>
    <t>안녕하세요..저는집은부산이고직장은현제인천이며기숙사생활을하고있습니다.현제기숙사를나가야되서..회사근처에원룸을잡으려고합니다..아무리싼집을얻으려고돌아다녀도..돈이모자라서이렇게신청합니다.많은도움부탁드립니다</t>
  </si>
  <si>
    <t>제가단기대출신청한이유가깔끔하고빠르게상환하기위해서입니다.매월중순월급날인데매월말일꼬박꼬박입금하여도움주신분들에게누가되지안도록하겠습니다.정해진날짜에확실히철저히상환하겠습니다.많은도움부탁드립니다.</t>
  </si>
  <si>
    <t>사금융탈피하고싶습니다</t>
  </si>
  <si>
    <t>2009년2월부모님의사업체경영난과함께소유하고계신부동산마저경매에넘어가는상황이발생하여부모님의임시거처를마련하고자이사비용및보증금명목으로사금융700만원대출을받았습니다.대출시점부터약2년이란시간동안매월27만원정도의사금융이자를단한번의연체없이정상적으로이자만납입하던중머니옥션을알게되었고빠른시일에대출금700만원을상환하고싶은데큰돈이모이질않고다른채무건들이많아이자만납입하고있습니다.많은투자자님들께서저의큰소망을널리헤아려주시고많은도움을청합니다.현재상황주수입(급여소득자):월280만원(연소득3,600만원)부수입(인센티브):월70만원(매월상이하나최소70원)부수입(판공비):월50만원(거래처영업상담목적으로발생되나매월25만원씩은개인지출가능)부수입(야간알바(대리운전):일순수입5만원,월약25일근무통계적으로수입이많은편이나월급은직접생활비로충당하고나머지부분에서매월대출금에대한이자및원금상환중입니다(약150만원정도소요)</t>
  </si>
  <si>
    <t>현재부채상황(2011년3월15일현재)1.우리은행(자산관리공사전환대출환승론)-약정금액:15,390,000/현재잔액:5,459,000-최초약정일:2009년2월9일/36개월-원금및이자상환일:9일/연이율7%-월상환액:540,000-약정일로부터단한번도연체사실없음2.농협(저신용자생계형보증서대출)-약정금액:4,000,000/현재잔액1,980,000-최초약정일:2009년9,14일/36개월-원금및이자상환일:14일/연이율9.36-월상환액:150,000-약정일로부터단한번도연체사실없음3.시티파이낸셜(신용대출)-약정금액:8,000,000/현재잔액16만원-연체없음4.국민은행(마이너스신용대출2건)-약정금액:9,000,000/현재잔액7,621,000-원금및이자상환일:15일/연이율15%5년분할상환-월상환액:250,000-약정일로부터단한번도연체사실없음원래마이너스신용대출로써매월이자만상환하였으나만기10년이되어서더이상연장불가5년상환으로전환-연체없음-약정금액:4,500,000/현재잔액4,500,000-이자상환일:매월2주토요일-월이자납입액:45,000상기건또한마이너스대출로써현재의자금사정으로는매월원금에대한일부상환이어렵다는판단아래위우리은행완납시점시매월원금이자상환예정(2012년2월경예상)5.새마을금고(임대아파트담보보증금대출)-약정금액:14,700,000/현재잔액:13,900,000-최초약정일:2010년5월/연이율8%-원금및이자상환일:매월말일-월상환액:180,000매월이자비중8만원/원금상환10만원-연체없음6.러쉬앤캐쉬-약정금액:7,000.000/현재잔액6,900,000-최초약정일:2009년2월/연이율45%-이자납입일:15일-월이자납입액:270,000현재약2년간이자만정상적으로납입하고있습니다연체사실없음종합정리(채무)우리은행:5,459,000농협:1,980,000시티:160,000국민:12,271,000새마을:13,920,000금융권합계:33,790,000러쉬:7,000,000월평균원금및이자상환금액:약1,200,000정도2년전아파트담보대출에대한이자미납연체로신용이10등급까지떨어져있었습니다.그이후신용에대한중요성을늦게나마인지하고소유아파트정리후에신용관리를최우선과제로삼았습니다.현재거래중인대출건에대하여연체없이정상적으로관리하여3개신용관리회사가입하여신용등급상향조정에제나름대로열심히관리한봐현재크레딧,마이크레딧은8등급.올크레딧은7등급으로상향조정되었습니다.나름대로노력한댓가라고생각하지만아직도갈길이멀기에많은투자자님들의투자를간절히바랍니다</t>
  </si>
  <si>
    <t>생활안정을위해꼭도와주십시요.</t>
  </si>
  <si>
    <t>처음머니옥션의도움을받아이사문제를해결하였습니다.투자자님들께정말감사하게생각합니다^^급한대로이사는잘해결되었으나고금리대출건때문에다시한번도움을청합니다.앞전에상환에상환일자가일요일이라서생각없이딱하루씩연체를2번하게되었습니다.그외엔연체없이잘상환했구요,이번에꼭도움을주신다면,상환일이공휴일이더라도연체없이꼭상환하겠습니다.고금리에서벗어날수있도록꼭좀도와주십시요ㅠㅠ러시앤캐시:400만원미즈사랑:450만원총850만원상환계획입니다.현재부채상황1.국민은행:680만원2.국민카드론:800만원3.러시앤캐시:400만원4.미즈사랑:450만원</t>
  </si>
  <si>
    <t>회사에서국비훈련기관관리업무및경리업무를하며직책은"실장"이며근무한지7년째되었습니다.급여:월200만원에관리수당50~100만원정도(평균270만원)생활비:100만원(적금:30만원,보험금:10만원,통신비:10만원,기타교통,식대생활비:50만원)부모님:50만원대출금:80만원대출성사시고금리대출금은상환하고부모님드리는돈과생활비를조금줄이면월상환액은충분합니다.한번더도움주시길진심으로부탁드리며꼭믿음으로보답하겠습니다.</t>
  </si>
  <si>
    <t>이땅에든든한나무가되고싶습니다.</t>
  </si>
  <si>
    <t>집을전세로옮기게됐는데보증금이좀부족합니다.500만원이부족해이렇게신청하게되었습니다</t>
  </si>
  <si>
    <t>현재경기도수원에있는(주)세창기업이라는법인중소업체에서3년5개월째근무중에있습니다.월급은200만원으로세금은따로회사에서내줍니다.4대보험에가입되어있으며급여일은매달10일입니다.현재월세에살고있는데전세로옮기면매달나가던30만원이남게되고개인적인생활비로매달50만원정도지출되고있습니다.상환은1년에걸쳐서균등분활상환방식이었으면합니다.월급에서50만원정도는매달상환할수있습니다.좋은결과가있었으면합니다.</t>
  </si>
  <si>
    <t>한번더믿고투자해주세요.성실상환하겠습니다.</t>
  </si>
  <si>
    <t>8년째교사(정규직)로근무하고있습니다.지난해육아휴직기간중에친정어머니의부채문제해결때문에이곳의도움을받았습니다.지금까지물론단하루도연체없이모든돈을상환했으며,앞으로도성실하게상환할예정입니다.살다보니뜻하지않게돈이필요한일이많이생기네요.이곳의도움으로신용등급도향상되었구요.마지막으로한번더도움을청합니다.도움을구하는이유는친정아버지의수술비때문입니다.육아휴직과어머니의부채문제로계속돈이들어가다보니보험하나없는아버지의수술비를구하기가어렵네요.예전에사금융조회기록으로신용정보사중에한곳의점수가너무낮아제도권이용이아직은꺼려지는형편입니다.3월1일자로복직하였으니돈이모아지는대로조기상환도약속드립니다.도움을구합니다.</t>
  </si>
  <si>
    <t>남편(정규직교사+시간강사)과제수입이합쳐서550만원입니다.그리고제가고정적으로지출하는대출이자가50여만원입니다.아기어린이집비용40만원,관리비와생활비120만원정도입니다.여기서도움주신분들에게매달상환하는것이69만원입니다.그리고4월에는교사상여금이지급되므로600만원정도의여유자금도생깁니다.지금살고있는집도배우자자가(시세2억7천만원)이며담보대출은없습니다.제가받은담보대출은농협대출에포함되어있으며퇴직금담보대출입니다.제가작년까지휴직이었지만올해3월부터출근을하여고정적인수입이있으므로절대연체걱정은안하셔도됩니다.믿고투자해주세요.절대연체하거나하는일은없습니다.제가다시등록하는이유는담당자분이소득란에직장인이므로제소득만기재하여햐한다하여그것때문에다시글을올립니다.투자부탁드립니다.</t>
  </si>
  <si>
    <t>4번째대출신청입니다.두번은완납했고한번은이제반남았습니다.</t>
  </si>
  <si>
    <t>사업자금을신청합니다.이미3번에대출을받았는데또대출신청을하게되어좀민망합니다.요즘경기가바닥을치고있어미수금회수에좀애로를겪고있습니다.들어가야할비용은많고미수금회수는어렵고그렇다고결제할부분을미룰순없고...미수금은받기어려운돈과받을수는있는데좀미루어지는돈두가지가있는데제경우는후자에속합니다.3번의연이은낙찰로많은도움을받았습니다.다시한번도움부탁드립니다..</t>
  </si>
  <si>
    <t>1.기존채무-우리은행전세대출/잔액800만원/월이자비용약13만원-국민은행마이너스통장/잔액900만원/월이자비용약9만원-국민은행청약부금담보대출/잔액300만원/월이자비용약2만원-머니옥션/잔액약500만원/월균등상환액약98만원-현대캐피탈/잔액900만원/월균등상환액약40만원-롯데캐피탈/잔액약300만원/월균등상환액약30만원-월원금및이자비용약192만원2.사업종류:실사출력,옥외광고업과상업용전광판운영3.주수입원:실사출력(월300만),인쇄(월200만),전광판광고(월800만)4.고정지출:사무실월세50만원,아파트월세40만원,전광판부착건물임대료월200만원,직원급여월100만+수당,경비50만원5.상환계획:기존채무로인해원금및이자비용이월192만원정도들어가고고정비용이월440만원가까이들어가기때문에상환에어려움을겪지않을까우려하실수도있습니다.월매출액이약1300만원정도로고정비용과채무상환에들어가는비용약630만원을제하고자재비등소모경비를계산하여도월400여만원의수익이나오고있어상환에는무리가없습니다.제가세번에걸쳐총3천만원의투자를받으면서투자자님들에게많은도움을받았습니다.첫낙찰일인2009년8월이후로지금까지단하루의연체없이상환해오고있습니다.믿고투자해주시면감사하겠습니다.</t>
  </si>
  <si>
    <t>사업자금대출신청합니다~도와주세요~</t>
  </si>
  <si>
    <t>안녕하세요~~저는1년6개월째PC방을운영해오고있습니다.대출목적을간략히말씀드리자면2009년10월에PC방운영을시작하여꽤괜찮은수익을냈습니다.그러다가2010년4월경에그동안의수익금과소상공인대출로핸드폰매장을열게됐습니다.하지만2010년가을경에핸드폰업계가대폭적으로위축되면서핸드폰매장쪽에적자가발생하기시작했고,PC방에서벌어서핸드폰매장에메꾸는식으로겨울을났습니다.그러다가올해2월경에PC방근처에경쟁PC방이생겼고,PC방매출이떨어지게됐고,PC업그레이드및리뉴얼이필요하게됐습니다.그래서올해3월에핸드폰매장을정리하고,그자금과캐피탈대출을통해리뉴얼을하게되었는데하다보니자금이다소모자르게되어이렇게대출을신청하게되었습니다.부디도와주십시오.</t>
  </si>
  <si>
    <t>다른대출은소상공인지원대출2010년4월경농협2천만원3년만기상환월이자10만원정도롯데캐피탈2011년3월1천만원3년원리금균등상환월43만원정도가있습니다.주수입은PC방이고요,현금장사이다보니소득증빙이현실과많이다릅니다.대략말씀드리자면매출이떨어지기전에는월평균1900정도의매출에월평균1100정도의지출로순이익800정도였지만,현재는월평균매출1500,월평균지출1000정도고,순이익500정도입니다.고정지출내역은집세100만원대출상환금53만원생활비130만원공과금40만원교육비50만원기타50만원합423만원입니다.머니옥션을통해대출받을경우월45만+423=467만원순수익에서고정지출+지출금하더라도월평균순수익을넘지않는데다가투자로인한PC방매출증가가되면순수익이더올라갈테니상환하는데아무지장없습니다.연체하지않고잘상환할자신있으니도와주세요~~</t>
  </si>
  <si>
    <t>핸폰요금위해신청합니다.</t>
  </si>
  <si>
    <t>지인에게핸폰명의를빌여주었는대저에게돌아온건요금뿐입니다.지인은연락도안돼는상황입니다.그래서핸폰요금을갑기위해신청합니다.</t>
  </si>
  <si>
    <t>저는현제알바를하고있습니다.급여일은매월18일이며현금수령이고월60~65만원을받고있습니다.제용돈20만원을제외하고는쓸일이없습니다.연체없이잘상환하겠습니다.</t>
  </si>
  <si>
    <t>많은관심과투자부탁드리며성실한납부약속드립니다.</t>
  </si>
  <si>
    <t>-장남과장녀로만나결혼을해서생활하다가몇년전부모님의료비(장인뇌경색,부친허리수술지체장애2급)와자녀양육(13세,11세)지출때문에신용등급이많이안좋아져서투자분들의도움을받으러이곳까지왔습니다.지금은조금나아졌지만저의치과비용때문에도움을받고자합니다.(1~2년틀니를맞춰서생활했지만지금은불편해서다시고정합니다.)</t>
  </si>
  <si>
    <t>1.기존대출-우리은행450만원정도남음매월11만원정도납부-하나은행500만원매월55000원납부-KB은행650만원정도남음매월16만원정도납부2.공통-수입은근로소득월320~340만원정도-개인핸드폰4~5만원정도-각종공과금,교육비(70~90만원)3.상환계획-급여받으면제일먼저상환할것을약속하며-앞으로퇴직금중간정산실시하면신청해서받고그러면생활이나아져서상환하는데더욱여유가생겨성실히이행하는데어려움이없음</t>
  </si>
  <si>
    <t>신용문제해결하고싶습니다</t>
  </si>
  <si>
    <t>대출문의했었는데원하는백만원이채워지지않아다시들리게되었습니다약1년전제명의로아는동생에게휴대폰을개통해주었습니다몇달쯤은자주만나기도하고착실하게요금을납부하는듯했습니다생각해보니연락안하지꽤되었는데장기미납이되었다고연락이왔더군요...보증보험사로넘어간상태인데오래방치하면신용에악영향을끼칠것같아빨리해결하고싶습니다왜이제서야연락이왔는지모르겠습니다다제가미련해서생긴일이지만후회해봐도늦었더군요휴대폰미납금은약50만원입니다전에올릴때만해도8등급이였는데몇일사이에9등급이되었네요...</t>
  </si>
  <si>
    <t>전에올렸을때는직장이없었습니다지금도직장이라하기엔좀그렇지만PC방에서다시일하게되었어요일자리가있어야더믿음을가져주실것같고이런일이생기고보니정말뜻하지않게돈이필요할때가있구나해서오래쉬지않고계속일을해야겠단생각이들었습니다최대한빨리일을시작하는것이좋을것같아집근처PC방에서일하게되었고요월급은야간120만원입니다오후7시부터오전5시까지열심히일하면서성실하게갚아나갈테니믿어주셨으면감사하겠습니다</t>
  </si>
  <si>
    <t>성실히납부하겠습니다도와주세요.</t>
  </si>
  <si>
    <t>현재배달전문점을운영하고있습니다.광고비등.운영자금으로쓸려고합니다.</t>
  </si>
  <si>
    <t>저의지출은임대료40만통신비10만광고비35만전기세10만알바생:70만이정도이구요대출은자동차할부현대캐피탈1000만원정도있고요차는아버지께서타고다니십니다.아버지가할부금상환하시구요잔액은470정도남아있는걸로압니다.전일수를빌린게있구요천만원빌려서(100일)하루에12만원씩내고있습니다5월2일날끝나구요또일수를쓰자니하루에12만원이부담이되서요이렇게머니옥션을알게되서도움을받고자신청하게되었습니다.배달전문점이라카드매출이많지는않지만카드매출은50~70정도되구요믿고도와주시면실망시켜드리지않고성실하게갚아가겟습니다.부탁드립니다도와주세요.</t>
  </si>
  <si>
    <t>아부지티브이를사드리려합니다...</t>
  </si>
  <si>
    <t>안녕하세요...그냥평범하세직장생활하는젊은친구입니다...아부지가혼자사시는데...티브이가고장났다고하셔가지구요...티브이를사드려야하는데여유돈도없고이곳에도움을요청합니다...</t>
  </si>
  <si>
    <t>6개월안에무조건상환하겠습니다...겨울에적금탑니다...상환못하믄제손에장을지지도록하겠습니다...</t>
  </si>
  <si>
    <t>한순간의잘못된생각으로...</t>
  </si>
  <si>
    <t>올해1월금융쪽에서일을하는친구로부터좋은투자정보를받았습니다.500만원을투자하면6개월뒤쯤되면500-1000만원정도이익을본다는말에혹했습니다.여유자금이없던저로써는친구를믿고기회다싶어서개인사채를손을되고말았습니다.이익을보면금방갚을수있을꺼라는생각에괜찮다고생각했었습니다.1월당시대출중개업자들로인하여조회건수과다로금융쪽에서는대출이힘들어서어쩔수없이개인사채를받게되었는데,저투자한돈이3개월만에날라가버렸습니다..이자는갚아나가고있는데개인사채이자가비싸하루하루가너무버겁습니다.제발도와주세요..성실히납부하겠습니다..</t>
  </si>
  <si>
    <t>기존대출은수협햇살론530만원,프라임저축은행300만원,개인사채500만원총1330만원있습니다.월급여는150만원이며,원리금균등상환으로수협12만원,프라임저축은행10만원을갚아나가고있는데,개인사채이자가너무비싸한달에원금은못갚고이자만한달에30만원씩내고있습니다.총52만원.이케이맨파워라는주식회사에서총무과에서일하며입사한지2년이다되어가고있으며,직급은아직사원입니다.식대와교통비가지원되며,통신료만10만원정도나갑니다.한순간의잘못된생각으로너무후회가막심합니다.믿고도와주시는만큼성실한납부약속드리겠습니다.</t>
  </si>
  <si>
    <t>떳떳한가장이될수있게여러분들께서좀도와주세요.간곡히부탁드립니다.</t>
  </si>
  <si>
    <t>대출개기는급한생활자금문제로문의드립니다.3개월전에한번문의드렸는데근로개월수가모자라서자격요건이안되어서다시한번여러분들께간곡히부탁드립니다.전에일하던데서월급을3개월치를받지못해서지금저의집안사정이많이어려운상황입니다.구구절절길게는적지않겠읍니다.핑게아닌핑게가될것같았어요...하지만여러분들의한분한분들의큰힘을모아저의가족이전처럼한달한달편하게살수있도록도와주시면그고마움을평생잊지않고살겠읍니다.부탁드립니다.감사합니다.</t>
  </si>
  <si>
    <t>기존대출.러시앤케시250만있고요다른대출은없읍니다.매월원금과이자랑같이15만정도들어갑니다2달갚았구요이자율은38%입니다.고정수입은제월급평균230~240입니다.월고정지출은러시15만.가족보험40만정도.제용돈15만.차비5만.의료보험료4만정도.통신비3개15만정도.큰애학원비15만.둘째.셋째.어린이집한달28만.세금5만어머니용돈10만.생활비40만.이렇게해서한달고정지출은190만원들어가구있으니깐여러분들이도와주시면원금과이자충분히갚을수있읍니다.그러니제발한번만도와주십시요.</t>
  </si>
  <si>
    <t>금융상환의목적으로이자율이너무높아경매에신청하엿읍니다</t>
  </si>
  <si>
    <t>매월말일월급수령합니다..1..2일정도상환날짜잡고싶고요상환날짜에맞게끔열심이하겠읍니다</t>
  </si>
  <si>
    <t>첫번째성실히완납하고재대출희망합니다</t>
  </si>
  <si>
    <t>월급여190만원통신비및유류비40만원식비및기타생활비50만원등매월원리금균등상환도문제없이상환이가능합니다</t>
  </si>
  <si>
    <t>상환약속꼭지킵니다</t>
  </si>
  <si>
    <t>월1.700.000정도급여를수령합니다기존에러쉬앤캐쉬백오십정도남은대출을다갚고지금치아(앞니가빠져서)임시치아를하고있는데임블란트치료를위해서돈이꼭필요합니다</t>
  </si>
  <si>
    <t>러쉬앤캐쉬백오십정도대출이있음니다이자만38%이상지출원래2.000.000받았는데원금*이자합해서127.000정도나감니다우리카드론3.000.000받았는데..500.000만원정도남아있음니다원금83.334이자10.754정도나가고있음니다</t>
  </si>
  <si>
    <t>제가조그맣게교습소를운영하고있습니다.처음계획과달리돈이여기저기쓸곳이많아지네요..지금은당장추워지고있는데난방기구하나없으니..여름은더워도부채질하면서학생들에게미안하다며넘어갔지만겨울이되면정말어쩌나막막하네요..애들한테아이스크림몇개당당히사줄형편도안되네요ㅠㅠ부탁드립니다..도와주십시오..</t>
  </si>
  <si>
    <t>현재지출월세50만원학원운영비1달기준50만원대부업체이자납입약40만원핸드폰비5만원생활비한달에거의차비만사용하고있음.상환계획월15만원씩머니옥션에상환하고,월세50,대부업체상환으로40~50만원하면운영자금제외하고빠듯하지만머니옥션상환문제없습니다.지금현재16명의학생을가르치고있고아이들도꾸준히늘고있습니다.지금당장이힘들어서더많은아이들을놓치고싶지않습니다.연체기록하나도없고요.머니옥션에서대출받으면최우선적으로상환을약속드리겠습니다.상환걱정은하지않으셔도됩니다.믿어주십시오!!</t>
  </si>
  <si>
    <t>현금서비스를정리하고싶어서신청합니다.</t>
  </si>
  <si>
    <t>현재신용카드가4장있는데현금서비스금액을다합치면400만원가까이되서부담이됩니다.결제일맞추기도까다롭기도해서머니옥션을통해대출받은금액으로현금서비스를다정리하고카드수를줄이려고합니다.</t>
  </si>
  <si>
    <t>지금까지카드나대출연체된적은단하루도없습니다.마찬가지로당연히머니옥션을통해지원받은금액은무조건연체없이상환하는것이당연하다고생각합니다.직장도안정적이고요,상환에대한것은100%신용하셔도됩니다.우연히알게된머니옥션에부탁하게되었습니다.잘부탁드립니다.</t>
  </si>
  <si>
    <t>사업시설물교체로인해자금이필요합니다</t>
  </si>
  <si>
    <t>안녕하세요부산에서pc방을운영하고있는업주입니다.이번에인테리어일부공사및컴퓨터업그레이드계획이있어현재제자금으론모든시설교환비를충당하지못해신청하게되었습니다.특히pc방업은시설교환하는시기가매우민감합니다투자시기를놓친다면저에겐큰손실이생길것입니다.투자자님들에연체없이채무상환갈것을약속합니다많은지원부탁드리겠습니다.</t>
  </si>
  <si>
    <t>상환부분현재제부채상황은학자금대출부산은행500만원이있고거치기간이2012년까지라이자약3만원가량매월납부하고있고그외에는없습니다.수익부분사업자를2010년12월5일에낸상태라12월한달분만올해신고가되어120만원으로종소세신고되어있고감가상각비제외하고평균150만원순익이남는습니다상환계획부모님과같이거주하기때문에기타지출도작고교통비및통신비상환금액3만원을제외고도100만이상여유자금이있기때문에위금액을상환하는데아무문제가없다고생각합니다.</t>
  </si>
  <si>
    <t>4금융상환목적</t>
  </si>
  <si>
    <t>4금융이율이비싸서환승차가입하게되었습니다.</t>
  </si>
  <si>
    <t>정말성심성의것말그대로신용으로보답하겠습니다.아시다시피직장도튼실하고앞으론성실하게갚도록할터이니투자하시면정말로고맙게생활하겠습니다.</t>
  </si>
  <si>
    <t>신용등급을높일수있게투자부탁드립니다.</t>
  </si>
  <si>
    <t>안녕하세요.현재저는직장에다니다육아문제로퇴직하여집에서웹디자인일을하고있습니다.한회사소속은아니고세군데정도의업체에서일을받아서하기때문에세곳회사명의로들어온급여내역이통장에찍혀있습니다.저에신용등급이낮아지게된이유는몇년전갑작스런부모님의사고로여기저기목돈들어갈일이많았습니다.대학교에재학중이었던저에게대출을해줄곳은사금융밖에없었습니다.(예전에이미다상환완료)그때처음으로대출이란걸받게되었고그처음단추를잘못끼운저는직장을구해도예전사금융기록때문에1금융권에서대출을받을수가없었습니다.그래서악순환이반복되었고..그땐신용등급이런거생각도못했습니다.현재는결혼을하고한아이의엄마가됐지만낮은신용등급은여러가지큰제약으로작용하더군요.신용등급상승과고금리이자의저리화를위해투자자님들께고개숙여도움을청합니다.금융대출1건줄여서신용등급을조금이나마향상하고자합니다.</t>
  </si>
  <si>
    <t>[상환계획]#.투자금사용계획1.1,500,000만원=&gt;아주캐피탈완납2.3,500,000만원=&gt;카드론완납사금융상환을먼저하는게순서이지만우선캐피탈과카드론을완납하여금융권대출건수를2건감소하면신용등급이지금보다올라갈것이라생각됩니다.머니옥션투자자분들께는안정적인수익이발생할수있도록원리금균등상환약속을지키며,상환일전에가상계좌로입금토록하겠습니다.그이후에신용등급이올라가면,사금융부분은금융권으로대환하고자합니다.도와주시길부탁드립니다.(현재는프리랜서지만8월달부터소속직원으로변경.직장인대출가능)1.기존대출내역-기업은행근로자생활안정기금대출:4,994,264원남음,3.4%-현대캐피탈:7,945,000원-아주캐피탈(자동차):1,512,000원-한국씨티은행:7,988,000원-미즈사랑:3,000,000원-산와머니:3,000,000원-카드론(최근):3,500,000원2.기존대출건월상환내역(원금과이자)-기업은행:130,000원씩(원리금균등상환)-현대캐피탈:156,707원(원리금균등상환)-아주캐피탈:31,559원(원리금균등상환)-한국씨티은행:101,363원(원리금균등상환)-미즈사랑:120,000원(이자만납입)-산와머니:108,000원(이자만납입)=&gt;총:647,629원3.수입내용1)주수입원:배우자사업장및본인프리랜서웹디자인2)주수입금액-고정수입:배우자2,000,000원(직원급여및임대료세금제외한금액)본인2,000,000원-평균수입:4,000,000원3)월고정지출-사업자대출(배우자명의):250,000원-카드값(배우자명의):1,500,000원(식대,생활비포함)-아파트관리비및전기가스:300,000원-부채상환(본인):650,000원-기타비용(보험료,핸드폰비등):300,000원-총계:3,000,000원4.대출후상환계획1)월평균수입(4,000,000)-월고정지출(3,000,000)=1,000,0002)기존월상환금액=647,629원3)예상여유자금=1,000,000원4)5,000,000원24개월대출시예상월상환금=292,593원</t>
  </si>
  <si>
    <t>현재긴급한생활자금이필요하여,요청드립니다.현재제명의의아파트1억1천만원있으며,기대출6,000만원있습니다.추후아파트처분할계획입니다.급여는월210만원입니다.</t>
  </si>
  <si>
    <t>1.주수입내역-수입이불규칙할시평균금액기재월210만원2.월고정지출내역-기대출상환금액,휴대폰요금,식대,임대료등고정적으로지출하는내역모두기재기대출상환월130만원3.대출이후상환계획-수입대비고정지출내역을제외한금액을예로들어기재추후재산처분하여상환할계획</t>
  </si>
  <si>
    <t>갑작스런동생수술비마련을위해대출신청합니다</t>
  </si>
  <si>
    <t>직장인이고4대보험근무년수5년건축설계하고잇습니다매달월급통장으로수령하고있는바연체없이잘상환할것입니다</t>
  </si>
  <si>
    <t>현금서비스를상환하고자합니다.</t>
  </si>
  <si>
    <t>현금서비스상환을통한신용도상승과1금융권전환목적으로대출신청을합니다.</t>
  </si>
  <si>
    <t>현금서비스가680만원정도됩니다.매달돌려막고금융수수료로지불하는금액에점점대출만늘고있습니다.연봉은5400만원이며신용이낮아1금융권대출이안되고,현금서비스만정리되어도체계적으로부채를정리할수있을것같습니다.제급여와부인급여를포함하여월600만원의소득이있으며제급여는부채를갚는데사용하고있습니다.도와주시면머니옥션대출은연체없이최우선으로상환하겠습니다.감사합니다.</t>
  </si>
  <si>
    <t>신뢰하나는자신있습니다.</t>
  </si>
  <si>
    <t>불과2월에큰돈을첫대출받고는6월이되어가서다시대출이필요할줄은몰랐습니다.송구스럽습니다제자신이밉습니다그당시처제대학등록금이없어서할머니수술비로가족들께도움을드리고자생각끝에받은대출이엿습니다생활자금이필요합니다월급도적은건아니나사원아파트에들어오면서살림살이나새로운곳에서출발하는데있어필요해서이렇게글을남깁니다지금이렇게머니옥션이란곳에글을남긴이유는신용을열심히쌓아야하는마당에조회기록도싫고신용떨어지는것도싫어신뢰하나로용기내글을올립니다.</t>
  </si>
  <si>
    <t>기대출신한은행새희망홀씨-1500.12.5프로매달17만원정도.농협햇살론580남음-원금과같이5년에매달16만원씩납부중입니다상여금은매달100만원-설날.5월8월.추석12월고정지출은보험30청약10휴대폰20공과금20이자32정도생활비60~70정도.어떻게도와주신다면.성실히납부하겠습니다이번9월아이돌잔치도있고.,내년봄엔결혼식도있습니다여윳돈이분명남을꺼라생각해요.여유있을땐18개월보다빠르게해결할것같습니다.</t>
  </si>
  <si>
    <t>어떠한경우에도성실납부가능하니투자부탁드립니다.</t>
  </si>
  <si>
    <t>400만원의대출목적은한가지입니다..제가집과회사가차를2번을타고출퇴근해야합니다.얼마전까지는차가있었지만11년된차라서부득이하게폐차하게되었습니다.출퇴근이너무힘들어서방을알아보니보증금이다만만치않더군요...그래서이렇게대출신청을하게되었습니다.09년도에한번대출을해서1년동안성실납부한경험도있고..그당시에는천만원이넘는대출이있었어도머니옥션에서대출을받을수있었고많은도움이되었습니다.그래서이번에도용기를내어다시한번신청하게되었습니다.물론아직까지대출빚은남아있어차곡차곡갚아나가고있고11년9월에아주캐피탈1건만기,1월에씨티캐피탈1건만기입니다..지금현재는대출이모두합쳐400만원정도있습니다.무조건..어떠한경우에도성실납부가능하니많은투자부탁드립니다.</t>
  </si>
  <si>
    <t>그동안일을하지않은적은없습니다.아르바이트도꾸준히1년정도하고있고요..우선직장은3개월정도되었구요..비젼있는직장이라고저는자부합니다.파트는경리총무파트입니다.월급여:1,200,000원+아르바이트:400,000원(평균)월지출내역:대출금변제금월600,000원(9월과1월에만기예정)통신비:80,000원기타생활비:200,000원우선은이정도로수입과지출이이뤄지고있습니다.*중요포인트:집보증금명목이니언제든보증금은남아있습니다.부디많은투자부탁드립니다.</t>
  </si>
  <si>
    <t>최고이율과6개월상환으로빌립니다.</t>
  </si>
  <si>
    <t>일하던가게가공사관계로한달간쉬게되면서그동안수입이없어졌습니다.10월25일부터다시일을시작합니다.월말에카드사결제금액(60만원)이부족하여소액으로빌려봅니다.</t>
  </si>
  <si>
    <t>6개월이란시간이길다면길고빠르다면금방지나간다고생각합니다.머니옥션에서처음으로빌려보는만큼성실히상환하겠습니다.투자하시는분들에게꼭믿음을드리겠습니다.^^</t>
  </si>
  <si>
    <t>이렇게다시손벌리는제자신이부끄럽습니다.</t>
  </si>
  <si>
    <t>조금있음아버지환갑이십니다.아버지어머니두분이같은년생이신지라어머니때는그냥지나치고아버지생신에맞춰서조촐한자리를만들까합니다.20대에아무런계획없이흥청망청살다가30이넘어서겨우정신차리고성실히살려다보니이래저래어려운점이많았습니다.원치않게직장도3~4곳옮기게되었고그러다보니일정한수입이변변치않아여기저기손벌리게되고자연히신용은바닥에서헤어나오지를못하네요그래도신용불량이라는오점은남기지않을려고무단히노력했는데그래도세상이저를보는시각은좋지가않네요작년에한번도움을받아두달이나연체하다가세달째에전액상환을했습니다.그뒤로쭉어려웠지만근근히버텨왔는데이번아버지환갑만큼은꼭해드리고싶어서이렇게부끄럽지만다시한번손을내밉니다.</t>
  </si>
  <si>
    <t>제가지금받는급여는200만원정도입니다.기대출은산와머니100만원밀리언캐시250만원태강코퍼레이션300만원이렇게650만원을쓰고있습니다.조금은많은액수이기는하나원금과이자를합해서한달에지출되는금액은33만원이구요통신요금10만원그리고식대비용으로25만원지출됩니다.청약저축으로매달10만원기름비용으로20만원이지출됩니다.마지막으로제용돈으로한달에30만원정도사용하고있습니다.두달전에지금직장으로옮겨서이제는조금안정적인직장생활을하고있습니다.신용등급이나연체기록만보면과연제대로상환을할까하는의심이드시겠지만잡초같이살려고하는저에게믿음을가져주신다면결코실망시켜드리지는않겠습니다.</t>
  </si>
  <si>
    <t>건실한사업자이며신용을목숨처럼여기겠습니다..</t>
  </si>
  <si>
    <t>몇년째오픈마켓(지마켓,옥션,11번가,인터파크등)과자체쇼핑몰에서남성의류를운영중에있습니다.한때는월억대의매출을올리며승승장구했던때도있습니다..결혼후사업에조금소홀히되었던터라다소매출이떨어지고있는가운데매출증진을위해투자자님들의도움을받고자글을올려봅니다..나름오랜기간동안이업종에종사한지라마케팅과영업노하우를가지고있다고자부합니다..조금만더박차를가하면충분히좋은결과를약속드릴수있습니다..성실을가장큰무기로생각하고있기에될때까지돌진하는그런성격입니다..매달갚아나가는원리금을소중히생각하고착실히갚아나가겠습니다..너무도중요한때인지라믿고투자를해주시기를부탁드려봅니다..감사합니다..</t>
  </si>
  <si>
    <t>월매출은평균1500만원정도나오는거같구요..제가가져가는부분이대략300~400정도가되는거같습니다..현재아이비잔액300정도매달이자만10만원정도농협마이너스카드론대출건900매달이자만10만원정도산와머니잔액280매달원금이자15만원정도약간의차이는있을수있는데대략이정도지출이되고있구요..다른걸떠나서사금융위주다보니신용도가많이안좋아지는거같아걱정입니다..우선사금융부분상환하고나머지부분광고예정입니다..대출금연체같은거그런거없습니다..농협건은마이너스통장이라발생되는수익에서추가납입을하고있습니다..와이프가비교적안정된회사를다니고있어생활비나공과금부분은해결되고있습니다..아파트도와이프명의로되어있구요..사업에조금더신경을쓰고자이렇게도움을요청합니다..믿고투자해주시면열심히일하겠습니다..감사합니다..</t>
  </si>
  <si>
    <t>생활자금및개인용도로신청하게되었습니다.</t>
  </si>
  <si>
    <t>1.주수입내역-회사(공기업)급여:월평균550만원(세금공제후),회사별도입금분:월평균40만원,와이프급여:100만원2.월고정지출내역-기대출상환금액:1,665,000원(이중머니옥션100만원은8월1일부로완납예정임)-생활비:1,500,000원(식비,유류대포함)-가스비:100,000원-휴대폰요금:85,000원-용돈:200,000원-보험료:400,000원3.대출이후상환계획-현재대출을받고있는우리은행대출의금리는약4%입니다.우리은행대출은제가다니고있는회사와협약된상품이라이자가쌉니다.(협약내용이나온회사공문첨부가능합니다.)또한2010년머니옥션을통해대출받았을때도그렇고2013년대출받고있는대출도단하루연체없이정상상환하고있습니다.머니옥션대출은올해8월1일날대출만기가됩니다.따라서추가대출받더라도제가받고있는연봉으로충분히투자하시는분들의자금을정상상환하는데아무런지장이없습니다.약속을꼭실천하는사람이되겠습니다.믿고많은투자부탁드리겠습니다.</t>
  </si>
  <si>
    <t>첫번째거래도신뢰,두번째거래도신뢰입니다</t>
  </si>
  <si>
    <t>확실하고신뢰할수있는믿음으로투자자여러분의도움부탁드립니다.</t>
  </si>
  <si>
    <t>소규모의장사를하다가경기불황등을이유로잘되지않아직장생활을하게되었습니다.직장이경기도인관계로기숙사생활을해왔는데결혼도해야하고등의이유로조그만한집을얻어나가려고하는데금액이부족하여틀림없이상환날짜를지킬것을약속드리며투자자여러분의도움을부탁드립니다.</t>
  </si>
  <si>
    <t>-기존대출내역농협중앙회400만원(22만원/월,2013년5월까지)이율:14.8%신한은행640만원(21만4천원/월,2014년5월까지)이율:12.5%직장인이며연봉은3800(퇴직급포함)월급여는260만원(주유비,식비는법인카드로결제)월고정지출은위의대출상환금44,적금20,청약저축10,보험15,휴대폰요금10,카드값30-40(개인용돈?)-140만원정도입니다.직장생활을하면서차량주유비와식비(3식모두)는회사에서법인카드로결제되므로따로생활비가들지않습니다.위의월고정지출빼고는따로나</t>
  </si>
  <si>
    <t>업체결재자금입니다.</t>
  </si>
  <si>
    <t>안녕하세요.전경남김해에서2002년9월부터각공장에필요한공구및잡자재를납품,판매을하는공구상을운영하고있습니다제가이렇게이곳에서여러분에게이글을올리게된주목적은다름이아니라...다른공구상들도마찬가지지만한공장에물품을납품을하게되면결재대금을월마감을해서다음달말일에현금이나어음(3개월)으로받는데에비해저희공구상들은구입한물품대금을월마감후익월1~10일,늦어도말일까지현금결재나어음결재입니다.물론일반손님들은현금이나카드로계산을합니다.제가공구상을처음시작을할때에는납품거래처가40여곳정도되었는데,지금은25곳정도의공장에납품하고있습니다.그러나,이들중3~5곳정도악성거래처(결재대금미수금업체)가있어,제가물품구입자금에애를먹고있어다른건실한업체에막대한손해(납품지연및공급차질로인한매출감소등)를입히고있습니다.이악성거래처에서못받고있는대금이3개월치약1,200만원정도인데,제가제업체에결재를해주어야할대금은약600만원입니다.투자자여러분,한장소에서공구상이라는일반인에게는다소낮선품목이지만,십년이라는세월동안영업을한다는것이얼마나어려운일이고,다른주변의큰공구상들이하나,둘씩문을닫아도,저희공구상만의업체관리,영업력및노하우로지난어려워던세월을이겨내어왔고,또앞으로십년,이십년을바라보면서나아갈수있도록도와주십시오.</t>
  </si>
  <si>
    <t>1.기존대출농협:15,700,000원삼성미소재단:10,000,000원에이앤피파이낸셜:2,600,000원산와머니:3,460,000원동그라미:2,000,000원합계:33,760,000원2.상환계획수입:월평균매출20,000,000원:일매출100,000~150,000원=2,500,000~3,750,000원:카드매출월1,500,000~2,000,000원계:24,000,000~25,750,000원이익:4,800,000~5,150,000원(20%)지출:가계월세880,000원:농협원금및이자133,146원:삼성미소재단원금및이자297,469원:산와머니원금및이자300,000원:에이앤피파이낸셜원금및이자200,000원:동그라미원금및이자200,000원:각종보험료및적금500,000원:가계전화요금및기타공과금200,000원:차량유지비350,000원:월카드대금300,000원:월상환금액584,923원계:3,945,538원3.주수입은각거래처에납품하는공구및잡자재,소매판매등으로앞에서이야기한3~5곳를제외한업체들은모두저희와거래한지7년이상된건실한업체들입니다.저희가게위치가다른주변의공구상에비해마을과공단의입구이며,바로앞에버스정류장과큰휴게소가있어주차가편리해사람들의왕래가많아소매가활발한상황이며,제가조금더영업을하여매출을더올리려고하고있습니다.4.또한,제가이직미혼이라서(겨울에결혼예정)다른사람들에비해지출이적은관계로상환하는데는큰지장이없습니다.</t>
  </si>
  <si>
    <t>*상환종료전다시한번투자자님들의도움요청드립니다*</t>
  </si>
  <si>
    <t>안녕하십니까투자자여러분첨머니옥션에서경매에올려하루만에낙찰받구여러분의성원에보답코져한번의연체도없이거의상환하구잇읍니다다시한번이렇게신청한것은대부업의고금리상환을목적으로이렇게다시부탁의글을올리게&amp;#46124;읍니다한달이자가정말엄청납니다49퍼센트의이자입니다조금이나마있는돈합하여3군데정도의완납목적으로이렇게글을올립니다많은투자부탁드립니다정말절대연체없이잘상환할것을여러분께약속드립니다</t>
  </si>
  <si>
    <t>저의급여2.150.000와이푸급여1.900.000합4.050.000우리은행신용대출:13만씨티파이넨셜:38만더블유저축:21만리드코프.산와.앤알.바로:78만차량할부.유지비:55만통신.관리비:39만카드.기타생활비:75만잔여자금:860.000월상환하는덴무리없지만대부업이자만줄여도30만이상의여유자금이더생길것같읍니다열심히잘상환하겠읍니다도움부탁드립니다</t>
  </si>
  <si>
    <t>채무를통합하여앞으로의삶을계획해보고자합니다..</t>
  </si>
  <si>
    <t>안녕하세요,29세직장인입니다.급할때편하고전화와서바로해준다고해서해버리는바람에고금리대출이2개나있습니다.이제는결혼생각도해야하고돈도모아야할텐데이자부담이버거워서대환하고자합니다.후에집장만하고하려면신용관리도더해야겠다는생각도들구요.매일매일남들보다열심히일해도이것저것챙기고나면손에남는다는느낌이없어허무합니다.30을앞에두고있는청년을위해도와주시면진심으로감사드리겠습니다.</t>
  </si>
  <si>
    <t>1.주수입내역-현재연봉은3,500만원이고,거래처미팅용버짓을따로받고있어실질적으로약4,000만원정도됩니다.2.월고정지출내역-기대출상환금액:전부합쳐서금융비용이67만원정도됩니다.휴대폰요금:약10만원,식대및교통비등:약40만원기타팀원들챙기느라없는돈에지출하는:약30만원...부모님이소득이없어:월약50만원3.대출이후상환계획-현재상환하고있는금융비용을줄여서원금자체를빨리상환하려는노력을하려고합니다.(같은금액을감당하더라도)당장은고생을좀해야겠지만악순환의고리를하루라도빨리끊기위해서이악물고졸라매려합니다.올해두번의연봉인상기회도있고회사에서도기타회사용도예산이확충되기로하여버는돈을현재존재하는부채상환에최선을다해투입할예정입니다.아무생각없이철없던예전의업을이제서야깨닫습니다.이전에도투자자분들이도와주셔서급한일들을잘마무리하고직장생활잘하고있습니다.한번더도와주시면정말진심으로감사드리겠습니다..</t>
  </si>
  <si>
    <t>부모님인공관절수술비</t>
  </si>
  <si>
    <t>안녕하세요..작년이곳에서대출을받아연체없이갚아나가고있는상태입니다..장모님인공관절무릎수술을하셔야해서이렇게글을올리고대출을신청하게되었읍니다..지금까지연체없이상환하였고앞으로도연체없이상환하겠사오니투자자분들께서투자해주시면감사하겠읍니다..</t>
  </si>
  <si>
    <t>년4970만원으로올해소득공제신청할때나왔는데요실제는5000만원이넘읍니다머니옥션56만원솔로몬85만원이번머니옥션28만원올9월호봉이오르면평균20만원정도오릅니다아직급여는7월에올라서나오는데얼마나오르는지는아직모르겠구요.내년1차머니옥션금액을다갚으면이번건조기상환도가능할것같읍니다연체없이상환할것이오니투자해주세요</t>
  </si>
  <si>
    <t>고금리대출금상환..</t>
  </si>
  <si>
    <t>치과치료를받게됐는데은행대출로는모자라서고금리대출을받게됐습니다보철치료라돈이꽤많이들었습니다고금리대출받은거하고만기일시불상환대출갚으려고합니다..</t>
  </si>
  <si>
    <t>기존대출내역은요농협500만원이자포함13만원정동양생명300만원만기일시불상환월이자3만원정고금리대출현대캐피탈총700만원45만원정도내는데연이율이30프로넘습니다.월수입은고정수입으로205만원입니다.월고정지출은국민연금7만원핸드폰요금6만원인터넷요금2만5000원집은부모님소유라서임대료안들고요공과금도내지않습니다..식대랑카드값총포함해서평균120만원정도씁니다..대출이후상환계획은요계산해보면..총지출이평균120구요..1000만원대출받게되면월54만상환하면총지출이174만원이고여유자금31만원이남습니다..제남편도수입이있으니상환능력확실합니다...</t>
  </si>
  <si>
    <t>고금리사금융상환하고자합니다.</t>
  </si>
  <si>
    <t>안녕하세요안정적인기업에재직중이나부족한금융지식으로쉽게받을수있는사금융을사용했습니다.사금융을사용하니과조회및신용등급이매우낮습니다.매달오는사금융연락과낮은신용등급이사회생활및결혼준비에큰제약으로작용합니다.사금융완납을위해이렇게투자자님들께도움을청합니다.사금융대출건을줄여서신용등급을향상하고자합니다.</t>
  </si>
  <si>
    <t>&lt;지출비용-사금융&gt;사금융지출비용은매월61만원정도입니다.사금융은산와,웰컴등이며매월성실히납부했음에도일년이지나도원금의3/1도못갚은걸로확인되어서완납하고신용등급상승하고자합니다.&lt;생활비용&gt;생활비용은휴대폰사용료및보험료20만원기타용돈매월30만원&lt;총수익-총지출&gt;월급여실수령금액160중금융권비용36+사금융61+생활비/용돈50입니다.투자자님들께서700만원투자해주시면남은사금융상환예정입니다.머니옥션투자자분들께는안정적인수익이발생할수있도록원리금균등상환약속을지키며,상환일전에가상계좌로입금토록하겠습니다.증빙서류는직장급여,재직증명서,의료보험득실확인서,신분증,등초본첨부했습니다.</t>
  </si>
  <si>
    <t>두아이의아빠이기에좀더분발하고자합니다..</t>
  </si>
  <si>
    <t>안녕하세요저는,각종PC련-중고PC렌탈과유지보수및.출장전문수리업을운영하고있는한가정의가장입니다제가대출을신청하게된목적은,몇개월전에급히생활자금이필요하여,저의집안친척지인분에게800만원정도의돈을빌려사용해오면서이금액중500만원은이미,제가조금씩모아온금액으로갚아드렸는데,아직다못드린잔여금액300만원정도가필요하게되어서이곳머니옥션에대출을신청하게되었습니다처음엔은행권쪽으로대출을좀알어볼려고했는데예전과거에급하게돈이필요로할때,다급한마음에금융상식도없이대출을알아보다가과조회자가된적이있었습니다..그래서그런지..,은행권쪽에서는좀더거래와신용을쌓은후,다시한번알아보라는권고도있고해서,차일피일대출만알아보다가,또다시조회수만올리는미천한금융인이되기도그렇고해서이곳머니옥션에이렇게도움을요청하게되었습니다</t>
  </si>
  <si>
    <t>-상환계획-위에서말씀드린대로집안친척분에게빌려쓴금액800만원중에500만원은이미상환하여드렸으며,현재나머지잔여금액인이300만원이외저의다른채무금액은없으오며,또한,신용카드관련기타채무금액등도없슴을알려드리오며.(소득증빙과관련-양지해주실점..)지금제가종사하고있는일이,무점포에자영업쪽에가까운업이다보니,소득증빙이따로공식서류로딱정해져있는게없습니다다만,이업과관련하여꾸준히사용해온주거래통장의내역등은첨부드릴수있기에이런점들또한솔직하게저의의견을투자자님들께말씀드립니다-그럼저의月수입과지출</t>
  </si>
  <si>
    <t>부모님의료비지원목적</t>
  </si>
  <si>
    <t>부모님의치과치료비마련-어머님의치과치료비로꽤많은돈의견적이나와이를도와드리고자합니다.-배우자모르게하는것인지라신용기록이남지않는이곳을이용코자합니다.</t>
  </si>
  <si>
    <t>기대출내역-하나은행신용대출(월7.6%)7600만원사용중이며,월이자46만원가량상황중-10년도총급여:1억600만원(원천징수상)-24개월간제시한이자율에원금을더한약43만원급여에서마련예정</t>
  </si>
  <si>
    <t>카드론만기상환,꼭도와주십시요.성실히상환하겠습니다.</t>
  </si>
  <si>
    <t>안녕하십니까현재대기업(4대그룹)에2년째재직중이며,젊은나이과도한욕심으로재직과동시에여러대출로인해신용등급도하락하고몸과맘이많이지쳐있는32살일반직장인입니다.작년이맘때쯤머니옥션에대해알게되어신청했지만,과다대출(6000만원)로부결이났고,1년이채안된지금현재까지대출금상환을다하지못하고현재는1년동안성실히상환하여3800만원정도남았습니다.이번달만기가돌아오는카드론400만원이있어목돈을마련하기어려워머니옥션을다시찾게되었습니다.성실한상환으로투자자분들께보답하겠습니다.꼭도와주십시요.감사합니다.</t>
  </si>
  <si>
    <t>현재제가가지고있는부채는아래와같고,이자는대략월93-95만원사이나가고있습니다.총3800만원-1400만원(마이너스통장7%,1금융권)이자만납입,10만원-800만원(카드론13%)이자만납입,16만원-400만원(카드론18%)-이번달(7월)만기-200만원(캐피탈21%)균등상환,20-400만원(저축은행24%)균등상환,17-100만원(저축은행34%)균등상환,10-500만원(저축은행32%)균등상환,20제수입월300만원중꾸준히나가는돈은대략190만원정도로여유돈은대략110만원정도됩니다.비용총계190만원이자(금융비용)95만원아파트관리비12만원교통비10만원기타월생활비70만원</t>
  </si>
  <si>
    <t>도와주셔서감사드리며재대출합니다.성실한상환약속드립니다.</t>
  </si>
  <si>
    <t>온라인에서알게되어지난2011년1월에대출을받았습니다.많은투자자님들의도움으로좋은방법으로도움받은것을감사드립니다.사업자금조달문제로다시머니옥션을찾게되었는데적은비용으로사업을시작해서가끔씩이렇게자금난에부딪히곤합니다.창업에부푼꿈을갖고시작했는데말이죠..그렇다고어마어마한자금이필요한것도아니라도움을주셨던투자자분들의도움이생각나이렇게다시찾게되었습니다.</t>
  </si>
  <si>
    <t>다른대출건머니옥션기존대출건:8,000,000원(2년균등상환39만원)신용재단:30,000,000원(1년거치4년균등상환=18만원)신용기금:10,000,000원(1년거치균등상환=29만원거치끝남)외환은행:5,000,000원(5년균등상환=12만원)미래저축은행:20,000,000원(3년균등상환=77만원)-주수입원클로젯(의류매장):사업자대표,회사근접,지하철,버스정류장인접으로위치의용이와고갯확보용이-주수입금액월매출2010년200,000,000원이고올2011년은작년대비20~30%상승쇼핑몰을준비하고있어서8월부터는쇼핑몰수입도기대하고있습니다.-월고정지출월세,전기세,관리비;1,320,000원+180,000원+150,000원의류사입비;2,000,000원~2,500,000원전화세,핸드폰,인터넷요금;15,000원+70,000원+50,000원식대,기타(집월세등);1,000,000원-대출이후상환계획작년보다상승하고있는매출과쇼핑몰운영계획으로50%플러스성장을기대하며도움주신만큼더성실히갚으며보답하겠습니다.</t>
  </si>
  <si>
    <t>아이에병원비가시급합니다</t>
  </si>
  <si>
    <t>안녕하세요..오영빈(9개월/남/경기용인)태어나자마자중환자실에옮겨진영빈이.심각한심장기형으로생후일주일만에첫수술을받아야만했습니다.돌을맞이하기도전에네번의수술을받고,위험한고비를넘기기도여러번.아들의가녀린숨결을지켜보는부모의고통도이루말할수없습니다.아이가위태로움에도불구하고어려운집안형편때문에엄마는출산후일주일만에일을나가야했습니다.꺼질듯말듯하는어린생명앞에희망을놓지못하는부부를가수임수정씨가만나봅니다.3년전에KBS방송국사랑의리퀘스트525회에올려진저의아들이야기입니다..물론그때1500만원의사랑의성금도받았지만3년간의병원비로충다하기엔부족했구요,,지금열심히일을하고있지만또병원비가밀려서아이의약을투여중지한다고원무과에서전화옵니다.ㅠㅠ대출은제가중개업체를몇군데잘못타다보니모두과조회로대툴은나오지도않고여기저기신용만나빠진상태입니다.ㅠㅠ도와주십시요간절하게부탁드립니다.</t>
  </si>
  <si>
    <t>제수입은월평균통장입금된금액으로300만원입니다.거기에저녁에아르바이트도하여80만원을더벌고있습니다.아이의병원비가한달평균250정도들어갑니다.저희한달생활비는대출상환비20만원임대아파트월임대료15만원휴대폰이랑공과금10만원아이병원비/아이생활비150만원적금/생활비100만원한달한달겨우잘버텨나가다이번에호흡기를떼어내어자활호흡하는수술을했습니다,이제아이도잘견뎌내고이겨나가고있는데부모가돈이없어약투여가중지되게되어있습니다.정말절박합니다상환은꼭연체없는상환을할테니부탁드립니다.</t>
  </si>
  <si>
    <t>카드론과저축은행융자금을통합상환하고자합니다.</t>
  </si>
  <si>
    <t>저축은행,카드론에서고금리로대출을받아상환을하고있슴니다.이를통합으로금융상환하고싶습니다.상환능력은있습니다.꼭좀부탁드리겠습니다.</t>
  </si>
  <si>
    <t>1.주수입내역-480만원(세후)2.월고정지출내역-175만원3.대출이후상환계획-고정지출175만원에서50만원씩상환을한다고하더라도175만원이155만원으로줄어듬</t>
  </si>
  <si>
    <t>4금융이자부담되요~한곳에묶어서상환하고싶네요..</t>
  </si>
  <si>
    <t>처음에힘들어서이곳저곳알아보지않고..4금융부터대출을받게되었습니다..아무것도모르고받아서상환하다가알아보니너무비싼이자에힘이드네요..그래서조금이라도싼이자에묶어서낼수있는것을원합니다..도와주세요~!!</t>
  </si>
  <si>
    <t>지금4금융네군데서6개월이상되었는데꼬박꼬박잘상환하고있습니다.연체한번두없었구요대출된다면잘상환하겠습니다..지금연봉은1600정도입니다..매달월급은110만원정도통장수령하구있구요.나머지30은현금수령하고있습니다..연체없이잘상환하겠습니다..도와주세요~!!</t>
  </si>
  <si>
    <t>생활자금(거처등)에필요한자금을요청드립니다.</t>
  </si>
  <si>
    <t>*생활자금-6개월치거처자금및관리비(50%머니옥션자금충당예정)</t>
  </si>
  <si>
    <t>*기대출건-SC제일은행:약900만남음-산와:약200만남음-러시엔케쉬:약60만남음*공통-직장(임베디드입력장치개발및제조)-R&amp;D(연구개발)종사,직급과장-고정수입:월약260만원-고정지출-&gt;기대출건SC월80만산와월15만러시엔케쉬월25만총약120만-상환계획-&gt;고정월급및상여금등으로충당</t>
  </si>
  <si>
    <t>연체하지않고꾸준히상환하겠습니다.</t>
  </si>
  <si>
    <t>-8월28일날집이이사를가게되었습니다.나와서살아야하는데보증금이모자라서이렇게대출을신청합니다.</t>
  </si>
  <si>
    <t>-산와머니250만원대출(월15만원씩납부)-러시앤캐시250만원대출(월8만원씩납부.이자만납부중)-햇살론600만원대출(월20만원씩납부)-현재회사에다니고있습니다.(의류브랜드업체)하는일은생산관리일을맡고있으며입사는5월30일날입사하였습니다.-현재수습기간3개월기간으로통장수령150만원안팎이며다음달부터190만원씩수령합니다.-고정지출비:핸드폰:70,000원식대:200,000원임대료:300,000원-현재고정지출비가대출금과함께100만원씩나가고있습니다.한달에16만원씩꼭연체안하고</t>
  </si>
  <si>
    <t>kcb신용등급올리기위해꼭투자부탁드립니다</t>
  </si>
  <si>
    <t>kcb신용등급을올리기위해꼭투자부탁드립니다머니옥션의투자자분들의도움을크게받아감사드리구요현재,씨티캐피탈과국민은행카드론받은부분들이kcb신용등급하락영향이있어서또한번머니옥션에힘을받고자부탁드립니다.현재,근무하는회사가kcb신용등급6등급부터는승진등에불이익이있어서요,꼭이번에신용등급을조금이라도올려놔야하는간절함으로신청합니다</t>
  </si>
  <si>
    <t>현재,씨티캐피탈에580만원,국민카드론350만원,삼성생명에330만원중,이번에머니옥션에서낙찰되면씨티와국민은완납할예정입니다,씨티는제가잘못생각한게연이율은낮춰준다는부분에연장하고연장하고했던게다시금액이커지고,또커지고그런다는걸,이번서울보증보험에서신용등급조회를하면서연장할때마다껀껀이다기재가된다는걸았습니다.월소득은500만원중,생활비100만원,적금과보험료150만원,카드대금150만원,현재,머니옥션에납부중인20만원,씨티와국민으로나가는60만원정도됩니다.다시한번투자자분들의힘을빌려낙찰이된다면,국민과씨티완납후에머니옥션투자자분들께입금날짜는정확하게지키면서상환해드리겠습니다.현재,8년째근무하고있는직장에서,신용등급으로불이익을받지않기위해다시한번큰도움꼭부탁드립니다.</t>
  </si>
  <si>
    <t>등록금이필요해서요.</t>
  </si>
  <si>
    <t>등록금으로모아둔돈을치루수술비로써서이렇게신청하게되었습니다.</t>
  </si>
  <si>
    <t>리드코프에500만원을빌려서월15만원이자내고있고요.산와머니100만원을빌려서7만원씩17회중에8회차냈고요.현대스위스에서100만원빌려서월2만원씩이자내고있고요위드캐피탈에서250빌려서30만원상환했고월8만원이자내고있습니다.연체는한번도없었습니다.제월소득은150만원에부모님이가진아파트월임대료20만원이고요.제소비는핸드폰비용10만교통비6만식비와용돈40만공과금(전기세등)15만금융비용32만정도입니다.약105~110만원정도쓰고있습니다.60만원정도는가지고있다가급한데쓰거나위에빌린업체에갚고있습니다.필요한비용이50만원입니다.기본이100만이라서100만신청했고요.여유자금이있으니그것으로빠른상환이가능합니다.핸드폰연체나다른데연체는없었습니다.성실한상환을약속드립니다.</t>
  </si>
  <si>
    <t>다시한번머니옥션에도움요청합니다.한달월수입300+알파입니다.대부업체이자110만원머니옥션35만원입니다.생활비50만원기타카드론50긴말하지않겟습니다.지금까지한번의연체없이상환했습니다,앞으로도그약속지킬것입니다.믿고도움부탁드립니다.</t>
  </si>
  <si>
    <t>전세자금대출신청합니다.도와주세요!</t>
  </si>
  <si>
    <t>가족구성원및현재상황외할머니(80:치매요양중),어머니(54),본인(26),동생(16)어머니께서외활머니를모시는조건하에외가친척들로부터일정금액을지원받고있으며추가로요양보호사등록을하셔서일정급여를따로받고계십니다.참고로할머니는등기부상에외삼촌댁으로등재되어있습니다.대출목적첫번째기존2000/70만원월세에서전세5000만원으로갈아타고자합니다.현재거주중인집이이번장마로인해곰팡이가많이피고물도세기에더이상거주가불가능할정도입니다.그래서이기회에기존과같은2000/70의월세보단5000의전세로갈아타서남는60~70만원을이자상환하는것이추후저의집안의목돈(머니옥션대출금)이될수도있다는점이집안가계부에있어서훨씬발전적이라생각되어신청합니다.(현재재직중인직장에서직급/보직이변경되어연봉이오르게되면보금자리론을통해집을마련하고자하였으나그전에저의가계부에도움이될만한생각을해보았습니다.또한현직장은아르바이트식으로다니고있는게아닙니다.외국계기업으로1년의재직기간이지나면직급/보직변경을통해충분히연봉상승이가능합니다.)두번째(머니옥션에서대출을받아야하는이유)현재거주중인마포구보단은평구로이사를하게되면위금액으로같거나보다나은주택에들어갈수있습니다.그렇기에은행에상담해본결과저는충분히새희망홀씨/햇살론같은상품이신청가능하지만그렇게되면추후전세자금대출을신청함에있어기존부채과다로전세자금대출한도2천만원이나오지가않습니다.그런다고전세자금대출2천만원을먼저신청받고신용대출을신청하자니기존부채과다로이또한되지않습니다.그래서고민하다머니옥션을알게되었습니다.참고로위부분에있어서는부모님과동의하에대출진행하는겁니다.머니옥션심사담당자가확인해주셔도됩니다.이사계획은9월로잡고있습니다.대출완료되면9월에집계약할때계약서류제출가능합니다!</t>
  </si>
  <si>
    <t>기대출내역국민은행한국장학재단학자금대출원금균등상환월상환액:38,600원대출기간2008.8.22~2023.8.22원금5,930,860금리7.8%상환기간15년(거치기간5년현재3년차)위대출은취업후상환대출이아니며현재거치기간중으로이자만납부하고있습니다.2년의거치기간이남은관계로현대출에지장은미치지않습니다.하나은행바꿔드림론원리금균등상환월상환액:233,800원대출기간2011.7.12~2016.7.12원금11,000,000금리10%상환기간5년(60회중1회납부)위대출은기존저축은행학자금대출을상환하고자받았습니다.저축은행대출사유는소득이없던학생시절국민은행학자금대출을5일정도연체한적이있었습니다.그때연체로인해정부보증학자금대출이신청안되었기에멋모르고(해당연체를납입하고재신청하거나다른은행에서진행할수있다는사실을몰랐었습니다.)신청했던거였습니다.취업전/후2년가까이정상상환하다가어느순간이자만납입하고있던사실을알게되어대환대출알아보고해당바꿔드림론상품을신청하게되었습니다.월가계소득내역:3,300,000원본인평균급여:1,400,000원어머니고정소득:1,500,000(외가원조)+400,000(요양보호사급여)=1,900,000원어머니고정지출:700,000(월세)+100,000(어머니,동생폰요금)+200,000(수도,가스비,TV/인터넷요금,기타)=1,000,000원가량본인월고정지출:900,000원부채상환금액:272,400원월평균폰요금:120,000원월평균교통비/식비/생활비/저축:500,000원월총지출금액:900,000원남는여유자금500,000~600,000원은부모님께드리고있습니다.*가계소득기준을작성한이유는이이자금액은제가개인적으로사용하는돈이아닌집안돈으로납부하는것이기때문입니다위상황처럼저희가계부는총3,300,000소득이발생하고고정지출1,900,000원을제외한남는1,200,000원가량을저의생활비(지출내역에포함)를제외한가족(어머니,동생,할머니)생활비(저축/생필품/동생학비/기타)로쓰고있습니다.이기회2000/70만원월세에서전세5000만원으로갈아타게된다면영세민전세자금대출2천만원금리2%상환기간15년월상환액13만원머니옥션대출1천60만원금리26%상환기간2년월생환액57만원합이70만원인관계로기존월세금과이자상환금이같기에증가된제DTI비율과는상관없이현재가계에는아무런부담되지않습니다.그리고필요자금에천만원이아닌60만원을추가한이유는이사시발생되는비용(부동산비,이사비,기타)이생기게되면첫회차이자를상환함에있어가계에부담이될수도있기에첫회차상환금액만큼더신청하였습니다.마지막으로머니옥션투자자분들께..제가처한상황을솔직하게다적다보니글이너무길어졌습니다.장문의글을읽어주셔감사하고제가족의미래에투자해주시면감사하겠습니다.</t>
  </si>
  <si>
    <t>출산을마친집사람에게육아자금</t>
  </si>
  <si>
    <t>출산자금으로너무급하게되었읍니다예기치못하게산모가몸이좋지않아서병원비가부담스러운지경에이르렀읍니다</t>
  </si>
  <si>
    <t>3년전귀농하여현제사과출하단지에서작업반장으로또밭장물농사두가지일을하고있었읍니다작업반장연봉으로1200소득있읍니다농사도2500평이상짖고있으며농사로인한소득도연1000만원정도는되는데부득이올해농사가좋지않아서수익이예상보다줄었읍니다하지만사과단지연봉입금일이4월이며매달수당으로80~90정도에수입이있으므로실소득은연2500만원정도는되거든요출산준비자금으로모아두었던금액이산모가예기치않게마니힘든상태가되어병원비가모자라는상황이되었구요이자포함원금상환은수당들어오는통장으로자동이체또는월납입방법으로충분히상환할수있으리라봅니다홀로귀농하여여기서집사람을만나고주변어른들이관심으로연간출하총액10억이넘는사과단지에서직원으로일하다가올해부터작업반장으로일하게되었읍니다워낙기본자금이부족한상태에서귀농을시작하였으나지금은비젼을가지고젊은농사군을목표로하고있읍니다그어떤때보다열심히일하고삶의목표도분명하게잡고태어날아기에대한기대에부풀어있었읍니다허나이렇게출산의기쁨과동시에시련또한함께닥쳐버렸네요저만열심히노력하면그야말로농사일은거짓없이수익이있는직업이기에지금의시련만이겨낸다면소박하나마꿈을이루어가며살수있을듯합니다감정에호소가아니라틀림없는노력과신뢰로보답하겠읍니다급한사정이니차라리솔직하게글남깁니다</t>
  </si>
  <si>
    <t>유동성사업자금확보대출신청합니다</t>
  </si>
  <si>
    <t>안녕하세요초단타입니다이번에다시대출을신청하게됩니다벌써2번에대출을상환했네요이번신청하는자금의활용처는유동성자금확보입니다매출이계속연2~3억(부가세신고기준)사이에서움직이질않아이런저런방법을쓰고있지만쉽게매출이늘어나질않고있습니다경기가없는탓도있겠지만매출이잘늘어나지않네요하지만급하게생각하지않고조금씩늘려나가려합니다</t>
  </si>
  <si>
    <t>이전과달라진상환비용은은머니옥션대출상환1개가끝났습니다.그외에는전과동일합니다이전3~4개월가량연체가하루~5일정도있었습니다죄송하게생각합니다하지만믿음을져버리는행동은없을것이라는것말씀드리고싶습니다개인회생이나파산등은할이유가전혀없으며전과동일하게5일이상연체시모든개인정보를투자자님께공개하는것에동의합니다(위에글은근히부담되더군요.성실상환의지를보여드리는것이라생각해주시길바랍니다)</t>
  </si>
  <si>
    <t>자금이필요하게되었습니다.</t>
  </si>
  <si>
    <t>여관과식당을대리로경영하고있었는데여관에문제가생겨영업정지와벌금으로지출이과다해져글올립니다.</t>
  </si>
  <si>
    <t>기본200에월매출기준으로+가있습니다.부업으로지붕기와공사를간간히하고있습니다.산와100만원49%러시150만원49%스위스250만원29.5%6만원+10만원+13만원=29만원변제되고있고스위스에서의대출은이번문제로8월에대출받았습니다.산와러시의비용은동생등록금문제로올해2월과7월에받았고올해12월에완납할계획입니다.</t>
  </si>
  <si>
    <t>저축은행상환</t>
  </si>
  <si>
    <t>추석많은비용지출로인한생활자금</t>
  </si>
  <si>
    <t>대출목적은제목그대로입니다ㅠ급여가1일인데여유자금이없어서...저번달에가불을했습니다..사금융대출을받을까하다가...이런곳을알게돼서신용조회기록같은게안남는다고해서요사실신용이별로입니다제가...연체없이성실이갚아나가겟습니다</t>
  </si>
  <si>
    <t>급여일이1일이며5일을상환날짜로하였습니다방세30..적금50...정도들어가고있습니다충분히상환능력됩니다</t>
  </si>
  <si>
    <t>투자를해주시면성실히보답하겠읍니다</t>
  </si>
  <si>
    <t>제큰아이가지금프랑스에유학중입니다국내에서대학졸업후프랑스에있는대학원진학을위해지금프랑스에가있읍니다일단은어학원에들어가공부중이고대학원시험을준비중이죠어학원입학금,기숙사비,생활비등해서목돈이필요해서이곳저곳찾다가우연히이곳을알게되었읍니다,집을팔려고하는데요즘부동산경기가워낙안좋다보니시간이걸리고,급매만찾내요,제아이미래의꿈을위해도움을주실분들을기다립니다,</t>
  </si>
  <si>
    <t>제가하는일은물류배송일을하고있습니다한회사물류배송일만4년째하고있는성실한가장입니다개인사업자로등록되어있지만실제로는월급자나갔습니다올초에신용카드연체를한달정도시켰다가아주혼난적이있습니다요즘은신용사회라더니그동안쌓아왔던신용이한번에그냥사라지는모습을보고참무서운세상임을절감했죠현재현대캐피탈에서10백만원대출중이고3백정도상환후잔액이7백정도남아있고월상환액은43만원정도입니다이율은29프로정도되고집사람명의로부동산담보대출이214백만원있는데집&amp;#44610;오르길3년째기다리다가가망이안보여처분하려고내놓은상태라집팔리면정리할겁니다수입은고정월운송료220만원,알바비40만원,유가할인20만원이고원청관련알바일을현재월80만원에하려고얘기가되어서17일부터시작합니다,그리고집사람도일이있는사람이고저만큼은벌고있습니다빛이무서운걸아는나이입니다그래서열심히움직이고있고투자해주신다면열심히갚아나갈겁니다나이가50이넘어컴퓨터활용이잘안됩니다,그래서일일히메일보낼줄도모르고그렇습니다이곳도우연히뉴스보다가알게되어서찾는대도몇일걸렸습니다성실하게투자해주신분들걱정안하시게잘갚아나가면그것이고마음에보답하는최선의길이겠죠,감사합니다ㅅ읍니다</t>
  </si>
  <si>
    <t>투자자님의투자를기다립니다</t>
  </si>
  <si>
    <t>금일현재현금서비스255만원정도가있는데상환하고싶습니다-우리:40만원-기업:95만원-현대:120만원</t>
  </si>
  <si>
    <t>1.수입-월급여:150만원-반기상여:100만원(6개월에한번)2.지출-은행원리금:41만원기업은행:이자7만원(잔액700만원)제일은행:원리금10만원(잔액400만원)하나은행:원리금9만원(잔액300만원)국민은행:원리금15만원(잔액130만원)-생활비:55만원식대:15만원통신비:5만원교통비:5만원기타:30만원(누나집에서거주하는데,생활비로드림)-상환계획24개월로했을시월17만원의원리금이예상되는데,은행에서빌린다생각하고성실히상환하겠습니다</t>
  </si>
  <si>
    <t>도와주시면연체없이잘쓰겠습니다</t>
  </si>
  <si>
    <t>현재직장생활을하고있으며2011년5월26일에회사에입사하여건강문제로8월10쯤에퇴사하였다가다시같은회사에9월1일에재입사하였습니다지금현제사대보험은가입되어있습니다지금어머니가몸이않좋으셔서병원비로쓰고나머지금액은생활자금으로사용할예정입니다</t>
  </si>
  <si>
    <t>기대출국민은행1250만원전세자금과생활자금용도로받았으며월40만원정도입급하고지금현재1220만원정도남았습니다신라저축은행300만원저의병원비목적으로받았으며월147000원입금하고잔액은294만원입니다고정수입은월급120만원국가유공자연금32만원총152만원입니다지출은통신비10만원식대비20만원기대출55만원총85만원상환계획은12월달까지금액을상환하다2012년1월달에국민은행에서국가유공자나라사랑대출금300만원을받아머니옥션대출금을전액상환할예정입니다</t>
  </si>
  <si>
    <t>급하게돈이필요해서대출을신청합니다</t>
  </si>
  <si>
    <t>12개월원금과이자를동시에상환</t>
  </si>
  <si>
    <t>처음머니옥션이용해봅니다</t>
  </si>
  <si>
    <t>안녕하십니까?저는올해33세이고이종문이라고합니다.현재타금융권에대출금이있습니다.한번의연체없이성실히상환중입니다.이렇게대출신청을하는이유는현재제명의로핸드폰연체있구요.연체이유는변명을하자면남동생이하나있는데그녀석이무진장쓰고나몰라라하고있습니다.금액은100만원정도되구요.또지난달갑자기급전이필요해친구에게100만원을빌렸습니다.그런데아는사람이무섭다는게이런건가요?이번달초부터갑자기재촉을하는겁니다.처음빌릴때약속하기로는연말에주겠다약속을하고빌렸는데갑자기이러니참저도당황스럽네요친구니까좀사정을봐주지않겠나하는저의생각이잘못되었나봅니다.처음약속과다르게나오는친구를보고있자니당장돌려주지못하는저자신도참부끄럽더군요이런말하면어떨지모르겠지만욕까지퍼부으며다시는안볼사람처럼얘기를하네요.마음같아서는여기서대출이가능하면딱돌려주고안보고싶은맘도있지만그래도오랫동안알고지낸친구녀석인데그렇게까지는못하겠네요조금이라도일찍돌려주고다시웃으며술한잔할수있기를바라며이렇게신청을합니다.</t>
  </si>
  <si>
    <t>직장인이구요근무한지는2년6개월가량됩니다.4대보험가입되어있구요월급여는통장으로151만원가량들어오구요매월수당으로현금으로적을때는20만원많을때는30만원이상을추가로받고있습니다.현재대출금(남은금액)은농협(햇살론)379만,신협(405만-이자만납입),하나로저축은행(10월마지막상환)29만,hk저축은행(128만),동양생명(자동차할부211만)이있습니다.신협은월4~5만원가량만기일시상환으로현재는이자만납입하고있습니다.월부채상환비용은약80만원정도입니다.</t>
  </si>
  <si>
    <t>현금서비스금액을상환하고자합니다.</t>
  </si>
  <si>
    <t>현재sc제일은행에신용대출1700만원현대캐피탈50만원(잔액45만원정도)현금서비스우리카드760만원(이자포함)/국민카드201만원그리고기업캐피탈에서1100만원신용대출(9월21일발생)한것이있습니다.:이금액으로급한현금서비스는정리를했습니다.이중에서현대캐피탈은소액이지만29.9%이자라갚고자합니다.그리고나머지우리카드현금서비스금액760만원과국민카드210만원을정리하고자합니다.돌려막기는더이상은힘드네요.</t>
  </si>
  <si>
    <t>매달고정급여260만원(야근을했을경우야근비추가)생활비80여만원제일은행이자24만원정도(변동금리)대부업체원리금균등상환기업캐피털에서받은대출원리금균등상환금액33만원정도가지출되니원리금을상환하는데는무리가없다고봅니다.</t>
  </si>
  <si>
    <t>갑자기돈이필요해서이렇게올립니다</t>
  </si>
  <si>
    <t>카드값하고생활자금이필요해서요직장은성실히다니고있읍니다</t>
  </si>
  <si>
    <t>기간은18개월인데여기간안에빨리해결해야죠</t>
  </si>
  <si>
    <t>대출조건갖췄습니다!!</t>
  </si>
  <si>
    <t>현제직장동료집에거주하고있는데원룸보증금및생활자금이부족해서대출신청합니다.현제연체등전혀없는상황인데과거통신비연체가있는상태에서중개업체통한무분별한조회로저축은행,사금융등다른곳대출이힘든상황에서머니옥션을알고신청하게되었습니다.</t>
  </si>
  <si>
    <t>농협학자금200월이자:7테크메이크300월이자:15시티케피탈700월이자:30대출경매가성공한다면월급날을납기일로정해바로바로상환해나갈예정입니다.현제급여가150~170정도받고있는상환인데올해안에진급예정이며급여도200~250정도로바뀔예정에있습니다.그렇다면기존금융이자와머니옥션의이자를갑기에충분하다고생각되고현제급여로도절약한다면무리없이상환할수있다고생각합니다.현제조건으로대출이안될이유가없지만과거조회기록&amp;#46468;문에어쩔수없이머니옥션을찾게되었습니다.현제어떤연체도없고성실히근무하고있습니다.매월정확히상환하겠습니다낙찰부탁드려요!!</t>
  </si>
  <si>
    <t>사업자금투자부탁드립니다.</t>
  </si>
  <si>
    <t>안녕하세요~다름이아니라사업자금으로대출을신청하게됐습니다~!사용용도는매월고정비용중일부미지급금을지급하기위해대출을신청합니다.상반기부가신고내역은(3월~6월까지)6천5백만원입니다.비수기인8,9매출이저조해서이렇게신청하게돼었습니다.이제성수기로접어드는단계이기때문에매출부분에대해서는문제가없습니다.</t>
  </si>
  <si>
    <t>기존대출내역은하나은행1천만원월16만원신협은행2백만원월13만원주수입원사업종류는강남구에서핫요가입니다.회원재로운영이돼며6개월66만원12개월96만원결제받습니다.최근매출내역은7월(1천2백만원)8월(1천5백만원)입니다.월고정비용은임대료400만원관리비120만원인건비300만원공과금60만원매월매출변동이있지만고정적으로최소200~300만원수입입니다.고정지출을뺀나머지금액으로1년동안원리금을상환하겠습니다.</t>
  </si>
  <si>
    <t>안녕하세요?전에기술보증에서창업자금을빌려소프트웨어회사주주로있다가잘안되서직장인이된지2년이넘었네요.그사이기술보증금액상환관계로저축은행등에대출이3500정도있었는데이자부담이너무커서집좀줄이고지난달에퇴직금조기정산등을통해고금리대출(40%)을약간무리해서3000만원정도조기상환하였습니다.그래서이번에이사도하고해서생활비가필요하고부모님쓰시던핸드폰요금도내고하려합니다.</t>
  </si>
  <si>
    <t>월상환이자내역**저축은행-80만원월17만원1개월(2년만기)5만원12개월합22만원**저축은행-300만원월11만원**저축은행-200만원월25만원9개월정도남았습니다.산와머니-150만원월12만원총합계701개월후부터58만원-상환계획월급210만원월용돈30만원보험료10만원이자상환비용58만원총합계지출98만원집사람월급과남는금액으로생활비하고충분히상환할수있다고자신합니다.</t>
  </si>
  <si>
    <t>도와주십시오...</t>
  </si>
  <si>
    <t>대출에대한개념이없어돈이필요할때마다TV에광고하던소비자금융권만이용해왔습니다.현재소비자금융권에만4군데1300정도쓰고있는데..조금이라도저금리로갈아타고싶어신청하게되었습니다.이자부담이너무심합니다.</t>
  </si>
  <si>
    <t>연봉은2300만원이며매달말일에세금제하고186만원정도실수령합니다.100만원정도로생활하고나머지는빚갚으며정말2년안에빚다갚고인간답게..빚스트레스안받으면서살고싶습니다..매달말일에받으니5일날매달꼬박꼬박갚겠습니다.이제껏살면서통신연체한번하지않았습니다.</t>
  </si>
  <si>
    <t>현금써비스상환</t>
  </si>
  <si>
    <t>성실하게잘갚겟습니다...</t>
  </si>
  <si>
    <t>급하게집안일때문에친구한테빌렸던500만원을상환하기위해대출신청하게되었습니다.성실하게납부할것을약속드립니다.현재미용실에서1년7개월정도근무중이며디자이너로직장생활을하고있습니다.</t>
  </si>
  <si>
    <t>-월고정수입-매월급여160만원-월고정지출-생활비30만원통신비10만금융상환비18만원(대부업러시/산와머니)공과금10만합계:68만원-월고정여유자금-월100만원정도여기서낙찰되어도이자납부액28만원은연체없이성실하게잘갚아나갈수있습니다.</t>
  </si>
  <si>
    <t>희망을갖고인사드립니다.</t>
  </si>
  <si>
    <t>사실,전몇달전만해도사금융에...지인들에게빌린돈에이리저리치였습니다.노가다를하고있어서벌이도별로였고요.일당직으로있던회사에서정규직으로발탁이된건그래서제게커다란행운이었습니다.제가하던노가다가고압케이블전기공사였는데그대로반년넘게하루하루일손이필요할때마다아르바이트처럼일당을받고일을해준게사장님께서좋게봐주셨던가봅니다.월급도적은편이아니라서이제사금융도다갚았고지인들에게빌린돈도다갚았습니다.정말차비만갖고출퇴근하면서요..그렇게운좋게전기기술도배울수있게도와준사장님과회사측에고마울따름입니다.그런데워낙일이지방부터해서서울근교외곽경기도로움직이고짧으면2~3일길면일주일정도공사기간에이동이잦다보니매일같이차를얻어타고지하철을타고인천집으로오다보니까시간도너무많이잡아먹고해서서초동회사5분거리에원룸을얻을까싶어머니옥션측에도움을신청해봅니다.</t>
  </si>
  <si>
    <t>제급여는225만원입니다.세금공제후엔약200만원이구요.현재신협에대출이약330만원남았구매달14만8천원씩납부합니다.휴대폰요금인터넷통신비가약15만원보험료10만원,아버지에게맡기는돈이100만원나머지는교통비와용돈,그외활동비등등으로씁니다.아버지에게맡기는돈을대신해서월납입금과월세로사용할생각입니다.어렵게구한직장인만큼가까운곳에서더바쁘고알차게생활할수있도록도와주시면,하루,1시간1분의어김없이상환해나가겠습니다.</t>
  </si>
  <si>
    <t>생활안정자금이필요합니다</t>
  </si>
  <si>
    <t>한참많이배워야하고많이저축해야할나이인데한번자금이흔들리기시작하니계속힘들어지네요.안정을찾기위해안정자금이필요하여이렇게도움을요청합니다.</t>
  </si>
  <si>
    <t>수입:월급매월15일130만원고정지출:월세27만원,대출이자11만원,폰비용약10만원,각종전기세,가스비,인터넷등등약10만원상환계획:매월15일이월급일이라투자자분들께상환하는것이우선시됩니다.상환하는데는전혀무리없고연체없이상환가능합니다.</t>
  </si>
  <si>
    <t>개인간금전관계정리하려합니다..어려울때선뜻도와주신지인분의대출만기로잔여금상환목적으로대출신청합니다.</t>
  </si>
  <si>
    <t>1.주수입내역-직장인으로급여는월평균300~320정도전액집사람에게전달합니다.용돈조차급여에서차감하지않습니다.개인적으로업무상수입이150정도입니다.2.월고정지출내역-통신비,주유비,기타잡비직장에서100%현금으로영수증첨부시처리됩니다.전세대출금이자26마넌정도집사람모르게개인대출월지출금90만원선이며육백만원대출성사시십여만원정도줄어들듯합니다.3.대출이후상환계획-이전에도머니옥션대출성사후연체무입금하루정도먼저입금햇엇고,중도에전액상환하였습니다.월상환금액은전혀문제되지않습니다.다만집사람모르게진행하려다보니은행쪽에진행을못하고있습니다.기타뱅킹을집사람이관리하므로,요즘은대출내역이인터넷뱅킹에나오더군요ㅡ.ㅡ'상환에전현문제되지않습니다..</t>
  </si>
  <si>
    <t>올해6월에이곳에서태어나서처음으로대출을받고총6개월을상환일시로잡고지금까지4번연체없이잘갚아나가고있습니다.하지만이번에집안에일이생겨서다시한번투자자분들의도움을받고자신청하게됐습니다.비록파견직계약근로자이지만성실하게잘다니고있고요필요한서류다제출가능합니다.많은관심부탁드립니다.</t>
  </si>
  <si>
    <t>지금현제이곳머니옥션에서대출받은것이전부입니다.제앞으로돼어있는카드가한개있는데부모님이사용하고계시고요.이번에대출이성사돼면제가다시가져오기로합의했습니다.머니옥션대출:200만원(6번의상환계획중4번상환)카드:현금서비스6만원가량(총사용금액150만원)이것이전부입니다.급여일은10일이고요상환일은15일로정했습니다.무슨일이있어도연체없이장상환하도록하겠습니다지키지못할약속은하지도않습니다.</t>
  </si>
  <si>
    <t>소규모사업자입니다..투자자분들의도움부탁드리겠습니다.</t>
  </si>
  <si>
    <t>안녕하세요?작은인쇄디자인사무실을운영하는올해31살남자입니다...제가하는일은전단지,명함,현수막제작및디자인하는것이지요..워낙작은돈으로시작한사업이라,사업자금이여유롭지못한상태에서시작했습니다..2007년부터작게인쇄디자인사무실을운영해왔지만,사업자는작년여름7월에냈답니다..작년부터세금계산서를필요로한큰거래처들이생겨나서사업자를냈습니다..그동안성심성의껏명함,전단지홍보를한결과어느정도거래처도쌓였구요..그러다보니큰거래처에서는다월말결재를원했습니다.저같이작은인쇄기획사는인쇄공장에매번선결재를해줘야그공장에서인쇄를해주기때문에,무리임에도불구하고..거래처를놓지고싶지않아흔쾌히허락했습니다..물론그거래처도여태껏미수금안준적도없었구,아는분이회계팀으로계셔서허락했습니다.하지만월말결재는저같이여유자금이없는사업자에겐무리더군요..제가가지고있는돈으론턱없이부족해,기존에스타상호저축은행에서빌린돈200만원에서300만원을더해총500만원대출을받았습니다..처음에은행권에서는사업자등록낸기간이짧아,대출받기가어려워잘알아보지도않고상호저축은행에서대출받은게화근이네요..또한이번에임대아파트(보증금1700만원에월세104,000원)가되서임대아파트보증금1700만원중1300만원을대출받고나니더대출받기가어려워졌습니다.당장내일쌀살돈도,주문이들어오면넘길여유자금도없습니다..투자자분들한번만도와주시길바라겠습니다..</t>
  </si>
  <si>
    <t>1.(월수익)500만원.월말결재하는거래처에서4월1일에3월1일부터-3월15일까지작업한결재금(900만원)이한꺼번에들어옵니다.15일부터31일까지작업할수있게되면더추가되서돈이들어옵니다.인쇄마진은평균40%입니다.2.지출비용-금융권비용현재스타상호저축은행24개월원리금상환-34만원새마을금고임대아파트보증금-월30만원우리은행청약저축예금담보대출-100만원(청약저축통장220만원중100만원예금담보대출받은것입니다.)3.지출비용-사무실비용사무실임대비용-30만원사무실전기및관리비-15만원4.지출비용-생활비용임대아파트월세및관리비-20만원기타용돈-30만원5.현재저축보험비용동양생명무배당수호천사플랜보험-123.250원동양생명무배당수호천사희망가득보험-119.460원메리츠화재모아리치보험-30만원롯데손보행복더하기저축보험-10만원한화(구제일화재퍼스트클래식저축보험)-30만원(현재저축보험금5군데에서300만원가량저축해왔습니다.1년후면보험계약대출도가능하다고합니다.)6.총수익-총지출월수익500만원중사무실비45만원,생활비50만원,스타상호저축은행34만원,임대아파트보증금원리금상환30만원,보험비약94만원..입니다..남는247만원으로월76만원씩6개월간투자자분들에게갚아나갈예정입니다.투자자선생님들께서400만원을투자해주시면아래와같이사용예정입니다..----------------------------------------------1.15일부터31일까지작업비용400만원----------------------------------------------15일부터31일까지작업비용만있으면,다음달부터는안정적으로사업이진행될거라믿어의심치않습니다..투자자분들께서안심하고투자하실수있도록3개월간거래처에서입금된통장사본과,사업자등록증,주민등록원초본,임대아파트계약서,또한저축보험에들어가있는제보험금내역서(저축보험은2년이지나야보험대출이가능하다고합니다.2년이안된저축보험금5개가300만원가량됩니다.)부가세신고서,임대차계약서,우리은행청약저축통장(현재220만원저축되어있습니다)등..머니옥션투자자분들께안정적인수익이생길수있도록원리금균등상환약속을지키며,상환일전에가상계좌로입금토록하겠습니다.도와주시길부탁드리겠습니다.</t>
  </si>
  <si>
    <t>성실한납부를약속드립니다.!</t>
  </si>
  <si>
    <t>지금은직장인이되었지만프리랜서일을하였을때급하게돈이필요하여대출을받은것이있었습니다.대출은잘갚고있지만대출원리금납부에정말돈도안모이고고금리대금에힘든실정입니다.대출을받아서사용할것은고금리의금융상환과대학원등록금일부,생활자금등입니다.</t>
  </si>
  <si>
    <t>지금다른곳에서사용하고있는대출은국민은행의바꿔드림론대출(980만원/이자23만원),아이누리아(75만원/6만원),산와머니(120만원/12만원),웰컴론(460만원/20만원)입니다.한번도밀린적없이성실히납부하고있구요.저의주수입은문화센터필라테스강사와(정직원),웹디자인팀장으로있습니다.월수입은250만원정도되구요.월고정지출은180만원정도됩니다.(나머지로지금조금씩갚고있는데요.사실대학원준비때문에돈이필요한상황입니다.)상환계획은문화센터의강사직이두어개수업이더생길예정이구요.디자이너로써외주일을받아상환할계획입니다.신청은24개월로하지만더빨리조기상환할수있도록할계획입니다.투자자님들의많은투자를부탁드립니다.감사합니다.</t>
  </si>
  <si>
    <t>감사합니다.</t>
  </si>
  <si>
    <t>사실그대로절실히도움이필요하고믿어주시는만큼그대로답하겠습니다.</t>
  </si>
  <si>
    <t>오래전경제위기즈음결혼을하였고경제로인해전혀어려움을겪어본적이없었고결혼전부터예능학원을운영하였고나름여유로운생활을하였습니다.결혼얼마후친정부모님이하시던공장이부도를맞게되었고살고계시던집까지경매에이르게되었고오빠가있긴했었지만안정되어있지안은터라많은돈을필요로할수밖에없어신랑에겐많이미안했지만제가할수있는이상을뒷일도생각하지안은채우선부모님만생각하고이리저리뛰며부모님께먼저안정된생활을찾아드리게되었습니다.그후로몇년힘들어미칠지경이었지만그시간들역시다지나가고부유는아니지만조금에여유를찾아가고있는중입니다.전공과달리아이들을워낙이좋아하는터라정말힘든상황이였지만7년전공부를다시시작하고5년전어린이집을개원하고올초에더좋은시설로이전하게되면서예전에어려웠던시간들때문에좋지않은신용때문에1금융권에서대출받기가쉽지않았습니다.주위에좋은인식으로사업장은문제없이잘운영되고있으며다시대출을받게된목적은예전에아버지께서부도직전돈회전으로많은어려움이있었을때작은아버지께천만원을빌리셨고당연이갚아야하지만여파가워낙커서식구에돈은뒤로하고계셨다가12월초집안에잔치로어떻게든드려야될상황이어서걱정하시는부모님을어떻게든덜어드리고싶은저의간절한마음입니다.평생자식을위해뒷바라지하신부모님이시기에마음이아프고꼭편안하게지내셨으면하는마음입니다.어린이집과초.중개인렛슨도함께하고있어상환엔전혀어려움이없습니다.믿고부탁드립니다.3군데통장에월평균760만원입금확인되구요.유치부초.중개인렛슨280만원수입있습니다.</t>
  </si>
  <si>
    <t>1.상환계획미래저축은행이자월150.000원(500만원대출)산와머니원금,이자월150.000원지출(200만원남음)2.사업장통장입금760만원.개인렛슨(통장입금200만원)직접받는돈80만원선3.지출내역핸드폰10만원.임대료50만원.급여360만원(4명)운영비250만원(4대보험.유류비.간식.점심.각종세.등..)자녀교육비150만원저축은행15만원.산와머니15만원총수입1040만원총지출850만원대출성사시900만원정도입니다.나머지생활비는남편에수입에서지출합니다.지출을다하여도조금에여유도있습니다.아들이음악공부를하고있어조금에여유자금은항상예비해두는편입니다.아는지인들에게이러한저러한상황을말하기도너무부끄럽고차마말로는빌리기가쉽지가않은것이저의마음입니다.부디꼭믿는만큼에보답하겠습니다.</t>
  </si>
  <si>
    <t>꼭도와주세요..</t>
  </si>
  <si>
    <t>부탁드려요.....</t>
  </si>
  <si>
    <t>생활자금입다..투자자님들의성의에절대루배반하지안겠습니다..</t>
  </si>
  <si>
    <t>국민400현대캐피탈1900(차량할부이건친형이내고있음)산와300원캐싱300월상환금액:39만원월고정으로나가는금액:아파트관리비,휴대폰,우리딸보험료,의료보험,국민연금:40만원기타..수입은월300정도되구요아직사업초반이라서...업종은건설업이구요..바닥미장일을하고있습니다,,직원은없구요필요시일당을씀올전반기부가세신고는5600만원했습니다..연체없이상환하겠습니다..</t>
  </si>
  <si>
    <t>대출을하게된이유를정확하게작성해주세요대출용도는지인의급한부탁으로은행권에서대출을받으려고하니신용이하락할것같아서신용하락없이대출으받을수있는머니옥션을선택하게?습니다상환에있어서는당장이라도카드론대출이2000만원까지는받을수있음으로위험부담은제로라고해도좋으실겁니다</t>
  </si>
  <si>
    <t>마지막도전입니다...</t>
  </si>
  <si>
    <t>30%입찰율로유찰되었습니다..너무절실해서마지막으로도전해보려합니다..공익생활하면서새벽까지알바한급여로4금융1군데빼고모두상환했습니다..지금은공익제대한지2개월되었습니다..예전에다녔던직장다시취직했고.근무한지는보름되었습니다..입사하자마자4대보험가입했습니다.월말에마지막으로채무상환비용과월급때까지의생활자금이필요합니다.월급타면채무상환다할수있겠지만그다음월급때까지무일푼으로살아가기란무리가있습니다..자동차부속가게에서수금과영업을하기때문에핸드폰비도10만원가량나옵니다..핸드폰비영업할때운영비도제월급으로먼저쓰고월급때영수증첨부하여같이받습니다..4월에서5월사이의운영자금이필요합니다..저의올해목표는대부업으로인한신용등급다시끌어올리는것이목표입니다..대부업다시는처다보고싶지않습니다..투자자여러분의도움부탁드립니다..</t>
  </si>
  <si>
    <t>월급여190만원(세금공제후실수령액184만원)일요근무시수당10만원.한달에최소일요근무2번이상은합니다..대부업13만2천원월상환6개월째연체없이상환중잔여원금150만원만약낙찰이된다면150만원으로80만원대부업상환시친구에게빌린돈80만원값고나머지운영비로쓸계획입니다..4월말부터월급나오니충분히상환할수있습니다..투자자여러분들의도움실망시켜드리지않겠습니다...</t>
  </si>
  <si>
    <t>급여일변경으로생활자금등으로쓰려고대출알아보다가과조회로대출이안된다고하네요.신용도그럭저럭괜찮았고기대출도없어서가능할줄알았는데제가대출에대해너무몰랐던것같습니다.제발도와주세요.</t>
  </si>
  <si>
    <t>기존대출은없습니다.제어장비만드는회사에서일하고있구요평균120정도들어옵니다.투잡으로통신장비설치해주는일도하고있습니다.일이많을때는200정도까지받습니다.한달고정적으로200정도들어옵니다.핸드폰10만원정도나가구요카드값70정도나갑니다.보험료16만원,관리비10만원,육아비10만원정도나갑니다.생활비30만원정도들구요.카드값,생활비등줄여서대출금연체없이열심히상환하도록하겠습니다.제발도와주세요.</t>
  </si>
  <si>
    <t>주택마련자금이필요합니다.</t>
  </si>
  <si>
    <t>제가저희집에서독립을하려고합니다.전세금이2000만원인데,지금현재제가가지고있는돈이1700만원정도가됩니다.300만원이조금모자랍니다.그래서일반대출회사에서대출을받으려고문의를하였으나제신용등급이그쪽회사기준에충족하지못해서대출이불가하다고합니다.그래서부득이하게머니옥션투자자님들께도움을받고자이렇게글을올립니다.</t>
  </si>
  <si>
    <t>현재저의월수입은평균400만원정도가되는데현재저의부채는신협에280만원,신라저축은행300만원정도가있습니다.현금서비스는200만원가량이전부입니다.저의급여일은15일이며급여날짜에맞춰서무리없이상환할수있습니다.</t>
  </si>
  <si>
    <t>읽어보고판단해주세요</t>
  </si>
  <si>
    <t>저는보험설계사입니다.그래서월급이매달정확하지는않습니다.평균적으로봤을때200만원정도입니다.근데제가10월에병원에입원하는바람에일을전혀하지못해11월월급을45만원정도받았습니다.물론지금은정상적으로출근하고있고12월월급은250만원정도됩니다.근데워낙11월달월급을적게받아생활자금이모자랍니다.빌려주시면감사히쓰고연체없이상환하겠습니다.</t>
  </si>
  <si>
    <t>현재대출은신한은행350만원받은거1건있습니다.이자는3만원정도나가고있구요.다른기대출은없습니다.월급받는것으로충분히상환가능해보입니다.믿고빌려주시면감사하겠습니다.</t>
  </si>
  <si>
    <t>안녕하세요바른남자김기훈입니다</t>
  </si>
  <si>
    <t>경제신문을보던중우연히이곳을알게되어서신청한번해봅니다대출의목적은저는지금파주에있는미래여성병원의관리과사원으로근무중입니다4대보험가입되어있고요오전9시에서오후6시까지근무중인데남는시간을활용하여투잡을해볼까합니다투잡을뛰려니차가꼭필요합니다제가어렸을적실수로신용도가올크레딧7등급에550점정도로알고있습니다중고차대출도안되고...2금융권도잘안되더군요일단투잡은학습지교사로면접은본상태입니다면접에서실패해도다른곳도전할것이고요저의계획을실천할수있도록힘을주시면감사드리겠습니다추운날감기조심하십시오!!!^^</t>
  </si>
  <si>
    <t>저는대출은태어나서받아본적이없습니다제병원에서의월수입은통장에130만원이찍히고요학습지교사는150~200정도될듯합니다당연히130에서할부금이자동이체될것입니다절대연체되거나그럴일없을테니안심하셔도됩니다그리고전꿈이경찰공무원입니다공부자금을모으는중입니다경찰이꿈인사람이신용도가엉망이라부끄럽긴하지만이번에대출알아보다가깨달은점과후회가밀려왔습니다신용도가재산이라고느꼈고요지금은착실히신용관리를하고있습니다저에게투자해주시면그신뢰잃어버리지않을자신있습니다믿어주십시오긴글읽어주셔서감사합니다!!^^</t>
  </si>
  <si>
    <t>생활자금으로필요합니다.</t>
  </si>
  <si>
    <t>현재직장에6개월근무중입니다.치과치료다닌다고하다보니치과가돈이엄청들어가더라구요치료를중단할수도없고치료하다보니생활비가모자르고해서대출을신청합니다.</t>
  </si>
  <si>
    <t>현재직장은인천에위치하구있구요인터넷유치가입회사입니다.영업직이다보니들쑥날쑥하지만고정적으로250~300정도수입이있습니다.매달급여통장으로들어오구요.20일입니다.현재대출은원캐싱과러쉬산와이렇게3곳이용중입니다.이용금액은원캐싱이300정도러쉬300정도산와170정도있습니다.4대보험이안되다보니낮은금리에서는대출이힘들더라구요,고정수입은250정도되며대출금산와12만원원캐싱20만원러쉬20만원총52만원내구있구요핸드폰비대략8만원교통비와식대하면20만원정도나가구요나머지금액중35만원은적금을넣구요그나머지가생활자금입니다.연체없이이때까지잘상환해왔구요.앞으로도연체없이잘상환하겠습니다.</t>
  </si>
  <si>
    <t>타금융상환및시력교정술</t>
  </si>
  <si>
    <t>타대부업에채무가남아있습니다.이를이자를납부하기도빠듯하여,,원금은거의상환이되지않고있는데계약이만료되서제계약서류가왔습니다.높은이자때문에언제다갚나싶어막막합니다..이곳에서그채무를다갚아버리고싶습니다.그리고제가시력이매우안좋습니다.난시가매우심한상태입니다.친구회사의제휴특별할인으로시력교정술을받게된다면좋겠습니다..도와주세요,,,,</t>
  </si>
  <si>
    <t>1.다른대출건&amp;nbsp;-현재머니옥션에서이전에신청한건이남아있습니다.&amp;nbsp;&amp;nbsp;&amp;nbsp;한번도연체하지않고성실히납부하고있습니다.&amp;nbsp;&amp;nbsp;&amp;nbsp;남은금액은1,842,577원으로월167,735원을상환하고있습니다.&amp;nbsp;&amp;nbsp;&amp;nbsp;(원리금균등상환입니다.)&amp;nbsp;-타대부업&amp;nbsp;&amp;nbsp;&amp;nbsp;원금280만원가량남은상태이고월이자만13~4만원수준입니다2.공통사항&amp;nbsp;-주수입원&amp;nbsp;&amp;nbsp;현재사무직으로일을하고있습니다.4년동안한번의휴직없이&amp;nbsp;&amp;nbsp;일을하고있습니다.&amp;nbsp;월급:125만원이며,,&amp;nbsp;고정지출로는:핸드폰:60,000원&amp;nbsp;&amp;nbsp;&amp;nbsp;&amp;nbsp;&amp;nbsp;&amp;nbsp;&amp;nbsp;&amp;nbsp;&amp;nbsp;&amp;nbsp;&amp;nbsp;&amp;nbsp;&amp;nbsp;&amp;nbsp;&amp;nbsp;&amp;nbsp;교통비:30,000원&amp;nbsp;&amp;nbsp;&amp;nbsp;&amp;nbsp;&amp;nbsp;&amp;nbsp;&amp;nbsp;&amp;nbsp;&amp;nbsp;&amp;nbsp;&amp;nbsp;&amp;nbsp;&amp;nbsp;&amp;nbsp;&amp;nbsp;&amp;nbsp;인터넷,TV:40,000원&amp;nbsp;&amp;nbsp;&amp;nbsp;&amp;nbsp;&amp;nbsp;&amp;nbsp;&amp;nbsp;&amp;nbsp;&amp;nbsp;&amp;nbsp;&amp;nbsp;&amp;nbsp;&amp;nbsp;&amp;nbsp;&amp;nbsp;&amp;nbsp;보험료:350,000원&amp;nbsp;&amp;nbsp;&amp;nbsp;&amp;nbsp;&amp;nbsp;&amp;nbsp;&amp;nbsp;&amp;nbsp;&amp;nbsp;&amp;nbsp;&amp;nbsp;&amp;nbsp;&amp;nbsp;&amp;nbsp;&amp;nbsp;&amp;nbsp;생활비(엄마께드리는돈):250,000원&amp;nbsp;&amp;nbsp;&amp;nbsp;&amp;nbsp;&amp;nbsp;&amp;nbsp;&amp;nbsp;&amp;nbsp;&amp;nbsp;&amp;nbsp;&amp;nbsp;&amp;nbsp;&amp;nbsp;&amp;nbsp;&amp;nbsp;&amp;nbsp;본인생활비:150,000원수입-지출:370,000원에서머니옥션과타대부업이자납부에&amp;nbsp;&amp;nbsp;&amp;nbsp;&amp;nbsp;&amp;nbsp;&amp;nbsp;&amp;nbsp;&amp;nbsp;&amp;nbsp;&amp;nbsp;&amp;nbsp;&amp;nbsp;&amp;nbsp;300,000원소요됩니다.이타대부업을머니옥션에서원리금균등상환으로돌린다면아무이상이없이상환가능합니다..그리고이번에연말성과급이나올가능성이큽니다.나온다면하루라도빨리이채무를다없애고싶은심정이간곡하니다른데쓰지않고전액상환처리를할수도있습니다..제발부탁드립니다..</t>
  </si>
  <si>
    <t>군공무원이고정말성실하게상환하겠습니다.</t>
  </si>
  <si>
    <t>제가일하기전처형한테급하게빌려쓴돈이처형사정이안좋아져서돈을급하게해주어야해서대출을신청하고자합니다.성실하게상환하도록하겠습니다.</t>
  </si>
  <si>
    <t>현재대출은은행권으로사용하고있습니다.거의전세자금대출이고요원상환액은이자만내고있습니다.국민은행마이너스통장380만원이자4만원납부농협전세자금대출2700만원이자15만원납부우리은행퇴직금대출(전세자금에포함)1500만원이자6만원납부씨티캐피탈(군인공제금대출)1000만원(기존대출상환)4만원납부머니옥션40만원납부2회이용중총1000만원이용하여900만원상환함1개는곳상환완료됨정말열심히생활하면서기존대출을열심히상환하고있습니다.원급은수당포함꾼준하게280만원정도되며군인공제에60만원넣고있고그외생활비는지출되는것은거의없습니다.맏벌이를하고있어올해일산에서전세집을이사하면서전세자금대출이있어대출금이높지만전세금에들어있어이상은없고제가군에계속있기때문에이상없습니다현재중사9호봉이며안정적입니다.</t>
  </si>
  <si>
    <t>아버지의교통사고로급하게필요합니다</t>
  </si>
  <si>
    <t>부친이부산에서개인택시를하시는데얼마전에무보험음주차량신호위반차량에사고를당하셔서거의완파에가까운사고로자차차량수리비가1500가깝게나왔습니다손님대인피해는상대방의책임보험한도내에금액이라보험처리가되지만부친의차량은상대방의책임보험한도가천만원밖에안나와서우선초과분을저희가부담하여이후법적소송을해서받는수밖에없어서신청합니다(개인택시는자차보험이안됨)가해자는아무것도없는일용직이라합의가안되고있고,부친은하루라도빨리차량을수리하여일을하셔야해서제가신청합니다연체는전혀없으나현직장이전에프리랜서로일할때불법대출중개업체잘못만나서과다조회뜬다고합니다연체를절대못하는성격이라도와주시면절대신뢰의약속을져버리지않겠습니다</t>
  </si>
  <si>
    <t>1.기대출:은행권1300러시400,미래100,바로1002.월수입:매월280급여통장수령명절,10월달보너스,퇴직금140추가수령판공비매월40만원현금수령total:연봉3600+보너스420+판공비480연수입4500만원3.재직기간:현직장입사2011년10월17일월지출:금융비용53만원생활비100만원부모생활자금지원비:100만원도와주시면연체없이상환을약속드립니다부탁드리겠습니다</t>
  </si>
  <si>
    <t>학원등록비랑교재비좀구하려고합니다.</t>
  </si>
  <si>
    <t>안녕하세요끔많은소녀김은지라고합니다.열심히미용학원을다녀보려고교재비랑학원등록비를구해보고자대출을신청하게되었습니다.</t>
  </si>
  <si>
    <t>기존대출은한성저축은행2011년06월29일날500만원받앗습니다.현재수입은학원때문에정직장은못구한상태이구요주유소에서2010년7월1일부터매월110만원씩통장으로꾸준히수령하고있습니다.매월기타생활비는부모님이보조를해주시기때문에큰어려움없지만그래도좀더빨리배우고싶고해서이렇게신청합니다.나이어린게돈빌린다고머라고하시겠지만그래도한번믿어봐주시고꼭도움브탁드리겠습니다.</t>
  </si>
  <si>
    <t>도와주세요그저말보다는실천으로꼭보답드리겠습니다.</t>
  </si>
  <si>
    <t>안녕하세요제가대출을신청하게된계기는,작년에작은부업을하나겸해볼까계획하면서,아는지인분에게800만원의금액을빌려서사용하게되었습니다,최초빌린금액800만원중300만원은중간중간에갚어왔는데,빌려주신지인분께서,이번에자신의개인사정으로인하여돈이좀급하시다고하시어,나머지잔여금액500만원도되도록이면마져갚어드려야만제마음또한진정편안할것같아,이리저리고민끝에이렇게머니옥션에대출을신청하게되었습니다.</t>
  </si>
  <si>
    <t>그럼저의상환계획과관련하여말씀드리겠습니다-저의직업과수입원-저는현재,우정청소속(구'체신부)인,지방우편집중국에비정규직으로근무하고있으며4대보험및각종복리후생은모두지급받고있는급여소득자이오며,그외로작년초부터시작한제개인적인부업으로겸하고있는출장전문-PC수리업을겸하고있으오며,저의월평균소득액은:급여소득-월115만원과,PC수리업과관련한소득금액평균110만원을포함하여월평균220만원입니다.-다른대출과관련하여-*웰컴론-200만원(년38.9%)-원금균등상환그외,기타다른대출및신용카드등으로인한다른채무금액은없음을말씀드립니다-수입과지출내역-*수입:위에서말씀드린대로,월평균소득금액(급여소득포함):220만원*월지출내역:.웰컴론(대출)과관련하여(원금균등상환)-월128.000원.월교통비-월20만원.휴대폰요금-월10만원정도.인터넷포함한통신비용-월3만원.홀로계신노모(어머님)생활비(용돈조금포함)-월50만원.월난방유류비와각종공과금-월14만원.겸업(부업)과관련한기본유지비용-월10만원.본인용돈정도와비상금정도-30만원&gt;&gt;&gt;합계:149만8천원이오며,지금이곳머니옥션에신청한대출이성사되어,원금균등상환방식으로상환해나아가는데는무리가없을걸로말씀드리오며,그래도대출은계획하에받아야성실상환이이루어지기에다시한번좀더신중하게생각한끝에결정하고계획하에이렇게대출을신청합니다.투자님들께그저돈을빌리기위함의글이아닌,저의모든걸어떻게다는보여드리지는못할지라도,이세상에정말저보다힘든분들생각해가며,그소중함으로저를도와주시는투자자님들의정성에진정누가되지않도록진정성실히상환해나아가는모습꼭보여드리고자합니다제게기회를주신다면,저또한투자자님들에게꾸준한진득함이무엇인지보여드릴수있는채무자이기전에한사람의신뢰인의모습보여드리도록진정노력하겠습니다부족한저의마음과글에애정어린관심갖어주시길진정바램하며모든분들올해는조금더행복해져만가시는조금은더다복한한해되시길바램드립니다고맙습니다.</t>
  </si>
  <si>
    <t>생활긴급자금과병원비가필요합니다.</t>
  </si>
  <si>
    <t>작은월급으로열심히살아오다,어머님의병환이더욱깊어져서돈이급하여여기에글을올려봅니다.당뇨가있으신어머님병원비와생활비를지탱하다보니급전이좀필요하게되었습니다.이번설보너스를기대해봤지만협력업체라고나오지도않는군요.자금의용도는어머님병원비로100만원과생활긴급자금으로50만원이필요합니다.당뇨가깊어지셔서이제는병원비도만만치않게들어가게되어글을올립니다.꼭좀부탁드립니다.여러분들이빌려주신돈한푼도엉뚱한곳에안쓰고정직하게사용하며,신용으로보답하겠습니다.</t>
  </si>
  <si>
    <t>은행권의대출금기업은행230만제일2저축은행210만농협800만정도의대출금이있습니다.이율은14%입니다.사금융리드코프에300만원을쓰고있으며이율은39%를사용중입니다.다원리금균등분할상환이며,연체한적은없습니다.주수입원은급여로받는월급외에는형재없으며직장은KT출자회사에근무중입니다.4년째재직중이고요.월고정지출은핸드폰7만과인터넷등식대포함하여30만원정도들어갑니다.교통비와식비는회사에서지급을하는관계로따로들어가지는않습니다.급여165만원-85만원-30만-(머니옥션예상9만)=41만원정도의예비자금이되니상환에는문제가없습니다.꼭좀부탁드립니다.</t>
  </si>
  <si>
    <t>부탁드립니다...독립할수있게도와주시쇼....!!!</t>
  </si>
  <si>
    <t>안녕하세요...머니옥션3번째도전이네요....역시남의돈빌리기쉬운게아니더라구요..이번에다시머니옥션에도전하게된계기는제주도촌에서제주시회사로40분넘게걸리는거리를매일출근하고있어서독립을할까해서비용마련으로다시도전하게돼었습니다.정시출근정시퇴근이면독립할생각도없지만3교대근문에야간근무하고40분이나되는거리를운전해서갈려고하니졸음운전에스트레스도심하고대학교병원이다보니깐회사내에서하는교육,세미나,행사등등쉬는날도제대로쉬지도못하고매일피곤에찌들어사는생활에지쳐서독립을할려고자금마련차원에서대출신청하게돼었습니다.</t>
  </si>
  <si>
    <t>상환계획지금현제제가가지고있는대출은현대캐피탈신차활부1480만원이율7%미래저축은행400만원이율35%그리고산와,러쉬가300만원38%대출월상환내역현대캐피탈36만원미래12만5천원산와,러쉬25만원주수입원제주대학교병원에서병동보호사로일하고있구요...3교대로일하고있습니다.한달월급은세전170~180사이구요제주대학교병원공공기관입니다.월고정지출통신비12만원대출74만원기타30만원부모님이랑같이살기에식대임대료는나가지않구요...상환계획지금현제교직원공제회20만원정도매달장기저축중이고제주은행에10만원씩적금들고있구요신한생명에30만원정도보험들어있구요..대출이많약에된다면제주은행적금을깨고월상환할계획이구요제주은행적금가입일이석달밖에안되기때문에충분이상환할수있을거라생각합니다.그리고독립후에직장근처로갈려고합니다...대출이돼서독립을할수있으면자동차도팔아서현대캐피탈상환할예정이구요...한달월급170~180-대출비용73만5천원-통신비12만원-생활비30만원-적금보험60이정도될거같습니다.이번엔정말열심히작성했구요...저번에부채과다로빠꾸먹었는데...좀줄었습니다..꼭심사통과시켜주세요..ㅜ.ㅜ</t>
  </si>
  <si>
    <t>저는문화재복원회사에일용직이지만일을배우고자악착같이다니면열심히전문자격증을따기위해일하고있습니다.그래도현장에서는능력을인정받아정직원은아니지만그래도다른사람보다는대우를잘받으면다니고있습니다.하지만어머님과아버님이몸이좋지않으십니다.아버님은보탬이되고자시급으로일을하시고계시고어머님은디스크수술을받으셔야하지만천만원이상이라는큰돈의벽에부딪혀하루하루치료를받고계십니다.치료비와생활비로조금보탬이되고자합니다..도와주십시오</t>
  </si>
  <si>
    <t>상환계획은월급날에무조건잘갚는것입니다.다른빚은없습니다학자금대출도이제8월이면끝이납니다.한창빛을볼수있는나이입니다.다른대부업체에서보다는머니옥션에서도와주신다면열심히잘갚아나갈것입니다.상담사분께서혹시이자쪽에무리가있다거나하시는부분은상담으로친절히부탁드립니다.</t>
  </si>
  <si>
    <t>카드론대환과부족한보증금때문에신청합니다.</t>
  </si>
  <si>
    <t>1)카드론대환신한카드론5,713,000하나카드론3,749,000합9,462,000전액대환하고합니다.이유저두개때문에1금융권,2금융권에서대출을받지못했습니다.머니옥션에신청하는이유이기도합니다.2)반전세보증금부족분1500만원중500만원은있고1000만원정도부족하여신청합니다.</t>
  </si>
  <si>
    <t>소득내역현재수강생은겨울방학이라좀많아져34명정도입니다.수강료과목당40만원영어+수학70만원1)현금평균20~22명정도가현금입금40x20~22명=800~880만원2)카드매출평균월650~800만원(지난달8,210,000원)3)머니옥션투자금이건제외(너무소액이라)총합계1)+2)+3)=1400~1600여만원(1)대출내역1)하나은행900만원이율10.4%매달82,782원2)신한은행1000만원이율11.5%매달93,424원3)국민은행450만원이율12.3%매달79,535원4)신한카드론571만원이율11.3%매달29만원5)하나카드론374만원이율22.5%매달28만원총액대출및카드론지출=825,741원(2)반전세계약서상1000만원에월세55만원을했습니다.주인이전세를원해전세대출로할까하다,주인이먼저반전세는어떠냐고해서고민끝에그러기로..계약서상은1000만원월세55만원이지만실제4000만원에월세20만원으로합의했습니다.자세한내용은저야상관없지만행여여기에오픈으로인해행여집주인에게까지법리적인가문제발생할수있기에상세히기술못하는점사과드립니다.언제든궁금하신점문의하시면자세히쪽지보내드리겠습니다.반전세하기로한이유제입장에선월고정지출이줄면서동시에경비처리할수있는서면상55만원은유지할수있기에보증금이좀부담스러웠지만하기로했습니다.개인적으로모은돈으로1500만원먼저입금하고부족분1000만원을부모님께얘기할까하다괜히정초부터걱정시켜드리기싫어서머니옥션에신청합니다.결론월세55만원지출이20만원만지출(35만원세이브)월세20만원(3)기타지출상세내역매월관리비카드자동이체(20~30만원)휴대폰요금카드자동이체(10만원)적금3개150만원(2개만기2012년10월,1개만기2013년1월)청약통장10만원자동차유지비20~30만원수학선생님월급150만원(같이거주하면운영중)생활비전액카드결제+카드값400~500만원식비나기타등등은집에서강의를하고하기때문에따로안들어감총지출맥심엄840만원==============================================================(4)머니옥션838,756원==============================================================결론총지출(1)825,741+(2)20만원+(3)940만원+(4)838,756=11,264,497==============================================================여유금개인자금200만원(여유자금으로늘통장에)부모님매월350~450만원(부모님께서평균매월400만원정도받으셔서따로관리해주십니다.)================================================================이상입니다.머니옥션에서이번이5번째인가신청입니다.4번모두많은분들의도움으로어려울때잘이겨냈습니다.그중충분한기간납입후3건은이미중도상환했구요.현재1건단한번연체없이9회차까지납입했습니다.6년전집이홀딱망해어머님병원비없을때도10원한푼없다가퇴원하시는어머님모실월세마련했을때도거기에많은분들의격려쪽지와집도배까지해주신다는분들...제게머니옥션은정말그어떤분들의도움보다큰힘이되었던곳입니다.또한덕분에신용등급이10등급에서현재5등급까지올랐습니다.카드론정리하면등급이더오를것같습니다.현재카드론납입금58만원+월세세이브35만원+개인돈10~20만원하면충분히월납입금연체없이상환할수있습니다.언제나도움만받아저도가끔들어와소액이지만투자를조금씩하고있습니다.조금이라도돌려드리고자..잘몰라서많이는못하고있다는핑계도있습니다.근데또이렇게도움을청하게됩니다.염치불구하고부탁드리겠습니다.몰아치는한파에건강유의하십시오</t>
  </si>
  <si>
    <t>연체없이상환할수있습니다!</t>
  </si>
  <si>
    <t>계기-올해가을에결혼을할여자친구와동거를하고있습니다..여자친구가임신4개월째계류유산을하게되었습니다.몸조리도하고수술비와병원비를다하니200만원돈이나왔습니다..급하게목돈이필요해서이렇게신청합니다.사용목적-여기저기서돈을빌려여자친구도몸조리를하느라다니던회사도잠시쉬고못나가고해서현재여러사람에게빌렸던돈을언제까지나눠줄수도없고차라리대출을받고자알아보았는데신용등급이낮고예전에대출을받을때중계업체한테사기라면사기라는걸맞아서조회건수가많아대출이어렵다고하더군요ㅠㅠ인터넷에서수소문끝에머니옥션을알게되어이렇게대출을신청합니다..</t>
  </si>
  <si>
    <t>1.대출내역(현재남아있는부채약2100만)현대캐피탈자동차할부-920만/465000원씩납부한국투자저축은행-740만/22만원씩납부씨티캐피탈-200만/95000원씩납부신라저축은행-320만/167000원씩납부2.직장명:(주)유니테크-자동차화학약품제조회사수입금액:매월5일평균200~210만원월급월고정지출내역:대출금액-947000원핸드폰비-100000원총액:약1100000원상환계획:매달5일날이월급입니다.저희회사가월급을항상5시~6시사이에들어와매달10일오전에24개월동안원리금균등상환으로연체없이납부하겠습니다.여자친구가몸조리에끝나면다시일을하게되니연체없이더욱더잘상환할수있습니다!잘부탁드립니다!정말연체없이납부할수있습니다.</t>
  </si>
  <si>
    <t>리드코프500중5회상환했으며현재머니옥션620정도남은상태입니다.은행권대출은받지못할이유가있어리드코프사용했다가신용도가많이떨어진상태입니다.당장급해리드코프를사용했으나이자율이너무부담스러워기존에머니옥션금액과같이묶어상환하고싶습니다.얼마전경매신청했다가취소한이유는제가할수있는범위내에서갚아보려했으나다시신청하게되었습니다.</t>
  </si>
  <si>
    <t>현재리드코드500중월23만원+머니옥션69만원씩납입하고있으며지금까지하루도연체한사실없습니다.월92만원씩납입부담액을50정도로낮춰가며빚에서벗어나려고노력하겠습니다.6년넘게한직장에서근무하고있으며착실히갚아나갈수있습니다.믿고투자부탁드립니다.</t>
  </si>
  <si>
    <t>자녀교육자금</t>
  </si>
  <si>
    <t>자녀교육자금이큰돈이들어가게되어서부탁드리게되었습니다</t>
  </si>
  <si>
    <t>급여300만원정도됩니다이정도의상환금은충분하니부탁드리겠습니다</t>
  </si>
  <si>
    <t>투자자들분께간곡히대출을요청합니다.</t>
  </si>
  <si>
    <t>현재아버님이어렸을때부터있었던병환으로(소아마비)다리수술을하게되었으나,사정이많이어렵습니다.꼭수술을해드리고싶은데저에게현재운용할수있는자금이없어서그리고또한현재생활자금도필요해서이렇게대출을신청하게됐습니다.투자자분들의선택을부탁드립니다.</t>
  </si>
  <si>
    <t>기존대출이저축은행2건,그리고캐피탈쪽으로토탈600만원정도있습니다.성실히상환중입니다.현재(주)퍼시스에서약1년6개월정도근무중에있으며,동종가구업계에서점유율이50%가넘는유망한회사입니다.연봉은2200만원이며,한달은170만원정도수령하고있으며성실히연체없이상환할자신이있습니다.</t>
  </si>
  <si>
    <t>지인대출자금상환과생활자금채무통합목적</t>
  </si>
  <si>
    <t>안녕하세요.벌써세번째투자자님께부탁을하게되었네요...재대출신청용도는10여년동안직장생활만하다가잠시동안개인사업차직장퇴사후사업준비로인해잠깐이나마소득은없이집안생활비며대출금등여러가지지출비를지인을통해융통을하다보니빛이상당히늘어버렸네요.일단저리로이자만상환하는형식으로연기만하고있었는데,현재지인께서연세가있으셔서건강상소득이없이지내고계시다고하셔서빌린자금빠른시일내에상환을원하시네요..참어린가장인저에게많은도움을주신분이신데,지인께서어려운상황에처하게되저로서는마음이무겁습니다.지인께빌린돈은1000만원정도이고,생활안정자금및머니옥션전대출상환목적입니다.여러군데대출금이있으면부담이갈거같아서,하나로묶어서상환할려고합니다.금액이크고,직장인급여의한계가있다는점을감안해서신도깊게생각하고결정하였습니다.</t>
  </si>
  <si>
    <t>월급여세금공제후220~230만원지출비대출상환금22만원(대출승인시상환계획)차량할부금25만원머니옥션15만원(대출승인시상환계획)아파트관리비임대료대출이자(만기일지상환)40만원보험료35만원휴대폰비20만원(본인,아내)기본생활비30만원(의식주,아이과자값)차량유지25만원대략이정도입니다.제수입으로는쪼금벅차는감이있으나,일단아내가부업(티켓매니저)을건당3~5만씩하루1건정도는하고있으며,본업(미용실)스텝으로근무계획에있습니다.대출승인후빠른시일내로취업할계획을세웠습니다.두번의대출후연체없는상환을최우선으로하고있습니다.힘들때항상머니옥션투자자님께도움을청해위기를잘넘겼습니다.항상감사하게생각합니다.다시한번투자자님께도움을청하는바입니다.비록이율이낮기는하지만이율만높고연체를하게되면무의미하다는생각은예전과현재도변치않기에저리로하였습니다.양해부탁드립니다.</t>
  </si>
  <si>
    <t>생할자금및금융상환목적으로문을두드립니다.</t>
  </si>
  <si>
    <t>ㅇ시골에홀로계시는노모생활비지원및장모님의병원치료비에조금이나마보태고싶고아울러고금리의부채를일부상환고자어렵게문을두드려봅니다.신용관리를잘못하는바람에은행권에서의대출이어려워져서할수없이고금리대출을받을수밖에없었습니다.다시한번신용관리의중요성을뼈저리게느끼며하루빨리대출을모두상환하고은행권으로의저금리대출을받아안정적인생활을하고싶은마음간절합니다,대출목적:노모생활비지원(100만원)장모님치료비(150만원)고금리부채상환(250만원)</t>
  </si>
  <si>
    <t>현재한직장에서10년넘게근무해오고있으며연봉은연4800만원입니다,급여는월310만원입금되고있습니다(보험료및갑근세공제후)현재대출은저축은행230만원산와등대부업체4군데1,300만원있으며연체없이잘상환해오고있습니다.원금및이자합쳐월70만원상환가족은3명(처,자녀1명)이라생활비는그렇게많이들어가는편은아니나노모생활비지원:30만원,생활자금(식비,통신비등기타:100만원)자녀교육비:40만원부채상환:85만원기타비용등부채상환을위해처도부업을시작했으며(큰벌이는안되지만)생활비에보태면좀더빨리상환을하지않을까생각됩니다.생활비를절약하고이자비용이조금이라도줄면월150정도는상환이가능할것같으며(상여나오는달에는무조건상여금을부채변제에사용)부채가줄어들면그때저금리대출로전환한예정입니다,(신용등급도오를것이란가정하예)신용관리의중요성을다시한번되새기면서한푼의부채도남김없이상환하는그날까지이를악물고정진하렵니다.2012년한해동안열심히생활하여약80%부채를상환할예정입니다.(월120만원x12개월=1440만원)투잡스도지금고려중에있습니다.신용등급관리도잘하여하루빨리은행권대출이가능하도록뛰고또뛰겠습니다.오늘상환계획글을올리면서힘이절로나는것같습니다.잘될것같기도하고요.정말열심히살겠습니다.한번도와주십시요..감사합니다.</t>
  </si>
  <si>
    <t>부모님병원비때문에급하게자금이필요합니다.도와주시길바랍니다.</t>
  </si>
  <si>
    <t>부모님이편찮으셔서수술을하셔야되는데수술자금이부족하여이렇게도움을요청하는바입니다.직장은다니고있으며평소작지만저금하며착실하게생활하는사람입니다.어머니도제가어렸을때일찍돌아가셔서제가집안에가장역활을도맡고있습니다.도움주신다면성심성의껏도움주신부분에꼭보답하도록연체없이상환하겠습니다.꼭좀도움주시길다시한번진심으로간곡히부탁드리겠습니다.</t>
  </si>
  <si>
    <t>상환계획으로는제가다니고있는직장은휴대폰업이며,직장에서제직급은점장으로써매장총관리를하는역할을하고있습니다.평균급여는150~170정도수령하고있으며한달휴대폰요금은6~7만원대요금을납부하고있습니다.고정지출금이라하면저는부모님병원비및용돈신용카드값이전부이며한달에생활비는20~30만원으로생활하며나머지금액은전부저금을하는방식으로생활하므로신용카드값을줄이고휴대폰요금도정액만사용하여요금도줄여서상환하는부분에절대차질이생기지않도록할것입니다.</t>
  </si>
  <si>
    <t>다시한번희망을주세요...</t>
  </si>
  <si>
    <t>머니옥션의여러분덕분에희망을갖고살아가는사람입니다.1차대출후한번의연체없이잘상환중이고요..이번에는부모님의병환과친정의생활고를가족몰래도움을드리고자하니생각나는곳은머니옥션이었습니다.남의돈을절대소홀히생각하지않습니다.절대성실상환을약속드립니다.도와주십시오...</t>
  </si>
  <si>
    <t>2009년부터사업으로인해대출이좀있습니다.현재는사업을정리하고영어강사로고정적인수입을가지고있습니다.월평균330정도이며이것으로빚을갚으며제개인적인생활비정도만사용하고있으므로상환에는문제가없습니다.</t>
  </si>
  <si>
    <t>전문음식점을운영중입니다도움이필요합니다</t>
  </si>
  <si>
    <t>저는해장국집을운영하고있는데식당을한지는10년이넘엇구요식당면적은100평정도됩니다.항상주차공간때문에에로가많았는데마침이번에옆가건물땅을판다고하여매입할려고보니자금이부족하여머니옥션을찾게되었습니다지금사는땅은제자금과토지담보대출을받아서진행하기때문에부족한자금을신용등급떨어져서부결될까바카드론이나다른신용대출로받기도어려운상황입니다</t>
  </si>
  <si>
    <t>현재아파트담보대출이자말고는대출은전혀없습니다.매입할토지담보대출이자가60만원정도더늘어나지만주차장확보로인해수익은더늘어날거라생각되구요현재도가게에서월1000이상의수입이있기때문에매월열심히상환해나가려고합니다도와주시면열심히벌어서열심히상환하겠습니다.</t>
  </si>
  <si>
    <t>급하게급돈이필요해서요</t>
  </si>
  <si>
    <t>현재약270만원정도의급여를받고있는직장급여생활자입니다.급하게병원비등의목적으로목돈이필요하게되어이렇게신청하게되었습니다.작년3월경단기연체건이있어금융권대출이힘들기도한이유입니다.하지만1년여의직장생활로연체없이지금까지잘생활해왔고요.다급하게급돈이필요하게되었습니다.급요상황에서보듯이월상환은걱정없이가능합니다.신용을쌓기의지또한강하여2~3개월내에신용등급도향상이기대됩니다.</t>
  </si>
  <si>
    <t>매달말일이급여날이라상환은걱정없이가능하며,5월경에1년퇴직금중간매년정산이있어약간의자급여유도있을예정이며지속적인신용도향상으로가을쯤에서금융권대출도무리없이가능할것입니다.갑작스러운급돈이필요하여신용등급향상의목적도있어이렇게머니옥션을신청하게되었습니다.</t>
  </si>
  <si>
    <t>성실납부자의추가대출입니다</t>
  </si>
  <si>
    <t>노후화된에어콘및새로만든룸에에어콘구입비용입니다</t>
  </si>
  <si>
    <t>작년8월머니옥션에서500만원을12개월33%이율로대출받아저번2월까지매월갚아나가고있습니다.월매출은1200에서1400사이이며남편과저그리고밤에시간타임으로2명을고용중입니다월수입은400만원정도이며상주에서는꽤나소문난횟집입니다부득이하게300만원추가대출을신청하게되었는데이번에도성실히납부해나가겠습니다</t>
  </si>
  <si>
    <t>치아안좋아치료할려구하는데돈이부족하네요</t>
  </si>
  <si>
    <t>신랑치아가안좋아치료할려구하니병원비가너무비싸네요200정도가부족하여대출받아치료할까합니다</t>
  </si>
  <si>
    <t>저는생활정보지아르바이트해서70만원정도수입있고신랑이식품회사팀장으로근무하고있습니다월급은162만원이구요머니옥션에서대출받은거4개월이면끝나상한하는데는부담없네요연체없이갚겠습니다</t>
  </si>
  <si>
    <t>도와주세요...성실히갚겠습니다</t>
  </si>
  <si>
    <t>아이들수업료때문에대출을신청합니다..안녕하세요수원에사는세아이의엄마입니다...막내아들이자폐아동입니다..올해막내가중학교입학하고둘째는고등학교에입학했는데....고등학생이둘이다보니수업료가100만원나왔습니다지난달에도교복두명사느라힘들었는데..도와주시면열심히갚을께요...막내가장애아동이라학교에제가데려다주고오후에또데리러가는데학교가멀어서교통비도많이들고힘이듭니다...</t>
  </si>
  <si>
    <t>남편월급이300만원정도받아요.항상2-3월달만힘들고요...부체는국민카드.외환.신한카드:1500만원현대스위스저축은행:60만원원캐싱:400산와머니:300부채상환은이자원금해서세카드가30만원정도원캐싱이자20만원산와머니는원리금12만원씩입금하고요...월세:35만원세금:35만원[전기.수도.도시가스.유선.인테넷]휴대폰:25만원남편용돈:20만원자동차휘발류:20만원아이들급식비:20만원[고3아이중.석식고1중식]막내는특수아동이라면무상급식아이들교통비10만원기타생활비50만원[아이들용돈식비막내교통비.학교준비물]이상이요이번달만힘들고다음달부턴경제적이나마음적으로나여유가있습니다...도와주시면열심히갚겠습니다...그리고아이들이교육비지원신청했어요원래는월급이300만원이라서지원대상에서탈락인데제가힘들다고했더니동생아프다고하고선생님추천서받아서신청했더라고요...될지않될지모르지만되면5월초에환급받아요...우선수업료내고..엄마가되서미안하고고맙기도하고....도와주세요...열심히살고성실히갚을께요</t>
  </si>
  <si>
    <t>직장을8월9일부터입사하게되엇습니다.원룸을잡아야하는데보증금이없어서요..</t>
  </si>
  <si>
    <t>현재전라북도익산시에서거주중입니다.이번에직장때문에경기도송탄으로올라가게되엇어요.그쪽에서원룸잡을려구하는데보증금이부족해서요200만원정두대출신청해봅니다...많은투자부탁드립니다...</t>
  </si>
  <si>
    <t>1.기대출보해저축은행(400)-매달25일13만~15만원정도2.월지참평균핸드폰10만,생활비30,원룸방값25머니옥션에서대출할경우상환금액20만원정도예상..직장옴기게되는곳은송탄공단에잇는삼성전자반도체1차협력사이구요월급일은매달15일이라구햇습니다.월평균180~220정도라구햇구요..충분히갚아나갈수잇습니다..</t>
  </si>
  <si>
    <t>투자자님들의도움을부탁드립니다.</t>
  </si>
  <si>
    <t>1.대출목적4인가족의가장으로개인회생면책후신용이안좋아고금리사금융에사용하였습니다.고금리사금융대출을투자자님들의도움을얻어환승하고자합니다.</t>
  </si>
  <si>
    <t>1.기존대출리드코프(39%):잔액1,837,824원(월10만)원캐싱(39%):잔액2,418,904원(월10만)웰컴론(39%):잔액1,948,327원(월12.2만)굿모닝캐피탈(44%):잔액811,610원(월12.6만)2.수입원급여:월300만3.지출내역사금융44.8만가족명의집이자:55만보육료:60만교통비(천안-용인출퇴근):40만관리비및통신비:40만기타생활비:나머지4.상환계획기존고금리사금융대출를대환하여조금이라도생활에여유를가지고자합니다.수입대비지출이정확하기에상환에문제가없습니다.투자자님들의도움부탁드립니다.</t>
  </si>
  <si>
    <t>다시한번투자부탁드립니다</t>
  </si>
  <si>
    <t>저는작년7월에투자자분들의도움으로대출을받았었습니다.그런데12월에결혼을하게되어급한돈이생겼습니다.저희집이지난달말에이사를했는데전세집을못구해서계획보다큰집으로가게되어제가모아놨던결혼자금까지털어서가게되었습니다.웨딩촬영등급하게돈들어갈데가많은데상황이어려워져서다시한번머니옥션을찾게되었습니다.투자자분들의많은관심부탁드립니다.</t>
  </si>
  <si>
    <t>작년에받을때는부산가톨릭음악교육원이라는곳의행정실에서일하면서90만원을받앗는데월급이너무적어서올해6월부터피아노레슨을하며프리로일하고있습니다.수입:15만원X9명=135만원합창단반주2군데각각30만원씩60만원총195만원월대출납입금:70만원대출납입말고는나머지는들어가는돈이없습니다.</t>
  </si>
  <si>
    <t>성실하고책임있는상환을약속드립니다..</t>
  </si>
  <si>
    <t>이번달에아버지환갑잔치로인해장남역할을하다보니많은금액을지출하게되었습니다.생활자금이필요하게되어입찰을희망합니다.</t>
  </si>
  <si>
    <t>농협대출-10,380,0001회상환(월200,000)국민은행-7,000,00049회상환(월23,000)마우스론-4,000,0009회상환(월150,000)스타그레딧-2,000,0007회상환(월100,000)한달급여180이며월400,000만원대출상환과월세230,000,차량은회사차를사용하고식사역시거의회사에서먹습니다.충분히대출에대한상환을성실하고책임있게할수있습니다.잘부탁드립니다.</t>
  </si>
  <si>
    <t>안녕하세요기대출자인장석호라고합니다.여러도움으로대출받아감사하게잘살고있습니다.정말이지대출은습관인것같습니다.급전이필요하면아껴써야되는데대출하면되지모.이런생각으로살아왔던것같습니다.안정된직장을다니지만돈은끊임없이쓰게되고모이질않네요.잘못된지출습관때문인것같습니다.염치없음을무릅쓰고재대출은신청합니다.대출현황을보려고신용평가사사이트를접속하였더니신한은행학자금대출1,221원미납으로30일간단기연체가발생하였습니다.제가입금액을잘못확인하여입금된것같습니다.그덕에...2월7등급이었던신용점수도지금확인하니9등급으로주저앉았습니다.물론방금확인하여입금처리하였으나전산상아직연체가풀리지않은상태입니다.이런상태에서대출신청이가능할까요.필요금액은200만원이나기존머니옥션2차분(12회차중6회차입금완료)중도상환을위해300만원신청합니다.주사용목적은현재임대아파트에2년째거주중인데이번4월달에보증임대료상승으로차액을입금해야되는데작년주식투자의손실로여유자금이없습니다.부탁드리겠습니다.앞으로는대출자가아닌투자자가될수있도록노력하겠습니다.</t>
  </si>
  <si>
    <t>1.기대출현황1)신한은행:대출잔액49만8천원(단기연체발생30일)2)농협:대출잔액155만원(연체없음)3)한국스탠다드캐피탈:대출잔액289만원(연체없음)4)머니옥션-1차분대출잔액:130만원(연체없음)/총24회중19회납부-2차분대출잔액:79만원(연체없음)/총12회중6회납부2.수입현황1)현재상장사(코스피등록)계속근무22개월2)월급-홀수달:180만원(실수령)-짝수달:300만원(실수령)</t>
  </si>
  <si>
    <t>사업자금신청합니다</t>
  </si>
  <si>
    <t>사업자금입니다!꼭보여드리겠습니다도와주세요투자자님!</t>
  </si>
  <si>
    <t>-계기저는인터넷쇼핑몰운영자입니다.날씨도풀리면서매출도오르고있고더많은물건사입을위해대출신청을하게되었습니다.현재오픈마켓(11번가쥐마켓옥션)에서영업중이며작년부가세8.1일부터12.31일까지7천9백만원가량신고하였으며꾸준한매출증가를보이고있습니다.하지만제한된시장안에서보다저희가직접물건을수입하여싼가격에매입해경쟁력있는상품을대량구입=판매단가다운전략을실현하기위해대출신청하게되었습니다</t>
  </si>
  <si>
    <t>기존대출건신라저축300만원작년11월11일매월이자+원금182000원연체없이납부중기존사용내역고정이익200+이자18만2천원아파트관리비8만원통신비및유류비100만원충분히매월잘상환할수있습니다!감사합니다!!</t>
  </si>
  <si>
    <t>머니옥션의힘을빌려보려합니다.</t>
  </si>
  <si>
    <t>생활자금의여유가부족하여머니옥션의힘을빌려볼까하여.이렇게신청해봅니다.대출이필요하여여기저기알아봤지만신용조회및신용하락없이대출받을만한곳이머니옥션만한곳이없다고생각하여이렇게신청해봅니다.4년전에도머니옥션의도움을받아대출받은적이있었고성실히상환한기록도있읍니다.부디많은투자부탁드립니다.</t>
  </si>
  <si>
    <t>월수입:215만기존대출:저축은행500만월지출:저축은행상환비:11만통신비:11만생활비:110만월수입에서지출빼면그런대로월납입금을충분히상환할능력있읍니다.많은투자부탁드립니다.</t>
  </si>
  <si>
    <t>안녕하세요...</t>
  </si>
  <si>
    <t>안녕하십니까.머니옥션투자자님...</t>
  </si>
  <si>
    <t>안녕하십니까.투자자님여러분...현재지방의종합병원에서임상병리사로근무중인30대초반의청년입니다.급하게생활안정자금이필요하게되어이렇게머니옥션을찾게되었습니다.이곳,머니옥션이조회기록과이력등이남지않게이용할수있다고해서이렇게머니옥션을알게되어찾게되었습니다.아버지가일찍돌아가셔서,어머니를모시고살고있는데..가족모르게조용히급히해결할일이생기어생활안정자금용도로자금이필요하게되어이렇게글을남깁니다..</t>
  </si>
  <si>
    <t>현재종합병원임상병리사로재직중입니다.8년차로근무중이며연봉은2400만원.실수령액은180정도받고있습니다.현재기대출은전혀없고,남들다사용하는그흔한신용카드도사용하지않습니다.성실하게상환하는건확실하게보장합니다.주위사람에게아쉬운소리못하는성격이라...이렇게머니옥션을통해서투자자여러분들에게도움을받고자합니다..도와주십시요.상환은확실하게할생각입니다.매달공적으로나가는돈은..핸드폰료와어머님께드리는생활비만나갈뿐입니다..저의개인적으로쓰는용돈으로매달상환금을납부할생각이며,퇴직금을중간정산하여중간상환도고려하고있습니다.</t>
  </si>
  <si>
    <t>안녕하십니까지인의소개로이곳머니옥션이란곳을알게되었습니다중학교1학년딸아이를둔아버지입니다현재제딸이치아상태가많이좋지가않습니다예전부터진작에교정을했었어야했는데차일피일미루다가딸아이가친구들에게많은놀림을받고상처가크다는걸알게되었습니다사춘기에한창이성에눈뜰시기에그부분이컴플렉스로작용하다보니깐언젠가부터입을열려고하지를않네요얘기를할때마다못난이가다드러나서친구들앞에서도입을열지않는다는걸알고아버지된도리로서정말가슴이아프네요학교가남녀공학이라딸아이의고통이더심한거같습니다더이상이대로방치하다간치아상태도치아상태지만정말딸아이가우울증이라도걸릴까봐정말걱정이됩니다그래서하루라도빨리교정을해줘야하는데현재상황이여의치가않네요그리고집에욕실이기기도파손되고많이낡아서사용하기가힘들지경에까지이르렀네요그래서욕실공사도하루빨리해야하는상황입니다그외남는돈은기타생활자금으로사용할려구합니다등급이좋은편이아니라1금융권에서는힘들고캐피탈저축은행쪽으로알아볼려니현재저축은행2군데사용중이고제가필요한만큼한도가나올지도모르겠고혹시나전문상담원을통해서류를넣을려고해도제서류가여기저기돌려져서자칫과다조회가걸리진않을까걱정되기도하고그래서지인에게머니옥션이란곳을소개받게되었습니다하루라도빨리딸아이의고통을덜어주고욕실수리도잘마쳐서안정된생활을누리고싶네요믿고도와주신다면말이아닌행동으로보여드리며믿음으로보답드리겠습니다</t>
  </si>
  <si>
    <t>현재기대출은hk저축은행300만원신라상호저축은행300만원입니다두곳모두월18만원정도씩나가며현재hk260신라상호270정도남은상태입니다현재현대자동차사내하청에근무중이며월급여는평균230정도이며연봉은4천만원정도입니다한달생활비는차기름값통신요금딸교육비기타등등해서적게나갈땐60정도이며많이나갈땐80~100정도입니다월급여에서저축은행두곳매월약36만원생활비평균약70만원정도를제하고나면은남은돈으로상환하는데는전혀지장이없습니다</t>
  </si>
  <si>
    <t>전세자금마련으로이렇게대출신청을해봅니다.</t>
  </si>
  <si>
    <t>저는현제건설기계크레인조종기사이며월수입은290만원고정월급이구요한달총지출금액은150만원정도입니다.현제대출잇는것은웰컴론에900만원(46만원)바로크레디트250만원(26만원)전부이며매달15일이월급날짜이구요매월20일상환할계획입니다.현제까지대부업이나핸드폰연체등등한번도없엇으며충분히상환할능력이된다고봅니다믿고투자해주시면실망시키지않고상환하겟습니다!</t>
  </si>
  <si>
    <t>성실한납부약속드립니다.도와주세요.</t>
  </si>
  <si>
    <t>안녕하세요.올해27살이고이번에급한마음에머니옥션에서대출신청합니다.작년에카페를창업하게되어운영을하다가,사업부진으로처분하게됐습니다.다시원래하던조리일을하려고하나현재살고있는월세보증금2000만원이전부라,지금당장생활비가없어서이렇게도움을요청합니다.상환은확실히할자신있습니다.마지막다니던레스토랑급여가180이였습니다.제가직장컨디션만따지지않는다면바로취업할수있습니다.카드빚이라던지,대출금액,기타연체금은현재전혀없습니다.</t>
  </si>
  <si>
    <t>고정정으로들어가는비용은월세30통신비10세금5만원기타잡비정도입니다.카드,타대출,현연체금은전혀없습니다.성실히납부하겠습니다.</t>
  </si>
  <si>
    <t>성실히상환하겠습니다도와주세요</t>
  </si>
  <si>
    <t>안녕하세요잘못된판단으로고금리3~4금융을이용하는바람에신용도도많이하락하고조금이나마이자를줄이기위해서신청드립니다.</t>
  </si>
  <si>
    <t>일단기존의대출내역및상환금적어보겠습니다(천원이하단위는생략하겠습니다)카드론613만원-45만원국민은행신용대출945만원-22만원국민은행마이너스통장1000만원-12만원(이자)적금담보대출570만원-2만원(이자)월상환금81만원hk상호저축은행223만원-16만원고려상호저축은행185만원-10만원예가람상호저축은행280만원-15만원월상환금41만원현재약국에서일을하고있습니다관리및영업업무를하고있어서월급은평균310만원정도받고있습니다현재부끄럽지만부모님과함께살고있어서특별히나가는생활비는별로없습니다머니옥션에서상환대출을받아고금리대출을상환한다고해도월상환금은변하는게없지만기간도조금줄이고이자를조금이나마줄이기위해서도움을요청드립니다이때까지대출받아서연체된적도없고예전에머니옥션에서대출받은건도보이시겠지만한번도연체한적없습니다믿고도와주신다면성실하게연체없이상환하겠습니다.</t>
  </si>
  <si>
    <t>고금리대출금을상환하고싶습니다.</t>
  </si>
  <si>
    <t>1.기대출대출내역현대캐피탈(차량할부)-892만4천원씨티캐피탈-1061만4천원농협(주택담보)-1500만원대부업체(3건)850만원현금써비스24만원-기존대출월상환내역현대캐피탈(차량)26만원씨티캐피탈61만원농협(주택담보)8만원대부업체(3건)77만원1건3백50정도는제가이용금액이아님그러므루대부업체실상환내역50만원정도2.주수입원(직장인이구요(주)동희외부감사업체입니다)-주수입금액월280통장상150이상현금100이상,2달에한번식성과금통장상280,현금도추가로받는것있음-월고정지출금액주거를기숙사에서근무중이므로특별이들어가는돈은없음.핸드폰비:5만원이내대출금상환비:172만원중27만원타인이받은돈으로실상환비145보험료:30만원이내기타생활비:10만원이내총:190(보험료포함)-대출이후상환계획대출중차량할부와담보대출등은금리가저렴하게부담이없습니다씨티캐피탈또한3개월에한번씩이자도할인되고괜찮습니다.대부업체이용하는건3건중1건은타인이쓰는거라곧정리되구요2건은여기서자금을마련할수있게해주신다면통합하여연체없이잘상환할수있구요.제가다니는회사또한재정적으로탄탄한회사라급여받는데는지장이없습니다.연체없이성실하게갚아드릴것을약속드립니다.</t>
  </si>
  <si>
    <t>고금리대출건대환을하고싶습니다!!</t>
  </si>
  <si>
    <t>현재총4건의대출이있습니다..국민은행270만원,농협400만원,SC저축500만원,웰컴200만원..대출건수도많고SC저축은행과웰컴론의이율이높아대환을하고대출건수도줄여서신용등급을높이고싶습니다..</t>
  </si>
  <si>
    <t>현재월급여는250만원정도이며,매달대출금을갚는데59만원정도들어갑니다(국민18만원,농협15만원,SC저축17만원,웰컴9만원)매달상환에는문제가없고,연체도없습니다..대출이되면성실히상환하겠습니다..</t>
  </si>
  <si>
    <t>사업운영자금...광고,인테리어보수자금</t>
  </si>
  <si>
    <t>매달5일24개월동안원리금균등상환으로대출금전액상환</t>
  </si>
  <si>
    <t>얼마전까지대명리조트에서일을하다가그만두고그동안모아두었던돈으로스낵카를장만했습니다큰기대를가지고사업이라는것을막시작하였습니다차값과차도색비등등생각보다오버가돼어서우현이친구한테이야기를듣고이렇게신청하게되었습니다.한번죽도록해볼려고합니다.부디한번도와주십시오.</t>
  </si>
  <si>
    <t>다른곳에대출은모아저축은행:1억500만원한달에75만원가량&lt;연체무&gt;모아저축은행건은저희어머님께서받으신걸로어머님께서납부하고계십니다.현대캐피탈:1300만원한달에51만원&lt;연체무&gt;사업종류는스낵카&lt;원두커피종류를팝니다&gt;사진첨부할께요고정수입은지금은하루에7~10만원정도팔고있습니다.점점나아지고있습니다휴대폰요금:10만원기름값:30만원재료값.등등.&gt;60만원기타잡비:20만원</t>
  </si>
  <si>
    <t>★기간제교사대출★</t>
  </si>
  <si>
    <t>이번에집을이사하게되었어요원래고시원에서출퇴근했는데이번에친구가서울쪽으로올라와집을구하게돼서근데보증금이부족해서요이렇게대출을받게되네요집을처음구하는데이것저것돈이많이들어가더라구요대출이런쪽에잘몰라서다른곳아라보니한근무지에서3개월이상이라구하더라구요전에학교에있을때저축은행2군데대출있구요한군데는세종저축은행500스타상호300인데스타상호는300에서지금180정도갚았습니다세종은이번에집구하느라받은건데좀생각보다돈이부족하네요원래의정부신곡초등학교에서3월달부터9월달까지근무했구요이번에우신초등학교로9월20쯤에오게됐습니다그래서다른곳은대출이힘들다고하더라구요일단계획은내년5월까지기간제할것이고이후에임용공부와대학원을다녀야해서그전까지다상환할겁니다.월급은공무원이라매달17일이번달은주말껴서15일날들어오네요지금현재이자가담달에낼께20만원씩이니12개월12달로하니30만원정도하니한달에50씩문제없을꺼같습니다그리고같이사는친구랑같이갚을거라크게어렵진않을듯합니다연락주세요^^</t>
  </si>
  <si>
    <t>월급200저축은행이자20만원머니옥션되면30만원씩한달50만원!!혼자갚는게아니라친구랑갚는거라크게어렵진않을듯하고되도록어차피보증금에밖아둘돈이라최대한빨리갚을겁니다...</t>
  </si>
  <si>
    <t>일하던곳사장님이돈은주지않고잠적해대출신청합니다</t>
  </si>
  <si>
    <t>부모님은경기도에있습니다.부모님께계속신세지는것도죄송하고철도쪽으로공부를했는데철도관련학원도서울이많기에4월달쯤에서울로올라와학원과알바를병행하고있었습니다.그런데알바를했던곳사장님이가게를정리하고잠적해버려서임금150여만원정도를못받게되었습니다.그래서집세와세금그리고다른일을구하고돈을받을&amp;#46468;까지사용할100만원정도를빌리고싶습니다,</t>
  </si>
  <si>
    <t>현제다른곳에서대출을받은적은없구요대출받을수있는다른곳에2번정도신청을해봤는데자꾸부모님연락처를물어서중간에다포기했습니다.성인인데부모님에게이런일로걱정끼쳐드리고싶지않거든요빌린돈은다시일을시작해서열심히갚겠습니다.현제사장님이잠적해버려서학원은잠시그만둔상태이구요다시일을알아보고있는중입니다.현재노동부에신청은해놓아서일이해결되면더수월하게갚을수있구요혹시라도못갚게된다면제가살고있는자취방을빼서라도꼭갚겠습니다.대출해주셨으면합니다.부탁드립니다.</t>
  </si>
  <si>
    <t>운영자금대출신청합니다</t>
  </si>
  <si>
    <t>현재까지머니옥션에서6회대출을이용한개인사업자입니다.가게보증금인상으로부족한자금대출신청합니다.</t>
  </si>
  <si>
    <t>제대출이력을보시면아시겠지만,성실상환자입니다.지금까지단1회연체가있었는데,자금문제가아니라제가지방에서스마트폰에러로뱅킹을할수없어서그바로다음날에입금한경우입니다.약속은꼭지킵니다.정해진날짜에성실상환하겠습니다.</t>
  </si>
  <si>
    <t>저에게투자해주실분찾아요.</t>
  </si>
  <si>
    <t>집에돈들어갈돈이있어서대출을신청합니다.예전에1000만원신청한적이있었고요..물론완납했습니다.단하루연체있었고요..</t>
  </si>
  <si>
    <t>현재프리랜서입니다.현재직장에서12달월급을받았고요..최근9개월정도는1000만원이상~1100만원정도수입있었고요..이번달즉오늘월급을받았는데이번달은430만원정도들어왔습니다.제개인적인일때문에이번달은일을못했고요..영업직이고요..모든일을마무리져서다시오늘부터일하고있습니다.현재솔로몬에3500만원빌렸는데..1년동안연체2틀한것말고는정상상환이고요..그것도당일입급했는데2틀연체한거로나오네요..그외에는전혀연체는없었고요..투자해주시는모든분께완벽한모습보여드리겠습니다.</t>
  </si>
  <si>
    <t>생활자금및고금리환승</t>
  </si>
  <si>
    <t>사금융상환하려고합니다.</t>
  </si>
  <si>
    <t>급하게생활자금이필요해서부탁드립니다.</t>
  </si>
  <si>
    <t>안녕하세요.급하게생활자금이필요하게되어서,부탁드립니다.</t>
  </si>
  <si>
    <t>[기존대출]우리은행:5,000만(담보대출)씨티캐피탈:900만삼성카드론:800만공평저축은행:500만대부(산와,하이,러시앤캐시,네오라인,태강):1,700만월상환금액:180만[주수입원]직장급여:480만[고정지출]핸드폰:10만식비:30만기타:20만</t>
  </si>
  <si>
    <t>고금리환승하려합니다</t>
  </si>
  <si>
    <t>사금융3건을대환하려고합니다어머니명의상가대출이2금융권으로나간게있는데(어머니연세가많아대신차주로들어갔습니다)이것때문에대환이안된다고하네요도와주세요.</t>
  </si>
  <si>
    <t>기존에상환중에있는데이자가39%대라이자경감차원입니다.은행권부채가많아기존이자는부담스럽지않은상태입니다.</t>
  </si>
  <si>
    <t>지인에게빌린돈이있었고지난번머니옥션에서대출받아일부를상환하였으나전액상환을하지못하였고,그래서친구들에게일부씩빌려서모두상환하여습니다.그러다보니친구들에게빌린돈을갚아야할때가지나서다시한번머니옥션의도움을받고자합니다.</t>
  </si>
  <si>
    <t>1.상환계획-기존머니옥션대출금약320만원에대한월상환액26만여원-이번신규대출이성사될시약25만원의월상환액이추가로발생하게되어총월51만원의상환액이발생하게됩니다.5,6월은신규대출받은금액으로상환을하고7월에받는상반기성과급이면기존대출에대한상환이전액가능하며,그러면신규대출에대한상환액25만원은기존과동일하게월용돈내에서상환이가능합니다.</t>
  </si>
  <si>
    <t>정말급합니다여기봐주세요</t>
  </si>
  <si>
    <t>급하게빌립니다.가계자금이이번달에너무부족하여어버이날도걱정이되어이렇게신청합니다.</t>
  </si>
  <si>
    <t>1.현스/17019%친애/20029%롯캐/89사용하고있습니다.-기존대출이많지않습니다.-월300만원정도통장으로배우자월급수령.-생활비와기타상환하면성실히밀리지않고납부하겠습니다.한번만믿고빌려주세요.</t>
  </si>
  <si>
    <t>고금리대출을장기간이용하여신용도가많이떨어져소액대출조차어렵게되었습니다.대출기간동안연체한번없이원금과이자꼬박꼬박갚고있습니다.이사를할것같아급하게대출받고자합니다</t>
  </si>
  <si>
    <t>기존대출:새마을금고(햇살론)780,신한은행(바꿔드림론)920,한울저축은행400,hk저축은행240,러시앤캐시200만원사용중입니다.기존대출이자+원금으로월70만원정도사용중입니다.직업은공장내물류부서에서일하고있으며월급은150~180가량입니다.월급외에아내가월80만원정도벌고있고함께살고있는동생이생활비로30만원씩주고있습니다.생활비는부모님의도움으로공과금외에는직접납부하는것은없습니다.</t>
  </si>
  <si>
    <t>급히생활자금이필요합니다.</t>
  </si>
  <si>
    <t>친구가젊은나이에신부전증으로치료도제대로못받고있습니다.친구어머니도몸이안좋으셔서돈벌기힘드십니다.부유한집도아니고저도버는돈이곳저곳나가면겨우생활하수있을정도입니다.조금이나마제가도와주고싶습니다.연체없이잘갚겠습니다.도와주세요.</t>
  </si>
  <si>
    <t>중고자동차할부1300만원동양생명에있습니다.4원달에샀으며밀린적없이한달에54만원씩내고있습니다.에전에카드연체때문에신용이안좋습니다.지금은카드안쓰고연체없습니다kt통신제명의로연체건있습니다제명의지만폰은전여자친구가쓰고있는데힘든지연체가되고있습니다더이상연체안되게제가꼭갚겠습니다.제가하는일은자동차빳데리를출장가서교체해주는일입니다저희콜센타에접수가들어오면여직원전화받고움직이는외근직입니다사실지금은여름이라오다가많지않습니다그래서밤에일당직으로유흥업소를다니고주말에는지인이하는가게서일을도와줍니다.지금도여러일을하면서버는돈은일정하지만가을오고겨울오면수입이더생깁니다.자동차빳데리하루평건3건들어옵니다(사원개개인한테요)한건당2만원남습니다현제하루평균6만원법니다그리고밤일웨이터입니다.고정8만원입니다평일수입만15만원입니다10월달부터는저희밧데리회사에서만근무합니다하루평균10건이상되기때문에수입이좋습니다.연체없이열심히갚겠습니다도와주세요.</t>
  </si>
  <si>
    <t>세계로수출하기위한컨텐츠에투자해주십시요.</t>
  </si>
  <si>
    <t>강남의클럽하면떠오르는음악일렉트로닉입니다.저희는지금1집앨범을성공적으로마친Clione라는팀이소속되어있으며,데뷔준비중인A.15이라는여성듀오와Superise라는남성듀오가소속되어있는곳입니다.남성3인조팀Clione는작년중국무대(6회공연),국내대형클럽과대학교축제및페스티벌등을위주로활동해왔으며,이번데뷔할여성팀은클럽이라는공간을넘어,아시아전역을무대로활동하기위해홍보자금을확보중입니다.20~30대젊은층이하는밀집하는가장크고,화려한장소인클럽에서의공연은개인투자자들뿐아니라기업투자에도광고와함께회사이미지의상승을가져다주는매력적인컨텐츠라고생각합니다.Clione의중국공연pay는평균회당500만원선이었으며,여성팀의경우훨씬많은기회가열려있습니다.또한일본무대로의진출을끊임없이시도할것입니다.투자금은100%여성팀의홍보와제작에사용되며,한국무대에서의공연시스폰과공연페이등을산출했을때,확실히많은이익이될것입니다.</t>
  </si>
  <si>
    <t>예상수입국내기업및공연행사수입회당250~500만원중국및일본공연행사수입회당400~500만원클럽공연시기업스폰가능음반판매및음원외주제작.건당100~300만원예상지출연습실및사무실임대료월세및유지비월150만원.식대및교통비월50만원.여성팀컨텐츠제작프로필촬영,홍보비,의상제작,앨범제작비500만원남성팀컨텐츠제작프로필촬영,홍보비,의상제작,앨범제작비300만원-본인포함직원월급은공연수입발생시10~20%분배함.</t>
  </si>
  <si>
    <t>올해말까지사용할생활여유자금을대출할려고합니다</t>
  </si>
  <si>
    <t>저축은행대출금이420여만원정도있는데올해말이되면직장다닌지6개월이되어서원천징수영수증이발급가능합니다(4대보험되는법인에다닌지3개월정도라서)그러면1금융대출을받아서저축은행대출금과머니옥션대출금을상환할계획입니다현재저축은행상환금액28만원정도이며다른대출은없습니다</t>
  </si>
  <si>
    <t>부탁좀드리겠습니다</t>
  </si>
  <si>
    <t>서울올라온지2달조금지났는데생활비도없고친구들한테돈빌린것좀갚을려고신청합니다잘부탁드립니다</t>
  </si>
  <si>
    <t>1달전에리드코프돈빌린적있습니다추석도끼고방값전기세때문에빌렸는데이자확실히갚고잇습니다그리고산원네트웍스라는회사에다니고요2달조금지났습니다급여는세금26만원제외하고150만원넘게들어옵니다그리고4대보험은미등록상태네요3개월이안되서그런지세금은가지고가는데등록이아직안된상태입니다</t>
  </si>
  <si>
    <t>약속은칼같이지킵니다!</t>
  </si>
  <si>
    <t>안녕하세요.^^우선저는방보증금인상을하고자이렇게투자자님들께도움을청합니다.저는동물의료약품회사에영업사원으로근무하고있구요말로만영업사원이지본사에서약품을받아약품을전달하는일을맡고있구요월수령액120~150정도됩니다.매번건수마다받는현금수령이라급여가찍히지는않네요ㅠ그렇다고건수가없는건아니구계약한병원들이많아서월120~150사이는꼭받습니다ㅎㅎ아버지를어렸을때여의고홀어머니가정에서자라다보니어려서부터아르바이트도많이하고사회경험은제또래보다풍부합니다.집안형편상멋도모르고저축은행과사금융에서대출을받았는데이제반듯한직장으로옮기고해서저금리로상환할예정입니다만그전에방주인분께서월세보증금을올려달라고하셔서가족들한테손벌리기도그렇고..여기도이사온지얼마되지않아고금리사금융대출받기는너무부담되고최근에이사오면서대출받은것이라대출진행이어려울것같아서이렇게투자자님들에게도움음요청하고자합니다.</t>
  </si>
  <si>
    <t>1.직장=월수입평균1402.주말아르바이트=50(홍대CLUB)실수령액은190정도됩니다.지출비용은금융권20+사금융권30정도입니다.=50생활지출비용:오피스텔관리비45+핸드폰통신비10+생활자금30=85적금=20다합쳐서=155정도입니다.투자자님들께서200을투자해주시면100은보증금을위해쓰고50은컴퓨터기본OA자격증취득공부에쓸것이고50은어머니생활비및의료비로보내드릴것입니다.고금리기대출은3달안에사대보험및급여명세서를받을수있는직장으로옮겨저금리로대환시킬예정입니다.그전까지는머니옥션자자들께안정한수익이발생할수있도록원리금균등상환약속을지키며,상환일전에가상계좌로입금해드릴것을약속합니다.빠른시일내에신용등급이올라가면사금융금리를저금리금융권으로돌릴것입니다.도와주시길부탁드립니다.</t>
  </si>
  <si>
    <t>생활자금이필요한주부입니다남편소득확실하고아직까지카드나대출연체일절없습니다.성실상환약속드릴께요.매달들어오는돈에서우선적으로갚아드릴께요부탁드립니다</t>
  </si>
  <si>
    <t>기존은행권에서500대출남아있는상태구요원리금충실히갚고있습니다.3금융쪽에서1500정도있고이역시연체한번도없이매달원리금상환으로갚고있어요매달250만원제통장으로들어오는돈입니다.250중에80만원대출금갚고있어요나머지170에서생활비아이들교육비로나가면20만원정도여력이남을것같습니다.저희남편은대기업과장으로10년재직중입니다.매달들어오는수입은일정하니꾸준히잘갚아나갈수있습니다.</t>
  </si>
  <si>
    <t>생활자금으로현재공무원이고요1년후에는공무원연금대출로잔액일시상환예정</t>
  </si>
  <si>
    <t>고금리상환및생활자금용이고요대부업(산와머니)을상환이주목적입니다.</t>
  </si>
  <si>
    <t>현재정규직7급공무원으로13년차이고요작년연말정산4,600만원,내년초에는행정공제회에서1,200만정도10만기이율5%로대출가능하고요그때일시상환하려합니다.현재마이크레딧5등급에은행권대출은연봉대비다받은상태입니다.</t>
  </si>
  <si>
    <t>긴급생활자금으로</t>
  </si>
  <si>
    <t>많은금액은아니지만긴급하게생활자금으로쓸려고하니돈이부족해서이렇게글올립니다</t>
  </si>
  <si>
    <t>기존타금융에서대출건이있으나매달월급받아서원금+이자내는돈에부족함은없습니다.</t>
  </si>
  <si>
    <t>4번이나도움을주신머니옥션.또한번도움을청해봅니다.</t>
  </si>
  <si>
    <t>안녕하세요.항상모두가외면할때마다도움을주셨던머니옥션.그리좋은조건이아니었음에도늘믿어주시고심사해주신머니옥션에감사드리고무엇보다투자해주신회원님들께감사드려요.그러다보니항상머니옥션대출금갚는게최우선이되었습니다.마지막듬직한보루에서신용을잃으면안되는것을너무잘알기때문입니다.그동안4번빌리고갚으면서몸이아파서이틀연체한것을제외하곤열심히상환하여왔습니다.역시항상들어가는의료비와갑작스런생활비교육비등등이부족하여신청하게되었습니다.실은**캐피탈에먼저신청을해보았는데금액은나왔으나제신용등급이그리높지않아서인지대출금리가너무높아서이건아니라는생각이들었습니다.요즘보니머니옥션이금리가더저렴한것같아요^^.그래서듬직한머니옥션에다시신청코자합니다.아직저번에빌린대출금이110만원정도가남아있습니다.이것을환승하면서남은금액을사용하고자합니다.갚고진행할까했지만혹심사에서탈락하면더어려워질것같아환승으로진행합니다.항상부족함에도믿고도와주시는머니옥션에감사드리며지금까지그래왔듯이열심히상환하겠습니다.감사합니다.</t>
  </si>
  <si>
    <t>1.기존대출의내역과기존대출건의상환내역우리은행이백만원(정부보증대출);매월12만원씩원리금균등상환스카이저축은행126만원매월12만원씩원리금상환계약그러나힘들때는이자납부만6만원농협:6백구십만원:매달10여만원씩원리금이자분할상환한국스탠다드일백오십만원:매달5만원씩원리금이자분할상환국민카드:69만원총부채;약일천이백만원매월상환금액;40-50만원발생(원금넣을때도있고이자만넣을때도있어서유동적입니다.)2-1.주수입원이전과거의비슷합니다.그동안결혼전부터10년간유치원교사로일해왔으며현재어린이집에서는교사로일해온지2년이넘어가고있습니다.어린이집특성상급여는그리많지않으며고정급으로110만원(정부지원포함)을수령하고있습니다.덧붙여남편의급여는300정도이며합해서열심히살고있습니다.2-2.월고정지출내역금융상환비용:140만원정도(신랑+본인)임대료:관리비(가스비포함)포함35만원통신료:20(인터넷포함)교통비(유류대및기타):30만원부모님생활비:30총고정지출비용:260만원나머지200여만원을가지고한달생활비로사용하고있습니다.(여기에는상조비나기타잡비등워낙변수가많다보니늘빠듯합니다.)항상힘들때마다믿고도와주신머니옥션가족분들께항상감사드려요.열심히살겠습니다.그리고언젠가저희도믿고베풀수있도록열심히노력하겠습니다.</t>
  </si>
  <si>
    <t>성실하게납부가능합니다</t>
  </si>
  <si>
    <t>도움부탁합니다.</t>
  </si>
  <si>
    <t>직장인입니다.자격증취득과더불어역량개발을위한투자를위해약간의종자돈이필요합니다.</t>
  </si>
  <si>
    <t>다른기존대출은현재없으며월120만원의보수를받고있습니다.4대보험가입되어있으며이벤트업을하고있기에여름비수기철이라개인역량계발을위해보내려합니다.100만원의목돈이일시시용되면생활이힘들어지기에월10만원으로나눌길을찾고있습니다.과거6년전사업을크게벌이다힘든시기를보내어서카드는현재없으며신용등급도아주낮습니다.</t>
  </si>
  <si>
    <t>아이들학비에도움을받고자합니다</t>
  </si>
  <si>
    <t>현재대학생3학년그리고고3딸들이있습니다.아이들학비보다더한게학원비고사교육비라없는형편에아이들공부는시켜야하고참힘이들지만나름해줄수잇는노력은해야부모된입장인거같습니다남편과제가맞벌이이고열심히노력중이니대출을해주시면정말최선을다해서갚을것입니다</t>
  </si>
  <si>
    <t>저와남편월급합하면380-24개월약정으로대출받으면상환충분히가능합니다.</t>
  </si>
  <si>
    <t>현재저는금융권에대출이전혀없는상태입니다.1금융권에대출신청을하였으나7등급이라는이유로대출이이뤄지지않아서신청합니다.매월1일로상환하고자합니다</t>
  </si>
  <si>
    <t>현재대출은전혀없는상태임.카드역시쓰지않고있어요.은행권에대출신청을하였으나7등급이라하여원활하게대출이안되기에이렇게머니옥션에신청합니다.용도는생활자금으로쓰여질것입니다.상환은매월1일원리금상환방식으로갚아나가고자합니다.</t>
  </si>
  <si>
    <t>우연히사이트를보게되어회원가입후신청합니다.매월1일원리금상환으로하고싶습니다.월100만원정도급여를받고있습니다.지출금액은크게나가는것은없습니다.전직사회복지사로일을하다이직한지얼마안되었어요.그러다보니생활에경제적으로좀어려움이있다보니,대출를신청하게되었습니다.</t>
  </si>
  <si>
    <t>지금처럼연체없이잘상환하겠습니다.</t>
  </si>
  <si>
    <t>남편이갑자기아픈바람에입원을해서몇달일을제대로하지못해서2달반정도쉬는바람에월급을기본급밖에받지못하였습니다.그래서집안생활자금이부족하여신청하게되었습니다.지금까지연체한번없이잘상환하였습니다.앞으로도지금처럼잘상환하겠습니다.다시한번믿고도와주세요.</t>
  </si>
  <si>
    <t>남편이입원전에는항상300~350정도받았습니다.서류첨부하겠습니다.근데이번에아픈바람에150~200정도받았구요..이번달은100만원정도밖에되지않을예정입니다.그래서생활자금이모자라서빌리게되었습니다.근데이제다시일을시작해서정상월급그대로받을수있습니다.또저도이모님가게에서아르바이트를하고있기때문에200정도통장으로급여받고있습니다.저번달은저도남편간호하느라일을많이못해서100만원받았구요..그리고7월에대출받은건어머니가게하시는데제가대신받아드린거입니다어머니가상환중이시구요마이너스요인이되지않았으면좋겠습니다.어머니가가게사업자를내셨는데사업자내신지얼마안되서은행에서몇개월후에신청하라고해서2달후에완납할예정입니다.지금까지한번도연체없이상환중입니다.꼭한번만더믿고도와주시면지금처럼감사한마음으로연체하지않겠습니다.부탁드립니다.</t>
  </si>
  <si>
    <t>현재결혼을계획하고있는데금전적으로난관에부딪혀서찾게되었네요..연체부분은전혀없이성실히상환할것을약속드립니다!!</t>
  </si>
  <si>
    <t>여자친구와결혼을계획중인31직장인입니다..저는지금1금융권과사금융권에대출이있는상황이고아내될사람은저를만나기전에사채업이라는곳에돈을빌리게되었나봅니다..제가현제상환하고있는금융권대출금은크게문제가되지않는데..여자친구가사용한사채업의이자에머리가아픕니다..소위말하는일수/월변인것같은데..이자를따져보니월7%라는이자가어이가없어서이렇게대출을받아갚으려합니다..금융권대출을받아갚으려해보았으나기대출건도있고잘못된중계업체의손을탔는지..과다조회로신용등급도떨어진상황에부결이나더군요..올12월에결혼할계획이었는데..사채로인해내년초나중순까지미뤄야할지도모르는상황이라..대출을신청합니다..단한번의연체도없이성실한상환을약속드립니다!!</t>
  </si>
  <si>
    <t>1.제1금융권:하나1300만원(연12.03%)매월35만원금리상환국민390만원(연12.40%)매월6만7천원금리상환대부업:러쉬캐쉬300만원(연38.81%)매월9만8천이자상환리드코프300만원(연37%)매월14만1천원금리상환제직장월급은160만원이며,직장을다니기전부터하던개인사업도병행하고있습니다.개인사업으로도한달에150만원정도의소득이나옵니다.따라서한달에제총소득은310만원입니다.여자친구도현재150만원정도의소득이있는직장에다니고있습니다.2.제수입은위에서와같이310만원이며월20만원정도의변동이있습니다.현재건축사무실에서건축설계를하고있으며,개인사업으로가방과잡화,악세사리등의전자상거래판매를병행하고있습니다.한달지출내역-핸드폰/교통비/일반통신비:40만원식대:40만원대출금상환:656,000원적금,주택청약:50만원보험료:25만원집은전세로어머님과함께거주를하기때문에집임대료같은것은따로나가는게없습니다.제가현재월별로나가는금액이220만원정도이고사채업에월별로이자만35만원이라는금액이별도로나가고있습니다..물론여자친구부채이긴하지만..결혼하기전에해결을보고싶어같이머리맞대어상환할계획을세우는중에머니옥션을찾게되었습니다..대출을승인해주신다면단한번의연체없이성실히상환하겠다고다시한번약속드리겠습니다..</t>
  </si>
  <si>
    <t>여러분의도움으로희망을가지고싶습니다.</t>
  </si>
  <si>
    <t>내년1월이면이쁜딸도태어나는데출산용품도살형편이되지못합니다.ㅠ대출을받게되면신생아용품들구비랑와이프출산병원비로쓸계획입니다.</t>
  </si>
  <si>
    <t>배달직원월:180휴대폰:20만원와이프꺼와같이카드값:40만원장모님병원비:70만원적금:20만원생활비:30만원</t>
  </si>
  <si>
    <t>올해34의남자입니다.솔찍히말하자면현제일자리를알아보는중에금전이조금필요해서이렇게이곳에서대출을받으려고합니다.지난5월에회사를그만두고지금까지해보고공부를좀했었습니다.공부를하게되면좀더좋은직장을얻을것이라생각하였고열심히하였습니다.하지만모든교육을마치고난후10월부터재취업을시도하였으나아직까지생각대로되지않았습니다.물론아직도면접과교육기간이렇게보내고있습니다.아무데나들어가서는안될것같은나이이기때문에어떻해든열심히일할자리를찾고있는게제현실인듯합니다.저의재취업기간은짧게올해안이고길게는1월까지입니다.무슨일이있어도1월까지는취업을할것입니다.다만그때까지의생활자금이조금필요합니다.1달여의생활자금을빌려주신다면늦는일없이열심히상환하겠습니다.</t>
  </si>
  <si>
    <t>1.제가재직중에저의고모가돈이급하게필요해서솔로몬에서400빌린것이있습니다.이대출건은고모께서다달이상환하시고계시기때문에저의개인적으로대출을받은곳은없습니다.월15일결재일이며내년4월에일시상환을할예정입니다.월이자는15만원가량납입하고있습니다.2.다음주부터는단기알바를하면서일자리를알아볼예정이라서월납입액은성실히납입을할것입니다.월고정지출은핸드폰+인터넷10만원가량,교통비3-4만원,식비15만원정도기타잡비30만원단기알바의보통입금120입니다.위에한달생활자금60정도를뺀나머지60으로월상환을할것이고일시상환도가능하다면일시상환도할예정입니다.부디꼭대출을받게도와주시면감사하겠습니다.이상입니다.아래개인정보는현제직장이없기때문에집주소등을기제하였습니다.</t>
  </si>
  <si>
    <t>꼭연체없이상환하겠습니다</t>
  </si>
  <si>
    <t>집안사정상돈이필요합니다</t>
  </si>
  <si>
    <t>집안에일이생겨200정도필요합니다도와주시면성실히연체없이상환하겠습니다</t>
  </si>
  <si>
    <t>저는개인법인회사에근무하고있습니다매달월급날는10날이고월급는250만원받고있는데세금공제하면235정도수령합니다200받아30%이자로18개월계산해보큰부담없이상환할수있을것같아대출신청하겠됐습니다꼭연체없이상환하겠습니다</t>
  </si>
  <si>
    <t>이제막사회생활을시작한사회초년생입니다대출신청드려요</t>
  </si>
  <si>
    <t>이제막사회생활을시작한사회초년생입니다사회생활을막시작하고기존에정부보증학자금대출과학교를다니면서생활비등등의용도로대출을받다보니기대출이많아대출이되지않네요ㅡㅜ도와주시면성실히갚을자신있습니다</t>
  </si>
  <si>
    <t>먼저저축은행3군데합쳐서대출금을갚고있어서대략200만원정도남은상태구요요세군데합쳐서한달에20만원가량나갑니다그리고사금융네군데해서300만원정도남았구요사금융만해서30만원가량나갑니다다해서한달에원금과이자합해서50만원정도나가구요전한달에130만원정도월급을받고이제수습이거의끈나가고있기때문에수습이끈나면두달에한번월급의50퍼센트가량의상여금이나옵니다이걸받을때마다한번에30만원정도씩원금을상환할계획이구요물론그전에이자도잘내구요</t>
  </si>
  <si>
    <t>전에다니던회사에서삼개월정도월급을못받아생활자금이필요합니다</t>
  </si>
  <si>
    <t>한달에삼백삼십정도월급을받습니다야근수당은차이가있지만평균삼백삼십정도됩니다전에다니던회사에서쪼끔이나마밀린월급이들어오고있습니다주말에한달에한두번정도지게차아르바이트로이십정도수입이생깁니다체불임금으로인해현금써비스로생활하다보니신용도도자꾸떨어져서신청하게되었습니다꼭부탁드립니다</t>
  </si>
  <si>
    <t>머니옥션회원여러분,그리고작년저의경매에참여하시어도움을주셨던21분의투자자님들,모쪼록새해를맞아소원성취하시고항상건강하시기를기원하겠습니다.작년5월에경매낙찰금150만원과제가조금가지고있던돈으로장인어른에게임플란트를2대를해드렸드니너무기뻐하셔서생각보다더큰보람을느꼈습니다.그런데그이후저의장모님께서도풍치로고생을하시더니작년말치과에들렸다가어금니를포함치아3대를발치한사실을이번명절에야알게되었읍니다.그러나장모님도장인어른처럼인공치아를해드렸으면좋겠으나제가가지고있는돈이턱없이부족하여망설이던중이로인해집사람이계속상심하는것이마음에걸린나머지,장모님도저의친부모와다름없다는생각하에어차피해드려야할상황이면늦지않게해드려야겠다는생각에이렇게부족한금액에대해여러회원님들에게다시한번도움을청하게되었습니다.</t>
  </si>
  <si>
    <t>1.기존대출내역및월상환금액(대출금/이율/이자)머니옥션(83만원/30%/11만원),SC제일은행(394만원/13%/11만원),한성저축은행(184만원/30%/19만원)롯데캐피탈(267만원/30%13만원),우리저축은행(662만원/13%/28만원),위대출내역에서머니옥션을제외한나머지4군데대출금1507만원은제딸아이가강남구신사동부동산중개업소에서8년간을실장으로근무하다가작년하반기인근부동산중개업소를인수하면서부족한인수대금과운영자금을제이름으로대출해주었습니다.하여이대츨부분의원리금을딸아이가상환해야하는것이겠으나계산의편리성을우선하여제가원리금을상환하는대신제가부담하던생활비60만원을딸아이가맡고있습니다.2.공통주수입원:월급여(청담동소재회사사옥관리실근무/직책:기전실장)주수입금액:월급여147만원(4대보험료제외)월고정지출내역:118만원(기대출원리금82만원,통신비6만원,경조사비10만원,용돈15만원5.기타5만원)대출이후는고정지출비가11만원정도증가하여129만원이되므로월급여147만원에서고정지출비129만원을제외하더라도매월18만원의여유가있음.월18만원의여유가있음에도불구하고이번경매대출금을24개월로잡은이유는향후이번경매사연과같이급히필요한자금에대비하기위해저축으로목돈을만들어놓고자함이며이후1년정도지나도록용도가없을시는조기상환도계획하고있습니다.회원님들,이번경매도먼저와같이믿고투자해주시면원리금상환에대해서는전혀신경쓰시지않도록신뢰를지켜나가겠습니다.긴글읽어주셔서감사합니다.</t>
  </si>
  <si>
    <t>어머님병원비를대출받으려고합니다.</t>
  </si>
  <si>
    <t>대출을하게된동기는?어머님이허리협착증으로수술을받아야하는데수술비를마련하려고합니다.그래서금융권에대출을문의해본결과..현대스위스400만원신라저축은행150만원밖에대출이되지않았습니다.이유는..과거에중게업자에잘못만나서과다조회로모두기거절이나서필요한돈은천만원인데나머지450만원부족하여서머니옥션에신청하게되었습니다.제월급과어머님에수입으로틀림없이상환할테니투자자여러분들저를믿어주시고투자해주시기바랍니다.</t>
  </si>
  <si>
    <t>본인월수입은통장으로110만원정도수령하고알바로매월50~60정도에부수입을올리고있습니다.총월160~정도에수입으로지금살고있는아파트월세는어머님이해결해주시고있고식비기타생활비도어머님이해결해주시고있습니다.본인은통신비월10만원정도개인용돈월10만원정도사용하고있고신용카드결제금액은어머님이신용카드사용하고계셔결제금액도어머님이지출하고계십니다.그러니머니옥션에서받는450만원에대한월상환금은무리없이해결할수있습니다.투자자여러분들꼭좀도와주세요~</t>
  </si>
  <si>
    <t>대출금이자상환과카드비용정리하려합니다.</t>
  </si>
  <si>
    <t>유흥업소웨이터로일을하다가가게사정이안좋아져서2주전그만두게됐습니다.평균월소득은250~400정도됩니다.부모님지병과아버지사업실패로낮에적은월급받고일하는게힘들어서밤에일하게됐는데나와산다는게비용이많이듭니다.예기치못하게자금이없을때그만두게되서절실합니다.일시작한지도2년이라금방취직할수있습니다.어머니몇년전암걸리시고몸이안좋아서생활비도못붙여드리고있습니다.부탁드립니다.꼬박꼬박상환잘할자신있습니다.읽어주셔서감사합니다.</t>
  </si>
  <si>
    <t>월세집마련</t>
  </si>
  <si>
    <t>어디에도저에게대출해주는곳이없습니다.당연한것같아요.가진것이하나도없는데누가저에게대출해줄까요.혹시나하는마음에여기에들어와서글을남깁니다.지금갈곳이없습니다.월세집보증금을마련해보고자이렇게글을남깁니다.정말막막한상황입니다.숙식제공일자리에서벗어나고싶네요..대출목적:월세집보증금마련입니다.</t>
  </si>
  <si>
    <t>대출상환계획작성을해본적이없어서잘모르겠네요.일단이자값을능력은되구요.그러다보면원금도더빠른시일내에값을수있습니다.그동안너무자신을돌보지못한것같습니다.저를믿어주시는한분이라도계신다면..좋겠습니다.</t>
  </si>
  <si>
    <t>꼭성실히갚아나가겠습니다.</t>
  </si>
  <si>
    <t>결혼후남편의사업악화로월수입도없게되고늘어가는빚에힘든하루하루를보내왔습니다.지금은남편이취업도하고해서자리를잡아가고있습니다.이제는아이도커서어린이집에보내고저또한아이낳고그만두었던유치원교사로다시나가려고합니다.조금만조금만누군가보태주었음하는데정말어렵네요저희부부아이과함께다시금일어설수있는힘을보태주셨음합니다.</t>
  </si>
  <si>
    <t>채무는현대스위스400만원.러시앤캐시200만원있습니다.6개월가량됐는데현제연체없이잘상환하고있습니다.월수입급여상여금포함평균200만원가량지출비용생활비80,공과금40,대출이자현대,러시24만원하면50정도가남습니다.이것으로원금이자성실히상환하겠습니다.그리고저또한취업을해서대출금상환을성실히꼭완료하도록하겠습니다.도와주세요부탁드립니다.</t>
  </si>
  <si>
    <t>긴급생활자금으로필요합니다.</t>
  </si>
  <si>
    <t>긴급생활자금으로필요합니다.매달부모님께100~150만원씩여윳돈을드리고있다보니개인적으로지난달은지인들의결혼에다자녀들돌등행사가유난히도많았더랬습니다.명절도끼어있었구요~..그래서일시적으로돈줄이약간마르게되었습니다.이번에대출하고자하는300만원은일시적동맥경화현상을해소하고약간의여유자금까지확보해두는차원입니다.</t>
  </si>
  <si>
    <t>사금융3건있습니다.러시앤캐시600만원(38.8%)2011.8.16원캐싱370만원(43.1%)2011.5.4웰컴론180만원(39.0%)2011.11.3이렇게사금융새곳쓰고있습니다.대출의편리함과간소함만생각하여캐피탈이나저축은행을알아보지않고사금융을3군데나사용해이자에대한부담감이만만치않았습니다.사금융세곳의월이자만..대략50만원정도입니다.원금상환없이이자만냈던게.그렇단얘기입니다.사금융의고금리에선탈출구가보입니다.제가다음주중으로캠코의바꿔드림론을신청합니다.그렇게되면러시앤캐시와원캐싱은평균이율40%에서10%초반대의이율로낮아지면서원금상환거의없는50만원의이자부담이원금도갚아나가는30만원초반정도로확낮아집니다.웰컴론은12만원씩2년상환하는원리금균등상환이라별무리없이그냥가져가려합니다.월수입은본업프리랜서2011기준1900만원이며주말아르바이트로월70내외씩받고있습니다프리랜서는보너스나상여는일절없으며근무기간은34개월째입니다.학습지교사이구요~주말아르바이트는물류창고일입니다.소득증빙서류는학습지교사로일하고있는곳에서원천징수영수증,위촉증명서가능하구요.주말아르바이트하는곳에선재직증명서,통장사본,월급여명세서가능합니다.본업인프리랜서는상여나성과급이없으며주말아르바이트는설,명절보너스가있고연말엔성과급이있는데..명절때는50만원,연말엔70만원정도입니다.연소득을환산해보면본업프리랜서-1900만원부업물류센터-1000만원소득을증빙할수있는증빙은본업프리랜서-원천징수영수증,위촉증명서,재직확인전화,명함부업물류창고-재직증명서,급여명세서,상여명세서,통장사본,재직확인전화..등이있습니다.본업프리랜서-한솔교육근무부업물류창고-GS리테일근무</t>
  </si>
  <si>
    <t>카드대금이필요합니다...</t>
  </si>
  <si>
    <t>제가전에돈이좀필요해서전화로대출을하게되서과조회로인해신용도가많이떨어졌습니다...신용회복중인데...이번에여자친구아버님이아프셔서병원비를제신용카드로결제를하게되었습니다...이제완쾌는하셨는데...카드대금을구할수가없네요...앞으로한달이면기존에있던대출건도대환이가능하며...신용도도조금씩회복될텐데...머니옥션은기록이남지않는다고해서이렇게여러분께부탁드립니다...</t>
  </si>
  <si>
    <t>제가월평균250~300정도수입이있는데요...열심히일해서성실히상환하겠습니다...</t>
  </si>
  <si>
    <t>생활안전자금신청합니다</t>
  </si>
  <si>
    <t>회사이전으로인해교통편이없어긴급하게중고차량을구입하게되어대출을신청합니다.유류대는회사에서지원이되는데차량까지는구입이안되서제가구입해야지되서신청하게됐습니다.</t>
  </si>
  <si>
    <t>직장에서월급여180만원받고세금제외하면165만원이상받습니다.생활비명목으로65만원정도쓰고100만원정도는계속해서여유자금으로쓸수잇으니6개월대출신청해도빠르면3개월안해조기상환할수잇습니다.일단월50만원정도상환하는데는큰문제가없습니다.회사가갑자기이전하는바람에부득이하게목돈이들어가게되어서대출신청합니다.</t>
  </si>
  <si>
    <t>게임CD제작후납부</t>
  </si>
  <si>
    <t>주식거래할겁니다믿어주십쇼2주간수익률50프로이상난적잇습니다</t>
  </si>
  <si>
    <t>우선세달안에원금이상을뺄수있습니다필요하시면3달후에모든돈을중도상환할수있습니다</t>
  </si>
  <si>
    <t>가정사생활자금이필요합니다</t>
  </si>
  <si>
    <t>매달200-300만원의월급이나오지만,전달의예상치못한가정사로이번달생활자금과어머님병원비등등나갈돈이있습니다.</t>
  </si>
  <si>
    <t>1.우리은행--1000만원대출매월이자5만원.(화물차살때대출받은돈)기업은행--600만원대출매달원리금균등으로15만원선.국민은행--250만원마이너스통장.2.삼성전자물류센터가전제품설치기사지입기사로근무하고있습다.사업자등록도돼있습니다.직종은운수업으로돼있습니다.수입내역은총매출에20%을제외하고지입료,4대보험,같이일하는기사월급120만원,제외하면한달평균200-300만원수입입니다.일을많이한달에는400만원이상드러올때도있습니다.월고정지출내역은생활비최소50만원,화물주유비/식대포함60만원,기업은행15만원,우리은행5만원,휴대폰비용15만원선입니다.주유비는분기마다유가보조금환급을해주고있습니다.대출이후상환계획은원리금균등으로매달일정금액을2년안에갚겟습니다.빠르면1년이나1년6개월로생각하고있습니다.</t>
  </si>
  <si>
    <t>연체없고성실상환자입니다..</t>
  </si>
  <si>
    <t>처음머니옥션대출신청해서성실상환해서다갚았습니다급하게생활자금신청하게되었습니다</t>
  </si>
  <si>
    <t>1.주수입내역-급여는매달통장으로340만원들어오고있습니다2.월고정지출내역-기대출로매달110만원가량나가고있습니다3.대출이후상환계획-기대출이러시앤캐시95만원,바로크레딧트200만원태강대부260만원루스모240만원SBI저축은행3번받아서190만원,27만원,66만원롯데캐피탈450만원기대출이1500만원가량됩니다롯데캐피탈은대출받은지4~5개월되었구요HK저축은행이랑원캐싱상환완료했습니다,나머지는대출받은지1년~2년되었습니다..이때까지연체단한번도한적없이성실상환자입니다매달20일이급여일입니다..월급받으면상환부터하고요..1월1일부터급여가40만원올라가서매달380만원됩니다상환하는데이상없습니다..그리고살면서연체단한번도없습니다회사는근무한지4년되는데요상호가변경되어서2012년12월로바뀌었습니다..믿고투자부탁드립니다....</t>
  </si>
  <si>
    <t>도와주십시오.열심히상환하겠습니다.</t>
  </si>
  <si>
    <t>몇달전급하게목돈이필요하여대출을받고모자란금액을친구에게빌리게되었습니다.지금친구가돈이급하다하여갚아야할상황이어서이곳에신청합니다.</t>
  </si>
  <si>
    <t>1.주수입내역-월급여170만원2.월고정지출내역-기대출상환금액_현대캐피탈73898국민은행198420애니원70000웰컴론70000,휴대폰요금70000,식대100000임대료200000기타생활비2000003.대출이후상환계획-현재월평균백만원지출입니다.대출성사시월130지출</t>
  </si>
  <si>
    <t>제가하는일은우유도매장사를하고있습니다.작년에구제역에우유파동까지나서힘들게버티다머니옥션이라는좋은사이트를알게되이렇게도움을요청합니다얼마전에햇살론을신청하려했는데등급이5등급이나와안되더라구여그렇다고등급이어설퍼은행에서신용대출도어렵고해서이걸보시는분들께도움을요청하게되었습니다</t>
  </si>
  <si>
    <t>우유라는특성상하루현금수금을40만원정도하고있습니다.상환하는데별문제없이할수있을거같습니다.</t>
  </si>
  <si>
    <t>사업자금이필요해서투자자분을모집합니다</t>
  </si>
  <si>
    <t>허벌라이프정품쇼핑몰을운영하고있는사람인데사업개시한지는7개월정도되었고인터넷상으로홍보활동과고객상담배송을담당하면서사업을운영하고있습니다쇼핑몰운영사무실은따로만들어놓고있지는않습니다사무실운영비도한달에40만원정도되는데사업운영비를최소화하기위해서그냥저희집원룸에서컴퓨터와집기를설치하고운영하고있습니다7개월동안꾸준한홍보활동을통해서지금은하루방문자수가150~200명정도꾸준히들어오고있습니다다단계업체여도급여는매월꾸준히들어오고있습니다광고비등을빼고순수입이한달200만원정도됩니다7개월동안쇼핑몰을운영해보니까사업노하우가많이생겼습니다쇼핑몰을한개더오픈하고싶어서투자자분들의도움을필요로합니다</t>
  </si>
  <si>
    <t>1.주수입내역-월매출액250~300만원정도순수입200만원정도2.월고정지출내역-씨티캐피탈280만원스마트저축은행200만원월납입월리금합계17만원,통신비5만원,쇼핑몰광고비50~60만원,배송비10만원3.대출이후상환계획-한달에들어가는고정비(월납입이자,광고비,배송비,통신비)빼고200만원정도여유자금이있습니다300만원을대출받는다면매월납부해야될원리금합계가20만원정도됩니다이정도는생활비빼고충분히상환할수있을것으로생각합니다....</t>
  </si>
  <si>
    <t>치과교정비가필요합니다.</t>
  </si>
  <si>
    <t>치과교정비가500인데직원가로300에해준다고하셔서신청합니다.현제치아들이옆으로기울고있어서이빨이계속쓰러지고잇어요하루라도빨리교정을해야할것같은데다른치과는비싸고마침제가일하는치과에서직원가로300만원에해준다고하여서신청합니다</t>
  </si>
  <si>
    <t>상환은월급에서연체없이잘갚아나가겠습니다.</t>
  </si>
  <si>
    <t>부모님의료비,기존대출일부상환및생활자금</t>
  </si>
  <si>
    <t>친정엄마께서식사를못하실정도로치아가안좋으셔서임플란트를받으셔야되는데비용이많이부담되셔서미루고계신상황입니다.의료비로보태드리고일부는기존대출상환하려합니다.연체는평생한번도없었고성실납부꼭약속드립니다.</t>
  </si>
  <si>
    <t>기존대출:현대스위스저축은행&gt;80만원:월10만원납부미래저축은행&gt;420만원:월24만원납부(언니가쓴것,아자도언니가내고있음)부산캐피탈&gt;150만원:14만원납부메트로아시아캐피탈&gt;310만원:18만원납부아파트담보&gt;.한화손해보험12300만원:49만원납부인성저축은행3000만원:30만원정도납부국민은행예금담보&gt;400만원:2만원납부주부입니다.현재보험설계사자격증취득했고취업예정이며,재택알바로휴대폰판매도하고있습니다.배우자는2년이상된4대보험가입직장인이며월수입은300입니다.기존부채가많지만연체없이상환할수있으며..8월달에목돈들어오는걸로갚을계획입니다.</t>
  </si>
  <si>
    <t>이번에5월31일공공임대입주를앞두고있습니다.긴급입주자금및생활자금으로대출신청합니다.</t>
  </si>
  <si>
    <t>총월급여336만원씨티은행:상환액월90만원제일은행:상환액월51만원러시앤케시:상환액월15만원총상환액:156만원명절보너스75%+75%=150%연말보너스180%약600만이상성실상환약속드립니다.</t>
  </si>
  <si>
    <t>급한자금필요해서대출한번더신청합니다^^</t>
  </si>
  <si>
    <t>올초예상못한지출로생활에지장이있어대출신청합니다</t>
  </si>
  <si>
    <t>1.주수입내역-현재카페바리스타근무중세후150만월급2.월고정지출내역-현재머니옥션250만휴대폰요금,식생활비3.대출이후상환계획-현재기대출머니옥션으로250만원있는데연체한번없이꼬박꼬박잘상환하고있습니다.받는월급에비례해상환하는데지장이전혀없으므로,이번대출도성사되면연체없이꼬박꼬박잘갚고,조금씩여유를만들어중도상환하도록하겠습니다!</t>
  </si>
  <si>
    <t>성실납부약속드립니다</t>
  </si>
  <si>
    <t>얼마전자금신청을하고가게를비울시간이잘나지않아서서류를늦게보내어자동유찰이되었습니다그래서다시한번자금신청을합니다자영업을시작한지는6개월차입니다운영자금을신청합니다</t>
  </si>
  <si>
    <t>대출은hk787월53만원7개월납입이번달도결제완료테크메이코리아300월15만5천6개월납입이번달납입도완료사업종류는중식이며아직은매출많지는않지만월900~1200정도이며부가수입으로는휴대폰딜러를하고있어서월180~220수입이있습니다지출내역인건비2명370가스비45재료비120~150각종세금25가게세20유류비30합계53+15.5+370+45+150+25+20+30=708만5천원정도나가고있습니다회원님들이도움을주신다면충분히납입이가능하다고생각하며저축은행이나사금융을이용하지않아도자금융통이가능하면신용도도올리고좋다고생각합니다</t>
  </si>
  <si>
    <t>자금필요합니다연락주세요</t>
  </si>
  <si>
    <t>개인차량수리비및치아치료비목적으로자금신청합니다</t>
  </si>
  <si>
    <t>매달급여일15일기준으로1년이상상환가능합니다</t>
  </si>
  <si>
    <t>성실상환하겟습니다....</t>
  </si>
  <si>
    <t>안녕하세요제가대출을신청하게된이유는4,5,6월달아버지병원비및경조사비가지출이많이돼어서생활비목적으로작은금액이지만신청하게돼었습니다아버지께서다시종합검진을받는데비용이만만치가않아서이렇게신청하게&amp;#46095;습니다최대한조기상환을하도록노력하겟습니다투자자분들의많은도움부탁드립니다</t>
  </si>
  <si>
    <t>sc제일은행:500만원이자율(12%)상환액:평균20만원머니옥션월평균상환액:19만원생활비(식비/피복비/생활용품):30만원임대료(월세):20만원통신비(휴대폰/집전화/인터넷):10만원용돈/경조사:10만원</t>
  </si>
  <si>
    <t>여태까지신용거래하면서연체한번하지않았습니다.투자해주십시오</t>
  </si>
  <si>
    <t>저번달카드사용량이많아이번달결제액이많아서한동안생활비가빡빡합니다.여태까지신용거래하면서연체된적없습니다.확인해주시고투자해주십시오.</t>
  </si>
  <si>
    <t>-기대출내역학자금대출농협,sc약300만원월상환액8만원sc새희망홀씨약450만원원상환액11만원시티캐피탈약900만원27%36만원hk중고차할부약560만원29%월상환액25만원신라저축은행290만원월상환액17만원세종저축은행500만원월상환액16만원웰컴론190만원월상환액12만원산와머니250만원월상환액12만원바로크래디트430만원월상환액16만원-상환계획월총상환액합이약150만원정도됩니다.제가회사에서고정적으로들어오는돈이실수령액으로200만원입니다.회사에서원룸하나지원해주고있어서생</t>
  </si>
  <si>
    <t>각종생활자금입니다.</t>
  </si>
  <si>
    <t>카드값,기타생활여유자금입니다필요금액은200만원입니다.</t>
  </si>
  <si>
    <t>기대출1100만원있습니다월급여는140만원이구요이자,원금납부충분히가능합니다4대는없구요.</t>
  </si>
  <si>
    <t>좋은분들의많은참여부탁드립니다.</t>
  </si>
  <si>
    <t>제가친구와배달대행서비스업종을동업하고있습니다.아무래도이것도작은사업이다보니이래저래카드를쓸일이생겼고여기저기돈을끌어모아다가하다보니조금힘이들긴합니다만,어느정도적당히자리가잡혀가는듯합니다.대출목적은이사업을하면서돈들어갈일이좀있어서카드를좀썼습니다.직원사고,가맹점들의들락날락,뭐이런게약간변동이생겨서이번달카드값이약간부족한상황입니다.</t>
  </si>
  <si>
    <t>현제저에게있는부채는동양생명보험차량할부1100만현대스위스일반대출400만산와머니일반대출300만이렇게3군데있습니다현제연체이력은전혀없으며,상환날짜는동양25일,현스1일,산와1일입니다.동양은매달45만원가량(연이자16%)로상환중이며,현스는매달22만원가량(연이자31.9%)로상환중이며,산와는매달15만원가량(연이자36%)로상환중입니다.월수입은대량200~300왔다갔다하며,창업한시기는11년12월1일창업하여아직까지탄탄히운영중에있습니다.16년지기친구와동업중이며,배달대행서비스업종은쉽게망하거나그러진않습니다.충분히미래가치가확실한업종입니다.지금당장융통가능한비용이조금부족하여이렇게글을올리게되었습니다상환은연체없이걱정안하시게끔상환하도록할것입니다.수입은최저가200이며,그밑으로버는경우가없습니다.고정적으로나가는지출비용이100~150정도될듯싶습니다.지금당장은제자신이이사업의창업을하여성공을위하여달리는게목적이고지출비용이150정도로나간다하여도제가사는데있어서전혀지장은없을듯보입니다.매달5일로연이율35%로잡아서일단1순위상환을목적으로글을올립니다.</t>
  </si>
  <si>
    <t>한가정의가장으로여기계신분들께머리숙여부탁드립니다</t>
  </si>
  <si>
    <t>계기:4개월전회사이직을하개되면서엎친데덮친격으로와이프마저신장에혹이생겨회사를그만두는바람ㅇ한달치의생활비와병원비가좀모자라신청하게되었습니다</t>
  </si>
  <si>
    <t>기존대출:없으며올2월개인회생제도를신청하구임가받아변제금만월25만원씩납입중상환방법:본인한달수입=175만원나가는비용1.개인회생변제금:25만원2.머니옥션대출금:개력28만원3.생활비(어린이집,병원비,각종세금)70~80만원충분히갚을수있는능력이되오니정말간절히부탁드리겠습니다</t>
  </si>
  <si>
    <t>사금융의이자폭탄에서벗어나고싶습니다</t>
  </si>
  <si>
    <t>아버지의갑작스런혈액암발병소식을들은건올초였습니다집안이넉넉하지못해서보험가입이전혀되지않았던상황이였기에제가캐피탈과소비자금융을통해대출을받았습니다.워낙에돈이많이들어가는고액암이다보니병원비가더필요하여추가대출을알아보았는데모두거절당했습니다.그래서할수없이개인사금융을이용하게되었는데원금상환은고사하고서상상을초월하는이자에숨을못쉴지경입니다.퇴근후대리운전을해도이자갚아나가기가벅차네요.어쩔수없는선택이였지만개인사금융은정말사용해서는안된다는것을절실히느꼈습니다.임신한와이프가먹고싶은게있어도제대로사줄수없는제자신이원망스럽기만합니다.투자자님들에게도움을받을수만있다면개인사금융을모두정리하고와이프가먹고싶다고했던삼겹살과돼지껍데기실컷사주고싶습니다</t>
  </si>
  <si>
    <t>1.시티캐피탈1900만원,산와머니450만원,애니원대부에서250만원대출이있습니다.시티캐피탈은년24%의이율로원리금균등상환으로69만원씩납부하고있고산와는월20만원,애니원대부는월9만원씩납부하고있습니다.모두연체없이정상상환중이고10월달에바꿔드림론으로환승신청하려합니다.지금의가장큰문제는개인사금융인데200만원을빌렸는데이자가보름에20만원씩입니다.2.현재저는항공해운회사에정규직사원으로재직중이며월실수령액은230만원정도됩니다.퇴근후대리운전을해서한달에60만원정도의추가수입이있습니다.장인께서얻어주신전셋집에서거주하고있고공과금과통신비,생활비로120만원정도지출을하고았습니다.현재와이프가임신중이라제소득만으로생활을하고있습니다.3.투자자님들에게도움을받아200만원의개인사금융만정리할수있다면이자40만원을아낄수있기때문에머니옥션에상환을하고도20만원적금을넣을수있습니다.도움을주신투자자님들에게성실한상환으로보답하겠습니다</t>
  </si>
  <si>
    <t>대출목적은생활자금으로언니의사업실패로사정이어려워지면기대출이생기게되었습니다.그러다보니소득증빙이안되여이리저리대출알아보니신용등급만하락하고과조회가되버렸습니다.고정적으로들어오는월급은확실히있으니성심성의것열심히상환하겠습니다.이게마지막이라는심정으로진실되게상환하겠습니다.</t>
  </si>
  <si>
    <t>현재베스킨라벤스에서매니져일을보고있으며,고정월금140만원입니다.사용하는대출건은저축은행에500만원이자원금=20만원정도납부가되고있으며,사금융에400만원이자만14만원정도납부되고있습니다.그외에는핸드폰요금10만원,카드값으로20만원정도납부되고있습니다.140만원월급에70만원정도납부금액으로들어가게되며,여유가생길때에는납부금도조금씩더납부하고있는중입니다.</t>
  </si>
  <si>
    <t>매일새벽4시에기상합니다...</t>
  </si>
  <si>
    <t>요번에경북안동에있는온천앞에서~부모님께서...구멍가게(매점)를하나하려고하는데요...토탈천만원이들어간다는데,,제가반정도를해주려고하는데,,,200만원정도부족합니다...그래서이곳에대출신청을하게되었습니다...</t>
  </si>
  <si>
    <t>얼마전에아버지는고혈압어머니는중풍에걸려서...1000만원정도를신용대출했었어요,,,,지금은,,,어는정도부모님께서회복이되어...소일꺼리로..매점을하실려고하느모양입니다...저는매달190만원을법니다...투잡을하는데요...매일새벽4시에일어나서...근처골프장오픈업무를하고(5시~8시)---40만원싱글레지던스영등포점에서총무로근무를합니다...---130~150만원매달나가는돈은,,,,1000만원대출상환금으로(원금균등)70만원정도나갑니다....8개월정도된것같네요,,,그리고,,숙식은직장에서제공해서나갈돈이없고요,,,(차량없음)잡비+용돈+휴대폰으로30만원이제생활비이고요..나머지70~90만원은항상,,집에보내드리고있습니다....월12만원내는상환액은어길일이아무리생각해도없을것같습니다신용상태는예전에제가돈만지는직장에서일을했는데,,,매출이안좋아제돈으로500만원을매꿔넣어야하는바람에신용이안좋습니다...부모님을기쁘게해드리고싶습니다....]매점계약기간이얼마남지않아이곳에문을두드려봅니다...</t>
  </si>
  <si>
    <t>생활자금이필요합니다.저를믿고투자해주세요.</t>
  </si>
  <si>
    <t>사용목적은명절과10월에있을가족행사(돌잔치)에사용하려합니다.</t>
  </si>
  <si>
    <t>상환계획입니다.기대출에대한월상환금액에대해적었습니다.차량할부원리금으로524,607원/월우리은행대출원리금으로211,313원/월우리파이낸셜대출원리금으로211,984원/월이있습니다.신협에대출원리금으로189,700원/월이있습니다.총한달에1,137,604원씩내고있습니다.여기서신규로도움받으면약292,539원/월월급받아납입하면약42만원정도남습니다.집사람이랑같이일을하고있어(월급179만원)충분히한달생활비는나옵니다..주수입원은회사급여입니다.직급은계장이며월186만원수령합니다.그리고설명절전에300~400%사이의보너스를지급받습니다.그리고한달에한번~두번정도홈페이지및쇼핑몰제작알바를통해50~70만원정도수입이있습니다.제가하기나름입니다.더열심히해야할것같습니다.여러분들의도움이필요합니다..읽어주셔서감사합니다.</t>
  </si>
  <si>
    <t>자동차할부금과일부생활지원금으로사용예정입니다</t>
  </si>
  <si>
    <t>얼마전이사관계로목돈이들어다소평소생활비에서더지출하였습니다처음이사인지라의외로비용이이곳저곳지출되었습니다또한제소유의자동차할부금과집보증금일부도모자라이렇듯빌리게되었습니다</t>
  </si>
  <si>
    <t>1.현재대학교직원으로근무중이며월급여230여만원정도매달지급받습니다.2.주생활비로는통신비15만원,유류비20만원.주택월임대료50만원등각종공과금과카드값으로기타생활비용지출합니다.3.월평균230만원급여로최대한아끼어이자비용을납입약속드리갰습니다과거의머니옥션등기타타대출시에도모두완납하였습니다</t>
  </si>
  <si>
    <t>생활자금대출을신청합니다</t>
  </si>
  <si>
    <t>작년에자금이꼭필요한시기에머니옥션대출을받아유용하게잘사용하였습니다이자리를빌어투자가분들께다시한번감사드립니다당시1년,8백만원,원리금균등상환으로빌렸는데단하루도연체없이원리금을상환하였으며마지막1개월치는조기상환하였습니다제가긴급하게필요로하는자금이발생하여(사업하는동생에게빌려주려고합니다)다시한번투자가여러분의도움을요청합니다저의경우에는단한번도카드나대출에대해연체없이살아왔다고자부합니다이번대출에있어서도절대로투자가여러분에게누가되는행동을하지않을것을약속합니다</t>
  </si>
  <si>
    <t>저는직장생활26년에대기업의임원으로근무중이며연봉1억7천을받는비교적고연봉자에속합니다세금을떼고도월1200만원의급여가발생하기에생활비를차치하고라도원리금상환에는애를먹지않습니다하지만3년전사업하는후배에게대출명의를빌려주었다가후배가1달늦게원금을상환하는바람에졸지에5등급이상이었던신용등급이추락하면서지금은금융권대출에애를먹고있습니다요즈음은신용등급관리가이렇게중요하다는것을뼈저리게느끼며살고있습니다</t>
  </si>
  <si>
    <t>자동차수리비로필요합니다차량매각후상환하겠습니다</t>
  </si>
  <si>
    <t>이번에차량을팔게되면서수리비가백오십정도청구가되었습니다수리를하고바로개인직거래나매매상에넘겨서팔생각입니다.추석연휴예상치못하게많은지출을하게되어이렇게도움을구합니다.</t>
  </si>
  <si>
    <t>현제현대캐파탈에자동차할부300정도남아있구요.프라이드10년식팔생각인데800정도받을꺼라생각이됩니다.머니옥션200과현대캐피탈300상환그리고카드값상환등충분히가능합니다.믿고빌려주시면감사드리겠습니다.</t>
  </si>
  <si>
    <t>마이너스통장만기가되었는데연기가되지않은상태에서상환하지못하고일정기간이지나자감면혜택을받게되었습니다.그런데감면혜택을받는대신매달목돈을갚아야합니다.성실히상환하여이제한달남았습니다.그런데목돈을매달갚다보니다른곳에지출될것들이많이밀려있는상황입니다.</t>
  </si>
  <si>
    <t>마이너스통장을상환하지못할때만해도받는급여가얼마되지않았는데일년여지난지금은급여가많이오르고안정된수입을유지하고있습니다.이제곧목돈나가던마이너스통장상환이끝나기때문에이대출자금도성실상환하는데문제가없을것입니다.</t>
  </si>
  <si>
    <t>생활자금으로쓸려고합니다.전고등학교다니는아들만둘이있는가장입니다.현재에어컨세척및설치를하는일을하고있습니다.추석전같이일한직원월급주고추석명절지나고나니긴급하게자금이필요하여대출을할려고합니다.</t>
  </si>
  <si>
    <t>현재동양생명(자동차할부)HK.아주저축은행.리드코프에서1500만원기대출이있으며월80만원정도납부하고있습니다.현재형님하고같이에어존으로같이일을하다가...형님은대구북구에서저는남구에서따로일을하고있습니다.소속은에어존으로같이되어있구요.사업자대표는형님으로저는과장으로일을하고있습니다.소득은통장입금내역을보면3개월동안1600만원이상소득이있습니다.월적어도360만원이상수입이있구요.저희집사람도현제마트에서일하고있으며월100만의수입이있습니다.현재생활비로약150만원정도들어갑니다.여기서500만원대출을받아도생활에전혀문제가없습니다.지금까지연체한적한번없고남의돈이얼마나무서운지도잘알고있습니다.500만원을대출을받으면24개월내에모두상황하여드리고연체없이성실한모습을보여드리겠습니다.</t>
  </si>
  <si>
    <t>25일급여날하루도늦지않겠습니다.</t>
  </si>
  <si>
    <t>부모님의료비카드대금상환입니다.성실히상환하겠습니다.</t>
  </si>
  <si>
    <t>부모님의병간호비카드대금상환입니다.</t>
  </si>
  <si>
    <t>현재고정수입월130만원+추가수입월50만원으로180만원입니다.지출은학자금비상환40만원/생활비50만원/보험및세금30만원등입니다.성실히기일에맞춰상환하겠습니다.</t>
  </si>
  <si>
    <t>안녕하십니까제가한&amp;#46468;빚으로고생많았습니다그러나노가다뛰며있던빚싹정리햇습니다속은후련한데요제가빚값으면서빨리값기위해무리를하다보니몸이안좋아져서이번에몇개월쉬게되엇습니다그러다폰이연체가되고수신정지되엇습니다연체기간은5개월입니다50마넌돈됩니다빌리는이유중또하나는부모님이저때문에제빛있는거신경쓰시느라스트레스받으셔서병원다니십니다제가조금이라두도와드려야하는데대출이아니면좀힘듭니다그래서이번에어쩔수없이신청을하게되엇습니다몸은완전히낳아서건강합니다하지만제가아픈동안일못가구쉬는동안직장못나갓구현재일용직에다니고있습니다일명노가다용역이죠직영으로다니면서경험햇던거고대로용역다니고있습니다폰값만대는거라면어떻게든혼자서해보겟는데부모님이갑자기아프셔서병원다니고하시니어쩔수없이신청을하게되었습니다</t>
  </si>
  <si>
    <t>보통한달에140정도나옵니다이번에폰바꾸면서폰이망가지는바람에폰값이따블로나와서50나왔네요저혼자라면대출없어도대겟지만부모님이아프시는바람에부모님병원비까지내야하는터라어쩔수없이빌리게되었습니다생활비20만원보험료20만원머니옥션상환금20만원상환여력은충분합니다결혼안한총각이라특별히많이들어가지는않습니다말씀드렷다싶이이번에는제가몸이아파쉬는바람에폰비가많이밀렷습니다모아놓은돈빚값는데쓰느라모으지도못해서일단빚부터빨리값아야한다는생각뿐이엇거든요용역노가다나간지는2달정도됩니다소득은증명할수는없지만상환은약속드릴수있습니다이번에부모님병원비와핸드폰연체료50마넌만해결된다면더이상나갈것은없습니다많은투자자님들관심많이부탁드립니다비록내세울건없지만성실한약속하겟습니다제가무슨일있더라두여러분들빚은노가다를더뛰어서라도먼저해결하겟다는약속확실히드리겟습니다..여러분들도속는셈치고한번만밑어주십시요용역사무실이라직장전화번호써놓기가좀그럽니다그래서저희집전화번호적어두었습니다</t>
  </si>
  <si>
    <t>믿음과신뢰!연체없이최우선으로상환하겠습니다</t>
  </si>
  <si>
    <t>아이의언어치료와이자가쎈대출을상환하려합니다현재주부이지만월100~150꾸준히수입이있습니다.꼭믿어주세요...연체없이잘갚을자신있습니다믿고투자해주시는분들께실망시켜드리지않도록최우선으로상환하겠습니다.아이가5살인데언어발달지연으로아직말을제대로못합니다정부지원으로예술심리치료는받고있지만사비로들여야하는돈이너무많아이렇게신청합니다..꼭좀부탁드립니다..</t>
  </si>
  <si>
    <t>현재루스모200웰컴250스타저축은행290정도있습니다한번도연체없이꾸준히원리금균등으로상환하고있습니다.현재저는홍삼액판매하구있구요통장에개인명의로꾸준히월100~150정도수입이있습니다남편은한국타이어에재직중이에요정식사원이구연봉4000입니다.꼭좀부탁드립니다.....우리아이가하루빨리노래하는모습을보고싶어요....투자자님들께믿음과신뢰.성실상환약속드립니다.실망시켜드리지않겠습니다..</t>
  </si>
  <si>
    <t>집리모델링비용이필요합니다.</t>
  </si>
  <si>
    <t>결혼을하려고합니다...집리모델링을하려고하는데...약간의돈이부족하여대출을신청하게되었습니다.정말연체없이상환을하도록하겠습니다.</t>
  </si>
  <si>
    <t>대출사용내역은씨티캐피탈2100만원24%이자원금포함해서월125만원씩납부하고있습니다.롯데캐피탈1500만원25%이자원금포하해서42만원씩납입하고있습니다.새마을금고150만원10%미만이건급여에제하고나옵니다산와머니300만원36%이자원금해서25만원납입하고있습니다.바로크레디트250만원39%받아서15만원납입하고있습니다.머니라이프800만원39%받아서월40만원정도납입하고있습니다.현대삼호중공업에근무중입니다.연봉이6800정도됩니다.기본급은월220만원정도됩니다...여기에두달에한번식170만원씩성과금이나오면별도의수당이가산됩니다.12에달에는800~900만원정도의성과금이나오며...1년에한번씩급여협정시마다1000만원안짝으로성과금이나옵니다...12월되어서성과금나오면우선순위로상환을하도록하겠습니다...연체는절대없음을약속드립니다.</t>
  </si>
  <si>
    <t>임플란트비용경매부탁드립니다</t>
  </si>
  <si>
    <t>전부터상,하양쪽어금니상실로인해이빨치료를해야하는데돈이부족해계속미루어오다가이번에이빨이너무아파서갔더니마지막남은사랑니까지뽑고임플란트를해야한다고해서신청하게되었습니다.</t>
  </si>
  <si>
    <t>빵집과보험일을하고있습니다.빵집은레스토랑납품을하며보험은부업처럼하고있습니다.빵집월매출액은300만원이며보험회사수수료는150만원~250만원사이입니다.맞벌이라배우자소득까지합하며700만원이상입니다.기존대출은주택두채융자와가게할때캐피탈신용대출,자동차할부가있습니다.월27만원정도는충분히갚을수있으니투자부탁드립니다.</t>
  </si>
  <si>
    <t>치과치료비가필요해서신청합니다</t>
  </si>
  <si>
    <t>치과치료비가필요해서신청합니다투자해주시면성실히상환꼭약속하겠습니다</t>
  </si>
  <si>
    <t>기존대출러시앤캐시:380현대스위스:400예솔저축은행:100산와:380머니옥션에:500현재총66만원씩상환하고있습니다그리고가스.전기.수도:10만원애기유치원:2만오천원통신비:20만원이렇게잡으니기본적으로나가는총지출:100만원이네요우리애아빠월급은통장에195만원씩입금되고여근문한지4년정도댔는데요지난8월까지급여가180이엿는데15만원올랐어요그리고저두개인적으로부업을하고있어서..한달에못벌어도200만원은벌어요..그리고이번에투자받게되면두건이기때문에한건은상환을하게됩니다그래서머니옥션에서대출을받으면11만원정도만더이자비용이생기는건데요그동안에도문제없이1년반넘게상환하였구여추가받으면11만원만더지출이발생하는거기때문에앞으로도문제없이상환할수있습니다</t>
  </si>
  <si>
    <t>어머니병원비를대출하고싶습니다.</t>
  </si>
  <si>
    <t>어머니가이번에조금큰수술을받으셔야해서수술비가필요합니다.먹고살기바빠서돈을많이못모아놓다보니수술비를보내고싶어도돈이없네요.이번에수술만잘되시면이제병원비들어갈일도없으니이번한번만좀도와주시면감사하겠습니다.</t>
  </si>
  <si>
    <t>몇년전에이곳머니옥션에서200만원을대출해서연체한번없이차곡차곡열심히갚아서상환했습니다.이번에도한번꼭도와주시면감사하겠습니다.현재기타부채는시티캐피탈과저축은행합쳐서1000만원정도되고월상환액은50만원정도입니다.이돈들도연체없이잘상환하고있으며월급여는190만원정도입니다.그이외에도프리랜서작업으로50만원정도의돈이들어오고대출상환에는연체없이아무런문제가없습니다.여기머니옥션에서연체없이상환한신용을믿고빌려주시면꼭연체없이정상상환하겠습니다.한번더도와주십시요.</t>
  </si>
  <si>
    <t>열심히상환하겠습니다.부탁드려요</t>
  </si>
  <si>
    <t>솔직히말씀드릴게요어린나이군제대후무직시절중개업자통해서모르고대출받아서과조회신용등급하락있었구요격어보신분은아실텐데요등급안좋으면대출도힘들고조회기록만남고..친구가여기다신청해보라고해서올립니다.상환은연체없이잘할자신있습니다.수고들하세요복받으세요.</t>
  </si>
  <si>
    <t>1.주수입내역-평균2002.월고정지출내역-차할부40새희망홀씨20휴대폰요금-10~20식대-집출근임대료-사택차유류비-153.대출이후상환계획-급여일자동이체</t>
  </si>
  <si>
    <t>고금리로상환중인기대출이있어서바꿔드림론으로상환준비중인데아직6개월이지나지않아서은행권대출을삼가하고있어서신청하게되었습니다.차량수리등의이유로급하게필요하게되어서200만원신청합니다.</t>
  </si>
  <si>
    <t>급여는월180~250정도찍히고있고기대출500만원이있어매월17만원가량상환하고있습니다.나중에지금사용중인기대출건도바꿔드림론이나햇살론등의저금리상품으로갈아탈계획입니다.큰금액이아니기에상환에는전혀무리가없습니다.</t>
  </si>
  <si>
    <t>올초부리한개인투자로손실이발생하였고이를매꾸기위해여러군데서신용대출을받다보니신용도는하락하고기대출이많아졌습니다.기존대출을전세자금대출을받아일괄정리할려고하려는계획을가지고있었는데,얼마전부터치아에문제가발생하여급하게임플란트수술을해야하는상황예상치못한자금이필요하게되었습니다.</t>
  </si>
  <si>
    <t>기대출내역sc저축은행-세렉트론30백만원,예금담보10백만원국민은행-kb스타클럽무보증마이너스20백만원저축은행3곳45백만원입니다.주수입원은급여소득과상가임대수익(부인명의_130만원/월)입니다.상환계획11월말전세재계약(묵시적갱신)후,전세자금대출(전세보증금2.5억원_서울강남)을받아고금리의기대출을대환하고,월상환금액을낮춘다음여력이되면일시상환을계획하고있습니다.기대출을집에서는모르고있는상황이라이렇게힘겹게도움을청합니다.</t>
  </si>
  <si>
    <t>꼭필요한돈,믿고사용하고싶습니다.</t>
  </si>
  <si>
    <t>내년에복학을바라보고있는현재4년제대학휴학중인3학년학생입니다.현재는백화점낮에는백화점근무,야간에는편의점에근무하며월180정도벌고있답니다.부모님께짐이되기싫어서직접생활비도벌고학비도벌어가며장학금받아가며생활했습니다.이번에기간도어중간하고개인적으로전공학원을좀다니고복학하고싶어이렇게신청남깁니다!믿고대출하고싶습니다!</t>
  </si>
  <si>
    <t>기대출로는한성저축은행의ef론카드를사용중입니다.월이자2만원선만내고있답니다.월급받고있으므로성실히상환가능합니다!!</t>
  </si>
  <si>
    <t>도와주세요정말심각하게간절합니다.결혼비용으로사용하려고합니다.</t>
  </si>
  <si>
    <t>대출목적은결혼비용과기대출상환을목적으로사용하려고합니다.2금융권에대출이있고처음에모르고대충중계업체를톨해대출을받아서신용도가심각히안좋아졌습니다.결혼전에혹시나이런제신용을알면파혼을당할까두려워우울증까지오게되었습니다..많은나이에부모님께만의지를할수가없습니다.또한부부사이비밀은없어야하고서로믿고평생을함께할사람에게피해를주고싶지않고부족하지만제최선을다해정리할부채를정리하고결혼을준비해행복한출발을하고싶어신청합니다.그리고남편에게대출을많다는걸알게해주고싶지않습니다.이곳에서빌려주신다면기대출을다갚고지금껏열심히갚아온거대로다정리하고깨끗해지고싶습니다.</t>
  </si>
  <si>
    <t>기대출산와머니와러시앤캐시두군데있습니다.산와머니300정도남았습니다.월25만원씩매달꼬박꼬박열심히갚아나가고있고러시앤캐시는돌아오는입금일에갚을예정입니다.저는대학병원에서근무중입니다.연구원/비서직을하고있으며안정적인직장입니다.매달통장으로급여를수령하며4대보험에도가입이되어있고2012년3월부터근무를하여하루도결근없이출근하고있습니다.월대출이자와핸드폰사용료생활비(식대,교통비등등)60만원정도사용하며고정수입금은145만원(세금공제후)입니다.대출을해주시면위에산와머니기대출300을갚고이곳에서해주시면대출금을매달꼬박391,390원씩연체없이갚아나갈자신이있습니다.대출금이이곳한곳으로줄어들게되면저축도조금더할수있을것이고결혼후에도부담이없을것입니다.정말연체없이열심히매달갚아나갈자신이있습니다.현재신용등급이좋지않아걱정이지만연체나이런것없이열심히갚을자신이있습니다도와주세요</t>
  </si>
  <si>
    <t>지인에게빌린돈을갚고월40만원내외로상환할수있습니다.</t>
  </si>
  <si>
    <t>2010년12월개인회생인가를받을시에모든채무는포함을한상태였고회사주택자금대출이남아있는상태에서회사대출은위에포함을하지못한채인가를받았고이로인해근1년동안회사에서급여압류와개인회생변제금을납부하다보니남아있는자금으로충당을하며살았습니다.지난12월정도서야회사대출이모두상환이되었고지금은변제금만급여에서상환하고있습니다.한참어려울때지인에게1000만원을빌렸으나지인은한꺼번에갚아주길원했고이자와일부원금을정리(퇴직금1년치정산으로)하고현재700만원정도가남아있습니다.어려울때도와줘서대출이라도받아갚고싶었으나대출은쉽지가않아미뤄오던터에머니옥션을알게되어도움을청하고자이렇게문을두드리게되었습니다.</t>
  </si>
  <si>
    <t>기존대출내역-2010.12월개인회생인가를받고2011년1월부터112만원씩변제하고있습니다.-월평균수입은390만원(연봉6000만원)으로이중에위변제금을충당중입니다.-회사는금융권에종사하고있으며업무는출장이월5-6회로잦은편이며고정수입외에출장여비수입이월평균40-50만원정도됩니다.-위고정수입중에본인용돈(20만원)+출장여비를감안하여월40만원정도는상환재원으로활용할수있습니다.저에게투자해주시면매월충실히이행하겠으며2013년8월에퇴직금일부정산을하는방법을추가하여변재하겠습니다.</t>
  </si>
  <si>
    <t>오십이되기전에다시시작해보고싶어요</t>
  </si>
  <si>
    <t>자페아아들을키우는엄마입니다.집안에환자가있어서자꾸만힘이듭니다아이가충치가심해서이제는치료를해야할것같아요이제는진통제도들지않네요.저축은행대출을모두정리하려합니다...남은돈으로아이이빨치료하고요...</t>
  </si>
  <si>
    <t>남편월급:300만원보너스:300지출카드론(국민.신환외환)1200만원한달:납입금26만원저축은행(삼신.현대스위스.한성)420만원:납입금33만원사금융(원캐싱.산와머니)650만원:납입금32만원삼신저축은행갚으려합니다한성이랑현대스위스도갚고요여기저기너무많아서하나로통합하려합니다ㄱ이렇게갚고사금융은캠코로배우자자격으로갈아타려합니다상환계획집세35만원생활비50만원휴대폰20세금25만원아이들교통비:15만카드론26만원기타(사금융)32만원</t>
  </si>
  <si>
    <t>성실상환약속드립니다.도움부탁드립니다.</t>
  </si>
  <si>
    <t>안녕하세요.두아이를키우며일하고있는36세주부입니다.제가이번에대출을신청하게된계기는현재오픈마켓에서쇼핑몰을운영중인데,친정아버지께서편찮으셨던관계로거의1년여를일을쉬게되었습니다.그동안빚도늘고해서다시한번일어서보고자10월말경다시일을시작하게되었습니다.기본적인재료구입(핸드메이드쇼핑몰입니다.)등쇼핑몰을다시시작하려니자금이만만치않게필요하게되어여러분께이렇게도움을요청드립니다.</t>
  </si>
  <si>
    <t>하나캐피탈860만HK저축은행380만현대저축은행300만현대스위스저축은행300만미즈사랑200만웰컴론220만월부채상환비용으로원금+이자100만원가량지출되고있습니다.현재배우자는교사로서교원공제회비와사학연금을제외하고실수령200만원을받고있으며기타보충수업등명목으로방학포함한학기에300만원가량의추가수입이있습니다.또한제가운영하고있는쇼핑몰에서도수입이발생하고있습니다.(지난해운영시순수익최저70만원가량에서최고200만원가량매출)현재살고있는집은신랑명의의자가아파트로시세2억7천이며내년3월시댁과의합가예정에있기때문에그이전에전세를내놓기로했습니다.(전세가1억7천)전세를내놓고전세금을받으면우선고금리채무를모두변제하고남은금액으로조그만공방(제가하고있는일이핸드메이드리본공예입니다.)을아파트상가안에낼계획을하고있습니다.</t>
  </si>
  <si>
    <t>사장님사모님들꼭도와주세요....</t>
  </si>
  <si>
    <t>대출목적은지금사정으로인해휴대폰요금이180만원이미납이돼있어서미납요금납입하고사금융대출200만원을값으려고대출을신청하게돼었습니다...</t>
  </si>
  <si>
    <t>직장:(주)네오플라테크근무일:8년4개월월급:매월10일(180~210만)월급사용:200만┏적금:60만원┃폰:10만원┃기숙사비:10만원┃대출금상환:40만원┃부모님:30만원┃생활비:40만원기존대출:스타저축은행300만원37%(24일납입일)액트케쉬200만원39%(10일납입일)상환방식:매월10일월급날이라서그때마춰서꼭연체없이값을께요그리고꼭도와주세요...사정상연체가돼서대출을하게돼었습니다.정말도와주신다면연체없이10일날꼬박꼬박납입을하겠습니다..많이들도와주세요..</t>
  </si>
  <si>
    <t>약속을지키고싶습니다..</t>
  </si>
  <si>
    <t>◆사업투자실패로인한대여금상환목적지난2006년다니던회사상사분이사업을시작하여자금을투자하게되었습니다.모아두었도돈에대출까지받아자금을투자하였지만사업이힘들어지면서아는분께자금을융통하여빌려주었습니다.빌려준금액을대신갚아준다하였지만전액상환이안된모양입니다.얼마전저에게법원으로부터대여금상황이행권고결정문이발송되었습니다.저역시그당시신용이하락하여금융권대출이힘든상황에어찌되었든제가빌린금액이기에꼭갚아주려합니다.총2000만원금액중1700상환되어300만원이남은상황입니다.그동안일이너무안풀리면서지난해에는친구에게개인사업자명의를빌려주었으나그역시장사가안대면서제앞으로부가세가쌓이게되어현재매월고정적인지출비용이있으며2012년12월31일까지대여금일시상환이힘들것같아머니옥션에대출을신청하게되었습니다.이래저래힘든상황이지만약속을꼭지킬수있게도와주십시요.</t>
  </si>
  <si>
    <t>여러힘든상황을견디다보니신용의중요성을다시한번뼈져리게느끼게되었습니다.급한일이생겨도대출도힘들고하다못해제명의의휴대폰개통도힘들었던점.....본의아니게신용이하락하여힘든상황에처해있지만잃어버린신용을회복하려최선을다해노력하고있습니다.향후2년안에신용회복을목표로출퇴근용자가용도처분하여남은대출중일부를상환하였으며회사근처로새로이사하여도보출퇴근을하는중입니다.월급여자동이체은행을주거래은행으로사고없이이용하고있으며적게나마저축도하며생활하고청약/보험등월고정지출을제외하고도평균여유자금이**********남게되는상황입니다.여유자금으로밀린부가세분할납부계획에있으며만약머니옥션대출이성사된다면대출금을연체없이성실상환할계획에있습니다.1.현재대출내역러쉬앤케쉬(급한집안일로대출하여연체없이상환중입니다)금액:\3,800,000원2.고정지출내역(총\1,164,687원)1)러쉬앤케쉬이자:\121,214원2)월세:\300,000원3)생활비:\200,000원4)보험①:\127,016원(생명/실비)보험②:\17,671원(치아보험)보험③:\35,000원(운전자보험)5)청약저축:\50,000원6)휴대폰:\100,000원7)인터넷:\35,000원8)부모님용돈:\300,000원향후2년안에신용회복을하여2년뒤제앞으로전세자금대출이라도받아결혼하여가정을꾸리는것이목표인사람입니다.부디많은분들의도움으로신용을지키며제목표을이룰수있게도와주십시요~감사합니다.</t>
  </si>
  <si>
    <t>건강문제로대출신청합니다</t>
  </si>
  <si>
    <t>가족중에서아픈사람이있어서병원비부담때문에대출신청합니다</t>
  </si>
  <si>
    <t>제가비록간호때문에휴직중이지만다음달에적금만기되는게있어서연체할일은없습니다.</t>
  </si>
  <si>
    <t>생활자금과부모님치료비로돈을빌립니다</t>
  </si>
  <si>
    <t>부모님이치료를하시는데보탬이되고자대출신청을합니다!</t>
  </si>
  <si>
    <t>기존대출건이있지만연체없이잘갚고있구여.월급180만원입니다.</t>
  </si>
  <si>
    <t>사업자금대출신청합니다.성실상환하겠습니다.</t>
  </si>
  <si>
    <t>2년4개월째피씨방을운영중인자영업자입니다.겨울방학성수기를대비하여컴퓨터및각종비품업그레이드를계획중인데자금이부족하여신청하게되었습니다.대부업대출도가능하나지인을통해머니옥션을알게되어낙찰이라는희망을가지고도전하게되었습니다.자금용도가사업이더잘되게하기위한투자용도기때문에많은분들의도움으로사업이번창하여성실상환할수있도록최선을다하겠습니다.</t>
  </si>
  <si>
    <t>현재제주수입원인피씨방운영순수익이월평균700만원가량됩니다.기존은행권및캐피탈등기대출로인해월180만원정도의대출금을상환하고있는중입니다.그동안대출금상환하면서저축도꾸준히해왔고기존대출에있어서연체내역도100%전혀없으며성실상환해왔습니다.머니옥션의도움으로대출신청이낙찰된다면월수입대비상환하는데전혀문제가없다고확신할수있습니다.상환일하루이틀전에미리입금해놓도록하겠습니다.끝까지읽어주셔서감사드립니다.</t>
  </si>
  <si>
    <t>작은교회목사가도움을구합니다.</t>
  </si>
  <si>
    <t>서울에서대학을다니고있는두딸의교육비때문에주변사람들에게약간의채무를지고있는데,연말까지는돌려줘야할형편입니다.</t>
  </si>
  <si>
    <t>금년까지는조금힘들게두딸을공부시켰습니다.그러나큰아이는내년2월이면졸업을하게됨으로저의경제력이내년이면조금여유가있을것입니다.큰아이에게보내주던용돈등교육비지출이면상환은아무런문제가없는데그래도실수하지않기위해상환기간을조금길게잡았습니다.급여통장은제가도시의큰교회에서매월보내주는선교비밖에나타나지않습니다.교회에서는현금으로월급을수령하고있습니다.</t>
  </si>
  <si>
    <t>성실히갚아나가겠습니다도와주세요</t>
  </si>
  <si>
    <t>현재대출을1400만원가량해놓은상태입니다.대출을너무쉽게생각하여저질러놓은상태라..1년동안상한을해놨는데월급에비해상환금액이너무커힘들어하고있는상태입니다좀더기간을늘리고상환액을주려서성실히갚으려고합니다</t>
  </si>
  <si>
    <t>현재군인으로써월130수당20가량들어오는상태입니다상환일은월급날인10일로하여연채없이성실히갚을겁니다</t>
  </si>
  <si>
    <t>낮엔컴퓨터매장에서사무직겸a/s일을하고있습니다낮에만일을해선생활자체가안돼기때문에저녁에조그마한장사를하려고합니다현제는낮에11시~오후5시까지일을하고있으며투잡으로저녁엔대리운전을하고있습니다허나요즘경기가너무불황이라대리운전을접고장사를하려고하고있습니다도와주세요부탁드립니다</t>
  </si>
  <si>
    <t>제급여일은매월5일입니다다른금융기관에대출이있습니다현제까지연체한적없습니다애니원3백,웰컴론350,리드코프350있습니다월채무액으로51만원가량나가고있습니다허나저녁에하는대리운전을그만두게되면당장생활에어려움이있기에이렇게도움을구하게되었습니다부탁드립니다감사합니다</t>
  </si>
  <si>
    <t>급하게자금이필요합니다.도와주세요.</t>
  </si>
  <si>
    <t>이번에저희가족에서큰일이생겨서제가가지고있던자금도모두드렸지만...우선당장급한생활비가부족한관계로대출을신청하게돼었습니다.</t>
  </si>
  <si>
    <t>이직을하여현직장에출근한지는3주에접어들었습니다.급여일은10일이며현제기존대출은없는상황이고머니옥션에서기존에2번의대출을받아모두상환하였습니다.연체가한번있는데너무급하게일을처리하려는욕심을부리다마지막상환일정을넘겨연체를한번했습니다.지금저의채무는카드연체가한달있다는것빼고는없는상황입니다.저연체마저도급한상황에속하네요...생활비는기숙사생활에큰지장은급여는수습시간130만원이지만상환하는데큰무리가없을듯하여6개월상황일정을잡았습니다.기본급여는135만정도이고기타수당은포함되지않았습니다.아직1달을채우지못한관계로급여에관한서류를제출하지못하지만재직증명서는보내겠습니다.너무나급박한상황이라아무것도준비가되지않은상황에서무리한신청을하는것같지만조금의희망은걸어보겠습니다.감사합니다.</t>
  </si>
  <si>
    <t>금융일부상환및생활자금으로신청합니다.</t>
  </si>
  <si>
    <t>1.주수입내역-월급170+(현금60수령)2.월고정지출내역-SBI상환80/웰컴저축은행상환20/머니라이프15/핸드폰103.대출이후상환계획-현지출내역대비상환하는데지장이없으며8월하계상여금,9월명정상여금도지급받을예정이며,기대출중인머니라이프도4달가량남았습니다.머니라이프포함다른대출건도한번도연체없이성실상환하고있으니믿고부탁드립니다.</t>
  </si>
  <si>
    <t>4대보험,직장인입니다.</t>
  </si>
  <si>
    <t>중개업자를잘못만나서류를여기저기남발하는바람에신용등급이낮아졌고대학에다니는아들학자금에생각지못한병원비까지발생하게되어신용등급에영향을주지않고일반사금융보다도안전하기에마지막이라는심정으로문을두드려봅니다.</t>
  </si>
  <si>
    <t>현재직장에10년이상근무하였으나건설회사(종합면허)가계열로두개가더있어직장을옮겨다닌걸로되어있어은행대출에도불이익을많이봅니다.연봉은3800정도이며4대보험가능하고현재기대출은하나은행(담보대출)1600.농협캐피탈에1100있으며,사금융두군데각각200씩사용중입니다.월급은330정도이며기름값기타부대비용으로50정도가더발생합니다.도와주신다면도와주신분들의믿음에어긋나지않게성실히상환하도록하겠습니다.</t>
  </si>
  <si>
    <t>의료비지원좀부탁드려요...</t>
  </si>
  <si>
    <t>이런저런대출정보를알아보다가이곳을알겟되었습니다.현재신불도아니며,대출과다채무자도아닙니다.헌제4대보험이안되며,동종업계직장으로인해대출이어렵더라구요ㅠㅠ올여름에허리디스크약물시술수술을받았습니다헌데잠시뿐...2-3달뒤에다시또허리가욱식거리고쑤시며저녁마다밤잠을설치고있습니다..치료라해봤자일을다니느라1주일에한두번물리치료받고약으로버티고있습니다..그렇다할모아놓은자금도여유치가않아섣불리수술을못받고있습니다..ㅠㅠ여러분들의따뜻한손길을조금만내밀어주신다면성심성의껏보답하겠습니다!젊은나이에허리디스크란고질병으로인해고생하는이의마음을조금이나마이해바라며도와주신다면연체없이빠른시간내에상환토록하겠습니다!</t>
  </si>
  <si>
    <t>현재저의대출내역은이렇습니다현대캐피탈1980대출(현재1700)5월(연체없음)-월71만원원금이자포함상환중이구요러시300-10월(연체없음)-원금이자포함월10만원가량납부중이구요원캐싱200-7월(연체없음)-원금이자포함9만원가량씩납부중이구요대출내역은이것밖에없구요.그밖의지출내역월세30만휴대폰비10만차량기름값20만원가량입니다합계:150만원가량입니다.월수입250만원이구요낮에일은하고있지만,투잡으로저녁에시간내서대리운전알바도틈틈히하고있습니다.술담배도안합니다그래서연체없이유지중이구요.허리아픈데도먹고살려고뛰어다니고있습니다.이번대출이성사된다면허리수술받고더욱이건강한몸으로열심히살아갈게요.도와주세요ㅜㅜ</t>
  </si>
  <si>
    <t>현재고금리로사금융을사용하고있습니다.12월만기로전액상환을해야하는데자금이부족합니다.두아이의엄마로생활이너무힘듭니다.도움요청합니다</t>
  </si>
  <si>
    <t>현재4대보험직장에가입되어근무하고있습니다.1월이면정상급여받습니다.고금리에서벗어나서새롭게새출발시작하고싶습니다.도와주세요</t>
  </si>
  <si>
    <t>고등학교학비</t>
  </si>
  <si>
    <t>고등학교입학금및산모출산비용및기타</t>
  </si>
  <si>
    <t>월이자와원금상환방침고등학교입학금및산모출산비용및기타</t>
  </si>
  <si>
    <t>4대보험되는직장인입니다.</t>
  </si>
  <si>
    <t>내년부터야간대학교등록금도마련해야되고당장연체되있는돈때문에갚아갈려고소액만빌려볼려고합니다.현재는4대보험되는직장에다니고있으며건설회사에다니고있습니다.일용직은아닌대고정으로월100만원의월급을받고현장에나갈때마다일10만원씩받습니다.한달에현장에는10일이상나가고있습니다.빌려주신다면연체없이성실히갚겠습니다.</t>
  </si>
  <si>
    <t>현재다른대출은5군대에서약1400정도있고성실히갚다가이번달에수입이적어서연체가되있는상황입니다.건설회가직원으로일용직은아닌대고정으로월100만원의월급을받고현장에나갈때마다일10만원씩받습니다.한달에현장에는10일이상나가고있습니다.빌려주신다면연체없이성실히갚겠습니다.</t>
  </si>
  <si>
    <t>생활자금급하게필요한데도와주세요.</t>
  </si>
  <si>
    <t>아버지가대장암말기입니다.현재투병생활중이신데병원에서마음의준비를하라고합니다.이제얼마안남았다고...아버지투병생활로인해모아놓은돈도병원비로많이나간상태에서장례식을치뤄야하는데장례비용이걱정입니다.여윳돈이없는상황이라얼마안있으면닥쳐올일에대해걱정이됩니다.200만원이꼭필요합니다.여러분도움의손길을부탁드려요.</t>
  </si>
  <si>
    <t>현재프리랜서로일하고있는데한달수입이평균170만원정도됩니다.현재다른곳에지출이필요한곳이전혀없기때문에최우선으로매달성실하게상환할것입니다.</t>
  </si>
  <si>
    <t>고금리대출을조금이라도저렴하게이용하고싶습니다.</t>
  </si>
  <si>
    <t>안녕하세요.대출을신청하게된사유는자동차담보대출받은것을상환하려고대출을신청하게되었습니다.자동차담보대출이3개월마다연장이되는줄알고있었는데더이상연장이되지가않는다고전액을상환하지않으면자동차를처분하겠다고하여부득이하게머니옥션에도움을요청하게되었습니다.</t>
  </si>
  <si>
    <t>상환계획은매달29만원정도씩24개월로상환을하려고계획하고있습니다.남편소득이월평균210~230만원정도이고,기존대출금변제에70만원,월세28만원,공과금5만원,생활비50만원,합계153만원이월고정지출비용이라서매달29만원상환은문제없습니다.매달연체없이정상상환하도록하겠습니다.</t>
  </si>
  <si>
    <t>꾸준하게대출상환중입니다.카드리볼빙금액이부담스러워신청합니다.</t>
  </si>
  <si>
    <t>예전에직장퇴사후1년정도쉬면서빛이생겼습니다.고금리에서저금리로많이돌렸으나지금현재국민카드리볼빙으로30~40만원씩나가는금액이부담스러워대출을신청합니다.</t>
  </si>
  <si>
    <t>기대출내역국민카드-250만원국민은행-근로자희망대출400만원(6.7%),새희망홀씨164만원(13.8%)SC제일은행-270만원(13.8%)현대캐피탈-700만원(29%)</t>
  </si>
  <si>
    <t>아버지회사에서7년째근무중이고부모님과함께살고있어따로생활비는들지않습니다.월고정수입통장에120찍히구요.설,휴가.추석에각30씩상여금지급받고있습니다.현재대출금1700정도인데우리은행2건중한건은예금담보한건은정부보증근로자대출입니다.sc카드론과sbi저축은행은3개월후완납하면월상환액도20만원정도줄어요.2010년대출받은이후로연체한번도없습니다.식대,4대보험료,개인보험료,교통비는아버지가내주시고있습니다.창피하지만이런데도수입이적은편이다보니목돈이필요한데은행대출이되지않네요.성실납부는자신합니다.</t>
  </si>
  <si>
    <t>1.주수입내역-보험료,식대,교통비제외후통장120수령(아버지사업장에서근무하고있어4대보험료,교통비,식대는월급과는따로아버지가내주고있습니다.)2.월고정지출내역-기대출상환금액70만원,휴대폰요금5만원,청약저축4만원3.대출이후상환계획-24개월분할상환예정입니다.</t>
  </si>
  <si>
    <t>긴급한일로</t>
  </si>
  <si>
    <t>정말로급히써야할병원치료비와생활비등으로빌려쓰고자하며.성실히상환하겠습니다.</t>
  </si>
  <si>
    <t>매월수당이지급될때정말로성실히상환을하겠습니다.</t>
  </si>
  <si>
    <t>생활자금으로200만원정도필요합니다신용정상이구요연체없습니다잘상환하겠습니다도와주세요</t>
  </si>
  <si>
    <t>직장도있구요절대연체없습니다제발도와주세요</t>
  </si>
  <si>
    <t>급한생활경비로소액으로돈을구해봅니다,</t>
  </si>
  <si>
    <t>지금필요한금액은60만원입니다.동생이사고쳐놓은것을수습하려하는데소액을빌려주는은행도없을뿐더러지인들에게는창피스러워서말을못했습니다.무엇보다빨리갚고싶다는것이가장큰이유로이곳에신청해봅니다.여기는최소백만원부터라고되어있어100만원으로설정했습니다.남은40여만원은상환에바로보태어내려고합니다.6개월이면보너스달이두번이나끼어있어바로상환도가능합니다만여기돈을빌려주시는분들도이자로수익을보시는제도이다보니저만의이기심으로돈을빌려쓸수는없다고생각합니다.성실상환보장드립니다.</t>
  </si>
  <si>
    <t>직장종류:외국계기업한국대리점(계측기)주수입금액:357911월이보너스달이고나머지달은기본급150만원만지급됩니다.고정지출액:학자금대출5개이자,원금포함월40만원.월세50만원,핸드폰사용료8만원,나머지는용돈및동생과부모님께드리는식입니다.상환계획:월급대비남는금액이52만원입니다.17만원씩갚아나가는걸로계산을하면저는월35만원으로생활하면되는데그다지어려운일이아닙니다.교통비식대는회사에서지급이되고있기때문입니다.</t>
  </si>
  <si>
    <t>이제제자신에게투자하고싶습니다.도와주세요.</t>
  </si>
  <si>
    <t>자격증취득을위한비용과생활안정자금이필요합니다.</t>
  </si>
  <si>
    <t>러시앤캐시100만원38.8%/매월25일51,000원산와머니200만원38.8%/매월25일120,000원안녕하세요.저는평일에는엔지니어일을하고있고,주말에는아르바이트를병행하고있습니다.(토,일120,000*8)집안사정이그리넉넉치않고,그간준비해둔게적어이번기회에자신에대해더많은투자를하려고합니다.연체없이이자일보다2-3일전에입금하고있습니다.투자자분들의도움이간절히필요합니다.이상입니다.감사합니다.</t>
  </si>
  <si>
    <t>지긋한빚..빨리갚고저축하면서살고싶습니당..</t>
  </si>
  <si>
    <t>대출목적-신용이안좋아고금리고대출받아사용중입니다.(39%이상)아무리갚아도원금은줄지를않아요..이자내기도빠듯합니다..열심히갚고있지만도무지원금이줄어들생각을안해서조금이라도금리가낮으면수월할듯하여신청을하게되었습니다.얼른갚아서저축하면서살고싶어요..저축되어있는통장보면뿌듯해보고싶어요.다른사람에게도베풀며살고싶어요..ㅜ.ㅜ계약직으로10년근무하다정규직1년차되었습니다..공기업으로정년60세까지보장되어있습니다.</t>
  </si>
  <si>
    <t>기존대출내역-러쉬앤캐시:500만원(연39%)2009년도에대출받았는데원금400만원남음..원금이자상환으로월:40~50만원씩상환-타고금리대부업체:500"(연39%)원금이자상환으로월25만원씩상환공기업에서10년계약직으로근무하다가경력직시험에응시하여합격정규직전환되었습니다.이제연봉1000에서2000이상으로늘어납니다..얼른고금리사금융을갚고저축하면서살고싶습니다..절대연체하지않겠습니다..직장이누구나알고있는공기업이어서성실히갚겠습니다.믿어주세요~재직확인및소득증빙가능합니다..1년육아휴직중이었고2월달부터정식출근합니다..꼭도와주세요~</t>
  </si>
  <si>
    <t>단기사업자금이필요합니다.</t>
  </si>
  <si>
    <t>안녕하십니까투자자님들.저는일산에서산악자전거&amp;#48142;스포츠용품을판매하고있습니다.2002년부터운영을했구요.이제10년이넘었네요.2011년도에매장확장을하고서자금이너무많이소모가되었네요.다행이2012년에는목표했던대로2011년도대비오프라인매장은50%의매출신장과온라인매장은500%의매출신장을했습니다.다만2012년에총매출19억이나왔지만매입된물품이너무많은관계로통장이텅비어버렸네요.2013년의목표매출은25억입니다.매출신장을위해서는6월경에자금이더필요할것같아서개인신용등급을올리려고합니다.500만원은기존대출중사금융을상환하고나머지로3월까지매장운영에필수자금으로쓰려고합니다.</t>
  </si>
  <si>
    <t>1우리은행1600만원(적금담보대출)2벤츠리스2000만원(2월중판매예정)3hk저축은행90만원(대출시상환예정)4예가람저축은행(대출시상환예정)2제가운영하는산악자전거매장과온라인쇼핑몰은2005년이후평균연매출10억이나왔습니다.2012년도에는19억의매출을올렸구요.본격적으로매출을끌어올리기위한방향성을작년도부터찾았다고생각합니다.다만2012년도에매출대비매입된물품이좀과다하게많이들어온관계로연말에업체정산을하고나니까일시적으로유동성자금이전혀없어져버렸습니다.현재매장과창고에보유하고있는물품가액만6억정도가있지만본격적으로봄이와서3월이되야만자금이순환을할것같습니다.현재로는개인신용등급이낮은관계로기업자금대출을못쓰고있습니다.올해의목표매출금액은25억정도로서6월경에결제자금으로쓰일돈이있는관계로1월중에신용등급조정을할필요성이있습니다.여러투자자님들의돈은3월경이되면아무런문제없이상환이가능할것입니다.</t>
  </si>
  <si>
    <t>정직하게상환하겟습니다</t>
  </si>
  <si>
    <t>반갑습니다.작년10월초사업장(고물업)을개업하여4개월차에운영하고있습니다운영하다보니사업자금이부족하여대출을하고자합니다이업종이싸게대량매입한후시세가오르면판매하는방식이라여유자금이많이필요로합니다돈도묶이게되구요신용을소중히관리하여신용등급영향이없는이곳에서대출을받고자합니다</t>
  </si>
  <si>
    <t>고철/비철구입비용신용카드2개사용50~100만통신비12만유류비40+국민연금10만기타잡비50</t>
  </si>
  <si>
    <t>안녕하세요,혼자이리저리대출을알아보다여기까지오게되었네요.마지막희망이라생각하고도전해보려합니다.집안에일이생겨학자금과생활비명목으로저축은행대출을받게된것을시작으로여기까지오게되었네요.힘든생활에허덕이며여기저기대출을알아보며신용조회가얼마나제자신에게안좋은영향을끼치게되는지도잘알지못한채과조회가되어대부분의금융사에서대출이부결되는지경에이르렀습니다.다행히지금은직장에다니며현재있는대출금을조금씩갚아나가며지내고있는데급하게병원비로200만원정도가필요하여여기까지오게되었습니다.4개의저축은행사에서연체없이대출을상환하고있으며여러분들께서조금만도와주신다면마찬가지로절대어떠한연체도없이성실히상환할것을약속드립니다.</t>
  </si>
  <si>
    <t>기존대출은저축은행총4건으로솔로몬저축은행350만원,미래저축은행400만원,아주저축은행129만원(200만원받았고현재남은금액입니다),현대스위스저축은행200만원입니다.매월상환금액은솔로몬이자9만원가량,미래저축은행이자13만원가량,아주저축은행원리금균등으로12만원,현대스위스원리금균등으로12만원-총46만원입니다.현재는카드사콜센터에재직중으로그곳에서나오는월급약130~150만원가량과주말을이용한아르바이트로약50~70만원정도의수익이있습니다.고정적으로지출되는돈은기존대출원리금및이자46만원,핸드폰요금8만원,신용카드대금20만원정도이며그외따로고정적으로지출되는금액은없습니다.총지출금액이74만원정도로머니옥션의대출원리금을갚아나가는데는문제가없다는점을말씀드리고싶습니다.도와만주신다면연체없는상환과함께여유자금이생길경우제일먼저상환할것을약속드리겠습니다.</t>
  </si>
  <si>
    <t>웅진코디일을시작하려고중고차량구매금을투자받고싶습니다.</t>
  </si>
  <si>
    <t>이제초등학교들어가는딸과두돌된아이가있는주부입니다.외벌이론생활이여유롭지않아서2월달부터웅진에서코디일을시작하려고합니다그일특성상기동성이있어야해서작은중고차를구입하려합니다.</t>
  </si>
  <si>
    <t>남편의소득을제가관리합니다.지금남편명의아파트구입시받은대출금이자가24만원정도나가고제가대출이200만원300만원300만원세군데있고요200만원짜린원리금균등으로12만원씩나가고나머지두개는자유상환이고3년만기예요그래서200만원정도35%으로받아도상관가능하구요.2월부터일시작하니조금더여유가되구요저는아직전업주부고밑에직장정보는남편정보입니다</t>
  </si>
  <si>
    <t>집계약이끝났습니다.</t>
  </si>
  <si>
    <t>집계약이끝나서계약을해야하는데계약금이부족하여계약을못하고있어서신청하게되었습니다.</t>
  </si>
  <si>
    <t>월140만원정도받으며공장에다니고있습니다.야간고정으로들어가려했으나자리가없어현재주간고정으로일합니다.통신료15만원교통비10만원도시가스비10만원기타세금10만원이고정지출됩니다.100만원정도는계약이끝나서잔금을치루고바로상환도가능합니다.다른용도가아니라순수계약하고이사간뒤상환하고자합니다.도움의손길이필요합니다.</t>
  </si>
  <si>
    <t>고금리를조금이라도줄이고싶어서찾았습니다..</t>
  </si>
  <si>
    <t>대출하게된계기는그동안잘알지못하고진행한대출탓도있지만대출하게된가장큰이유는그동안돈을사용하는잘못된버릇을알면서도부담이되어바꾸지못했습니다..신용카드를2006년부터사용한거같은데이제까지사용하다보니옛날광고방송에카드지출을선전했던적이있는데요잘모르던그때부터카드사용을생활화해서거의모든것을카드로쓰다보니잘못된습관이되어서.이번에남편월급이빠듯해서바꾸지못한습관도바꾸고고금리를낮추고싶어서신청하게되었습니다..카드사용을없애고대출받은돈으로고금리일부를상환하고여유자금으로아껴생활하고카드값을없애려고합니다.남편월급만으로빠듯하여이번에일을시작했고그동안연체는없었기때문에상환은잘할것입니다</t>
  </si>
  <si>
    <t>기대출금액은요기대출(달마다나가는금액)잘모르고사용했던카드론201(신한188현대13)-15현대한달남았음),롯데케피탈550(월17만),웰컴150(5만)있습니다제가씀씀이가작은편이라아껴서그동안한번도연체한적없구요이젠아이가커서일을시작했기때문에상환에문제가없을것입니다남편이공단에서일하고있구요남편월급여로만생활하다가이번에제가일을조금씩하고있습니다..재택으로컴퓨터그래픽작업시작을했구요.간간히하는아르바이트하고있습니다.카드로거의모든사용을해와서이번에카드사용을없애려고합니다대출을생각지않다가갑작스레돈이필요해서대출을받은것을저금리로전환하려다가사기피해로금액이늘어버렸습니다..저의잘못이지만전화나문자로오는것들만봐도화가납니다;그런것들대부분이사기네요..투자자분들이좀도와주세요!열심히상환할게요..</t>
  </si>
  <si>
    <t>다른곳에있는빛상환이목적입니다.성실하게갚겠습니다.</t>
  </si>
  <si>
    <t>카드결제자금결제하고나니월세자금과관리비가스비가부족하네요</t>
  </si>
  <si>
    <t>디와이엠이라는회사에다니고있습니다열심히일하고있습니다열심히갚겟습니다</t>
  </si>
  <si>
    <t>결혼자금이급하게필요하여올립니다.</t>
  </si>
  <si>
    <t>오는3월에결혼을앞두고있는예비신랑입니다.다름이아니오라이번에결혼을준비하면서어려운점이많이있네요직장3년차인저에게결혼을준비할수있는여유자금이많지가않아이렇게대출을받게되었습니다.잘부탁드립니다.</t>
  </si>
  <si>
    <t>1.다른대출건-SC은행:1000만원(36개월원리금균등상환)-씨티은행:800만원(24개월원리금균등상환)2.공통-주수입원:회사(반도체설비회사)-세금제한실수령액168만원및명절보너스,성과금-현제직장사택에서살고있어자잘한생활비는없습니다.핸드폰비8-9만원,주유비월25만원,식비월20만원-현재상황이좋지않아당분간적금은깰듯하여기본생활비를제외한나머지금액으로충분이상환할계획입니다.</t>
  </si>
  <si>
    <t>카드대금상환을위한대출</t>
  </si>
  <si>
    <t>현재여러개의신용카드로돌려쓰다보니카드대금과이자가점점불어나게되어카드대금상환을목적으로신청합니다</t>
  </si>
  <si>
    <t>현재대출은우리은행-700만/농협-530만/예성저축은행-430만신라저축은행-350만/현대스위스-300만원캐싱-300만/산와머니-200만이며,한번도연체된적없이꾸준히원리금균등방식으로갚아나가고있습니다.현재은행계열사에무기계약직으로5년6개월째근무중이며2013년현재세전연봉16,245,600원을받고있습니다.좀더나은급여를받기위해이직을준비하고있으며,부채상환을위해최근평일직장근무이외에주말아르바이트를하는등여러가지방법으로위의부채상환을위해노력하고있습니다.이번이정말마지막기회라고생각하고있고,또한빠른시일내에부채상환할것을약속드립니다.어둠속에서한줄기희망이되어주실투자자분들의많은투자부탁드립니다.</t>
  </si>
  <si>
    <t>동생암치료비를빌려봅니다</t>
  </si>
  <si>
    <t>친정동생이재작년암판정을받고치료를받고있던중이번에다시재발이되어급하게치료비와수술비가필요해이렇게신청합니다아직28밖에되지않았는데...친정부모님들도상황이어려워돈을마련할수있는사람이어쩌다보니저밖에없네요...</t>
  </si>
  <si>
    <t>저는지금간호조무사로아르바이르트를하고있습니다.ot가생길때마다가서도와주고오기때문에한달에근40-50정도의수입이있습니다.이금액은신랑이모르는것이라따로생활비로쓰고있습니다이금액에서충분히상환을할수있고...신랑은통신회사에프로그램만드는일을하고있습니다.1년반이넘었고따로큰돈이들어갈일이없었는데갑자기이렇게일이터지니제가할수있는일이없어너무속상합니다.그래서이렇게머니옥션에의지를하려합니다.도와주신다면평생감사한마음으로살겠습니다.○자택정보#거주지역:서울노원구#결혼여부:기혼#동거가족수:3명#기혼자의경우배우자의직업과소득:프로그래머/연3000○직장정보#업종:프로그래머#하는일(구체적으로):회사의프로그램을만드는일#직원수:100명이상#4대보험적용여부:적용#근속년수(사업년수):1년8개월#월수령액(월순수입)및보너스:170/상여금2달에한번50%#급여수령방법(현금or통장):신랑은통장/저는알바할때만현금○타대부금융사용정보:#대출회사:신라저축은행,삼신저축은행,머니옥션#최소대출금:600(둘이합쳐),300중150상환완료#월상환금:27만원(둘이합쳐),머니옥션21만원소득세부정보연소득3,000만원월소득220만원(둘이합쳐)5)월지출세부정보월지출-채무상환48만원-저축0만원-보험21만원-교통10만원-주거비11만원-문화비3만원-미용2만원-건강5만원-육아비20만원-교육비10만원-총합127만원</t>
  </si>
  <si>
    <t>현금서비스받은것을상환하려합니다.성실히상환하겠습니다.</t>
  </si>
  <si>
    <t>현금서비스를너무많이받아서일부갚으려고합니다.이전에머니옥션에서대출한적이있고,연체없었습니다.성실히상환하겠습니다.</t>
  </si>
  <si>
    <t>1.주수입내역-월155만2.월고정지출내역-월세45만,카드론44,보험료,핸드폰비외30만3.대출이후상환계획-연체없이성실히상환하겠습니다.</t>
  </si>
  <si>
    <t>hk저축은행대출건이있는데요한본도연체없이갚고있으나금리가높아서저금리로갈아타고싶습니다.</t>
  </si>
  <si>
    <t>머니옥션에지난번낙찰받아연체없이갚고있으며저금리고hk저축은행건까지같이상환하고싶습니다.쇼핑몰을운영중이라갚는데는문제가되지않습니다</t>
  </si>
  <si>
    <t>현제32살입니다작년6월에명품병행수입및판매사업을시작했습니다올크레딧-6등급,마이크레딧-8등급사업을하면서자금부족으로소액이라서사금융을몇번이용했더니신용도가떨어져서1,2금융권대출이안되었습니다현제사업운용자금이부족해서이렇게글을올립니다최근3년동안연체전혀없었습니다</t>
  </si>
  <si>
    <t>기존에사업자대출로산와,리드300만원씩대출받았습니다현제매달36만원씩연체없이상환하고있습니다5월달에사금융모두정리할계획입니다명품병행수입및판매를하고있습니다사업자번호121-22-65035현제매달순이익250~300정도됩니다월지출내역으로는사업장임대료60만원,핸드폰사용료10만원,대출금35,기타생활비60만원정도입니다</t>
  </si>
  <si>
    <t>고금리대출금액을상환하려고합니다</t>
  </si>
  <si>
    <t>*현재낮은신용등급으로인한은행권대출이어려운상태이고2,3금융권으로만알아볼수밖에없는상황입니다*39%대의고금리대출금을상환하여매달지출되는이자를줄이고자하며,대부업체대출상환시신용등급이상승되기때문입니다</t>
  </si>
  <si>
    <t>1.기대출내역-롯데캐피탈(임직원보증대출)1500만원/4%(만기),하나은행1150만원/13%(원리금),현대스위스880만원/39%(원리금),제일은행830만원/13%(원리금),러쉬앤케쉬300만원/39%(만기),웰컴론200만원/39%(원리금)-월상환액:롯데캐피탈4만원,하나은행30만원,제일은행23만원,현대스위스52만원,러쉬앤캐쉬10만원,웰컴론13만원2.월수입원:월급</t>
  </si>
  <si>
    <t>생활자금으로200만원대출신청합니다.</t>
  </si>
  <si>
    <t>연봉4,000만원직장인입니다.상환방법은금여에서월15만원정도씩균등상환하려고합니다.</t>
  </si>
  <si>
    <t>개인사업을하는사람입니다.이번신규현장이나와자금이필요해몇자적어봅니다.처음현장이나오면초기자금이들어가다보니,이렇게신청하게되었습니다.믿고도와주시면성실히갚아나가겠습니다.꼭도와주십시요</t>
  </si>
  <si>
    <t>상환계획은매달10일날현장에서기성금이나옵니다.그래서매달15일날상환계획을잡았습니다.10일날기성금이나오지만하루이틀정도후에나올때도있더라구요그래서실수안하게상환일을15일로잡았습니다.현재현장은아파트를포함해서두군대현장이있습니다.앞으로나올현장이군산에아파트3개동을신축공사투입예정입니다.대출은현대캐피탈자동차할부금오백만원,국민은행삼백만원,현대스위스이백만원에대출이있습니다.앞으로10개월만상환하면됩니다.꼭한번도와주십시요</t>
  </si>
  <si>
    <t>안녕하세요.저는화물차운전을하는개인사업자입니다.저번달에볏짚일을했는데,결제가늦어지고있어서급히자금이필요해서도움을요청합니다.저는화물차주유를신용카드를쓰지않고현금으로만사용을합니다.신용카드는나중에큰돈으로매꿔야하기때문에부담되어서작년부터현금으로만기름을넣고운행을합니다.그래서이렇게일을해놓고서도,결제가늦어지면어려움을겪습니다.운임을떼일일은없지만,월말에운행에어려움이있어서도움을요청합니다.</t>
  </si>
  <si>
    <t>작년아버지목디스크수술비때문에러쉬와모아저축은행에총500만원대출을받았고연체없이성실히납부중입니다.러쉬같은경우는이자9만원과월10만원이상의원금을납부하고있습니다.모아는권리금균등상환으로12만원정도납부하고있습니다.매월차할부를156만원내고있으며연체는없습니다.그리고보험,생활비등약74만원정도지출됩니다.생활비는아버지께서수술후직장을못가지시고집에계셔서생활비등을드립니다.그래서대출금도좀더여유있게하기위해200만원을신청합니다.월수익은400만~500만원입니다.지금은일반무전기일을하고있으며5월부터는경북안동에서김치공장에배추운송하는일을하기로약속이되어있으며,그일이끝나면양파를같이하는멤버가있습니다.익산여산면에서양파를한달에서한달반정도하고요.그후엔소금을잠깐하다가가을에볏짚나오면볏짚하고요.그후엔영암에서무를운송합니다.겨울엔해남에서배추를하고요.사실적으로꾸준히일은있습니다.그리고이번에볏짚했던그사람일은이제안해줄거구요.결제가늦어져어려운것이란것만알아주시고도와주셨으면합니다.상환하는데는어려움이없습니다.저는계속일을하고싶으니까요.부탁드립니다.</t>
  </si>
  <si>
    <t>긴급생활안정자금으로필요합니다1월에집안일로목돈이나가는바람에자금계획이틀어졌습니다.현재급여를매월가불받아돌려막기식으로버티고는있지만이런식으로3개월째하다보니자금계획이엉망이되어버려버틸수있을지걱정이됩니다.그래서도움을부탁드리고자합니다</t>
  </si>
  <si>
    <t>월급여에서상환계획이며,본직장에서일하는것외에따로아르바이트도진행하고있습니다.직장에서받는급여세금공제후174만원가량되며투잡으로하는알바는수입이일정치않지만20만원이상수령하고있습니다.아래는현재기존대출원리금포함하여고정으로나가는비용들입니다.대출원리금이급여에비해많은비율을차지하고는있지만현재까지단한차례도연체하지않았습니다.도움을주신다면성실히상환할것을약속드립니다.월고정수입최소174만원~250만원가량산와\250,000웰컴\183,000원캐싱\100,000마이크로소액태출\55,240씨티카드\110,000국민새희망홀씨\93,073국민바꿔드림론\153,015외환새희망\43,000농협햇살론\260,000핸드폰\150,000보험료\130,000</t>
  </si>
  <si>
    <t>성실히갚겠습니다.도움부탁드립니다.</t>
  </si>
  <si>
    <t>작년아내의임신과실직으로수입이절반으로줄어든데다.병원비등으로대출을몇차례진행했습니다.허나아내는직장이없는관계로,저는이전학자금대출문제로인해신용도가좋지않아,목돈을대출받지못해작은금액을여러번받은관계로신용도가좋지않은상태입니다.그와중에병원비와생활자금으로급전이필요하게되어대출신청을합니다.</t>
  </si>
  <si>
    <t>기존에농협에600만현대에450만이있고,산와머니에300만미래크레딧에300만,액트캐쉬에300만이있는상태입니다.총합해서월60만원이대출금으로나가고있는상태이며,월급여는170만원을받고있습니다.현재까지고금리임에도한번도연체한적없이꾸준히납부하고있으며이후로도어떻게든다갚아나갈생각입니다.급여일이10일인관계로매달15일에상환하고,제가신용도가낮아솔직히저금리로는무리라는건알고있습니다.하여현상황에서제가최대한으로밀리지않고갚아나갈수있는금액으로연30%를잡았습니다.성실히상환하는채무자라고생각합니다.꼭좀부탁드립니다.</t>
  </si>
  <si>
    <t>휴대폰대리점단말기구입자금및운영자금</t>
  </si>
  <si>
    <t>SK기업특판대리점을운영하고있습니다.말그대로기업을상대로영업및진행을하다보니대리점에서일정한매출이일어나지않아다른대리점에서과장으로근무도하고있는실정입니다.하지만꾸준히영업활동을하여쉥커코리아물류회사와대우인터네셔널직원특판등을진행하여운영중입니다.영업정지기간활동을못하다금번에지역기업한곳과특판계약을맺어진행할예정이나기기구입자금과일부운영자금이부족하여머니옥션에신청하게되었습니다.-기기구입대금(50대)5000만원소요예상-기업통장에3700만원보유-가족적금통장1000만원보유-기기구입자금300만원과운영자금300만원부족</t>
  </si>
  <si>
    <t>(기대출건)캠코1500만원대출금중1000만원상환500만원잔존(정부보증)햇살론800만원대출금중400만원상환400만원잔존(정부보증)카드론300만원대출금중210만원상환90만원잔존머니옥션400만원대출금중200만원상환200만원잔존농협마이너스통장240만원이용중이자월2만원상환기존대출금상환월70만원+금번대출로인한상환30만원=100만원예상(주수입원)기업특판대리점월평균100-200만원타대리점근무월금월250만원(고정비용)대리점월세33만원+관리비17만원=50만원차량유지비+전화비50만원생활비200만원(맞벌이)대출금상환100만원(금번대출금포함)현재대출금갚고유지는됩니다.더낳은삶을살고싶어대리점사업을시작하여운영중입니다.지금은유지되는삶이지만앞으로는더낳아질것이라생각됩니다.만약,사업을접게될시기존기기구입대금으로보유중인금액으로모든대출금정리다할생각이오니미상환에따른위험성이없다고안내드립니다.</t>
  </si>
  <si>
    <t>대출받은거사환중에있는데조금더필요해서대출을더받고싶어서...</t>
  </si>
  <si>
    <t>이직으로인해생활자금이조금필요해서신청을하게되었습니다.지금상환중인건잘상환하고있는중이고3개월남았습니다.</t>
  </si>
  <si>
    <t>지금상환을잘하고있습니다.5월달부터조금더여유가되서상환하는데문제가없습니다.</t>
  </si>
  <si>
    <t>큰용기내어여러분의도움을받고자합니다.</t>
  </si>
  <si>
    <t>조그만식당을했으나이마져되지않아경기도로이사와4개월직장생활을하고있습니다.여러분의도움이생활기반이될수있을거라믿고이렇게도움을받고자합니다.</t>
  </si>
  <si>
    <t>감사히쓰고성실히자해주신모든분의은혜꼭갚겠습니다.</t>
  </si>
  <si>
    <t>방보증금이필요합니다</t>
  </si>
  <si>
    <t>연체없이성실하게상환하겠습니다.</t>
  </si>
  <si>
    <t>[긴급자금]생활자금을융통하려고합니다</t>
  </si>
  <si>
    <t>전세계약만료로인해서민임대아파트계약을목전에두고있습니다.아파트잔여계약금및이사비용을급히융통하려고합니다.어려운때에큰도움을주시면은혜잊지않고성실하게변제하도록하겠습니다.꼭도와주세요.</t>
  </si>
  <si>
    <t>매월180만원의급여와50~100만원내외의인센티브를수령하고있습니다.급여는생활비로사용되고있으며,인센티브는금융상환비및예비비로사용되고있습니다.대출이진행된다면인센티브수령금액으로성실히변제하도록하겠습니다.</t>
  </si>
  <si>
    <t>4금융환승하고싶습니다.</t>
  </si>
  <si>
    <t>3년간성실히이자를납부해왔습니다만4대보험이들어가있지않으면환승조차해주지않다보니환승을못하고49%에가까운고금리로이제껏대출상환중이였습니다.한번도연체한적없었구요..부탁드리겠습니다.이번에만기인데재계약하자니금리가너무높고원리금균등분활로조금씩갚아나가야될것같아서이렇게신청하게되었습니다.부탁드리겠습니다.</t>
  </si>
  <si>
    <t>올6월결혼할남편이매월200을월급으로받고매월그월급으로상환중이었습니다.원래이자만10만원을내면되지만항상13만원씩원금상환과같이하고있었습니다.월상환날짜는기존엔21일이었지만월급날이30일이라힘들었는데이번엔30일이후인1일로바꾸어상환계획을잡았습니다.그리고년4번보너스가나오면일정금액중도상환계획도잡고있습니다.연체는절대없을것이니꼭부탁드리겠습니다.3년간정말연체없이상환한것이니믿어주세요!</t>
  </si>
  <si>
    <t>최종면접2곳의결과를기다리고있습니다.핸드폰과기존햇살론및신용대출이자를납입해야합니다.12월안에취업예정입니다.그리고이전에직장경력이있어취업은금방될것입니다.</t>
  </si>
  <si>
    <t>1.주수입내역-월20만원2.월고정지출내역-기대출상환금액32,휴대폰요금6기타활동비103.대출이후상환계획-현재대기업최종면접결과대기중.현재60군데이상지원한상태이고,서류전형및기타면접대기중.12월이내에최종합격후1월입사후2월부터는월급받는걸로상환예정.</t>
  </si>
  <si>
    <t>취업자금문의드립니다</t>
  </si>
  <si>
    <t>현재대학교4학년재학중이며취업준비생입니다.사용용도는취업자금으로사용할계획입니다</t>
  </si>
  <si>
    <t>지금집에식당을운영하시는데주말마다내려가도와드리면서일당받고일을하고있습니다</t>
  </si>
  <si>
    <t>카드를잘라버리려고신청합니다..</t>
  </si>
  <si>
    <t>본론을말씀드리면,다름이아니라팝펀딩에이렇게사연을남기는이유는생활이힘들어사연을남기되었습니다.현재저는대구에살고있으며,자동차튜닝부품업체에근무를하고있습니다.어린시절부터현재까지특정한직업이없이막노동만하시던아버지,번돈으로술만드시고일하는날보다노는날이더많으셨던아버지와그래도살아보시겠다고쉬는날도못챙기시고안해본일없이계속일만하신어머니.부모님께선이렇게젊은시절에고생을많이하셔서현재는집에서요양중이십니다.흔히들골병이라고들하죠,그냥저냥병원을계속다니셔야합니다.아버지같이살지않겠다고기술을배워얼른취직해서초봉은박봉이지만나중에제가게를차린다는목표를가지고정말필요한것만쓰면서생활하던중에,경기도소재의한부품회사에인연이닿아근무를하게되었습니다.물론아는분이있어같이근무를하면서기술을배워같이가게를차릴생각도있었지요.그래서초봉130만원을받으면서도버티고있었습니다.하지만석달째월급을받던날.경리가청천벽력같은소리를해왔습니다.수습기간에월급이100%다지불되었다고석달째월급을받던날.그달월급은30%를빼고준답니다.물론세금제외하구요.받아보니실수령액이80만원조금넘더군요..ㅠㅠ부모님두분이전혀소득이없으셔서누나와저둘이서생활비를충당하고있습니다.일단저는무조건45만원이상보태야합니다.그리고학자금대출..없는집에그래도기술배우겠다고전문대라도들어가서2년전액받은그것이이럴땐정말후회가되더군요..방값에,관리비에..당장에그달에마이너스가떴습니다.정말막막하고열불이터졌지만당장에돈구할데가없어카드현금서비스를이용하게되었습니다.하지만그다음달부터..모든것이더큰부담으로다가오게되었습니다..그러다보니또다시현금서비스를이용하게되면서..악순환이계속되어,현재상황은카드비만평균적으로120정도나오고있습니다.현재는다시대구로내려와서부모님과함께살고있습니다.내려와서지금은성서공단에위치한자동차부품회사에근무를하고있습니다.12년도5월부터근무를시작하였는데,14년도4월말일자로임금협상에실패를하여퇴사를하고타이어매장에일을하러갔었죠..한6개월지나니다시회사에서전화가오더군요,.월급맞춰주겠다고...지금은많이는못올려주고..조만간또올려주겠단약속을하고말이죠.일단현재세전170만원.세후156만원나오고있습니다.전반적으로경기가좋지않아약속했던임금협상이조금미뤄져15년도4월에하게되었습니다.조만간월급협상도들어가기때문에상환에는별문제가없다고봅니다.현재현금서비스비용과카드값모두상환하여카드를잘라버리고제평생직업을찾았으니이제목표를위해서저축도해보고,카드값때문에끙끙앓는생활을접고자투자자여러분들께도움을요청합니다.저에게작은희망을조금씩나눠주시면.정말감사하겠습니다.추가로말씀드리자면올해10월부터피잣집에서배달알바를같이하고있습니다.현재주말알바만하여평균60만원이상수령하고있으며,경매에낙찰되어대출을받아카드값청산후잘라버린후정상적인생활을하더라도,체력과여건이되는한아르바이트는계속할예정입니다.돈벌수있을때바짝벌어야죠.정말성실하고칼같이상환하겠습니다.다시한번부탁드리지만.저에게희망을조금씩나눠주십시오..부탁드리겠습니다..</t>
  </si>
  <si>
    <t>1.주수입내역-2.월고정지출내역-일단기본적으로교통비(버스):5만원보험료(실비,암):7만원통신비(휴대폰/인터넷):9만원생활비(부모님):45만원학자금대출:25만원중고차할부:9만원카드비:평균120만원3.대출이후상환계획-월급에알바비까지합하면200~210만원수령하는데일단기본적으로나가는금액만190여만원정도입니다.여기서카드비만정리가된다면카드비가여유자금으로돌아서게되므로120~130은여유자금으로돌아섭니다.대출이성사된다면숨통이조금틔는관계로매달상환금액입금하고가능하면여유되는대로좀더모아서일시상환도한번노력해보겠습니다.</t>
  </si>
  <si>
    <t>도와주세요,,</t>
  </si>
  <si>
    <t>갑자기병원비가필요해서대출하게되었습니다..생각보다병원비가많이나와서힘들네요,,,주변에도움받을수있는입장도아니라서..정신적,육체적으로많이괴롭고너무서럽네요..</t>
  </si>
  <si>
    <t>물류회사에서일하고있습니다..월평균180만원정도입니다,,그리고카드비,교통비등120만원정도지출하고있습니다..열심히일해서기대에부흥할수있도록부지런히살겠습니다..</t>
  </si>
  <si>
    <t>월수입200에서,고정적으로나가는게국민은행납입금(10만7천원가량)저축은행두건(10만원)남는돈은계속국민은행중도상환해왔습니다.국민은행연이율6%최근대출두건저축은행한성19%3백만원저축은행현대36%2백만원(3달뒤에바꿔드림론할예정입니다)지금제가3백만원연이율35%로,12개월분할납입할예정이라고,해놓았는데요.한달에3십만원정도는무슨일이있어도,충분히감당할수있을것같아서했습니다..</t>
  </si>
  <si>
    <t>성실히상환하겠습니다많은투자부탁드리겠습니다</t>
  </si>
  <si>
    <t>현재H그룹계열사계약직과장으로근무하고있습니다연수입은월340만원에성과금기타보너스1700만원해서약6000만원정도됩니다아내몰래주식을하다가손실을많이입었습니다제스스로그손실을메우려고계속대출을하다보니빚이점점커졌습니다예전에주식투자를이어가고자머니옥션에도신용대출로신청했다가부결난적도있고요이제는제스스로빚이버겁어사실대로아내에게이야기하고용서를빌려고합니다저금리로대출은힘들거같아이렇게염치불구하고여러분들께도움을요청합니다현재저축은행대출은기존그대로원리금균등상환으로상환하면될거같은데위드캐피탈(500만원),인터머니(400만원)은이자만월33만원씩3년여납입하고있습니다그래서이번에환승론으로바꾸고자여러분께부탁을드리고아내에게용서를구하고자합니다도와주십시요성실히상환하겠습니다</t>
  </si>
  <si>
    <t>현재수입-본인수입:급여월340만원,명절(휴가)상여200만원,성과금1500만원-아내수입:연봉2400만원(4월부터출근)부채내역-저축은행:우리파이낸셜-1090(월52만원상환)신라저축은행-700(월25만원상환)친애저축은행-300(이자만월8만원)현대스위스-25만원,새마을금고-88만원-대부업:위드캐피탈-500(이자만월18만원)인터머니-400(이자만월14만원)웰컴론-100(월18만원상환)금번에여러분께서도와주시면대부업대출은모두상환하고월별로성실히상환하겠습니다그리고제가다니는회사에서노사타결시성과금이약1000만원연말에성과금이약500만원나오는데그돈으로저축은행대출은상환할계획입니다그리고아내와제수입이월평균500만원은넘으니까실수는하지않을겁니다도움부탁드립니다</t>
  </si>
  <si>
    <t>생활자금좀도와주세요</t>
  </si>
  <si>
    <t>4월달에폰도잃어버리고친구결혼에...돈나가는게많은달이었네요너무무리한덕분에이번달샐활자금이없어이렇게신청합니다.</t>
  </si>
  <si>
    <t>타은행에총600만정도대출있습니다.납기일은어긴적없으며연체도없습니다.성실히납부하겠으며연체걱정안하셔도되요.자신있습니다.^^제가주말알바까지해서한달에총210만원정도벌고있습니다.이중대출금상환은약70만정도이며,교통비식대폰요금은약50만정도나가고있습니다.이번달에또저희회사이사님이결혼하셔서...돈이급하게필요한지라...여러분부탁드립니다.도와주세요ㅠ_ㅠ</t>
  </si>
  <si>
    <t>대출신청합니다도와주십시요...</t>
  </si>
  <si>
    <t>대출을하게된이유는정말제가이번에인플란트를할려고하는데돈이부족합니다...양쪽어금니가없습니다...밥먹기도너무힘들고...한번씩오는통증은정말죽을것갔습니다...투자자님들투자꼭부탁드립니다.</t>
  </si>
  <si>
    <t>1.주수입내역-한주금속이라는회사에다니고있습니다.한달에평균250입금받고있습니다.2.월고정지출내역-기대출상환은한달에40만원하고있습니다..그리고휴대폰요금7만원생활비30빼고도충분히연체없이납부가능합니다.3.대출이후상환계획-수입250에대출이자40만원휴대폰요금7만원생활비30을빼면170정도의여유가있습니다.</t>
  </si>
  <si>
    <t>현재재직중에있으며성실상환할것을약속합니다</t>
  </si>
  <si>
    <t>급히생활자금이필요하여대출을신청하게되었습니다</t>
  </si>
  <si>
    <t>2년정도의기간이면부담되지않고갚아나갈수있습니다'열심히납부하겠습니다</t>
  </si>
  <si>
    <t>무분별한대출사용으로월급의반이상이나가고있는상황중에집안일이생겼습니다ㅠ할머니디스크재발수술에급히목돈이필요한상황이라대출갚을돈을써버리고생활비까지허덕입니다.대출을받으면똑같은상황이발생하는걸알지만현재생활이힘들어대출을원합니다</t>
  </si>
  <si>
    <t>동부저축은행1500ㅡ15%사금융1000ㅡ38%여지껏한번도이자원금을밀린적이없습니다.장상환할수있습니다.꼭다갚고신용도도올리고싶습니다.</t>
  </si>
  <si>
    <t>생활자금으로쓰려고합니다.벌금을내고나니생활자금이급히필요해서이렇게신청하게되었습니다.</t>
  </si>
  <si>
    <t>직장인으로써월수입이고정적입니다.(180만원수령)연체발생되지않도록하겠습니다.</t>
  </si>
  <si>
    <t>생활자금(보증금)이급하게필요합니다.</t>
  </si>
  <si>
    <t>네이버에서대출검색중우연히머니옥션이라는걸알게되어,검색을쭉하다가이렇게가입후대출신청을하게되었습니다.급하게생활비(보증금)이필요하게되어신청해봅니다.</t>
  </si>
  <si>
    <t>1.현재대출경우-2011년도8월에신협에서800만원대출후현재550만원정도남은상태입니다.이율은12%정도로알고있습니다.-2011년도산와머니에서500만원대출후현재380만원정도남은상태입니다.이율은30%정도로알고있습니다.2.공통-주수입원울산중부소방서태화119안전센터에서근무하고있으며소방사로공무원9급에해당됩니다.-주수입금액월평균250만원으로1일50만원,5일70만원20일130만원정도를3번나눠서받고있습니다.-월고정지출내역월세35만원신협대출20만원산와머니20만원핸드폰요금10만원기타생활비20~30만원정도나가고있습니다</t>
  </si>
  <si>
    <t>생활자금및모친간병비용으로경매신청합니다..</t>
  </si>
  <si>
    <t>올초에모친이유방암진단을받고2월중순쯤수술을했습니다..다행히초기라서수술만하면괜찮다는의사선생님의말을듣고한숨돌렸습니다.수술비용과간병비용으로매달적지않은금액이지출이되었습니다.이번달퇴원을하면제가모시고있어야하는데생활비랑약간의간병비가모자라서대출을신청하게되었습니다.</t>
  </si>
  <si>
    <t>매달25일이급여일이고30일날은교통비가입금이됩니다..총받는급여는270만원정도됩니다..기대출:신라저축은행-150만원...한달11만원지출한성상호저축은행-100만원...한달10만원지출개인연금과건강보험으로매달67만원지출이됩니다.매달급여270만원대출상환비용과개인연금및건강보험지출이90만원그리고각종공과금및생활비용으로60만원정도지출이됩니다..도움주신다면성실하게상환하겠다는약속분명히지키겠습니다.재작년경매때도한번도연체없이성실상환했습니다..많은도움주시기바랍니다..</t>
  </si>
  <si>
    <t>건강상의문제로인해2주넘게입원을하면서직장을옮기게되었습니다.현재새로운직장에서교육중에있으나이전직장에서2주간의결근으로인해현재생활자금에부족함이있어신청하게되었습니다.</t>
  </si>
  <si>
    <t>현재정부보증학자금대출1건과카드대환론1건을연체없이성실히상환중이며이전600만원의대출금을단6개월만에상환할정도로상환의지는강합니다.중앙대경영학부를졸업했음에도가정형편으로인하여생활에다소어려움은있지만그누구보다열심히살고또한상환의지역시가득합니다.새로운직장이확정되기전에도자금이필요한상태였으나확실하게직장을구하기이전에누군가의도움을받는다는것은선의를베풀어주신분께피해가될수있기때문에새로운직장의입사가확정된후신청을하게되었습니다.모지상파방송사에관련된고객상담업무를수행할예정입니다.건강상의이유로이직하는과정에서의공백으로인해대출신청을하게되었으나현재입사한직장의월급이170만원이넘는만큼빠른시간안에상환할것을약속드립니다.</t>
  </si>
  <si>
    <t>가계생활자금신청입니다.</t>
  </si>
  <si>
    <t>생활자금이필요하여신청하게되었습니다.수고하세요.</t>
  </si>
  <si>
    <t>기존대출=250만원월이자83.000원이자상황83.000원씩주수입원=제조업(기계부품가공)급여+180만원+고정지출액대출이자83.000원전화요금100.000원정도상황방법=6개월~12개월원금+이자상환예정입니다.</t>
  </si>
  <si>
    <t>여러분의도움이간절히필요합니다</t>
  </si>
  <si>
    <t>안녕하세요초년생입니다.제가전에회사다니면서..월급을받으면카드값으로나가고..체크카드를사용을안하고신용카드만사용하다보니..매일빚이늘어나게되었습니다.지금은조금씩안정이되고있습니다.지금은배관사일을하고있습니다.일용직이지만.나름단가도쎄고열심히배워일하면월급받는것보다더많이받습니다.꾸준히채무를갚고있는데.아직까진여유가생기지않습니다..</t>
  </si>
  <si>
    <t>제가전에학원다니면서공부를하며..저축은행에서무직자로받아서..이자가너무&amp;#50069;니다..36%인데이제원금얼마안남았습니다.제가그래도그전에열심히일하여지금은전세집을구해혼자살고있습니다.단한번의실수가이렇게클지몰랐습니다.제젊음을높이사주십시오.아직꿈꾸는청년입니다.지금도카드나,대출받았던거단한번도연체없이잘갚고있습니다.저에게새로운희망을주세요.</t>
  </si>
  <si>
    <t>4대보험적용직장인대출원합니다</t>
  </si>
  <si>
    <t>대출을사용하는계기는예전의과다조회로인한대출제한이구요.이곳저곳알아보다가과다조회로부결이많이나옵니다.대출사용용도는현재원룸에살고있어서이사목적으로대출받으려합니다</t>
  </si>
  <si>
    <t>기존대출건은참저축은행에800만원...카드론300만원전부입니다.열심히연체없이상환중입니다.월수입은평균적으로150만원에회사에서2개월마다보너스가나옵니다.그래서짝수월!즉...24681012월은200만원이상통장수령으로월급이입금되고있습니다.물론확인가능하구요.상환계획은매달중도상환입니다.당장에급해서쓰는대출금이고..연체가있거나신용불량이라대출을못받는것은아닙니다.단지중계업체를통해제개인의명의가이곳저곳에서조회되다보니신용이바닥이됐습니다.현재포스코외주사에근무중이고대출이된다면연체없이빠른중도상환을약속드리겠습니다</t>
  </si>
  <si>
    <t>도와주세요성실하게갚겠습니다</t>
  </si>
  <si>
    <t>회사를이직한지얼마안되서급여를받았지만정상급여를받지못했습니다,그래서생활고에시달리다대출신청을하게되었습니다</t>
  </si>
  <si>
    <t>월급여일은10날이며급여액수는160만원입니다보통한달통신비생활비등으로100만원정도사용중이며남은금액으로성실히갚아나가겠습니다</t>
  </si>
  <si>
    <t>물건확보자금이필요합니다.도와주시면성실히갚아나가겠습니다.</t>
  </si>
  <si>
    <t>아파트알뜰장에서양말,속옷장사를하고있습니다.경기가좋지않아많이힘듭니다.가을겨울철물건을해야합니다.아직물건확보가미비한상황이고폭염이끝나니명절까지겹쳐어렵습니다,도와주시면성실하게갚아나가겠습니다.도와주세요.</t>
  </si>
  <si>
    <t>기대출건은차량할부548만원(장사를위한봉고)다른기대출건은없습니다.핸드폰요금3식구25만원차량할부20만원보험40만원그외소소하게생활비100만원정도들어갑니다한달벌이는250~350만원사이입니다.</t>
  </si>
  <si>
    <t>동생이이번에결혼을하게되었는데집안에서나형제들이모두도움을주기어려운형편입니다.본인들끼리모아서치르기로했지만그래도부족한것이너무많아일부도움을주기위해이렇게대출을신청하게되었습니다.제가그간경제적으로어려움을겪는동안많이도와주었던동생이라갑작스럽게결혼이결정되어많이자금이부족한지라형제로서도움을주고자합니다.</t>
  </si>
  <si>
    <t>1.주수입내역-월142~165가량소득차이가있습니다.2.월고정지출내역-기대출국민은행13만가량,교통,통신비25만,개인용돈15만,기타생활비40~50만3.대출이후상환계획-고정생활비및상환비용외40~60만가량여유자금으로상환할예정입니다.</t>
  </si>
  <si>
    <t>성실상환하겠습니다도와주세요</t>
  </si>
  <si>
    <t>생에첫신용카드를만든후다니던직장에서급여도제대로못받고짤리게되었습니다노동부에신고를하려하였으나프리랜서형식의근무는민사소송으로박에받을방법이없다하여포기를하게되었습니다그러다보니한달간무일푼으로구직활동을했구그사이생각없이막글었던카드갑이그대로청구가되었습니다하지만급여활동을하지않던저는카드갑을갚을능력이되지않아연체를하게되었고그러던중저번달에인천에있는개인사업체에입사하게되었습니다아직첫급여도못받아본상태라그리고또8월중순에입사한관계로이번달에나오는급여로다갚을수있을지가걱정되어이렇게신청하게되었습니다투자님들한번만도와주세요계속걸려오는독촉전화도이젠너무힘듬니다한번만도와주신다면연체없이상환하겠습니다</t>
  </si>
  <si>
    <t>총카드연체160만원중이번에근로장려금86만원을받게되어그중70만원을상환하였습니다이번달급여가대략50-60만원정도나올꺼같은대급여입금되자마자상환할계획이구요그러나급여로도완납이힘들어서이렇게신청하게되었구요부탁드립니다</t>
  </si>
  <si>
    <t>또한번도움부탁드립&amp;#45775;.</t>
  </si>
  <si>
    <t>요번에결혼후아이한명출산후선천성심장질환으로급전이필요합니다.지금까지모&amp;#46167;성실상환중입니다.잘부탁드립니다.</t>
  </si>
  <si>
    <t>월210만원정도의소득이있습니다.현제진행중인대출200만원중8개월이상성실상환하여추가대출신청하여봅니다.말주변이없어잘못쓰지만현제11만에요번11만성실히갚고아가보험금지급되면바로상환하겠습니다.</t>
  </si>
  <si>
    <t>새출발하고싶습니다</t>
  </si>
  <si>
    <t>급하게필요한돈이있어서이렇게올립니다</t>
  </si>
  <si>
    <t>급한일로고금리저축은행사용중입니다.38%사용중입니다.환승론있는지모르고잇엇다가알게되어신청하게되엇습니다.</t>
  </si>
  <si>
    <t>1.주수입내역-고정급여약300만원정도2.월고정지출내역-기대출상환금액이약30만원/생활비로약100만원/각종보험및차량유지비로100만원정도지출하고잇습니다3.대출이후상환계획-수입은고정수입290만외에약50만원정도인센티브수령하고잇으나약간의차이는있습니다.본대출건상환하고25%이율로머니옥션상환하면약10만원정도의여유는생깁니다.</t>
  </si>
  <si>
    <t>카드연체하지않으려고도움청합니다</t>
  </si>
  <si>
    <t>월수입은330만원이며대출원금및이자상환으로150정도나가므로상환하며연체없이할수있을것같습니다</t>
  </si>
  <si>
    <t>대출을하게된이유를정확하게작성해주세요.아이병원비를내기위해서,,,</t>
  </si>
  <si>
    <t>1.주수입내역-수입이불규칙할시평균금액기재-직장인390만원2.월고정지출내역-기대출상환금액,휴대폰요금,식대,임대료등고정적으로지출하는내역모두기재3.대출이후상환계획-수입대비고정지출내역을제외한금액을예로들어기재-&gt;월별원리금균등상환</t>
  </si>
  <si>
    <t>가게이전으로인한보증금상승으로인해서추가자금조달!</t>
  </si>
  <si>
    <t>1.주수입내역-300만원2.월고정지출내역-기대출상환금액600,000,휴대폰요금100,000,임대료400,000/방월세360,0003.대출이후상환계획-차액분으로매달매달상환</t>
  </si>
  <si>
    <t>물품변제..</t>
  </si>
  <si>
    <t>거래처에서들어온물건을잘못관리해서..400만원어치정도됩니다값으로환산하면..모두변질되버렸네요..저의관리소홀로인한것이라서변제해야해서이렇게대출신청하게됐습니다..월수입250정도구요..생활비주택대출금.자동차활부비빼고가용금액60~80정도나옵니다...이정도이자라면월19만원정도니큰무리는없으리라보이네요....결혼했구요이제5살된아들있습니다얼마전에경매올렸다가몇분참가해주셔서될줄알았는데유찰되고말았네요..그래서다시한번올려봅니다...만은분들의신청부탁드리겠습니다</t>
  </si>
  <si>
    <t>계약성사를위한마지막비용</t>
  </si>
  <si>
    <t>저는신제품을개발하여특허를출원하고사업을시작하였습니다.누구의도움도받지않고사업자금을마련하였습니다.제품은HANDSEAT라는휴대용종이의자로행사나나들이에서펼쳐서않을수있는종이의자입니다.등받이가있어오래앉아있어도편안합니다.서울광장에서홍보활동을하고있는데반응은굉장히좋습니다.공연을보는동안허리를기댈수있어편안하다고합니다.그래서행사업체측에서관심을보여계약을하기위해여러가지샘플제작을하기위해어쩔수없이자금이필요합니다.업체측은플라스틱으로만들기를원하고플라스틱으로만들기위한공정상자금이필요합니다.플라스틱으로납품을받고싶다고합니다.여러분의많은투자부탁드립니다.</t>
  </si>
  <si>
    <t>부탁드립니다..제발...</t>
  </si>
  <si>
    <t>저는나이어린애기엄마입니다...아직아이들이어려서일을못하는관계로신랑이벌어다주는돈으로생활을하는데..아이들에게들어가는돈이많아서..돈이급하게필요하네요...신랑연봉은2700이고한달월급은200만원받아옵니다...만약에대출을해주신다면상환에는문제없이달달이꼬박꼬박상환할거구요...아이들도자주아프고분유기저귀값이터무니없이부족합니다..(아이들이이제8개월27개월...)투자자님들...제발이런사정을고려해서도와주세요...집주인이세도올린다고하는바람에...이렇게몇자적습니다..제발도와주세요...부탁드립니다...</t>
  </si>
  <si>
    <t>가게정리하는곳에서수입엔틱소품,수입의류등을헐값에내놓아서꼭구입하고싶습니다</t>
  </si>
  <si>
    <t>저희는와이프랑조그만엔틱소품,수입의류를취급하면서조그맣게가게를하고있습니다..그리고저는형이랑십오년넘게그리크지않은인테리어,설비,철거작업을하면서가게를같이꾸려나가고있습니다..구미에서같은업을하시는분이가게정리하신다고약천만원조금안되는소품,나비장,의류등을사백만원만주면바로실어다주겠다고하더라구요그물건들이저랑같이서울가서도매로들여온것들이라너무너무욕심이납니다..미리사놓고천천히물건값의세배이상은받으면서판매할수있는것들이라꼭받고싶습니다..그런데시간이얼마없어서이번말일전까지는가게를비워야하고그나마조금친하게지냈다고저한테먼저얘기를하길래몇일만시간을달라고한거라다른재수좋은사람한테넘어갈수도있을거란생각도들고하니조바심이무척납니다..^^;;우리가게는오픈한지삼년정도되서바로옆에있는열다섯평짜리로작년시월에확장해서인테리어직접제가하고장사하고있습니다..아파트가주변에생기고있어서앞으로장사하기는괜찮을거같구요,제가하는설비일도고정적으로250만원이상은나오기때문에자주오지않는기회를꼭잡아볼수있도록관심부탁드립니다..작년에이층주택한채를시골에계신어머니모시고살려고현금8천만원들어가고신협에서모자란돈3000만원대출받아서한달에이자23만원씩나가고있구요마이너스통장500만원짜리내서잔잔한공사하면서지금은재료비가들어가있어서여유자금이좀없습니다..은행이나제2금융권까지알아보니까아파트아니면담보대출도안된다하고신용은그런대로5등급인데사업자등록증이있어야지만대출이가능하다고하니참허탈하더군요..사업자등록증쓸데없이발부해서부가세끊어주고나면돈도안될거같애서작년에폐업신고까지했는데,사업자등록증없이사는서민자영업자들은대출이뻔한3금융권사채시장밖에안되니좀답답했습니다..욕심안내고가게영업해서월순수익150~200정도되고,제가최하고정수입으로200만원정도들여주면총수익암만못해도350만원정도됩니다..신협대출이자23만원가게와집공과금,세금,보험,월세넉넉하게잡아서100만원차유지비,저번달부터새로들어간적금55만원17개월된우리아들녀석밑으로들어가는모든비용과,생활비,잡비가80만원정도들어가고나머지는작년8월부터지금까지하반신마비가오신어머니가병원에계신관계로병원비보태드린다고모아놓은돈마저다나가서지금은누나들과형님들이나눠서보태주고있고어머니앞으로장애인증이저번달에나와서재활전문병원으로다시옮기니까병원비부담은많이줄어서머니옥션에서만약대출이된다면은행대출이자랑같이꼬박꼬박상환해드릴것을약속드립니다..긴글두서없이막써내려갔는데,읽어주신분들은감사드립니다..혹시더궁금하신게있으시면문의해주시면답변올리겠습니다^^</t>
  </si>
  <si>
    <t>유찰되어서한번다시올립니다</t>
  </si>
  <si>
    <t>현재250만원급여소득있는직장인입니다(4대보험미가입)저번에400만원을신청했었는데유찰되었네요현재대출은5월2일날주식담보로320만원이자8천원나가고있고7월20일날시티파이낸셜에서500만원받아서월30만원식원리금을쓰고있고9월7일날에는담보대출로국민은행에서2년만기로하면1800만원대출을받았습니다1800만원은이자(68.000원)만납입하다가2년뒤상환입니다(전세금올리느라대출)그리고사금융이조금있는데원**에서400만원을쓰고있는데이자가너무높아서조금이라도갚아볼려고다시올립니다여태까지대출받아서연체한번해본적없고잘갚아나가고있습니다투자하셔도손해볼일은절대없을것입니다</t>
  </si>
  <si>
    <t>다시한번올립니다.</t>
  </si>
  <si>
    <t>레저관련회사에5년째근무중입니다.예전에사업실패에따른빛으로인하여신용에피해를보았었고신용에덫을지금도느끼는지라신용에절대성을몸으로느끼고있습니다.예전멋모르고사금융권을이용해보았지만사금융이용시에높은이자와더불어닥치는신용불이익에덫이최소3년이상허덕여야하는걸알게되고서고민을하던중이곳을알게되었습니다.정식월급은매달말일날150만원씩수령하고특근수당으로20~50만원씩부수적으로더받고있습니다..부채는집에서일이있어서집을담보로제앞으로2500만원중2280만원이남아있습니다.매달40만원정도의금액을변제를하고있으면나머지생활비를하고있습니다..변제부분은차질이절대없을것이며제가계획한시간보다최대한빠른시간안에변제를하도록하겠습니다</t>
  </si>
  <si>
    <t>유찰되어다시신청합니다</t>
  </si>
  <si>
    <t>신용도가많이낮아서인지...정말죄송합니다전서울시투자기관공기업에근무하는6급정직원입니다누구나많은사연이있겠으나분위기에맞지않은행동과순간을모면하고자대부업에금전을빌려쓰다현재까지많은고민과슬럼프에빠져있습니다머니옥션의좋은제도에함께하여열심히근무할수있도록기회를주세요성실히변제하겠습니다구체적인상환계획은연봉4400만원이구요월400만원가까히됩니다급여이체방식을통한최소50만원상환은문제없구요내년중간정산시기에맞춰조기상환할수있도록노력하겠습니다최선을다하겠습니다</t>
  </si>
  <si>
    <t>학업을그만둘수가없어서이렇게글을올립니다도와주세요</t>
  </si>
  <si>
    <t>소비자금융권을이용하고있습니다이자부담이점점커져서이제더이상감당이안될정도로압박해와서요아직까지는꾸준히내고있습니다연체는없습니다한번만도와주세요..</t>
  </si>
  <si>
    <t>다시글올려요도움요</t>
  </si>
  <si>
    <t>사채빚상환목적이구요이자에원금에부담두크고매달시달려서빨리상환할려구요연체없을꺼구요도움주실수있는분구해여ㄳ하구요200을사채루빌리구1년상환하면360이내여원금에이자하면이러니서민들의부담이더큰것같아여도움좀주세여</t>
  </si>
  <si>
    <t>연체없이잘상환하겠습니다</t>
  </si>
  <si>
    <t>제가현재사금융을사용하고있고조회건수랑사촌동생보증서준것이있어서대출이어렵다고합니다동생이교통사고가나서당장합의금100만원정도가필요해서요대출이된다면연체업이잘상환하겠습니다</t>
  </si>
  <si>
    <t>대부업환승하고싶습니다.</t>
  </si>
  <si>
    <t>대기업에서대리로근무하고있습니다.대부업2군데를사용하고있는데예전에받은거라최근에변경된낮은이율로혜택을못받고있어서전액상환하고싶습니다.연체도단한번도없었고,상환에도문제가없습니다.차차채무를정리하는단계인데이율이좀높아서낮추고자합니다.도움주실분에게재직증명서,원천징수영수증등증명서류도보내드릴수있습니다.감사합니다.</t>
  </si>
  <si>
    <t>안녕하세요..36세남자입니다2005년1월에웹에이젼시라는사업을시작해서..약3년간운영해왔습니다.처음1년동안은힘도많이들었고직원들월급주느라빚도여기저기졌지만..작년중반부터차츰좋아져서빚도많이갚았고,현재는제일저축은행에200만원,리드코프에400만원남았네요..(신협에1600만원잡혀있는대출은제가대출받은것이아니라저희부모님이부모님명의로된2억정도의집을담보로대출받은것인데,부모님이연세가많으셔서제이름으루해야한다구해서제명의로대출받은것으로나옵니다..이자등은부모님이내고계십니다..)여튼,제수중에여유자금이200정도있는데,200을비교적저금리로대출받아서,일단리드코프꺼400을해결코자합니다..(이자가너무쎄서이자가넘아깝습니다..)현제벌이는평균200-300사이인데고정적으로들어오는웹호스팅비가약월5-60만원,기타약100-200정도는꾸준히합니다..기타비용으로100정도빼더라도대출상환능력은충분하리라고봅니다...꼭,대출이이루어져서사금융의높은이자에서벗어나고싶습니다..도와주시면,날자어기지않고매달성실히납부하겟습니다..긴글읽어주셔서너무감사합니다..항상좋은일만가득하시길바라겠습니다..^^</t>
  </si>
  <si>
    <t>비싼사금융한군데상환하고싶습니다...</t>
  </si>
  <si>
    <t>안녕하세요저는올해로3년차들어가는공무원입니다.임용당시보증슨게잘못돼서월급차압들어오는거창피해서여기저기서빌려서갚다보니까신용등급도내려가고이자가너무비싸더라고요우선대출은씨티은행900만원상호저축은행100만원산와머니300만원위드캐피탈300만원아이루리아라100만원이렇게있습니다.전부빌린지는1년넘었구요연체없이상환잘하고있습니다.또밤에는아르바이트도하고있어서월급하고합쳐서180만원넘습니다.한번만도와주시면연체없이잘상환겠습니다.</t>
  </si>
  <si>
    <t>자재구매대금및운영자금</t>
  </si>
  <si>
    <t>안녕하세요저는주택.상점.인테리어조명기구를판매하는개인사업자입니다.긴급하게자재구매대금의부족으로대출을신청합니다.주요거래처는건축.전기.인테리어업체.일반개인입니다.2006년,2007년전반적인건설경기의침체로미수체권의발생과매출감소로어려움을격고있습니다.현재경기도오포읍능평리에타운하우스10세대조명기구납품및설치진행중입니다.견적금액은45,000,000원입니다.시행사는(주)애이아이디건축(www.aiarchitects.com)이며시공사는이다종합건설(주)&lt;서울시광진구구의동199-15그레이스빌딩7층&gt;입니다.현재샘플하우스1동납품시공완료했으며나머지세대납품을위해자재매입대금이필요합니다.부득이2006년현대캐피탈신용대출과3금융권에2건의대출신청을받아신용등급이좋지않습니다.연체없이잘상환하고있습니다.저희사업체개업일은1999년6월이며2006년종합소득세1,350,000원,2007년상반기부가세신고금액49,000,000원입니다.월매출은이천만원에서삼천만원정도이며외상매출금3,500만원이있습니다.현재납품예정인오포타운하우스납품은2월중순경이며시행사이다건설은저희아버님친구분사위가운영하시는업체입니다.결제는납품후익월말입니다.8년넘게사업을하면서2007년은너무힘들었습니다.2008년은큰납품건도성사되고건축부동산경기도나아질것같아서출발이좋은것같습니다.조명업만16년이넘었습니다.여러분의투자금이저를조명전문가로서재도약할수있는밑거름이되길바랍니다.대출상환은저의조명인생을걸고꼭지키겠습니다.여러분의투자기다리겠습니다.고맙습니다.*맥라이팅홈페이지:www.lampstore.co.kr,www.maclighting.com입니다.한번들러주세요.</t>
  </si>
  <si>
    <t>긴급생활자금신청합니다..</t>
  </si>
  <si>
    <t>갑자지생활자금이필요하게되어서이렇게신청합니다..지난달에신청후승인되었으나승인직전에친구의도움으로취소를하여죄송하게생각합니다..하필또필요해서도움을구합니다.많은월급은아니지만상환에는별무리가없습니다..다음달에는봉급도인상된답니다..상환하다가자금여유가생기면전액상환할예정입니다.투자자님들의많은성원부탁드립니다..</t>
  </si>
  <si>
    <t>KAIST박사과정에재학(현재는휴학)중입니다.내년에학위를받을계획인데,조금씩사용하던현금서비스가지금은카드를돌려막아야하는상황에이르게되었습니다.과외로월200정도를벌어도카드상환등을하는데부족하고다시현금서비스를받아야하는악순환에좀힘이들어이렇게대출을신청하게되었습니다.지금까지카드등의대출금을3일이상연체한적이없습니다.지금은논문을제출해놓고휴학중에있으며,누나가학원을차려서도와주고있습니다.개원한지2주되어가는데현재제가맡은학생이고등학생10명,중학생1명입니다.(학원비고등학생월20~25만원,중학생월15만원)그리고1명과외지도하고있습니다.(월60만원)금융상환이자로수십만원씩나가는게장난이아닙니다.월상환비용이너무많다보니스트레스도받고,생각보다빚이줄지않는군요.특히작년에갑자기급한돈이생겨대부업에서대출을300만원빌렸는데이자가연57%에달합니다.성실히상환하겠습니다.도와주세요</t>
  </si>
  <si>
    <t>안녕하세요저는개인과외를전문으로하고있습니다.한달이면그룹별로교육비가세번이상나눠들어오는데300만원이상씩은됩니다.아직은사업자등록을하지않았으나그동안통장으로급여를받아와서소득은확실합니다.현재시티캐피탈에신용대출이있고두번납입했습니다.한달불입금은30만원조금넘습니다.삼년쯤전에인터넷으로대출신청을해본다고알아보다가조회가조금있구요,얼마전주거래은행에서신용카드를발급해주었는데그전까지신용거래가없어서인지등급이낮습니다.잘은모르겠으나저축은행에학자금대출이있어서그런것인지..하지만연체같은것은그동안전혀없답니다.지난달에신학기가들어가면서타과목선생님들을두게되어필요한교구와교재등구입비용으로필요한자금이있어서170만원정도현금서비스를받게되었습니다.대학다니면서두군데저축은행에서학자금용도로총500만원받은대출이있는데현재180,200이렇게총380만원이남아있습니다.한달에이자는두군데합해서15만원정도납입하고있구요.머니옥션이라는사이트를지인을통해알게되어이렇게신청하게되었습니다.큰금액이라시티캐피탈에서받은대출은선생님들을두고시작한일이자리가잡혀사업자등록을하게될때까지는계속해서꾸준히갚아나가고현재사용중인현금서비스와저축은행대출금을상환하고자합니다.시티캐피탈불입금과합쳐서한달에백만원미만으로는대출금상환을할계획입니다.12개월안으로갚아나갈계획이구요저를믿고투자해주세요.지금까지대출금이나카드대금을단하루도연체한적이없답니다.약속은칼같이지켜나가는사람입니다.잘부탁드립니다.</t>
  </si>
  <si>
    <t>안녕하세요~~~~~</t>
  </si>
  <si>
    <t>안녕하십니까?전경남거제에있는삼성중공업협력업체에다니고있습니다...한달월급은93만원농협통장수령...잔업비20~40정도는새마을금고통장수령...상여금은9월달에한번12~5월달까지상여금이나옵니다...600프로로알고있습니다...이글을올리면서많이망설였습니다..지웠다썼다를반복하면서...개인사정이야기는하지않겠습니다...여기에글올린사람들모두가정말지푸라기라도잡고싶은마음에글을올린거며저역시도그렇습니다...매일전화오는대출회사들매번똑같은말똑같은서류..중계업체들...되면수수료챙기고안돼면그뿐이고...남는거라곤과다한신용조회건수...피해자지만어디말도못합니다..그럼제가어떤식으로갚을지신중하게생각하고글을올립니다...대출기간을.24개월로하였으나12~5월달까지받는상여금으로상환할까합니다...그동안받는월급으로기대출이나여기서나오는대출금이자를갚을생각이구요...저녁아르바이트도합니다...저에겐지금자는시간도아까울정도니깐요...많은도움부탁드립니다...언젠간저도여기대출자가아닌투자자로저같이말못하고급하신분꼭도와드리고싶네요..글읽어주신분께감사드립니다...</t>
  </si>
  <si>
    <t>안전한채권담보대출을희망합니다.</t>
  </si>
  <si>
    <t>안녕하세요머니옥션투자자다음론입니다.제가돈을빌려볼까합니다.그이유는재미있는게임을하고싶어서죠...저는현재머니옥션에서골드투자자로활동중입니다.현재머니옥션에서570만원을투자중에있구요.앞으로돌려받게될돈이700만원이넘습니다.그래서이돈을대출받아다시머니옥션에재투자하고자합니다.새로운실험이죠..한20%정도에대출을받았으면하고35%정도로재투자를하려고합니다.차익을한번남겨볼수있는지테스트를해보고싶습니다.수학적으로보면약15%정도의차익을남길것으로예상되지만,대출수수료,소득세와연체를감안하면마이너스가될수도있는게임입니다.이에투자자여러분들의도움이필요합니다.저의현재수익률은33%정도로나와있고현재4건이연체중이고그중2건만장기연체더군요약20%의실질수익을올릴것으로예상하고있습니다.절대나쁘지않은수익률이죠.그래서이런저의투자성과를보시고제가투자를해줘보세요.절대연체나조기상환은&amp;#50623;을것입니다.아래링크주소는저의투자성과를정리한파일입니다.(2달전)http://moneyauction.co.kr/community/bbs.run?cmd=2&amp;page=2&amp;bbs_cd=BBS26&amp;seq=1837&amp;srch_type=title&amp;srch_text=</t>
  </si>
  <si>
    <t>가정주부라서직업은없지만머니옥션투자자(개인대부사업자)로써매달30만원정도의원리금을상환받고있습니다.이돈으로상환할예정입니다.</t>
  </si>
  <si>
    <t>저대출가능할까요</t>
  </si>
  <si>
    <t>안녕하세요회원님들염치없게두두변째대출신청글을올리게되었네요처음대출신청했을때고마우신여러회원니들의도움으로정말급한일을잘헤결하게되었습니다상환은5번했구여지금다시올리게된이유는시골에계신아버지께서일을하시다가다리를심하게다치셔셔수술비가100만원정도모자랍니다짐제가가지구있는목돈두없구여대출조회건수랑보증서준게있어서다른곳에서는대출이어려운걸알기에조회해볼엄두도나지않습니다그래서다시이렇게제사정을회원님들께말하고도욺을청합니다어려운건알지만정말간절히도움을원합니다상환은연체없이잘하겠습닌다</t>
  </si>
  <si>
    <t>짐급여는125만원이구여알바비로받는급여가48만원입니다알바는4개월정도했구여계속할생각입니다상환기간은1년정도였으면좋겠습니다긴글읽어주신회원님들감사합닌다</t>
  </si>
  <si>
    <t>안녕하세요..저축은행을두번연장했는데이번엔연장처리가않되어서상환하게되었습니다..반정도금액이부족하여..투자자님의도움을받고자이렇게글을올리게되었네요..많은도움부탁드릴께요..</t>
  </si>
  <si>
    <t>제가집에서아이들공부방을조그맣게운영하는데요...기존직장생활하시는분들보단적은금액이지만..1년정도성실히납부할께요..</t>
  </si>
  <si>
    <t>미신을믿지않았는데3재라는말을지난3년간뼈져리게느꼈습니다매년한번씩나는교통사고,계약직에서정규직되는것도법이바뀌어5년동안일하고계약만료로그만두게되었습니다.계약직이였기때문에일반은행대출도되지않고생활고에시달리다보니대부업계롤이용하게되었습니다.대부업계이자가너무비싸상환을하고싶습니다그리고부모님께서시골로가시기때문에독립을해야됩니다.전세를구하다보니300만원정도더필요하여대출을신청하게됐습니다</t>
  </si>
  <si>
    <t>현재안정된직장에서8개월째일하고있습니다.지난달부터퇴근후저의재능을살려서아르바이트를하고있습니다.다음달7월부터는저의수입이50만원정도더늘어나게됩니다.그렇다면상환에는무리가없겠죠?성실하게상환하겠습니다.</t>
  </si>
  <si>
    <t>육군중위입니다..어머니병원비때문에...</t>
  </si>
  <si>
    <t>어려서부터집안환경이별로좋지않았지만열심히살아서..육군장교가되었습니다.지금은중위로부산에서재직중이구요..아버지사업도안되셔서대학교때제명의로대출도해드리고하면서살았습니다.그래도열심히살았습니다.제가열심히살면뭐든다잘될꺼라생각했습니다.대출받은것들은군생활하면서갚아나가고있었습니다.그런데..어머니께서뇌졸증으로쓰러지셨습니다..나에게행복은없는것일까..고민도많이하고죽을생각도많이하였습니다...하지만어머니께서회복하시려고애쓰는모습을보면서아들로서도저히나쁜행동은못하겠다는생각이들었습니다.이제수술도잘되고아버지께서도직장을구하셨습니다.이제퇴원할병원비만있으면되는데기존대출금과중개업소를통한조회기록때문에대출이안되네요..대출금이조금많을뿐신용에는문제없습니다..직장도안정되었구요..투자하시는분들께실망시키지않도록열심히살겠습니다.</t>
  </si>
  <si>
    <t>지금기존대출금갚는돈으로한달에60정도나가고있습니다.한달에급여를170정도받는데군인이라허리띠졸라매어생활비는거의안듭니다.어머니생각때문에쓰지도못하구요..한달에30씩2년연체없이상환하겠습니다.육군장교의명예를걸고꼭상환하겠습니다.</t>
  </si>
  <si>
    <t>다음론아줌마가투자를위해서또대출을신청합니다.</t>
  </si>
  <si>
    <t>다음론아줌마예요..저번에대출잘받아서평균35%정도로재투자를했습니다.다시한번감사드립니다.이번에도다시차익투자를위해서대출을신청합니다.물론이자가낮다고여기실수있습니다만,제2금융권에가면15%이하로대출을받을수있으니,제입장에서는절대낮은이자가아닙니다.저번에대출을받고서재투자를성사시키는데거의한달이걸려서,차익투자를그만둘까생각하다가...누군가그러더군요...대부업의생명은융자잔고에있다구요..그래서이자차익으로돈버는것은그만두고,융자잔고를늘려볼까합니다.대출을더받고싶지만,재투자하는데시간이많이걸려서..이번에도백만원만신청하게되었습니다.제나름대로기대하는바가있어서...이렇게머니옥션투자자분들께다시신청합니다.연체나미상환에대해서는절대고민하지않으셔도되구요..십시일반하여투자해주시면감사하겠습니다.급하게돈이필요한여러분들과는다르게,대출을신청하게되어다른분들께조금은미안한마음이들지만,저의새로운생각과도전에여러분들의많은참여바랄께요.꼭재미있는결과를도출해서투자자여러분들께전달하고싶네요.모두들즐투하시고성투하세요아그리고전에받은대출이기록에안남으니까기분이좋네요^^</t>
  </si>
  <si>
    <t>머니옥션투자수익으로충분히상환가능하죠..상환에대해서는절대걱정마세요.사진을클릭해보면저의현재투자정보가나옵니다~</t>
  </si>
  <si>
    <t>평범한고민을하면서살고싶습니다.</t>
  </si>
  <si>
    <t>저는72년생37살주부입니다.어디서부터꼬이게되었는지이제는거슬러올라가생각하는것도두렵습니다.결혼후98년도카드한도를카드사에서대폭축소하는바람에길게는한달연체를한적도있습니다.그결과신용등급은한없이낮아졌고부족한결제금을메꾸기위해사금융을사용했습니다.어느곳도주부자격으로는대출이되지않았습니다.쉽게대출이이루어지는곳은사금융뿐이었습니다.잘알지못하는탓에중계업자에게부탁을하여조회건수가2007년도까지는너무많았습니다.신용도가떨어진지도몰랐습니다.2008년도엔한군데조회기록이있습니다.러쉬앤캐쉬250유아이크레디트200산와70미래크레디트200삼성카드론700자동차할부금융200hk저축은행300우리은행마이너스500이렇게사용하고있습니다.몇년동안사금융은이자만내고있는실정입니다.창피하지만신랑명의로신도시에아파트(37평,검단신도시)살고있으며신랑은대기업에부장으로근무하고있습니다.신랑한테이야기하면모든게순조롭겠죠.그렇지만저를너무믿는신랑에게입이차마떨어지지않습니다.지금까지는신랑급여통장도제가관리하기때문에생활비에서떼어내서이자상환을하고있습니다.사금융을쓰면서도무서운곳인지알기때문에연체는단한번도한적없습니다.두군데만이라도정리가된다면살거같습니다.지금이야49%이자율이되고있지만작년까지도그렇지않았습니다.그런때에도연체한번도없었습니다.도와주신다면정말정말잘갚을수있습니다.작년12월에사업자등록을내고천연비누공방을집에서홈스쿨로하고있습니다.중고등학교계발활동시간강사로출강하고있으며짬짬이수강생수업도하고있습니다.옥션에서판매도계획하고있습니다.고정적으로60만원은수입이됩니다.신랑급여는400정도되며연봉은5000정도됩니다.이번에부장승진하여급여는더오를거고근무년수는14년이되어갑니다.신랑은신용상에도아무문제도없고너무좋고착한사람입니다.제가짊어지고있는이짐만가벼워진다면정말평범하게살수있을꺼같습니다.매달이자날만다가오면가슴이뛰고잠도안옵니다.걱정과스트레스에병까지생겨꾸준히약물치료도하고있습니다.남들과같이신랑의늦은귀가에화내고아이들의말썽에잔소리하는그런평범한걱정을하며살고싶습니다.모든것에의욕도없고언제까지이러고살것인지걱정뿐이며신랑얼굴도못쳐다보겠습니다.연체없이잘갚아나가겠습니다.부모님도시댁도교육공무원으로퇴직하신분들입니다.책임감있고믿음있는거래약속드립니다.기대출금이많아서어려울꺼라생각합니다.만약대출이된다면두군데는정리해서줄여나가겠습니다.그냥안된다고하지마시고상환가능성을봐주십시요.감사합니다.</t>
  </si>
  <si>
    <t>24개월동안원리금균등상환하겠습니다.25일은신랑급여일입니다.25일을결제날로정해서연체없이잘갚아나가겟습니다.60%가넘는고금리일때도연체없었습니다.믿고도와주신다면정말잘갚아나가겠습니다.감사합니다.</t>
  </si>
  <si>
    <t>신용있게꾸준히지켜가겠습니다.</t>
  </si>
  <si>
    <t>이번에월세에서전세로이사를하게되었습니다.이사를하는과정에주인집과의금전적인처리와기타공과금,이사비용으로이번달생활금이남지않게되고오히려마이너스가될상황이라대출을신청하게되었습니다.</t>
  </si>
  <si>
    <t>현재제가회사를다니면서받는월급은약165~170만원입니다.이중에제가한달에보통소비하는비용은교통비와통신비,공과금,식사비용에소비될45만원,계약만료이전에이사는하는거라새로운세입자가오기전까지나가게될월세50만원,(계약만료는이번해9월말일까지입니다.)그리고생활에필요한기타비용15만원입니다.이런소비비용을소비하고남은금액은약55만원입니다.이금액으로월194,974원의상환금약을꾸준히상환하겠습니다.</t>
  </si>
  <si>
    <t>사금융일시상환하고싶습니다.</t>
  </si>
  <si>
    <t>-산와머니235만원정(18개월남음,48%)2006년도대출(계약시,24개월원리금균등상환방식)-원더풀39만원정(8개월남음,48%)2006년도대출(계약시,24개월원리금균등상환방식)-러시앤캐시90만원(11개월남음,48%)2008년도대출(계약시,12개월원리금균등상환방식)-씨티파이넨셜379만원(9개월남음,23%)2006년도대출(계약시,24개월원리금균등상환방식)현재,저의채무현황입니다.(오늘전화해봤어요,,러시앤캐시제외)머니옥션규정을보닌깐3.5%의수수료가있어서그부분까지</t>
  </si>
  <si>
    <t>월실수령이1,351,215원입니다.매달25일지출금액-집세25만원-산와머니21만원-원더풀7만2천원-러쉬앤캐시10만7천원-씨티캐피탈45만원-교통비5만원-휴대폰요금5만원-공과금5만원--------------=1,239,000원을단한번의연체없이오바없이잘갚아나가고있습니다.이외생활비는거의들지않습니다.회사에서중,석식제공하고조식은거르고대체적으로생수값정도만1만원이하로듭니다.기존대부업체상환내역을보시면월389,000원매달꼬박꼬박입금했습니다.머니옥션투자자님들께서제삶의질을높일수있게도와주신다면400만원30%24개월!!!212,469원을매달꼬박꼬박24개월을상환할자신이있습니다.첨대출신청할때머니옥션측과신청허가과정에서금리변경되는부분이있었는데이번에도변경이있을지,,,절때,연체안할자신있습니다.!!고민하시는투자자여러분,,걱정하고있는대출신청자에게투자하여이자창출하는투자자여러분과이자율낮춰삶의공기가달라지는대출신청자,,서로win-win전략을적용해봅시다...감사합니다.</t>
  </si>
  <si>
    <t>대출을희망합니다,</t>
  </si>
  <si>
    <t>안녕하세요~저는29살문소윤입니다저는케피탈쪽채무도있지만사금융대부업쪽채권을머니옥션의낮은이자율로상환하고싶습니다.이제시집갈나이도되었는데한달수입은적지는않은편인데비싼이자율로허무하기만합니다..친구를통해머니옥션을알게되었는데삶의한가닥희망처럼여겨집니다..작은투자액이라도저에게힘이되어주셨으면합니다,,</t>
  </si>
  <si>
    <t>15일날상환할예정이며여유가되면원금도조금씩상환할예정입니다.제신용상에는연체기록은없습니다..하루라도연체시키지않을자신있습니다.</t>
  </si>
  <si>
    <t>환승론(금융상환)</t>
  </si>
  <si>
    <t>안녕하세요~사업자이며,환승론을부탁드립니다.저는은공장에주물을넣고조립하고조각일을합니다.예전부터귀금속계통에서일하였는데..요즘은경기가안좋아은제품을주로합니다.이계통에일한지는5년즈음되었으며..사업자를시작한지는2년이넘어갑니다.2006년경에사업을시작하다대출을받을려고했느나소득내용이없어은행권에서는거절당했습니다.그당시급박하여대출딜러에게부탁을하게되었는데..그곳이저축은행이었습니다.저축은행을세곳정도조회하고대출을받았었는데..신용등급이급격히하락한다는걸그때알았습니다.그이후로는등급이안만해도잘안올라갑니다.주거래은행이신한이며,카드도신한하고LG쓰는데그곳에서는다베스트고객이지만,등급은잘올라가지않습니다.그도그런것이저축은행에서첨에빌린건다갚았는데다시돈이필요해도또다시저축은행에서밖에는못빌린다는것입니다.알아보니저축은행권같은대출이없어져야지만등급이많이올라간다고합니다.그래서이곳에금융상환을부탁드립니다.사업자2년차이상이면보통의등급같으면대부분의은행권에서대출이된다고합니다.매출은처음시작1년동안6000만원정도만신고했고,일반과세자가되어4/4분기중1/4분기를2500만원했습니다.신고자료이니원래매출은더높습니다.아직까지빌린돈에대해연체나밀린적이한번도없습니다.저축은행권의금융상환을위해돈을빌리려고합니다.도와주셨으면합니다.</t>
  </si>
  <si>
    <t>소득대비로보거나실제월이익을말하면250~300만원정도입니다.일반적인소득은..쇼핑몰에서3개월기준치매달천만원가량의매출(이금액은세무소에신고된자료입니다)이익금-200~250만원공장에서납품하는물량은한달천오백~이천만원정도의매출이익금-450만원가량공방에서의조립및조각일한달200만원조금이상씩(이건원자재값이없습니다)이익금-거의200만원물론그밖의부수입도있었지만,진짜경기가안좋아것도요즘은힘듭니다.회사에서버는것은이렇게850~900만원정도되지만..월급3명분360만원하고자재값과잡비는200만원정도부가세한달기준으로70만원월세(관리비)35만원교통비,사무실잡비등50만원한달대출금총140만원입니다.이렇게미리사놓아야할자재값도있고대출금도갚으면항상빠듯합니다.만약제가여기서도움을받는다면그래도앞으로는30만원정도는남을꺼같습니다.다시말씀드리지만,사업상잠깐잠깐의돈이필요해융통한적은있지만빌린돈에대해연체하거나밀린적은없습니다.도와주시면이역시밀리는일은없을겁니다.만약가정하여정안된다면,갚을능력이안될꺼같다면새벽에나가서신문을돌리든..아침에배달하는운전을해서라도갚을것입니다.스스로에게도실망하고싶지않은사람입니다.도와주시기를바랍니다.</t>
  </si>
  <si>
    <t>책임있는가장이되기위해성실한상환약속드립니다</t>
  </si>
  <si>
    <t>현재급여는정기적으로통장으로들어오는돈은200만원이구요약간에부수입이30만원정도됩니다..혼자살고있구요...생활비40만원정도들어가고금융권에대출받은것이있어서매달60만원정도나갑니다.여려모로안좋은일이겹쳐서급하게필요한자금이200만원인데요지식이모잘라서인지몇달전에대출받은것도있고이리저리알아보다가신용조회건수만늘어나서등급만낮아졌습니다..그래서알아보다가머니옥션이란곳을알게돼서찾아왔습니다.매달꼭정확한날짜에납입함은물론이니도와주시면정말감사하겠습니다.부탁드립니다...</t>
  </si>
  <si>
    <t>여유돈은매달최하60만원이상입니다.월급날은20일이구요.상환일은25일로정했습니다.알아보시면아시겠지만아직까지어떤곳에서도연체된적은없구요바로바로텔레뱅킹으로납부하겠습니다</t>
  </si>
  <si>
    <t>고금리에서저금리로빠저나가고싶습니다..</t>
  </si>
  <si>
    <t>고금리금융상환으로정상적인생활을하고싶습니다.체무통합할수있도록도와주시면감사하겠습니다.</t>
  </si>
  <si>
    <t>매월고금리로나가는금액을체무통합할수있도록도와주시면매월1일고금리이자로대출상환할수있습니다.고금리에서빠저나올수있도록도와주시면정말정말감사하겠습니다.</t>
  </si>
  <si>
    <t>하나은행신용대출상환대비</t>
  </si>
  <si>
    <t>1.하나은행신용대출11,000,000원만기연장불가에대비한자금2.만기연장될경우본자금으로현대캐피탈일부조기상환예정</t>
  </si>
  <si>
    <t>머니옥션이용기간동안연체사실전무하며향후급여등으로최우선상환할예정임.</t>
  </si>
  <si>
    <t>사금융상환목적입니다.기존에머니옥션을사용중이었고연체없이상환하였습니다.사금융상환하는데쓰고나머지는동생수술비에보태려고합니다.많이도와주십시요.</t>
  </si>
  <si>
    <t>평달은230정도수령하고상여금달은360정도수령합니다.상환하는데는무리가없을것같습니다.</t>
  </si>
  <si>
    <t>하루하루를즐겁게..</t>
  </si>
  <si>
    <t>신용대출로신청하였으나대출통합이목적입니다....sc저축은행과hk저축은행그리고머니옥션에있는것을하나로통합하려합니다.머니옥션에서도움을주셨는대이번에또도와주신다고하셔서이렇게한번도도움을청합니다...</t>
  </si>
  <si>
    <t>저는채무가약간있기는하지만연체한번도없이하고있습니다그래서이번에머니옥션에서한번더기회를주시네요현재조선소에2년4개월째근무중입니다...평균급여는세금떼고150-170정도됩니다..현재sc저축은행과hk저축은행머니옥션에월상환금액만76만정도됩니다.그런대지금통합을하면57만원으로줄어서상환에는아무런문제가없습니다그리고저는더욱더발전하는기회가될것입니다..읽어주셔서감사드리고하루하루좋은일로가득차시기를...</t>
  </si>
  <si>
    <t>열심히살려고마지막으로발버둥쳐봅니다</t>
  </si>
  <si>
    <t>저는의류쇼핑몰을운영중입니다.전문대에서체육을전공하여유아체육으로1년동안직장생활을하면서한달월급140만원중80만원적금을들어대략천만원정도투자하여온라인과오프라인여성의류를판매하고있습니다.처음엔자리잡는게너무어려워중간에포기도하고싶었지만쉽게포기할거라면1년동안고생하지않았을거라는생각에열심히일했습니다.온라인쇼핑몰을먼저시작하고,오프라인쇼핑몰을나중에시작했는데.어느덧자리도잡아가고기존에받았던대출금액도열심히갚아가면서생활하고있습니다.오프라인쇼핑몰이잘되기시작하면서좋은기회에가게를넓히게되었습니다.지금은보증금200에월세30에서장사를하고있지만이번달22일에가게를확장하여보증금200에50으로넓히게됩니다.원래는가게를확장하면보증금500에월50이맞는데상가주인의배려로월세만조금더드리고장사를하게되었습니다.좋은조건이니만큼놓치고싶지않고,하늘도저를도와주신다고생각합니다.장사가되지않는다면욕심도내지않겠습니다.직원하나쓰지않고저혼자서여기까지왔습니다.!!곧확장공사에들어가는데가지고있는돈으로는조금부족하여,여러분들에게도움을청합니다.열심히일해서빛도청산하고,나이에맞게살고싶습니다.기대출건은상호저축은행500밀리언300위드400산와200러쉬100원캐싱200입니다.열심히일해서빛도다갚고나이에맞게열심히살겠습니다.</t>
  </si>
  <si>
    <t>한달에대출금으로나가는돈만상호저축은행40밀리언15위드20산와12러쉬7원캐싱12만원입니다.이자가너무비싸저렴한이자로환승신청도해봤지만신용등급으로인해불가능하다고합니다ㅠㅠ제신용이니누구탓할수도없고열심히갚는방법밖에는없겠지요..ㅠㅠ한달에20만원,,,조금만덜먹고덜쓰면충분히낼수있습니다.기존대출건도열심히갚고있습니다.....쉽게얻은돈이라도쉽게생각하지않고한달에25만원씩꼬박꼬박갚겠습니다...</t>
  </si>
  <si>
    <t>사금융을정리하고자글을올립니다.</t>
  </si>
  <si>
    <t>안녕하십니까?저는인천에있는직원수400명이넘는중견기업에정직원으로근무하고있습니다.작년12월에집에일이좀생겨서대출을알아봤지만2000년도에어머님께서암에걸리셔서중개업소를통해저축은행에서대출을받았었는데2001년4월에어머님이돌아가시면서아무것도할수가없었습니다.돌아가시기전까지전혀연체없이상환해왔으나돌아가시면서아무것도할수가없더라고요그때약2개월동안연체를했었는데그이유때문인지신용등급이많이떨어져서은행권대출을포기하고어쩔수없이사금융에손을댔습니다.대출금은약1200만원정도되며이돈을상환하고자환승신청을합니다.매월약60만원정도상환을하고있었으며이금액은대부분이자만납입한상태였습니다.현재까지연체없이상환해왔습니다.</t>
  </si>
  <si>
    <t>현재제순수연봉은2500만원이조금넘으며성과금을제외한금액입니다.세금을뺀매달고정적으로통장에들어오는돈은192만원정도이며여기서환승이된다면월441,113원을상환할것입니다.또한채무액200만원은10월달에퇴직금중도상환을신청하여모두정리할계획입니다.어머님께서돌아가신후나머지대출금액은군입대까지연기하면서다상환을하고군입대를했습니다.연체없이잘상환할수있습니다.부탁드리겠습니다.</t>
  </si>
  <si>
    <t>&amp;&amp;&amp;채무상황&amp;&amp;&amp;신한은행(정부학자금대출)-4학년1학기/2년거취1년상환/7.05%&gt;현제거치기간이끝나고원금균등분할로6개월차(매월23일납입)납입중입니다.남은금액은120만원이고월21만원금융지출로나가고있습니다.-4학년2학기/2년거취1년상환/7.05%&gt;현제거치기간중이고이자부분1만7천원(매월23일납입)나가고있습니다.롯데케피탈(일반대출)-36개월원리금균등분할상환/35%&gt;현제4개월차(매월1일)납입후325만원남은상태이며월16만원금융지출로나가고있습니모아저축은행(일반대출)-1년만기(5년연장가능)만기일시상환/38%&gt;현제3개월차이자만납입하고있으며월9만7천원(매월3일)금융지출로나가고있습니다.hk저축은행(일반대출)-36개월원리금균등분할상환/48.5%&gt;현제3개월차납입중(매월11일)중이며월10만6천원금융지출로나가고있습니다.국민은행(주택담보대출)-3년거취후17년원금균등분할상환/5.2%&gt;09.6.7일까치거치기간이며월금융지출로5만7천원나가고있습니다.이후17년분할상환으로월9만7천원금융지출로예상하고있습니다.참고로모든금융권연체한번없이상환하고있으며주택담보대출의경우명의가제이름으로되서일딴저의금융지출로잡아놨지만명의만제이름일뿐어머님이관리하시고채무변재도어머님통장에서자동이체되고있습니다.일딴은서류상제명의로되있기에할말은없지만오만원이란여유자금이더있다는것만알아주셨으면합니다.&amp;&amp;&amp;빌리는용도&amp;&amp;&amp;현제직장상황-저는고정급여120만원과분기별30이상의상여금에식대와교통비를지원해주는인테리어회사에시공관리부에서만8개월째근무중입니다.-그리고위의채무에서보는바와같이월금융비용으로지출되는총금액은64만7천원(21+1.7+16+9.7+10.6+5.7)입니다.-그러면제가월급여120에서64만7천원을금융비용으로지출하면여유자금으로55만3천원이남으며통신비(5만원)을제하면50만3천원이남게됩니다.-하지만높은이자율에저축은행과케피탈의대출금으로인한심적부담과대출금액은줄어들지않고빚이빛을부르는사태를이미한번경험하였기때문에더악조건속으로치닫기전에이를해결하고자모아저축은행건과hk저축은행건을대환한뒤나머지케피탈건변제또는대환할계획입니다.구제적상환계획-일딴저의신용등급과머니옥션에서의대출한도와낙찰비율을고려해500만원대출을31%로로받은뒤이자만상환하고있는모아저축은행(300)대출금과hk상호저축은행48.5%로의고금리200만원의채무를갚겠습니다.(완납증명서투자자분들께제출하겠습니다.)-그러면모아저축은행으로내는이자약10만원정도와hk상호저축은행16만원을더한토탈26만원의금액이여유자금으로세이브되고머니옥션월금융지출이215000원이므로오히려4-5만원정도의여유자금이더생기게됩니다.따라서월금융지출비용이늘어나는게아니고오히려줄어들기때문에머니옥션지출비용월21만5천원은무리없이갚아나갈수있을것입니다.또한월여유자금은50만원에서54만원으로늘어나게되며소액저축을통해서현제지출이가장많은학자금대출을(120만원)중도상환이나조기상환할것으로계획하고있습니다.-다시말하자면여러분의투자금으로인해모아저축은행으로이자만10만원가량내는금액과고금리의hk저축은행채무를변제함으로이자절감과소액이지만조금씩이라도채무를변재할수가있는것이요점입니다.-그리고기필고여유자금으로신한학자금(1학기분,120만원남음)을올해안에조기상환한뒤내년1월부터상승된여유자금(70만원)으로2차학자금대출이시작하는9월까지일정금액을모은뒤(케피탈은중도상환수수료가있어서)케피탈대출금의일정부분을변제할계획입니다.그리고변제되지못한금액은다시금투자자님들의힘을빌어전액상환할것입니다.-하지만정말돈을모을지/돈을갚아나갈지궁금해하는분들이계실거라생각합니다.투자자님들지금까지50만원의여유돈에서부보님생활비30만원을드리고8개월동안부족함없이여지껏생활해왔으며요번일을계기로어머님께솔직히고백하고30만원의생활비는2금융권변제까지안드리기로하였습니다.정말이렇게하지않으면정말죄지은심적부담으로하는일에집중도못할뿐더러결국엔신용불량자가될거같아서솔직하게부모님게말씀드리고양해를구한것입니다.또한위에서도말씀드리바와같이성격상지출이굉장히적을뿐더러교통비와식대는회사에서전액지원해주고있기때문에20만원이란금액으로도부족함없이생활할수있습니다.덧붙혀한가지만더말씀들이면저는신용카드일절만든적도없고쓰지도않고있다는점알아주시기바랍니다.또한여러분들에게믿음을들이고투자에대한위험성을줄여드리기위해서저축은행완납증명서를투자자님들게보내드릴것입니다.그리고시간이지나저축내용과1금융권상환내역과통장입출내역을사진으로찍어서다시금온라인도박에손을안대고일정금액을탕감하고있단사실을여러분들게보내드릴계획입니다.정말이렇게라도해야지저를믿고투자해주신여러분게보담하는최소이자최선의일이라생각합나다.또한채무는단기에갚을수가없으며장기적인계획으로여러분들이항상옆에있어야된다고생각하기때문에약속은꼭지켜질것입니다.이상으로통합적인상환계획을말씀드렸는데여러분들께선일딴현실에다가와있는500만원의채무에대해서궁금해할것입니다.다시말하자면저축은행을갚게되고머니옥션금융지출비용이발생되면총지출비용이올라가는게아니라오히려기존금에서4만원정도의여유자금이더생기게되는동시에원금도갚아나갈수있는장점이생깁니다.투자자님들지금저는생활비를여러분게부탁드리고있는것이아닙니다.원금상환을통한채무변재와이자절감등의이유로아무리생각해도이방법이최선이다라고생각해서말씀드리는것입니다.투자지님들무작정믿어달라는것이아닙니다.채무자와채권자간에서로이익이되는계획이기에믿어달라는것입니다.위와같은내용들하루이틀생각하고말씀드리는것이아닙니다.물론지금도제계획에많이부족한면이있겠지만은4일동안고민에고민을더한끝에이정도면갚을수있을것이다.내년이맘쯤대면어느정도채무청산을할수있을것이다생각해서글을올린것입니다.투자자님들제계획이타당성있다고생각되시는분들께선저에게힘을싫어주십시요.그리고이끌어주십시요.마지막으로예전보다적은현제의급여이지만예전보다더부족함없이쓰고있으며돈의소중함과개인간에거레에있어서믿음이얼마나중요한지마음속깊이인지하고있기에투자자님들의소중한돈결코헛되이쓰지않겠으며믿음으로갚아드릴것을약속드립니다.</t>
  </si>
  <si>
    <t>신용조회로힘들게됐습니다</t>
  </si>
  <si>
    <t>2007년9월에오픈을했습니다일반음식점이구요...그런데올8월에큰돈이필요해서주거래은행에대출문의를했습니다사업한지1년이안되서힘들다는결론...그래서캐피탈도알아보니역시..실패더군요여기서캐피탈직원이가능한곳으로연결시켜준다면서여기저기소개를시켜줬습니다..신용조회도늘어갔죠....결국저축은행에서대출을받고470만원이남은상태입니다오늘은행에가서물어보니저축은행대출을갚고나서은행권대출은가능하다고하십니다1년카드매출이9천좀넘구요에현금영수증이600정도나옵니다다달이갚을수있구요믿고한번만도와주세요..ㅜ.ㅜ아직미혼이며..부모님과누님한명과같이살고있어요..</t>
  </si>
  <si>
    <t>매달10일에꼬박꼬박입금해드리겠습니다..지금까지연체나채무등으로조회기록뜬건없습니다한번믿어주시믄절대로후회시켜드리지안습니다</t>
  </si>
  <si>
    <t>h캐피탈상환하고싶어요.</t>
  </si>
  <si>
    <t>h캐피탈에서35%정도의금리로대출받은1200만원을빨리갚고싶어요.아니면조금이라도~~내년쯤이면살고있는월세에서전세로전환할목적으로전세대출을받아야하는데....몇달전넘급한일이있어1200만원을대출받으면서신용점수가관리가안되고있어요...적어도6등급까진만들어야1금융권에서대출이가능하다던데....그1200만원을빨리상환하고신용점수를높이고싶어요.</t>
  </si>
  <si>
    <t>현재능력을인정받고있는분당지역의수학강사입니다.급여도고정적으론350만원정도받고있습니다(3.3%소득세합쳐서)하지만각종특강수당과80만원의매월과외비를합치면400만원은훨씬넘는금액을통장으로꼬박꼬박수령하고있어요.부모님도움없이저희두사람의힘으로결혼하고아기를낳아길러서2006년이후고소득?임에도불구하고올해까진고생해야할것같습니다.올해까지만고생하면매월들어가는곗돈80만원과자동차할부금43만원정도....글구결혼하느라아버님명의로대출받은금액(매월45만원정도상환)글구머니옥션에서몇달전받은200만원(매월20만원정도상환)이세개항목이정리되면180만원이상의여유자금이생겨요...이모든게내년1월정도까지네요....머니옥션은3월정도인걸로알고있어요....글구현재과외를원하시는어머님들이몇분더계셔서향후수입은더늘어날것같습니다.h캐피탈에서현재3개월정도납입하고있지만연체는없으므로머니옥션연체는절대없을것입니다.믿고투자해주신만큼반드시성실히납부하겠습니다.글구저도내년에여유자금으로머니옥션에투자할계획입니다...</t>
  </si>
  <si>
    <t>젊고유망한신혼부부에게기회를주십시오!!</t>
  </si>
  <si>
    <t>2세의자영업자입니다.6년간의직장생활에서얻은노하우와영업력을바탕으로친구와독립하여개사한지1년9개월되었습니다.현재한국에3명,중국에13명의직원을두고대중국무역및물류,통관대행업무를하는포워딩업체를운영하고있습니다.작년부가세신고는8억가량했고,소득세는4백만원정도납부했습니다.일반과세자로소득금액증명원상3700만원정도소득이잡혀있습니다.제아내도세금공제후월170만원정도수령하는회사에서맞벌이를하고있습니다.처가사정상아직혼인신고는하지않은상태지만사실혼관계입니다.올해초사세확장과결혼준비로목돈마련을위해은행권대출을알아봤으나과거조회기록과다로신용등급이낮아은행문턱은높기만했습니다.머니옥션에도500만원의채무가있었으나지난달초이익배당금으로전액상환하였습니다.그러나이번에법인설립을준비하면서모자란금액을친구가전액부담한다고합니다.그럴경우동업자입장으로서권리주장에서한발뒤쳐진다생각이드네요.그래서똑같이부담하자큰소리쳐놓고여러투자자님들께도움을청하게되었습니다.제투자몫1500만원중200만원은제돈으로800만원은저축은행대출로해결하겠지만나머지500만원이깊은한숨으로세어나옵니다.과거대출의힘을빌렸을때도제수입만으로도연체한번없이지탱해왔습니다.문서상의신용도중요하지만사회생활중누구에게도신용상누를끼쳐본적없습니다.투자자분들의깊은관심과입찰에감사한것은너무도당연해드리기죄송하며철저한신용으로여러분들께수익을돌려드리는것으로대신하겠습니다.감사합니다.</t>
  </si>
  <si>
    <t>동업의특성상저와동업자모두월300만원의월급을책정해수령합니다.차량,핸드폰유지비및각종세금은모두회사지출로처리하므로순수령액만월300만원이며,명절및휴가때50~100만원정도를협의하에가져가고있습니다.또연말에는회사이익에따라기백정도의목돈을배당금명목으로가져올수도있을것으로예상합니다.그럼아내와저의월수입을470으로한상환계획을말씀드리겠습니다.1.머니옥션채무이행==&gt;23만원2.저축은행채무이행==&gt;32만원3.보험료===&gt;35만원4.아파트임대료및공과금==&gt;25만원;현재국민임대아파트에서신혼생활중..5.기초생활자금및경조사비용(부모님용돈등)==&gt;150만원----------------------------------------------------------------------------------합계265만원아내의수입은과오를되풀이하지않기위해상시자금으로저축할것입니다.긴푸념들어주셔서감사드리며,젊고유망한신혼부부에게투자부탁드립니다.</t>
  </si>
  <si>
    <t>희망을나눠주세요.연체없는상환으로보답하겠습니다.</t>
  </si>
  <si>
    <t>유찰된사금융대출금액을환승하려합니다.유찰될듯하여저축은행한곳에환승문의했는데역시나경제상황때문인지부결되었고신용점수가하락하였습니다.웰컴300,바로300,유어캐피탈200있습니다.위의사금융건은이율이높고상환방식이리볼빙이라부담되는게사실입니다.급여부분의진실성여부는투자자님께서걱정하지않으셔도심사에서입증이되어야만통과가됩니다.이부분은이미두번의경매에서증명드렸습니다.계약직이라고걱정하실지몰라말씀드립니다.전문직으로서질과양에서분명차이가있음을인지해주시길바라며,현재사금융금액만환승하게되면낙찰되면제가돈빌린곳은머니옥션밖에없습니다.덧붙여말씀드리자면,사금융권까지조회가있음에도기대출금액이작은이유는급여가많은편이나직업과신용의이유로제도권금융권은이용이어렵습니다.갑자기기숙사비를6개월씩내던걸한꺼번에1년치내라고하여시작한대출부터급하게꼬여가네요.또한번무리한부탁을드리게됨을용서하시고투자해주시길부탁드립니다.연체없이처음약속처럼상환하겠습니다.투자자님들의관심을부탁드립니다.자금계획이무너지면결국꿈을포기할수밖에없습니다.지금모아놓은게약간있습니다만이렇게밀려가다가는서너달뒤에또다시등록금때문에힘들꺼같습니다.도움을간절히원합니다.</t>
  </si>
  <si>
    <t>프로젝트단위로계약하는경력7년차프리랜서프로그래머입니다.보험영업하시는분들처럼실적별수당을받는게아니고월고정된급여를받습니다.아내가중국에서공부해서혼자지내는통에야근이고주말근무고안가리고하니까잘봐준거래처가많아프리랜서로일한이후하루도쉼없이일은쉬지않고계속해왔습니다.현직장근무개월수는이곳프로젝트를시작한달부터계산하였습니다.실제경력은만6년9개월정도이고프리랜서로서는2년정도되었습니다.직업형태가전문직프리랜서라프로젝트단위로계약서를작성하므로일단현재일하는직장의정보를기준으로작성합니다.이곳에서는내년5월까지일하게됩니다.아내가따로중국에서북경대대입준비중인아이들과외를시작하여생활비송금액이많이낮아졌습니다.(아내는영문학과나왔습니다)매달월세와생활비및공과금170정도나가고사금융상환금액월50머니옥션상환금액80,환율인상의요인으로중국에서공부하는아내에게송금액이약간높아졌습니다.약100만원정도송금합니다.고정아닌기타지출월약20만원정도입니다.지출빼고60~70만원정도여유가됩니다.기대출금액이월급여에비해크지않습니다.물론앞으로도대출을더늘릴생각은없습니다.경제가확실히하수상하니까앞으로지출요인이생기면지출항목을재검토하여해결해나갈생각입니다.월여유자금이있고상환금액보다적지않게큰건투자하시기에안심요인이라고생각됩니다.위의내역중사금융건을환승하게되면오히려10만원정도아끼게되네요.머리숙여부탁드립니다.</t>
  </si>
  <si>
    <t>모친수술비및병원비때문에도움요청드립니다...</t>
  </si>
  <si>
    <t>지난번여러투자분들에게감사를표합니다..저희모친께서무릎관절이상당히않조으시나봅니다제데루걷지도못하시고의자가없으면않으시지도못합니다..아들로써모친에다리를고쳐드리고싶어이렇게라도효도한번해보고자도움요청드립니다...</t>
  </si>
  <si>
    <t>월급220만원에머니옥션24만원돈3개월째잘상환하구있습니다통신비및카드대금보험료적금포함해서한달지출금액이120만원도지출된다고봅니다또한그밖에생활자금해서120~150만원돈지출되는것같습니다...믿고도와주시면그보담잊지못할겁니다...여기저기같다쓴돈도많치만은다상환끝난상태이고군대전역해서아주어려을때카드를잘못사용해서지금신용이하락되였습니다...믿고투자해주십시요</t>
  </si>
  <si>
    <t>씨티파이낸셜을상환하고자합니다...</t>
  </si>
  <si>
    <t>현재부채가씨티파이낸셜과기업은행...머니옥션과퍼스트핸드에있습니다..씨티파이낸셜:20만원(35%)36개월-&gt;400만원지금신용도가많이낮아요머니옥션을통해부채를상환해서신용관리를하고자이렇게부탁드립니다현재퍼스트핸드에서받은100만원과머니옥션에서300만원을받아부채를상환하고앞으로납부할이자를머니옥션투자자님과함께나누고...저는36개월이라는개월수를24개월로줄일수있어조금이나마이자를줄이는데도움이될것같습니다.벌써환승론을통해일부부채를상환하고매달머니옥션에납부하고있는데..왠지절믿고투자해주신투자자님을생각하게되어무엇보다머니옥션먼저입금하게되더라구요.또입금할때마다다시한번감사한마음을갖게되구요..다시한번고개숙여부탁드립니다..남은씨티파이낸셜을상환하게도와주세요</t>
  </si>
  <si>
    <t>현재고정급으로150만원을받고인센티브는별도입니다기대출금으로70만원납부중이며생활비로25만원을사용중입니다고정으로나가는돈은95만원이여서55만원은여유자금입니다..또별도로인센티브가있고저녁에bar에서알바를하기때문에부채갚는데는문제가없을것같습니다...</t>
  </si>
  <si>
    <t>[새댁에서분가이사비용</t>
  </si>
  <si>
    <t>안녕하세여전결혼5년차주부인데여이번에시댁에서분가햇어여그러다보니준비할께너무많아서자금이필요합니다....막상이사를해보니목돈이필요한데항상같은패턴으루생활하다보니갑자기큰돈이생길때가없네여,그래서대출을신청합니다부디투자자분님들.꼭좀..부탁드려립니다,</t>
  </si>
  <si>
    <t>남편월급이기본급180만원이구여,수당까지합하면250만원정도합니다...저는식당에서일하느대요월급이120만원이구요..지출샘명보험료비용으루25만원이나가구요..우리딸유치원비용으루30만원이지출이대구여..생활비용으루50만원이지출됩니다..그리구남편이미래에셋펀드에30만원적금이지출됩니다..그래서한달에지출대는돈이..125만원정도지출됩니다..그래서상환하는대는별문제가없읍니다..매월40%이자로24개월동안상환하겟읍니다..</t>
  </si>
  <si>
    <t>아기병원비가급합니다!!</t>
  </si>
  <si>
    <t>2주전아기가전기밥솥에손가락화상을입었습니다...잠깐와이프랑저가한눈을판사이에화상을입게되었고요..동네병원에갔다가큰병원가라고해서한강성심병원에갔습니다..별거아닐거라고생각했지만병원에서3도화상이라고수술을해야한다고하더군요...앞이정말깜깜하고하늘이내려앉는거같았습니다..일단입원을하라고해서입원을했구요...1주일정도보다가수술을하자고했는데병원에서아이가감기에걸려최소3주후에해야한다고합니다..전신마취하고수술하는것이라서...감기떨어지고2주지나야한다고합니다..와이프정말많이울고저역시후회많이하고있습니다...수술비도만만치않고저희가든보험은생명보험이라서보상이제대로되지못하더라구요..아기수술만은피하고싶어서이곳저곳병원을알아보다가대치동에있는화상전문병원에찾아갔습니다...여기서도수술은해야한다고하더라구요...다만감기가걸려있으니2주동안치료(드레싱)하면서2주후에결정하라고합니다...수술해보신분들은잘알겠지만한번수술하고앞으로성장하면서몇번이나더해야한다고하더라구요..일단은돈이들더라도할수있는것은다해보자고싶어서일단치료받으면서수술하려고합니다...치료비가보험아닌비급여가많아서한번통원치료에4만원정도나오고요수술하고3주이상입원해야한다고하네요...여기저기알아보다가.......여러분의관심과도움을받으려고왔습니다.신용이좋지않아서대출이힘이들더라구요..사금융은너무금리가높아서....일단오백만원신청합니다..이번수술과통원치료비해결할수있을것같아요...정말제가이렇게무능하다고느껴진적은이번이처음입니다..여러분의관심에저에게커다란도움이되고요..정말열심히살고나중에돈많이벌면저처럼어려운사람도와주고싶습니다...정말여러분의관심에격려에헛되지않게살도록하겠습니다...</t>
  </si>
  <si>
    <t>월200여만원월급으로받고요...생활비(육아비포함)130만원대출금상환30만원기타로10만원정도나가고있습니다..대출금상환하는데문제없고요...모자라면주말아르바이트라도하면서열심히갚아가겠습니다..정말열심히살고열심히갚아나가겠습니다.</t>
  </si>
  <si>
    <t>밀리지않고잘갚아갈겠습니다</t>
  </si>
  <si>
    <t>지금당장생활자금이필요합니다이번달급여로남은카드값다갚아서생활자금이조금필요합니다</t>
  </si>
  <si>
    <t>매달급여에서밀리지않고꼭갚아가겠습니다</t>
  </si>
  <si>
    <t>갑작스럽게이사를해야합니다</t>
  </si>
  <si>
    <t>지금살고있는집에서보증금을올린다네요그래서갑작스레신청을하게됐습니다</t>
  </si>
  <si>
    <t>2009년1월에저희회사가중간퇴직금정산을합니다원리금균등상환방식으로2달상환후1-2월쯤퇴직금중간정산나오면중도상환할계획입니다</t>
  </si>
  <si>
    <t>정말열심히살아왔습니다..^^</t>
  </si>
  <si>
    <t>안녕하세요..저는자동차정비프렌차이즈업체에서부점장으로근무하고있습니다.정비경력은6년조금넘었구요..작년여름에지금직장에입사해서근무를하다가수리비용이많이나오는손님의차를인수해서제가고치고다시되팔면괜찮겠다는생각으로저희점장님과같이뜻을나누어부업아닌부업을하게되었습니다.차를고쳐서다시되파는시간이한두달이면충분하였기에굳이신용조회가남는금융권보다는이율은높지만사금융을이용하는게편할것다는생각으로첨손을되게되었습니다.책임보험만들어놓구회사에보관하면서간간히차를운행하곤하다가인사사고가나버려서차량수리비와합의금으로또다시목돈이필요해서다시사금융을사용하다가경기불황과중고차시장침체까지겹치게되어지금은월85만원가까이되는돈을지불하면서도이자만내고있습니다.이번머니옥션을통해서저축은행권한군데를상환하구신용등급관리후다시도약하구싶습니다.</t>
  </si>
  <si>
    <t>한달수입이170만원이구저희프렌차이즈업체특성상한달매출이목표매출80프로이상도달하면인센티브가나오는데..대략30~40만원정도현금으로나옵니다.그리고저녁에9시부터12시까지대리운전알바를하고있습니다.일주일에세번정도(날마다하기에는몸이벅차서)하는데수입이한달에최하30만원정도는됩니다.저축은행에서두건(475만원)247990원이자납부하구사금융유니크200만원138500원납부원더플300만원231500원납부웰컴크레딧200만원90980원납부러쉬엔캐쉬300만원146149원납부하고있습니다.원금은쥐꼬리만큼상환되면서이자만이렇게납부하니넘아깝습니다.일단여기머니옥션을통해서300만원저축은행건(일단한군데)를완남하구차후에다시다른저축은행건을완납해서나머지사금융을캐피탈권이나환승쪽으로갈려고합니다.한달총수입230만원금용상환85만원기름값(15~20만원)전기세.수돗세.핸폰비(12만원정도)한달생활비(지금은오피스텔에서(전세)여자친구와같이동거하고있습니다.물론내년가을쯤에결혼식올릴예정이구요..여자친구는간호사인데여자친구가40만원정도제가20만원정도합해서생활하구있습니다.)한달총지출1320000만원정도나옵니다.저축은행200만원3년납입하는금액이이곳머니옥션통해서300만원2년납입하는금액과별차이가없습니다.물론제가급해서사용한금액이지만넘아깝습니다.지금껏살면서연체는한번도없습니다.상환잘할수있습니다.</t>
  </si>
  <si>
    <t>신용과관리위해현금서비스상환</t>
  </si>
  <si>
    <t>제가늦은나이에결혼을하기위해11월에전세집을구하기위해전세담보대출알아보던중신용등급이9등급인걸알았습니다모든은행과캐피탈사로부터거절을받았습니다..1년전에손쉽게카드현금서비스를쓰기시작한게원인이되었습니다.그전엔은행에서1억의신용대출을받을정도로신용상태였는데제가서비스를손쉽게생각하고사용한것같습니다.그래서결혼을미루고현금서비스를일시에상환하고다시신용상태를좋게만들어신용조회기록이남지않고돈을구할수있는이곳에오게되었습니다.내년이면39입니다40이되기전에결혼을하려합니다</t>
  </si>
  <si>
    <t>제가매월세금제하고320만원순수봉급을받고일요일마다선배병원에서일해주고200만원의부수입을얻고있습니다.생활비에기존부채상환액을제외하고300만원정도의여유자금이생깁니다.대출금을상환하는데는지장이없을것같습니다.</t>
  </si>
  <si>
    <t>성실히상환하도록하겠습니다!</t>
  </si>
  <si>
    <t>첫대출이라좀꺼려지지만현재SK텔레콤판매점을운영하고있는30살남자입니다!개업한지는1년4개월정도됐구요!오픈후10년지기친구가소액투자를해서매달일정분배해서수익을나눠가지고있었는데역시돈&amp;#46468;문인지사이가갑자기나빠져서이번달말일까지만하고나가겠다고일단자기수익을빠른시일내에달라고하네요...정산이보통2달정도걸려서갑자기목돈마련하기도좀그렇네요..현재신용엔전혀지장이없는데예전에학자금대출을다해결한줄알았는데1회분31만원이있는줄모른상태에서얼마전에통보를받고이자포함거의50만원정도납부후다해결이되있는데..친구와이런일이있은후목돈을구하기어려워대출을받을까싶어서몇곳알아봤는데연체일이좀오래되다보니바로는힘들고내년쯤이나대출이가능하다고하네요;;급하게줘야하는데....이것도좀오래걸릴듯해서..이렇게도움을요청합니다!</t>
  </si>
  <si>
    <t>월순수익평균300정도이며부모님생활비70만원제생활비및방세100정도보험및적금..40만원정도차유지비40정도정산결제받을것도현재있는상태이구요..혹시모를거에대비해서어머님편에매달34만원가량겟돈도부어놓은상태입니다..믿고도와주신다면성실히상환하도록하겠습니다!</t>
  </si>
  <si>
    <t>여기서대출을사용해왔으며머니옥션대출2건중에1건은다샹환했고카드상환할려고신청했는데심사탈락이되어퍼스트핸드에서200만을대출받고또펀드해액하여조금갚았습니다다시한번지금까지한건도연체없이잘상환했습니다그러니투자자분들다시한번믿고도와주십시요카드로계속사용하다보니너무나힘이들고날마다카드값때문에고통을감당하기힘듭니다제발그동안대출상환이력도있으니다시한번도와주시기를부탁드립나다</t>
  </si>
  <si>
    <t>농협17만원씨티파이낸스33만원머니옥션17만원퍼스트핸즈7만원보험료30만원부모남과함께살고있어서그에다른지출은없읍니다계속연체없이상환하도록노력하겠습니다월급은160만원정도교원공제장기저축40만원포합그외에성과금연가보상비보너스도있으니상환하는데지장없습니다</t>
  </si>
  <si>
    <t>5회차대출신청부탁드립니다.</t>
  </si>
  <si>
    <t>안녕하세요.이곳에서벌써5회째대출을이용하고있는자영업자입니다.연말영업을위한여유자금이필요해다시한번대출신청드립니다.사용처는'시설개선비와물품구입비'입니다.</t>
  </si>
  <si>
    <t>현재까지4회대출을이용하면서단1회도연체가없었습니다!!!업장의영업도원활하게돌아가고있고요,일정한매출도있는상태입니다.다만,그동안부모님수술치료로인해현금의여유가조금부족하게되었네요.상환에대한걱정은안하셔도될거라약속드립니다.매월상환일에정확히입금해드리겠습니다.소셜펀딩이라해도불안한투자는피하셔야겠지요.믿고투자해주세요.이력조회가능합니다.</t>
  </si>
  <si>
    <t>고금리채무를통합변제하기위하여환승론신청합니다.지금까지꼬박꼬박날짜맞추어서갚아나갔는데,아무리생각해도너무높은이자때문에,이걸환승해야겠다고마음먹었습니다.캐피탈쪽과사금융쪽을통합하여,저금리로변제하고자합니다.</t>
  </si>
  <si>
    <t>2008년5월에여성창업보육센터입주기업으로들어와서,인쇄디자인업을하고있습니다.월매출은600만원정도이고,순수익은400만원정도됩니다.기관들이많이있어서,고정거래처가튼튼합니다.신년초라여러가지정부과제나같은것도진행하려고계획중이라서,신용을깨끗하게만들어야겠다는생각이들었습니다.!현재매달나가는이자+원금이114만원으로머니옥션환승론을이용하면,90만원으로약24만원이절감됩니다.이걸1년만해도280만원이절약되더군요.상환은기존에114만원매달나가는돈에서90만원(머니옥션+카드론2)이나가는것이니수익400만원에서변제하는것은크게무리가없습니다.지금까지,캐피탈이나대부업을사용하였지만,한번도연체한적없이꼬박꼬박상환하였으므로믿으셔도될것입니다.</t>
  </si>
  <si>
    <t>양치를잘합시다!!!</t>
  </si>
  <si>
    <t>어린애같지만치과가기가죽기보다도싫을정도입니다..결국엔잠도못이루고치과를갔지만너무많이썩어서한동안치과치료를다녀야할듯합니다어금니양쪽이그러니치료하면서모두떨어져나가고있는데다른치아에비해어금니는돈이많이들어간다구합니다..회사일도스트레스에치아도신경쓰여서치료를계속받아야하는데끝나갈수록돈이더많이들어가게됩니다..치아가아파보셧던분들은제심정아실꺼에요...아시는분들이계시면제맘이해하리라믿습니다..</t>
  </si>
  <si>
    <t>제월급에두달이면모두상환할수있지만일단1년을잡아두었고두달월급이면갚을수있는돈이지만저도회사생활하면서생활비도필요하기때문에기회돼면중도상환도가능할듯합니다..월급은10일날이라서혹시모를일이라서5일들더두고계획을잡아보았습니다</t>
  </si>
  <si>
    <t>사업자금이조금부족합니다.</t>
  </si>
  <si>
    <t>남편의실직으로</t>
  </si>
  <si>
    <t>남편의2달간실직으로생활이어려워신청하게되었습니다.그래도남편이취직해일을하고있고남편월급180만원제월급80만원의수입이생깁니다.대출금상환60만원과생활비50만원공과금50만원정도로지출이160만원정도입니다.100만원정도의여유가생기니충분히상환가능합니다.기존의대출이있지만지금까지한번도연체한적은없고요신용등급은사금융쪽알아보다조회수만늘어서신용등급이낮아진겁니다.절대로연체는없습니다.보시고많은관심과투자부탁드립니다.투자하신다면연체없이성실히상환하겠습니다.</t>
  </si>
  <si>
    <t>믿고도와주십시요</t>
  </si>
  <si>
    <t>다시한번용기를가지고올립니다</t>
  </si>
  <si>
    <t>저는이번에면접을보고8월초에입사하게되었습니다.그런데회사가멀고그리고통근버스미운행으로작은방을얻어야할꺼같습니다.그렇게할수있도록여러분들이도와주셨으면합니다.임금:210만원생활비:30만원(휴대폰값포함)방값:20만원여유자금:160만원어렵게직장에입사하게되었습니다.여러분들이조금씩도와주신다면세상살아갈힘이날거같습니다.여러분들에게연체되지않도록상환하도록하겠습니다.여러분들이다시한번세상을살아갈수있도록용기를주시면감사하겠습니다.앞으로는돈의소중함을알고열심히살아가도록하겠습니다.감사합니다.여러분들의많은도움바랍니다.</t>
  </si>
  <si>
    <t>주택구입시빌린자금긴급상환하고자대출을신청합니다</t>
  </si>
  <si>
    <t>친구에게빌린주택구입자금1천만원을갑자기돌려달라고하여부족한5백만원을준비하려고대출을신청합니다.1천만원은2007년12월에2년후에일시불로갚기로하고빌렸고매월이자를18만원씩지급했으며현재모아놓은것이현재5백만원정도됩니다..주택은본인소유이고구입하면서주택담보대출을받아서상환을하고있습니다</t>
  </si>
  <si>
    <t>현재직장을다니고있으며월급여는세금공제후290만원통장입금되고있고보험료와생활비주택담보대출원리금상환등을제외하고매월50만원정도씩상환할계획입니다.</t>
  </si>
  <si>
    <t>허리한번펴고싶습니다.</t>
  </si>
  <si>
    <t>현재서울에서근무중인10년째직장인입니다.사무실이부산에서서울로확장이전하면서2007년부터현재서울본사에서근무중에있습니다.결혼한가장으로써슬하에2명의자녀를두고있으며,배우자와자녀는현재부산본인의소유아파트에거주중이며,본인은기러기아빠로부산에서올라온몇몇직원과회사에서마련해준아파트에서거주하고있습니다.기러기생활을하다보니사람들만남,직장사람과만남,이리저리생각없이쓴돈들이여만저만이아니라서부득이하게쉽고빠르게대출할수있는사금융을이용했습니다.일단사금융을처리좀하고나머지는지인들에게빌린돈을갚고허리한번피고살고싶습니다.조금이라도낮은이자로투자자님들의선택을가다립니다.</t>
  </si>
  <si>
    <t>현재매월10일이급여일이며,통장에찍히는급여는240만원,6월에보너스150%,각종성과수당,1년마다퇴직금중간정산하여도합연봉3300만원이상받고있습니다.회사에서숙소및식사,각종생활편의는모두제공하는터라솔직히안쓰면담배값빼고돈이새나갈일이없습니다.상환금액인20만원전후반정도는연체없이혼자납입할수있습니다.절대남에게손해볼일은하지않는사람입니다.믿고선택해주시기바랍니다.</t>
  </si>
  <si>
    <t>신규사업자금</t>
  </si>
  <si>
    <t>저는도.소매개인사업자로서7년째고속도로휴게소식자재납품을하고있습니다힘든불경기에..이번에추가로식품제조업을추가해서영업을하고있는데은행대출은집담보대출과신용대출을추가해서받았고추가확장사업에운영자금이부족해이렇게대출신청를해봅니다</t>
  </si>
  <si>
    <t>상환계획은기본매출입금이매월25일날정확히입금되므로상환에는무리가없습니다평균매월매출액은5500만원정도입니다</t>
  </si>
  <si>
    <t>고금리사금융에서제발벗어나고싶습니다~도와주세요~</t>
  </si>
  <si>
    <t>현재82년생이구요~부산에서가족들과함께4식구살고있습니다~현재제가사금융을쓰고있는걸가족들이몰라서혼자갚아나가기가너무힘이드네요~지금현재100만원이너무급하게되어옥션머니란곳을알게되어급하게신청하게되었구요`저는SKT지사동부산마케팅팀에서계약직으로근무하다현재는휴대폰매장에서일을하고있습니다~1년반넘게4대보험다들어가고다닌던직장이권고사직으로나오게되어파견나와있던근무지매장에서사장님이일해보지않겠냐해서다니고있습니다~높은고금리48%쓰고잇는데너무힘이드네요`사금융헬로우,미즈두군데를쓰고있는데총토탈550정도금액이됩니다~중간업체를잘못만나조회기록만과다하다보니신용이8등급이되었구요~연체나신용불량자는절대아닙니다~고금리사금융을2군데합쳐서갚아보겠다는제생각이제신용을이렇게깍아내리고있었단것을뒤늦게알아버렷네요~현금서비스를받아대출금갚아나갈려니신용도떨어지는것같구요크레딧뱅크에가입이되어잇어현재등급은656점입니다사금융도연체없이잘갚아나가고잇는데이자가쎄다보니원금보다는이자만갚기바쁘네요~제등급상으로는연30~35%신청하면될거같은데도와주시는분들이계신다면정말좋을것같아요~늘대출에대한압박감때문에힘들엇던제생활에도봄처럼다가오는따뜻하고기쁜날이찾아왔으면좋겟습니다투자자님들께부탁드릴게요~</t>
  </si>
  <si>
    <t>현재(헬로우,미즈)는거래하는통장을만들어따로관리를하여주어진계좌에매달1일날입금시켜드리고있구요~급여통장이나좋은거래는다른통장에따로관리를하여신용을관리하고있습니다연체없이잘갚아나가고있구요~지금급한거는100만원이구요`매달9만9천원씩잘갚아나갈생각입니다~이번에저에게좋은기회가주어진다면제깊이가슴속에박혀있던한이되엇던고금리사금융도정말기회가된다면대환해보고싶어요꼭부탁드리겠습니다~</t>
  </si>
  <si>
    <t>지금사금융쪽에350만원을빌렸는데이자가너무쎄서감당할수가없습니다~350만원상환하고나머지는카드대금으로쓰겠습니다이자만거의40%대니너무계획없이빌린것같습니다~두군데에서빌린것을머니옥션에서대출받아한곳으로합쳐서상환했음좋겠습니다~지금저희딸이3살인데어린이집을보내야되는데~대출금갚느라보내지도못하고막막합니다~상환해도줄어들기미가안보여서답답합니다남편모르게대출받은거라빨리사금융은상환하고싶습니다~</t>
  </si>
  <si>
    <t>일단남편이월150씩벌어다주고저도150만원정도월급을받고있으며~주말엔알바도가끔식하고있습니다~남편이벌어다주는돈은다쓸순없지만50%정도는제가쓸수있고요월급도있고알바비는일주일에5만원에서7만원정도받습니다~한달에대출이자만35만원이나됩니다사금융대출상환하고그돈으로머니옥션대출상환하겠습니다~</t>
  </si>
  <si>
    <t>다시투자를기다립니다.</t>
  </si>
  <si>
    <t>지난번대출을신청하였으나,유찰되어아쉽게도대출이성사되지못했습니다.하지만어떻게해서든지연체가되지않도록노력하였고,지금은비록한달전이지만그당시보다여건은좀더좋아졌습니다.대출이새마을금고1000만원과신협2200만원이있었으나,지난번과대출신청시작성했던대로새마을금고1000만원은제가사용한게아니였고,그당시변제를약속했던지인은약속대로지난달전액변제해주셔서이제는순수제가받은대출2200만원(보증금대출)만남아있습니다.또한2200만원역시현재까지연체한번없이잘변제중입니다.하지만여전히사용중인카드대금은줄어들지않고있어서이번에대출이성사되면부담이되는카드대금을전액변제하고싶습니다.</t>
  </si>
  <si>
    <t>과거의신용기록으로인해신용등급이낮아서금융권에서는대출이힘듭니다.매월작년12월중순취직하여전년도연봉을구체적으로말할수는없으나,현재기본급80만원과수당을포함,매월4대보험을제외하면평균최저150만원이상의급여를받고있습니다.매월공과금아파트관리비포함12만원임대료13만원대출상환금26만원보험료25만원총77만원정도)이고정적으로나가고아직차량을유지할능력은되지않아차로인해나가는비용은없습니다.하지만매월카드대금이전에신청시올렸듯이100만원정도나가는비용이너무힘들어대출을신정합니다.대출이성사된다면90만원정도나가게되어매월생활비가30만원정도되서나머지금액은대출을상환하기위하여따로모아대출을중도상환하고자합니다.과거의잘못된신용인식으로인하여연체를하지않고연체로인하여서는지겨울정도로싫어합니다.한번믿고투자를부탁드립니다.연체는전혀없을것을약속드립니다.</t>
  </si>
  <si>
    <t>생활자금대출부탁드립니다..</t>
  </si>
  <si>
    <t>현재정부기관의연구소에다니고있는직장인입니다.작년믿었던친구의배신으로잠시나마대출받았던3,000천만원을상환하지못하여신용등급이마니낮아졌지만...작년말에대출금을다갚았습니다.다만,작년의여파로인해대출을금융권에서꺼려하고있는상태입니다.그러나신용등급이그로인해낮아졌습니다..올해부득이하게개인적인사정으로잠시소액자금(카드값)이필요하게되어신청을합니다..부탁드리겠습니다.</t>
  </si>
  <si>
    <t>월실수령액150만원이중핸드폰비,식비(식권),교통비,보험비,주택청약비를제외하면,월80만원을가지고생활하기때문에대출받을경우한번의연체없이12개월안에상환하도록약속을지키겠습니다.부탁드리겠습니다.</t>
  </si>
  <si>
    <t>장남으로서부모님의수입저하로생활안정자금으로대출을신청합니다</t>
  </si>
  <si>
    <t>장남으로서부모님의수입저하로생활안정자금으로대출을신청합니다.</t>
  </si>
  <si>
    <t>꼭좀도와주세요,,,,</t>
  </si>
  <si>
    <t>너무힘듭니다..살기싫을정도로..성인오락실에서하루에6만원씩받으면서8개월째일하고있습니다..고려저축은행200웨이론200산와머니200이렇게대출받았다가웨이론200만돈아껴모아서상환했습니다..지금집안사정이갑자기너무나빠져서..아빠는엄마와이혼하신지10년정두?구요..지금은아프셔서병원에누어계십니다..일도못하고있는상태구요....병원비가필요합니다.ㅠㅠ동생은학생이고.저는매일하루하루받기때문에병원비를내기어려워.이렇게글을올립니다..절대연체같은건없을꺼구요..열심히값아나갈자신있습니다.꼭도와주세요.....ㅠㅠ</t>
  </si>
  <si>
    <t>사금융상환할려합니다</t>
  </si>
  <si>
    <t>사금융두곳에일년가까이대출금을갚고있습니다.이자만두곳합해서22만원정도입니다.연체한번한적없구요.머니옥션에서대출을하면제가지금두곳에내고있는이자에조금만합하면원금상환까지할수있으니더좋을것같아서이렇게신청합니다.</t>
  </si>
  <si>
    <t>지금사금융권에이자22만원정도내고있습니다.머니옥션에서대출을하게되면지금사금융권에대출금상환을하고그곳에내고있던이자22원을머니옥션에대출금상환하는것에합해서매달상환할예정입니다.</t>
  </si>
  <si>
    <t>5등급이라너무자만했네요~다시한번도전합니다.</t>
  </si>
  <si>
    <t>두번째도전합니다.제스스로신용에자신이있어충분히될거라생각했는데제가너무자만했던거같습니다.현재외형적인기대출금액이커서투자자분들의우려가있을거란생각을했어야했는데이에대한충분한설명이부족했던거같습니다.제상황에대해말씀드리겠습니다.저는이제직장생활한지5년4개월정도되었으며,나름안정적인코스닥우량기업에근무하고있습니다.작년부터멋모르고투자목적으로신용거래를시작하였다가지금현재단기적으로자금이필요하게되어이렇게신청하게되었습니다.현재기대출금은다음과같습니다.부모님재테크지원용-하나은행3600/시티은행1800/제일은행1100본인재테크자금용-삼성카드론500,청약저축담보대출300그리고현금서비스1900(현재요놈이문제입니다.ㅠㅠ)집테크용대출은부모님께서상환하고계시기에크게문제가되지않는부분인데,문제는제가재테크투자목적으로사용한신용거래금액입니다.작년부터주식투자를한다고시작했었는데,다들아시겠지만시장상황이안좋아서많이손해를보게됐습니다.그래서이놈저놈최대한끌어서넣다보니상황이이렇게되었습니다.현금서비스는씨티카드가약900,신한카드가약400으로대부분을차지하는데현재리볼빙으로꾸준히갚아가고있기에문제는없습니다.문제는나머지500인데매달돌려가며조금씩갚아가고있는중입니다.현재주식통장에500만원정도가남아있구요.그동안손해본게너무크고억울해서내년까진묻어두고기다리려합니다.현재직장에퇴직금만단순계산해도1000만원정도예상됩니다.금융권대출을받으려했는데현금서비스건수와금액제한에걸려힘들다고하더라구요.여지껏신용거래연체는단한번도없었구요.누구한테아쉬운소리한번해본적없습니다.신용등급은현금서비스사용으로좀떨어진상태입니다.저스스로는제신용에는자신있다고생각합니다.대출목적은현금서비스중리볼빙으로갚아가는금액을제외한나머지500의상환입니다.현금서비스상환으로경제적으로안정적이고계획적인상환을위해대출을신청합니다.투자자님들의많은도움부탁드립니다.</t>
  </si>
  <si>
    <t>현재연봉은세전약4600정도이며보너스제외하고,세금제하고실급여로월220만원정도받고있습니다.급여일은25일입니다.상환계획에대해말씀드리겠습니다.월급여220만원+(1,4,7,9,11월보너스100%)에서하나/시티/제일은행대출금-부모님재테크지원금으로부모님이관리하고계신상태입니다.시티카드리볼빙-40만원/신한카드리볼빙-40만원삼성카드카드론-10만원/기타생활지출-50~60만원이렇게각종지출내역을제외하고나면한달에60~70만원정도여유돈은있구요.3달에한번은보너스100%받고있습니다.따라서투자자님들께연체걱정드릴일은절대없을것입니다.현재몇개월째연체없이조금씩갚고있지만매달돈문제로신경쓰다보니정신적으로힘이드네요.저를믿고투자해주시면절대실망시키지않을자신있습니다.투자자여러분께신의로성실하게보답하겠습니다.저에게힘을보태십시오!끝까지읽어주셔서감사드리구요.오늘도기분좋은하루되시기바랍니다~~</t>
  </si>
  <si>
    <t>안녕하십니까?먼제제글을읽어주신분들께깊은감사드립니다..과거대학다닐때친구카드상환목적으로보증을섰는데,그때의실수가그만최근까지저에게올가미처럼따라다녔습니다.대학마저도1년을남겨두고그만둬야했습니다.작년에상환을마치고,대학까지마무리를지어올해드디어13년만에졸업을하게되었습니다.보증빚도다청산하고,대학까지마무리를지으면서,나름대로치밀한인생계획을가지고살아왔다고자부합니다.현재는상장기업에대리로근무하고있는중입니다.이젠,결혼을준비해야하는나이기에집을원룸으로옮기고자합니다.작은집이지만,보증금이1,000만원필요하여여러분께도움받고자하오니,제글을읽어보신분들은믿음을가지고도움주셨으면고맙겠습니다..감사합니다..</t>
  </si>
  <si>
    <t>월세보증금인상분과어머니병원비가급하게필요합니다.</t>
  </si>
  <si>
    <t>대출목적은아버지사업부도후아는분께서집주인이셔서저렴한가격(원래보증금1000만원의월세40만원인방을보증금500만원의월세30만원으로1년거주)으로방을주셨는데큰자제분이결혼하신다고5월까지500만원더올려달라고1월에부탁하셔서2월경에사금융(리드코프)의도움으로200만원드리고,제수입으로100만원드렸는데나머지200만원이부족합니다.주인분께서는6월초에써야하는돈이라고독촉하시는데도저히돈을구할길이없어서보증금인상분200만원이급히필요합니다.또한어머니께서치루로작년여름에고생하셨는데수술후완치되지않은상태에서생계유지를위해식당일을하시다가치루가재발되어염증으로고생하시는데병원에서는곧폐혈증으로진행될가능성이있으니빨리재수술후한달정도입원을하는것을권장합니다만당장보증금인상등의이유로어머니께서입원대신통원치료로버티고계시지만그런어머니를보는딸로써는마음이아픕니다.어머니께서버시는돈은제가과외로대처할수있지만그렇게된다면당장수술비와한달간병원비그리고혹시염증이퍼져서암으로되었을지모를상황을대비해서건강검진료등을포함하면250~300만원이필요하다고합니다.보증금인상만아니어도지난3월에병원에입원하실수있도록돈을모을수있었는데보증금을인상해드리지않으면나가라시는주인분의말씀때문에미루다가어머니를고생시키게되었습니다.못난자식이지만어머니께서아프시니일도손에안잡히고마음만무겁습니다.염치없지만투자자분들께서도와주시면평생감사하는마음으로살겠습니다.꼭부탁드립니다.</t>
  </si>
  <si>
    <t>저는23살에아버지께서업소용그릇가게를하시다가부도로인해학원강사생활을하고있습니다.사실아직학교를졸업하지않아서항상수업할때아이들에게면목이없지만조금이라도벌어야가족이살수있어서최선을다하고있습니다.현재아버지께서는고물상에나가셔서70~100만원가량을수입으로받으시고,어머니께서는항상있는일은아니지만동네식당에서일주일에3일정도를일하셔서4~50만원가량을수입으로받으시며,저는학원실장으로200만원의수입과수업으로150~200만원의수입으로총가족수입은460~550만원입니다.여기서아버지와어머니는부도로인해신용불량자이시라모든채무는제앞으로되어있습니다.매월채무변제비용은123만원가량으로아래와같습니다.1.아버지1톤봉고차량의할부금:35만원(36개월납입중9개월잔여)2.부도때해결하지못한채무변제를위한현대캐피탈신용대출:45만원(36개월납입중15개월잔여)3.어머니병원비및생계유지를위한대우캐피탈의신용대출:23만원(36개월납입중24개월잔여)4.월세보증금인상을위한리드코프신용대출:20만원(12개월납입중10개월잔여)매월생계유지에관한사용비용은310만원가량으로아래와같습니다.1.핸드폰비용(3인):15만원(제가학원강사라학생들상담때문에8~9만원사용)2.월세:40만원(지난1월부터30만원에서10만원인상하여드림)3.아버지차량기름값:15만원(총30만원사용중다니시는고물상에서15만원지원)4.올해12월에1000만원을타는계돈(2000만원타는것인데1000만원은처음시작할당시에타서아버지채무변제에사용):140만원5.어머니병원비및약값:30만원6.공과금(전기,수도,도시가스,의료보험등):20만원7.식대(3인가족):20만원8.가족전체생활비(교통비,경조사비,교재구입비등):30만원현재가족이버는것과지출을비교하면매월적어도20~100만원정도가남습니다.3년동안아버지부도로인한빛청산은다완료된상태이며,제가주말에50~80만원정도되는과외를5월중순부터시작합니다.지금당장힘들어서어렵지만투자자님들께서도와주시면이겨낼수있을것같습니다.많은빛을청산하느라어려웠지만그동안한번도카드나할부금,대출금,계돈을연체한적은없습니다.10월에타는계돈1000만원이나오면사금융정리와투자자님들의투자금을우선변제할수있습니다.믿고꼭도와주시면정말감사하겠습니다.꼭부탁드립니다.</t>
  </si>
  <si>
    <t>먼저글재주없는제글을읽ㅇ주셔서감사합니다.7달전아버님이다리에인공뼈를이식하는수술을받으시면서병원비및수술비가1500나왔습니다.당시에저는학생신분이라과외비를미리당겨받아200밖에구할수가없어서여자친구가카드론으로1000만원을보태주었습니다.여자친구월급이100만원인것을고려하면너무큰돈이라매월납기일이될때면많이힘들어합니다.이번달부터여자친구가납기일을제때맞추지못해독촉전화를계속받고있는것을보면제가너무한심스럽고가슴이너무아픕니다.그러다가제가1개월전에취업이되서첫월급을받고여자친구의짐을덜어주기위해대출을결심했다가신용조회기록만많이남기고등급또한낮아졌습니다.아직일한지1개월밖에되지않아대출이꼭필요한데지금제가대출을기대할수있는곳은머니옥션밖에없어이렇게글을올립니다.지금제신용등급이많이낮은것은알지만저에게기회를주신다면믿음과이익으로보답드리겠습니다.</t>
  </si>
  <si>
    <t>연봉(세전):3340만+(성과급및기타)(회사규정상홀수달은167만,짝수달은334만나오며첫달월급은짝수달이지만21일치밖에나오지않아서세후150만정도받습니다.)기대출:솔로몬저축은행(250만),농협(150만)기대출이400만있지만농협은매월5만원,솔로몬50만원이나갑니다.기타생활비+휴대폰요금+방값:30만총한달고정지출이약90만정도되므로상환은연체없이잘갚을수있습니다.또한투자자님들의이익을고려하여조기상환은없을것이며,만약이번대출건이성사되면500을더신청해볼계획입니다.물론연체없이상환할것입니다.저한테도움을주신다면투자자님들의이익으로돌려드리겠습니다.그리고월소득은세후홀,짝수달평균낸금액을기재했습니다.</t>
  </si>
  <si>
    <t>치료비로썼던사금융대출상환</t>
  </si>
  <si>
    <t>6개월전모친의갑작스런병환으로고액의치료비를부담하게되었고그중모자른100만원을사금융쪽에서대출받게되었습니다.하지만높은이자와사금융이용에따른신용도하락이너무걱정됩니다.이곳에서대출받아그쪽을먼저정리하고자이렇게글을올리게되었습니다.</t>
  </si>
  <si>
    <t>현재저는지금의직장에서2년3개월동안근무중이며앞으로도꾸준히직장생활을할예정입니다.사금융쪽은원금균등으로4개월동안연체없이상환하였으며여기서대출받게된다면그쪽을제일먼저정리한뒤매달25일원금균등으로이곳대출금을상환하고자합니다</t>
  </si>
  <si>
    <t>사금융을모두상환하여급히자금이필요하게되었습니다.</t>
  </si>
  <si>
    <t>작년12월에처음상환목적으로대출신청을하였다가아깝게유찰된적이있습니다..^^그당시사금융과2금융권등해서5-7군데나대출금이있어서매달힘이들던중..이곳에서유찰되고가족과지인에게돈을빌려2금융권과사금융을모두상환하였습니다..^^저번달에는국민은행에서저금리로대출이500만원이된다고해서카드론이4개인것중에서3개를상환~하나로통합하였구요그러던중며칠전갑작스럽게돈이필요하게되었습니다..저에게돈을빌려주었던지인이사실은부인에게이야기안하고본인이대출을받아서빌려준모양입니다..힘든상황에있던저에겐무척고마운일이지만,부인과그일로다툼이있었던거같습니다..친구는괜찮다고하는데친구와친구부인을볼면목이없습니다..그래서이렇게대출을신청하게되었습니다................................................................................................................12월부터3월까지대출금을상환한게총2000만원가까이됩니다..상환영수증,아직도가지고있구요..필요하다면첨부서류로보여드릴수도있습니다..다시카드론이되면신청을해서친구에게갚으려했는데신청이안되네요..물론사금융이나저축은행에서다시빌릴수도있겠지만..그러고싶지는않습니다..사금융을쓰던몇년간이지옥과도다름없었기에다시는그럴맘이없습니다..친구가빌려준돈이1000만원인데,자신이500정도는할수있다고해서..제가이번달과외비를받고하면..약350만원정도대출받아500을친구에게갚으려합니다...............................................................................................................................................어릴적신용조회란말도모를때중계인에게대출신청을해서등급이떨어져서사금융에신용등급하락에..악순환의연속이었습니다..짧은생각에대출금을상환하면신용등급이많이오를줄알았는데아니네요..^^한번떨어진신용점수는오를땐천천히오르는거같습니다..솔직히이제돈무서운걸절실히느껴,30%의이자도이젠크고무섭습니다..새출발을시작하는저에게많은투자를부탁드립니다..몇년간많은대출을받아허덕이며악순환의연속이었지만..연체는한적없습니다..믿고투자해주시면실망하실일은전혀없으실겁니다..^^...............................................................................................................................................몇달전사금융및대출금을상환하고몇년간쓰던통장을없애고다시만들었습니다..그통장에적혀있는사금융으로나가던이자를보는게너무싫어서입니다..정말늦은나이에부모님과친구에게부끄럽지만도움을받으면서..이악물고열심히다시출발하고싶다는생각을했습니다..^^홀가분한마음에올해를준비하는저에게힘을보태주셨음좋겠습니다..긴글읽어주셔서감사합니다..^^항상행복하세요..궁금하신사항이있으면하나의거짓없이답변드리겠습니다....................................................................................................기본사항입력란을적다가생각나느게있어몇자적습니다..현재4대보험이가입이되어있는데..대학동창이건설회사를세우면서제가자격증대여식으로건설회사에빌려주고일년에250만원이랑4대보험,연금을매달혜택받고있습니다..</t>
  </si>
  <si>
    <t>현재대치동에서고등부수학강사입니다..^^매달300만원수령입니다..(세금3.3%를제하니290이네요)과외수입이고정적으로80만원가량되지만,고정수입으로상환계획을말씀드리겠습니다^^국민은행:적금담보대출(500만원)/매달2만원가량신용대출(500만원)/매달15만원카드론(180만원)/매달20만원............................................................국민은행총1200만원가량/매달37만원저축은행:hk저축은행(300만원)/매달18만원이렇게총대출금은1500만원가량되며매달50만원정도나가는거같습니다..월세매달30만원가량나갑니다..매달보험금,청약저축,핸드폰요금등으로약20만원가량나가구있구요..고정적으로매달나가는건이렇게약100만원가량됩니다...........................................................................................................................................그리고대출금을상환하느라부모님께받은돈을제가매달제생활비빼고는다드렸습니다..다음달까지는150만원가량드리고그다음달부터는100만원씩드리려고합니다.....................................차는없어서차비들어가는것과한달생활비조로30-50가량나가는거같습니다..과외비를제외하더라도한달에약30-50만원정도여유가있습니다..물론부모님께매달드리는돈은형편상조금드려도되지않을까싶을때도있지만,첨부터제가빌려달라고말씀드린부분이라저금하는셈치고매달100만원이상은보내드릴예정입니다........................................월급은매달3일입니다..5일을상환일로하고싶은데..날짜가없어10일로했습니다..월급을받으면미리그달에나갈돈을미리결제를하고생활을하는편이기때문에대출을받게되면10일이전에미리넣도록하겠습니다.........................................충분한답변이되었는지모르겠네요..^^궁금한사항은솔직히답변드리겠습니다..</t>
  </si>
  <si>
    <t>장남으로서의책임...!</t>
  </si>
  <si>
    <t>얼마전저신용자대출상품이출시되면서긴가민가하는의구심으로기존거래가없었던국민은행을찾았습니다.700만원대출을받았습니다.이거야원은행대출을얼마만에받은것인지기억이나질않더군여감회도새로웠습니다.2003년광고기획사를시작하여2007년10월매출부진과경영악화로회사를정리하고월급쟁이생활을시작했습니다.많은부채를않은채...많은월급은아니지만다시시작하자는독한마음을갖고시작했죠..그렇게2007년직장생활을시작하면서2008년10월까지세군데의직장을옮겨다녔습니다.독한마음가짐과는달리어제까지만해도거래처였던곳에서직원으로일하다보니가슴쓰리는게참을수가없더군여배가덜고팠던지...쩝..2008년10월현직장에입사하여지금껏착실히잘다니고있습니다.급여는많은건아니지만고정수입이라는게들쑥날쑥하는사업보다는안정적인생활이가능하더군여언젠가는다시사업을시작하겠지만앞으로도한2~3년은착실히직장생활을할려고합니다.얼마전국민은행에서받은700만원으로사금융및거래처미수금모조리정리하였습니다.동종업계에일하다보니거래처가같을수밖에없고일일이다찾아가월급에서조금씩상환하던중국민은행에서큰보탬을받았습니다.이제는숨통이확튀어좋구나라고있던중어머니께서300만원만빌려달라고하시더군여현재고향에서조그만토스트가게를하시는데장사하시는몇분들이계를하시나본데한분이잠수를타셨나봅니다.그것도어머님이추천하신분이...헐.난감하고기가막혀서리...이제숨통좀튀고살겠구나했더니어머니께서이렇게부탁을하시더군여왜계를하냐도대체왜그러냐...이런얘길하고싶었지만...입이떨어지질않더군여사업할때저도어머니속을많이썩였거던여...집에서돈도많이가져다쓰고...휴...어머니께제손으로꼭300만원해드리고싶습니다.말씀으로는어디빌릴데있으면좀빌려달라고하시는데당신께서갚으신다고그렇다고이제다정리한사금융을또썰순없고...여기서투자자님들께투자를권유하고싶습니다.명분은어머니지만제가대출을받아서제가잘상환을하겠습니다.다시는사금융의지옥속의늪으로빠지고싶지않습니다.</t>
  </si>
  <si>
    <t>수입현직장월급여200만원4대보험제하고실수령액180여만원지출국민은행대출금700만원6월부터첫원리금납입액월17만원스위스저축은행대출금200만원(잔액140만원)이자월3만몇천원적금10만(1년만기이것도5월달부터시작하였음-스위스저축은행상환용으로)저포함애들보험료월25만원신용카드월사용액30~40만원그외고정생활비50~60만많은투자자님의투자바랍니다.확실한투자이익보장해드립니다.</t>
  </si>
  <si>
    <t>신의를져버리지않습니다.꼭한번봐주세요</t>
  </si>
  <si>
    <t>안녕하세요어려운부탁들드리고자투자자분들께인사를드리게되었습니다.직장인이고급여는연봉기준3,400만원정도됩니다.결혼을하고아내와두식구생활할때는저혼자벌어도그럭저럭생활은되었는데집장만하는데너무무리를한건아닌지현금의여력이없게되었습니다.아이가생기고이제유치원에가게됩니다.육아비용과생활비등등지출이많아지게되어자금사정이좀어렵게되었습니다.이제아내도일을하려고준비를하니곧사정은좋아질겁니다.당장의생활자금이필요하게되어어려운부탁들드립니다.다음달에집안에이런저런행사가있어자금이필요하게되었습니다.직장의상여금지급월이다음달이라서그때까지어떻게든버텨보려고했는데좀어렵게되어서카드대금도그렇고생활자금도좀버겁네요.저를믿고투자해주신분들께신의를져버리는일은없습니다.바쁜시간끝까지읽어주셔서감사합니다.</t>
  </si>
  <si>
    <t>상환은급여일이21일이기때문에25일로정했습니다.정해진날짜에자동이체를등록하여하루도지연이되는일이없도록하겠습니다.믿고투자해주신분들께피해가가지않도록약속꼭지켜드리겠습니다.꼭난관을극복하여저또한다른분들께베풀어가며살아가겠습니다.감사합니다.</t>
  </si>
  <si>
    <t>부모님의대출상환돕고자합니다.</t>
  </si>
  <si>
    <t>부모님대출상환하시는데도움드릴려고대출신청합니다.근래에목돈을마련해서한번에갚아야되는거라150만원을구합니다.어느정도상환하였는데,조금모자라서이렇게투자자분들께도움을부탁드립니다.^^</t>
  </si>
  <si>
    <t>제월수입은220만원이구요,현재계약직+프리랜서로일두가지하고있습니다.작년말까지다니던회사에서외주일을하나하구요,내근하는직장한군데있습니다.함께하는가족들의수입으로도움을받고있기때문에월고정지출이있지만,매월카드값상환과월세,그리고현재받을대출금을갚는데에는어려움없습니다.제가내는매월고정지출이카드값포함대략100~120만원가량됩니다.나머지지출금은부모님과동생이대신하고있고,월15만원의대출상환금은무리없이해결할수있습니다.심사에필요한서류들은머니옥션에전부제출한상태입니다.투자해주신돈은문제없이잘상환해드릴것을약속드립니다.</t>
  </si>
  <si>
    <t>아직월급일전이라받아보진못했찌만..5월급여는6월달에나오고급여일이25일이예요.115만원정도에상여금300%입니다.맞벌이부부고(2달째..)부부합산소득은약300만원정도됩니다세전이구요회사는사원이200명정도의중소기업이고신랑버는걸로생활하고제가버는건빚상환하는데쓰기로한거라상환하는데크게문제되는일은없습니다.급여일도부부모두25일이라1일정도상환날짜해두면돈없을기간도아니라믿고밀어주셔도됩니다.아..신용등급이안좋아진건저희둘째가6개월인데11월말생입니다.전세자금대출700만원국민은행에기금대출쓰는게있는데월이자2만5천원씩나갑니다.그걸아이낳고몸조리하러집에있지않고다른데가있느라12월1월2월연체됐더니8만원가지고연체자등록을하더라구요ㅡㅡ그러고나서9등급&amp;#46124;던게저러네요..이미엎지러진물이고..그이후엔다른문젠없습니다.</t>
  </si>
  <si>
    <t>시어머니병원비로자금이필요합니다</t>
  </si>
  <si>
    <t>시어머니병원비로자금이필요합니다.병원비가많이들어가저도2달전부터직장에다니고있읍니다.심장병으로병원에다니시는지라돈이많이들어가네요.머니옥션에급할때두번대출받아잘상환하고이번에재대출에관한메일이와서도움을받고자신청합니다.</t>
  </si>
  <si>
    <t>남편은직업군인으로월평균300만정도저는다음달까지수습기간으로105만원이후120만원월급에둘다수당으로평균월30만원정도받습니다.매달상환금내는데는문제가없습니다.머니옥션에서도성실완납자로인정된사람이니믿고투자해주세요.감사합니다</t>
  </si>
  <si>
    <t>다시신청합니다~~꼭봐주세요~~!!</t>
  </si>
  <si>
    <t>작년에머니옥션대출받아서지금까지연체한번없이잘갚구있습니다.제가회사를옮긴지3개월정도됐는데급여일자가25일에서5일로바뀌는바람에상환계획에차질이좀생겼습니다.그래서머니옥션에도움을한번더요청하고싶어서이렇게글을올립니다.급여는한달평균250정도되구요~~월대출상환액이110정도되네요...여러분들이투자해주신다면성심성의껏상환해나가겠습니다.</t>
  </si>
  <si>
    <t>현재토목엔지지어로정규직근무하고있으면월수입은250정도됩니다.현재부채는저축은행1000만원(월상환액30),캐피탈300(월상환액30),대부업체600(월상환액25만).머니옥션500(월상환액25)정도됩니다.총110정도되네요.이번에대출받게되면월15만원정도씩만상환하게되면제가생활하면서대출금갚는데는전혀문제가없을것입니다.투자자여러분들잘살펴보시고저에게꼭투자해주십시요...실망시켜드리지않겠습니다.~~~^^감사!!</t>
  </si>
  <si>
    <t>이사하면서지인에게빌린돈상환과생활자금등에쓸려합니다.</t>
  </si>
  <si>
    <t>음식점과체육관을운영하고있고음식점월평균1800만원~2000만원이상되고체육관도많치않지만고정적수입이잇습니다.서류심사완료하였고음식점카드매출최근3개월치서류심사팀에보내주었습니다.연체없이잘상환하겠으니적극적인투자부탁드립니다.참고로저는농협마이너스통장대출1000만원.국민카드론500만원정상상환중.새마을금고저금리사업자5년뒤상환500만원대출.롯데카드론400만원분활상환중이고여위드캐피탈300만원분할상환중그리고머니옥션작년500받아서연체없이정상상환중입니다.멋모르고주식해서그동안벌은것까먹고지금은엉뚱한짓안하고열심히하고있는사업잘되게뛰고있습니다.많은투자부탁드립니다.</t>
  </si>
  <si>
    <t>성실한거래를투자자님들께약속드립니다</t>
  </si>
  <si>
    <t>2살,3살자녀를두고있구요..아직아내와결혼식을올리지못하고혼인신고만되어있습니다..이번에아내의소원인결혼식을올리려고하는데요..예식의부족한금액을머니옥션에서대출해보고자신청합니다</t>
  </si>
  <si>
    <t>지금맞벌이로상환에는문제없구요..기대출이있는데연체없이잘사용하고있습니다.저를믿고투자해주신투자자님들께성실한거래로보답하겠습니다~</t>
  </si>
  <si>
    <t>다시도전합니다..마지막기회가될것같습니다</t>
  </si>
  <si>
    <t>심사완료후에자동유찰이되어서다시도전합니다.연초에고모에게빌린200만원을예정보다빨리갚아야할상황이되었습니다.엄마에게말씀드리기도죄송하고해서제스스로의힘으로갚아보려고합니다.그리고대부업체에서받은200만원도같이상환을하고싶습니다.매월이자만내고있어서되도록빨리중도상환하고싶습니다.</t>
  </si>
  <si>
    <t>매월평균적으로250만원의급여를받고있습니다.기본적으로나가는고정비용으로는*보험료(통합보험,연금저축,국민건강보험료)-42만원*우리은행마이너스통장이자-10만원*한국IB금융대출이자-7만원*카드론월결제금-20만원*주유비-약10만원내외*핸드폰요금-10만원(개인휴대폰과회사PDA2대)고정적으로나가는비용을제외하고는대부분엄마에게맡기고있습니다상환일도급여일인15일에맞추어서절대연체되지않도록했습니다.이번에도유찰이되면당분간안된다고하네요..투자자분들의투자기다리겠습니다..그리고성실한상환을꼭약속드리겠습니다...</t>
  </si>
  <si>
    <t>오랜기간대부업체이용중이자를줄일려고합니다.</t>
  </si>
  <si>
    <t>현재군에서24년간상사로복무중대부업이용이자부담을줄일려고합니다.년봉은4700만원정도대부업체상환도연체없이갚아가고있는데조기상환코져대환대출을신청합니다.아내도년1500만원정도수입이있습니다</t>
  </si>
  <si>
    <t>항상좋은일만있기를....고금리상환할수있게도와주세요..</t>
  </si>
  <si>
    <t>안녕하세요.^^.머니옥션회원님들무더운날씨에건강들조심하세요..우연한기회에머니옥션을알게되어서이렇게인사드립니다.다름이아니라,5년정도이직장을다니다가작년겨울에제가이공장을인수하여열심히운영하고있는아줌마사장입니다.사업자는올1월에등록했구요..사업하다보니생각지도않은돈들이소소하게들어가서고금리로HK저축은행,롯데캐피탈.사금융을쓰게되었습니다..이유는지금제가인수한공장사장님에게8000만원을공증받고투자를했어요작년에펀드가하락해서해지하고은행대출3000받고모아둔재산이랑해서투자했어요제날자에이자를못넣어서은행건에연체을25일정도하는바람에신용등급이내려갔어요.일부받아서다갚고마이너스대출300은남아있어요나머지금액에대한부분액은공장으로인수받았죠.그래서캐피탈.저축은행.사금융에자주신용조회를하다보니제신용등급만하락하네요.그래서투자님들에도움을받아서다정리하구신용을쌓아서.은행이나신.보같은데로갈아탈려구합니다..저에게도움에길을열어주십시요.그래서저도투자자가되어서여러분들과같이힘을모아조금만힘을보태주면일어설수있는분들에게도움을주고싶습니다..긴사연읽어주셔서감사합니다..</t>
  </si>
  <si>
    <t>상호명:대한철망휀스산업사업장은포천시에있습니다인원수-저포함5명(책임관리자1분.용접공2분.보조1명)바쁠때는일당도쓰고제가보조도하면서다같이해요업태및종목:(구체적으로)-휀스(담장울타리)제조업체입니다..원파이프와철망을구입해서공장에서제작하여분체열처리도장하여서시공까지하는일입니다..주로전원주택.공장.유치원.관공서등등많이곳에설치합니다.전초보사업가이지만5년이상다닌회사이고거래처랑직원들은전에다닐때같이하던사람들리라호흡도잘맞아요..글구저희영업은홈페이지및카다로그로대리점및인맥으로하고있습니다월매출(현재)-1800~2300만원//자재비.인건비.공과잡비빼구...순수익금(300~400정도)집생활비-150만원캐피탈과..저축은행.그외산와머니(이자+원금)-70만원그외보험약간대출및마이너스대출이자-20만원그외생활공과잡비해도70~100정도는여유가되구요고금리를갚을거닌까더여유가생기네요..열심히하여연매출10억이상이제꿈입니다..투자님들실망시키지않을것이며,여심처럼꼼꼼하게재무설게하여성실하게갚겠습니다.열심히살수있게도와주세요..^^항상좋은일들만있기를.....^*^</t>
  </si>
  <si>
    <t>꼭큰도움부탁드립니다~!!!</t>
  </si>
  <si>
    <t>기존대출받은금액이있지만~개월수를너무길게해서빨리상환이되질않네요..대출목적은남동생이자영업을하는데,아는분한테일수를빌려서사용하고있어서그거갚아주려고합니다..500만원이었는데,이달급여받은걸로200만원정도는있구여...이곳에서300만원정도도와주시면갚아나가는데는정확하게연체없이갚을수있습니다...월급여는4백만원이상이고,9월에보너스달도있습니다...신용등급은왜낮을까하시겠지만,인터넷으로사금융쪽조회기록수가많아서좀처럼신용등급이올라가질않네요...연체없이입금가능합니다~!!!휴가기간에좀처리되었음좋겠습니다,꼭잘해결될수있도록부탁드립니다~!!!</t>
  </si>
  <si>
    <t>매달25일~연체없이정확하게상환가능합니다~!!!좀더빨리상환하기위해서6개월납으로했으니꼭도와주세요~!!!</t>
  </si>
  <si>
    <t>제자신을걸고부탁하겠습니다</t>
  </si>
  <si>
    <t>안녕하세요?&lt;&lt;대출목적&gt;&gt;저는현재내년3월에시행될1차경찰공무원시험준비생으로서직장이없는상태이나저의상환여력을충분히고려하여현재사용중인캐피탈에대한상환과지인으로부터빌린소액자금을갚으려고이렇게신청하게되었습니다.현재사용중인캐피탈의경우우수고객으로선정될만큼연체없이잘상환중이며향후공직을준비하는상황인지라신용보고서를제출해야되는경우를감안하여혹시라도어떠한불이익이될까싶어빠른시일내처리하고자하는마음과얼마전지인으로부터급히소액을융통하게되었고지인역시어려운상황이기에나름대로신중히고민하다가이곳을찾게되었습니다.사실이러한상황으로집중력이많이저하된상태입니다.저의집중력을만회할수있도록도와주세요..대출금목적및매달지출내역에대한세부사항은아래와같습니다.*대출금목적-캐피탈:300만(초기대출금액),240만가량(원금기준현재남은잔액)-지인으로부터융통:70만(대출금300만중캐피탈240만원상환후나머지60만원과부족한부분은현재보유현금중에서충당할예정이구요,제가정말간절히필요할때융통해주셨기에이자까지는아니더라도5만원을알파하여지인에게돌려드릴계획입니다.)*매달지출내역-주거생활비용:11만(주거생활비용으로휴대폰요금과공과금외식대는주로대학가식당을이용하며도서관이나독서실을이용하기에자택에서머무를시간은거의없구요당분간기타비용이지출되기란드물것으로사료됩니다.)-금융상환:14만(캐피탈)(당월에는캐피탈외신용카드현금서비스사용으로18만정도더소요될예정입니다.)-교육비:13만(현재공부하는과목중'형사소송법'에약한지라단과로매달8만원에수강중이구요,문제은행으로5만원지출중입니다.)&lt;&lt;상환계획&gt;&gt;직장은없지만현재보유현금60만원과시험합격시까지공직자인친오빠로부터매달50만원의용돈을받고있구요,물론부족한부분까지충당해주겠다고했고향후제가받은만큼돌려준다해도받지않을오빠겠지만이렇게제미래를위해아량곳하지않고투자를하는데꼭합격해서당연히갚아야하는부분이구요,목표가뚜렷한만큼내년1차시험에반드시합격해야겠지만만약불합격시취직을하는방향으로고려중입니다.취업난도어려운데어찌취직을장담하느냐구요?선배중이노비즈인증을받은IT관련벤처기업을운영하고있기에혹목표를이루는과정에서어떠한착오가발생한다면저는이곳으로취직을할생각입니다.굳이여기가아니더라도중소기업으로취직하는데무리는없을것입니다.대출원금및이자를포함하여36개월원리금분활로매달13만정도상환하는데무리는없을것으로사료됩니다.최대한신뢰를얻고자사진도첨부하고싶으나혹시라도제가이렇게대출받는과정에서가족이나주위지인들이알고실망할것에대한걱정때문에올리지못했습니다.하지만그외다른정보나의문사항이있으시다면성의껏알려드리도록하겠습니다.저그동안열심히살아왔구요앞으로도물론게을치않고남에게해가되지않게열심히살려고노력중입니다.무엇보다경찰을준비하는만큼타인과의신뢰관계를우선시할것입니다.부디이러한제심정이투자자님들께통하여제가하고자하는일이거듭날수있도록간절히부탁드립니다.이렇게어렵사리대출을받는만큼투자자님들께결코신의를저버린다거나상환과정에서어떠한착오가발생하지않도록하겠습니다.부탁합니다.건강하고따뜻한연말연시되세요..</t>
  </si>
  <si>
    <t>급히필요합니다</t>
  </si>
  <si>
    <t>결혼준비하기에가전제품및이러저러한것좀사야는데모자라서요</t>
  </si>
  <si>
    <t>3개월내로돈이생기므로3개월이내에갑겠습니다</t>
  </si>
  <si>
    <t>낮은금리로가라타려고합니다.</t>
  </si>
  <si>
    <t>환승하려고합니다,낮은금리로가계부담을주려보려합니다.여지겄연체한번하지않았읍니다.환승하려고여기저기알아보느냐조회건수가많아등급은등급대로떨어져이곳에신청해봅니다.여지겄연체한번없었읍니다.앞으로도그렀겄이고요.목제관련일하고있고요직장도안정적입니다.집사람도일을하고요.첫단추를잘못껴서금융권에서대출도안되고참...빨리고금리에서벗어나고싶읍니다.도와주십시요.12개월상환도고려중입니다.</t>
  </si>
  <si>
    <t>사금융정리하고싶습니다.회사정규직신용자신있습니다</t>
  </si>
  <si>
    <t>높은이자로사금융을사용하고있습니다.투자자님들의도움부탁드리겠습니다.</t>
  </si>
  <si>
    <t>전직장인이고급여는190만원에사대보험가입되있으며실수령액이178만원정도됩니다.보험도들어가는것이없고178만원받으면70만원조금넘게사금융에퍼주고있습니다.일하는곳은공기업에자회사에서일하고일한지는5년차들어가고있습니다.올해재계약이&amp;#46124;는데3년재계약입니다.짤릴일이없이계속연장되는직업입니다.2년안에갚고높은이자를자랑하는사금융정리하고싶습니다ㅠㅠ사금융3년을사용한사람입니다.3년동안연체한번없었습니다.성실하다고하지만집안일때문에어쩔수없이사금융을사용하게되었습니다.투자자들의많은도움부탁드리겠습니다.</t>
  </si>
  <si>
    <t>학력이고졸이라서요즘사회생활범위가축소된듯하여사이버대학이나방송통신대를다니고싶어서대출을신청합니다</t>
  </si>
  <si>
    <t>신용카드연체는아니오나현금서비스받은기록이은행상기록이나오기에카드대금을정리할려고이렇게신청하게됐습니다.</t>
  </si>
  <si>
    <t>급여가25일입니다.매달1일상환하고24개월로상환예정입니다.</t>
  </si>
  <si>
    <t>현제과조회로인해서대출이안되는상황이라이렇게경매올립니다.사금융상환및생활자금이급히필요합니다.부탁드립니다.</t>
  </si>
  <si>
    <t>매월5일날월200이상급여가들어옵니다상여금받을때원금상환조금씩할꺼구여자동이체로연체없도록상환할계획입니다.</t>
  </si>
  <si>
    <t>믿음으로대출부탁드립니다!</t>
  </si>
  <si>
    <t>안녕하세요?대출이필요하여이렇게의뢰를합니다.저는30살(79년)의서울에거주하는직장여성입니다.현근무중인회사는이직한관계로2007년11월19일에입사하여재직기간이짧으나,연매출액1,000억에2년뒤주권상장을목표로하고있는건실한회사라저의남은직장생활을이곳에서계속할예정이라앞으로이직이나퇴사에관한걱정은없어도됩니다.지금신용상태가좋지못합니다.과거에대출을알아봐주겠다는전화에무자비로의뢰하여등급이떨어졌고,정작대출이필요할때는떨어진등급때문에사금융으로대출을받을수밖에없었습니다.지금현재사금융3곳에450만원,월상환총20만원정도이며위의금액은성실히변재하고있습니다.제가필요한300만원또한성실하게변재할것이며,앞으로시간이지나재직기간도길어지고,연채없이채무도변재하여등급도올라가게되면이모든빚을깨끗이청산하고새로운인생을살것입니다.그러니그때까지저를믿고기회를주십시오.그리고저의수입및지출내역을요약정리하자면..월급여152만원통장수령(세금공제후금액이며,연봉2,000)/구정,추석때약간의상여있음그중사금융3건(러시앤캐쉬월8만원,산와머니월12만원,유아이크레디트월8만원)을변재중씨티파이낸셜월12만원씩성실히변재중핸드폰비매월3~4만원용돈및생활비가그외로사용되고있습니다.앞으로300만원은월200만원씩24개월로변재계획중이며신용이좋아지면일시에깨끗하게중도상환할것을약속드리며,그예상기간은올해가을정도입니다.저의이러한생활과상환계획을믿고도와주시길다시한번부탁드리겠습니다!!</t>
  </si>
  <si>
    <t>마지막남은캐피탈대출상환하고자합니다.</t>
  </si>
  <si>
    <t>처음에머니옥션에서대출받았을때는신용등급도낮고높은금리때문에허덕이면서줄지않는원금을보고한숨쉬곤했습니다.하지만현재는머니옥션에서받은두번의대출로인해부모님께도부담을덜어드릴수있게되었고,작게나마신용등급도상향될수있었으며매번줄어가는원금과이자에힘이납니다.그리하여마지막으로남은캐피탈대출을상환하고자다시한번환승론신청을합니다.제신용등급에비해낮은금리라는건잘알지만당장큰불을끄고자높은금리를제시해대출을받기보다제가갚을수있는능력안에서체계적으로대출받아연체없이상환하는것이더효율적일것이라판단해서선택한금리입니다.마지막입니다.연체는현재까지단한차례도없었지만연체없는상환으로꼭보답해드리겠습니다.</t>
  </si>
  <si>
    <t>2009년8월부터급여가인상조정되었습니다.한달에받는급여는1,490,000원정도입니다.현재상환하고있는대출은씨티,머니옥션2건해서총3건입니다.씨티는월43만원,머니옥션은월17만원,32만원씩상환하고있습니다.제급여중에서대출금상환외에사용하는신용카드요금,휴대폰요금을제외한가사비용의지출은전혀없고대출상환만하고있습니다.기타생활비는부모님이도움주고계십니다..어떠한경우라도연체없이상환해서완제하도록하겠습니다.마지막으로꼭한번만도움부탁드립니다.</t>
  </si>
  <si>
    <t>고소득투자설명회</t>
  </si>
  <si>
    <t>3개월전에급해서남자친구가돈을빌려주었습니다.고등학교때에집은이혼을해서여동생저엄마이렇게가족이고제가혼자외부에서독립적으로살고있긴하지만가장이나마찬가지인데엄마께서사금융권에서돈을저희몰래돈을빌리시고는경기의악화로인해불입이힘들어져상환을제때못하고있던걸알게되었습니다워낙에고리대금식인이율이고고등학교때부터지금까지동생과저때문에생활고에생긴빚이기도하셨을꺼라생각되서제가1000만원중에300을친구에게빌리고나머지는제가모았던돈과다른지인들을통해빌려서어찌어찌만들어보내주고나서최근정부지원자금으로9월6일농협에서저신용자대출을300만원받고지난달급여와지지난달급여를쪼개전부나머지를갚고지금은베프160만원과전남자친구돈300이남아있습니다처음에는안줘도된다고했습니다그렇지만지난달초헤어지고나니..고리대금업자보다더불량합니다저는2003년에다니던회사에서월급이5개월연체되고당시사용하던카드들의한도가카드대란으로불리는사태에빠지면서일시에없어지는바람에자금의흐름이막히고그와중에2003년도에대학에들어갈당시에학자금대출받을걸변제하지못하여개인신용불량자가되었고그이후에신용회복위원회를통해변제하다가2008년5월에남은금액을전부변제한후아직도신용등급은10등급밖에되질못합니다.이자율은제가등급이낮아서리스크가있다고생각하시는분들을고려하여남들보다조금더높은이자율을제시합니다캐피탈이되었다면36%정도되더라구요...신용등급만봐서는사실제가금융권에서는돈을빌려주기불안하신게당연하다고생각합니다이싸이트는한5개월전쯤에버스라디오에서김미화씨의프로그램에서접한후에가입을하게되었구요.가끔들여다보며세상에이렇게따듯한싸이트도있구나하는생각이들었었습니다물론투자의목적이긴하지만신용등급낮은저희같은사람을나라에선구제해주질않지않습니까....머니옥션밖에없어서머니옥션에글을올립니다.지금은헤어진사람을원망할수는없는일입니다갚아주고마음편히누워서자고싶고....추석이있어서명절앞뒤에는오히려인사해야할비용은많이드는데급여가다른달보다적어서나머지는생활여유자금으로다음달더많은돈을버는데사용하고자합니다</t>
  </si>
  <si>
    <t>신용등급은좋질않고정확한월급을따박따박받고4대보험이된직장을다니면좋겠지만저는영업을하고있는사람입니다그렇지만지점내에서실적은좋은편이구요최소150만원-800만원을받았었구요일년이지나서지난년도에쌓여진적립금이10월부터는100만원이상나올예정입니다그외에도15-150만원이상꾸준히투잡을하는곳에서돈이들어옵니다25일일월급일이므로혹시모를것에대비하여1일에자동이체신청해놓을꺼구요조기변제예상할수있습니다그리고농협에서받은300만원은1년거치구2년상환이고다음달6일부터첫이자가16000원정도씩나가는데농협통장에미리일년치이자를넣어놨습니다500만원대출되면두달치이자와원리금예약이체신청해서연체없이미리미리한달여유있게처리될수있도록할예정입니다---------------------------------------팩스로일단주거래은행에서일년간거래내역보냈구요통장에나온카드거래내역들은제동생카드를엄마와제가사용하는데그것을이채한내용입니다주민등록등본.초본보내드렸구요통신업체대금결제한거보내드렸고주거래은행으로투잡하는월급은들어오지않으므로월급내역서를보내드렸구요그렇게보내놓았습니다제가증빙할수있는모든내용은전부성실오픈해드리겠습니다그리고월소득은250이라고적었습니다만보통은그이상일경우가많습니다안정적인투자되실것을약속드리구요고소득투자의기쁨을누리시길바랍니다!!</t>
  </si>
  <si>
    <t>소액꼭부탁좀드립니다</t>
  </si>
  <si>
    <t>컴퓨터A/S를하고있는데일하는데좀급하게필요해서여빠르면20일늦어도한달이면상환할수있습니다</t>
  </si>
  <si>
    <t>사업장내인테리어보수를위한비용입니다사금융이좀과다해있지만이?까지연체업이잘갑아나가고있읍니다그리고대부분이작년2월~3월사이에Pc업그레이드를위해서받은거라서대부분많이상환돼었읍니다많은도움부탁드립니다</t>
  </si>
  <si>
    <t>지금현재앞니2개가심하게마모되어서임플란트혹은라미네이트를시술해야하는데치과비용이워낙비싸다보니제가가지고있는돈이많이모자라네요앞니가그렇다보니사회생활하는사람으로서외관상으로도그렇고시급한상황이네요.상환은걱정안하셔도됩니다다음달부터기본월급에상여도두달에한번꼴로있고지금까지한번도대출금에관해서연체한적없습니다어렵게빌려주신건데성의있게갚아야한다는게제생각이고요.그러니믿고빌려주시면감사하겠습니다.</t>
  </si>
  <si>
    <t>자신있읍니다</t>
  </si>
  <si>
    <t>현재화장품및향수도소매업체에서영업관리를하고있으며2000년8월에식당을하다망하여광고보고화장품영업을하다가팀장으로승진그후2002년에직접회사를차려서하다가경영능력부족으로2007년5월에실패를하고2007년6월에현회사에영업관리차장으로픽업되어월200만원을받고일하고있읍니다저희계통은출근시간이12시에서퇴근시간이저녁22시이후인데이번에출근시간이9시퇴근시간이저녁7시로변경되어서저녁시간이많이남아서제가아는루트를통하여각종명품향수및화장품들을싸게구입하여각종룸및노래방바등을영업하려합니다제가사업은능력부족으로망했지만영업적인능력과팀장으로써영업사원관리는주위에인정받아서현회사에팀장으로일하고있는상태입니다애기도점점커가고시골집담보로대출받아서다시사업을하는것보다월급받으면서저녁에혼자영업하는것이더알차고안정있읍니다여러분들월최저150이상은더벌수있읍니다실패할수없는일입니다믿어주십시오...</t>
  </si>
  <si>
    <t>동생월세보증금지원</t>
  </si>
  <si>
    <t>동생이월세를옮겨가야하는데돈이부족한상황입니다.집사람은시댁에돈들어가는것을그리좋아하지않는상황이며,월급은고스란히집사람에게갑니다.비자금안만들어놓은것이후회됩니다.크진않은금액이나,집사람눈치가보여은행대출까지받고진행하기어려워부탁을드립니다.</t>
  </si>
  <si>
    <t>매달초에회사식대가15만원씩현금으로지급됩니다.상환일도맞춰서5일로설정해놓았습니다.</t>
  </si>
  <si>
    <t>관심있게한번만검토해주세요</t>
  </si>
  <si>
    <t>대부업체를이용중입니다.이제결혼했고남편몰래갚고있는데집도장만해야하고이제신용도도올려대출도받아야하고앞이깜깜해서신청해봅니다...저좀도와세요.</t>
  </si>
  <si>
    <t>절대절대연체되는일은없습니다...</t>
  </si>
  <si>
    <t>어머니병원비때문에급한마음에사금융을이용하게돼어고결국신용등급하락으로돌아와읍니다이번대출을받아사금융정리하고신용관리할려고합니다</t>
  </si>
  <si>
    <t>현재대출현황및싱환현황은시티은행2,900만원대출월48만원납입현재2,390남음신협300대출월11만원납입현재273만원남음바로200만원대출월13만원납입현제97만원남음원더풀200만원대출월12만원납입현재37만원남음러쉬100만원대출월8만원납입현재45만원남음산와200만원대출월15만원납입현재70만원남음국민카드론300대출월12만원납입현재57만원남음연봉4,00만원월대출금상환으로나가는금액120만원정도입니다이번대출받아서사금융정리할려고합니다많은관심부탁드려요연체절대안시키고여유돼면일시상환도생각중입니다..</t>
  </si>
  <si>
    <t>성실상환과안정적인고수익을약속드립니다!!</t>
  </si>
  <si>
    <t>현재PC방을7월22일에오픈하여운영중입니다오픈하기전저축은행에있는700만원의부채가있었습니다.매달20만원가까이되는이자를내는게아깝고현재신용등급으로한군대에대출을묶는것도불가능하고신용조회하고그러는금융사보다는머니옥션에서도움을받는것이좋다고판단되어이리로오게되었습니다..^^여기에여러분의도움으로매달상환하고싶습니다.현재PC방운영은잘되고있는상태이며지역은경기도성남입니다.역세권이라매출은52대기준으로한달1600정도나오고있으며종업원4명에순수익600정도나오고있습니다물론아버님께빌린돈이있어300-400정도는갚고있지만제가가져가는돈도200이상입니다.</t>
  </si>
  <si>
    <t>매월정산하여15일에에누리없이입금하도록하겠습니다^^앞으로PC방을2년정도운영하고현재제PC방이름으로된여러지점을내주고있는상황이라2년정도성실히상환하고싶습니다월수익대비10프로정도의상환이므로부담은많이없으니여러분들의많은도움부탁드립니다!</t>
  </si>
  <si>
    <t>젊은인생망치고싶지않습니다.</t>
  </si>
  <si>
    <t>도움을받고싶습니다</t>
  </si>
  <si>
    <t>집보증금을올려달라고합니다.</t>
  </si>
  <si>
    <t>집주인이갑자기보증금을올려달라고합니다.이사비용도만만치않고그냥살고있는집이맘에들어계속살았으면하는데프리랜서라대출이쉽지않을것같아기존거래도있고또한신용조회나대출기록이되지않아신용점수도깍이지않기에머니옥션에제일먼저도움을청해봅니다.</t>
  </si>
  <si>
    <t>개인과외를하고있습니다.통장으로들어오는수업료와그냥직접수령하는수업료를합하면대략650만원~700만원정도됩니다.(통장에개인이름으로들어오는돈이대략530만원정도됩니다.)그중월세50만원과매월나가는곗돈140만원보험료35만원카드값200만원정도머니옥션매월상환금72만원을빼면150만원이상의여유자금이생기므로상환은충분히할수있습니다.</t>
  </si>
  <si>
    <t>운영자금및생활자금</t>
  </si>
  <si>
    <t>상환능력있습니다</t>
  </si>
  <si>
    <t>대출목적은사업목적이며희망금액은250만원입니다.현재회사원으로일을하며영어교육관련책자를집필중입니다.중국에있는친구와동시진행중이며거의완성단계입니다.영어집중화교육에맞추어도시가아닌지역에서할사업이므로호응도가있고앞으로비젼이있습니다.책자를만드는작업이있기에출판비용이들어갑니다.그에따른인쇄비용과인터넷개설비용이조금들어갑니다.또한저는현재고등학생영어과외교육을하고있어상환하는데는아무런문제가없습니다.현재역시어떠한연체도없습니다.배우자역시교육공무원이기에상환에있어서는크게문제가되지는않을것입니다.현재저는230만원을통장으로수령하고있고과외비로는고등학생과중학생을가르쳐서그외수입은150정도됩니다.저의대출금액을투자해주신다면상환은바르게할것입니다.</t>
  </si>
  <si>
    <t>3개월전에고금리사금융400만원을쓰고있습니다.금리가너무높아서환승하고싶습니다.</t>
  </si>
  <si>
    <t>급여매달20일수령합니다.지금까지항상급여일에대출금부터가장먼저입금해왔습니다.매달납입날짜이전에입급을해왔습니다고정급여160만원중에50여만원은여유가있습니다.</t>
  </si>
  <si>
    <t>사금융에빌린돈들을한번에정리하고싶습니다.</t>
  </si>
  <si>
    <t>저는고정적인수입이있는교사입니다.집안일로인해사금융을받게되었는데,이자와원금을함께상환하고있습니다.그런데이자가너무많아부담스럽습니다.매달100만원씩지금도사금융에갚고있는데,그걸좀더이자낮은곳으로갚고싶습니다.도와주십시요.</t>
  </si>
  <si>
    <t>현재사금융3곳을쓰고있습니다.한달원리금으로40만원정도상환하고있는데.넘이자율이쎄서좀더저렴한이율로갈아타고싶습니다.</t>
  </si>
  <si>
    <t>1.직업:8급공무원,2.나이:35세,3.연봉:3000만원,재직기간:6년2개월4.성별:남현재저의부채는은행권(담보1000만원,신용1000만원)이며,사금융은1.산와:300만원(280만원)2.스타:200만원(200만원)3.원더풀:250만원(250만원)입니다.사금융으로한달에원리금으로나가는상환금이40만원가량됩니다.현재저의소득이월250만원정도로은행권은20만원정도상환하고사금융으로40만원씩상환하고있는데사금융을대환하여위의월48만원씩상환하여도월180만원의여유액이생겨서대출금을연체할걱정은없습니다.저는빨리사금융을대환하여좀더저렴한이자로갈아타빨리상환하고싶은생각입니다.여러분들이좀도와주시면연체없이잘상환하겠습니다.</t>
  </si>
  <si>
    <t>유찰되어다시올려봅니다.일수에서벗어나게해주세요</t>
  </si>
  <si>
    <t>안녕하세요?몇일전올린글에관심갖어주신분들감사드립니다.유찰되어다시올려보네요현제300만원정도는캐피탈사에서빌려서매꾼상태입니다.이제400만원정도남아있네요..부탁드리겟습니다.남편이사업하다실패해서사채(일수)가1200만원정도있습니다.작년9월부터해서남편이조금씩조금씩빌린것이그렇케되었네요...3달기한을주고하루에몇만원씩..사실나가는돈은18만원정도되네요...계속부족할때마다빌리다보니눈덩이처럼불어났습니다.제가대출을받아서어느정도는매?지만..턱없이부족하네요..매일매일돈을값다보니생활도힘들어지고..사는게사는것같지가않아요..애기도키워야하고벌이는한정이되있다보니..너무너무힘들고지쳐서이렇게글을올려봅니다.저는현재약국에근무하고연봉은1200이않됩니다.남편은하루에10-20만원정도를벌고요..잘번다고하시겟지만하루하루일수를주고나면남는건천원짜리몇장..정도..어떨때는애기먹일분유값이없을때도있어서울기도많이울었답니다.이곳에서낙찰이되어돈을빌려쓰게되면충분히값아나갈수있습니다.투자자님들사채일수에서벗어나게도와주세요..간절히부탁드립니다.</t>
  </si>
  <si>
    <t>단기상환자금</t>
  </si>
  <si>
    <t>자동차사고관계로급하게목돈이필요하게되어신청했습니다.현재머니옥션에서200만원대출을하여39%이율로7개월째연체없이사용중입니다.많은입찰부탁드립니다.</t>
  </si>
  <si>
    <t>현재은행권에서이자18만원가량이출금되며머니옥션대출로20만원가량나가고있습니다.현재급여로충분히상환가능한금액으로연체없는거래가능합니다.</t>
  </si>
  <si>
    <t>자금이필요해요.</t>
  </si>
  <si>
    <t>다시한번신청하게되네요.반려자가생겨이것저것준비할것이많습니다.내년초에계획인데다시한번인연이되어서로가만족할만한결과를가졌으면좋겠네요.</t>
  </si>
  <si>
    <t>14년넘게직장을다니고수입은180정도되고직장급여외에부수입으로공사를하면서월150~200정도의수입이발생하고금융기관에는한번의연체없이상환하고있습니다.연체없이상환한덕에신용도전보다좋아졌네요.최근에사업상필요해서신용카드를발급했습니다.직장수입으로는적금과보험료금융상환에지출하고부수입으로생활비등을지출합니다.</t>
  </si>
  <si>
    <t>안녕하세요작년12월에머니옥션을통해도움을받았었습니다성실하게상환을하였고마지막1달이남은상태입니다부득이하게집안문제로인해11월말에현금서비스를받았습니다지난1년동안성실하게신용관리를하여신용등급이올랐지만아직은금융권에서대출받을수있는정도가아니라서현금서비스를받게되었습니다.현금서비스이자가이곳을통해대출받는것보다높더군요문제는신용을깎아내릴수있기에서비스상환을위해다시한번신청을하게되었습니다한번신용이떨어지면올리는데많은시간과노력이필요한것을지난일년동안뼈저리게알았기때문에많은분들의도움을받고자합니다.저보다더어려운분들이더많겠지요내년이면40이됩니다저도밑바닥에서벋어나려잠잘거안자고결혼도미루고열심히일하고있습니다.내년엔결혼도하고사람답게살고싶은게새해소망입니다이모든걸가능하게하려면열심히일하고신용회복하는것밖에없는것같습니다.</t>
  </si>
  <si>
    <t>현재한달급여가300정도되고부수입으로400이상들어옵니다은행대출금과기타보험료로300정도나가고한달생활비제외하고300정도여유가있습니다3월부터과장이되기때문에그땐지금보다더여유가생기게됩니다.머니옥션뿐만아니라은행대출금도하루연체없이잘상환했습니다앞으로도지금해온것처럼성실하게상환할것을약속드립니다</t>
  </si>
  <si>
    <t>꼭한번부탁드립니다.</t>
  </si>
  <si>
    <t>대출금의용도:사금융변제와아파트보증금담보대출일부변제제가지금거주하는주공아파트가임대가만료되어5월중에분양을받아야되는데아파트보증금중800을대출을받고있습니다.분양날짜는다가오는데초조해서잠이안올지경이네요만일이곳에서도움의손길을받는다면제가조금가지고있는것과합해서아파트문제를해결하고사금융도깨끗이변제하고싶습니다.돈을한번잘못사용하니정말후회가막심합니다.애초에직장을정보통신부공무원에서시작을하였습니다.그시절여기저기부탁으로잘사용하지도않는카드를여러장가지고있었는데친구의급한요청으로카드몇군데에서현금서비스와대출을받아쓰면서제삶은눈물의나날이었습니다.애초에너무쉽게생각한게잘못이었고결국에는사금융을사용해돈을돌리고그러자나중에는갚아도갚아도감당할수없는지경에이르렀고공무원신분임에도제도권은행은이용조차할수없었습니다.결국에는한번사용하지도못한돈을퇴직금과결혼자금으로상환하고중소기업으로옮겨다시인생을준비하고있습니다저축은행에서대출받은것은원금이자를다달이갚아줄이고있고아파트건과대부업권은조금만도와주시면제가가진조금과합해해결을하고성실히갚아나가겠습니다.복잡했던채무관계속에서도연체없이성실히갚아왔고이제얼마남지않은채무도책임하에성실히갚아마무리하고떳떳한제인생을설계하고싶습니다.조금만관심가지고도와주시면정말감사하겠습니다.</t>
  </si>
  <si>
    <t>다시도전합니다.연체없이잘갚을께요.</t>
  </si>
  <si>
    <t>600좀넘는사금융중에조금이라도저금리로갈아탈려고합니다.신혼인데결혼전에남편몰래쓴사금융이라마음이편하지않아서그래요.월급130받고있고,신랑도150정도받아요.다달이50만원씩이자나가고있고요.5군데중에1군데는거의다납부된상태구요.카드연체있지만카드사랑얘기끝나서한달에15만원씩납부하기로했습니다연체없이잘갚아나갈께요.부탁드려요</t>
  </si>
  <si>
    <t>정말로절실합니다</t>
  </si>
  <si>
    <t>현재사금융사용하는곳대환목적부분입니다</t>
  </si>
  <si>
    <t>월급여에서상환가능하며현재대부업이용부분을상환을하고나서한곳에서이자부분납부가능하며부수입또한있기때문에정말잘갚아나갈수있습니다월급130+50가량이부수입입니다정말절실합니다</t>
  </si>
  <si>
    <t>도와주세요급하게돈이필요합니다</t>
  </si>
  <si>
    <t>제가지금살고있는자취방에보증금을100만원올려달라고하십니다갑자기그런큰돈을구하기가쉽지도않고요꼬박꼬박입금가능합니다전지금롯데에서상담원으로일하구있구요103만원정도가기본급여입니다성과금10만원정도있구요4대보험도들어있습니다꼬박꼬박입금가능합니다한번도와주세요투자자여러분들다음주화요일까지해달라고합니다부탁드립니다여러분의작은힘을부탁드립니다</t>
  </si>
  <si>
    <t>간곡히부탁드립니다</t>
  </si>
  <si>
    <t>고금리금융상환목적으로신청합니다</t>
  </si>
  <si>
    <t>현재고금리를쓰고있는데갚고자신청합니다</t>
  </si>
  <si>
    <t>매달월급이10일날들어옵니다보시는바와같이군인이란신분입니다.매달꾸준히갚겠습니다.연체는신용등급보시는바와같이연체는현재까지한번도없습니다.믿고투자해주신다면절대연체하는일없이갚겠습니다.</t>
  </si>
  <si>
    <t>열심히일해서상환착실히하겠습니다.</t>
  </si>
  <si>
    <t>생활자금이필요합니다...연봉3300이상이고실적에따른인센티브도받고있습니다..당장생활자금이필요한데..기대출이조금있고,,조회건수과다로..다른곳에서는대출이쉽게되질않습니다..열심히상환하겠습니다..투자자님들절대로실망하시는일없도록하겠습니다..한번만도와주십시요</t>
  </si>
  <si>
    <t>매달일일날상환하는날짜인데...그보다하루전에항상입금해놓도록하겠습니다..사금융이아니라서좀이자율을낮게책정하였습니다.매달135,708원씩상환하는것은제게별무리가없습니다...열심히상환하도록하겠습니다..</t>
  </si>
  <si>
    <t>성실한채무이행약속드립니다^^</t>
  </si>
  <si>
    <t>투자자님,안녕하세요^^지난번한번의대출신청이유찰되어다시신청합니다.6월말경까지이사를해야하는상황입니다.이사비용(보증금포함)을좀더보태야하는상황인지라,대출을신청하게되었습니다.</t>
  </si>
  <si>
    <t>저와엄마의수입을합치면세금공제후200만원이조금넘습니다.제가직장을옮기면서5개월의공백이있고이제직장을잡아6월부터는정상적으로수입이생기며일정한지출이가능합니다.생활비로100만원정도지출이되고,나머지금액에서기대출200만원(상호저축은행)에대한비용도지출되고나면,월315,037원,충분히갚아나갈수있습니다^^철없던시절,대출에대한지식이부족한상태에서대출을받으려다,실수로인해조회건수가심하게많아졌습니다.그에신용등급이많이낮아져,은행권대출이힘들어이렇게대출신청을합니다!대출에대한채무이행은정말성실하게할것입니다.믿고도움을주신다면실망시키진않을것입니다.*신용등급과신용평점은한국신용정보'마이크레딧'사이트의제정보입니다.신용보고서와는차이가있어참고로올립니다.</t>
  </si>
  <si>
    <t>안녕하세요..부탁드립니다.</t>
  </si>
  <si>
    <t>안녕하세요..제가사업자로지마켓에서업체쇼핑몰페이지디자인프리랜서로일을하고있습니다.이일을그만두고프리랜서일을그만두고개인홈페이지을만들어서판매하고싶어..예(http://www.star-candy.com)이렇게...광고등네이버.다음야후여러사이트에등록해야되서돈이부족해서이렇게신청합니다.부탁드립니다.자리잡을동안은프리랜서일계속할꺼에요..그리고제가머니옥션에서그전에대출을받아거이상환하고50만원남았습니다.상환늦은적한번도없습니다.</t>
  </si>
  <si>
    <t>머니옥션에서대출도예전에받았었는데..지금50만원남았습니다.10만원..언니결혼선물준비로저축은행에서300빌려이자10만원프리랜서일이라서매주금요일마다돈들어옵니다.총180~200정도되고여..충분히갚을수있어여..꼭좀부탁드립니다.</t>
  </si>
  <si>
    <t>성심성의껏상환하겠습니다.</t>
  </si>
  <si>
    <t>나이는27살이며인천에살고있습니다.제가군대전역하고학교를졸업하고처음으로근무한곳이인터넷쇼핑몰이었습니다.그곳에서일년을일하면서쇼핑몰의기본적인업무를숙달하고그후퇴사를한후프리랜서웹디자인과인코딩하고인터넷쇼핑몰판매자에게상품을판매하기도했습니다.그러다작년말과올해초쯤에무리해서상품을잡고팔아서인지약간의돈이필요해서모아론과카드론으로돈을쓰게됐는데가면갈수록이자가너무쎄다고생각해서이렇게올리게됐습니다.이제라도남들처럼착실히적금이나넣으면서모으는재미버는재미를느끼고싶습니다.</t>
  </si>
  <si>
    <t>프리랜서로컷당상품군별로일당을받고있습니다.인천과서울고정거래처에서한달부가세공제하고163만원수령하고있습니다통신비포함생활비한달30만원정도들어가고있습니다.아르바이트로서울화곡동유통단지에서저녁6시부터아르바이트를하고있습니다.별문제없이돈을갚을수있을꺼같지만이자를생각하면쌩돈나가는거같고돈이한번에들어왔다묶여있는게아니라쫙다빠져나가서미래가전혀없습니다.성심성의껏상환하겠으니여러분들의조그마한관심부탁드립니다.</t>
  </si>
  <si>
    <t>다시한번살기회를부탁드립니다..</t>
  </si>
  <si>
    <t>솔직히적겠습니다..서울에서살고있습니다..어머님명의에집이시구요..3층짜리주택입니다..모든지어머님힘을빌린건사실입니다..그래서이렇게아무렇지않게살았는지도모릅니다..사고치고서어머니가해주겠다다알아서해주겠지..어머니또쓰러지실까두렵습니다..어머님께는걱정하지말라고전에일하는곳에서돈나온다고말씀드렸고나머지는어머님께서보태주시기로하셨습니다이나이먹고뭘했는지모르겠습니다...기대출이700만원있었습니다잘갚아나가다가이번갑자기일을그만두게되어한달넘게연체가되어버렸습니다..계속되는빛도촉에시달리다가이자부분과하루에하루종일협박전화로살기싫을만큼괴로웠습니다..그러면서저희집에찾아오고집에까지전화오고하면서다알게되고어머님께서는충격으로쓰러지시기까지했습니다..어머님께서쓰러지시고저도깨달은게많습니다..한편으론한달한달월급받아모아놓기라도했었더라면갑자기일을그만두게되었더라도상환할수있을문제였는데말입니다..제자신이한심스러웠습니다..이번에어머님도움을받아다상환하고나면여기서빌린돈은정말편하게지금까지받은대출금때문에시달리지않고700만원에서어머님이300만원갚아주시면부담줄이고400만원은제힘으로잘갚아나갈것입니다..이제정신이번쩍듭니다...지금은저희언니가인테리어를하는사람이라서부탁까지했습니다..공사현장에갈때보조쓰지말고절데려가달라고말입니다..전공도그쪽에나왔습니다...그래서언니따라다니며열심히생활하고있습니다...언니가회사에부탁부탁하여2주뒤..이번공사가끝나고나서부턴정식직원으로들어가게됩니다..저열심히살아보겠습니다...기대출있는거모두정리하고새롭게다시시작해보고싶습니다....도와주세요..전에실수를만해하고일만하면서열심히살아보고싶습니다...전에가튼실수는하지않고싶습니다..열심히일해서돈도모을꺼고요..정식직원으로되면첫달150만원부터시작하여점점월급도올라갑니다..여기서빌린돈으로기대출다상환할꺼구요...월급받은돈으로여기서대출받은돈갚으면서열심히돈도모아볼생각입니다...한번만도와주세요...투자자님들..부탁드립니다.......저에게희망한번만주세요...살아갈힘을..아니다시살아보겠다는힘한번만주세요..무릎끓고라고빌고싶습니다..한번만도와주시면열심히생활해보겠습니다...투자자님들부탁드립니다......다른대출업체에의뢰했다가조회건수만올라가고대출이되지않았고..그래서등급도매우낮습니다...조회건수로인해점점등급이낮아졌고..몇번의뢰했다가조회건수만급격히낮아져..등급이낮습니다..그냥지나치지마시고다시한번만기회를주세요..부탁드립니다보조로공사현장에만따라다녀서직장주소전화번호를기재할수가없었습니다..양해부탁드립니다..</t>
  </si>
  <si>
    <t>비록지금은보조로인테리어공사현장에서보조일을하고있는정식직원은아니지만2주뒤공사가끝나면바로정식직원입니다..물론4대보험적용되구요..회사월급날은매달25일이라고합니다..매달25일꼬박꼬박갚아나갈것을약속드립니다...투자자님들..부탁드립니다.......</t>
  </si>
  <si>
    <t>상업용전광판의기능개선에필요합니다.</t>
  </si>
  <si>
    <t>제가운영하고있는상업용전광판의기능개선을위해자금이필요합니다.</t>
  </si>
  <si>
    <t>1.기존채무-차량할부/잔액약400만원/월상환액약37만원-우리은행전세대출/잔액800만원/월이자비용약13만원-국민은행마이너스통장/잔액900만원/월이자비용약9만원-국민은행청약부금담보대출/잔액300만원/월이자비용약2만원-머니옥션/잔액약500만원/월균등상환액약98만원-월원금및이자비용약158만원2.사업종류:실사출력,옥외광고업과상업용전광판운영3.주수입원:실사출력(월300만),인쇄(월200만),전광판광고(월800만)4.고정지출:사무실월세50만원,전광판부착건물임대료월200만원,직원급여월100만+수당,경비50만원5.상환계획:기존채무로인해원금및이자비용이월160만원정도들어가고고정비용이월400만원가까이들어가기때문에상환에어려움을겪지않을까우려하실수도있습니다.월매출액이약1300만원정도로고정비용과채무상환에들어가는비용약600만원을제하고자재비등소모경비를계산하여도월400여만원의수익이나오고있어상환에는무리가없습니다.그리고광고업계가가장호황기인선거가다가오고있습니다.선거철에는광고업계가가장수혜를받는시기입니다.제가지역에서여러영역에서활동하는관계로이번선거에서몇명의후보자의홍보물을제작하게되어있습니다.선거가끝나면일시상환도가능하지않을까생각됩니다.하지만그래서는안되겠지요^^제가6개월전에대출을받으면서투자자로돌아오겠다고호언을했으나세상일이그리만만하지않더군요.하지만하루도연체없이상환하고있습니다.믿고투자해주세요...감사합니다...^^</t>
  </si>
  <si>
    <t>소중한친구로부터신용을잃고싶지않습니다</t>
  </si>
  <si>
    <t>얼마전친구에게급히돈을100만빌렸습니다..이유는..친구들과의친목도모계모임의총무를맏고있는데..모임시걷은돈을귀가시에지하철에서날치기를당했습니다..그래서급히친구에게돈을빌려서통장에입금하게되었고...빌린친구에게갚을날짜가다되었는데돈을마련하지못했습니다...아버님이하시던사업을물려받아서하다가..얼마전에폐업신고를하며그만두었습니다..조그만제조업체였는데제조업체향후미래를봐서손해보기전에그만두는게옳다는판단이었구요...현재는친구체육관이랑새벽에세차장보조..농산물센타등파트타임을하면서직장을구하는중입니다..와이프가고등하교교사지만..상황이이렇다보니..또5월까지크래딧뱅크842점2등급이었는데무직으로대출조회를몇번했더니등급이6등급까지떨어져버렸습니다</t>
  </si>
  <si>
    <t>카드도빚이라는생각에카드를전혀쓰지않구..현재대출금은어디에도10원도없습니다100만원이최저인만큼..파트타임을해서매달10만원남짓은충분히값을수있습니다4년재대학졸업과..품질관리자격증..글구나이등을감안해서직장을구하려다보니생각보다쉽지가않군요...쉬는게몸에베이기전에눈높이를낮춰서라도다음달까지는꼭정식으로취직할겁니다조용히제힘으로해결하려다보니여기에신청하게되었고..아내는고등학교교사이며..거주지및기타등등의조건에서상환은걱정안하셔도됩니다</t>
  </si>
  <si>
    <t>사금융상환하려합니다</t>
  </si>
  <si>
    <t>현재고금리사금융사용중입니다...솔직히급해서빌리기는했지만이자가너무아깝습니다...하루빨리사금융상환해서이자1원이라도아끼고싶습니다...이제맘잡고열심히일해서돈좀모아보고싶네요...많은분들의투자기다리겠습니다....</t>
  </si>
  <si>
    <t>한달에급여통장으로187만원수령하고있습니다이중국민은행대출상환금약50만원을제외한금액은여유가있으니연체없는상환약속드리겠습니다</t>
  </si>
  <si>
    <t>이자6%더올리고다시신청합니다..</t>
  </si>
  <si>
    <t>먼저앞서27%에투자해주셨던분들께감사드리오며,급해서33%로올리겠습니다..결혼자금이급해서올리는겁니다..급여는매달25일나오고요,정확히아침6시2분되면정확히나옵니다..대기업정규직원은아니고프리랜서이고요,현재월급은300~400정도평균(급여통장기준)이고요,영업직이다보니월급말고별도로현금프로모션도한달에두번정도영업소에서겁니다..많이받는분은100만원씩받지만저는저는평균40만원정도받고요,많이받을때는50만원받은적도있습니다..작년12월에처음카드론600만원을받았는데사촌한테4%이자받고2달간빌려주는조건이였고,저는2%에받았습니다..물론4%-24만원을받으려고크레딧뱅크2등급에서6등급으로떨어져서아직도엄청후회하고있습니다..작년12월에카드론을안받았으면처음에대출받을때취급수수료면제라고하고사실카드론은신용에큰영향을안미칠것같았는데엄청나더군요..카드론다시는어떤일이있어도안씁니다..두달뒤에는상환할거고요..저번에27%했을때는투자를안해주셔서너무급한나머지6%올린겁니다..</t>
  </si>
  <si>
    <t>평균300~400만원에다가현금프로모션까지해서최소한달수입은350만원되고요,카드론32만원나가야되고요,57만5천원씩머니옥션상환하겠습니다..저개인적인차비,식대,휴대폰,보험료,카드값모두다해서100만원정도면충분하고요,나머지는생활비로쓰겠습니다.같이결혼할여자도수입이200이상됩니다..남자로서부끄럽지않게여러분돈소중하게생각하고어떤일이있어도하루라도절대연체안하겠습니다..믿고투자부탁드립니다..그리고4월달에보너스있습니다..1년에한번씩영업실적에대해서지금되는보너스로서많이받는분은2000만원정도받지만저는그분에비해서실적이안되서10/1정도예상합니다..</t>
  </si>
  <si>
    <t>급해서요부탁드립니다</t>
  </si>
  <si>
    <t>무릎수술비가필요합니다모아놓은수술비를친정일로미리써서남편모르게필요합니다</t>
  </si>
  <si>
    <t>남편통장을제가관리하고있어서15만원정도는부리없이상환할수있을것같습니다.성실히갚겠습니다</t>
  </si>
  <si>
    <t>소액신용대출신청합니다.도와주세요!</t>
  </si>
  <si>
    <t>대출목적은다음과같습니다현재건강보험공단에과거연체금3백만원가량이있는데이로인해급여압류/예금통장압류/공매처분등의안내장을받고있습니다.현재매월지출되는금액들이많다보니한꺼번에정리하는것이쉽지않은상황입니다.또한계속연체금이쌓이고있어서제가보유한금액과대출을받은금액합산해서연체금을정리할계획입니다.</t>
  </si>
  <si>
    <t>기존대출내역-현재5,800,000만원의대출이있습니다.-매월387,000원씩상환중입니다.-주수입원은영업소득입니다-매월급여는변동이지만최근3개월은월5백만원수령했습니다-매월고정지출내역입니다.*공과금:800,000*월세:600,000*대출금:387,000*교육비:400,000*보험료:300,000*생활비:1,000,000*영업활동비:300,000-대출상환할비용은위의고정지출후남는비용으로상환계획이며영업직이다보니매달소득이줄어드는예비자금형태로모아두는돈들이조금있는데이금액이많이쌓이면이비용으로일시상환할수있도록노력하겠습니다.</t>
  </si>
  <si>
    <t>안녕하십니까!!</t>
  </si>
  <si>
    <t>안녕하세요지난번대출받아사금융두군데를상환하고나머지남아있는사금융을또상환하고자신청했습니다.그동안연체없이머니옥션대출상환해왔구요이번달은제가근무하는업체사장님께서사고로입원하신관계로사모님과직원들이회사일을보느라월급이좀늦어져이틀후상환하였습니다.머니옥션측에미리전화는드렸으나어쨌든날짜를단하루라도늦추었던게너무죄송했습니다.현재사용하는캐피탈연체없이정상상환중이고마찬가지로정상상환중인사금융을정리하고자하는이유는제업무가출장과외근이많은서비스업쪽인데한쪽회사에서상환날짜일주일전부터잦은전화로인해업무에지장이많아서입니다.연체한적도없는데항상그렇게하더군요.월급이좀올라서충분히상환가능하고원래통장수령하던급여를이번달엔피치못하게며칠늦게현금수령하였으나이런일은없을것입니다.</t>
  </si>
  <si>
    <t>한달에급여이백만원받습니다.현금수당합해서입니다.머니옥션에현재사용하고있는상환액과이번에대출이성사되면80정도됩니다.캐피탈에월이십만원쯤상환하고있구요.현재사금융사용두건중한곳을상환하고현금서비스정리하고싶습니다.그럼남은곳에상환금액월8만원이상자유상환이니금여받는것으로생활이가능합니다.주거생활에는각종세금조금과식사는회사에서주로거의해결하고있으므로큰돈이들어가지않습니다.지난번머니옥션대출성사후사금융상환하고그이후일하면서조금씩조금씩남아있던부채를여유생기는만큼상환해왔습니다.지난번머니옥션에서대출이성사되고나서늘기쁜마음으로열심히일했습니다.무엇인가해결되어희망이보이는그기분을아직도기억하고있습니다.제게다시한번열심히생활할수있는의지를북돋아주세요.감사합니다.</t>
  </si>
  <si>
    <t>믿고투자하실분을찾습니다</t>
  </si>
  <si>
    <t>생활자금을대출할려고이렇게여러분께도움을청합니다등급을보지마시고상환능력을보시고제발투자부탁드립니다</t>
  </si>
  <si>
    <t>월급여250만현금수령집사람급여90만원도합340만원입니다그런데이를쪼개어서잘꾸려나가고있는데큰아이가눈이안좋아서수술을하게되었습니다충분한상환능력이되니믿고함투자해주시길바랍니다</t>
  </si>
  <si>
    <t>생활자금으로유용하게쓰겟읍니다</t>
  </si>
  <si>
    <t>자영업하다건설회사들어간지얼마안되서생활자금이부족합니다4대보험적용받지만신용등급이낮아서대출부분이힘드네영살면서연체나채무로실수한적없읍니다도와주세영</t>
  </si>
  <si>
    <t>자영업하면서처분못한물건들이많네영차근차근근무하믄서처분하여상환에차질없도록할게획입니다</t>
  </si>
  <si>
    <t>카드자금상환</t>
  </si>
  <si>
    <t>현금서비스사용으로신용등급이급격히나빠졌습니다현금서비스를최대한줄이기위해대출이절실한상황입니다</t>
  </si>
  <si>
    <t>현재외국계회사직원으로600만원급여수령합니다따라서상환여력은충분하다고판단됩니다신용도높이는데도움을주시면신뢰있게상환할것을약속드립니다</t>
  </si>
  <si>
    <t>직업군인으로확실한상환약속드립니다.</t>
  </si>
  <si>
    <t>전역후다시재입대하였습니다.사회생활간어려워군입대한현역중사입니다.아직은자리잡히지않아서힘든데고정적인월급으로상환해드립니다.</t>
  </si>
  <si>
    <t>연봉은2800만원이며현재다른대출현황은3개은행에총1500만원있으나매년초에조금씩갚으면서연장하고있습니다.현재는이자만납입하기때문에상환하는데어려움없이할수있으며집또한관사이기때문에문제없습니다.</t>
  </si>
  <si>
    <t>급히자금이필요합니다.도와주십시오</t>
  </si>
  <si>
    <t>급히500만원이필요합니다.동생이하던가게가잘되지않아서가게를접여야하는데그동안물건을받고결제를미뤘나봅니다.약500만원정도되는데작년에아버지병원비로돈을다쓴상태라여유돈이없습니다.결제를안해주면분명일이터질것같아서마음이조마조마합니다.꼭부탁드립니다</t>
  </si>
  <si>
    <t>국민은행에서행복드림론을500받고상환중입니다.매달14만원정도나가고있으며연체는없었습니다.주수입원은월급이며최소250만원받고있습니다.회사는4대보험다되는곳이며월급은통장으로받고있습니다.통신비,교통비해서약40만원정도사용중이며150은집에넣어주고나머지는제가쓰고있습니다.해서이자상환하는데는문제가없습니다.</t>
  </si>
  <si>
    <t>사회초년시절금융권을알지못하고사금융을통하는바람에일이이렇게되버렸습니다.사금융사람들이너무무섭기도하고..거기다가2달전회사에서월급도못받고망하는바람에갑갑합니다.담주부터일하기로했는데영이것&amp;#46468;문에맘이무겁습니다.도와주시면연체없이차곡차곡갚겠습니다.</t>
  </si>
  <si>
    <t>저는월급을받으면기봅생활이외에쓰는돈이없으니차곡차곡갚겠습니다.지금까지는사금융이자갚느라..휴우선은담주부터출근이기에전의직장정보를등록해놓았습니다.</t>
  </si>
  <si>
    <t>동생결혼에도움되고자신용카드를사용했습니다.</t>
  </si>
  <si>
    <t>막내동생이결혼해서조금이나마선물해주고픈마음에가구살때카드를사용했더니상황이이렇게되서도움을청합니다.현재머니옥션에상환중인대출이있구요..가능할지모르겠지만신청해봅니다.조금만도와주시면숨통이트일것같은데도와주세요..</t>
  </si>
  <si>
    <t>머니옥션으로6개월째상환중입니다.신용대출300만원에27%이자24개월납부입니다.상환일은매월1일이구요.직장급여일은25일입니다.성실납부약속드립니다.</t>
  </si>
  <si>
    <t>건실한청년에게도움을주십시요!</t>
  </si>
  <si>
    <t>현재휴학생입니다.임대아파트에살고있는데임대보증금을납입하기위해대출을신청합니다.고등학생때만하더라고기초생활수급자였는데성인이된뒤로기초생활수급자자격이박탈되어보증금이올라갔습니다.</t>
  </si>
  <si>
    <t>현재4대보험적용되는운수업체에서월60만원을받고있고이대목동병원에서아르바이트로일하고있는데100만원을받고있습니다.임대보증금을나눠서내거나하면현재받고있는급여로가능하지만군대제대후저축은행에서대출을받은것이있습니다(200만원)이대출원금과이자를갚고있다보니솔직히너무어렵습니다..보증금이카드로결제가되면카드로하겠지만불가능하답니다..그래서저축은행을알아봤는데이자율이너무쎄더군요...3~4개월안에갚으려고하는데기본이6개월이라6개월로설정했습니다끝으로여러분들의소중한돈을의미있게쓰고성실하게갚도록하겟습니다!!!</t>
  </si>
  <si>
    <t>개인사업자입니다.고금리대출상환하고싶습니다!!</t>
  </si>
  <si>
    <t>투자자님안녕하세요.저는애견샵을1년째운영하고있는올해27살(84년생)청년입니다.평소에애완견에대한관심과나이들면서애견사업을해보고싶은마음에2년넘게다니던직장을그만두고퇴직금과신용대출을통해애견샵을시작했습니다.강아지분양을전문으로하고있으며매장으로는지역분양을,온라인사이트(http://aziwana.com)를통해전국분양을하고있습니다.최근엔온라인애견분양프랜차이즈(http://01087927272.com)사업을시작하여1곳의가맹점이있으며국내유일강아지서커스단과제휴를맺고강아지분양률증가와가맹점사업,서커스공연홍보및업무지원에매진하고있습니다.대출목적:저는현재총3곳의저축은행과1곳의대부업에서대출을받아쓰고있고이중에최근6개월에받은대부업과저축은행1곳을대환하기위해서입니다.이두군데를먼저상환하면신용회복기금을통한전환대출자격이되어30%대고금리에서10%대저금리로갈아탈수있습니다.그리고추후엔소상공인정책자금지원신청할계획입니다.대출이야벌어서잘갚으면되고망해도아직젊으니까라는어린나이의생각없는행동에결국엔벌어도번게아닌한달벌어한달갚아나가는꼴의힘든상황까지왔습니다.그리고혼자일만잔뜩벌려놓고열심히한다고했지만뜻대로되지않는것도사실입니다.되돌릴수도없고그렇다고제가하고싶던일이라포기하고싶지않습니다.조금이라도대출이자를줄이고여유있는생활을하고싶습니다.뒤늦게머니옥션이라는좋은곳을알게되어이렇게급하게투자자님의도움을받고싶습니다.현금서비스받은적없고카드나대출단하루라도연체해본적없습니다.투자자님꼭도와주십시오.</t>
  </si>
  <si>
    <t>기대출:현대스위스500만원대출-&gt;106만원남음금리28%SC스탠다드790만원대출-&gt;558만원남음금리35.9%산와머니200만원대출-&gt;176만원남음금리48%(대환희망)경기솔로몬490만원대출-&gt;490만원남음금리38%(대환희망)월상환내역:현대스위스7만원,SC스탠다드33만원,산와머니12만원경기솔로몬18만원월평균수입300만원월평균원금+이자70만원정도상환주수입원:매장과온라인을통한강아지분양을전문으로하고있습니다.현재국내에서시도하지않은온라인애견분양창업프랜차이즈사업을진행하고있습니다.협찬비등의문제로보류하고있지만여러신문사와지역방송국에서주부창업등창업정보소개로기사및촬영제의도많이들어오고있습니다.주수입원은용품,강아지분양,가맹점입점비,가맹점판매수수료입니다.고정수입은일정하지않습니다.간이과세자이고카드매출보다현금매출이거의입니다만...09년7~12월부가세신고를2200만원했습니다.제가아직세무쪽엔잘모르는터라..특성상강아지매입자료가없는데너무정직하게신고했다네요..월고정지출내역:가게월세26만원공과금13만원(전기세,수도세,인터넷)차량유지비20만원보험료4만원신용카드월평균20만원핸드폰비10만원인터넷쇼핑몰유지비10만원할머니용돈15만원(집안사정상할머니와둘이살고있고매달용돈을드려야합니다.)상환계획:카드나대출단하루도연체해본적없습니다.자신있습니다.저금리로갈아탈수있도록많은도움부탁드리겠습니다..무조건정상상환하여투자자님께불이익생기지않도록하겠습니다.가게처음오픈하고고가에데려온강아지가폐사하여손해보는경우도많았고분양하고사후관리나파양등에제대로대처하지못해이에따른손실도많이봤습니다.운영하면서생길여러문제점등을생각하지못하고자금도넉넉하지못한상태에서의욕만앞서서무턱대고시작했던것같습니다.제가제기하고더열심히시작할수있게도움부탁드립니다.감사드립니다.</t>
  </si>
  <si>
    <t>거짓없이적었습니다.사금융사채를이제제발상환하고싶습니다.</t>
  </si>
  <si>
    <t>정말부끄럽지만작은금액의월급은아닙니다.객지생활을계속하다보니빚이생겼습니다.사금융과사채의이자가너무높아서갚으려니너무힘이들고월급은사채를갚는데빠듯하고생활이또한안되고있습니다.월급은도대체어디로가고생활이힘드냐고물어보면조마조마하고가족들한테도알려질까너무겁이납니다.교사로서너무나부끄럽고신경도쓰이고스트레스가이만저만이아닙니다.갚아도원금이거의줄지않는상황이라조금이라도낮은금리로갈아타고적금도넣고싶습니다.농협을제외하고저금리로갈아타서월40만원대로입금을하게되서장녀로서부모님께용돈도드리고싶습니다.게다가임용시험공부도시작해서지긋지긋한계약직에서벗어나고싶습니다.</t>
  </si>
  <si>
    <t>&lt;기존대출-남은금액&gt;농협-2770만원(학자금남은금액)산와-230만원스타-293만원개인일수-300만원&lt;고정적으로나가는금액&gt;세금-20만원대(전기세,수도세,난방비,교통비,식비등포함)월세-30만원보험-6만원대농협-18만원산와-15만원스타-12만원일수-120만원---------------------------------완전적자생활입니다.현재계약직교사로일을하고있기때문에월급은꼬박꼬박들어옵니다.보통170만원대이고시간외수당이나자격증감독수당을받으면190만원대입니다.(세금공제한금액)정말어마어마한고금리의줄지도않는부채를저금리로상환하고40만원대로원금이랑같이입금을하고싶습니다.생활의여유와교사로서의자부심도찾고감사하는마음으로성실상환하겠습니다.부모님께장녀로서효도또한당연히하고싶구요..현재상황을솔직하게적었습니다.교사라는직함을걸고성실상환약속을드립니다.꼭좀도와주세요.</t>
  </si>
  <si>
    <t>다시신청하게되었습니다.성실상환약속드립니다.</t>
  </si>
  <si>
    <t>저번에머니옥션의도움을받아성실상환하고있습니다.한번도연체한적없이이제2번남았네요...제가교정을시작하고돈이너무많이들어가서여유돈이없네요...교정은분납50만원씩내고있는데5월이면끝이나네요...또한번도움을받아6개월상환하려고합니다.</t>
  </si>
  <si>
    <t>지금고정으로지출되고있는것은교정비50만원(5월까지)머니옥션20만원(5월까지)핸드폰비10만원신한카드리볼링10만원입니다.</t>
  </si>
  <si>
    <t>다시한번용기를부탁드립니다!</t>
  </si>
  <si>
    <t>안녕하세요~지난번많은투자자님들께서도와주셔서카드대금자알막고열심히일하고있는중입니다!!다신그런바보같은짓안하기위해서허리띠졸라매여돈관리중이구요!!^^한번투자자님들께서저를믿고용기를주시니까저또한용기가팍팍나서일열심히하고있구요.저희어머니가허리가많이안좋으세요.지난달까진괜찮으다고하시더니이번달초부터계속아프시다고하시더니몇일전에밖에잠깐나가셨다가저에게전화가왔어요.허리가너무아파서서있질못해서길거리에서주저앉아버리셨는데서질못하시겠다고하시더라구요.다행히주변에분들이도움주셔서병원으로가셨는데..의사가수술을해야한다구요.알아보니까디스크수술하고나서관리잘해주고하면많이괜찮아진다고하더라구요.그래서너무아프신것보단내가좀더힘들어도사람건강이최고이지않습니까..수술받으시라고날짜랑잡아놨습니다.그런데역시나문제는돈이죠..카드는잘라버린상태고아무리재발급을받아도이것저것따지니까꺼림직하고..제가신용등급도낮아서대출을받을수도없고머니옥션이생각나서이렇게달려왔습니다.어머니수술잘마치시고건강해지셔서행복하게더욱열심히살고싶어요!여러분!!저에게투자부탁드릴께요!</t>
  </si>
  <si>
    <t>한달급여는160만원정도씩받고있어요.한달매출목표나휴일에따라인센티브가조금씩더나올때고있구요.2달에한번씩은상여금도나오고있습니다.회사도집이랑가까워서30분만일찍나와서걸어다니니까차비도그다지들지않구요.점심값만생활비로쓰고요샌돈도일체쓰지않고있답니다.월급의반이상은대출금갚는걸로쓰고있지만제허리좀더졸라매어서열심히상환하겠습니다.작게적금들어놓은게그리고9월에는있는데그거적금타거든요.그러면상환이더욱쉽지않을까싶어서요.</t>
  </si>
  <si>
    <t>새로시작하려합니다..</t>
  </si>
  <si>
    <t>제가머니옥션의문을두드리게된이유부터설명드리겠습니다.저는현재장의대행을해주는업체와제휴를맺어일을하고있습니다.월200정도벌고있지만장의행사가적을경우에수입이일정하지않아제나름대로사업을시작하고자문을두드리게되었습니다.현재사무실과부자재를사기위해모아놓은금액에서뜻하지않게부모님병원비로지출이되어서400만원정도가부족합니다.현재사업자를받아놓은상태이구요새로시작하려는일은웹에이전시입니다.물론장의대행겸업이구요에이전시는직원을두고꾸려나가려고합니다.지금까지장의대행일을하면서이곳저곳인맥이닿는곳에서일을받아홈페이지제작을(물론직접하지않고사람을두고)해서일부수익이있습니다.그래서본격적으로일을시작해보려합니다.</t>
  </si>
  <si>
    <t>수입은장의대행200만원웹에이전시도병행하고있으며아직사무실은없지만웹에이전시로인해월150의수익이발생합니다.합계350만원지출내역월휴대폰비13만원새마을금고2009년12월달에받음(500대출)월2만원(이자)상환농협원금+이자(100대출중24만원남음)월3만원상환생활자금30만원월고정으로나가는비용이48만원입니다.충분히상환능력됩니다.믿고투자해주신다면기대에어긋나지않게보답하겠습니다.</t>
  </si>
  <si>
    <t>한번만..도와주세요~~~연체안하고정말잘갚을께요</t>
  </si>
  <si>
    <t>어렸을때사고를많이쳤는데..이제야후회가됩니다카드가연체되어있는건알고이제서야부랴부랴갚았습니다근데..전혀생각지도못했던곳에서또연체가되어있었네요제일상호저축은행....2005년도에친구부탁으로제가대출을받아주고친구가갚았습니다...그래서기억하지도못하고있었습니다연체가되었으면연락이왔을텐데..연락이없어서당연히다갚은줄알고있었네요.그래서더방치하게되었나봐요전화해보니원금은190만원이라는데...두달안에갚으면이자까지310만원그이상이되면380만원갚으라네요그래서310만원과집안사정으로부채가생겼는데생활자금이좀더필요해500만원을신청합니다</t>
  </si>
  <si>
    <t>현재KT커머스에근무중이며급여일은25일입니다.월급여는115~120만원정도고정급으로들어옵니다타부채는전혀없기때문에하루라도빨리상환할수있습니다그동안연체가있어불안해하시는분도있겠지만...연체안하고잘상환하겠습니다친구라도믿고빌려준돈이제인생에큰실수를하게되었네요이번일로돈관계는확실히해야한다는걸알았습니다저에게한번만기회를주세요</t>
  </si>
  <si>
    <t>학교복학하는데학비가좀부족하네요ㅠ</t>
  </si>
  <si>
    <t>학교복학하기위한학비자금마련부족한학비를마련하기위해서대출신청합니다</t>
  </si>
  <si>
    <t>생기는데로넣으면서6개월안으로값겟습니다</t>
  </si>
  <si>
    <t>이번에자취를하다가작은원룸을구해서나가게되었습니다.부모님은시골에계시구요,모든통장을부모님이관리하시는터라조금씩모아두었던여유자금을이번에방을옮긴다고써버렸습니다.그런데이번에옮긴그작은원룸이이중계약이되어있더군요.그래서사기를당했다고해야될지…상황이참애매모호합니다.아직사회경험이많이없는터라당한거라고속으로제자신을위로하고있지만한심해죽겠습니다.부모님은시골에서딸이타지에서잘지내고있으리라믿고계시는상황이라걱정을끼쳐드리기싫고,당장여유자금이없는관계로(요즘생활비가없습니다)용기를내어대출신청을하게되었습니다.</t>
  </si>
  <si>
    <t>저는지금해외무역쪽에서일하는중소기업에비서로일하고있습니다.달달이월급이110만원정도나오고있구요.주말이나야근을좀더할수있는데이것저것열심히한다면월140-150까지받을수있습니다.12개월상환이니한달에10만원정도의돈을갚는일은그리부담이되지않을것같습니다.여러분의도움의손길을받고싶습니다.</t>
  </si>
  <si>
    <t>안녕하세요...지금중고차라도한대사야지만회사생활을원활히할수있게되어서이렇게머니옥션에도움을청하게됩니다.제가하는일은외근근무이고여러거래처를돌아다녀야하는데현재차가없는관계로많이불편해서이렇게대출을받아서중고차라도한대장만을해야될것같습니다.ㅠ.ㅠ기존회사봉고차로움직였으나이번달안에처분한다고합니다..투자자님꼭좀도와주세요..ㅠ.ㅠ지금까지살면서연체해본적한번없고.27살이면자신이저지른일에대한책임을질줄아는나이라고생각합니다.투자자님저를믿고도와주신다면정말최선을다해서상환해나가도록하겠습니다..</t>
  </si>
  <si>
    <t>신한은행마이너스550이자만7만원정도우리은행400대출원금및이자12만원현대캐피탈500만원원금및이자25만원정도현대스위스저축은행600원금및이자30만원정도총합이:74만원매월기본지출:핸드폰비+보험료40만원제연봉:2700만원정도평달:150만원1월달430만원2월3월150만원4월달230만원5월6월150만원7월달430만원8월9월150만원10월230만원11월12월150만원가량수령합니다.금융권74만원기본지출비40만원이번대출건23만원정도되면합이135만원정도예상됩니다.충분히상환할수있습니다.저를믿고투자해주신분들께.성실과노력으로보답하겠습니다..저에게빌려주신분께성실한납부를약속드리며책임지고상환시키도록하겠습니다.</t>
  </si>
  <si>
    <t>대출상환하고싶습니다.</t>
  </si>
  <si>
    <t>진작알았으면좋았을거같네요..</t>
  </si>
  <si>
    <t>1.우선신용기록이남지않는다하여현재있는다른롯데캐피탈에서이용한게있는게그걸다갚는게우선목적.2.이번달카드한도를고려하지않고많이사용해서카드값..</t>
  </si>
  <si>
    <t>1.롯데캐피탈150만원(서류가집에있어서정확한이율은잘모름;)원금+이자상환으로147,603원2.주수입원(회사;화장품도/소매업)주수입금액(세금제하고140만원이상,현재지인의부탁으로3주정도편의점주말알바중)3.핸폰비:십만원보험료,적금:55만원교통비:8~9만원4.매달정해진금액상환하고좀여유가된다면일정금액다갚겠습니다..</t>
  </si>
  <si>
    <t>저희부부가운영하는식당에투자해주세요</t>
  </si>
  <si>
    <t>주말부부가싫어멋모르고식당했다가정말힘듭니다.2년전아파트가입주된작은마을에먼저하면된다는모르는생각으로적은돈으로그것도2층에다식당을하였습니다.(지금은이모든것을전화위복으로바꾸어놓았음)우리부부가식당을하고서근동에크고작은식당이17군데가생겼으니......식당이처음생기면오픈발들을받쟌아요?조금나아질려하면한곳이오픈하고,또그러고.........그러기를일년이넘게하였습니다.그동안의자금압박을온갖수단을다동원하여막다보니신용등급은하락하였지만승리하는가싶었는데자금사정이좋지않아국세는조금늦게내도되겠지하는아니한생각이일을크게저지르고말았습니다.그동안부가세600여만원을내지않았더니국세미납으로.....신용카드사용정지,사용대금일시상환,사용한도축소,일부카드는아예사용금지.......아는지인으로부터급한돈이지만먼저사용하자하여세금내고카드사용대금내고등등급하게해결하여신용등급9등급까지내려같던것7등급가지는올려놓았지만급하게사용하려던돈을빌렸는데갑지를못하고있습니다.신용등급이낮고기존대출이남아있어대출이여의치않습니다.식당소개는남편이워낙꼼꼼하여대출신청하기전에미리마이블러그에소개해놓았습니다다른자세한이야기도함께......식당홈페이지는남편이항상바쁘기때문에잘관리가되지않지만봐주세요www.tteul.co.kr입니다투자자여러분들도일산에오실일이있으시면들러주세요정성&amp;#44739;대접하겠습니다.처음오픈할때일시작했던분들과지금도같이일하고있습니다.월급이많은것도아니고,특별히잘해드리지도못하고있는데저토록열심히일해주시고계시네요어려운걸알고올해는휴가도안가실려는것을억지로보냈답니다.같이일하는저분들에게정말잘해드리고싶습니다.뜰안채가이어려움에서해어날수있도록꼭투자부탁합니다.필요한자금은약2천만원이지만신용보증기금에천만원을신청해놨고머니옥션에천만원을부탁합니다.작년에케피탈등에서빌렸던돈에대한환승은아직꿈에불과하지만머지않아조기상환쪽으로생각하고있습니다.투자자여러분투자해주시어저희부부가운영하는뜰안채가제2의도약을할수있도록허락하여주세요워낙급하게지인으로부터빌려처리한상황이라돌려주어야하는데걱정만하고있던차에머니옥션을알게되어이렇게도움의손길을구해봅니다.남편이엄청꼼꼼한성격이라미리알아보고마이블로그에소개글을먼저적어놓았답니다.</t>
  </si>
  <si>
    <t>지금대출현황은캐피탈등에서빌린돈을갑는데월160만원정도가나가고있습니다.작년에힘들때은행권대출이되지않아빌렸던겁니다.조만간결정이날신용보증기금의자금은신용보증기금은일년거치4년상환에이율은5%가조금않됩니다.지금은식당매출월2000만원정도로모든경비제하고약550~600만원정도의순이익이되고있습니다.처음장사할때매출이순간적으로금방금방올라갈줄알았는데그러지않더군요다른분들은요즘같이불경기에매출이상승하는것만하여도감사해야지하지만저희들은속이탐니다.하지만지금까지매출의변화는많지않기때문에여러가지장점도있답니다.그래서매출의급상승은기대하지않지만지금처럼꾸준한상승을위해노력할까합니다그방법으로휴게실의보강쌈샤브샤브의정착화로좀더많은방문을유도할까합니다.지금손님들중에많은분들이메뉴의단순성때문에계속오지못하는경우도있거든요.지금까지고생고생하며뜰안채를이끌어가고있는저희부부를도와주세요.</t>
  </si>
  <si>
    <t>희망을꿈꾸며...도전합니다</t>
  </si>
  <si>
    <t>현재캐피탈과상호저축에960만원정도의부채가있습니다현재재가사용하는캐피탈과상호저축은이율이높은편이여서이곳에서환승을원합니다현재개인병원에서근무중이지만직장의보가안되어서환승론을할수가없네요어쩔수없이일반대출을신청하게되었는데요나이도어리고..부채도많고...그래서낙찰이안되나봐요ㅜ.ㅜ조금더낮은이율로환승하여아까운제돈도아끼고....캐피탈과상호저축에드는비용을여기투자자님께드리고자합니다주저하지말고투자부탁드려요...아직까지연체한번한적없습니다...투자자님께서믿고투자해주신다면믿음에보답하고자제때제때상환할것입니다..믿어주세요^^;</t>
  </si>
  <si>
    <t>현재급여는130만원의고정급으로받고있으며매달인센티브가나옵니다10~20만원정도고요현재캐피탈과상호저축에50만원정도를상환하고월세가10만원정도들어갑니다..</t>
  </si>
  <si>
    <t>입사하기전에빛정리하고깨끗하게출발하고싶습니다.</t>
  </si>
  <si>
    <t>진짜무엇과도바꿀수없는친한친구2명에게급한사정때문에2달전에돈을빌렸는데새직장에옮겨서월급받아서다달이주기도그렇고한번에줄수가없을것같아이렇게도움을청합니다사실친구들은별신경안쓰고흔쾌히빌려주고달라는말도안하는데제가미안해죽겠습니다차라리내가이자좀내고빌려서떳떳하게친구만나고싶습니다친구들이만나서술한잔하자고해도제가빌린돈이있어서미안해서주눅드는모습도싫고이번에회사도옮기고싹다갚고떳떳하고웃는얼굴로친구만나고싶습니다.현재대출내역은2달전에대출받은산와머니100만원(친구들에게빌릴때모자라서급하게받았습니다)승인나면산와머니상환하겟습니다(한달에6만원내기도웃기네요)대우캐피탈자동차할부금융보증선것(현재잔액400만원)이외에는아무것도없습니다.급한일생겼을때이리저리대출알아보느라조회한것때문에등급이좀낮습니다.</t>
  </si>
  <si>
    <t>직장은여의도에있는모금융회사에이번에다닙니다연봉은기본급1800+인센티브인데한달인센티브가최소한100정도는나옵니다.계산기로계산해보니한달에56만원씩상환하기로되있는데요일단월급날&amp;#47583;춰서상환계휙하고요계속상환하다가지겹고힘들어서상환하기영빡빡하다싶은면제가가지고있는2000cc중형차팔아서라도샹환하갰습니다가족이있어차가있긴있어야하는데정상환하기힘들면팔아서라도갚아야지요.2400주고산건데산지1년밖에안되서팔아도1900-2000은받지않겠습니까.어짜피분당에서출퇴근도여의도로해서차도안쓸것같고요친구한테돈얼마라도빌려보신분이시면제심정아실겁니다전화해서빌리기도미안한데돈줘야되는데정말목돈이없어서못주고친구한테안부전화도미안해서못하는제가너무싫습니다...이맘어떤지아시죠...긴글읽어주셔셔고맙습니다한번투자에해주시면고맙겠습니다</t>
  </si>
  <si>
    <t>학원비입니다.재직자혜택을받아도돌려주는기간이있어서대출을신청합니다.관리팀에근무하지만회사에서자격증을따면급여를올려주시기로하셔서캐드자격증을꼭따야합니다.</t>
  </si>
  <si>
    <t>매년1월에중간퇴직금을지급받습니다.금액은1,350,000원입니다.</t>
  </si>
  <si>
    <t>더큰미래를위해서지금이렇게신청하고갑니다^^</t>
  </si>
  <si>
    <t>2달전여자친구의집안사정으로제가핸드폰깡을받아100만원을만들어주었습니다.제가그렇게한이유는그당시에현금수령을하는일을하였기때문에대출을받을수가없었습니다.그래서핸드폰깡을받았고너무커진요금때문에이렇게대출을신청합니다.다른무엇보다도연체가걱정되기때문입니다.현재마이크래딧6등급크래딧뱅크8등급을유지하고있습니다.연체가없기때문에현재이렇게겨우유지하고올리기위해서노력중입니다.3개월이상재직후머니옥션에환승론을신청하기위해서입니다.아직연체등록은되지않았지만빨리해지하고싶은마음뿐입니다.</t>
  </si>
  <si>
    <t>현재는유니에스소속으로MBC에파견근무하고있습니다.지난달에27일부터일한지라한달급여는받지못했지만이번추석보너스와지난달3일치를10일에받았습니다.다음달부터는1달급여와OT비용이함께나옵니다140~160사이입니다.OT가많은직업이라급여가더올라갈수있는게사실입니다.3개월이상재직후머니옥션에서환승론을신청하려고하였는데핸드폰연체가생기면문제가생겨서이렇게먼저대출을신청합니다.대출받은금액으로현재핸드폰깡으로되어있는10개의핸드폰을요금납부후해지하겠습니다.그후에요금납부영수증과해지계약서를머니옥션에팩스로보내겠습니다.매달10일이월급날입니다.월급받는당일날입금하겠습니다.</t>
  </si>
  <si>
    <t>안녕하세요.전요양센타을운영한지5개월째되어갑니다대상자분도40명이상이되고있고이제는안정적으로자리매김을하였습니다.저희들은국민보험공단에서급여가지급이되고있습니다하지만국민보험공단에서급여가한달가량후에나오기때문에저희센타에서는요양보호사님한테지급되는급여날짜가10일이다보니항상15일정도유용자금이필요하지요.대상자가늘면항상공단에서나오기전에전달급여로.선급여을지급하기때문에항상부족한편이라서현금써비스등을이용을합니다.없는자금으로시작을하다보니좀어려움이많아서도움을받고싶습니다.참고로,국민보험공단에익월1일에저희센타에서급여을신청을하면익월25일~26일경에는틀림없이나옵니다.</t>
  </si>
  <si>
    <t>1,신한은행:스피드론플러스5,000,000원받았습니다15개월.원금균등상환입니다.388,574입니다.이자는63,000지급이되고있네요지금6회차불입을하였습니다.2,고정수입은대상자가매월늘어나기때문에수입원이올라가지요4월말(5월1일에청구한것임)국민보험공단에청구한금액과본인부담금을합한금액이32,000,000정도되었답니다나중에주거래통장을확인하시면됩니다,참고로:매출의70%가요양보호사님의급여가지출이됩니다3,사무실임대료월600,000만원과관리비120,000만원정도입니다4,핸드폰(3대)과사무실전화료,인터넷사용료등250,000정도되는것같아요,연체전혀없습니다.식대와자량유지비(가스)카드사용이월1,000,000원정도되는것같습니다5,현금써비스만받지않아도투자자님들이투자을해주신다면제가약속한금액은큰부담없이갚아나갈수있습니다.*가족은남편과딸아이는출가을하였고아들은사회복지사로근무합니다.지난4월17일32년모시던시어머니은하늘나라로가셨읍니다남편은자그마한자영업(건강원)을하며사업장때문에따로히주소지을옮겨간상태입니다*전여태살아오면서신용이바로약속이다하고살아왔지만남편의사업실패로제이름을사용하여신용등급이낮아진것도모르고살다가창업자금을받을려다가제등급이낮아진걸알았지요.이미엎질러진물..그러나지금열심히살아가고있고차곡차곡신용도쌓아갈것입니다.</t>
  </si>
  <si>
    <t>생활자금필요로경매올립니다.(상환은정해진기간에확실히하겠습니다.)</t>
  </si>
  <si>
    <t>현재회사에서다친관계로인해공상으로3주정도휴직중입니다.담주에복귀하기에급여는나올예정이지만정상근무시받던월급보다는적은터라1달정도추가금액이필요합니다.아직근무한지얼마되지않은터라믿음이적으실테지만사금융을쓰기보다는어려움을잘알고도와주실분이계실거라믿기에이렇게신청합니다.</t>
  </si>
  <si>
    <t>주수입원:회사원((주)데어리젠생산직사원)주급여액:월110만원이상월고정지출액:40만원상환기간중정해진날에맞춰반드시상환하도록하겠으며일시상환시에도이자포함하여상환하도록하겠습니다.</t>
  </si>
  <si>
    <t>먼저지난번입찰에참여해주신투자자분들께감사의말씀을드립니다58%진행률로경매종료가되어유찰이됐습니다..근데유찰시자동연장으로대출신청을했는데어제오전까지만해도경매종료이후자동연장이된시간이뜨던데퇴근후들어와보니까경매종료로나오네요...?????제대출목적은현재사용하고있는대부업5군데(제가작성한대부업대출금액1,050만원은처음대출받았을때금액입니다2~6개월상환중에있습니다.)중2군데를머니옥션투자자분들의도움을받아높은이자의부담을없애고자합니다.핑계일수있겠지만한때의실수로지금사금융대출을받아사용하고있습니다..신용도중계업자를타서많이떨어졌구여..하지만다시일어나볼려고하고있습니다.신용관리를위해크레딧뱅크가입을했고이번달부터신용관리을위해더이상의신용조회를하지않고있습니다..물론한달에나가는대출금상환액이100정도되지만쓸거안쓰고연체없이잘상환해가고있습니다...하루빨리부채상환과신용도가좋아져서지금보다나은생활을하고싶습니다..신용도는제가노력을해서관리를할것이고부채상환은지금투자자분들의도움이필요합니다..투자자분들이도와주신다면높은이자의사금융을정리할수있고그투자해주신고마움으로성실상환을해서투자자분들께인사를대신하고자합니다.투자자분들께서많은관심을가져주시면그게저의행복입니다</t>
  </si>
  <si>
    <t>다시한번소액으로신청합니다...</t>
  </si>
  <si>
    <t>안녕하세요금액을낮춰서다시신청합니다..이주전에금액이높아유찰이되어서생활자금으로다시신청합니다...대출목적은장모님임플란트수술하기로가족들끼리돈을모으기로하였습니다.</t>
  </si>
  <si>
    <t>상환계획은먼저대출건을말씀드리면상호저축은행1420만원,러시앤캐쉬480만원,산와600만원세군데구요산와는대출2군데를먼저갚고서신용도를올리려고600만원받아서2군데갚았구요매월나가는돈은먼저급여가170만원이고밤에아르바이트로택시를하고있어서약한달에60만원정도벌구요아르바이트는원하시면자격증복사해서보내겠습니다.급여통장에찍히는순수한금액은보험료공단읠료비주유비빼고70만원찍히구요월나가는상환비저축은행10만원러쉬18만원산와25만원이렇게나갑니다.급여는공무원이라서매월17일정확히나오구요3번정도머니옥션을이용했지만단하루도실수한적없구요저를믿고투자해주신투자자분들께실수하지않았습니다.신용도는낮아도머니옥션에서만큼은최고의신용을보여드리겠습니다.다시한번부탁드립니다.</t>
  </si>
  <si>
    <t>생활비를보태고자합니다.</t>
  </si>
  <si>
    <t>올초에어머니허리디스크가악화되시는바람에학자금대환용도로모아두었던돈을다드리고,6월부터쭉간병해드리느라돈을모으지못한상황입니다.카드도없는상태라서제겐더절박한상황입니다.지금은대학교4학년졸업반으로취직을해일하고있습니다.어머니는요양중이시라일을못하시는상태시고(앞으로도일하시긴힘들다고병원측에서이야기하셨습니다...ㅠ_ㅠ)아버지는회사에입금이들어오시지않는상태라서제가부득이하게생활비를대출받고자합니다.다른곳에문의를해보았으나,조회기록만점점늘어날뿐대출이되지않았습니다...ㅠ_ㅠ이제사회초년병으로시작하는단계라서열심히생활해보고자합니다.회사입사한지는얼마되지않았지만열심히갚아나가는모습꼭보여드리고싶습니다.꼭대출이성사되어서부모님께보탬이되어드리고싶습니다.절믿어주시고투자부탁드립니다.투자분들한분한분의투자가저에게정말힘이될수있습니다.ㅠ_ㅠ읽어주셔서감사합니다.ㅠ_ㅠ</t>
  </si>
  <si>
    <t>아직4대보험을적용시키기전이기때문에월110만원정도의월급을받습니다.사장님께서는제가계속일을할거라고생각하고계시기때문에더욱더힘을내어서사회초년생의열정을보여드리고자합니다.110만원에서학자금상환금인50만원을제외한나머지중허리띠만졸라맨다면10만원의이자를납부하기에어려움이없을것이라생각합니다.어머니의병환으로인해친구들과도연락만할뿐제대로만나지못하는상황이기때문에더욱좋은상황이라생각됩니다.꼭대출이되어서투자자분들의이익에흠집나지않게해드리겠습니다.!</t>
  </si>
  <si>
    <t>금융상환목적입니다.투자자님들께부탁드립니다</t>
  </si>
  <si>
    <t>-대출계기와목적:현재신용등급이나쁘지않지만최근현금서비스사용으로이번달해결능력이힘들게되었습니다.목적은현금서비스해결입니다.신한카드120(23)현대카드70(10)대략190(33)223만원을해결하고나머지27만원을생활자금으로사용하겠습니다.그리고남는금액은상환목적입니다.</t>
  </si>
  <si>
    <t>1.다른대출-신한은행800(이자7만원)-리드코프400(이자12만원)-산와/바로크/웰컴(원금포함이자39만9천원)2.주수입원-법인기업(입시/마케팅)매년3월에인센티브수령하며이번년도확인가능합니다.인센500+800수령하였습니다.09년11월부터월급수령02월부터4대보험들어갔습니다.-주수입(일정170~180)세후-월고정지출핸드폰사용료:7만원-식대:10~15만원(학교에서근무해서학교식당을이용함)교통비:없음(학교내의직원기숙사이용)-대출금상환:7만+12만+39만9천원=59만9천원-용돈:10만원(간단한비용)-생활비및어머니용돈:없음-기타경조사비:없음(집에서해결).3.대출이후상환계획보여드리기위해카드값과숙박비를해결하고다시수정해서올립니다.충분히상환능력이있음을보여드리고싶습니다.지금까지단한번도연체나불이행해본적없습니다.주저리많은내용작성하고이자율이낮으니까도움을받기힘들어소액과적절한이율을제시합니다.투자자님들으도움을주신다면절대연체없이최선을다해금액돌려드리고이자상환하겠습니다.4.약속:모든대환에대한영수증을머니옥션에제출할것이며카드사용영수증을모두제출하겠습니다.그렇지않을경우전액반환하겠습니다.현재나가는금액에서더줄어들기때문에모두매달상환가능합니다.즐거운주말보내시구요.행복한하루되세요^^감사합니다.</t>
  </si>
  <si>
    <t>11월26일보장된수익이있습니다.많은힘보태주시길바랍니다.이자는아무문제없습니다.</t>
  </si>
  <si>
    <t>저축은행대환대출받고싶습니다...</t>
  </si>
  <si>
    <t>물건사입비로250만원과저축은행에현재350대출이남아있는것을저렴한이율로대환하면서신용등급을올리고싶습니다어렸을때주택자금대출을받으면서이자를자주연체를해서9등급까지떨어졌는데성실히납부하여현재는7등급니다한두달만더관리하면등급이상향될거같은데조회기록이남지않는대출을찾으며비싼이율이라도사금융을한두달거래할까하던중금리도저렴하면서조회기록도남지않는머니옥션을알게되어이렇게대출신청을하게되었습니다</t>
  </si>
  <si>
    <t>인터넷쇼핑몰을운영중으로작년연매출2억월수입은450정도입니다올해는작년보다10%이상매출이늘었습니다근래3년동안단한건의연체도없었습니다상환능력은충분하니믿고빌려주신다면성실히납부하겠습니다소득금액증명원/부가세신고서등필요한서류들같이첨부합니다여러분이도와주시면성실히납부하겠습니다이글을읽어주신모든분들좋은하루되세요^^*</t>
  </si>
  <si>
    <t>한우구입자금</t>
  </si>
  <si>
    <t>한우고기일정기간숙성을위하여등심을다량확보하고자함.한우한마리가격은일천만원정도하고있습니다</t>
  </si>
  <si>
    <t>확실한소득은종합소득세신고를2억했으며,이내용은확인할수있으며.일일식사인원이100명정도x4000원=40만원과저녁회식손님이한우등심및삼겹살일일70만원정도이고한달매출액은3000만원정도입니다.순이익은가족위주로운영하기때문에인건비120만원이고머니옥션1000만원빌려서원금과이자상환비55만원이고(잔액350만원정도)상호저축은행700만원빌려서원금과이자상환하고(잔액180만원정도)현재는22만원정도들어가고있음.</t>
  </si>
  <si>
    <t>도와주세요.열심히갚겠습니다.</t>
  </si>
  <si>
    <t>제가집안생활자금을책임지고있는가운데,친구보증도잘못썼습니다.한달전에국민은행에서대출받아서막았지만,기존의저의부채상환일이점점다가오네요.일시적인유동성위험만피하면괜찮을질거같은데.(고정수입이있기때문에)</t>
  </si>
  <si>
    <t>1기존대출(단위/천원)-롯데카드론25%(이율)153(잔여금액)-외환카드론23%443-스타상호저축39%1,631-제일상호저축24%2,000-롯데캐피탈39%2,911-한국아이비금융39%1,989-국민은행7.3%4,861-현금서비스1건1,008월상환금액=롯데카드론은마지막한번남았으며,스타,제일,한국아이비는만기일시상환방식입니다.롯데카드=153천원외환카드=40천원스타상호=57천원제일상호=43천원롯데캐피탈=181천원한국아이비=64천원국민은행=155천원2공통회사명=부산연산동에소재(주)엠아이시스(현대해상법인대리점)하는일은설계사가아니고일반사무를보는영업관리직임.직위는과장수입액=평균월250만원(최근월급내역보내드릴수있음)고정지출=보험료112천원식대60천원휴대폰50~70천원교통비50천원집안생활비600천원상환계획=기존의금융상환금액(70만원정도)+월고정지출(89만원정도)+머니옥션신청금액월부담액(18만원정도)을고려해도월수입으로갚아나갈수있습니다.일시적인유동성이문제가되어(어머니병원비등)그러니도와주시면감사하겠습니다.필요하시면월급내역.재직증명서등보내드릴수있습니다.참고로신용등급이나이스,올크레딧8등급,kis9등급입니다.</t>
  </si>
  <si>
    <t>생활비및금융비용사용</t>
  </si>
  <si>
    <t>생활비및금융비용에사용할목돈을구합니다.</t>
  </si>
  <si>
    <t>1.대출건-우리은행500만원-하나은행388만원-국민은행680만원-대부업.러쉬앤캐쉬480만원(3년만기일시상환이자만납입중).원더풀400만원(원리금균등)2월상환금액-은행권총51만원-대부업총52만원3주수입원-일반기업체이며재직기간2년넘었습니다.4.주수입금액-통장실급여145만원-현금급여20만원-총165만원(퇴직금별도)5.월고정비.-금융비용103만원-통신료+가스비+관리비+전기세+교통비15만원-생활비20만원-총138만원6.상환계획캠코진행까지2개월남았습니다.캠코진행하면이자률이현재48%에서12~13%로줄기때문에절반이상원금+이자비용이절반정도로줄어들것으로예상하고있습니다따라서현재금융비용,생활비및고정비용으로138만원이나가지만이후론113만원정도가나가기때문에300만원에대한이자+원금비용약167,000원을더하더라도대략130만원이지출됩니다.현재송파구에전세7,000만원에본인이계약자로혼자살고있으고계약기간이1년남았습니다.전세계약이끝나면반전세로옮길계획이며기존채무를모두정리할계획입니다.따라서상환능력은충분히가능하리라생각됩니다.</t>
  </si>
  <si>
    <t>모자른전세자금필요합니다</t>
  </si>
  <si>
    <t>지금현재살고있는집이월세입니다다달이35만원씩나가고있는데금액을계산해보니깐1년에420좀아깝다는생각이많이드네여제가저축해둔돈이랑여기서대출받은던으로작은전세방을얻을생각입니다서민전세자금대출도알아봤지만은조건이까다롭고만35세이상되야대출자격이주어진다고해서포기했습니다집을전세로옮기면은월세로나갔던돈이많이절약될것같습니다</t>
  </si>
  <si>
    <t>매월160만원씩월급으로받고있습니다저축30통신비10만용돈30만보험비9만청약저축10만교통비7만월세35만이던은전세로옮기게되면은-35만입니다회사가주5일근무제라서주말에가정집정수기소독알바로매월40만원가량부수입이생기고요4개월마다회사에서보너스로90만원씩지급받고있습니다현재금융권채무는없읍니다조회조차도한번도안했습니다신용카드자동차없읍니다체크카드쓰면되고대중교통이용하면되니깐여^^충분히상환할수있습니다투자자님들에게많은투자기다리겠습니다긴글읽어주셔서감사합니다</t>
  </si>
  <si>
    <t>금융상환할려구합니다</t>
  </si>
  <si>
    <t>사금융대부업체대출금상환할려구합니다.도와주십시요.한곳은100만원정도되구요한곳은150만원정도됩니다.이자도너무비싸고생활자금에조금금이가고있습니다.조금이나나사금융이라도갚고나서안정적인계획으로나머지대출금액도꾸준히갚을생각입니다.이대로가다가는나머지대출받은부분들도연체가댈까두렵습니다.상환만댄다면,꾸준히연체없이상환가능합니다.</t>
  </si>
  <si>
    <t>급여:157에매달2금융권대출금으로70~80정도나가구있구요.생활비로30만원정도들어갑니다방값은회사에서지원해주거든요.제가객지에올라와서혼자생활하다보니대출을이곳저곳무분별하게사용하게된것같습니다.앞으론여기저기대출에현혹되지않고계획적으로생활해볼려구합니다.차비나따로식비등도회사에서전도금면목으로현금으로제가80만원정도수령하고있어대출상환하고하는데는지장없을것같습니다.회사가유통업계라보니급여가조금낮고현금수령액이조금있습니다.한번믿어주십시요성실히옥션머니상환하겠습니다.</t>
  </si>
  <si>
    <t>소액긴급출퇴근차량수리</t>
  </si>
  <si>
    <t>출퇴근차량노후로인해수리비,및생활자금목적</t>
  </si>
  <si>
    <t>24개월균등상환으로하고여유돈생기게됐을시바로바로상환계획</t>
  </si>
  <si>
    <t>치과치료를위하여자금이필요합니다.치과치료에경우보험적용되안되고요근로복지공단에의료비지원대출을신청하려했지만영수증을첨부해야가능해서현재로서불가능해서이러게글을올리게되었습니다.</t>
  </si>
  <si>
    <t>저희회사에월급일이매월20일이면상여금이들어오는날은1월과7월입니다.위에나와있는월상환액29만원을성실히납입하겠으며현재웅진랜탈이나기타잡비를10만원가량줄이고상여금과특근/잔업수당으로결코미납되는일이없게하겠습니다.</t>
  </si>
  <si>
    <t>사금융을상환하고싶습니다~!!!</t>
  </si>
  <si>
    <t>대출에대한지식부족과카드단기연체로인하여,사회초년시절사금융을먼저이용하게되었는데,그때중계업자를타게되어손놓고있다과다조회가되어버렸습니다.그래서,현재2금융권으로의환승이힘들게되었습니다.5건이었는데,2건은저축은행으로옮겼습니다.그러나나머지세건이갈아탈수없는상황이되어이렇게투자자님들의도움을받으러왔습니다.</t>
  </si>
  <si>
    <t>전직장1년경력,현직장7개월(코스피사장회사)월소득:전6개월동안수습으로인하여,격달로보너스받음현재230만원(10말로수습종료)-130만원(월급,15일)+100만원(보너스,말일)월상환금:시티은행(67만원),국민은행(1만원-예금담보),현대스위스(30만원),카드론(10만원)대부업(60만원/3건합):총168만원생활비및카드비용:40~50만원총월소용비용:208만원정도머니옥션을이용해서한건의사금융을대환하고,연말보너스로나머지두개의사금융을정리하고자합니다.그래서내년초까지는조회를피해서,금융통합을목적으로하고있습니다.정말열심히하겠습니다.기회를꼭주십시요~~</t>
  </si>
  <si>
    <t>안녕하세요~몇일전에대출신청했엇는데회사에급한일이생겨서류를제출하지못햇네요.작년까지부채가상당히많았엇는데차할부만빼곤다완납하였습니다.</t>
  </si>
  <si>
    <t>연봉은3100만원이며입사한지는3개월넘었습니다,,실수령액은190~200정도이며,연봉에500여만원은보너스로2-3개월에한번씩받습니다.급여일이10일입니다..상환일을10일로맞춰연체없이성실상환하겟습니다..차할부(우리캐피탈)--930만원(년12%)--매월36만원아파트월세-----30만원</t>
  </si>
  <si>
    <t>안녕하세요.무농사24년입니다.머니옥션을알게된지벌써3년이되어갑니다.지금까지총4번의대출을받았고모두정상상환(혹은중도상환)하였습니다.짧지만2번의연체가있었고,혹여투자자님들께서걱정하실까경매글에짧은댓글(연체사유와상환일약속에대한)을달아놓은적도있습니다.투자자님들과머니옥션덕분에과학기술장학금을받고현재대학원석사1기로재학중입니다.이번에대출을신청하게된이유는약간의추가보증금과여유자금을마련하기위해서입니다.현재왕십리역(행당동)근처에서1000/50으로자취를하고있습니다.이번에마음맞는룸메이트와함께투룸으로옴길계획으로,약간의보증금이모자란상황입니다.</t>
  </si>
  <si>
    <t>현재한양대대학원석사과정을밟고있습니다.학업과동시에연구과제를수행하고있으며(산학협력단소속)한달80만원씩수령하고있습니다.*지출비용월세:50만원공과금(전기수도가스인터넷관리금):12만원휴대폰:8만원식비:15만원(점심저녁학생식당)토익응시료+기타지출:10만원정도총합95만원정도지출되며부모님께서모두부담해주십니다.*금융상환비용정부보조학자금이자(한달3만원~4만원)가소요되며상환시기는두건각각15년후에도래합니다.(현재는이자만납부)현대스위스저축은행은21.9%이율로550만원2009년에대출받았으며현재는거치기간입니다.상환은2011년부터24개월원리금균등상환입니다.*학교산학협력단연구원재직증명서발급가능합니다.*통장잔고(400정도)증명서발급가능합니다.</t>
  </si>
  <si>
    <t>지난달급한비용으로지출한카드대금을상환하기위하여신청합니다.</t>
  </si>
  <si>
    <t>현재솔로몬과스타상호저축은행에서총500만원대출이잇구요!!솔로몬은올해5월경,스타는올해8월초받아서상환은다달히잘하고있습니다.다만지난달실수로카드를너무많이사용해이번달결제자금에압박을느껴서대출진행해봅니다.</t>
  </si>
  <si>
    <t>현재야간제일모직물류회사에서저녁8시부터밤12시까지일을하고있으며낮에는택배관련아르바이트일을하고있습니다.낮에일하는택배관련업종은일당직이며급여는현금수령이구요!!밤에일하는직장은파견직이며월급여는80~100만원정도입니다.정말지난달무분별하게카드를잘못쓴게후회되네요!!결제일이코앞인데;;아무튼선처와도움부탁드리겠습니다.</t>
  </si>
  <si>
    <t>신용카드정리하고싶습니다.</t>
  </si>
  <si>
    <t>철없이신용카드무서운줄모르고사용하다친한후배를빌려주게되었습니다.그런데그후배가잘갚아주었다면문제가되지않겠지만결국그후배는연락이두절되어버렸고저는카드빚과배신감만갖게되었습니다.지긋한카드빚에서벗어나고싶습니다.여러분께서도와주신다면절대로은혜잊지않겠습니다.</t>
  </si>
  <si>
    <t>========수입============대학조교월급:78만원(통장수령)+알파(급여외수당-현금수령:30만원)=108만원부모님께받는용돈:20만원=========지출===========한달교통비:15만원~20만원식비:하루2000원X30일=6만원제수입과현재지출은이렇습니다.여러분께서빌려주신다면연체한번없이일년동안꼬박꼬박드릴자신있습니다.한번믿어주시고투자부탁드리겠습니다.감사합니다.</t>
  </si>
  <si>
    <t>조기상환을목표로성실히상환하겠습니다.</t>
  </si>
  <si>
    <t>이곳머니옥션에대출을하게된계기는다름이아니오라다음달이면아이가태어납니다.그동안하던일을정리하게된계기도아내의임신소식을접하고더이상제욕심만을채워서는안되겠다는생각에...모든것을정리하고나태해진제스스로를다잡기위해아침일찍일어나일할수있는지금의회사에다니고있습니다.아이를낳게되면몸조리를해야하는데처가댁상황도여의치않아서산후조리원에가야될듯합니다.그래서이렇게도움을청하게되었습니다.제목그대로조기상환을목표로성실히상환할것을약속드립니다.</t>
  </si>
  <si>
    <t>*상환계획-기존대출은없습니다.1.주수입원및수입금:직장인이며,월150만원입니다.(유류비및식대를제외한금액)2.월고정지출비는95~100만원이며,지출내역은다음과같습니다.-월세:50만원-보험료(아내와태아보험):15만원-공과금(전기세,수도세,도시가스비)및통신비(인터넷,케이블,핸드폰):30~35만원3.1(150만원)-2(95~100만원)=50~55만원4.300만원대출성사시18개월상환월금액은약21만원입니다.부모님과같이살고있어서생활비나공과금등에선유동적이나지원을받지않는전제조건하에상환계획을잡았습니다.그동안저의일로인해가족들이힘들었기에이제부터라도제가더열심히하려합니다.</t>
  </si>
  <si>
    <t>제인생에날개를달아주실분</t>
  </si>
  <si>
    <t>안녕하세요~아파트알뜰장에서신발장사를하고있는사람입니다...어렵게시작한장사라가진것없이시작을했습니다.너무적은자본으로시작을한지라판매후재구매를하지못하고있습니다.그래서물품재구매를위해대출을신청하려고합니다..저를도와제인생에날개를달아주실분간절히찾고있습니다.</t>
  </si>
  <si>
    <t>하루20만원이상의판매를하고있구요.물품비60%아파트알뜰장에내는기금3만원기름값1만원정도들어가고있습니다.하루하루상환이나일주일상환도가능할꺼같습니다.</t>
  </si>
  <si>
    <t>현금서비스대환하고싶습니다</t>
  </si>
  <si>
    <t>지금머니옥션덕분에생활이편해지고있습니다저를믿어주시고투자해주신분정말로감사드립나다지금현재기대출2건중에한건은이번달마지막이고다시신청한이유는개인사정으로인하여현금서비스를많이사용하여대환대출로돌리고십습나다머니옥션대출은연체없이잘갚고있습니다그리고다른것도연체없이잘나가고있어요저에게투자해주신분정말로감사드리며다시한번부탁드립니다</t>
  </si>
  <si>
    <t>기대출환승론16만원신용대출24만원(이번달로대출완료됩나다)농협대출17만원씨티파이낸스33만원</t>
  </si>
  <si>
    <t>한부모가정..합의금이필요합니다..</t>
  </si>
  <si>
    <t>안녕하십니까..현재10살배기아들과함께살고있으며한부모부자(父子)가정입니다..현재수원영통에위치한주상복합아파트에서보안직으로근무를하고있으며..월150만원의급여를받고있습니다..(실수령138만원)*사연*지난5월근무중일어난폭력사건으로인해합의금이필요했습니다..처음피의자가제시한금액은천만원..그만한여유가되지않기에합의를차일피일미루다형사조정을거쳐육백만원이란금액에합의를했습니다..물론당장그만한여유가되지않기에매달50만원씩12개월을주기로했습니다..합의서에대한공증도마친상태이며이미1회분은지급한상태입니다..그동안넉넉하진않지만그래도모자라지도않게잘지내왔는데이번합의금문제로월급을받아도매달마이너스가나는상황이되어버렸습니다..그런이유로합의금을일시불로지불하고자여러분의손길을필요로합니다..</t>
  </si>
  <si>
    <t>*상환계획*지출내역은다음과같습니다..국민은행500만원에대한원리금11만원새마을금고770만원에대한이자월5만원팝펀딩을통한저축은행250만원에대한원리금월24만원..통신비월10만원-국민임대주택임대로+관리비+가스비월20만원-아들급식비월4만원아들교재비및준비물월10만원제점심값월8만원담배월5만원교통비월6만원합의금월50만원월15만원의마이너스가발생합니다..만약합의금부분을대출금으로대체하면매달금액을상환하고도약6만원가량이남습니다</t>
  </si>
  <si>
    <t>병원비부탁드립니다.</t>
  </si>
  <si>
    <t>두달전에교통사고를당하게되어서치아치료중에있습니다.원래이가약한편인데사고난충격때문에이두개가흔들려서뽑아내고임플란트를하였습니다.생각보다비용이만만치않았습니다.총병원비280만원중어머니께서100만원보태주시고제가가지고있던돈70만원해서치료비를마련했는데..100만원정도가부족해서현금서비스를받아서치료비지불하였습니다.현금서비스받은금액을내야하는데,금액이조금부족합니다.사금융캐피탈로대환해서조금씩연체없이잘갚아나가고있는데..이런일이생기니하늘도참너무하다는생각도하게됩니다.투자자님들께서절믿고조금만도와주시면연체없이꼭갚겠습니다.믿어주십시오.</t>
  </si>
  <si>
    <t>월평균급여:170만원(세공제후)==================================================생활비:25만원(식대+핸드폰+기타등등)보험금:7만원캐피탈상환금:65만원(전세금및사금융대환금액)기타경조사및비상금:10만원총1,070,000원=================================================여유금액60만원정도발생됩니다.현재여유금액은캐피탈대출금액을조금씩줄여나가는데사용하고있습니다.투자해주시면연체없이갚아나갈자신있습니다.</t>
  </si>
  <si>
    <t>대부업체상환하고싶습니다.</t>
  </si>
  <si>
    <t>안녕하십니까?제글을읽어주신모든분들께감사드리며오늘하루행복하십시오~현재대부업체2건400만원정도남아있습니다48%높은금리의이자를원금과함께상환중이며우연찮게이곳을알게되어조금이라도낮은금리로갈아타기위해신청하게되었습니다.감사합니다.</t>
  </si>
  <si>
    <t>매달대부업체변제금액만도35만원정도됩니다.일단단한번의연체도없었음을말씀드립니다.이곳에서대출을받아해결한다면매달오히려여유자금이발생하므로투자자님들의소중한자금을변제하지못할이유가없습니다.현재보험설계사로일하고있으며입사한지는1년되었습니다.올한해평균월150여만원의급여를받았습니다.제가이번달이1년차이므로다음달12월부터신계약수당외에40~60만원정도의유지율수당을받게됩니다.신계약수당150여만원+유지율수당40~60여만원=200여만원의소득이발생하게됩니다.또한11월6일자로전공관련자격증대여로인해매달30만원의대여비를받게됩니다.연체하는일은절대없을것입니다.저를믿고투자해주신다면투자자님들의소중한선택..결코배신하지않겠습니다.관심있게읽어주셔서정말감사합니다.</t>
  </si>
  <si>
    <t>반드시저의꿈을이루고싶습니다!!</t>
  </si>
  <si>
    <t>2007년13년간의직장생활을바&amp;#53447;으로처음으로제이름으로된사업자를내고의류매장을하게되었습니다.처음엔월급받을떼보다수입이몇배로늘어서정말로행복했습니다그러나여름,가을비수기를지내다보니직원들월급&amp;#47583;추기도점점힘들어집니다이제겨울도오고했으니처을시작할때처럼수입이늘거라봅니다그렇지만당장에사업자금으로필요한돈이부족하네요,,10여년동안의저의꿈을겨우이루었는데여기서포기할수는없습니다반드시이난관을극복해나가서당당하게저의꿈을펼치며행복하게살고싶슴니다!!</t>
  </si>
  <si>
    <t>12월25일결제받는거부터는수입이(월5백만원)2,3백정도더늘어납니다지출내역:수입5백직원(2명)급여2백6십hk저축은행4십만원매장수선비4만원매장택배비3만원매장전화비3만원핸드폰요금3만원합계3백13만원12월부터수입이40~50%정도늘어나니12개월상환하는데는무리가없습니다</t>
  </si>
  <si>
    <t>한여름인데차가자꾸만말썽입니다...</t>
  </si>
  <si>
    <t>아이들이많은집인데애아빠중고차가자꾸고장이납니다..다른중고차가격을알아보니바꾸려면돈이꽤많이들어간다고합니다.아직가다가서는정도는아니지만,작동이되다말다하는에어컨이며달달달시끄러운거고치는수리비며기타등등견적을받아보니연식좀된중고차값하고맞먹는수리비였습니다..그래서남편이마이너스통장이라도털고할부좀끊어서라도구입해보려고알아보련답니다.문제는통장잔고를남편이잘모르고있다라는거네요..ㅜ.ㅜ;친정급한일에좀들어간돈을다시받으면넣으려고미안해서말을못하고있었는데...한달도안되어서메꿔넣어야하는상황이됐네요...현재상태가솔직이말하더라도차는바꿔야할것같고..그래서제가일단넣어두면어른들께도부담을안드리고남편과도평화유지가될것같아여기문을다시두드리게되었습니다..!같은여자분들만이이해하실진모르겠지만...그래도다시용기를내어부탁드려봅니다.</t>
  </si>
  <si>
    <t>여기서기존대출건두개중에한개는중도완납하였고,나머지한개200대출금은월144394원씩(35%)1일연체도없이정확히상환중입니다.그리고저희신랑(건설회사공무부장)수입은1월달일시지급액1000만원+(매월216만원씩고정지급)+기본상여금+공사낙찰시인센티브+타회사입찰봐주는인센티브수입까지실질적으로버는연수입으로는5000이넘습니다..그리고아파트(남편앞)담보하나은에5800정도가남았고,농협에신용대출300정도가있고,현대캐피탈에도담보낀1500(마이너스500)정도가있어서월상환액은..34만원+8만원+17만원+머니옥션14만원+기타6만원=약80만원정도가상환지출로나가고있습니다..사실급여만으로산다면,나머지액수로아이들셋키우면서살기도빠듯하지만,그래도식구수대로보험도서너개씩열개이상이부어지고있고,양가어른들형제들돌아보면서살아갈수있는건..남편의공사입찰실력으로인한기타수입이매월고정급여보다훨씬낫기때문에가능할수있답니다...그래서저도다니던중고등학원강사나가지않고전업주부로눌러앉아있고요...가끔남편모르게돈들어가야할땐답답하고비참?하기도하지만..이렇게머니옥션에서숨통을트이게되곤하니너무감사한마음뿐입니다..!이번에도여러분들의도움부탁드립니다~!</t>
  </si>
  <si>
    <t>투자자님들안녕하세요.어렵게고민끝에머니옥션문을두드리게되었네요..거짓없이솔직히말씀드리겠습니다.작년2월쯤투자에손을조금댔다가제입장에선손실이너무커서대출을받고하다가보니신용등급이8등급까지되었습니다.신용등급도올리고매달사금융이자를좀줄일수있을까하여투자자님들께도움을요청드려봅니다.35살에이제결혼한지1년반인데..매달이자에허덕이다보니아이를갖기는커녕아이계획도세우지못하고있습니다.다시시작하는마음으로이악물고살아보려고합니다..부디제게한번만기회를주십시요..</t>
  </si>
  <si>
    <t>현재우리은행:450만원(원금+이자=14만5천원)(현재남은금액195만원한성저축은행:300만원(이자=9만원조금안되게내고있습니다.)현대캐피탈:900만원(원금+이자=35만원)웰컴:300(이자+원금=19만원)아내HK처축은행대출:660만원(원금+이자35만원가량내고있습니다.)투자자님들께서1000만원을빌려주신다면..먼저아내의hk저축은행대출금을300만원정도상환하고웸컴과한성저축은행도모두상환하고싶지만생활자금도필요하여다는아니지만조금상환하여빠른시간안에갚을예정입니다.이후신용등급을상향시켜금융권으로돌리고자합니다..아직재직기간과신용등급으로인해은행권으로돌리지못하고있는실정입니다만안정되게직장생활을꾸준히하여금융권자격에맞출수있도록노력할것입니다.그리고아래약속을꼭이행하고자합니다.첫째,비록회사이직을한지는1개월조금넘었지만이곳에뼈를묻을생각으로열심히다닐것이며,둘째,투자자분들께안정적인수익이발생될수있도록약속을목숨처럼꼭지킬것이고입상환일전가상계좌로입금하도록하겠습니다.부디가정을안정적으로이룰수있도록투자자님들의많은도움부탁드리겠습니다..</t>
  </si>
  <si>
    <t>제발사람한번살려주십시오</t>
  </si>
  <si>
    <t>친구소개로일자리가있다고하여갔는데네트워크마케팅이라고하는겁니다전아무것도모르고시작하는데돈이필요하다면서대출을알려줘서받게되었습니다고금리환승을하여부담감을좀줄이고싶습니다</t>
  </si>
  <si>
    <t>러쉬앤캐쉬200만원월48.95%정도산와머니100만원월48.95%정도원더플200만원월48.95%정도hk저축은행186만원48.95%정도원캐피탈200만원48.95%정도러쉬앤캐쉬200만원월132000원정도산와머니100만원월8만원원더플200만원월132000원정도hk저축은행200만원133000원정도원캐피탈200만원220000원정도월수입은이번에월급이올라서170만원받고있습니다현재직장을다니며전동차양이라는일을하고있습니다고정수입은170만원정도이며다른수입은없습니다지출은월50만원정도생활비와교통비입니다핸드폰과부모님께드리는30만원정도됩니다월수입170에서지출80만원을뺀90만원에서월70만원상환가능합니다연체없이성실이납부하도록하겠습니다많은도움부탁좀드리겠습니다</t>
  </si>
  <si>
    <t>고금리의대출을저금리로전환하려합니다.</t>
  </si>
  <si>
    <t>이전경매글들을올리면서서도오프라인으로도동분서주하며높은고금리의대출을저금리로갈아타기위해노력했습니다.그결과국민은행에서직작인희망대출을받음으로서대부업체(3곳)760만원을전액상환할수있었습니다.또한캠코에서시행하는전환대출신정자격이되어신청하려하였으나6개월이내의추가대출건이있어투자자님들의도움으로상환하여전환대출로갈아타기위해신청하였습니다.</t>
  </si>
  <si>
    <t>1.기존대출한국아이비금융(원리금균등상환방식):400만원(이자:23만원)청주상호저축은행(만기일시상환방식):300만원(이자:8만원)HK상호저축은행(원리금균등상환방식):270만원(이자:16만원)위드캐피탈(원리금균등상환방식):120만원(이자:16만원)헬로우크레디트(만기일시상환방식):300만원(이자:8만원)국민은행직장인희망대출(원리금균등):800만원(이자:16만원)롯데캐피탈(원리금균등상환방식):98만원(이자:9만원)-----------------------------------------------------------------여기서6개월이내의추가대출이있었던것이HK상호저축은행의대출입니다.이전경매에서올렸던타대부업체건들은완납증명서제출가능합니다.-----------------------------------------------------------------2.상환계획현재직장에서165만원의월급을수령하고있습니다.그리고이자로96만원이나갑니다.현재의상황에서월DTI가높은편이지만투자자님들의도움으로저축은행300만원을상환하여머니옥션대출와나머지대출건을을전환대출받을경우년12%의이자로월지출되는이자금액을소폭하락시킬수있습니다.</t>
  </si>
  <si>
    <t>5년근속직장인</t>
  </si>
  <si>
    <t>투자자금평생시설교육기관교육원(보습학원아님)평생시설교육기관임...인터넷확인가능...</t>
  </si>
  <si>
    <t>1...카드도난인감도난으로2004~5년에벌어진일임...전그돈못냅니다뻐팅기다가...이제헉이게사회구나알고억울하지만모두완납...채무불이행은삭제됐으나...이력은남음...속이부글부글..2...월급285만원기본급에+수당합치면평균350만원정도잡힘...그냥고정수입(원천징수)으로신고할렵니다...3...일단위드캐피탈에800만원신천승인떨어져월요일날입금확정...(가승인이니참고로만아세요~~)4...상환계획...생활비전혀안듭니다...부모님입대업하십니다..기초생활에필요한것은다지원받습니다...아파트관리비애기예방저종비간식비및국민연금의료보험각종보험합이100만원정도입니다...상환가능여유금액..아내용돈100만원...본인것약100만원게임도하고여유롭게지내다가...투자지분을얻으려..합니다.5...솔직히...제2금융권이나대부업에서대출받으면신용도문제가있기에...이곳은기록이남질않아서...또한앞에서말한캐피탈대출이승인된다면취소할(이곳에서낙찰되면)생각도있구요..아님학원(보습X)에올투자할생각도있구요6...확실한사람입니다....금융에대해서잘몰라서등급이낮습니다7...쭉읽어보니돈빌리면서좀건방져보일수있겠습니다...대신부부생활10년만에가진딸아이와의사진컷을2일에한번씩올리겟습니다...(물론제주소지겟죠?)</t>
  </si>
  <si>
    <t>고금리대부탈출하고싶어요도와주세여!!!!</t>
  </si>
  <si>
    <t>제가대출을받고싶은목적은고금리인러시,산와,케이제이아이대부에서받은고금리를저금리및원금상환까지계획하면서갚아나가고싶어서대출을신청합니다.</t>
  </si>
  <si>
    <t>1.러시앤캐시는월이자만12만원2.산와는원금+이자12만원3.케이제이아이대부월일자만5만원대부업에이자만25만원정도가나가며2년넘게고생을해도이자만나가지원금은매일그자리입니다.가.아파트전세대출을1560만원월이자10만나.핸드폰요금6~7만원다.차량이없어서교통비만한달에10만원안팍입니다.라.의료실비보험료11만원마.소액대출500만월22만원원금+이자(년4.5%)바.아파트관리비및생활자금월40만원안팍입니다.대부업만월29만원소액대출월22만원교통비월10만원핸드폰월7만원보험료월11만원생활자금월40만원합계월119만원월임금월166만원차액월47만원이렇게하고서환승을해서빚을조금씩없애고싶습니다.대출을받아도충분히갚을수있는상황이될수있습니다.꼭!단한번만의부끄러운손을내밀어보고싶습니다.도와주십시요.!!!</t>
  </si>
  <si>
    <t>제가지금등급도좋지않지만..이때까지연체없이납입일자보다며칠씩은먼저입금처리하고있습니다.머니옥션에서도환승을받아2번밖에납입안했지만잘납입하고있구요이번에급하게들어가야하는데(어머니께서넘어져서다치시는바람에)가있는데..나오곳이마땅치않아이렇게머니옥션투자자님들께한번더부탁드립니다.약속이행은꼭지킵니다.</t>
  </si>
  <si>
    <t>제가지금영업직에근무하고있습니다.그러다보니시간이좀많이남습니다.개인사업체쪽에서일하거든요.한달에급여는세금공제후145~150정도나오구요..영업수당이20~30정도그리고오후4시이후부터는어린이집원아들태워주는일을하고있습니다.급여는145만10일날들어오구요..통장수령이니거짓말안합니다.어린이집이라찍혀서나오니깐요....어림잡아유류비빼고접하는돈이110정도는남아요....본업쪽에급여랑어린이집쪽에급여랑합치면260~280사이입니다.집에생활비로180만원을넣어주고있어요..남는돈(80~100만)으로대출납입하고있구요지금환승을타서한달에45만원씩납입하고있구요..투자자님들께서도와주시면한달에12만원을더해57만원납입합니다.현대12만원납입..카드는집사람이납부하고있구요연체없이24개월동안열심히갚아가겠습니다.여유가되면상환도가능하구요.ㅎㅎ열심히해빨리상환하겠습니다.부탁드리겠습니다.</t>
  </si>
  <si>
    <t>남동생이허리디스크수술을하는데병원비300만원정도가필요합니다.</t>
  </si>
  <si>
    <t>현재제가다달이월급여현금수령하고있습니다.어머니께서친구분께빌려준돈2월달에받을예정이구요.동생도수술회복해서바로복직(현재지방에서직장-서버관리직)월급받구요.성실하게상환하겠습니다.</t>
  </si>
  <si>
    <t>재대출을하게되었습니다.</t>
  </si>
  <si>
    <t>안녕하십니까.장석호라고합니다.작년머니옥션을알게되어투자자님들의소중한금액으로많은도움을받았습니다.대출금액150만원(12개월)중현재잔여대출금은15만원이고8/2완납예정입니다.그럼에도불구하고또다시대출을실행하려는제자신이부끄럽지만실제부양을해야되는상황이라돈에대한압박에서조금은벗어나고싶어대출을신청하려합니다.또한재정상태를올바르게하여최대한대출없이살아보려고노력중입니다.현재아버지의수입이일정치못하여고정적인수입이있는제가임대아파트월세,관리비,생활비를내고있는상태이며학자금및생활대출금을갚고있는상태라여유자금이많이부족합니다.1.대출금사용처-대출금의300만원중일부인100여만원은기대출(저축은행)대환용으로사용할계획입니다.-100만원은생활비로사용할계획이며,100만원은긴급자금으로묶어둘생각입니다.</t>
  </si>
  <si>
    <t>1.현재부채현황(월총48만원납부)-학자금대출:신한은행540만원남음/매월32만원납부-생계형대출:농협250만원남음/매월7만원납부솔로몬저축은행280만원남음/매월9만원납부2.고정수입현황-월220만원(추가보너스제외)코스피등록업체에정규사무직으로근무하고있으며상여700%(2,4,6,8,10,12월100%,7,11월50%)포함-회사실적이좋아매년200~300%추가보너스지급-2008년12월에입사해서2010년3월에퇴직후5월에재입사하여근무개월수는조금모자랄듯싶습니다.3.상환계획-기존대출금상환분중4일연체건한건이있었습니다.이처럼연체건이없도록은행자동이체를이용하여상환예정이며24개월대출기간을잡았지만1년이내에완납하도록재정상태를유지및향상시키도록노력하겠습니다.</t>
  </si>
  <si>
    <t>제꿈을담보로도움요청합니다.</t>
  </si>
  <si>
    <t>올해3월5일부터**은행에서전문계약직으로근무중입니다.년봉은6000만원입니다.올해2월까지보험업에서만7년을근무했습니다.2년간메니저업무를진행했습니다.영업할때는성공한경험도있으며,회사에서인정받아상위20%의실적도낸성공경험이있습니다.지점장의꿈이있었기에메니저로전환하면서상황이많이어려워졌습니다.2008년이후보험시장은큰어려움을겪었으며,팀원들의실적이급여로연결되다보니,저의수입도일정치않았습니다.우선적으로팀원들을챙겨줘야했기에대출등을통해서팀원들의생활비를지원해주곤했습니다.저를믿고따라주는팀원들의어려움을보고만있을수없었습니다.대출이많이진행되면서신용도도떨어지고,팀원관리비와영업비등,생활비를혼자감당하다보니사금융및은행권대출이여러곳에발생하게되었습니다.집안에서의생활고가시작되면서,직장생활의길을선택하게되었습니다.현재는**은행본점에서지점교육일을맡아과장으로일을하고있으며,향후정규직전환을생각하고있습니다.현재는1년단위로전문계약을하고있으며,4년까지의교육은셋팅이되어있기에매월원금과이자를납입하는데는문제가없다고믿으셔도됩니다.신용등급은8등급이라,현재의신용으로또저축은행이나사금융을사용할경우앞으로의기회가많이사라지게됩니다.저는항상성공의자신감으로삶을살아왔습니다.금융일을하면서,신용도의중요함을누구보다더잘알고있습니다.여러분이도움을주신다면,일단사금융일부를상환하고나서,신용도를높인후**은행에서진행하는임직원대출을받아새로운삶을살고싶습니다.수입은월450가량발생하지만이자만나가는비용이너무부담됩니다.2년가량의시간이주어진다면,신용도를올리고새로운삶을준비할수있으리라생각되어어렵게다른곳이아닌개인투자자분들께도움을요청하고자이렇게글을올립니다.년20%의이자와원금상환은전혀무리가없습니다.저를믿고투자해주시면,향후사정이낳아졌을때저와같은고통을받고계신분들께저도똑같이베풀며살겠습니다.제가겪어보니사금융과대출의고리는한번빠지면,도움없이나오기가너무어려움을알게되었습니다.지금까지살면서신뢰를최우선으로생각하며살아왔습니다.한번믿고투자해주시면잊지않겠습니다.(이율을25%로제시했지만상환은확실하게지키겠습니다.)</t>
  </si>
  <si>
    <t>현재수입:월420만원(고정)+30~60만원(출장비및교육비)+60만원(와이프)=500만원내외현재지출:생활비-150만원자녀교육비-40만원월세-45만원(2년전전세에서전환했습니다.)이자지출:국민은행(1460만원)-40만원신한은행(360만원)-6만원현대케피탈(760만원)-34만원씨티파이넨셜(460만원)-51만원HK상호저출(260만원)-16만원산와머니(700만원)-30만원러시(800만원)-34만원이중에러시+산와+HK상호저축을정리하고싶습니다.정리가되면2년간성실히납부드릴것을약속드립니다.</t>
  </si>
  <si>
    <t>투자자여러분들의도움에꾸준하고확실한상환으로보답하겠습니다.</t>
  </si>
  <si>
    <t>안녕하십니까.한순간의판단착오와실수로인하여대출에대한전혀감이없는시절에캐피탈과저축은행에서총1200만원을각각37%와49%의비교적높은이자율로대출을받게되었습니다.지금은정말너무후회를하고있지만,신용등급이라는개념이적립되지않던시기에기존대출의금리를낮춰보고자여기저기조회도해보게되었고,그로인해현재신용등급이8등급으로매우낮습니다.사실캠코환승론도알아보았지만현재직업이학원강사로사업소득자로분류되는프리랜서의개념이적용되기때문에실제받는급여에비하여인정해주는소득금액은현저히낮아DTI산출이안되어진행이불가능한와중에우연히머니옥션을알게되었고,투자자분들의도움을받는다면금리도지금보다낮추게됨과동시에신용등급의향상도가능하게될것이라는희망을갖게되었습니다.사회생활을해나아가면서금융거래도해나아가면서이제서야신용등급의중요성을뼈저리게느끼게되어서투자자분들의소중한도움을간절히부탁드립니다.</t>
  </si>
  <si>
    <t>&lt;급여액&gt;직장-재직한지1년10개월가량이되었고매월1,645,000원씩급여통장으로수령하고있으며1년에한번같은금액의보너스가있습니다.학원강사로재직하며1년에2140만원을받습니다.매년10월이재계약시기로,올해10월이되면월급여가15%정도오르게됩니다.겨울방학때는특강으로100만원가량추가수입이있습니다.부업-과외를한건하고있습니다.올해2월에시작했고,선불로월50만원을현금으로받습니다.따라서,현재매월214만원의고정수입이있습니다.&lt;금융권지출비용&gt;캐피탈사는원리금균등분할상환으로매월46만원,총36회중현재7회납부하였고,최초1000만원대출을받았으며현재860만원정도의원금이남아있습니다.저축은행은만기일시상환으로매월8만원정도의이자만내고있습니다.최초200만원의대출을받아서현재191만원정도가원금이남아있습니다.즉,총54만원이현재대출금상환으로지출되고있습니다&lt;생활비용&gt;현재어머니만모시고살아서각종통신요금과식비등은제가부담을하고있고,집전화핸드폰인터넷등을포함한통신요금은매월30만원정도,생활용품식비등을포함하여매월45만원정도들어가고있습니다.그외에는한달평균30만원정도의용돈을사용하며나머지금액은최대한저축하는데노력을하고있습니다.&lt;총수익-총지출&gt;매월실제수령하는214만원중에서기대출금상환으로매월54만원,각종생활비용월평균105만원정도로,매월50만원정도의융통자금이있습니다.투자자분들께서1100만원을투자해주신다면,다음과같이기대출금상환예정입니다.H*캐피탈대출원금잔액860만원,(완납)M*상호저축은행대출원금잔액191만원,(완납)물론월지출금으로만따지게되면현재보다는금액에있어서몇만원차이가나지만결코그금액이힘겹게다가오지않는다는것을알고있고,전체적인이율은줄어듬과동시에신용등급상향도기대하고있습니다.기존의3년상환과만기일시상환의조건을이용하고있기에그보다더좋은조건인2년간의원리금균등상환을통하여꾸준히상환일을지켜나가도록하겠습니다.머니옥션투자자분들의안정적인수익을위하여,원리금균등상환약속을꼭지키겠고,급여를받는바로다음날이되는매월1일을상환일로지정하여절대피해가는일이없도록하겠습니다.현재과외진행도긍정적이어서추가로의뢰가들어올가능성도상당히많기때문에투자자분들께손실이없도록결제일을꼬박꼬박지키는데무리가없을것이라고말씀드리고싶습니다.투자자분들이저에게투자를해주신다면,첫째로손실없는상환을약속드리고둘째로신용등급향상의계기로앞으로는실수하지않고관리해나아갈수있도록최선을다해생활을해나아갈예정입니다.투자자분들께서소중한도움주시면,큰은혜앞으로절대잊지않고후회없도록열심히살아가겠습니다.증빙서류로는,강사위촉계약서,급여통장3개월거래내역,재직증명서,주민등록등본,원초본,신분증등을첨부하도록하겠습니다.</t>
  </si>
  <si>
    <t>저축은행상환예정</t>
  </si>
  <si>
    <t>월452,360을매월10일날연체없이상환하겠습니다</t>
  </si>
  <si>
    <t>이순간이제겐중요한순간입니다.</t>
  </si>
  <si>
    <t>제가학원강사를하다가2개월전이직을하게되어,건설자재임대회사에들어갔읍니다.지금현재수습사원으로근무하고있는데1월부터정식사원이됩니다근데지금수습기간이어서급여가100만원인데연말에생할비가조금더필요하게됐읍니다.그래서머니옥션에신청하게됐읍니다.1월달부터급여가200만원이되는데믿고투자해주시면단하루도연체없이완납하겠읍니다.(재직증명서가필요하면머니옥션으로보내겠읍니다)신용조회때문에등급이낮아졌는데,제가머니옥션알기전에다른곳에대출신청을해서낮아졌읍니다.</t>
  </si>
  <si>
    <t>12월현재사금융3곳에이자가월56만원나가고있읍니다.그리고일반은행카드론으로이자가12만원나가고있읍니다월수입:현재100만원(1월부터200만원)월지출:사금융이자56만원(대출받은곳:A사700만원B사250만원C사523만원)입니다.일반은행카드론이자12만원일반은행적금담보대출이자2,800원인터넷22,000원남는금액:29만원(이돈으로머니옥션단하루도연체없이상환하겠읍니다.)현재핸드폰비,유류비,식비(점심,저녁)는회사에서지급이되고있고남는돈29만원이제한달용돈이되는데,1월부터는더여유로워질거같읍니다믿고투자해주시면신뢰잃지않고꼭완납하겠읍니다.</t>
  </si>
  <si>
    <t>절실합니다.그만큼설실히갚겠습니다.</t>
  </si>
  <si>
    <t>안녕하세요.32년을살면서대출도한번도받아본적도없고열심히벌면서제힘으로성실히살았는데저희집안사정이많이어려워지는바람에그빚을제가지게되었습니다.여지껏벌어놓은돈으로겨우겨우일부는채웠으나아직부족합니다.몇일전에알게된사실이지만어릴때부터얼마전까지지인의핸드폰도용사용으로요금등이체납되어있다는걸알게되어서충격이였습니다.이것도대출을알아보다직원이안내해줘서알게되었습니다.정말억울했습니다.그로인해제신용에악영향을미친것같습니다.낮은등급으로부족한돈은지금어쩔수없이사금융을이용하게되었습니다.하지만그기록으로인해대출은어려웠고그것도한군데밖에통과가안되어지금돈이부족합니다.저여지껏성실히살았습니다.타인으로인해신용등급은낮지만전자신있습니다.꼭성실히갚겠습니다.도와주세요.여기아니면이젠빌려주는곳도없습니다.</t>
  </si>
  <si>
    <t>1.기대출-일주일전에받은산와머니300만원(44%이자율,매월15만원씩상환,8/5일1회분납입)2.직장-3월1일입사(에어컨,공기청정기제조회사)/(급여:145만원+현금으로따로받는야근수당20~25만정도=170만원이상수령)이번에6개월차라아직4대보험은안되어있습니다.3.부업-현재는야근으로부업할시간이부족한데주말에할알바찾고있음.(월급과알바비합치면실수령200이상으로예상함)4.고정지출금액-용돈30만원/보험금10만원/현재산와15만원대출금빼고일정적으로나가는대출은없습니다.투자자님들께서600만원투자해주시면집에급한불부터끄고추후에돈빨리모아서산와머니갚아버리고싶습니다.머니옥션투자자들께는안정적인수익이발생할수있도록원리금균등상환약속을지키며,상환일전에가상계좌입금토록하겠습니다.제출가능한서류는일체제시하겠습니다.마지막희망입니다.성실한납부로보답하겠습니다.</t>
  </si>
  <si>
    <t>연탄보일러로따뜻한겨울보내고싶습니다..</t>
  </si>
  <si>
    <t>두번의경매를올렸습니다..두번다투자자님들의따뜻한마음으로낙찰이되었지만서류심사후두번다탈락하였습니다..제가많이모자르고제신용관리를못해서그런점이라생각합니다정말힘들게한달을살았습니다..하지만그어느곳도저를받아주는대출사는없었습니다다시머니옥션을찾아서글을올리지만..또다시서류심사에탈락할지도모른다는생각을합니다하지만믿을곳이여기밖에없기에다시이렇게신청을합니다..이곳에서개인대출해주신다는분의쪽지를받고..탈락후급한마음에연락을드렸습니다..허나...급한저에게돌아오는것은사기였습니다..=========================================================================뭐든지열심히하자고최선을다하고남들보더몇배더노력하면나에게도꼭기적같은일은아니라도내가늘바라는거한가지는들어주시겠지하지만..제가많이부족했던탓일까요아님..제가너무많은죄를지었을까요저희집은5가족의대식구입니다.할머니아빠엄마언니저이렇게..30년을다니시던회사를그만두시고사업을하신다고여기저기보증에돈을빌리셨던아버지갑작스러운사고에다리를다치시고장사를시작했던아버지는빚이라는무서운독촉에시달리게되었습니다늘언니는그런부모님때문에하고싶었던일들을전부미루고..저와는다르게머리도좋아서입문계고등학교도가고대학도가고그럴거라생각했습니다..하지만그모든걸포기하고실업계로가서3년내내장학금받으며졸업하기전에취업해서지금까지일하고있습니다저는막내라어릴때부터꿈인장사를해보고싶어무작정돈을빌리고부모님을졸라어려운형편에가게를내었습니다처음엔그럭저럭도와주시는분들도있고이리저리빌렸던돈도어느정도갚아갈때쯤..할머니께서노환으로쓰려지셔어두번째로시련이찾아왔습니다원망도했습니다왜남들은떵떵거리며잘살고남들은이런일한번도안겪고잘산다는데우리집만이럴까..전부정리하고내려와할머니병간호하며아르바이트를했습니다어느정도채무는갚았지만힘든생활에쪼드리던엄마는아버지대신개인파산신청을하게되셨고..신용회복이라는걸5년동안하셔야한다고합니다..지금은아버지엄마언니저이렇게4명이서열심히벌어서빚을줄여가고있습니다다들그러십니다..4명이나버는데돈이없냐고..아버지께서는아버지앞으로되어있는채무를월급받으시면전부그쪽으로넣고계십니다지하도관리직을맡고계셔어월급이월급쟁이들보다적으셔어빠듯한생활입니다엄마는한달에90만원받으셔어개인회생비30만원내시고나머진저희집생활비로쓰십니다그래서언니와저는집에필요한물건이나생활비를보태는쪽으로하구있구요예전에중계업체를통해대출받았다가조회건수만많아지고부모님의신용문제로인해저도신용이좋지못한상태입니다하지만지금까지연체없이잘상환하고있습니다..모든걸포기하고지금까지아무말없이가족만생각했던언니..대학의꿈을버리지못해야간대학을가려고합니다부산으로출퇴근하는언니는출근시간만1시간30분이나걸립니다그런언니에게도움이되고자여기에와서이렇게글을올립니다..학비가너무부담이되포기하려고하는언니에게조금이남아도움이되고싶습니다요즘날씨가추워..마당에수도가얼어얼마전에큰돈이공사비용으로나갔습니다올해까지만이렇게힘들자생각합니다내년이면직장생활도1년지나고..좀더괜찬은대우를받을수있기에..조금만더고생하자생각합니다도와주세요여러분..그믿음저버리지않고열심히벌어서연체없이잘상환하도록하겠습니다..부디열심히하면된다고저에게도좋은미래가있다고용기를주세요//</t>
  </si>
  <si>
    <t>언니학자금-50집연탄보일러교체-50이번에수도공사때문에학자금모은돈중에일부쓰게됨현재기름보일러를사용중이지만옛날한옥식으로된집이라기름보일러가감당이안되서연탄보일러로교체하려고합니다.집에할머니가계셔어하루종일난방을돌리고있습니다노환이셔어감기하나에도큰병을가지고올수있기에..빨리교체해드려서좀더따뜻하게겨울을보내실수있도록해드리고싶습니다..*상환계획제가한달에회사에서받는월급은120만원+현금으로15만원(수당비)가나옵니다세금때고나면통장에찍히는건105만원정도찍히구요총120만원입니다거제도에서대우조선소에다니고있어저는기숙사생활을하고있습니다회사에서제공되는모든조건이기때문에따로나가는돈은없습니다핸드폰요금-8만원(기계값+요금)사금융원금+이자-41만원부모님(집에필요한비품)-20만원생활비(비품)-10만원개인적인비상금(용돈)-10만원제가한달에쓰고있는돈입니다..간혹할머니병원비로부모님께돈을10만원정도더드리고있습니다여기서대출을받는다면충분히연체없이상환할수있습니다저는신용카드를쓰지않습니다그래서늘체크카드만사용하구있구요내년이면월급도올려준다고합니다상여금도3개월에한번씩나오게됩니다월급날은23일입니다*특이사항저에게딱한번기회를더주세요..어머니께서늘말씀하십니다아무리힘들어도낙담하지말고더힘내서살라고2008년한해저에게는정말힘들고고된생활이었습니다타지에서아플때혼자라는서러움도느꼈고..나보다더힘들게생활하는사람도있으니까하고좀더강해지자속으로생각했습니다저에게작으만한힘이되어주세여얼굴도모르고아무것도모르는저에게선뜻돈을투자하시기가힘드시단걸알고있습니다하지만믿고투자해주신다면그믿음을절대로깨지않겠습니다혹여나힘든사정으로연체를하게되더라도빌려주신분들께꼭사정말씀드리고더욱더열심히일해서배로갚도록하겠습니다</t>
  </si>
  <si>
    <t>좀더나은삶을살고싶습니다.도와주세요.</t>
  </si>
  <si>
    <t>안녕하세요.저는주부이자프리랜서입니다.현재아이를키우고있고,집에서과외와번역을하는프리랜서입니다.아이들을가르치다보니부족한부분을느끼게되어전문기관에서교육을받고지도자격증을따고싶어대출을신청하게되었습니다.자격증을따면수입도더높일수있어조금더나은삶을살수있을것같습니다.부디도와주세요~</t>
  </si>
  <si>
    <t>*수입1.생활비:200만원(신랑은별도의생활비가있습니다)2.과외비:50만원3.번역비:20만원이상(번역량에따라차이가있지만최소금액)4.기타:신랑회사로부터가끔상여금지급.*지출1.관리비및공과금:30만원2.카드값및핸드폰:100만원(조금차이가있지만,평균금액)3.적금및보험:70만원4.대출이자:30만원(머니옥션대출:8회만납부하면완납입니다.연체는단한번도없었습니다.):제명의로된주택이있어부모님께서주택담보대출을받으셨습니다.하지만,이자는물론대출금도부모님께서내주고계십니다.**약270만원의고정수입이있고,약230만원의고정지출이있습니다.40만원이상의수입이있으므로도와주신분들의대출금은연체없이성실히상환하겠습니다.감사합니다.</t>
  </si>
  <si>
    <t>확실한신용으로상환해드리겠습니다</t>
  </si>
  <si>
    <t>채무를하나로묶어관리하려고하며결혼을위해서준비를해야하기때문에자금이급하게필요하게되었습니다</t>
  </si>
  <si>
    <t>매달25일에정확한금액을상환할것이며여유가될때에는중간중간상환을하여투자자분들이손해를입지않도록하고신용을지키겠습니다</t>
  </si>
  <si>
    <t>연체절대없이갚아나가겠습니다.</t>
  </si>
  <si>
    <t>남편이자동차협력업체에다니고있는데올하반기부터발주물량감소로잔업과특근이전혀없습니다.생산직급여특성상,월급이줄게되었고,몇달만버티면되겠지했는데내년상반기까지는이상황이계속될것이라합니다.올9월부터어쩔수없이사용하게된카드사용액이100여만원정도누적되어있고,13년전교통사고로해넣은치아때문에치과견적이90만원나왔는데미루다가는금액이더커질것같아대출신청을합니다.</t>
  </si>
  <si>
    <t>남편이상여금포함,월평균250만원의급여를받고있었으며저도아이들유치원보내고남는시간동안아르바이트로월평균40~50만원정도를벌고있습니다.현재불황에따른감산으로남편의월급이50여만원줄어든상태지만거기에맞춰서생활비도최대한아껴쓰고있습니다.큰아이가2월에유치원을졸업할것이고,작은아이도이번학기까지만어린이집에다닐것이어서,내년부터는교육비50만원정도를절약할수있습니다.또캐피탈에서대출받아상환하고있는건이있는데,내년4월이면전액상환하게되므로30만원정도의금융상환여유가생기게됩니다.이제껏적은돈이라도연체해본일이없습니다.철저하게날짜를지켜상환해드릴것을약속드립니다.</t>
  </si>
  <si>
    <t>처음으로신청합니다.제글한번읽어주시고희망을주시면감사드리겠습니다.</t>
  </si>
  <si>
    <t>창피하지만사실대로말하겠습니다.지금현재저는등급은8등급이지만신용상에문제는없습니다.현재채무도현대스위스1군데있습니다.하지만4개월전까지는집안문제로인해채무가많아부득이하게개인회생을신청하게되었습니다.회생신청중이건아니다싶어부모님에약간의도움을받고아는친구형들에게도움을받고또제가차를소유하고있었는데차를팔아서한군데빼고모두상환하고회생을제가스스로7월초에취하시켰습니다.모든금융사채무를상환하고7월,8월급여를아는친구와형들에게빌린돈을모두갚을계획이었으나7월달에제가너무순진해서인지아는지인에게제급여를사기당했습니다.돈을빌려주고7월30일까지이자까지꼭주겠다는말만믿고예전제가어려웠던생각이나서빌려주었다가연락이끊겼습니다.저는지금까지신용하나는자신있어했는데아는형과친구에게빌린390만원을갚기로약속한날짜를지키기위해8월초까지신용대출을알아보았는데현재채무도얼마없고현재연체기록도없고해서될줄알았는데예전개인회생신청기간이연체로잡혀있어신용대출이안된다는말만되출이되고거절당했습니다.3~4개월전저에게빌려준사람들에게약속하나는지키고싶고약간의생활자금또한필요한상황이고어려운상황이어서이렇게고심끝에우연히머니옥션을알았고지푸라기라도잡는심정으로신청해봅니다.제글을읽어주시는투자자여러분제상환계획을보시고꼭도와주시면감사드리겠습니다.저는12개월상환으로했지만9월부터는제급여에서항상달마다100만원~150만원사이는항상여유돈이남습니다.중간에상환할생각도가지고있습니다.도와주십시요감사합니다.</t>
  </si>
  <si>
    <t>저에상환계획입니다.1.수입상황-식품제조업직장인월수입191만원(7월까지181만원이었으나8월부터10만원이올랐습니다)4대보험빼면178만원정도됩니다.여기에추석,설날약간의보너스를현급수령합니다.2.지출상황*현재대출금융사1곳현대스위스저축은행월상환금27만원*개인회생당시변호사의뢰비용월상환금29만원(이건다음달9월에끝납니다.그럼나가는돈은현대스위스27만원한건있습니다.)*차를팔아서보험으로나가는돈은없고적금은2년전에한번타고난후현재는적금으로나가는돈은없습니다.따라서위월상환금액을빼면122만원이남습니다.10월부터는변호사의뢰비용이끝나기때문에151만원이남습니다.*한달개인지출비용은20~30만원입니다(출퇴근비,전화비,개인지출비)기숙사생활을하기때문에상대적으로개인지출비가적습니다.3.상환계획:우선8월제급여와머니옥션에서대출이이루어진다면이돈을합쳐서지인들에게빌린돈을약속날짜까지모두갚을생각입니다.8월25일이월급날이기때문에대출이된다면투자자님들에게다음주8월25일부터상환할계획입니다.투자자님들9월부터는제급여에서항상100만원이상여유돈이남을예정이기때문에한번만도와주시면감사드리겠습니다.또한10월달정도에퇴직금중간정산을하기때문에이돈을타면100에서150정도를현대스위스저축은행채무보다먼저머니옥션투자자님들에게받은돈을상환할계획이고12개월상환으로잡았지만제가월급탈때마다조금씩이라도중간상환을하여빨리상환할계획입니다.</t>
  </si>
  <si>
    <t>동생이이제곧대학을갑니다동생이름으로학자금대출받으라고하기가누나로써참미안한짓인것같습니다.그래서제가제이름으로빌려서동생대학등록금등을대주고싶습니다.</t>
  </si>
  <si>
    <t>지금은호텔프론트에서일하고있습니다일한기간은6개월정두되었구요현금으로받아서소득증빙은안되어있지만재직증명은가능합니다한달에150만원씩꼬박받구있구요25일산와머니대출100만원받았습니다.요즘사금융도대출받기어렵다고들었는데승인받았구요그래서신용에는문제가없습니다.하지만요번에대출을많이알아보지못하고중계업체를통해알아봐서인지조회건수가남았네요정말후회하구있습니다..150받으면산와머니한달에10만원씩들어가구요여윳돈생기면바로갚을생각입니다사람사이가가장중요한것이신용이라알고있습니다정직한신용으로착실히갚아나아가겠습니다.</t>
  </si>
  <si>
    <t>꼭봐주세요</t>
  </si>
  <si>
    <t>환승론신청합니다.도와주세요</t>
  </si>
  <si>
    <t>안녕하세요^^저는22세여자이고요,빠른생일이라지금현재3년제대학물리치료과를졸업하고요양병원에물리치료사로근무중입니다.직장다닌지는3개월이상되었구요,4대보험도물론3개월이상되었습니다.사회초년생에자리를잡기위해사용한저축은행세곳과소비자금융두곳,,직장인3개월이면캐피탈로저금리로갈아탈수있다는생각에열심히일했습니다.그런데이게왠걸,.캐피탈쪽에서는소비자금융을청산하지않는한은환승이어렵다고하더군요,전화기에매달려보다..인터넷을뒤져보다..이렇게머니옥션글을발견하고저를도와주실투자자분들을구하고있습니다.투자자여러분들께서저를도와주신다면,사금융권을정리하게되고3금융권을2금융권으로도환승할수있고,더낮은금리로생활고에시달리지않아도됩니다.저를믿고투자해주신다면정말이은혜를잊지않겠습니다.도와주신다면뼈에새기고새겨서정말착실하게꼭!납부하겠습니다.투자자님들글을읽어보시고한번만생각해주시면감사하겠습니다.</t>
  </si>
  <si>
    <t>근무처는인천남구주안2동인천요양병원1456-28번지이고요,신기사거리우리은행위2,3,4층에위치하고있습니다.연봉은퇴직금포함2000만원정도되구요.(월급150만원)부업을하고있는데,부업은월20~30만원가량됩니다.부업은현금으로받고잇어요.수입은총170~180만정도되구요.생활비한달지출은핸드폰요금6만원,교통요금없음,식비(병원제공해줘서없음),방세40만원,각종용돈5만원저축은행이자40만원소비자금융20만원총60만원정도나옵니다.지출은총110~120만원선됩니다.투자자분들께서도와주신다면소비자금융두곳청산하게되고,더낮은금리로저축은행을환승할수있습니다.투자자님들께서저를믿어주신다면단한번도약속을어기는일없이상환할것을약속드립니다.읽어주셔서감사합니다.</t>
  </si>
  <si>
    <t>개인부채상환하려합니다</t>
  </si>
  <si>
    <t>유찰되어다시신청합니다지난번입찰에응해주신분들께감사드립니다직업은보험설계사구요부모님편찮으시고가족들돕기등으로생활비가모자라지인으로부터2월상환계획으로차용한자금으로지인이병원비등갑자기필요로해상환하고자합니다</t>
  </si>
  <si>
    <t>수입은270만정도/부모님생활비지원70-80만이며20-30만정도여유가됩니다제가신용등급등조건이불리하지만상환능력은자신있습니다항상성실하고열심히나누며살아왔습니다지난번신청시여러분들께서참여해주셨는데유찰되어안타까웠습니다믿음과관심으로한번더참여와관심부탁드립니다감사합니다2월27일300만목돈계획이있어부채일부상환하려합니다</t>
  </si>
  <si>
    <t>금융상환좀하려합니다</t>
  </si>
  <si>
    <t>제가기대출이있는바람에신용평점이낮아졌다네요ㅠ자동차할부금포함해서요사금융은안쓰고있고여러군데대출을한군데로통합해서좀더낳은금리로환승도생각해보지만지금당장소액의금융상환이라도하고자이렇게신청해봅니다조금있으면구정연휴보너스와성과급나오는데그때까지기다릴려니자동차보험료와자동차할부가연체가되기때문에미리우선소액대출이필요하네요환승은그담에다시할까하구요</t>
  </si>
  <si>
    <t>현대자동차납품업체에다니고있으며저번달현대차파업때문에한달자금이딸렸지만이달부터는여유있읍니다한달월급160만에두달마다보너스100%나옵니다저의와이프도직장인입니다이번덜만넘기면충분한여력이있읍니다환승계획도있구요그럼수고하시구요</t>
  </si>
  <si>
    <t>고금리에서벗어나안정된생활을하고싶습니다.</t>
  </si>
  <si>
    <t>&lt;&lt;개인정보&gt;&gt;1.직장인/월150만원급여/비정규직2.신용등급8등급3.총대출(부채):카드론220만원/캐피탈410만원/사금융1,150만원=================================================================&lt;&lt;대출목적&gt;&gt;안녕하세요.사회생활을하며젊은나이에과도한욕심으로손실이있었습니다.사회초년생이너무무리한손실을입어타격이컸습니다.연체는막아야한다는생각에아무것도알아보지않고덜컥사금융을받았네요..조회건수도많아지고신용등급이매우낮아졌습니다.낮은신용등급은사회생활(금융생활)에큰제약으로작용하더군요.뒤늦게신용등급의절실함을알았지만..한번떨어지고난신용은회복불가능이고생활은점점힘들어지더군요..하루빨리채무를변재하고안정적인생활을하려합니다.신용등급상승과고금리이자의정리를위해이렇게투자자님들께도움을청합니다.대출(사금융)를줄여서신용등급을향상하여은행권대출하여저금리로전환하고자합니다.승인되면완납증면서도제출하겠습니다.</t>
  </si>
  <si>
    <t>&lt;&lt;급여액&gt;&gt;1.직장-현재비정규직9개월근무다음달정규직전환.작년연봉2000-월실수령액(150이상)&lt;&lt;지출비용-금융권비용&gt;&gt;1.시티파이낸셜:원금+이자매월18만원2.카드론:원금+이자매월30만원&lt;&lt;지출비용-사금융비용&gt;&gt;1.태강코퍼레이션:원금+이자매월16,1000원(10/1월300)2.산와머니:원금+이자매월150,000원(10/3월300)3.러쉬엔캐쉬:원금+이자매월150,000원(10/4월300)4.미즈사랑:이자매월110,000원(10/5월300)&lt;&lt;생활비용&gt;&gt;1.기타비용:매월20만원(교통비,통신,식대등)2.적금&amp;보험:적금매월10만원/보험매월10만원&lt;&lt;총수익-총지출&gt;&gt;급여실수령액150중금융권비용18+사금융57+적금/생활비70입니다.================================================================투자자선생님들께서750만원투자해주시면아래와같이사용예정입니다.1.사금융&lt;미즈250&gt;2금융권&lt;씨티파이낸셜440&gt;상환예정입니다.현재카드론은균등상환으로납부하고있으며8개월남았으며(30),사금융(46)=매월76만원이상지출됩니다.높은이율로만족스런수익을드리지못해죄송합니다.하지만지키지못할약속을해서이율높게낙찰받는것보단이율이낮더라도연체없이상환하는게저에게도,투자하시는분께도바람직하다고생각합니다.낮은이율도지금저에겐부담입니다.이율은줄었지만개월수가36-&gt;24개월로줄어들어상환금은비슷하기때문입니다.우선사금융과과다조회로낮아진신용등급을올려은행권저금리로갈아타조기상환할계획입니다.어린나이에사회생활시작으로카드를무분별하게쓰게되여기까지왔습니다.이제결혼할나이인데..내년에결혼계획이있습니다.결혼하기전에부채상환꼭하고싶습니다.나머지사금융3곳은다음달10일후에캠코전환대출받을예정입니다.저금리로전환받는거라매월대출이자로나가는비용은50만원미만으로나올것으로예상합니다.증빙서류는급여통장(직장급여),근로확인서,명함,신분증,등초본등을보내겠습니다.</t>
  </si>
  <si>
    <t>다시시작하려합니다</t>
  </si>
  <si>
    <t>유찰된뒤신용등급이오르고,다시신청합니다.</t>
  </si>
  <si>
    <t>안녕하세요...대기업에재직하고있는직장인입니다.얼마전에이곳에사금융상환과운영중인가게의사업확장목적으로신청하였으나,많은투자자님들의도움에도불구하고유찰이되어재신청합니다.유찰된뒤에도계속적으로사금융을갚아나갔고,은행대출금을연체없이갚아나가다보니신용등급이한등급상승했습니다.(신용평점은무려100점이상이상승했습니다!)그동안나름대로노력한결과인가봅니다.첫번째대출이성사가되어저희부모님에게조금더넓고따뜻한집으로이사를해드린것에대하여다시한번감사의말씀을드립니다^^여러투자자님들에게보답하는것은하루도연체를하지않는것이라고생각하기에정확하게입금일을지키고있습니다.제가이곳을다시찾은이유는오래전에사기를당했던금액을모두상환을하여야하는상황에몰려급한마음에빌려쓴사금융(러시앤캐시)와일수(사채)를상환하고,더불어현재와이프가운영중인가게에투자(전단지,오토바이구입)를조금더하려고방문하였습니다.와이프가운영중인식당은현재2명의종업원을쓰고있습니다.더불어주위가오피스텔밀집지역이라서손님들의요청도많고하여서배달도겸하여더많은매출을올리려고합니다.조금씩생활이나아지는듯하여하루하루를희망차게보내고있습니다.그러나매일주어야하는일수는상당한이자와부담이되어이렇게투자자님들에게글을적습니다.지금도그러했지만향후에도연체란절대없음을다시한번강조드립니다.</t>
  </si>
  <si>
    <t>*총수입급여:310만원(추가수당30만원포함)--&gt;세금공제후금액(2009년1월부터인상후금액)*총지출1.대출금(회사자체새마을금고):183,000원:우리은행대출금2009.07이후부터는240,000원추가됨):어머니빚승계금:570,000원러시앤캐쉬:월80,000원(이자)(잔액2,000,000원)일수:일50,000원(현재41회납부:총2,050,000원납부/잔액1,850,000원)머니옥션:367,000원2.보험료:120,000원3.관리비:120,000원4.생활비:1,000,000원(차량유지비,어린이집,통신비,부식료등포함)총합계:2,360,000원(대출성사시일시상환예정인러시앤캐쉬와일수대출금제외함)--&gt;2,600,000원(2009.07이후추가대출원금상환240,000원추가시)*상환계획2009.06이전:3,100,000원(총수입)-2,360,000원(총지출)=740,000원(여유자금)2009.07이후:3,100,000원(총수입)-2,600,000원(총지출)=500,000원(여유자금)상기와같은상환계획을가지고있으며,상기의여유자금에서매월20만원씩상환하는것은무리가없습니다.물론상기의월지출내역중에서생활비(1,000,000원)의경우와이프가운영중인식당수입으로도충분하기에실질적인여유자금은훨씬더많습니다.이곳에서투자자님들의도움으로대출성사가된다면사금융을상환하고,이번설날보너스와대출금을합하여운영중인가게확장(배달추가:오토바이,전단지)을할예정입니다.이상이며,투자자님들의많은관심부탁드리며절대연체는없을것입니다.낙찰시에는모든증빙서류를빠짐없이머니옥션측에제출할것이오니참고하시고많은투자부탁드립니다.감사합니다.새해복많이받으세요~~</t>
  </si>
  <si>
    <t>피부에극심한트러블이생겨다니던회사를5개월전에그만두게되었습니다..이미지를중요시여기는회사라어쩔수가없었습니다..ㅡㅜ그간모아둔예금을털고이것저것귀걸이목걸이팔아서병원을다니다가그거로모자라사금융에도손을대게되었습니다..피부는좋아지고있지만,돌아보니제게남은것은아무것도없구.당장병원비도부족하구..어찌해야할지를모르겠네요...피부가조금더나아지면당장이라도아르바이트라도나갈텐데..지금제상태로는외출도못할지경입니다..도와주세요.....부탁드립니다...상환금을다갚은후에도....평생은혜등에지고살아가겠습니다...</t>
  </si>
  <si>
    <t>2주정도통원치료받은후에아르바이트나갈계획입니다.아는언니가운영하는작은가게이지만.일급5만원씩은받을수가있습니다..제가고정적으로지출하는목록입니다..원더풀매월15일20만4천원휴대폰요금28일약10만원카드요금청구서10일약10만원이외에기타생활비30만원....주말쉬구한달꼬박아르바이트를나가면월수입110만원정도는모입니다.위에고정지출금액을지불한다고해도머니옥션상환금을상환하는데는아무런문제가없습니다.저의은인이되어주세요....기다리겠습니다..</t>
  </si>
  <si>
    <t>도와주십시요절대신경쓰지않으시도록잘갚겠습니다.</t>
  </si>
  <si>
    <t>대학교2학년시절대출이라는걸전혀모르는시절에무작정100만원이필요해서인터넷을통해알아본대출대행사에서처음소개해준곳은사금융이였습니다....용돈으로버티기에이자와원금이힘들어또빌리고그러다신용이많이하락하게되었고..그로인해또큰돈이필요하게되면은행권2금융권에서는저를받아줄수가없게22살23살때9등급까지떨어진제신용에...사실그때까지는신용이뭔지..전혀알수도없었고중요한지도몰랐습니다...지금또같은상황으로소액으로여러군데4금융의이율들이너무커서한곳에서낸다면가능하고좋지만...여러군데높은이자와원금을내기는많이힘든실정입니다..그렇게떨어진신용으로제가받을수있는곳은사금융뿐이였습니다..작년초제작년고금리대출로진행해오던소액대출들로인해이자와원금이계속늘었습니다.직장은5년이상4대보험직장은3년째현직장은스카웃제의직급상승으로두달째다니고있습니다.내년결혼을준비하고있어더욱꼼꼼하게올해부턴연체없이거래중입니다.작은돈들은갚고,모잘라조금씩언니에게빌렸던돈들도주고50만원내외의제가웃으면서갚을수있는한도내에서편하게갚아나가도록도와주십시요.</t>
  </si>
  <si>
    <t>연봉은2200월수입은170정도입니다.4대보험가입되있고사무직대리로근무중이며,회사는20년이상된연3-40억매출이있는회사입니다.지금100만원200만원남짓고금리로사용중인대출건은모두갚을생각이며,안정적인생활을위해서노력하며성실하게갚을생각입니다.한계단한계단올라갈수있도록도와주세요.</t>
  </si>
  <si>
    <t>좀더낮은금리로환승하고싶습니다.</t>
  </si>
  <si>
    <t>최근2008.12월에산와머니에서대출을받았습니다.학자금대출을받았던것을빼고는처음받는대출이었는데,아무것도모르고대부업에서받아버렸습니다.한달에내는돈은6만원인데금리가너무높아서이자가너무아깝다는생각이들었습니다.지금저는국민은행콜센타에서일을하고있고,이제수습기간이끝나서기본급115만원에이것저것인센티브를합치면145만원정도됩니다.그돈으로한꺼번에갚을수도있지만그렇게되면제가생활이안되기때문에이렇게여러분들에게도움을구하고자합니다.</t>
  </si>
  <si>
    <t>제가월급이15일입니다.그래서결제일을25일로해놓았고,단한번이라도늦게넣진않겠습니다.아무래도처음이런대출을받아보는거라지금많이걱정도되고떨리기도하지만그래서더잘갚아나갈것입니다.이런저를믿어주시고한번만투자해보십시오.절대후회하지않으실겁니다.*직장전화번호는저희는직통번호가없어서팀장님번호를적어야하는데제가외우지를못했습니다.추후에투자자여러분들이원하신다면알려드리겠습니다.</t>
  </si>
  <si>
    <t>투자자여러분의현명한판단기다리겠습니다.</t>
  </si>
  <si>
    <t>안녕하세요현재가족과함께서울잠실에위치한찻집을운영중인주부입니다.운영한지는30일부로한달이되었습니다.찻집은음식점과달리소위'오픈발'이란게없습니다만,POS사용한달정산금액(현금제외)은500만원정도됩니다.임대료약280만원과재료비약50만원정도를제외면,(가족과함께하기에인건비가안들어갑니다.)나머지부분이순소득이라고보시면됩니다.또한손님들의재구매율이높은것이저의찻집의가장큰장점이며,일주일간격으로손님들이늘어나는게많은힘이되고있습니다.사업자등록은7월로시작하였으나,인테리어의기간이예상보다길어져,예비비(임대료등)를사용케되었고,도미노현상처럼자금플로우가꼬이게되었습니다.현재,다행히인테리어는무사히마치고운영을하고있지만,인테리어가2달가량늦어지니처음엔운영도못하고,자금부분에생각이많아졌습니다.</t>
  </si>
  <si>
    <t>1.현재타기관대출현황은다음과같습니다.SC제일은행2000만원(소상공인지원금)HK119500만원이며,대출받은시기는약1달정도로HK가후의일입니다.지금HK가고금리이기에우선변제를하려고합니다.그리고,사업기간이3개월미만이라사업자대출조건이안되더군요.하여,첫째,신용도회복과둘째,비슷한금리의조건이라면1금융권에서의사업자대출받을수있는조건인6개월이란기간동안머니옥션의투자자분들께도움을받고자이렇게글을쓰게되었습니다.2.잠실소재제매장의평형은약30평형으로전단지나각종홍보없이첫달500만원이란매출이발생하였고,온라인으로선물세트등의판매를고려해본다면두번째달역시전달대비1.5~2배의매출이기돼되고있는실정입니다.따라서이자납입의경우전혀문제가되지않으며,찻집의특성상매출대비비용(원재료-COST)의비율이10~15%정도되나,저희는10%를유지하고있습니다.또한가장큰비중의인건비부분이저희는전혀없다는것입니다.(가족과함께하고있습니다)3.그리하여약5~6개월뒤,1금융권에서사업자대출조건의기간부분이확보된후,대출실행하여,대환할할예정입니다.(SC제일은행담당자와상의한결과모든조건을충족시키나,운영기간만이문제가되어사업자대출이발생하지못한점말씀드립니다.)4.서울신용보증재단에서보증을서고,SC제일은행에서대출을받은소상공인지원자금은,생각보다조건이까다롭습니다.연체기록은물론신용도가낮더라도여러가지를꼼꼼히보더군요,그러한조건에부합할정도로연체기록없음은물론상환능력됨을말씀드리고싶습니다.아무쪼록투자자여러분들의현명한판단에좋은결과부탁드리겠습니다.최선을다하겠습니다.감사합니다.</t>
  </si>
  <si>
    <t>아버지를원망하지않습니다..한푼이라도아끼고싶습니다..</t>
  </si>
  <si>
    <t>제대후한국조폐공사에다닐때아버님께서제명의로차를한대뽑으셨습니다하지만갚으실능력이안되셨던아버지는연체를하셨고저는장기연체때문에신용등급이많이하락이되었습니다.이후lg생활건강코카콜라라는대기업에입사하고도신용등급이안좋은관계로신용카드카드론과소비자금융에서대출을할수밖에없었고그이유도어머니의사고로인한병원비와생활비타지생활로인한대출이었습니다이제조금이라도이율이낮은이곳에서투자자님들의투자를받아신용등급을관리하여신용을조금이라도올리고싶습니다....</t>
  </si>
  <si>
    <t>상환계획저는kb카드론120러쉬와산와500에대출이있습니다.이세건을모두상환하여대출건을모두없애신용을관리할생각입니다.직장직장은엘지계열코카콜라재직중이며6개월근무초봉보너스상여금포함2700~2800이구달에160~240까지통장에찍히고있습니다.상여금과고정오티에차이때문에폭이있습니다`생활비용신한저축30신한펀드20종신의료환급보험12이정도카드는신용관리상폰결제정도쓰고있습니다.투자자님들께서피같은돈700을투자해주신다면제가가지고있는대출689을모두상환하여사금융에고금리를나춤과동시에대출정보를모두삭제하여신용회복에박차를가하겠습니다.투자자님들절대실망시켜드리지않겠습니다믿고투자부탁드립니다.재직증명서의료보험증명함급여통장내역신분증등초본첨부하겠습니다.</t>
  </si>
  <si>
    <t>안녕하세요!날씨가많이선선해졌습니다.일교차가심하네요.건강유의하세요!돈구하기가정말힘드네요!한번믿고빌려주시면성심성의것보답드리겠습니다.부탁드립니다.간략히말씀드릴께요.현재신용등급이9등급이며모든신용거래가힘든상태입니다.그래서목돈이들어갈일이생기면항상어려움을겪고있습니다.대출은얼마않되지만공공기록에신용회복이삭제된지가얼마않되어신용거래가힘드네요!대출목적을말씀드리겠습니다.피아니스트가꿈인딸아이의피아노구입자금으로쓰려고합니다.제딸은10살이구요.피아노에소질이있어각종대회에출전하여대상을여러번탔어요.그런딸아이를보니피아노를사줘야되는데.....형편이않되면어쩔수없는것이지만부모된마음이그렇지않더라구요.능력없는제자신이한심스럽기도하고딸아이에게미안하기도하고여러가지생각이들더라구요.신용카드도없고,할부도않되니답답합니다.제딸아이의미래에투자하신고마운마음을소중히생각하여성실히갚아나가도록하겠습니다.다시한번부탁드립니다.</t>
  </si>
  <si>
    <t>기대출금액:약172만원필요금액:200만원상환계획:월간소득및지출내역월급여실수령액(세후)약2,200,000자녀(2인)교육비350,000월세500,000관리비,가스비200,000전화사용료30,000이동통신료(3인)100,000차량주유비150,000기타생활비300,000대출상환230,000원(3곳)합계1,860,000여유자금월340,000원여유자금으로상환이가능합니다.-월정급여외추가소득내역하계휴가비200,000추석상여금300,000성과급여(년평균,연말지급)2,000,000(변동있음)연봉계약금/년5,000,000합계7,500,000월급외에추가소득이며성과급여,연봉계약금으로조기일시상환도가능합니다.원하시는모든서류제출가능합니다.</t>
  </si>
  <si>
    <t>안녕하세요...대기업직장인입니다.최초사회생활시작하면서4년정도삼성그룹에근무했고,1년6개월정도개인사업을하다가어려워져서접고,현재는현대자동차그룹계열사에경력으로재취업하여1년4개월째재직하고있습니다.개인사업할때생긴카드론과캐피탈대출일부를상환하고자대출신청합니다.위와같은2금융권대출이있으니까,은행거리하기불편한점이많아서요...이번기회에머니옥션을통해대출받아정리하고,신용등급올려서은행권거래편하게해보려고요...연봉은08년기준으로세전4,600백만원정도되고,09년부터는직급승진으로5,000만원이상예상하고있습니다.상환능력은절대적으로충분합니다.투자하시는분들께절대피해드릴가능성"0"입니다.믿고투자해주십시요...감사합니다.</t>
  </si>
  <si>
    <t>08년은연봉4,600만원(고정월급300만원*12+상여금1,000만원)이였고,아직연봉협상전이긴하나,09년은년간수입5,300백만원정도예상합니다.(고정적인매월월급으로360만원*12=4,300만원,상여금으로1,000만원)매월상환하는것은전혀무리없습니다.현재어떤금융권에도연체전혀없습니다.상환스케쥴절대지킬자신있으니,믿고투자해주십시요...감사합니다.</t>
  </si>
  <si>
    <t>다시한번신청합니다.</t>
  </si>
  <si>
    <t>고금리를상환하고싶습니다.</t>
  </si>
  <si>
    <t>생활자금및대출금상환</t>
  </si>
  <si>
    <t>이번달말에수학학원을오픈하는학원강사입니다.아직준비도덜되고여유자금이필요해서~투자자들의도움을청해요!!!</t>
  </si>
  <si>
    <t>통신요금도연체한적없구요~~~기존에대출금이1500만원정도되요!!저축은행이지만이자는많이부담이되네요!!!공부방에서학원으로확장하는거라서생각보다인테리어비가너무많이들어요!!!월수입400~450정도되구요!!!월급쟁이가아니라서현금으로도받고계좌이체해주시는학부모님이많아요!!!나름실력이쫌있어서대기하는친구들고있어서쫌무리해서학원을옮겨요보증금2000만원이구요60평이에요!!!상환하는날짜꼬박꼬박잘챙겨서성실하게낼게요!!!!</t>
  </si>
  <si>
    <t>도움부탁드립니다..반드시성실납부할것을약속드립니다.공무원재직중</t>
  </si>
  <si>
    <t>안녕하세요.저는26살현재공무원(교사)로재직중이고기간은7개월되었습니다.저는대학원에진학하여더많은공부를하고싶은새내기교사입니다.그런데기존의부채와잘못된신용관리로인하여..꿈을접어야하는상황에이르렀습니다..계속이렇게가다가는신용은더욱더떨어지고결국망가지는인생을살게될거같아,안되겠다싶어열심히알아보던중이사이트를알게되어희망을발견하게되었습니다.여러분들의소중한도움들이모아저를이끌어주세요..열심히공부하고일하여여러분들의소중한돈성실히갚아나가겠습니다.지금부터는제가기존의대출을어떻게받게되었는지에대하여말씀드리겠습니다.교사로재직하기전에집안이사문제로은행권에서2500만원을대출받았습니다.발령후에는한도가5000까지올라가게되는지라발령후에기다렸다가더대출을받을생각이었습니다.아버지께서건강이안좋아지셔서저의도움이필요하였습니다..원래는발령이몇달뒤에바로날계획이었으나갑작스레복직이많아진계기로인해서거의일년이미뤄졌습니다.그러는바람에계획했던은행대출은할수없게되었고,손쉽게대출할수있었던카드론을받게되었습니다.그때당시에는대출에대한지식이전무했던터라카드론과현금서비스가신용에어떤영향을미치는지잘몰랐었고현금서비스도손쉽게접할수있다는장점에한달에한번씩은사용했던것같습니다.교육청에서약속했던발령날짜가자꾸미뤄지면서,이번해에는바로발령을받을줄알았는데..3월이되자자금계획이더어려워개월전쯤에사금융대출을받게되었습니다.원래는그쪽에대하여잘몰랐는데,전화걸려온에이전시의소개로알게되었고,그때역시사금융이니에이전시이니잘몰랐던때라위험도를별로인지하지못했습니다.게다가친근성을앞세운tv광고도있었구요..중개업자가여기저기에서류를넣어놓은터라등급이한순간엄청주저앉더군요..그이후4월1일에바로발령을받았구요..일은계약직교사로그전에도계속하고있었구요.발령만제때받았더라도..제가이런일은없었을텐데..아니제가신용관리만제대로했더라도..하는생각에요즘너무후회하고있습니다.그일들을계기로신용관리의중요성과회복이얼마나필요한지절실히느끼게되었고,현재대출과신용도회복에대하여많은공부를하였습니다.제목적은하루빨리신용도회복을하여은행권대출을다시받는것입니다.그리고최대한빨리갚아나가는것이구요.현재카드론은거의갚아서150정도남았구요,나머지사금융과현금서비스등다정리하고카드대출도정리하는게제목표입니다.앞으로미리미리카드선결제하여신용등급을1단계만올리면은행권에서의대출이가능하게되므로정말열심히노력할생각입니다..아버지건강이다시악화되셔서수술을받게되실경우를생각하여꼭단계등급을할것입니다.또한제대학원꿈도포기할수없구요..투자자님들께서..꼭도움주셨으면합니다..</t>
  </si>
  <si>
    <t>1.은행대출연6%대로2500만원이있습니다.카드론150과현금서비스120을먼저갚아신용회복에도움이되도록하고,나머지사금융또한환승시키겠습니다.2.등급만올라가면5%대의공제회대출과은행권대출을할수있습니다.그전까지는생활에서열심히절약하고열심히모아서여러분들이도와주신마음을생각하며성실히납부할것을약속드립니다.월급이매달17일에통장으로입금됩니다.제시된월상환액683,370원을매달25일에성실히상환하겠습니다.대부업체도하루도연체없이꼬박납입하였는데,여러분의도움은정말마음속깊이고마워하며아직세상은살만하구나를느끼며기쁜마음으로상환할수있을것같습니다.ㅜㅜ그렇게될수있을까요..많은도움부탁드립니다..아직젊은나이에꿈을잃고세상을포기하고싶진않네요..많이도와주시면두고두고은혜잊지않고열심히살아가겠습니다.또한이것을작성하면서꿈이하나생겼다면,몇년뒤열심히돈을모아서다상환후에저도저처럼어려웠던다른분들에게이곳에서투자할수있는사람이되고싶습니다.</t>
  </si>
  <si>
    <t>그동안지킨신뢰다시한번지킬수있게도와주시면감사하겠습니다.</t>
  </si>
  <si>
    <t>전직장에서유무형의압박에의해능력이없음에도우리사주를구매해야만했습니다.제가그런몫돈의여유가없음에인사상불이익을감수하고자했는데,주변지인께서그런제형편을아시고융통을해주셨습니다.(500만원)근데그분께서갑자기외국으로이민을가시게되어정리를하셨으면하는의사를보이시는데제가몫돈을마련하지못해300만원만일단드렸습니다.수익율150%보장이라나머지금액이좀있는관계로,이렇게머니옥션에다시한번대출을신청하고자합니다.제가이미거래중(380만원대출)인데,단한번도연체를하지않았고이제6회만납입하면완료되는시점입니다.이점을많이참조해주셨으면합니다.</t>
  </si>
  <si>
    <t>1.기존대출은행권:22,534천원중14,000천원은마니어스및원금납입유예(3년,유예만기2012.11)통장으로이자만부담중(80,000원),나머지8,534천원에대해서는원금+이자월80만원으로분할납입중머니옥션:232,513원으로상환중(잔여1,245,772원,6회)2.주수입원:급여(세전:4,512,000원세후:3,866,496원)생활비:2,300,000원금융상환:1,112,513원여유자금:450,000원월30만원정도의추가상환은차질없이약속을지킬수있습니다.만일원하신다면우리사주+풋백옵션(150%)계약서에대한담보제공도가능합니다.(2011년1월부터행사가능)</t>
  </si>
  <si>
    <t>결초보은하겠습니다</t>
  </si>
  <si>
    <t>직장을잡기전에멋모르고대부업에손을대서높은고금리때문에잠을못이루네요하루빨리잃어버린신용도찾고빚을청산하고싶어요</t>
  </si>
  <si>
    <t>러쉬360만원산와300만원(금리48.95%)두군데나가는금액15만원+10만원씨티케피탈300(금리39.5%)한달29만원농협280만원한달십만원지인에게빌린돈달에15만원씩연체없이상환중이구요높은금리에너무나힘드네요이자율이턱도없이낮은거잘압니다.하지만믿고투자해주셨으면해요연체할일도없겠지만만약연체발동시두배넘는금리보상하겠습니다.부모님생활비드리고나면여유가없을정도여서이번기회를통하여사람다운삶을살고싶습니다.4대보험적용되구요어르신을모시는요양원에서관리과장을맡아성실히근무중입니다.매달급여일정확히상환하겠습니다.</t>
  </si>
  <si>
    <t>긴급한자금이필요합니다....상환은확실하고연체는절대없습니다.</t>
  </si>
  <si>
    <t>나이가많지만4학년2학기에한학기를남겨놓고개인적사정으로졸업을못한장기휴학생입니다.학점은모두이수한상태라등록금만납부하면졸업이가능한상태라미루다가졸업시기를놓쳤습니다.그동안회계사시험공부다공무원시험공부다자격증시험본다고허비한시간이너무아쉬워서이번에취업기회가생겨서취업을하려고하니졸업이안되서안된다는연락을받았습니다....집에서매달지원해주는150만원가량의용돈과과외아르바이트로월60정도총210만원정도수입이있는상태입니다.매달금융비용상환자금은40만원정도입니다.저축은행2군데...전살면서한번도연체를한적이없고부끄럽지만집안경제사정도다른집에비해넉넉한편입니다.제가나이먹고제구실을못하다보니집에더이상손을벌리기도민망합니다.현재는제소유는아지지만곧제소유로명의변경을할시가1억4천짜리오피스텔도가지고있습니다.현재는어머님명의로되어있습니다.올해인턴기회가있는데내년에꼭복학을해서졸업장을받아야합니다.이번달자금사정이악화되서100여만원이급히필요한상태입니다.복학대비자금포함200만원정도가절실히필요합니다.꼭좀도와주십시요.</t>
  </si>
  <si>
    <t>솔로몬저축은행:650(39%)----190,000원세종저축은행:500(39%)----188,000원핸드폰,와이브로,인터넷등등기본생활비----500000원정도가고정적으로지출이됩니다.수입:집에서생활비명목으로받는90만원과오피스텔월세60만원,과외아르바이트2건60만원정도됩니다.....(시간상이번달과외를할수가없어서아르바이트비용이2달정도빌것같아서자금사정이빠듯합니다.)절대연체없이상환가능합니다...꼭도와주십시요.</t>
  </si>
  <si>
    <t>투자자분들한번만도와주세요.</t>
  </si>
  <si>
    <t>안녕하세요.투자자여러분힘들고너무치쳐있을때머니옥션을알게되서이렇게몇자적습니다.저는올해31이며대기업하청업체자영업자입니다.얼마전가족중한사람이위암으로쓰러져적게나마모아온돈을병원비로지출을하게되었습니다.지금은완쾌되서매일웃으며지내고있습니다.사업자금으로300만원정도필요해서이렇게신청을하게되었습니다.</t>
  </si>
  <si>
    <t>현재사금융4곳800쓰고있는상태입니다.연체없는상태이고요.자영업자로대기업하청업체로제조및A/S를하는업체입니다.주수입은주거래통장으로대기업회사찍혀서월600~1100사이고정입금되고있는상황입니다.(저번달병원비등등으로대출을에이전시인줄모르고서류좋다가신용등급하락,과조회로은행권대출이불가합니다)월고정지출은직원220만원월세30만원기타.잡비40만원기존대출이자36만원위에사항금액을지출하고도300~500정도는월여유자금으로돌아가고있는상태입니다.대출이성사되면정한날짜에연체없이잘상환할계획입니다.부탁드립니다.</t>
  </si>
  <si>
    <t>신뢰와믿음을함께하고자합니다</t>
  </si>
  <si>
    <t>안녕하세요.직장은정부투자기관(공기업)에다니는안정적인직장인입니다.작년에친지되시분한데금전의도움을받았는데,돈을쓸때가있다고해서돌려주라고해서급하제도움을받고자합니다.몇년전에빛보증을잘못서서보증원금을상환하느라본인의채무를연체한적이있어신용이하락하여(현재8등급)대출업체를통해알아볼려고하였으나,각종수수료를요구하는사례가있고여러군데조회를통하여신용등급이떨어질우려가있어,그런염려가없는안전한머니옥션을알게되어투자자분들께도움을청합니다.현재는보증채무원금은몇년에걸쳐모두상환하였고,본인1.2금융권대출도모두연체없이정상적으로원금하고이자를상환하고있습니다.저에게도움을주시면정확한일자에원금및이자를상환하겠습니다.믿고도움주시면감사하겠습니다.</t>
  </si>
  <si>
    <t>0기존대출-국민은행원금750만원,농협원금650만원,교보생명원금500만원,신용협동원금450만원(위와관련매월일정원금상환하고있으며,이자는잔액원금이자를적용상환하고있습니다)(매월이자는달라짐)-솔로몬저축은행3600만원(담보대출)(이자는약27만원)0월수입내역-급여소득자로서매월450만원,상여금3.6.9.12월600%정도됩니다.(매월부채상환및생활비로사용하고있음)0현재정부투자기관에'02년부터정규직으로근무하고있고,4대보험에가입되어있으며,소득증명원에확인되는것은7400만원되어있고,고정적으로내는통신요금은지출은약8만원과교통비약15만원정도입니다.</t>
  </si>
  <si>
    <t>저축은행고금리대출결혼때문에급해서썼지만후회스럽습니다.</t>
  </si>
  <si>
    <t>11월결혼을앞둔32살직장인입니다.형편이어려워결혼자금이부족하고신용등급이6등급이라은행권대출을받지못해급한자금2천만원을저축은행에서39%고금리로받아사용하고보니신용등급이8등급이되었습니다.투자자분들의도움을받아조금저렴한이자로납부하고싶습니다...성실납부하겠습니다...도와주십시요...</t>
  </si>
  <si>
    <t>종업원700명의중견업체에서5년근무하고있습니다...작년원천징수금액은3300만원입니다...조금후에결혼을하게되면사내커플인지라가정수입이5500만원정도될것같습니다...일단저개인의월수입.지출내역적어보겠습니다.월급여150만원.보너스년1500만원(3.6.9.12월)번역일로버는아르바이트수입월50만원월지출보험및적금20만원통신료및기타생활비30만원그럼월200-50=150만원정도를부채상환에사용할계획입니다..여기서와이프가버는수입은제외하였습니다...카드사용기간이짧아금융거래기간이짧아은행대출을받지못했습니다...저축은행대출상환하고개인신용도오르면6개월정도후에는은행권대출로갈아타려합니다...1순위로성실납부하겠습니다...투자자님들의도움부탁드립니다....</t>
  </si>
  <si>
    <t>몸이안좋아서휴직후재입사해서일을다시시작했습니다.머니옥션에서도와준투자자님덕분에몸도마음도편해졌습니다.아직생활비지출이많아서염치없지만다시신청하게되었습니다.지금처럼성실히납입하겠습니다.</t>
  </si>
  <si>
    <t>현재급여는실수령액190만원이며이중머니옥션에서대출금을성실히상환중입니다.차후연봉계약으로또월급은오르겠지만,내년이면중간중간대출상환금만료되는건이있어서착실히갚아나가는데는문제없으리라생각됩니다.</t>
  </si>
  <si>
    <t>미야스타일&amp;쉬즈미라는쥬얼리쇼핑몰및로드챠량제작을할려고합니다.</t>
  </si>
  <si>
    <t>*대출목적ㄱ.현재[미야스타일]쥬얼리쇼핑몰운영ㄴ.[쉬즈미]쥬얼리로드차량제작을하고있읍니다.3개월전머니옥션을알게되고소자본으로100만을받아6개월상환으로한달에181,000원정도상환하다가3회차에모두성실히중도상환하였습니다.투자자님들의관심에감사드립니다쇼핑몰수정및쉬즈미로드차량제작에필요한사업자금을마련코자다시머니옥션문을두드리게되었습니다.이번에도머니옥션투자자님들의따뜻한손길기다리겠습니다.</t>
  </si>
  <si>
    <t>1.기존대출건ㄱ.3개월전머니옥션에100원낙찰받을당시현대캐피탈,롯데캐피탈합쳐서450정도있었습니다3개월지난지금머니옥션100만원포함,기존캐피탈2곳모두상환하였습니다.ㄴ.현재대출건은2건이며,-신협700만원은연7.3%,5년만기,월34,000원납입-기업은행500만원은연11%,5년만기,월45,000원납입total1,200만원대출에월80,000원납입하고있습니다.2.공통사항ㄱ.수입원-미야스타일쇼핑몰:쥬얼리도소매-쉬즈미로드차량제작:다음까페운영http://cafe.daum.net/She-is2010년현재쉬즈미로드차량전국14대체인점이나갔고요14대차량중임대차량2대이며월2대*월임대료45만원=90만원임대료발생미야스타일쇼핑몰통해체인점차량에쥬얼리소매로나가고있습니다.월소매로나가는순이익은200~250정도됩니다.ㄴ.지출원-사무실임대료포함공과금:60만원-월대출금(기업,신협):8만원-폰요금및식비:50만원*머니옥션800만원대출받을경우월557,000원상환예정매월성실히납부하겠으며저번에믿어주셨던것처럼연체없이상환하며투자금손해보지않도록최선을다하겠습니다.</t>
  </si>
  <si>
    <t>책임있게갚아갈것을약속드립니다.</t>
  </si>
  <si>
    <t>포항공대대학원에재학중인대학원생입니다.(직장정보를입력하다보니대학생은있는데대학원생은없군요.어쩔수없이대학생으로등록합니다.)대학원생의신분으로결혼도하고아이들을키우다보니돈이많이부족한게사실이구요.학교에서매달월급은들어오지만대학원생이라는학생신분으로는신용대출이안되는군요.내년에졸업해서안정적인직장인이될것같습니다.취직하기전까지안정적인생활을위해서대출신청을이곳에하게되었습니다.도움좀부탁드려봅니다.</t>
  </si>
  <si>
    <t>기존대출내역:삼성카드론500만원중200만원상환신한카드론1000만원중700만원상환학자금대출1200만원정도인데이건이자가적고장기대출이라서제가돈을갚아가는데영향은없습니다.주수입원:학교에서받는월급은월135만원학생들과외하면서한달에110만원월고정지출내역:월세,생활비등등해서한달평균160만원정도지출대출받은금액으로일단카드론을정리하고수입원에서대략80만원정도의여유가생기기때문에충분히갚아갈수있습니다.그리고내년가을쯤에는취직할예정이라서더여유있게갚을수있을것같고요.</t>
  </si>
  <si>
    <t>매달꼬박꼬박성실히갚겠습니다..</t>
  </si>
  <si>
    <t>생활자금목적으로대출이필요해서1금융권의문을두드려봤지만저소득에이미대출금이많다는이유와거래실적미비로자꾸만부결되어저축은행으로알아보기전에머니옥션을알게되어문을두드려봅니다.올해신랑이하던일이자꾸꼬이기시작해서저혼자버는돈으로생활을해나가기시작하니돈이생각외로많이들어가네요..신랑이신용이안좋아제신용으로대출을받다보니대출금은많아지고생활비도부족하고하여신청하게되었습니다.</t>
  </si>
  <si>
    <t>우리은행에근로복지공단보증(3%)과정부보증(7.8%)으로대출금현재잔액천만원가량과국민은행(14%)에잔액890만원정도남아있는상태입니다.신용조회를해보면수협에예금담보로200만원이있습니다.한달에원금+이자로지출되는금액은61만원가량입니다.약국전산원으로근무한지5년이넘었으며한달월급은140만원입니다.수협에적금136,000원과아기보험5만원이매달나가고있구요.매달핸드폰요금은카드결제로하고있어서카드값이기본40만원씩나가고있는상황입니다.</t>
  </si>
  <si>
    <t>전세자금이갑자기부족해져..성실상환하겠습니다</t>
  </si>
  <si>
    <t>지금1000/25만원짜리월세를살고있습니다이번에결혼할남자친구집에서5000만원을주신다하여제가작년3월부터모은1000만원을보태7000만원짜리전세를계약하였으나예비시댁에서갑자기500만원이모자란다하십니다.통장의10원까지긁어모아도200만원이부족합니다.도움주신다면열심히갚아가겠습니다</t>
  </si>
  <si>
    <t>월소득이200정도됩니다금융사의대출금이약300만원정도남아있고원금균등상환으로월20만원정도지출됩니다.현제는25만원월세납입하고있으나전세로가면생활비와통신비금융상환비등을제하여도100만원이상남을것으로생각됩니다우선적으로투자자님들자금부터갚아가겠습니다감사합니다.</t>
  </si>
  <si>
    <t>단한번연체없었습니다.</t>
  </si>
  <si>
    <t>올해결혼을하였습니다.(아직신고는못했네요곧해야겠죠)1~2년후에는지금보다나은집으로전세를얻고싶으나.작년처음받아본대출이전혀지식이없던상태로받은터라중계업자를통해대출을받아그로인해신용등급이나빠졌습니다.때문에현재제신용등급과기대출로는전세자금대출이여의치않습니다.머니옥션에서투자를받아현재2금융권의기대출을상환하여신용등급을올리고싶습니다.</t>
  </si>
  <si>
    <t>현재기대출은씨티은행900스타상호200현대캐피탈1100(차량할부)입니다.저는전도유망한무역회사의과장으로근무하고있으며월급여는220만원이고세액제외한금액186만원수령하고있지만3개월에한번상여금을받고있습니다.상여금은최소200에서많게는250까지받습니다.(첨부한3개월급여통장에상여금1회찍혔습니다.)때문에월평균급여는최소250에서최대275이며투자를받아서씨티은행900만원을상환했을경우머니옥션63만스타상호6만6천차량할부32만총101만원이금융이자로나가게됩니다만.이중차량할부는본가에서결혼선물로전액내주고계십니다.차량할부를포함한다하더라도제급여인250~280에서이자가101만원이니충분히상환능력이&amp;#46080;다고보실수있을것입니다.이렇게얼굴도모르고저에대한정보도없는상태에서감정에호소하는글남기지않겠습니다.경제관념이없어서작년에처음으로대출을받아쓰면서오늘까지1년반정도기간동안단한번도단하루도체납이없었다는점말씀드리겠습니다.비록당시형편이힘들어서대출을받기는했지만체납으로인해제생활이망가지게둘만큼힘든형편은아닙니다.이점투자자님들의안정적인수익을득하시는데충분히어필할수있을거라생각합니다.</t>
  </si>
  <si>
    <t>카드대금및생활자금</t>
  </si>
  <si>
    <t>열심히사는직장인입니다.이름을걸고연체없습니다</t>
  </si>
  <si>
    <t>열심히직장다니는여성입니다..자식이라고부모님께해드려야할것도나름있고제병원(치과)치료등의목돈이들어가게되어저번달과이번달에현금들어갈일이많았습니다.기존대출금상환에는여태문제없었지만전달이달에만현금이많이나가좀급하게되었고,위금액에대한상환금기준이라면월급과부수입에서도여유가있기에좋은분들만나소중한돈정말꼭필요한곳에쓰고돌려드리고자이렇게대출을신청합니다.우연히이런좋은사이트알게되어타대출사도좋겠지만이곳에왠지더믿음이가게되어신청합니다..꼭도와주세요..</t>
  </si>
  <si>
    <t>1.기존대출♣저축은행(삼화,고려.hk,전주)-4곳총1600만원(現기준)-3곳원리금,전주저축은이자상환방식/상환이율약37~39%대적용.-☞월상환총65만원.♣씨티카드론-리볼빙방식으로자유결제서비스적용☞원리금9~10만원(이율12%)2.공통현근무지:외국계은행/직급:사원&lt;파견도급직(년수제한없이근무가능.실질계약직과같음)&gt;업무:전산사무및제반처리주입내역:고정급여/연봉1900만공제후실수령150만원.부수입:매달보너스개념상품권지급20~25만원상당-항상현금화하여사용하기때문에실질매달실수령170만원이고연봉또한2000만정도됩니다.3.월고정지출휴대폰비-약6만원교통비-8만원식대는회사예산처리및도시락싸가지고다녀별도들지않습니다.카드비(체크카드포함)-신용카드경우는한도를상당히낮춰놓아서많이사용할일도없습니다.매달35~40만원(생활비포함입니다)대출비.생활비등고정지출을제외해도약40~50만원의여유가있어위에대출신청건에도충분히상환능력이있고,내년1월에는더현금적으로여유가생길거같습니다또한주말이용2~3회아르바이트(판촉)도하고있어불규칙한부수입이지만플러스요인이라생각합니다.위대출들도연체없이잘상환하고있고저역시신용조회후입사할수있는은행에다니고있는만큼앞으로제관리도철저히하여대출을도와주시는분들의소중한돈함부로쓰지않고잘상환하겠습니다.제이름을걸고연체없이성실히하겠습니다.이번에급한제사정,,부탁드립니다..</t>
  </si>
  <si>
    <t>약속은키필코지키겠습니다</t>
  </si>
  <si>
    <t>남들이무시하고하찬은직업이라여기실지몰라도전저를믿어주고일자리를주신분들께한없이고맙게생각하고감사하며오토바이배달직으로만7년을일해왔습니다7년간일해오며음식만드는것도많이배웠습니다.저에게주어진일에대해감사하며열심히일하고있었습니다그러던10월12일일을하던중밤에차도로뛰어나온고양이를치어오토바이가넘어저병원에입원을16일간하게되었습니다그렇게심하게다친건아니지만ctmri입원비등등치료비를제가납부해야하는상황이되었습니다병원비를감당할수없어사촌형명의빌려준휴대폰연체가있는데도중계업자분들무조건된다는말에서류를보냈더만대출은안되고신용등급하락과신용등급과다조회만생기게되었습니다그리하여제가너무급한나머지사체를쓰게되었습니다.사체는선이자20%를공제하고240만원을받았습니다.언능이런돈은정리하고픈맘에11월25일급여170만원받은것중143만원을납부하고신용대출을시도하였으나그전에과조회로인해되질않더군요......지금신용등급은7등급이고연체전혀없습니다.돈쓰지않으려고체크카드를제외한신용카드하나만들지않았습니다.신한카드발급된건아에오자마자잘라버렸습니다.지금과같은일이발생할줄알았다면보관이라도할걸후회가됩니다한달이자60만원이라는돈은제겐너무나큰돈이더군요한달급여에35%가없어지니그동안부모님생활비보테시라고드리던돈은절반이되고너무많은이자로인해사체대금상환하고싶어이곳에왔습니다.모르는게죄라고휴대폰연체풀고대출신청을했어야하는데......과다조회풀릴려면3계월이상걸린다는데사체이자만180만원입니다제한달월급이넘습니다.급한맘에쓰긴썼지만정말무섭더군요그리고몰랐습니다.급여는통장으루받아야한다는걸.......그래야사금융이라도받기쉽다는걸이제부터라도꼬박꼬박통장이체로받을려고합니다.4대보험적용안되도급여내역통장있으면1금융은힘들어도2금융까지는된다더군요...마지막희망이보이는곳이라고하여제모든이야기를솔직히말씀드리고이곳에신청을하게되었습니다.</t>
  </si>
  <si>
    <t>한달배달직평균수입170휴대폰비5만원인터넷비3만원생활비20만원보험은들어논게없구요오토바이운전직이라안받아주더군요차비는가계오토바이타고다녀서전혀안들어갑니다러쉬엔케쉬상환금167000원입니다나머지돈으로대부이자낼돈으로최대한빠른시일내에충분히연체없이상환할것을약속드립니다그리고3개월정도면과다조회두풀릴거라고했습니다.지금과조회말곤그어떤것두없습니다신용상문제댈것이......혹시나투자자분들전화번호주소오픈을원하시거나화상통화사진등을원하시면기꺼이응하겠습니다이자낼돈으로차라리여기서원금갑아나아가면정말좋을것같습니다.꼭연체없이조기상환약속드리겠습니다.도와주세요여러분러쉬엔케쉬200만원있습니다단한번도연체한적없습니다신용보고서보시면아시겠지만휴대폰을제외한어떤연체도체납도없었습니다.명의빌려준게저에게이렇게내가정말필요할때악영양을주리라곤생각못했습니다이런사체돈은다시는안쓸것이며매일매초떠오르는걱정에벗어날수있도록수시로찾아오고걸려오는독촉전화에시달림이사라질수있게여러분의작은관심과도움이정말필요합니다.부탁드립니다</t>
  </si>
  <si>
    <t>긴급히생활자금이필요합니다</t>
  </si>
  <si>
    <t>이번달에아이병원비가많이들어가게되어급하게돈이필요하게되었습니다.생활도해야하고아이병원도조금더다녀야하고가계생활도해야해서급하게돈이필요하게되었습니다.빌려주시는돈하루도밀리지않고꼬박꼬박상환하겠습니다.꼭대출좀부탁드립니다.</t>
  </si>
  <si>
    <t>기존대출내역은없습니다.주수입은배우자가직장에다니고있고월250만원들어갑니다.월지출은월세27만원휴대전화요금10만원나오구요전기도시가프포함월10만원정도나오고카드요금월70만원정도나옵니다.생활비지출식재료아이양육비포함50만원정도나옵니다.보험료22만원들어갑니다.월수입대비월고정수입250만원-고정지출금은190만원=60만원정도남으니기일밀리지않고상환할수있습니다.중도상환도가능합니다.믿고대출해주세요</t>
  </si>
  <si>
    <t>성실상환을약속드립니다</t>
  </si>
  <si>
    <t>안녕하세요저는부동산영업을하는사랍입니다다름이아니오라이번에광고비결제로인하여갑자기긴급자금때문에이렇게글을올려봅니다.필요자금은200이며사용목적은광고비결제입니다</t>
  </si>
  <si>
    <t>저의일은RT제로이루어져있으며일종에수당제입니다제가여기현장에서받은알티는6월에16007월에400이며1월에15002월에600이받아야할월급이나옵니다근대연말이고해서잡자기자금란에압박이오는대광고비까지겹처서이렇게투자자님들께부탁을드리며글을올립니다.성실상환을약속드립니다</t>
  </si>
  <si>
    <t>고금리환승-</t>
  </si>
  <si>
    <t>아무것도모르고대부업대출이되어서,고금리의이자를매달꼬박갚고있습니다.월급도얼마되지않는데,그래도조금이나마이자좀덜어,생활이조금이나마나아질까싶어이렇게신청하게되었습니다.</t>
  </si>
  <si>
    <t>매달15일이후면바로갚을수있습니다.현재대출받고있는것도상환날짜상관없이월급만들어오면바로그돈부터갚고있지요,내돈이다라고생각하고상환날짜넘김없이입금하겠습니다.</t>
  </si>
  <si>
    <t>최근5년간연체한건도없었습니다.</t>
  </si>
  <si>
    <t>12월에100만원대출받았었는데..금액이더필요하여...오늘조기상환하고...다시신청합니다..국민은행에서마이너스통장을만들어서대구집수리하는데...사용했구요...적금도해약해서집에다붙이다보니...돈이좀필요합니다..</t>
  </si>
  <si>
    <t>최근5년간머니옥션.팝펀딩.국민은행.카드.핸드폰연체1건도없었습니다.믿고투자해주시면감사하겠습니다..현재대출:국민은행1200만원정도있네요..(마이너스통장이라서이자만납부해도됩니다)월급여200만원/월(연봉3천정도되네요)월세20만핸드폰.인터넷:7만원도시가스.전기세6만원기타생활비30만원마이너스통장이자율8%/년국민은행은이자만내도되니상환에는차질이없습니다..800만원신청한이유는카드값완납하고카드사용안할려고하구요..지인에게빌린돈350만원도갚고나머지는기타생활비등으로사용할예정입니다.</t>
  </si>
  <si>
    <t>투자자님들연체없이성실히상환하겠습니다</t>
  </si>
  <si>
    <t>이번에이사를결심하고방을보던중맘에들어계약을하기위해은행에가서돈을찾고계약하러가는도중에제가잃어버리고말았습니다..저희애아빠는이사실을모르고요..알면전죽어요ㅠㅠ일단은잔금치룰돈으로1월21일계약을했는데요잔금치룰돈이부족하여어뜩해할까하다가&lt;많이고민했어요&gt;머니옥션이라는곳을알게되었습니다신용도에도전혀영향미치지않고금리도저렴하다는걸알게되어이렇게신청하게됩니다</t>
  </si>
  <si>
    <t>저희애아빠급여가세금때고170입니다수도.가스.전기.인터넷.유선:12만원휴대폰:15만원보험료:10만원러시앤케시:380&lt;처음에아무것도모르고중개타서받은건데요..여기저기조회해서신용도하락된걸루알고있습니다&gt;작년10월8일에받았구요이자38%월12만3천원씩연체없이납부하고있습니다저희애아빠가이번에이사갈려구신한은행에서1200대출을받았는데여월:30만원원금+이자상환이구요기본적지출이80만원생활비:30만원아이가5살이여서따로크게들어가는돈없고요유치원정부에서지원받아다니고있습니다저는직장주부&lt;TM직&gt;였는데요급여가밀려서작년12월초에퇴직했습니다이사준비중이라쉬고있는중이고여이사가면바루TM직일시작할겁니다애아빠월급또한제가관리를하고저또한아기유치원에맡기면서4년간쉬지않고일했습니다투자자님들께서투자를해주신다면월30만원정도대는데여문제없이상환할자신있습니다입금일미리전날상환하겠습니다</t>
  </si>
  <si>
    <t>투자자님!성실상환약속드립니다.</t>
  </si>
  <si>
    <t>(상환계획)1.부산동래구재래시장에서2007년부터지금까지과일가게운영.(하루매출:카드10만원내외,거의현금매출:40~50만원)(다음날새벽에과일구매후매일순수이익은15만~20만원정도)2.과일가게마감(밤11시)후곰장어집아르바이트(수족관관리및곰장어입고)한달에3번통영에서부산(곰장어집)곰장어수송:급여100만원3.매월아르바이트와과일가게매출합산은500~600만원수입.(금융권지출내역)1.국민은행=마이너스대출(이자4~5만원정도지출)(캐피탈,사금융권지출내역)1.현대캐피탈(화물차할부금:34만원지출)2.산와,리드코프=86만원(원리금균등)(생활지출비용)1.가게달세:30만원,2.공과금(전기,수도,전화):35만원3.자녀학원수강:25만원4.생활비:130만정도*투자자님께서800만원을투자해주시면이렇게상환할계획입니다*1.캐피탈:500만원완납.2.사금융2건:300만원완납.우선사금융과캐피탈상환을하면신용등급상승이될것이라생각이듭니다.지금머니옥션투자자분들께안정적인수익이발생할수있도록상환일이전에가상계좌로연체없이입금토록하겠습니다.저에게희망의불씨를불어넣어주세요.사금융의불법추심의긴터널속의절망을희망으로빠져나올수있도록도와주세요.간곡히부탁드립니다.</t>
  </si>
  <si>
    <t>처와아들의의료비</t>
  </si>
  <si>
    <t>안녕하세요저는48세의직장인으로서머니옥션투자자님들께인터넷상으로인사를드립니다.저는40대중반에늦게국제결혼하여작년1월말에아들을보았읍니다그러나그기쁨도잠시5월에병중환이시던어머니가돌아가시고이어서아버지께서도8월에돌아가셨읍니다.그동안어머니와아버지의병원및장래비로은행과대부업을이용했고지금껏연체없이상환하던중아들의돌이다가오고아내가결혼하고3년동안집을못가서부모님과집이그리워서그런지우울증증세가조금씩보이고아들의몸이좀안좋아서이렇게투자자님들께글을올리게됐읍니다.저는현재직장에서MCT라는기계를조작하고있읍니다.월급은170-185만워정도이고보너스가300%로1년에4번(구정,휴가,추석,년말)나옵니다.그리고가끔씩아르바이트로냉동기A/S도해서약간의돈이들어옵니다.수입원의상환대비여유는있으나현재목돈이필요해서이렇게투자자님들께도움을요청하는바입니다.매월25일성심껏상환을약속드리며인터넷상으로인사드리며저의글은이만줄이겠읍니다.</t>
  </si>
  <si>
    <t>--대출내역및상환금액-국민은행(500만원)7.2%월102,000-하나은행(400만원)13.2월66,600원(이자)-러쉬앤캐쉬(200만원)44%월128,000원-원더플(200만원)44%78,000원--수입원-월급170-185만원-아르바이트(한달평균)약30만원--지출-통신및기타공과금(주민세,수도,가스,전기,인터넷)등-25만원정도-기타(의료비,부식비,분유,기저귀등)-60만원정도</t>
  </si>
  <si>
    <t>신용을지키고싶습니다</t>
  </si>
  <si>
    <t>지난달에치과치료하기위해친구들에게월급날준다고하고,4명에게50만원씩무이자로빌렸습니다.월급날은가까워오고,한꺼번에다갚지못하게되었네요.물론2명만갚고1개월미루면되겠지만,친구들에게실수하는게될까봐서요.아직까지친구들에게한번도실수한적이없습니다.물론,20대때사업할때,몇번늦어진적은있었지만요.지금은절대실수하고싶지않습니다.</t>
  </si>
  <si>
    <t>제가다니고있는회사는비록상장은되지않았지만,10년이넘은회사로단,한번도월급이밀리지않았다고합니다.월급을받으면,가장먼저상환을할것을약속드리며,또한,혹시라도이변이생긴다고한다면,다시친구들에게빌려서라도갚을것을약속합니다.</t>
  </si>
  <si>
    <t>두번째신청입니다~^^</t>
  </si>
  <si>
    <t>아이들둘이한꺼번에대학에다니게되었는데요~현재머니옥션에기대출이좀남아있지만..한번더도움을받고싶어신청합니다~</t>
  </si>
  <si>
    <t>저의직장소득으로월평균350만원남편소득으로월150만원정도이구요월고정지출내역으로보험료및기타생활비목적으로150만원머니옥션기대출금상환으로41만원타사대출금상환으로70만원사용하고있읍니다나머지로학자금과업무적비용용도로사용하고있는데..대출을추가받게되면...현재기대출금의잔여상환기간동안은조금아껴생활하고이후옥션대출금이완재되면그부분으로신규대출금상환에는지장이없을것같습니다~</t>
  </si>
  <si>
    <t>대출을희망합니다</t>
  </si>
  <si>
    <t>재대출(기존대출금완납)</t>
  </si>
  <si>
    <t>기존에대출을받아서유용하게활용하였습니다.이번에도급하게돈들어갈일이잇어이렇게재대출을신청합니다.이번에딸이대학진학을하는데요학자금대출은딸에게빛을남기는것같아학자금을일부대출하고자합니다.</t>
  </si>
  <si>
    <t>현재대출이은행권에2200이있으며월상환금액은510000만원정도입니다.월급여는연봉2500정도되고요이외에와이프벌이는2400정도입니다.한달통신비는15만원이고공과금은25만원정도지출합니다.처음이아니라재대출을받는거라침침해하시겠지만대출금을상환하면서하루도연체를해본적이없었습니다.</t>
  </si>
  <si>
    <t>대출이란걸처음해봅니다..저번에한번올렸는데등록이뭐가잘안되서그냥넘어간적이있어다시한번올립니다미용실에서디자이너입니다지금가게말고전가게에서근무하다갑지가가게에일이생겨급여를받지못하고나오게되었습니다거기다엎친데덮친격으로몸도좋지않아바로일을할수없는상황이었습니다한달가량쉬었구요(전가게에서는1년이상근무했습니다)카드는계속쓰고있던상황이었구요단한번도연체된적없었습니다있는돈으로카드값메꾸고나니생활비가없더군요..이번에카드값도내야하는하는상황이고..알다시피카드는연체되서좋을게없잖습니까안쓰고덜먹고하고있는상황인데교육도받아야해서교육비도필요하고이런적이없는데큰돈이나가야하는지금급히대출이필요합니다일은열심히하고있기에연체될일은없습니다상환날짜는꼭지킬것입니다..믿어도괜찮습니다</t>
  </si>
  <si>
    <t>다른대출은해본적없습니다월상환금액은20만원정도생각하고있습니다연체되고그럴일은절대없을겁니다믿어주세요!!!!제월급은규칙적으로130만원입니다인센티브이기때문데매달다르지만더많이받는택이구요한달에지출은핸드폰요금8~10만원방값20만원교육비30만원식비30만원부모님용돈조금드리고얼마안남는돈으로용돈합니다</t>
  </si>
  <si>
    <t>저희큰아이를위해서신청합니다</t>
  </si>
  <si>
    <t>전두아이의엄마입니다이제6살된아기랑돌을바라보는아기의엄마입니다저희4식구는현제관사에거주중입니다서로너무나힘들게시작한결혼생활어느덧6년이흘렀네요...전현재전업주부로수입이전햐없습니다신랑의급여로생활을하고있습니다신랑은직업구인입니다군인인데모가힘드냐그러시는분들도있겠지만정말저희는가진거하나없이시작을해서시간이자나면괜찮겠지하고지내왔는데이제는넘힘이드네요제가엄마노릇을잘못했는지큰아이는6살인데도불구하고아직말이좀어눌합니다그래서이번에재활의학과감사받아보고언어치료에들어갈예정이에요업친데덥친격으로틱장애까지와버려서요넘미안한마음에조금이라도엄마노릇하고자이렇게사연을올리네요제가넘두서없른거같아요전이번에대출을받게되면저희아들병원비에슬예정입니다저흰카드가없어서다현금으로사용해야하거든요...이런데저희아이의사정을쓰는건너무나도면목이없네요또아이를내세워투자를받을려고하는거같구요...</t>
  </si>
  <si>
    <t>저희상환내역은이렇습니다현재배우자두제가대출신청한걸알고있는상태이며급여관리는제가합니다현제순수총급여만200좀안되데통장에입금되고있어요공무원이다보니급여날은10일인데여유있게상환날짜는15일로하고싶습니다원금아지같이값아나갔으면좋겠구요현재상환기간&amp;#51009;제가12개월로보고있습니다그전에여유가생긴다면빨리값도록할꺼구요최대12개월로보고요전기존대출은없습니다저희가평균적으로나가는건4가족의료실비20만원아가들청약둘이합쳐5만원관리비3만원전기세2만5천에서3만원정도나가고요시어머니용돈10만원에통신비둘이15만원정도나갑니다큰아이교육비7만5천원재료비3만원둘째아가분유한달10만원귀저기5만원돈들어가고있습니다아마투자를받아도상환하는데도큰무리없을거같아요연체같은건절대안시킵니다한달이라도연체시바로상환하겠습니다많은투자자분의도움을기다리고있겠습니다늦었지만새해복많이받으시고요새해에는하시는일들다잘되시길바랍니다</t>
  </si>
  <si>
    <t>몇달전에중고차를구입하였는데잔고장이많이나서다른차로바꿀려고하는데돈이조금부족해서이렇게대출신청합니다</t>
  </si>
  <si>
    <t>지금머니옥션대출이용중인데200만원대출에이율35%6개월상환중이구요건설현장에서전기일을하는데2월1일날계약이끝나곧3월달에파주lg디스플레이반도체에약2년공사로들어가기로되어있고한달월급은약200만원조금넘습니다그때까지공백기간이있어서지금은합법적인스포츠마사지샵에서하루7만원씩받고카운트일을보고있습니다성실히상환할테니잘부탁드립니다</t>
  </si>
  <si>
    <t>급하게소액자금이필요합니다.도움바랍니다!!</t>
  </si>
  <si>
    <t>생활자금으로50~60만원정도자금이필요한데...대출최소금액이100만원이네요..당월중으로캠코전환대출신청을위해서다른곳에서돈빌리기가힘듭니다....어렵게맞춰놓은자격이라서...지난번에많은분들의도움으로대출을받았었는데..당시여유자금이좀들어와서조기완납을해서여러투자자분들에게충분한수익을드리지못한점송구스럽게생각하고..이번에는꼭6개월간만기정상상환하도록하겠습니다.</t>
  </si>
  <si>
    <t>현재월대출상환액은...학자금대출37.918원기업은행약11,500원신협276,437원제일상호저축은행약117,000원리드코프135,106원HK저축은행159,750원웰컴론88,530원현대스위스237,000원으로총약1,063,241원입니다.그외생활자금으로담배값75,000원,교통비약40,000원,기타통신비약100,000원으로총약215,000원정도들고..그외따로드는돈은없습니다.현재리츠회사에서근무하고있고,리츠관련컨설팅회사에파견중입니다.원소속회사에서약145만원,파견업체에서약48만원해서..총소득은약193만원정도입니다.성실상환약속드리고,안전한투자처가되어드리겠습니다.</t>
  </si>
  <si>
    <t>대부업체및캐피탈에고금리의부채를전환하고자투자자님들의도움을요청합니다.그동안연체는없습니다.한가정의가장으로서성실히상환할것을약속드립니다.</t>
  </si>
  <si>
    <t>(기존대출내역)ㅇ산와머니:300만원대출/약280만원남음.36.5%월150000원상환.ㅇ러시엔캐시:130만원대출/약100만원남음.39%월133000원상환.ㅇ웰컴론:200만원대출/약170만원남음.43.92%월111000원상환.ㅇ원더풀:250만원대출/약235원남음.48.95%월120000원상환.(월수입)ㅇ회사급여:160~170만원(12일)ㅇ기타레슨:40만원(1인:10만원*4명)(월지출)ㅇ핸드폰:약6만원ㅇ기름값:약12만원(마티즈)ㅇ공과금및생활비:약50~60만원ㅇ보험:10만원ㅇ식대:10만원(회사지원)</t>
  </si>
  <si>
    <t>채무를통합하여상환하고싶습니다잘부탁드립니다.</t>
  </si>
  <si>
    <t>대학병원에서2년간간호사로근무후아기를낳으려고퇴직하고8개월쉬고다른종합병원으로올해1월정규직발령으로재입사했습니다그동안카드론과저축은행현금서비스사용액을통합하여안정적으로상환후신용회복을위해신청하게되었습니다.그동안단한번도연체없이잘상환하였으며앞으로도단하루도연체없이상환할자신있습니다.잘부탁드립니다.</t>
  </si>
  <si>
    <t>현재실수령액이180만원에서220만원(당직근무에따라변동)이며4대보험가입되어있는종합병원직장으로정규직으로근무하여안정적이고고정적입니다.아기보육비(어머니):50만원본인핸드폰과차비:15만원용돈:20만원보험:20만원남는금액:평균100만원나머지집안생활비(관리비,식비,아기부양비등등)일체등신랑급여로모두해결하고있습니다.저의급여는아기보육과본인비용만지출하므로충분히상환능력있습니다.현재부채는카드론280만원(26%),저축은행300만원(24%),현금서비스310(25%,18%)만원으로총890만원입니다현재도한번도연체없이결제일이전에모든금액납부중이며여러곳에나눠진채무를한곳으로몰아안정적이게상환하고싶습니다.신용이좋아져1금융권대출이가능하게되면조기상환도계획중입니다잘부탁드립니다~~</t>
  </si>
  <si>
    <t>성실히약속을지켜나갈것을약속합니다.</t>
  </si>
  <si>
    <t>안녕하세요다름이아니라급하게자금이필요해서이렇게글을올립니다.이번에좋은기회가있어서학원을수강하게되었는데.목돈이들어가서이렇게도움을요청합니다.</t>
  </si>
  <si>
    <t>저의부채내역새마을금고-삼성중공업주식회사-8,040(천원)농협중앙회-본부총괄-2,810(천원)기업은행-본부총괄-17,204(천원)국민은행-본부총괄-3,808(천원)그리고사금융470만원가량있습니다.일단새마을금고는이자+원금19만원농협이자+원금10만원기업은행이자+원금31만원국민은행이자+원금12만원사금융18만원입니다.연봉이높은데이렇게대출을신청을하게된이유는다름이아니고2월달경기업은행700만원을갚았고3월달기업은행230만원을갚은상태라서현제현금보유분이부족해서입니다.제가작년기준받은금액이5200만원입니다.달로나누기하였을때400만원이넘는금액이고원금과이자를납입하고충분히남는다고생각합니다.납부일을25일로선택한건제급여일이21일이기에그렇게하였고제가회사에서총무를맡아서돈관리를하고있습니다.그만큼돈에서만큼은누구보다도확실하다고자부합니다.또..지금다니는회사는s계열사에서정규직으로3년가까이근무하고있습니다.1~3개월다니다그만둘회사가아니고정년까지다닐회사이기에더욱더성실히납부할수있다고자부할수있습니다.여러분의작은도움이저에게큰도움이되어서젊은나이에좀더낳은꿈을꿀수있을거같습니다.도와주십시요.절대로실망시키는일은없도록하겠습니다.감사합니다.</t>
  </si>
  <si>
    <t>현재거제대우조선해양내협력사에근무중입니다.도장직종이고전처리기사입니다.원래는경남통영에성동조선해양내협력사에서근무했는데사고가나서11월중순부터1월말까지병원에서입원했습니다.갈비뼈4개랑등쪽요추1번골절이어서요.몸이완치되자회사나가야했습니다.이바닥이원래그렇습니다...한번다친사람두번안다치냐고누가그회사에서써주겠습니까조선소에다니는사람거의다고소득맞습니다.저역시하루일당18만원받고한달일주일에한번쉬고부지런히하면월급적으면450보통550~600많으면700까지도가져갔습니다.하지만입원중별다른수입이없자생활이막막해지기시작했습니다.달달히들어가는돈은계속밀리고요.솔직히결혼전부터어렵게시작한가정생활이라빚부터시작했습니다.사람이신용으로먹고산다고다른거는다빵꾸내도대출빚은집사람과싸우면서라도연체없이꼬박꼬박잘냈습니다.연체없이내다보니생활비는빠듯해지고솔직히많이힘드네요...27살까지제주도가고향인저는그래도일찍나온애들과집사람먹여살리려고무작정거제로올라와서지금나이31살까지이노가다판에서사고없이잘지내왔습니다.중간에대부업도좀썼습니다.생활비가모자라대부업을추가로더쓸려했는데.한도가가즉이라안된다요;;집안사정상꼭필요한돈이있었는데결혼전에막놀아서인지이제캐피탈이랑수협에서빌린돈은거의마무리되어가네요.하지만지금까지연체없이잘갚았습니다.일단생활금이나오면대부업을메꾸던지생활비에조금보태던지한숨부터돌리고싶습니다.한번만도와주십시오!은혜잊지않고연체없이꼬박꼬박갚을것맹세하겠습니다.현상황으로도제가가진빚달달히갚으면서생활해도가족들먹고살수있습니다.마지막희망으로제가여기올려봅니다.못믿으시겠다면필요한서류다드리릴수있습니다.그만큼돈갚을자신있고없는놈이지만신용하나로먹고사는놈입니다.</t>
  </si>
  <si>
    <t>-기존대출의내역현대캐피탈600만원수협70만원대부업1750만원-기존대출원상환내역현대캐피탈15만원수협5만원개부업80만원-주수입원(조선소,도장-전처리기사)우리나라조선기술세계적으로알아줍니다.저역시여러기술중에하나갖고있고여기서는A급대우를받습니다.우리나라조선소물량아직도건재합니다!-주수입금액하루일당18만원일용직같지만4대보험다되고일당직이원래돈이쎄기때문에조선소사람들은거의일당을합니다.시간외잔업수당시간당2만원한달기본시간외잔업50~100시간은합니다.거기에한달에20일이상출근하면</t>
  </si>
  <si>
    <t>성실히갚아나가겠습니다!</t>
  </si>
  <si>
    <t>안녕하세요저는농심계열사에다니고잇고업무는전기쪽업무를보고있습니다.3년전회사를옮기면서처음으로부모님곁을떠나혼자살게됐습니다.혼자살면서부모님의간섭도안받고흥청망청돈을쓰면서방탄한생활을하면서대출도캐피탈에서3건하고대부업대출도하게되었습니다.카드도막쓰다보니연체도되었었구요..지금은카드연체없구요..카드는&amp;#52255;어버린상태구요..대부업대출은다갚은상태구요캐피탈대출도2건갚고한건남은상태구요.은행권대출한건이잇는데이건대학다닐때학자금대출로받은겁니다.얼마저카드로연체로인해지인에게300빌린게잇는데갑자기급히쓸일이있어서빌린걸빨리좀갚아달라구하네요.같은회사다니는데서로마니불편하네요.한번만도와주시면연체없이성실히갚아나가겠습니다.</t>
  </si>
  <si>
    <t>지금저의상황은....농심계열사에서전기쪽업무를보고있구요부채는....하나캐피탈에510(28%)만원정도남아있구요농협에학자금대출270있구요이율은정확히모르겟네요아직상환을안하고잇는거라서요.카드는&amp;#52255;어버린상태구요있어도지금사용도안되구요제수입은일단올해원천징수상에3300나왔구요월급은150~200정도받구요보너스가740%이구요짝수달24681012월달에100%씩나오구요3711월달에50%50%40%씩나옵니다,나머지홀수달은월급소급분명절상여금,특별상여금이나오구요카드도없는상태이고...생활비하고부채상환하고해도연체없이잘갚아나갈수있습니다부탁드립니다</t>
  </si>
  <si>
    <t>투자자님들잘쓰고있습니다.추가대출요청합니다.</t>
  </si>
  <si>
    <t>사업확장비용급하게필요합니다.다시한번도와주세요.</t>
  </si>
  <si>
    <t>1년정도된거같네요.머니옥션에서직장다닐때급하게돈을빌린적인있는데정말요긴하게잘썼습니다.지금은개인사업자로영업을한지11개월정도된우량사업체를운영중입니다.옆도시로점포를1개더오픈하게되어투자자님들께다시한번사업자금을투자받으려합니다.대출성사되면물론성실납부하여투자자님들살림에도보템이되어드리겠습니다.감사합니다.</t>
  </si>
  <si>
    <t>제1사업장월매출2000만원에서임대료및직원들급여,공과금등을제외하고순익은700에서900사이입니다.제2사업장은이주토요일오픈예정이나인테리어등투자금을전부소진하여운영자금으로쓸계획으로대출신청했습니다.기존대출은새마을금고9200만원월이자53만원정도나갑니다.국민은행신용대출300만원월10만원씩갚고있습니다.그외대출은없습니다.상환능력은충분히있으며6개월치영업통장사본을제출하여매출액을증명해드리겠습니다.지금잠시힘들어서받는대출이라하여일시상환않하겠습니다.끝까지24개월동안끌고갈것이니염려마시고투자해주세요^^</t>
  </si>
  <si>
    <t>생활자금이필요합니다세번째도전입니다이번엔꼭성공하고싶습니다</t>
  </si>
  <si>
    <t>매월25일급여250만원수령기대출로한달에120만원씩나갑니다담달이면머니옥션에서대출건하나가끝납니다육개월이라저도빠른시일내에갚을자신있습니다</t>
  </si>
  <si>
    <t>사금융높은이자조금이나마줄일수있도록도와주세요</t>
  </si>
  <si>
    <t>지난해저에부인과늦은결혼식을올리기위해사금융2곳에서급하게(러시200)(산와300)대출받아쓰게되었습니다.사금융은사용해보는게처음이라먼지몰랐는데요..도대체가갑아도갑아도줄어드는게보이질않습니다.저같은경우금융권에서소외된저신용자라햇살론을받으려했지만현재직장에서작년까지는4대보험이가입되지않았고올해부터가입되었습니다.4대보험개월수가짧아그런지대출이안되더라구요몇개월더있다가될듯합니다.그래서할수없이사금융에손대었습니다.높은금리에사금융권을이자부담을조금이나마줄이고자머니옥션을알게되어투자자여러분게부탁드려봅니다,사금융500만원제외한나머지돈은현재살고있는집을계약할때계약금을동생에게빌렸습니다,나머지돈으로동생에게빌린돈을돌려주려합니다.높은이자에서버서날수있도록도와주세요</t>
  </si>
  <si>
    <t>-본인월급여(140만원)--와이프월급여(120만원)-월지출사금융2곳:25만원통신비:20만원보험료:30만원생활비:40만원관리비:7만원가스,전기세:20만원총지출:약145만원저에월급으로모든비용지출하고있구요저에부인에월급으로쪼개고쪼개절약하며살고있습니다,머니옥션대출성사시월약45만원사금융상환시월약20만원정도더지출된다하더라도연체없이여유롭게상환할수있습니다..얼마정도사용한뒤에햇살론을받아대환하여조기상환도계획하고있습니다..매월저희부부에첫번째할일로새겨놓고성실하게상환하겠습니다.</t>
  </si>
  <si>
    <t>생활자금이필요해서글을올립니다.</t>
  </si>
  <si>
    <t>급전(친구에게빌린돈을갚으려고)이필요해서돈을빌립니다.갑자기친구가돈을갚으라고하네요...그래서그돈을갚으려고이렇게올립니다.</t>
  </si>
  <si>
    <t>현재학원강사일을하고있으며경력이길지않아적은돈을받지만그돈을쪼개서조금씩12개월로갚겠습니다.</t>
  </si>
  <si>
    <t>5월에결혼해요*^^*</t>
  </si>
  <si>
    <t>안녕하세요~~^^5월28일결혼하는예비신부랍니당~ㅋㅋ지금한참진행중인데요...이것저것부대비용이많이들어가네용.헐..;;결혼자금은모아놓은돈도별로없고해서거의전적으로부모님께서도움주시는데요,이런저런자잘한(?)것들은제월급에서해결하고있는중에조금부족할듯싶어서신청드려요~결혼치르고축의금들어오면...하하;;;상환할계획이랍니다~부탁드릴께요~*^0^*</t>
  </si>
  <si>
    <t>다른대출건은...지금머니옥션에150대출받은것상환중에있구요지금80만원대로남아있는상태랍니다~추가대출로바로하고싶었는데그런건없나바요^^;;;제가100원..200원이런식으로돈을부족하게넣어서2틀정도연체된이력은있지만;;;;달이넘어가거나그렇진않았구요,금액착오로10원정도덜넣어서몇일연체기록으로남은것도있어요....허...^^;;;제명의휴대폰도많이연체중인데요현재는동생명의로하여연체없이깔끔하구요,ㅋ;통신사와협의하여매달분할상환하는중이구요,카드사도그렇고현재는카드사용않하고있습니다~2010년12월에인터넷쇼핑몰에취직을했고,현재까지잘다니고있어요,세달동안100만원도않되는월급받으면서수습기간잘지나갔구요,지금은2월달에계약하고열심히직장생활하고있답니다*^^*일열심히한다고원래처음들어올때계약하면서월급100만원책정해준다했던걸110으로올려서계약했구요~~ㅋㅋ이전에영업한다고이리저리방황도하고,(보험회사다녔었어요.ㅋㅋ;;;;)참많이힘든시기도있었는데꼬박꼬박월급타고든든한직장있다는게이리고마운건줄이제야아네요.^^그래서결혼도결심할수있었구요,~~5월28일결혼축하해주세용*^^*결혼식치르고축의금들어온일부로모두상환이어려우면중도상환이라도할계획이랍니다~당연연체는있을수없는일이구요~*^^*도움부탁드릴께요~(^^)(__)</t>
  </si>
  <si>
    <t>투자자님들!!상환일확실히지킬수있습니다!!</t>
  </si>
  <si>
    <t>현재대기업에다니고는있으나과거생활고로진빚에생활이힘든점이있습니다..하지만월급이제때나오고있어상환을하는데는문제가없습니다..없는사람에게는이돈이정말동아줄과도같습니다..그냥지나치지마시고부디제게힘이되어주십시오..</t>
  </si>
  <si>
    <t>25일이월급날이므로1일에꼬박꼬박갚아나가도록하겠습니다.꼭부탁드립니다~</t>
  </si>
  <si>
    <t>성실하게상환하겠습니다.믿고도와주세요.</t>
  </si>
  <si>
    <t>지난해겨울,아버지께서갑작스럽게간암으로수술을하셨습니다.이곳투자자님들께서도와주신덕분에수술을잘마치시고지금도열심히치료중이십니다.무엇보다도식이요법이중요한암이기에식사에도신경을써야하는데,아버지의치아상태가좋지않으셔서현재제대로된식사를하지못하고계십니다.빠른시일내에치과치료를하셔야하는데제가그동안모아둔금액으로는조금부족하여이렇게투자자여러분께도움을청합니다.믿고도와주신다면성실하게연체없이상환하겠습니다.</t>
  </si>
  <si>
    <t>현재초등학교에서기간제교사로근무중입니다.월수입은평균250만원정도이며,월고정적으로지출되는돈은-현대캐피탈차량할부24만원-국민은행신용대출18만원-머니옥션대출금액55만원-신한카드카드대금6만원-기타차량유지비및통신비30만원----------------------------------총지출133만원입니다.퇴근후에는엄마와함께죽체인점을운영중입니다.가게수입으로아버지의병원치료비와생활비를하고있어추가로제월급에서지출되는금액은없습니다.치과치료비용으로목돈이필요하여투자자님들께도움을청합니다.믿고도와주세요.성실하게상환하겠습니다.</t>
  </si>
  <si>
    <t>사업진행에필요합니다.</t>
  </si>
  <si>
    <t>투자자분들의도움으로조금씩성장하고있습니다.다시한번감사드립니다.두건의공사를하게되었는데기업체라서후불결제로진행을해야되네요.총3천만원공사중우선자금이필요해서신청을하게되었습니다.</t>
  </si>
  <si>
    <t>직장에소속되면서투잡으로공사를하고있습니다.급여가전보다올라서월평균280만원되고투잡으로버는금액이월100만~150만정도됩니다.근무한지는16년정도되었습니다.급여가오른만큼전보다부채상환부담이조금줄었습니다.머니옥션거래후연체이력이하나도없습니다.다시한번관심부탁드립니다.</t>
  </si>
  <si>
    <t>정말열심이상환해나가겠습니다.제날짜에꼬박정말밀리지안고상환습니다.</t>
  </si>
  <si>
    <t>대출목적은생활자금입니다.정말성실히상환하겠습니다.</t>
  </si>
  <si>
    <t>대출건은사금융2군데러쉬.산화있습니다.둘다200만원씩쓰고있고요원금이자포함해서매달10날120000원씩값아나가고있습니다대출하는목적은생활자금입니다.신용불량은아니지만신용도가너무낮아서다른사금융조차도대출이안되고있습니다.과다조회이고요.직장은현제대기업하청에속해있는일반기업이고요.입사한지는1달넘었습니다.그전에는다른일을했고요.입사가월급날짜에비해늦게입사해서이벌단월급은102만원받았는데세금공제하니88만원월급통장으로찍혔습니다.본월급은200만원정도되고요3교대일하는대이고요물류출하쪽에서일을하고있습니다...대출을받게된다면정말열심히연체없이믿음으로제날짜에값아나아가겠습니다.정말도와주신다면최선을다해서믿음가겠끔상환해나아가겠습니다도와주세요..매달5일이월급이니그날짜에입금하겠습니다.여러분부탁드립니다..</t>
  </si>
  <si>
    <t>지난번대출로잘갚고있으며,마이너스대출건만기상환일이도래하여상환을위해서환승론신청합니다.지금까지처럼성실납부꼭약속합니다.</t>
  </si>
  <si>
    <t>마이너스대출건을분할납부하여지금처럼성실하게잘갚아나가겠습니다.</t>
  </si>
  <si>
    <t>생활안정자금으로사용할려고합니다..급여날성실하게상환해나가도록하겠습니다.</t>
  </si>
  <si>
    <t>급여날최우선적으로상환하도록하겠습니다.</t>
  </si>
  <si>
    <t>봄이왔습니다~!</t>
  </si>
  <si>
    <t>봄이올것같지않았지만어김없이봄은왔습니다.제가머니옥션을알게된것도제인생의봄이아닌가합니다.비록지금은채무자신세이지만언젠가는저도채권자가되어보고싶습니다.머니옥션은제게위기에처한현실을기회로만들어주는발판이분명합니다.고맙습니다.머니옥션관계자분들과투자자분들께인사올립니다.</t>
  </si>
  <si>
    <t>1.기대출은전혀없습니다.2.부산삼성계열보안회사재직중이고연봉2100만원월170만원받습니다.50만원정도지출하며120만원정도여유가됩니다.고정적으로나가는돈은통신비8만원세금2만원교통비10만원용돈20만원입니다.많은분들투자해주시어윈윈서로상생하는삶을영위했음하는바램입니다.고맙습니다.많은관심과투자부탁드리겠습니다.</t>
  </si>
  <si>
    <t>치과치료입니다..</t>
  </si>
  <si>
    <t>서류준비하기가시간이잘없어서쉽게만나는중계인을통했다가과조회와점수만떨어졌네요올초임플란트치료를받던중사고로다른치아가다쳐서2개를더해야하네요...목돈이들어가서집에다가손벌리기도지인에게아쉬운소리하기도뭐해서이렇게머니옥션에대출신청해봅니다..</t>
  </si>
  <si>
    <t>--기대출---국민은행행복드림(작년1월대출450현재300남음)농협:학자금대출2건(7년상환에현재토탈70정도남음)신용보증기금대출(작년2월-3월대출에현재350정도남음)대부업러쉬:300산와:350원더풀:300(제신용으로친구가빌림상환은전액친구)원캐싱:350(제신용으로친구가빌림상환은전액친구)-------연봉3000퇴직금상여금포함매달그냥일하면월185평균보통특근잔업하면200수준상여는설/여름/추석200%(설에한번상여찍힌게100조금넘습니다)퇴직금은11월에나옵니다..---</t>
  </si>
  <si>
    <t>개인기업의사업자금투자</t>
  </si>
  <si>
    <t>현재사업장에서다른곳으로확장하여이사계획이있으며확장에따른추가비용이소요되고매출의결제가늦춰져직원급여등으로사용할목적입니다</t>
  </si>
  <si>
    <t>기존대출담보대출9,000만원(새마을금고5.4%)신용대출1,000만원(국민은행(12%)1,370만원(제일은행14%)890만원(씨티은행14%)367만원(신라저축39%)1420만원(경기솔로몬29%)1060만원(현대스위스39%)235만원(삼성카드16%)주수입원사업수입제조매출로서삼성전자와하이닉스2차협력사현재는전체매출이4천(3월기준)이나점차매출이늘어나는추세임주수입금액임가공매출(반도체검사부품제조및조립)=월평균2천만원토너등검사지그제조월평균17백만원월고정지출직원급여=370만원자재매입비용1200만원임대료및식대등=80만원수입은자재매입비와고정비제외한금액이약800~900만원선에기존대출금약300만원상환하면약500~600만원으로800만대출시월상환액50만원은충분히상환가능함</t>
  </si>
  <si>
    <t>디자인사무실기자재급보충</t>
  </si>
  <si>
    <t>1.목적-여성발전센터에디자인동업자가나라에서사무실지원받는프로그램이종영되어함께사무실을옮기게되었는데기자재자금이부족하여지원하였습니다.디자인컴퓨터1대보충프린터기보충작년에인테리어제작비급히필요하여3-4금융4군데서1200만원대출받았는데중개업소의무분별한과조회로등급이대폭하락하였고작년12월에다완납하였지만등급이낮아서1%로라도더싸고합리적인대출시퀀소가이곳이라고생각하여감사하는마음으로지원하였습니다.</t>
  </si>
  <si>
    <t>&amp;기존대출건-우리은행서카드200만원리볼빙중4금융산와머니4개월사용200만원연36%1).주수입원-1.인테리어데코레이션디자인작업2.입시미술과외강사*전체인테리어하긴힘든사업주께합리적인부분별데코레이션작업제시300-1000만원사이의저예산고객&amp;#47583;춤디자인프리랜서로계약하여단기간일진행-시작한지8개월정도되어서아직은매달개인으로200-700사이를맴돌지만브러셔를만들어홍보에열중하고있습니다.저는총콸감독이며메인디자이너입니다.-아래로계약직디자이너3명이있고부수입으로는현금으로받거나통장으로입금.입시철에는입시미술과외를통한50-200만원정도수익창출이이루어집니다.2).월고정지출내역-우리은행매달리볼빙-12만원.4금융산와머니200대출-매달8만원.공과잡비-사무실15만원.집-공과잡비/15만원집-전월세25만원개인핸드폰-10만원식비집-15만원사무실식비20만원고정지출-135만원교통비15만원3)상환계획-미술과외를통해매달고정수입90만원4월초부터시작,디자인작업수입은은행거래내역에이름으로입금되어못들어와도150이상수익이창출되고있습니다.5월행사가많아서무대작업이벤트홍보를통해1000만원이상의수익창출을기대하고있으며열심히찾아가는데코레이션홍보에팀들모두무한한노력을기울이고있습니다.&amp;기본고정수익240만원-고정지출135만원=남은금액/105만원*105만원에서-개인경조사등문화비30만원포함=남은금액75만원에서매달정확한상환이이루어질것을확신합니다.우리은행리볼빙과4금융산와현재연체없이성실하게완납하고있습니다.</t>
  </si>
  <si>
    <t>아버지건강이좋지않아돈이필요하게되었습니다.</t>
  </si>
  <si>
    <t>6개월동안잘갚겠습니다.연체안하고잘갚을께요.</t>
  </si>
  <si>
    <t>정말하루라도맘걱정안하고살수는없을까요..</t>
  </si>
  <si>
    <t>급하게개인적으로빌려쓴돈을좀갚을려고합니다.정신적압박과스트레스가장난이아니네요아는사람이더하다는말이절실하게와닿을정도네요...예전에제가그래도괜찮을때는그랬던사람이..제가좀힘들다고돌변하는모습이나그빛독촉이사채업자보다더하네요...빨리갚아주고싶습니다.</t>
  </si>
  <si>
    <t>고정수입150부업50정도되구요한달고정지출이130~40정도됩니다.상환일한번어기는일없도록입금날짜꼭지키겠습니다.돈때문에더러운꼴이젠정말그만보고싶습니다.여러분좀도와주세요...</t>
  </si>
  <si>
    <t>확실한믿음을드리겠습니다.</t>
  </si>
  <si>
    <t>부모님께서몸이안좋으셔서저혼자벌어서생활하는데이번달에병원비가많이들어대출을신청합니다.</t>
  </si>
  <si>
    <t>연봉은2400정도고정말잘갚을자신있습니다.</t>
  </si>
  <si>
    <t>생활자금이용</t>
  </si>
  <si>
    <t>1.주수입내역-월급:월평균4~500만원2.월고정지출내역-기대출상환금액:60만원,휴대폰요금:10만원,기타없음3.대출이후상환계획-원리금상환</t>
  </si>
  <si>
    <t>성실하게갚겠습니다.도움부탁드려요.</t>
  </si>
  <si>
    <t>현재공연업계에종사하고있는데직업군의특성상,4대보험이라든지,급여지급부분에있어서일반회사들보다복리가낮은수준이였습니다.그래서부득이하게사금융대출을받았었는데,연체단한번도없고제일오래된곳은1년이넘어우수회원입니다.-이자상환아니고원리금균등상환입니다.그러나이번에대출을목적으로무기록조회를했더니기존대출건이있어보증인을세워야한다더군요..아는사람이대출사실을알게되는것도원하지않고,부담을주기도싫어서고민만하던도중머니옥션이라는곳을알게되었습니다.정말마지막이라는생각으로글을남깁니다.집안형편상부모님께손벌리기도힘든상황이고동생은운동을해서들어가는돈이만만찮은데저까지..여튼이래저래사정상돈들어갈곳은많고치과치료까지겸하게되어소액이지만자금이좀필요합니다..믿고투자해주시면정말로연체없이꼬박꼬박잘갚아나가겠습니다.약속드립니다.</t>
  </si>
  <si>
    <t>통장을하나새로만들어서급여날에바로계좌이체를시켜둘것입니다.직업여건상평일에는회사와가까운곳에방을얻어살고있기때문에거의혼자살고있는거나다름이없고,공과금,폰요금을제외하면쓸데없이돈을쓸일도없습니다.지금껏돈관계만큼은깨끗하게하려고노력했고무슨일이있어도빌린돈에대해서만큼은연체한번없이잘갚고있습니다.또한생산직이나지금보다더높은연봉을제시하는곳으로이직을고려중이라만약이직이성사가된다면여기뿐만아니라기대출이있던곳들도좀더빠른시일내에갚을수있을것이라생각합니다.소심한건아닌데성격상연체하고그럴시매우불안해져서연체할래야할수도없는인간입니다..ㅠㅠ아무쪼록잘~!!부탁드리겠습니다!!</t>
  </si>
  <si>
    <t>성실히상환하겠습니다도움이필요합니다</t>
  </si>
  <si>
    <t>아직미혼인동생이7월에결혼을하게됩니다.엄마가결혼비용이모자르다고말씀하시는데제가가지고있던약간의비상금과보태서드리려합니다.</t>
  </si>
  <si>
    <t>기존대출은머니옥션에서작년7월에사금융전환대출받은500만원이320정도남았습니다.매달27만원씩납부중입니다.또현대캐피탈에자동차대출남은게350정도남아있습니다.매월18만원씩내고있습니다모두한번도연체없이성실하게상환중입니다.카드는아예현금서비스0으로만들어사용하고있습니다.저는전업주부입니다.남편은대기업10년째재직중이구요급여관리는제가합니다.남편은부채가전혀없구요월급여는400안팍이고명절상여2회성과상여1회합해서연봉은6300정도됩니다.매월지출은...아이학원비30저축토탈160관리비20남편용돈15인터넷.핸드폰.케이블등등요금15식비30머니옥션27+현대캐피탈18입니다성실하게상환할수있고약속지키겠습니다</t>
  </si>
  <si>
    <t>월세가부담되어서보증금을더보태월세부담을줄이려고합니다.</t>
  </si>
  <si>
    <t>독립하여월세로생활하다보니월마다빠져나가는월세가너무부담이되어제가그동안모아둔돈에서100만원정도가부족하여머니옥션에서이금액을대출받고보태서보증금을더두고월세를줄일수있는곳으로이사를하려고합니다.</t>
  </si>
  <si>
    <t>꾸준히5년째직장을갖고일을하고있으며,현재직장에서는연봉3,000만원을받고있습니다.(전회사에서스카웃되어2개월째근무중입니다)회사또한대기업계열사로안정적인회사입니다.빨리상환하기위해대출기간도최소기간으로정했습니다.매월급여일정마다이자20%포함하여6개월간상환하도록하겠습니다.</t>
  </si>
  <si>
    <t>꼭성실하게상환하겠습니다</t>
  </si>
  <si>
    <t>집전세금을올려주느라지인에게돈을빌렸습니다이번달까지주어야해서대출을신청하게되었습니다</t>
  </si>
  <si>
    <t>기대출은없습니다재직기간이3개월이되지않아금융권에서대출이어려워여기에신청하게되었습니다.3월1일부터일하게되었고월급여는180만원이며수당쪽으로50~100만원정도받기로하였습니다수당은입사3개월이후부터받기로하였습니다한달생활비는아파트관리비로15만원정도이고식비20만원교통비10만원정도입니다애기들은부모님이키워주시고따로들어가는돈은없습니다직업종류는집게차(고물상하차)25톤을운전하고있습니다대출을받으면충분히상환할수있으며도움을주신다면정말성실히약속꼭지키겠습니다한분한분의개인돈임을잘알고있고신용꼭지키겠습니다</t>
  </si>
  <si>
    <t>투자자님들께도움을받고싶습니다</t>
  </si>
  <si>
    <t>현재정부투자기관공기업에서정규직으로근무하는직장인입니다.기존대출을받았을때많은분들이도와주셔서대출금을정상적으로잘상환하고있습니다.이번에도재대출을신청하게된이유는대출금을받아서기존2건대출금(750만원)을상환하고나머지는가까운지인에게빌린돈을급하게갚고자신청하게되었습니다.직장도확실하고소득도일정하게나오는데전에캐피탈대출로인해신용등급이하락하여은행권에대출받기가어려워,다시한번믿고도와주신다면기대출건과같이정상처리하듯이투자자님들에게선택에후회가없도록성실납부할것을약속드립니다.</t>
  </si>
  <si>
    <t>1.수입*급여수입매월평균:850만원(상여금포함)분기별:상여금(700%)2.지출1)고정지출:(약180만원정도)자녀교육비/통신비/교통비/인터넷통신비/기타생활비2)대출관련지출:(290만원)*신용-국민/농협/신용협동/교보/스탠다드캐피탈/씨티은행:원금및이자월상환액:국민,농협,신협,교보(20만원,)스탠다드캐피탈,씨티(150만원)*담보-효성캐피탈/삼성캐피탈:이자월상환액:120만원3)월평균지출금액*생활비(180만원)+대출금(290만원)=총지출액(약470만원)4)옥션추가대출시*기존지출+신규머니옥션대출(470+102만원)=총지출(572만원)*기존대출건중매월원금을상환하고있어차후부채가줄어들어상환하는데무리없으리라봅니다.*대출내역:카드론(국민):94만원,신용협동:120,한국스탠다드:1,180,교보:167,농협:212,국민:146,씨티:2,750,삼성캐피탈:970</t>
  </si>
  <si>
    <t>직장인소액대출안심하셔도됩니다</t>
  </si>
  <si>
    <t>안녕하십니까저는예전에머니옥션대출을이용해서정상납입후투자도하고있는직장인입니다.은행대출연장건으로소규모금액이급하게필요해올립니다.투자하시면안전하게수익을보실수있습니다.</t>
  </si>
  <si>
    <t>6개월분할납으로해드리겠습니다.현재총부채는약4천만원이며연봉은5천5백에서6천사이입니다.부채상환에아무런하자없습니다.</t>
  </si>
  <si>
    <t>부모님긴급필요자금.부모님께서작은사업을하시는데..작년부터4000만원가량결제를못받고계신거때문에..자금상황이악순환이되서제가2년동안모은거다보냈는데..부모님께서필요하실때마다당일급하게얘기하셔서대출도여기저기에서진행을해버렸어요..ㅜ.ㅜ지금제가다갚고있는상황이구요.300만원정도만있음괜찮아질거라고부모님이저한테어렵게얘기하시는데못본척할수가없네요..근데모르고중개업자쪽에서알아본거때문에조회과다로대출진행이안되네요..제가기대출좀많고조회건수많다고진행가능한지몇번이나확인했는데다들확실히가능하다고하구서조회하고나면안된대요..ㅜ.ㅜ첨부터안된다고했음좋았을텐데..휴..;;화가나서미치겠지만제가다저지른일이니깐수습해야죠.빨리신용회복하려고아르바이트도알아보고있어요.그리고부모님께서300만원만보내주면앞으로매달30만원씩보내주기로해서저도이제한결좋아질거같구요~여튼꼭좀부탁드립니다.</t>
  </si>
  <si>
    <t>세금공제수령금액174만원(이외2달에한번상여금30만원정도받음)+부모님께서보내주기로한금액30만원/기존부채상환금액103만원+머니옥션금액20만원+주거생활비30만원+보험비30만원(지금생활이이모양이라서보험금줄일예정)</t>
  </si>
  <si>
    <t>정말절실하게급합니다..ㅠ.ㅠ</t>
  </si>
  <si>
    <t>카드대금휴대폰요금생활자금월세꼭9일까지는필요합니다...</t>
  </si>
  <si>
    <t>5월23일에취업을해서지금한달이돼지않았습니다.그어떤대출도할수도없더군요..핸드폰요금연체..카드대금...유선방송요금...모든급액을합산하여도지금한달의급여지만어떻게마련할수가없어서이렇게급한마음에글을올립니다.상환계획은당연히잘지킬것이고요.상황이된다면조기상환할생각입니다.씀씀이가헤푸지않아서그렇게할자신있구요.믿어주세요..너무급해서올립니다.카드대금을10까지두달치를입금못하면200만원을한번에물어야하는상황이와서..정말부탁드립니다...ㅠ.ㅠ</t>
  </si>
  <si>
    <t>조금더이겨나가면될것같습니다.</t>
  </si>
  <si>
    <t>안녕하세요..머니옥션에서첫번째도움을받고다시한번힘을얻고자이렇게글을올립니다.먼저도와주신머니옥션가족분들께감사의말씀드립니다.정말감사드립니다.그동안너무낮았던신용(?)을관리하려고노력하면서금융권에서의대출은학자금대출이외에는늘이지않았고신용조회도중지하고신용카드결제도최대한선결제하면서부채를줄이기위해최대한노력하였습니다.그결과인지는모르겠지만작년처음머니옥션에서빌렸을때보다금융권부채도900여만정도상환하여서줄어들었고등급도올랐습니다.다만한정된소득으로부채를상환하면서생활을꾸려나가다보니현금서비스도다시늘었다줄었다하면서이래저래지나가게되지만조금씩생활속에서이런저련목돈이함께들어갈때는쉽지않은것이사실입니다.(집세5%인상,차량수리,부모님집수리비등)3월부터지방의작은대학에자리를잡았습니다.늦은시기에시작하다보니첫출발이미약하지만호봉제여서매년더좋아지리라믿습니다.항상감사하는마음으로머니옥션을찾습니다.부디이곳에서평안을얻기를소원합니다.</t>
  </si>
  <si>
    <t>기대출에대해설명드리겠습니다.이전과비슷합니다.정부학자금대출:(한국장학재단+신한은행):저소득층으로분류되어정부것은무이자이고나머지는연5.7%가적용되었습니다.유예기간을정말길게잡아서(3년뒤시작)아직납부하지않고있으며일부5.7%짜리(신한은행월7만원)가내년부터시작됩니다.시타파이낸셜:5백만원:교직원협약대출7%이율:원금이자월15만납부한국아이비:1백10만:중고차할부대출연19%:월11-12납부새마을금고:9백만원:신용보증대출월7만납부:후배가보증서고급하다는그에게빌려준것입니다.:후배가이자를납부하고있습니다.농협:2백만원:정보보증대출연7%:월9만납부머니옥션:16만원아파트관리비와월세(약23만원)+통신비용(20여만원)+공과금(5만원정도)+식대및생활비(40만원)+유류대및개인비용(40만원)+금융지출(대출원리금상환및이자:50만원)총170-180여만원지출이며나머지로생활비와청약저축과보험을유지하고있습니다.다음은상환계획입니다.다행히작은자리를잡았으나올해연봉은그리많지않습니다.공식적연봉에연구비70여만원이매달추가되어집니다.세금제외하고약230여만원이월순소득입니다.이것을아껴서잘갚겠습니다.참고로아내도작지만소득을가지고있습니다(월190만원).전부족함이많은사람입니다.특히돈문제있어서는항상당황스럽고너무어려움을느낍니다.가족들에게특히아내에게큰짐을지운것같아너무마음이아픕니다.저도그리좋은조건이아니어서어떻게될지모르지만기회가주어진다면부족하지만가르치는사람으로서학생들에게부끄럽지않도록최선을다해상환하겟습니다.긴글읽어주셔서감사합니다.</t>
  </si>
  <si>
    <t>방보증금이필요해서신청합니다.</t>
  </si>
  <si>
    <t>현재같이살던친구가갑자기시골로내려간다구해서혼자살아야하는데방보증금이모자라서신청하게되었습니다.기존에제가머니옥션생활자금이필요해서신청하게되었는데,정상상환중신상의문제로부득이하게1일연체한번이있습니다.</t>
  </si>
  <si>
    <t>현재월150+성과금을받으며,기존에옷가게에서매니저로일을하구있습니다.저는머니옥션외다른채무는없구요,살아오면서머니옥션외대출을받아본적이없습니다.방세월(30)만원공과금월(10)만원적금(50)만원머니옥션(약10)만원생활비(휴대폰.식대.교통비..등등...)약(30)만원연체하는일은없을거예요...매월꼬박꼬박잘갚을꺼구요.투자자님들부탁드릴께요.</t>
  </si>
  <si>
    <t>사금융상환하고싶네요.</t>
  </si>
  <si>
    <t>이번10~15일사이가고금리사금융상환이자납일날입니다.이번에첫번째납입하는날입니다.800만원신청하였는데요700만원은대출금을갚고100만원은우선생활자금으로쓸려고신청합니다.</t>
  </si>
  <si>
    <t>저는4대보험적용되는직장에서근무하고있습니다.월급은210만원가량받으면실수령액은192만원입니다.192만원중에100만원가량이대출상환목적으로나가고있습니다.나머지금액은올저축으로사용중이구요저는말을유도리있게하지못하고이글을보고저에게투자하시는분들께멋진말을못하지만어떤말보다저는지금현재까지그리고앞으로도연체한이력도없고연체를가장무서워하는사람중의한사람으로써성실히갚아나갈것을약속합니다.</t>
  </si>
  <si>
    <t>결혼하신분들이면누구라면한번은경험해보셨을꺼라생각합니다.와이프몰래누나에게도움을주었습니다.물론이야기하고해결할수있겠지만쉽지만은않네요.일단여기서도움을받아추후에얘기를하려합니다.도움부탁드립니다.집에서갑자기돈이들어갈때가있어서큰일이네요.예전에도여기서도움받아중도상환을하였습니다.도움을주시면실망시키지않고성실히상환약속드립니다.</t>
  </si>
  <si>
    <t>농협-392만원(월10)집에서상환국민은행-293만원(월10)집에서상환sc스탠다드-1900만원(월60)집에서상환솔로몬-500만원(월22)집에서상환스타상호-200만원(월10)저축은행-300만원(월16)현재제가매달50만원현금수령과용돈을절약하여상환할계획입니다.</t>
  </si>
  <si>
    <t>다시한번간곡하게부탁드립니다.(급)</t>
  </si>
  <si>
    <t>일전에명의도용으로인한핸드폰고액체납건과누나에게빌린돈상환건으로신청했던건이유찰되었었습니다.이중누나에게빌린돈이급하게되어다시한번부탁드리게되었습니다.전에친누나에게돈을빌린것이있는데누나가급하게되어서돌려주어야합니다.그래서이렇게염치불구하고부탁드리게되었습니다.직장생활을하고있어많지는않지만일정하게급여를받고있습니다.급여를통해성실하게연체없이상환할계획이니간곡하게부탁드리겠습니다.</t>
  </si>
  <si>
    <t>기대출로저축은행과사금융건이있습니다.신라저축은행250만원HK저축은행250만원모아저축은행44만원산와머니70만원러시앤캐시200만원원캐싱140만원원더풀300만원매달100만원가량상환하고있습니다.현재직장인으로월평균210만원정도실수령하고있습니다.이외에영업을통한수당이있습니다.급여를통해상환할시기존대출상환금에20만원가량추가되어상환에무리가없을것이라고생각됩니다.연체없이성실하게상환할것을약속드립니다.</t>
  </si>
  <si>
    <t>[재신청]업무중사고로인한생활자금대출</t>
  </si>
  <si>
    <t>[병원에입원해있는바람에서류준비가늦어져서서류준비하고다시재신청을하게되었습니다병원비때문에금액도조금올라간부분이있고대출기간도조금늘어났지만성실하게조기상환할수있도록노력하겠습니다]안녕하십니다28살이며한가정의가장이며6개월된아이를둔애기아빠입니다..현재금속공장에다니고있으며며칠전업무중사고로갈비뼈가골절이되어현재직장을나가지않고요양중입니다이문제로인해생활자금을대출하고자합니다..산재처리를하지않고회사에서공상처리만하기때문에기본급외에는받지를못하는처지입니다현재월세를살고있고애기가있다보니생활비가부족해이렇게많은분들의도움을바라고자대출신청을하게되었습니다</t>
  </si>
  <si>
    <t>현재타대출은없으나신용등급은좋지않습니다..현재금속공장에6개월째재직중이며평균임금은180만원정도됩니다연봉은3000정도이지만회사자체가기본급+수당제이기때문에제가일하는만큼받아가는시스템입니다..수입원은제가받는급여가전부이고현재고정지출은월세30만원,핸드폰료15만원,공과금10만원,식대30만원,보험료20만원,와이프대출금10만원,기저귀값12만원,분유값20만원입니다공과금과아들에게들어가는금액은달마다차이가조금씩있습니다그외차량유지비와제담배값이따로들어가고있습니다..대출이후의상환계획은6월말에100만원의보너스가나오는데그돈으로대출금의일부를상환하고몸을하루빨리회복하여빠르면7월중순부터직장을다시나가려고생각하고있습니다.혹시나뼈가늦게붙을경우조금연장될수도있으나7월말에보너스가한차례더나오고매달10일이급여일이라연체없이상환을할수있습니다..기본급은116만원정도됩니다..그외현재차량을운행하지못해차량에대한유지비가빠지고제용돈을조금줄이고식대를조금씩줄여서연체없이착실하게상환하도록하겠습니다..한가정의가장에게많은힘을주십시요..감사합니다</t>
  </si>
  <si>
    <t>못난놈도와주십시요.</t>
  </si>
  <si>
    <t>안녕하세요.딸하나키우는&amp;#51211;은직장인입니다.몇해전집사람과이혼을하면서,정신적,금전적손실을많이입었습니다.많은빚을지게되고,그과정에서대출을받고사금융까지중계업자를통해대출을받으면서과다신용조회까지하게되어신용등급이매우낮습니다.낮은신용등급이이렇게사회생활에큰제약을주더군요.정말후회하고있습니다.신용등급상승과안정된생활을위해투자자들께도움을청합니다.또한대출건수(사금융4건)를줄여신용등급을향상시키고자합니다.</t>
  </si>
  <si>
    <t>●기존대출1.현대캐피탈(오토론):1500만원(22.5%)잔여:약1280만원(6개월납)2.시티그룹캐피탈:800만원(31.90%)잔여:약720만원(5개월납)3.산와머니:200만원(36.5%)잔여:약185만원(2개월납)4.바로크레디트:300만원(43.92%)잔여:약290만원(2개월납)5.조이크레디트:250만원(43%)잔여:약245만원(1개월납)6.리드코프:100만원(40%이상)잔여:약97만원(1개월납)-&gt;기존200만원에서100만원상환●월상환내역(총대출원리금균등상환방식)1.현대캐피탈:58만원2.시티그룹캐피탈:35만원3.산와머니:12만원4.바로크레디트:16만원5.조이크레디트:12만원6.리드코프:4만원총:137만원●주수입원거제에위치한(주)대우조선해양내협력업체에1년5개월간근무하고있습니다.생산(기계설치)직관리과장(정규직)을맡고있습니다.●주수입금액월급직이며,매달통장으로세금을제외한실수령액이280만원~290만원이며,1년에2회고정성과급을약200%받습니다.●월고정지출금액1.아파트(기숙사)월세:15만원2.핸드폰사용료:10만원3.차량유지비:15만원4.자녀교육비(원비):20만원5.할머니생활비:30만원6.생활비:30만원총:120만원●상환계획총수입-총지출:280만원-(137만원+120만원)=23만원투자자님들께서1000만원투자를해주신다면,아래와같이사용예정입니다.1)사금융4건약817만원완납하여높은금리와기간을줄이고자합니다.2)잔여금183만원시티캐피탈부분납부하여금액을줄여가계안정을시키고자합니다.이렇게하면,높은금리의사금융권에서벗어날것이며,성실히캐피탈의부채도갚아나가면,낮은신용도회복될것이라고생각합니다.투자자분들께안정적인수입이발생될수있도록원리금균등상환할것이며,상환일전가상계좌로입금시켜절대적신용을지킬것을약속드리겠습니다.도와주시길부탁드립니다.첨부서류는재직증명서,원천징수영수증,급여명세서,급여통장사본,건강보험자격득실확인서,명함,신분증사본,등/초본첨부하였습니다.</t>
  </si>
  <si>
    <t>안녕하세요현금서비스상환하고자재대출신청합니다</t>
  </si>
  <si>
    <t>안녕하세요머니옥션을통해제가어렵고필요할때많은도움을받았고지금도연체없이상환중입니다병원운영자금과2월에세금이과하게나와부득이하게현금서비스를받았습니다.현금서비스사용이신용을하락시키는것을누구보다잘알고신용등급을올리기위해수년간노려이필요했었습니다그래서이렇게재대출신청합니다.지금까지상환을성실하게해왔고이번대출이된다면지금까지해왔던것처럼성실하게상환할것을약속드립니다감사합니다</t>
  </si>
  <si>
    <t>1.월급여1150만원+당직비100-150만원2.월고정지출내역-은행대출상환150만원머니옥션상환107만원관리비및생활비200만원보험및카드상환200만원기타100만원고정수입1150에서고정지출757제하면400정도여유가있고필요시당직을하면부수입이생기기대문에재대출받아도상환하는데큰무리가없을겁니다</t>
  </si>
  <si>
    <t>꼭도움을받고싶습니다</t>
  </si>
  <si>
    <t>작년에지인에게급한일이생겨300만원을빌렸습니다이자를3부씩해서9만원씩내고있는데계속이자만내다보니까조금더보태면원금하고같이상환할수있을것같아서대출을신청하게되었습니다매일보는분이다보니괜히주눅들고미안한생각이들어상환하고싶습니다꼭도와주세요~</t>
  </si>
  <si>
    <t>텔레마케터일만10년이넘게일했습니다경력이많고급여도꾸준하게받고있습니다하루도안빠지고열심히일하는엄마입니다성실하게상환할것을약속합니다현제대출은없구여농협에9만원씩내는게9개월남아있고카드쓰는것도없습니다급여는매월20일에월250정도수령하고있구요생활비하고아이들교육비보험료빼고나면월20정도여유가있어서환승을신청합니다</t>
  </si>
  <si>
    <t>구제역매몰돼지농장입니다.</t>
  </si>
  <si>
    <t>2011년1월6일구제역으로인해2,000여두의돼지를매몰하였습니다.정부에서구제역매몰2차보상금50%를아직도지급하지않아농장운영이매우힘든처지에있습니다.게다가이번달에는축협에대출이자680만원(3개월치)과기타생활비써야하는데자금이없어이렇게머니옥션의문을두드립니다.</t>
  </si>
  <si>
    <t>1.기존대출-축협:4억.(농장담보대출)이율:6.9%-제일은행:2,300만원(마이너스통장)이율:10%2.주수입원-매몰전월1,500만원이상매출발생하였음.(통장거래내역첨부하겠습니다.)-인건비,톱밥비,전기세등의생산원가가600만원정도들어갔고,금융비용(이자,원금)이500만원정도..해서월300-400만원정도의수입이있었습니다만,현재는구제역매몰로인해수입은없는상태입니다.3.상환계획-구제역2차보상금이빠르면8월에는나올것입니다.(지난주군청직원이마지막으로농장에방문하여방역기구와서류를취합하여갔고,2주내로는나온다고하였습니다.)-구제역보상금이최소6,000만원정도는될것으로판단되며,이것으로머니옥션대출금을일시에상환할예정입니다.-혹시보상금지급이늦어지더라도1개월정도의대출금상환비용까지고려하여신청한금액이므로연체는없을것입니다.-늦어도10월이나11월에는돼지입식이가능합니다.돼지입식이되면자금융통이가능하게되어혹시정부보상금이없더라도대출금상환은할수있을것입니다.4.하고싶은말...-2009년에도머니옥션을이용한적이있었습니다.농장을시작하면서예상보다투자비용이많아서1천만원을대출하였고,18회차에중도완납을하였습니다.-소액이지만투자자이기도합니다.물론지금은사정이안좋아쉬고있습니다만,언제든지사정이좋아지면투자자로서활동할것입니다.-1금융권과현금서비스의부채가전부입니다.DTI가높은건농장담보대출때문인데,축산업의특성상초기자본(토지구입비와돈사시공비)이많이들어갑니다.사금융으로빠지고싶이않아머니옥션에도움을청합니다.궁금하신점있으시면충실히답변드리도록하겠습니다.</t>
  </si>
  <si>
    <t>잎프란트치료비용에소용됩니다,,부탁드립니다</t>
  </si>
  <si>
    <t>원금이자분할상환하겟습니다.....부탁드립니다</t>
  </si>
  <si>
    <t>사업물건구매용으로대출신청하였습니다.</t>
  </si>
  <si>
    <t>지난달6월15일에용인신갈에정육/수산물가계를오픈하였습니다.요즘정육류와수산물가격이강세라오픈물량어느정도정리하고산지물건수급하려고하는데자금사정이여의치않아대출신청합니다.부디투자자님들이투자기다리고있겠습니다.</t>
  </si>
  <si>
    <t>현재오픈1달지났으며한달매출3천3백찍었습니다.지난주부터는정육수산코너에서직접계산하여투자자님들께투명한자료를공개해드릴수있습니다.2째달도현재까지이달예상매출3천대예상하며지난달20%가약간못미친이익률이25%가량예상하며투자자님들의도움의손길이닿는다면30%대에육박할것으로예상합니다.물건구매단계에서불필요한지출을줄이면이익률은그만큼늘어나니까요.현재상환중인대출금있으며기존수산물가계가있어서그곳에서현재충당하고있습니다.앞으로좀더원활한자금유통을시키고구매효율을높이기위해투자자님들이투자가절실합니다.기존수산물가계에서월600정도수입이발생하며이중직원고용비와식사기타비용260만원정도소요되며현재오픈매장에서는지난달3300매출중640만이익발생하였으며이중270만원이직원고용비/기타비용으로지출되었습니다,6월15일부터7월14일까지토탈매출은6천가량매출발생하여운영비제외하고600정도소득이있습니다.월세35만지출금융상환120만원차량운용경비100정도350만정도순수입에기존머니옥션상환비40만성실하게상환중입니다.현재순수300입니다만정육매출상승중이며가을철로넘어가면수산물매출김장철과맞물려상승하기에투자자님들께상환하기에무리없다판단합니다.또한어려울때도움등돌리는그런사람아닙니다.제가제출하수있는한도내에서자료요청하시면투명하게공개하겠습니다.무엇보다우선하여투자금상환할것을약속드립니다.</t>
  </si>
  <si>
    <t>고금리대환목적입니다.</t>
  </si>
  <si>
    <t>현재,캠코전환대출을받고자,자산관리공사에문의한결과,DTI를통과하려면300만원정도부채를갚아야진행이가능하다는확답을받아,진행하고자올리게되었습니다.</t>
  </si>
  <si>
    <t>캠코전환대출을받게되면,이자부분이많이감소하게되어옥션건의이자납부는확실하게성실히납부할수있습니다.이번기회에,꼭저금리로갈아타고싶습니다.</t>
  </si>
  <si>
    <t>두번의대출을이용하여전액상환하였으며한번도연체없이상환하였습니다</t>
  </si>
  <si>
    <t>1.주수입내역-대학병원정규직간호사로연봉3000만원에월실입급액이220만원됩니다2.월고정지출내역-우리은행바꿔드림론-원금+이자상환46만원인천저축은행햇살론-원금+이자상환26만원SBI저축은행신용-원금+이자상환56만원한국스탠다드차타드캐피탈신용-원금+이자상환17만원핸드폰비-7만원교통비-10만원총액=162만원3.대출이후상환계획-월급대비58만원의여유자금과SBI은행과SC캐피탈의대출금을환승하면매달상환했던73만원이더여유가생겨총131만원의여유자금으로충분히상환가능하며집안의공과금등생활비는교직원인배우자의월급으로생활하므로여유가있어상환에는전혀지장이없습니다정규직대학병원간호사로이번환승으로전환되면1금융만이용하게되므로6등급인신용을5등급안쪽으로만들수있어1금융대출요건이되면조기상환할생각입니다한번도연체없이두번의대출을이용하여상환하였습니다이번신청이마지막으로될것으로생각합니다감사합니다</t>
  </si>
  <si>
    <t>30%대저축은행4군데를이용중입니다.환승론성사가되면현재보다는금전부담이덜할듯합니다.성실히납부하겠습니다.</t>
  </si>
  <si>
    <t>단기대출부탁드립니다.</t>
  </si>
  <si>
    <t>이번달생활자금및금융권대출상환이목적입니다.이제대출금상환이1년이내에끝나는데..저번달수입계산을잘못하여연체상황에놓였습니다.도와주세요..고금리대출전환하고6개월단기로빠른상황하도록하겠습니다.</t>
  </si>
  <si>
    <t>직업은보험설계사이며,부업으로낮에는간간히프리랜서로컴퓨터A/S를하며,밤그리고주말에는치킨가계에서배달아르바이트를하고있습니다.돈이급하다보니여러가지일을하고있습니다.치킨아르바이트만으로월급이100만원이며,보험설계사수입은일정치않으나200만원정도벌고있습니다.컴퓨터수입으로는월50미만이나더할려고노력중이고요.대출금모든걸상환할때까지일년만고생한다고생각하고2달째이렇게일하고있습니다.상환은걱정하지마시고도와주셨으면합니다.감사합니다.</t>
  </si>
  <si>
    <t>도와주십시요...세번째간절히부탁드립니다</t>
  </si>
  <si>
    <t>여러번의꿈많던시절장사로인해실패를마니겪어보았습니다지금현제사랑하는여자와보금자리를마련하고자합니다네식구가살고있는곳에저희가작은방두칸공간에신세지고있어요그래서이번기회에도와주신다면보금지리를마련하려고합니다..</t>
  </si>
  <si>
    <t>지금도열심히일하고있으며도움주시는모든분들께꼭실망시키지않고하나하나신용을쌓는저에모습을보여드리겠습니다..</t>
  </si>
  <si>
    <t>생활지금을위해대출을원합니다</t>
  </si>
  <si>
    <t>집안에급하게들어가야할돈이생겨생활자금을위해대출을신청하게됐습니다</t>
  </si>
  <si>
    <t>기대출은전세자금대출이우리은행에1300만원정도있고저축은행에700만원정도있습니다월상환금액은우리은헹이9만원정도,저축은행이20만원정도됩니다.월수입은급여통장에150만원정도들어오고현금(성과급)으로50만원받고있습니다.매월지출내역은기대출부분이29만원,생활비가핸드폰이용료포함50만원정도들어가고교통비부분이3만원정도입니다.그리고직장에서식대비가월10만원정도입니다.직장은기계를제조하는회사에다니고있고직책은부장입니다근무기간은1년6개월정도되고요,,</t>
  </si>
  <si>
    <t>고금리환승으로재신청입니다</t>
  </si>
  <si>
    <t>개인신용대출(생활자금용도)로낙찰을받았으나금액중에일부는환승목적이므로신청내용이맞지않다고하여재신청합니다.500만원중300은고금리상환용이고잔액은생활자금용도입니다.</t>
  </si>
  <si>
    <t>매월25일원리금균등상환하겠습니다</t>
  </si>
  <si>
    <t>전세자금인상관련대출은받고자합니다</t>
  </si>
  <si>
    <t>요즘금리가좋지않아서그런지전세자금을올려달라하세요1000만원을더올리겠다하셔급하게300백을만들었는데700백이부족하여요청드립니다..</t>
  </si>
  <si>
    <t>소득-장급여160과아르바이트(홈피배너작업)30~50만원정도부수입이있습니다장,아르바이트모두통장으로급여를받습니다.총소득200만원지출-현대스위스:398,000원(원금+이자)24번중12번납부저축은행2곳:290,000원(원금+이자)24번중10번납부핸드폰요금:3~5만원자유적금:5만원교통비및기타:10만원한달총지출금액=888,000원적금만기일이내년5월이라다른곳대출을먼저상환할까합니다머니옥션기대출건도12월이종료라서지출액이올해연말및내년초에는거의절반으로줄어드니상환부분에대한염려는하지않으셔도될듯합니다(제가판단할부분은아니지만..)위의대출은행모두한번도연체를한곳이없으며휴대폰요금역시연체한적이없음을확인시켜드립니다!![머니옥션]에서받은대출은상환일을지켜서갚을계획입니다..이자를목적으로하는분들이소액으로투자를해주시는것이라서원금을빨리갚으면투자자분들께서손해라고하시더군요...물론여윳돈이생기면원금을빨리갚는다면좋겠지만...머니옥션에서저에게투자해주시는분들의의견을꼭매달경청해서갚도록하겠습니다다른곳의대출은기록이남는것이라저에게여러모로타격이있지만이곳은저에게도투자자님에게도많은도움이되는곳이라서혼자서결정하지않아도된다는이점이있어요!!장기투자를염려에두고계시는투자자님저에게꼭투자부탁드립니다!!연체및조기상환없이지속적인상환으로보답할께요~!!</t>
  </si>
  <si>
    <t>고금리탈출로안정적사업운영을하고싶습니다.</t>
  </si>
  <si>
    <t>1.대출금사용처:-고금리대출상환(저축은행대출,카드론,카드현금서비스)2.대출계기:-사업착수자금및초기운영자금으로-솔로몬저축은행대출이유입되고,-쉽게쓸수있는카드회사자금이유입되어-매월지불하는고금리의이자부담과-카드결재일에맞추어현금서비스를이용하는것을멈추어-안정적인사업운영에힘쓰고싶어대출신청합니다.</t>
  </si>
  <si>
    <t>1.사업장(입시학원)소개:-일반인문계학생대상이아닌,-예체능계열학생들의수능을지도하는입시학원-예체능특성상한반6명이하의소수정예로수업진행-언어및외국어영역만지도-외국어영역은원장인제가직접강의하고-언어영역은국어강사가지도-대전의입시미술학원밀집지역한가운데위치-2010년11월임대,시설공사후,2010년12월학원인가취득.-2011년1월첫수업시작,-2011년8월현재16명학생이등록.-매월꾸준히등록생이늘고있는추세.2.월수입내역:학원수강료(8월말현재530만원,수입매월증가)3.월지출내역:월운영비총합=&gt;월300만원)-임대료(월143만원,부가세포함)-관리비(월50만원,전기,상하수도,부가세포함)-강사료(월100만원)-기타비용(월5만원,전화,인터넷등)4.상환계획:-8월수입530만원을기준으로-월고정지출비300여만원을제한-230만원중84만원으로옥션머니자금을상환5.한번도돈과관련하여연체된경험이없습니다.사업초기필요자금을두서없이사용하다보니카드론과저축은행자금의고금리로사업장수익도두서없이새고있습니다.여러분들의투자금으로자금운영을계획적이고안정적으로하고싶습니다.저희학원에투자하신것을100%만족시켜드리겠습니다.</t>
  </si>
  <si>
    <t>처음대출신청을합니다.</t>
  </si>
  <si>
    <t>골프장에서캐디로근무하고있습니다.회사사정으로인해1월부터2월중순까지쉬게되었습니다.그랜드오픈을앞두고공사마무리로쉬게되었습니다.쉬는동안생활비랑월세도내야되고해서..생활자금이필요해서대출을신청하게되었습니다.카드값도내야할게있구요..회사오픈날짜는정해졌구요..대기업에서맡아서하는회사라서안전합니다.걱정하지않으셔두되구요..처음으로이렇게대출을신청해봅니다.꼭대출받을수있기를바랍니다..</t>
  </si>
  <si>
    <t>직업의특성상급여가현금으로그날바로받는일이기때문에연체되는일은전혀없을것입니다.그리고3월부터는성수기여서조기상환도가능하리라봅니다.좋은결과기대할께요~</t>
  </si>
  <si>
    <t>힐링메뉴투자자를찾습니다.</t>
  </si>
  <si>
    <t>서업초기여유자금이없어서현금서비를많이이용하고있어서현금서비스상환과식재료를매입하기위해서신청합니다.</t>
  </si>
  <si>
    <t>1.주수입내역-힐링메뉴홈페이지와전화주문2.월고정지출내역-기대출상환금액300만원카드대금1000만원(인터넷광고,통신비,현금서비스상환,생활비,인터넷비,전기비,주유비)식재료매입600만원인건비400만원차량할부100만원3.대출이후상환계획-수입대비고정지출내역을제외한금액을예로들어기재월수입은현재3000만원이상입니다.고정지출을제외한600만원에서월200만원정도상환할계획입니다.카드값에서매달500만원이상이현금서비스라서현금서비스를이번에대출로인해상환하면여유자금은더욱늘어날것입니다.또한강원도산지에서식재료를대량매입할예정입니다.(곤드레,곰취,취나물등)매입후냉동보관주고객층이환우분들이라서현재입소문으로매출은신장중에있습니다.자본금이많이없어서소규모로시작한사업이지만사업장종사자가모두가족이라안정적입니다.홈페이지에서매출을볼수있게어드민주소를알려드리겠습니다.</t>
  </si>
  <si>
    <t>소액생활자금</t>
  </si>
  <si>
    <t>외국계회사이며,년봉은약6000만원이며,추석명절에긴급생활자금이필요하여신청합니다.</t>
  </si>
  <si>
    <t>9월상여(2,000만원)가있기때문에약1~2개월정도사용예정이며,기존대출이조금있는데,연체는없습니다.꼭필요합니다.대출금액은성실히일정준수하여지키도록하겠습니다.많은관심바라겠습니다.</t>
  </si>
  <si>
    <t>희망을가지고싶습니다.</t>
  </si>
  <si>
    <t>안녕하세요현재29살직장인남성입니다.대학생이던시절에실수로인해무분별하게대출을신청하여쓰다보니지금회사에다니면서이자와조금이나마원금을갚아가고있지만생활비도쪼들리고,사는게답답하던와중에이싸이트를알게되어신청하게되었습니다.</t>
  </si>
  <si>
    <t>6개월만부탁드립니다!상환문제없습니다!</t>
  </si>
  <si>
    <t>대기업이직장이지만,작년에경제가어렵다보니월급이많이삭감되었고생활자금이부족하여고금리의이자를내야하는저축은행의대출을많이받게되었습니다.집에생활비를대야하는터라1년동안이자내기가빠듯해원금갚을생각조차못하게되었습니다.최근에받은저축은행원금을내달중간퇴직금정산하여,자산공사환승론을이용하려고하였습니다.차츰경기가좋아져이번달부터월급정상화되고,진급도되어월급도올랐습니다.다음달만손꼽아기다리고있는데,일방적으로카드회사에서한도를축소한다고하여계획해놓았던부채상환에문제가되어이곳에오게되었습니다.</t>
  </si>
  <si>
    <t>상환계획회사재직기간이3년이(2월)내달이어서퇴직금중간정산을받아고금리이자를내고있는상호저축은행대출을정리하고,캠코환승론이용하려고합니다.월급의반으로나갔던오로지고액의이자부담이없어지면6개월안에상환은문제없습니다.(연봉3150,월급여200~210(진급후),성과급1년에2차례300)</t>
  </si>
  <si>
    <t>시설보수자금이필요합니다.</t>
  </si>
  <si>
    <t>현재영업중인영업장의시설보수가필요합니다.총소요금액5백8십만원중300만원은준비가되었습니다.외관이깔끔하지못해교육상담을위하여방문을하고도시설문제때문에등록을하지않은경우가종종있어서속상합니다.</t>
  </si>
  <si>
    <t>기대출은학원차량중고차할부금대출680만원중미상환금액580만원과저축은행신용대출300만원중미상환280만원있습니다.교육인원40여명의수강료월매출420만원~450만원중임대료40만원,대출원리금및이자상환총46만원자동차유류비및각종지출합계180~200만원을제하면순수익은220만원~250만원정도입니다.12개월분할상환이라면충분히여력이있으며10월중교육생충원계획도있습니다.</t>
  </si>
  <si>
    <t>대출요청합니다.</t>
  </si>
  <si>
    <t>희망을안고마지막문을두드려봅니다.</t>
  </si>
  <si>
    <t>과거어렸을때사람을잘못만난일로신용등급이그리좋지않은한여성입니다.그이후로아직도돈에조금힘들지만그래도대출이자한번연체한적없으며잘갚아나가고있습니다.22살때부터일은안한적은없지만순간의잘못된선택으로돈은모아지지않고벌고는있으나저축은안되고있어많이후회도했습니다.기존에빌린거는내년이면다끝날거고이제조금씩저축이라는것도해보려합니다.마지막희망을뿌리치지말아주세요.전조그마한공부방을하고있습니다.월소득은일반직장여성만큼벌고있구요하지만공부방도계속해서여러아이디어로운영해나가야하는직업이니만큼이번에책을좀많이사고해야되서이렇게올려봅니다.기대출도있고신용등급이좋지않을터라여기라면가능할수도있겠다는조그만희망으로올려봅니다.200만원4개월이면갚을수있습니다.제가또조그마한알바를시작하는데수입이50만원이며담달부터받을수있을것같아서요.길게끌지않을자신있습니다.꼭부탁드립니다.</t>
  </si>
  <si>
    <t>기존대출은씨티캐피탈300원금과이자를같이갚으며1년됐습니다산와머니200원리금균등이며1년7개월째입니다.원더풀300원리금균등이며1년되어갑니다.미즈사랑150이자만납부이며5개월입니다.루스모200원리금균등이며9개월되어갑니다.수입부분공부방교사이며한달180만원정도입니다.거의일정하며플러스마이너스20정도생각하시면됩니다.월고정지출은이자와원금해서50만원정도되며핸드폰요금15~20입니다.식비나다른건지출되지않습니다.지금버는수입으로도한달에이자와원금을갚으며2년을쓰는것도가능하나담달부터시작되는조그마한알바로그돈을받으면바로바로원금상환을할생각입니다.최소50만원이며이렇게따져보았을때4개월이면충분히상환가능합니다.</t>
  </si>
  <si>
    <t>머니옥션대출유경험자입니다.500만원의1차대출금을성실하고정확하게상환하고있으며현재잔여1회상환만을남겨두고있습니다.제가운영하고있는업소는지난3년여간안정적운영으로해당지역에서는유명업소로자리매김하고있습니다.운영수익또한다수의단골고객이주를이루고있어안정적입니다.여러분께정확하고안정적인투자수익을자신있게약속드릴수있습니다.투자하신다면수익으로꼭보답해드리겠습니다.감사합니다.</t>
  </si>
  <si>
    <t>꼭읽어주세요~투자부탁드립니다ㅠ.ㅠ</t>
  </si>
  <si>
    <t>이번에제가생활비를좀줄이고싶어이렇게재대출을신청합니다.지금살고있는집을급하게구하다보니월세및관리비.등.기타..고정지출이너무많아보증금을많이걸고월세를낮추려고하다보니보증금이모자라서이렇게신청하게되었습니다.지금까지두번에대출을했지만,단하루부득이하게연체를하게되었지만,꾸준하게상환하였으며,두건다중도상환하였습니다.지금까지살아오면서여기머니옥션두건외에는대출을받아본적이없습니다.신용도확실하고,믿음으로보답드리겠습니다~</t>
  </si>
  <si>
    <t>현재일년넘게매장매니져로일을하고있으며.기본금140외성과금을받고있습니다.고정적으로현재나가는지출은월세30관리비.공과금등등..15만원그외..핸드폰요금정도나가구있습니다.투자자님들이저에게투자해주신돈은매달적금넣는생각으로기분좋은마음으로상환하겠습니다.꼭~~옥좀부탁드릴께요...</t>
  </si>
  <si>
    <t>어떻게하면투자받을수있을까요?3번째신청합니다.처음엔350만원대출받아서200만원은높은이자율을자랑하는대부업쪽에완불하고나머진급한생활자금으로쓰려고신청했었는데한분투자해주셨어요...그런데그분외에는아무도없으셔서...그분마저도투자취소를하셨습니다.그래도그분때문에잠시희망을가졌습니다.그리고용기를내어서2번째신청을했습니다..제수입하고남편수입하고따로분리안하고같이썼어요..우리가정의총수입과총지출이니까...남편과제가같이맞벌이해서대출이자갚고월세내고공과금내고생활하니까..아무생각없이그냥같이합쳐서썼는데낙찰되고나서야생각이들었어요.이게문제가될수있겠다싶어서담당자님과통화를해서자초지정을말씀드렸는데..심사해보셔야알것같다고하셨는데...취소하고다시신청하라는결론이나왔어요..그래서3번째신청하게됩니다..</t>
  </si>
  <si>
    <t>저는현재어린이집교사로재직중입니다.월급여는93만원이고매월30~31일에받습니다.남편은아버님밑에서이조된장...진미령간장게장..도매유통을하고있습니다.두피관련사업하다실패해서평범한생활패턴이약간바뀌어서월급은주급으로받고일합니다.매주40~50정도받습니다.인터넷쇼핑몰에서도수입이있구요..남편하고서로의논하고이곳에서자금신청한거구요..다시한번부탁드립니다.</t>
  </si>
  <si>
    <t>7살딸과5살아들에게행복한엄마이고싶습니다</t>
  </si>
  <si>
    <t>신라저축은행에350만원에대한39%의높은이자를내고있습니다.다른기대출도많은데비록350만원이라해도조금이라도돈을아끼고싶습니다.또한남동생의결혼입니다.11월12일이결혼인데누나로서해준것이없습니다.남동생도홀로계신친정엄마를모시고물류창고에서배달을하면서빠듯하게생활하고있습니다.결혼자금으로500만원가량돈이더필요하다고합니다.누나로책임감을느낍니다.투자자여러분들좀도와주십시오딸과아들에게항상궁핍한엄마가아닌활짝웃는엄마가되고싶습니다.도와주십시오</t>
  </si>
  <si>
    <t>기대출은-우리은행퇴직금담보대출2800만원,생활안정자금750만원-국회(직장내)새마을금고1500만원-제일은행80만원-신라저축은행350만원현재국회사무처7급공무원입니다.97년1월9일에입사하여현재만14년이넘었습니다.연봉은3500만원정도됩니다.급여에서아이둘의국회어린이집교육비가50만원조금넘게급여에서공제가되고있습니다.또한국회내새마을금고에서받은원금과이자가45만원가량급여에서공제됩니다.통장내역에서이부분을감안하고보아주십시오.신랑은같은사내커플입니다.국회6급공무원입니다.국회입사한지는2000년도8월에입사하여만11년이되었습니다.신랑의연봉은대략3800만원정도됩니다.2004년도에결혼하여7년동안시부모님과같이살다가올해1월21평아파트를장만(신랑명의)하여분가하였습니다.열심히살고또열심히갚을수있습니다.도와주십시오!!연체없이꼬박꼬박갚겠습니다.</t>
  </si>
  <si>
    <t>1.대출계기-지난해머니옥션을통해서대출을받아일부빚을상환하였습니다.신용기록도안남고,원리금균등상환으로계획적인상환을할수있음에대출을신청하게되었습니다.-일단고금리사금융대출과카드대금을정리하여신용도를높이고자합니다.2.대출금사용용도-사금융에대출금이450만원정도남아있습니다.금리가높아우선상환을하려고합니다.-카드대금이140만원정도있어정리를하려고합니다.</t>
  </si>
  <si>
    <t>단기자금대출신청합니다</t>
  </si>
  <si>
    <t>대출을하게된계기-단기운영자금이필요함.</t>
  </si>
  <si>
    <t>1.다른대출-러시엔캐쉬-200만원,산화머니-150만원2.직장종류-롯데베스트컨설팅공인중개사무소(용산)3.수입내역-소득금액증명상년1370만원(실제는월300-400정도)4.간단한고정지출-관리비-15만원,운영비-15만원,5.대출이후상환계획-100만원정도단기로쓸자금입니다.이곳방침대로상환할수도있고1달정도사용후상환가능함.</t>
  </si>
  <si>
    <t>대출관련연체사실한번없는성실한사업자입니다.좋은분들의도움기다립니다.</t>
  </si>
  <si>
    <t>월매출1500~1800만원하는프랜차이즈가맹점입니다.해당영업이전부터대형프랜차이즈를운영하던중건물주와의분쟁으로자산을크게손실본사람입니다.현재는개인총채무가마이너스통장포함총4000만원정도이며,대출이라는것을처음받게된2년전아무것도모르고중개업자통해고리로받은1금융이아닌대부업대출건을갚아가고있는사정입니다.이번여름장마기간건물이노후화되어매장내집기변경및개조를하게되어운전자금이필요하여신청하며약속할수있는것은단하나,어떤경우라도연체없이일년이내상환가능하다는것입니다.믿고빌려주신다면소중한돈이니만큼성실히상환하도록하겠습니다.</t>
  </si>
  <si>
    <t>500만원대출시평균일매출50만원중15000원씩할당해서매월약50만원씩원리금균등상환으로1년이내에상환할것입니다.</t>
  </si>
  <si>
    <t>성실한직장인입니다도와주세요..</t>
  </si>
  <si>
    <t>갑작스럽게보증금이필요한상황입니다,..회사가건물을지으면서좀외진곳으로이사를하게되었는데근처에방을얻을보증금이필요합니다...</t>
  </si>
  <si>
    <t>급여는230만원에세금띄고실수령액은210만원이조금더되구요..추가보너스성과금해서대충400%정도됩니다..현제나가는돈은자동차할부46만원대출33만원이고기타로휴대폰요금10만원정도가지출에전부입니다..2년전까지장사를하다가그때신용이하락하면서신용대출이어려운상황입니다..제회사업무상제가납품을가는일도많이있기때문에차량이꼭필요해서차량은매도하지못하구요...기름값은회사에서나옵니다...지금다니는회사는제가17살때부터다녔다가복무기간과사업기간을제외하고총6년을다닌회사입니다..성실하게다니고있고요..꼭도와주시면정말성실하게상환하겠습니다..감사합니다..</t>
  </si>
  <si>
    <t>현재빌리고있는씨티캐피탈(11월상환이끝남)을완전히상환하고나머지는생활자금(각종공과금납부.차수리비)으로쓰겠습니다</t>
  </si>
  <si>
    <t>씨티캐피탈40만원아주캐피탈300만원러시앤캐시500만원리드코프200만원원캐싱200만원월90만원씩불입금을내고있습니다월급을160만원이상받고있으며모두다연체없이거래중입니다</t>
  </si>
  <si>
    <t>성심성의껏상환할것을약속드림니다</t>
  </si>
  <si>
    <t>지금현재신화건설이라는건설회사에재직중임니다올초집안에큰변고로인해서집안이많이힘든상황임니다어머니홀로감당하기에는조금큰짐인듯하여이곳에도움을구하고자함니다도움을주신다면정말성심성의껏갚아나가도록하겠습니다</t>
  </si>
  <si>
    <t>현재월소득은200임니다지출내역은휴대폰비10만언차량할부387840카드론290000보험료120000어머니게보네드리는돈200000주유비회사지원을조금받아100000총80만언상당에돈이남기에이곳에도움을받아도성실히갚아나갈자신이있습니다도움을주심정말글이아닌행동하나하나로보여드리겠습니다</t>
  </si>
  <si>
    <t>곧태어날애기를위해신청하게되었습니다.</t>
  </si>
  <si>
    <t>12월달에출산예정일인예비엄마입니다.곧태어날애기를위해서더추워지기전에지금사는곳보다좋은집으로이사가기위해신청하게되었어요.</t>
  </si>
  <si>
    <t>현재제가쓰고있는대출은밀리언캐시에400만원을올해8월달에대출받아한달에13만원이자만납부하고있는상태입니다.제가다니고있는회사는경기도이천에있는하이닉스반도체에서5년10개월정도근무하고있는상태입니다.다른대출은없는데,제가올해6월달부터몸이많이힘들어서회사에서출산휴가가기전에임산부무급휴가가있다고하여11월달말까진무급휴가로쉬기로하고12월초부터출산휴가로쉬게되었습니다.그러다보니6월달부터4대보험은멈춰있는상태고,월급도무급이다보니안들어오더라고요.하지만12월달부터출산휴가로바뀌게되면기본급지급되구요.재직증명서라던가그런건확인시켜드릴수있습니다.8월달에대출받을때무급휴가중이라중개업체쪽에서대출가능한곳찾으려고이곳저곳제서류를보내놔서부결난횟수가많더라고요.그래서다른곳알아보는것보단머니옥션에글올리는게낳을것같아글을쓰게되었습니다.남편과제가한달쓰는생활비는아직애기가태어나지않아방세포함100만원정도사용하고있습니다.저희서방도일하는상태라이자밀릴일은없고요.곧태어날우리애기를위해저희가떳떳한부모가될수있도록도와주세요.</t>
  </si>
  <si>
    <t>안녕하십니까?대기업에서과장으로있는남성입니다.연소득은7900만원수준이고,현재만10년째재직중입니다.재직중인회사근무지지역이변경되어이사비용및생활자금으로요청드립니다.많은분들이도와주신다면연체없이열심히상환드릴것을약속드립니다.감사합니다.</t>
  </si>
  <si>
    <t>1.주수입내역-월급여2.월고정지출내역-생활비,예적금비용및은행권대출납입금(월평균55만원수준)3.대출이후상환계획-수입대비고정지출내역을제외한금액을예로들어기재현재고정적으로나가는비용제외하면월평균60~80만원가량여유자금이있어도와주신대출을상환할예정입니다.감사합니다.</t>
  </si>
  <si>
    <t>사업운용자금대출신청합니다</t>
  </si>
  <si>
    <t>안녕하십니까저희는현재캔들(향초),디퓨저(방향제)등을제조중인업체입니다.2014년2월부터사업자등록후준비하여4월부터본격적으로장사중입니다.머니옥션도대출신청하였으나사업시작,매출자료등이부족하여부결되었으나그후3개월이상매출증가및성실한운영을하였기에다시한번머니옥션에신청을해봅니다.현재인기가많은소이캔들등을제조중이며디자인,품질등을철저히관리하며지속적으로거래처등을늘려가며매출이증가중이나사업초기자본이부족하여현금서비스,매출액등을지속적으로투자하여운영중이며현재추가적인울산,대구,서울등의대량도매거래처등의계약진행으로원재료구매비용등이필요하여대출을신청하게되었습니다.현금서비스,카드등은상환시기가짧아재투자금확보등에문제점이많아서안정적상환및운영자금확보가가능한대출을받고자하는겁니다.입점,거래중인업체들로서온라인쇼핑몰운영,w컨셉,큰박스,키클루,HOSA,타이니빅등의온라인,오프라인입점및도매거래중이며와이즈파크광복점에조그마한매장입점직운영중입니다교보핫트렉스입점계약완료후입점준비중이며의류수입판매업체와판매대행입점협의도함께진행중이며와이즈파크오프라인추가적으로입점계획중입니다.제품디자인,품질에대한호응이좋아서지속적으로도매협의도진행중이며원료구매시대량구매로제조원가가떨어지는점등의이유로대출후원료확보등에사용하고자대출을신청하였습니다.현재딸들과함께운영중이며오프라인매장또한딸들이시간나눠서맡아서해주며함께운영중입니다.네이버"루미벨르",www.lumibelle.com접속하시면제품들보실수있을껍니다.홈페이지,제품또한디자인등의리뉴얼작업완료후오프라인도매본격적으로추진하고자합니다.정말신경써서운영중인업체입니다제품,장래성등을보시고투자해주신다면성실한상환약속드립니다.구매고객,백화점입점담당자등제품보시는분마다칭찬을하실정도로제품은자신합니다.</t>
  </si>
  <si>
    <t>1.주수입내역-현재4월부터본격적으로장사를시작하여매출액은적습니다4월300만원,5월500만원이상,6월은740만원정도매출발생했으며지속적으로매출이증가하며열심히운영중이니장래성봐주시기바랍니다.거래처증가등으로8월중1000만원이상매출예상중입니다.매출내역은카드내역,통장등의내역서있습니다.2.월고정지출내역-원료매입,사업준비등으로발생한카드론등상환금액으로월23만원정도지출중이며사무실임대료(사업자등록,사무업무용도)월8만원지출중이며업무용으로사용중인차량할부월35만원,생활비등250만원지출중입니다3.대출이후상환계획-현재지속적으로매출이늘어나고있으며원가대비마진율또한좋기에성실한대출상환에문제없다고자신합니다</t>
  </si>
  <si>
    <t>현재프랜차이즈베이커리에서기사로2개월째근무하고있습니다.정규직이고4대보험들어가있습니다.밖에나가보시면가장많이있는베이커리입니다.입사전교육기간이길어그동안생활이힘들것같아저축은행에서200만원을대출받았습니다.현재이자만월68,000원씩납부하고있는데이자율도비싸고마음도불편해머니옥션에서적은이자로,원리금균등상환방식으로갚아나가고싶습니다.세금제하고통장에매달입금되는돈은160~180만원사이입니다.(빨간날근무하면월급이좀더들어옵니다.)4~5개월후에는호봉시험이있어합격하면월급이더오릅니다.</t>
  </si>
  <si>
    <t>*기대출건저축은행:200만원(이자만월68,000원납부중)카드론:70만원원리금균등상환방식으로납부중급여:160~180만원(공휴일근무유무에따라유동적)자동차할부금:월20만원(9번남음.2012년7월만기)기름값:월15만원휴대폰요금:월8~9만원식비외:10만원저축은행이자:68,000원카드론상환:8만원이렇게합이80만원정도월지출이있습니다.현재저축은행에서빌린200만원의이자를월68,000원씩납부하고있지만530만원을대출받게된다면먼저상환할계획입니다.머니옥션상환금과고정지출을합하면95만원정도되지만월급대비충분히갚을수있고저축도할수있다고생각합니다.내년7월이후로는자동차할부도끝나므로더욱여유가생길것같습니다.200만원상환후남은330만원으로는일끝나고자격증을위해학원에다니려고합니다.자격증이있으면월급에자격수당이따로나오기도하고나중에창업을위해서라도따려고합니다.돈을빨리모으게되면24개월이내에중도상환도할예정입니다.</t>
  </si>
  <si>
    <t>성실하게완납하겠습니다!!!도와주십시요</t>
  </si>
  <si>
    <t>안녕하십니까다급히목돈이없어,합의금으로인한긴급자금이필요하여이렇게글을올리게되었습니다.젊은나이에감옥에가기는싫습니다......</t>
  </si>
  <si>
    <t>매달매달성실히상환하겠습니다.도와주십시요.많은참여부탁드리겠습니다.</t>
  </si>
  <si>
    <t>안녕하세요,머니옥션에서대출받아,사업할때조금부족한금액으로유용하게썼답니다도와주신분들너무감사드려요1년상환으로이제4개월남았네요(연채없이잘상환중입니다)다름이아니라이제남은채무를통합하고싶어서요,,지금hk저축은행660만원이랑머니옥션180만원정도남아있습니다낙찰되면기존대출을다갚고싶습니다기존대출금을갚아버리면신용등급이조금이라도상승될까싶어서요이래저래1년동안대출받으면서신용관리가얼마나중요한지뼈져리게느끼고있습니다만약투자해주신다면한달80만원씩1년으로상환하고싶습니다2년으로나누어갚는다면부담은줄겠지만빚이란게시간이지나며주는게아니라더늘어난다는걸고금리대출을받고뼈져리게느끼고있습니다그냥허리띠졸라메고열심히1년동안빨리갚아나갈계획입니다</t>
  </si>
  <si>
    <t>기존대출신협-특례보증1000만원(5년6%월6만원씩상환중)기업은행-신용대출480만원(5년12%월13만원씩상환중)hk-660만원(3년44%로월35만원씩상환중)머니옥션-180(1년28%월38만원씩상환중)상환계획월수입-통장으로월250~300만원정도들어옵니다기존핸드폰악세사리현금판매(월50만원정도)핸드폰현금판매건은대중없지만기존월세정도는빠집니다월지출-월세25만원전기세,수도세,인터넷,전화비-20만원신협적금20마원기존보험료-17만원식대,차비-30만원(최대한솔직히적어서월100만원정도고정지출됩니다)수입의1/3이고정지출입니다(앞으로최대한더줄일생각입니다)위에신협이랑,기업은행대출은가게얻을때대출받은거라서5년원리금상환이고이자가저렴해서앞으로3년후적금만기때한꺼번에상환할꺼라부담없습니다나머지대출금도이번에투자자님들이투자해주신다면단1%의이자도저한텐줄이는게절실할뿐더라신용등급몇점이너무나크기에1년동안연체없이성실상환약속드릴께요그래서저도작은돈이라도모으며,조금더시간이지난후엔투자자로돌아서고싶습바램입니다</t>
  </si>
  <si>
    <t>지금까지성실하게상환했던사람입니다~</t>
  </si>
  <si>
    <t>저는기존에1년전에머니옥션에서대출을8백만원받았었구요한번도연체되지않고성실하게잘납부하였으며기존에대출금3백6십만원정도남았습니다~그때도와주신분들께실망시켜드리지않고한번도연체된적없이상환일전에미리입금하였구요지금은결혼자금때문에다시한번도움을요청하게되었습니다저는예전에이곳에남겼듯이외국계보험사에서일한지거의3년정도되어가구요월평균소득은500~600만원정도됩니다일한지좀되어서업적이하나도없어도기본적으로200만원이상은깔려서월급받습니다~보너스달에는거의1000만원넘게수령하구요월소득증빙급여명세서제출가능합니다^^근데제가작은가게를부모님을위해마련해드리느라목돈을다들여서결혼을하게되는데비용모자라도움을요청하게되었습니다~저는집안이안좋아져서예전에대학교때부모님을위해좋은일을하려다몇가지대부를써서신용이안좋아졌다가지금은직장생활을하고서는한번도대출이나카드값이런부분에있어서연체된적단한번도없구요물론머니옥션도연체된적없습니다누구보다작은약속이던큰약속이던꼭지켜야한다는책임감이있기때문에투자하신분들께성실한상환약속드리고감사드리겠습니다~저누구보다약속하나는잘지키는신조로인생을살았기에투자하시는모든분들께자신있게약속드립니다~</t>
  </si>
  <si>
    <t>기존에대출은학자금대출800정도있구요월상환은한달기준원리금으로빨리갚고싶어서35만원정도내고있습니다그리고롯데캐피탈500있는데이곳에서대출받으면바로상환할계획입니다아직2달밖에안되었구요월210000원정도36개월상환예정이구이자는21%정도입니다기대출은이게다구요머니옥션잔여기간9개월에잔여금360만원정도됩니다한달에41만원좀넘게상환중이구한번도연체나이런거없이모두성실상환중입니다~제가월평균급여가500~600정도구요12월연말보너스달에는1000만좀넘게수령합니다매년그랬구요.근데위에말씀드렸다시피부모님도와드리느라거의목돈이들어갔구요그래서1200만원대출받으면결혼자금부족한부분을써야해서신청합니다일단제가부모님이랑같이살기에큰생활비는안나가지만통신비공과금여러가지제외하구한달여유자금300정도는생기구있구요이곳에서대출후에다시목돈마련을위해저축을꾸준히할계획입니다~다시말씀드리지만소중한약속을담보로하는것이기에성실히투자자분들또한수익내실수있게성실납부약속드립니다^^도움주시는모든분들절대후회없으실거구요모두모두행복하세요^^</t>
  </si>
  <si>
    <t>안녕하세요다시한번인사드립니다요전에가계장만으로여러분께도움을요청한바있습니다여러분들의도움으로낙찰은됐지만저의불찰로도움을못받았습니다개인신용으로접수해야하는대환승론으로접수하는바람에여러분들의도움은있엇지만제실수로인해도움을받지못했습니다.다시올려볼까했지만급한마음에사채을빌려해결했어요;;400만원빌렸는65일동안하루8만원씩지출돼고있어요첨에빌려쓸땐급한마음에별거아니라생각했는대장난아니네요전월급날이돼야돈이들어오는대하루하루갚아나가야하니답답하고와이프가계는오픈했지만이제시작이라자리잡고있는상태고..하루하루마음이너무아프네요다시한번여러분들께부탁드립니다여러분들의소중한돈꼭성실납부약속드립니다저와같이마음급하신분들지금이라도사채쓰실려고생각하시는분들꼭다시한번생각해보시고몇번다시생각해보시기바랍니다;;</t>
  </si>
  <si>
    <t>안정적인회사금무하고있구요월수입은280만원입니다나름좋은직장이라생각하고열심히다니고있습니다지금현제대출은새마을금고(8%)160만원남아있구요매월10만씩지출.씨티케피탈(29.9%)560만원매월24만원지출마우스론(39%)200만원매월이자8만원지출매월지출합계42만원정도지출돼고있습니다생활비100만원정도지출돼있고기타애기들학원비등으로50만원여러분들도움받아사채해결할수있음투자자님들소중한돈착오없이성실하게납부할자신있습니다하루하루급한마음에투자자님들께부탁드립니다믿고한번도와주세요여러투자자님들께부탁드립니다</t>
  </si>
  <si>
    <t>안녕하세요.결혼을앞둔직장인입니다.여자친구와결혼준비를하고있는데전세자금이조금부족할것같아서머니옥션을찾게됐습니다.여러분들이투자해주신다면감사한마음으로행복한가정을꾸리고아내될사람과성실하게갚아나가겠습니다.</t>
  </si>
  <si>
    <t>기존대출내역은하나도없는상태이며직장월수입은200정도이고아내될사람도150정도의월급을받고직장에다니고있습니다.한달지출내역은현재월세30통신요금10만원공과금7만원생활비55만원정도나머지는저축하고필요할때쓰고있습니다.직장일도바쁘고여유시간이많지않은편이라지출또한많지않습니다.그렇기때문에한달고정지출빼고남은돈으로충분히상환할수있습니다.결혼후에도3년정도는맞벌이를하면서저축도열심히하고대출금도열심히갚아나갈계획입니다.꼭믿고투자해주신다면절대로연체하지않고성실하게갚을것을약속드립니다.</t>
  </si>
  <si>
    <t>저는올해30살의직장인입니다..작년까지꾸준히직장생활을하다가올해초아버지사업을도와드리러밑에서일하였습니다..요즘경기가어려워진탓에급여를제때받지못하였고..가게를정리할시점까지오게되었습니다..그래서다시8월부터전에근무하던직장에다시들어왔고..직장생활을하고있습니다..다음달에저희형님께서결혼을하시는데..저희부모님께서는갑자기힘들어진사업때문에도움을주지못하는상황이고제가어떻게해서든돕고싶습니다..저희형님은지금세무사고시2차시험준비중이라돈이별로없습니다..저희형수가집을마련하고저희형님이들어가서사는입장이라제가혼수라도도와주고싶습니다..간략하게견적을짜보아도제가모은돈이랑이것저것긁어모아도돈이좀부족하여이렇게부탁드려봅니다..작년초집안사정으로팝펀딩에대출신청을한경험이있습니다..착실히상환을하였고연체는없었습니다..지금팝펀딩신청시처음에회원가입비를받아서그돈도아까워여기서투자자님들께부탁드려봅니다</t>
  </si>
  <si>
    <t>저는자동차부속가게과장으로근무하고있습니다..4대보험은아직들지못하고있습니다..작년퇴직후실업급여를수령하여앞으로7-8개월동안은못들거같습니다.급여일은5일이고급여는200만원받습니다..착실히상환할것을약속드립니다..</t>
  </si>
  <si>
    <t>치과치료를위해대출을원합니다</t>
  </si>
  <si>
    <t>사고로인한치아의상실로인하여사람을상대로하는업무를처리하다보니애로가많아치과수술을하고자합니다.09년6월부사관전역후안정자금으로쓰려고대부업체를이용했다가신용도가빠르게떨어지는것을보고신용조회로인한불이익이없는머니옥션을이용하고자합니다.대부업체대출은더이상받고싶지가않네요.</t>
  </si>
  <si>
    <t>-기대출현황국민은행300만원1회상환월85,000원러시앤캐시300만원3회상환월198,000원산와머니200만원3회상환월120,000원-직장내역신인연예인발굴육성및연계상품을기획추진하는회사입니다.-수입내역월200~210여만원정도를수령합니다-지출내역통신요금100,000채무상환400,000생활자금800,000(각종공과금유류비포함)지출을최소화하기위해체크카드만을사용하고있습니다.월간자금상환에는무리가없을것으로판단되며최우선으로상환할수있도록하겠습니다.</t>
  </si>
  <si>
    <t>온라인에서유명한업체가아닌오프라인에서도유명한업체가되고싶습니다.</t>
  </si>
  <si>
    <t>1.대출동기현재돌잔치스냅및웨딩스냅,웨딩화보,베이비화보촬영을주업무로하고있으며현재는웹사이트를이용해대부분예약및촬영이진행되고있습니다.하지만온라인상이라모든상품을보여드리기에는부족함이있어이제는자그마한사무실로고객님들의편의를드리고자합니다~사무실의내부인테리어나기물들은지금현재작업실로사용하고있는곳의기물들로충당이되지만사무실의보증금과임대비용이필요하여이렇게여러분들께도움을요청해봅니다.2.대출금의사용용도위에서언급드린바와같이사무실임대에따른보증금충당이목적입니다.사무실이있게되면그만큼더많은분들께다가가기가쉬워지며상품에대한추가도유연하게가능할것같습니다.</t>
  </si>
  <si>
    <t>1.다른대출건-기존대출내역ⓐ현대스위스-300만원,이율:25.8%,현재잔액:179만원ⓑ웰컴론-250만원,이율:39%,현재잔액:200만원-기존대출건월상환내역ⓐ현대스위스-월7~8만원정도가이자로나가며3개월마다60만원씩원금상환중입니다.ⓑ웰컴론-월15만원가량씩원리금으로납부되고있습니다.-주수입금액ⓐ주수입금액의경우위에서도언급드린바와같이돌스냅,웨딩스냅,화보촬영등대부분의촬영에서수입발생되며매월평균적으로4~500만원선입니다.-간력한월고정지출내역ⓐ휴대폰사용료월13~16만원가량ⓑ기존대출건상환금액-22만원ⓒ생활비(기혼자로아이들양육에들어가는비용이포함되어있습니다)-100만원ⓓ기존와이프의대출건으로월상환액이약20만원선이지만이부분은저와는별도로와이프가처리하는경우도있습니다.-대출이후상환계획ⓐ매월15일원리금균등상환방식으로연체없이상환하겠습니다~</t>
  </si>
  <si>
    <t>추가대출신청합니다</t>
  </si>
  <si>
    <t>생활자금이필요합니다도와주세요</t>
  </si>
  <si>
    <t>소액급전이필요합니다.</t>
  </si>
  <si>
    <t>-대출계기군미필(공익)이라은행권대출이불가하고직장을다니는게아니라유흥업종사자라제도권에선대출이불가하기때문에이렇게신청하게되었습니다.-대출목적현재유흥업종사하면서사무실을운영하게되었고(약3주정도)사무실이점점자리를잡아가기위해금액이모자라서신청하게되었습니다.</t>
  </si>
  <si>
    <t>1.기존대출이나상환내역-&gt;전혀없습니다.현재신용거래등급은4월11일자기준으로696점/5등급입니다.(거의거래가없습니다.)2.주수입원및수입금액-&gt;현재유흥업종사자이며제소득을증빙하자면작년에제개인입출금통장입금금액이천만원이상이며작년8월경에500만원정도의자차를구입하였습니다.(소유중)그외에어머니께드린생활비는증빙이어려우니안적겠습니다.그리하여월평균200만원가량의수입이있습니다.3.간략한월고정지출핸드폰요금6만원/차량주유비가주5만원약월20만원정도됩니다.어머니생활비및기타세금으로50만원정도나갑니다.4.대출이후의상환계획저같은경우월고정수입이아닌일일수익이기때문에대출금전용통장으로일만원씩입금하여(휴일제외)제가갚아야할월184,088금액을마련할계획입니다.또한공익월급만치더라도월23만원가량의금액이입금됩니다.그래서무리없이대출금을갚아나갈수있다고봅니다.</t>
  </si>
  <si>
    <t>5월급여수령까지생활자금이필요합니다.</t>
  </si>
  <si>
    <t>현재교보생명설계사로일하고있구요.(4월위촉)이전삼성화재에서1년근무경력있습니다(09년4월~10년3월)2.3월에회사이직문제로영업을거의못해서수당이없다시피했죠그래서이전에갖구있던돈으로근근히생활하고있다가영업은해야되겠고지금월급이5월20일나오는데공백이너무길어신청합니다.</t>
  </si>
  <si>
    <t>오늘까지영업실적으로담달급여300만이구요아직4월2주남았으니더오르겠죠^^일단현재로서확정은300만몇천원되요.상환기간선택란에6개월있어서그걸로선택했는데계획은6개월까지안가고수시로상환할계획입니다.최장기로6개월선택한것이고요.투자해주시는분들도움주신데에감사하단뜻으로이자율최고로했습니다.좀더낫게된다면좋겠지만...상황이상황인지라....도움부탁드립니다.성실상환약속드립니다.</t>
  </si>
  <si>
    <t>새로운인생을출발하게도와주세요</t>
  </si>
  <si>
    <t>저는치아가부정교합입니다.밥먹을때나말을할때발음이새고밥을먹을때제대로씹지를못해잦은소화불량과더부룩함이종종있습니다.제가하는일이컨설팅,상담인데발음이부정확하여손님분들이잘못알아보실때도있습니다.인센티브제도에도항상불리했습니다.그래서일의능력도도떨어지고제자신스스로의자신감도떨어졌습니다.항상콤플렉스였던치아와턱을교정을하려합니다.제가모은돈으로는부족하여이렇게신청하게되었습니다.착실히상환하겠습니다.도와주세요</t>
  </si>
  <si>
    <t>제가이번달부터월급이올라150만원씩받고있습니다.3개월후에는월급이200만원이될예정입니다.현제대출은농협에학자금대출이있으며대출금은부모님이상환해주십니다.한달에고정적으로나가는지출액은보험료24만원핸드폰요금10만원교통비6만원정도입니다.고정적으로나가는비용이많지않아서착실히연체없이상환할수있습니다.부탁드리겠습니다.</t>
  </si>
  <si>
    <t>안녕하세요급한사정이생겨도움을요청해봅니다.</t>
  </si>
  <si>
    <t>안녕하세요대출목적이라고거창하게말할거까진없고소중히아끼던동생이어려운생활을하여살다가그만사고를치어좀도와줘야할일이생기어급하게신청해봅니다.일을3년째같은직장에서하니직장내에서도신용이좋은편입니다.급하게동생땜에대출이필요하여신청합니다</t>
  </si>
  <si>
    <t>다른대출건은없습니다.직장에서3년째근무중입니다.이백을대출하여도매달상환능력은가능합니다.채무불이행이아닌채무성실이행으로투자자와투자받는자에게서로도움이될수있는계기가되었으면합니다.급한저에겐도움이되고.여유있으신분껜흑자가될수있지않습니까.?성실상환을약속드리며이만물러나겠습니다.잘부탁드립니다.</t>
  </si>
  <si>
    <t>3개월간일이부족하여생활자금고에시달리고있음니다담달게획표에풀특근이잡혀서부특이하게생활자금을빌리려함니다</t>
  </si>
  <si>
    <t>풀특근시조장수당하여약230만원에두달에한번씩보너스가나와서그것으로균등상환하려함니다</t>
  </si>
  <si>
    <t>사업을위한자금이절실히필요합니다.</t>
  </si>
  <si>
    <t>프리랜서로2년간일하다가올해5월사업자를내고시작했습니다.분야는온라인마케팅관련일이며광고주의홍보마케팅을대신하고있습니다.1인기업으로바닥부터출발해서지금까지원할하게사업을유지하고있고,그런와중에이번에사업확장을위한좋은기회가생겼습니다.현재까지는사무실을공동사무실에자리만하나얻어서유지하였는데이번에사무실을구해야만할상황이되었습니다.이번에맡게된홍보건을잘수행하게되면앞으로꾸준히일거리가생기게되는데그러기위해서는작은사무실공간이꼭필요합니다.추가로홈페이지제작을위한비용과수주하게된일진행을위한일시적인사업자금이절실히필요한상황입니다.</t>
  </si>
  <si>
    <t>현재사업자를통한수입과프리랜서를통한수입이2가지있습니다.최근6개월간의평균수입은300~400사이이며,고정적인매출원이생기면서수입이조금씩늘어나고있는상황입니다.-대출금액:국민은행160만원(월이자17만원)-기타경비:현재사업을위한고정지출되는사무실1자리임대료(월20만)와방월세및기타생활비로150만원정도가지출되고있습니다.현재보험으로나가는비용을제하고도최소월100~150만원의저축은할수있는상황입니다.일시적으로급하게목돈이들어가는상황이라서신청하게되었습니다.머니옥션은처음사용하는것이고,대출기간은12개월로했는데그이전에최대한빠르게상환할계획입니다.감사합니다.</t>
  </si>
  <si>
    <t>마지막희망이라생각하고신청합니다</t>
  </si>
  <si>
    <t>저는3살된딸을키우고있는엄마입니다신랑은세금떼고가져오는금액이130만원정도있구요그것도그나마생활비로하기엔턱없이부족하여제가아이를어린이집에맡기고직장생활을하고있습니다.지금신랑앞으로직장인대출이있는데연체없이상환하고있구요아무래도대출이있다보니생활하기에너무빠듯해서은행권이나사금융쪽으로알아봤지만중개업자를통해서신청했더니과다조회로떠서신청이어렵다고하더라구요현재신용상의문제는전혀없구요연체한것도없습니다</t>
  </si>
  <si>
    <t>신랑수입은130만원이구요제월급은180만원정도됩니다매달신랑과제핸드폰요금20만원,신랑앞으로된대출금30만원,생활비50만원과세금30만원아이앞으로들어가는돈40만원정도되구요상환기간을3년으로약정하기는하지만중간에여유자금있으면중도상환할계획도가지고있습니다.(퇴직금이나상여금같은거요)또저희는연체는단한번도해본적없어요이번에신청이된다면정말성실하게납부할의사있구요되도록이면저렴한금리였음더좋겠구요</t>
  </si>
  <si>
    <t>저에게도희망을나눠주세요.부탁드립니다.</t>
  </si>
  <si>
    <t>죄송합니다.수정이안되서취소하고다시올립니다.가슴이아픕니다.너무슬퍼서땅을치며통곡이라도하고싶은데그러한생각이들때마다마음을가다듬고본업에충실하려고노력하고있습니다.그리해봐야달라질것은없기에...“하늘이무너져도솟아날구멍은있다”는말이저에게도해당하는말이기를간절히희망합니다.사람이사람을믿어준다는것은정말어려운일이지만누군가자신을믿어준다는사실하나만으로도하루하루가행복하고든든한버팀목이되지않을까싶습니다.안녕하십니까.저는제주도에살고있구요전문건설회사에서공무부대리로3년차근무하고있는송민종이라고합니다.머니옥션은오래전부터알고있었습니다.제가힘들어할때마다도움을요청하고싶었습니다.조금만더참고버텨봐서더이상희망이안보일때그때가서마지막으로도움을청해보자라고생각을하며보물처럼아껴왔다하지만실상은과연나같은사람에게도도움을주실분들이계실지만약없다면그에따른엄청난좌절감을어떻게감당할수있을지두려워쉽사리용기가나지않았던게더큰이유인것같습니다.제주도에는신구간이라하여구정전후로해서이사를가거나집세를냅니다.아버지께서하시는사업이안되시다보니수입도없어서수개월간거의저와형제들용돈으로가정과사업장을꾸려나가시는데좀있으면집세까지내야하는데어찌할바를모르겠습니다.겨울만지나면아버지사업장이어느정도회복되지만아직까진너무힘이듭니다.며칠후면설도다가오는데결제는고사하고부모님께드릴용돈과조카들에게줄세배돈조차없네요.근수개월간지출이너무많았습니다.내색은안했지만저의생활비조차없어핸드폰소액결제하며매달견디어왔습니다.용기내어감히도움을청합니다.저의신용등급은안좋지만등급으로서가아닌인간으로서믿어주셨으면좋겠습니다.일단저의이름으로빌린이상어떠한상황이오더라도반드시갚겠습니다.아는지인으로부터대출과명의도용당했을때도군말없이꼬박꼬박갚았습니다.모두상환하긴했지만명의도용당했을때너무늦게알게되어연체정보가있습니다.산와머니200만원대출건도수년전에모두상환했구요.현재러쉬앤캐쉬300만원과시티파이낸셜50여만원이있습니다.이것도매달갚아나가고있습니다.저의월급일자는매달7일입니다.상환일자는매달15일계획하고있습니다.월급당일입금가능하나살다보면예상치못할상황도발생할수있기에만약7일입금이안될경우투잡으로대리운전을하는한이있더라도일주일이란시간이면충분히준비가능할시기라생각하여15일로예상하고있습니다.남들처럼평범하기까진바라지도않습니다.그저매순간나의가족과나의일을사랑하며새로운목표을위해계획을세우고그목표를위해나의모든열정과에너지를투자하고싶습니다.그에따른성취감도다시느껴보고싶습니다.제발,제발저에게도희망을나눠주세요.잘못끼워진단추를바로잡을수있도록투자자님들의손길을간절히원하옵고원합니다.부탁드립니다.</t>
  </si>
  <si>
    <t>-올크래딧:6등급,크래딧뱅크:7등급-정직,사대보험가입,3년차근무(2009.07.20입사)-상환계획-매달\1,700,000급여통장입금(다음달부터적용,현재급여는150만원입금됩니다.)-부모님용돈:\800,000,핸드폰요금및기타잡비:\200,000,개인용돈:\150,000(흡연자이지만전자담배사용중이라\16,000액상한병이면한달사용가능합니다.)=\55만원중,-\3,000,000에서27%를24개월상환시매달\163,140납부하면\386,860남는데요30만원정도는다시</t>
  </si>
  <si>
    <t>성실하게상환하겠습니다..부탁드립니다..</t>
  </si>
  <si>
    <t>사금융에서대출을했습니다.매달꼬박꼬박연체한번도없이상환을잘하고있습니다.지금껏남편이벌어오는돈으로대출을상환을했지만조금씩버거워집니다.명절도다가오고쓸돈은많은데대출이자와원금은나가야하고..명절이지나고부터지역유선방송에콜센터에출근하기로했습니다..면접도봤고출근하라고얘기가끝이났습니다..월150만4대보험되는회사입니다..이런저런상여급합하면연봉2200만원이상됩니다..500만원대출을원합니다..300만원한군데해결하고남은200만원으로두달동안이자와원금상환을하려고합니다..사금융을받는과정에서중계업자를타는바람에과조회가되어버려서신용등급도마구떨어졌고저축은행쪽은꿈도못꾸는상황이되었습니다..한번도연체한적없고오히려더빠른날짜에상환꼬박꼬박하고있습니다..부탁드립니다.</t>
  </si>
  <si>
    <t>웰컴론250만원(200남음)원더풀200만원스타크레딧300만원(250남음)산와머니400만원(350만정도남음)4군데있습니다.전부39%입니다.이자와원금해서월52만원씩꼬박꼬박나가고있는데요..500만원중에300만원스타크레딧을갚아버리고출근하게되면3개월후에나머지사금융은(남은750만원)햇*론을통해서싹정리할계획이며정리하고나면월15만원정도로햇*론으로입금하면된다고하더라구요.(계획하고제일먼저미리알아보았습니다.)머니옥션의금액은단한번도연체하지않고갚아낼자신있습니다.머니옥션의월상환금이28만원정도되는걸로알고있습니다.햇*론금액과머니옥션상환금을합하면사금융4군데이자나가는것보다오히려적은금액이라숨통이더트일것같습니다.(현재52만원정리후엔햇*론머니옥션합해서43만원)빨리모아서중도상환도계획하고있습니다.남편이벌어오는급여와제급여가합해지면더빨리갚아나갈자신도있습니다.남편은현재연봉협상이잘되어서월급여가30만원정도올랐습니다.월상환금28만원이외에20만원정도더입금할수있습니다.남편급여는생활비보험료등으로쓸계획이며제급여는제빚갚는것에모두올인할계획입니다.(남편급여와제급여모두제가관리합니다.남편은용돈만타서쓰고있고나머지모든건관여하지않습니다.)부탁드리겠습니다.잘상환하겠습니다..믿음보여주신만큼꼭그만큼보답하겠습니다.단하루도단한시간도연체없이성실하게상환하겠습니다.부탁드립니다.</t>
  </si>
  <si>
    <t>다시신청합니다.도와주세요</t>
  </si>
  <si>
    <t>저번에어머니가고혈압으로쓰러지셔서처음에300만원신청했다가다시100만원으로신청하게되었습니다.성실상환약속히겠습니다.</t>
  </si>
  <si>
    <t>기존대출미즈200산와100러시100만있구요총한달에20만원연체없이잘상환하고있습니다.남편직장은연봉1800이구요유통상가에서일을합니다.엘지파워콤에근무하다3개월전이동해서4대보험은7월부터들어가구요전일당제아르바이트로한달에50~80정도받고있습니다.도와주세요,단하루라도절대연체하는일없이상환할자신있습니다.</t>
  </si>
  <si>
    <t>여러분들의도움을요청합니다.전문음식점을운영하고있으며운영자금이필요합니다.성실히상환하겠습니다.</t>
  </si>
  <si>
    <t>지인과함께오리전문점을운영하고있습니다.오픈한지7개월정도되었고오래된한옥이라아주운치있는곳이지요.건평100평주차장포함340평인단독건물입니다.시작할때넉넉하게시작으로못해기본적인시설만하고광고한번못했습니다.오픈할때총7000만원들어갔습니다.처음계획이기관의도움받고자햇살론믿고있었는데작년에마감하고올해신청하니많이까다로와졌네요.6개월카드매출내역서첨부하니1500만원가능하지만5월달에소득금액증명원이있어야대출이가능하다고합니다.자가자본으로만할려니여유돈이별로없어서지인과함께으&amp;#49968;으&amp;#49968;하며운영하고있습니다.이제7개월차들어가서자리도어느정도잡히고단골도생기고미뤄왔던보수공사와광고를하고나면매출상승에많은도움이될꺼같아서가게직원소개로이곳을두드립니다.모든서류첨부가능하오니여러분들의도움을요청합니다.</t>
  </si>
  <si>
    <t>대출이런거없이살아오다가가게운영하면서대출이란걸하게되었네요.롯데월금액38만원정도에이치케이18만원정도솔로몬18만원정도현대14만원정도납입하고있고연체한번안하고잘상환하고있습니다.대부업이라는데도있다는데싱용에안좋다고해서이곳을두드립니다.5월에소득금액증명원나오면햇살론신청해야하기게신용상문제가생기면안좋을꺼같아서요.4월에는곗돈도탑니다.일단은24개월로신청하고목돈이들어오면일시산환으로낼려고합니다.하루만장사잘해도상환가능한금액이기에신청합니다.잘부탁드립니다.</t>
  </si>
  <si>
    <t>자금부탁드립니다.</t>
  </si>
  <si>
    <t>집주인이갑자기집세를올려달라고하여급하게대출을받으려알아보는과정에서중계업자를타는바람에과조회가되어버렸습니다.신용등급이떨어져서금융권은불가능한상황이되어이곳에부탁드립니다.</t>
  </si>
  <si>
    <t>연체없이빠른날짜에꼬박꼬박상환하겠습니다.부탁드립니다.</t>
  </si>
  <si>
    <t>성실히상환약속드리겠습니다.</t>
  </si>
  <si>
    <t>지인이소프트웨어개발창업을하려하는데자금이많이부족합니다.저도부업으로일도돕고창업에투자를하려고합니다.</t>
  </si>
  <si>
    <t>대기업철강회사의외주업체에근무를하고있습니다.본사건물에파견나와서상주하며전산관련업무를하고있으며수입은4대보험을제하고실수령금액136만원을받고있습니다.1년4개월정도근무하였으며,4월에급여인상과보너스받을예정입니다.기존대출내역새마을금고:2000만원(담보대출이며부모님께서상환하고계시며8.3%이율로3개월마다40만원정도납부하고있습니다.)한국장학재단:370만원정도남았으며매달5만원씩납부합니다.고정지출액종신보험:14만원변액연금보험:10만원학자금대출:한국장학재단에5만원통신비:5만원예전에투자자분들의도움을받은적이있습니다.실수로2번연체한적이있고1일,5일정도연체하였습니다.이번에도도움을주신다면연체는절대없을것이라고약속드립니다..</t>
  </si>
  <si>
    <t>광고비용으로필요합니다.</t>
  </si>
  <si>
    <t>IBK기업은행금융그룹IBK캐피탈대출상담사입니다.인터넷광고를시작하려고합니다.홈페이지제작비에포탈사이트&amp;어플광고비,추가적으로생활여유자금으로쓰려고합니다.</t>
  </si>
  <si>
    <t>올해부터다시금융시장이풀리기시작해서신용대출의뢰하는고객분들한도가잘나오네요이기회에인터넷광고시작해서더많은고객을유치하려고합니다.현재월250~300정도급여에직업특성상부수입50~100정도나옵니다광고시작하면더많은수입이창출되기에시작하려고합니다.월30만원안되기에절대연체있을일이없구요대출상담사로일하고있어서금융권신용에중요성을누구보다더잘알고있습니다.</t>
  </si>
  <si>
    <t>임플란트치료에소액으로빌립니다</t>
  </si>
  <si>
    <t>안녕하세요올해32살인남성입니다^^다른게아니라이번기회에어금니임플란트하기위해서소액으로할려고합니다고액으로한번에치료비가나가니너무개인적으로부담이되서입니다.남어지자금으로합혀서치료을할생각입니다차라리한달에원금이랑이자도얼마안되던데이방법이최선인거같아서입니다여유되시는분들은부탁좀드리겠습니다..</t>
  </si>
  <si>
    <t>상환하는데는큰지장이없을것이며현제기대출은액트캐쉬에300만원정도있으면이제4개월째갚아나가고있습니다연체전혀없으며매달꼬박빠져나가고있습니다다른대출은전혀없구요현제직장은요식업쪽에있으면한달급여는150만원입니다연체는전혀걱정안하셔도될듯합니다^^</t>
  </si>
  <si>
    <t>안녕하세요.두번째로글을남기게됩니다.불행중다행이도지인의도움으로자금이해결되었었는데요.아직통신연체가남아있는지라다시도움요청합니다.성실상환을약속드립니다.꼭도와주세요...</t>
  </si>
  <si>
    <t>1.기대출내역-無2.주수입원[인삼,고추]&gt;농업종사자입니다.3.주수입금액&gt;인삼-7000만원,고추-2000만원.&gt;기타소득1000만원.4.월지출내역&gt;통신비-15만원(인터넷비용포함)&gt;생활비-30만원농업의주수입시기는가을이라는점이있지만.현재부업을하면서열심히돈을벌고있습니다.잠시나마도움을받고자부탁드립니다.</t>
  </si>
  <si>
    <t>소액자금신청합니다</t>
  </si>
  <si>
    <t>생할자금용도로소액자금200만원신청합니다.</t>
  </si>
  <si>
    <t>예전무리한사업확장으로가사가좀기울었는데지금은채무정리하고조들리지만간간히생활하고있습니다.조금이나마애들학자금용도로소액대출원합니다.현재lg디스플레이사내협력사6개월째근무중이고급여는소득공제후평균180정도통장으로받고있습니다.애들엄마도같이맞벌이를하고있어상환에는실수없도록하겠습니다.소득증빙재직확인서등필요서류보내드릴수있고조기상환도가능하게최대한빨리변재하겠습니다.010-2562-0503조수혁입니다.</t>
  </si>
  <si>
    <t>여러분들의도움이절실합니다</t>
  </si>
  <si>
    <t>몇년전에대출이란걸모르고사용하여고금리를사용하다머니옥션을알게되어금리를낮춰환승했었습니다...그때도여러분들의도움이없었으면참힘든나날들을보냈을듯싶습니다..이번에결혼하고아이도생기고하면서조그만한가게를차리게되었습니다.하지만무리하게차린가게라...초도자금이모자라게오픈했더니한1년가까이는돈을벌어도여기저기많이빠져나가더라구요.,.그래서또급한마음에다시고금리대출을받게되었습니다...이젠여유가조금씩생기는데...아직까지는통장에돈이안모이더라구요..조금이나마이자가적게나가게해서조금씩모아보려구합니다..제발저희세가족행복하게살수있게도와주세요...</t>
  </si>
  <si>
    <t>현재결혼할때받은신용대출기업은행1800만원중현재1300만원남았습니다..월14만원씩이자납입마을금고1700만원1년거치끝나고약4개월째45만원가량균등상환중차량할부금1450만원중350만원남았습니다..60만원씩납부중..대부업앤알346만원남았고17만원씩상환중산와350만원남았고25만원씩상환중웰컴457만원남았고35만원씩상환중hk310만원남았고25만원씩상환중이며...1년넘게사용하면서완납하고재대출받고반복하다보니없어지지않네요...연체한적한번도없으며현재정상적으로상환하고있습니다..주수입원은운영중인가게수입입니다..월평균매출은1700만원정도이고카드매출만400만원정도이며매출전표확인가능합니다.월고정지출은임대료40만원전기가스30만원기타부대비용약20만원정도이고인건비150정도지출되고있으며모든지출비용을제외한순수익이450-550만원정도됩니다..현재대부업월110만원씩나가는것과차량60만원나가는것을상환하고나머지는운영자금과생활자금에조금보태려고합니다..조금이나마낮은금리를사용하여저희가족에게도움을줄수있는분들의도움을꼭받고싶습니다...</t>
  </si>
  <si>
    <t>사업장확장하려고합니다</t>
  </si>
  <si>
    <t>기존에800만원을신청하여낙찰이되었으나사업기간이조금미비하다고하셔서300만원으로재신청합니다.</t>
  </si>
  <si>
    <t>기대출없습니다월수입400만원이니상환하는데전혀문제없습니다.</t>
  </si>
  <si>
    <t>생활자금이사비용</t>
  </si>
  <si>
    <t>생활자금및이사비용으로대출을신청합니다.</t>
  </si>
  <si>
    <t>우량기업에근무하고있으면대출후상환에있어성실히하고급여두360정도받으니상환에는문제없도록하겠습니다</t>
  </si>
  <si>
    <t>아이들입학준비와병원비준비금으로필요합니다</t>
  </si>
  <si>
    <t>큰애가교교에작은애가이번에중학교입학을합니다.이에대한입학준비(교복등등)와지난달수술하신아버님의병원비에작은보탬이되고자신청을하게되었습니다.일용직용역을하다보니목돈들어갈일에여의치가않네요.대출받게된다면더열심히해서상환하도록하고최선을다해살겠습니다.도와주시길바랍니다.</t>
  </si>
  <si>
    <t>기존대출상품은3건이있습니다---이율은거의37%~38%정도입니다*현대스위스;원금150만원에매월8만원가량원금과이자가나갑니다.잔액은90여만원정도남았습니다.*러시앤캐시;원금320만원에매월105.000원가량원금과이자갚고있으며6개월납입했습니다.11년7월에대출받았구요.*BS캐피탈;원금500만원에11년12월에대출받아1회납입했구요40여일치라20만원정도납입했는데정상적으로는월13만원정도됩니다.기간은60개월입니다.3곳에서의원금은970만원이고매월33만여원씩납입하고있습니다.저의매월수입은210만원가량입니다.그리고현재직업은현장일용직이라특별히고정수입이라고는말씀드릴수없으나평균210만원정도의수입은있으며,향후1개월후에내정된직장이있기에그후로부턴지금보다좀더안정적인생활이될수있다고봅니다매월고정적인지출은개인휴대폰비용으로7만원정도,그리고개인적인식대는거의없습니다.술,담배를안하고일용사무실까진걸어서다니기때문에교통비없구요.집안생활비가애들학원비포함해서140만원정도나가는것같습니다.월수입210만원에고정으로나가는지출금만170만원이넘지만열심히더노력하면좀더수입을끌어올릴수있게끔하겠고한달후쯤정식으로직장을잡으면현재보다더좋은여건이만들어질것으로보입니다.상환에있어서는큰문제는없으리라생각하고지금현재가이런부탁의말씀을드려야하는터라감히어려운자리를찾았습니다.</t>
  </si>
  <si>
    <t>우선한번더부탁드리려고문을두드립니다..생활자금및여유자금을위하여대출을받으려합니다.시어머니가임대아파트에사시는데보증금을올려달라고하여다는못보테드리고50만원정도보태드리고자동차가있는데차량세금으로내려고합니다차량세금과딱지값이100여만원정도되고나머지는아이가아팠는데급하게병원비가필요할때여유자금이없어고생한적이있어서고생한적이있습니다생활자금으로놔둘까합니다그리고2회차에몇일연체가있는것은금액부분을잘못설명하여차액부분이생겨연체가되었습니다..연체된사실을알고바로입금처리하고머니옥션에사과를받았습니다.항상미리입금을해둡니다.</t>
  </si>
  <si>
    <t>기존에받은500만원은열심히상환하고있습니다..제월급150만원과신랑월급250만원해서월400만원정도수입이됩니다..상환하는데는문제없으리라봅니다.저를믿고한번더도움주십시요..부탁드립니다.정말열심히상환하겠습니다...기존에받은상환금28만원과집담보대출50만원생활비로카드사용60~70만원핸드폰요금및전기세도시가스그외공과잡비30만원카드론18만원작은아이어린이집비및큰아이학원비30만원적금(곗돈)30만원적금중입니다.신랑과저의용돈각20만원씩이렇게사용하고있습니다..시어머니생활비10만원매달지출내용이구요상환하는대는걱정없다고봅니다그전에신청할때는계약직이여서4대보험이가입이안되어있었으니2011년6월1일부로4대보험이가입되었습니다.</t>
  </si>
  <si>
    <t>현재물리치료사국가고시준비중에있습니다.올해12월달에있는국가고시준비를하면서아르바이트도변행하며준비중에있습니다.생활자금용도로돈이필요해서신청하게되었습니다.부탁드립니다.</t>
  </si>
  <si>
    <t>현재미취업중이고아르바이트혹은취업을준비하고있습니다.기존엘하비스트대부업체에서2010년1월달에150만원을대출하였고매달75000원씩상환하고있으며연체한적은없습니다.현재1,368,649원남아있는상태입니다.집에서생활하므로거의핸드폰요금말고는추가로나가는고정지출은없습니다.요번주안에취업할예정입니다.도와주세요.</t>
  </si>
  <si>
    <t>생활자금이필요합니다^^매달5일월급이들어오기때문에변제에대한부담은없습니다~</t>
  </si>
  <si>
    <t>생활자금이필요합니다..8월이휴가달인데휴가비가모자랍니다.그렇다고적금을해약하기도모하고.월급은매달5일이라가불받기도회사에눈치보이고올휴가는멋진곳에서보내고싶어여~</t>
  </si>
  <si>
    <t>계획은5일이월급이기때문에매달이체가능합니다..월급은매번같지는않지만200만원전후입니다~</t>
  </si>
  <si>
    <t>사업확장으로인한자금필요</t>
  </si>
  <si>
    <t>대출하려고보니얼마전에무심하게생각했던국세를늦게내어등급이떨어졌다며등급올라갈때까지는대출이안된다고합니다사업은잘되고있어문제없으나갑자기자금이필요하게되어지인의소개로신청하게되었습니다</t>
  </si>
  <si>
    <t>대출은사금만좀됩니다사업은잘되고있어갚는것은문제가안되나지금상태에서대출이안된다고하여신청하니부탁드립니다</t>
  </si>
  <si>
    <t>일시생활자금</t>
  </si>
  <si>
    <t>성실상환열심히살겠습니다...</t>
  </si>
  <si>
    <t>제가이번에이사를할려고합니다...직장이이전하는바람에집도이사를해야해서현재이사비용이모자르고이사하면서장만할것도있고해서이렇게글을올립니다...</t>
  </si>
  <si>
    <t>현재머니옥션600만이용중11번연체한번도없이30프로이율로350000만납입...농협햇살론...300만중15회정도11프로이율로97000원납입...씨티파이넨셜...840만중5회납입...이율29프로350000정도납입...그리고현재직장인이며월급여통장수령실수령액이200만입니다...기타+알파있구요,,,현재재직기간은26개월정도이구요...그리고월급받고위에보시듯이대출금총상환은80만정도되구요...그리고핸드폰값평균10만원정도나오구요...기타생활비로50정도소요됩니다...이번에또다시머니옥션을통해대출이성사된다면연체없이잘갚아나가겠습니다...현재도연체한번없이잘갚아나가고있습니다...많은도움기다리겠습니다...</t>
  </si>
  <si>
    <t>사업장공사로인해공사대금이긴급히필요하여신청합니다.</t>
  </si>
  <si>
    <t>사업장개보수공사를하게됐는데긴급하게들어오기로했던자금회수가되질않아서긴급하게공사대금이필요하게됐습니다.지금까지연체는절대모르고살았는데10년전쯤보증을섰는데2007년쯤에160만원가량이넘어와서바로일시상환했습니다.그런데그새xx금x에서완납처리가안되어2011년까지모르고지냈습니다.그래서어느금융사의실수로신용불량기록이생기고1년전쯤풀었지만그때그기록으로대출받기가힘들게됐네요.저는살면서연체나빛지는걸아주싫어하여그동안한번도연체는해본적이없는데이런어이없는사건으로이곳에이렇게사연과함께신청을합니다.</t>
  </si>
  <si>
    <t>충북청원군에위치해있고가든을운영하며근방에는맛집으로유명합니다.운영한지는17년정도&amp;#46124;으며사업자등록증재발급으로사업자등록증상에는2007년으로되어있습니다.연매출은4~5억정도되며카드매출만3억정도됩니다.아파트담보대출외환은행6천8백만원가량받아서현재8년정도상환했습니다.자동차할부금승합차1대와화물차1대합이3천미만정도1년상환했습니다.최근에급전으로산와머니700만원대출있고이외에는대출은없습니다.2달정도가든개보수공사가마무리되어3월중순부터영업개시할예정이며자금상환은충분합니다.</t>
  </si>
  <si>
    <t>믿음을갖고도와주세요</t>
  </si>
  <si>
    <t>작년3월24일와이프가뇌출혈로쓰러지고위험한고비를넘기고지금은재활병원에서열심히재활을하고있습니다.(진단서도있어요..)가족들의도움을받아큰병원비는해결했고,그와중에작년10월에직급하고연봉을높이려고이직도성공했습니다.일년동안너무힘들었고,해결되고있습니다.이제는지인들에게빌린병원비를갚으려고신청하게&amp;#46124;습니다.</t>
  </si>
  <si>
    <t>대출이력입니다.------[머니옥션에서빌린500만원중잔금은160만원남아있고[[씨티캐피탈에서1000만원[[산와머니400만원,러시200만원있습니다.[위4건이자원금합해서한달에80정도나갑니다.제명의의아파트와차가있고직장에서의직급은책임연구원입니다.한달월급세금때고300만원이나가며,재활병원비를제외해도상환에는문제없습니다.</t>
  </si>
  <si>
    <t>이사비용을투자받고싶습니다</t>
  </si>
  <si>
    <t>안녕하세요부산에서거주하고있는30살건강한청년입니다.지금어머니와함께살고있는집을팔고이사갈려고몇달전부터내놓았는데이번에운이좋게도팔리게되었습니다.이사하면서발생하는이사비용과오래된가전제품몇가지를바꿀려고하는데비용이필요하여자금투자신청을하게되었습니다</t>
  </si>
  <si>
    <t>어렸을때부터이일저일가리지않고한번쉬지않으며일만해오며살아왔습니다.군대는면제이긴하나생계곤란으로면제받았으며특정사유도아니고신체적으로문제가있어서받은것또한아닙니다.진짜죽어라막도농이며안해본일이없을정도입니다.더군다나어머니께서허리가안좋으셔서일을쉬신지1년정도되어갑니다.이상황에서이사를하게되는데이사비용이당연발생할것이고10년넘게써온냉장고를이번에새것으로바꿔드리고자합니다.현재는한진택배회사에서물류상하차일을하고있습니다.일한지는6개월정도이며매월고정적으로받는월급여는140정도이며제가부수적으로일을더하게되면30~40정도부수입이생깁니다.생활비와교통비통신비포함해서50만원정도나가며그외엔어머니께다달이용돈30만원정도드리고있습니다.350만원이라는돈을투자받게되면12개월동안이자와원금포함35만원정도나가는데제가특별한일이생기지않는이상연체없이성실히잘갚아나갈수있습니다다음달에는계약직에서정규직으로바뀌게됩니다일을꾸준히할것입니다.이번에투자를받게된다면꼭조금이라도집에보탬이되고자합니다긴글읽어주셔서감사합니다</t>
  </si>
  <si>
    <t>열심히상환하겠습니다.개인생활자금으로쓸려고합니다</t>
  </si>
  <si>
    <t>공기업근무연봉6400만원월평균통장입금액350만원굿모닝캐피탈98만원불입금12만원그림앤캐시110만원불입금13만원개인회생납부금160만원총-175만원350-175=여유자금175만원보너스상여금포함하면상환할수있다생각됩니다.</t>
  </si>
  <si>
    <t>솔로몬에30%이율로709만원대출금이남아있습니다.신용등급은현재크레딧뱅크6등급이구요.이번기회에조금낮은금리로환승하고신용등급도올리고싶습니다.5등급으로올라가면1금융권에서좀더낮은금리로대출받아서중도상환을하고싶습니다.</t>
  </si>
  <si>
    <t>성실히상환하겠습니다.현재709만원의남은대출금의월상환금액이38만원정도이고,신청한대출이승인될경우10만원정도추가되는월불입금은충분히가능합니다.월수입은390만원정도이며,금융상환비용은총42만원(솔로몬+국민은행마이너스대출)정도입니다.솔로몬저축은행외에현재국민은행마이너스대출500만원이있습니다.</t>
  </si>
  <si>
    <t>명의를빌려준핸드폰이체납되어변제하기위해사용합니다변제후햇살론대출을받아변제할겁니다.</t>
  </si>
  <si>
    <t>현제통신사skshow두군데회사에명의를빌려주었다가체납된상황입니다.합쳐서150정도예상합니다.</t>
  </si>
  <si>
    <t>핸드폰요금을변제후서민대출햇살론을받아변제할계획입니다.</t>
  </si>
  <si>
    <t>예전에신청했었는데요...이율을너무낮게한것같네요...작년아는지인에게급하게돈을빌렸었는데그분도어려운지라가급적이른시간에갚아달라고하시네요...그래서여러분들에게자그마한도움을청하려고합니다...</t>
  </si>
  <si>
    <t>저의한달평균급여는230~250정도입니다...기본적인지출은...휴대폰:70000원정도...보험금:100000원정도...카드값:800000원정도...부모님과같이생활하는지라월20-30만원정도부모님께드리는상황입니다...아무쪼록많은분들의도움부탁드리겠습니다...</t>
  </si>
  <si>
    <t>제발부탁드릴께요...도와주세요</t>
  </si>
  <si>
    <t>안녕하세요올해28살이고이번에급한마음에머니옥션에서대출신청합니다..회사다닌지는얼마안돼어서4대보험은다음달에들어갑니다..연봉은2200으로계약하기로했구요...지금당장생활비가없어서이렇게도움요청합니다...상환확실히할자신있습니다...현재직장엔다니고있으나이직한지얼마되자않어4대보험은다음달에들어갑니다..월급여로따지면170정도됩니다...지금당장급하기때문에여러분께이렇게도움요청해요...다음달에여자친구생일도있고백일도있습니다..급여날짜는5일이구요...제가다니는회사는연매출수십억에달하는회사입니다..회사직원도70명가량되구요..연체절대없습니다..연체시집으로전화주셔도됩니다...이게정보가얼마나보일지모르지만모든연락처로저나하셔도됩니다...상환일확실히지키구요..당장여친생일선물이랑백일선물살돈이없어서이렇게부탁드립니다..적지않은나이구이친구만은정말잘해주고결혼까지생각합니다..여러분제발도와주세요...ㅠㅠ1금융에서대출받고싶지만등급도안좋고솔직히사금융대출100있습니다..납기일꼬박꼬박지키구요...연체된적이없는데이곳에서90일연체됐다고나와요,,확인해보니그건아니라고한달에하루나이틀연체한적있습니다..여러분제발부탁드립니다...여친생일이얼마남지않었어요..ㅠㅠ</t>
  </si>
  <si>
    <t>믿고투자해주십시오!!!</t>
  </si>
  <si>
    <t>남편이사업을하는데운영이어려워져제2금융권에서돈을빌려쓰다가신용등급이떨어져이번에든든한직장을얻게되었음에도1금융권대출이안되네요저는기존에있던2금융권대출상환하고신용등급을관리하고자이곳까지오게되었습니다.</t>
  </si>
  <si>
    <t>-기존대출내역1.예탁증권담보로5000만원대출이있는데액수가크긴하지만담보물이있어서월이자만35만원정도씩내고있고상환은5년정도유예기간이있습니다.2.저축은행에160만원대출이있습니다.이율은26%입니다.3.현금서비스받은것이300만원정도있습니다.이번에대출받은돈으로저축은행대출금과현금서비스받은것을갚고자합니다.보너스없는달은월160만원~170만원정도받는데5000만원에빌린것에대한이자30만원과이번대출금을월30만원씩갚으면될것같습니다.아무것도모르고2금융권에서대출받아썼는데이것때문에신용</t>
  </si>
  <si>
    <t>후회하시지않게믿음을드리겠습니다.</t>
  </si>
  <si>
    <t>대출을하게된계기는제가지금보험설계사를하고있습니다.결혼을앞두고돈이한꺼번에나가게되어서도움을얻고자신청하게되었습니다.저는지금위너스자산관리라는회사에서재직중이고.업적도꾸준히하고있습니다.한번믿고해주시면차질없이처리해드리겠습니다.잘부탁드립니다.</t>
  </si>
  <si>
    <t>지금현재미래저축은행에500만원쓰고있습니다.이자도꼬박꼬박잘내고있구요.보험회사는유지커미션이랑보너스가따로나오는데요.월급여는200이상됩니다.절대문제안생기도록제때제때처리해드리겠습니다.잘부탁드립낟.</t>
  </si>
  <si>
    <t>생활자금이필요해서이렇게올립니다..도와주세요</t>
  </si>
  <si>
    <t>시어머니가평소당뇨가있으셨는데이번에쓰러지셨어요..그런데남편도적은월급의직장인이고저도보험에뛰어들어돈을번다고는하지만형편이여의치않아힘듭니다...어머니병원비도그렇고혈압약도꾸준히드셔야하는데갑자기이렇게힘들어지니방법이없어이렇게사정드립니다매달남편과제월급에서잘갚아나갈테니대출받을수있도록도와주세요</t>
  </si>
  <si>
    <t>제월급여가평균2백만원정도이고남편은150만원정도입니다그래서갚아나가는건소신껏할수있을것이고저희형편에갚을수있을조건으로신청하는것입니다.도와주세요</t>
  </si>
  <si>
    <t>사금융일부대환</t>
  </si>
  <si>
    <t>신용관리를제대로하지못해서작년말에사금융을사용한것이좀있습니다.사금융이자가너무쎄서조금이나마정리를하고싶습니다.</t>
  </si>
  <si>
    <t>1.기대출내역-국민은행280만원/매월11만원상환-스타상호저축은행280만원/매월10만원상환-리드코프300만원/매월9만원상환-산와머니200만원/매월12만원상환-러시앤캐시200만원/매월10만원상환-원더풀200만원/매월10만원상환-웰컴론100만원/매월6만원상환총1,560만원정도부채가있습니다.매월70만원정도상환하고있습니다.2.주수입원:급여생활자로월332만원(연봉4400만원)3.월고정지출내역:생활비150만원정도(기혼)</t>
  </si>
  <si>
    <t>성실한상환하겠습니다.</t>
  </si>
  <si>
    <t>사과재배면적이늘어인건비랑사과봉지값이배로필요해서요</t>
  </si>
  <si>
    <t>병원에근무하고부수입으로우유배달도합니다</t>
  </si>
  <si>
    <t>단기간급한대출이필요합니다.</t>
  </si>
  <si>
    <t>집에서급하게120만원정도가필요하니다.물론정상적인급여는받고있는데생활비에최소경비제외하고도그정도부족하네요..예전에도이곳에서받은적이있는데성실하게상환했고조기에대출상환하였습니다.</t>
  </si>
  <si>
    <t>매월1일급여가통장에250만원정도들어오구요생활비세금등을제외하면약간의여유가생깁니다.</t>
  </si>
  <si>
    <t>본인과어머니생활자금으로급히필요로합니다.상환은정확히5일날짜에하도록하겠습니다.</t>
  </si>
  <si>
    <t>본인의생활자금및부산에혼자계시는어머니의생활자금목적으로대출을신청하게되었습니다.200~300만원을필요로하고있습니다.직장급여일이4일이므로5일날상환정확히하도록하겠습니다.</t>
  </si>
  <si>
    <t>급여일이4일이므로통장으로바로입금이되는지라5일날상환을정확히하겠습니다.</t>
  </si>
  <si>
    <t>새로운사업으로인해소액의자본필요</t>
  </si>
  <si>
    <t>기존에있던사운드클럽에주주로입성하기위하여소액에자본금이필요합니다현재운영중이며월200만원이상의수익을올리고있습니다</t>
  </si>
  <si>
    <t>기존대출은전혀없으며주수입원은현재월급여210월수당20만원이있으며새로운사업을진행하게되면월수익80만원이상이됩니다월고정지출액휴대폰10만원차비,식대등30만원기타15만원입니다월230만원월수익80만원이면310만원이며고정지출액55만원월상환액102만원충분히상환가능하며너머지금액중100만원가량적금저축예정입니다</t>
  </si>
  <si>
    <t>금융상환을위해이렇게머니옥션의문을두드리게되었습니다.</t>
  </si>
  <si>
    <t>저는현재모든부채를1금융권으로전환후,단한가지만저축은행권에남아있습니다.그비용이약220만원남짓되는지라,그부채를상환하고기록에서삭제하여신용등급을관리하고자합니다.</t>
  </si>
  <si>
    <t>현재총부채가총5100만원(상환예정인금액포함)정도되며,매달상환하는비용은원금(균등상환)과이자포함약100만원남짓입니다.그중대환을목적으로하는저축은행이매달19만원정도들어가니,머니옥션을이용했을때와상환금액자체는큰차이가없으므로상환에는무리가없으리라사료됩니다.더불어지금까지신용생활을해오면서단한번도연체를한적이없습니다.그동안금융기관에여러차례대출을했지만,만기상환을한가짓수도꽤됩니다.투자자님들께서믿음을주신데대해성실상환으로약속드리겠습니다.</t>
  </si>
  <si>
    <t>직업군인입니다.긴한생활자금이필요해문을두드립니다.</t>
  </si>
  <si>
    <t>현재군에근무하고있습니다.중사로재직중이구요,이번에집안에필요한자금이좀있어서개인적으로자금을알아보다가이곳을알게되었습니다.현재채무는어느정도있지만연봉대비무리한수준은아니고다만,본가에필요한자금이어서대외비로처리하려다보니이곳에서투자를받고자합니다.</t>
  </si>
  <si>
    <t>현재급여는연봉으로2400만원정도이고,채무는1금융에500만원,2금융에1300만원그래서합1800만원정도입니다.월50만원내외가대출금원리금으로나가고있으니까이번에700만원정도를추가대출하면70~80만원선에서대출금을상환하게됩니다.1년정도에걸쳐서상환계획마련하고있구요,여러분의많은관심과투자희망합니다.감사합니다.</t>
  </si>
  <si>
    <t>의료비생활자금</t>
  </si>
  <si>
    <t>워킹맘입니다.</t>
  </si>
  <si>
    <t>먼저올렸다가서류심사후300만원으로조정되었습니다.카드리볼빙변제로이용할계획입니다.현금서비스받은것때문에신용도가잘오르지않아대출을결심하게되었습니다.작은것으로만족하고성실하고살고있지만결혼초기에몇가지일이꼬인것이겹치면서빚을안게되었습니다.이제조금만힘을더내면좋아질것을믿습니다.여러분의힘이필요합니다.</t>
  </si>
  <si>
    <t>월120기본급과영업비용40만원이고정적으로들어옵니다.투잡을하고있어월50만원정도더벌고있어수입은200남짓됩니다.월세35+유류비30+보험금15+대출상환금24를빼도넉넉하기때문에상환에어려움은없습니다.여러분의힘이필요합니다.도와주시면성실히갚아고마움되돌려드리겠습니다.</t>
  </si>
  <si>
    <t>성실한상환!안전한수익률!외감법인재직중인성실남입니다.</t>
  </si>
  <si>
    <t>원문에앞서먼저인사드리겠습니다.안녕하십니까.서울관악구에거주중인33세직장인입니다.현재대기업L사의협력사에재직중이며회사규모는외감법인입니다.관련업종종사경력8년,이전직장이력2년,1달의딜레이후본직장의이력은이제3개월이넘어가는시점에맞추어신청합니다.이전직장이력의경력증명서또한제출가능함을먼저말씀드립니다.=================================================================대출목적은현재진행중인중고차할부구매에대한설정해제후판매,출퇴근용스쿠터구매,지인상환,컴퓨터구입자금입니다.첫금융거래를아무것도모르고대부업체에서시작해버린수년전의과오로이제겨우자리를잡아가고있는시점에,대기업협력사의취업으로차량을구매하여유지가능하겠다고판단하였으나,실제로지출되는유지비의규모에당분간은차량보유는미루고자합니다.아울러재택근무용의컴퓨터1대를구매예정이며일부는지인상환과,출퇴근용스쿠터구매,기대출의완전상환으로채무를1건으로통합관리하고자합니다.</t>
  </si>
  <si>
    <t>기존대출내역1.동양생명보험-590만원(2012년11월)월납입금-23만원(연체없이상환중)2.스타저축은행-300만원(2013년1월)월납입금-9만5천원(최근가정사문제로대출받음)3.테크메이트-300만원(2010년5월)월납입금-16만원(2013년5월만기,연체없음)현재매월상환액=48만5천원(모두약정일11일로통합되어있음)기존대출상환완료내역*참고용*1.산와머니-200만원(2010년5월,2012년10월중도상환완료)2.굿타이밍-100만원(2010년5월,2012년11월일시상환완료)3.밀리언캐쉬-150만원(2006년,2009년상환완료)4.미래크레디트-100만원(2006년,2009년상환완료)금융에대한지식이없어,은행대출은은행에서오래거래하거나재산이많은사람혹은대기업에다니는사람만되는줄알고,첫대출을사금융에서시작했습니다.그로인해한때어려운시절을겪으면서일부연체도경험해보았고,그로인해신용등급9등급인상태에서금융에대한지식에조금씩눈을뜨게되었고,마이크레딧을통해신용관리에노력한결과,현재마이크레딧기준6등급,평점718점에서이번취업과동시에차량을구매하면서등급은6등급을유지하고있으나,신용평점이671점으로소폭하락하였습니다.채무관련설명은이정도에서마무리하고,아래에는월수입과,고정지출,상환의지에대해말씀드리겠습니다.월수입=1,958,333원(세전)+와이프급여700,000(아르바이트)총수입=2,658,333원(세금공제후=&gt;2,479,143원)고정지출및상환계획포함지출예상내역1.머니옥션상환=510,000원2.월세=350,000원3.주택청약=100,000원(월경제상황에따라추가납입.기재된금액은자동이체금액)4.통신료(휴대폰,인터넷)=200,000원5.보험료=310,000원6.부모님용돈=300,000원(월경제상황에따라변동있음)*고정지출후여유생활자금=709,143원신용회복기금의바꿔드림론,햇살론또한고려해보았으나,더이상의조회기록,대출내역의증가와더불어,지인상환및출퇴근용스쿠터,컴퓨터구매자금등의개인적인용도가포함되어머니옥션의문을두드리게되었습니다.부족한금융지식으로인해잘못된출발로9등급의오명에서벗어나조금씩자리를잡아가는성실도200%직장인인저에게투자자분들의많은도움과관심의손길을정중히부탁드립니다.오는2013년2월19일,현직장의재직3개월이되는기점으로지난번낙찰후재직기간으로인해실행되지못했던대출을다시받고자하여이렇게글을올립니다.부족하게나마,비록감정전달이되지않는텍스트지만,현재의제상황을최대한정확하고자세하게열거하였고,열과성의를다해본문을작성해내려갑니다.점점안정을찾아가는직장에서,그리고더욱나아진환경에서,그리고많은분들의도움으로인해큰힘을얻고더욱열심히정진할수있도록많은분들의관심과힘을고개숙여부탁드립니다.새해복많이받으시고본문을읽어주신많은투자자분들의가정의평안과행복과사업의대성이늘함께하시길축원합니다.감사합니다.</t>
  </si>
  <si>
    <t>사업운영자금으로사용예정</t>
  </si>
  <si>
    <t>현재두개의커피매장을운영하고있습니다.설연휴전후로운영자금도필요하게되었고,매장에사용중인기계변경을고려중이라대출을신청하게되었습니다.</t>
  </si>
  <si>
    <t>두개의커피매장에서매달700만원이상의수익이나고있으므로대출상환부분에대해서는걱정안하셔도됩니다.그리고제가두개의매장운영이외에교보생명에서도근무중이므로충분히상환할수있습니다.</t>
  </si>
  <si>
    <t>확실합니다[임대차보증금및기타생활자금]</t>
  </si>
  <si>
    <t>계약만기로인해이사예정입니다.오피스텔로이사하여,살림및부업으로미용관련사업예정입니다.950만원중600만원은보증금일부로예치할예정이며,350만원은미용관련(네일아트,속눈썹연장등)에필요한재료구입예정입니다.</t>
  </si>
  <si>
    <t>1.타대출은전혀없습니다.-기존대출은모두상환완료하였습니다.(자동차할부,기타금융권및2금융권대출모두상환완료)2.주수입(매월10일):월급실수령약200만부수입(매월15일):수당실수령약50만(식대및주유비-별도지급)부수입(매월20일):현재온라인강사로채점및첨삭비용월10~30만현재수입이며,상기목적에기재하였듯이네일아트등부업관련하여소득이일부상승가능있습니다.3.결혼예정인예비배우자수입도월250정도됩니다.4.둘이합산하여월지출은생활비,공과금모두포함하여약250만원정도입니다.5.매월10일이급여일이므로,15일에연체없이상환가능합니다.</t>
  </si>
  <si>
    <t>지나치게과한대출을받았다가캐피탈저축은행을상환을하며지인들에게빌린200만원을갚기위하여대출신청을합니다.</t>
  </si>
  <si>
    <t>상환은매월5일입금돼는월급여로상환할계획입니다현재5일날대부업체에총3곳금액40만원정도의이자가나가고있습니다나머지금액으로상환할예정입니다급하게지인분께서빌린금액을달라고하셔서부득이하게신청하게된것입니다.도와주싶시요</t>
  </si>
  <si>
    <t>연봉6,500만원,18개월만기로상환하겠습니다.</t>
  </si>
  <si>
    <t>1.대출계기-지인의사업자금도움요청으로금융권대출을진행하여도움을줬으나,투자자금회수가지연중에있습니다.-사업정상화이후원금회수는약1~2년정도소요될것으로예상됩니다.-이런연유로대출금이증가하였으며,대출중계업체의무리한진행으로대출과상관없이신용조회가늘어나신용등급이하락하였습니다.-머니옥션과같은사이트가있다는것을알았다면2금융권대출을하지않는건데,늦게나마알게되어신청하게되었습니다.2.사용목적-현재노모와같이살고있습니다.건강이안좋으신관계로병원비목적으로사용할계획입니다.-현재대기업부장으로재직중에있으며,연봉은성과급포함6,500~7,000정도라상환에무리없습니다.감사히쓰고성실하게상환하겠습니다.</t>
  </si>
  <si>
    <t>1.기존대출내역-스탠다드차터드은행:2,287만원-씨티그룹캐피탈:2,266만원-아주캐피탈:1,798만원-현대스위스상호저축:2,612만원----------------------------------합계8,963만원2.월상환내역-스탠다드차터드은행:84만원-씨티그룹캐피탈:97만원-아주캐피탈:64만원-현대스위스상호저축:53만원----------------------------------합계298만원3.주수입원-연봉:6,500~7,000만원(성과급포함)-월수입:542만원4.월고정지출내역-식비/교통비/통신비:20만원-각종공과금:10만원5.상환계획(+)월수입(평균):542만원(-)기대출상환:298만원(-)고정지출:30만원----------------------------차액214만원이번대출에대한월상환금액은약64만원이며,이를제하고도약150만원의차액이있습니다.상환여력은충분한상황이니,믿고투자해주시면성실하게상환토록하겠습니다.감사합니다.</t>
  </si>
  <si>
    <t>캠코환승론준비중인데도와주세요.</t>
  </si>
  <si>
    <t>25세삼성광주전자재직고졸후입사라서재직증명서엔6년6개월..군대빼고실근무는5년정도됩니다07년에입대하여09년제대후다시복직한거구요..군대제대하자마자집안에서돈이필요하다하여소득증빙이제대로안된상태에서대출을받아보니신용등급이계속저상태로머물렀습니다..캠코환승론준비중입니다.연체기록때문에못하고있다가6월에좀상황이나아져서9~10월사이환승을목표로계획을세웠는데은행한건과신용카드비용이약간연체가될듯하여금융권을해보았으나기대출과다및과조회로부결이되었습니다크레딧뱅크8마이크레딧,올크레딧9등급이고요연체기록이4건이상이면캠코환승론신청이안되고캠코자체점수도떨어질것같아서급하게돈을구하고있습니다.현재필요한게50정도입니다만..100단위가기본단위라100으로신청하였습니다..</t>
  </si>
  <si>
    <t>작년소득금액증명원기준2970만원나오고부채내역전체오픈하겠습니다.현재국민은행900저축은행800사금융1400있습니다.월95정도들어가고월수입이수당포함120~140사이입니다만!기존에상여금이상하반기나눠서250%씩주던것을짝수달에100%로한번씩줍니다이번달에짝수달이라100%나오구요다음달에추석보너스100%나옵니다또그다음10월달짝수달이라100%월에200정도씩받게되는데연체문제때문에캠코진행이차질이생길것같아서급한마음에월27에6개월달라는개인사채도알아보고했습니다만머니옥션문자가마침와서..한번해보자는마음으로올려봅니다조기상환.성실상환약속드리구요많은도움부탁드립니다...감사합니다..</t>
  </si>
  <si>
    <t>다시한번머니옥션의도움을받고자합니다.</t>
  </si>
  <si>
    <t>안녕하세요.또다시머니옥션에문을두드리게되었습니다.지난5~7월달연체가잦아서,,투자자분들이좋게봐주실지는모르겠습니다ㅠㅠ혹시나게시판을보시는투자자분들이계실것같아Invest게시판에도연체사유와상환에대해글을올린적있습니다.현재한양대학교대학원재학중입니다.군미필대학원생이며,대학원마지막학기를마치고병역특례(전문연구요원)로취업할예정입니다.6월달신용카드연체기록이한건있습니다.사용용도는충치치료와약간의생활비입니다.</t>
  </si>
  <si>
    <t>한양대학교산학협력단연구원으로재직중입니다.2008년부터꾸준히재직중이며,증명서발급가능합니다.급여는비교적유동적이나6개월1년단위로움직입니다.지난5월부터98만원(세후)으로인상되었습니다.증빙가능합니다.대학생대출은처음이용해봅니다,거치기간이있던데,제가본격적인소득이생기기시작하는(취업하는)기간을고려하여6개월을설정하였습니다.부모님께월60만원의용돈을받습니다.급여로98만원과합쳐158만원의월수입이있습니다.신한은행560만원과장학재단1400만원은정부보증학자금대출입니다.거치기간이며,상환의무는2017년부터입니다.3년전받은현대스위스학자금대출(21%,상환일3일)월상환금24만원머니옥션2건의대출각각17만원35만원입니다.농협카드는짧게연체가있었고,현재연체금은상환한상태입니다.농협현금서비스(120만원)는모두할부로전환해놓은상태입니다.신한현금서비스는30만원정도사용하였습니다.이외의대출은없으며,월상환금80만원정도로충분히상환할여력이있다생각합니다.지금까지머니옥션에서6건의대출을받아왔고,4건은완납(3건중도,1건완납)두건은현재상환중입니다.300만원(8/24회):2회정상상환,5회연체상환650만원(14회/24회):5회정상상환,8회연체상환보시다시피연체기록이많습니다.특히지난4월부터는10일이상씩지속적으로연체를하였습니다.몸이안좋아서치과치료비용이계속적으로소요되었고이에따른부대비용지출이많아서연체를하였습니다.투자자분들께서제연체기록을보시고많은고민하실것으로생각됩니다.죄송스럽기도합니다.성실상환을위해노력하겠습니다.아울러,제대출건에투자하고계신많은투자자분들께다시한번감사하다는말씀드리고,성실히상환하겠다는약속을드립니다.</t>
  </si>
  <si>
    <t>[사업자금</t>
  </si>
  <si>
    <t>1.다른대출이있는경우(기존대출의내역)(1)롯데캐피탈800만원(2)현대스위스은행300만원(3)리드코프450만원※합계1550만원2.다른대출이있는경우(기존대출월상환내역)(1)롯데캐피탈-매월원리금균등상환(339,174원)(2)현대스위스은행-매월원리금균등상환(178,350원)(3)리드코프-원금거치후이자만납입중(146,452원)3.주수입원(1)사업의종류-초중고보습학원(2)주수입원-100%학생수강료(3)주수입금액(2013년4월11일현재학생수126명)※월37,658,000원(카드수수료미제외매출)(형제등록할인,장학할인등적용매출)①초등2학년(수강료;160,000원)-3명②초등3학년(수강료;200,000원)-6명③초등4학년(수강료;220,000원)-4명④초등5학년(수강료;220,000원)-11명⑤초등6학년(수강료;250,000원)-4명⑥중등1학년(수강료;320,000원)-22명⑦중등2학년(수강료;340,000원)-24명⑧중등3학년(수강료;360,000원)-7명⑨고등1학년(수강료;과목별170,000원)-13명⑩고등2학년(수강료;과목별190,000원)-29명⑪고등3학년(수강료;과목별210,000원)-7명4.간략한월고정지출비용(1)임대료및운영비-7,842,000원(2)급여(전임강사-4명,파트강사-4명)-23,213,696※고등부강사는카드수수료제외수강료에서비율제로급여가지급되는관계로1원단위까지계산(3)기대출금상환금-약670,000원(4)가정생활비(임대료,공과금,양육비등)-2,420,000원※고정지출합계-34,145,696원(2013년4월기준-매월급여및운영비변동가능)5.대출이후의상환계획-월고정지출을제외한이익금3,512,304원으로상환예정</t>
  </si>
  <si>
    <t>생활자금및병원비가필요합니다집사람이수술을했거든요...</t>
  </si>
  <si>
    <t>매월8일이되면정확히...차질이없도록하겠읍니다</t>
  </si>
  <si>
    <t>부모님생신</t>
  </si>
  <si>
    <t>안녕하세요^^상민파파입니다.지난1월대출완납후오랫만에인사드립니다.4월29일부모님생신이다가오는데요.선물보다는용돈을드리고자직장생활하는데있어목돈이들어가다보니1.2금융권보다편한머니옥션에다시한번대출신청합니다.5월4일,7일,15일아이들과와이프생일도같이가족생일도겹치는관계로...참일년중한두달이가장힘이드네요ㅎㅎ상민파파믿어주시고다시한번믿고투자해주세요감사합니다.</t>
  </si>
  <si>
    <t>기본급:500만인센티브:차감&amp;추가인센별도지급있음와이프급여:100만대출상환하나은행.씨티캐피탈.현대캐피탈.부산은행(월102만)대부업상환러쉬.산와(월20만)러쉬는9월에전환대출예정이며,산와는월10만원만기11개월남았습니다.거주:아파트(사택)관리비외생활비(월100)카드값:와이프관리</t>
  </si>
  <si>
    <t>고금리환승목적입니다.</t>
  </si>
  <si>
    <t>고금리환승목적으로신용관리를위하여대출합니다.대부금융3곳에서500정도쓰고있습니다.환승하여먼저값은후신용등급하락없이신용관리를하고싶어대출합니다.</t>
  </si>
  <si>
    <t>월300만원정도소득이발생하나대부쪽이자및월발생하는생활자금에지출이되어지며,대부쪽을연체없이이자를갚고있으나,저금리로환승하여원리금같이갚으면갚아나가는데에는부담이되지만채무를줄일수있으므로가능합니다.</t>
  </si>
  <si>
    <t>납품차량구입비</t>
  </si>
  <si>
    <t>금번에사세확장으로생탁막걸리대리점을개설하면서납품차량구입비가필요해서대출을신청하게되었읍니다</t>
  </si>
  <si>
    <t>현재지역막걸리대리점및고향김치대리점운영하면서월수입이700만원정도발생하며현재지출은대출금상환으로350만원정도350만원은생활비사용하고있으며향후생탁대리점운영시월800만원정도수입이예상되며지출은직원인건비포함300만원이며나머지500만원수익이발생됩니다</t>
  </si>
  <si>
    <t>너무급히필요합니다,성실히납부하겠습니다.</t>
  </si>
  <si>
    <t>와이프몰래사고를친게있어서해결을해야합니다,와이프성격상알게되면전이혼당할지도모르겠습니다.이번달카드를많이써서카드값내는데사용할겁니다.</t>
  </si>
  <si>
    <t>기대출내역-은행권:2500만원-저축은행:1000만원-대부업:1100만원기대출월상환내역-은행권:이자만13만원-저축은행:원리금균등상환월65만원-사금융:원리금균등상환월45만원주수입내역-공무원이구요,월180~200만원급여수령합니다.정근수당이나명절수당등이따로있습니다.월고정지출내역-핸드폰요금5만원,식비및생활비30만원,보험15만원등</t>
  </si>
  <si>
    <t>부대경비가급히필요하여도움을청합니다</t>
  </si>
  <si>
    <t>개인신용도가낮아금융에서차용하기힘들어이곳에도움을청합니다작은조경공사를하나수주했읍니다초기에부대경비가필요하여대출신청을하게되었읍니다도움부탁드립니다성실히상환하겠읍니다</t>
  </si>
  <si>
    <t>하는일은조경공사와조경수납품업을합니다일반과세자입니다상환계획은공사대금이매월마감하여익월10일에결재가나옵니다</t>
  </si>
  <si>
    <t>병원비가부족해서도움을구할려고합니다.성실히상환하겠습니다.</t>
  </si>
  <si>
    <t>애인병원비때문에신청하려고합니다.너무사랑하기에돈이없어서잘못대는건볼수가없습니다.큰고비다넘겼고이번에만도와주시면해결될거같습니다.진짜구할대가없어서인터넷검색하다가머니옥션을알게되었습니다.제가절박한만큼성실히상환하겠습니다.마지막으로구할곳이여기뿐입니다.간절히부탁드리겠습니다.</t>
  </si>
  <si>
    <t>기존대출은국민은행1,379만원저축은행1,837만원사금융1,300만원정도있습니다연체한번도없습니다.대출상환금이국민은행33만원저축은행47만원사금융65만원정도입니다급여가실수령액300만원정도대고수당이월30~50만원정도됩니다.고정지출은폰비7~8만원보험료20만원생활비(교통비외)10만원기타잡비10만원정도입니다.고정수입330만-지출193만=137만원중대출상환금39만원충분히상환할수있습니다.그리고6월에사금융대출건은바꿔드림론으로대환하여이자를낮추고5월부터월급7%인상으로상환하는대문제없습니다.제발도와주십시요.부탁드립니다.성실히상환하겠습니다.</t>
  </si>
  <si>
    <t>아파트상속등기를하기위해서취득세낼돈이팔요합니다.</t>
  </si>
  <si>
    <t>4개월여전에아버지께서돌아가시고,아파트1채를상속받게되었습니다.구청에서직권등재라고해서재산세고지서가왔길래7만3천여원을납부하였습니다만,상속등기를하기위해서는취득세와등기비용을포함해서150만원정도필요합니다.</t>
  </si>
  <si>
    <t>200만원의자금이생기면그돈으로바로상속등기를신청하고,그와동시에아파트담보대출을받을예정입니다.현재저희아파트는실거래가1억5천내외이며,기존담보대출은농협중앙회에7천5백이있습니다.1억정도는충분히담보대출이가능하다하니,2천5백만원의추가대출은가능한것으로알고있습니다.그래서실지로는약2개월만사용하면넉넉한기간이지만,최소기간이6개월로되어있어6개월로신청합니다.대신에이자율은최대인35퍼센트로하였습니다.참고로,10월중순이후부터,제약회사와대구텍2군데중한군데에서직장생활을시작할것같습니다.어떻게하다보니150만원이없어서,궁박한지경에이르렀습니다.도와주신다면정말로고마운마음으로잘쓰고돌려드리겠습니다.</t>
  </si>
  <si>
    <t>소액투자받고싶습니다(생활자금)</t>
  </si>
  <si>
    <t>얼마전고금리대출모두상환하고지금은은행신용대출만남아있습니다대출목적은생활자금이조금부족하여(병원비등...)신청하였습니다</t>
  </si>
  <si>
    <t>1.국민은행신용-900만12프로신협신용-300만10프로둘총합월22800원나가고있습니다그외대출현금서비스등일체없습니다2.현고정수입은135만원이고아이들겨울여름방학은수입이160정도됩니다학원이9개월째접어들어1년이넘으면자리가확실히잡혀좀더많은수입을얻을수있을꺼라생각됩니다미술보습학원을직접운영하고있으며아르바이트선생님한분이한달에일주일나오고있습니다대형학원이아니라거의현금수령이며일부는통장으로도수령됩니다이제껏대출을많이해왔지만대출금연체는33년동안한번도안해봤으니믿고경매부탁드립니다</t>
  </si>
  <si>
    <t>큰아이가작년11월과올해5월두번의눈수술을하였습니다.다행히수술은성공적으로맞췄지만,의료실비보험가입전안과병명기록이수술한병명과같아서보험회사에서실비지급이안되었습니다.엎친데덮친격으로둘째아이도중이염수술을하였습니다.둘째아이수술비는실비로지급많아서그래도다행입니다.기대출이많은이유도이로인해서입니다.ㅜㅜ아이들수술과병간호로인해가게운영을좀많이소홀히하였습니다.현재는물론정상적으로운영하고있지만,워낙큰돈도빠져나간터라생활자금에보태려고합니다.꼭좀도와주세요!!!</t>
  </si>
  <si>
    <t>--월수입내역--사업장월매출은700만원정도됩니다.가게임대료105만원물건(재료및부자재료)200만원핸드폰요금15만원각종세금40만원보험28만원적금80만원생활비(식비등)80만원교육비30만원부채상환비52만원임대료와물건부자재값을제한금액이월순이익이됩니다~타대출건현대스위스저축은행-400만원(5월)스타상호저축은행-200만원(5월)파랑새저축은행-300만원(10년12월)웰컴론-200만원(10년3월)미즈사랑-200만원(10년11월)원캐싱-200만원(10년11월)현재남은금액은</t>
  </si>
  <si>
    <t>이번엔부탁드려요..</t>
  </si>
  <si>
    <t>두번신청했었는데두번다안되었네요이것만기다리다여기저기서돈만끌어쓰게&amp;#46124;어요되겠지하는맘에기다렸는데..요번엔제발꼭좀부탁드려요아동복가게를운영하고있어요명의는애들유치원원비때문에시아버님으로해놨구요체인이었는데본사가부도가나버려서보증금걸려있던1500만원을다날렸어요받을길도없었고그냥저한테있던재고옷이다였구요천오백만원되지도않구요이젠제가옷을사서해야하는데요옷값이도매가라해도만만치않다는건다들아실꺼에요지금은재고있는걸로팔고는있는데요그래도디피용으로라도신상을걸어놔야해서요장사는안되는편아니구요이년넘게장사해서단골도많이있구요손님들한테재고정리먼저할려고싸게팔고있다고는했는데넘싸게팔다보니돈이모이질않네요도와주심물건해와서열심히팔아서열심히갚을꼐요일단물건들이면팔고하면돈생기고그러다봄자금이돌꺼에요정말부탁드려요연체없이성실히갚을자신있어요정말부탁드립니다..제가운영하고는있지만명의가아버님이라직업을직장인으로해놓을께요부탁드려요....</t>
  </si>
  <si>
    <t>저축은행대출있는데요그건연체없이잘갚아가구있구요생활비는시부모님이식당하시는데같이살고있어서들어가는게없어요애들원비며학비도백프로지원받고있구요제가지출하는돈은딸학원비13만원정도이구요가게월세가게전기요금전화요금정도에요연체없이상환할자신있어요도와주세요...</t>
  </si>
  <si>
    <t>새로운사업아이템이생겨서그곳에사용할단기비용이필요합니다</t>
  </si>
  <si>
    <t>저는법인의대표로써3년8개월간회사를운영하고있습니다.이번에새로운분야에사업아이템이생겨개인적으로(개인사업자하나더추가)사업을진행해보려고합니다.이에비용이필요하여신청하게되었습니다.</t>
  </si>
  <si>
    <t>현재연봉1억2천만원이며매달850만원씩급여(실수령)을받고있습니다.여기에서100만원정도씩원리균등상환방식으로상환을할수있습니다.</t>
  </si>
  <si>
    <t>절대신용으로연체없는상환을약속드립니다.</t>
  </si>
  <si>
    <t>안녕하세여아들학자금및생활자금이모자라신청드립니다.현제야간물류업으로월210만원주간물류업으로월120만원을월수입으로하고있어일시적유동성으로인해신청하게되었습니다.절대적기일엄수로믿어주신분들께보답하겠습니다.</t>
  </si>
  <si>
    <t>현제월컴론에서600만원대출후상환하여현제약480만원가량저축은행에서1500만원대출후상환하여약1400만원가량이며월70만원을상환하고있습니다.물론연체한번도없었습니다.제월수입은330만원가량이며처월수입은130만원가량입니다.월수입액460만원월상환액70만원월생활비200만원월교육비80만원현제수입에서지출을빼면월100만원가량잉여수익이발생하나처의잡개시가둘달째되어이전마이너스교육비및의료비지출분으로인해어려움을겪고있습니다.앞으로의신용관리및계획적인삶을위해사금융이나여타대출을절대고려하지않고있습니다.기회를주신다면성심성이껏상환하여드릴것을약속드립니다.감사합니다.</t>
  </si>
  <si>
    <t>기존에여러분들의도움으로대출을받을수있게되어100만원정도대출금이남아있습니다.제가전에시력관련수술을한쪽눈만받게되어서나머지한쪽을다시받고자추가대출을문의하게되었습니다.지금껏잘갚고있고연체는한번도한적없으니연체에관한걱정은저도할생각도없고그런건걱정안하셔도됩니다.갚지도못할꺼면서일단빌리고보자라는생각은위험하다는걸누구보다도더잘알고.갚을꺼다계산해서계획적으로대출을생각하고있습니다.</t>
  </si>
  <si>
    <t>현재개인회생중이고요.기존에개인회생중이라서많은금액을대출받지는못했던거같습니다.개인회생자들에게유독야박한것이현실인거같네요.저는나름대로한번도연체없이잘갚고있는데..개인회생자라고하면무슨범죄를저지른사람취급하는게저는참슬퍼집니다.저는현재학교도서관에서근무중이고요.월145~150만원정도받고있습니다.핸드폰비:8~9만원아파트관리비:20만원개인회생비:28만원나머지생활비및보험료.등등:30~40만원</t>
  </si>
  <si>
    <t>고금리채무가있어서상환하고싶습니다.</t>
  </si>
  <si>
    <t>고금리채무가있어서상환을하고싶습니다.그리고나머지는생활자금으로사용을할려고합니다.성실하게잘갚아나가겠습니다.한번도와주세요.</t>
  </si>
  <si>
    <t>급여는150만원정도받으며조금더받을때도있습니다.중간에목돈이생기면자주자주중도상환하겠습니다.부탁드립니다.</t>
  </si>
  <si>
    <t>중국에있는처남결혼식가고싶어하는우리아내!</t>
  </si>
  <si>
    <t>먼저투자자님인사부터올리겠습니다...제가글쓰는재주는없어서두서없는글일지몰라도정성것쓰겠습니다..제아내는중국사람입니다..2년전에제게시집와서할머니모시고열씸히살고있습니다..추석때는중국에계신장인어른장모님모셔서잘보냈습니다...제아내도기뻐했지요..그런데오는12월에중국에하나밖에없는처남이결혼을한다는겁니다....걱정이많은지얼굴에웃음끼도없어지고..추석때부모님모셔올때도목돈이들었는데..또처남결혼식이라니..제아내가무척가고싶어합니다...넉넉한집안에시집왔으면더행복하게해주고잘지낼텐데저만나서고생만하고..그래서용기내어사연올립니다...제아내에게크리스마스도다가오는데행복이라는선물을주고싶습니다...아내를행복하게해주는게남편의도리라고생각하는데..마음대로안되서저도좀속쌍합니다...아직모와둔돈은없지만차근차근절약하면된다구믿고있습니다회사도미국LA본사를둔항공회사이기때문에튼튼하고요제가일한지2년이다되어갑니다.이제자리도잡고내년에는월급을올려준다고합니다..투자자님!열씨미살겠습니다..도와주세요..저는회사일로바뻐서중국에못가고제아내만보내려고합니다..왕복항공비하고기타등등백만원정도면될것같습니다..열씸히갚겠습니다..두서없는글끝까지읽어주셔서투자자님고맙습니다..</t>
  </si>
  <si>
    <t>제가외국인항공화물회사에다니고있습니다..미국LA에본사를둔항공회사에서근무하고있습니다..근무한지는23개월째접어들고있습니다..월급은178만원정도나오고있습니다..2년이되면사장님께서어느정도올려줄계획이라고하셨습니다..통장에나의급여:1,780,000공과금:100,000~120,000핸드폰요금:70,000~100,000(아내포함)보험비및연금:480,000생활비:400,000팝펀딩:150,000머니옥션:97,487(낙찰경우)다합해보니여유돈이400,000정도남습니다..남은돈은절약하고저금해서열씸히살겠습니다p.s3개월전팝펀딩에서1,500,000만원낙찰을받았습니다...사연에도써있듯이중국에계신부모님초청으로빌리게&amp;#46124;습니다...꼬박꼬박조기상환하고있습니다...몇개월이안지나이렇게목돈이필요할지몰랐습니다..그래서이렇게올리게되었습니다...상환의지강합니다....도와주십시요,,,,</t>
  </si>
  <si>
    <t>최근에집안에일이생겨여기저기서많은돈을끌어쓰게되었습니다.그로인하여이번달금융상환비용이부족하게되었습니다.</t>
  </si>
  <si>
    <t>기존대출은약5천만원정도입니다.월180만원~200만원정도입니다.고정적으로나가는비용은대출원리금외에따로없습니다.미혼이며회사는카풀로출퇴근하고있습니다.용돈으로카드를한달30~40만원정도사용했었으나줄이도록하겠습니다.기존대출이너무많다는것잘알고있습니다.그렇지만성실히갚아나가도록약속드리겠습니다.</t>
  </si>
  <si>
    <t>투자자님들께..사업자금으로추가500만원대출신청합니다.</t>
  </si>
  <si>
    <t>안녕하세요.현재학원을운영하고있는개인사업자입니다.몇달전에머니옥션을통해600만원을대출받아지금상환중에있습니다.한번도연체된적은당연히없습니다.그런데추가로500만원을더대출받았으면합니다.지난번에는지인에게빌린돈을갚기위해서대출을받았는데이번에는학원운영에쓰기위해서빌립니다.</t>
  </si>
  <si>
    <t>소득에관련한서류는모두제출할수있습니다.개인신용이전보다조금떨어진것으로아는데대출에대한이자연체는없다는것을꼭말씀드리면서투자자님들께부탁드려봅니다.</t>
  </si>
  <si>
    <t>성실한회사원입니다.</t>
  </si>
  <si>
    <t>한직장에11년째근무중인직장인입니다,2년전본인명의의아파트도장만하고나름생활의안정을찾았다싶을때욕심이과했나봅니다,의류사업,의료기사업등제2의수익원을찾다가실패를맛보고빚을좀지게되었습니다.현재는월급의2/5정도를부채상환을하고있습니다.현재5살의딸아이도있고생활은빠듯하지만오랜사회생활로쌓아온믿음을주는사람들의도움으로현재까지크게문제없이생활해오고있던중처형으로부터와이프에게의류사업동업제안이들어왔습니다.나름장기간고민하다투자를하기로마음먹었고자금융통을하던중부족한부분을알아보다가이렇게도움을청하게되었습니다.저를믿고도와주시면그믿음을져버리지않겠습니다.심사숙고하시고좋은결과부탁드리겠습니다현재로선사실부채상환과생활비만유지하는상황으로차후아이가커가면서좀갑갑합니다.좀더나은삶을꾸릴수있도록도움부탁드립니다</t>
  </si>
  <si>
    <t>부채현황1은행권:600만원월15만원상환중2.캐피탈:1,200만원월45만원상환중3.저축은행:1,200만원월55만원상환중4,대부업:700만원월55만원상환중5.카드론:400만원월20만원상환중현재월수익:400만원향후추가월수익:150만원예상통신비및부채상환비용으로월200만원정도지출현재300만원추가대출시15만원정도추가지출예상</t>
  </si>
  <si>
    <t>소액입니다.^^</t>
  </si>
  <si>
    <t>사업개인사업차량및확장으로인해서...</t>
  </si>
  <si>
    <t>기존대출은작년에완료은행권대출2군대있음금액은크지않습니다.산와머니200만원있습니다.매월이자원금균등상환하면서별도로원금을조금씩줄여나갈계획입니다.사진은사업장체육관사진입니다.감사합니다.</t>
  </si>
  <si>
    <t>웰컴론과현대스위스두군대서대출받고남은게2백만원정도됩니다.그거정리해버리고한군데만쓸려고합니다.</t>
  </si>
  <si>
    <t>웰컴론에2백만원받아서남은게백만원정도고현대스위스에이백만원받아서남은게백만원정도입니다.원리금균등으로두개합쳐서24만원정도나가는데두개다정리해버리고한군데만쓸려고이렇게글을올립니다.현대스위스에서작년에대출받을때중계업자를잘못만나과다조회가들어가버렸습니다.현재직장은서울시금천구가산동에서의류판매직으로일하고있습니다.작년6월말부터근무중이며4대보험은안되지만급여는160만원씩통장에찍혀있습니다.재직확인도물론가능하구요.이때까지대출연체같은건한번도없습니다.다만예전에친구놈이휴대폰을하나만만들어달라고해서만들어줬더니얼마전에30만원정도연체라고날라왔네요...그거빼곤연체하나도없습니다.도와주십시오.</t>
  </si>
  <si>
    <t>[대환</t>
  </si>
  <si>
    <t>안녕하세요SWEET입니다.얼마전머니옥션전액정상상환했구요,상환전에재신청했던건이있는데..생각지도못한출장에연락이안닿아서인지심사팀에서그냥부결처리해주셨더라구요..억울했지만,그래도제불찰이다싶어그냥넘겼습니다.제목그대로고금리채무를상환하려고합니다.지금사금융쪽에700?800?정도사용하고있는거상환하구요나머지금액은저축은행상환하려고합니다.얼마전에HK랑현대는상환을몇개하긴했는데아직갈길이머네요ㅠ이멍청한것..ㅠ</t>
  </si>
  <si>
    <t>이달4일날1억4천짜리빌라1채를구매했습니다.담보대출없이구매했습니다.급매로나온물건이라싸게나오기도했고,내년여름쯤되팔생각이라무리가가긴했지만일단융자없이구매를하긴했습니다.개인적으로소송때문에도그랬고..실제거주는아파트에살고있구요,이곳은1억에전세입니다.지난번경매에도줄줄이말씀드렸듯..민사소송중이구요..(제가돈을받아야하는..)지금쓰는기대출에관해서..법원에서전액손해배상인정을해주시고있어서..일부러갚지않고있는데요,저도생활이버거운지라걔중에몇가지는갚겠다고법원측에말씀드리니그렇게하라고하시네요..대신정상금융권(은행-저축은행)내에1천만원이내로하라고하셔서이참에그냥사금융전액상환하고나머지금액으로저축은행충당하려고합니다.도와주세요ㅠ힝..</t>
  </si>
  <si>
    <t>생활자금과아이학자금이필요해서대출신청합니다</t>
  </si>
  <si>
    <t>200에24개월로착실하게십일만원씩잘변제할것입니다</t>
  </si>
  <si>
    <t>대출상담사팀장입니다.연체는절대없습니다</t>
  </si>
  <si>
    <t>대출을하게된목적은거래처소개비를먼저주고다음달급여에제가받게되는구조라서자금을가지고우선업체소개비를주고담을에다시채우고제급여를가지고조금씩결제를해나가기위해받습니다.제가직접대출업무를하기때문에여지껏연체는해본적이없습니다.</t>
  </si>
  <si>
    <t>우선저의부채현황입니다농협1000만원매달25만원(3년지났음)농협카드300만원매달23만원씩나갑니다1우리카드300만원매달20만원씩나갑니다현대스위스100만원매달8만원씩나갑니다롯데캐피탈700만원매달29만원씩나갑니다웰컴300만원매달18만원씩나갑니다총123만원씩원금과이자를납부하고있습니다,저는부채를상환하기위해이번에회사를한군데더입사를하여,두군데에서급여를받고있습니다,SC캐피탈에서실적을해서현재약220만원급여가책정되어있고이번에새로옮긴현대스위스에서180만원급여가책정되어있어현재재급여는약400만원입니다,그리고앞으로영업일수가남아있기때문에충분히급여는더늘어날겁니다</t>
  </si>
  <si>
    <t>사업자금이절실히필요합니다..</t>
  </si>
  <si>
    <t>대출을하게된계기-사업을하면서처음자본이300만원이였습니다.엄청부족한금액입니다.그래도이돈으로악착같이해서연매출7~10억씩3년간매출을찍었습니다.그러다처음하는사업이다보니중간에청주에서믿으실지는모르지만사기한번당하고나니거래처는늘어나는데물건을살자본이많이부족합니다..그래서대출도여기저기알아봤지만처음에카드론현금서비스등받으면서하다보니신용도떨어지고대출도잘안되서고민하는데옥션머니라느곳을알게되서혹시라도하는마음에글올려봅니다..사용용도-사업자금으로운영할겁니다.자본이밑바탕되면더많은수익금을낼수있습니다.그만큼이업종이제게맞고그만큼자신하고충분히매리트가있다고봅니다.</t>
  </si>
  <si>
    <t>다른대출건hk저축은행500만원31%매달원금이자포함22만5천원납부산와머니500만원32%매달원금이자포함25만원납부농협카드론600만원32%매달원금이자포함30만원납부신협햇살론1000만원,9~10%매달26~7만원납부월수입은통장에기재되는수입은월300~1200만원입니다.그외의수입이있는데그것으로경비나식비에이용을합니다.대출건은총110만원정도인데1년여동아연체없이잘상환하고있습니다.저는무역업에종사하며중고차를외국으로수출을보내는일을하고있습니다.직급은개인사업자라이사직이며저희회사는물건을한대하면두가지의수입이생깁니다.하나는물건을싸게구입해서최대한비싸게팔아서남기는수익과하나는나라에서물건값이8~9%환급금이나옵니다.똑같은수입은아니지만평균500~1000만원의순수익이나고있습니다.고정지출핸드폰13만원,보험25만원,임대료및경리비100만원,대출110만원이리저리해서300만원정도는고정지출로나갑니다.월500만원씩벌어도300만원고정지출금은충분히상환할수가있습니다.</t>
  </si>
  <si>
    <t>연체없이성실히상환중입니다</t>
  </si>
  <si>
    <t>현재머니옥션에서2번신청하여사용하고있고한번도연체없이상환하고있으며처음신청한금액은이제9번정도남아있는상태에서급히개인적인아버님병원비와생활자금이필요하여한번더신청하게되었습니다1년넘게사용하면서단한번도연체없이성실히상환하고있으며앞으로도믿어주시고투자해주신만큼성실히납부할수있으니부탁드립니다.</t>
  </si>
  <si>
    <t>기존머니옥션대출금잔액300만원정도있고다른대부업은지난달완납을하였고현재는현대저축은행에금액이400정도남아있지만5년상환으로월납부금액은20만원정도입니다현재직장에서6년이상근무하였고통장에찍히는금액은월150정도이나이번달연봉책정을다시하여다음달부터는180정도로오를예정입니다...그이외수당이나보너스는개인적으로받기때문에보여질수있는급여는150이라고올리게된것입니다기본적인급여로도지금까지금액과앞으로상환이충분히가능하니투자부탁드립니다..</t>
  </si>
  <si>
    <t>대출상환을목적을두고이렇게신청합니다.</t>
  </si>
  <si>
    <t>대출을하게된계기는제가하는업이부동산중개업인데차를사기위해서대출을받게되었습니다.몫돈이없고중고차는이자율이너무높아서이자율이낮다는캐피탈대출로차를구입했습니다.초보로시작하다보니생각보다업이잘안될때가많아서대출금액을갚는것이계획돌려막게되다보니고금리대출을사용하게된것입니다.</t>
  </si>
  <si>
    <t>현재BS캐피탈200만원가량이자율은39%HK저축은행950만원가량이자율은39%정도인데연체없이계속상환을하고있습니다.기존에는4대보험도되어있지않았지만지금은4대보험에적용되고월기본급은약120만원가량이지만인센티브직이라월고정금은차이가많이납니다.잘가져가면400만원가까이고안되면120만원정도입니다.차량유지비와기존대출건에대해서고정지출비가150만원가량됩니다.다행히연체없이계속상환하고있어서걱정은없지만너무높은이자율이싫어서이렇게신청합니다.</t>
  </si>
  <si>
    <t>소액50만원빌리고10일후25일랄이자랑해서갚고싶습니다</t>
  </si>
  <si>
    <t>50만원정도필요합니다.차사고로필요해서빌리고월급타서바로갚겠습니다.이자는5~10만원해서갚고싶습니다9일정도만빌리고싶습니다.</t>
  </si>
  <si>
    <t>생활자금으로대출신청했습니다.소득증빙은안되지만직접일도하고있답니다.200만원급하게구해봅니다.</t>
  </si>
  <si>
    <t>남편이월550만원월급통장으로받고있습니다.입금일은10일입니다.매달연체없이상환하겠습니다.</t>
  </si>
  <si>
    <t>안녕하세요!저는농협생명에서보험설계사로일하고있습니다.근무한지는6개월이됐습니다.작년8월에입사해서교육받고10월4일날자격을취득하게되었습니다.그리고어느덧6개월이흘러네요.저는농협생명에서근무하면서정말많은행복감을느끼면서지난6개월을보내왔습니다.평균급여도400여만원으로안정적이됐습니다.농협생명에취직하면서좋은일들만생기는것같습니다.올1월에는우리가정에새생명도태어났습니다.보험회사에다니다보니정말보험이나연금은많이들어놨습니다.앞으로5년만고생하면된다는생각으로열심히뛰고있습니다.아이가생겻다는게축복이긴하지만요즘같은고물가시대에는집없는저에게는생활하기가조금벅찬느낌입니다.대출목적은첫번째로보험과연금을한달에200여만원씩납부하다보니월급여를400만원받아도200여만원밖에안남더군요.거기에집이전세에월세30만원이고,아파트관리비에아이가있다보니생활비지출이갑자기많이늘어났습니다.문제는출산할때제왕절개를했는데병원에4주입원하니수술비와병원비합쳐서500여만원이넘게나왔습니다.당장에이금액을해결하려다보니조금힘에부치네요...</t>
  </si>
  <si>
    <t>균등상환으로월30만원씩2년여정도연체없이상환할자신있습니다.기대출600여만원이있으며현제연체없이상환중입니다.원금과이자포함월30여만원씩상환하고있습니다.주수입원은보험설계수수료입니다.현재6개월평균400만원정도수령하고있으며(고정급여250만원+알파성과수수료)그외에상품권(농산물상품권)등등포함하면450정도됩니다.개인연금과보험료로월200만원을납부하고있으며,아파트월새30만원,관리비등기타주거비로20만원,자동차유지비(연료등)60만원,그리고생활비(아이분유,기저귀값)로60만원정도나갑니다.나머지돈은입출금통장에두는편입니다.수입월400만원고정지출:250만원(보험료,월세,관리비)변동지출:120만원(자동차,식비,기타)남는돈30만원정도대출후에는매월남는돈으로상환을할계획입니다.</t>
  </si>
  <si>
    <t>투자분들의관심부탁드립니다.</t>
  </si>
  <si>
    <t>작년10월쯤인가급한생활자금이있어서대출받고이번2월에중도상환했습니다.근데갑자기또목돈이들어가야할때가생기네요그래서다시한번부탁을드리고자찾았습니다.딴게아니라친정엄마월세보증금을올려달라해서요저희남편이사업실패해서하루하루여기저기빌린돈이많아서이자나가고뭐나가고정신없이살때꼭돈생기면쥐어주고보태주고뭐해주고그리고저희집도보증금올려달라할때엄마가들고있던청약해지하셨거든요...근데정작당신집보증금올려달라는데...요즘신랑이다른사업하면서생활이많이좋아졌는데갑자기목돈이없어서요...우리은행에서희망홀씨로500대출받아서비싼이자를자랑하는대부업체두군데를다상환했거든요...그리고곗돈받은걸로머니옥션상환하고...조금만더일찍알았으면엄마꺼먼저해결했을텐데...한발의차이가굉장히크네요...도움부탁드립니다.현재대출건은우리은행희망홀씨500만솔로몬저축은행280만원</t>
  </si>
  <si>
    <t>전현재어린이집교사로일하면서115만원월급으로받고있습니다.그리고신랑이주)이조유통,그리고인터넷쇼핑이조몰운영하면서매달300만원이상은가져다줍니다.매달대출이자로2건:31만원지인들과가족들에게빌린:100만원생활비,육아비:80만원공과금.핸드폰등:70만원월세..기타잡비:50만원보험,차량유지비등:50만원매달상환하는거전혀문제없습니다.투자부탁드립니다.</t>
  </si>
  <si>
    <t>최근생활자금이부족하여신청하게됐으며용도는순수한생활자금(관리비.공과금등등)에사용할것입니다</t>
  </si>
  <si>
    <t>주수입은개인회사영업실적수당으로금액은월약200만원이상입니다.월고정지출은월세,관리비,공과금,차량유지비,통신비등약90만원정도임.대출후상환은나머지자금에서최우선으로변제할계획임.</t>
  </si>
  <si>
    <t>급하게결혼하게되어500만원이필요하게?습니다도와주세요</t>
  </si>
  <si>
    <t>급하게결혼을하게되어돈이필요하게되었습니다모아둔돈이많지않아서이렇게도움을드리게되었습니다부채가있으나연체된적은단한번도없으니믿고도와주세요</t>
  </si>
  <si>
    <t>월165만원을받고있으며정규직에근무년수는4년이넘었습니다2달에한번씩60-70상여금을받고있습니다매월고정적으로나가는지출은80-90만원입니다원금이자매달연체없이잘갚고있습니다결혼후퇴직을하게되어퇴직금이나오는대로갚겠습니다감사합니다</t>
  </si>
  <si>
    <t>5살딸이랑둘이살고있습니다.,생활자금대출부탁합니다.</t>
  </si>
  <si>
    <t>애기가크면서놀이방다니면서돈이많이들어가네여현제직장에2년이상다니고있고요,,성실히상환하겠습니다믿고빌려주시면최선을다하겠습니다</t>
  </si>
  <si>
    <t>급여는세금띠거190정도받습니다,월세22애기놀이방기타경비16기타세금40정도성실히상환하겠습니다.</t>
  </si>
  <si>
    <t>열심히오랜시간잘다니던LG전자MC사업부(협력업체)내에서상사와의불화,시간이지나면서많은감정,서러움을참지못하고그만두고나왔습니다.인생에후회는없지만이일로인해생활이힘들어지고있어서지원하게되었습니다.현재밥값,방세등이필요하기에일용직을다니면서취업준비중에있습니다.</t>
  </si>
  <si>
    <t>2009년도에아무생각없이(철없이)대부업체(웰컴,바로,HK저축)를통해서900만원을대출받았습니다.이자율(48%)의무서움모른체살다가정말힘들게생활하면서2010년도에전액상환하였습니다.현재는2011년도에우리은행에서받은대출500만원(8%)있습니다.이금액은제가현재이전직장을위해원룸보증금으로들어가있습니다.연체없이납입하고있습니다.</t>
  </si>
  <si>
    <t>월새자금을구합니다.</t>
  </si>
  <si>
    <t>현제제직중입니다.시골에서아버지가몸이아프셔서제가모시고살아야되는데현제돈이부족하여이렇게대출을신청하게되었습니다부디도와주세요.</t>
  </si>
  <si>
    <t>현제기존대출이500만원이있습니다.상환계획은매달15일에빠짐없이원금및이자를갚아나갈예정입니다.그리고기간이어느정도지나고나면중도상환을목표로하고있습니다.</t>
  </si>
  <si>
    <t>신용도하락의주범인사금융과현금서비스상환으로신용도를올릴수있도록도움을주세요</t>
  </si>
  <si>
    <t>안녕하세요전올해30살에찜질방매점의운영과학원강사를병행하는이해란입니다.2해전까진신용도가2급일정도로좋았으나금융권대출제도에대하여잘모르는관계로인터넷에흔히들존재하는대부중계업자들을통하여대출을진행하다보니점점신용등급이하락해이젠7등급까지떨어졌네요특히나요즘절친한친구의부탁으로수중에있던금전에빌려주고또원하는물품을카드로대신결제해주는우를범하였네요매달성실히상환하겠다는약속을저버리고연락마져소원해져버린친구의원망보다는친구의남기고간뒷처리가생각처럼쉽지않아서편안하게생각하고인터넷한번클릭으로돈이들오오는일명단박대출또현금서비스등을받았더니신용도도많이떨어졌을뿐만아니라현금서비스를계속받게되는현상이오더라구요이에투자자님들의도움을받아사금융과현금서비스의채무를상환하여신용도를증가시키고남은채무상환에도어려움이없도록도움을요청합니다.</t>
  </si>
  <si>
    <t>먼저저의월소득은학원강사를2군대학원에서다니고있으며4대보험은적용되지아니하며한곳은2년이상재직중이며월급여는125만원다른한곳은재직한달째이며월급여한달40만원4대보험적용안됩니다.또한안산시의공덕시장에위치한찜질방의매점을사업자를내고운영중이며평일5만원이상주말10만원이상의순소득을올리고있습니다.학원강사의월급과찜질방매출(대략150만원선)을합한소득은315만이상의소득이있습니다.기존대출상황은화성시능동에소유한아파트(케이비시세3억4천)에1순위담보대출4.8퍼센트의금리로8000만원이있습니다.신용대출은하나은행에서약900만원을2년이상22만씩원리금균등상환으로성실히납부중이며시티은행에서1500만원을한달50만원씩원리금균등상환으로11개월납부중입니다.하나캐피탈에서900만원을5개월이상매달38만원씩균등상환납부중이며국민카드론을금리10프로정도에400정도여러달납부반도안남았구요하나은행에서추가대출을500받아한달10만원씩균등상환납부중이며현대스위스저축은행에서400만원을매달22만원씩여러달납부중입니다.최근에단기적인카드값(현금서비스때문에)압박으로롯데캐피탈에서350만원대출을받았으며한달15만원씩상환하고있습니다.또사금융인단박대출을200만원받아매달12만원상환중입니다.최근에현금서비스의돌려막기패단을인지하고항상추가대출을해준다고전화하던씨티은행에문의하여현금서비스금액과사금융금액을대환대출하려하였으나자체신용도의하락이걸려실패하여이곳에문을두드립니다.기존신용부채의상환액이한달약213만정도들어가며부모님과의거주로일체의생활비는발생하지않으나한달에차비와용돈으로약80만원정도소비하고있습니다.기존채무상환과제가쓰는돈을제외하고한달약60만원의여유가생기므로44만가량의상환액은연체하지아니하고성실히납부할계획입니다.누군가에게돈을빌리고연체하거나갚지못하면재산을빼앗긴다고들었습니다.어머니께서어렵게마련해주신아파트를연체등의이유로빼앗기고싶지않습니다.단한번의연체없이성실히상환할것을약속드립니다.</t>
  </si>
  <si>
    <t>매장을오픈하는데인테리어비용이부족합니다.도와주세요</t>
  </si>
  <si>
    <t>5월에매장을오픈하게되엇습니다.그런데생각보다인테리어비용이많이나와모자란자금을신청하게되었습니다잘부탁드립니다</t>
  </si>
  <si>
    <t>기대출없음주수입원현재:월250만원매장오픈시400~500만원현지출내역휴대폰20만원생활비100만원</t>
  </si>
  <si>
    <t>안녕하세요..작년6월산재사고로인해입원치료를하다가작년11월말쯤에회사를퇴사하게되었습니다..완쾌되지않은상황이라치료는계속받았구요...2012년2월1일날모든치료가완료되어그때까지도직장을구하지도못하고..치료완료후구직활동을하다가3월에회사에입사를하게되었습니다..2월1일까지는휴업급여로생활을했는데생활비가많이부족해부득이하게월세..통신비등..조심밀리게되었습니다..매달급여를받을수있는상황이라연체없이변제할수있습니다..꼭좀도와주세요..</t>
  </si>
  <si>
    <t>한달에150만원에서200만원이월급여로들어오는상황입니다월세30기타(전기.난방)10그뒤엔돈나가는곳이생활비말고는없습니다..월급날은통상15일인데하루이틀정도밀릴때가있어서결제일을20일로잡았습니다20일날꾸준히연체없이성실히갚아나가겠습니다</t>
  </si>
  <si>
    <t>얼마전대출을알아보다대출사기를당했어요남편한테도말도못하고넘답답했어</t>
  </si>
  <si>
    <t>얼마전집안에일이생겨대출을알아보다가대출사기를당했어요그래서생활비까지날리고나니까넘막막했어여러분의도움을받고자이렇게몇글자씁니다애기셋에다넘답답해요해결하는데요빨라야3개월정도걸리고많이들도와주세요</t>
  </si>
  <si>
    <t>월10만씩34%로연체없이성실히상환하겠습니다현대출이좀많이있긴한데여러분꼭좀부탁드립니다</t>
  </si>
  <si>
    <t>생활비지원</t>
  </si>
  <si>
    <t>안녕하세요!!도움을얻고자이렇게신청하게되었습니다.저는현재개인회생진행중에있으며몇년동안계속꾸준히이자에이자를납부하다보니생활이어렵게됐습니다.그리하여개인회생이라는부분을알게되어신청하게되었으며현재개시결정이이루어진상태이며4/20일부터매달1,219,000원씩60개월납부합니다.위변제금에대해서는익일입급예정이나이달에는보너스가없는달로생활이어려운부분이있네요.이에이렇게생활비명목으로신청하게되었으며개인회생중에이렇게신청하게된부분이염치는없는부분이나저도열심히살아가려고하다보니이렇게신청하게되었습니다.[사용처:동생한테빌린금액100만원및생활비100만원]</t>
  </si>
  <si>
    <t>2011년년봉40,184,000원개인회생금액:1,219,000원*60개월가불금:3,000,000원[작년아버지병원수술비및와이프산부인과치료비목적으로가불신청하여현재잔액임]7~8월경에특별성과금별도지급되므로완납예정입니다.[2011년도380만원정도지급됨]제가개인회생중에있으나이렇게도움요청드립니다.부탁드립니다.</t>
  </si>
  <si>
    <t>수술비문제로인해서신청합니다</t>
  </si>
  <si>
    <t>대출을하게된계기는아버지목디스크때문에왼쪽어깨가많이안좋아져서신청을합니다</t>
  </si>
  <si>
    <t>현재대출은하나도없습니다저는지금spp중공업도장쪽에서일을합니다한달수입은280만원정도입니다.아버지께서수술하시고보험료가들어오는데로전부상환할계획입니다성실히납부약속드립니다.</t>
  </si>
  <si>
    <t>금융상환과생활자금필요로인해대출신청을하게되었습니다.빌려준돈이있는데받는시기가좀늦춰지는바람에현상황이좀어렵게되었습니다.</t>
  </si>
  <si>
    <t>한달에제가나가는대출금액으로나가는금액이52만원정도이고현재총대출금액이5백만원정도됩니다.상환계획:연봉은3500이고다음달부터연봉이더올라갑니다.빌려준돈받을금액이800만원정도됩니다.디자인하는직업이라두달에한번정도알바들어오는데한달에50만원에서그이상벌기도합니다.열심히잘갚겠습니다.</t>
  </si>
  <si>
    <t>성실히상환납부하겠습니다.</t>
  </si>
  <si>
    <t>현재생활자금으로200만원대출이필요합니다.다니던회사를이직하게되어서급하게생활자금이필요해서대출신청을하려고합니다.</t>
  </si>
  <si>
    <t>주수입원:현재직장생활중이고생산직에근무중입니다.매달150만원이상월급을받고있습니다.매월15일에반드시이자꼬박꼬박납부하겠습니다.</t>
  </si>
  <si>
    <t>독립을해서혼자생활하겠다고말씀드리고작년부터나와서오피스텔에서혼자살고있는데요...올3월부터몸이안좋아서검사와치료로병원비지출에신용카드를조금많이사용하는바람에지난달부터월급을모두올인해버려서생활자금이부족합니다...이번달월세와관리비,핸드폰비용등을내야해서신청하게됐습니다..가족들과함께사는집은제오피스텔과바로가까운곳에있구요,집은아버님소유의48평아파트입니다.제가혼자살고싶어서고집부려나와서살게됐었습니다...</t>
  </si>
  <si>
    <t>저축은행에900만원대출이있는데여기에서600만원은사정이있는지인을위해해준거라다달이이자가제통장으로들어오구요...현재연체나그런건없습니다...월나가는이자는방세-(관리비포함)50만원핸드폰비용-10만원선대출이자-15만원</t>
  </si>
  <si>
    <t>정말성실히납부하겠습니다.</t>
  </si>
  <si>
    <t>상환계획우리은행에(13%원금이자260000)연체없이잘상환하고있습니다.핸폰비(스마트폰)이라7만원정도,대출원리금상환26만원(갚을수록이자가할인됨)이곳에서대출이되면36만원정도는상환할수있습니다.낮에는테크노파크벤처공장에서단순벤딩아르바이트로하고있습니다.밤에는자격증공부로독서실다니고있구요..80만원받고있습니다..월급날은매달5일20일이고..두번이렇게나누어서받고있습니다.그래서재직하고있다는것과월급받았다고하는거래명세서드릴수있구요..상환계획우리은행에(13%원금이자260000)연체없이잘상환하고있습니다.핸폰비LTE라7만원정도,대출원리금상환26만원(갚을수록이자가할인됨)이곳에서대출이되면36만원정도는상환할수있습니다.길게는12개월로짧게는6개월단기간에잡아서빨리투자자님의소중한자금을최선으로상환하구요..연체나약속안지키는일은없구요걱정안하게해드릴게요.투자자님의도움의손길부탁드립니다.감사합니다.</t>
  </si>
  <si>
    <t>카드정리하려고합니다.도와주세요</t>
  </si>
  <si>
    <t>작년말에일하던직장이갑자기폐업을하게되었고월급한푼받지못하고직장을잃게되었었습니다.그전에사용하던신용카드가있었고신용카드가생활의악순환을반복하게만드는것같아서신용카드를정리하고체크카드를사용하려고합니다.그러기위해서는카드사용금액을결제를해야하는데부모님께손을벌릴수도없는노릇이여서대출을신청하게되었습니다.</t>
  </si>
  <si>
    <t>웰컴론에서현재300만원대출받아서39%라는고금리로이용중입니다.직장을옮긴지얼마되지않아서캐피탈에서3개월후에정리를도와준다고하여기다리고있구요지금현재병원마취과에서근무중입니다.고정수입은120정도이고월70만원은집에드리고부모님이그돈을쪼개서적금을넣고있는걸로알고있습니다.그리고매달144000원씩웰컴론으로납부하고있고또핸드폰요금7만원보험료교통비..등등나머지는사용중입니다.매달많은돈이라면많은돈이고적은돈이라면적은돈이겠지만저에게는카드값을갚고체크카드를사용해서올바른소비방법을배워나가는게급한것같습니다.</t>
  </si>
  <si>
    <t>도움을받고자합니다</t>
  </si>
  <si>
    <t>안녕하세요저는부산에살고있는올해로33살신체건강한남자입니다.지금다니고있는회사에서5년째일을하고있습니다.집안의사정으로긴급하게도움을받고자합니다.도와주시면원리금균등상환하여납입하는날짜에연체없이입금할것을약속드립니다</t>
  </si>
  <si>
    <t>월급여일은24일이며매달240만원에4대보험적용하여217만원정도본인통장으로수령하고있습니다.기존대츨은아이루리아300만원과최근에아이엔유에서250만원대출받았습니다.매달25일아이루리아15만원과25일아이엔유108000원납입하고있습니다.아이엔유는최근에대출을받아다음달부터납입예정이고연체는없습니다한달의생활비는40만원정도용돈을쓰고있습니다.도와주시면첫거래인만큼원리금균등상환하여납입하는날짜에연체없이입금할것을약속드립니다</t>
  </si>
  <si>
    <t>신용카드정리및생활자금마련</t>
  </si>
  <si>
    <t>현재기간제근로자로약85만원가량의월급을받으며생활하고있습니다.아직미혼이라다행이긴하지만,앞으로결혼하게된다면신용카드가저에게너무나도독인것만같아서신용카드를완전히없애버리고현금이나체크카드사용을해보고자합니다.씀씀이가헤퍼지는느낌도들고...월급날이면빠져나가는내수중에쥐어지는돈을걱정하는게아니라다달이나가는카드값에얽매여생활하는제자신이너무부끄럽고창피하지만이렇게도움을요청하고자합니다.현재100만원한도로해놓은카드값을해결하는게급선무라생각되어...염치불구하고이렇게글을올리게되었습니다.월급이적은걸탓할수많은없겠더라구요...조금이나마더저축도해나가고싶구요...앞으로결혼자금만드는데도그나마도움이되지않을까생각해봅니다</t>
  </si>
  <si>
    <t>성실납부는기본이고필수라생각합니다...가까운사람에게도말하기힘든부분이기에더지켜져야한다고생각을하구요...우선저를믿고빌려주시는분들에대한보답이라생각합니다.현재예상상환의지는이렇습니다.85만원적금약30-40정도들어가고있으며모자라는달은조금덜채우기도합니다.핸드폰비약6-8만원(스마트폰요금너무비싸지만어쩔수없기에ㅜ)롯데캐피탈대출금10월마무리예정(약100여만원남은상태이면25만원씩다달이채워가는중입니다.)그리고나머지는생활비와소액의자유적금금액등이포함되어있구요.대략적으로이런생활을해나가던중신용카드의유혹을못뿌리쳐다달이메꾸고메꾸고하는악순환이반복되곤했답니다.ㅜㅜ도움꼭부탁드려요...신용카드없는생활이저에게유일한희망이될거같아요!!!이금액안에서다시조율하자면적금20-25정도와생활비를조금줄이고다달이갚아나갈생각입니다.적은월급이지만빚처리같은것은잘처리해나가고싶거든요...두서없는글끝까지읽어주셔서감사드립니다</t>
  </si>
  <si>
    <t>안녕하세요4대보험가입법인회사에1년근무중입니다생활자금및금융상환을하려고합니다대출만해주신다면연체없이잘갚겠습니다......</t>
  </si>
  <si>
    <t>기대출은2천정도입니다월상환금액은80만원정도입니다급여는평균2백만원입니다회사는신성교통입니다....</t>
  </si>
  <si>
    <t>정말남의도움안받고베풀고싶은삶을산다는것정말힘든일이네요.</t>
  </si>
  <si>
    <t>그냥임대아파트에서제가버는돈으로생활정도는되는환경에서부모님두분이작년말부터차례로고위험군병환으로인해병원비로상당히많은돈이나가게되었습니다.물론저는일도일이지만그많은돈때매하루하루급하게늙어가게되고생전처음으로제1금융권에대출을시도했지만,신용카드활용도거의없었고,뭐고액의적금담보도없던터라,처음부터바보같이제2금융권에손을대게되었습니다.처음엔300만그다음또300만그다음100만돈이늘어가면서,점점신용도가뚝떨어져더이상대출도안되다보니결국사금융까지접하게되었습니다.허나이자가문제가아닙니다..약4개월동안부모님신경쓰다일도허는둥마는둥하다배려없는거지같은회사에서짤리게되었고,운좋게바로이직이되는바람에꾸역꾸역모은돈으로급한불부터꺼보자고사금융두곳을무리하게갚았던것이오히려저에게더큰재앙이와버렸습니다.지난주말에아버지께서심근경색으로또한번주저않게되고,상환을햇다해도낮은신용도와과다대출로인해이제사금융까지대출도안되는상황에놓이게되었습니다.</t>
  </si>
  <si>
    <t>현재제1금융권500만제2금융권에서700만,그리고사금융권에400만도합1600정도의대출이있습니다.근데여기서또300이필요한이유는그동안병원비에만신경쓰느라,집안환경이말도못할정도로무너져있었습니다.임대아파트다보니집세가2개월밀리체로한달한달갚아나가고,어머니가많은호전을보이다보니전에다니던계약직업무를볼시기가다가오고그전까지추스려볼시간이필요합니다.약2개월정도는월급으로부족한마이너스생활을해야되기때문에이번에300만의대출금으로그두달간계획적이고그동안쌓였던대출금을하나하나해결하기위한다리가되길바라고있습니다.현재재직중인회사는버스광고관리업체이며정규직대리입니다.고정수입은160만기본급과추가로10~15만정도의돈이월급으로들어오고있으며,아마도다음달까지는어머니께서복직하기힘드실것같습니다.총170정도의월급에서핸드폰+식대+교통비가한달에약35만원정도나오며,대출금이자가제2금융한달에13만원사금융두곳이한달에18만씩나옵니다.사금융두곳은원리금균등상환이며제2금융은현재까지이자만내는실정이며지난해12월부터올해2월까지각각대출했으며연체는없었습니다.집세와공과금이약35만원에부모님약값및재활비가한달에25만원정도나갑니다.나머지는거의생활비로나가기는것빼면현제한달에기껏해야20정도가남게됩니다.대출이실현된다면일단어머님께서복직하기까지여유는빠듯하겠지만,상환능력은충분히되기때문에약12개월에서18개월균등상환으로한다면계획적이고올바르게대출상환을할자신은있습니다.</t>
  </si>
  <si>
    <t>재대출신청합니다.기존투자금액상환</t>
  </si>
  <si>
    <t>작년에투자받아단하루연체없이미리입금하며성실히잘갚아나가고있는사람입니다.재대출신청하는목적은여동생이둘째를출산하게되면서산후조리원들어가는데보탬이되고자합니다..하나뿐이없는동생인데첫째출산했을때도움이되지못해삼촌으로써한이되어이번에삼촌노릇해보려합니다.나머지자금은기존에투자받았던금액을상환하고자할려고신청합니다.</t>
  </si>
  <si>
    <t>이제껏한번의연체없이약속날짜보다2~3일전에전용계좌로입금하곤했습니다.작년에투자받을당시일했던곳에서예전에일했던곳으로단하루도쉬지않고이직하여현직장에서근무한지6개월가량되었습니다.월급여는200만원정도이며매월상여금40~50만원가량이들어오고있습니다.</t>
  </si>
  <si>
    <t>성실하고빠른상환약속드립니다.</t>
  </si>
  <si>
    <t>기대출과다로더이상대출불가..핸드폰요금및생활자금</t>
  </si>
  <si>
    <t>이번달6월13일날현재거주하고있는월세방계약만료후고향으로갑니다.월세방보증금오백만원나오구요..날짜와상관없이낙찰된다면이자포함원금즉시상환해드릴생각입니다.열흘만쓰고바로상환해드립니다.믿구빌려주신만큼정확하고확실한채무변제하겠습니다.</t>
  </si>
  <si>
    <t>프로그래머입니다벌금을내려고합니다.</t>
  </si>
  <si>
    <t>전에신용카드한도올려준다는사기꾼을잘못만나서검찰에벌금100만원이있습니다.현재개인회생중이며월27만원씩상환하면됩니다.벌금을내고자합니다.</t>
  </si>
  <si>
    <t>월120만원씩계속받는통장이있습니다.이것으로증명이될지는모르겠으나컴퓨터프로그램을제작해주는댓가로꾸준히받는돈입니다.</t>
  </si>
  <si>
    <t>작년11월말5년다니는회사를퇴사하고집재계약문제와퇴직금도미지급된상황입니다.5월21일에인천소재기업에취업하였습니다.연봉은3500만원입니다.아직입사한지한달도안되는상황이나,4대보험가입되어있습니다.급하게동생병원비가필요합니다.성실히상환할수있습니다.,도움부탁드립니다.</t>
  </si>
  <si>
    <t>매월오일이백칠십정도수령하고있습니다.생활비학자금대출을제외하고150정도가여유돈입니다.충실히상환할자신있습니다.부탁드립니다.</t>
  </si>
  <si>
    <t>신용등급상승을위한카드론대환목적(금액오류로다시신청)</t>
  </si>
  <si>
    <t>4대보험이되는회사로이직을하여채무통합을위해은행을찾아갔더니,신용등급이낮아기존채무를대환할수없다는말을들었습니다.신용평가회사에문의결과카드론을상환하면신용등급이높아질것이라는말을듣고,카드론을상환하기위해대출받고자합니다.(신청금액오류로다시신청합니다.)</t>
  </si>
  <si>
    <t>1.주수입내역-월급여330만원(실입금액약310만원)2.월고정지출내역-기대출상환금액:1,238,618원/월-기대출잔액:우리은행673만원,신한은행740만원씨티케피탈819만원,국민카드417만원,머니옥션62만원-휴대폰요금:53,000원-식대:4만원(회사사내식당2000원/식)3.대출이후상환계획-현재머니옥션에서대환대출받은잔액이약62만원남았는데,다음달이면상환이끝납니다.따라서추가로대출받는다고하여도이로인해상환금이2만원추가되는반면,오히려카드론상환금액이제외되므로월상환금액은약102만원이될것입니다.-카드론상환으로신용등급이상승하여채무통합을할수있다면고금리인씨티캐피탈대출을저금리로바꿀수있어상환금액은80만원이될것입니다.4.기존에머니옥션에서받은대출을22개월동안연체없이상환하고있습니다.또한다른곳에서받은대출도연체없이상환하고있습니다.그러므로연체걱정은하지않으셔도된다고말씀드리고싶습니다.5.앞으로2년안에모든채무를정리하고자합니다.여러분의작은관심이저의미래를바꾸는데커다란도움이될것입니다.부탁드립니다.</t>
  </si>
  <si>
    <t>믿어주시면연체나절대실망시키드리지않겠습니다...꾸벅</t>
  </si>
  <si>
    <t>1-아버님의건강악화로신청하게되었습니다..2-300백만원이신청이된다면250만원정도는병원비로쓰고,나머지는생활안정비로쓰겠습니다</t>
  </si>
  <si>
    <t>1-다른기대출건은한건도없습니다2-직장은물류회사이며4년5개월다녔으며주임으로일하고있습니다급여는매달25일이며주말끼게되면다음월요일이나휴무일다음으로4년동안밀려본적은없습니다월지출내역으로는그동안은대출건이있었으나,아끼고하여서지금은대출건을상환하였는데아버님병환이(고령으로인한올해74세이십니다)악화되어서300백만원정도가필요하게되었습니다지출내역생활비(30만원)핸드폰(10만원)월세(30만원)보험료(10만원)지입료(차량이운수회사소속이라매달내는금액입니다)(11만원)앞으로의계획예전어머니병간호와돌아가신후의저의불찰로대출을많이받었습니다방황하여쓸대없는빚을많이지었섯습니다대출이3000만원정도있었는데,정말아끼고하여서다갚았습니다..3금융은대출가능할거라생각하지만,예전겪어보았던곳이라정말빌리고싶지않습니다...앞으로상환계획은지금소득대비빚은없기때문에연체는절대하지않을자신있고,믿어주시면빠른시일안에꼭완납으로보답하겠습니다</t>
  </si>
  <si>
    <t>다시한번부탁드립니다.성실히갚아나가겠습니다.</t>
  </si>
  <si>
    <t>안녕하세요..머니옥션에서작년9월에여러분들의도움으로대출받아현재까지상환중에있습니다.이자납입이3번정도남았습니다.이자연체는무슨일이있어도안하려고애를썼지만최근회사사정이좋지않아월급이밀리는일이종종있어연체를몇번하였습니다.급여일이7일이고옥션상환일은10일입니다.처음날짜를설정할때도급여일에서여유롭게설정하여연체없이납입중이었는데몇개월정도급여가밀리다보니이자를몇일또는하루연체하게되었습니다.점점회사사정도안정이되어갑니다.제가이번에급하게돈이필요하게되었습니다.저희시어머니께서눈수술을하셨습니다.백내장과녹내장이같이발병을하셨는데....저희가걱정할까봐여태껏말도않하시고혼자병원에다니셨더라구요..그런데.수술시기가늦어져한쪽눈은실명위기까지왔습니다.그래서저번주금요일에수술을하셨습니다.다행이수술은잘되어실명위기는넘기셨는데..문제는병원비였습니다.어머니꺼선여태껏혼자지내시며자식들한테폐한번끼치지않으시며파지를주우셔서근근히생활하셨기에모아놓은돈은생각할수도없습니다.자식들이5명이나되는그중3명이이혼을하여어렵게생활중에있습니다.저또한어려운형편이고자식들이조금씩돈을걷었지만수술비입원비를내기는턱없이부족합니다.내일퇴원을하셔야하지만..현재로선병원비를마련못해퇴원을못할것같습니다.그래서여러분의도움을다시한번정중히부탁드립니다.작년이맘때여러분을도움으로급한불을끄고해결이되었을때세상은아직살만하구나를느꼈습니다.연체가몇번있었기에재대출이될까걱정이됩니다.여러분다시한번소중한투자기다리겠습니다.감사합니다.</t>
  </si>
  <si>
    <t>급여200만원기대출이자39만원교통비10만원통신비15만원보험30만원머니옥션199천원(3번남음)시어머니용돈10만원1,239,000원이고정지출입니다.남편이생활비평균250만원줍니다.생활비-30만원남편명의대출상환50만원교육비-36만원관리비-15만원자동차할부53만원184만원가량고정지출낙찰이된다면변제능력은충분합니다.</t>
  </si>
  <si>
    <t>머니옥션에서이번이마지막대출로확실하게입금하겠습니다.</t>
  </si>
  <si>
    <t>투자자님들께서다시한번기회를주신다면,정확하게입금하고성실히상환하도록하겠습니다.제급여가평균500만원정도됩니다.현재,씨티캐피탈에1400만원,카드대금150만원정도됩니다.이번에머니옥션에서낙찰되면카드대금과씨티일부는상환할예정입니다,씨티는2월에남동생가게정리하고,물품대금등갚아야될부분때문에제명의로다시대출받아서금액이많이큽니다.월소득은500만원중,생활비와카드대금200만원,적금과보험료100만원,현재,머니옥션에납부중인69만원,씨티57만원정도됩니다.마지막기회,투자자님들께서한번더주셨으면합니다.회사근무한지횟수로9년째이구요,이젠남동생가게도다정리해서더이상돈들어갈때는없고,제급여모두상환해서,신용등급올리는것밖에저에게없습니다.투자자님들께입금날짜는정확하게지키면서상환해드리겠습니다.현재,근무하고있는직장도은행은아니지만신용을바탕으로근무하는직장인으로서,투자자님들께확실한상환으로불편함드리지않도록하겠습니다.다시한번큰도움꼭부탁드립니다.</t>
  </si>
  <si>
    <t>사금융대출을대환하고싶습니다꼭열심히상환하겠습니다</t>
  </si>
  <si>
    <t>산와머니360만원,러쉬260만원대환목적입니다</t>
  </si>
  <si>
    <t>현재기능9급공무원으로학교에서근무하고있습니다연봉은현재3500만원정도이며야간에대리운전알바로월100만원정도의수입이있습니다투자해주신다면열심히꼭연체없이상환하도록하겠습니다</t>
  </si>
  <si>
    <t>고금리상환때문에너무힘이드네요</t>
  </si>
  <si>
    <t>현재저는두아이를키우고있는주부랍니다현재사금융쪽이용을하고있는데요다달이이자내는게점점버거워지네요금리가높으니이자만낼려니깐빛은줄지않고이렇게머니옥션에간절히도움청해봅니다</t>
  </si>
  <si>
    <t>현재저는주부이구요신랑이10년넘게법인회사(쉐보레)에재직중입니다제가월급관리하고있구요연봉은4천정도된답니다월수입은270~320사이정도되구요한달이자만70만원정도내고있는실정이라이자는이자되로내고빛은줄지않아서요제가현재신용등급이7등급이고과조회상태라금융권에서대출받기도넘어렵답니다사금융원두군데라도좀줄여보고싶어서이렇게신청해봅니다그리고저도6개월후부터가까운지인이사업을지금준비하고계셔서거기서일하게될계획이랍니다월급도책정이한달에150정도로되었구요그리고현재까지연체된적은한번도없답니다신랑급여도제가관리하고저도직장에나가기로계획되어있으니연체없이좋은거래꼭할수있답니다믿고꼭도와주시면정말너무너무감사하겠습니다</t>
  </si>
  <si>
    <t>보증보험에넘어간미납요금해결</t>
  </si>
  <si>
    <t>철없을때다른사람에게명의를빌려주었는대연체를계속해서보증보험으로넘어갔었습니다.그분이준다고하여계속기다리다가채념하고를반복하다보니어느순간통신불량이라는딱지가뒤에붙어있습니다.그상황에서제가아버지폰을완불개통해드렸는대교통사고로허리를다치시고계속저에게는말하지못하구계속미납을하고계셨나봅니다.큰돈이라바로상환하기가어렵습니다....성실한납입으로보답하겠습니다.</t>
  </si>
  <si>
    <t>학자금대출받은건이번에유예신청을해서2년동안상환유예시켜놓은상태이고달에7만원조금안대게휴대폰요금공과금포함생활비30만원교통비가8만원상환은15만원씩하면넉넉할거라보고조기상환도가능합니다.항후마지막학기3학점만남았기때문에일이년동안은백화점에서사원으로일할생각입니다.</t>
  </si>
  <si>
    <t>아버지병원비및생활자금</t>
  </si>
  <si>
    <t>아버지가현재몸이많이안좋으셔서병원비와생활자금을신청합니다.뇌졸증과뇌에혹이있어수술을할수없어서병원비와생활비가많이들고있어서이렇게글을올립니다.저는현재대우중공업에이번달중순에취업됩니다.그간쇼핑몰사업을하다가이래저래빛만내고현재집안형편이너무어려워서일단아버지병원비를마련해드리고중순에거제도대우중공업에서일하려합니다.제가없는동안어머니도생계형이라몸이안좋으셔서이렇게글을올립니다..도와주세요ㅜ..ㅜ</t>
  </si>
  <si>
    <t>현재타대출회사에서200빌린적있습니다이또한병원비때문에빌렸습니다..ㅜ..ㅜ주수입원은쇼핑몰과프리랜서프로그램관련일을하면서월수입200-300정도벌었는데최근에아버지때문에잠시접고있는상황이구요핸드폰사용료를포함월지출은50만원안팍입니다.프리랜서보다일정한수입을두는게좋을것같아서거제도대우중공업에입사를하게되었고중순부터일을하게될것같습니다.상환은대우중공업에서받는급여에서이자는상관없습니다병원비가급해서그러니까값아나가려합니다..</t>
  </si>
  <si>
    <t>저는기업체,관공서에물건을납품하고있는일을하고있습니다주로홍보물이나기념품등을납품하고있는데기업체에선매달쓰는소모품등도납품하고있습니다그런데이런소모품을납품하다보면고정적으로계속해서돈이들어갑니다결제를받아도2달이상의시간이걸리고다시재주문이들어오면물건을다시매입해서납품하다보니여유자금이부족한저같은작은업체들은돈이고정적으로들어가야되서부담이됩니다그래서머니옥션회원님들의도움을받아투자받은돈으로안정적인고정비용을만들고싶습니다많은투자부탁드립니다.</t>
  </si>
  <si>
    <t>국민은행284,000원농협10만원스타상호저축은행298,000원HK저축은행24만원롯데손해보험9천원금융비용으로93만원씩소요됩니다자영업이지만고정거래처가많아서소득이일정한편이며연말이나행사가많은철에는주문이평균보다많은편입니다상환계획은금융비용93만원에생활비150정도매달소요되고대출목적에말씀드린것처럼고정거래처에들어가는비용조달을하고싶습니다머니옥션두번의투자를받아연체없이100%상환을완료하였습니다어떤일이있어도대출은연체해본적이없는게이번에도믿고투자해주신다면믿음에꼭보답하겠습니다투자부탁드립니다감사합니다.</t>
  </si>
  <si>
    <t>연체상환없이약속지켜서꼭갚겠습니다.도와주세요!</t>
  </si>
  <si>
    <t>생활자금이필요하여대출을신청하게되었습니다.직장을다니고있으며,목돈을마련하여생활자금으로쓰고다달이이자와원금을내면서갚아나가는것이낫겠다는생각으로대출을신청하게되었습니다.목돈을나갈생활자금이필요하였으나,목돈이없어목돈으로조금씩밀린생활비나자금을융통하는것이맞다고생각하였습니다.</t>
  </si>
  <si>
    <t>1.3년정도꾸준히이자와원금을내다가진행하던사업이잘되지않아개인회생을하게되었고,그후에직장을다닌지4개월정도되었습니다.그후에대출을받아본적은없으며,개인회생월35만원씩납부중입니다.2.연봉1900만원정도이며,세금후145만원통장수령중이며,사대보험가입되어있습니다.145만원에개인회생비35만원/핸드폰비10만원/생활자금등등사용하면월에제넉넉한자금은60만원정도됩니다.가족셋이서다직장에다니기때문에생활자금을나눠서내고있습니다.원금+이자밀리지않고낼수있는여유자금이되며,개인회생을하였지만,3~4년정도연체없이모든이자와원금을내면서생활하였습니다.이번에도와주시면,꼭원금+이자끝까지연체없이갚아나가도록하겠습니다.약속꼭지키겠습니다.목돈이급하게필요한지라부탁드립니다.</t>
  </si>
  <si>
    <t>리볼빙중인카드값상환용도</t>
  </si>
  <si>
    <t>현재리볼빙으로매달카드값상환금액이커지고있습니다신용에도좋지않고줄지도않아서카드금액을모두상환하고싶습니다.</t>
  </si>
  <si>
    <t>동양마이너스통장1000월9만이자솔로몬995만월39만상환우리은행690만월28만상환국민은행788월20만상환자동차할부816월16만상환상환금액총113만정도입니다.집에매달30만씩송부카드값이3군데합쳐서60만정도씩지출되고있습니다.생활비도쓰다보니악순환이되는듯합니다.한번에상환을하고24개월신청을하였지만1년안에중도상환예정입니다.</t>
  </si>
  <si>
    <t>연체없이납입하겠습니다.한달동안생활자금이필요해서신청합니다.</t>
  </si>
  <si>
    <t>직장을그만두고다른직장을구하는데3개월정도걸렸습니다.기대출이있습니다.첨에모르고이율이높은대출을받았씁니다.한달동안은카드및이자를납부했지만담부터는힘이들었습니다.일용직도나가고하면서연체없이납입했습니다.지금은새로운직장을구해서다니고있습니다.일한지15일박에되지않아월급이다음달입니다그래서다음달이자와생활자금이필요합니다.다음달까지요청드리는건너무빡빡하게이자를납이하면돈이모이질않아서입니다.다음달까지납이하고여유있게남은돈을모아서대출금도갚고신용관리를해서저금리로상환할려고합니다.부탁드립니다.대출을받은지1년이넘어가지만한번도연체없이꼬박납입했습니다.앞으로관리를좀더신경써서대출금을갚도로하겠습니다.</t>
  </si>
  <si>
    <t>급여170만원3달후부터180만원일을시작한지얼마되지않았지만앞으로성실히일하고납입하겟습니다.</t>
  </si>
  <si>
    <t>부친이병환중에계셔도움을요청드립니다!</t>
  </si>
  <si>
    <t>부친께서중병진단을받으시고병간비용이급하게되어대출신청을하게되었습니다.저희가부친을모시다상황이좋지않으셔서누이집으로뫼게되었습다허나누이가어렵게사셔서병간비용감당이힘드셔서제가부담을하게되었습니다그러다이곳을알게되어신청하게되었습니다도와주신다면열심히상환하겠습니다</t>
  </si>
  <si>
    <t>하나은행신용대출300만원/사금융(아크코리아)300만원이상이본인에기대출건입니다본인은보험설계사일을하고있습니다삼성생명에근무한지6개월되었구요평균급여250만원정도됩니다집사람은피아노학원에근무하고급여는150만원받고있습니다합400만원수입되고요지출은주거월임대료40만원아이들학비100만원생활비,관리비150만원됩니다.월수입(400만원)-지출(300만원)=100만원의여윳자금이있습니다부친병간비용에급하게자금이필요하게되었습니다기회가주어진다면열심히변제해나가겠습니다모든분들의도움을부탁드립니다</t>
  </si>
  <si>
    <t>신용은생명!제발한번만도와주십시요.</t>
  </si>
  <si>
    <t>제게개인적으로돈을빌려주었던지인이매우어려운상황에처하게되어급박히잔금을상환하여야하기에지난7월27일1차대출신청을하였으나유찰되고말았습니다.(연이율27%로1,000만원대출신청을하였으나입찰율72%로유찰)알량한체면이아직도남아있었던지투자자님들의마음에제진정성을전달드리지못하였음에크게후회하고있으며,무엇보다제게투자를하여주셨던많은투자자님들께죄송한마음이앞섭니다.아래는1차대출신청시기재하였던대출목적내역이며,--------------------------------------------------------------2012년7월27일1차대출신청시기재하였던대출목적내역빌려주었던지인의감사한마음에보답은커녕피해는주지말아야하겠다는일념으로어떻게든잔금을마련하려하였으나,일시에1,000만원을마련할방법이없는것이현실입니다.지인에게피해를주지않도록절실한도움을요청드립니다.--------------------------------------------------------------상환잔금을마련하기위해제개인적으로금번여름휴가기간을이용하여(8월1일~5일)아르바이트를통해160만원을마련하는등,자구노력에현재최선을다하고있습니다.또한대출의성사와는별개로저의채무를줄이기위한일환으로토,일정기아르바이트를계획중에있으며,빠르면익주주말부터는이를실현에옮길수있을것으로판단됩니다.신용이생명이라는말이과장이아니라는것을이번일을계기로더욱각인하게되었습니다.지인과의약속조차지키지못하는사람이무엇인들제대로해나갈수있겠습니까?은행권에서신용리스크를줄이기위한일환으로저신용자들을대상으로신용대출을확대하겠다는의지를속속발표하고있으며,이르면10월정도에이를진행할수있으리라판단이되기도하지만,이때는이미지인에게크나큰피해가발생할시점일것입니다.대출을위해캐피탈사에유선문의를하여보았으나,이또한9월이후에나대출이가능하는통보를받은지라아득한심정에여러날잠은커녕식사조차하기힘든상황입니다.지인의고마운은혜에보답은커녕누를끼치지않도록한번만도와주십시요.투자자님들께머리숙여진정으로도움을요청드립니다.1금융권의잣대로보면저의신용리스크는상대적으로크게측정되는것이사실이지만,아래의채무사황과저의상환능력을비교해보시면그리스크가그리크지않다는것을아실수있으실것입니다.무엇보다지인과의약속을지킬수있도록도와주신투자자님들께이유여하를막론하고절대신용으로필히보답하겠습니다.더불어투자자님께급박하게도움을요청하면서도대출이율에대해제잇속만계산한듯하여도와주심에대한고마움의보답이경우에어긋났었습니다.이율이야어찌하든대출이성사되고나보자하는못된심보가아니라,진정도와주신마음에대한고마움의표현으로이해하여주시기를바라며최대이율을적용하여투자자님뜰께도움을호소드립니다.감사합니다.</t>
  </si>
  <si>
    <t>저는직장인으로서작년연말정산소득정산기준6,330만원정도의연봉을받고있으며,금년도임금인상율은4.5%로협상되어금년도말기준예상연봉은6,620만원정도입니다(월급여480만원).인센티브는연봉의5~10%범위에서팀내업무능력에따라차등지급되며,저의금년도인센티브지급비율은8%(500만원정도)로팀내에서우수한실적을보였습니다.내년또한올해의근무성적을바탕으로지급될예정이기에전년도와같은실적이라가정할경우520만원정도의인센티브가예상되기에금년도총연봉액은7,150만원정도로예상하고있습니다.본사는미국시카고에위치하며,전세계32개국지사중한국지사에10년째근무중입니다(솔루션팀부장재직중).현재저의가감없는부채내역은다음과같습니다.1.주택담보대출-농협:1억500만원-상환조건:원리금분할15년상환,년이율6.4%-월상환액:60만원2.신용대출1-신한은행:220만원(마이너스통장)-상환조건:기한없음(마이너스통장),년11%-월상환액:2만원(이자)3.신용대출2-우리은행:대출원금500만원-상환조건:원리금균등3년상환,년10.4%-월상환액:16만원-대출잔액:160만원4.신용대출3-산와머니:대출원금500만원-상환조건:원리금균등3년상환,년39.9%-월상환액:25만원-대출잔액:380만원5.신용대출5-모아저축은행:대출원금500만원-상환조건:원리금균등3년상환,년39.9%-월상환액:25만원-대출잔액:409만원부채상환을위한월별합계액은128만원으로급여의25%정도에해당되며,여기에지인으로부터의개인채무액상환금인50만원을합한총월별채무상환액은178만원으로제급여의35%를차지하고있습니다.제1금융권의대출잔액이미미할뿐아니라,대부업체대출잔액또한월별정기적상환을통해그금액이현저히줄어들고있는상황이며,이미기존에지인에게채무상환을위해월별로50만원씩하고있었던터라이번대출이성사된다하여도추가적인채무상환이발생하는것이아니기에신규리스크는발생하지않을것이확실합니다.더군다나,아내또한직장생활을통하여경제적수입이(월100만원정도)계속발생되고있는지라상환의여력은충분하다말씀드릴수있습니다.이번대출을퉁해고마운배려를하여주었던분에게경제적고통을드리지않게되기를학수고대하고있습니다.위에서말씀드린것과같이리스크없는투자를통해안정적인이익을얻으시기바라며,더불어약속이지켜지는믿을수있는금전거래조성에일조하시기를간곡히부탁드려봅니다.</t>
  </si>
  <si>
    <t>주택구입후잔금때문에신청을합니다..</t>
  </si>
  <si>
    <t>올해7월쯤주택구입후잔금이모자라서신청을하게되었습니다.먼저주택구입계약은마쳤는데천만원정도가모자랍니다..600만원은동생한테부탁을했고나머지잔금400정도가부족해서대출을신청하게되었습니다..잔금을다치러고나면1층은세를줄생각입니다..</t>
  </si>
  <si>
    <t>현재기대출건은머니옥션대출잔금이180만원..신라상호저축은행에200만원정도남아있는상태고이제까지한번도연체한적없이성실하게상환하고있습니다..두건의대출상환으로월43만원지출되고있습니다.현재직장은한국전력공사협력사에서정규직으로전기검침업무를하고있습니다..계약직으로3년간근무를해오다가올해4월부로정규직으로근무를하고있습니다..일년연봉은급여보너스인센티브교통비(현금수령)합해서3200정도되구요..일단주택구입계약이완료되고나면세를놓아서상환을할생각이구요..늦어도내년2월말(회사인센티브랑각종수당)까진충분히상환할수있을것같습니다..</t>
  </si>
  <si>
    <t>성실히상환하겠습니다!!^^</t>
  </si>
  <si>
    <t>150만원대출받은것이있습니다.현재이자만납입하고있는데전체상환하고싶구요.나머지는친정엄마치과치료를하셔야하는데제가보태드리고싶습니다.</t>
  </si>
  <si>
    <t>맞벌이를하고있습니다.저와신랑세금빼고한달수입이370만원정도됩니다.제가현재개인회생중입니다.10개월차지났습니다.연체때문에회생한건아니고시댁에안좋은일이생겨서저희신혼집을내놓고시댁에들어가서살게되어회생신청을하였고둘이열심히같이벌고있습니다.고생많이하신친정엄마에게병원비보태드리고싶습니다.연체없이상환할자신있습니다.잘부탁드리겠습니다.</t>
  </si>
  <si>
    <t>바리스타자격증을따려고합니다.</t>
  </si>
  <si>
    <t>저는지금친형이차린커피전문점에서일하고있습니다.원래는실용음악과를재학하다가점점나태해져가고음악과는거리가점점멀어지는게싫어서대학을그만두고홍대에서길거리공연과밴드생활을하면서그럭저럭입에풀칠만하면서살다가올해4월,친형이커피전문점을차리면서일을도와달라고부탁하여일을하게&amp;#46124;습니다.커피전문점에서일을하다보니재미있고무엇보다적성에맞는것같았습니다.그래서조금전문적으로커피를배우고싶다는생각이들었습니다.그래서여기저기학원을알아보았는데..학원비가너무부담이되었습니다.부모님에게달라고하기에는너무죄송스럽고이제막사업을시작한형에게달라기에도너무미안했습니다.그래서여기저기대출을받을수있는지알아보았는데그동안등급도낮고,핸드폰단말기연체도있었더군요..저는정말연체가있는지도몰랐습니다.그날로바로당장연체금을납부하고대출을받으려&amp;#54720;지만이미연체기록이남아있어서안된다고만하더군요..어엿한바리스타가되고싶은꿈이무너져내리는것같았습니다.저도이제적은나이는아닌데무엇하나제대로이룬게없어서불안합니다.저에게부디바리스타의꿈을이어갈수있게도와주세요</t>
  </si>
  <si>
    <t>기존에대출을알아보려여러군데전화를하다가어느중개업자분이가능하다면서필요한서류를달라고하셔서넘겨드려서러시앤캐쉬에서300대출을받았습니다.금리는36%대이구요그리고나머지500은다른데서받을수있다면서기다려달라고하시더군요그러더니갑자기진행이안된다면서..그러면300도필요없으니다시없던걸로하자고했더니나몰라라하시던군요대출도처음에다가금융거래도해본적이없어서..너무답답했습니다.지금제가형의가계에서한달에150만원을받습니다.그중에서50만원은적금을꼬박넣구있구요지출조절을위해주급으로24만원씩꼬박꼬박받고있습니다.어짜피가계에만매달려있다보니돈을쓸곳도없고핸드폰비는한달에대략10만원이조금안나오고밥은거의가계에서해결하니밥값은들지않습니다.한달에못해도40만원씩은남더군요이돈을모아서학원을다닐까생각도해보았으나그러기에는시간도아깝고해서요만약저에게대출을해주신다면매월10일에월상환액을꼬박꼬박지키겠습니다.어디가서거짓말해본적도없고다만어리숙하다보니..여기저기서많이당하는편입니다.도와주세요</t>
  </si>
  <si>
    <t>아버지의간암치료목적.꼭성실상환으로보답하겠습니다</t>
  </si>
  <si>
    <t>안녕하세요머니옥션투자자님들에게희망을얻어보려고합니다기대출이많은것도아닌데등급이별로좋지않더군요.더이상이곳저곳서류진행을하자니막히는부분도있고4대보험들어간직장에근무하는것도아니라서전화조차끊어버리는경우가허다했습니다.그러다머니옥션을알았고투자자님들이저에게좋은투자를해주신다면정말연체없이매달매달빠짐없이갚겠습니다.현재저는대구에거주하며저녁엔아르바이트로bar에서일하고있고현금수령또는국민은행으로급여를받고있습니다.그리고원천징수에도나왔듯이부업으로50~100정도되는금액을받고있습니다.몇해전부터아버지가아프신관계로집이좀많이휘청되었습니다.환경미화원으로수입은괜찮으셨지만아프신관계로퇴직을하시고퇴직금4천만원도병원비과그동안빚을갚았는데쓰셨다고합니다.그런데아버지간암치료비는계속나가고어머니께서그전에고모한테빌리셨던돈을급하게다시드려야되는상황이라서가족들에게눈치가보이신다고합니다.그래서다시한번투자자님들에게신세를지려고합니다.이번에도투자자님들이투자를해주신다면아버지치료비와어머니가가족들에게보이는눈치를조금덜수있을거같아다시한번도전하려고합니다!부디끝까지잘읽어서저에게한줄기희망을주세요!</t>
  </si>
  <si>
    <t>현재저는산와머니(20)부산솔로몬(14)에대출을받으면서월34만원의이자+원금이나갑니다&lt;주수입&gt;Bar=180~200부업=50~70피팅알바=20~30&lt;고정지출&gt;산와머니=20부산솔로몬14월세=35생활비=30정도부모님생활비=50한번도사치를해본적도없고대학을다닐때도미용실을다닐때도항상투잡을하면서열심히살아왔습니다...만약투자자님들의저에게투자를해주신다면잘갚을자신있습니다.장난으로누군가에게돈을빌려본적이없었습니다지금금융권에남아있는것도대학때학자금대출로빌리고사회생활하면서미용을배우고자선택했던거였습니다.그때는사금융이먼지도모르고티비광고보고나오니무조건좋은건줄만알았습니다.투자자님들이저에게투자를해주신다면아버지가편안하게치료를받으실수있을거같고저에겐정말희망이고의지가많이될것입니다변제일을꼭지킬것이고투자자님들의약속을그어떤것보다먼저지킬자신이있습니다부디꼭검토해보시고믿고맡겨주시면연체되는일꼭없도록하겠습니다부탁드립니다..다시한번저의의지를보시고투자를해주신다면투자자님들에게믿음을드리겠습니다!꼭희망으로돌아왔으면좋겠습니다감사합니다</t>
  </si>
  <si>
    <t>7월말에제할아버지의건강상문제로큰병원비가소요되게되었습니다.지난2달간은제가어찌어찌해결해갔지만이달부터는제자금에문제가생겨급한비용이필요한상태입니다.한번에큰돈을만들수가없어여기저기손을벌리지만약300만원의비용이부족하여이렇게도움을요청하게되었습니다.여러분의도움을필요로하며곡성실납부하겠습니다.`</t>
  </si>
  <si>
    <t>현재8월13일부로새로운회사로이직을하여월2,500,000만원을실수령하고있습니다.사용되는비용으로는생활비용(식대포함):500,000원대출금상환:1,200,000원기타통신비및교통비회사지원약월70만원의여유자금이있습니다.이전에도머니옥션의도움을받고있는데근래7,8월두달을제외하고는연체전력이없습니다.이두달도3일이지나기전에모두상환을완료했습니다.</t>
  </si>
  <si>
    <t>성장제조업회사입니다투자를받고싶습니다</t>
  </si>
  <si>
    <t>회사를조금확장하는과정에서시설자본금이부족합니다투자해주시면성실하게납부하겠습니다</t>
  </si>
  <si>
    <t>수입은한달에5천이상입니다기존대출이이천넘게삼천이하있습니다연체기록없습니다성실납부하고있습니다믿고투자하셔도됩니다</t>
  </si>
  <si>
    <t>돈때문에건강을잃을수는없습니다.</t>
  </si>
  <si>
    <t>병원비가필요합니다.유전이란것이정말있는지...엄마,이모,그리고아직결혼도안한저에게자궁에문제가있다는현상황이믿기싫지만.돈때문에건강을잃을수도있다는지금이상황이더힘이듭니다.도와주시기를부탁드립니다.</t>
  </si>
  <si>
    <t>1.주수입원:독거노인을지원하는단체에서일을하고있습니다.2.주수입금액:직장수입150만원,부업50만원총200만원3.월고정지출:공과금,폰요금,교통비등등포함150만원4.상환계획:지금도빠듯한생활이지만줄일수있는비용은최대한줄이고내가정한상환일보다하루먼저납부는것이지금제가할수있는최선의상환계획입니다.</t>
  </si>
  <si>
    <t>성실납주약속드리며생활자금대출신청합니다</t>
  </si>
  <si>
    <t>35살직장인입니다대학졸업후한번도쉬지않고성실하게일해오다지금은조경회사에서일하고있습니다공사를맏아야만회사가돌아가는데경기가않&amp;#46047;은것도있고일시적인문제와개인사정으로몇달간일을못해서생활자금대출목적으로글올립니다예전에사금융이용과핸드폰명의를빌려줬다가통신료를내지않아신용등급이많이떨어져서대출받기가쉽지만은않네요지금은다완납한상태입니다현재국민은행마이너스통장사용과씨티캐피탈이용하고있는데연체없이이용하고있습니다</t>
  </si>
  <si>
    <t>기존대출은국민은행예금담보300만원마이너스통장월1만원5천원정도국민은행신용450만원마이너스통장월4만원정도씨티캐피탈500만원월21만원다른사금융이나저축은행대출은일절없습니다월소득은180만원정도통장으로꼬박꼬박들어오고요고정지출은핸드폰비10만원대출금26만원생활비및용돈으로50만원정도지출하고있습니다여러분들의투자를받는다해도납부하는데는지장이없으며성실납부약속드립니다추석도다가오는데잘들보내시고요안정적인생활을하게도와수세요</t>
  </si>
  <si>
    <t>대출목적은제가이번에회사를이동하게되면서차를구입할예정입니다.</t>
  </si>
  <si>
    <t>기대출은현재없습니다.기존에있었으나지금은전부상환한상태입니다.매달21일이월급날이며기본170만원에+수당받고있습니다,신용카드사용하고있지않아생활비빼고는고정적으로들어가는돈이없습니다.</t>
  </si>
  <si>
    <t>성실한납부진심으로약속드립니다.</t>
  </si>
  <si>
    <t>영업용차량파손으로인해수리비가많이나와서이렇게대출신청하게되었습니다.</t>
  </si>
  <si>
    <t>기대출은연3프로짜리학자금을빼면저축은행2곳700캐피탈두곳750있구요월에50정도납부하는데크게부담되지않습니다.급여는월250~400정도통장으로수령하고있구요대기업물류센터피씨설치일을하고있습니다.투자할려고들어와보다급해서이렇게글을올리게되었습니다.부모님과함께살고있어서생활비는통신요금제외하고는들어가지않습니다.</t>
  </si>
  <si>
    <t>5년차사업자회전자금유치</t>
  </si>
  <si>
    <t>생활자금이급하게필요합니다믿고빌려주시면잘상환하겠습니다</t>
  </si>
  <si>
    <t>잘갚을자신이있습니다제발믿고빌려주세요부탁드립니다</t>
  </si>
  <si>
    <t>사금융쪽에서대출받은것들을통합하려고합니다</t>
  </si>
  <si>
    <t>우리은행,현대저축은행,hk저축은행,현대캐피탈에1900만원정도신용대출이있고월불입금액은원금+이자포함100만원정도입니다.웰컴론,미즈사랑,원더풀에500만원정도대출이있고월불입금액은원금+이자포함26만원정도있습니다.친정에일이생겨서조금씩받아보니이렇게됐습니다지금은혼자서컴퓨터학원을운영해가면서갚아나가고있는데대출이분산되어있다보니납입관리에신경을쓰려고채무통합을알아봤는데사업자등록을한지1년이안되고현금으로매출이많이발생해서통합이어렵다고해신청하게되었습니다</t>
  </si>
  <si>
    <t>투자자님안녕하세요</t>
  </si>
  <si>
    <t>안녕하세요현재머니옥션에서대출받아서이용중인청년입니다정상상환중에잇습니다투자받길원하는이유는건강상검사받으려는목적과차량수리등생활자금입니다</t>
  </si>
  <si>
    <t>현재머니옥션140만월11만8천원정도납부하고잇습니다리드350~400정도월24만납입하고잇습니다웰컴300정도월22만납입하고잇습니다총월58만원정도원금균등상환으로납부하고잇습니다제직장은횟집에서회썰고잇습니다고정적월수입은170만원입니다통장수령하구잇구요일한지9개월되엇습니다(전대출건에서투자자님들께서도와주셔서일식쪽을배워서회집에서잘배워나가고잇습니다감사드립니다)한달에지출은대출건58만원휴대폰비8만원정도주유및보험및생활비40만원정도입니다합110만원정도입니다이번대출건이성사되어도납입하는것에는지장은없습니다투자자님들께서다시한번도움을주십사부탁드립니다..</t>
  </si>
  <si>
    <t>급전이필요해서요</t>
  </si>
  <si>
    <t>지금당장돈을구할수있는곳도없고제가프리랜서일을하다보디4대보험도없구해서다른곳에서대출이어려웠습니다지금당장급하게컴퓨터프로그램수리를해야하는데돈이없습니다</t>
  </si>
  <si>
    <t>10월10일에가게를판잔금이회수가능하며돈이들어오면바로원금갚을예정입니다</t>
  </si>
  <si>
    <t>신속하게돌려드리겠습니다!</t>
  </si>
  <si>
    <t>-대출을하게된계기현재원룸거주중으로다달이내는월세가아닌년세로계약.(목돈이없었으나월세보다년세가싸기에년세로계약및분할납입을조건으로하였음)임대인의잔금재촉에급히300만원이필요하여대출신청합니다.-대출금의사용용도년세350중잔금인300만원을치르기위함입니다.1.다른대출건이있는경우-기존대출의내역*머니옥션대출(30%,200만원)*농협일반자금대출(4%,1,000만원)-기존대출건월상환내역*60,850/32,890(원리금균등상환)*630,000/97,534(원금균등상환)</t>
  </si>
  <si>
    <t>2.공통-주수입원현재두산인프라코어근무중이며사업병행-주수입금액월급여130만원+418만원-간략한월고정지출내역카드론25,머니옥션10,휴대폰10,생활비245농협대출70(1년에4번)-대출이후의상환계획수입548/지출360월50씩6개월안에상환하려합니다.길게빌리지않겠습니다.어음의만기일이도래하지않아급하게도움을요청드립니다.많은관심부탁드립니다.</t>
  </si>
  <si>
    <t>제품제조자재비일부</t>
  </si>
  <si>
    <t>전기온풍기를만드는회사를운영중에있으며,난방시즌에수요가몰려자재비가일부부족한상황입니다.신용등급은양호한상태였으나,급한대로국민카드론과,3금융을이용해약1200만원정도를차용하고있어더이상추가차용이어려운상황입니다.납품할현장이있어급히제품을만들어야하는상황입니다.</t>
  </si>
  <si>
    <t>실제필요한기간은약1개월이내에수금이완료될것으로예상되며,한번도연체한경험이없으며자재구입자금이조달된다면약속한날짜에차질없이원리금상환을약속드립니다.감사합니다.고정적인월소득은세금공제후400만원이었으나,지난달부터4대보험료를줄이기위하여100만원으로변경신청한상태입니다.근거자료제출가능</t>
  </si>
  <si>
    <t>환승하려합니다부탁드립니다</t>
  </si>
  <si>
    <t>현대캐피탈신용대출2700만원연34.99%2010년12월~현재까지연체없이상환중입니다.대출원금1465만원남은상태이며환승하려합니다.</t>
  </si>
  <si>
    <t>울산에서5톤화물차2대를갖고있으며현대자동차납품을하고있습니다.함께일하는기사는3명이며기사월급,유류비빼면월평균800~900정도의수입이됩니다.그래서캐피탈,은행,카드연체단한번도없습니다.2년전부터월120씩나가던것을80만원으로갈아타는것이니연체걱정은하실필요가없습니다.열심히벌어서성실히상환하겠습니다(__)</t>
  </si>
  <si>
    <t>돈의고민에서벗어나고싶습니다.</t>
  </si>
  <si>
    <t>개인회생중으로3회연체입니다.상환과생활자금으로필요합니다.</t>
  </si>
  <si>
    <t>군부대근무하는공무원이며연봉4500정도월평균340정도실수령295만,근무년수21년.7급.급여일10일.수당20일(평균22만원)매달상환에는전혀문제없음.월평균지출250정도.</t>
  </si>
  <si>
    <t>파트타임을이용하는소규모장사자금</t>
  </si>
  <si>
    <t>현직장은하루건너24시간씩근무하는저임금계약직으로'12/11/1새로2년간의재계약이성립된상태임.비번인날을이용하여,소규모의차량이용한장사를하기위한물품대금.차량은확보된상황이어서,초도물품대금500정도를예상.차량수리비용으로약80이더필요하여600을신청.</t>
  </si>
  <si>
    <t>현직장에서지난2년가까운기간동안비교적좋은평을받으며근무중이며,새로계약한회사와2년간의근무는큰문제가발생하지않은한보장됨.월급여는현재세후176만여원이입금되는데,'13년에는약간의상승을예상하고있음.생활비등으로약100만원정도소비.(딸과처,3식구중딸은중국에서따로회사생활하여,사실상독립상태)지난8년간한마음금융(배드뱅크)상환을월32만원정도씩하였으며,오는12월마감예정이나,지난10월초조기상환하여마감하였음.또한,2년동안월25만원씩의곗돈이11월말송금으로끝나게되어,월80만원정도의여유가생김.장사가잘되지않는다고해도,고정적인월급여로상환은전혀문제가없음.</t>
  </si>
  <si>
    <t>늘그랬듯매달!연체없이성실히갚아나가겠습니다!</t>
  </si>
  <si>
    <t>현재저는프리랜서전문댄스강사로서여러개의자격증취득목적으로대출을받았습니다.남편몰래진행하다보니잘못된선택으로사금융대출을받게되었습니다.현재댄스관련자격증도5개취득하였고5곳의휘트니스에서강사일을하며열심히일하며연체한번없이갚아가고있습니다.(댄스수업비현금수령)재작년엔GX팀장정직원을하다자격증취득으로시간을보내다보니시간강사로수업을나갔었습니다.올해더큰꿈을안고대기업GX정직원채용면접을봐서최종면접까지올랐으나대기업에서정작필요한자격증부족으로떨어지게되었습니다.도움을청한목적은부족한자격증취득으로내년에다시한번대기업GX정직원에도전해보고싶습니다.열심히수업하고열심히도전해서열심히연체없이갚아나가겠습니다!부탁드립니다!노력하겠습니다!</t>
  </si>
  <si>
    <t>1.저축은행900만원남음.사금융1,300만원남음.한달대출갚는금액으로150만원정도나갑니다.2.남편연봉3,300만원.(연구원)댄스수업비(현금수령)월200만원이상..저의수업비는현금수령을하고있어전업주부로표기하였으나.직업은프리랜서입니다.월소득은남편과저의급여를합한금액입니다.</t>
  </si>
  <si>
    <t>익스프레스근무중/확인가능사다리차구입목적</t>
  </si>
  <si>
    <t>현제익스프레스에서일을하고있습니다..사다리차를사려고하는데제가일하는곳이개인사업이라4대보험이안돼고현금수령이라대출이불가능하다고합니다.직장전화해서근무확인가능하구여여지껏대출받은것도연체한번업이잘냈습니다믿으셔도됩니다</t>
  </si>
  <si>
    <t>제가매월30일이월급날입니다월급은200~250정도받구잇는상태구여매월5일날결제가능합니다</t>
  </si>
  <si>
    <t>5년차해외구매대행사업을운영하고있므며주문량이계속늘어회전자금이필요합니다.아시는분이많으시겠으나구매대행사업은해외에서판매하는물품을대신구매하여고객님댁까지보내드리는서비스입니다.현지구매서부터검수,재포장,배송,수입신고,통관등의업무를합니다.배송기간이약12일정도소요되고정식AS가안되는단점이있으나,관부가세면세혜택으로국내가격보다저렴하게구입할수있는장점이있습니다.현재월평균매출3천에서주문량증가로더이상감당이안되어우선일부나마자금유치합니다.최근3~4개월사이환율안정과원화강세로정식수입가대비수입대행가의가격경쟁우위가지속되어수익증가율대비주문증가율이계속증가하여회전자금이부족합니다.현재까지현금보유천만원선을유지해오고있었으나최근계속부족한현상이발생하고있습니다2007년자본금없이부업으로시작하여2009년부터본격적으로시작하여현재국내에오피스텔임대하여CS를운영중이고,미국LA에작은사무실과물류센터를마련하여운영하고있습니다.자체웹사이트엘유엔와이(http://www.luny.co.kr/)를운영중이며3대포털사(네이버지식쇼핑,다음쇼핑하우,네이트쇼핑바스켓)및4대오픈마켓(지마켓,옥션,11번가,인터파크)입점되어있습니다.네이버마일리지,오케이케쉬백,옥션어바웃,다음쇼핑원,네이버체크아웃등제휴중이며최근네이버샵N진행중입니다.소셜커머스쿠팡으로부터프로모션제안건이있으나현재자금사정으로확정짓지못하고있습니다.95%이상카드매출이라정산주기가7일(휴일제외하면10일)이고,오픈마켓은글로벌셀러특성상30일(고객이구매확정한후2영업일)이후에나정산됩니다.하루평균매출150~200만원정도인데오늘200만원주문받으면30일후에현금화됩니다.쉽게생각하면최소200만원이상만보유하고있어도지난달오늘팔린금액만큼오늘입금되니그돈으로오늘주문건의구매자금을확보하면될것으로생각할수있으나,구매대행특성상구매대금은달러진행됩니다.문제는정산대금을달러로송금해야하는데금액과상관없이건당수수료(송금수수료,환전수수료,중개수수료)가발생하는데한화로약8~15만원입니다.매일수수료를지불하고나면남는게없지요.그래서최대한돈을모아서한달에한번만송금할수있도록노력해왔으나,주문량증가로그주기가계속짧아져현재매주혹은일주일에2번까지송금하고있습니다.수수료만한달에40만원이상나가는셈인데이부분만절약해도많은손실을줄일수가있습니다.광고도현재까지집행하던CPA와프로모션건만제외하고는키워드광고등일부집행을중지하여주문량을조절하고있으나주문이계속늘어도무지방법이없습니다.여기다른분들처럼절실하지않을수도있습니다.나름행복한고민이라생각하실수있으나,하루이틀지나니정신적으로상당히힘듭니다.어쩌면지금이저에게는기회일수있다고생각하는데정말놓치고싶지않아이렇게투자자분들께많은참여를부탁드립니다.</t>
  </si>
  <si>
    <t>*상환계획1.기대출저축은행-529만(사업과는전혀관계가없으며아버지소유의부동산임대수익에서상환되는금액)기업은행-133만(전직장퇴사시근로복지공단생활안정자금)2.소득매월순이익-250만~350만낙찰후예상수익-350~450만3.지출머니옥션-54만기업은행-12만나머지생활비를제외한금액은물품구매에재투입.4.상환매달순이익이고정적이지않으나평균250만~350만원이나낙찰시소득이증가할예정으로생활비를제외한나머지비용으로상환할계획.내년2월이후조금이나마목돈이들어올예정이며저축은행상환후신용보증재단을통한대출이가능하여회전자금에추가투입예정.</t>
  </si>
  <si>
    <t>저축은행고금리대출상환</t>
  </si>
  <si>
    <t>생활자금신청합니다...</t>
  </si>
  <si>
    <t>대출을신청한이유는일상생활자금용도이며,사업등기타목적은없습니다.다만지난달에소비가많아이번달생활비가조금모자라이렇게머니옥션에신청하게되었습니다...</t>
  </si>
  <si>
    <t>대출이용건수는1건으로국민은행5백여만원입니다.한번도연체없이현재절반이상상환중입니다.신용카드는과소비를지양하고자기존에사용하다가모두폐기하였습니다.직장은메니지먼트회사소속으로의료기관에현재파견근무중입니다.월급여는140여만원입니다.머니옥션에서대출을받는다면월5만원정도의원리금납입은충분합니다.이전에도머니옥션에서1천2백만원대출을받았습니다.중도에모두완납하였으며.금액이적더라도성심성의껏원리금납입을할것을약속드립니다.-감사합니다^^</t>
  </si>
  <si>
    <t>고금리대출받은돈저금리로환승합니다.</t>
  </si>
  <si>
    <t>1.기대출-리드코드200만원38%-아주캐리탈250만원38%24개월중12개월납입-119머니1200만원24%50개월중5개월납입2.기대출상환내역-월75만원납입3.주수입-4대보험직장가입자-월급180+월보너스60-총240만원4.고정지출내역-월세10(보증금4000천),핸드폰비10,보험료15,용돈30,관리비10,적금20-총85만원5.상환계획-고금리로대출받은리드코프대출을상환할예정입니다.-월80만원정도여유자금으로상환할예정입니다.</t>
  </si>
  <si>
    <t>경제가어렵다보니일시적으로학원수가감소하여어렵게도움을부탁드립니다.겨울에는학원같은경우에광고를해야하는데..자금이모자랍니다.이번겨울운영자금을도와시면큰도움이될것입니다.부탁드립니다.</t>
  </si>
  <si>
    <t>기존대출이있습니다만월700만원정도수강료가들어옵니다.대출금액을상환하는데는큰어려움이없을것입니다.소중한투자분의자산이므로성실히상환하겠습니다.</t>
  </si>
  <si>
    <t>딸이원하는경찰관이되기위해필요한경비충당</t>
  </si>
  <si>
    <t>이혼을하고아이들둘과아버지를모시고살고있는한집안에가장입니다.회사연봉은3500만원정도이며얘들학비와은행에서빌린대출금을갚고나면집안살림이빠듯합니다돈을벌기위해거의매일잔업을하고있는실정입니다.이돈이필요한이유는큰얘가하고싶어하는경찰이되기위해학원도보내고싶고태권도도보내고싶지만너무살림이빠듯하여이곳에신청하게되었습니다.은행귄은내가중개업체를에속아과다조회가걸려이러지도저러지도못하는상황입니다.도와주신다면성실히잘갚아나가게습니다.연체도없고요부탁드리겠습니다.</t>
  </si>
  <si>
    <t>15일날지정해주신계좌로154,157원을매달정해진날짜에보내겠습니다.154,157×24개월=3,699,768원</t>
  </si>
  <si>
    <t>고금리사금융채무통합</t>
  </si>
  <si>
    <t>**전세금때문에잠시동안돈을빌리고자했으나,당시에사대보험이가입이되어있지않아서사금융을이용하겠되었습니다.**대출금으로사금융5군데1500만원을상환하고채무통합코자하며,대출금을잘상환하여가능한빨리1금융,혹은2금융으로채무를통합코자합니다.</t>
  </si>
  <si>
    <t>**기존대출사금융5군데(1500),캐피탈2군데(1200),저축은행(1000)**매월400만원정도의급여를받는데,절반은생활비로사용할예정이며,절반은꾸준히대출금을상환할것입니다.**대기업계열회사에서근무하고있으며(4대보험),기술을보유하고있기에현직장에서만약에짤리는불상사가생겨도직장을구하는것은어렵지않기에월소득은꾸준할것입니다.**우선적으로사금융채무통합이된다면,머니옥션에서대출한금액을최우선으로상환할예정입니다.</t>
  </si>
  <si>
    <t>이사로인한생활자금대출희망합니다.</t>
  </si>
  <si>
    <t>결혼을앞두고갑작스런이사를하게됐습니다.이사는마감을했고잔금을치뤘으나,전에살던곳이아직빠지지못해월세를두배로내야되는상황입니다.더불어현재회사의통폐합으로월급날이기존25일에서10일로변경되면서두달가량을제대로된수입없이지내야되는상황입니다.생활은문제없으나,전의집이사람이들어와야제가내는월세도없어지고그쪽의보증금도입금이되나,상황상현재빠른입주가힘든상태입니다.</t>
  </si>
  <si>
    <t>현재한달수입은대략180만원정도됩니다.또한저뿐만아니라곧배우자가될사람도현재구직활동에있으며,한달내취업예정입니다.현재월세가45만원이고,공과세가핸드폰비용포함두명이대략30만원정도입니다.한달35만원씩의균등상환은충분히여력이있는부분입니다.많은참여부탁드리겠습니다.</t>
  </si>
  <si>
    <t>이사및긴급생활자금이필요해대출신청합니다</t>
  </si>
  <si>
    <t>직장인이며급여일인매월20일꾸준히상환할예정입니다.다른대출은없으며.급여는평균300만이상이며.기타생활비를제외하고도상환할여력은충분합니다</t>
  </si>
  <si>
    <t>와아프몰래빌린지인채무를상환하려고합니다.</t>
  </si>
  <si>
    <t>1.주수입내역-1.급여실수령액500만원(전액와이프관리)2.현장개인수령액월100만원가량2.월고정지출내역-개인용돈등30~80만원가량3.대출이후상환계획-개인용돈50만원정도로줄여서상환계획</t>
  </si>
  <si>
    <t>영업부진으로인해경제적으로생활자금이부족하여서</t>
  </si>
  <si>
    <t>주수입원과부수입원으로분활상환계획수립</t>
  </si>
  <si>
    <t>다시는연체없이잘갚겠습니다..</t>
  </si>
  <si>
    <t>상호저축은행완납과..생활자금입니다..상호저축은행1000만원에서340정도남았습니다...근데한달나가는게..52만원정도되고...1년정도남았습니다..이돈완납하고...생활자금이필요해서신청했습니다..</t>
  </si>
  <si>
    <t>상호저축은행..52만원..솔로몬...10만원..사급융...30만원은행대출2건은둘다..적금있는한도에서대출을받았습니다..은행대출마이너스통장은...신랑이직장을옮기면서..탑차가필요하여..차사기위해서받았습니다..7월말에적금만기라서..마이너스통장으로만들었습니다..한달수입...신랑600만원.제월급70만원(신랑월급은..하루하루착불비를받으며..한달물량에서한건당1700월받으며하루에150개정도합니다...착불비는바로들고오며착불비제하고..한달에100만원정도더들어옵니다..)차기름값...70만원신랑이랑같이일하는직원이있는데..그사람한테..한달에160만원정도줍니다..생활비로휴대폰..유치원비..식비..전기세..수도세..보험료..이렇게해서한달에100만원정도나갑니다..만약이대출이성사되면...상호저축은행건은완납할예정입니다..</t>
  </si>
  <si>
    <t>간절히소망합니다</t>
  </si>
  <si>
    <t>얼마전낙찰되어급한마음에저축은행300만원대출하는바람에과다조회로신용등급이3등급에서5등급으로추락하였습니다.대출이된다면저축은행300만원대환하고나머지는생활자금으로사용하려고합니다.이번에큰애가대학에입학하고둘째가미술관련고등학교에진학하게되어많이힘드네요</t>
  </si>
  <si>
    <t>기존대출은농협마이너스통장2000만원저축은행300만원있습니다.배우자수입은세금공제후400만원정도됩니다.큰애가대학진학하고둘째는특성화고교라기숙사생활을하게됩니다.그러면저도직장을가지려준비하고있습니다.기회를주신다면상환에는큰문제가없습니다기회를주신다면성실히상환하겠습니다.</t>
  </si>
  <si>
    <t>학자금으로대출신청희망</t>
  </si>
  <si>
    <t>이번학기에복학을희망하는데1월까지신청을해야한다고하는데지금개인적으로모아놓은돈에서휴대폰요금이조금밀려잇어서그거상환하고등록금낼려고하면100만원정도가부족해서신청을희망합니다</t>
  </si>
  <si>
    <t>금융사&amp;개인돈&amp;신용카드뭐이런거대출한곳도없습니다대출을처음해보고현재일을하고잇고학교복학후에도저녁에옛날에계속하던당구장아르바이트를하기로되어잇어한달에100~120만원정도는고정적으로수입이있습니다</t>
  </si>
  <si>
    <t>성실상환믿음으로보답</t>
  </si>
  <si>
    <t>작은인테리어사무실을서울에서운영중입니다연말미수금증가로생활자금부족이생겨이렇게도움구해봅니다</t>
  </si>
  <si>
    <t>상환계획:미수금수금시조기상환도가능하며조기상환시남은기간이자도모두내겠습니다기본적으로보유중인주택월세50만원수입중새마을금고담보대출30만원이자납입후나머지20으로상환계획합니다지속적인수입활동은하면서요</t>
  </si>
  <si>
    <t>소액급전,단기사용</t>
  </si>
  <si>
    <t>급한생활자금및카드대금결제용도</t>
  </si>
  <si>
    <t>직장인월평균급여3004대보험가입중도상환수수료무환영</t>
  </si>
  <si>
    <t>대부업상환+가계자금목적입니다.</t>
  </si>
  <si>
    <t>-2013년서른이되는가장입니다.-현재임대아파트에거주중인대1월재계약시110만원정도의상향된보증금을납부해야합니다.그리고배우자명의로받은임대아파트보증금대출건중160만원을상환해야합니다.많은도움부탁드립니다.</t>
  </si>
  <si>
    <t>현직장에서실수령액150~165만원사이수령.-국민은행새희망홀씨115,880원바꿔드림론97,868원-SC은행새희망홀씨115,000원-SC저축햇살론152,954원-우리파이낸셜차량할부금250,000원-바로크레딧월190,000원-산와머니월150,000원현재상환금액1,071,702원배우자월실수령급여140만원가량(대부분생활비로사용)월세20만관리비15만자녀학원비13만그외공과금및생활비50만원.-&gt;총100만원~130만원생활비사용.신용카드1장사용중이나,거의사용안함.</t>
  </si>
  <si>
    <t>제발도와주세요(급해요)</t>
  </si>
  <si>
    <t>저는현재프리랜서로일을하고있습니다.번역일을하고있습니다.제가남편모르게사기를당해서급하게자금을구하고있습니다.제가너무어리석어서...제발도와주세요</t>
  </si>
  <si>
    <t>러시,원더풀스타국민은행,씨티캐피탈을대출이있습니다.금액은육백만원정도남은상태이고,연체는없습니다.잘상환하고있습니다.남편은월급은삼백정도이고저도대략백만원정도입니다.내년1월달부터일반회사에근무하면서프린랜서도같이일을하려고합니다.제발부탁드립니다.연체없이잘상환하겠습니다.</t>
  </si>
  <si>
    <t>대학생성실히납부하겠습니다.도와주세요</t>
  </si>
  <si>
    <t>현재약대진학을위한시험준비로인강비용이100정도필요합니다.방학때는알바를하며공부할것이니때문에생활비는들지않지만개강하고3월부터8월말까지생활비200정도로사용하려고합니다.</t>
  </si>
  <si>
    <t>현재ef론카드100만원이율19%월19000원납부하고있고요.하트캐싱150만원이율39%월45000원납부하고있습니다.현재알바를하고있는데현재방학을해서일주일에4일을공사일잡부일을하고있습니다.한달에128만원현금수령받고있습니다.이제시험준비를하려고1월부턴일주일에2일씩나가려고하고요.8월시험이끝나면일주일에5일씩나가서내년안에갚으려고합니다.도와주세요</t>
  </si>
  <si>
    <t>고금리사금융을환승하고싶어서요</t>
  </si>
  <si>
    <t>지금도다른것연체안하고잘갚고있습니다하지만여러군데나눠진걸한곳으로모아서갚고싶습니다지금까지연체한적도없고요잘갚겠습니다도와주세요</t>
  </si>
  <si>
    <t>남동생이사고치는바람에해결을해주어야해서요성실하게갚아가겠습니다</t>
  </si>
  <si>
    <t>대출을하게된이유를정확하게작성해주세요.남동생이남의차를사고내어서돈이급하게필요해서요대출을받게되면기록도남고해서동생을위해용기를냈습니다그전에는을지생명과학에서건강식품을판매를했구요지금하는일은발가락건강관리사구요평생교육원에서교육도하고발가락교정기도팔고있습니다수입은250에서300정도고요부채는없습니다성실하게갚겠습니다신랑이공무원이라월소득에가정지출은다해결되구요도와주시면성실하게갚겠습니다</t>
  </si>
  <si>
    <t>1.주수입내역-수입이불규칙할시평균금액2.월고정지출내역-기대출상환금액,휴대폰요금,식대,임대료등고정적으로지출하는내역모두기재3.대출이후상환계획-수입대비고정지출내역을제외한금액을예로들어기재</t>
  </si>
  <si>
    <t>현재이직하여정규사무직으로회사에다니고있습니다.그전까진골프회원권영업직으로열심히하였으나결국은빚만늘게되어퇴사하게되었습니다.현재생활비부족으로큰돈이지만대출신청하게되었습니다.</t>
  </si>
  <si>
    <t>1.하나은행430만원이자11%월11만원현대스위스500만원이자10%월22만원러쉬앤캐쉬300만원이자38%월7만원웰컴론550만원이자38%월28만원에비스100만원이자38%월7만원총부채1880만원이자및원금상환월75만원2.주수입원로드앤클리프(주)정규직사원월급여200만원(세전)핸드폰요금본인10만원,생활비80만원,이자및원금상환75만원현재약35만원정도는여유가이자및원금상환을더할여유가있는상태입니다.</t>
  </si>
  <si>
    <t>긴급자금으로대출신청합니다</t>
  </si>
  <si>
    <t>1.대출하게된계기-급하게돈들어가는일이한꺼번에생겨하게되었습니다2.대출용도-평소좋지않던치아가부러지면서치료목적과.-독립된생활시행착오로인한각종공과금들</t>
  </si>
  <si>
    <t>1.다른대출건-웰컴론2.주수입원-직장직장에서대리직급으로있으며,교육관련업무를하고있습니다-주수입금액평균세금제외하고120~130만원정도받고있습니다-간략한월고정금액대략50만원정도.핸드폰,교통비20만원정도기존대출건12만원정도직장내공금및식대10만원안-대출이후상환계획평균120으로월고정금50만원을제외히면평균적으로50~70만원25일기준으로월138000원씩,기한전이나,여유있으면있는데로연체없이상환하겠습니다.</t>
  </si>
  <si>
    <t>세딸의아빠입니다.작은휴대폰판매점을운영하고있습니다.(나라에서받는해택때문에친동생명의로사업자내서운영중입니다)저번달에통신3사영업정지로.매출이거의없었습니다.이번달부터는영업정지가점차하나씩풀리면서장사를하고있는데이번달생활비가힘드네요.5살큰딸과돌지난막내딸그리고임신5개월차막내있습니다.타대출도있지만하루라도연체한적없고,꼬박꼬박잘갚을수있습니다.사업장을내면서캐피탈쪽에기대출이좀있어여러분에게도움을청합니다.연체걱정마시고투자부탁드립니다.</t>
  </si>
  <si>
    <t>씨티캐피탈900만원(월불입금320000원)농협햇살론80만원(월불입금110000원)솔로몬저축은행40만원(월불입금120000원)총천만원정도기대출금있습니다.월수입보통기본지출제외하고200~250만원내외입니다.기본생활비100만원정도사용합니다.</t>
  </si>
  <si>
    <t>여러건의현금서비스와소금액의대출건으로신용등급이많이내려갔습니다.날짜계산도그렇고신용등급향상을위해대출을신청합니다.</t>
  </si>
  <si>
    <t>현대캐피탈1200만원19%월상환50만원아주캐피탈1000만원29%월상환50만원공평저축430만원29%월상환40만원농협은행100만원12%월상환16만원현금서비스120만원24%현재원리금균등상환방식이용중.상장사사무직으로근무중이며월고정수입220만원이며인센티브명절및휴가에걸쳐서연간약400만원.현금서비스비용과농협은행을정리할계획이며나머지비용은카드대금으로사용할계획입니다.</t>
  </si>
  <si>
    <t>저는수원에살고있고31살의직장남성입니다긴급하게생활자금이필요하여이곳가지오게되었습니다지인에게돈을빌렸는데그분이자기도필요하다고하여갚아줄수없겠냐해서이곳에서글을올립니다</t>
  </si>
  <si>
    <t>저는바궈드림론1360연이율10%5년상환월297000햇살론1060연이율11%5년상환월260000현대스위스600연이율39%5년상환월233000우리파이낸셜자동차할부1000연이율28%월537000러시앤캐시300월98000웰컴300178000산와200100000이렇게대출을받고있으며연체없이상환중입니다상환계획은4월에퇴직금중간정산을할것이며그돈이약200만원정도됩니다이것으로중도상환을할것이고남은금액도성실하게상환하겠습니다급여는200만원정도받고있으며직업의특성상투잡이가능하여투잡을알아보고있습니다성실상환을약속합니다도와주십시요.</t>
  </si>
  <si>
    <t>연체없이잘상환할게요.도와주세요</t>
  </si>
  <si>
    <t>재취업한지4개월째라생활비가조금힘드네요.도와주세요ㅠㅠ</t>
  </si>
  <si>
    <t>아이루리아10만원태산5만원웰컴론3만원현대저축은행11만원태강10만원월급여현재까지는120아직신입이라서적지만급여는계속늘어날계획</t>
  </si>
  <si>
    <t>미납없이성실히납입하겠습니다.~</t>
  </si>
  <si>
    <t>출산후1년넘게쉬는동안생활자금부족으로급히신청합니다.</t>
  </si>
  <si>
    <t>현재재직중(6개월월급여120~130)이며+배우자소득(200)기대출은러쉬(10만원)산와(14만원)현대스위스(27만원)농협(10만원)상환중이며현재까지미납없이상환중입니다.출산후소득이없어추가로300만원을신청합니다.현재는소득도있고배우자소득도관리하고있기때문에기대출금도그렇듯이앞으로더여유롭게상환가능합니다.많은분들의도움을부탁드립니다.</t>
  </si>
  <si>
    <t>봄이오는사업준비금으로신청합니다.</t>
  </si>
  <si>
    <t>산양산삼..직판장을하고있으며~박스.포장등등준비할품목들이있어서대출을하게되었습니다</t>
  </si>
  <si>
    <t>기존대출이나빚은하나도없고~가게도아버님건물이어서가게세나차동차세이런거나가는지출이없습니다.봄이되면산양산삼은장사가시작되는시기어서상환하는데전혀지장이없습니다.</t>
  </si>
  <si>
    <t>아버님모시고살투룸빌라보증금대출투자부탁드립니다.</t>
  </si>
  <si>
    <t>안녕하세요.먼저저는안정적인외감법인(정규직2000명)회사정규직으로8년재직한성실한급여소득자입니다.(연봉5500만)어릴적잘못사용한신용카드의연체인해1금융대출은아직까지되질않고있어서급히돈이필요할때2금융빌리게된것이화근이였습니다.투자자분들께서투자하신금액은멀리대구에홀로계신아버님을모시고살조그만투룸빌라보증금이필요해서입니다.</t>
  </si>
  <si>
    <t>먼저머니옥션대출낙찰시깔끔히상환하여투자자여러분에게신용을계속만들어가도록약속드리겠습니다.*직장:외감법인정규직.8년근무.연봉5500만,월실수령액(400만)*지출비용:1.대출상환액123만원2.생활비는사택이므로관리비0원과외식비와통신비정도로50만원사용하고있습니다.3.보험료3만&lt;총수익-총지출&gt;원급여400만원중대출금123만+생활및통신비50만+보험료3만+머니옥션상환액50만하여226만원지출하게되고나머지부분174만은전액다른채무완납을목표로하고있습니다.앞으로약3년간은허리띠졸려매고연체없는금융활동을하여1금융대출을받고채무액전액을상환하는게목적입니다.그러기위해서는투자자여러분의큰도움이절실합니다.꼭도움부탁드립니다.그리고머니옥션투자자분들께안정적인수익이발생할수있도록상환일약속꼭지킬것을약속드리며상환일전입금은필수로하겠습니다.증빙서류는직장급여.재직증명서.명함.원천징수.신분증.등초본등등모두가능합니다투자자여러분건강하시고많은수익내시길기원합니다.이상입니다.수고하십시요.</t>
  </si>
  <si>
    <t>소액대출!!연체없이성실하게상환하겠습니다.</t>
  </si>
  <si>
    <t>최근에엄마께서허리를다치셔서병원비가좀많이들어가게되었습니다.기존에모아둔목돈이있었는데친구에게빌려준뒤아직상환받지못해서부득이하게대출신청합니다.</t>
  </si>
  <si>
    <t>*기대출내역스타저축은행:2,337,000(원리금상환:월182,000/이율39%)현대저축은행:3,091,000(원리금상환:월260,000/이율39%)*주수입원:급여(약2,000,000)*월고정지출내역대출금:442,000통신비:100,000교통비및기타:300,000보험및적금:350,000생활비:500,000*대출이후상환계획:생활비및기타경비를줄여서연체없이꼭상환하도록하겠습니다.</t>
  </si>
  <si>
    <t>친정어머님치료비가필요합니다.</t>
  </si>
  <si>
    <t>저는현재41세직장인이고여성입니다.4년전이혼하고,현재고1아들과살고있습니다.직장재직한지는3년6개월이고,정직원이고4대보험과직장의보들어가고,퇴직금도있습니다.여기는부산이고,친정엄마도인근에혼자살고계십니다.지난12월부터가슴이답답하고통증이느껴지신다고했지만,사소하게듣고넘기다가,급기야지난주에너무큰고통을호소하셔서,대학병원으로가보니심장혈관이막혀서,입원후약물치료와항상제주사치료를병행해야한다는진단이나와서,부리나케입원을하셨습니다.저도박봉이라병원비로쓸여유자금이전혀준비않된상황이고,한장있는신용카드도한도가100만원조금넘는거고,신용등급이좋지않아은행에새희망홀씨도신청이안된다고합니다.검색을해보니이곳을알게되어서이렇게도움요청의글을남깁니다.</t>
  </si>
  <si>
    <t>1.현재예솔저축은행에햇살론1000만원받은게있습니다.2월말에받은것이고,8.3프로이율로월20만원씩상환하고있습니다.햇살론받은용도는신용회복중이었는데,대출을받아서신용회복을조기완납하였습니다.신용회복을조기완납하고,이주뒤에친정어머님의병명을알게되었습니다.이럴줄알았으면신용회복조기완납을뒤로미룰걸그랬습니다.어쨋건지금은신용회복을모두완납해서신용엔이상이없습니다.그러나신용등급은그리높지않습니다.2.상환계획은현재월급여가130만원입니다.그중햇살론대출-20만원/교통비-10만원/공과금-15만원/생활비-40만원/보험료-5만원입니다.총지출이90만원정도이고여윳돈이40만원이남기때문에대출상환에는전혀무리가없습니다.</t>
  </si>
  <si>
    <t>신용회복위원회회원이기에여기말고는....</t>
  </si>
  <si>
    <t>먼저저는신용회복위원회신용회복중인사람입니다.작년직장을구하지못해일을못했던상황때문에....조금조금쌓였던돈의압박이컷기에대출을생각하게되었습니다.대출목적은생활자금입니다.</t>
  </si>
  <si>
    <t>==기존대출껀..==신용회복위원회총96회분중44회납입52회남았습니다.작년말경수입에차질이생겨44회납입에서미납이발생바로재조정에들어갔으며현제8월가지이자23590원을납부신용회복위원회남은금액14423000원이며..월납임금액277357원2013년8월까지는조정기간이라이자만23590원납부합니다.==주수입원==무대설치및렌탈(서비스업태)올초에직장을구하였기에2월12일입사3월12일수습급여100만돌아오는4월12일부터는150만원을월급으로받습니다.(4대보험X)==간략한지출내역==</t>
  </si>
  <si>
    <t>안녕하세요아버지병원비로인한생활비부족으로도움청합니다..</t>
  </si>
  <si>
    <t>안녕하세요빠듯이살고있는상황에서아버지췌장쪽문제로인하여병원비가지출되었습니다...그로인하여생활비부족으로이렇게대출을신청하게되었습니다투자자분들의많은도움바랍니다..부탁드립니다..</t>
  </si>
  <si>
    <t>제일은행11%로300만원17만원상환외환은행12%로1000만원20만원상환제일저축은행11%로1000만원17만원상환두리론39%로300만원이자만8만원상환100만원으로급여가변경되면서인센티브제로바뀌었습니다그부분생각부탁드립니다....성실상환을최우선으로생각하고변제하겟습니다...</t>
  </si>
  <si>
    <t>무조건선결제,연체없는거래약속드립니다.</t>
  </si>
  <si>
    <t>대출목적-직장외작은가게를하나운영하고있는데시설이나외관상너무낡아서조금보수도하고인테리어도하고싶은데햇살론을이용한부분으로금융권에서한도나오기가힘든것같습니다.외관인테리어를위해서소액으로자금이필요하고하여신청하게되었습니다.</t>
  </si>
  <si>
    <t>1.기대출-햇살론1500만원(9.3%/60개월)-씨티캐피탈500만원(29.9%/36개월)-hk저축은행300만원(38%/36개월)2.공통-주수입원:저축은행에서11개월째근무증입니다.-주수입금액:고정수입월급여140만원입니다.-지출내역:부모님과거주하여별도의생활비는들지않고채무상환비용을제외하고적금,용돈등으로이용하고있습니다.-상환계획:월채무상환금액70여만원을제외하고남은금액에서월15만원정도의금액을상환할수있습니다.</t>
  </si>
  <si>
    <t>아버지병원비로인해생활자금이부족합니다.투자부탁드려요</t>
  </si>
  <si>
    <t>안녕하세요.생각치도못한아버지병원비때문에두달연속카드비가펑크가났네요..갑자기아버지께서아프셔서이래저래돈들어갈곳도많았고집안사정이그닥좋지않아서요..열흘연체된카드빚상환하고자이렇게글을올립니다.꼭좀부탁드립니다.</t>
  </si>
  <si>
    <t>기존에현대스위스200,리드코프400만원사용하고있습니다.현대스위스는1년정도사용하였고매달11만원정도납입합니다.리드코프는매달18만원정도납입하고있구요.두곳다연금리39%입니다.월급날짜가매날15일입니다.그런데정산이늦어져그다음날입금되는경우도있으니연체없이상환하기위해20일날상환하도록하겠습니다.매달월급180만원정도수령하니대출금납입에는큰문제가없을것입니다.월카드값이평균40만원정도나가고핸드폰요금으로10만원정도나갑니다.월수입이180만원정도니고정지출금을빼고도한달에100만원가량현금이남습니다.지난두달간은아버지병원비로월급전부를병원비로지출하였으나이번달부터아버지병원비지출은빠졌습니다.연체없이잘상환하겠습니다.투자부탁드려요</t>
  </si>
  <si>
    <t>작년부터남편사업이잘안되서계속생활이어려워서2금융권대출을많이받았더니신용등급이낮아져추가대출도어려운상황이되었습니다.요번에100만원정도필요하게되었는데여러분들의도움이필요합니다.이때까지연체는한번도해본적이없습니다.도움부탁드립니다.</t>
  </si>
  <si>
    <t>이것저것금융비용으로월80만원정도지출하지만급여가170~180정도되기때문에상환하는데어려움없습니다.머니옥션에서도기존에400만원대출받아서170만원정도남아있지만아직한번도연체해본적없이성실상환하고있습니다.</t>
  </si>
  <si>
    <t>차량사고합의금및벌금으로인한대출합니다.</t>
  </si>
  <si>
    <t>-대출계기-&gt;얼마전음주차량사고로인하여합의및벌금납부금액이절실히필요합니다.합의는180만원이고벌금은350만원으로확정되어있는상태입니다.합의금은지인편으로차입하였지만,이번달안으로지인개인사정으로다시상환해야할형편입니다.현재금융권연체는없습니다.다른지인편으로차입을하려했지만얼마구하지못했고,현재결혼예정상태라신용대출을건건히받았는데금융권대출이힘들꺼라는각은행권의말을듣고현재발만동동구르고있고반성하고있습니다.벌금을못내면지명수배가내려진다는말에직장의일도불안해하고있습니다.현재정규직으로열심히</t>
  </si>
  <si>
    <t>1.기대출*국민은행1400만원(33만원상환)*외환은행950만원(17만원상환)*새마을금고570만원(12만원상환)*스타저축은행240만원(18만원상환)#총월상환액(약80만원)-원리금납부-2.수입(월260만원)총연봉3,600만원으로통장수령약250~280수령하고있습니다.월손익에편차가있어기본수령은250정도이고회사이익에따라280까지찍히고있습니다.(평균260만원)3.지출(월70만원)*핸드폰(10만원),식대(20만원),교통비(20만원),관리비외(10만원)기타(10만원)#상환계획은수입(260만원)-지출(대출80만원)+지출(고정비70만원)=90만원중에서약50만원씩상환예정입니다.(중간중간회사인센티브에따라)조기상환도가능합니다.연체없이상환할수있습니다.</t>
  </si>
  <si>
    <t>성실히갚으며빌려주시는분들실망시켜드리지않겠습니다!</t>
  </si>
  <si>
    <t>안녕하세요올해29살인천에서직장생활하고있는민상기라고합니다부족한방보증금과생활자금및건강상의문제로필요한병원비때문에이렇게대출신청을하게되었습니다.열심히땀흘리며일하여성실히갚겠습니다.제글을읽어주시는분들께감사드립니다.</t>
  </si>
  <si>
    <t>기존대출은저축은행300만원한곳있습니다..기존대출건은30만원씩10달분할하여납입하고있구요주수입원은인천남동공단내(주)smt라는휴대폰회사에재직중입니다.주수입금액은월급여150~160만원선에서급여책정되어있고월지출내역은통신비5~6만원선이고현재기숙사생활중임으로기숙사비10만원다른부가적인생활비15만원선입니다.월상환계획은150만급여에고정지출금+지출금최고40만원뺀나머지금액에서충분히열심히상환할것을약속드립니다.열심히일하여성실히갚겠습니다.감사합니다..</t>
  </si>
  <si>
    <t>빨리갚고저도투자자가되고싶습니다.</t>
  </si>
  <si>
    <t>성실히갚겠습니다.그말밖에드릴말씀없습니다.소액이지만실수하지않으려상환기간길게잡았습니다.</t>
  </si>
  <si>
    <t>지금하고있는일은통장수령은아니지만고정적이며,고수익입니다.믿고투자해주시는만큼성실히갚을것을약속드립니다.</t>
  </si>
  <si>
    <t>권고사직으로지금은실업급여을받고있습니다.매달백만원씩..이자는연체없이잘갚도록하겠습니다.5월달부로회사입사전훈령생으로들어갑니다..3달정도는생활자금이필요해서신청합니다.</t>
  </si>
  <si>
    <t>매달원금이자20만원정도로갚다가4~5달후에완납하겠습니다</t>
  </si>
  <si>
    <t>성실상환자부드립니다.믿고도움부탁드려봅니다.꼭연락부탁드립니다.</t>
  </si>
  <si>
    <t>급여일이아직이라급한일처리로인해이렇게신청하게되었습니다.가족분(형님)께서주중에결혼을하게되어조금이나마보탬과도움이되고자이렇게글을남기게되었습니다ㅏ</t>
  </si>
  <si>
    <t>현재사금융네곳이용중이며문제없이성실상환중입니다.남은상환금은합계1,000만원정도상위입니다.직장은성진중공업이라는주식회사입니다.의료보험은미가입이지만급여를통장수령하고있습니다.한달300만원이며연봉은3,600만원입니다.현재대출상환금으로한달65만원정도지출이있습니다.상환은짧게는6개월혹여,길게는12개월가능합니다.도움을주신다면감사히받으며성실상환꼭자신합니다.</t>
  </si>
  <si>
    <t>안녕하세요저는현재대리운전기사로일하고있습니다.생활자금이필요하여대출을알아보았으나소득증빙이되지않는이유로대출이어려워서여기저기검색하던중머니옥션을알게되어신청하게되었습니다.도움주신다면성실히상환해나가겠습니다.</t>
  </si>
  <si>
    <t>대리운전으로월순수익150만원벌고있습니다(일정한금액은아니나150~180사이됩니다)기존대출이있었는데신용회복으로통합하여월25만원상환중이며월세30만원개인보험료+공과금20만원식대등생활비45만원정도월고정지출총90여만원됩니다.고정지출외남게되는돈으로성실히상환해나가겠습니다</t>
  </si>
  <si>
    <t>연구소계약직을하면서하고싶은공부랑생활비목적입니다</t>
  </si>
  <si>
    <t>모아저축은행400매달12600원이자납입세람저축은행550126575원이자납입스마트저축은행30097000원입자납입산와머니300105000원이자납입웰컴론5050000원원금+이자계약직으로받는월150으로매달남는소득으로상환할계획입니다</t>
  </si>
  <si>
    <t>전세여유자금</t>
  </si>
  <si>
    <t>집좀알아볼려고요현대캐피탈에서1400밖에한도가안나오네요좀더필요해서신청합니다</t>
  </si>
  <si>
    <t>다른데알아보니금리만높네요성실상환하겠습니다</t>
  </si>
  <si>
    <t>정확한상환하겠습니다.</t>
  </si>
  <si>
    <t>일을하다.사업을해보려고나왔다가잘안되서취업을준비하며전공관련알바를하고있습니다.그간사업하면서까먹은돈을갚아야해서이렇게신청하게되었습니다.</t>
  </si>
  <si>
    <t>1.아르바이트1,100,000/군이상경정부보조금384,0002.휴대폰요금80,000/식대100,000/교통비정부지원받아서X/기타100,0003.월1,500,000정도벌고위내용처럼사용처도거의없고요.상환은제가국가유공자라정부에서보조금을받습니다.15일에들어와서20일마다정확히엄수하여갚을수있습니다.</t>
  </si>
  <si>
    <t>걷는데힘을보태주세요</t>
  </si>
  <si>
    <t>바에서바텐더로일하던24세청년입니다지난3월중순경사고로발목을크게베였습니다물론지금은느리지만걸어다닐수는있습니다신경,관절,정맥,인대가잘려나가서5월까지걸을수가없었습니다그사이에일을할수가없어서모아놓은돈은병원비와재활치료비로전부빠져나가버리니혼자생활을시작하려니힘이모자랍니다수입이없었으니공과금과집세,통신비용도정말무섭네요사용용도는월세와밀린공과금부터해결하고월급인7월까지생활비용으로사용할예정입니다이번주말부터다시제일을시작하게되었습니다2013년하반기부턴재출발의의미를담아서시작하고싶습니다</t>
  </si>
  <si>
    <t>대출은받아본적없습니다월급은형식상120이지만주나일마다월급에서현금으로받아서사용했고직업특성상월급보단팁으로생활을해왔습니다통장거래내역이없기에소득증빙이되지않아다른대출은불가능하답니다.다른가게에서일을시작하느라가불은입에도못담겠습니다.지출은집세,통신비포함월60정도사용합니다성실하게잘해드릴수있습니다</t>
  </si>
  <si>
    <t>성실하게착실하게상환하겠습니다.</t>
  </si>
  <si>
    <t>현재대출현대캐피탈차량할부200만원,웰컴론100만원현대캐피탈10만원웰컴론10만원이렇게납부하고있습니다.퀵서비스를하고있는29세청년입니다.하루에꾸준히7~13만원사이꾸준히벌고있습니다.퀵서비스로현재사정이안좋아서300만원정도가급하게필요합니다.일용직이라서은행쪽같은곳은대출이되질않네요,,부탁드립니다</t>
  </si>
  <si>
    <t>현대캐피탈200만원웰컴론100만원현대캐피탈10만원웰컴론10만원현재이곳에서300만원을빌리게된다면,30만원씩12개월원리금균등상환이네요그러면30+10+1050만원씩한달에꾸준히성실하게잘갚겠습니다.</t>
  </si>
  <si>
    <t>도와주세요약속합니다</t>
  </si>
  <si>
    <t>생활금과수술비로저축및사금융1500정도있습니다23살이구요당시무직으로받앗엇구요이번에좋은회사입사하게되엇습니다월170정도벌고잇구요몇개월뒤햇살론으로대환할겁니다현재생활하는데잇어가장이라이제안정된곳을구햇으며이제시작해보려합니다힘든인생바꿔보고싶습니다약속지켜드릴수잇습니다도와주세요...!</t>
  </si>
  <si>
    <t>매달이자및원금상환하며햇살론으로대환할것입니다대환후의저금리대환신청하며원금과이자매달입금할것입니다</t>
  </si>
  <si>
    <t>아버지병환으로인해생활자금으로단기간에자금이좀소요되고있습니다.현재안정된직장에서안정적인수입이보장되는만큼이번고비만넘기면안정화될것이니믿고투자해주세요.</t>
  </si>
  <si>
    <t>1.다른대출내역(1)기존대출내역-산와머니300만원-리드코프400만원-원더풀론500만원*총1200만원(2)기존대출월상환액-산와머니30만원-리드코프25만원-원더풀론30만원*총85만원2.상환계획(1)주수입원:코스닥상장사마케팅팀장으로재직중(월고정급여)(2)주수입내역:월280만원(연봉3400만원+휴일근무수당)(3)월고정지출내역-대부업체상환금:85만원-개인생활비(식비,교통비,통신비등):50만원-가계긴급자금:70만원*고정비가200정도나가서여유자금으로80만원정도있습니다.(4)대출이후의상환계획-기존대출:바꿔드림론들으로대환대출후지속상환-머니옥션:성실상환</t>
  </si>
  <si>
    <t>성실하게잘갚겠습니다!도와주세요</t>
  </si>
  <si>
    <t>저번달에카드랑통장분실하여월급을친한동생통장으로수령했었는데친한동생이제월급을가지고잠수하는바람에제생활자금이필요하게돼서이렇게신청합니다</t>
  </si>
  <si>
    <t>비록정규직은아니지만상장회사에서3년근무중입니다제가받는월급은비수기성수기로분류됩니다비수기:4월부터9월까지&gt;&gt;170만원성수기:10월부터3월까지&gt;200만원입니다여기서제핸드폰요금15만원정도러쉬에캐쉬에대출&gt;&gt;원금리상환으로16만원빠지고있습니다차량유지비는회사에서매월지급해주고있습니다월급날이17일이라이자는원금을성실하게갚을수있습니다</t>
  </si>
  <si>
    <t>급히필요하여올립니다</t>
  </si>
  <si>
    <t>카드론과고금리대출을사용한바있어급히다른용도로생활자금이필요하여머니옥션이라는곳이있다는걸알게되어이렇게신청하게되었습니다지금사용하고있는고금리대출도상환하고필요한자금도융통하고싶어이렇게신청을합니다절대연체하는일은없을것입니다</t>
  </si>
  <si>
    <t>기존대출은햇살론과새희망홀씨대출이있고요전부1금융권입니다대부업한군데있구요모두성실히상환중이구요한달에약90만원정도상환중입니다직장은지자체에서무기계약직으로주정차단속요원으로일하고있구요연봉은작년대비원천징수에나온금액은3450만원정도됩니다월지출내역은부채상환비용과생활자금으로150만원정도사용중이구요대출시상환할수있는능력은충분히됩니다믿고투자해주십시요감사합니다</t>
  </si>
  <si>
    <t>갑자기병원비가필요합니다.</t>
  </si>
  <si>
    <t>병원비.</t>
  </si>
  <si>
    <t>1.주수입내역-월급2.월고정지출내역-대출상환,보험,통신비3.대출이후상환계획-병원비납부후보험금수령후상환</t>
  </si>
  <si>
    <t>서류를못내서다시신청합니다투자하신분들다시부탁드립니다</t>
  </si>
  <si>
    <t>개인생활비로쓰려고합니다성실하게상환하겠습니다</t>
  </si>
  <si>
    <t>월급여평균300에서350만원정도받습니다열심히상환하겠습니다</t>
  </si>
  <si>
    <t>급여연체로대출신청합니다~믿고투자해주세요!</t>
  </si>
  <si>
    <t>새로운직장에입사한지일주일정도밖에되지않아서대출이힘들고전직장은오늘내일하며밀린급여를주지않고계속미루고있습니다.2달급여가체납되서아직까지못받고있어서생활도어렵고카드연체나기존대출이자연체가이틀밖에남지않아서머니옥션에희망을걸고대출신청을합니다.</t>
  </si>
  <si>
    <t>기존대출은현대캐피탈:180만원현대스위스저축은행:220만원키움저축은행:800만원롯데캐피탈:88만원현금서비스:120만원총1400만원정도됩니다.1,2년동안거래하면서한번의연체도없이성실히상환하고있습니다.지금직장은유통업종이고사무직에서근무하고있습니다.연봉은3000만원입니다.아직입사한지몇일안되서그렇지상환능력은충분합니다.그리고기존대출도잘상환해왔기때문에상환걱정은하지않으셔도됩니다.</t>
  </si>
  <si>
    <t>사용후바로매달5일에입급해드리겠습니다.</t>
  </si>
  <si>
    <t>대부업상환할려고합니다.</t>
  </si>
  <si>
    <t>대부업4곳을이용중인데금액이많지않아서갚아버리고통합할려고합니다..</t>
  </si>
  <si>
    <t>산와머니90만월12만원캐싱180만월12만리드코프100만월12만러시앤캐시400만월11만(이자만)현대캐피탈200만월27만모아저축은행180만월18만총지출은92만에생활비30만월세35만정도의지출이있습니다.직장은도소매업에종사하고있으며일한지는3년9개월정도했고,월급은매달200만원씩1년에한번연봉협상을하고따로20만원씩적금을매달회사에서넣어주고있습니다,대출이가능하다면연체없이성실이잘상환하겠습니다.</t>
  </si>
  <si>
    <t>성실히갚겠습니다~</t>
  </si>
  <si>
    <t>급한맘에머니옥션문을두둘입니다~지인에게빌린돈을급히갚아야하는상황이생겼어요~전같은회사에12년쯤근무를했습니다~대출이된다면성실히갚겠습니다~</t>
  </si>
  <si>
    <t>월급여가300만원쯤되니월급들어오는대로바로바로성실히갚겠습니다~제가우리은행과신협에각각1500,500만원의대출이있습니다지금은우리은행껀갚고있는중이라천만원쯤남아있어요~바로와아크에서도각각200만원씩대출이있네여~이것도연체없이성실히갚고있는중입니다~급합니다~꼭대출이됐으면합니다!!</t>
  </si>
  <si>
    <t>큰아이의교육자금</t>
  </si>
  <si>
    <t>아이셋이있습니다그중어서큰아이가태권도선수로중학생임니다담다하고그다음달에지방에서열리는대회가많아서대회기간중필요한경비가급히필요하여신청하게돼었습니다아이의미래를위해좀도와주세요부탁드립니다</t>
  </si>
  <si>
    <t>웰컴론39%122000원머니라이프39%100000원애니원론39%100000원리드코프39%100000원입니다수입은제월금한달에80만원생계비로50만원아이아빠월급200만원정도입니다이제까지대출기간동안한번도기간을넘겨서납입한적은없습니다월급을받으면일순위로납입하겠습니다</t>
  </si>
  <si>
    <t>부모님병원비로대출부탁드립니다.</t>
  </si>
  <si>
    <t>아버님이시장에서노점상을하시는데근래무리를하시다가허리를다치셔서수술을해야할것같다네요..ㅜ가진금액으로는부족할것같아이렇게머니옥션회원님들에게부탁드립니다.</t>
  </si>
  <si>
    <t>현재기대출정부학자금800만원(월3만원)캠코500만원(월20만)w저축은행1200만(월40만)산와머니250만(월16만)하트캐싱250만(월9만)</t>
  </si>
  <si>
    <t>상환은꼭합니다.</t>
  </si>
  <si>
    <t>지방행정7급공무원으로근무중입니다.머니옥션통해그동안5차례도움을받고고800백만원도상환일을잘못정해서늦게납부하긴했지만중도상환하지않겠다는약속지켜서이제1회만남은상황입니다.믿고도와주시면감사하겠습니다.</t>
  </si>
  <si>
    <t>신협:31,000천원현대스위스:2,800천원공무원퇴직금담보대출:11,400천원월금융상환비용120만원내고도충분히상환가능합니다.</t>
  </si>
  <si>
    <t>안녕하십니까34살직장인입니다대출목적은지인에게서빌린돈이있어서갚아야하기에이렇게글을적게되었습니다2년전스포츠토토에빠져여기저기대출을받고지인들에게도돈을빌리다고어려운상황까지가고이제는토토를그만하고도박중독상담을받으면서살아가고있습니다2년전에캐피탈과사금융등대출들은해결을하여현재는없습니다은행권에250남았습니다그리고지인들에게빌린돈은급한거부터갚고지인들이라서나중에여유되면갚아라기에여유가있었습니다하지만마지막남은지인의돈이250가량있는데그분이급하게필요하셔서이렇게도움을요청하게되엇습니다</t>
  </si>
  <si>
    <t>제가현재직장에서받는급여는월130만원에실수령액124만원정도입니다보너스는1년에300%입니다그중에서60만원은전에일을해결하면서빌린부모님에게생활비와같이드리고있습니다그리고은행빚을갚는데앞으로10정도들어갈것같습니다나머지통신비5만원교통비5만원정도기타잡비10만원정도하면나머지금액으로상환할수있을것같습니다도움주신다면앞으로열심히생활하면서상환할수있도록노력하겠습니다감사합니다</t>
  </si>
  <si>
    <t>취업을했는대생활자금이부족합니다.</t>
  </si>
  <si>
    <t>2월까지일반직장을다니다요식업을해보고싶어서국가에서제공해주는내일배움카드로요식업학원에서주방일을배우면서저녁에는당일지급해주는택배물류센타에서일을하다가학원을수료한후주방장으로취업이됐고8월6일부터근무하게됐습니다.그런데다음달급여일전까지필요한생활자금이없어서이렇게대출을받으려고합니다.급여일은10일이고180만원에4대보험가입됐습니다.</t>
  </si>
  <si>
    <t>기대출은신한은행에서2013년1월14일에700만원을대출받아서단한번의연체도없이상환해나가고있습니다.현재잔액은630만원남았고연이율은9%로입니다.직장은성남시분당구야탑동에있는칠성포차라는프렌차이즈업체직영점입니다.근무내용은주방장이고월수입액은180만원입니다.핸드폰+인터넷료+tv수신료전부해서월15~20만원정도지출이있고임대료는성남시분당구야탑동에있는1억2천만원전세로거주하고있어서임대료는없습니다.다른고정지출은위에말씀드렸던대출이자+원금18만원이전부입니다.그래서고정지출은35만원정도뿐이안됩니다.급여가180만원이니145만원정도의여유가있습니다.</t>
  </si>
  <si>
    <t>병원비목돈이필요합니다</t>
  </si>
  <si>
    <t>치아가마니안좋아져서치료목적으로대출신청합니다</t>
  </si>
  <si>
    <t>빵공장생산직근무하고있고월150~200만원을통장으로받고정직원1년2개월째제직중이며대출금60만원휴대폰10만원고정으로나가고회사기숙사생활해서나머지지출은없고4대보험가입되어있고중도상환도할수있습니다믿고부탁드리겠습니다</t>
  </si>
  <si>
    <t>아버지병원비가부족합니다</t>
  </si>
  <si>
    <t>병원비가정말부족합니다아버지가눈이갑자기안보이셔서꼭필요합니다..제월급가지고택도없네요ㅠㅠ</t>
  </si>
  <si>
    <t>다른대출은없습니다.직장에서사이트광고업무하고잇구요보통인센티브제라200이상은받고잇습니다핸드폰사용료10만원미만식대는거의없구여임대료도없구요..</t>
  </si>
  <si>
    <t>꼭좀도와주세요.</t>
  </si>
  <si>
    <t>성실하게갚겠습니다..도와주세요..</t>
  </si>
  <si>
    <t>안녕하세요..저는경기도일산에거주중인직장입니다.제가급하게병원수술비와생활자금이필요해서이곳에신청합니다.다음주중에수술예정입니다..갑자기수술비와생활비가조금부족하여..신청합니다.성실하게갚겠습니다...도와주세요....</t>
  </si>
  <si>
    <t>월급은고정적으로170만원입니다.나머지수익은현금으로조금씩수익이있습니다.현재대출건수없고몇전에있는대출금액다갚았습니다.현재연체도없습니다..월급170만원110만원은시골에계신어머니께서쓰시고..나머지60만원정도가지고제가생활비로사용합니다.관리비약10만원이내가스비2만원이내핸드폰요금5만원이내나머지금액으로장보기..등등기타생활비로사용하고있습니다.</t>
  </si>
  <si>
    <t>연체없는성실한상환하겠습니다.</t>
  </si>
  <si>
    <t>조부모님과함께살고있습니다.그래서연휴에시골을내려가는일없었습니다.그러다초등학교졸업후한번도찾아뵙지못한외조부모님께서건강악화로인해이상한말씀을자주하신다는말을듣고부모님과함께부산에가기로했습니다.병원비는제가어떻게할수없는돈이기에포기했지만10년넘게찾아뵙지못한게죄송스러워서조금이라도생활비겸용돈을드리고싶어서이렇게대출을신청하게되었습니다.</t>
  </si>
  <si>
    <t>대출현황-우리은행마이너스통장450만원/이자3~4만원-친애저축신용대출450만원/이자16~17만원-우리파이넨셜자동차할부1000만원/이자37만원-웰컴200만원/이자20만원매월이자총납입액:78만원.보험/연금-암보험:7만원-실손:18만원-연금:20만원매원보험/연금총액:45만원.월급으로220만원+a를받고있습니다.여자친구가관리를하고용돈으로40만원을사용합니다.유류비와통신비를제외하면실상18만원에서20만원을용돈으로합니다.그외남은잔액은여자친구가관리해주고있습니다.충분히상환할수있는이자율과금액입니다.성실히상환을약속드리겠습니다.</t>
  </si>
  <si>
    <t>처제가다음주에결혼을하는데형부로써도와줄길이없어서막막하네요도와주십시오</t>
  </si>
  <si>
    <t>1.주수입내역-세후280만원2.월고정지출내역-채무이자-70만원가족생활비-50만원3.대출이후상환계획-110만원에서충분히원리금변제가능함</t>
  </si>
  <si>
    <t>어머님과함께생활하고있는데이사를하려고합니다.전세금이부족해서대출을알아보고있습니다.일부는마련하였고나머지금액구하고있습니다.</t>
  </si>
  <si>
    <t>월급여250만원(세후)중기대출50만원정도상환중입니다.실직적인상환에크게부담은없으며,내년1월에는전체대출금중일부(50%)상환예정입니다.</t>
  </si>
  <si>
    <t>고소득저신용.다시한번머니옥션에도움을요청합니다.</t>
  </si>
  <si>
    <t>안녕하세요.소득이적지않아서햇살론같은혜택두어렵고,갑자기부모님병원비문제가생겨서다시머니옥션에도움을요청합니다.기존에12개월균등상환으로머니옥션의도움을받아서,현재2달남았으며잘상환하고있습니다.부탁드리겠습니다.</t>
  </si>
  <si>
    <t>-기존대출-우리은행:상가담보대출(5천만원)(월상환금25만원)씨티캐피탈:700만원(월상환금40만원)삼성카드론:310만원(월상환금60만원)공평저축은행:400만원(월상환금20만원)스타저축은행:300만원(월상환금10만원)농협캐피탈:800만원(월상환금20만원)머니옥션:40만원(월상환금19만원)현금서비스:400만원</t>
  </si>
  <si>
    <t>대출을하게된이유를정확하게에성해주세요.생활자금이부족합니다이번달가족병원비관계로목돈이들어갔읍니다</t>
  </si>
  <si>
    <t>1.주수입내역-6년째직장근무중으로정규직이고수입도일정합니다2.월고정지출내역-220만원3.대출이후상환계획-월400수입에고정지출220제하면180만원이므로상환충분이가능합니다</t>
  </si>
  <si>
    <t>자금상환계획</t>
  </si>
  <si>
    <t>매출이늘어상품구매를할목적</t>
  </si>
  <si>
    <t>1.주수입내역-상품매출평균약5백~6백2.월고정지출내역-기대출금액상환150만원,휴대폰요금약100,000원,임대료340,000원,식대100,000원3.대출이후상환계획-수입5,000,000고정지출1,500,000원대출은원리금상환계획</t>
  </si>
  <si>
    <t>월말이라지출이많았는데,급여일을앞두고급하게생활자금이필요해서요..</t>
  </si>
  <si>
    <t>1.주수입내역-급여월220만원통장수령2.월고정지출내역-기대출상환금액45만원/15만원/휴대폰요금-회사지원/카드리볼빙사용으로월약120만원3.대출이후상환계획-월상환하면서명절보너스수령시일시상환오랜기간금융거래하면서연체된적단하루도,단한번도없습니다.</t>
  </si>
  <si>
    <t>성실납부하겠습니다.</t>
  </si>
  <si>
    <t>대부업대출을상환하고자합니다.</t>
  </si>
  <si>
    <t>급하게생활자금이필요하게되었습니다.</t>
  </si>
  <si>
    <t>재신청합니다.잘부탁드립니다</t>
  </si>
  <si>
    <t>입찰해주셨던분들께감사드리면재입찰부탁드립니다.보증금때문에이렇게신청합니다.필요한보증금은200만원입니다.저는7월31일이후로퇴사한상태입니다.그리고9월3일전직장보다낳은곳으로새로출근하게되었습니다.그러니요번달은수입이없습니다.하지만여유돈으로100만원정도있으며생활에는지장이없습니다.월소득이120이였으며(9월3일이후월소득150예상)생활비로80만원정도들어갑니다.매달40만원정도는여유돈이라대출상환에는전혀문제가없습니다.3개월후에조기상환을하려하였으나상담원께서투자자입장에서는손해라하시며꼭조기상환을원하시면연락달라하셨습니다.하지만투자를받더라도조기상환보다는원칙을따르기로했습니다.12개월원금분활상환을하더라고저에게는큰손해는아니라생각합니다.보시다시피신용등급도좋은편이며대출이력,채무관계도없습니다.갑작스레집주인이보증금을올려달라하여신청을합니다.투자자분들잘부탁드립니다.</t>
  </si>
  <si>
    <t>안녕하세요.저는올해33살남자로계약직으로현재고등학교에서국어를가르치고있는교사입니다.150만원정도가필요해서여기저기대출업체및중계업체를알아봤는데기대출이많아모두승인이나지않고조회수만늘어나고신용등급은뚝떨어지게되었습니다.좀더일찍여기를알았다면얼마나좋았을까요?대출금용도는현재사금융을사용중이지만그거상환하려고하는건아닙니다.제수입으로충분히가능합니다.다만조금이라도빨리갚아버리고자제가밤에따로부업을하려고합니다.대리운전을하려고하는데그거하려면PDA가있어야된다고해서그거구입및대리운전보험료로쓰려고하고친한친구에게내년에갚기로하고빌린돈이100만원있는데친구아버지가교통사고를당해친구가당장돈이필요하게되어어쩔수없이돌려줘야하는상황이라그렇습니다.현재본가를나와혼자살고있으며부채는국민은행에담보대출1500만원(2009년까지는이자만7만5천원씩상환),사금융에서1200만원(이자및원금월77만원상환)쓰고있습니다.수입으로는교원13호봉월급여4대보험및세금,식비제외하고200만원정도에보충수업비따로60만원정도됩니다.(계약직교사이지만정식교사와호봉대비급여차이는없습니다.)대리운전알바까지합하면최소월300만원이예상되며월지출액은은행대출상환액7만5천원,사금융대출상환액77만원,월세및관리비27만원,부모님용돈20만원,신용카드대금15만원(예전에사용했던거분할로15만원씩앞으로7개월내야합니다.),인터넷및전기요금휴대폰요금12만원,생활비및기타용돈10만원(집과직장거리가몇백미터로걸어서출퇴근하며식사는학교급식으로해결하므로교통비,식비는거의들어갈일없습니다.)그리고여기서대출되면15만원이렇게총예상지출이174만원정도될것이며나머지는120만원가량은대부업에서쓴거상환할예정입니다.투자하시는분들은모두자선사업가가아니라이윤을남기기위해하는것이기에어떤사람에게투자할지신중히생각하신다는거잘알고있습니다.보시다시피제신용등급과점수는매우낮습니다.대출받기위해했던무분별한신용조회가이렇게될줄은몰랐네요.그리고6월에제가쉬고있을때카드연체한적도있습니다(현재는연체가하나도없습니다.)하지만지금은적지않은수입이있기에연체는절대하지않은것이며항상감사하는마음으로제날짜에상환하겠습니다.그리고필요하다면투자하신분들에게일일이쪽지로제연락처및제가다니는학교이름을알려드릴수있으며150만원전액투자하신분이나(그럴가능성은거의없겠죠?^^)아니면70만원이상이라도투자해주신분이있다면,그리고그분이수도권에사신다면찾아뵙고소주한잔대접하겠습니다.긴글읽어주셔서감사합니다.저에게투자해주시는분들의번창을빕니다.</t>
  </si>
  <si>
    <t>유찰되어다시한번신청합니다</t>
  </si>
  <si>
    <t>소액이나마어려울때도움주시면감사드리겠습니다성실히변제하겠습니다.</t>
  </si>
  <si>
    <t>안녕하세요전서울살며직장다니고있는회사원입니다.그리많은금액은아니지만카드하나를좀무리하게쓰게되어결제를못하여지금한달이넘게결제를못하고있네요이것저것(집안문제)들어가는돈도많이있고요카드가막혀버리니생활하기가어렵게되어이렇게도움을받고자글을써봅니다.현재조그마한아파트에월세로살고있구요4대보험가입되어있는조그마한회사에다니고있습니다.연봉은1600정도로많지는않습니다만적금도꼬박꼬박하고있구요은행권에선조건이충족되지못하여대출하기가좀힘들다고하네요그렇다고제가대출받은적이있거나신청한적도있는게아니구요현재카드말고는연체라던지대출받은적한번도없습니다.2~3금융에선대출받으면왠지신용점수에해가갈것같아여기에도움을청해봅니다.집안사정을일일이말할수는없지만월급만으로는좀부족한게현실이라일단카드대금을결제하고숨통을좀트이게하고싶습니다.카드대금도연체한놈이이럼날씀드리긴뭣하지만대출이된다면연체없이잘결제하도록하겠습니다.한번믿어보시고입찰을부탁드립니다.이자율은40프로로올려봅니다.전화주셔도되구요...꼭좀부탁드립니다.</t>
  </si>
  <si>
    <t>사금융의높은이자율에서탈출하고싶습니다.</t>
  </si>
  <si>
    <t>투자자분들과저와의신뢰관계를한번믿어주시고,상환의지와능력충분히되니꼼꼼히읽어주시고많은도움부탁드립니다.투자자분들을위하여현재저의수입과지출및상환내역을간략하게기입하겠습니다&lt;부채상황:총부채금액760만원,월총상환금액51만원&gt;(모두연체없이정상납입중)1.제일상호저축은행200만원-월상환7만원2.HK상호저축은행100만원-월상환11만원3.씨티파이낸셜180만원-월상환9만원4.웰컴크레디트150만원-월상환16만원5.M1크레디트100만원-월상환8만원&lt;한달지출평균내역:121만원&gt;1.점심식사비-월10만원2.기타지출및용돈-30만원3.각종생활비&lt;유류비및핸드폰비&gt;-30만원4.대출이자납입비-51만원&lt;총수입/총지출/여유자금내역&gt;-총실수입:월급여160만원한달고정영업비용:50만원3개월마다보너스50만원씩나옵니다.-총지출:월평균121만원-총여유자금:89만원확실한상환이행능력을알려드려야만될듯싶어서이렇게작성합니다현재대부업2군대의이자가연60프로의이자라원리금균등으로상환한다해도월에1-2만원밖에원금이안까지더라구요그래서이두곳의대부업을깔끔하게해결하기위해글을올렸습니다.투자자님들께300만원을24개월동안원리금균등상환하면월16만원정도나오더라구요..상환하는데에는아무문제없을듯싶으며,아무쪼록긴글읽어주셔서감사드리구요,꼭성실히성실히상환하겠습니다..걱정마십시오제앞에서낙찰되셔서대출받으신분들을부러워하며저도그렇게됐으면합니다...</t>
  </si>
  <si>
    <t>안녕하세요~현재직장은의류도소매업을하는곳으로저는이곳에서디자인을맡고있습니다.12월에1년근무됐습니다.이번달에월급이150만원에서180만원으로인상되었습니다.급여수령은통장으로하고있으며소득확인은가능합니다.하지만현직장이4대보험적용도되지않고제신용도가좋지않은편이라대부업을이자율이낮은대출로이용하려해도쉽지가않은것같아이곳에도움을요청합니다.현재대부업이용금액이450만원정도됩니다.이자가하향되기전에받은것이라54%대의높은이자를매달내고있는실정입니다.원리금균등상환으로3년상환으로대출을이용하고싶습니다.현재직장에서는매달급여는정확한날짜에수령하고있으며저축은행에기대출이있습니다만그외에는다른부채는없습니다.도움요청합니다....</t>
  </si>
  <si>
    <t>생활자금으로신청합니다.월급여받고있구요정규직이긴하나4대보험이아직등록이안돼어있습니다.하지만소득증빙및기타자료첨부가능합니다.급여는월200만원정도그리고인센티브별도로지급받고있습니다.현제부채는시티파이낸셜500만원정도(월불입26만원)기타카드사용금액(월평균100만원정도)입니다.부탁드리겠습니다.</t>
  </si>
  <si>
    <t>대출상환신청합니다.</t>
  </si>
  <si>
    <t>제가아직어린나이에캐피탈및대부업체대출을사용하여월급을타고나서유지할수있는생활자금이없습니다.여러대출을한곳으로상환하여2년안에보다계획적이고효율있게상환하고싶습니다저축도하고싶구요도와주세요~</t>
  </si>
  <si>
    <t>깁급히목돈이필요한상황입니다3년에조금씩상환할계획이고목돈이생기면더낼수있계획입니다</t>
  </si>
  <si>
    <t>정말열심히살고싶습니다.</t>
  </si>
  <si>
    <t>현재저는24살의대학재학중인학생이구요.기존의사금융을2건대출받았었는데그땐아무것도모르고어릴때라사금융이어떤건지도모르고덜컥받았다가신용상태는안좋아지고다른데서또다시받기에는너무부담이큰지라여기에신청을하게되었습니다.한군데는상환을다한상태구요.다른한군데가남았는데130만원정도남았습니다.현재제가학교다니면서3달넘게아르바이트도병행하고있는데계속되는상환을하다보니돈을별로쓰지도않는데계속돈은모아지지가않더라구요..ㅜㅜ정말이거다갚고열심히살아보려고합니다.지나간거야어쩔수없지만앞으로살아갈날이훨씬많은저에게희망을주시지않으시겠습니까..대출받은건2건이었는데중개업체를통해받다보니과다조회가되버려서다른곳은받지도못하게되었습니다.현재아무런연체도없는데도말이죠..ㅜㅜ정말절실한도움부탁드립니다.아래쪽에있는질문엔신경쓰지마시고오로지제신용을한번믿어주십시오..아래쪽에제수입과지출에대해서남기겠습니다.*총수입-아르바이트(70만원)-기타용돈(10만원)=합계:80만원*총지출-식비및교통비(15만원)-대출금상환(15만원)-핸드폰요금(10만원)-기타(10~15만원)=합계:50~55만원여유금액:15~20만원</t>
  </si>
  <si>
    <t>머니옥션에서절실히도움이필요합니다.</t>
  </si>
  <si>
    <t>현재개인사업자3년차일을하고있는31살청년입니다.주업무는인터넷판매와홈페이지제작을주업으로하고있습니다.주로인터넷에아동수영복을판매를했는데시즌이지나고여기저기개인사정으로사고가좀있어힘들어진상태입니다.이번에새로운아이템으로원단판매를시작하려는운영자금이없어힘들어이렇게손을내밀어봅니다.무슨일이있어도약정일안에밀리지않고6개월안에상환토록하겠습니다.[가계소득(연봉,월소득)]평균월소득:250만원(홈페이지제작및유지보수와인터넷판매)가족들소득:400만원[기존대출이력]롯데캐피탈:100만원(상환후:현재30만원)스타상호:400만원(상환후:현재320만원)고려상호:300만원(상환후:현재220만원)hk상호:350만원(상환후:현재310만원)[월별지출내역]지출:월사무실임대료:30만원(같이있는동료와분할해서냅니다)식비및교통비:20만원원리금및이자:80여만원기타잡비:10여만원[상환계획]주업무인홈페이지제작은노동에대가만들어가는일이므로전단지를붙이고어떻해든홍보를열심히해서한달에2~3개씩은제작하려고맘먹고있습니다.현재평균은판매매출과홈페이지제작으로200여만원정도는버는데더욱악착같이일하여내년안으로는모든빛청산을계획하고있습니다.할수있습니다.제가만든홈페이지포트폴리오입니다.www.kaja2002.net저정도사이트만들면보통150만원정도받았습니다.제발이번고비를넘길수있게많은참여부탁드립니다.실망시키지않겠습니다.</t>
  </si>
  <si>
    <t>구매주택의임차위한수리비필요합니다</t>
  </si>
  <si>
    <t>작년7월아는회사에수원에있는지하1층지상3층짜리상가주택을담보로2억4천빌려줬다인수하게됐습니다.차액이있어어쩔수없이7천대출받았구요그동안명도관계로고생하다지난주말정리가완료되어세를놓아야하는데관리상태가좋지않아도배장판싱크대전등등수리가필요할것같습니다.14평짜리2세대이니수리비가한600정도필요한데회사이직관계로한2달쉬다몇일전부터출근하다보니자금병목이생기네요대출금은보증금받는즉시상환하려합니다</t>
  </si>
  <si>
    <t>사금융상환...</t>
  </si>
  <si>
    <t>대부업이자율66%로갚고있읍니다...이자율도너무높고금융신용쪽으로너무안좋아지고잇는듯합니다..대부업대출금갚으려고머니옥션을신청합니다..24개월연38%로원리금균등방식으로갚아나가겠습니다..대부업으로어차피나가는돈환승론신청하여채택이?다면1석2조가아닌가싶습니다중도상환도가능할것같으나넉넉히24개월로정햇습니다</t>
  </si>
  <si>
    <t>먼저어려운사람들에게조금이나마도움을주시는분들꼐감사하다는말씀부터드립니다.대출목적으로는작년7월에급한일이있는지라대부업에서돈을빌리게되었습니다.현재까지연체는단한번두없었으나...그당시66%대의사채를쓴지라...지금은이자가넘아깝네요...현재직장을다니며월급여180만원을받기에상환하는데아무런문제는없습니다.대부업금리가내리기전에받은거라기존에받은대출은49%적용이안된다고하니이자가넘아깝습니다.몇몇분들이연체하시는일이발생하여투자하시기고민되시겠지만...하루라도연체없이상환해드릴것을약속드립니다.</t>
  </si>
  <si>
    <t>안녕하십니까.작년11월에머니옥션을알게되서많은도움을받은직장인입니다.11월에200만원을도움주셔서카드대금을상환하려고하였으나카드대금보다금리가높은사금융을먼저상환하게되었습니다.머니옥션에서받은200만원과12월에직장에서받은월급과성과급(320만원)으로2월달에사금융3곳600만원을상환하였습니다.다시한번여러투자자분들께도움을요청드립니다.신용등급은낮지만믿고투자해주시면착실하게상환하겠습니다.4월에연봉인상도예상되며사금융을상환하여서절대연체는없습니다.다시한번도움을부탁드립니다.11월에저에게투자해주신분들정말감사합니다.</t>
  </si>
  <si>
    <t>죄송합니다러시앤캐시상환할려고합니다현재직장에20년재직하고있으며대출받는다면성실하게상환하겠읍니다</t>
  </si>
  <si>
    <t>은행권외상환</t>
  </si>
  <si>
    <t>1.대출사유-3년전부업으로시작한친구와의동업에파산을한후대출상환이잘이루어지지않아신용등급이많이낮아졌습니다.이로인해만기가된대출건의연장불가능및높은금리의이자로의전환등경제적인사정은많이안좋았습니다.그때기준대출금액은7000만원정도였으나3년이지난지금은2000만원쪼금더있습니다.은행권1900만원,그외(캐피탈등)500만원정도이구요,신용등급을올릴려고하니이런곳의대출을갚아버려야할거같아서요,기타금융권으로전환할려니신용조회가또들어가고그럼등급하락은뻔한일이여서고민하고있었는데머니옥션을알게되어신청하게되었습니다.2.상환계획:2007년기준연봉이6500만원정도이며,현재원리금균등분활상환으로150만원정도의상환이이루어지고있어내년정도면대출금액은없을것으로예상이되며,현재환승하고자하는대출건도계속적으로연채없이상환하고있습니다.따라서상환에는아무런장애요인이없다고자신합니다.</t>
  </si>
  <si>
    <t>카드결제자금이필요해서대출올립니다.</t>
  </si>
  <si>
    <t>현제제소득은직장정규직100만원이외에퇴직금새해1월에1달치월급분이나오고있구요.주말에는미술학습지아르바이트40만원정도의수입이있습니다.현제대출은시티캐피탈한군데와머니옥션이렇게두군데있는데요머니옥션대출은12번중에6번은납입하였습니다.6번납입하는동안단하루의연체도없었구요.이제껏다른데도대출받았을적에도단하루도연체없이항상상환을하였습니다.아버지가아프셔서몫돈이많이들어가는바람에카드결제자금이부족하고해서이렇게대출신청을합니다.믿고투자해주신다면단하루의연체도없이갚을게요투자자님들많은도움부탁드립니다.</t>
  </si>
  <si>
    <t>현재백화점에서매장을운영하고있는샵매니저입니다..현재1차대출을받아서잘상환하고있습니다..사업번창에따라소요경비가추가로필요해서이렇게도움을요청합니다..년매출6억으로안정된매출을올리고있습니다..수익율은월350∼400만원정도되구요..다시한번도와주시면정확하게상환토록하겠습니다...정중히다시한번도움을부탁드림니다..</t>
  </si>
  <si>
    <t>투자자님께</t>
  </si>
  <si>
    <t>작년에환승론을받아고금리에서저금리로저에게많은도움이되었읍니다이번에조금남아있는대부업을저금리로하고싶읍니다급여는통장에180만원현찰로35만원수령하고있읍니다6월이면급여가오릅니다착실하게연체없이잘갚아가고있읍니다이번에도많은도움주십시요부탁드립니다</t>
  </si>
  <si>
    <t>현재배우자는메리츠화재근무하구요저는마트안에조그만옷가게와동시에수선집을운영하고있습니다사업자는없지만임대계약서는있구요대출을신청하고자하는이윤조금이라고낮은금리를이용하고자함입니다현재한달에생활비는현금으로20만원정도사용하고주유비배우자영업활동비해서약30만원사용하고있습니다차할부금은10월달까지30만원정도내면끝이나구요.배우자의급여는180-250정도선되구요저는수선집과옷가게를운영하면서월세제외하고약100만원정도수익을내고있습니다저의수익100만원중대구은행이자5만원,저축은행7만원삼성카드20만원이렇게납부하고있구요대출을신청하는큰이유는현재월컴크레디트에서사금융을이용을하고있고매월15만원정도불입하고있는데요36개약정개월중9개월불입을했구요이자부담이커서환승을하고싶어서이렇게신청을합니다무분별한신용조회로등급이많이하락된상태이고주부다보니..대출이어려워,머니옥션에신청하게되었구요한달에10만원정도는어김없이불입이가능합니다도움부탁드립니다~~~</t>
  </si>
  <si>
    <t>사금융대환해보려합니다..첫대출이...잘못되면..</t>
  </si>
  <si>
    <t>사금융대출을하려고합니다또한......아는동생이들고도망간보증금도..처음지금하는일을시작하느냐돈을빌려썼습니다시작이사금융이었던것이문제내요..지금작은옷가게롯데마트안에입점해있는옷가게메니져로일하고있습니다월급은매달들어오는데이곳와서처음동업식으로투자하느냐돈을빌렸는데그게러XXX쉬이자가장난이아님니다지금후회하고있습니다옥션투자자님들에많은투탁부탁드림니다..약정일전에상환할거고요절대연체하지않습니다믿고도와주세요....또다시사금융에손을빌리는일은절대.....(연체는절대없습니다지금까지도)월매출은2~3000만원정도되고그중제가12~14%를수입으로받습니다.다른별도의지출도없고단지이제숨을쉬고쉽어서고리대부금을정리하려합니다동생이들고간보증금은힘들게모아논조금의돈과함깨힘들게구하려합니다..</t>
  </si>
  <si>
    <t>생활자금대출신청입니다</t>
  </si>
  <si>
    <t>생활자금대출신청입니다.대출신청했다가바로취소하고혼자해결해볼려다가...돈을구할길이없어서...다시신청합니다어머니생신이곧다가와서...어머니제주도여행보내드릴경비및제생활자금대출신청입니다.관심가져주시면감사하겠습니다.현재대출받은것없고신용카드도사용하지않고있습니다.</t>
  </si>
  <si>
    <t>매월25일급여일에결제하겠습니다.급여년2200만원(실수령액)대출/신용카드사용액없음)매달꾸준하게갚아가겠습니다.</t>
  </si>
  <si>
    <t>사금융,카드값모두갚고새출발하고싶습니다.</t>
  </si>
  <si>
    <t>나이도어린게뭐저리빌려다쓴게많냐라고질책하실분계신걸로압니다.충분해요.저도언제저렇게제가쓴돈이눈덩이처럼불어났는지착잡하기만합니다.우선은행대출은학자금대출입니다.2번갚았구요올해안으로끝나는대출입니다.집에사정이좋지않아학자금대출을받아학교를다녔고,성실하게납입했습니다.처음사회생활을하면서돈을만지니까철없는어린마음으로이리저리카드쓰다가눈덩이처럼불어난카드값을메꾸느라대부업체를통해메꾸고또쓰고메꾸고하다보니까이렇게감당하기힘들정도의빚이되어버렸습니다.오늘이월급날인데도불구하고월급을받아도하나도신이나지가않습니다월급의80%를빚갚는데쓰고나머지20%도생활비하고나면잔고가하나도없어요.모두제가일으킨불찰이라감안하고빚을갚아보려하지만도무지줄지않는원금과높은이자를감당할수가없어서머니옥션을통해사금융을전부갚고꼬박꼬박머니옥션금액을납입하고싶습니다.지금까지사금융,카드,핸드폰요금쓰면서한번도정말단한번도연체해본적이없을뿐더러책임감하나만큼은죽어도지키자라는생각으로살고있습니다.어차피한달에빠져나가는금액이70이상입니다.이금액도연체해본적이없습니다.좀더저렴한이자로짐을덜고싶습니다.보시면아시겠지만신용등급상호저축은행으로는3등급입니다.그쪽을통한다면대출을받을수있겠지만그렇게된다면또고금리에다른곳을통해돈을갚으려하니악순환이반복되겠지요.부탁드립니다.사람한번살려주시는셈치고제발믿고한번만투자해주세요.절대연체시키는일없을뿐더러저도저축하면서새삶을그려보고싶습니다.후에여유가된다면저도투자자로써어려운사람을도와주고싶습니다.제발부탁드립니다.제가갚으려는대부없체는원더*450만원(49%)그리고카드값350만원정도입니다.모두털고새출발하고싶습니다도와주세요.(원더*에서는이자66%일때350을대출받았고이미다납부했으며또450을추가로이자다운해서대출받았습니다.이제사금융은쓰고싶지않습니다.모두상환하고좀더저렴한이자로맘편히납부하고싶습니다.)</t>
  </si>
  <si>
    <t>신뢰를바탕으로서로가윈윈할수있는....</t>
  </si>
  <si>
    <t>취급수수료및조기상환수수료를비롯한잡비용(?)과만기일시상환에따른목돈마련의부담등을따져보면아무리생각해도저축은행의대출은현명한선택이아니였습니다.매달약17만원정도이자를납부하고있는데(물론연체없이)원금을일시에상환해야한다는점이많이부담스럽고이율역시만만치않아서우연히알게된'머니옥션'을통해도움을청하고저합니다.매월30%가넘는이자만을기약없이납부하는것보단원금과이자를동시에꾸준히납부하는것이저와그리고저를위해투자해주시는모든분들이윈윈하는게아닐까라는생각이드네요.현대캐피탈은매월약12만원정도씩중고차할부로지출하고있는데이건별부담이없어서그대로쭉유지하려고합니다~(곧중도상환예정)즉저는고려상호저축은행에서대출받은600만원을상환함으로서만기에목돈을마련해야하는부담을없애는것이대출의목적이며,여러분은투자해주신만큼에비례하는이윤을얻어가시는것이투자의목적이겠죠.</t>
  </si>
  <si>
    <t>저는현재모대학연극학과에재학중인24살대학생입니다.오전에는학교생활을하고오후에는직장생활을병행하고있지요.물론이제곧방학이라한동안은일에몰두할수있겠지만학생임에는변함이없음을여러분에게먼저밝힙니다.현재일하고있는곳은모경비업체콜센터로서주5일오후5시~밤12시30분까지약7시간근무합니다.3월11일정식으로입사해서현재급여는3회수령하였고요.(급여일10일)이번달수령한금액부터가앞으로실질적으로받게될급여인데세금공제하고약110만원조금넘네요.(세전130만)어찌됐든오후엔안정적인(^^;)곳에서일을하고있고요.주말에는연극영화과입시를준비하는고등학생및재수생들을대상으로연기레슨을하고있습니다.매월꾸준히3~5명정도학생수를유지하고있고요.여기서발생되는수입은90~150만원정도로유동적입니다.물론여기서연습실대여비비롯해서특기선생님레슨비까지때주면순수이익은60~120만정도이구요.학생이레슨으로이정도벌겠냐싶으신분도계실터인데..나름대학빨도있고주변에소개가많이들어오다보니그렇네요.혹시라도위의수입처에대한문의나궁금하신것있으시면코멘트에남겨주시면상세하게답변해드리겠습니다.휴~길게적으려니좀힘들지만그래도이정도성의는감수해야지요.한치의거짓없이정직하게다털어넣겠습니다~현재거주하고있는집은부모님명의의단독주택에서혼자거주하고있으며제명의로된차량(투스카니2.0GTS03년식,할부약80만원남음)보유하고있습니다.뭐농담삼아하는이야기지만불의의일을당해채무를감당할수없게된다고하면차를팔아서라도상환할수있으니너무걱정마시고요.^^;;(농담삼아해본이야기입니다..차팔긴싫어요ㅋㅋ)생각보다수입은어느정도수준이유지되나대출을받고저하는이유는아까전에도말했으나만기목돈상환에따른부담입니다.매월꼬박꼬박나가는금액들이생각보다많아서목돈을모으기는생각보다버겁더군요.그럼이쯤에서매월지출액들에대해짚어보겠습니다.1.세금4대보험을비롯하여단독거주이다보니세금역시제가다납부합니다.수도,전기,도시가스요금과간혹날라오는속도위반딱지....약월평균8~10만원정도차지합니다.2.통신요금하나로통신인터넷과mylg070인터넷전화그리고주사용핸드폰인skt휴대전화와업무용으로사용하는lgt휴대전화(레슨상담용)다합쳐보면매월25만원정도내외입니다.(핸드폰사용량많음)3.기타요금유선방송비,신문정기구독,정당회비,동호회회비및불우이웃돕기정기납입등기타잡다한금액을합치면4~5만원정도입니다.4.채무지금까지는고려상호저축은행이자매월약17만원과현대캐피탈약12만원을납부했으나이대출이낙찰된다면매월약34만원+12만원을납부하게되겠네요.5.생활비및차량유지비생활비는나름절약을하는편이지만생각만큼많이절약은하지못하고있네요.목돈상환의부담이줄어들면여러부분으로나누어수익을조금투자해보려고합니다.머니옥션에도투자할까생각중인데....이런글쓰는주제에아직은좀그런가요?^^;;차량유지비는기름값매월30만원정도들어갔습니다.그런데요즘은워낙부담이되어차량이용을줄이고있어서일하러갈때만탄다고하면약20만원정도에서세잎되겠네요...휴힘들게적었습니다~나름진지하게그리고성실하게적었습니다.궁금하신사항있으시면댓글로남겨주시면감사드리겠습니다.신뢰를바탕으로서로에게웃음을줄수있는거래가되길원합니다.모두들행복하시길!P.S참마이크레딧은6등급입니다~.~</t>
  </si>
  <si>
    <t>생활자금(대기업계열금융사정규직재직6개월째)</t>
  </si>
  <si>
    <t>장모님병환등관련하여전월예기치못한지출이있었습니다.학자금등관련하여기존대출금액이있어은행대출이여의치않은관계로머니옥션에도움을청합니다.저는여의도소재모그룹계열의파생상품관련금융사재직중이며올1월입사하여6개월째정규직재직중입니다.상환에는문제가없으며기존대출도한번도상환일을어겨본적이없으니믿고맡겨주십시오.</t>
  </si>
  <si>
    <t>기존대출상환관계로3년분납상환하겠습니다.갚을수있는만큼천천히차근차근,그렇지만차질없이갚아나가는것이보다바람직하다고생각하기때문입니다.월상환액은연봉과성과급수준고려하여절대부담있는금액이아닙니다.</t>
  </si>
  <si>
    <t>사금융을대환대출하고싶습니다</t>
  </si>
  <si>
    <t>저는올해31살이고자영업(식당이고보양식을합니다)을운영하고있습니다대출목적은사금융을상환할려고합니다.사금융은러시앤캐시,산와머니이고hk저축은행,전일저축은행이렇게쓰고있습니다.전일저축은행빼고세군데남은금액이800만원정도됩니다.러시앤캐시는매달38만원,산와머니는16만원,hk저축은행은16만원씩내고있습니다.전일저축은행에서는자동으로통장에서매일5만9천원씩빠져나가고있구요.전일저축은행빼고나머지세군데를상환할려고합니다.사금융에서대출을받게된동기가아는지인에게큰돈을빌려줬다가사기를당하는바람에어쩔수없이빌리게되었습니다.1금융권에서대출을받았을수도있었는데제가그때는그런쪽에별관심이없어서급한마음에사금융을쓰게된것입니다.급한나머지신용조회를너무과다하게하는바람에신용등급이완전나빠졌네요그런것을안후에는신용등급이너무나빠져서1금융권에서대출을받질못했네요참바보같은짓을한것이죠남들같으면1금융2금융순으로알아봤겠지만저는거꾸로알아봤으니말입니다.그래서지금이나마이것을좀해결해보고싶어서입니다.</t>
  </si>
  <si>
    <t>제가자영업을하고있습니다.식당을횟수로6년째운영중이구요식당은보양식을하고있습니다.물론사업자도제앞으로다되어있습니다.저희가게는조금특이하게제가카드매출을관리하고어머니께서현금을관리하고있습니다.한달순수익은평균600~750정도되구요.하루매출은40~55정도되구요(여름매출은20정도더나옵니다)매달카드매출은300~400정도나오는정도인데요그중한달에전일저축은행에서180만원정도나가고나머지3군데서70만원빠져나갑니다.그리고남은금액으로제생활비를하고있습니다.보험비,핸드폰비이런저런잡다한거들어가면남는돈이없습니다.만약에이곳에서대출이된다고한다면한달25만원정도의여유가생겨서적금등을들어서신용등급도조금올리고싶고앞으로나마목돈을조금씩이라도만들어보고자여러분들에게투자를요청하는드리는것입니다.상환일은절대어기지않을것을분명히약속드리고투자자분들의고마운투자자분들의투자에절대로실망을안드리도록성실하게노력하겠습니다.</t>
  </si>
  <si>
    <t>제가이제야벌을받는가봅니다.</t>
  </si>
  <si>
    <t>친구들과놀기좋아하고술마시는좋아하던철없는제가늦은나이에정신차리고비젼있는직장을구해서이제야사람답게살아갈려구하는찰라에청청벽력같은정말말도안되는일이생겼습니다.바로명의도용으로인해통신불량이되어버린겁니다.그사실을알고는바로경찰서지능범수사팀에의뢰를했지만참고인중지라는말도안되는판결을받게되었고결국에는그모든금액을고스란히떠안게되었습니다.너무나어이가없고화도났지만천천히조금씩갚으면되겠지하고생각을했었는데주위에여러사람들이그건빨리해결하는게좋을거라고충고를해주셔서이래저래고민끝에대출을받아서해결하려고메일을통해금융대출대행해주는에이전트를만나게되었습니다.대출에필요한이런저런서류를모두해주고기다렸는데이건더어이없게도온통사금융만신청하여서오히려대출은커녕신용조회건수만엄청늘게되었습니다.그나마그와중에산와머니에서100만원을받긴하였지만원하는금액은턱없이부족하기만하고이제는금융권대출조차받지못한는사실상금융권불량자로등재되어버렸습니다.정말어렸을적남들열심히악착같이노력할때흥청망청놀았던벌을이제야받는것같습니다.절망중에우연히이곳을알게되어마지막희망으로신청하게됩니다.돈이필요한사람에게는누구나다이유가있고절박함도동일하겠지만정말성실하게상환할것을약속드립니다.현재기대출정도는산와머니100만원밖에없습니다.직장은PCB설계업체로써소규모회사에재직중에있습니다.4대보험적용된지는2개월정도되었구요그전에입사는하였지만수습기간을거쳐서정직원이된것이므로사실상근무개월은7개월정도입니다.급여는통장으로일부형금으로일부받고있습니다.회사가아직은그렇게크질못해서세무관련으로소득신고를적게한관계로그렇게되었습니다.실급여액은4대보험을제외하고120만원정도이구요통장으로60만원현금으로60만원이렇게받고있습니다.</t>
  </si>
  <si>
    <t>한달에고정적으로나가는금액은산와머니7만원(원리금균등상환)휴대폰요금대략5만원정도그외에는나가는금액이없습니다.신용등급은1금융10등급2금융9등급3금융저축은행쪽으로7~8등급입니다.</t>
  </si>
  <si>
    <t>66프로에서유찰되어서재도전합니다</t>
  </si>
  <si>
    <t>어제일하느라고밤늦게들와서확인해보니그냥유찰되었네요450만원신청해서,투자자분여덟분까지와주셨었는데유찰이되었어요66%인가까지올라갔던거같은데.유찰되었기에,금액좀더낯추고요이자2%더올리고상환기간24개월에서12개월로조정했습니다요전번에투자해주셨던분들께괜히죄송하네요.신경써서투자하셨을텐데괜한시간과정성만헛되이되셧을거같아서요..사채빛200만원갚고나머지는11월달에태어날애기땜에사는집을옮겨볼까하고보증금에보태려고여유자금150정도...이렇게해서350만원을신청합니다보증금을쫌더주더라도월세를줄이는방향으로얻으려구요,지금사는집은보증금100에월27만원짜리원룸인데요애기땜에방두칸짜리는되야할거같아서요</t>
  </si>
  <si>
    <t>pc방에음료수같은거먹거리를납품하는일을하고있습니다사업자등록은안되어있습니다.하지만나중에장사를하고있다는근거가핑요하다면거래처정보하고여태껏거래해온명세서원부거래내역통장등모두제시할수있습니다여기에서의수입은지금은비수기라서..월150정도됩니다그리고인터넷으로조금씩버는게있는데이건일정치는않아요굳이월평균으로따지자면월25~40정도됩니다원래는인터넷판매가주업으로써잘될때는250이상수입이&amp;#46124;었는데..지금은..ㅠㅠ현재매달지출중에서어차피자동차할부금23만원이랑월세27만원그리고중요한거사채빛20만원이꼬박꼬박나가고있는데요이건그냥이자만내고있는거거든요그래서지금수입상태에서도월상환액은무리없이지킬수있습니다머니옥션에서대출이되면원리금상환방식이기때문에기간을길게잡아서2년분활로한다하더라고장기적으로보면무조건저한테지금보다는이득이라고생각합니다머니옥션대출후2년상환기간동안무조건안쓰고안껴서집사람이랑11월에태어날울애기랑2년뒤에는조그마한거라도전세방하난얻는게작은꿈입니다자동차할부금도내년10월이만기이니그이후로는훨씬더수월하구요.아참.현재자동차(1톤냉동탑차)는명의는제앞으로않되어있습니다원래아는사람한테가져온건데명의를지금바꾸면자동차할부금융에다가제가다시할부신청서류들어가고해야하는데수수료만이중으로내게되는거라서그냥아는사람끼리니간할부금다내고나서이전하기로했거든요그리고pc방에납품하는거거래처중에서거의다현금거래하지만몇군데는월말결제하는데결제받는통장이제집사람농협통장으로되어있습니다그통장으로돈들어오고나가는거다알수있습니다아.,,그리고저희부부지금혼인신고가아직안되어있습니다집사람주소도대전유성구하기동(노은동옆동네)에있는친정으로되어있구요주소만그리로되어있고사는건여기대전탄방동에서저랑같이살구있구요같이산지는벌써6년째인데여지껏결혼식은고사하고아직혼인신고도못하고있습니다저의모든수입지출을알수있는개집사람통장인데나중에심사때이거땜에캔슬될까요?딴건다몰라도매달20만원씩이자만내고있는사채만이라도갚을수있다면한결더가벼운마음으로미래를계획할수있을거같습니다</t>
  </si>
  <si>
    <t>최대한의정보공개로신뢰를...</t>
  </si>
  <si>
    <t>클릭해주셔서감사합니다.집보증금으로인해목돈이필요하여이렇게글을올립니다.1.직장-(주)유신물산영업부.=유신물산은유신메라민에서파생되어진회사이며모든금액을현금결제하는건실한회사입니다.2.월수입-연봉1800만원에계약하였습니다.퇴직금별도입니다.3.대출기록-전월300만원이머니옥션대출을받았으며1회분이상없이상환하였습니다.투자해주신투자자님들다시한번감사드리며연체없는상환이투자자님들께할수있는최대한이라고생각하고열심히살겠습니다.-다른대출없습니다.4.카드사용내역-현제lg카드,기업은행Bc카드를사용중이며현금써비스약200정도사용하고있으며리볼빙으로약한달35~40가량의금액을내고있습니다.5.월생활비월150의급여를받으며세금빼고140정도의금액을수령받고있습니다.영업부인지라출퇴근비용이없으며핸드폰비용전액을회사에서지원하고있습니다.140(월수입)-40(카드)-22(방세)-30(머니옥션상환금)-15(용돈)=33(여유자금)위내용중카드및용돈은최대치를기록한것이며너낮아질수있습니다.</t>
  </si>
  <si>
    <t>250만원신청하였으며월상환금액은약24만원입니다.1년계획으로카드및대출에대한금액을총정리하려고아끼고검소하게생활하려고합니다.신용점수는현제784점4등급입니다.신용점수깍아먹는일하지않도록노력하겠으며젊은나이인생의오점을남기지않도록최선을다하여상환하도록하겠습니다.</t>
  </si>
  <si>
    <t>임플란트비용으로급하게필요해서도움요청드립니다..!!</t>
  </si>
  <si>
    <t>현제어금니2개가사고로인하여빠진상태라젊은나이에임플란트를할려고합니다..회사월급으로감당하기엔너무나큰금액이기에이렇게도움부탁드리겠습니다.</t>
  </si>
  <si>
    <t>현제직작인으로서1년2개월째근무중입니다.월급여는180정도받고있으며상여금으로년500%받습니다...기존대출쓰고있는금액이있지만연체없이장상환할수있다고약속드리겠습니다!!</t>
  </si>
  <si>
    <t>안녕하세요.29세의한가정의가장입니다.현재대출이2건있습니다.(1금융권-농협중앙회/2금융-씨티xxx셜)연체된적한번없이성실히납부이행하고있습니다.주대출목적은생활자금및기존2건의대출기간이길어서대출을하나로묶고기간을줄이고자대출을희망합니다.</t>
  </si>
  <si>
    <t>현재맞벌이부부이고대출및신용카드연체된적없으며그외아이양육비외에크게금전적으로들어가는부분은없습니다.납부여력은충분하다고자부합니다.많은도움부탁드리겠습니다.</t>
  </si>
  <si>
    <t>수술할수있도록도와주시길바랍니다.</t>
  </si>
  <si>
    <t>어머니께서위암초기판정을받으셔서수술비가필요합니다.그동안들었던적금을해지해도턱없이많이모자랍니다.수술비마련을위해급한마음에여기저기알아봤는데,그러다보니급격한신용조회건수때문에등급은정말심하게낮아지고,대출은아무데서도받지못했습니다.수술만하면다시어머니의건강은찾을수있다고합니다.꼭수술할수있게도와주세요.저에게가족이라곤하나뿐인어머니입니다.꼭부탁드립니다.연체없이갚아나가겠습니다.</t>
  </si>
  <si>
    <t>+수입+매월급여일은25일입니다.회사월수령액:120만원(통장수령,세금제외후)과외아르바이트:100만원(현금수령,세금제외없음.)총:220만원+지출+어머니와함께살고있어생활비는따로들지않습니다.핸드폰요금+교통비:10만원적금:30만원카드값:제명의로된카드세개중하나만제가사용하고나머지두개는어머니께서사용.그래서카드하나만제가결제합니다.하나카드값:30만원기대출금이자상환:50만원(현재저축은행2군데와농협학자금대출이있는데,저축은행한군데와농협은어머니께서상환하고계십니다)기타용돈:30만</t>
  </si>
  <si>
    <t>병원비로쓰려고요</t>
  </si>
  <si>
    <t>친정엄마틀니를해드릴려고하는데요돈이모자라서요빌려주시면정말연체안하고갚을수있습니다</t>
  </si>
  <si>
    <t>급여타는걸루24개월나눠서갚겠습니다</t>
  </si>
  <si>
    <t>금융상환(산와머니200)만원을갚으려구이렇게경매신청하였읍니다..예전에도머니옥션을이용하엿구요..현재연체없이상환하고있읍니다..사금융인산와머니를200만원을상환하고..나머지250만원은시설투자를하려고합니다..제가하는일은pc방입니다..업그래이드시기가온만큼그래픽카드를업그래이드하여..기존고객확보및새로운고객을유치하려합니다..사금융을써보신분들은아시겠지만신용에영향이많아서..금융권대출이힘듭니다..사금융으로어차피들어가는돈옥션머니로통합하여납입하면이자도저렴하고신용상으로도좋을듯합니다...옥션머니에서도재대출전화도왔읍니다...믿고투자해주십시요...</t>
  </si>
  <si>
    <t>일매출40만원선입니다..월1200만원정도인데...기대출(신한마이너스)2380(마이너스라쓴만큼이자나갑니다..보통15만원선입니다..저축은행1000만원정도입니다...총월100만원정도금융권으로나갑니다..금융권은크게문제가안돼는데산와머니돈은니자가넘비싸고아깝습니다..총지출이pc방운영비750정도해서..1000만원정도나갑니다..옥션에서대출금받는다면상환하는데는크게문제가돼질않읍니다...투자자여러분의적극적인검토부탁드립니다..신용등급은8등급나옵니다...더이상조회같은거안해서신용등급좀올려보려고노력하는중입니다...</t>
  </si>
  <si>
    <t>지인에게빌린돈상환하고싶어요.</t>
  </si>
  <si>
    <t>처음에는칭구가현금써비스빌려달라고하길래빌려준것이화근이되었습니다.믿었던칭군연락도안되고그나마그빛마저제가끌어안고있습니다.제가사금융권도쓰고있지만사금융권은솔직히제가월급받고하면충분히상환이됩니다.그러나제가지인에게빌린돈은갚아야하기에이렇게신청합니다.저를믿고빌려주신거니까요..월급여가한달세금공제후210만원됩니다.</t>
  </si>
  <si>
    <t>씨티파이낸셜(원금+이자)26만원총540만원에서330남았습니다.삼성카드대환론(원금+이자)31만원총1500만원에서950남았구요.대부업유아이(원금+이자)20만원400만원에서200정도있구요.사나(원금+이자)12만원100만원에서60정도있구요.머니라이프(원금+이자)15만원250만원에서200정도있구요.아이루리아(원금+이자)20만원350만원에서200정도있구요.아크코리아(원금+이자)15만원200만원에서80정도있구요.총고정으로출금되는돈은===&gt;140만원정도되구요.핸드폰요금외보험등등===&gt;15만원정도됩니다.총한달지출액은155만원입니다.어떤일이있어도절대로연체는없습니다.이정도면은저를믿고도와주신분들한테절대로연체없이잘상환할수있습니다.한번만믿고도와주세요...</t>
  </si>
  <si>
    <t>저축은행상환자금이필요합니다.</t>
  </si>
  <si>
    <t>저축은행이자가대부업과마찬가지로비싼관계로..남은원금을상환하고싶습니다.원리금균등상환으로계속갚아온상태로지금현재390만원가량이남았구요..한번도연체한적없습니다.저축은행이자가45%정도되거든요.머니옥션에서좀더싼이자로전환하고싶습니다.</t>
  </si>
  <si>
    <t>다달이통장으로받는월급여135만원과이십만원이따로통장에들어오구요한달에받는수당이30만원정도되어서상환하는데는큰문제가없다고생각합니다.저금리를이용할수있게도와주세요.</t>
  </si>
  <si>
    <t>사금융이자투자님에게로...</t>
  </si>
  <si>
    <t>49%고금리이자를줄이고자재도전신청합니다높은이자를드리지못하는점죄송합니다머니옥션에서사금융이자만큼비라지않는다생각합니다총5곳정도에서먼저3곳을먼저대환목적으로신청하게되었습니다가장으로아이에아빠로희망을잃지안으려하는마음에용기과격려부탁드리는바입니다에이젼시인줄모르고사금융사용하고보니신용조회도많이하고금액도작게여러곳으로받다보니신용등급이하락...은행은문턱이높고사금융은쉽다는생각으로그만...</t>
  </si>
  <si>
    <t>192~205만원의월급과약간의수당의있는데총68만원정도의사금융입금하고도원금은18만원정도밖에상환되지않아어둡고도긴터널을지나고있는것같습니다10일금여일에바로이체일로하고적금을넣는마음으로상환하려합니다집사람도일자리을알아보고있는데그것은제외하고도상환에는문제없음을믿어주시고대출자아닌투자자로돌아올수있는그날까지화이팅!카드는외환(한도50만원)가전부이며체크와직불만사용합니다</t>
  </si>
  <si>
    <t>치과진료를받아야하는데...견적만5백을받았습니다.보철-어금니위아래하나씩세우는데3개를걸어야한다고하시내요..보철380만원중간중간상한치아들을매꿔주고스켈링...등등치과용어라어려워서..200만원90년대..실직하신아버지와매일다투시던어머니는결국이혼을하셨구요...20살이되던해직장때문에집을나와(저희집이살골짝이에있었던터라..출퇴근이안되서...)오피스텔을구해야했기에..(현제는작은빌라에서어머니와같이살고있습니다^^*)사금융대출조회이력이있어서왠만한곳에서는대출승인이어렵다고합니다.카드사에서조회를한것도...이유가되더군요...포인트카드라고하여서만들려했다가..신용카드인것을알고취소했던건들인데..처음받는대출이였기에...알아보질않고..인터넷에서중개인을통해대출을받았습니다.중개인이여기저기승인을올려놓아서조회이력이많이남아있더군요..무턱대고맞긴제불찰이니..누굴탓할수도없고..조카와..엄마이렇게셋이살고있으며..사는분위기로봐서도아시겠지만..딱히어느누구에게...병원비달란말을할수가없내요..일단돈을꾼다는게창피하기도하고..능력없다고들어내는거같아..좀그렇긴하지만...이자율을어떻게잡아야할지몰라..다른분들을보며..좀올렸습니다..그래도낮은건아닌지;;49%라는이자에도대출을못받는저에게...40%대에이자를올려놓은것이어찌보면좀면목없는짓인거같아..죄송합니다..이번경매건이잘된다면..현제대부업이용중인것을상환하고환승을하고싶습니다..신용을위해서현재체크카드만사용중입니다.대부업만정리된다면....대부업체에이자를내는것보다는...절위해천원..이천원보태주시는분들께드리고싶습니다.연체는19살때산핸드폰연체1년건이있습니다.물론일자리를잡고바로모두같았구요..연체건은현제단한건도없습니다.어차피..서로를모르고진행되는경매이니만큼심사숙고하셔야할것이라믿습니다.내돈이소중한걸알기에남에돈또한소중하다생각하며.연체없는상환을약속드리겠습니다.조은소식기다리겠습니다^-^)/오늘도행복한하루되시고하시는일마다꼭~이루시길바랍니다~***건강한치아를위해!!!식사후이닦는거잊지마세요^^;;****^______^씨익~***</t>
  </si>
  <si>
    <t>많지는않지만월120만원씩통장으로급여를받고있습니다.메리츠화재신일산영업소-원당지역팀에서사무보조를하고있으며,일년재직하였습니다.매달20일월급날이며25일전까진대출금입금가능하구요.열심히갚겠습니다도와주세요ㅠㅠ</t>
  </si>
  <si>
    <t>대출통합및환승론신청합니다.</t>
  </si>
  <si>
    <t>저는삼성화재자회사인애니카자동차에근무를하고있으며지금딱재직기간1년이되었습니다.예전에근무했던곳이있어입사전에국민은행에서-대출500백만원있는게있었는데이것은지금보증금으로내고있어이자만내고있다집뺄때상환할예정이며..회사를이직한후그동안자녀들을양육하며1년을근무했는데근무개월수가모자라서어쩔수없이상호저축은행에서대출이해서약6개월을&amp;#50043;고퍼스트핸드에서도6개월을썼는데모두연체없이잘상환을하였습니다.대출을할때한곳으로몰아서이자를낮게해야빚에서벗어날수있다는것을잘알기에이곳을통해서2건으로나뉘어있는대출을한건으로줄이며이자도좀줄여보고저이렇게환승론을신청하게되었습니다.</t>
  </si>
  <si>
    <t>저는국민은해에서500백만원마이너스쓰고있는데이것은위에말씀드린대로보증금이빠지면바로상환할계획이며...지금대출이2건에약30%로대출과22%대출이있는데30%대출이자를좀줄이면서한곳으로통합하여2년에갚고싶습니다.제실수령액은한달에130만원이고집세20만원에,생활비30만원그리고마이너스대출이자5만원제외하고는다제여유돈이기때문에대출금상환에문제가없습니다도움부탁드립니다.</t>
  </si>
  <si>
    <t>경매일이종료가되어서다시글을올립니다투자자님들글한번봐주세요~</t>
  </si>
  <si>
    <t>경매시간이종료되어서다시재도전해요처음에대출을받았었는데요처음받는거라아무것도모르고알아본곳이신문에있는데에전화를해보니100%로대출가능하다고그래서접수를하고대출을받았는데요이번에돈이급하게필요해서알아보니조회건수가많아서힘들거라고하더라고요그래서크래딧뱅크에들어가서확인해보니그처음에대출받은곳에서이곳저곳신청을하시고조회를해서조회건수때문에등급도낮아지고평점도내려갔더라고요..그래서인터넷에서알아보다가머니옥션을접하게된겁니다..이렇게글을작성을하고올리는게처음인지라아무것도모르고이자율을낮게했더니입찰이안되어서다른분들께여쭤보고했더니이자율을수정하면될거같다고하시더라고요그래서이자율을수정을했더니한분께서50만원을입찰로해주셨는데시간이얼마없어서..입찰종료가되었습니다어떤분께서저에게입찰이안되더라도포기하지말고글을올리면투자자분들께서도움을주실거라고하셨어요그래서다시한번투자자분들께투자를부탁드릴려고글을올립니다다니던대학휴학나고현재피부실에서실장으로근무하고있습니다.피부전공인지라여러자격증을소유하고있는데요이번에민간피부자격증이아닌국가피부미용사자격증이생기면서그자격증을취득하지못한사람은피부관련근무를하게되면불법이되어버렸습니다.고등학교도미용고를다녔었고대학또한그쪽으로갔고계속해서이일을하고싶은데자격증이없으면지금다니는일도관두어야해서상황이아주안좋습니다.그나마낳은것은이번에새롭게생긴자격증이라서1회와2회는취득이쉽다는점정도입니다.계속해왔던일이였기때문에실기시험은자신이있지만그렇다고치더라도이론을자세히배워합격이된후에야실기시험이가능하고실기시험도기존에샵에서운영하는방식의테크닉이아닌절차에맞는순서가다틀려서새롭게배워야합니다.갑자기학원등록금과재료비를구하려고하니이번9월에연휴가끼어있는상황이라손님도없어서가불도불가능하고주위의지인들도조금힘들다고해서대출을받으려고합니다.저에게있어서는현재도그렇고앞으로도그렇고지금꼭중요한시기입니다.자격증을취득할수있도록투자자님들의관심부탁드려요.</t>
  </si>
  <si>
    <t>작년1학기까지재학하다9월에휴학한후지금까지피부샵에서열심히근무하고있습니다.보통다른분들은경력이낮아서80만원정도받으시는데저는열심히한까닭인지실장이란자리에서근무를하고있고월급도매달100만원을수령하고있습니다.학원은야간반을등록할것이여서근무하는데는지장없구요.기존대출받은곳에이자금과원금을매달갚아가고있는데총282000원을상환하고있습니다.집은부모님과함께살고있어서집세라던가공과금은나가는것이전혀없구요.매달휴대폰비6만원과교통비5만원이들어가기때문에상환에대해서는전혀문제가없습니다.정말투자자님들께서저를믿고투자를해주신다면정말연체없이꼬박꼬박상환해드릴것을약속드리겠습니다</t>
  </si>
  <si>
    <t>무계획적으로대출을부탁드리진않겠습니다.</t>
  </si>
  <si>
    <t>저는현재영어학원을운영하고있습니다.아직개원한지3달정도밖에되지않았기에원생수가그리많지는않지만여름방학을기점으로꾸준히원생수가늘고있습니다.하지만학원이라는생리가특별한계기(성적이갑자기떨어지거나학원선생님과의트러블발생)가있기전에는기존의학원을바꾸려고하지않기에다른업종에비해서는자리를잡는데시간이조금더걸리고있습니다.하지만입소문이조금씩나고있기에현재는학원을꾸려가는데마이너스가생기지는않고있습니다.(현재저와제여자친구가같이학원을운영하고있으며마이너스가생기지는않는다는의미는저와제여자친구의생활비정도와학원운영에들어가는비용까지는감당을하고있다는뜻입니다.아직개원한지3개월정도밖에되지않았기에월급개념의수익까지는못이룬상태입니다)올초까지회사를다니다가퇴사를한뒤여자친구(내년에결혼을계획하고있습니다)와계속같이일을하기위해학원을시작했으며,제가캐나다에서유학을했기에현재조금씩주위의입소문을타고있습니다.이렇게대출을생각하게된이유는,그동안학원개원에서부터그동안의적자도물론있었지만,제가학교를너무오래다닌관계로생활비명목으로카드를써온것이시간이지남에따라부담이조금씩되기에이참에카드비용을모두청산하기위해서입니다.저의모든부분을이공간에설명해드릴순없지만,제학원사진하나를위쪽에첨부합니다.제가제시한이율이그리높다고는생각하지않습니다.하지만안전한제태크를생각하신다면저를한번믿어주셨으면합니다.저도어차피갚아야할돈이라면은행권에내는것보다는저한테도움을주신분께드리는게더마음이좋을것같습니다.그럼부탁드리겠습니다.감사합니다.</t>
  </si>
  <si>
    <t>현재제재정상태를말씀드리면,제앞으로되어있는아파트가2채가있고(물론명의만제앞으로되어있고소유는저희부모님입니다.)학원건물계약금1000만원그리고차한대있는게전부입니다.제가모은돈모두를학원개원에썼기에현재재정상태는계약금으로묶여있는1000만원이전부라고보시면됩니다.그리고매달들어오는수익은학원에서벌어들이는300만원(아직미비합니다)과부수익100만원(이돈은매달고정적으로들어오는돈이며,출처는제가계약을맺고통역/번역을해주는회사입니다),이렇게해서총400만원정도입니다.지출은학원월세,개인보험,유류비,학원운영비,여자친구월급일부,제생활비,은행권상환금등총300만원조금넘습니다.이번대출로인한월상환금을내는데는별무리가없으며,조만간겨울방학이되면원생이더늘어날것이확실하기에상환에는전혀문제가없다고확신합니다.</t>
  </si>
  <si>
    <t>투자자님들다시한번신청해봅니다</t>
  </si>
  <si>
    <t>먼저투자자분들께죄송하다는말을전하고싶습니다..8월에이곳에서저를믿고투자를해주신덕분에사금융을모두통합하였습니다...하지만...또다시사금융에손을대고말았습니다.....다시는안그래야지...했는데요...정말제가한심하고답답합니다...돈이란게원래그런건지모르겠지만....한쪽을해결하면한쪽에문제가생기고......정말어이없게도.....그런상황이일어나더군요....사금융3곳에서대출을받았습니다.러쉬100,밀리언200,원더풀250만원.........러쉬와,밀리언같은경우는한번받았던곳이라서인지....쉽게나오더구요.....사금융에서받은지2달되었네요....물론연체는없구요...러쉬16만원,밀리언16만원,원더풀16만5천원,머니옥션25만원월상환금액만대략80만원조금안되네요...사금융3곳을다시한번통합하고싶습니다3곳에나가는이자,,,,,투자자님들께드리겠습니다.다시한번도움부탁드립니다.지난달사금융통합하면서적금을만들겠다고다짐했었지만...그것마저지켜지지않네요..지루한글읽어주셔서감사드리구요......그냥젊은이의넋두리였다고생각해주세요^^끝으로모든분들께행복과평안이깃들기를바랍니다..</t>
  </si>
  <si>
    <t>월급여세금빠지고145만원입니다현재따로지출되는금액전혀없습니다,,머니옥션에서받은대출금400만원중상환금액25만원만약또한번성사된다면550만원중36개월로했을경우상환금액26만원월급여145만원에머니옥션상환금51만원기타생활비20-30만원대략적으로이렇게계산이나오네요,,,,투자자분들께다시한번부탁드려봅니다.</t>
  </si>
  <si>
    <t>다시한번부탁드립니다..(__)</t>
  </si>
  <si>
    <t>자영업을하면서1년동안솔직히8~9월너무힘듭니다저번에만은투자자님들덕분에낙찰되고hk대출건도상환을했습니다..아직기록이지워지지는안았습니다만..전화해서물어보니금요일에서월요일쯤에지워질거같다고했습니다^^;;시작부터빡빡하게여유자금없이해온지라8~9월에납품받았던재료비를이번달엔줘야할거같습니다...저번에여기서600만원받았지만..수수료3.5%띄고에이치케이470갚고나니...자금이너무부족해서다시한번이렇게투자자님들께부탁을드리네요^^;;</t>
  </si>
  <si>
    <t>저번에경매건10일로날짜를잡았습니다이번에도10일로정했구요지금직원한명을아르바이트로돌리면서인건비가40만원가량새이브가됩니다이여유자금으로10일에상환을할계획입니다직원월급은13일이였지만..항상이때쯤에인건비를맞췄기때문에상환날짜도10일로정했습니다^^현재기대출은없으며머니옥션전에경매건600만원대한한달33만원정도가전부입니다</t>
  </si>
  <si>
    <t>연구자금신청</t>
  </si>
  <si>
    <t>작년에대출을받았습니다.물론상환은다하였구요현재학교내연구원으로일을하고있습니다.현대학원수료이구요어릴적무분별한대출로등급이많이낮아졌습니다만작년부터시작해많이갚아나갔습니다.상환에문제는전혀없을것입니다.</t>
  </si>
  <si>
    <t>이번개인연구에쓸돈은현재학원에강의를나가고있으며,연구소에서나오는돈으로충분을갚아나갈수있습니다.</t>
  </si>
  <si>
    <t>당당하고멋진엄마되찾고싶어요</t>
  </si>
  <si>
    <t>평범한주부로아이를키우며지내다넘갑작스럽게친한친구에게사기를당하고나서갑작스럽게돈이필요하게되었습니다하지만신랑에게털어놓지못하고사금융쪽으로발을들려놓게되었습니다잘못된선택이란걸알았지만달리방법이없어서신랑의월급과제가집에서아이들가르치는아르바이트를하면서연체없이열심히상환해나가고있습니다거의1년넘게다상환을하여남은상환금이그다지많은건아니지만매달높은금리에힘이들어이렇게신청하게되었습니다</t>
  </si>
  <si>
    <t>저축은행(솔로몬165,000천안상호86,000한국아이비110,000)은이자만납부하고있는데매달적금을부어나가고있어만기상환금액은걱정없습니다.사금융쪽은산와24만원베르넷16만원밀리언12만원이렇게납부하고있는데만약대출이성사된다면금액이가장적게남은베르넷것을정리할계획입니다그리고입소문이나서아파트에서아이들가르치는게조금씩나아지고있습니다그럼제수입이조금나아지게되어원금이랑이자상환하는게조금은나아질거같습니다지금까지연체없이잘해왔던거처럼앞으로도잘해서정말아이에게당당한엄마가되고싶습니다</t>
  </si>
  <si>
    <t>카드대금과갑작스런어머니차사고로급전이필요합니다.</t>
  </si>
  <si>
    <t>지인분을통해서사이트를알게되었는데요...급한상황중에유용한도움이되었으면합니다.카드대금100만원정도가있었는데,상환하기어려운상황이계속되어급기야블랙리스트에올라갔다고하고요...그와중에어머니가차사고가나셔서수리비용에100만원정도필요하게되었어요...어떻게보면주변에서융통할수있는금액일수도있는데,한두번신세를지었더니할짓이아닌거같고,이자가나가긴하지만,제가부담해나가는게맘이편할거같아서신청합니다.</t>
  </si>
  <si>
    <t>커피점매니저로일하고있고,월수입이140만원정도됩니다.1년동안35%이자율이면충분히상환가능합니다.</t>
  </si>
  <si>
    <t>리드**300만원에대한이자12만원과약600만원의카드론대출에따른월70만원의금액이부담스러워낮은금리로전환하고싶습니다.저는상장업체에16년째근무하고있는기혼여성이며저희남편과같은직장에다니고있습니다.저의작년연봉은3,060만원이었으며올해는3,500만원정도될것같습니다.남편은연봉4000정도이며신용이매우좋으며남편소유의아파트도대출없이장만하였고차도대출없이작년에산타*를구입하여타고있습니다.남편모르게친정에이렇게저렇게빌려줬던돈들때문에몇년째어려움을겪고있습니다.남편에게털어놓으면쉽게해결되겠지만워낙경제관념이완벽한사람이라실망이너무클것같아도저히말은못하고..다행히제가계속직장생활을잘하고있으며내년에는승진도가능할것같아서좋은분들이조금만도와주시면몇년안에원상복귀가되지않을까싶은생각에용기를내어봅니다.저의총부채는4,200만원이며어찌하다보니너무여러곳에서대출을받고또조회를무분별하게많이하여신용점수가낮아져사금융까지쓰게되었습니다.하지만단한차례도연체를해본경험은없으므로상환은누구보다성실히이행할것이라자신합니다.</t>
  </si>
  <si>
    <t>매월실수령액170만원가량의급여가입금되고3,6,9,월에130%씩상여가지급되어380만원가량이입금되고12월엔200%이상지급되어500만원이상입금됩니다.월평균250만원이입금된다고보면국민10제일10씨티은38씨티파36머니옥션결제하고나머지는가사에쓰겠습니다.</t>
  </si>
  <si>
    <t>발바닥에땀이젖을정도로열심히뛰겠습니다.</t>
  </si>
  <si>
    <t>안녕하세요.저는남서울대학교건축학과에현재재학중인김태훈입니다.제가대출을받으려고하는이유는솔직히말하면예전에사금융에서대출을많이받았습니다.이번에다시개인자금과학자금을쓸려고알아봤는데머니옥션이있는것을알게돼었습니다!돈일이백벌기힘듭니다.갚기도힘듭니다.지금저한테는그만한돈도없습니다.현재저는현재대출을받은돈은전혀없습니다.이번에아르바이트해서번돈과전공관련대회상금을받아서모두갚았습니다.제가이력상으로전공관련대회에많이나가는데대회가많은도움을줬습니다.무엇때문에돈을쓰는것도중요하지만자신있게갚겠다는것이더중요한것같습니다.자신있게뛰어서갚겠습니다.믿고투자해주십시요!열심히갚고살겠습니다.</t>
  </si>
  <si>
    <t>한달고정수입은고등학생수학과외를해서70만원을받고있으며,시간적인여유가있을때는주말알바를병행하고있습니다.총합은100만원정도입니다.집에서는한달에20만원정도를받습니다.현재연체중인자금과대출한자금이없기때문에믿고투자해주셨으면감사하겠습니다.매달상환문제없습니다.!!</t>
  </si>
  <si>
    <t>사금융대출을상환하고싶어요~</t>
  </si>
  <si>
    <t>사금융(웰컴크레디트,러시앤캐시)대출금800만원상환하려구여조금이라도저렴한금리를이용하고싶어서요..처음웰컴상환을목적으로신청하였지만머니옥션에서러시앤캐시상환금액까지환승론으로도와주셔서이기회에다같이상환하고싶습니다.감사합니다^^</t>
  </si>
  <si>
    <t>월수입:150연봉:2000월지출:보험료및적금대출금이자등70만원생활비:15만원특징:기숙사생활을하고있어서생활비지출은거의없습니다.상환능력충분하구여..사금융을1년가까이이용하면서연체경력전혀없습니다.</t>
  </si>
  <si>
    <t>연체없는성실한사람한번믿어주세요~</t>
  </si>
  <si>
    <t>자동차사고로인해서사고처리비용이많이들어갑니다.부족한300만원여러분의투자를빌려보려고이렇게도움에손길을요청합니다.이자40%와상환금은연체없이드리겠습니다.조기상환할계획은없으며,여유가있어도1년은유지할겁니다.믿고맡겨주세요~</t>
  </si>
  <si>
    <t>월급여:300만원이며..현재고정지출은캐피탈대출35만원과카드론20만원입니다.원리금균등으로조금씩상환중이고아직까지1년동안연체단한번도없었습니다.=====================================================================대출금상환및이자목적:55만원월카드값:100만원(전현금은거의쓰지않습니다.)통신비:15만원비데와정수기렌탈:5만원인터넷tv전화기:3만원월지출합계:178만원======================================================================머니옥션대출시월19만원씩상환하게되고그래도100만원정도여유비용남습니다.집은자가이며관리비나별도의비용은부모님들께서해결해주십니다.와이프급여150만원~200만원입니다.와이프급여는수입부분에첨부않했습니다.</t>
  </si>
  <si>
    <t>그동안모든님들안녕하셨나요?</t>
  </si>
  <si>
    <t>연말이다가오니점점사회두힘들어지고울서민들도어렵네요.모두들잘계셨나요?전몇달전에투자자님들도움으로만기된저축은행건일부를도움받아상환한대출자입니다.고마운마음은달리표현할수없어열심히연체없이상환중입니다.덕분에등급도쬐금상승되어서기분이넘좋았습니다.근데..죄송한말씀이지만한번더도움을구하려고글을올리게되었습니다.제작년에대출한사금융이만기가되어서원금회수를권고받고있습니다..매말원리금균등으로넣는것이데부족할때원금을조금넣었더니만기가되었어도원금이남아있네요.투자자님들어려우시겠지만많은도움부탁드릴께요.</t>
  </si>
  <si>
    <t>전아이들과외를하고있습니다..흔히공부방이라하는데많은아이들은아니구요..약간수입이들쑥날쑥하지만평균..80~130사이입니다..물론신랑도한달에300정도의수입이있습니다..울아들원비삼십만원정도만제수입에의존하고자유적금십만원나머진제가사용합니다.연체없이상환할테니글읽어보시고부탁드립니다.</t>
  </si>
  <si>
    <t>치과임플란트비용에사용코자합니다.</t>
  </si>
  <si>
    <t>시중은행과장으로근무하고있는서울거주자입니다.은행특성상신용정보상에드러나는대출이인사상으로관리되고있음으로인해사용이꺼려지며,특히당행대출은지점장이알게되어별로사용하고싶지않았습니다머니옥션에서의차입은비용은다소비쌀걸로예상하고신청하게되었으며.그래도자존심상친구들에게말하고싶지도않습니다.몇달전동거중인어머니께임플란트를꼭해드리겠다고말한적이있는데갑자기어머니께서싸게양쪽을할수있다는말씀을듣고오셔서갑작스레날짜를받고치과를방문하였고적지않은비용이들것같습니다.유산으로받은땅이조금있어토지감정도끝났고1개월후면보상금액이입금될것같아상환에무리는없을것으로생각되어신청하게되었습니다.</t>
  </si>
  <si>
    <t>위에서말씀드린대로토지보상금이유입되면,일단은일시상환예정에있으며일시상환을안할경우에도본인대출총액에월소요되는비용이100만원정도임을감안할때본건분할상환은급여로충당하기에무리없다고보입니다.</t>
  </si>
  <si>
    <t>사업자급이필요합니다</t>
  </si>
  <si>
    <t>아이둘을키우는주부입니다.다들알고계시겠지만아이들키우기가너무힘듭니다그래서모아둔돈으로조그만점포를얻어서장사를하고있습니다.의류소매업이구요.시작한지는5개월조금넘었구요.조금더좋은물건(수입)을넣을려고하니자금이많이부족합니다.중개업자에게맡겼더니신용조회수가많아져신용등급이많이떨어진상태입니다.부탁드립니다.</t>
  </si>
  <si>
    <t>저도조금씩벌고있고남편도10년넘게공무원으로재직중입니다.신용등급이낮긴하지만한번도연체한적없습니다약속잘지켜서넣도록하겠습니다..꼭좀부탁드립니다.....</t>
  </si>
  <si>
    <t>높은이율의대출금하루빨리상환하고싶습니다.</t>
  </si>
  <si>
    <t>현대스위스저축은행에서받은대출금현재잔액490만원과스타상호저축은행에서받은대출금200만원을대환하여상환하고싶습니다현대스위스는24개월상환으로700만원대출현재9개월원리금을398000원을매달납부하여490만원의잔액이남아있습니다.(이자율39.9%)스타상호는24개월상환으로200만원대출현재8개월이자만7만원납부하고있습니다.이자율(48%)이두가지대출을갚고남는여유자금으로나머지두곳의대출을원금상환율을높여모두상환하고싶습니다.</t>
  </si>
  <si>
    <t>직장급여120만원과아르바이트(현대택배운송장번호입력12월시작)급여50만원의소득이있습니다직장,아르바이트모두통장으로급여를받습니다.총소득170만원지출-현대스위스이자:398,000원(원금+이자)24번중9번납부스타상호저축이자:6,7000원(이자)24번중8번납부리드코프이자:12,8000원(이자+원금)24번중6번납부산와머니이자:120,000원(이자+원금)24번중6번납부휴대폰요금:3~5만원자유적금:5만원교통비및기타:10만원한달총지출금액=91,3000원한달지출금액에서두곳의대출이자가머니옥션에서대출을받음으로써줄어든다면매달22만원정도의여유자금이생기게됩니다...이금액으로추가적인원금상환으로기일보다빠른대출금상환과신뢰를회복할수있습니다.다른두곳의대부업대출은각각매달원금상환을조금더할수있어이자가줄어들어대출금을모두빠른시일에갚을수있는효과도얻을수있습니다.위의대출은행모두한번도연체를한곳이없으며휴대폰요금역시연체한적이없음을확인시켜드립니다!![머니옥션]에서받은대출은상환일을지켜서갚을계획입니다..이자를목적으로하는분들이소액으로투자를해주시는것이라서원금을빨리갚으면투자자분들께서손해라고하시더군요...물론여윳돈이생기면원금을빨리갚는다면좋겠지만...머니옥션에서저에게투자해주시는분들의의견을꼭매달경청해서갚도록하겠습니다다른곳의대출은기록이남는것이라저에게여러모로타격이있지만이곳은저에게도투자자님에게도많은도움이되는곳이라서혼자서결정하지않아도된다는이점이있어요!!장기투자를염려에두고계시는투자자님저에게꼭투자부탁드립니다!!연체없이지속적인상환으로보답할께요~!!</t>
  </si>
  <si>
    <t>얼마전지인에게빌린돈200만원이있었습니다.여유있을때주라는말에안심하고있었는데갑자기급해졌다는말에줄수밖에없는상황이되었습니다.여기저기알아봤는데마땅히빌릴곳이없어서대출을신청하게되었습니다.</t>
  </si>
  <si>
    <t>한달소득은평균적으로150~200만원정도되는영업사원입니다.월저축여력이100만원이었는데대부분펀드로투자되어있어손해를많이보고있어서환매할수없는상황입니다.저축여력을줄여서연체없이성실히상환하겠습니다.</t>
  </si>
  <si>
    <t>사금융상환및여유자금필요합니다</t>
  </si>
  <si>
    <t>대출을처음부터사금융으로받아높은금리로내고있습니다.이전까지는떳떳한직장이아니고해서급여도못받아사금융을이용했었습니다.그래서4대보험이되는회사에입사해정상적인생활을하고자합니다.또한한가정의가장으로서이자내기에급급해생활자금도못주던것을만해하려고합니다.</t>
  </si>
  <si>
    <t>1.매월15일급여날입니다.지금까지사금융이자상환금액으로한달에80만원정도가나갔습니다.이곳에서대환을하고여유자금을활용하면서도50만원내외로줄여30만원정도의여유감을가지고싶습니다.2.매월급여일자동이체를통한원금분활상환으로연체없이갚아나가겠습니다.또한상여금이나올경우좀더입금하여부채를줄여나갈것입니다.</t>
  </si>
  <si>
    <t>러시앤캐쉬570(48.54%)대환목적입니다.이자는325000씩내고있는데이중이자만25만원돈이나갑니다.전에올렸는데유찰이되어버려서다시한번신청합니다.</t>
  </si>
  <si>
    <t>월급여160금융상환80만원핸드폰및생활비20부모님용돈20이외에남은돈은일하면서필요한데쓰구요기숙사살아서따로돈나가는곳은없습니다.대환이된다면러시앤캐쉬이자로나가는325000로충분히상환할수있습니다.</t>
  </si>
  <si>
    <t>고금리-&gt;저금리환승</t>
  </si>
  <si>
    <t>고금리-&gt;저금리전환원합니다.</t>
  </si>
  <si>
    <t>월균등상환36개월약정시충분한상환가능합니다.</t>
  </si>
  <si>
    <t>대환대출받아보고싶습니다.</t>
  </si>
  <si>
    <t>직장에취업후지출이많이늘어사금융을이용하게되었습니다.사금융의이자부담이높아져보다저금리의통합대출을이용하고싶습니다.다달이돌아오는이자의부담때문에일하는맛이안나네요.이번에사금융을통합해서다시는머니옥션에문을두드리는행동은하고싶지않습니다.최근의과소비로많이힘들어졌는데이번에고생해봤으니똑같은실수하지않으리라본인과약속힙니다.감사합니다.좋은하루되세요</t>
  </si>
  <si>
    <t>현재솔로몬500만이자만18만원,롯데캐피탈원금균등상환8만8천원산와머니200만원금균등상환12만원러시앤캐시270만원금균등상환11만원이중에서산와와러시를통합해서연48%의고금리에서탈출하고싶습니다.어느회사도단하루라도연체해본적없습니다.원금500만원을연38%24개월원금균등상환을했을시월불입액이300.563원으로나오네요.지금이용중인사금융을통합한다면사금융대출의이자보다싼금액이기때문에충분히상환가능하리라약속합니다.</t>
  </si>
  <si>
    <t>자동차,대학원학자금대출상환꼭.성실납부필각오</t>
  </si>
  <si>
    <t>자동차할부금과대학원학자금대출상환을통하여부채가적게새롭게출발을해보려합니다.제나이비록30이지만,많은것을새롭게도전하는시기입니다.올해는사랑하는사람과결혼도계획하고있구요.</t>
  </si>
  <si>
    <t>성실히납부할자신있습니다.매월제가납부하는상세내역입니다.참고하세요.개인대출(2건)-연체없음자동차할부-매달15일입금(25,8000원씩납부)대학원학자금-매달22,24일입금(50,000원씩납부)신용카드(3개)-연체없음bc카드(한도40만원),신한(한도130만원),삼성(한도100만원.자동차할부)보험(3건)-연체없음보장성보험(매달11만원씩납부)연금보험(매달30만원씩납부)이렇게매달갚고있습니다.앞으로는신용카드씀씀이도많이줄이고,정말알차게새로운마음으로부채없이시작해보려합니다.모든분들다힘드시고,어려우시겠지만,상환능력충분히있습니다.미리여건이되면만기전에모두갚을자신있습니다.믿고맡겨주십시오.새롭게새로운각오로도전해보려합니다.올해는결혼도,인생도모두성공하고싶네요.</t>
  </si>
  <si>
    <t>고금리대출을옥션저금리대출로전환하고자합니다.</t>
  </si>
  <si>
    <t>머니옥션이조회기록이남지않고,고금리사채를저금리로전환하고자하오니많은참여바랍니다.30년살면서아직연체나돈떼어먹은적이한번도없습니다.사채이자로매달이자나가는것을조금이나마아끼고차라리옥션투자자분들한테드리는것이낫다고생각해서신청합니다.</t>
  </si>
  <si>
    <t>매달월급에서성실하게원금균등방식으로갚고자합니다.</t>
  </si>
  <si>
    <t>사금융및개인채무상환</t>
  </si>
  <si>
    <t>무분별한신용조회로신용등급하락하여1~2금융권대출이중단되었습니다.신용불량,연체전혀없습니다.조그마한중소기업부장으로근무중이며급여통장내역확인가능하고,재산세완납증명서,등등필요하신서류다가능합니다..(본인명의다세대빌라소유5세대거주중)새마을금고담보설정마이너스통장1500짜리(잔고700정도남음)서울보증보험1000만원보증사금융웰컴크레디트대략450정도(웰컴크레디트연체무)개인채무주변인400정도웰컴라인과개인채무상환이목적입니다..현제사금융변제와(이자율너무높음)개인채무상환이목적입니다..신용관리소홀로이런당황스런상황에난감합니다.소중한한가정의가장입니다..이상입니다...</t>
  </si>
  <si>
    <t>사금융변제내역이면신용도회복과무리하지않은분할상환액수가정해지면안정적으로생활할수있네요..40만원안쪽선에서충분히매월해결가능합니다..현재급여내역은270만원이며세금빼고실수령액은239만원입니다..새마을금고마이너스통장이자7~8만원사금융34만원개인채무이자16만원지출됩니다..남에게피해안주고살아왔읍니다.이상입니다..</t>
  </si>
  <si>
    <t>할인마트운영자금....</t>
  </si>
  <si>
    <t>대구경북대학교정문앞에서할인마트를운영하고있습니다.50평정도이구요보증금3000만원월120만원4개월째장사하고있습니다.일매출은150~180만원정도이구요...이번에신학기를맞이해서매출을올리려고투자를조금할려고합니다...한쪽코너에중국상품을판매하고있어서매출은계속늘어가는추세입니다..현금매입이원칙이라자금이조금부족하네요..</t>
  </si>
  <si>
    <t>다른곳에대출이전혀없는상태라서상환에는아무런문제가없을거같네요...^^</t>
  </si>
  <si>
    <t>기존대출상환하려고합니다.</t>
  </si>
  <si>
    <t>인테리어사업자자금이필요합니다.</t>
  </si>
  <si>
    <t>안녕하세요.용인시죽전동번화가상가중심에서인테리어사업운영하고있습니다.주로실내건축,확장,발코니,욕실,마루,도배를주로사업을하고있습니다.인테리어사업확장건으로목공용기계를사는데돈이좀모자라대출신청합니다.투자자여러분들의도움을원합니다.상환일은매월10일로1년동안아무문제없이원리금균등상환하겠습니다.감사합니다.</t>
  </si>
  <si>
    <t>치아치료때문에이렇게두서없이글올립니다...</t>
  </si>
  <si>
    <t>치아가너무손상되여치과치료를할려고하는데금액이너무큰액수인데다가그렇다고치료를않받는것도그렇고해서금액이부족하여이렇게글올립니다많이쭘아푸네요.....너무신경쓰여일도그렇고여러가지로신경쓰이는게한두가지가아닙니다...</t>
  </si>
  <si>
    <t>3년째근무중이며년봉은2400만원에급여는220만원입니다200만원은통장찍히고20만원식대및교통비포함한금액입니다카드대납통신료적금총지출금액이120만원돈에머니옥션에월40만원씩상환하고있습니다아직은짤은기간이지만연체없이잘상환하구있습니다또한신용기록보시면현금서비스에47만원되여있는데카드대납결제하고현제20만원이이월되였습니다참고줌...</t>
  </si>
  <si>
    <t>도와주세요,열심히살겠습니다...^^</t>
  </si>
  <si>
    <t>취직이되서8월달부터회사에다니게?는데집에서너무멀어서방을알아보니보증금이좀부족합니다.하는일은프로그램짜는일인데벤처기업이라늦게퇴근하는경우도많은거같아서회사근처가아니면도저히안될거같습니다.대출을알아보니직장6개월이상다닌분들로제한이있더군요.월170만원받기로되어있습니다.방값,생황비제외하고도갑을능력은충분하다고판단됩니다.도와주세요,열심히살겠습니다...^^</t>
  </si>
  <si>
    <t>대학을졸업하고2년동안일을계속하다가3달정도쉬다보니생활자금이필요하게되어서신청하게되었습니다.새로운일을시작한지1달이지났습니다.생활자금이필요한데다가급하게이사를하게되었는데이사갈집중계비나이사비용까지겹치게되었습니다.저번주에신청을했다가일을하면서아르바이트라도하려고취소를했었는데아르바이트도한달이지나야지월급이나오다보니다시한번신청하게되었습니다.</t>
  </si>
  <si>
    <t>넉넉할정도로벌진못하지만지금까지카드론을제외하곤대출을사용해본적이없습니다.높은이율이무서워현금써비스도이번에처음으로사용해보았습니다.2년을카드를사용하면서도연체한번없었고그흔한휴대폰이나세금연체도한적이없습니다.급여는영업을하다보니130만원고정급에수당으로플러스가있습니다.또한아르바이트도곧시작할예정입니다.대학다닐때결혼식장알바를했었고곧결혼시즌이다가와서4월부턴일을하기로했습니다.주말에일당8만원씩이구요,생활비로40만,집세10만,카드론30만,입니다.한달에16만원정도갚아나가기엔충분합니다.높은이율로신청을한것은아니지만,,아주좋은신용등급은아니지만신용등급을보시면지금까지저의채무상황이나빴던건아니란것을아실수있을겁니다.연체없이갚아나가겠습니다,.</t>
  </si>
  <si>
    <t>성실히갚는모습보여드리겠습니다.</t>
  </si>
  <si>
    <t>카드론이500만원정도있습니다.작년에직장의부도로본의아니게연체를했다가현제신용도가많이하향된상태입니다.연체금은갚은상태입니다곧카드론만기도오는데한꺼번에갚고싶습니다.갚고월할부형태로변재를하고싶습니다.작년11월부터현직장에계약직으로근무하다가3월2일부터사장님의제의로정직원으로근무하기시작했습니다.작년어려움으로힘들었지만올해부터는새롭게시작하고싶습니다.투자자님들의도움에꼭보답하겠습니다.</t>
  </si>
  <si>
    <t>계약직으로있을데월330받았습니다.(증빙가능합니다)현재올연봉계약은4800만원입니다.월수령액은350만원정도될겁니다.여기에서50만원은제일먼저머니옥션대출금을갚도록하겠습니다.월30만원갚고남는금액은조기상환금액예비로두겠습니다.이렇게저렇게갚겠습니다가아닌확실히갚는모습보여드리갰습니다.이제는노력해서떳떳하게생활하도록하겠습니다.읽어주셔서감사합니다.</t>
  </si>
  <si>
    <t>너무급해서..</t>
  </si>
  <si>
    <t>이번달에누나결혼식이있어서그냥넘어갈수없어저도힘들지만평소도움을많이받아서이번에조금보태줬습니다..이거보태면저는더힘들어지는거알지만차마그냥있을수없더군요..이번에단기연체(저번달까지한번도없었습니다..이번이처음입니다)갚고캐피탈한곳에마지막입금하고현금서비스납부할려고합니다..(여기서대출받아서다른곳상환할려고했는데유찰됐네요..)</t>
  </si>
  <si>
    <t>캐피탈한곳갚고현금서비스갚으면매달약40만원정도여유가생깁니다여기서머니옥션상환하고다른대출조금씩더갚아나갈려고합니다..급여일은매달말일입니다..매달말일급여들어오는데로제일먼저입금하겠습니다..하루하루불안하고일도손에안잡히고...한번믿어주시면성실상환으로답하겠습니다..꼭좀부탁드립니다</t>
  </si>
  <si>
    <t>카드대출상환해서대출기록을없애고자합니다.</t>
  </si>
  <si>
    <t>저의연소득은원천징수영수증상3,400만원이고,월급은비과세소득(식대)더하고세금떼면260만원입니다.현재제가갖고있는부채는은행권에2,000만원과카드론(외환카드)900만원입니다.한달상환액은원리금해서은행대출은60만원,카드론은40만원정도로서현재부채상환하는데어려움은없습니다만,남편이름으로근로자전세자금대출을받아이사를하려고합니다.신랑은연봉2400정도(비과세제외)되구요마이너스통장500만원있지만사용하진않고있습니다.남편이랑제소득을합산하면부채감안하고도최고한도인6000만원(연4.5%)까지대출받을수있다고해서좀넓은평수로가려고합니다.문제는제카드론900만원은남편이모르는부채라는겁니다.2000만원은결혼자금으로받은거라알고있구요~카드대출이나사금융쪽은워낙질색하는사람이라알려지면좀곤란해질거같습니다.전세자금대출받으러가면다공개해야된다더군요.한달에10만원정도더부담되더라도카드론을상환해야할것같습니다.3~4년전당시다니던회사사정으로월급이안나왔었는데,그때는뭘모르고신용관리를잘못했었습니다.카드도많이쓰고사금융도알아봤었죠.그래서신용등급이많이내려갔어요이젠회사도건실한중견기업에다니고있고,신용관리에도노력하여은행권대출도가능해졌습니다.부부간에이런거비밀로해야한다고부탁드리는것이참으로부끄럽습니다만,결혼전에신용관리를잘못해서생긴문제이고,충분히제가해결할수있는범위이다보니여기에글을올리게되었습니다.물론지금까지연체한적은한번도없었구요,앞으로도없을것입니다.하루빨리이900만원상환하고투명한가정경제꾸려나가고싶네요~~</t>
  </si>
  <si>
    <t>현재저의가계한달소득은제월급260만원,신랑180만원이구요,현재대출의월상환액은은행대출약60만원,카드론약40만이고전세자금대출받으면25만원가량추가될거구요.(이건신랑통장에서나가는금액이에요)카드론상환하고그것보다10만원더내는거니까큰부담없이잘상환하리라확신할수있습니다.</t>
  </si>
  <si>
    <t>생활이힘듭니다.</t>
  </si>
  <si>
    <t>생활이어렵습니다.1달만버티면될것같은데힘이듭니다.1개월이지나면조금씩생활이풀리고도움을주신분게실망을드리지않고열심히살겠습니다</t>
  </si>
  <si>
    <t>법인회사에서근무한지7개월이조금넘었습니다.매달급여일이5일인데연체하지않고잘상환하겠습니다.믿고한번빌려주십시요</t>
  </si>
  <si>
    <t>상환의필요충분조건</t>
  </si>
  <si>
    <t>저축은행상환과긴급생활자금으로사용하고자신청하였습니다.</t>
  </si>
  <si>
    <t>신세계이마트에다니지십년정도되고연봉은3200만원정도받고있습니다.매달팔십만원정도상환할계획입니다.또한자가로집을가지고있어서채무불이행이불가능합니다.믿고투자하시면후회는없을것을보장합니다.</t>
  </si>
  <si>
    <t>유찰되서다시도전해요^^꼭성실히입금약속드릴께요부탁드려요</t>
  </si>
  <si>
    <t>두번째경매역시유찰이되어버려서다시힘을내어도전해요^^역시나두번째때많은도움주신분들께진심으로감사드려요정말로배꼽인사*^^*일수땜에대출받는거구요~신랑이작년시동생이사고를내는바람에일수를썼었어요~&lt;신랑차를몰고운전하다혼자가드레일?거기에들이받으면서사고가났는데..하필이면카메라에찍혀서보험금도전혀받지못했네요..그것땜에일수를썼다구해요ㅠㅠ&gt;그것도저몰래~결국에지난달알아버려서같이갚아나가고있구요!!신랑이하루일당으로선배가게에서일하다가월급직으로회사에들어가면서일수를저혼자감당하게되었네요~하루에약속된금액은주지못하고있어요~신랑이일할땐매일12만원씩주다가제가운영하는쇼핑몰로하루에12만원내기란솔직히어렵고벅차네요~덕분에생활은꼬일때로꼬여버려서생활비조차친정에서빌려다쓰는입장이랍니다ㅠㅠ넘죄송스럽죠~저두매일긍정의힘으로살아가려고노력하지만..맘처럼쉽지가않네요~제얼굴에도언제나웃음이가득했는데..언제부턴가웃음도없고..그늘만지고있네요4월부터는사무직에도출근해야는데..일수해결이안된시점에서무언가를한다는게..의기소침하게만드네요부지런히살아가는저희부부다시한번정중히부탁드려요~남들보다더열심히부지런히살려고아둥바둥합니다남한테해한번끼친적도없구요~일수만갚아서예전처럼일하고웃고..아이들과주말이면시간도보내고싶고그래요..지금처럼아이들에게신경도못써주고..4살,2살된아이들에게화내고짜증부리고..정말아무죄없는아이들에게너무미안하네요ㅠㅠ일수를해결하고정말더열심히살아서전세집이라도얻고싶어요~세번째경매로희망을얻어갔음좋겠어요</t>
  </si>
  <si>
    <t>제가운영하는싸이트주소&lt;유아용품,완구,의류&gt;http://cafe.daum.net/lovelyCoco월매출60~120만원입점업체3개월단위로3만원씩입점비받고있어요~신랑월급120만원~그외에상여금별도로나오구요!!!첫월급은23일이구요사무직월급90만원최저수입270만원정도구요~고정적으로나가는수입제하고50~70정도남아요적금넣구~기타공과금,보험료전부내고~남는돈은대략50~70정도네요!!!일수외에대출받은건없구요연체중인것도없어요~열심히벌어서성실하게연체없이꼭상환할꺼구요..꼭열심히인모습보여드리겠습니다투자자님들께실망시키는모습절대보이지않을께요두아이의엄마로써~꼭약속드리겠습니다제진심을꾀뚫어봐주셧음좋겠어요제진실된마음을요...^^그럼감사드립니다꼭성사되길빌며...이만줄일께요항상행복하세요</t>
  </si>
  <si>
    <t>이혼하신어머니치료비로급해서사금융권대출받앗습니다..이자가너무높네요..ㅠㅠ</t>
  </si>
  <si>
    <t>공기업이라연체될소지는없구요성실하게상환하겠습니다..</t>
  </si>
  <si>
    <t>한번만믿어주십시요!!</t>
  </si>
  <si>
    <t>처음돈을빌릴때사금융을빌려써서현재연체없이잘상환하고있습니다.이사금융을정리하고싶습니다.지인들에게빌린돈도갚고싶습니다.한순간잘못된선택으로엄청나후회를하고있습니다.지금현재까지연체없이상환하고있으며,투자자님들께서도와주신다면조금이라도저렴한이자로연체없이상환하겠습니다.한아이의엄마로좀더당당하게앞으로는이런일이없도록열심히살고싶습니다.도와주세요.</t>
  </si>
  <si>
    <t>저는영어학원강사로현재250정도의급여를매달15일수령하고있습니다.대학졸업후5년이상영어학원강사로재직중입니다.매달15일의급여일이며.현재사금융을갚기위해한달에70만원이상의이자와원금을상환합니다.매달56만원씩24개월동안성실히상환하겠습니다.</t>
  </si>
  <si>
    <t>금융상환및월세보증금으로사용할계획입니다.</t>
  </si>
  <si>
    <t>작년6월과12월에학자금용도로머니옥션을통해210만원300만원(12개월분할)을대출받았습니다.투자해주신소중한자금들아주유용하게사용했습니다.지난경매에참여해주셨던모든투자자분들께다시한번감사드립니다.많은투자자분들께서저를믿고투자해주신것에대해제가보답할수있는방법은연체없는상환이라생각합니다.현재머니옥션을통한대출금(510만원:12개월상환)은각각10개월/4개월간(49만5천원/한달)단하루의연체없이정상상환하고있습니다.얼마뒤면지금까지제가살고있던월세(500/55)원룸이계약종료가됩니다.석사과정까지학업을계속할계획이고그동안너무편안하게지내던집이어서주인집과재계약을하려하는데보증금이조금부족한상황입니다.또한보해저축은행에서200만원대출을받은것이있습니다.이자율이39%나되어조금이라도낮은이자율로갈아타고싶습니다.이러한연유로머니옥션에한번더도움을청합니다.</t>
  </si>
  <si>
    <t>현재한양대학교4학년재학중이고대학원연구실인턴으로활동하고있습니다.아버지는한전에근무하시고어머니는학원운영과동시에대학교에서강의를하십니다.아버지와어머니께서한달에120만원씩용돈을보내주십니다.연구보조수당으로한달에45만원씩받고있으며여유가있을때에는집근처커피체인에서주말알바(+)(2시~9시:시급4200)도하고있습니다.이렇게월고정수입은165만원(+)입니다.월고정지출비용은월세금55만원,공과금및인터넷비용5만원,핸드폰요금5만원,토익응시료및기타지출10만원정도입니다.고정지출비용75만원을제하고나면한달에90만원정도가남고머니옥션월상환금49만5천원과보해저축은행이자6만원정도를제하여도35만원정도의여유가생깁니다.현재머니옥션에서대출받은금액은총510만원(12개월상환)으로각각10개월/4개월간하루도연체없이상환중입니다.지금까지한달49만5천원정도의금액을상환해왔는데이번대출이성사될시(작년6월에받은대출금전액상환이2회밖에남지않았습니다.)한달에책정되는상환금이56만원이되어기존의상환금(49만5천원)과큰차이가나지않아충분한상환이가능합니다.앞으로도성실한상환을통해투자자님들의신뢰에보답하도록하겠습니다.</t>
  </si>
  <si>
    <t>사금융없애고싶오요!!도와주세요ㅠㅠ</t>
  </si>
  <si>
    <t>현재제가산와머니에서200을대출받아쓰고있는데...이율이5.4%입니다이자도비싸고사금융을쓰는것이신용상에좋지도않다고해서;;아버님이뇌출혈로쓰러지셨을때급한맘에대출을받다보니신용조회가여기저기마니들어갔더라고요그래서신용등급이마니하향?구요현재연주컴퓨터라는개인사업체에서배달일을하고잇습니다이곳으로옴긴지는이제4개우러됐구요월급은매달120만원입니다.얼마전보증금문제로방을비워줘햐햇기에;;요즘은친척어르신집에서얻혀살고있습니다^^;;그래서생활비로매달15만원씩드리고..핸드폰비10만원정도..산와머니20만원..차유지비15만정도..부모님께20만원..보험료12만원씩들어갑니다.모술을못마시는체질이라그외부수적인건마니안들어가고요대출이대면산와머니바로상환하고..투자자분들에게성실히값아나갈것을약속드립니다.믿고도와주세용^^</t>
  </si>
  <si>
    <t>믿고투자해주세요^^</t>
  </si>
  <si>
    <t>프리로일하다거래처사장님으로부터좋은조건을제시받아직장생활을하게되었습니다프리로뛸때는선결제로대금을받았는데직장생활을막상할려니한달보름이란공백이생겨버려대출을하고자합니다.</t>
  </si>
  <si>
    <t>24개월원리금균등상환을약속하고보너스및인센티브받을때조금씩더갚아나갈계획입니다</t>
  </si>
  <si>
    <t>사금융만해결하면성실하게상환할수있습니다.</t>
  </si>
  <si>
    <t>작년(2008년9월)에직장동료에게300만원을빌려서내년(2009년1월)까지상환하기로하였습니다.그런데,직장동료가정에우완히생겨급하게대출금액을상환해야하는상환에서몫돈이여의치않아사금융대출로상환을했습니다만상환스케쥴이꽤부담이됩니다.(10개월*44만원)머니옥션을통해대출을받을수있다면해당금액을정리하고,조금은차분하게부채를차근차근정리할수있을것같습니다.대출금을500만원을신청하는것은사금융상환과더불어혹시모를일에대비하여여유자금을확보하고자합니다.(동생이올해결혼을준비하고있습니다.)</t>
  </si>
  <si>
    <t>급여는세금공제후,350만원수준이고생활비+보험료+주식형펀드와기존은행권대출상환으로총310만원정도를사용합니다.남은금액40만원과월2~30만원의고정아르바이트를합쳐용돈과사금융대출상환을하고있습니다.여러분이도와주시면사금융대출상환금액44만원으로충분히매월31만원수준으로확실한상환을약속드릴수있습니다.저도언제가는힘든분을도와줄수있기를희망하면서여러분의도움을기다립니다.</t>
  </si>
  <si>
    <t>확실한상환약속드립니다...</t>
  </si>
  <si>
    <t>두번째도전입니다큰금액은필요하지않습니다갑작스럽게닥친불경기로인해어려움을겪고있습니다유찰이된이유가제가다니고있는직장때문이라면걱정안하셔도됩니다저는특별한사유로영업활동도하면서대리점에업무과도함께병행하고잇습니다기본급100만원고정적으로받고있습니다급하게위금액이필요한이유는영업활동및남자의자존심때문입니다차량을판매하다보면타사및타영업소와경쟁을하게됩니다경쟁에서이길라면어느정도필요한자금이있어야하기에이렇게대출을신청하게&amp;#46124;습니다</t>
  </si>
  <si>
    <t>월기본급100+차량판매수수료평균180만원작년9월달에는1200만원정도판매수수료를받아자동차할부금도1000만원상환했습니다힘든시기인이번달에도차량2대를계약을했습니다자동차세금관련정책이5월부터시행됩니다정책이시행되면차량판매는더욱더올라갈것으로생각이듭니다저는제영업력을믿고있습니다절대연체할수도없고연체란절대없을것을약속합니다힘든시기인것을잘알고있습니다배신할일절대없습니다</t>
  </si>
  <si>
    <t>신분확실합니다....투자바랍니다..</t>
  </si>
  <si>
    <t>ㅇ방문개요현재직업군인으로12년근무중이며,직급은중사입니다...크레딧8등급이다보니금융권대출이좀어렸습니다..(참고로나라신용정보에서신용조회한것은예전에대출받은신협이파산을해서조회를한것입니다.)ㅇ대출목적-친구한테빌린돈200만원(야간전문대입학시등록금으로빌린돈)-신용카드변제100만원ㅇ채무현황-우리은행퇴직금담보대출:2천만원-국민은행마이너스대출:290만원-시티파이낸셜신용대출:280만원-소비자금융산와머니:300만원-소비자금융원캐싱:200만원-친구빌린돈:200만원-자동차담보대출:250만원..........이상입니다....ㅇ월소득현황-연소득(2008년원천징수/비과세포함):3,350만원/1개월평균(세금및연금공제후)235만원-배우자(유치원교사)월소득:100만원-본인및배우자연소득합계금액:4,550만원</t>
  </si>
  <si>
    <t>ㅇ상환계획-월수입(본인및배우자):335만원-지출금액:세금및보험,신용카드대금,대출금상환,자녀학원비등약250만원-매달신용카드대금을줄이면서여유자금확보예정-500만원24개월연40%원리금균등상환방식으로월30만원정도상환예정이며-기타상여금및보너스달에는선입금및조기상환가능할수있습니다ㅇ직업및신분이확실하며,문제발생(연체)없이성실히상환토록하겠습니다.ㅇ마지막으로투자자님의가정에사랑과행복이항상깃들길기원하겠습니다...</t>
  </si>
  <si>
    <t>현재2금융권대출(씨티파이낸셜과저축은행3군데)은부담없이갚아나갈수있습니다.하지만사금융권4군데산와450에이원200바로80밀리언150정도가남았습니다.연체는거의없었으며길어야하루이틀있었습니다.이자가너무아깝더라구요.현재저는학원강사로일하고있으며재직기간은1년6개월되어가고있습니다.월급여는320정도이며또한개인교습비로100정도의소득이있습니다.생활비와2금융권이자포함하여200정도의생?비를제외한나머지금액으로상환가능하구요.연체없이잘갚아나가겠습니다.기회만주시면정말잘갚아나가겠습니다.재직증명가능하구요작년소득증명원도발급가능합니다.부탁드립니다.</t>
  </si>
  <si>
    <t>가게운영자금대출바랍니다.</t>
  </si>
  <si>
    <t>저는수원에서문구점을운영하고있습니다.2008년11월에인수를받고인수받은지얼마안되어방학이되고하니처음부터조금힘이들었습니다.여유자금이없이시작을했습니다.초등학교앞이라곧운동회와현장학습으로체육복과운동회준비물을준비해야하는데미리한꺼번에목돈이들어가니가자금이조금부족해서대출을신청하게되었습니다.체육복같은경우는단가가좀높아서200벌정도시켜야하니자금이딸려서요.투자자님들대출부탁드립니다.</t>
  </si>
  <si>
    <t>매출이꾸준히1일30만원정도나오고잇어서충분히상환할수있구요초등학교바로앞이라매출은항시꾸준합니다.12개월할부로햇는데돈이되면미리갚을생각입니다.남편은회사에다니고있고저혼자서문구점을하고있어서충분히상환능력은있습니다.믿고투자해주시면연체없이잘갚을자신있습니다.감사합니다.</t>
  </si>
  <si>
    <t>환승하려고합니다.도와주세요..</t>
  </si>
  <si>
    <t>러시앤캐쉬대출금(150만원)을값고보증금에50만원을보태려합니다.</t>
  </si>
  <si>
    <t>한달급여가140정도됩니다.매월25일하루연체없이꼬박꼬박상환하겠습니다.지금힘들때..투자자님들을생각하며상환을게을리하지않겠습니다.</t>
  </si>
  <si>
    <t>그전에집안사정이어려워대출을받아썼는데신용등급이너무안좋아서이제는사금융을상환하고싶어이렇게머니옥션을이용할려구합니다신용또한회복하고싶구여</t>
  </si>
  <si>
    <t>한달급여는보통160만받는데통장으로보통130에서140만정도찍히고나머지는현금으로20만정도받습니다지금남아있는대출은원더풀저축은행코아즈라는회사입니다저축은행은250만남았구코아즈는140만정도입니다원더풀은340정도이구여신용등급이현재9등급입니다사금융을조회하다보니등급이너무하락이됐습니다대출을500만받으면나머지200만돈은저희집에서상환할겁니다부모님이도와주시기로했는데집안사정이어렵다보니집안에서다도와주시기가어렵습니다</t>
  </si>
  <si>
    <t>사업물건구매목적으로대출신청합니다.</t>
  </si>
  <si>
    <t>앞으로성수기를앞두고현재축산물가격이주춤할때저렴하게물건을구매하려합니다.얼마전아내가출산을하여여유자금을우선계산하여이번물건구매에보태려고합니다.세일상품은현찰구매이기때문에자금이필요합니다.</t>
  </si>
  <si>
    <t>현재축산유통업에종사하고있으며월400-500정도수입을올리고있습니다.현재까지어떤것두연체건이한번두없었습니다.최대한빨리상환하려구합니다.부담이적어진만큼빠른조기상환이될것같습니다.원리금균등12개월신청했습니다.최대한빠른상환약속드리겠습니다.</t>
  </si>
  <si>
    <t>대부업체대출금상환</t>
  </si>
  <si>
    <t>부모님선물!!투자자분들에확실한투자처가되겠습니다^^</t>
  </si>
  <si>
    <t>저는26살한아이에아빠입니다23살에어린아내와만나서아이를낳고안해본것없이지금까지살고있습니다낮에는조경회사에서일을하고밤에는와이프가치킨집을운영중입니다이번에대출을신청하게된이유는그동안부모님께단한번용돈도제대로드린적없이속만상하게하고그래서이번달에어버이날도있고해서선물로안마의자를하나장만해드리고싶어서이렇게신청합니다저희부모님은일흔이넘은나이에아직도농사를지으시고계십니다제가그동안은솔직히자리잡는데너무힘들어서다른거생각해볼시간이없었는데이제슬슬자리도잡혀가고해서너늦기전에무언가라도해드리고싶어서투자자분들모십니다선물하나해드릴려고조금모아놓은게있었는데이제여름도다가오고해서가게에물건도확보하고하느라다써버려서좋은투자자분들있으면확실한투자처가되고싶습니다</t>
  </si>
  <si>
    <t>조경회사에서는일당으로하루8만원씩받습니다비오거나시간이넘으면10만원까지받구요월평균20~25일가량일을합니다물론조금더하는날도덜하는날도있구요평균180~200만원정도수입이발생합니다그리고치킨집은강원도동해시망상해수욕장근처에소재에있구요평균수입은순이익200~250정도됩니다그러나여름피서철에거의두배에수익을갖습니다그럼전체평균수익이400만원가량되는데요생활비70만원정도하고기타기대출상환금등등포함해도15만원정도는매달충분히상환할수있습니다제가도움이필요할때도와준고마운투자자분들에확실한투자처가되는것을꼭약속드리겠습니다^^</t>
  </si>
  <si>
    <t>조기상환및연체로피해드리지않겠습니다.</t>
  </si>
  <si>
    <t>기존경매신청시이율이36%였고,경매기간이남았었으나,투자해주신분들에게감사를전하기위해이율을재조율하여재등록하게되었습니다.저에게투자하시는모든분들께감사드리며작지만제가해드릴수있는것은이것뿐이란생각에이율을변경하여재신청하오니많은관심부탁드립니다.안녕하세요*^^*저는코스닥상장기업체그룹내외감법인에서이제12개월가량근무한여직원입니다.또래에비해연봉도괜찮은편이고생활도여유로운편이었으나,작년연말무렵무리하여이사를하는바람에자금이필요한시기마다사금융을사용하게되었습니다.편하더라구요전화한통화에30분도안되서입금되고..처음엔편한줄만알고사용하던사금융이지금은3군데가량1000만원을사용하고있습니다.물론대출받아매달원리금균등상환중이기에처음받은금액(1000만원)보다는적을것이라고생각되지만,그래도사금융이자란것이무시할만한이율이아닌지라우연히알게된"머니옥션"이라는사이트를통해차근차근대환할목적입니다.한번도개인적으로유흥이나욕심으로인해대출을받은적은없습니다.모자가정의막내딸로오빠는학생이고어머니는나이가많으셔서생활비를책임지다보니,거의생활비및심장이안좋으신어머니의병원비.또오빠의용돈과학교등록금등으로대출을이용한것입니다.(이런것으로인해원망하거나후회하진않습니다.)지금신청하는300만원의용도는아래와같습니다.일단200만원가량은사금융을상환할생각입니다.물론1000만원에서200만원은10/2정도밖에못미치는금액이지만,첫대출신청(머니옥션에서..)에서500만원가량을신청했다가아직그정도의도움은욕심이란것을깨달아천천히상환할생각입니다.포기하지않고,200만원씩이라도5번상환하게되면사금융의이자덫에선벗어날테니까요.또한나머지100만원가량은곧결혼할사람의아버지병원비로보태드리고싶습니다.물론이런상황에그런배려를생각하는것조차우습게보이실지도모르겠으나,정말친아버지처럼생각하는분이시고,이리저리힘들게부딪히며사는저에게끊임없는응원을해주신분입니다.제게는너무소중한분이지금당뇨와페렴으로고생하고계십니다.저에게조금이나마그분께보답할수있는기회를주세요.</t>
  </si>
  <si>
    <t>사업및운영자금대출</t>
  </si>
  <si>
    <t>안녕하십니까?인천부평에서작은개인사업을하는사람입니다.2007년7월부터머니옥션과좋은인연이되어이렇게투자자분들께대출신청을다시합니다.현재하는일은쉽게얘기해서대형어학원및외구어학원과위탁업무를계약하여학원이는하는전체적인업무를대행해주는곳으로매출의5:5지분구조입니다.올해초다른어학원과업무를체결했는데이에따른비용을대출신청하고자합니다.투자자분들알다시피개인사업자가은행권에서대출이쉽지안다는걸아실겁니다.그렇다고사금융을쓰고싶지는않습니다.(조회기록및신용도)2007년부터머니옥션및은행권에대출에대한연체는한번도없습니다...다시한번투자자님들이관심을바라며많은투자바랍니다......</t>
  </si>
  <si>
    <t>**월소득:400~450만원**국민은행및2금융권월상환금액:150~170만원(현재머니옥션대출상환금포함)**월카드비용:약100만원**생활비:20만원(맞벌이로적게들어감)그외부대비용은월순매출로잡지않았습니다...위금액을제하고도상환할수있는능력은충분히된다고확신합니다.많은투자바랍니다......2008년11월에결혼하여전보다더안전하게진행되어가니투자자님들의관심바랍니다...</t>
  </si>
  <si>
    <t>안녕하십니까!!기대출두번있었고요현재한건은완납하였고나머지한건은정상상환중입니다.매달이자만나가는방식인사금융을사용하다보니원금이줄질않고이자가너무높아정리하고분할상환하여정리하고싶어서대출을희망합니다.현제직장근무중이며4대보험가입돼어있구요급여일은매달5일입니다.</t>
  </si>
  <si>
    <t>현제월금융비용부터말씀드려야할것같습니다.소득월평균기준150~180만원머니옥션20만원러쉬앤캐쉬약17만원(대출금250만원)씨티파이낸셜25만원(대출금700만원대출받아300만원가량남았습니다.)애프터6론약15만원(대출금400만원)카드및생활비약50만원~60만원이렇게상환하고있으며적금도작게나마들고는있습니다.위금융비용중러쉬앤앤캐쉬와애프터식스론은이자만나가는거여서두가지를정리해서2년분할상환으로하고싶습니다.전직장에근무하면서미지급된급여가전직장이부도처리되면서함께근무하던직원19명과함께노동부근로감독관(익산지방노동관리청)을통해최당금(3개월평균급여+퇴직금)지급약속을받았구요(원래이달15일까지처리가완료될꺼라했는데전직장사장이잠수타면서처리기간이조금늦어지고있다고하네요)거기에서전직장급여가정리되면머니옥션기대출잔금과씨티파이낸셜까지정리를할생각입니다.그렇게되면이번대출만남게돼는거구요이번대출에대해상환하는것은어려울것이없다고생각됩니다.</t>
  </si>
  <si>
    <t>신용확실합니다.너무급해서올립니다.</t>
  </si>
  <si>
    <t>당장매꿔야할곳이생겼는데몇달간병원신세를지느라다시나와서일을시작하려니자본금도필요하고당장생활비가필요해서올려봅니다.직업은집에서프리렌서로웹페이지디자인작업을했구요8월에서부터11월까지한건당20만원에서많게는100만원까지꼬박꼬박찍힌우리은행통장있습니다.대출같은거어찌해야하는지도모르고처음이라잘모르지만부탁드립니다.</t>
  </si>
  <si>
    <t>다시컴퓨터랑장비좀장만해서일시작하려합니다.좀도와주세요15일날꼬박꼬박입금시켜드릴수있습니다.</t>
  </si>
  <si>
    <t>자녀학자금이부족해서</t>
  </si>
  <si>
    <t>자녀학자금이부족해서..원리금은전혀걱정마세요.중간에도필요하다면언제고원리금상환할수도있습니다.</t>
  </si>
  <si>
    <t>★가게를운영하는사람입니다한번더도전해봅니다★</t>
  </si>
  <si>
    <t>현제가게를운영중인사업자입니다다시한번이렇게도전하게됩니다5월달의주말장사의부진함으로거래처물건대금의손실금발생이로또한급한마음에사금융에200만원을빌려쓰게되어서이렇게신청하게되었습니다여러투자자분들의소중한돈저에게꼭투자해주십시요투자자님들의소중한제상성심성의껏보답해들이겠습니다</t>
  </si>
  <si>
    <t>현제가게의하루평균현금매출이약30만원정도나오며현제가지고있는부채내역은은행예저금담보대출월이자1만4천원이며산와머니월30만원씩나가는것과이번에상환할려고하는리드코프200만원하나은행에2만원씩나가는것이있습니다그외에생활자금차량유지비핸드폰비방월세가약100만원정도됩니다한달순이익은약500만원정도이며한달에50만원정도의금액은부담이없을것이라생각됩니다</t>
  </si>
  <si>
    <t>생활자금이급하게필요해서..지금제가일한지얼마안돼서..갑자기이것저것이나가면서..돈이넘많이비네요..그래서신청했습니다..연체안할자신있구요..잘부탁드립니다..</t>
  </si>
  <si>
    <t>한달수입:신랑180만원+본인40만원+저희집은부모님소유로위에월세를주었는데보증금은부모님이관리하시고월세20만원은저희가받습니다..=총240만원교통비:신랑은회사차로하기때문에필요없고저는주5일근무로4만원카드값:100만원(휴대폰+생활비+보험료+제용돈)신랑용돈=20만원(점심값포함)전기세+수도세=10만원아이교육비:국가지원받아서한달에15만원입니다(차량비종일반간식비포함)저희둘다현금수령이구요전은피아노강사라서재직증명서는없지만신랑꺼라도드리겠습니다..신랑은일한지4년정도됐습니다..</t>
  </si>
  <si>
    <t>머니옥션에서또큰도움얻고자합니다.</t>
  </si>
  <si>
    <t>머니옥션에대출을신청하는게세번째입니다.첫번째대출로사금융을잘정리할수있었고아직3번이남은두번째대출로집수리에필요한자금을잘해결할수있었습니다.보시면아시겠지만어려울때마다많은도움을얻고덕분에신용도조금씩좋아질수있도록도와주신분들께보답하는건연체없이성실히상환하는거라생각하고단하루의연체없이지금까지상환해왔고얼마전추가로대출신청도가능하다는기분좋은메일도받았습니다.하여다시한번도움을얻고자이렇게신청글을올립니다.이번대출목적은제가몇년째갚아가고있는리볼빙카드정리가목적입니다.몇년전사금융이용과무분별한조회로낮아진신용덕에대출도어렵고경제적어려움이이만저만이아닌지라벌써몇년전부터사용한신용카드를리볼빙옵션으로결제하고있습니다만아시듯이리볼빙이라는게말이좋아결제의어려움을덜어줄뿐이지원금은쉽사리줄어들지않네요.현재대출은저축은행권2군데와(매달50만원정도상환하고있습니다.)은행권1군데...이건지난번경매때도솔직히말씀드렸듯이3년전쯤집에전세를빼주느라부모님께서주택담보대출절차가번거로우셔서직장인인제가신용으로받아드린거고현재잔액이150만원정도남았는데부모님께서상환하고계십니다.외환은행에주택청약저축담보로200만원받은건매달1만원정도의이자를내고있습니다.직장은중간에학업때문에6개월정도쉬어서연속근무년수가5년조금넘지만실제로2000년도부터지금까지한직장을계속다니고있고회사상장시우리사주를받으며사용한한국증권금융의2200만원대출이있는데이건말그대로우리사주를담보로회사에서보증을서고주식대금으로받은대출이며이에대한이자는회사에서상여금처리로지급해주고있습니다.요즘주식시장상황이매우안좋았던지라처분이어려운점을고려하여회사에서내년까지이자에대한부분을해결해주기로한사항입니다.리볼빙카드대금으로매달10만원정도의대금이청구되고있으나위에서말씀드린것처럼수수료가비싸서원금은쉽게줄지않네요.리볼빙카드이외에대부분은체크카드를이용하고신용카드를비상용으로한장사용하고있지만20만원내외의금액만사용하고있습니다.급여는세후210만원내외로받고있고작년원천징수상의연봉은3500만원정도됩니다.상여금이추석,설날,연말3회로지급되고있습니다.이번에대출을도와주시면리볼빙카드의잔액350만원정도를모두해결하고어머님건강검진비용에약간보태드릴생각입니다.사금융조회덕분에몇년째9등급에머물던신용등급은이제서서히올라가고있습니다.머니옥션의대출덕분에많인상황이정리될수있었기에늘감사하게생각합니다.다시한번도움을얻고자글을올리니많은투자부탁드립니다.</t>
  </si>
  <si>
    <t>현재고정적인수입급여210만원에서저축은행대출금상환이50만원정도나가고있습니다.은행대출은대출목적란에말씀드린바와같이부모님이상환하시구요.그것도3개월정도남은것같네요.머니옥션기존대출금상환이25만원정도됩니다.이번에대출을해주시면리볼빙카드대금으로10만원정도나가고있는금액을머니옥션에상환할수있구요.(물론조금더보태야하겠지만급여대비하여큰무리가없는금액입니다)기록상보여서아시겠지만기존머니옥션대출금도3회만납부하면종료됩니다.현재급여로대출금상환하고생활자금으로사용하면서많이빠듯하거나하지않습니다.하여조금씩비상금을축적할수도있었습니다.상환에절대무리가없을것을약속드립니다.</t>
  </si>
  <si>
    <t>고금리에서탈출하고싶습니다.</t>
  </si>
  <si>
    <t>사업하면서대출받았던고금리금액을갚아나가고싶어요신용도가좋지않아서이자도너무세고1년넘게갚아도정말빚이줄지를않네요.너무힘이듭니다.</t>
  </si>
  <si>
    <t>사업정리하고착실히직장생활하고있습니다.입사6개월차이구요.연체없이잘갚아나가고있습니다.급여일은12일이구요15일날상환계획입니다.글재주가없어서요리조리길게쓰질못하네요.요빚다갚고저도머니옥션투자자가한번되어보고싶네요.믿고투자해주시면꼭잘갚고저도좀저금하면서살아보고싶습니다도와주세요~.</t>
  </si>
  <si>
    <t>고금리대출에서낮은금리로전환하고싶습니다.</t>
  </si>
  <si>
    <t>저는상호저축은행3곳에서총1000만원의대출을받고있습니다.대출당시신용등급이낮아40%높은고금리로대출을받았습니다.이번기회에저금리로환승신청합니다</t>
  </si>
  <si>
    <t>여지껏연체한번없이자동이체출금으로상환하고있습니다.이번에환승론이가능하게된다면기존처럼연체없이잘갚을계획이며연봉이2600이므로다다이상환에는무리가없습니다.도와주시기바랍니다.</t>
  </si>
  <si>
    <t>[사금융부채상환</t>
  </si>
  <si>
    <t>신용등급이낮아사금융기대출건이이자율이매우높아조금이라도더저렴한머니옥션으로환승을받고자합니다.450만원가량환승을하고,나머지금액으로어머니병원비및생활여유자금으로두고자합니다.</t>
  </si>
  <si>
    <t>기존사금융연체한번도없이이용중이었으며,성실납부약속드릴수있습니다.사금융을상환하는것이기에기존납입금보다더저렴해질것으로생각됩니다.여러분의도움이절실히필요합니다.부탁드리겠습니다.</t>
  </si>
  <si>
    <t>투자자인데몸이많이아픕니다.</t>
  </si>
  <si>
    <t>안녕하십니까?저는투자자의자격으로이곳머니옥션에서왕성하게활동하였습니다.물론수익의목적도있었지만대출자분의사연에눈물을흘린적도있었습니다.하지만머나옥션에서잠시투자활동을못하게되는사정에이르렀습니다.전에교통사고로수술한다리가갑자기재발되면서악화되어움직일수없었고계속치료를하다가무릎에물이차는악화로병원에입원하게되면서2회에걸쳐수술을하였고5개월이란시간을병원에서생활하면서부작용이발생한전에수술한다리의부착돤고정쇠를뽑아내고무릎의연골주위를제거하는수숭을받았습니다.너무도갑작스럽게다가온생활환경에한푼두푼모은돈을이곳머니옥션에서사체업자에게시달리는대출자분에게투자를하였고그간조금여유의돈으로병원생활을하였는데병원생활이5개월이되는이유로이제대출자의자격으로도움을청하게되었습니다.도움으로퇴원하여다시왕성한투자자로활동을하여어려운분들을도울수있게도와주세요.긴병원생활로여유돈을다써버리고퇴원비등이필요하여강남간제비가돌아오듯머니옥션에서도움을청합니다.상환은아래를읽어주시고고향찾은동인처럼도와주세요.</t>
  </si>
  <si>
    <t>현재머니옥션에투자한돈이원금과이자로50~60만원정도입급되고있습니다.제가대출상환을24개월로한이유는투자한금액니112개월24개월36개월모두다르기때문입니다하지만전체금액은대출금액보다많이됩니다.그리고중도완납하지24개월동안꾸준히갚겠습니다.투자자입장에서손해가는것을알고있으니까요!이자는30%로하였습니다.제가투자한펀드금액은평균25%정도되는데제가필요한대출금액이므로당영히이자는더높아야한다고생각하였기때문입니다.위와같은이유로400만원대출의월납입금22만원정도는머니옥션과투자분들이회수하는데는문제가없다고생각합니다.여러분이도와주시길기다립니다.감사합니다.</t>
  </si>
  <si>
    <t>전세이전기간편차에따른자금대출신청</t>
  </si>
  <si>
    <t>향후2~3개월,최대6개월의대출기간이내에현거주지의다음전세자가확정되면그로부터전세금을받아대출상환</t>
  </si>
  <si>
    <t>알찬분식집경영에투자하십시오!</t>
  </si>
  <si>
    <t>저는영화관련학과를졸업하고2~3년간영화판에서카메라들고구르던놈입니다.영화쪽에는더이상희망이보이지않아접기로결심하고,그동안푼돈피눈물나게모은돈3천만원과아버지의투자를받아일산후곡마을학원가의떡볶이분식집을인수하였습니다.장사에대해경험이없다보니,임차보증금과권리금에밑천을거의다써버리고나니,시설투자등여유자금이살짝빠듯한형편입니다.원래떡볶이,순대를위주로하는분식집이다보니여름철이비수기입니다.가게가비좁고,음식조리시열기가강해실내가매우더운데,이번기회에에어컨을설치하고슬러시머신을구입하여여름철매출을끌어올릴계획입니다.</t>
  </si>
  <si>
    <t>봄철평균월매출1000만원,순수익500정도를기록했습니다.이정도면정말잘되는분식집이죠.여름철접어들면서월매출600,순수익300정도로줄었는데요.학원가인근인만큼중고생방학시즌이되고,에어컨등을설치하면매출이증가될것이라확신합니다.설령지금의매출정도만기록한다해도,초기시설투자가99%끝나더이상의투자가필요없으므로충분한수익을낼수있는상황이됩니다.</t>
  </si>
  <si>
    <t>확실한투자처!!약속으로보답하겠습니다.</t>
  </si>
  <si>
    <t>월수입은200~300만원정도이며사업장입출금등의자금관리를직접합니다.통신비매월약10만원신용카드매월약20만원은행(학자금)매월약10만원솔로몬매월약19만원-----------------------------------------------------------------------------------------머니옥션매월약17만원예상(대출이성사될경우^^)워낙조그만하게조심스럽게시작한사업이라리스크를최소화하고시작했습니다.사업이망하더라도상환을정상적으로못하는일을없을거라고확신합니다.</t>
  </si>
  <si>
    <t>꼭한번만읽어주세요</t>
  </si>
  <si>
    <t>전에여기에한번신청한적이있습니다.근데..그때머니옥션내에서..삭제를시켯드랫죠..그래서다시한번신청해봅니다..그기간이지나고많은일이있었습니다..대출이라곤생각치도못햇는데...여기에서거절당하고...산와머니..100만원..러쉬앤캐쉬220만원대출받았습니다.부산에계신아버지병원비로고스란히들어갓죠..그리고...신용이조금괜찬아져서..캐피탈에서도가능해..그쪽에서200만원을받았습니다..그리고월급을받자마자..위드캐피탈50만원산와머니50만원정리햇습니다..그러니깐빛은산와50만원러쉬200만원위드캐피탈150만원남은거죠..신용등급올릴려고..한도100만원짜리카드발급받았습니다..교통비위주로만쓰고있어요...저17살때문에애견미용부터일햇습니다..어머님아버지식당하시다가어머님은지금현재연락이안되시고아버지는아프시구요.제가18살때평택엘지공장에다니면돈많이벌생각에경기도쪽으로오게되었죠..그러다공장에서6개월계약이엿기에계약이끝나고...학력때문에정직원이될수없어서..인천에있는공장을알게되었습니다..공장에서일을하다가...19살때부터는텔레마케팅이라는업무를하게되었죠..첨에는수입이80만원부터시작해저지금명함은실장..이지만팀장과같은업무를보며21살굉장히어린나이지만경력3년으로기본급130만원으로올랐습니다.이제좀여유로워지려고하니깐아버님께서아프시드라구요..저희아버지일않하시는거아닙니다...추운곳에서신발수선하십니다..이세상아버지들이저희아버지뿐만이아니라...힘들게어렵게일하시는거압니다...그러다가갑자기아프시는바람에..제가대출까지받게되었습니다..어린나이에잘모르고산와라든지...대출받았는데...좀겁이납니다..사금융상환하구싶습니다.산와랑위드캐피탈정리하고싶습니다..총제가지출내역과제생활비대출상환방법을쓰겟습니다..제급여공정급130만원인센티브는건당3천원입니다.저희아버지는뇌졸증으로선언을하시다가..그만두신관계로..보험이안됩니다.그래서정기적인치료와약값으로한달에50만원가량들어가구요..아버지생활비로30만원보내드립니다.총아버지께80만원지출.나머지50만원이산와머니&amp;위드캐피탈러쉬앤캐쉬로들어갑니다.50만원중산와머니7만원(7개월하고4만원정도됩니다.)위드캐피탈14만원씩원금과같이매달급여일15일고납부는16일날합니다.(2년상환)러쉬앤캐쉬14만5천원씩16일날합니다.(2년상환)이런식으로지출이됩니다.건당인센티브는제가생활비차비로쓰여집니다.솔직히굉장히많이받는달도있지만..성과에따라적은날도있습니다.그래서고정급으로만적었습니다.인센이좀많이나오면좀많이상환하려고생각하구있습니다.매달상환일은15일로납부하겠습니다.꼭도와주세요..이해가잘안될지모르겟는데..저는영업전화010-4692-0811(회사)010-8439-0818/서유리입니다.번호는두개구여영업전화로연락은언제든지가능하며재직증명서부터다확인시켜드립니다.부탁좀드리겟습니다..아버지가언제심해지실지몰라어느정도돈을모아야하는데..이런식으로지출은돈십만원도모을수도없네요..한달에오십만원씩우선고정급에서남으니깐...그돈으로이자상환생각합니다...조금이나마여유롭게돈을주려나가고싶습니다.연락이나꼭도와주세요...기다리겟습니다..잘난얼굴은아니지만...힘들게모으신돈투자하시는데..직접보진않아도얼굴은알고계셔야할꺼같아서..올립니다..언제나웃고즐겁게생활하는사람입니다...</t>
  </si>
  <si>
    <t>인제좀알것같은데</t>
  </si>
  <si>
    <t>20년을넘게직장생활만해오다작년10월에저의이름으로사업장을내게되었습니다장사의경험도없이무작정성실하게열심히만하면잘될것이라는막연함으로시작해서몇달동안무척고전하며수업료을톡톡히지불했습니다.그래서가지고있던여유자금까지모두소진하게되어습니다.6월이접어들면서시장의흐름과장사의맥을짚고매출도상승곡선을타고있습니다.그런데아동복이라는것이모든구색을다갖출려고하니적지않은자금이들어갑니다.장사가안될때는적자를안으면서도물건을사입하지않아도되니적자의구멍만땜빵하며지냈는데또막상장사가잘되니제품을구비해야하는구매비가목돈으로들어가는숙제를안게되어서요.급한대로조금씩지인들에게차입을해서사입하고있는중인데여러군데자주돈얘기를하다보니주위의인간관계까지이상해지는것같아서요상응한이자도지급하고있지만장기적으로안정적으로장사를할려면목돈으로준비해서계획있게상환하는것이현명하다는결론을내리고대출신청을합니다.얼굴도모르는투자자여러분!!!훗날장사로성공한사업가가되었을때여러분들께서투자해주신자금들이춧돌이되었음을잊지않겠습니다</t>
  </si>
  <si>
    <t>하루평균매출액500,000고정비및운영비를제외한하루평균이익150,000한달평균순이익4,050,000(한달영업일수27일)평균수익률의4/1을차지하는상환금액이므로안정적인상환계획이세워집니다</t>
  </si>
  <si>
    <t>안녕하십니까.저는대부업의대출이있어서한번도연체한적없이납부를해오고있습니다.하지만이자가50%정도되다보니원금을갚아나가는것이힘들듭니다.그래서좀더낮은이자로갚아나가고싶어서신청하게되었습니다.한달에30만원정도는갚을수있으니투자자여러분께서저를믿고참여해주시기감사하겠습니다.약속을중요하게생각하기때문에꼭지키는편입니다.물론저를알지못하기때문에어려움도있지만믿어주시기바랍니다.</t>
  </si>
  <si>
    <t>생활자금에사용하려고합니다..</t>
  </si>
  <si>
    <t>저는..메리케이코리아주식회사방문판매일을하고있읍니다그런데제가아직수습기간이라서사업자등록증이없읍니다.그래서비정규직근로자입니다.한달수입이180-200사이입니다....대출신청하려는이유는동생수술비가모자려서..300정도대출을받으려고합니다..비정규직근로자임에도불구하고신용도가?끗하면대출이가능한지..궁금합니다....꼭대출이되서동생한테.큰도움을주고싶습니다.</t>
  </si>
  <si>
    <t>결코적지않은돈을빌리려고합니다.</t>
  </si>
  <si>
    <t>안녕하십니까.저는27세장석호라고합니다.정말몰랐습니다.한순간의잘못된판단으로신용이불과1년도안된사이에4등급에서9등급까지떨어질줄은...작년병원에취업을해서서울에월세를얻은시점부터잘못되기시작하였습니다.취업사실과실제업무가틀려취업한지한달만에퇴사를결심하게되었고그때뒤늦은후회를하게된것이월세방이었습니다.부모님곁으로다시돌아갈염치조차없었던것같습니다.그렇게모았던돈을방세를내고나니학자금대출이연체가되었습니다.하지만작년12월부터회사를다시다니기시작하여현재까지무리없이잘다니고있습니다.물론집에서출퇴근하여불필요한지출은없으나작년에무리했던경험이있어올상반기까지금전적어려움을많이겪었습니다.현재는금융권연체가없는상태이나기존연체기록으로인해은행권및저축은행권대출이어렵게되었습니다.치과치료비와금융기관채무상환에사용할자금이필요하여이렇게송구함을무릅쓰고대출신청을하게되었습니다.대출금액150만원중약50만원은치과치료비로사용할예정이며50만원은솔로몬저축은행일부상환할것이며50만원은여유로월급전까지가지고있을것입니다.</t>
  </si>
  <si>
    <t>급여체계가보통의회사하고는좀다릅니다.기본급월135만원(야근수당포함)이며짝수달은기본급+야근수당+기본급에50%(2009년12월이후기본급에100%)현재짝수달은총190여만원수령올해12월경부터는240만원정도수령예정입니다.현재월지출내용(월약80~90여만원지출)1.신한은행학자금대출:월34만원납부2.솔로몬저축은행:월9만원납부3.생활비:약20만원4.부모님생활비:약20만원현재제신용등급에따라약36%라는금리를제시합니다.급여일이25일이고상환일이27이니연체하는일이없도록급여계좌에자동이체를걸어놓겠습니다.다시한번염치불구하고부탁드립니다.잘못된선택으로인한신용등급을다시제자리로돌려놓고싶습니다.</t>
  </si>
  <si>
    <t>딸아이등록금,,,도와주세요.성실히상환할게요..</t>
  </si>
  <si>
    <t>안녕하세요?올해대학에들어가는딸아이를둔주부입니다.예체능쪽이라등록금이비싸내요.여차여차돈을구하긴했는대좀부족합니다.투자자님들좀도와주세요.지금제가신용불량자에요..그것때문에금융권에대출을신청못하고우연히이곳을게되어도움을부탁드려봅니다.저를믿어주시면연체없이성실히상환할게요.정말마음이초조합니다.딸아이는원하는대학에합격해놓고도기뻐하지를못하고있답니다.저희남편은건축쪽사업을하고있구요.월300~500수입이있습니다.(요몇달간병원에입원했다가보름전부터일하고있어요.사실딸아이아빠병원비때문에저축해놓았던돈을다써버렸어요.저는신불자인거빼고다른기대출하나도없어요..신불은통신료연체상태에서연체된지도모르고고지도없이몇년이지나서야신불자된지알았답니다..평균한달350정도수입에,생활비100,저축20,아이들용돈50,기타20~30충분히한달18만원상환가능합니다.투자자님들도와주세요..엄마가되서딸아이공부시키는것도재대로못시켜준다는생각에너무마음이아프내요.여러분들의만원이만원이저에게는큰힘이됩니다.신의로써정말성실히상환하겠습니다.1월17일이등록금고지마지막날입니다.믿어주시면정말그은혜12개월동안꼬박꼬박값겠습니다.</t>
  </si>
  <si>
    <t>사금융청산을하고싶습니다..ㅠㅠ도와주세요</t>
  </si>
  <si>
    <t>현재투잡중입니다.한곳은재직한지1년이넘었고한곳은2개월됐습니다.둘다4대보험은안들어가구요..한곳은현금수령이고한곳은통장으로들어옵니다.한순간에실수로대출받은게너무많이늘어나감당할수없을만큼되어버렸습니다.한달에이자만60만원이나갑니다..너무힘이들어여기저기알아보다가여기를알게되었습니다.대출때문에투잡까지뛰면서건강도나빠지고..하루도마음편할날이없네요...언제까지이렇게해야하는건지..한달한달이자만내다가끝날꺼같습니다.지금까지대출연체한번도없었습니다.몇일전에미리냈으면냈지..한번도밀린적없구요..기회를주시면연체없이열심히갚아나가겠습니다.빨리사금융청산해서맘좀편히살았으면합니다..ㅠㅠ도와주세요ㅠㅠ</t>
  </si>
  <si>
    <t>현재투잡중이고월급여는한곳은90만원받구요한곳은60만원받습니다.월총150정도받습니다.월급날이제각각이라10일쯤에낼려고하구있습니다.</t>
  </si>
  <si>
    <t>영화관내푸드코트에임대차계약을한상태입니다오픈날짜는다가오는데시설비때문에난감합니다꼭좀도와주세요부탁드립니다</t>
  </si>
  <si>
    <t>위드캐피탈사금융을낮은이율로상환하고자합니다.</t>
  </si>
  <si>
    <t>회사급여세금공제후270만원+학원강사료100만원=370만원입니다.우리은행월납입:70만원위드캐피탈:15만원입니다.머니옥션:9만원이율이조금높은위드캐피탈을상환하고합니다.작년12월에어머니암수술로이곳저곳돈이많이나가다보니사금융을조금쓰게되었는데요..사금융상환하고자합니다.머니옥션이자동이체가안되는관계로대출첫날이자내는방법으로혼동으로하루연체.뒤에금액을잘못적어서내는바람에하루연체.연체는앞으로없을겁니다.그리고중도상환도안하구꼬박꼬박납입하겠습니다.....</t>
  </si>
  <si>
    <t>카드대금상환꼭부탁드립니다</t>
  </si>
  <si>
    <t>카드대금상환이이유고요4대보험직장의료보험가능한직장인이구요월급여는140보너스는400%카드상환이급해서그럽니다꼭부탁드려요이자연체는걱정하지마시구도와주셔요</t>
  </si>
  <si>
    <t>얼마전근무중교통사고가좀크게나서자차보험을가입해두지않은터라차량파손이심하게되었습니다.차가없으면일을할수가없는상황이라차량수리비의목적으로대출을신청하게되었습니다.많은도움부탁드립니다.</t>
  </si>
  <si>
    <t>4대보험이가입되어있는아웃소싱전문회사에서잡매니져로근무중이며현재원천상측정연봉은1800만원이지만매달경비사용등추가소득까지합하며월200만원정도의급여를받고있으며급여일은매달15일(휴일인경우는전날입금)입니다.상환일은25일로정했고매달차질없이상환해나갈계획입니다.신용상의문제는없고집안문제로목돈이좀필요해서신용이좋았던시절에아무것도몰라서급하게돈을마련하느라생각없이대출신청을해서사금융조회기록은조금있지만현재기타연체나신용상의문제는전혀없으며직장또한안정적인회사라상환에는차질이없을겁니다.</t>
  </si>
  <si>
    <t>마지막으로올려봅니다..대환목적이에요~</t>
  </si>
  <si>
    <t>현재설계회사설계부근무중이고요3개월째근무했습니다.급여는월140세전이고세금공제후125만원수준입니다.이래저래사금융손대놓은데가많아서이자가상당히부담이많이가네요..그리하여이쪽에손을다시벌려봅니다..상환계획은급여가월10일에지급받기?문에15일날꼬박꼬박상환가능하고요고금리에서탈출할수있게다시한번투자자님들의힘들보태주세요..</t>
  </si>
  <si>
    <t>급여가매달250만원정도되는데예전에회사에서급여를제대로못받아사금융으로대출받은게매달150만원정도결제가되고있습니다집에생활비로드리는게50만원제가핸드폰요금내고하면급여로빠듯합니다아버지병원비랑생활비까지매달들어가는데...66%로대출받은고금리대환하고자합니다.또1년상환이라서정말너무벅차서...부탁드립니다..</t>
  </si>
  <si>
    <t>긴급자금필요합니다.</t>
  </si>
  <si>
    <t>작년에아버지가돌아가신후지금살고있는집을형과공동명의로등록하였습니다.집은빌라이구요.가계대출이4000만원정도잡혀있습니다.형은서울에서방송국일을하는데요즘경기가안좋아조금어렵다고합니다.윗집이이사후전세금을줘야하는데아직집이빠지지않습니다.그사람들도급한지계속연락오는데가지고있는돈이모자랄서급하게글을올립니다.대구에서롯데리아점장으로근무하고있습니다.정직한신용으로거래하겠습니다.</t>
  </si>
  <si>
    <t>급여=165만원인센티브=20만원(매달조금차이가있음)마감수당,교통비=15만원그외매출에대한+수당이더있습니다.정말정직하게거래하겠습니다.</t>
  </si>
  <si>
    <t>사금융상환이목적입니다</t>
  </si>
  <si>
    <t>현재대학휴학중이구요인터넷쇼핑몰하고있구요..저녁알바도시작했습니다.고금리대부업이자갚기가힘들어서요정말나쁜생각까지듭니다..기대출들연체한번도없었구요정말잘갚을자신있어요..잘갚아나갈께요도와주세요..</t>
  </si>
  <si>
    <t>감사합니다...다시한번더부탁드립니다</t>
  </si>
  <si>
    <t>며칠전에관심가져주신분들께감사의말씀드리며아쉽게도몇퍼센트부족하여대출성사가안되었습니다다시한번관심부탁드립니다제가미용업을한지는20년이넘었습니다나름대로일에서만큼은자신이있고타고난일욕심에거의쉬는날없이일을해왔습니다마지막이라는각오로1억5천을예상하고?을냈는데생각보다추가비용이2천만원더들어갔습니다급한마음에캐피탈에서800만원과저축은행에서600만원을빌려쓰기로했습니다.당시에소상공인센타에서창업대출을받기로하여급하데로빌려쓰고갚을생각이었는데대출관계로신용등급이7등급에서8등급으로갑자기내려앉아창업대출을못받게되었습니다.요즘경기불황탓도있지만아파트입주가다안되었고저희상가에빈점포가많아대다수손님들이상가에뭐가있는지조차모릅니다.작년8월말경에오픈하였고홍보는계속하고있고.손님은계속늘고있지만임대료와직원급여를주고나면1년상환으로빌린돈이부담이됩니다.전월매출700만원조금웃돌지만경기악화로제가원하는만큼은많이밑돌지만.요즘은하루매출30만원선으로좋아지는느낌이듭니다오픈하기전소상공인컨설?팀에상권분석을의뢰했을때도좋은평점을주었고제느낌도좋아남보다빨리입점을했습니다.이곳은재건축아파트상가이고주변아파트세대수가2000세대가되나동일업종이없어시간만지나면좋은결과가올것이라보여조기입점을?습니다.과거에제가남의꾐에빠져큰과오를져질러신용등급이하락하고말았습니다.한번떨어진신용등급을올리기엔너무나버겁습니다.하루빨리가게를내면서진빚을조금이라도갚고신용등급을올리고싶습니다.지난번에저에게용기를주신분들께감사드리며혹시이글을보신다면다시한번정중히부탁드립니다.도와주십시요!!.추호도제이;름석자더럽히지않고약속지키겠습니다.믿어주시고저에게투자해주신다면제날짜에상환하겠습니다감사합니다...</t>
  </si>
  <si>
    <t>현직공기업직원입니다.확실한안정적상환을하겠습니다</t>
  </si>
  <si>
    <t>현재30초반에공기업6년차직원입니다.한국의모공사에재직중으로연봉은현재4200만원정도로서어려운경제여건과제나이를고려하면적지않은금액입니다..다만당시입사초기에가족이큰병에걸려대출을받게돼고근무개월이채3개월도돼지않은터라은행권대출이어려워서저축은행등의2금융권에서대출을받아서신용점수하락을겪었고현재현금서비스의사용등으로신용점수가올라가지않아서은행등의1금융권에대출이어려워진상황에서머니옥션이라는좋은사이트를알게돼서이렇게대출신청을하게됐습니다.</t>
  </si>
  <si>
    <t>총연봉은4200만원이넘습니다만1년에한번있는성과금과부분부분있는상여금등으로이루어져있어서매달월급이일정하지않기에현금서비스를500만원정도받다가갚아나가고를반복하다보니신용점수가올라가지않는데다가기존저축은행대출을갚아나가고있으나아직상환까지는시간이남았기에일시적인유동성위기를겪고있습니다그렇다고다시제2금융권에대출을신청하면이자가저렴한1금융권에대출이요원해지기때문에(알아보니제공기업직원들은대게5%이내의이자를적용받더군요)이렇게머니옥션에대출을신청하게됐습니다이곳에서1300만원을받게돼면현금서비스500만원을다상환하면현재크레딧뱅크신용점수가642점으로8등급인데여기서조금만올라가면7등급이돼는데현금서비스가없어진다면조만간7등급이돼서저희공기업제휴은행에저금리대출을받을수가있습니다저금리대출을받아서다시저축은행대출을모두상환하고이곳머니옥션대출도여유있게상환할수있습니다물론최악의경우1금융권의대출이돼지않는다고하더라도살던집을조금더작은곳으로이사하고아껴쓰면서긴축재정을하여투자자분들의투자금을확실하게갚겠습니다가정의행복이항상하시길바라며긴글읽어주셔서감사합니다.</t>
  </si>
  <si>
    <t>인터넷오픈마켓을오픈하려합니다.사실9월달에오픈하였어야하는데제작업체측에서계속늦어지는바람에이제서야하게되었습니다.이제까지대출받아본적도없고연체금도없습니다.많은도움부탁드립니다.</t>
  </si>
  <si>
    <t>생활자금및교육자금이필요합니다..</t>
  </si>
  <si>
    <t>안녕하세요..경남통영에서낚시점과낚시배를신랑과같이운영하고있습니다..2,3월은낚시업계비수기인데다가설명절,애들새학기준비등지출은많이생기는달이라대출신청을하게됐습니다..5월부터12월까지는성수기라원금및이자상환하는데는무리가없을겁니다..5살,7살두아들녀석이있는데요즘애들새학기들면새학기준비금등지출이쏠쏠히많이생기더라구요..어려울때도와주시면요긴하게잘쓰고,꼬박꼬박상환잘하겠습니다..</t>
  </si>
  <si>
    <t>여유자금있는분께요청드립니다.</t>
  </si>
  <si>
    <t>긴급생활자금이필요하여신청하였으며,신용등급이낮고,전문연봉계약직으로은행권에서의대출이어려워신청하게되었습니다.급여는매월통장에근무하고있는회사이름으로수령하고있으며,올해도연봉계약서를작성하여매월386만원씩수령하고있습니다.상환은급여가생활및기존대출금(담보대출)상환하고도여유자금이있어급여로상환할계획입니다.</t>
  </si>
  <si>
    <t>사금융상한및어머니병원비여유자금</t>
  </si>
  <si>
    <t>머니옥션회원님들모두안녕하세요?저는머니옥션에서2건의대출을받아잘상환하고있습니다.2건이잇는데,이번에또머니옥션에서투자자님들의힘을얻고대출을얻고자이렇게신청을합니다.대출목적은사금융2곳을상환을하고,나머지금액은어머니병원비의여유자금으로쓰고자합니다.저의잘못된생각과판단으로인해,이꼴까지왔지만머니옥션이라는희망의사이트를알게되어너무나도행복합니다.</t>
  </si>
  <si>
    <t>제가대출받아서매달상환하고있는곳의지출내역입니다.1.러쉬앤캐쉬(100만원받아서80만원정도남음)-매달54000원지출2.머니옥션(550만원받아서460만원정도남음)-매달316000원지출3.산와머니(330만원받아서250만원정도남음)-매달21만원지출4.엘하비스트(130만원받아서80만원정도남음)-매달75000원지출5.씨티파이낸셜(630만원받아서320만원정도남음)-매달26만원지출=대출금지출액(915000원)+통신비(15만원)+카드값(20만원)다합해서127만원정도입니다.저의소득은10일급여(139만원)+20일시간외수당(19만원)다해서158만원입니다.20일날받는시간외수당이11월부터19만원에서30만원으로인상됩니다.상환하는데는전혀지장이없습니다.31만원정도여유자금이있습니다.현재저는해병대부사관으로서김포에서복무중입니다.대출을받게되면사금융2곳을바로완납을해서완납증명서를머니옥션심사팀에게팩스로보내주고,사진첨부해서게시판에올리겠습니다.실망시켜드리지않겟습니다.저의간절한마지막희망.기적을한번만보여주세요~지금까지저의글을읽어주셔서정말감사드립니다.환절기인데모두들감기조심하십시오~</t>
  </si>
  <si>
    <t>화성시병점원룸단지에서도서,dvd,테디베어강의(도,소매)복합매장을4년째운영중에있습니다.사업초기엔주변의경쟁샵이3-4군데있어서힘들었지만,현재모두폐업하여지역독점운영중에있습니다.신청자금의용도로는간판교체,내부전기노후공사,원단구매,상호저축은행만기도래로원리금상환등에쓰일예정입니다.(또,11월말에둘째아이출산예정이있어금전적인여유가필요하게되었습니다.)요즘다들불경기라고는하지만,머니옥션경매를보면마음만큼은불경기가아닌것같네요!!투자자님들께더욱열심히장사해서수익과신용으로보답하겠습니다!!</t>
  </si>
  <si>
    <t>*한달평균매출500만원대비순이익이250+신랑급여150=&gt;400에서매달적금(100)+생활비(120)+공과금(50)+은행원리금(50)상환하며매달80만원의여유가있으므로원.리금상환하는데문제는없습니다.*매월25일결산일에맞춰원리금입금하겠습니다.</t>
  </si>
  <si>
    <t>대학원입학금(예치금)으로사용하려합니다.</t>
  </si>
  <si>
    <t>2007년부터지금까지머니옥션을통해총3번의대출을받았고한건의연체없이2건은모두완납,한건은현재6/24상환중입니다.저에게투자해주신소중한투자자님들께다시한번감사의말씀드립니다.현재머니옥션에서소액이지만투자활동도하고있으며,바른재테크의길을걷는것같아스스로도뿌듯하게생각하고있습니다.대학원입학예치금을마련하고자여러투자자분들의도움을받으려합니다.현재4학년학부과정에있으며,이번대학원입학시험때3~4군데의대학원에원서를제출하였습니다.11월첫째주,둘째주가대학원면접이있는주이고,11월둘째,셋째주부터합격자발표와동시에예치금입금을하게됩니다.*대학마다다르지만평균50만원에서100만원사이의예치금이필요합니다.*3~4군데지원할예정이라안전하게200만원정도대출받으려합니다.대학원등록금(570만원)은부모님의지원이나정부보조학자금(6%)를통해낼수있지만예치금의경우에는마련하기가쉽지않은상태입니다.이에많은투자자님들의도움을청합니다.</t>
  </si>
  <si>
    <t>현재한양대학교4학년학부과정에재학중이며산학연구원으로활동하고있습니다.수행하고있는연구과제가두개인지라한달에(38만4천원씩X2)총76만원씩수령하고있습니다.이외는어머니께서한달에100만원(*소득으로기재하였습니다)씩용돈을보내주시고,머니옥션에서한달18만6천원씩투자금을회수하고있습니다.월고정지출비용은월세금55만원,공과금및인터넷비용5만원,핸드폰요금5만원,토익응시료및기타지출10만원정도입니다.올6월에고금리대출(39%보해저축,48%제네럴크레딧)은모두상환하였고,현재는(이율:21%)현대스위스저축은행500만원(이율:7%)정부보증학자금580만원을사용하고있습니다.머니옥션에서는33%이자율로550만원사용중입니다.*(회차:6/24)(잔여금:440만원)한달금융상환비용으로는정부보증학자금(3만2천원)과머니옥션31만6천원이있습니다.현대스위스저축은행은예치기간이라내년7월부터상환합니다..아버지는한전에서근무(직위:부장)하시고어머니는학원운영과동시에대학교에출강(대전대학,나사렛대학등..)을하십니다.앞으로도성실한상환을통해투자자님들의신뢰에보답하도록하겠습니다.</t>
  </si>
  <si>
    <t>결혼준비자금으로대출신청합니다..</t>
  </si>
  <si>
    <t>결혼준비자금으로대출신청합니다..곧결혼을앞두고있는데이것저것준비할자금이만만치않네요..집에서어느정도원조를받았지만나머지부태비용을제힘으로자금을마련할계획으로대출을신청합니다.결혼하면제차를팔계획으로와이프차를바꿔주는데돈을보태어주느라자금계획에차질이생겼고,나머지부분에대한결혼진행비용들을제가충당해주고자신청하게되었습니다..</t>
  </si>
  <si>
    <t>지난번대출신청하여낙찰받아한달내에조기상환한적있습니다.금액도많지않아서보너스일부로상환하였습니다..이번에는금액이조금크지만상환에는문제없습니다.매월정규직으로급여를받고있으며,내년에승진예정에도있습니다.결혼예정자도정규직으로근무이며,결혼후맞벌이할생각입니다.또한제앞으로조합원자격으로아파트를분양받았고최근에가격도많이상승하였습니다.완공후에전세를놓을예정으로매달상환하는금액에대해서연체에대한부분은크게신경쓰지않으셔도될듯합니다.결혼전대출이력이있으면와이프가알게될것같아신경도쓰일듯하여별로안좋을것같아서머니옥션을이용하고자합니다.대출기간을길게잡은이유는자금계획에차칠이있을까해서24개월을편의상책정하였으나1년안에상환할계획을가지고있습니다.대출이율을21%로책정하였습니다.제신용도에비해적정이율이라고생각됩니다.</t>
  </si>
  <si>
    <t>꼭좀도와주십시요.</t>
  </si>
  <si>
    <t>-대부업대출금(1500만원)전액상환하고캐피탈대출금1000만원부분상환할계획입니다.현제월상환금액이180~200만원됩니다.(캐피탈/저축은행포함)우리은행2000만원은생활안전자금으로이자만(12만원)납부중입니다.급여는월240만원정도받고가끔여러가지의수당받습니다.만약대출이된다면월150~160만원정도상환능력이됩니다.성실하고악착같이상환하겠습니다.꼭좀도와주십시요.</t>
  </si>
  <si>
    <t>현전세로살고있으나11월19일제명의로된아파트로이사를가야합니다.세입자에게전세금반환을해주어야하는데1천정도가부족합니다.다른금융권에서대출진행가능하나제가내년3월에개인사업(제조관련)을진행예정입니다.올9월초에는소상공인센터에서창업교육도받았습니다.문제는장비를리스금융으로진행해야하는데지금다른곳으로대출을받으면신용등급의하락으로리스에좋지않은영향이있을것같아무거운마음으로신청하게되었습니다.등급은마이크레딧5등급크레딧뱅크7등급입니다.부디많은도움부탁드립니다.</t>
  </si>
  <si>
    <t>본인명의의집으로이사후내년2월경에담보대출을받습니다.현재시세는2억8천정도이며1금융권담보1억2천정도있습니다.내년2월에20%정도더받아야합니다.우선적으로현신청금을상환하고나머지는운영자금으로사용에정입니다.소상공인에서도5월경창업자금대출도신청예정입니다.상환개월수를길게한것은월부담을줄이고자길게하였으나내년4월전에는완납가능합니다.투자자님의긍정적인평가부탁드립니다.</t>
  </si>
  <si>
    <t>독한마음으로정리하려합니다.</t>
  </si>
  <si>
    <t>1.카드론상환2.현금서비스상환상식적으로는대부업을먼저정리하는게먼저이지만대부업의경우이자만납입중이라매달금액은부담이크지는않습니다.그래서원리금균등상환하고있는카드론,현금서비스부분을먼저상환하고월급받는것을아껴가며대부업또한내년상반기안에상환할계획입니다.친구,직장동료에게크게사기를당하고그나마많이정리를하고남은게아래와같습니다.이번달에급한사정으로유동성에문제가생겼고이번기회에독한마음으로정리해보려합니다.재직중인회사는국내중견그룹의계열사로서아주건실한회사입니다.지금까지연체는절대없었습니다.도와주신다면절대연체없이상환하도록하겠습니다.대부업체나캐피탈업체신용조회기록을더이상남기고싶지않고신용관리를하고싶습니다.대출금으로상환한카드론현금서비스에대한관련서류는제출하도록하겠습니다.</t>
  </si>
  <si>
    <t>부채사항을모든분들께아래와같이공개합니다.반드시연체없이상환하겠다는의지로받아주시면정말감사하겠습니다.1.수입액:세후최소280~300만원(비정기수당포함)2.부채내역-시티파이낸스:13,367천원(원리금균등상환)매월25일46만원-카드론:3,712천원(원리금균등상환)매월1일17만원,매월23일:21만원-신한은행:3,800천원(이자만납입)매월25일4.5천원-현금서비스:하나30만원,국민17만원,신한117-리드코프:4,000천원(이자만납입)매월18만원-러쉬앤캐쉬:2,600천원(이자만납입)매월25일9.5만원-교보생명:약관대출690천원(이자만납입)월2만원이상과같습니다.지금까지연체절대없었습니다.이곳에서도움을받고나면저도조금이나마다른분들을돕고싶습니다.</t>
  </si>
  <si>
    <t>작년10월경너무나감사하게도대출이잘이루어져감사하게잘썼습니다.투자해주신투자자님들진심으로감사드립니다.일년간한번의실수를제외하고는단한번도연체하지않았고한번연체하게되었을경우도단한분의투자자님을제외하지않고다쪽지보내드려제신뢰를져버리지않기위해주말을낀3일후에바로입금하였습니다.대출목적은소액의저축은행과남은대부업대출금액과현금서비스및국세납부입니다제가지금8등급인데신용을높힐수있는방법은현금서비스(리볼빙)를정리하고저축은행의금액을빨리갚아야신용이나아지는것을알고빨리정리하려합니다제가내년초하이서울에서지원받는프로그램중에저금리로사업자금을대출받는프로그램이있는데장기간교육도이수하고아이템과마케팅에서모든것이다통과하였는데제가4년전개인사업자를내고국세가320만원정도가채납이되어있어빠른시일내에정리를해야내년에새롭게사업자도새로내고신용도회복되야정말하고싶은일도하기위해다시신청하게되었습니다</t>
  </si>
  <si>
    <t>수입현재15일날매달200만원정도(거의이상)월급이들어오고제가프리로하는일로매달300만원이상패이를받고있고매달사업지원금으로70~100만원씩센터에서지원받고있습니다위의모든사항은제통장으로100%확인가능합니다=====================================================토탈580만원~730만원지출사금융-90~100(실제로58만원이지만조금씩더입금하고있음)머니옥션-57만원통신비(본인,어머니,아버지,kt,파워콤,lg데이콤)-23~25만원부모님생활비-80만원담보대출(어머니명의)-85만원보험료및청약부금-16만원생활비및기타잡비-70만원아르바이트비-60만원===============================토탈480만원~490만원수입이가장적을때를대비해도최하100만원이상은사업자금및예비비로보유함사금융을정리하게되면100만원의지출이줄어들기때문에예비비를포함함200만원의금액이예비비로남기&amp;#46468;문에충분히납부가능함대출금액1000만원과이번달수입으로카드값국세대부업대출까지모두완납가능합니다==============================================마지막이라생각합니다!성실납부약속합니다!신뢰를약속합니다투자하신분들의소중한돈절대실망시키지않도록약속합니다</t>
  </si>
  <si>
    <t>다시한번신청합니다전정규직으로회사의낙찰된관급공사를하청받아공사를시행하는현장소장입니다공종은정보통신이며각시군구청복합동사무소등등구내배선관련장기공사및ip교환기등정보통신관련기기단기공사를수주하여시행하는기술자입니다원천징수상의수령액은월120정도이며2월에다시이회사로복직하엿읍니다물론공사주수관련해서입니다공사를하청받으면그회사로입사해서자격증을이용한현장소장으로공사를시행합니다건당이익금은75%기준으로수주하여약15~20정도이익을냅니다5천만기준으로700백에서1000정도입니다(평균)현재세군데현장을수주중이며4월19일준공예정인현장과작년12월에착공한현장원자력공사한건등(낙찰후보안검사중)3건을수주하여2건은시공중입니다자금은현장유지비이며4월준공예정인현장이준공되면자금은풀릴것같읍니다..현재의신용등급은IMF때사업정리후신용이나빠져이젠은행에서작으나마대출을할정도로신용을쌓고잇읍니다많은관심부탁하고요정보통신기술자인경우엔투자도받읍니다설명이필요하시면oybslimdarkyahoo.co.kr로메일주시면성실히답변하겟읍니다.항상건강하셔요^^</t>
  </si>
  <si>
    <t>그동안빚을거의다갚고,마지막고비를넘어가려합니다</t>
  </si>
  <si>
    <t>10년전,대기업에다니던저는전직장의우리사주관련대출및보증관련문제로많은빚을지게되었고,이빚이갑자기이자에이자를더해원금의1.5배이상으로불어났었습니다.정말지난몇년동안빚값는다는것이이렇게힘들다는것을깨닫고,금전적어려움을뼈저리게느끼며빚을갚아나가이제내년쯤이면모든빚을다갚을수있게되었습니다.이에마지막고비에많지않은금액이지만돈이필요하게되어이렇게사연을올립니다.</t>
  </si>
  <si>
    <t>제급여는보너스를제외하고도월평균550만원이상이라적지않은편이며,대출상환250만원,생활비200만원정도를제외하고도충분히상환이가능합니다.급여일(20일)직후매월빠짐없이상환할것을약속드립니다.또한다상환한후에는다른분들께도도움을드릴수있기를희망합니다.투자하시는분들께서는단기간(6개월)내에투자금액을회수하시고또다른분들을도와주시면좋을것같네요.</t>
  </si>
  <si>
    <t>투자자님들보셔요~!</t>
  </si>
  <si>
    <t>이전경매글올렸는데,,잘안됐네요,,투자자입장에서글을올려야되는데,,제급한것만생각하는바람에너무성의없이제입장으로글을올려안됐나봐요.저는아는분(경매하시는사장님)을따라다니며경매일을배우고있고,거기서생기는수입은일정하지는않지만(70~100)정도를벌고있습니다.동생과함께살며동생은레스토랑에서일을하고수입은120이구요.이번에돈은시흥에나온작은원룸을사기위해빌리는것입니다.너무좋아보이고괜찮아보여서경매로제가사고싶다고해,여기문을두드리게되었습니다,아는친구도여기서도움을받았다고해서머니옥션을알게됐구요.재산은제명의로된빌라(방3개)가하나있습니다.투자자님들께서도와주시면월40만원상환가능하고요.동생한테도움받으면더많이드릴수있을거예요나이가많지는않지만이제시작하는부동산,경매일을열심히하고싶습니다,없이시작하려니많이힘이들긴합니다.아직나이가많지않지만열심히해볼거구요.약속지키고나이값하겠습니다,투자자님들관심부탁드리면서,제글읽어주셔서감사합니다.행복하세요~!^</t>
  </si>
  <si>
    <t>또한번의도움의손길을바랍니다.</t>
  </si>
  <si>
    <t>머니옥션의고마운분들과인연을맺은지도벌써일년이넘었습니다.그동안학자금을충당하기위해서대출을신청했었고투자자님들의도움으로여기까지왔네요.다시한번대출을신청하게된이유는지인들께빌렸던돈을드릴목적입니다.지난6월경그동안일하면서3년정도알고지낸친구와법인을설립하였습니다.자본금은거의대부분그친구가대고초기영업비용을제가부담하는식으로하게되었습니다.얼마안들어갈꺼라생각했지만생각보다많이필요하더군요.사금융에서도950만원정도빌려서사용하였고모자란것들은지인들께융통하였습니다.물론,돈벌면갚으라고주신건아니었기에연말전까지는드리기로했더랬습니다.그때는고정적으로들어가던돈들을많이줄인상태라서충분히가능하리라생각했었구요..사금융들은원리금을갚는것이라고해도월급여가작지않았기에한두개씩모아서상환하면될꺼라고생각했었습니다.그동안은처음이라그런지아무래도중간에돈이쏠쏠히필요했고그렇게융통한금액이크네요.지난달에형한테400정도드렸어야해서급하게팝**에신청해보았습니다.이곳만큼소통하지못해서인지금액을내려도보았지만역시나낙찰에실패하였습니다.형한테사정이어려워서안된다는걸사정사정해서일단좀미뤄놓았습니다.지금도달에약백여만원씩갚아나가고있어서좀줄이긴했는데이러다보니앞으로도몇달을그래야하고게다가다음학기아내의학자금마련이또깜깜합니다.대출신청하는상황이근일년여정도중에제일안좋긴하네요.또돈때문에허덕이게될일은없길바랬는데,맘처럼되지않는현실이참서럽기도합니다.세번째의대출신청이고금액도커서유찰되거나심사탈락하지않을까걱정도됩니다만법인도이제지출금액을수입으로충당하여개인돈이들어가진않고있으니이번고비만넘긴다면숨통을좀열고다시일에매진할수있을듯싶어장고를거듭하다가이렇게투자자님들과머니옥션에도움을구합니다.사실필요한금액은약1,000만원정도지만나머지200여만원은다음달월급으로해볼생각입니다.1.000만원과850만원의차이가주는무게가상당히다르네요.처음두번의대출은사정이있어투자자님들께말씀드리고중도상환하였고그뒤의대출도연체없이열심히상환하고있습니다.아마도이번대출이성사된다면2년후첫번째대출이끝나면서모든대출건이상환완료되겠네요.그땐얼마나뿌듯할까싶습니다.사소한것에도희망을걸어봅니다.다시한번투자자님들의투자를부탁드립니다.조기상환없이꾸준히약속을이행하도록하겠습니다.</t>
  </si>
  <si>
    <t>프로젝트단위로계약하는경력8년차프리랜서프로그래머입니다.보험영업하시는분들처럼실적별수당을받는게아니고월고정된급여를받습니다.아내가중국에서공부해서혼자지내는통에야근이고주말근무고안가리고하니까잘봐준거래처가많아프리랜서로일한이후하루도쉼없이일은쉬지않고계속해왔습니다.현직장근무개월수는프리랜서를시작한달부터계산하였습니다.실제경력은만7년9개월정도이고프리랜서로서는3년3개월정도되었습니다.직업형태가전문직프리랜서라프로젝트단위로계약서를작성하므로총프리랜서경력을기준으로입력해봅니다.매번신청할때마다한직장에있는게아니다보니어떤기준을따르는게좋을지몰라서이게맞겠다싶은기간을입력하다보니혼란을드리는것같아서맘이좀걸립니다만아마프리랜서경력기간이옳을듯싶습니다.이곳에서는1월까지계약이고다음달부터는또다른곳으로갑니다.경기가안좋다고하지만제또래경력의프로그래머는아직도수요가많아서제의지로일을쉬지않는한일을쉴일은없어서다행입니다.하는일이나름전문직이라신입분들께는진입장볍이제법있는것도다행이듯싶습니다.하지만자만하지않고열심히하려고노력하고있고그모습을잘봐주시는분들이많아서비슷한경력대급여수준이상은됩니다.한달지출내역은생활비및고시원방세,공과금약50만원정도나가고통신비30만원,카드60만정도중국에서공부하는아내에게약60~70만원정도송금합니다.월별대출상환내역은-머니옥션상환금액약70,사금융-바로크레디트(300)-18만-유어캐피탈(200)-12만-아이루리아(150)-11만-밀리언캐시(200)-9만-러시앤캐시(100)-11만농협(일시상환,7%,5년)-약3만&lt;--저신용자대출로이번8월에은행에서받았습니다.아이러니하게도참기뻣습니다..부모님께드리던금액은어려운상황이정리될때까지안드리고있습니다.지금도일을하고계시고형들도생활비를드리니까죄송스럽기한이없지만잘이겨내고얼른일어나서그동안못드린거까지드리는게낫겠죠..고정지출외에30~40만원정도유동적인지출이발생하긴합니다만150~170정도여유가생깁니다만그동안은거의전액지인들께빌린돈을드리고있었습니다.이번대출이받아들여진다면정말크게한숨돌리게될겁니다.죄송스럽고송구스럽습니다만,제게이곳은마음의고향같네요..돈빌려달라고손벌릴일이없는게제일좋겠지만사람일이란게그렇게생각처럼쉽진않은것같습니다.그럴때항상손내밀어주시고도움주시는고마운분들께믿음을흔드는일은없을꺼라고자신하고싶습니다.연체없는거래를해온점눈여겨봐주시면투자하시기에안심요인이라고생각됩니다.도움을머리숙여부탁드립니다.</t>
  </si>
  <si>
    <t>사금융상환.....</t>
  </si>
  <si>
    <t>사금융상환하고싶어글을올립니다....현상황유아이200만원연48%원더풀200만원연48%hk상호저축은행350만원연39%현재는전업주부조만간일하러갈계획임....남편신용등급이9등급이라신용대출이어려움환승론이자가부담이가사금융반정도저금리전환하려구함월상환능력가능함상환능력남편직업보험설계사6개월재직월급여300만원급여명세서있음급여통장있음급여일매월20일상환계획지금쓰고있는사금융도연체없이잘납부하고있습니다...연30%대의이자만낼수있다면좋겠습니다....300만원원함조기낙찰가능하신투자자님들믿습니다..</t>
  </si>
  <si>
    <t>꼭부탁드릴게요...</t>
  </si>
  <si>
    <t>친정사정이안좋다보니조금씩조금씩돈빌려주다보니막상제생활자금이턱없이모자라네요.남편한테부탁하기도이제는더이상힘들기도하고요.돈걱정에자식앞에서울고.화내고그러는모습도부끄럽습니다.꼭좀부탁드리겠습니다.</t>
  </si>
  <si>
    <t>병원에근무중이고요.매달25일100만원씩그리고추가근무수당따로20만원씩받고있습니다.몰론생활비도조금씩받고있구요.지식있어서부끄러운모습보여주지않으려고연체없이잘상환하겠습니다.꼭부탁드릴게요.</t>
  </si>
  <si>
    <t>대출건수줄여서신용등급상승하고자합니다(도와주세요)</t>
  </si>
  <si>
    <t>안녕하세요.우선,안정적(공)기업에재직중으로젊은나이에과도한욕심으로손실이있엇답니다^^;사회초년생이너무무리한손실을입어서타격이컸었답니다^^그래서,사금융조회도하고(신용등급이런거생각도못했엇죠ㅠㅠ)대출도받구하다보니신용등급이매우낮습니다.낮은신용등급은사회생활(금융생활)에큰제약으로작용하더군요.신용등급상승과고금리이자의저리화를위해이렇게투자자님들께도움을청합니다.대출건수를3건(카드사등)줄여서신용등급을향상하고자합니다.</t>
  </si>
  <si>
    <t>&lt;&lt;급여액&gt;&gt;1.직장-정규직-4년1개월근무작년연봉3700-월실수령액(200이상)월급여는급여명세서상300정도찍히는데그중에공제회(복리이자)에장기저축30만원새마을금고원금(25)+이자(12.5)=&gt;37만원기타세금,국민연금,의료보험제외하고200만원좀넘게통장으로수령합니다.2.부업7월부터안정적부업(퇴근후)을하여서부업통장수령하며매월200정도실수령합니다.8월:140,9월:170,10월:205,11월:200이렇게실수령(통장으로세후)하였씁니다.물론통장으로부업회사명으로들어오구요.12월에도200예정,내년1월부터는250전후(경력증가^^)찍힙니다.3.따라서,매월실수령액은400만원입니다.&lt;&lt;지출비용-금융권비용&gt;&gt;400만원중현재금융권이자비용(새마을금고는수령전제하고나오기에제외하고요^^)은130만원이며,내년1월부터는100만원으로줄어들게됩니다.1.시티은행:1900만원=&gt;원금+이자매월40만원2.HSBC:60만원=&gt;원금+이자매월30만원비고:1월까지완납하면그이후이비용은없습니다.3.한국아이비금융:이자만6만원납부중입니다4.카드론:55만원납부ㅠㅠ5.마을금고:말씀드렸듯이마을금고는원금과이자를급여통장수령전에이미제하고나오므로금융비용에서는제외하였답니다ㅡ^^&lt;&lt;지출비용-사금융&gt;&gt;사금융지출비용은매월이자만40만원정도입니다.사금융은산와,러쉬등이며이부분도부담되지만,금융권먼저납부(삼성카드,HSBC,한국아이비금융)한후신용등급상승시전환하고자합니다.&lt;&lt;생활비용-와이프가관리&gt;&gt;1.생활비용은아파트관리비등으로매월30만원(생활비는와이프도직장인이어서둘이반반분담)2.기타용돈:매월30만원3.적금:지금은와이프명의로적금매월50+펀드30들어갑니다.&lt;&lt;총수익-총지출&gt;&gt;월급여실수령액400중금융권비용130+사금융40+적금/생활비140입니다.나머지는비상금으로와이프가관리하고있습니다.신용등급관리를위해서적금이내년3월종료되면,이제는제명의로적금과펀드를들어준다합니다^^======투자자선생님들께서900만원투자해주시면아래와같이사용예정입니다.1.650만원=&gt;삼성카드카드론완납2.200만원=&gt;한국아이비금융완납3.60만원=&gt;HSBC완납현재삼성카드는26개월균등상환남았으며,한국아이비는이자만납부중입니다.삼성카드(55),한국아이비(6.6),HSBC(30)에매월90만원이상지출됩니다.지금생각은사금융비용40만원도적은비용이아니고,이자도삼성카드등에비해쎄지만,우선,삼성카드,한국아이비금융,HSBC등을완납해금융권대출건수를3건을감소하면신용등급이많이올라갈것이라생각됩니다.또한,금융부담도지금보다줄어들게되고요.머니옥션투자자분들께는안정적인수익이발생할수있도록원리금균등상환약속을지키며,상환일전에가상계좌로입금토록하겠습니다.그이후에신용등급이올라가면,사금융부분은금융권으로돌리고자합니다.도와주시길부탁드립니다.증빙서류는직장급여,부업급여,재직증명서,명함2건(직장,부업),의료보험증,원천징수영수증,신분증,등초본등등모두이미보냈으며,지금심사중이랍니다.잘되었으면좋겠답니다.ㅠㅠ</t>
  </si>
  <si>
    <t>대부업66%사용하고있습니다.</t>
  </si>
  <si>
    <t>일단저는주부입니다..작년이사하는데보증금400이부족해서대부업체에서400마넌을대출했습니다제가인제나이스물셋주부라..금융권거래는아무것도몰라서캐피탈이나은행권에서는될거라는생각도못한채무조건대부업으로갔던게잘못이네요웰컴,헬로우에서각200씩빌렸습니다..웰컴은원리금균등한달152,000원씩나가고있구요헬로우는원금하나도안나가고49%정도에월약8마넌정도의이자만내고사용하고있습니다.두돌안된애기를키우면서뱃속에둘째도있다보니돈을못낼상황은아니지만이자가너무아깝다는생각이듭니다4만원이면한달치애기저귀가나오고..이런생각을하니벌써가져다바친돈은200마넌이넘지만그넘의이율이너무쎄서원금은표도안나게줄어들더라구요헬로우는아예원금이줄지도않고있겠?이곳에서받아서다갚고나면한달평소넣던돈보다적게넣으면서도원금을깎아가면서넣을수있겠더라구요여지껏대부업20일상환일인데항상2일전에는넣은거같습니다.딱한번당일오후3시쯤넣은적이있었는데아침부터오늘넣어달라면서전화오고그래서그런거귀찮아서하루전에는넣어오고연체한번도없었습니다.주부이긴하지만신랑소득으로살림꾸리고있고잔업시간에따라다르긴하지만잔업없이세후월소득170만원됩니다다음달같은경우는일이많이있어서잔업에특근에250만이상될것같습니다.170마넌받아온다고했을때보험료공과금관리비대출비용까지내고나면70마넌정도남으니충분히살림만제가조리있게잘하면연체없는상환가능합니다현국민은행에전세자금대출700만원있습니다만이것은한달에3만원정도나가는것이라신경안쓰셔도될부분입니다믿고투자부탁드립니다..도움주시는분들께정확한상환으로보답할게요^^</t>
  </si>
  <si>
    <t>대부업상환입니다.(연체없는성실상환)</t>
  </si>
  <si>
    <t>직장에5년째(정규직)근무하고있고작년에따로개인사업체를창업하여운영중에있습니다.2잡을하며처음엔순조로웠으나중간에사업자금이부족하여급히마련한다고이곳저곳조회를하고사금융여러곳에서대출을받아서5등급이던신용등급이9등급까지내려간상태입니다.사용중인사금융이자만납부해도월50만원정도씩들어갑니다.같은금액이라면저렴한금리로조속히상환처리하고싶습니다.아울러신용등급회복에도큰도움이될거같기에이렇게투자자님들의도움을기다립니다.</t>
  </si>
  <si>
    <t>대부업사용러시앤캐시200만(현재198만)원캐싱200만(현재93만)산와머니100만(현재84만)머니라이프400만(현재396만)총771만남아있으며850만신청이유는1개월분의여유자금과이자를확보하기위함입니다.직장연봉이2800(월230)이며저의개인사업체월소득은300~500정도됩니다.은행및캐피탈상환금액은월170이며위의대부업상환금액이(이자)월50정도입니다.나머지는생활자금과개인사업체운영자금으로쓰고있습니다.믿어달라는말이식상하게들리실지모르겠으나저번달에저의부주의로2일연체한거외엔연체없이상환해오고있었습니다.저에게도움의손길을주신다면성실한상환으로믿음에꼭보답드리겠습니다.조기상환후신용등급조정후좀더저렴한이율로이용하고싶습니다.투자자님들의많은괌심부탁드리겠습니다.</t>
  </si>
  <si>
    <t>사정이생겨이렇게신청해요</t>
  </si>
  <si>
    <t>아이둘인주부입니다,남편이지입차를(개인사업자)하는데요,,,작년에차를더큰차로바꾸면서매출보장을해주겠다는회사말만믿고차를바꿨는데...생각보다매출이나오지않네요...이렇게저렇게계속여기서조금저기서조금마이너스부분을맺꾸다보니...자꾸만한달한달마이너스가조금식생겨서요...대출을받으려고해요...대출도있고,,차량할부도있지만,,,여지껏저희는연체한적은없어요..어떻게든빛부터갚아야한다는생각이커서요...어떤대출이든잘갚는데왜케대출이힘들지모르겠어요...잘갚을수있는데말이죠...대출이된다면정말로연체없이잘상환할수있습니다.</t>
  </si>
  <si>
    <t>차량할부가한달150만원씩들어가는데...두달분이모질랄꺼같아서요..요거상환할려고합니다..</t>
  </si>
  <si>
    <t>카드연체금상환을도와주세요</t>
  </si>
  <si>
    <t>2007년4월크레딧뱅크3등급814점2008년현재9등급454점카드와대출과다조회로인한나의성적표입니다.솔직히말해서작년에일도안하면서형편이어려운한친구와함께카드를함부로쓰고대출중계업체를통하여가라로대출을받은것이문제였습니다.돈떨어지고어려워지니그친구는사이가멀어져버리고진정한친구와후배들선배들만이도움이되었습니다.그래서저는이악물고정신을차려서술담배도다끊고금년2월28일부터일을하게되었습니다.그모습을보고집을나와있던저에게아버지는삶을살아가면서도움이되길원한다면서2500만원전세집을내명의로구해주셨습니다.문제는바로그전세집때문입니다.카드연체로인하여채무불이행이눈앞에다가왔는데전세보증금을가압류를걸어두면정말저는아버지를볼면목이없어집니다.그간숱하게카드값을갚아주셨는데.....투자자여러분도와주십시오.저의대출상환계획은이렇습니다.매월10일4대보험을제하고120만원의급여가통장으로들어옵니다.여기서러시앤캐시이자32만원제하면88만원여기서다시산와머니이자175000원제하면70만5000원입니다.투자자분께서300만원을12개월45%원리금균등으로빌려주신다면매월원리금이31만5036원입니다매월32만원만제하더라도저는38만5천원으로매월생활이가능합니다.투자자여러분도움을주십시오.이번에도와주신다면그건그냥돈을빌려주는것이아니라한인간이나은삶을살수있도록도와주시는것입니다.지식이없어서중계업체를통하여대출받은사금융도카드연체를해결하고신용등급을올려서좋은조건으로나중에고금리를저금리로전환할생각입니다.성실히갚겠지만문제가있을경우최후의보루로제명의로된2500만원의전세보증금이있습니다.(돈을빌려주시고원하신다면전세계약서사본도보내드릴수있습니다.)정신차린저에게한번만도움을주십시오.카드연체금은(롯데170만원현대리볼빙100만원돈입니다)</t>
  </si>
  <si>
    <t>환승론대출신청을하고싶습니다.</t>
  </si>
  <si>
    <t>안녕하세요.저는구체관절인형을제작하여저의작가명(bimong)을걸고미국에전량수출하는상업예술분야의작가입니다.2005년비영리사단법인을문화관광부에서허가받고꾸준히전시활동을하고있습니다.그런데개인사업자등록을내고인형제작판매를하던중3년전에투자자들을모집해2억짜리주식회사를만들어사업을해오다가국내우레탄공급업체(원작을복제해서판매할때쓰이는재료)의공급라인의문제로인해수출오더를지속적으로받지못해수익부분에서타격을좀받게되었습니다.설립자로서회사의지분률은20%를보유하고있고월급은200만원입니다.작년가을부터몇달간회사유지비용으로월급을반납하면서까지버티고있습니다.새로제작중인상품의완성시기가6월초쯤으로잡고있지만현재대부업4건(러쉬,산와,베르넷,원더풀각각200만원씩6회차납입)케피탈2건합해서1600만원정도의부채를갚아나가고있습니다.현대케피탈은2회납입으로모두변제하게되어있으며씨티케피탈은700만원정도남아있는상태입니다.문제는작년10월에급하게결혼자금으로돈이필요해서받았던사금융4건의이율이너무비싸게느껴지네요.그때문에신용도떨어지고현재마이크레딧신용7등급669점으로나오는데여기서는8등급으로평가되고있군요..현재까지연체는한번도없이꼬박꼬박납입하고있습니다.6월쯤엔다시정상괘도로들어설것을확신하면서열심히제작에전념중입니다.가을엔미국의저의인형을유통판매하는회사에서초청받아인형아카데미세미나등판매를떠나미국에서교육사업까지추진할계획을가지고있습니다.한국에서도7년간꾸준히서울경기권에서일반인들을대상으로인형제작기법에관한강의를해오고있기때문에투자자분들께서이번에고액이자를소액으로바꿔주실수있는기회를주신다면더안정적으로작품활동에전념할수있을것같습니다.와이프도저와함께인형의상디자이너로활동하면서월100만원안팎의수입이있습니다.제작업모습과작품사진도올려드리겠습니다.세계속의한국인형의우수성을알리고자노력하는인형작가를위해조금씩투자를해주신다면정말저에겐더없는큰힘이될것입니다.부디투자자여러분들의많은관심부탁드립니다.제블로그에보시면저의작업모습과제가제작한인형사진코엑스전시사진영화협찬등의사진을올려놓았습니다.두서없는글끝까지읽어주셔서감사드립니다.그럼..보람있는하루보내세요~</t>
  </si>
  <si>
    <t>이렇게절박한게될줄은몰랐습니다..늦었다구생각할때가새로운시발점이될수있도록도움을이렇게청합니다.아직젊은나이많은것을잃기전에희망을얻고자합니다.이번에저축은행을상환할려구합니다.1월에..외환은행500만원을상환해서여유자금이현재없고..다니던회사는퇴직해서친척의도움을받아지금장사를곧시작하려고하는데다른건다준비가되었는데가게보증금도조금모자라이렇게도움을청합니다..가게를준비중에도아르바이트로70-80만원을더벌고있습니다.현재대출받은곳및카금연체는없구...상환에는문제가없다는걸말씀드리고싶습니다.신용은정말자신있습니다말보다는실천으로보답하겠습니다.기회를주신다면이것을발판삼아재도약에기회를만들고싶습니다.투자자님들에게이렇게간절히부탁드리겠습니다.좋은결과를진심으로바람니다.끝까지글을읽어주신모든분들께감사드림니다</t>
  </si>
  <si>
    <t>단한차례의연체도없었습니다.</t>
  </si>
  <si>
    <t>대출목적은사업자금(운영자금)입니다.작년9월두건의대출이성사되어머니옥션에선적지않은금액인2000만원이란자금을수혈받았습니다.그후최악의경제위기덕분에목표한바를이루진못하였지만...그자금덕분으로경쟁업체들이줄줄이문을닫는와중에도매출을유지할수있었고...대출금의상환도16회차에접어들었습니다.그런데올여름런칭한여성의류반응이기대보다낮았습니다.욕심이었는지예전보다시장상황이어렵다는것은간과한것같습니다.게다가여성의류에역량을쏟느라기존의잡화업데이트가늦어지고비수기도겹치게되어기존매출도다소감소하게되었습니다.결과적으로의류에투자한투자금의회수기간이상당히길어지게되었습니다.지속적으로성장해야지만이시장에서살아남을수있는데임대료가저렴한사무실로이전하는등자구책도마련하였지만여전히성장동력이부족하게되어재차머니옥션의문을두드립니다.지금까지1년반동안단한차례의연체도없이성실히상환하였고또향후성사될대출도그러할것입니다.지금까지머니옥션대출금을1700만원상환하고다시대출신청하는것이부끄럽기도속상하기도하지만이고비를꼭넘기고싶습니다.</t>
  </si>
  <si>
    <t>현재의사업현황을간략하게말씀드리겟습니다.-------------------------------------------------업종:온라인전자상거래(독립쇼핑몰,오픈마켓,B2B,판촉물)창업시기:2006년상반기-초기자본금:2000만원사업자등록:2007년12월사업장소재지:경기도성남시분당구구미동판매아이템:악세사리,가죽잡화,여성의류월판매건수:1500~3000건월매출:1500~3000만원(온라인상으로증빙가능매출1500)평균마진율:악세사리,잡화6~70%여성의류4~50%(현재런칭중)투자금용도:신규아이템추가상환계획---------------------월평균매출2000만원기준영업이익--------1100만원-------------------------------부가세충당금------------40만원(부족한매입자료외발생한부가세납부를위한충당금)인건비------------------120만원(알바2명)사무실임대료------------50만원관리비및공과금--------20만원기타영업비-------------100만원머니옥션상환금---------115만원대출이자등기타금융비용--15만원------------------------------순이익------------605만원생활비,교육비등등300만원------------------------------잉여자금295만원매월발생하는잉여자금이충분하므로상환에는무리가없습니다.무한경쟁의시대에일정한규모를갖추지않으면서서히도태될수밖에없습니다.힘을실어주시고투자자님들은안정적인수익처로생각해주세요</t>
  </si>
  <si>
    <t>생활자금이하나도없어서좀도와주세요~ㅜ_ㅜ</t>
  </si>
  <si>
    <t>제가지금직장에다니고있는데아직은다닌지얼마안되서급여는아직못받았습니다.....지금은핸드폰비에카드빚에시달려서너무쪼들리는생활을하고있습니다.해외에있는가족들생활비도얼마정도는보내죠야되거든요..다행히카드는분할납부상환하고있는데,조금위험한게..납부일을놓쳤어요돈이없어서요..이렇게되면계약파기되서소송진행되는데요..어쨋든,요번처음이용하는건데..좀봐주시구..도와주세요-_ㅜ급한불을끄고싶습니다...</t>
  </si>
  <si>
    <t>현직장은근무한지7개월,급여는월130~146정도됩니다.월이자와원금으로지출되는금액은약70만원됩니다.대출받은금융기관중hk저축은행이제일부담이되어잔액230만원정도남았는데갚아버리고,캠코에상담받아보려고합니다.hk저축은행완납시머니펀드상환대출비교시매월5만원정도를아낄수있습니다.돈을벌어보니제가벌인일이긴하지만,돈이너무아깝습니다.희망을저에게나눠주시면감사하겠습니다.</t>
  </si>
  <si>
    <t>생활자금및카드남부</t>
  </si>
  <si>
    <t>국민카드.휴대폰상환...기타생활자금</t>
  </si>
  <si>
    <t>24개월로하고매월25일에납부하도록하겠습니다.</t>
  </si>
  <si>
    <t>생활자금이필요합니다~</t>
  </si>
  <si>
    <t>생활자금이급히필요해서머니옥션에올리게되었습니다.다른대출업체(캐피탈,저축은행)는달달이갚고있는상황이구요~ㅠㅠ</t>
  </si>
  <si>
    <t>매달꾸준히밀리지않고갚을수있습니다.연봉도2000정도되니깐믿고갚아드리겠습니다!</t>
  </si>
  <si>
    <t>안녕하세요저는통디스크,오마이알바라는싸이트을운영하는사람입니다.금번서버증설로인하여자금이필요한데일부금액이부족하여여기에신청합니다.금융권에신청시복잡하고시간이오래걸려머니옥션을알게되어신청하여봅니다.저을믿고투자해주시면최선을다하여꼭보답하도록하겠습니다.당사싸이트는www.tongdisk.co.kr,www.ohmyalba.com입니다.모두들행복하시기을바라면서이만줄입니다.</t>
  </si>
  <si>
    <t>성실하고확실한변제를약속드립니다</t>
  </si>
  <si>
    <t>집안의안좋은일이생겨서일시적으로신용이하락되어관심을가지지못한아이들의치아가안좋아져서치아교정및임플란트를하고저하나고비용관계로인하여대출을신청합니다</t>
  </si>
  <si>
    <t>월평균소득350만원금융비용52만원보험25만원생활비190만원상기대출시충분한상환여력있음.</t>
  </si>
  <si>
    <t>사업장인테리어잔금빨리상환하고싶어요</t>
  </si>
  <si>
    <t>작년7월에인테리어를해서매장을오픈했는데인테리어금액이총3000만원정도나왔는데그잔금이1000만원남았는데그이자가한달에2.5%라서차라리한번에갚고이자부담을조금이라도줄이고자합니다</t>
  </si>
  <si>
    <t>저는익산에서성인케주얼의류점을운영하는데지금한달평균성인복의매출이3천만원남짓이고마진은30%정도이며월세200만원직원120만원,전기요금기타50만원정도입니다금융비로170만원정도지출되고나머지금액으로생활비와보험들어가고집사람이경영하고있는매장에서추가적으로충당됩니다매장매출은소문이나면서증가하는추세입니다그리고집사람은다른의류매장을운영중이며성인복매장은보증금8천만원에권리금7천만원이며본사보증금이3천만원이며,아동복매장은보증금1억에월세250만원권리금7천만원본사보증금2천만원입니다둘다규모가있고매출이나오나둘다리뉴얼초기라조금힘드네요의류점은말일에결제를안하면물건을안주거든요전에도1년정도쓴경험이있는데한번도연체없이1개월분만남은상황입니다한달에80만원상환하는데는문제가없을것으로사료됩니다</t>
  </si>
  <si>
    <t>치과치료비용을위해서빌리려고합니다.</t>
  </si>
  <si>
    <t>사업을확장하려합니다.</t>
  </si>
  <si>
    <t>현재인터넷쇼핑몰을운영중입니다.현재쇼핑몰월매출은400만원정도이고,오픈마켓월100만정도해서총월매출이500만원정도입니다.여름신상품매입에여유자금이부족합니다.아직까지대출및연체기록도없고마이크레딧신용등급은4등급입니다.은행권은너무복잡한절차와대출기록,기간도오래걸려여기에신청을합니다.믿고투자해주시면꼭보답하도록하겠습니다.</t>
  </si>
  <si>
    <t>월순매출200만원정도입니다.연체없이상환을약속드리겠습니다.</t>
  </si>
  <si>
    <t>정말생각지도못하게돈이필요하게되었네요...개인사정이라자세하게설명은못드리지만몇일사이에써야할돈이필요하게되었습니다</t>
  </si>
  <si>
    <t>현재월200만정도월급을받고있습니다월세35만용돈30만공과금(휴대폰등...)15만대출금우리은행(27만)기타(30만)총지출137만잔액63만위에보시는것처럼월15만정도는충분히상환가능합니다정말급한마음에부탁드립니다입찰부탁드려요</t>
  </si>
  <si>
    <t>교통사고합의금이필요합니다.</t>
  </si>
  <si>
    <t>안녕하세요.지인의소개로머니옥션싸이트를알게되어도움을청하게되었습니다.다름이아니라며칠전저의부주의로인해운전을하다제가신호위반을하다가인사사고를내게되었습니다.우선은보험처리를하였지만형사합의로3000만원정도가필요하여경매를신청하게되었습니다.현재모아둔돈은대략2000만원정도이고부족한1000만원을신청하였습니다.</t>
  </si>
  <si>
    <t>수입:통장에급여로평균400~500정도의급여를받고있습니다.맞벌이부부라와이프도평균200정도급여를받습니다.지출:가족생활비-150만원(학원비,세금,공과금,)적금-50만원,보험료및통신료-50만원,차량유지비-50만원평균450만원의급여에서지출총액(300만원)을제외하고대략100~150정도의여유금액이남습니다.남은금액으로24개월동안성실하게상환하겠습니다.예전에신용회복의기록이있어서등급이좋지는않습니다.현재는신용관리를하고있고피투피머니에서대출은기록에도남지않는다고하여이렇게신청하게되었습니다.현제건설회사의반장으로팀을꾸려일을하고있습니다.추운날에도가족과부모님을생각하면서열심히일하고있습니다.저의실수로인한크나큰잘못을잘헤쳐나갈수있도록많은투자자님들의투자를부탁드립니다*특이사항*마음만급하여타p2p싸이트에도경매를신청하였습니다..낙찰이될지안될지불안하기만하여그렇게한것이니투자자님들이참고하여주셨으면좋겠습니다.</t>
  </si>
  <si>
    <t>지금까지연체없었습니다</t>
  </si>
  <si>
    <t>저금리로환승하고싶어서요.지금까지이자와원금모두잘상환했습니다근데요너무고금리라바꾸고싶어서요저희남편은개인사업자이고요월350에남편명의로된공장2동이있고요거기서나오는월세를받고있습니다.약속날짜에꼭보내드리고요서류원하시면보내주겠습니다통장내역도요...</t>
  </si>
  <si>
    <t>저축은행과사금융대화이구요부동산임대업일을하고있고요월통장으로18일180만원들어오고요지금까지연체는없었습니다집에서재택근무하고저희시댁이공장을건축하고임대하고있습니다월임대료수입은약2000정도구요그일에관련된사무적인일은제가보고통장으로월급을받고요단한번에연체도없으니저금리로전환할수있도록선택해주세요</t>
  </si>
  <si>
    <t>추가대출건상환</t>
  </si>
  <si>
    <t>사금융추가대출상환후환승론대출목적</t>
  </si>
  <si>
    <t>고금리의사금융추가대출상환후,환승론받고자글올려봅니다.완납해도힘들면어쩔수없이또,빌리게되는게사금융인가봅니다.신용하락에,높은이율에정말허리가휠정도입니다.고정적인급여로매달정해진일에급여는들어옵니다.제발도와주세요.제돈같이생각하고연체없는거래약속드리겠습니다</t>
  </si>
  <si>
    <t>생활자금및투자자금</t>
  </si>
  <si>
    <t>1.과거IMF보증채무로인하여신용도가하락하여1금융권대출이어려운상태입니다.2.현재금융권및개인간채무는모두변제완료하여아무런채무가없는상태입니다.3.생활자금,투자자금및신용도향상을위한대출요청입니다.(비상장그룹사유상증자참여등)</t>
  </si>
  <si>
    <t>1.연봉'09년4,600만원,10년4800만원예상(14회로지급/추석/설이있는달에각1회추가지급)2.기대출이전혀없는관계로생활비및금융상품(적금/보험/펀드등)150정도제외시월80~100정도여유자금이있습니다.3.이에상환에대한부담은전혀없습니다.4.대출받은돈역시재투자계획이고월상환금액에대한연체가능성0%입니다.5.5월퇴직금생성(400만원)및1년정도후면1금융권대출이가능할시조기상환할계획입니다.6.낙찰시투자자에게개인정보(직장/직장전번등)제공가능7.핸드폰은와이프가자기명의로선물해준것입니다.(아이폰)</t>
  </si>
  <si>
    <t>어머니의료비및생활비</t>
  </si>
  <si>
    <t>홀어머니를모시고사는직장인입니다.직장일로따로살다가어머니가몸이많이편찬어신관계로옆집으로이사를해서생활하고있습니다.투자자님들에게도움을요청하는건다름이아니고어머니의병원비와생활비때문에이렇게신청하게되었습니다요실금수술은얼마전에하셨습니다허리수술도하셔야할것같습니다현재러시앤캐시에서대출을받아서지인에게빌린돈을같은상태이고원더풀에서200만원대출을받아병원비를충당할려고하는데생활비와의료비가그리고여동생생계를위해작은옷가게를할려고하는데조금보테줄려고합니다2010년1월16일부터연봉인상재계약하기로되어있었는데사장님의부탁으로두달간미뤄주기로했습니다.4월15일부터연봉인상된급여를타게됩니다성실히상환할것을약속드리겠습니다.저희어머니께서웃으시면서생활할수있게그리고저도마음편히일할수있게투자자님들도와주세요필요서류는19일아침에보내겠습니다.</t>
  </si>
  <si>
    <t>연봉:1800만원월급여:128만원월수당:평균30만원식비:120,000월월평균수입:170만원--지출내역--1월2월지출내역집세및공과금:30만원(핸드폰사용료포함)생활비:30만원(식비교통비포함)어머니생활비:40만원상호신용금고:16만원총지출:118만원3월예상지출내역집세및공과금:30만원(핸드폰사용료포함)생활비:30만원(식비교통비포함)어머니생활비:40만원상호신용금고:16만원러시:16만원원더풀:13만원총지출:145만원4월달연봉재계약연봉:2100만원~2200만원(최저2100만원)월급여:예상금액150만원월수당:평균30만원식비:120,000월월평균예상수입:192만원3월한달은남는금액으로상환가능합니다.4월달부터는월급인상으로여유롭게상환가능합니다.</t>
  </si>
  <si>
    <t>대출관련입니다..</t>
  </si>
  <si>
    <t>카드금액을대출로상환하여카드사용을자재할려고합니다..</t>
  </si>
  <si>
    <t>상여금으로이자를값으려고합니다..</t>
  </si>
  <si>
    <t>제희망투자자님들께걸어봅니다..</t>
  </si>
  <si>
    <t>안녕하세요..첫대출신청이실패로다시한번도전합니다...제나이83년생26살입니다..서울에부모님과함께거주하구요..군필입니다..대출목적에대해적어보겠습니다..제가개인대부업에600만원빌렸습니다...투자자님들이보시다시피과다조회로신용등급이9등급입니다...기대출받을때대출을처음받아보는터라사금융이뭔지몰랐습니다..당일에해준다는소리듣고신청했다가제신용만9등급으로떨어졌습니다...1.개인대부업에빌린이유과다조회로인한신용등급이9등급이라사금융마저빌려주지않는답니다...그때당시사고로인해600만원이급필요해서여러군데알아보다가결국개인대부업쪽에손을대고말았습니다....2.투자자님들께호소합니다...현재개인대부업에5개월로끊어서한달에126만원씩내고있습니다...현재두번납부를했네요....솔직히너무힘이듭니다...이게어쩌면제인생을좌우할수있는상황이라고까지생각이듭니다...투자자님들께진심으로무릎끊고서라도도움을청합니다...투자지님들이도와주신다면한달에126만원나가는돈이40만원돈으로줄어든다면정말로하늘이내려주신기회라고생각합니다...3.투자자님들의신뢰를저버리지않겠습니다...제가이율을45%로정한것도제신용등급이나쁘다는이유하나로편견을가지실까봐최고이율로정했습니다...정말로부담이1/3로줄어드는만큼투자자님들의돈과약속소중히지키겠습니다....이모자란놈구해주실투자자님들께진심으로부탁드립니다...4..신용지금까지기대출(사금융)쪽에연체단한번도없었습니다...그만큼제가필요로해서빌린돈에대한이자및원금만큼은월급받는즉시최우선으로처리합니다...신용불량자가되본적없습니다...신용등급이나쁘다보니신용불량으로보시는분들도계신데요....한번도신용불량이된적없는정상입니다...5.마지막부탁입니다...정말누군가가제진심어린호소가마음속에들어가리라믿습니다....도와주십시요...제살길은제손에달린게아니라투자자님들께부탁드리겠습니다....제모든걸걸고서이자리에서약속드리겠습니다....부탁드립니다</t>
  </si>
  <si>
    <t>현재SBS에서카메라팀에소속되어있습니다...2년계약직으로4대보험적용되구요.....월평균급여가170여만원연봉2000만원가량입니다급여사용처는170여만원을수령하면사금융권이자가월40만원나갑니다...그리고126만원은개인대부업에이자를납입합니다...현재부모님과살고있기때문에다른기타비는없습니다...제가다니는직장에오가는차비와군것질비정도밖에없습니다...저위에126만원나가는돈을부담줄여투자자님들께드리고싶습니다....저를믿어주시고도와주신투자자님들께는죽어도신뢰를저버리지않겠습니다...제발도와주시길바랍니다...다시한번고개숙여부탁드립니다...</t>
  </si>
  <si>
    <t>사금융보다이자저렵하게쓰고싶습니다.</t>
  </si>
  <si>
    <t>결혼을한새신랑입니다.작년결혼자금으로이리저리급해서잘모르는상태에서중계업자들에게사금융을대출받았는데그이자감당하기에너무벅찹니다.또한상환날짜가여러날이다보니너무부담이큽니다.사금융은연체없이1년간잘넣었구요..지금1년정도더넣으면모두상환합니다.그런데그이자가너무비싸가벅찹니다.처음사금융700만원정도받았는데1년이나갚았습니다.그래서400남았습니다..그때결혼자금으로너무필요해서급하게쓴것이너무억울하고후회스럽습니다..연체없이잘갚고있으니걱정말고저에게투자를해주십시요</t>
  </si>
  <si>
    <t>지금일을두가지하고있습니다.귀금속세공일과지게차운전두가지일을합니다.총수입은225이구요....고정지출은170정도됩니다...나머지금액으로사금융대출금열심히갚고있습니다.투자자님들500만원에31%/24개월...충분히상환가능합니다...투자부탁드립니다..연체는절대없습니다.약속을정말중요시하는사람입니다.여태껏주위사람들한테신용하나만큼은정말잘지켰다고생각합니다.지금도그렇고앞으로도쭈~욱그럴것입니다.투자자님들저를한번믿고투자를해주시기바랍니다.</t>
  </si>
  <si>
    <t>안녕하세요.다시한번도움부탁드립니다.</t>
  </si>
  <si>
    <t>안녕하세요.1년전에머니옥션에서대출을받을때만해도'빌린돈을다갚을때즘이면다시는이런대출관련기관에는볼일이없겠지'라는생각이었는데,세상일은뜻대로되지만은않는군요.다시한번대출을신청하려고합니다.대출목적은생활비입니다.작년에다니던회사를그만두고이번08년초에원하는일을하기위하여동국대전산원에입학했으나,아직완전히생활문제가해결되지않은상태에서일과공부를동시에하려니생활비걱정에뜻하던대로공부에집중이잘안되더군요.지금은학교를그만두고새일자리를찾아보는중입니다.가급적이면내년2월까지일을열심히해서생활을어느정도여유롭게만들고다시공부를하려합니다만,그때까지도뜻대로경제사정이잘안풀리면풀릴때까지일을계속하려합니다.지금제채무현황은솔로몬300,유아이300,리드코프300과산와150총1050이있고,머니옥션에는이번달15만원정도만내면150모두상환됩니다.제가봐도좀많기는한데,어쨋든첫대출을받은지15개월가량지나는상황인데그동안약속기일이10일인데하루이틀늦어진적은있어도이자를밀려서못내거나한적은없습니다.비록부모님이허락한사이는아니지만,제상태를아시는지라도움을주고계시고,여자친구도알바이긴하지만일을하고있어서그럭저럭생활유지가되고있었습니다.대출을하게된이유는이번에학교를그만두고제가약간혼란스러워어느한가지일을계속못하고갈팡질팡해서하다보니생활비와세금이밀려다시정신차리고시작을해보려해도압박들어오는곳이너무많아불가피하게대출을생각하게되었습니다.제가봐도제상황이썩좋지만은않지만,부디절믿고투자해주셨으면할따름입니다!Ps.제개인정보기록에나오는주거지역및아파트는저희아버지어머니동생과같이사는제등본상주소이고,지금저는제여자친구와딸과셋이같이따로살고있습니다.작년머니옥션에서대출받을때저주소로등록해서그때와같이기록합니다.Ps2.일자리적는란에는현재면접중인곳을적었습니다.</t>
  </si>
  <si>
    <t>작년에머니옥션에신청할때만해도12개월납부뿐이었는데,이번에보니24개월36개월도있더군요.그래서24개월로정했으며,직장은월급150이상으로알아보고있으니,현재제가내고있는이자(총45정도)를제외하고월세를제외하고라도충분히갚을여유가있습니다.설령세금을조금밀리는상황이생기더라도절대이자는밀리지않고내고있습니다.간단하게저희수입을요약하자면,제용돈20+제월급150+여자친구알바50+여자친구용돈30합해서250입니다.이중이자가45,월세가27,각종세금이25정도,딸아이유아원비10에핸드폰비둘다합해서25정도까지총월125정도고정지출입니다.여기에머니옥션15추가해서앞으로예상월고정지출140정도될것같습니다.</t>
  </si>
  <si>
    <t>올해28살인청년입니다물론군대도갔다왔구요..지금까지남에게폐끼친적없고열심히살아왔습니다..대학을졸업하고사회라는데가정말전쟁터같이힘들더라구요현재영업을하고있는데나름작년에는월수500이상도벌어보고노하우도있다고생각했습니다제자신을너무자만했는지그동안모아둔자금으로영업을하면서제일을시도해보았습니다너무욕심을과하게부렸던지쉽지만은않았습니다2가지일을하려다보니더그랬던거같았습니다그로인해그동안모아둔돈을투자한걸다잃었습니다후회는하지않았습니다제가하고싶은걸했고좋은경험을쌓았고제자신을다시한번돌아보게되는경험이였습니다.대출도400정도받았습니다(반이상갚았음)물론지금가지단한번도핸드폰,통신,대출연체는한적이없습니다신용등급은카드를사용하고있느데증액신청때문에카드회사자체신용정보조회가많아서그렇지문란(?)하고그렇진않습니다다시본론으로들어가서제가대출목적을하려는이유는곧있으면아버지께서벌써환갑이십니다.어려운환경속에서두자식대학까지졸업시키고키워주셨는데지금까지효도한번제대로한적이없습니다원래이번환갑때정말효도하려고2년전부터생각했는데지금제경제상황이그렇게좋지않아서어려울꺼같습니다어렵게여기싸이트를알게되어서한번도움을청하고싶어서이렇게염치불구하고대출신청을합니다</t>
  </si>
  <si>
    <t>현재제가하고싶었던일을했던일을모두청산하고다시영업에매달리고있습니다기본급은그리많진않지만인센티브로훨씬많이벌수있기때문에상환하는데아무문제없을꺼라고생각합니다현제대출포함해서나가는돈은80정도입니다가족끼리같이살고있기때문에집세,생활비등은전혀안나갑니다지금가지통신비,핸드폰등연체한적단한번도없습니다.전절대남에게피해를주지말자라는생각으로살기때문에정말도와주신다면평생은혜잊지않고열심히살아서성공해서저도저같이어려울때힘을주고싶은사람이되고싶습니다.관심가지고글읽어주신모든분께감사드리고절대은혜잊지않고후회시켜드리지않겠습니다.</t>
  </si>
  <si>
    <t>지금여자친구와결혼하기로약속한사이지만,결혼하기에는서로준비가안된상태입니다.이번에여자친구가임신을했습니다.일단혼인신고후담달중으로같이살기로했습니다만지금원룸이작아서요~좀더큰방으로옮길려다보니보증금이조금모자르네요..이사는지금살고있는동네안에서가기로했습니다.대출이성사되면성실히갚도록노력하겠습니다.</t>
  </si>
  <si>
    <t>산와머니200만원대출받아서현재잔금은70만원남았습니다.연체기록은깨끗합니다.얼마전스카이라이프연체된거모두갚아서삭제되었습니다.지금직장은파견직으로2교대생산직에근무중입니다.월180~200만원도받구요.근무한지5개월째입니다.4대보험가입은한달보름정도되었네요.올5~6월사이에정규직으로전환될예정이며,정규직일경우현수준의월급에서보너스600%를더받게됩니다.한달고정지출---핸드폰비5만원인터넷,전기세,가스세7만원방세,관리비,17만원교통비5만원기타식비잡비20만원정도입니다.</t>
  </si>
  <si>
    <t>아파트계약금이사비용등생활자금에쓰려고합니다</t>
  </si>
  <si>
    <t>안녕하세요2010년4월21일입주예정인임대아파트계약금340만원과임대아파트처음들어갈때드는비용과이사비용이필요하여대출신청하게되었습니다임대아파트계약은2월24일해놓은상태이구요친구에게빌렸으나친구의사정으로빨리달라는요구에어쩔수없이대출을알아보게되었습니다총임대아파트의금액은1740만원입니다임대아파트계약금영수증첨부가능하구요친구에게차용증써준거첨부가능합니다임대아파트처음들어갈때관리비선수금과청소및방범창등등들어가는돈이생각보다많아이것포함해서이사할때드는비용에쓰려고합니다</t>
  </si>
  <si>
    <t>월고정수입급여197만원이며9월연봉협상에서2500에협상하였습니다(2400만원+육아지원비100만원=2500만원)명절보너스:40만원~50만원2009년6월초에입사하여3개월간수습을지나지금현재정직원이구요올해6~9월사이다시연봉협상예정으로200~300만원인상될예정입니다월10만원씩처남이같이사는조건으로주고있음장모님께서매월50씩주고계심월지출현재(3월기준)금융상환약55만원(약620만원의총부채에서3월5~12일월상환완료후금액565만원입니다)보험료(3명)약13만원공과금(도시가스수도전기컴퓨터핸드폰전화등)30만원생활비(15개월된아기것포함),식대및교통비약65만원집세50만원(장모님께서내주셨고현재는이사가는날까지정산한상태)기타:제핸드폰과교통비는회사에서지원해주고있습니다4월21일입주했을시임대료145000원이더추가됩니다장모님께서저희에게빌려가신약3000만원의돈을매월50만원씩내주셨던월세대신4월부터저희에게주시기로하셨습니다3년동안그렇게살았구요변수가있을수있겠으나저희가다달이조금씩모으면연체는절대없을겁니다계속신용좋게살아오다갑자기아기가생기고장모님께서사기를당하시여도움을주다이렇게되었지만지금다시일어서고있는중입니다아파트들어가서안정되게생활하고아껴서생활하면빨리회복될꺼라생각합니다저희가족에게희망을주세요..열씸히살아보겠습니다도와주십시요...자세한것을원하시면쪽지주세요성실히답변해드리겠습니다</t>
  </si>
  <si>
    <t>재주수입은배우자입니다배우자는메리츠화재에2년차근무라고있구요월220-250만원정도가급여입니다..적금생활비,세금등은모두배우자월급에서이용을하고있습니다.그래서주거생활비지출,교육비등은모두등록안했구요저의금융상환비만등록했습니다저의수입은월120-150만원정도선입니다삼성카드15만원신한카드10만원kh상호저죽은행13만원제일저축은행7만원국민은행5만원(학자금)대구은행5만원(마이너스통장)머니옥션6만원러쉬16만원(러쉬는현재이자만나가고있는데요이부분을머니옥션통해차고차곡원금이자상환해나가고싶습니다)소액으로금융상환하고있는곳은많지만연체를하지않습니다믿고투자부탁드립니다이전에낙찰받아상환하고있는1건도있는데요연체없이꼬박잘상환해나가고있어요꼬박꼬박입금잘하겠습니다.투자부탁드립니다.</t>
  </si>
  <si>
    <t>남편의사업실패로저까지신용이하락한상태입니다,자식된도리로병원에계시는시어머님을모른척할수가없어다시한번용기내어머니옥션에문을두두립니다,작년머니옥션의도움으로시어머님병원비에많은도움을받았습니다,이번역시시어머님병원비에도움을드리려고간곡히부탁드립니다한번더도와주시면정말로감사하겠습니다,투자자님들께다시한번간곡히부탁드립니다</t>
  </si>
  <si>
    <t>현재현대캐피탈자동차할부잔액1,707,000신한카드2,339,000씨티은행6,278,000농협마이너스10,000,000대부업3,000,000현재공무원정규직7급입니다연봉은4천구백월수입삼백정도월지출내역자동차할부금월18만원신한카드론월18만원씨티은행상환금월19만원농협마이너스통장은3개월단위로이자지급대부업원금이자25만원적금:50만원생활비(각종공과금+식비+애경사비):120만원</t>
  </si>
  <si>
    <t>생활자금이필요함니다</t>
  </si>
  <si>
    <t>안녕하세요.투자분들...우연히이곳을알게되어도움을청함니다우선솔직히제사항과여기에도움을청하게된이유를말씀드리겠습니다채무사항은신용회복에변제중에있으며.다른대출은없습니다신용회복에는86450원매달변제하고있습니다고향을떠나이곳에정착하여새롭게시작하는중올3월말회사사정으로직장을구만두게되고겹으로교통사고가나서1달보름정도치료를받았습니다그동안직장생활을하며신용회복에변제를하면서조금이나마모아두었던돈을치료비와생활자금으로쓰고지금여유가없네요몸이나아서다시이번주안에직장을구해서나갈려구함니다그런데생활자금이없네요이번주직장을구해서일을하면한달생활비가없어서요아시겠지만대출은안되고여기온지얼마안되어지인도없습니다현제가진거없고더군다나무직이여서꺼리시겠지만.다시시작앞으로나아갈수있는징검다리가되어주세요</t>
  </si>
  <si>
    <t>상환은25일로했습니다연채없이상환하겠습니다신용이얼마나소중한지아니신뢰가얼마나값진건지잘알거든요..</t>
  </si>
  <si>
    <t>마지막입니다제발좀도와주세영</t>
  </si>
  <si>
    <t>당장써야할돈이없어서발만동동구릅니다제발도와주세요상환능력은충분합니다지금당장100만원이없어서힘겹네여...돈이뭔지....</t>
  </si>
  <si>
    <t>매달수입은지금필요한돈보다많습니다지금당장필요해서신청을하는거구요믿고투자좀해주세요~</t>
  </si>
  <si>
    <t>아이를낳고보니부모로써너무부끄럽습니다.성실히납부하겠습니다</t>
  </si>
  <si>
    <t>올해2월에아이를낳고보니제자신이너무부끄럽고창피했습니다엄마로써정말잘해주고싶은데..대출금걱정에하루가너무힘이듭니다.신랑도현재친구가게에서일을배우면서있기때문에한달에100만원벌고있습니다.4월부터직장에복직하는데2개월된아기를어린이집에맡기고나가야하는현실이너무미안하고가슴이아픕니다하루라도빨리대출금갚고마음편하게3식구오손도손살고싶은마음뿐입니다.5월중에캠코전환신청이가능하여서우선마지막에받은대출대환할생각입니다.HK저축은행도기존에제일상호저축은행에서대출받아서환승했는데..그것도대환할계획입니다</t>
  </si>
  <si>
    <t>현재대출금액현대스위스29.4%900받음--&gt;680남음(38만원씩납부)제일저축은행34.5%300받음--&gt;280남음(15만원씩납부)HK저축은행44%79만원남음(5만원씩납부)롯데캐피탈39%200받음--&gt;180남음(13만원씩납부)신한카드론400받아서이번달에245000원납부하면상환끝농협근로자생계8%400받음--&gt;350남음(9만원씩납부)국민행복드림론16%300받음--&gt;290남음(7만원씩납부)총---&gt;870000원SC제일은행담보대출부모님께서제명의로받으셨습니다상환은부모님이하고계십니다8400만원받았습니다이번에집을내놓았습니다.부모님께서40만원씩대출금을갚고계십니다(고정지출)핸드폰4만원보험료애기꺼랑해서13만원교통비8만원적금81000원씩1년짜리(부모님환갑대비)식대비3식구기준20만원총---&gt;531000원고정수입월급140만원(세금공제)10만원은퇴직금으로적립수당은매달10일에입금됩니다전화상담이라서많은달은20만원적은달은7~8만원받습니다총---&gt;135만원~160만원아기가태어나서기저귀에분유에너무많이들어가고있습니다우선롯데캐피탈건환승한다음에5월에캠코전환하면(자격된다고합니다)됩니다도와주신다면열심히납부하겠습니다지금까지카드대금이나대출금연체한적한번도없습니다열심히살겠습니다</t>
  </si>
  <si>
    <t>어머님환갑과동생결혼때문에목돈이필요로해서신청합니다(상환은제가갑을수있을능력으로정해봤습니다)</t>
  </si>
  <si>
    <t>어머님이이번에환갑을맞이하시고여동생이결혼을하게됩니다갑자기목돈이들어가게되었습니다그동안모아놓은목돈이그리많치않아서이렇게신청합니다여동생이라혼수할때혼수라도해주고싶고아버님환갑때는아무것도못해드려서어머님환갑때는부모님여행을보내드릴려고합니다여동생100만원정도지출할예정이고부모님여행경비로제가가지고있는돈에서모자라는금액을보탤예정입니다</t>
  </si>
  <si>
    <t>기존대출은국민은행에마이너스통장으로450만원있습니다이율운정확히모르고매달4만5천원정도이자만납입하고있습니다만기일은자동연장이라정해져있지않습니다주수입원은제가한달급여가250이고보너스가지하면300이됩니다와이프가아이들피아노가르치는일을하고있고현재아이들이30면정도이고월200됩니다지출내역교육비:딸과와이프합해서54만원핸드폰비:저와와이프합해서10만원생활비:관리비부터모든공과급식비의류비통털어서150만원정도지출합니다보헙:모든식구보험비합이52만원지출하고있습니다경조사비및부모님용돈:합이50입니다지금현재적금은제가국민은행에서시작한적금이매월10만원씩내는적금이있구요딸앞으로5만원청양저축으로5만원있습니다매월20만원이조금넘이이자와원금은상환을충분이할수있을것같고적금을들려고계획을했었는데갑자기목돈이필요로해서계획수정하게되었습니다.상환능력분명합니다많은도움부탁드립니다</t>
  </si>
  <si>
    <t>직장인입니다.투자자님의도움을간절히바라고있습니다.</t>
  </si>
  <si>
    <t>한직장에서11년째근무하고있습니다.다니는직장이2007년도에서울에본사를설립하면서가족과떨어져살고있는기러기아빠입니다.서울에서회사에서마련해준숙소에서생활하다보니씀씀이가과했나봅니다.본의아니게지인들직장동료에게빌린돈이있는관계로돌려주고자대출을신청하게되었습니다.금융권대출은본인의몫이지만지인들에게싫은소리,피해를주기싫어급하게신청합니다.2009년3월처음으로머니옥션을이용하여이상없이상환을마친이력도있습니다.</t>
  </si>
  <si>
    <t>현재2010년도연봉은3920만원에계약을하였습니다.평상시급여는세후270여만원6월달,2월달은100%씩고정적인인센티브가나옵니다.부산아파트집모기지론47만원국민은행신용대출7만원농협,시티,sc,hk하여원리금상환으로매월50만원을대출상환금으로지불하고제개인적인용돈으로30만원을사용하고있습니다.회사에서숙소,식사모든제반비용을제공하기때문에알뜰살뜰지내면월상환금액20만원은매달문제없이1년간상환할수있습니다.</t>
  </si>
  <si>
    <t>생활자금및기타용도</t>
  </si>
  <si>
    <t>안녕하세요..올2월에대학졸업하고5월에직장들어간새내기입니다.늦은나이(28)에졸업을해서또래친구들보다너무늦습니다.시집도가야하는데..언제부터인지모르겠지만돈에대한집착도너무강해지더군요..직장들어간지는두달쯤됐는데월급가지고는도저히답이안나오더라구요..할수없이야간알바를(8~2시)생각했는데다행인지모르겠지만친한언니가운영하는bar에서한달전부터일을하고있습니다.이번달에제가번돈이250만원이나되더군요...더많이벌수도있었지만직장에서야근하고그러면야간알바를못하기때문에...이번달에번돈으로저축은행(학자금대출)에100만원상환하고부모님용돈드리고...생활비쓰고나니까65만원정도남았습니다.8월2일이부모님30주년결혼기념일입니다.자식이라고는저하나밖에없습니다.그래서인지부담이되겠지만정말효도하고싶거든요..한번도해외여행을못가보신부모님을위해서여행보내드리고싶습니다.사치인지알고는있지만딸자식하나밖에없는데꼭챙겨드리고싶네요.여러분저의큰소망이뤄질수있게부탁드리겠습니다.</t>
  </si>
  <si>
    <t>월급:100+(2~30만원)야간알바:150~200(이번달회사일&amp;#46468;문에19일출근해서150만원수입)한달수입이최소250입니다.제생활비로월세+세금=45만원저축은행이자15만원부모님용돈(?)</t>
  </si>
  <si>
    <t>저렴한금리로갈아타고싶어요</t>
  </si>
  <si>
    <t>저렴한금리로갈아타고싶어요..사금융에대출이좀있는데연체없이잘갚고있는상황이구요~이보다좀더저렴한이자로갚았음해서신청합니당도와주세요감사합니다</t>
  </si>
  <si>
    <t>상환은걱정마세여..여태껏대출이든카드든한번연체하지않고잘상환하고있으니깐요~남편도일하는뎅..저도지금은주부대출을받지만..저도보험회사시험봐서합격을해서곧정직원으로일한답니당..그런더잘갚고더빨리갚을수있으니깐..걱정마시고저희좀도와주세요^^</t>
  </si>
  <si>
    <t>투자자님들의투자를기다립니다사금융에떼이는돈투자자님들에게보답해드릴게여</t>
  </si>
  <si>
    <t>안녕하세여세상에미련도없구살아갈의지도없어져지는놈입니다군대전역후형이수술하게되어서힘든형편에돈이없어서대출해준다는전화에현혹되서급하게받은게화근이되었습니다사금융4곳에서1년4개월전에1000만원받았습니다그이후에는은행문턱에서거절이더군여현재직업이우체국9급공무원입니다신용만좋으면어느은행을가던지환영이겠져이제신용등급바닦이라거절뿐이져정말한심합니다금융감독원놈들은뭐하는지그런거단속안하구현재상환해도반도못갚았습니다사금융이무서운곳이더군여돈없으면갚은거추가로받구어디대출받을곳도없으니까여결국바닦까지왔네요제인생이요지금은어머니모시고저와살구있습니다형은결혼해서살지만힘든형편이구여물론형두대출이안되는입장입니다그렇다구형까지힘들게하면저두죽고형두죽으니까여도와주십시요투자자님들믿고한번만도와주십시요</t>
  </si>
  <si>
    <t>제급여일이25일입니다고정적으로170만원은들어옵니다더만이들어올때도있구여매달말일날은상여금으로29-30만원씩들어옵니다고정적이구여이금액으로사금융4곳에65만원정도를변제합니다원금이자합해서요그리고씨티파이낸셜에246만원정도남은게있습니다1년넘게갚아서200만원정도상환했구여이곳은19만원정도들어갑니다그리고국민은행에전세자금대출받은게있는데여기는이자만9만원들어가구여우체국에퇴직금담보로100만원받은건얼마안들어가구여이금액을합하면한달에95만원정도가채무변제로들어가구여통신비차비로25만원정도들어갑니다생활비는50만원정도집에드리구여형도집에40정도매달줍니다결국남는돈이빠듯할겁니다연체정보에보시면카드대듬연체66만원있습니다물론안좋게보실겁니다저두내고싶지만진짜생활이그돈을내지도못할만큼바닦이더군여제자신이한심합니다내지도못할거왜썼는지요제발저를한번믿고도와주십시요새출발하고싶습니다연체진짜안해드리겠습니다십원도제목숨처럼생각하구여러분께드리겠습니다사금융에가는돈투자자님들이가져가세여그럼더아깝지안을겁니다제발도와주십시요</t>
  </si>
  <si>
    <t>저는직장을다니고있는39세의직장여성입니다조금이나마가정에보탬이될까이것저것하다지금은사금융빚과이자만불어있습니다비싼이자로나가는사금융건을해결해보고싶지만잘안됩니다비싼이자가사실은적금이되서지금은통장이불어있어야되는데저는오히려반대가되어적금보다이자가더많으니마음이아프고속상하고해결할수있는방법이없어서애만태웁니다도와주세요비싼고금리의사금융대환을할수있는기회를투자자님들께주신다면마음가짐다시한번잡고열심히성심껏살겠습니다또한투자자님들께실망시키지않도록열심히노력하겠습니다부탁드리겠습니다</t>
  </si>
  <si>
    <t>월급여가170만원입니다그중지출금액이이자90만원,교통비13만원,연금10만원(5회차-해약할려고해도해약환급금이없어서못하고있음),월세40만원,입니다사실애들학원비도빠듯한입장이라방과후수업한개만해주고있는형편이에요열심히저금해서투자자님들께실망시키지않도록이자상환열심히해나가도록하겠습니다믿어주시고도와주세요</t>
  </si>
  <si>
    <t>얼마안남아서초조합니다도와주세여ㅠㅠ</t>
  </si>
  <si>
    <t>24일결혼을하는데조금부족합니다예단비를만들어야하는데금액이부족합니다ㅠㅠ도와주세여</t>
  </si>
  <si>
    <t>결혼후매달차근차근이자원금상환하겟습니다</t>
  </si>
  <si>
    <t>전지금껏빌려주는입장에서서보다가이렇게빌리는입장에서니제자신한테실망을하게된것은사실입니다.물론부모님이나지인들을통해서빌릴수는있겠지만제작은자존심이허락을안하여이렇게대출신청을하게되었습니다.작년5월까지저의직업은영어강사와가끔옛날pt기획으로회사에서프리랜서로활동합니다.그러다주식투자에눈을돌려그쪽에올해까지전념하게되니원금만까먹고몸만상했네요.그래서3월달부터아는회사에서기획프리랜서로일하고다음주부터학원에서영어강의를하게되었고이번달,다음달금융기관(은행)에진빚이좀모자를것같아서요주식하면서현금서비스다받기전에신용등급도2-3등급이었던것같은데카드론,현금서비스쓰니5-6등급으로내려왔어요.대출해주시면단기간잘쓰고고맙게생각하겠습니다글구다시좋은등급받으려고노력할께요.주식하지마세요^^</t>
  </si>
  <si>
    <t>대출내역-국민카드-현금서비스350만원(장기할부로돌림),카드론490만원(장기)=월95만원정도적금대출350만원-제적금담보대출이어서월이자1만2천원만내고있어요(신용댜출아님)회사기획일-70-90만원영어강사-210만원월소득300만원정도이정도면연체없이충분히값을수잇을것같아요.전두달정도생각해서빌리는건데6개월이최저네요.금융권(통신회사포함)연체전혀없구요.2금융,대부업대출도전혀없구요.신용조회도국민카드,신한카드만들때단두번있습니다(최근3년내)신용등급은좋았다가현금서비스,카드론쓰니확줄어5-6등급입니다.*작년까지의소득에대한원천징수자료다있는데6월부터3월까지없습니다.위에서말씀드린대로주식하다일다시시작한지얼마안돼서요..참고하세요</t>
  </si>
  <si>
    <t>★생활자금및.대출금정리★</t>
  </si>
  <si>
    <t>머니옥션투자자여러분안녕하세요.현중소기업에서렌즈회사에서3년가까이생산직에종사하고있는사람입니다.저희회사는중국청도에회사가하나있고대구및서울광주부산이렇게4개정도설립되있습니다.주식회사입니다.자본금도튼튼하며20년가까이설립된회사입니다.제가하는일은설비쪽에기계를당담하고있으며주.야간근무인데야간쪽에일을하고있습니다.야간이수입이1.5프로더많이받거든요많이받을때는보너스포함및200이상받을때도있습니다.평균적으로150이상받고있습니다.제가다른아님여기에글을쓰게된계기는그전에일을하던중어머니장사비용을대기위해서대출금을받게되었습니다.이때까지살아오면서대출을받아본적도빌려본적도없었는데아버지없이살아와서아버지대신제가그몫을해드릴려고어머니장사비용을위해대출을받게되었습니다.그러므로제월급과대출금원금생활비를낼려고하니생활하는데여러모로불편사황이많습니다.머니옥션투자자횐님들전신불자도아니며은행에연채나신용이이상이있는사람도아닙니다.잠시만여기머니옥션투자자횐님들에게조금만제사정을말씀드리며저에게투자해주신다면원금상황이자날짜에정확히10원도빼먹지않고꼬박꼬박성심성의껏납부하도록하겟습니다.이때까지살아오면서그어느누구와약속을어긴적도없으며신용하나는정직하다고봅니다.믿어주시고.지켜봐주셨으믄합니다.그동안생활비및어머니장사비용문제로대출을받느라신용이조금낮아져서더이상사금융이나비싼이자를내고받을수있는상황이아닙니다.성심성의껏값아나가도록하겟습니다.부탁드립니다.단한번의연체도없이살아왔습니다.일부단1개라도10원도연체없이살고있습니다.약속드립니다.</t>
  </si>
  <si>
    <t>월급:160생활비:30대출금:40핸드폰비.공과급:20나머지는원금및이자내는데큰지장이없을꺼라봅니다.제가1년만더가까이일을하게되면진급을하게되는데그&amp;#46468;는다시연봉이현상됩니다.저에믿음과신용으로투자자횐님들에게철저하게약속지켜드림을다짐하겟습니다.</t>
  </si>
  <si>
    <t>전지금두아이를키우는주부입니다저희둘째가미숙아로태어나서일년간병원생활을하는바람에가정형편이많이않좋아졌네요지금많이힘든상황입니다좀도와주세요</t>
  </si>
  <si>
    <t>지금HK에150만원산와에200만원대출이있는데월20만원가량납입하고있습니다한번도연체시킨적없고요남편수입은월250만원이고전지금작은쇼핑몰하나운영하면서수입이월한150만원정도예상합니다또한시어머니가게일을도우면서70만원받고있습니다성실히열심히해서상환하겠습니다도와주세요</t>
  </si>
  <si>
    <t>믿고투자하신분들께성실한상환으로보답하겠습니다.</t>
  </si>
  <si>
    <t>모든것이집사람명의로되어있어서집사람과관계없이융통해쓰고싶은경우지난번여기서400대출을진행하여12개월중8개월까지납입을하였는데요.물론연체는없습니다.^^::하더라두다마무리하고하는것이정상이겠지만부득이하게다시도움을청하게되었습니다.</t>
  </si>
  <si>
    <t>*기본적인월소득:출강나가는곳에서600~800정도제학원과기타수입도꽤됩니다.*집사람에게주도여유금액=300정도(1)100정도금융상환=머니옥션(40:4개월남았습니다.)hk및아이비금융(60:1년정도)(2)본가에월100정도(3)100정도의여유가있는데이중30은보험인데비자금형태인데요오래된진않았구요한9개월정도되었습니다.*수학을가르쳐서큰변동사항없이안정적으로수입이들어오니걱정은하실필요없습니다.성실한상환으로보답드리겠습니다.</t>
  </si>
  <si>
    <t>가족에게힘이되어주고싶습니다!!</t>
  </si>
  <si>
    <t>안녕하세요.뒤늦게대학졸업을하고직장생활을한지이제1년5개월이다되어갑니다.학비를벌면서대학교를다녀서인지27세에도불구하고아직사회경험이많지않습니다.그래도다른친구들보다빨리직장을구해서안정적인회사에서근무를하고있습니다.직장을다니고있었지만그동안학자금을빌렸던것을갚느라변변하게저축도못했고,또지방에있는회사를다니느라보증금을넣고월세를구하느라은행잔고가없었습니다.그래도이제시작이라는마음으로열심히일하고월급받으며지내고있었는데,저에게큰힘을주던언니가사업에실패하고힘들어하는모습을보고는어떻게든도와주고싶어(고금리환승)이리저리알아보고있었습니다.하지만,학자금이연체되어있었던일(현재는변제완료했습니다!)등금융권에서는힘이들더군요.계속된부결소식에마음이무겁습니다.현재제월급은130만원(실제수령액은120만원이조금넘습니다)입니다.연봉은1600만원이조금넘구요.저보다더힘든분들도많을겁니다.제가이렇게도움을요청하는것은저는갚아나갈능력도마음가짐도되어있지만,대출을받을창구가없음에좌절을느끼고있는것을알아주셨으면하는마음에서입니다.제자신을위해서도제가족을위해서도꼭도움을주셨으면좋겠습니다.</t>
  </si>
  <si>
    <t>대출내역주거지보증금대출500만원(현재450만원정도남아있습니다.)지출내역월세및생활비(교통비,통신비포함)50만원대출이자25만원수입내역월급120만원수입-지출120-75=4545만원정도여유가있습니다.여기에서이자및원급지급이가능합니다.</t>
  </si>
  <si>
    <t>여러분들의조언에따라사진도올리고이자율을조정하여다시신청해봅니다.저를믿고투자해주시면절대실망시켜드리지않겠습니다.제대출은신한-정부학자금대출우리-정부학자금대출고려-학자금대출산와-학자금대출씨티-직장인신용대출이렇게있습니다.제발산와머니원금상환을도와주세요.하루하루가가시밭길입니다.제가사금융을쓰고있다는자체가너무싫습니다.산와머니는아마신용보고서에는나오지않을것입니다.그때중개업자가조회기록이남지않게한다고하였습니다.이번에산와원금상환을목표로다른중개업자를통해대출을진행했는데그사람이조회를엄청나게한것입니다.10군데넘게넣은것같습니다.그러고서수수료는20%달라더군요.어차피되지도않았지만..저는과다조회자로엄청난등급하락에이제어디에서도대출이안되는상황이되었습니다.정말힘이듭니다.대부업돈을쓰는것에대한심리적압박은무시할수없습니다.저는연체한적도없는데사람무시하면서피말리게합니다.이런사금융을쓰고있다는자체가스트레스를받게하는것같습니다.정말빨리갚아버리고싶습니다...부모님은산와머니에서받은것은모르십니다.그당시고려에서다받은줄알고요..건강도안좋으시고걱정하셔서말하면안됩니다.씨티대출은어머니갑상선수술비용이었고가족모두어려운상황이었습니다.아직까지모든이자잘갚아나가고있습니다.대출이많기때문에이자부담이있었고하나씩처리하려고합니다.우선순위는사금융이라생각해서머니옥션에신청을하였고앞으로돈을모아다른것들도차차상환할계획입니다.현재머니옥션대출이성사될경우이자가10만원정도입니다.원래산와머니는5만원씩내고있지만저는머니옥션에10만원내는게낫다는생각입니다.심리적으로도그렇고정말빨리사금융을털어버리고싶네요.투자자분들연체없이상환할것을약속드립니다.급여는120만원이고판매직입니다.다음달에정규직전환이고현재까지안정적으로일하고있습니다.7개월정도되었기때문에일에는문제없습니다</t>
  </si>
  <si>
    <t>월급여120만원에서제고정지출내역을기재해보겠습니다.폰요금5만원내외교통비10만원내외우리은행이자2만3천원내외(23540원이런식..)신한은행이자2만3천원내외(23540원이런식..)고려상호저축은행이자7만5천원산와머니이자5만원씨티파이낸셜이자23만원내외(239257원이런식..)기타생활잡비10만원내외총65만원정도입니다.급여의절반정도가남기때문에앞으로의머니옥션의이자납입에도문제는없습니다.연체는성격상할수도할줄도모릅니다.제가마음이불편하고싫어하기때문에먼저입금하는일은있어도연체는없을것을약속드립니다.투자자분들감사합니다.</t>
  </si>
  <si>
    <t>진정한투자자님들모십니다</t>
  </si>
  <si>
    <t>투자자님들투자받기위해이자율45프로로신청합니다.여기서또안되면그냥대부업체에서100만원빌릴려고합니다.나이31세앞니2개뿌러져서얼마나사회생활하는데힘든게이만저만아닙니다.지인들한테빌릴형편은안됩니다.올해초에조금만장사하다실패해서집에서도500만원빌리고지인들한테조금씩빌렸습니다.대부업체에서도350만원빌렸습니다.다시재기할려고직장도구했고지금열심히살고있습니다.신용등급이낮아서대부업체에서밖에돈을못빌리는지금제입장이초라하네요.(신용등급은20살때주위분들권유로카드몇개만들어서철없이쓰다가총500만원정도연체한적있었습니다.22살때다갚았는데신용등급은오를생각을안하네요)</t>
  </si>
  <si>
    <t>직장생활6월부터시작했습니다.급여130만원입니다.4대보험제외하면실급여122만원정도입니다.급여일은매달8일입니다집에매달30만원씩부쳐드립니다.(사업실패했다고말을못했습니다.좀힘들다고만하고500만원빌렸습니다.)대부업체350만원이자13만원나갑니다(2월말에빌렸는데이자만90만원정도냈습니다10월중에신용회복기금에의한환승론을계획중입니다..)지인들은친구들이라지금제형편알아서천천히갚으라고합니다.역시친구들뿐이네요*122-30-13=79만원남습니다.기숙사생활해서주거비.식비.교통비지출없습니다.담배값하고약간의생활비20만원정도면충분합니다.</t>
  </si>
  <si>
    <t>학원차량보험료</t>
  </si>
  <si>
    <t>학원차를운행하고있습니다보험료가부족하여신청합니다</t>
  </si>
  <si>
    <t>봉급날이15일날아서16일날결재가가능합니다매달원금하고이자를같이지급하겠습니다</t>
  </si>
  <si>
    <t>투자자분들에게신용으로보답하겠습니다.</t>
  </si>
  <si>
    <t>조부모병원비입니다..어릴때부터키워주셧기때문에병원이가아깝다는생각한적한번두없습니다.월급을받고있지만생활비도나가고해서대출신청합니다..연체되본적통틀어서한번두없구요투자자분들의작은관심신용으로보답하겠습니다</t>
  </si>
  <si>
    <t>월수입150이상입니다..100만원생활비들어가고50만원저축&amp;사비쓰지만저축은나중어할수도있는거고사비조금줄여월상환꼭할수있습니다신용으로보답하겠습니다..</t>
  </si>
  <si>
    <t>어릴적처음대출받은게사금융이서사금융꼬리를&amp;#46476;수가없었어요..돈이필요하면사금융만이용했었는데..머니옥션을알게되면서벗어나고싶어요열심히상환하겠습니다.도와주세요!!</t>
  </si>
  <si>
    <t>1.월수입회사관리직으로근무하며4대보험제한월급150만원를수령합니다.2.부채현재부채는사금융400만원카드100만원(리볼빙으로상환중)이외에는없습니다.3.월지출카드:20만사금융:30만(2군데)보험:20만휴대폰:5만기름값:15만용돈:20만부모님:30만ㅡㅡㅡㅡㅡㅡㅡㅡㅡㅡ계140만4.상환계획기존월지출목록에서사금융으로들어가는비용을저금리로낼수가있다면총이자비용도낮아질거고좀더즐거운생활이가능할거같습니다.대출기간18개월동안성실히잘납부하겠습니다.</t>
  </si>
  <si>
    <t>제발..마음이편해지고싶습니다..</t>
  </si>
  <si>
    <t>저때문에여자친구가자기앞으로대출을했는데요..잘상환하고잇다가..9월25일이상환하는날인데사정이생겨연체하게됫는데..몇일전제가힘들게힘들게구해서..입금을해줬는데..여자친구가그러더군요..이제이자싼데로마음좀편해질수있겠다고..근데그환승해준다는사람이사기를친거였습니다....그돈도어렵사리구한건데....여자친가임신중이고몸도안좋은데..너무불안해하고걱정하고있습니다..아직서로집안에는비밀이라....스트레스더이상받지않게하고싶습니다..제마음의짐좀조금이나마덜어주셧으면하고..어렵사리이렇게글올려봅니다..</t>
  </si>
  <si>
    <t>제가일한지는6개월정도됫구요제가일하는회사는휴앤로티시스템이라고..IT회산데사무직보구있습니다..지금열심히일하구있구요..아직수습기간이라여건은안좋지만..저는한달고정150만원씩받고있구요..더열심히일하고상환날짜어기지않고배풀어주신은혜에꼭보답하겠습니다..해결하고마음편히지내고싶습니다..제자신을걸고약속드리겠습니다..</t>
  </si>
  <si>
    <t>오늘급하게병원비로50만원이필요합니다최하가100만원부터라100만원을신청했습니다딱3개월만쓰고돌려드릴수잇습니다병원비가정말급합니다제가지금신용이낮다는것은압니다하지만믿어주십시오절대로연체나그런일없습니다딱3개월만쓰고돌려드리겠습니다</t>
  </si>
  <si>
    <t>현재학생인데학교를다니면서아르바이트를하고있습니다소득증명같은건어렵지만현재월150만원을현급수령합니다급여일이아직많이남아서급하게대출을신청항ㅆ습니다현재기대출이있는데월50만원정도가이자로나갑니다그리고생활비와용돈을합쳐서50만원정도가나갑니다50만원의여유가남습니다매달갚아나갈수있습니다절대연체하는일없습니다오늘필요합니다꼭좀빌려주세요!!</t>
  </si>
  <si>
    <t>작년여름회사월급이밀리기시작하면서학자금이자및생활비때문에사금융에발을들여놓은게벌써700만원이넘어섰네요.그때은행권대출부터알아봤더라면지금이렇게되지않았을텐데은행권대출은왠지어려울것같다는생각때문에미련하게사금융에손을댔습니다.지금까지연체없이잘갚아나가고있지만4군데중2군데는이지만내는실정이어서이기회에환승하려고합니다.*환승으로신청했는데신청자격이안된다고하네요..4군데중에이자만내는한군데만먼저상황하려고250만원으로내렸습니다.</t>
  </si>
  <si>
    <t>급여120만원사금융이자:35만원카드론:13만원그외나머지부분은신랑급여랑합쳐서월세,핸드폰,공과금,생활비하고있습니다.매달나가는금액은기대출48만원이전부이구요.급여가늦게나와서하루이틀사금융연체한거말고는지금까지한번도연체없이쓰고있습니다.이기회에사금융환승할수있게도와주세요.</t>
  </si>
  <si>
    <t>급하게150이필요한데요~~!!일단...직장은지금열씨미다니구있는데여대출목적은병원비가급하게필요해서요</t>
  </si>
  <si>
    <t>기존대출은4군데있구여산와랑러쉬랑원더플또한군데는이름을잘모르겠구여총대출금액은700정도구여제월급은한..200정도구여직업은미용사입니다</t>
  </si>
  <si>
    <t>사금융에서벗어나고싶습니다.도와주세요.</t>
  </si>
  <si>
    <t>사금융에대해잘알지못하고대출을받았는데신용도뿐아니라이자도만만치않네요..사금융을대환하고싶습니다.부탁드립니다.</t>
  </si>
  <si>
    <t>월납입일에맞춰잘상환하겠습니다.</t>
  </si>
  <si>
    <t>성실한상환을약속합니다.신용을토대로일해왔습니다.</t>
  </si>
  <si>
    <t>안녕하세요?저는올해35세입니다.일단간략히소개드리자면,마이크레딧4등급이며,사금융쪽대출은받은적이없습니다.몇일을고민하던끝에신청을결심했습니다.(제글이좀길어질것같습니다.이해해주시고끝까지읽어주십시오.)연매출은신고금액이약1억정도되지만실제세금계산서발행을원치않는등의경우를포함하면2억에가깝습니다.신고되지않았던부분은세금을줄이기위한것도있었지만...불법을저지르거나한것은아닙니다.사용처는다음과같이사용하려합니다.1.사업자금:700만원--&gt;장비구매및인건비충당2.의료자금:300만원--&gt;기존대출상환,회사운영을더우선순위로하다보니자금이여의치않아어머니무릎수술비가부족합니다.대출신청을하게된계기는자금흐름(수금등)이원활하지못해(제20대를다바친)회사가더발전하지못하여도태되고,이로인해빠듯한회사살림과집안살림이너무나힘들게됐습니다.신용상의문제가있는것은아닙니다만,현*캐피탈같은곳에알아보니...매장이있으면대출금액이올라가지만,저희같이작업을위주로하는곳은한도가거의바닥수준이더군요.20대초반건물외벽닦기,컴퓨터학원강사등을하며돈을모아조그마한반지하전세를얻어작업실로사용하며홈페이지제작일을프리랜서로하기시작했고,사업자는2001년에등록하고열심히했습니다.한동안은맨주먹으로시작한일이라많은어려움이있었지만,믿어주시는거래처고객사분들을하나둘만나가면서점차나아지기시작하였습니다.현재가장오래된거래고객사는만9년째저희회사와만홈페이지제작,유지보수를하고있습니다.(보통평균3~5년이상거래)그러면서관공서홈페이지,대기업홈페이지제작의일부또는전부를하청으로받아나름일의규모가늘어나기시작했고,2006년말부터회사의모습을갖추기시작하여현재까지왔습니다.하지만,주거래고객사들이중소기업이많다보니결제시기가들쭉날쭉하여자금운영이생각보다힘들었습니다.그래서홈페이지를제작할때이용되는기술,디자인을활용,확대하여멀티미디어관련제작및소프트웨어제작을작년3/4분기부터시작했습니다.이제는서서히효과가나타나기시작하고있지만,작은회사라인원을충원하고,개발관련장비등더발전된단계로나아가기가쉽지않았습니다.전혀다른분야가아니라,저희가원래가지고있는기술과경험을바탕으로매출금액이더큰분야로의이동하고자합니다.작년말쯤부터저희가진행한멀티미디어관련프로젝트는2010상해EXPO한국관전시키오스크(터치스크린)제작,***국제공모전시상식오프닝영상제작,**전선로비키오스크(터치스크린),**마트스마트카트개발(RFID기술접목),**옹기박물관키오스크(터치스크린)등이있습니다.물론기존에운영하던홈페이지제작일도함께진행할것이며진행하고있습니다.기존기술과경험으로할수있는새로운분야의도전이저나회사에게는현재최선의방법입니다.저희직원들은서로식구라고부를만큼똘똘뭉쳐있습니다.또,저를너무나믿고따라줍니다.이런직원들을데리고할수없는것은없을것같습니다.지금까지거래한고객들과의신용,성실!이것만으로맨주먹으로지금까지왔습니다.투자자분들께서긴글이지만읽어보시고그동안이렇게살았구나,하고힘을보태주시면더열심히해서꼭성공하겠습니다.</t>
  </si>
  <si>
    <t>[상환계획]기존대출1.현*캐피탈:약200만원정도남았으며,차근차근상환중입니다.2.전세자금:1700만원정도있습니다.이자상환중이며,원금은올해하반기부터상환계획대로상환할것입니다.3.신용보증기금이용한대출:올해말이면상환완료됩니다.3개월에한번씩원금+이자상환중입니다.월상환내역월수입은개인사업자라월별변동이있습니다만,평균약200~250만원정도됩니다.월상환비용은약70~75만원정도됩니다.주수입원:홈페이지제작으로수입이주로발생합니다.작년3/4분기부터멀티미디어,RFID,WIFI를이용한전시멀티미디어,키오스크개발을진행하고있습니다.주수입금액:회사매출은월평균1800~2500만원사이입니다.다만결제의시기가조금씩달라져매월똑같은수입금액을산정하기는어렵습니다.또,기존거래고객사들의홈페이지유지보수를하고있는경우있어,p2p머니대출의상환은유지보수결제금액으로도충분합니다.월고정지출액:매월회사에서지출되는비용은약최소750~최대1300만원입니다.프리랜서를고용하는경우도있어약간의변동이있습니다만평균금액이며,제개인으로는월20만원정도를용동형식으로사용합니다.핸드폰은사용금액이약10~12만원정도이고카드결제방식으로결제하여미납은없습니다.(핸드폰바꾼지얼마되지않아이번달은통장에서자동이체됩니다.)대출이후상환계획:일단6개월정도는상환일자에맞춰꼬박꼬박상환할예정입니다.그리고최장12개월후에는조기상환을목표로하고있습니다.현재박물관관련키오스크및WIFI관련시스템계약건이진행중입니다만(금액이좀큰편입니다.)예상으로는올하반기에서내년초에는일부선금과중도금까지는회수될듯합니다.이건뿐아니라현재진행되고있는다른프로젝트들도조기상환에도움이되리라자신합니다.</t>
  </si>
  <si>
    <t>제발좀도와주세요.....</t>
  </si>
  <si>
    <t>사실은남자친구랑동거한지4년됐는데4년동안같이살면서일은했는데돈은모으질못했어요근데10일전에남자친구어머님께서복강암4기말이라는병에걸리시는바람에병원에입원을하게되신거예요그래서일끝나면병원다니고아버님이랑밥먹고이러다보니까이자내고남는돈은거의차비..밥..등등쓰느라고여우자금이없네요어머님이오래사시면6개월이라고했는데그안에결혼도하라고해서좀여유자금이필요해서이렇게부탁드립니다.</t>
  </si>
  <si>
    <t>산와1.000.000원했는데7만원씩내고요이제80정도남았구요러시1.000.000원했는데10만원씩내고요이제60만원?정도남았어요바로크레디터는3.000.000원했는데15만원씩내고요HK는2.500.000했는데103.831원씩냅니다그리고마우스론은2.500.0000해서83.071원씩내구요솔로몬100.000원씩냅니다</t>
  </si>
  <si>
    <t>채무통합을하고싶습니다...</t>
  </si>
  <si>
    <t>채무를통합하고싶어이렇게문을두드립니다.현재대우캐피탈,상호저축은행,콜렉트(대부업)에대출이있습니다.예전에실수로중개인을통해대출을했더니대출은대출대로수수료는수수료대로이자는이자대로비싸고남은건빚밖에없더라구요...매달원금과이자가너무많습니다...이율또한너무높아매달갚을능력은되지만너무벅차서채무통합을하려고이렇게부탁드립니다.연체없이잘갚아나갈자신있습니다.</t>
  </si>
  <si>
    <t>매달세금공제110만원가량받습니다중간연차도나오고연말은퇴직금정산도나오고연체없이꼬박꼬박잘갚아나가겠습니다...</t>
  </si>
  <si>
    <t>확실한믿음을같고확실한투자를기다립니다.</t>
  </si>
  <si>
    <t>이자율높은금융권상환합니다.</t>
  </si>
  <si>
    <t>[대출목적]이자율높은저축은행대환목적입니다.39%의고리로저축은행권에서대출중입니다.머니옥션을알게되어이렇게신청하게됩니다.늦은나이까지공부하게되어대출을받게되었고,젊은나이에과도한욕심이원인이신용하락의원인입니다.따라서높은이율의저축은행대출을낮은금리로바꾸고자함이목적입니다.</t>
  </si>
  <si>
    <t>[대출현황]1.sc제일은행2100만원(15%이율)2.삼성카드1200만원(15%이율)3.현대캐피탈1500만원(25%이율)4.현대스위스저축은행1100만원(39%이율)기대출5900만원입니다.[상환계획]대출이성사된다면현대스위스저축은행1100만원을상환하고150만원금융이자중저축은행40만원를제외하고60만원더해월170만원씩상환계획입니다.[수입]6급상당공무원으로안정적직장을가지고있습니다.월급은210만원수령하고매월20만원정도의추가금이입금됩니다.생활자금은부모님집에서살기에추가로필요한금액이없으며,60만원으로충분합니다.</t>
  </si>
  <si>
    <t>기존대출을상환</t>
  </si>
  <si>
    <t>동생학자금과자동차사고로인하여갑자기작년12월과올1월에소액으로하여대출을많이받게되었습니다.지금너무여러곳이다보니이자율도높아서이렇게한곳으로정리하고이자를낮게하고자신청하였습니다.</t>
  </si>
  <si>
    <t>지금러시와산와머니라이프미즈사랑베스트캐피탈에서1000만원가량대출을받아서매월5일과21일에원금과이자를상환하였습니다.상환기간은6개월이며지금현재850만원정도남아있습니다.\상환계획은지금처럼월급과아르바이트를해서매월들어오는돈으로할것이며단한번도이자일을어겨본적인없습니다믿고투자를해주신다면이자일을정확히지킬것을약속드립니다.</t>
  </si>
  <si>
    <t>급해서그럽니다도와주세여</t>
  </si>
  <si>
    <t>지금러시앤케쉬와산와에대출을전에했었는데이자가비싸서환승하려고합니다일한지두달정도됐고도와주신다면성심성의껏갚겠습니다도와주세여</t>
  </si>
  <si>
    <t>산와20만원러시앤캐쉬150만원지금직장은한국공항에다니고월급날은21일이며25일에꼬박꾜박갚겠습니다큰회사라월급안나올리는없고빌려만주신다면정말은혜갚는다는식으로갚겠습니다</t>
  </si>
  <si>
    <t>대출에대한얕은지식으로본이아니게중계업자를통하여사금융을대출받았습니다.높은이자율로인하여여러가지로고민을거듭한결과이렇게대출을받아보고자합니다.지금까지연체는한번도한적이없으며날짜되면반드시납입금은바로드립니다.작년에아는지인으로부터금전적사기를당하여지금까지마음고생을하고있습니다.그사람의가족분들생계가위급하다하여없는돈만들어서빌려줬는데잠적을하더군요..솔직히말씀드리면하루라도빨리일어서고싶은데현금융시장이그리너그럽지는않았습니다.그래서이곳에투자자님들의도움을받아새롭게시작해보려합니다.여러분들의도움을헛되게하지않고'나의돈이아니다'라는생각으로소중하게사용하겠습니다.도와주시는분들께진심으로감사드리며젊은시절이난관을꼭해쳐나가겠습니다.저에대한정보를좀더아시고자하는분들은언제든지연락주십시요.</t>
  </si>
  <si>
    <t>매월15일(또는협의가능)에36개월동안원리금균등상환하며이또한채권자와협의가능합니다.현재4대보험이적용되는외부감사법인의정규직에재직중이며매월10일이급여일입니다.삭사와대부분의생활을회사에서하기에대출금상환하는데는문제가없습니다.대출을받은지1년이되었지만지금까지연체기록은전혀없으며매월잘갚아나가고있습니다.서로간의신용을가장중시하겠습니다.</t>
  </si>
  <si>
    <t>성실히상환하겠읍니다..</t>
  </si>
  <si>
    <t>투자자분들의많은도움부탁드립니다.전세계약만료로전세금인상에따른대출금을신청하게되었습니다.</t>
  </si>
  <si>
    <t>근무지:사립학교대학교교직원입사년도:2002.06.07근무년수:만7년(정직원발령후)공과금(도시가스,전기세,수도세):20만원아이들급식:8만원인터넷및통신비:200,000원학원비:400,000원보험료:110,000원생활비:500,000원교통비:100,000원교원공제(장기저축):420,000원사학연급:210,000원매달800,000원의여유돈이있으며1,9월각각500,000원씩떡값으로지급받고있습니다.*현재BC카드2,018,000원과아주캐피탈911,000원상환완료되었으며반영되는데1주일이걸리는관계로신용정보상에등록이되어있고,제일상호저축은행에167,000원에마지막1회대출금이남아있습니다.매달상환일은급여받는15일로정했습니다.연체없이급여수령후바로입금처리하겠습니다.</t>
  </si>
  <si>
    <t>투자느님들의도움이필요합니다.(약속철저,상환계획철저수행약속드립니다.)</t>
  </si>
  <si>
    <t>&lt;&lt;대출목적&gt;&gt;안녕하세요.우선,사회생활도하기전에젊은나이에급했던상황에대출을손에대기시작하였습니다.사회마이너스생이너무무리한손실을입어서아직도회복을못하고있습니다.2007년부터대학원생활을하였는데,학교특성상연구비도많이밀리고,또방학때는일정한급여가없어서너무막막해서여러군데에도움을청했으나받지못했습니다.그래서,사금융조회도하고(신용등급이런거생각도못하고급한마음만우선이었습니다)대출도받구하다보니신용등급이매우낮습니다.낮은신용등급은사회생활(금융생활)에큰제약으로작용하더군요.신용등급상승과고금리이자의저리화를위해이렇게투자자님들께도움을청합니다.대출건수를줄이고,저에게덫같은개인자금을완납하여신용등급을향상하고자합니다.</t>
  </si>
  <si>
    <t>&lt;&lt;상환계획&gt;&gt;&lt;&lt;급여액&gt;&gt;1.직장-정규직-5개월근무월실수령액(187만원이상)2.인센티브&amp;nbsp;&amp;nbsp;직장내에서연구직을맡고있어서인센티브로한달에연구비를받습니다.3.따라서,매월실수령액은250만원이상입니다.&lt;&lt;지출비용-사금융&gt;&gt;사금융지출비용은매월이자만30만원정도입니다.사금융은산와,러쉬등이며이부분도부담되지만,개인자금이저에게가장크게문제가되고있습니다.&lt;&lt;지출비용-개인자금&gt;&gt;한창대학원시절에돈이없는관계로관계가아주조금있었던지인에게100만원을빌렸습니다.하루에2만원씩총60일에걸쳐서주기로했는데,이역시도너무빡빡하더군요.결국150만원에하루3만원씩보내주고있습니다.조금만참았으면됐는데저의불찰이었습니다.지금와서는직장에취업하고하루하루힘겹게3만원씩보내고있습니다.이것만해결되면저를옭아매는이덫을치우고싶습니다.&lt;&lt;생활비용&gt;&gt;1.생활비용은식대등으로매월30만원2.기타용돈:매월30만원3.기타개인생활비:매월20만원(핸드폰비용등).&lt;&lt;총수익-총지출&gt;&gt;월급여실수령액250이상중사금융권비용30+개인자금90+생활비80입니다.======투자느님들께서400만원투자해주시면아래와같이사용예정입니다.1.150만원=&gt;개인자금완납2.150만원=&gt;&amp;nbsp;**캐쉬중납(3/5반납)3.100만원=&gt;&amp;nbsp;**머니완납현재**머니와**캐쉬는이자만납부중입니다.개인자금에매월90만원이상지출됩니다.우선,대부업등을완납해대출건수를감소하면신용등급이많이올라갈것이라생각됩니다.또한,금융부담도지금보다줄어들게되고요.머니옥션투자자분들께는안정적인수익이발생할수있도록원리금균등상환약속을지키며,상환일전에가상계좌로입금토록하겠습니다.그이후에신용등급이올라가면,사금융부분은금융권으로돌리고자합니다.도와주시길부탁드립니다.증빙서류는직장급여,연구비급여,재직증명서,명함2건,의료보험증,신분증,등초본등등모두첨부했습니다.</t>
  </si>
  <si>
    <t>급한생활자금입니다!</t>
  </si>
  <si>
    <t>안녕하세요.직장을다니고있으나생활비가모자르던생활자금으로자금이필요합니다.신용이하락하여금융권대출을받을수가없어신청하게되었습니다</t>
  </si>
  <si>
    <t>러시앤캐시200hk저축은행200산와머니100태강200원더풀500직장은대구에한개이사업체평광축산에서4년9개월간근무하고있으며수입금액은매월160급여전화요금10만원미만월세35세금다해서10만원</t>
  </si>
  <si>
    <t>생활자금필요(휴가비용으로사용할예정입니다)</t>
  </si>
  <si>
    <t>사금융을상환하고자합니다</t>
  </si>
  <si>
    <t>지난해빌렸던사금융을상환하고자합니다리드코프에280미즈사랑170남았는데매달이자만20만원입니다.머니옥션을통해상환한다면25만원에2년이면다상환할수있어요도와주세요</t>
  </si>
  <si>
    <t>남편은대기업근무중이고월소득은380만원정도입니다.상여금포함하면연6000조금넘어요매달지출은사금융상환20-30만원아기육아비용50만원식비50만원보험료30만원관리비20만원연금+저축120만원핸드폰(남편은법인폰사용중이라제꺼만납부중)5만원경조사비용10만원남편용돈20만원등등...지출내역안에서열심히상환할수있습니다사금융대출중에도늘날짜전에상환했었습니다성실히상환하겠습니다.</t>
  </si>
  <si>
    <t>사금융및저축은행상환</t>
  </si>
  <si>
    <t>이자만납입하고원금은전혀줄지않아서이대로는안되서신청을하게됐습니다..매달이자만50만원이나가기때문에원금과함께50만원을갚는다면오히려저에게는더희망이지않을까싶습니다...</t>
  </si>
  <si>
    <t>-사금융내역-1.산와머니:270만원(월165000원)2.엠원크레딧:150만원(8만원)3.스타크레딧:250만원(12만원)-저축은행내역-1.스타저축은행:150만원(54000원)2.제일상호:210만원(74000원)-1금융권내역-1.국민은행:600만원(원금과함께112000원)=5년상환2.기업은행:600만원(원금과함께17만원)=3년상환-매월고정지출-1.관리비및공과금:30만원2.교육비:10만원3.교통비:15만원4.생활비:150만원5.보험료:20만원-매월고정수입-1</t>
  </si>
  <si>
    <t>정말어떻게해야할지모르겠습니다..</t>
  </si>
  <si>
    <t>낙찰이되고그리고서류심사에서탈락되었습니다..여러가지이모저모물어보시던여자상담사분..회사로전화가와서받는데제대로설명못해드려마음이좀안타까웠습니다..역시..탈락..저에게는믿을곳이여기밖에없었는데답답함마음에한번더올려봅니다...</t>
  </si>
  <si>
    <t>생활자금과고금리에사용하고있는대출금일부를갚으려고합니다..빌려주신다면매달월급날짜가꼬박꼬박연체없이사용하겠습니다.어릴때멋모르고받았던대출이..3년이상이지난지금까지꼬리표를달고올지는몰랐습니다사금융이고..대출중계업을통해받은거라신용도가많이떨어져서다른곳에서는자꾸부결만나옵니다..지금은타지역에혼자나와서기숙사생활하며열심히모우고있습니다..저때문에고생하시는부모님을위해서라도열심히하고싶습니다..조금만도와주세요..꼭잘상환하겠습니다급여날짜가23일입니다매달급여들어오면바로바로갚을수있습니다..상환은원금이랑이자랑같이상환하고싶습니다..연체하지않고이자납입날짜에꼭&amp;#47583;춰드리겠습니다본집은마산이고거제에서일을하고있습니다기숙사생활이라따로들어가는건별로없습니다.꼭좀부탁드릴께요...다른곳에서는과다조회자라서대출이힘들다고안해주네요하지만해주신다면정말이악물고열심히하겠습니다..</t>
  </si>
  <si>
    <t>지인에게빌린돈상환하려합니다...ㅜ.ㅠ</t>
  </si>
  <si>
    <t>지인2분에게돈을빌려서갚아주여햐하기에이렇게신청합니다.저를믿고빌려주신거이기때문에어떤수를써서라도갚아야해서얼마전에낙찰이되서쓰고있지만염치없이다시함신청합니다.정말로급해서다른사금융권도알아봤지만급여랑모든조건이가능한데과다조회라자꾸부결이나네요,그래서이렇게다시함신청합니다.</t>
  </si>
  <si>
    <t>제급여가한달에통장으로입금되는금액은월급여330만원입금됩니다.저희는제조업이라(의료기.의자외)손가는일이많아서제급여가상당히높습니다.제가다해야하는일이라서그렇구요.매월지출되는금액은&lt;금융권&gt;씨티파이낸셜+삼성카드대환론원금+이자포함.57만원지출.&lt;사금융권&gt;원금+이자포함넉넉히100만원지출.(7군데사용하고있습니다.)&lt;머니옥션&gt;원금+이자포함26만원지출.그외차량유지비15만원정도.핸드폰요금10만원.각종보험료15만원.매월총지출액은=======&gt;230만원됩니다.제가용돈하고카드값을매꾸더라도매월60만원씩은남습니다.정말로저희가족과제가아는모든분들을걸고절대로연체는없을겁니다.솔직히저희가족중에서저만이런상태입니다.ㅜ.ㅠ제가낙찰이되면차차사금융권도정리하고저도머니옥션에투자를하겠습니다.제가급여받아서조금씩이라도지인분들에게드려서사금융권은상환을못했습니다.낙찰만된다면매월적은금액에사금융권은한개씩이라도정리하겠습니다.약속드릴수있습니다.한번만믿고도와주세요..</t>
  </si>
  <si>
    <t>꼭좀도와주시길바랍니다..</t>
  </si>
  <si>
    <t>안녕하세요.만20살이되었을때뭣도모르고중개업자를통해서2곳대출을받아서여기저기과다조회로신용등급도떨어지고지금생활에도문제가있게되어서신청하게됐습니다..ㅜㅜ이번이마지막대출이라는생각을하고있습니다..도움부탁드리겠습니다</t>
  </si>
  <si>
    <t>월급여는110만원을받고있고4대보험은적용안되어있습니다.저축은행이자비용월92,000원씩나가고있고사금융월120,000(원금+이자)원씩나가고있습니다.생활비용으로는집세160,000원기타용돈200,000원정도나가고있습니다.월급여110만원-총이자212,000-집세16만원-기타용돈20만원=528,000원투자자님들께서저에게500만원을투자해주신다면200만원은사금융산*머니에완납하고250만원은금융권전*저축은행에완납하여머니옥션투자자님들께안정적인수익이발생할수있도록원리금균등상환약속을지키겠습니다.제신용과생활이나아질수있도록도와주시길부탁드립니다..</t>
  </si>
  <si>
    <t>대부업금융상환꼭하고싶어요.</t>
  </si>
  <si>
    <t>안녕하세요.저는대전에사는21살직장인입니다.8개월전에사금융산와머니와화밀리에서받은총액400만원을갚을려고합니다.캐피탈등등에서환승할려고했는데그동안신용조회가많아서힘들다고하네요...ㅠㅠ</t>
  </si>
  <si>
    <t>저는직장인2년차입니다.현재는중소기업사원으로근무중이고요.월급은세금제외해서100만원정도받고있습니다.산와12만원과화밀리에13만원해서매달총25만원정도납부하고있어요.지난8개월동안연체한적없고,매달납부하는데많은지장은없으니믿고투자해주세요...정말부탁드립니다.</t>
  </si>
  <si>
    <t>고금리환승과사업확장자금으로요청합니다.</t>
  </si>
  <si>
    <t>안녕하세요.저는올해41살이되는한가정의가장입니다.저는작년까지는체크카드만사용하고은행권,사금융권그어디에도대출은물론대출관련신용조회한건없이금융생활을관리해왔었습니다.그러던중작년12월갑작스런아버님의병원비마련을인해급전이필요하게되었고조급한마음에비교적대출이쉽고빠르게진행되는HK저축은행에서급하게350만원을제난생처음으로빌리게됐고그후로사금융2곳에서대출을더받았습니다.급한마음에여기저기정말정신없이알아보다보니여러군데조회건수가늘어나다보니신용등급은끈떨어진연처럼추락하더군요ㅠㅠ지금부터라도신용관리에다시힘쓰기위해3곳모두꾸준히다달이잘갚아나가고있습니다.제가여러투자자님을모시고대출을받을려는이유는제신용을위해신용평점하락의주된원인이었던고금리의저축은행대출금을모두갚고또,이번에제가사업영역을넓히기위해필요한자금을마련하기위함입니다.사무,문구관련온라인쇼핑몰을직접운영할생각이며그어디보다저렴하게물건을공급받을수있어서타사이트에비해충분한경쟁력이있고또그만큼리스크가적다고자신합니다.두서없는글읽어주셔서정말감사드립니다.모쪼록투자자선생님들께서저에게기회를주신다면책임감을가지고정말열심히일해그믿음에보답할수있도록노력하겠습니다.</t>
  </si>
  <si>
    <t>상환계획1.기존대출건a.대출내역-금융권(HK상호저축은행)-금액:350만원/이율:45.9%-사금융산와머니-금액:200만원/이율:48.545%하이캐피탈-금액:200만원/이율:48.79%b.월상환내역-HK상호저축은행-180,640원(원리금)-산와머니-120,000원(원리금)-하이캐피탈-77,411원(이자)2.공통-주수입원및금액-2009년5월부터사무,문구관련도.소매업운영중.월평균순수익300~400만원.-월평균고정지출내역:대출금상환:40여만원/적금,보험,공과금,기타생활비:180여만원.-대출이후의상환계획:기존에하던일로들어오는고정수입외에맞벌이하는집사람의수입도있으므로매월상환이가능합니다.그리고이번에사업영역을넓히면또그에따른수입도증가할것이므로투자자선생님들께절대폐끼치는일은없을겁니다.매월정기상환약속드립니다.</t>
  </si>
  <si>
    <t>대출목적:저번머니옥션에서대출받은돈으로어머니집을얻어드리고사금융권대출금을갚았습니다..이번에도어머니께서임플란트를하게되셔서지인분들에게빌리고러쉬앤캐쉬에서270만원정도대출받았습니다.480만원받게되면러쉬앤캐쉬대출금상환하고..머니옥션으로통합원합니다.그리고나머지금액은아는분들에게빌린돈갚는걸로쓰겠습니다.</t>
  </si>
  <si>
    <t>상환계획러쉬앤캐쉬:15만원정도씩납입중(48%이자율)머니옥션:약28만원씩납입(이자율30&amp;)현재9번납입(급여일변경으로연체가발생하였습니다.)그러나재대출건으로인한납입일변경이가능하다면매월25일성실히납입하겠습니다.주수입금액:월130만원(110만원은은행으로받구요,나머지는현금수령)월고정지출내역:러쉬앤캐쉬16만원+머니옥션28만+휴대폰비,교통비20만원+카드대금20만원=84만원상환계획:월25일성실히납부하겠습니다..전한번머니옥션의도움을받았기때문에다시이곳에와서부탁하고싶지않았습니다.미안하고죄송스러웠기때문에잘하고싶었는데..또이렇게되었네요..한번더저를믿고대출해주신다면..정말성실히일하고연체없이갚겟습니다..감사합니다.</t>
  </si>
  <si>
    <t>저를한번믿고투자해주십시요!!꼭갚겠습니다.</t>
  </si>
  <si>
    <t>처음엔환승을목적으로신청하였으나이직후재직기간이미달되어현재필요자금만해결뒤에환승할예정입니다.</t>
  </si>
  <si>
    <t>아버지의사업실패로인해일이있을때마다대출을받게되어지금까지약1000만원정도를4군데의대부업계에서빌려쓰게되었습니다.4군데의이자도들쑥날쑥하고좀더효과적으로관리를하고자환승을하고자했으니현재직장을이직을하여근무기간이3개월이안되서환승론은안되고지금당장좀필요한자금200만원만해결하고3개월뒤에환승론을신청하려고합니다.전의회사보다물론연봉도높고회사도안정적인남들에게말하면왠만하신분들은다아는회사에정규직으로입사를하였고주변분들과친구들간의관계에서도신용만은잃지않으려고노력하며살았습니다.저를믿고한번만투자해주시다면상환을철칙으로갚아나가겠습니다.부탁드립니다!!!</t>
  </si>
  <si>
    <t>도와주신다면..열심히상환하겠습니다..</t>
  </si>
  <si>
    <t>올초타인의차를잠시운전하다가그만사고를내게되었습니다.보험처리가되지않아약450만원의차량수리비를해결하지못해사금융을이용하게되었습니다.그렇게시작된고금리가꼬리에꼬리를물어늘어났네요..고금리가너무부담되어채무를정리하고자신청해봅니다.</t>
  </si>
  <si>
    <t>기존대출건:원더풀(49%):450만원-&gt;월상환20만원산와머니(49%):250만원-&gt;월상환18만원러시앤캐시(48%):250만원-&gt;월상환18만원원금을한푼이라도갚고자그냥일정하게입금하고있습니다.*주수입원:급여(연봉2,400)현직장은2년차이며경영지원팀대리입니다.상여금을제외하며월평균170만원대의급여를받고있으며,이중60여만원의돈을채무변제에사용하고있습니다.*주지출원:생활에필요한지출은보험료(30만원),보육료(10만원),각종세금(15만원),모기지론이자(10만원),기타비용으로20만원정도지출됩니다.800만원대출이성사된다면,위에적은사금융을상환할것입니다.그리하여채무를머니옥션만남겨서상환할것입니다.꾸준한소득으로성실히상환할것입니다.</t>
  </si>
  <si>
    <t>의료비사용</t>
  </si>
  <si>
    <t>빌리는것보다갚는것이더중요하다고생각합니다.</t>
  </si>
  <si>
    <t>자금사용계획:보증금용도현재저와결혼예정자와둘이살고있으며올가을결혼예정입니다.하지만뜻하지않게부모님사정이마니안좋아지셔서제가작은방이지만함께모시고살려고합니다.결혼예정인애인역시찬성하여너무고맙기도하고...그래서방한칸에서살림을할수없기때문에두칸짜리라도늘려서부모님모시고살아보려합니다.많은도움부탁드립니다.</t>
  </si>
  <si>
    <t>다른대출건은전혀없습니다.신용등급7등급으로인해신용카드는사용을못합니다.하지만현재그어떤연체도대출도없습니다.주수입은직장에서받는급여로이루어지며연봉2800만원입니다.원리금균등상환에있어서전혀문제될게없는금액입니다.제가다니는회사는장난감을수입제조및유통하는회사로서전국에약150개거래선을가지고유통중에있습니다.(5대마트포함:이마트.홈플러스.롯데마트등)월고정지출비는방세26만.통신비15만.공과금20만.보험료8만그외에생활비및적금으로사용되고있습니다.참고로지난날채무불이행기록이있습니다.물론모든채무는변제하였고변제한지도약1년6개월이상지났습니다.현재는그어떠한연체도없으며...고정적인수입및나름대로문제없는회사에다니고있으니문제될게없으며상환역시충분하다고말씀드립니다.제목과같이...돈은빌리는것보다갚는것이중요하다는생각을항상가지고있으며충분히갚을수있는능력만큼만빌리고아니면최대한빌리지않겠다는생각을가지고있습니다.다른부채가전혀없기에위험율이전혀없다고자부합니다.</t>
  </si>
  <si>
    <t>다시당당해지고싶습니다...</t>
  </si>
  <si>
    <t>안녕하세요급하게알아보다이곳에제사정을올리게됐습니다.실내건축을전공을하다자격증을따고창업대출을받아인테리어사업을1년2개월동안운영하고있는주부입니다.서울에서사업하다천안에시아버님계신곳으로내려왔습니다.작년에천안에서아파트모델하우스를진행하다출산때문에회사와현장을아는지인께맡기고출산과산후조리를하는와중에지인분의실수로(물론모든게제불찰이지요)아파트공사에1억2천만원이라는채무를안고가게되었습니다.남편과함께모든수단을동원해서간신히거의해결을본상황입니다.그동안반년동안빌릴수있는곳은전부빌리고그래도협력업체분들이많이도와주어서공사는끊기지않고계속하면서나오는수익금으로갚아나갔습니다.작년12월달이가장힘들었는데그당시러쉬엔캐시에서연리48%의280만원을신용대출을받고제차를담보로차대출500만원(이자매달75만원)을받아급한불을껐었습니다.물론캐피탈이자나차대출이자는한번도안밀리고꼬박꼬박내고있었습니다.그런데갑자기차대출을해주신분이돈을급하게써야하니무조건일주일내로갚으라는것입니다.아는지인분소개를받은분이라저도실수안할려고처음으로받은사채라높은이자도불구하고매달꼬박꼬박냈는데말입니다.갑자기완납하라는통지에여기저기알아보았지만일주일이라는기간에해결할수가없어이렇게사정글을올리게됐습니다.비록힘든상황이지만대출이자나직원급여업체결재를최우선으로살았습니다.밥을굶더라도신용이나자존심은안잃어버리고싶습니다.차대출을갚고조금이나마편안한마음으로가정과아기와일에좀더충실하고싶습니다.그리고당당해지고싶습니다..투자가님들부디작으나마보탬을부탁드립니다.제글을읽어주신모든분들가정에두루화목하고건강하시길빌겠습니다.</t>
  </si>
  <si>
    <t>*현재상황현재3금융에280만원의신용대출이있고현재신용카드한개를쓰고있습니다.앞에서언급한거와같이차대출을받아차를맡기고500만원을빌려매달이자를75만원씩내고있습니다.애기아빠는건축자재영업에종사하여일정치않지만120~150만원정도생활비로아파트월세(보증금천만에월45만)와관리비(15만)그리고아기육아비(매달15만원정도)를뺀나머지로회사수익금을보태어차대출이자와캐피탈이자카드비를내고있었습니다.*상환계획차대출(500만원)을갚고차를받아와처분하여(현대테라칸시세550정도)일부상환할계획이며회사수익은상반기매출신고가7천5백5십3만원입니다.큰공사는아니지만주부들상대로아파트전문인테리어를하고있어매출에15%정도의이윤을남기고있는바매달고정이윤을원리금균등상환방식으로갚아나갈계획입니다.지금까지대출이자는신용문제이기때문에항상우선으로생각하며살았습니다.원금과이자포함최대한빨리갚도록노력할것이며투자가님들의자산에조금이라도피해가없도록노력하겠습니다.도움부탁드리겠습니다...</t>
  </si>
  <si>
    <t>제발도와주세요~!!</t>
  </si>
  <si>
    <t>안녕하세요.저는지방에서대학교복학을준비하는학생입니다.현재집안사정으로인해집에서등록금을대줄형편이되질않습니다.아버지께서자그마한건설회사를운영하셨는데....제가군복무를하는중에회사가넘어졌습니다.군복무중에아들이걱정할까봐집에서는아버지회사에대해서일체말씀이없었습니다.그런데올해9월전역후집에와보니상황이정말않좋다는걸알게되었고제가벌어서대학교를졸업해야겠다는생각이들었습니다.먼저1월중순에복학신청을해야되는데....제가전역후지금까지알뜰하게모은돈이200만원정도가됩니다.군대가기전그래도어느정도모아놓은돈은있어서...이곳에서100만원정도만빌리면학교등록금을마련할수있을것같습니다.</t>
  </si>
  <si>
    <t>상환계획은제가현재친척집에살고있는데근처피자헛에서아르바이트를하고있습니다.배달기사로일하고있고...이곳에서일한지는이제한달이넘었습니다.매달월급은80만원정도되고...점장님께서학교복학하더라도학교마치고일하라고했습니다.월급받는데서방값이나식비가나가는것이없어서적금을하고해도한달에20~30만원정도는여유가있습니다.제발도와주세요...</t>
  </si>
  <si>
    <t>현재사금융을통해대출을받아고금리로이용하고있습니다.이자부담이심해머니옥션을통해대출을원합니다.</t>
  </si>
  <si>
    <t>저의연봉은5,000만원입니다.매달활동비도30-50만원정도받고있습니다.통장수령금액은세후3,850,000원정도들어옵니다.현재머니옥션에서대출받은2백만원을12개월동안상환하였고현재잔액은110만원정도남아있습니다.기존대출현황입니다.국민은행880만원월상환금액24만원(13%)신한은행160만원월상환금액9만원(8.9%)저축은행208만원월상환금액14만원(49%)산와머니197만원월상환금액14만(49%)원더플400만원월상환금액32만(49%)태강321만원월상환금액26만(49%)머니옥션110만월상환금액14만(35%)위와같이사금융을이용하고있습니다.이곳에서대환대출을받아이자부담을덜고싶습니다.급여일이25일이고아무런문제없이상환할수있습니다.</t>
  </si>
  <si>
    <t>도와주신다면절대배신하지않겠습니다</t>
  </si>
  <si>
    <t>지금3군데의사금융권에서돈을빌려쓰고있습니다총1150만원정도이며이자만매달60만원가까이내고있습니다이정도의이자로매달갑아나가면서대출을빨리없애고자신청하게되었습니다.여러분들의도움을필요로하고있습니다.</t>
  </si>
  <si>
    <t>지금산와머니원캐싱루스모이렇게3군데에서450500200이렇게남겨놓고이자만매달60만원씩내고있습니다.이정도의금액이면여기서는원금과같이갑아나갈수있기에여기에희망을걸고2년뒤의새출발을위해여기에대출신청을하게되었습니다현제연봉은회사입금액으로만따지면2200만원이며매달상여금조로50만원씩은현금수령하고있습니다여기에핸드폰값보통13만기준에회사에서5만원지원받고있구요현제국민은행에마이너스통장개설건이있지만이건은일단개설만해놓은경우라아무런상관이없습니다.그이외의유류비나이런것들은회사에서지원을받고있으며생활비는부모님들이부담하시기에저에게는부담이없습니다.총원급이140만정도이며여기에빌린돈의매월상환금은정말잘갑아나갈수있습니다..믿고투자자님들의많은관심부탁드립니다.</t>
  </si>
  <si>
    <t>머니옥션에도움을청합니다</t>
  </si>
  <si>
    <t>제가사업을하다가보증을잘못스는바람에부도가나신용등급이많이떨어진상태라현제제도권금융은불가능한상태라옥션투자자님들에게도울을청합니다.대출목적1.제가신용회복(8년악정4900만원)지원중과거아시던지인으로부터1500만원을빌려그동안모와둔돈과합쳐서7월에일시상환을하게되었는데저에게돈을빌려주신분이갑자기어려움에처하게되었슴니다.그분은지금돈이없을테니신경쓰지마시라하지만제가어려울때도움을주신분인데모른척하고있을수는없기에1차적으로씨티파이낸스에서800을받아드리고나머지부족한부분을이렇게여러투자자님들에게도움을청합니다.</t>
  </si>
  <si>
    <t>1.기존부채1)신용회복지원회(긴급생계자금:년4%)상환금액:약131000원상환기간24개월(현재15개월상환함)2)씨티파이낸스(년39%-3개월마다3%씩할인이율적용)상환금액:약35만원상환기간36개월(6개월후켐코로전환할계획이나2011년4월이후에퇴직금정산하여상환할예정)3)원더풀300만원(년49%)중도상환완료함.4)새마을금고(140만원).푸른상호저축은행(31천원)-신용회복중도상환으로완제했으나아직신용정보조회시삭제안되었음.8월말이나9월초삭제예정2.수입및지출=지출=1)통신비-핸드폰(4만원).인터넷(4만원)=10만원2)보험료-10만원3)적금-월10만원4)대출상환비용-49만원5)교통비-약15만원6)기타-20만원==합계:115만원+15만원=130만원=수입,자산=5)급여:공제후수령액기준-월175만원~185만원6)정기상여금:120만원씩2달에1번7)특별상여금:60만원씩1년에2번8)성과금:2009년기준450만원(요건예상에없는돈이므로받으면바로부채원금상환용)9)옵션으로받은회사주식500주(현가격-45000~50000)2011년4월이후행사가능10)아르바이트-대리운전등불규칙하지만약40만원~60만원*2011년4월이후씨티파이낸스나옥션대출응받을시둘중하나상환계획중임*</t>
  </si>
  <si>
    <t>새로운길을향해희망을걸어봅니다</t>
  </si>
  <si>
    <t>학교졸업하고아르바이트하면서학원을같이다니다보니집에손을내밀긴힘들고대출을받았던게사금융인지도모르고서서히불어나버렸습니다연체없이갚고있긴하지만이자율도무시하지못하겠습니다다니고있는직장을계속다니며저에게더도움이되는일로자리를잡고싶습니다준비기간에들어가는자금이필요해서이렇게신청해봅니다새로운길을향해마지막으로희망을걸어봅니다^^</t>
  </si>
  <si>
    <t>사금융을사용해서지장이많이갔지만연체없이잘사용했습니다매달120만원이들어오구요부수입도있습니다2년간꾸준히매달1일에갚겠습니다</t>
  </si>
  <si>
    <t>[고금리상환</t>
  </si>
  <si>
    <t>대출목적-금번대출의목적은생활자금이필요하여고금리대부업을이용하였는데이자부담이너무커서대부금을변제하고낮은금리로변제를하려고하는데있습니다.직장생활을하지만부모님을모시고가장노릇을하고있는상황인지라월급여로는조금빠듯한상황이었습니다.</t>
  </si>
  <si>
    <t>상환계획1.기존대출건-씨티은행회사예금담보대출(연이율5%)회사예금담보로2009년에일천만원을2년원리금균등분할상환으로변제하고있습니다.2011년에만료가되며,현재단하루의변제기한도놓치지않고변제하고있습니다.현재는절반정도변제한상태입니다.대출목적은대학교시절의학자금대출건을변제하였습니다.-한국투자저축은행대출(연이율13%)한국투자저축은행에서2010년에육백만원을대출받았습니다.연이율13%이고앞으로성실히납부할예정입니다.대출목적은전세금인상에따른전세금확보였습니다.-대부업리드코프(연이율39%)최근에리드코프에서200만원을대부한상태이며,이번에대출이실행되면변제할계획입니다.-대부업산와버니(연이유44%)최근에산와머니에서150만원을대부한상태이며,이번에대출이실행되면변제할계획입니다.2.상환계획저는현재네오위즈그룹사인펜타비전에서정규직으로일을하고있습니다.현재연봉은2100만원으로,이번대출의목적은고금리대출을상환하고저금리고갈아타고자하는것입니다.상기대출건에대해서단하루도연체함이없이잘변제를했습니다.금번대출이실행되면,고금리대출을상환하고,2년동안하루의오차도없이원리금과이자를상환하도록하겠습니다.내년부터는연봉인상이될예정이라,변제여력은충분합니다.믿어주시고도와주시기바랍니다.감사합니다.</t>
  </si>
  <si>
    <t>대부업체대출상환하고싶습니다.</t>
  </si>
  <si>
    <t>저는현재직업군인으로근무하고있습니다.제가현재2금융권에대출금액700만원정도있고,대부업체에400만원,현금서비스300만원정도대출금액이있습니다.대부업체를이용하니이자가너무높아서이번에알게된머니옥션을이용하여이자를줄이고카드빛도청산하려고합니다.</t>
  </si>
  <si>
    <t>2금융권에있는700만원은월30만원씩상환하고,머니옥션에서대출을받게된다면대부업체및현금서비스금액을상환하고월47만원정도씩상환을하겠습니다.현재까지채무불이행및연체된적단한번도없고,신용확실합니다.한번믿고투자해주시면감사하겠습니다.</t>
  </si>
  <si>
    <t>다시한번더부탁드립니다!!</t>
  </si>
  <si>
    <t>이자율을더높여서다시글올려봅니당.무직은아니구유흥업에종사하고있어요중계업자에게서류를넣은바보같은짓덕분에사금융과다조회로전산망에대출불가능하다고합니다..((신불이라그런거절대아님!!과다조회건으로..ㅜ))많은분의도움을받고자..ㅇㅕ길찾아왔어요여기저기사기도당하고맘이많이상했습니다.ㅠ생활자금으로목돈이필요해요하루하루벌어서생활하니목돈이안생겨서..목돈이없다구,상환에지장이가는건절대!!없구요;ㅠ밑에회사정보는전에다닌경험이있는곳이구,앞으로기회가된다면다시들어가고싶은희망회사입니다.참고는안되겠지만..부탁드려요</t>
  </si>
  <si>
    <t>하루에9~27만원정도법니다.룸이다보니가게에돈이묶여서필요한만큼지출합니다.가게에두빚이좀있어당분간지출을받지않고,대출을받게되면생활비로쓸려고합니다..ㅜ빚있다고한달에한번상환과는전혀문제가되지안구요!!!!!!!!!!!!!!!!!사람일이라는게하루하루어떤일이벌어질지모르겠더군요일용직?에종사하다보니목돈을지는일이별루없어서요.그렇다고씀씀이가해프진안아요.다시한번더고개숙여부탁드립니다..</t>
  </si>
  <si>
    <t>명절과아버님생신을앞두고이래저래목돈이들어갈곳이많은데월급여250에서기존채무관계로100만원,생활비100만원정도들어가면여유자금이없어이렇게신청하게되었습니다.</t>
  </si>
  <si>
    <t>월급여에서채무상환과생활자금을빼면50만원정도의여유가있습니다.사실생활자금부분에서도조금더절약한다면20만원정도는더여유가생길수있습니다.또한영업직의특성상특별수당부분도어느정도발생하리라봅니다.그리하여대출계산기로계산해본결과월175,000원정도면상환에있어서도움을주시는여러분들께전혀피해를드리지않을거란확신하에이렇게신청하게되었습니다.많은관심부탁드립니다.</t>
  </si>
  <si>
    <t>투자자님들의도움을요청합니다.</t>
  </si>
  <si>
    <t>배우고싶은게많습니다.도움부탁드립니다.</t>
  </si>
  <si>
    <t>월급은현금수령이라월급통장은따로없지만재직증명서,월급명세서송부가능하고,회사전화확인도가능합니다.빚지고는못사는성격상뭐든지연체절대안합니다.지금까진월급150만받으면한달용돈30만,차비5만,보험료20만,인터넷,핸드폰료10만,대부업이자12만,나머지73만은어머님다드렸습니다.만약대출을받게되면어머님께드리는돈을40으로줄이고이자상환에충당할계획입니다.많은월급은아니지만제가워낙돈을잘안쓰는스타일이라이렇게계획대로만하면전혀문제가없을것으로보입니다.보통저또래의남자들술때문에돈많이쓰는데전체질상술한잔도못마시고술자리도좋아하지않습니다.애인도현재5년째만난사이라연애하느라돈해프게쓰는일도없습니다.더나은미래와생활을위해대출받는것인데스스로제무덤파는일하지않습니다.반드시만기일까지연체없이꾸준히책임상환하겠습니다.믿어주시고투자부탁드립니다.*대부업대출200만원은산와머니에서1년전쯤에받은것입니다.대출자격이안되는친구부탁으로대신받았는데대부업개념도모르고그냥대출회사인가보다하고받았습니다.친구녀석이꾸준히이자잘내다가요즘형편이안좋아져서제가대신납부해주고있습니다.</t>
  </si>
  <si>
    <t>필요한자금인만큼소중하게갚겠습니다(직장생활하면서연체기록전혀없습니다)</t>
  </si>
  <si>
    <t>현직장에서만4년째근무중이고금융연체기록없는데도신용등급이잘오르지가않고은행에서대출이될까말까한수준이네요.은행에서대출조회를하면혹대출은안되고신용등급만하락할것같아고민하다머니옥션의문을두드려봅니다.대출은급여이체하는주거래은행에서500이되어연체없이갚아나가는중입니다.자금의용도는부모님칠순이얼마남지않았고내년에대학원진학을준비하는과정에서학자금이필요하네요.현재자금여유가없이이번에추석에가면칠순얘기가나올텐데아들로서면목이없네요.소중하게남의돈을빌리는만큼빌릴때의마음잊지않고연체없이갚겠습니다.</t>
  </si>
  <si>
    <t>1.현재대출내역-월수입250만원+(급여200만원+강의료50만원+)-우리은행(급여이체은행)500만원대출8.5%수준(09.12월)-현재잔액430만원(매월12만원원리금상환중)-현재연체없음2.상환계획-주수입원:(주)스카우트급여(직책:팀장,직무:커리어컨설팅)-주수입금액:250만원+(급여200만원+강의료50만원+기타)-월지출액:180만원가량(대출상환12만+보험료10만+핸드폰7만+카드비용25만+교통비15만+식비15만+용돈30만+부모님용돈15만+교육비30만+기타)-월수입250만원+인데여유자금이50만원정도됩니다.500만원대출시상환하는데문제없습니다.-저는회사급여이외강의를한달에몇건정도하는데그때마다30만원정도의수입이생깁니다.-현재대출이은행에한군데밖에없고몇년간연체없이금융생활해온만큼앞으로도제신용에문제없게상환하겠습니다.</t>
  </si>
  <si>
    <t>사채대출만기가돌아와상환자금대출합니다.</t>
  </si>
  <si>
    <t>현재사용하고있는단기사채상환일이돌아오게되어긴급하게대출부탁드립니다.삼성전자에근무하고있으며신용에대한인식이부족하여신용관리를잘하지못해금융권에서대출진행이불가능하여단기적으로사채를이용하게되었습니다.뼈저리게신용관리의중요성을느끼고있습니다.</t>
  </si>
  <si>
    <t>현재삼성전자에2001년에입사하여여지껏회사생활을충실히하고있습니다.월급은평균적으로160만원정도를수령하고있고년봉은3600만원정도됩니다.현재월급대부분이대출금상환되고있지만맞벌이부부로써와이프역시삼성전자에근무하고있어와이프월급으로대출금을상환할예정입니다.회사가듬직하니만큼믿고투자하시면후회하실일은없을것입니다.</t>
  </si>
  <si>
    <t>비싼사금융대출갚고싶어요</t>
  </si>
  <si>
    <t>남편몰래대출을받았어요...이자,원금나눠서잘갚고있지만너무나이깝다는생각이듭니다...또혹시나남편이알게될가봐불안한마음도있구요...보험설계사로근무하고급여도평균300선받고있지만...신용등급이안좋아서사금융사용하게되었습니다....해약하는고객이갑자기생겨예기치않게급전이필요하게되었습니다...</t>
  </si>
  <si>
    <t>급여300만원에서150만원은생활비...보험12만연금30만원씩매달나가구요...영업을하다보니남편몰래비자금을쓸때가있습니다...매달여유자금70만원씩은남겨서그걸로사금융이자갚아나가고있습니다...산와머니200만원...이자,원금포함12만원....사금융150만원에서이자원금50만원갚아가고있습니다...신용등급은낮지만결혼전버는쪽쪽가족들도와주느라신용관리못하고능력안되면주지말아야하는데빚내서빌려주고해서그렇게&amp;#46095;습니다.지금은제가정이있기때문에빚지고나몰라라할수없고신용이얼마나중요한지도깨달았습니다...이곳에서좀더나은신용을만들어갈수있게힘을주셨으면합니다...</t>
  </si>
  <si>
    <t>고금리환승과사업확장을위한투자를부탁드립니다.</t>
  </si>
  <si>
    <t>&lt;&lt;대출목적&gt;&gt;안녕하세요,저는개인사업장을운영하고있는22살의여성입니다.부모님과함께음식업을운영중입니다.개인사업자는나이때문에도제약을많이받아서대출진행이어렵네요ㅠㅠ신용등급관리와고금리이자를줄여보고자여러투자자님들에게도움을요청드립니다.</t>
  </si>
  <si>
    <t>&lt;&lt;평균수입액&gt;&gt;사업장운영월평균수입300만원사업장운영연평균수입3600만원월평균현금매출:200만원월평균카드매출:100만원&lt;&lt;지출비용-사금융&gt;&gt;사금융지출비용은월20만원씩입니다.월20만원이라고해도산와의경우금리가연49%고금리의금리입니다.&lt;&lt;지출비용-생활자금&gt;&gt;1.가게세+가게전기요금:월90만원2.기타생활비로평균50만원&lt;&lt;총수익-총지출&gt;&gt;월평균수입300중금융권비용20+가게운영비90+기타생활비50입니다.*****************************************************************투자자님들이투자를1000만원투자를해주실경우사용목적은아래와같습니다.1.300만:산와머니완납2.70만:사업장확장현재산와머니22개월원리금균등상환이남아있습니다.투자자님들의투자를받을경우사금융의대출을갚고,가게를확장+인테리어를수정할계획입니다.산와머니의고금리대출을상환하고사업장확장공사를완료한다면,무리없이머니옥션투자자님들에안정적인수익이발생하도록할수있게됩니다.머니옥션투자자분들의도움이필요합니가.증빙서류사업자등록증,신분증,주민등록원·초본,의료보험증건강보험자격득실확인서,주거래통장3개월내역등등첨부했습니다.</t>
  </si>
  <si>
    <t>힘을주세요~성실납부확신합니다!</t>
  </si>
  <si>
    <t>대출을하게된계기회사다니면서동업(옷가게)을하였는데,처음엔잘되다가,금융위기때손실이커져서손해를많이보았습니다.가게는다정리되었고,남은건빚뿐이네요,,ㅠ현재금융건2건과현금서비스4건을사용중입니다.월급받아금융건2건을갚고,40만원생활비에나머지는현금서비스를상환한다고했는데돈이줄어드는게보이지않아대출받아정리해야겠다싶어알아보던중에지인의소개로여기를찾게되었습니다.대출금의사용용도현금서비스4건을모두상환할계획입니다.</t>
  </si>
  <si>
    <t>기존대출내역국민은행-480만원,15%현대스위스저축은행-1200만원,22%현금서비스4건-1200만원(2건은리볼빙형식이라매달10%로만결제되는형식입니다)기존대출건월상환내역국민은행-월8만원현대스위스저축은행-월40만원주수입원제조업,철강회사,고정월급,연말연봉협상(동종업계3년째재직중)주수입금액회사-세금제하고180만원정도수령간략한월고정지출내역자동차주유-10~15만원보험-10만원휴대폰-5만원대출이후상환계획매달나가는다른대출상환과(국민은행-8만원,현대스위스-40만원)과머니옥션을갚으면서계획적으로생활하고싶습니다.</t>
  </si>
  <si>
    <t>고금리상환후신용등급좀올리려합니다.</t>
  </si>
  <si>
    <t>안녕하세요?저는보험회사에다니고있는직장인입니다.근무한지는5년정도되었구요,연봉으로따지면5천도넘습니다..그런데작년부터소득도조금씩떨어지고,보험이어려워져서친구와의류쇼핑몰을차렸고..물건은조금씩팔렸는데공장에서옷이잘못나와현재소송중입니다.2,500만원정도걸려있구요..그래서이래저래투자비와유지비등으로대출을받았구요,현재는보험일도하면서부업으로카드사영업도하고있답니다..2달째급여들어왔는데한달110정도들어오네요..최근6개월이내고금리대출HK와산와머니받았는데요,이거좀갚고신용등급회복도좀하고싶습니다..이자를생각하지너무아까워서한푼이라도아끼고싶고,또앞으로어떤일을해서돈을더벌지궁리도좀하고싶고그렇습니다..비록가족이아프거나제가아파서급한일에쓸돈은아니지만,관심많이갖어주세요.감사합니다...</t>
  </si>
  <si>
    <t>1.다른대출-HK:400만원-산와:300만원-우리은행:전세자금1400만원2.공통-주수입원:보험회사사무&amp;상담직-주수입금액:한달평균300만원-간략한월고정지출내역:1)HK:253,000원2)산와:250,000원3)보험료:400,000원4)월세:400,000원대출이된다면한달30-40만원사이정도상환하고싶습니다..</t>
  </si>
  <si>
    <t>안녕하세요.남들과똑같이평범하게한아내의남편아한아이에아빠고우리새식구을위해열심히살아가는직장인남성입니다.비록넉넉한삶은아니지만단란한가정을꿈꾸며살아고있습니다저에게딸이하나있는데점점커갈수록교육비만만치않터군여.하지만엄마아빠에들어가는비용을줄이며살아가던중몇달전목돈이들어가는일있었습니다그래서그동안조금아내몰래모아둔조금있어서도움이조금됐지만업친데덥친격이라고했나요..일이꼬이드라고요..우리딸키가작아서학교에서종합검진을받아보라고가정통신을보냈더라고요..그래서얼마전아내가종합병원에델구가서검사받은결과정기적으로성장크리닉검사및치료권유하더레요..헌데검사비가만만치않더라구여..그래서아내와고민끝에한참커가는아이한테검사한번받아볼기회을줘야부모가아이를위해할도리했다고생각이돼서이렇게급하게서두없이몇자적어올립니다..</t>
  </si>
  <si>
    <t>상환계획은기본약정정한대로이행하는것은물론그전에완납이가능할거라생각됩니다..그리고우리아내와딸을생각해서라도연체없이성실히이할것이며우리새식구열심히사는모습지켜봐주시기바랍니다.무슨말을써야할지몰라생각나는대로적었습니다.저도이번이살아가는동안고비라고생각하고더욱더열심히사는모습으로투자님들에게후기올리고싶습니다.그럼항상건강하시고좋은일만있기를기원하겠습니다...</t>
  </si>
  <si>
    <t>확실하고정확한곳에투자해주십시오!!</t>
  </si>
  <si>
    <t>저는현직영어강사입니다.아이들이좋고영어가좋아현재13년차같은일을하고있습니다.그러던중기회가다아영어학습관을오픈한지이제1년입니다.사업장을운영하다보니기본자금을가지고시작한것이아니어서인지난관에부딪치기도했습니다.그런저에게이번에좋은기회가생겼습니다.급한사정으로센타를접게되신선생님께서저렴한비용으로인수제의를해주셨습니다.회원18명을포함1500만원을제의하셨는데500은수중에있고1000만원이더필요합니다.무리가아닐까생각도했지만사업을시작한저에게는놓칠수없는기회라생각되어집니다.확실하고정확한곳에투자해주십시오..절대연체로걱정을끼치지않을것을맹세합니다.도와주십시오...</t>
  </si>
  <si>
    <t>저의상환계획입니다.1.현재기대출:농협소상인대출1500(매달원금균등으로40지출)3개저축은행에서1500(매달원금균등으로67지출)2.수입원:오전유치원에서영어강의:고정수입입니다.(182만원)오후현재학원순수익:(144만원)총328만원3.고정지출원저는영어교습소형태이기때문에강사를두지않고혼자서합니다.*월세94만원/대출원금,이자:107만원/보험및세금.기타운영비:50만원총251만원4.학원인수시발생되는순수이익:매달최소180~200예상따라서총수입508만원중고정지출251만원을차감하고257만원이생성이됩니다.충분한상환여유가있다고판단되어집니다.또한개인생활비는신랑의월급으로이루어지고있기때문에개인생활비가포함되지않습니다.단신랑의힘을빌리지않고제가최선을다해사업을해보고싶어서이렇게도움을청해봅니다.많은도움간곡히부탁드립니다.여자도저도잘할수있다는것을보여줄수있는기회를허락해주십시요....</t>
  </si>
  <si>
    <t>성실하게열심히갚아가겠습니다</t>
  </si>
  <si>
    <t>저는7급공무원입니다안갚을일절대없습니다성실하게갚아가겠습니다아파트를무리하게사서저혼자벌기힘들어부인이일을하려합니다처녀때하던원석가공주얼리인데보통250만원정도벌었구요재료비랑디자인비입니다아이는처가댁에서봐주시기로해서부부가열심히일하면될것같습니다</t>
  </si>
  <si>
    <t>제월급300부인월급(250정도예상)금융비90할부금35교육비10생활비50기타30반찬이나아이먹이는거다처가댁에서도와주셔서거의들지않습니다성실하게갚아가겠습니다</t>
  </si>
  <si>
    <t>투자자분들의도움을요청합니다꼭읽어봐주세요</t>
  </si>
  <si>
    <t>안녕하세요.음악대학을졸업한뒤피아노개인교습자로교육청에피아노개인레슨을신고하고신고필증을받아가정에서피아노레슨을시작했고일반직장인들월급보다넉넉하게레슨비를받으면레슨을하였습니다그러던중사회초년생이과도한욕심을내다가손실이있었습니다.사회초년생이아무것도모르고있던터라손실을입고나니타격이컸답니다..그러다보니사금융조회도해보고중개업체가다된다고하니그말만믿고아무것도모르고사금융조회도하고신용등급이런거생각도못하고ㅠㅠ대출받고하다보니신용등급이낮습니다.신용등급이낮다보니금융생활에있어서많은제약으로작용하더군요.신용등급상승과고금리이자를저금리로바꾸고자이렇게투자자님들께도움을청합니다대출건수2개를줄여서신용등급의상승과또한내년이면결혼을해야하는데대출받은두곳을다정리하고결혼자금도모아야합니다.부모님께서지금까지키워주신것만으로감사한데이런일로손벌리지않고걱정드리고싶지않아제힘으로하고자이렇게투자자선생님들께부탁드립니다..</t>
  </si>
  <si>
    <t>&lt;총수익-총지출&gt;월급여220만원중금융권비용40만원+생활비,적금100만원입니다투자자선생님들꼐서750만원을투자해주신다면아래와같이사용예정입니다.**저축은행350만원완납**저축은행400만원완납저축은행중28개월균등상환남았으며.한곳저축은행은이자만내고있습니다.지금은생각은저축은행이라도이자가사금융만큼이나비쌉니다..그래서저축은행두곳다완납하고이제결혼준비도해야하기때문에많은이자로나가는이두곳을정리하려고합니다그러면신용등급도많이올라갈것이라고생각됩니다또하나금융부담도지금보다줄어들게되고요머니옥션투자자분들께는안정적인수익이발생할수있도록원리금균등상환약속을꼭지키며상환일전에가상계좌로입금하도록하겠습니다.꼭도와주시길부탁드립니다...증빙서류는피아노개인교습신고필증(교육청소속),신분증,등초본,급여통장3개월내역서,졸업증명서,개인교습실사진등등모두첨부하겠습니다</t>
  </si>
  <si>
    <t>결혼자금및기존대출상환목적대출</t>
  </si>
  <si>
    <t>대출목적-대출을하게된계기:결혼자금-대출금사용용도:결혼자금및기존채무상환제가이번12월5일에결혼을할예정입니다.그런데결혼자금이부족하여머니옥션에대출을신청하게되었습니다.머니옥션에서대출이가능하면기존채무는모두상환하고머니옥션대출금을우선적으로상환할예정입니다.그리고남은비용은행복한결혼생활을위해서사용할계획입니다.</t>
  </si>
  <si>
    <t>상환계획1.기존대출내역-전북은행:200만원-현대캐피탈:25만원-국민카드론:55만원-현대스위스저축은행:52만원2.월수입200만원,대출상환금25만원3.주수입원:직장급여((주)아이넷테크)4.주수입금액:월200만원5.월고정지출:핸드폰5만원,식대10만원,보험9만원6.대출이후상환계획:45만원</t>
  </si>
  <si>
    <t>안정적인재설계를통해성실히살고싶습니다.도와주십시요!</t>
  </si>
  <si>
    <t>직업군인을11년복무후전역하여개인사업을하다현직장인강원도교육청에기능직공무원으로임용되어2년여근무중에있습니다.사업시운전자금및매출부진으로점포를반값정도에처분하는등의어려움으로지인들에게빌린자금을2년여간지속상환중에공무원급여로조금힘든부분으로서사업시납부못한자동차보험료과태료와자동차정기검사지연과태료,자동차세,통신연체료(휴대폰)및기타생활자금의적자가지속되어이를일시에정리하고정상적인급여생활을하고자함입니다.</t>
  </si>
  <si>
    <t>1.기존대출은전혀없습니다.-신용회복위원회에2013년1월까지매월364182원을변제중에있으며현재일천만원정도가남아있는상태입니다.2.강원도교육청강원학생교육원에서기능직공무원으로근무중이며현재10급이며군경력이인정되어현재14호봉입니다.따라서급여가근무기간에비해다소높은편입니다.2011년1월경에진급이예상됩니다.-현재평균급여는순수수령액220만원정도됩니다.-고정지출액차량유지비20만원(35km직장출근거리)통신비는핸드폰및인터넷(TV유선포함)12만원식비(외식포함)20만원흡연자로담배구입8만원이며수입이없는모친생활비로50만원입니다.총110만원입니다.-상환계획신용회복위원회변제금포함총146만4182원을제외하고대략80만원정도를변제할수있으나매월급여수령액이공무원급여특성상190만원에서260만원까지편차가있기때문에약50만원정도의상환여유가있다고보시면되겠습니다.6개월정도에최단기에빨리갚고싶습니다.</t>
  </si>
  <si>
    <t>장모님수술비</t>
  </si>
  <si>
    <t>편찮으신장모님허리수술비로사용하려고합니다.이뿐손주라고하시면서도한번맘편히안아주지도업어주지도못하시고항상아픈허리로인해서보행도불편하시고안타깝기만합니다.카드론이랑신용대출650받았는데요금액이모자라서도움받고자합니다.너무오랜세월편찮으셔서보험가입때허리는보장도안되고입원비정도만나와서수술비는저희몫이라서더안타깝기만합니다.</t>
  </si>
  <si>
    <t>임대아파트대출금1350만원이자:51000신용대출400이자:27000카드론250원금균등이자:140000임대아파트임대비130000주수입:직장인-정규직급여190만원생활비:관리비휴대전화등고정적지출30만원육아비용(기저귀,물티슈)70000장모님병원비약150000상환은회사를옮기면서연봉협상이잘되어서지난달부터급여상승되었습니다.월350000원정도씩모아지고있습니다.적금넣어서수술해드리기에는요즘증세가더심해지셔서적금넣는다는생각으로상환할예정입니다.</t>
  </si>
  <si>
    <t>가정을꾸리려합니다..</t>
  </si>
  <si>
    <t>안녕하세요.11월에결혼을앞둔조~금늦은예비신부입니다^^부모님이두분다돌아가셔서혼자힘으로결혼을준비하게되었네요.(구구절절한사연은안올릴께요..사연없는사람없을테니까요..)이러한이유로저축을많이못했던건사실입니다.1,2금융권문을두드려보았으나그간의조회와대출로인하여7등급으로떨어졌더군요ㅠㅠ부득이하게저번달에사금융세곳에서총650만원대출받았습니다.저축해둔것이있지만12월에고금리로만기인지라차마깰수없어서이곳문을조심스레두들겨봅니다.</t>
  </si>
  <si>
    <t>사금융대출건은11월에한번내고12월에모조리상환할예정입니다.(12월만기적금타거든요~^-^)말도안되는금리도금리지만신용상에문제를일으키기싫어서요.나중에아이들을위해서라도신용회복하는데주력하고싶네요.매달200씩월급받고있으며연봉2600정도됩니다.적금은매달100씩들고있구요.투자자님들이대출을해주신다면연체없이성실히상환할것을약속합니다.모쪼록새로운출발을하려는제게힘이되어주실것을부탁드립니다..추운날씨건강조심하세요~</t>
  </si>
  <si>
    <t>믿고투자해주십시오..실망시키지않겠습니다.</t>
  </si>
  <si>
    <t>충북청주에서성인강사로일하고있는사람입니다.친구와함께너무성급히학원을운영하려다가조금의채무를가지게되었습니다.지금현재다른부분은제게어려움을주지않지만현금서비스받은것이돌려막기가되어서절신경쓰이게하네요.그래서이렇게신청합니다.</t>
  </si>
  <si>
    <t>!!상환계획!!직장-계약직-4년근무월실수령액330이상부업-영어과외를꾸준히하고있습니다.매달약120만원을통장으로수령합니다.따라서매월실수령액은450만원입니다.지출비용-현재원금이자상환금액은매달150만원입니다.생활비용-용돈:30만원현재부모님과함께생활하고직장이집근처라서들어가는돈은용돈30만원보험금10만원휴대폰비5만원해서총45만원입니다.총수익-총지출실수령액450만원중금융권비용150만원에생활비45만원입니다.투자자님들께서투자해주시면현금서비스를전액상환할것입니다.그것으로신용을높이는계기가될것이며투자자들의이익과보답을위해서성실히납부할것을약속드립니다.증빙서류는재직증명서,직장급여,원천징수영수증,부업내역,신분증,등본초본모두첨부했습니다.</t>
  </si>
  <si>
    <t>성실히상환하겠습니다.도움부탁드립니다.</t>
  </si>
  <si>
    <t>아이의돌잔치와결혼식자금이필요합니다.혼인신고는하였으나,아직결혼식을올리지못했습니다.내년초에첫아이의돌을앞두고있습니다.사정이여의치않는다면,돌은집에서간단하게하더라도저희아버님이파킨슨병으로오래전부터지병을앓고계신데상태가더악화되시기전에결혼식을꼭올리고싶습니다.힘든부모님께경제적으로큰부담을드릴수가없어서대출신청합니다.내년초에결혼식을올리기로지금날짜는잡고있는데저희가모아놓은돈도갑작스럽게혼인신고를하면서집마련그리고아이까지생겨서제가일을못하게되면서육아비부담도늘어현재신랑의월급으로세식구생활하고있습니다.힘든부모님께큰부담을드릴수가없어서대출신청합니다.(월급관리를제가하기에신랑은대출말만꺼내도큰일이라도나는것처럼난리를칩니다.어떻게돈이쓰이는지도모르고관심도없습니다.이렇게저렇게이야기를하면돈관리제가못해서그런다고하고고된일과속에힘든남편에게스트레스를줄수없으니제가방법을찾기위해나섰습니다.)저는신용등급이9등급입니다.카드발급한적도없고결혼전대출을받은적도없었습니다.다만,10년전에친구에게핸드폰명의를빌려줬었는데친구가몇년을연체를했고,전그사실을까마득히모르다가최근에집으로온독촉장을보고알게되어바로,완납을했습니다.이자가계속불어서총금액이240만원정도되더라구요.완납증명서도있습니다.그리고결혼후전세자금이필요해대출을알아봤지만현재주부이고등급이낮아1.2금융권은대출이안되더라구요.그래서사금융에서대출을받았습니다.하지만,등급이낮아고금리로사용하고있습니다.처음에아무것도모르고중개업자를통해서류를보냈다가조회건수만늘어나완납후점점회복되던신용이내려갔습니다.등급으로평가하지마시고무지했던저의잘못도크지만,억울한제상황도헤아려주시길부탁드립니다.</t>
  </si>
  <si>
    <t>현재배우자는직업군인3년차근무중이고,직급은하사입니다.직급이하사이기때문에월급이호봉수까지따져서월평균155만원정도입니다.그외상여금400%이구요.지금은전업주부지만,유아교육을졸업하였고유치원,어린이집에근무한경력이있고자격증을취득하여서취업자리는많은편입니다.지금은아이가9개월밖에되지않았고모유수유중이라,내년초에아이가돌지나고나서일할계획입니다.일을하게되면초봉이135만원입니다.저는경력이있어150만원정도받을수있습니다.현재매월고정지출상황입니다.차량구입할부금-매월270,000원사금융대출(총860만원)-매달300,000원정도씩나갑니다.1.산와머니400만원:매달200,000원금+이자상환방식입니다.2.리드코프200만원:매달36,000이자상환/원금자유상환3.미즈사랑260만원:매달54,000이자상환/원금자유상환-&gt;현재까지카드할부대출등날짜를어기거나연체한적없습니다.그외생활자금-600,000원입니다.(기름값,세금,육아,생활비,카드대금)총월급에서남는자금-300,000정도입니다.집은전세라매달나가는돈이없습니다.신랑도내년1월에호봉수가올라월급이20만원오르고내년부터맞벌이를시작하면300만원은고정수입이되므로충분히상환할수있습니다.믿고도와주세요.</t>
  </si>
  <si>
    <t>급한결제자금건으로신청합니다.</t>
  </si>
  <si>
    <t>현재건설업토목단종업체에종사하고있습니다.현장은관공사(지방시청발주)로서현장내설계변경으로인해내역외기성(공사대금)이지연돼고있어현장에서사용중인장비대중일부결제를하고자신청합니다.</t>
  </si>
  <si>
    <t>공사금액이추후순리대로풀어간다면내년2월초또는구정이후에는정상적기성지급이이루어질것으로보고있습니다.그이전에는제급여에서충분히상환할자금여력이됩니다현재대출은국민은행2,600,000원(적금담보대출)받을돈으로는지인4명에20,000,000만원입니다.추가적인빚은없습니다.담보제공이된다면비상장주5천주(주식회사큐리텍)현시세15,000,000원담보제공가능합니다.실수령액2백29만원유류및식대숙박비회사지급이고술은마시지않아서별도의유흥비는안들어갑니다.은행대출은2004년에카드결제(지인)및보증으로인해3천만원빚이생겨2006년신용회복신청하고2009년12월에전액조기상환했습니다.그여파로아직까지는그리높은한도를책정해주지는않더군요</t>
  </si>
  <si>
    <t>마지막으로부탁드립니다.공부하고싶은우리형을도와주세요.</t>
  </si>
  <si>
    <t>일본어공부하는형이하나있습니다.일본엔한번갔다와야스펙이좋아진다는군요.여권발급여건에보면본인통장잔고가몇백만원이필요하다고합니다.이리저리알아보았는지마지막으로저한테부탁을했습니다.저또한모든부채정리하고신용이좋아질려는차에부탁을받아은행권에대출신청했더니모두불가나왔습니다.아마도예전기록이있었나봅니다.형도지금학자금대출도남아있고아직까지공부중인지라소득이없습니다.공부하고싶은우리형을도와주세요.형이간곡히부탁을거절못하고저도이리저리알아보다머니옥션을알게되었고이렇게투자가들에게부탁드립니다.붙임)쪽지로몇분께서물어보시길래말씀드리지만제통장이력에보시면매달100만원아버지통장에이체됩니다.부모님도그만큼힘드십니다.하나뿐인형에게도움이될수있도록도와주세요.</t>
  </si>
  <si>
    <t>현재직장연봉2600만원-월별지출:아버지(최영태)100만원개인생활비30~40만원이두가지말고는지출이없습니다.올12월연봉인상됩니다.(회사공지)다른대출또한없습니다.저혼자서도충분히상환이가능합니다.어떠한경우라도최우선으로생각할것입니다.</t>
  </si>
  <si>
    <t>몇일전에머니옥션에대출신청을했었는데낙찰이되지않았읍니다.그래서이렇게다시한번머니옥션에문을두드립니다.저희어머니께서몇일전에갑자기쓰러지셨는데심장쪽에문제가생겨부득이하게수술을하셔야한다고합니다.하루가다르게늘어나는병원비와더불어수술비가필요하여여러투자자분들에게이렇게다시한번머리숙여투자를부탁드리고자합니다.더불어성실한상환약속드립니다.</t>
  </si>
  <si>
    <t>저는국가에서운영하고있는장기요양보험에서방문간호를하고있으며한달소득은450에서지난달부터550~600사이로지속적으로소득은증가하고있읍니다.부업으로학원에서강사일도하고있는데한달에대략100~80만원가량받고있읍니다.일반금융권에서상환금90만원사금융60만원입니다.한달에순수익은대략300~350가량됩니다.저를믿고다시한번많은투자자분들에게부탁드립니다.</t>
  </si>
  <si>
    <t>새롭게시작하려고합니다...</t>
  </si>
  <si>
    <t>약간에동생이름으로사금융을사용하고있습니다...그금액을정리하고개인적인집안일로수술비가필요하여신청하게되었습니다..고정적인수입과직장이있기때문에상환에있어서연체는없을꺼예여...부탁드립니다...</t>
  </si>
  <si>
    <t>현재청담동에있는샵에디자이너이며이곳에서일한지는4년8개월입니다고정적인수입은매달110만원정도이며고정적인지출금액은휴대폰비와기본생활자금으로총50만원정도들어가기때문에상환에있어서는문제없습니다...한달에23만원정도씩2년계약으로상환하려합니다...</t>
  </si>
  <si>
    <t>급하게돈이필요해서신청합니다.</t>
  </si>
  <si>
    <t>집에목돈을보내야되는데제가현재대출이좀있어서금융권대출은힘들더군요그래서여기를이용합니다.머니옥션에서두번대출받아서모두상환완료하였습니다.성실히상환하겠습니다.</t>
  </si>
  <si>
    <t>대출내역1.하나은행:현재60만원정도남았습니다.월9만원상환2현대스위스은행:340만원월10만원상환3.웰컴크레디트:150만원월12만원상환4.미래크레디트:80만원정도남았습니다.월5만원상환5.하트캐싱:120만원정도남았습니다.월13만원상환6.산와머니:60만원정도남았습니다.월12만원상환1.직장:(주)한길아이티2.월급여:270만원3.월고정지출:대출이자70만원정도나가고있습니다.</t>
  </si>
  <si>
    <t>신용회복을위한노력과도전!!</t>
  </si>
  <si>
    <t>투자자여러분!안녕하십니까?!저는분당에서개인사업을하고있습니다.카다로그나브로슈어,전단지등을기획,디자인해주는업체입니다.며칠전에환승론신청을하였는데,낙찰이되질않아서다시재도전을하려고합니다.저의신용상태나기대출금액이많은점과대출을받으려는금액이다소높은것이원인이었던것같습니다.그래서대출금액을많이낮추어서다시신청을합니다.대출받는금액은전부고금리채무에대한상환을할것이구요,물론완납증명서또한제출한다는약속을드리겠습니다.믿고투자를해주신다면그믿음에대한보답은성실한상환으로보여드리겠습니다.</t>
  </si>
  <si>
    <t>기대출을아래와같이작성을합니다.기대출이다소많은편이나현재의수입으로충분히상환이가능하기에얼마남지않은금액의채무부터정리를하려고합니다.1.제일상호저축은행200만원-잔금200만원2.HK상호저축은행700만원-잔금576만원3.우리캐피탈800만원-잔금37만원4.롯데캐피탈800만원-잔금597만원5.아주캐피탈900만원-잔금100만원6.현대캐피탈900만원-잔금850만원7.국민카드론200만원-잔금177만원8.하나카드론400만원-잔금349만원상기대출내역중우리캐피탈은37만원밖에남지않아한번만더내면완납이됩니다.하여제일상호저축은행200만원과아주캐피탈100만원,그리고국민카드론177만원을먼저상환하고자480만원을신청하였습니다.현재저의수입은월450만원정도되구요,금융상환비로약247만원(제일7만원+HK37만원+우리37만원+롯데40만원+아주38만원+현대40만원+국민23만원+하나25만원)이지출되고있습니다.지금까지단한번도연체를한적이없습니다.빠듯한생활이지만내가진빚에대한책임을단한순간도소홀히생각하지않았습니다.믿고투자를해주신다면성실한상환으로꼭그믿음에보답하도록최선을다하겠습니다.감사합니다.</t>
  </si>
  <si>
    <t>사금융대환,카드값(미리결제)모든빛청산머니옥션하나에만충실하겠습니다.</t>
  </si>
  <si>
    <t>처음에뭣모르고카드를쓰기시작했습니다.,카드값이연체되거나하는일은티비뉴스에서나보는일인줄알았습니다.,카드가연체되다보니사채라는것도써보았습니다.,사채원리금은한번도연체해보지않았습니다.,높은이자인줄알면서도대출해주는데가사채밖에없는줄알았습니다.,한달에원금과이자를60~70만원정도냅니다.(4군데),이자가비싸다보니60~70만원정도낸다고해도원금은얼마되지않습니다.,도와주십시오.,이정도돈이면다른대부업채돈도다값도카드값도미리결제하고,저한테있는빛은다청산됩니다.,</t>
  </si>
  <si>
    <t>대충적어보긴했지만이돈보다남아있는돈은훨씬더적을것으로사료됩니다.(처음대출받은금액을적었습니다.잔액은알아보고다시수정하도록하겠습니다.),고금리의이자를쓰다보니다른대부업체는거짐이자만낼뿐이지원금은2~3만원정도더플러스되서내는것같습니다.,사금융을2년정도쓴것같은데한번도연체해본적은없습니다.,사무실을다니고있습니다.2007년2월에입사하여횟수로4년째다니고있습니다.,,한달에고정적으로1,500,000만원____플러스a가붙기도합니다.,한달에고정적으로나가는돈은핸드폰요금,교통비,400,000(엄마에게달달이드리는돈_결혼자금),사금융원리금상환(60~70만원)&lt;==고금리해결하기위한머니옥션(경매가낙찰되면이돈으로머니옥션원리금상환),1,500,000-100,000(핸드폰)-50,000(교통비)-300,000(적금)-700,000(사금융원리금__이곳에서낙찰된다면이돈으로머니옥션원리금상환할계획임)=350,000,저희는급여를현금수령합니다.,전체적으로소득은근로기준법상가장최소금액으로되어있기때문에,제가받는실수령액과차이가있습니다.,</t>
  </si>
  <si>
    <t>아내에게힘이되고싶습니다.</t>
  </si>
  <si>
    <t>안녕하세요.조심스런마음으로이곳머니옥션을문두드립니다.긴장된마음으로이글을씁니다.부디이곳에서한줄기희망을얻기를소원합니다.지방모4년제대학교에서대우교수(=초빙교수=강의전담교수)로학생들을가르치고있습니다.흔히들알고계시는시간강사위의(?)직급으로말그대로교수대우이지만정년보장을해주지않는가의전담역할입니다.강사에게없는기본급이잇고시수당시급이더높게책정되지반정년보장이라는힘든터널은여전히쉽지않은길입니다.그럼에도이젠할수있는것이이것밖에없어서돌이키지도못하는저자신을보게됩니다.그러나가족을책임지고사랑하는가장으로써끝까지희망을잃지않고주어진일에최선을다하고자합니다.이야기가길어져습니다.죄송합니다.대출목적은1.생활자금2.현급서비스상환입니다.1.최근친정쪽에일이많아져서그곳에신경쓴다고아내가건강이많이안좋아졌습니다.특히그동안새벽일까지계속하면서결국탈이났습니다.몇가지부업을당분간그만두게하였는데줄어드는소득을책임지겠다고큰소리쳤습니다.방학을이용하여제가일을더하면되지만당분간은그만큼이필요할것같습니다.2.그동안현금서비스를거의사용하지않았는데몇달전급한용도로한번사용하기시작하면서또계속해서되풀이됩니다.신용등급도역시한등급떨어&amp;#51275;고매달돌아오는결제일이부담이되기시작합니다.악순환의고리를끊고자합니다.</t>
  </si>
  <si>
    <t>기대출에대해설명드리겠습니다.정부학자금대출:(한국장학재단+신한은행):저소득층으로분류되어정부것은무이자이고나머지는연5.7%가적용되었습니다.유예기간을정말길게잡아서(3년뒤시작)아직납부하지않고있으며일부5.7%짜리(신한은행월7만원)가내년부터시작됩니다.시타파이낸셜:5백만원:교직원협약대출7%이율:원금이자월15만납부신협:9백5십만:신혼부부특별상품:7%월7만납부한국아이비:1백10만:중고차할부대출연19%:월11-12납부새마을금고:9백만원:신용보증대출월7만납부:후배가보증서고급하다는그에게빌려준것입니다.:후배가이자를납부하고있습니다.농협:2백만원:정보보증대출연7%:월9만납부아파트관리비와월세(약23만원)+통신비용(20여만원)+공과금(5만원정도)+식대및생활비(40만원)+유류대및개인비용(40만원)+금융지출(대출원리금상환및이자:43만원)총170-180여만원지출이며나머지로생활비와청약저축과보험을유지하고있습니다.다음은상환계획입니다.1.현재강의하는학교로2010년연중에옮기게되어2학기에는시수배정이약간적었습니다.내년1학기부터는협의한대로시수가늘어나고배정되면소득은더증대될것같습니다.그동안수많은학교에강의르다녔고혹시라도도움이될까하여그중가장지속적으로다녔던학교중하나의경력증명서도첨부하였습니다.정부가내년부터강사들의4대보험부분과강사료를올리겠다고법안을통과시켰닥하는데그역시실제시행을지켜보아야할것같습니다.2.강사생활로는경제를꾸려나가기가쉽지않기에큰소득은아니지만지속적으로학원강의를조금씩하였습니다.MEET학원에서강의하였고지방학원의한계때문에현재학원이입시학원으로변신하면서저도그쪽으로전환할것같습니다.3.과외를통해서학생들을가르치고있습니다.(고액과외절대아닙니다.)나름대로의풀과노하우가있습니다.2-3명을함께가르치다보니,모아서주시면현금으로받는게통상적입니다.이부분은서류증명이어렵습니다.약50-100만정도를추가수입으로가집니다.완전히자리를잡을때까지는이렇게병행할듯합니다.전부족함이많은사람입니다.특히돈문제있어서는항상당황스럽고너무어려움을느낍니다.가족들에게특히아내에게큰짐을지운것같아너무마음이아픕니다.머니옥션에여쭈어보니심사가안되는분들도계시다더군요.저도그리좋은조건이아니어서어떻게될지모르지만기회가주어진다면부족하지만가르치는사람으로서학생들에게부끄럽지않도록최선을다해상환하겟습니다.긴글읽어주셔서감사합니다.</t>
  </si>
  <si>
    <t>다른말씀안드리겠습니다.정말성실히상환하겠습니다.머리크고연체한번한적없습니다.신용관리중이라머니옥션을알게되어이렇게도움을요청해봅니다.모자른월세보증금용도로사용합니다.기간은18개월두었지만되는대로금방상환할계획입니다.읽어주셔서감사합니다..^^</t>
  </si>
  <si>
    <t>직종-전자상거래고객지원파트사원이며입사5개월되었고연봉1600충분히상환할능력있습니다.믿고도와주십시오</t>
  </si>
  <si>
    <t>급하게생활자금이좀필요합니다...</t>
  </si>
  <si>
    <t>아버님께서심근경색수술을받으셨는데..수술비중일부가모자라신청하게되었습니다..</t>
  </si>
  <si>
    <t>현재국민은행대출상환금월약10만원정도..씨티캐피탈대출상환금월약12만원정도..그외에현대캐피탈/외환카드에상환금이월약5만원정도됩니다..올초에머니옥션에서100만원대출받아서현재까지별탈없이상환중에있습니다..현재급여수준등으로대출금에대한상환에별무리가없으리라생각됩니다..저의소득이외에집사람의부업으로월약50만원정도의추가수입이있습니다.많은도움부탁드립니다..</t>
  </si>
  <si>
    <t>목돈이필요하네요..</t>
  </si>
  <si>
    <t>제가결혼전에생각없이살다보니신용도가형편없습니다.이제한집안의가장으로서책임있는자리에있으니과거제모습이부메랑이되어돌아왔네요.예전제모습이참많이후회가됩니다.아내가같이분식점을해보자고해서여러고민끝에계약을하고일을진행하다보니보증금,권리금지불하니시설비가모자르네요.그동안조금씩모아놓은돈으로충분할줄알았더니자금이부족합니다.</t>
  </si>
  <si>
    <t>1.기존대출로는제가대학다닐때학자금대출이있습니다.현재분할상환약정을맺은상태이며한국장학재단에원금840만원에월10만원씩주택금융공사에원금64만원에월5만2천원씩원리금균등상환으로납부하고있습니다.그외대출은없습니다.2.주수입원으로는it회사(주식회사)에서세후월275만원수입(정규직입니다)그리고화,목,토요일야간에3시간씩보습학원에서시간제강사로일하고있습니다.월80만원수입주수입금액은275만원+80만원,도합355만원입니다.월고정지출로는아파트관리비아기보육비생활비다해서150만원내외로지출하고있습니다.제월수입355만원에서생활비를빼면200정도남습니다.이금액에서월1,423,613씩18개월분할상환하겠습니다.제가여기에글을남기게될거라고생각못했는데,결혼전생각없던시절이참후회가되네요.</t>
  </si>
  <si>
    <t>큰사업확장이눈앞에있습니다..</t>
  </si>
  <si>
    <t>힘든영업활동으로큰오다를따서매장60군데의포스(요즘은큰식당이나슈퍼,매장에서는카드단말기가아닌포스를사용합니다)설치를하게되어앞으로큰발전이기대되는데당장들어갈목돈이없어결코포기할수는없다는생각에머니옥션에신청을하게되었습니다.</t>
  </si>
  <si>
    <t>저는현재서울시구로구에위치한카드단말기회사를운영하고있는데직원은저포함3명입니다.작년5월에카드단말기회사를운영하기시작하기1년전부터는경기도안성에서주연컴퓨터as센터를운영해오다가as센터가안정되고고정수입(월천만원수입에직원들4명급여빼고임대료빼고운영비제하고나면제겐200정도들어옵니다)이생겼으나좀더돈을벌어야겠다는생각에컴퓨터에자신이있던저는직접포스회사를운영하기시작했습니다..1년여를넘게고생을했지만생각보다카드건수가별로안늘어서월수입이400여만원씩밖에안되다보니친지에게1000만원,햇살론에서1100만원,산와머니에서300만원의빚을지게됐습니다..다달이연체도없이꼬박꼬박잘갚아나가고있는데이번에거래처에서서울에있는지하철지하상가의매장들을60여군데오픈하면서저희에게포스설치를의뢰하였습니다..악세사리매장이라한달건수가적어도2000건씩이상은나오는곳이라60군데면한달건수가적어도10만건이넘습니다..저희가지금4만건정도에4백만원정도를받는데10만건이넘어가면월2천만원가까운(10만건이넘어가면돈을더많이받게됩니다)벤피를받게되므로직원월급(220만원)외임대료55만원,원금상환해나가는매월136만원,핸드폰비10여만원,일상생활비,영업비등고정지출이6백정도되므로그때부터는더이상빚지는일없이살아갈수있을것같습니다..빚지지않고남들에게도움주며살아가는게제소망입니다^^;지금까지힘들게달려온제앞길이막히는일이없도록아무쪼록큰도움부탁드립니다..</t>
  </si>
  <si>
    <t>병원비이고요하루도연체없이상환할게요</t>
  </si>
  <si>
    <t>와이프병원비이고요하루도연체없이정말열심히상환할게요</t>
  </si>
  <si>
    <t>먼저제부체는국민은행1000만원,현대캐피탈중고차할부500만원,신라저축은앵350만원이고요한달원금하고이자포함해서65만원씩내고이&amp;#50437;며하루도연체없읍니다도와주시면정말열심히상환할게요</t>
  </si>
  <si>
    <t>제가갑자기병원에입원하게되면서생각지못한돈이나가는바람에생활에타격이생겨신청하게되었습니다.달달이정해진지출이있기마련인데계획에없던돈을쓰게되다보니생활이너무빠듯해져신청합니다.</t>
  </si>
  <si>
    <t>기존대출건은없습니다.병원에서근무하고있으며직책은주임입니다.내년3월이면6년째근무중이며한달수입은평균130~135정도되며시간외근무에따라조금씩변동이있습니다.저번달카드사용이많아한달고정지출이많아지긴했지만계속그렇게사용해왔던것도아니라충분히월급받아상환가능합니다.보험및핸드폰요금,차비등한달고정지출은대략60~70정도됩니다.한달월급으로고정지출을제외하고나머지금액으로상환금잘갚아나갈수있습니다.</t>
  </si>
  <si>
    <t>78세의연로하신어머님의신장에이상소견이있어치료비로활용하고자합니다.</t>
  </si>
  <si>
    <t>신용회복을통해640만원의대출이남아있으며성실상환으로인해금융정보는모두삭제된상태이며현재신용등급은9등급입니다.월28만원의대출상환이이루어지고있으며건설회사에연봉3,000만원의사무직으로2010년11월부터근무하며급여의70%를지급하는수습기간을마치고1월급여부터는월230만원을수령하므로상환에는문제가없습니다.전직장에서급여체불로인해어려움을겪었으나현재는안정적인직장으로이직한상태입니다.현재재직중인회사는설립한지30년이넘었으며외감법인으로급여체불의염려는전혀없으므로성실상환을약속드립니다.</t>
  </si>
  <si>
    <t>투자자여러분!제글을꼭한번읽어주세요.</t>
  </si>
  <si>
    <t>요약사항나이:34세(1977년생)성별:남직업:이벤트회사(강남구일원동소재)팀장연봉:2980만원필요자금:500만원기대출:0원금리:31%상세내역우선제소개를하겠습니다.저는34세의남자로현제강남구일원동소재에광고대행사(주)에이드크리에이티브에서기업행사팀장으로재직중에있습니다.회사는기업행사나기업마케팅을기획,대행하는회사로나름건실한회사입니다.현직장의연봉은2980만원(세전)입니다.제가머니옥션의문을두드리는사연은이렇습니다.어디서부터이야기를해야될지모르겠지만,IMF로거슬러올라가보겠습니다.제가대학교1학년이었는데나름경제적으로는괜찮았던집이아버지부도로말그대로쫄딱망했습니다.그리고저는군대에가게되었죠.제가군대에있는동안우리4가족(아버지,어머니,나,남동생)은뿔뿔이헤어져서지내며재기를위해노력했지만,아버지는될듯될듯안되면서더이상재기하지못하셨습니다.그리고그전에도그렇게사이가좋지는못했던부모님은이혼을하셨죠.제대후저는사실상부모님의유일한희망이되어있었습니다.더이상희망이별로남지않은부모님에게는서울에있는이름있는대학에다니는큰아들이희망이셨을거라생각됩니다.이후저는아르바이트와학자금대출등으로학비와집의생활비까지보테며생활했습니다.그러다3학년때어머니가생활이힘드셔서생활비를도와드릴생각으로저축은행3곳에서500만원의대출을받게되었습니다.사실이때는신용이라는게뭔지잘모르던시기였습니다.졸업후취업하면갚을생각이었지만,휴학으로인해취업이늦어지면서연체가되게되었고,신용이망가지게되었습니다.그래도다행인건2005년에사람들이이름만들으면알만한대기업에취업을했습니다.그후한푼두푼모아서아버지가개인적으로가지고있던부채와저와어머니의신용불량을해지할수있었습니다.지금은넉넉하지는않지만그래도빚이없어마음편해하시는어머님을보면,남들에게는별일아닐지모르지만나름뿌듯하더군요.그리고서로의상처를잘이해해주는지금의여자친구를만나같이살되었습니다.(혼인신고는했지만아직결혼식은못했네요.내년에는꼭면사포를쓰게해줄겁니다.)그리고2008년대기업을다니면서부품화되고적성에안맞던일을그만두고,내가주도적으로일을해보겠다는생각에작은광고회사에들어가게되었습니다.연봉도많이줄어들긴했지만,아내가저를많이이해해주었고,아내가간호사로나름괜찮은수입이있어생활하는데는부족함이없을거라는생각에결정하게된일이었습니다.그런데장모님이금융관련사기를당하시면서문제가발생하게되었습니다.장모님은전세금까지다날리시게되었고,아내는이를막기위해그동안모아둔돈과마이너스통장으로대출을받아어느정도수습하게되었습니다.이로인해아내는많은대출을받아은행에서는더이상대출이힘들다고하더군요.장모님은소송을진행하고계신데이게상당히복잡해서(장모님이피해자이지만다른사람들이장모님때문에피해본사람들이있더라구요)소송비용도많이들고길어지네요.이런저런일들로지금까지는아내의대출도갚아야되는데아내의수입이장모님소송비용등으로들어가면서대출금을갚지못했고(6-7%로금리가싼대출입니다.),지난번에만기연장하면서은행직원이만기연장을하려면신용도에지장이없어야된다고해서아내이름으로다른곳에서추가로대출을받거나현금서비스는받지말라고하더군요.이런이유로제가대출을받아야되는상황이되었고,요새많이이야기나오는햇살론이나새희망홀씨대출을알아보게되었죠.물론저축은행이나사금융도문의는해봤구요.그런데제가이회사가입사하고1년간4대보험을안들어있었습니다.작년9월에입사했는데올해10월1일로4대보험가입이되었더군요.아내가직장인이어서의료보험이필요없었던저는사실세금이나4대보험료가안빠져나가서저또한아무런불만이없었습니다.그리고대출이나이런건신용도가한번망가졌던생각도안하고있었기때문에이게문제가될꺼라는생각은안했습니다.햇살론이나새희망홀씨대출은제가소득을증빙할수있는기간이짧다고,햇살론은2월,새희망홀씨대출은5월에오면될거라고하더군요.사금융은500정도는대출이가능하다고하네요.신용등급하락으로너무고생했던저는거래은행에서한도는얼마안되지만신용카드가나올정도로몇년동안어렵게올려놓은신용등급이다시하락할게뻔한대부업체는싫더군요.그러다이곳을알게되었고여러분에게부탁을드리게되었습니다.소중한시간내서두서없고넋두리같은긴글읽어주셔서감사합니다.투자자분들의많은참여를기다리겠습니다.참고:최근에찍은증명사진이파일로없어다른분하고같이찍은사진을오렸네요.보기에왼쪽에있는사람이저입니다.</t>
  </si>
  <si>
    <t>타대출0원(없음)주수입회사급여240만원월고정지출집세,관리비,공과금-40만원보험료-40만원신용카드-80만원(주유비40만원포함)현금사용-10만원현재총고정비용-170만원옥션머니-35만원옥션머니포함총고정비용-205만원*식료품비등의생활비는아내가부담하고있습니다.상환계획은매달받는월급으로상환할겁니다.매월240만원씩급여를수령하고있고,현재저는대출금이전혀없어500만원을분할로상환하는것은전혀문제가없습니다.그리고몇달후면햇살론이나새희망홀씨대출같은정부정책대출을받을수있는자격도갖추게되니,투자자분들의정성이모인돈을계획대로상환하는상환능력에는아무런문제가없다는것을자신합니다.여러분의투자로신용등급에지장없이대출받을수있는옥션머니에서대출받을수있다면저에게는좋은새해선물이될거라생각됩니다.</t>
  </si>
  <si>
    <t>성실히납부하겠습니다믿고도와주세요</t>
  </si>
  <si>
    <t>생활비와학원비때문에대출을신청하게되었습니다.대학을다니다그만두고일을시작하면서영어공부를하려는데월급으로생활비에보탬을하고있기때문에학원비를한번에내기가힘들어서이렇게도움을신청하게되었습니다.</t>
  </si>
  <si>
    <t>기존대출건은없구요.현재PC방에서주6일8시간씩(하루는12시간)아르바이트를하고있습니다.한달급여는105만원정도됩니다.(이번이두달째라첫달월급은10일정도늦게시작해72만원받았습니다)이중고정적으로쓰이는건핸드폰요금5~6만원생활비50만원(엄마에게드리고있구요)용돈10만원이렇게쓰고있습니다.대출을받을수있게되면이자는성실히납부할자신있습니다.믿고꼭한번도와주세요.</t>
  </si>
  <si>
    <t>2010년12월에인센티브를받아서은행권(담보,신용대출)을포함하여5000만원을일시상환하였습니다.남은것은하나은행잔액140만원산와400만원정도러시앤캐쉬130만원티포스380만원이남아있습니다.위의금액중러시와산와를상환하고싶습니다.</t>
  </si>
  <si>
    <t>지금도이자와원금포함여70만원정도상환하고있습니다(다포함하여)조금이라도싼이율로상환하려합니다.</t>
  </si>
  <si>
    <t>솔직히제가신용불량자는아닙니다.여태까지대출받은적단한번도없습니다.제가결혼을하고서신랑핸드폰을쓰고있었기때문에몰랐었는데2002년도에친구에게핸드폰명의를빌려준적이있는데그게지금연체가나가고있다고통보가왔습니다.금액은200거의가까이되구요.제가지금아기둘을키우면서직장을다니고있어서그큰금액을값기는매우어렵습니다.그런데그금액을값지않으면통장에압류가들어온다고합니다.저는아기들보육료때문에압류가들어오면정부에서지원해주는혜택을받지못합니다.신용카드를쓰지도않았으며그핸드폰요금을분할상환도되지않는다고합니다.신랑한테이야기를해봤지만결혼전에일이라며심한타툼까지도했습니다.다른데대출을문의해보니연체중이라대출이불가하다고이야기를합니다.그래서이렇게간곡히부탁드립니다.한번만도와주십시요..부탁드립니다.한사람의아니한가정을살린다고생각해주고한번만도와주십시요.대출받으면당장그핸드폰요금내고정지시킬려고합니다..부탁드려요</t>
  </si>
  <si>
    <t>한달급여가120정도됩니다.그중에제꺼랑신랑핸드폰요금15만원정도그리고아기들놀이방비13만원(나머지70정도는정부지원받습니다)제꺼랑아가들보험료23만원그외전기세아가들생활비정도들어갑니다한달에20만원정도는충분히낼수있습니다.두달에한번씩보너스25정도나오니조기상환도할수있다고생각합니다저를믿고도와주는분들께실망시켜드리않을자신있습니다.부탁드립니다</t>
  </si>
  <si>
    <t>작년11월아버님교통사고로그동안모은돈1400만원과600만원대출을받아합의를보아형편이어려운상황에전세살고있는집주인으로부터전세금을1천만원올려달라는통보를받았습니다.급한마음에4금융으로대출을받았지만500만원이부족하여대출을신청하게되었습니다.</t>
  </si>
  <si>
    <t>현재총1100만원(저축은행300만원,4금융800만원)의대출이있으며이율은40%,44%입니다매월1일200만원급여수령후5일원금과이자로68만원가량납부하고있습니다.연체는없습니다.반탄농장(축산,양돈)에서2년1개월간농장장으로근무하고있으며급여는월급200만,상여금150%(명절,휴가)를통장으로받고있습니다.아내는제빵점에서근무하며월150만원의급여를받고있습니다.아이(초등2년)의교육비60~70만원정도와생활비는아내수입과제수입중50만으로충당하였으며,대출상환금68만원가량과핸드폰사용료5만원차량유지비25만원정도고정적으로지출하고있습니다.저와제아내의고정수입350만원중고정지출금250만원가량과약간의추가지출금을감안하여도대출금을매월성실히납부할수있을것입니다.도움주신다면이겨울따뜻한마음으로감사히보낼것이며매월5일납부일을넘기는상황은없을것이라약속드립니다.감사합니다꾸벅.</t>
  </si>
  <si>
    <t>안녕하세요!공창균입니다.기존에이싸이트를알아서잘이용하고있는성실납부자입니다.다름이아니라형님이한분계셨었는데갑자기출장중사고로운명을달리하셔서노부모에미망인형수까지책임을지게되었습니다.그러던중형에관련된채무가있는걸알게되고이것저것정리를하려니경비가좀들어가서이렇게도움을청하게되었습니다.부디투자자분들의애정어린도움을기대하오며기존에해오던데로성실납부하여아낌없는도움에부응하겠습니다.</t>
  </si>
  <si>
    <t>[상환계획]ㅇ기존대출상환금액월81만원-기존대출월상환금액52만원-머니옥션월29만원상환[수입및생활자금현황]ㅇ월수입총530만원-본인월급380만원-와이프자영업소득150만원ㅇ생활비총300만원-핸드폰료:50만원(부모님+와이프포함)-공과금(전기세+수도세등)50만원-카드료200만원(주로교통비식대사용)[상환계획]ㅇ총수입530만원-지출381만원=149만원ㅇ현거래성립시50만원수준차감ㅇ약100만원수준유휴자금으로부모님용돈을드린다면충분을상환할능력이된다고생각합니다.</t>
  </si>
  <si>
    <t>어머님의미소찾아드리고싶습니다</t>
  </si>
  <si>
    <t>글수정다시올립니다ㅠ어머니보철임플란트틀니비용이필요합니다.정말하루빨리해드리고싶습니다.아버지가스스로세상과운명을달리하신후어머니와둘이살다보니형편이녹록치가않습니다.그러다보니어머니의신용과저의신용을같이사용하게되었습니다기초생활보호자금도제가대학교들어온이후로끊기게되었고,어머니께서간병일을하시지만그것만으론턱없이부족했습니다.신용도가그나마낳은제이름으로대출을많이받았었고.어머니와힘을모아대출금은거의상환한상태입니다.다만,얼마전부터어머니치아가한두개씩빠지시면서지금은10개남짓한치아만가지고계십니다.남은치아마저빠져버릴까걱정이됩니다.올해58이신데음식앞에서작아지는모습보면,너무힘듭니다.투자자님들꼭좀도와주세요.</t>
  </si>
  <si>
    <t>새주소사업을하고있습니다.(파견직)1년정도일을했습니다.능력에따라다르지만월150-300이상은수입이꾸준히납니다어머니는간병일하시고60만원정도버시구요.한사업장(예:**군**읍,**시**구)끝나면급여가들어오구요보통한사업장끝나는데는10일에서길게는한달걸립니다.한달에급여를3번받을때도있고한번받을때도있습니다보통월2회(100만원정도)씩받으니상환에는큰무리없습니다.꼭투자자님들기대에어긋나지않을께요집이나건물에보시면**길*번이런식으로파란색집모양으로된건물번호판을설치하는직업입니다.국가행안부에서실시하고관공서에서하청을받아서하는일이기때문에체불위험의리스크가없구요.월지출내역.정부학자금대출(하나은행)이자:5만원청주상호저축은행학자금대출이자:18만원우리캐피탈자동차할부금:16만원차량유지비및생활비:약50-70만원총계:약100만원가량이외에고정지출내역은없습니다성실하고정직한상환약속드리겠습니다.</t>
  </si>
  <si>
    <t>카드론상환하고싶어요</t>
  </si>
  <si>
    <t>급한일이생겨서카드론을사용하게되었는데요.카드론사용때문에신용도가많이떨어진것같아빨리갚고싶어요</t>
  </si>
  <si>
    <t>매월10일급여일입니다.공무원으로매달꼬박갚겠습니다.</t>
  </si>
  <si>
    <t>마지막방법으로..신청합니다..</t>
  </si>
  <si>
    <t>안녕하세요저는올해26살되는직장인여성입니다.대출목적1.카드연체대금해결2.고금리대부업빚해결위에두가지입니다..자세한내용은아래에기재하겠습니다..</t>
  </si>
  <si>
    <t>1.다른대출건이있는경우-기존대출의내역:HK저축은행400만원(원리금균등상황방식으로월21만원씩납부):솔로몬저축은행500만원(원리금균등상황방식으로월22만원씩납부):삼화저축은행300만원(원기금균등상황방식으로월15만원씩납부):산와머니300만원(원리금균등상황방식으로월15만원씩납부):네오라인200만원-(원리금균등상황방식으로월10만원씩납부)HK저축은행2010년05월대출솔로몬저축은행2010년07월대출삼화저축은행2010년09월대출산와머니2010년10월대출네오라인2010년12월대출---이하정말거짓없이솔직하게적었습니다...----------------------2.주수입원저는지금서울영등포구여의도동26-4교보증권빌딩에위치하고있는"웹케시"라는회사에재직중입니다."웹케시"회사는제가지금파견직으로소속되어있는회사입니다.제가실소속되어있는회사는"키스템프"라는아웃소싱회사입니다.웹케시라는회사는소프트웨어개발회사로저는마케팅부사원으로소속되어있습니다.3.고정수입-고정수입으로는월130만원을받고여기서세금을제외한실급여는120만원입니다.급여일은월10일날입니다.한번도임금이밀리거나그런적은없습니다.3.지출내역핸드폰사용료월5만원~10만원식대없음(집에서도시락싸옴)보험료월10만원이자값70~80만원4.대출이후상환계획..월고정수입120만원월고정지출90만원(이자값+핸폰값+보험료)올해4월회사1년째에재연봉협상할예정-고정수입증가예정(10~20만원)=이외에남는제수입금으로이자+원금상환예정입니다..---------------------------------------------------------------이상제가기입할수있는내용은모두적었습니다..맞는형식으로적었는지는모르겠지만..제가위에기입한사실은한치의거짓없이솔직하게적었습니다.제게불리한내용이있을수도있겠지만..마지막지푸라기라도잡는심정으로솔직하게기입했습니다..우선카드연체금을해결하고싶습니다..아시겠지만..독촉전화로..하루하루너무힘이듭니다..혹여나부모님귀에들어갈까봐..너무무섭습니다..저신용등급9등급입니다..어떻게제가신용등급이그리나빠졌는지모르겠습니다..아마도계속대출을받기위해조회를하다보니..신용등급이하락된거같습니다..더이상..대출을할곳도..그리고..더이상..더고금리인사채이런곳에손을대고싶지않습니다..점점더상황이악화되고..반복되는거같습니다..마지막으로여기저기찾아보다가..머니옥션을알게되어..대출을신청해봅니다...</t>
  </si>
  <si>
    <t>재신청합니다!!사금융상환과의료비사용목적입니다.</t>
  </si>
  <si>
    <t>2년전에신청하였다가다시신청합니다^^많은입찰부탁드립니다.산와머니러시앤캐시300만원상환하고치과치료비사용목적입니다.</t>
  </si>
  <si>
    <t>과학기구시약등취급하는업체의영업관리주임으로일하고있습니다.연봉은1470만원이구요,,신랑급여로생활하기에따로나가는돈은없구요,기존대출월상환금액은25만원정도구요예전아무것도모르고대출중계업체에서사금융을사용하여신용조회건수가있어서은행권은힘들더라구요.고금리상환하고치과치료목적으로신청하게되었습니다.성실상환하겠습니다많은입찰부탁드립니다^^</t>
  </si>
  <si>
    <t>성실,최우선상환하겠습니다.고금리환승도와주세요..</t>
  </si>
  <si>
    <t>작년2010년3월부사관전역후끊임없이성실하게살아가는청년입니다.집안가세가기울어아무것도모르고사금융에손을대었습니다.한군데완납후다른곳도성실이상환해가고있는데2달전에아버지께서당수치가올라가셔서더이상일을하실수없게되었고병원비소정의생활비목적으로또대출을받게되었습니다상환하는데는문제가없지만,어려운상황에서고금리대출이너무속상합니다..투자자여러분도와주세요,최우선순위상환,성실상환약속드립니다!</t>
  </si>
  <si>
    <t>120만원의고정수입과+의인센티브를수령하고있습니다몇개월만있으면경력이인정되어고정수입이늘어날예정입니다아침에신문배달로들어오는30만원과어머니께서직장을다니시며받는급료로가족들생계를유지하고있습니다직장이가까워도보로다니며,직원식당에서끼니를해결하여핸드폰비10만원,부채상환금(원리금균등상환)60만원을제외50만원+의여유자금이매달있으며가족들생계비등으로지출이됩니다.투자자님들께서대출을해주셨을경우일부고금리대출을상환하여투자자님들이주신귀한대출금까지상환금은변동없이60만원지출,기타소비형태도크게변하지않을거라생각합니다.마음같아선고금리대출전부를부탁드리고싶지만먼저소액으로성실성을증명받고,남은금액들도투자자여러분의힘으로털어내고싶습니다.부탁드립니다..</t>
  </si>
  <si>
    <t>정직으로보답하겠습니다.</t>
  </si>
  <si>
    <t>사금융4군데러시/미즈/바로/산와중에서금리가너무높은바로300과산와200을통합하여이자부담을줄이고자합니다.아직까지한번도연체없이7개월을잘상환하고있습니다.투자자여러분의많은도움을간절히바랍니다.</t>
  </si>
  <si>
    <t>매월10일급여일에원리금과이자를성실히상환할계획입니다.세금제외하고182만원매월급여로입금됩니다.사금융원리금및이자51만원상환하고국민은행18만원상환하면110만원남는것에서생활비30만원통신비8만원교통비7만원월세10만원사용하면50만원정도여유가있기때문에상환하는데는큰부담이없습니다.</t>
  </si>
  <si>
    <t>안녕하세요.초단타입니다....</t>
  </si>
  <si>
    <t>안녕하세요초단타입니다먼저지난대출에투자해주신투자자여러분의건강을기원합니다지난번투자로많은도움을받았고한개의대출이오늘끝납니다물론오늘상환금입금했습니다이번에3번째대출을신청하게됩니다자금의활용처는새로시작한아이템에제품매입비용으로사용하고자합니다상품군이다양하여제품의구색을맞추는데생각보다많은비용이들어가서이렇게투자를부탁드립니다.새로시작한아이템은올하반기정도면빛을볼것같습니다</t>
  </si>
  <si>
    <t>이전과달라진대출내용은국민카드론대출800만원이생겼고그외엔변동없습니다1개의대출이끝났기에월상환비용차이는크지않습니다이자율은지난대출때보다2%낮추었습니다지난1년간성실한상환으로이자율2%정도낮출수잇는믿음은드렸다고생각합니다투자해주신다면이전과같이성실하게상환하겠습니다끝으로전대출때와동일하게개인회생이나파산등은할이유가전혀없으며5일이상연체시모든개인정보를투자자님께공개하는것에동의합니다</t>
  </si>
  <si>
    <t>카드론환승+투잡을위한대출신청</t>
  </si>
  <si>
    <t>1.카드론환승-카드사:신한-연25.8%400만원'스피드론'사용중(12개월)-원리금균등분할(월362,063원납부중)-잔여개월수/대출잔액:4개월(1,448,254원)2.투잡을위한개인사무실보증금용도-현입시학원중등부팀장으로근무중-투잡으로낮에컨설팅사무실운영을위한대출신청</t>
  </si>
  <si>
    <t>1.현재급여실수령액-1,500,000원(연봉18,000,000원)2.현재대출월상환금액(매월1일)-카드론:362,063원(400만원이자율25.8%,12개월균등분할상환)-햇살론:180,000원(600만원이자율10.22%,36개월균등분할상환)3.직장근무중생활비-기름값:250,000원-보험료:93,000원-통신비:50,000원-용돈:100,000원4.(급여-지출):현재매월약450,000원정도여유금저축중5.&lt;머니옥션&gt;에서대출승인후카드론상환시-월급여:1,500,000원-대출상환:-698,106원(햇살론:180,000원+머니옥션대출518,106원)-월생활비:-493,000원--------------------------여유자금:308,894원6.머니옥션에서대출승인후에도여유자금이있으므로대출상환에있어서는전혀걱정이없음을말씀드립니다.</t>
  </si>
  <si>
    <t>어머니디스크수술로목돈이들어가게되어신청을하게되었습니다.혼자아이들둘을키우다보니갑자기들어가는목독을마련할길이없어신청하게되었고현재전세자금때문에개인적으로빌린돈300만원도50만원씩상환하고있어더이상상환금을늘리면도저히변제가불가능할것같아고민끝에변제가능한선에서신청하게되었습니다.현재상환하고있는50만원으로병원비와개인부채300만원까지상환할계획입니다.도움주신다면성실히상환하겠습니다.</t>
  </si>
  <si>
    <t>1.기존대출내역기업은행:450만원년9%원리금균등상환10만원신협:300만원년9%이자만2만8천원씩납입개인부채:300만원월3%원리금균등상환50만원2.주수입:평균400-450만원보험설계사로근무중이며급여는월평균300만원정도입니다.저녁시간대에는과외를하고있으며현재5명의아이를가르치고있고수입은150만원입니다.3.월고정지출통신료10만원세금30만원대출원금및이자13만원개인채무상환월50만원아이들교육비40만원자동차유지비및활동비50만원기타생활비50만원3.상환계획주수입원이었던보험만으로어머니병원비를감당하기어려워현재과외를시작한지3개월정도되었으며두가지수입이면상환하는데무리가없을것입니다.단지지금당장수술을하셔야하는데목돈이들어가야하는상황이고상환부담을조금이라도덜수있는방법을찾던중이곳에신청하게되었습니다.도움주시면성실히상환하겠습니다.##보험업을한지는5년되었으며현재근무중인동양생명경력이짧아경력상항을기재합니다.경력증명서첨부도가능합니다.</t>
  </si>
  <si>
    <t>사금융전환대출및생활자금용도로투자자님들의도움을받고자합니다.</t>
  </si>
  <si>
    <t>약8개월전무직이었을&amp;#46468;생활자금때문에대출을신청하게되었습니다.그때는무직이라가능한곳에사금융권밖엔없었고저의서울생활도너무어려워서대출을받게되었습니다.이미상환을했지만대출을알아보면서너무조회를많이한업자를통해대출을했던터라신용등급이너무바닥이어서솔직히촌놈이라아직신용등급에대해너무무지해서아직까지신용대출은불가해서이렇게도움을구합니다.대출을받게되면우선사금융권에있는빚을다정리를하고조금씩돈을저축을할에정입니다.혼자자취를하는터라생활자금외에사금융이자부분이너무부담이되어서빚이갚아지기는커넝이자내기도벅찬상황입니다투자자님들의도움으로다시금또한번의시련을이겨낼수있도록도와주세요</t>
  </si>
  <si>
    <t>대출을받게되면우선제게현재있는대출금액을모두상환하고매달급여에서반정도를저축을하면서투자자님의돈을갚을수있게통장을새로하나만들겠습니다.그리고나머지금액은생활자금으로사용할것입니다.급여가많은편은아니지만대출이자만큼만저축을해도충분히상환할수있고얼마후면연봉협상을하는데연봉도직급도승진을할수있을거같습니다.최대한빨리투자자님의투자금액갚을수있도록하겠습니다월급여160만원교통비4만원식비10만원대출상환금50만원통장저축50만원기타잡비36만원(핸드폰비와용돈)이렇게해서조금씩잡비를줄이고저축금액을늘여갈생각입니다.제직업상시간외수당이나기타인센티브가일년에2번정도는나오는데그돈모두를저축을할것입니다.정말최대한투자자분들의돈은우선적으로갚을수있도록하겠습니다도와주세요</t>
  </si>
  <si>
    <t>투자부탁드립니다..성실한상환자입니다..</t>
  </si>
  <si>
    <t>우선기존에받은대출은열심히상환하고있습니다,제가열심히상환하고있으며한번인연을소중히여기고또앞으로도열심히상환할수있음을다시한번말씀드리며이번에제가한번더투자자님들의도움으로기존에있던카드현금서비스와리볼빙으로사용하는내용과기존에받은투자님들께서투자해주신남은금액을완납하고현재사용중인사금융헬로우크레디드를상환하고자합니다기존에도보셨듯이약속을신용으로열심히상환하고있으며앞으로도열심히상환하겠습니다</t>
  </si>
  <si>
    <t>제급여150만원과배우자급여200만원총급여350만원중현재머니옥션에293000원정도헬로우크레디트150000씩상환을하고있으며그금액으로충분히상환할수있습니다,,투자자님들의저에게투자부탁드립니다결코실망드리지않겠습니다</t>
  </si>
  <si>
    <t>안정적인생활을하고싶습니다.</t>
  </si>
  <si>
    <t>소중한투자부탁드립니다...</t>
  </si>
  <si>
    <t>안녕하세요..경기도에서서울로출퇴근하기가너무힘들어,작은방이라도얻어보려고합니다...작은방을구할보증금은어느정도모았지만,생활자금이나여유적으로돈이필요해서이렇게투자를부탁드리게되었습니다가장까다로운돈문제에있어,머니옥션의상환방식과조회기록이남지않는메리트가고민끝에희망을갖게해주었네요...약속은반드시지키겠습니다.소중한투자이니만큼마땅히그래야하구요...</t>
  </si>
  <si>
    <t>한달에150정도월급을받고,핸드폰비교통비식비쓰고,캐피탈이자내고나도상환약속에지장없을정도의여유는있습니다.따로,일체들어가는비용은없구요-카드도쓰지않기때문에한달쓰는돈이오버되는경우도없습니다...월급날이5일이고,이체설정을해두거나,그날바로인터넷뱅킹을이용할예정입니다.약속은반드시지키겠습니다.투자자님들의믿음이고저에겐신용이니까요...</t>
  </si>
  <si>
    <t>사업자금으로인한대출신청</t>
  </si>
  <si>
    <t>휴대폰대리점을하고있습니다.매달2000~5000만원정도의정산금액이들어오고있습니다.직원을갑자기채용하면서급히돈이필요합니다.</t>
  </si>
  <si>
    <t>1.주수입내역-2000~5000만원(휴대폰판매)2.월고정지출내역-기대출상환금액(250만),휴대폰요금(15만),식대(100만),카드값(1200만),직원급여(1000만)3.대출이후상환계획-월평균3500만원이들어오고이중에고정지출비2565만원을제외한나머지금액으로상환계획</t>
  </si>
  <si>
    <t>빠른상환약속드리겠습니다.</t>
  </si>
  <si>
    <t>갑자기생활자금이필요하게되어..신청합니다.저축은행같은곳에서대출받을수있으나..저축은행은조회만해도ㅡㅡ안좋게보더라구요..빠른상환약속드립니다.</t>
  </si>
  <si>
    <t>기존대출은기업은행600받아서원금균등상환18만원정도씩내고있습니다.현재499만원남았습니다.이거외엔없습니다.수입원은고정급160만원받습니다.더받을때도있으나..덜받진않습니다.주5일제인데주말나가면;;더받습니다.월지출내역은기업은행대출금18만원,의료실비보험2개10만원,핸드폰10만원,이외기타로(건강보험,정수기렌탈료,인터넷,전기가스)정도로25만원정도나갑니다.</t>
  </si>
  <si>
    <t>생활자금으로신청합니다.연체없이성실상환하겠습니다.</t>
  </si>
  <si>
    <t>개인사업자로2년6개월정도일하고있습니다.인터넷서비스(프로그램개발및홈페이지제작)로재택사업자입니다.사업자이다보니,소득신고가좀적습니다.2013년소득금액증명원상1,200만원신고되어있으나,실제통장입출금증빙으로는거래처내역포함월350만원내외확인가능합니다.최근1년간현금서비스를매달50-60만원정도사용하였더니신용등급도좀떨어지고,또한도무지오르지도않습니다그래서,현재현금서비스모두상환하였으며,해당카드사에요청하여현금서비스한도를아예"사용안함"으로해놓은상태입니다.최근에주택금융공사에서받은담보대출을높은한도로갈아타려고여러군데저축은행에알아보았으나이율및한도금액,기간등이맞지않아조회수만많아졌습니다.대출목적은노후된집의인테리어비용(도배및보일러교체)과,노후된작업용컴퓨터및복합기,개인서버교체등으로사용예정입니다.신용등급을조금이라도높이려면,더이상의제도권금융기관대출을하면안되다고하여서머니옥션을통해필요한자금을조달하고자합니다.연체없이성실히상환하겠습니다.</t>
  </si>
  <si>
    <t>1.주수입내역-월350만원내외2.월고정지출내역-기대출상환금액약100만원,휴대폰요금6만원등고정적으로지출하는내역모두기재3.대출이후상환계획-대출실행이되면월평균약26만원정도상환금액이추가됨을확인하였으며,기존대출상환금대비크게무리가가지않는다고생각합니다.</t>
  </si>
  <si>
    <t>연체없이정확하고성실하게상환약속드립니다.</t>
  </si>
  <si>
    <t>2009년9년직장을퇴사하고프리랜서로활동하였지만성과없이있는돈만다까먹고말았습니다.힘든생활이이어오던중어머니께서암에걸리셔서간병과치료비하느라주위친지,친구들에게신세를지게되었고어머니께서어느정도회복하신후작년11월현직장에새로이입사하여주위의도움은대출을받아해결하였습니다.이번대출은어머니치료비로사용할예정입니다.</t>
  </si>
  <si>
    <t>기대출현황은-경남은행(10%)2000만원:어머니본가전세금보증금사용-농협(11%)1500만원:캠코전환대출-한국씨티(23%)1000만원:지인들에게진부채상환입니다.현재직장연봉3600만원에실수령액은월270만원이며,프리랜서시받지못했던돈을법원의강제조정으로월65만원씩12개월받기로판결받은상태입니다.현재상환하고있는금액은경남은행17만원(이자만)농협30만원(원리금균등)한국씨티30만원(원리금균등)머니옥션에서받는대출금상환은급여혹은월65만원받는것에서성실하게상환할것이며연체는절대하지않겠습니다.그리고연말에퇴직금과성과금이있으니여유가되면일시상환도가능할것입니다.투자자여러분들의많은참여바랍니다.다시한번말씀드리지만성실히연체없이상환하겠습니다.</t>
  </si>
  <si>
    <t>아버지병원비가급해요...연체절대없습니다...도와주세요!!!!</t>
  </si>
  <si>
    <t>아버지병원비로생활자금이필요해서대출을신청합니다.소녀가장이여서집안일을꾸려나가는데아버지께서중환자실에계셔서치료를못받으시면돌아가시게되어서꼭도와주셨으면합니다.</t>
  </si>
  <si>
    <t>1.미래저축은행1천만원대출-월원리금균등상환으로38만원지출제일은행신용대출500만원대출-월원리금균등상환으로11만원지출현대캐피탈400여만원남음-월원리금균등상환으로20만원지출2.월급여170만원+인센티브알파=연봉2500만원기타아르바이트40만원정도수입3.월지출금액대출금70만+생활비20만+기타10만</t>
  </si>
  <si>
    <t>기존대출사금융리드코프550대부업체400있습니다.저리로대환및가게운전자금필요합니다.</t>
  </si>
  <si>
    <t>현재사업장에서월매출800~1000정도나오고있고순수입은200정도됩니다.사업장이외에부가수입현금받는월급회사에도나가고있어서저금리로대환대출이가능하다면월70만원씩은상환할수있습니다.</t>
  </si>
  <si>
    <t>도와주세요병원비급하게필요해요</t>
  </si>
  <si>
    <t>저는자동차부품회사종사하고있습니다..맞벌이을하다가와이프출산을얼마남지않았는데제왕수슬을하게되었습니다..지인에게돈이야기하기도그렇고그래선머니옥션에대출신청을하겠되었습니다..좀도와주세요</t>
  </si>
  <si>
    <t>기대출국민은행아파트담보대출1730(월18만원)우리금융저축은행(300)현재270남음)현대스위스상호저축(700)현재660남음연봉3000상여금보너스포함매달월210평균특근작업비하면250수준설-휴가비-추석-400%받습니다월지출비국민은행;월18만원우리금융저축은행;월13만원현대스위스:월20만원통신비:10만원차비:20만원생활비:30만원~~50만원정도입니다투자자분들께서도와주시면성의껏잘상환하겠습니다..</t>
  </si>
  <si>
    <t>사금융을정리하고사업운영자금에사용하려합니다.</t>
  </si>
  <si>
    <t>약1년전남편이허리가안좋아일을할수없어서열악한환경에시어머니가주시는생활비로만살아가던중대출을하게되었고요,남편직장도없고보증할만한재산도없어비싼중개수수료를물어가며힘들게대출을하게되었는데요.제가직장생활을하며조금씩벌어생활하던중임신을하게되서일을그만두면서집에서도할수있는인터넷쇼핑몰사업을시작하게되었구요.차차형편이나아지고남편도몇달전부터제사촌언니와형부가계시는직장으로소개를받아열심히출근하고있습니다.월급은작지만이번달부터는정직원이되어서4대보험도들어간다고하네요.생활자금과처음쇼핑몰준비로사금융에서대출받았던것을상환하고조금이라도낮은이자로갚아나가고싶은마음입니다.얼마전둘째아이도출산하여이제60일이조금지났는데요.한푼이라도아껴서빨리빚을청산하고싶습니다.다음엔투자자가되어서저같은사람을도와주고싶구요.</t>
  </si>
  <si>
    <t>남편월급이120정도됩니다.저는쇼핑몰(네이버에'33송이'라고검색하면나옴)이라고정적이진않구요.(건강기능식품,화장품등판매)보통매출이한달200~300정도되구요.순이익은100~150정도됩니다개업은올해1월중순에했습니다.7월달은아기출산관계로광고나홍보를좀소홀히한관계로90만원정도수입이있었습니다.집은신혼부부전세임대로주택공사에서지원받아전세를살고있어월세가나가지않구요사금융도연체없이납입하고있습니다.</t>
  </si>
  <si>
    <t>안녕하십니까저는4인가족에집안에가장입니다.아이들을키우다보니사금융을쓰게됐습니다.상환과생활자금쓸목적입니다</t>
  </si>
  <si>
    <t>저는사금융원*싱러*캐*산*머니중한곳에처음대출받은금액500대라월들어가는돈이만만치않아생활하기가힘이들어머니옥션투자자여러분들을찾아왔습니다.원*싱을정리하는것과나머지는생활자금을쓰려고합니다.위쪽사금융다연체한번두없었구요.원*싱(월340000)매월1일연체없습니다러*시(월240000)매월2일연체없습니다산*머(월180000)매월4일연체없습니다.국민월(73000)농협원(50000)제가월급일이말일입니다.월급여는2.100.000입니다.나머지들어가는부분은(전기세+관리비+우리딸과아들보육료+핸드폰+기름값(총500.000)들어갑니다.회사는가까우므로기름값은그리들어가지않고요.상환하는것은연체없이하겟습니다.투자자여러분들한가족에가장으로써믿음한번더주시겠습니까.꼭연체없이상환하겠씁니다</t>
  </si>
  <si>
    <t>약속을지키기위한몸부림입니다.</t>
  </si>
  <si>
    <t>최근관리직으로보직을변경하면서월소득이감소하게되었고,급하게친구로부터돈을빌리게되었습니다.9월25일급여부터는예전대로안정적인수입이가능하지만그이전까지는쉽지가않습니다.그래도친구에게약속했던부분을꼭지키기위해또개인적으로는살도뺄겸해서아침에회사부근동네에서신문배달까지도하고있지만불안한마음감추기가힘들어서이렇게대출신청을올립니다.연체없이성실히상환하겠습니다.</t>
  </si>
  <si>
    <t>작년원천징수는6,730만원이었지만올해보직이변경되면서1~8월까지총수입은1,050만원으로많이줄어들었지만9월급여분부터는직책에따른수당이나오기시작하기때문에최소600만원이상의소득을받게됩니다.하지만기본사항입력란에서의월소득을얼마로해야할지애매해서9~12월합산1,800만원과1~8월합산1,050만원을월평균으로계산하여237만원으로하였습니다.[지출]-금융상환비(모기지론,자동차할부포함):87만원-카드결재액(휴대폰,생활비,교통비포함):70만원-보험료:12만원-머니옥션대출가능시:55만원합계:224만원</t>
  </si>
  <si>
    <t>힘든생활에서벗어나고싶습니다..</t>
  </si>
  <si>
    <t>저는33살직장인입니다..늦동이남동생이있는데요..엄마아빠가연세가있으셔서제가거의키우는형편입니다..그래서생활자금이많이필요합니다..대출을하게된계기도동생도키워야하고부모님도모셔야해서하게되었습니다..그래서대출을받아볼려고여기저기조회를해서신용등급이낮아졌습니다..낮은신용등급이사회생활에큰제약을주더라구요..그래서대출을해서다른채무를조금이라도갚아서신용등급도올리고정상적인사회생활을하고싶습니다..그래서투자자님들에게도움을요청하고싶습니다..</t>
  </si>
  <si>
    <t>&lt;급여&gt;직장-정규직3년3개월근무월급200이상개인레슨-80만원총수입은280~300만원정도됩니다..그리고전현금으로수령합니다..&lt;지출비용&gt;금융권이자50만원(신협)사금융이자50만원(원캐싱.웰컴론)생활비100만원적금50만원용돈30만원투자자님들이1000만원투자해주시면사금융한곳을정리하고이자와생활비로쓰겠습니다...제발잘부탁드립니다..열심히살아보겠습니다..결혼할사람도있는데여건이안돼서못하고있습니다..신용이조금만깨끗해져서열심히저축도해서결혼도하고잘살아보고싶습니다...도와주십시요....</t>
  </si>
  <si>
    <t>6개월단기대출</t>
  </si>
  <si>
    <t>가게계약금중일부부족금이있어서신청합니다</t>
  </si>
  <si>
    <t>급여받아서상환할겁니다인수인계후상환할수도있습니다</t>
  </si>
  <si>
    <t>긍정적인회사의자금난해결을위해대출을신청합니다</t>
  </si>
  <si>
    <t>[대출목적]상호명[제이앤미]라는웹에이전시를운영하고있습니다.네이버에검색하시면,회사의정보를얻으실수있습니다.처음에프리랜서웹디자이너로시작하여,2009년8월에사업자를내고,회사의모습으로2년조금안된기간동안회사를이끌어가고있습니다.사업시작하면서,사업자금을어느정도확보하고시작하지못하여,수익을계속재투자하면서,본인이이끌어왔습니다.재산이있다면,프리랜서로일하면서,유대관계에있던고객사와,저의신용이었습니다.이부분만가지고,초기사업진행은전혀어려움이없었으나,점점규모가커지면서,기존프리랜서때보다,일의비중이커지고,결제절차도복잡하고,잔금결제까지2달,3달씩길어지다보니,자금력이적은회사는,버티기가힘드네요.좀더발전하기위한,진통으로생각하고,회사의유동자금을확보하여,원할하게사업을이끌어갈수있도록많은관심부탁드립니다.</t>
  </si>
  <si>
    <t>[상환계획]-다른대출건러쉬**:460만원연이율:43.54월이자:161,715원주택융자대출:외환은행2700만원월이자:131,686원-주수입원본인이대표로있는제이앤미는홈페이지제작및쇼핑몰제작을주업으로사업을진행하고있고,기업의유지보수및업무협력관계(MOU)계약을통해,조금씩발전을하고있는회사입니다.-유지보수업체(주)KT&amp;G유지보수하고있고(담배회사,월고정120만원)이롬에드컴(광고업,월고정50만원)미디어엠(메디컬에이전시:월300정도사이트수주)일본오티엘사(홈페이지관리:120만원)http://jnme.co.kr저희회사공식홈페이지입니다.확인하시면,유지보수업체및포트폴리오확인하실수있습니다.또한카페24디자인센터에"주주미디자인"으로인증디자인업체로등록되어,디자인소스를판매하고있습니다.1000개넘는업체중인기도21위에랭크되어,추후발전가능성은더욱높습니다.[4월1일~4월30일순매출:1,900,000원]5월은4월보다매출은더올라갈것으로봅니다.[5월1일~5월11일현재순매출:600,000원]http://d.cafe24.com/brand/brand_main.php위의사이트들어가셔서,하단숫자페이지3번클릭하시면,주주미디자인업체정보확인하실수있습니다.2010년부가가치세과세표준증명상1분기45,102,181원,2분기79,002,000원입니다.-월지출내역인권비:500만원사무실임대비:120만원경비:100만원생활비:100만원(공과금및기타경비포함)*차량및대중교통도이용하지않고,사이클타고다닙니다.회사발전에만,모든자금을활용하고있습니다.혼자서할수있는최선을다하고있습니다.[대출이후상환계획]생활비및경비지출을줄이고,월유지보수고정비용및매출에서,1차상환을최우선으로하여,전혀문제없이깔끔하고,확실하게,회사신용을걸고,약속드립니다.또한자동이체로최우선으로상환되도록하겠습니다.겁없이사업시작하면서도,든든했던건,납기일은정확하게맞추는,고객과의신뢰였습니다.이부분을빼면,남는게없는회사입니다.이런본질적인마음으로상환에는문제없습니다.많은관심부탁드립니다.</t>
  </si>
  <si>
    <t>투자자여러분성실하고투명하게갚아나가겠습니다.</t>
  </si>
  <si>
    <t>이런얘기하면정말창피하지만너무필요해서요.올초1월2년사귀던여자친구가갑자기분가를해야한다고혼자나와살아야하는데보증금이살짝모자르다고합니다.돈인문제라어떻게잘얘기해보려고했지만2년이라는정이쉽게거절이안되더군요그당시저도여유가없어사채를하는아는형께급하게필요하다고하니서류없이빌려주더군요.대신이자만월30만원(네달)씩지금껏드렸는데갑자기원금을빼달라고합니다.사채라원래찜찜했지만역시이런일이생기더군요갑자기500을어디서..100만원은있는데400만원이필요합니다.투자자여러분성실히투명하게갚아나가겠습니다.도와주십시요!</t>
  </si>
  <si>
    <t>기대출은씨티캐피탈신용대출금액4,500,000원금리29.90%매월25일월상환액190,786원대출잔액4,110,000원저는패밀리레스토랑에영업부지배인을하고있습니다.근무한지는1년이고4대보험적용됩니다.고정월수입2,500,000원집500,000원교통비400,000원보험료160,000원핸드폰120,000원계돈500,000원기대출190,000원1,870,000원상환계획278,68018개월조금덜먹고아끼겠습니다.부탁드립니다.</t>
  </si>
  <si>
    <t>영어교육회사확장</t>
  </si>
  <si>
    <t>저는2010년부터현재까지영어교육사업을하고있습니다.현재평생교육원신청절차를밟고있으며,사업이잘되어확장중에있습니다.한국에서알아주는영어교육업체들의온라인영어교육학습법및교재제작일을맡고있습니다.또한,필리핀에2006년도에설립한법인을가지고있어화상영어와해외영여캠프사업도하고있습니다.화상영어(전화영어)와캠프회원수가급격히늘어나고있어사업확장자금이필요합니다.그러나저는외국국적동포인관계로은행권대출이어렵습니다.저는4살때부터현재까지한국에살았으며가족들또한다한국에살고있습니다.한국에세금도꼬박꼬박내고있고연체라는것은해본적이없습니다.이런어려움떼문에이곳에대출신청을하게되었습니다.저는매우성실하며교육업체쪽에서도유명합니다.사업확장을위하여이자금이꼭필요합니다.</t>
  </si>
  <si>
    <t>1.주수입내역-1500만원2.월고정지출내역-개인비용:200만원직원급여:400만원임대료:340만원3.대출이후상환계획-한달매출1500~2000만이며이자와원금을지불하기에문제가없음</t>
  </si>
  <si>
    <t>군전역후당분간쓸생활금이필요합니다.</t>
  </si>
  <si>
    <t>2009년8월3일군전역후8월4일부터아버지인테리어회사에취직하여일을하고있습니다.군전역후모아둔돈이없었으며더이상부모님에게용돈타쓰는것이미안하여돈한푼안받고제가벌어서쓰고있습니다.한달월급은120만원이며숙박비나,식대로나가는돈은거의없습니다.8월분월급은한달가불을받아핸드폰구입및옷과생활비로다소비하였고사업특성상월급이실제일한달보다한달늦게입금되기에현재1달치월급이밀려있는상태입니다.주1회휴무라서여자친구및친구들을만나기는하나쓰는돈은한달에넉넉잡아50만원정도입니다.따로핸드폰비,기타등등합쳐서20만원정도나가고그밖에쓰는돈은거의없으므로한달총지출액은70만원이며저축액은50만원으로보시면됩니다.제가대출은신청한이유는앞에서말한거와같이더이상부모님께의지하지않고독립하기위해서이며처음한달치월급은가불받은것때문에다음달생활비가부족하기때문입니다.다시아버지께말씀드려가불받지않는이유는이미한번가불을받았기때문에다시가불요청하는게미안하여머니옥션에의뢰하게되었습니다.</t>
  </si>
  <si>
    <t>일단매달1일월급(120만원)이나오며제가쓸생활비는70만원이며나머지는모두저축입니다.따라서그돈으로우선적으로대출금을상환하겠습니다.학교복학문제로인해아버지회사에서내년3월까지만일하며대출금다값는날도3월달까지이므로큰문제없다고생각합니다.</t>
  </si>
  <si>
    <t>병원비가급했어요도와주세요</t>
  </si>
  <si>
    <t>안녕하세요저저번에투자자분들도움받아사금융정리잘하였습니다맞벌이을하다가와이프출산을얼마남지않았는데제왕수술을하게되었습니다그래서다시한번투자자분들께도움요청하게되었습니다부디많은분들도움부탁드립니다</t>
  </si>
  <si>
    <t>기대출현황1.국민근로자생계형500만원남은408만원(연7%)매월약13만원씩상환중2.농협마이너스대출290만원(연6%)매월3만원씩상환중3.현대캐피탈300만원남은101만원38%,매월약6만원씩상환중4.머니옥션800만원남은616만원32%매월약46만원씩상환중지출:상환비:68만원통신비;10만원아파트관리비:5만원적금:30만원보험비10만원도시가스:3만원생활비:20만원정도자녀:학원비10만원도와주시면머니옥션대출은연체없이최우선으로상환하겠습니다기대출머니옥션도최우선으로상황하고있습니다</t>
  </si>
  <si>
    <t>세번째대출입니다.</t>
  </si>
  <si>
    <t>작년결혼후남편의직장문제등으로..혼자일하며생활비감당해오다..친정엄마병원비문제로200만원정도가급하게필요하게됐습니다.이번이세번째대출이구요..그동안내역을보시면아시겠지만연체한번없이꼬박꼬박상환하였습니다.남편의연말정산서류확인해보니작년기준소득이연봉5000만원정도였습니다.담달이면남편도복직하게되어생활비부담은많이줄어들것같구요.금융권대출을받자니신용등급이별로좋지않고..또기존대출건때문에등급이더내려갈것같아서머니옥션에신청하게되었습니다.</t>
  </si>
  <si>
    <t>직장-월소득205만원/재직기간1년3개월/4대보험가입상환계획1.현재대출상환금-월88만원(원금포함)2.생활비및용돈-30만원3.보험료-20만원4.대출상환가능금액-약50만원</t>
  </si>
  <si>
    <t>투자자님들...부탁좀드리겠습니다...</t>
  </si>
  <si>
    <t>안녕하세요~~현재직장에재직중인회사원입니다..현재다니는직장은행에등록되어있고,보험가입되어있습니다...제가신용조회기록을안남기고자이곳에이렇게신청을하게되었습니다...사용용도는생활자금및상환을목적으로하려구요...현재원천징수상에약2,400만원정도되어있으나,현재급여통장으로한달에두번회사이름으로입금이되어있고연약4,500~5,000만원입니다...이자는매월정해진날짜에꼭입금하도록하겠습니다..위에서말씀드렸다시피조회기록을안남기고급하게쓸목돈이필요하게되어이렇게신청을하게되었습니다...선처부탁드립니다...</t>
  </si>
  <si>
    <t>현재기대출은...우리파***:6,450,000원시티***:7,358,000원스타******:3,899,000원이렇게있구요...현재상환은매월원리금균등상환을하고있습니다...우리파***:460,000원시티***:380,000원스타******:133,000원입금내역을보시면기본급여200만원외에통장상에급여로약200만원~300만원정도더들어와연4,500~5,000만원정도됩니다...회사입사는7년됐구요...문제없이상환하겠습니다...</t>
  </si>
  <si>
    <t>이제는달라졌습니다</t>
  </si>
  <si>
    <t>안녕하세요작년에두번신청을했다가기대출도있고주부라투자를좀받다가낙찰은받지못했습니다하지만그렇다고기대출금을다갚은건이니지만일부돈생기는데로상환하여지금은많이남진않았습니다그리고그때는일을다니지않았지만지금일한지도7개월이다돼어가고있습니다기대출금이예전엔배우자가몰랐지만지금은모두알아같이상환하고있습니다그러니날짜어기지않고상환은재때잘할수있습니다그러니꼭저에게투자부탁드립니다(친정엄마에게빌려드릴려고하는용도입니다)</t>
  </si>
  <si>
    <t>기대출금이총천만원안쪽이며달달이원금과이자같이상환이60만원입니다예전에배우자급여로만생활을했지만지금은배우자(기아자동차소하리공장에근무중)도일이많아월급여가세금띄기전350만원씩받고있습니다저도110만원정도받고있고요그러니둘이합치면세금제하고410만원정도됩니다그리고배우자는두달에한번씩상여를180만원받고요상환은부담스럽지않게할수있습니다</t>
  </si>
  <si>
    <t>신용회복위원회전액상환으로생활여유돈이필요합니다.</t>
  </si>
  <si>
    <t>신용회복위원회에상환완료를한후지금생활하는데에여유돈이필요해서이렇게글을쓰게되었습니다대출목적은휴대폰비인터넷비보험비원룸(월세)가스비전기새밀린돈을해결할려고합니다휴대폰ktf약85만원sk텔레콤20만원인터넷엘지파워콤해약시현금상은품포함약30만원정도원룸월새약50만원가스비18만원전기새약27만원보험비약20만원정도있습니다</t>
  </si>
  <si>
    <t>11년5월2일천안4공단토파즈도광판생산업체생산기술GR입사를하여열심히근무를하고잇습니다2교대근무시약급여230만원정도받습니다매달10날급여날입니다급여날자동이체를설정하여연체발생이되지않도록하여성실하게납부완료하도록하겠습니다</t>
  </si>
  <si>
    <t>저에게힘을주세요...</t>
  </si>
  <si>
    <t>제가현재90년생이고직장을다니고있습니다..4대보험이안되는곳에서직장을잡아서그런지..인터넷쇼핑몰에서일하고있는데..일을한지는1년3게월째입니다..인터넷쇼핑몰을만들려고생각하고있습니다..좀획기적인사업구상을하고있습니다..사업의틀을잡을초기자금이너무나도필요합니다..사업을하기전까지는지금다니는회사에서좀더배우고일을하면서조금씩기반을갖추고싶습니다..</t>
  </si>
  <si>
    <t>지금다니고있는직장에서제가사업을시작하기전까지기본틀을더잡을계획이라서상환은매달원금과이자를현재는인터넷쇼핑몰에서포토그레퍼와재고관리와배송관리를담당하고있습니다.주수입은매달말일월급날이130만원씩수입이되고제가일본어과외랑번역알바를해서따로80~100만원정도고정수입이있습니다..한달에210~230만원정도의고정수입이있어요월핸드폰사용료는6만원정도고정으로빠지고있습니다.식비와교통비는20만원정도지출을하고있습니다.연체없이약속한날짜에납부할자신이있습니다.이자와원금을꼬박꼬박잘상환할수있습니다.길어야1년정도사용하고상환할계획입니다.</t>
  </si>
  <si>
    <t>고금리일분상환및생활자금대출희망합니다.</t>
  </si>
  <si>
    <t>고금리일부상환과생활자금목적</t>
  </si>
  <si>
    <t>1.주수입내역-매월급여및상여금300만원2.월고정지출내역-기대출상환금액162만원,휴대폰요금10만원,식대10만원,임대료50만원,보험및연금30만원,재형저축20만원3.대출이후상환계획-매월급여일(10)에20만원씩원금과이자납부예정</t>
  </si>
  <si>
    <t>생활자금이필요로합니다.부모님가계하시는데여유자금을좀보태드리고싶어서요.않좋은형편에먹고살려고하다보니이렇게부탁하게됩니다.</t>
  </si>
  <si>
    <t>산와머니.리드코프.러시앤캐시,롯데캐피탈1150만원사용중입니다.중개자를잘못만나서과조회가많습니다.현재**백화점골프웨어매장에서3년4개월째근무중입니다.4대보험은안되구요.그래서재직증면서도어렵습니다.월급은통장140만원현금60만원으로200만원은고정수입으로받습니다.</t>
  </si>
  <si>
    <t>대출목적은생활자금이며.시골에서학교생활하다이제대전에온지5달되었구요.모아놓은돈은방보증금으로빠져서이래저래월급보다많은돈을쓰게되었습니다.제명의로된카든사용하지않고요.어머니명의카드를사용했는데생각외로많은지출이생겨서카드정지하려고이렇게신청합니다.생각보다준비할돈도생활돈이넉넉치않아서이렇게대출신청합니다.</t>
  </si>
  <si>
    <t>현재다른대출건은학생시절하나은행학자금대출400만원여남아있구요..학자금대출외에는없습니다..매달급여는150.방과후70정도해서220정도의수입이생기고요방월세및공과금35기타생활비50정도소비합니다.기름값아낀다고자전거로출퇴근중이고요.머니옥션을통해서2번의중도상환내역이있습니다.매번목돈을모으는게쉽지가않네요..상환날짜는제급여일이17일이어서20일로했구요.매해재계약이이루어지므로12월에계약이만기되며다시2012년3월에재계약이이루어집니다.1.2월에는스키장에서보드강사로활동해서200정도수입을하고요.이번에도중도상환계획입니다.</t>
  </si>
  <si>
    <t>다시한번고개숙여부탁드립니다...</t>
  </si>
  <si>
    <t>안녕하십니까?..이렇게머니옥션에세번째방문을하게되었습니다...1년전이네요벌써..처음,머니옥션을이용하게된게..그이후론머니옥션에늘감사하는마음과,다른신용활동에있어서도늘조심하게되었습니다.1년동안이런저런우여곡절을겪으면서시험준비를해왔는데..제준비가부족한탓인지..운이없었던건지..아쉽게떨어져서,다시1년정도준비를하게되었네요..제게있어현재대출목적은처음신청했을때와늘한결같습니다.시험과정에있어서목돈에대한부담감이생기지않도록머니옥션에서도와준금액을바탕으로,어려움을견뎌내면서지낼수있었습니다.한번더도움의손길을내밀어주신다면...결과에상관없이최선을다해상환하겠습니다..물론,좋은결과를얻는것역시투자자님들의호의에제대로보답하는길이라생각하며성실하게살겠습니다.</t>
  </si>
  <si>
    <t>전모든머니옥션만을이용했습니다.솔직히,머니옥션을알게된것이저에겐얼마나큰행운인지..1년동안이용하고있지만,머니옥션에대한상환이저에게부담을준적도...무리한이자를낸다고생각이들어본적이없네요...목돈이나가긴하지만,원금과같이사라지기때문에늘성실하게갚아나갈수있는것같고,이번에한건을만기상환했는데너무나기뻤습니다..현재머니옥션에250만원에대한이자18만원씩12개월이남아있습니다똑같이12개월을신청하려했으나,중도상환을하게되더라도,제가매달편히낼수있을만큼의기간을선택하게되었습니다.30일이내연체가간간히있는데..정말죄송합니다.제가고향에2개월정도다녀오는동안현금으로돈을받아서하루,이틀정도늦어지게되었고.고스란히30일이내연체에찍히고말았네요..기간을보시면일주일도아닌,길어도2일연체입니다.물론변명할여지없이제날짜에입금하는것이도리이나,다시공부를하기위해올라왔고통장으로받기때문에,성실히상환할수있습니다.110만원씩입금(과외비70+용돈40)-생활비30만원-전화비5만원-이자이게전부입니다.기타교육비교재비는이번금액을받고이용하는것이기때문에따로들어갈일은없습니다..편한수험생활이될수있도록투자자분들의많은관심부탁드릴게요정말다시한번감사드립니다.</t>
  </si>
  <si>
    <t>이번에저희세가족의힘이될생활자금을확보하고싶어이렇게글을올립니다.</t>
  </si>
  <si>
    <t>대출계기:제가이번에머니옥션에대출을신청한계기는얼마전저희어머니께서당뇨로인한합병증때문에수술을하게되었는데장남인제가수술비를크게감당하는이유로이번달월급과목돈이고스란히병원비로나가는바람에저희세가족이이번달을버티기가너무힘이들어이렇게간청하면서여기계신분들께도움을얻고자대출을신청하게되었습니다.대출금사용용도:1.딸아이어린이집,교재비등2.각종세금3.저와집사람의교통비4.그외여러생활자금등이렇게간청히부탁합니다...</t>
  </si>
  <si>
    <t>상환계획은이렇습니다.일단이번달은저희가너무병원비로나간돈이많아마이너스이지만다음달부터는제가매달월급이정확히세금빼고194만원이들어오기때문에충분히12개월안에갚을여력은충분하옵니다.8월25일부터월급192만원으로상환계획1.545000원:미리있던머니옥션원리금상환2.한달교육비등생활자금:80~100만원194만원-(1+2)=39만원매달37만원의여유자금이있기때문에충분히갚을수있습니다.그리고매년12월은보너스가200프로나오기때문에아마12월안에는다갚을수있을겁니다.정말간청히부탁드립니다.</t>
  </si>
  <si>
    <t>카드대금상환및생활자금으로사용하고자대출등록을합니다.</t>
  </si>
  <si>
    <t>대출금은현재본인이공무원이므로2010년3월경에공무원연금관리공단을통해서대출을받는것으로상환할예정입니다..다른대출건도일부는연금관리공단에서받는대출금으로변제할계획에잇습니다.공무원연금관리공단대출금액은2천만원입니다.올해는대출이끝난상태라서안되고2월말경부터다시재개한다고합니다..본인이비록기대출은많지만기대출금액중농협대출에서5천만원은퇴직금담보대출이고연이자율은3.6%이므로크게부담이되지는않는이율이구요..신용대출은6천정도입니다..현연봉으로연체없이잘변제해왔고상환은성실히이행할것입니다..</t>
  </si>
  <si>
    <t>갑자기이사가게되어서방보증금과이사비용이모자라요.</t>
  </si>
  <si>
    <t>연말정도에이사가려고계획중이었는데갑자기일때문에이사를급히가게되었어요.방은계약금주고계약했는데보증금과이사비용이부족하게되어서여기저기알아보다가믿을수있는머니옥션의문을두드리게되었어요..월수입이200만원정도되기때문에넉넉히갚을수있습니다.꼭도와주시면성실히상환하도록하겠습니다.^^*</t>
  </si>
  <si>
    <t>현재직장에서받는급여와아르바이트로과외를하고있어서월수입이200만원정도됩니다.핸드폰비와월세와차량유지비와보험,관리비등을합치면120만원정도월지출이생깁니다.나머지는모아뒀다가필요한곳에쓰곤합니다.이번에는차량수리비와차보험료,치과치료비등에사용해서잔액이바닥이되어버렸습니다.ㅠ갑자기이사가려니보증금이약150만원정도모자랍니다.한두달만지나서이사가면좋으련만..그눔의사정이무엇인지..ㅜ여러투자자여러분..이번에꼭좀도와주시고제게투자해주십시요..반드시성실히상환할것을약속드립니다..기간이10일정도밖에안남아있어서마음이너무조급합니다.이번에꼭낙찰될수있도록여러투자분들도움을구합니다.</t>
  </si>
  <si>
    <t>투자자님들의도움이절실합니다.</t>
  </si>
  <si>
    <t>아버지가수술을하셔야하는데돈이부족합니다.성실하게상환할것을약속드립니다.</t>
  </si>
  <si>
    <t>현재국민은행마이너스통장700만원카드론100만원남았는데12월달에카드론이끝납니다.사금융에1000만원있고이자한달에56만원지출됩니다.고정지출은금융권,사금융권포함총79만원에서85만원사이입니다.금융지출80만원+휴대폰,각종보험료25만원+생활비15만원총120만원정도입니다.현재170만원월급여받고있습니다.고정지출120만원+투자해주시면상환할금액13만원=133만원상환할능력이충분합니다.급할때도와주신투자자분들절대잊지않고투자받을때마음그대로상환할때까지열심히살겠습니다.</t>
  </si>
  <si>
    <t>가게운용자금</t>
  </si>
  <si>
    <t>사업자금을대출받으려고합니다.</t>
  </si>
  <si>
    <t>현재대학교주변에서커피전문점40평대를운영하고있습니다.6~8월까지방학을타서가게운영이조금어렵다가9월들어서매출이증가세가보입니다.지금현재홀만쓰고있는데,커피로는매출이안올라서뒤에6~8평정도의주차장이있는데이곳에서술을팔려고개조중에있습니다.또한,8개월로인하여내부인테리어도조금손볼계획입니다.첨시작했을때내부인테리어도혼자힘으로했기에필요한자금으로자재구입을하려고합니다.</t>
  </si>
  <si>
    <t>기존대출기록은2010년2월에결혼을준비하다가빌린돈을꾸준히갚아나가서현재잔액은380만원정도(러쉬앤캐쉬)원캐싱과hk저축은행도합300만원정도됩니다.상환계획은이제8개월동안까페가광주지역에서사진까페로유명해졌으며,또한안정화가되어제가오전오후에나오지않고수금만해가는방식으로바뀌었기때문에전에다니던회사(직장인)으로써투잡을하면서상환해나갈계획입니다.또한,체인화사업은부수적으로차츰차츰해나갈것입니다.</t>
  </si>
  <si>
    <t>투자자님들의아름다운투자부탁드립니다</t>
  </si>
  <si>
    <t>지난번에머니옥션을이용하여300만원을투자받았고가뭄끝단비같은투자자님들도움으로어려운생활어느정도정리하고열심히성실하게생활하고있습니다현재6회차까지납입하여절반도남지않은상황입니다명절과집안사정으로인하여다시한번투자자님들의도움을부탁드립니다</t>
  </si>
  <si>
    <t>기존의머니옥션대출이300만원에6회차까지납입하였고절반조금안되게잔금이남아있습니다상환상황보시면아시듯연체없습니다하루정도늦게입금한적은있습니다직업특성상일마치고저녁에급여를받을때가있어서입니다현재머니옥션외에저축은행권대출700만원정도있구요우리은행에서신용도가조금좋아마이너스통장조금(한도170)사용하고있구요조금씩모은돈으로우리투자증권에신한bnpp탑스밸류증권1호780여만원정도투자하였습니다신용카드는단2장우리카드하나에스케이카드연체없이조금씩만아주급할때만사용하고있습니다월급여170에서190으로올랐습니다백화점근무한지1년5개월째이며각종이자및카드대금생활비포함1백여만원정도월정기적으로나가는돈이구요나머지는저축으로생활하고있습니다집안장남및장손으로명절도보내고생활자금에보태고자합니다지난6개월간그래왔듯성실하게상환할예정입니다예전첫대출에도명시하였듯어렸을적철없던시절사금융이용으로크게후회하고힘든시간보내봤습니다지금은모두깨끗한상태입니다솔직하게말씀드립니다성실하게거짓없게상환하겠습니다한달에여유자금으로상환은충분히가능하다고생각되어투자자님들께이렇게글써봅니다젊은청년의밝은사회생활을위하여투자자님들의아름다운투자부탁드려봅니다다가오는명절즐겁게보내시고항상건강하시실바랍니다</t>
  </si>
  <si>
    <t>머니옥션에한번더도움구합니다.</t>
  </si>
  <si>
    <t>안녕하세요.저는머니옥션에서500만원24개월대출받아서이번달포함4개월상환만남은상태입니다.한번도연체한적없이정상상환해왔습니다.제가카드론을이용한게있는데머니옥션으로전환하려고합니다.남은상환액은100만원가량되구요.나머지100만원은신용카드할부이용한건을조기상환했으면해서200만원신청합니다.투자자분들의도움부탁드립니다.</t>
  </si>
  <si>
    <t>1.기대출건-국민은행800/월21만원상환중/만기2016.04.07/이율12.8%/잔액7,466,668원-머니옥션500/월28만원상환중/만기2011.12.15/이율30%/잔액1,051,713원-신한카드카드론260/월50만원상환중/만기2011.12.15/이율26%/잔액1,036,145원2.수입/지출-급여271만원(세금공제후)-고정지출휴대폰10만원부모님20만원보험10만원-그외카드값은유동적입니다.위에서말씀드렸듯이100만원가량은카드론상환하고나머지100만원가량은할부금상환예정입니다.</t>
  </si>
  <si>
    <t>투자자님도와주세요</t>
  </si>
  <si>
    <t>안녕하세요부모님께금전적으로도움받기가어려워제가일을하면서여동생대학교,대학원등록금과또저의대학등록금과생활비등을감당하다많지않은나이에큰대출을안고있습니다.큰딸로써집안에가장이라는부담이컸지만어려운환경에서도열심히공부하는동생을보며등록금과어학연수비용들이아깝지않았습니다.그렇지만너무나어리석게도대출받은걸인지못하고주위친구들이소비하는걸따라하다보니대출금액이눈덩이처럼커졌습니다.저금리로전환해준다는브로커에사기도당해보고,지인에게쇼핑몰투자금으로빌려줬던돈도실패하는바람에허공에날려버렸습니다.뒤늦은후회지만돈이이렇게무서운건지몰랐습니다.현재대출금갚는거외는지출을거의안하고있고,교통비와잡다한비용들을아껴가며살고있습니다.매달발생되는통신비,보험료,카드값은얼마전취업한동생이부담해주고있습니다.아마도제사정을눈치로알게된듯해요얼마전에는몇달못드린생활비를찾아서집에가던중신촌한복판에서소매치기도당했습니다.아직도그날기억만떠오르면심장이찢어지는것처럼속상하지만아무것도할수없는제자신만원망하고있습니다.어버이날도다가오는데너무힘이드네요현재입사2년4개월차이고전년도연봉3,200천원정도됩니다.작년도인사평가가좋게나와올해전년대비연봉10%인상되었고,올해7월임금협상시추가인상예정입니다.성과연봉제라좋은평가를위해동기나선배보다일찍출근하고,야근도마다하지않고열심히업무에임하고있습니다.열심히벌어서빨리상환하도록하겠습니다투자자님들께간절하게부탁드립니다.절대실망시켜드리지않을자신있습니다.감사합니다.</t>
  </si>
  <si>
    <t>1.주수입내역-주수입:급여월220만원(세후금액,성과급,격려금별도)-부수입:30~40만원(공예품,도시락A/R)2.월고정지출내역-대출금이자상환:200만원(우리은행18만원+기업53만원+우리저축28만원+아프로28만원+산와32만원+태강17만원+조이12만원+콜렉트12만원)-교통비:5만원-생활비:10만원-통신비,보험료,카드값은동생이부담하고있음3.대출이후상환계획-고금리대부업정리후신용등급상승및고금리대출상환후남은금액바꿔드림론으로대환예정-동생이제이름으로적금을넣어주고있습니다.만기시상환예정임-부수입을늘려최대한빨리상환하도록하겠습니다.</t>
  </si>
  <si>
    <t>생활자금병원비</t>
  </si>
  <si>
    <t>부모님편찮으셔서수술비로사용하고자합니다</t>
  </si>
  <si>
    <t>매월5일이급여날이라연체없히상환하도록하겠습니다</t>
  </si>
  <si>
    <t>성실히납부하겠습니다꼭도와주세요</t>
  </si>
  <si>
    <t>첫사회생활시점에쉽게대부로시작을해서고금리로이자를납입하니생활도안정이안되고마음도불안하고..이젠도저히길이없을것만같아서낙담하던중에이곳을발견했습니다고금리로이자를납부하다보니갈수록이자만오르고힘든상황입나다워낙글을잘못써서이렇게밖에못올리지만이곳을통해새로운마음으로다시시작할수있는발판이되었으면해서이렇게글을올립니다성실히이자납부하겠습니다.꼭투자받아서신용도회복과생활안정하고싶습니다마지막희망이니저버리지말아주십시오</t>
  </si>
  <si>
    <t>1.주수입내역-수입이불규칙할시평균금액기재월평균350만원2.월고정지출내역-기대출상환금액,휴대폰요금,식대,임대료등고정적으로지출하는내역모두기재기대출상환금액:월220만원,휴대폰요금:월10만원,식대:월30만원,월세:40만원,보험금:월30만원3.대출이후상환계획-수입대비고정지출내역을제외한금액을예로들어기재대출받게되면고금리두곳을일부상환해서한달에고정적으로40만원이남게되고일년에2회상여금(합해서140만원),연차비(200만원)나옵니다</t>
  </si>
  <si>
    <t>준공무원이고요친구들과노후자금을마련하기위해공동으로사업을하게되었는데자금이필요합니다</t>
  </si>
  <si>
    <t>좋은투자가있는데와이프가반대하고은행권에서대출받으면와이프가알게되어여기를이용하게됐습니다(참고로와이프가은행에다닙니다)친구들과노후자금마련을위해공동으로투자하기로했고잘되서기이용한(1,500만원,8개월정도사용)대출금도중도상환완납하였는데약간의시설투자자또필요하게되어부득이하게다시신청하게됐습니다</t>
  </si>
  <si>
    <t>-타대출내역:하나은행1,800만원(연이자5.7%)-주수입원:본인월급여450만원,집사람급여400만원-월고정지출내역:250만원-대출후상환금액:원금과이자를동시에상환할것이며불상환하는일은절대없을것을맹세합니다.많은참여부탁드립니다.</t>
  </si>
  <si>
    <t>카드론및현금서비스상환,보험료미납입금액입금목적</t>
  </si>
  <si>
    <t>현재카드론및현금서비스의내역이있고,2~3일정도의단기카드연체(월급날변경으로)몇번있어신용등급이7등급에서회복이안되고있는실정입니다.올해4월시티은행에서신용대출35,000,000원을받아와이프가게(피부관리실)오픈하는데일부지원해주고,약간의여유자금(8,000,000원)은주식에투자했다가손실을조금입은상태입니다.이렇게대출을문의한사유는4월시티에서대출가능금액이43,000,000원이어서추가대출이가능한지문의해본결과6개월이지나지않아힘들다고하여,대출기록이남지않는머니옥션에서대출을받아카드론및현금서비스,신한생명(종신보험및비과세적금)미납입액등을상환하여신용등급을회복시키고,약간의여유자금을보유할목적으로신청합니다..</t>
  </si>
  <si>
    <t>1.기존대출현황-.시티은행신용대출(잔여금액-약32,000,000원)-.국민카드이지론-2건(잔여금액-약2,900,000원)-.국민카드,시티카드현금서비스(잔여금액-약1,500,000원)-.신한생명미납입액(대출아님)(약2,700,000원)⇒주식에서손실후6개월미납상태임2.월고정수입및지출내역-.월급(지급총액:3,611,000원,세후실수령액:3,120,000원)-.시티은행대출원리금납부:월800,000원-.국민카드론-2건:월430,000원-.신한생명(보험-2건및비과세적금):월450,000원-.카드비용(생활비)및공과금:월800,000원-.기타(저축외):월600,000원※본인차량유지비및기타잡비는건설회사현장근무로회사에서지원받음..3.월상환계획-.현재카드론및현금서비스를상환후잉여여유금액으로상환할계획입니다.4.기타-.비교적견실한건설회사에서11년째근무중으로금융관리상의신용은좋지못하지만,사회생활에서의신용은상급이라고자부합니다.실망하는일은절대없을겁니다.감사합니다..</t>
  </si>
  <si>
    <t>높은이율을낮추면서성실히상환하겠습니다!</t>
  </si>
  <si>
    <t>원래신용등급이않좋아서생활자금이필요해대출을받았는데그런데이자가엄청납니다!지금내고있는이자도너무많아서좀줄여볼려고이것저것찾다가머니옥션을알게됐습니다!제가은행권에서저축은행에서대출받은금액총2700만원정도됩니다!여기에이자가쎄다보니원금은조금만내다보니원금이도무지줄지않네요..또한이자도줄여보고자합니다.또한벌금낼돈이150만원이있어서이돈을대출을받고자합니다.솔직히등급이낮아서등급관리를하고있어서조만간제가10월7일정도에서는퇴직금중간정산할때가지기다릴수가없어서급하게신청합니다.특히이자가높은것은조금줄여보도록하겠습니다</t>
  </si>
  <si>
    <t>제가하는일은국민일보계열사인쿠키뉴스에서경영기획/사업기획팀장일을하고있습니다.입사는2009년10월에입사하여만2년이넘었습니다.직급은차장입니다.국민은행:190만원-10%농협:350만원-10%씨티캐피탈:1000만원-29%솔로몬:260만원-32%현대스위스:580만원-34%더블유저축은행:450만원-35%월수입:390만원(고정)상환계획은일차로퇴직금중간정산을하면약600만원정도나옵니다이중에서현대스위스는갚아서이자를줄일예정입니다.또한벌금내고남은돈으로솔로몬을상환할예정입니다.저는지금급여에서지급하여이자에서나가는비용이110만원정도됩니다.급여가390이므로충분히상환능력돼고요연체없이잘상환하겠습니다!또한12월말결산을끝으로하여2월에는상여가있습니다.그것으로도상환이가능합니다.</t>
  </si>
  <si>
    <t>생활자금이필요합니다.(병원비)</t>
  </si>
  <si>
    <t>어머니병원비때문에또다시이곳에서요청하게되는군요지난1월에200만원을빌려현재상환중에있습니다.이번에필요한필요한금액이300만원정도됩니다.현재머니옥션에상환중인기대출금200만원중남은잔액이75만원정도됩니다.이를중도상환하는방식으로대출을받으려합니다.그래서신청금액이400만원이됩니다.</t>
  </si>
  <si>
    <t>1.현재대출금1)농협600만원.상호저축은행2곳합계1,190만원입니다.매월상환금은원금:140,000원,이자:490,000원으로원리금상환합계매월630,000정도상환중입니다2)머니옥션대출200만원은매월20만원씩상환하여현재잔액75만원정도남았습니다.이를상환하는조건으로대출을신청합니다.2.주수입원및상환계획최근(8월19일)에직장을옮겼습니다.급여도예전에180만원에서210만원으로더많이받게되었고회사도더좋은회사(외감법인)로서첫월급을받은상태입니다.상환계획:기대출금원리금상환:63만원머니옥션원리금상환:25만원생활비:120만원매번신세를지게되는군요최근에하루이틀연체한적있지만.처음대출완납시단하루도연체를하지않았습니다.성실히상환할것이며가급적빨리완납하도록노력하겠습니다.</t>
  </si>
  <si>
    <t>젊은사업자가도약할수있는밑거름이되어주세요!</t>
  </si>
  <si>
    <t>안녕하세요수제모듬전과요리가있는막걸리전문점대표입니다작년부터장사를시작했습니다~현상유지에만급급하다가이번4월인테리어를새롭게하고가게컨셉을바꾼뒤로손님이점차늘어나고있는추세입니다.카드매출5월1706월2307월3008월295저희가게는현금비율이높습니다가게가큰시장근처라많은분들이현금을주고가십니다^^이제조금만더해나간다면확실히도약할수있는데자금이조금부족합니다.목적1.가게화장실수리(300만원)-현가게화장실이물내리는장치조차되어있지않을정도입니다.바가지로물을내려야하는데여성손님들한테는큰요소로작용하더라구요.2.전단지및홍보(150만원)-1년4개월간한번도홍보를하지않았습니다.그럼에도많은단골이확보되었고메뉴에도자신이생겼기때문에홍보에전념하려합니다.3.간판교체및가게전등교체(400)인테리어당시비용이부족해돌출간판만작업했습니다(100만원)그런데새간판과이전의간판을혼돈해서많이들불편해하셔서확실하게바꾸고전단지작업을하려고합니다가게전등은너무밝아서조명등으로바꾸려고합니다.일년동안너무너무힘들어하다가이제야빛이보이고희망이생깁니다여러분께서도와주신다면현재대출도없고최선을다해서상환하겠습니다그리고도약하겠습니다!</t>
  </si>
  <si>
    <t>현재다른비용으로나가는것이없습니다.집도자가라나가는비용이없고차도없고다른대출부분도없습니다.매출상승과함께벌었던돈은밀린월세를전부해결했구요순수익은300만원에서+-되는부분이있는데대목(추석)을넘겼기때문에300이상은고정될거라생각합니다.현재계획은머니옥션원금과이자를상환하고나머지는저축을할계획입니다2년후쯤새로운가게를위하여^^</t>
  </si>
  <si>
    <t>대출이정말절실합니다.</t>
  </si>
  <si>
    <t>얼마전자동차사고가있었는데그친구차량이었습니다그런데그차량이책임보험만들어있는지라저에겐아무런보상이업네요그냥친구한테미안하단이야기외에는..그친구도저도개인신용상태가조금은안좋은지라저는많이다친곳은없고치아가2개흔들거리는데치과에가보니아무래도돈이좀많이들것같습니다너무사정이어려운관계로마침인터넷에서머니옥션광고를보고이렇게신청합니다.주위에회사사람들한테도이야기해보았지만1월이보너스가없는달이라전체적으로어렵다합니다.1.2십만원정도는되는데금액이너무커서부담스럽다합니다.부탁드립니다.</t>
  </si>
  <si>
    <t>1.기존대출내역국민은행500만원연11%원리금분할상환월275000원4회납입(24개월상환)농협300만원연11.5%원리금분할상환월100000원4회납입(36개월상환)현대스위스저축은행600만원연39%월287960원0회납입(36개월상환)2.공통주수입원직장에서매달200만원정도의급여와30만원의식대가지급됨월지출액은기존대출금상환66만원그리고핸드폰요금5만원그리고서울의집공과금10만원.용돈20만원정도해서100만원정도가매달지출됨월수입식대포함하여230만원정도이고대출금66만원용돈과공과금이35만원정도되므로18만원정도의상환은무리가없을것으로보이며이제껏대출받은기존대출건중에단하루도연체한사실이없음을약속드리는바입니다대출이성사된다면매달급여일성실히납입하겠습니다.</t>
  </si>
  <si>
    <t>상환깔끔하게해드리겠습니다.</t>
  </si>
  <si>
    <t>통신연체200만원과생활자금으로쓰려합니다.</t>
  </si>
  <si>
    <t>월급여는160이며인센부수익합쳐서월190~220정도벌고잇습니다.기대출없으며급하게연체를정리하려다보니이곳까지오게됐습니다.</t>
  </si>
  <si>
    <t>잃어버린학업의꿈을다시찾고자글을남기게되었습니다.</t>
  </si>
  <si>
    <t>*대출목적안녕하세요저는작년11월에군대를제대한24살청년입니다...이제갓사회에발을들여놓고다른여느학생들처럼도서관에서책을읽으며캠퍼스생활을누려야할때지만,저는흙먼지가휘날리는공장과기름냄새가진동하는물류센터에서낮밤을가리지않고막일을하며받는일당으로근근히생활하고있습니다...정말절박한심정으로올리게되었습니다...사회에처음발을들여놓은작년12월...저는2년간의군생활을마치고막사회에대한호기심과휴식기를가지고싶다는마음에무자비하게대출과카드를발급받아생활했습니다...처음아주간단한절차이후에받게된대출은점점저를유혹의길로빠져들게했고,결국에는대출에대해기본적인지식이있을리없었던저는1400이라는엄청난빚더미에놓이게되었습니다.마침방학기간이라아버지께서도집에서술만드시며마땅한일자리없이생활하시던터에저는그일에대해상의를해보지도못하고,역시운영하던학원이파산을맞아이미빚더미에놓이신어머니께도아무말씀도드리지못했습니다.그래서저는제힘으로그러한일을해결하겠다는마음으로노가다판에뛰어들었습니다.하지만,꽃뱀들과각종사회의나쁜무리들에게이미집도빼앗기고생활할옷도몽땅빼앗겨버린저는깡패들까지동원해협박하는그녀석들때문에,정말힘든생활을계속해나갔고,현재는찜질방에서라면한끼로생활하며집도없이옷도없이생활하고있습니다.만약제가이번에대출을받게되면,절대연체하는일없이하던일을통해꾸준히돈을납부하겠습니다.저를도와주신다면,두번다시사회의나락에빠지지않고,열심히일도하고틈틈이공부도해서나중에훌륭한법무사가되겠습니다.훌륭한사람이되어도와주신분들께절대은혜잊지않고꼭보답해드리겠습니다.이나라의젊은일꾼한명에게힘을주신다면죽는날까지절대로도와주신일잊지않겠습니다.</t>
  </si>
  <si>
    <t>*기존대출내역전주상호저축은행,참앤씨저축은행2곳에400씩해서800만원사용중입니다.월이자만을상환하는데이자로전주상호저축은행은13만원,참앤씨저축은행12만원이렇게사용하고있습니다.현재이자만2달째납후하고있는상황으로아직차감된원금은없습니다.*주수입원/지출내역현재는하루생활이급한지라월급으로받는일은다니지못하고있습니다.일당으로받는인력사무소의노가다일과야간택배물류상하차일을다니며받는일당으로대출이자도갚고찜질방비도대신하고있습니다.수입은일당으로노가다일은소개비떼고63000원택배는시간에따라5~6만원을지급받고있습니다.일을쉬는날은일주일에월요일딱하루입니다.현재지출내역은대출금이자에25만원,그리고통신비가10만원,카드대금약40만원,나머지찜질방생활및식비를합쳐서30~40만원정도의지출이있습니다.*대출이후의상환계획앞에서제가다짐을했다시피이번학기는엄청난부채로인해등록금도마련못하고학교를포기했지만,이번에도와주신다면다가오는학기부터공장일을병행하면서공부를열심히할것입니다.월수입은약190만원가량인데그중에고정으로지출되는금액이약120정도되고나머지70만원으로틈이나는대로원금과이자를상환해가겠습니다.만일경매가성사되면저는고시원을하나마련해고시학원을등록하고학원을다니면서사법고시를준비해나갈것이며토익자격증도마련하기위해영어공부도열심히해볼생각입니다.절대거짓이아닌진솔한마음으로작성하는것입니다.이미,밖에서추위에벌벌떨면서심지어돈천원을구걸해붕어빵한개를사먹어본적도있는경험이있기때문에두번다시나락에빠지지않고열심히생활할것을여러분앞에서맹세하겠습니다</t>
  </si>
  <si>
    <t>부모님께아들노릇한번이라도해보고싶습니다.</t>
  </si>
  <si>
    <t>부친을일찍이여의고결혼후현재모친과분가해서살고있습니다.얼마전저의철없는행동으로인해사금융까지쓰다가지금은주위의도움으로인해개인회생이나파산신고없이대출금을갚고신용을회복중인단계에있습니다.얼마전60세의연세로인해모친께서다니시던직장마저잃으셨고,지금은실업급여만간간히받아서생활중이신데,업친데덥친격으로살고계시는전세금도올려달라고하니마땅히가실곳도없고,실업급여도곧기간이만기라서생활비조차구하기가어려운실정입니다.12월달에동사무소에공공근로를신청해놓으신상태시고,제가직장때문에아내와아들과같이살고있고,어머님을당장에모시고살기힘들기때문에어찌해야할바를모르겠습니다.돈을드린다고효도는아니겠지만,200만원을마련해서전세금이라도마련할수있게어머님을조금이라도도와줄수있도록소중한투자자님들의도움의손길을기다립니다.</t>
  </si>
  <si>
    <t>대출금-신혼부부전세자금대출우리은행에서1300만원을대출받아서대한주택공사에납입되어있는상태이고이자4%에월52000원정도가매달1일날짜로이체되고있습니다.아내와아들저세식구보험이약50만원정도들어가고있고,그외통신료전기세관리비월세약30만원정도지출되고있으며,한달에제가받는용돈30만원정도와애기어린이집에교육비등빼고나면나머지50만원정도생활비로지출되고있습니다.그외모자라는부분은처가집에서애기용품이나쌀등지원해주시고계십니다.월수입국민연금및고용보험소득세를제외한180~200만원정도이고보너스600%에매달짝수달로해서기본급140만원정도+로받고있습니다.회사는현재코스닥에등록되어있는티피씨글로벌이고,주식도많이올라있는상태입니다.그리고회사에근무한지8년정도되었으며,현장사무직으로써조장직책을달고있습니다.상환계획은매달17일월급이라월급날이후인20일결제하겠고,단한번의연체도없었으며,거래가성사된후에도연체가없는깨끗한거래를하겠습니다.단한번이라도연체시에는기한이익상실까지감수하겠습니다.그만큼믿어주시면감사하겠습니다.</t>
  </si>
  <si>
    <t>안녕하세요.투자자님들현재경북포항에서철강회사에10년8개월째열심히근무하고있는37살직장인입니다.제실수로개인회생신청하여20개월째170만원씩변재하다보니가족및내주변에무슨일이생기면도와줄여유자금및생활안전자금이없어속으로마음고생하고있습니다..그래서투자자님들게도움을청합니다..개인회생으로인한여유자금및생활안전자금이필요하여신청하게되었습니다.</t>
  </si>
  <si>
    <t>안정적인고시원운영중입니다.사업초기자금도와주세요</t>
  </si>
  <si>
    <t>2011년2월에창업하여안정적으로고시원을운영중입니다.지금까지벌었던돈으로공사대금을다납부하였으며정말열심히운영하고있습니다.특히대학가중심가에있어서운영에는문제가없습니다.제가갑자기대출을신청하게된이유는다음과같습니다.-이번여름에발생한갑작스런폭우로인해약간의피해가있었습니다.이때건물주와협의하에공사를진행하였는데이때공사비를제가부담하였습니다.하지만사업초기라초반순이익을공사비로납부하고정말돈이없었기때문에친구들의도움을받았습니다.-공사후건물주에게공사비를청구하였더니현금이없다며6개월동안월세를내지말라고하시더군요.참약자라서어떻게할수가없었습니다.-하지만문제는저에게돈을빌려준친구와의약속시간이거의다되어가는데지금입주한(선불형고시원)친구들의돈까지공사비로사용하였기에당장갚을수가없습니다.-약속은소중하다고생각합니다.특히친구도아파트관련해서약속한날짜에꼭돈을보내야합니다.-정말안정적인사업자로서많은도움부탁드립니다.</t>
  </si>
  <si>
    <t>1.한달평균총수입30만원(선불)*40(방갯수)=1200만원-200만원(최악의공실시)=1000만원(참고로80%이상의수입이현금입니다.)2.한달평균총지출230만원(임대료)+100만원(전기세)+50만원(전기세)+50만원(기타)=430만원:한달평균순이익=570만원3.개인지출내역(1)소상공인지원대출=3000만원(2년거치4년상환):2013년5월까지거치로현재17만원정도의이자납부(2)카드론=1000만원(초기사업시작할때자본이모잘라서이용함,월50)(3)자동차할부=1000만원(월50만원납부):한달평균120만원을현재납부중지속적으로납부하는데문제가없다고생각합니다.사업을준비할때2등급이었던신용이7등급이하로떨어지더군요정말항상2등급안이었는데여유자금없이사업을시작했더니의지할수있는건카드밖에없었습니다.이곳을통해서안정적인자금을확보하고이자금을통해안정적인영업을하고싶습니다.많은도움부탁드립니다.</t>
  </si>
  <si>
    <t>급하게돈이필요해서대출신청합니다</t>
  </si>
  <si>
    <t>급하게돈이필요하여대출신청을합니다</t>
  </si>
  <si>
    <t>현제예가람저축은행498만원그리고자동차할부1800만원입니다제가3개월일한월급을받지못했습니다현제다른곳에서일을하고있습니다일한지는5일정도되었구요월급은대략230만원정도될거같습니다건축업일용직근무자이구요매달1일에연체없이상환할자신있습니다</t>
  </si>
  <si>
    <t>다시한번머니옥션도움을받고싶습니다.</t>
  </si>
  <si>
    <t>10.11월달에집안행사가너무많아생활자금이턱없이부족해져버렷습니다ㅜㅜ</t>
  </si>
  <si>
    <t>일단머니옥션에서350...100두번빌려썼습니다100은단기6개월해서갚았고350은100남았을때조기상환했습니다연체10일이하한번인가있는걸로압니다.일단기대출은우리은행1550농협550대부업500정도있습니다우리은행이38+17매월나갑니다17은내년2월5일부로끝나구요농협은18대부업17이렇게매달나가고있습니다휴대폰요금6만보험비20만노후연금20만이렇게총140정도들어가고있습니다매달받는돈은기본급이200입니다야간특근어느정도하면250정도꾸준히나옵니다퇴직금과조그마한보너스도있습니다저이회사다닌지6년이다되어갑니다.정말연체없이거래합니다^^총빛4400까지있었습니다머니옥션과캠코에도움으로작년부터매달100정도원금상환하니아직도많이남긴남았지만예전에비해현저히줄어들었습니다.4400있을때도연체한번없이깨끗이돈갚았습니다.현재신용등급도6등급입니다물론현재2금융권에서대출이가능합니다허나대출하면등급이하향되기에부득이하게머니옥션을이용하게되었습니다.연체없이깨끗한거래합니다믿어주시고투자해주세요^^</t>
  </si>
  <si>
    <t>고금리일수에서탈피할려고합니다.</t>
  </si>
  <si>
    <t>매일28만원씩5달째한번도밀리지않고일수를찍고있는개인사업자입니다.이자는수수료를제외하고도이자만60일이용시20%이며한달10%로의이자가붙습니다.1년이면120%입니다.물론제가불법적인일수를이용한것이잘못된거죠!통장내역서를보시면아시겠지만휴일을제외하고한번도밀린것없습니다.여기일수대출업체에서는완전좋아합니다.그러나이제이런고금리일수에서벗어나서현재급성장중인의류쇼핑몰에집중투자하고자일수대출를갚고정상적으로책임있게자금을이용하고갚아나가고싶습니다.</t>
  </si>
  <si>
    <t>현재개인사업자로사업개시기간은1년7개월정도됩니다.여성의류쇼핑몰과녹음기,캠코더등전자장비쇼핑몰을운영중입니다.2개의쇼핑몰모두네이버에서바로가기와체크아웃이생성될정도로공신력있는업체이며그중에특히여성의류쇼핑몰은급성장중입니다.매일28만원씩상환하는일수를한달로계산해보면840만원입니다.5달동안한번도밀리지않고갚아낸금액입니다.그만큼PG(효성올더게이트)사를통해서매일입금되는금액이있습니다.그러나이제좀더탄탄한사업을위해서고금리일수를정리하고머니옥션의좋은시스템을이용해서매달약150만원의상환금액을제외한나머지를재투자(의류쇼핑몰광고비)또는적금을하고싶습니다.저를믿어주시는분들께결코피해가가지않도록대출이성사될시저희경리에게따로지시하여하루5만원씩무조건다른통장에이체하도록지시해서매달갚아나가도록하겠습니다.</t>
  </si>
  <si>
    <t>열심히상환하겠습니다.도움부탁드립니다</t>
  </si>
  <si>
    <t>안녕하세요!저는현재인테리어디자인개인사업을하고있습니다.대출목적은부모님께기대지않고조금모은돈으로사업을시작하다가컴퓨터나사무용품등물건구입이부족해서저축은행권에대출을받았습니다.신용등급이올크레딧4등급.크레딧뱅크와마이크레딧은5등급이였는데대출을받더니8등급으로내려가버렸습니다.신용조회도여러군데서하지않았는데저축은행권받은뒤로많이내려가버렸어요.지금껏단한번도연체도없었습니다.연체가없어서인지저축은행권에서대출을해준다고연락이오지만지금신용등급이전보다는1등급올라서이제받기가겁이나네요저축은행조회후로신용등급이많이내려가서일단hk저축은행권은상환하려고합니다.나머지는부가세내고인터넷으로소품(액자.led.시계.표찰)판매할려고합니다.열심히부지런히해서사업에성공하고싶습니다.글읽어주셔서감사합니다.도움부탁드립니다.열심히꼭상환하겠습니다</t>
  </si>
  <si>
    <t>*상환계획입니다1.한달제수입은350정도됩니다.여기서1)hk저축은행-300만원대출(매월10일18만원원금+이자상환합니다.)2)스타상호저축은행-300만원대출(매월23일10만원원금+이자상환합니다)그런데스타상호저축은행은원금을조금씩갚게되는것같습니다.3)산와머니-300만원대출(매월8일원금+이자15만원상환합니다.)4)유아이-200만원대출(매월66000원이자만상환합니다.)매월49만원정도이자상환합니다.여기서4번)유아이는지인에게빌려준돈이라지인이매달이자를내고있습니다.제가매달내는이자를갚아나가는돈은43만원입니다.*핸드폰요금.인터넷요금-20만원*식대비.생활비-30만원정도*국민연금-10만원매월제앞으로105만원정도나가는듯합니다.대출을받으면hk저축은행은상환할려고합니다.*hk저축은행을상환하면한달에내는이자-스타10만원-산와머니15만원-핸드폰.인터넷요금20만원-생활비.식대30만원-연금10만원85만원정도매월나가는데머니옥션40만원까지125만원정도면제수입에서충분히갚아나갈수있습니다.인터넷으로소품까지사업을진행중이여서12월말경부터는수입이좀더늘어날것같습니다.</t>
  </si>
  <si>
    <t>투자하시는모든고마운투자자분들에게절때믿음으로상환하겠습니다.</t>
  </si>
  <si>
    <t>안녕하세요평생대출도모르고살줄알았는데이렇게대출을하게되네요..학교졸업후취업전에더많은자격증은원했고취업에플러스요점이된다고믿어저축은행에서500만원대출을받고연체없이잘상환하고있는데또돈이필요해졌습니다.집안일과제가근무시간중오전에시간이많이남는데(근무특성상오전11시30분출근오후밤늦게)까지근무하는거라더많은희망과더밝은미래를위해공부좀더하고싶어서이렇게자금을신청하게되었습니다.</t>
  </si>
  <si>
    <t>저축은행500만원대출이있으며사금융없습니다..저는마리스꼬사당점에중식조리부에서근무하고있습니다.현재는근무기간이길지않아간부가아닌관계로매월180만원을받고있습니다.제가지출하는금액은저축은행이자:매월16만원통신비:매월10만원교통비:매월8만원교재비&amp;스터디:매월10만원저는호텔조리학과를졸업하고일식중식자격증을소지한요리사입니다.더널버고더높은곳을가기위해이제날개를펴고있습니다.그날개에힘을실어주실투자자여러분들을기다립니다감사합니다.</t>
  </si>
  <si>
    <t>머니옥션에한번더따듯한손길을기다립니다</t>
  </si>
  <si>
    <t>생활자금부족으로대출을신청하게되었읍니다갑작스런친구에부도로돈을받지못하여생활자금이없어대출신청을하게되었습니다대출금중150만원은지인에게빌린돈을갚기위해서고나머지150만원은긴급생활자금으로사용하려고대출신청을하였습니다글솜씨가없어대출목적만간단하게적었습니다</t>
  </si>
  <si>
    <t>기존대출내역-신한은행4000만원연금리6.5%월상환금19만원입니다이대출건은퇴직금담보대출로제가만6년7계월째근무를하고있어서만11년차가되면퇴직금으로다갚을수있는대출건입니다원금상환은퇴직할때까지앞으로20년이상안해도되는대출건입니다-바로크레디트외1개대출금액900만원현제1년5계월째원금과이자를내구있구요11회남았습니다월상환금합54만원씩내고있습니다-현대카드론금액500만원월상환금24만원남은횟수8회남았습니다-보험대출500만원현제월7만씩이자만내구있습니다고정지출내역1.신한은행대출18만원2.바로크레디트외1개54만원3.현대카드론24만원4.헨드폰요금12~14만원5.보험료및이자22만원6.교통비및식대0원(회사앞에살아서지출금이없습니다)((((총지출금액132만원))수입내역연봉작년기준으로3600이구요올해승급해서내년4000이상입니다세금600만원정도빼고실수령액3400정도입니다월급평균270입니다12월내년1월2월달은보너스에성과급설보너스해서월평균340이상3계월연속받습니다총지출금액132만원을뺀나머지140만원정도에서이번대출30만원씩을1년동안갚을계획입니다..물론솔직히말씀드려서빠른시간내에중도상환도계획하고있습니다여러분들에따듯한손길을기다립니다</t>
  </si>
  <si>
    <t>맞벌이로직장생활을하다사업(운수업)을시작하게되면서여유자금부족으로인하여현금써비스및잦은대출을이용하다보니신용등급이하락하게되어현금써비스로쓰는부분을정리하고자이곳을방문하였습니다.</t>
  </si>
  <si>
    <t>타사대출로는은행2곳379만원=월상환금액16만원,카드론대출3곳437만원=월상환액43만원저축은행1곳188만원=월상환액12만원사금융2곳750만원=월상환액31만원이며카드현금써비스가318만원입니다.저희가정의주수입원은남편이운수화물을운영하여1달수입이시작해서몇달은수금이회사별로지급기일의차이로조금힘들었지만지금은이미깔려진상태에서소급수금이되기때문에안정권에들어통상적으로300만원정도되며,제가프리랜서일을함으로해서월200만원정도의수입되어합산500만원정도들어옵니다.지출은대출금상환에110만원정도들어가고기본생활비가180만원정도들어가며,학비가40만원정도지출되며,가족보험료로60만원들어갑니다.이곳에서좋은성과가있어대출이이루어진다면우선현금써비스를상환할것이며그렇게된다면월지출금액이훨씬줄어들게되며자금또한여유로워지므로우선적으로사금융을조금씩정리해나갈계획입니다.</t>
  </si>
  <si>
    <t>성실하게상환약속드리겠습니다.</t>
  </si>
  <si>
    <t>집안형편이넉넉치못하여결혼자금으로아는분께돈을빌렸습니다.달달이갚아나가는중인데아는분께서한번에갚아달라는요청에의해이렇게대출신청을합니다.</t>
  </si>
  <si>
    <t>33세전기선박회사직장인입니다.8년정도일하던곳에서더좋은조건으로2011년9월1일부로회사를옮겨직장생활을열심히하고있습니다.월급은280만원수령하고있습니다.지출금액은전세자금대출월13만원국민카드론23만원4금융권(웰컴,산와)54만원핸드폰요금/인터넷10만원용돈및교통비35만원기타생활비및잡비(전기세가스비관리비등등)40만원한달에약100만원정도가량여유가생기며와이프도일을시작한지2주정도되었습니다.조금더여유가생길꺼같습니다.결혼전아무것도모르고대출을막받아쓰고대출금갚기에허덕였습니다.정말너무나도후회를하고저축하나못하고결혼을하게되었습니다.결혼후에도결혼전대출금갚느라고저축도제대로못한상태이며와이프한테도너무나미안한마음뿐입니다.결혼자금으로아는지인분께서선뜻빌려주신고마우신분한테제가하루빨리라도갚고싶은마음뿐입니다.연말보나스나상여금이나오는대로조기상환약속드리며성실히상환하겠습니다.</t>
  </si>
  <si>
    <t>한번의상환완료와한건의진행을연체없이상환하였습니다.한번더부탁드립니다.</t>
  </si>
  <si>
    <t>그동안의많은도움을머니옥션을통해서받고잇습니다.항상감사드립니다.이번에도한번더도움을받고자합니다.이번돈은학원운영자금으로쓸려고합니다.</t>
  </si>
  <si>
    <t>한달에700만원이상꾸준히들어오고있습니다.순수익은500이상은나옵니다.생활비와보험료에250그리고기타잡비로100잡아놓아도상환에는무리가안됩니다.그리고대출500은주식담보대출로한달이자가3만원입니다.^^많은입찰부탁드립니다.</t>
  </si>
  <si>
    <t>시어머니병원비로인해서입니다.</t>
  </si>
  <si>
    <t>시어머니갑자기병환으로급하게현금이필요합니다.그래서대출을신청합니다.</t>
  </si>
  <si>
    <t>신랑이월이백만원정도의급여를받고있습니다.대출이되면매월정산하는데는문제가없습니다.</t>
  </si>
  <si>
    <t>투자자님들께제진심들이전달되지가않았나봅니다ㅠㅠ</t>
  </si>
  <si>
    <t>우선저는농업법인에서유통업무를담당하고있습니다..입사한지는2년정도되었습니다...오전7시에출근하여2시쯤이면마무리가됩니다..주5일근무이며금요일같은경우는12경에일이끝납니다..저는원래컴퓨터장사를8년정도했었습니다..좋았을때도있었지만힘든적이더많았던것같습니다..노트북수리경력은약2년정도이며지금하고자하는일은게임기수리쪽입니다...(흔히들말하는엑박.플스등등)가격대가비싼게임기쪽입니다..현재수리에필요한모든장비는다구입을하였습니다..300만원경매결과유찰이되었네여..ㅠㅠ이유는제가투자자님들에게믿음이보여지지가않았나봅니다..글로써는재주가없기에성실상환만약속드리는글을올렸습니다..200만원으로도충분히할수있다는계산하에다시한번도전해봅니다!!대출자가아닌저도저같은분에게분명많은돈은아니지만비록꽁짜는아니지만희망이되어드리고픈맘입니다..투자자님들에소중한돈!!성실상환약속드립니다..혹시이사업이안될지언정투자자님들에소중한돈은가지고있는모든걸팔아서라도약속지키겠습니다..다시금저에게희망을주세여간곡히부탁드립니다...</t>
  </si>
  <si>
    <t>대출건원더풀5회남았습니다..16만2천원나머지는집담보대출받은건데금액이쫌큽니다..8천7백만원연5.5%입니다..약한달에41만원씩내고있습니다..이위에두가지말고는대출없습니다...상환계획은제가지금월급이총수령액이220만원이며맞벌이입니다..생활비쪽으로나가는돈이외에지금원금상환금은충분히마출수잇습니다..그리고지금하고자하는일에서도충분한상환능력의돈이들어올것입니다.상환계획은머다른거없고무조건상환하자입니다..성령돈이없으면나가서구걸이라도해서상환하겠습니다...투자자님들에소중한돈절대헛되이쓰지않을것이며절대절대실수하지않겠습니다..글재주가너무없습니다..글로서제맘이표현이되지가않습니다....ㅠ</t>
  </si>
  <si>
    <t>여러분의소중한도움이필요합니다.</t>
  </si>
  <si>
    <t>작년까지만해두저도소액투자자로서머니옥션을알게되었습니다.머니옥션과의인연이이렇게이어질줄은몰랐습니다.여러분한분한분의도움이필요해서이렇게신청하게되었습니다.대출목적은월세보증금마련하기위해서입니다.현재광주누나아파트에누나가족과같이살고있구요.회사근처원룸을얻기위해현재모아논돈을포함해서저렴한원룸을얻어독립하기위해서입니다.</t>
  </si>
  <si>
    <t>현재부채는작년햇살론600학자금150이고요.햇살론은매원20만원씩상환중이며총800에서1년가량납부하여현재600정도남아있고성실히납부중입니다.저는물류회사사무원으로근무중이며총9개월째재직중이며월급은140만원이고(100만원통장,40만원현금수령)4대보험가입되어있구요,140만원에서상환중인20만원빼고그외핸드폰비8만원보험15만원교통비5만원기타비10만원총합계58만원정도빼면나머지상환능력이충분히가능하다고생각합니다.성실히납부하겠습니다.연체는물론성실납부로보답드리겠습니다.</t>
  </si>
  <si>
    <t>가게운영자금도와주십시오.</t>
  </si>
  <si>
    <t>주말부부로어린아이둘을키우며의류매장과택배지입사업자를하고있습니다.지난번택배사업자준비하며차량구매등으로이래저래지출을많이하고,저번달직원이갑자기그만두면서아이들을저녁에돌봐줄사람이없기때문에저녁장사를거진하지못하게되면서압박이심해졌습니다.물론지금은오후파트타임직원을구했습니다.겨울철물건값이워낙에단가들이있어서신상입고를제대로못하고있습니다.도와주십시오.</t>
  </si>
  <si>
    <t>농협집담보대출9천만원/현대캐피탈차구매할부2대2100만원/롯데캐피탈880만원/시티은행900만원/hk저축은행660만원가게매출은지하상가특성상현금매출이많고요.체크카드는이체시키고일부신용카드매출포함해서월1200만원에서1300만원사이입니다.그리고매달택배사에서250~300백만원정도들어오는데저번달에는사정상많이못해서180정도들어왔네요.임대료120만관리비25만파트타임알바월급70만생활비100만공과금.의료보험등60만무슨일이있어도연체없이잘갚을것을약속드립니다.꼭도와주세요.</t>
  </si>
  <si>
    <t>1.대출을하게된계기:20대초반에돈을벌고싶은마음에다단계에들어가서처음500이라는빚을지게되었습니다.부모님께들켜서욕몇마디듣고갚아주셨습니다.돈에대한개념이정말너무없던터라술값에택시비가정말월급그이상을쓰게되었습니다.빚을지고카드돌려막기를하다가카드깡을하고..그러다45%이자를물게되다보니결국빚은산더미처럼늘었고매달이자에는허덕이는데갚지는못하고..악순환이되었습니다.그러다머니옥션을알게되었고3개월전작성을했는데,무식한저로서는7일안에꼭보내야하는건지몰랐습니다.정신을못차렸던거죠ㅠㅠ그러다제무지함과게으름에한번더반성하고고금리채무중1개는바꿔드림론으로대체하였습니다.두개모두환승할수있었음좋았을텐데제월급으로는한곳밖에환승이안되더라구요..조금숨통은틔였지만,근본적인대책은되지않는것같습니다.한꺼번에싹털어버리고월급받아서갚아나가고싶습니다.이자만이아닌원리금균등으로...정말열심히갚아나갈수있습니다..도와주세요ㅠㅠ이나이에정말쪽팔리지만부탁드립니다.ㅠㅠ2.대출금의사용용도러시앤캐시700만원환승리드코프300만원환승카드값일부</t>
  </si>
  <si>
    <t>1.다른대출건이있는경우-우리은행-700만원(연2%)-24만원씩1달상환(균등상환)-러시앤캐시-700만원(연45%)-이자만28만원씩오랜시간ㅜㅜ-리드코프-300만원(연38%)-이자만10만원씩납부.2.공통-주수입원:①(주)에듀박스파견직컴퓨터강사로현재초등학교근무-기본150만원+추가수당(3개월마다30~150)②컴퓨터과외비매달20~30만원현금수납③식대급식비5만원미만,핸드폰사용료10만원카드결제,나머지는유흥비..ㅠㅠ⑤기본적인고정적인수입인150만원중우리은행대출(원리금균등)상환비용24만원과대출해주신다면납부하게될70만원.약100만원가량을대출상환비용으로하고나머지는가능하다면저축이란것을해볼작정입니다.</t>
  </si>
  <si>
    <t>고려대학자금과병원비가필요합니다.연체는절대하지않습니다.도와주십시오</t>
  </si>
  <si>
    <t>안녕하세요.고려대학교학부,석사졸업한사람입니다.현재연구원으로재직중에있습니다.이렇게대출을신청하게된계기는학자금과병원비가필요해서입니다.당장연구에필요한고서적등을구입해야하며업친데덥친격으로가족의병원입원비까지마련해야하는상황을맞이하게되었습니다.매월소득은있지만공부하는사람의형편상목돈마련하기가여의치않아서이렇게신청하게되었습니다.</t>
  </si>
  <si>
    <t>현재기대출건은씨티캐피탈쪽에500만원이있으며작년1월에대출받았고,산와머니300만원은2010년8월에대출했습니다.매월씨티캐피탈21만원과산와머니15만원씩상환하고있는데단한차례도연체된적이없습니다.수입은연구원으로재직하면서90만원을받고있고,그외의부수입으로과외100만원씩받고있습니다.매월고정지출내역은씨티캐피탈상환금21만원,산와머니상환금15만원,휴대폰비10만원인터넷비3만원입니다.유흥을즐기는것도아니고,공부가좋아서오로지공부만하면서살고있는데나이를한살한살먹어감에따라목돈을마련해야할상황이오는걸겪으며공부만하며살기에는힘들다라고느끼고있습니다.그래서연구원으로일도하고있고,일주일에3일씩과외도하고있습니다.부디힘이되어주셨으면좋겠습니다.대출을할수있게도와주신다면단한차례도연체하지않고납부하겠습니다.감사합니다.</t>
  </si>
  <si>
    <t>전세자금사용</t>
  </si>
  <si>
    <t>빌라전세2,500만원에살고있으나이번에주인이500만원올려달라고해서저축은행쪽으로알아봤으나기존대출로인해대출이안된다고합니다.기존대출건들한번도연체없이성실히납부하고있습니다.부탁드립니다.</t>
  </si>
  <si>
    <t>현재우리은행1,300만원정도(월43만원납부)프라임500만원(월17만원납부)hk저축은행490만원(월40만원납부)현대스위스640만원(월33만원납부)미래저축390만원(월15만원납부)됩니다.직장은방송,인터넷설치업체이고2005년10월입사했고월급여는250~300정도됩니다.월지출액은은행이자외고정50만원정도됩니다.대출이되면성실히납부할것을약속드립니다.감사합니다</t>
  </si>
  <si>
    <t>고금리저축은행건상환할려고합니다.</t>
  </si>
  <si>
    <t>1.현대스위스저축은행과미래저축은행대출한이유?현대스위스와미래저축은행에서대출받은거는어머니심장병때문에병원비를급하게마련하면서대출받게되었습니다.2.대출목적두군데저축은행38,39%고금리채무라서8-9%라도저금리로갈아타고올해4월에퇴직금정산을받으면4년정산금액이900-1000만원정도나오면여기서받은금액도모두상환할려고합니다.</t>
  </si>
  <si>
    <t>1.월수입액:25일날230만원입금2.추가수당:월3회로나누어서수당으로60-70만원월급통장으로입금됨3.주말에아르바이트를통해서현금:30만원정도벌고있음.대출이자및원금지출액1.국민은행상환금액및이자:395,0002.농협상환금액및이자:370,0003.한성상호저축은행:81,0004.현대스위스와미래저축은행310,0005.총지급금액:1,156,000생활비및각종비용1.생활비:30(평균적인금액)2.관리비:8만원3.식비:30만원4.교통비:20만원5.기타비용:핸드폰은회사에서돈내주는상태라서무료,집은오피스텔전세로관리비만들고있음.현재금융비용및각종비용으로2,036,000으로지출하고80-90만원여유자금으로대출원금상환중.아르바이트는변동이많아서비상금으로갖고있는상태임.입사한지4년차라서금융회사라는특성으로3월말에퇴직금정산을하게되면900-1000만원정도실수령액이예상되어4월말에머니옥션대출및다른대출상환예정입니다.상환하는데는별문제가없을것같습니다.</t>
  </si>
  <si>
    <t>가계생활비</t>
  </si>
  <si>
    <t>홀어머님을모시고살다보니하고싶던일들을너무많이놓이고살다.우연찮게기회가생기게되어서새로이무언가시작하려고합니다.하지만시작을하고어느정도자리를잡기위해서는일에드는돈도있고개인적으로지출이많아지게되다보니자리잡는동안은생활비로집에어머님께드리고일을해보고자이렇게신청하게되었습니다.지인께서이런것이있으니그리고한번알아보라고하였으나대출이란걸받아본적이한번도없다보니몇달간의고민끝에이렇게신청하게되었습니다</t>
  </si>
  <si>
    <t>현재대출이력단한번도없습니다월급여(기본급)팀장-150만원(근속2년)인센티브제-최소30~100(다달이차이가있다보니평균급여는180으로책정하였습니다)세금및요금-40만원가계생활비-50만원개인용돈-30만원상환비-35만원나머지차액의경우중도상환자리잡히는동안쓰게될여유자금과빠른시일내중도상환계획인지라중도상환여유자금입니다</t>
  </si>
  <si>
    <t>높은금리에서벗어나게도와주세요..</t>
  </si>
  <si>
    <t>안녕하세요저는27살딸아이를키우는가장입니다.직업은보험설계사일을하고있습니다.어린나이에결혼을해서사정이좋지가않아월세를살고있는데4월에이사를하게되어서러시앤캐시에서200만원을45%이자에대출을받았습니다.고금리이자를갚아가면서사용하기가너무아깝더라고요그래서머니옥션이란곳을알고이렇게도움을요청해봅니다.</t>
  </si>
  <si>
    <t>러시앤캐시에대출이200만원45%이자로매월13만원씩상환을하고있습니다.지금은인스메이드(주)란보험대리점회사에서설계사일을하고있고요.월급여는평균230만원정도됩니다.지출은생활비로매월집에100만원씩을주고있습니다.연체없이성실히잘상환할수있고요상환일은매월1일로맞춰주시면늦지않고잘할수있으니믿고도와주십시요.부탁드립니다.</t>
  </si>
  <si>
    <t>갑자기긴급자금이필요하기때문입니다잘부탁드립니다</t>
  </si>
  <si>
    <t>월550~600정도수입됨월상환금70만원정도이며추가대출시상환충분히가능합니다</t>
  </si>
  <si>
    <t>31세되는직장인입니다.300만원정도가급하게필요한데대출가능한곳이없어서머니옥션환승으로저축은행대출받은거상환하고신용관리잘해서은행권대출받고싶습니다.(저축은행두군데(820정도)사용하다가오늘한군데완납했습니다.)</t>
  </si>
  <si>
    <t>월급여기본225만원통장수령특별수당월40만원현금수령하고있습니다.저축은행17만원(이자만-5년)씩납입하고있습니다.머니옥션환승을하면월27만원씩2년납입하면됩니다.저믿고도와주세요!!!</t>
  </si>
  <si>
    <t>열심히해보겠습니다.</t>
  </si>
  <si>
    <t>지난3년동안너무힘들게살았습니다.신용카드의무분별한사용으로인하여정말후회와후회속에3년을살았습니다.약8천만원에달하던제1,2금융권/사금융권채무를해결하느라부모님께...그리고저를믿어주었던주위사람들에게실망만안겨드리고...회사가끝나면야간에카페서빙아르바이트부터,대리운전,택배상하차아르바이트까지안해본게없네요...겨우겨우지난10월국민은행근로자희망대출을제외한모든금융/사금융권을변제완료하였으나,아직친한친구에게빌렸던500만원은남아있게되었네요..제채무를변제하면서그친구에게제사정을모두솔직하게털어놓고...제사정에여유가생기면갚겠노라약속을했고...애초에800만원을빌렸던채무중11월/12월/1월세달동안한달에100만원씩변제를해왔습니다.하지만그친구가2월달에목돈이필요하다고하는데아직제게는말을안하네요~그사정을제가알고나서부터는제스스로너무미안해서자리를피하게되고요...다시제2금융권에대출을신청하기엔,앞으로신용등급을올려보고자하는제의도와이자율을비교하여보니,차라리투자자님들의힘을빌려보는것이더낫다는판단을하게되었습니다.부디이를해소하여그친구에게빚진제마음의빚그리고물질적인빚500만원을풀어보고자이렇게투자자여러분께글을남깁니다.</t>
  </si>
  <si>
    <t>현재국민은행근로자희망대출1건(월17만원)만남아있는상태로1달제생활비약30만원,그리고3월부터다시시작할주택청약저축20만원,투자자님들께납부해야할금융비용30만원외에는모두저축을하려합니다.저축금액을줄여서납부기한을더짧게할수도있겠지만,제경험상무리하지않고남은금액을저축을하여조기에일시상환을하는것이낫다고판단했습니다.</t>
  </si>
  <si>
    <t>매월상환을하도록하겠습니다~</t>
  </si>
  <si>
    <t>자체제작해서판매하는브랜드입니다2월판매상품제작용도입니다.</t>
  </si>
  <si>
    <t>두타에서판매하고있어서월매출에대비해서월200은충분히상환할수있는능력이됩니다월200만원씩상환하도록하겠습니다</t>
  </si>
  <si>
    <t>연체없이잘상환합니다</t>
  </si>
  <si>
    <t>안녕하세요대출을받아서사업운영자금으로사용을희망합니다.할부차를완납하면서사업운영자금에약간차질이생겼습니다.(우리파이낸셜1100만원남은거일시납하고상환하면서사업자금융통의문제점이생겼습니다)</t>
  </si>
  <si>
    <t>월수입은580만원정도입니다.매월나가는돈은신한은행23만농협11만리드코프18만러시10만신라9만국민연금9만보험료5만사업장월임대료28만모든대출연체한번없이잘갚고있고요핸드폰도연체없고요사업장임대료또한연체없구요머니옥션에서또한가능하다면연체없이잘상환하겠습니다우리파이낸셜차량할부금을일시완납하는바람에사업운영자금에서문제가생겨서도움을청하고요..이자납입과원금상환은문제없이잘갚을수있습니다</t>
  </si>
  <si>
    <t>긴급자금(친정행사)</t>
  </si>
  <si>
    <t>친정에행사가있어긴급자금이필요하게되었습니다</t>
  </si>
  <si>
    <t>대출하나도없으며급여270정도는꾸준히받고있습니다배우자는대기업에근무중이며연봉5000정도됩니다상환충분하니부탁드리겠습니다</t>
  </si>
  <si>
    <t>생활여유자금목적</t>
  </si>
  <si>
    <t>생활여유자금확보얼마안남은사금융정리목적</t>
  </si>
  <si>
    <t>금융사대출금액이자이자납입액현대캐피탈300만원모름15만원(원금같이상환)러시앤캐쉬180만원38%10만원산와머니300만원38%9만5천원(원금같이상환중)웰컴200만원38%8만원(원금같이상환중)리드코프300만원38%9만5천원(원금같이상환중,1년상환)월급여:200만원(2달에한번상여금같이나옴)연봉:2400~2500만원이자50만원정도+생활자금50만원=한달총지출액100만원정도</t>
  </si>
  <si>
    <t>재대출입니다.꼭도와주세요</t>
  </si>
  <si>
    <t>좋은투자가있는데와이프가반대하고은행권에서대출받으면와이프가알게되어여기를이용하게됐습니다(참고로와이프가은행에다닙니다)친구들과노후자금마련을위해공동으로투자하기로했고잘되서기이용한(1,500만원,8개월정도사용,1,500만원5개월)대출금2회도중도상환완납하였는데약간의시설투자자또필요하게되어부득이하게다시신청하게됐습니다</t>
  </si>
  <si>
    <t>-타대출내역:하나은행5,500만원(연이자5.9%)-주수입원:본인월급여450만원,집사람급여400만원-월고정지출내역:250만원-대출후상환금액:원금과이자를동시에상환할것이며불상환하는일은절대없을것을맹세합니다.많은참여부탁드립니다</t>
  </si>
  <si>
    <t>고금리대출을상환하고나머지금액은생활자금으로쓸예정입니다.1.웰컴350만원2.네오200만원3.바로500만원</t>
  </si>
  <si>
    <t>1.웰컴350만원2.네오200만원3.바로500만원</t>
  </si>
  <si>
    <t>생활자금및간병비</t>
  </si>
  <si>
    <t>제가대출받은곳은공교롭게도1년전쯤급한나머지중개업자를통해대출을받아사금융쪽에서받게되었습니다.그땐그방법밖에는없는줄알고착오가있었습니다.러시:180산와:180웰컴:100헬로우:180연체없이잘정리하고있구요.조만간환승론을통해저금리로바꿀생각입니다.한달에상환금액은이자포함60만원정도씩내고있는데큰부담없이잘상환하고있어요.이번에머니옥션을통해도움받고자하는금액은갑자기친정아버님이병환으로하시던일을못하시게되자얼마라도친정에도움을드리고자급하게신청하게됐어요..꼭도와주실거라믿구요.신뢰로보답하겠습니다..</t>
  </si>
  <si>
    <t>주수입원은제가프리렌서로뷰티매니져로활동하고있는데평균급여는200정도됩니다.200이훨씬넘기도하구요..월고정지출은대출금상환하는것말고는따로나가는지출은없구요.그래서상환하는데는큰무리가되지않습니다.열심히일하구성실히약속을지키도록하겠습니다.</t>
  </si>
  <si>
    <t>사업자금및생활자금으로대출신청합니다.</t>
  </si>
  <si>
    <t>간이사업자로전자상거래사업을하고있습니다.지금까지카페에위탁판매등으로사업을하고있어소득증빙이되진않지만국민연금을내고있는게있습니다.이번에홈페이지도만들고제대로해보고자마음먹고이렇게대출신청합니다.성실히잘갚아나가도록하겠습니다</t>
  </si>
  <si>
    <t>매월250~300이상월매출이나고있는상황이며사금융에리드코프500만원쓰고있는게있습니다.1년반정도됐으며한번도연체없이잘상황하고있습니다.투자를해주신다면매월꼬박꼬박성실히상환하도록하겠습니다.</t>
  </si>
  <si>
    <t>열심히살고싶습니다</t>
  </si>
  <si>
    <t>자동차담보대출로돈을&amp;#50043;는데이번말일까지찾아가지않으면차를팔고채무불이행으로남긴다고하더군요..차는계속운행되고있는듯합니다..그거&amp;#46468;문에가족과도거리가멀어지고있습니다..도와주세요</t>
  </si>
  <si>
    <t>급여매달말일200만이상받습니다금융건과사금융(원금이자균등상환)월76만나갑니다매달60만이상은입금가능합니다.연채1건도허용하지않고투자자님들이응원해주시는만큼열심히갚아가겠습니다..</t>
  </si>
  <si>
    <t>부탁드립니다.도와주세요</t>
  </si>
  <si>
    <t>제가대출을하게된이유는집안사정으로인해대출을받게되었습니다.어느정도갚아갈때쯤동생결혼과공부때문에또다시대출을받게되었습니다.솔직히많이속상했습니다.급하게받다보니금리가높은곳을받을수밖에없습니다.조금이나마등급도올리고높은금리에서빠져나오고싶습니다.연봉보다대출이오버됐지만...여태연체한번없었습니다.제발도와주세요.....부탁드리겠습니다.</t>
  </si>
  <si>
    <t>국민4,083,350원(이자원금-14%)우리2,905,000원(이자원금-9.55%)신협7,600,000원(이자/매달5만원씩납부-5%)한성5,000,000원(이자-9%)-마이너스통장알프스4,015,569(이자원금-39.8%)-제대출알프스2,174,521(이자원금-39.8%)-제대출알프스4,351,599(이자원금-39.8%)상환예정알프스2,174,521(이자원금-39.8%)-제대출알프스4,351,599(이자원금-39.8%)우선알프스론을상환할예정입니다.알프스론다갚고싶지만....겁이나서금액을더올릴수없었습니다.부탁드립니다.</t>
  </si>
  <si>
    <t>일부부채상환및생활보조금</t>
  </si>
  <si>
    <t>어렸을때모르고대부업체이용했던것을일부상환하고생활보조금으로사용하려합니다,머니옥션에서도현재내가정확히갚을수있는만큼만신청한것이며계속일을해오고있기에월균등상환후여유자금이생기면일시불로상환할계획입니다,</t>
  </si>
  <si>
    <t>대부업체월입금30만원자동차할부25만원학자금15만원나머지는각종보험료및생활비로쓰고있습니다,현재까지각종세금및대출금연체된적은한번도없으며대학졸업후계속일하고있으며현재는교육업에종사하고있습니다</t>
  </si>
  <si>
    <t>경혼자금비용</t>
  </si>
  <si>
    <t>결혼으로인하여결혼비용자금이부족으로인하여대출을받을려고합니다</t>
  </si>
  <si>
    <t>회사에서받는매달받는월급으로상환계획입니다</t>
  </si>
  <si>
    <t>현제대부업에서700만원정도를사용하고있습니다.조금이라도싼이자로전환을할라고도움을받을라고합니다.나머지300만원은현제부인이수술을하고병원에입원중이라고700만원은대부업에상환을하고300만원은부인병원비로쓸라고합니다,대부에현제까지연체를한적이한번도없습니다,도와주시면성실히상환을하겠습니다,</t>
  </si>
  <si>
    <t>현제10년제한직장에일을하고있습니다,연봉은2700만원정도입니다,세수를공제하고한달에220만원정도를월급여로수령하고있습니다,우리은행대출상환금10만원,화승상호.13만원산와머니16만원월컴16만원막내아들이지방대학교(순천)혼자자치를하면서학교를다니고있습니다,아들에게생활비로(월세포함)60만원보내고있습니다,대출은아들학비때문에대출을받았습니다,현제부인이심장판막수술을하고병원에입원을하고있습니다,도움을주시면정말성실히상환을하겠습니다,</t>
  </si>
  <si>
    <t>년세(사글세)비용마련을위해신청합니다.</t>
  </si>
  <si>
    <t>안녕하세요.아르바이트로일하던직장에서정직원으로일을시작하게되었습니다.다름이아니라,제가지금거주하는곳과직장거리가상당하여년세(사글세)로방을하나구하려고하는데목돈이있는형편이안되고,기대출도있어서금융권대출이어려워서이렇게머니옥션으로대출을신청하게되었습니다.저에게도움주시면은혜잊지않고상환을잘하겠습니다.</t>
  </si>
  <si>
    <t>현재저에게있는기대출은대영저축은행200만원리드코프250만원가량남아있습니다.월납부는대영저축은행월74,400원리드코프212,271원입니다.현재근무하는곳은샷시업체이구요.근무는11년12월중순부터일을하였구요.현재까지근무중입니다.두달은아르바이트라보니월급은현금으로수령하였습니다.70~80만원가량의돈은통장에CD기로입금하고이번달월급은사장님이름으로제통장에월급이입금되었습니다.현재월급은130만원이구요.3월중순부터는공사계약건이많아서야근을보름정도할거라고하시는데야근수당은하루4만원입니다.그리고특근수당도있구요.1일10만원입니다.그래서월급은130+입니다.수입월급130+월고정지출비용핸드폰8만원대출금29만원보험료9만원생활비20만원제가머니옥션에서대출을받게된다면고정지출외에여유금이70만원+인데요.300만원대출을받으면월상환액이167,738원이기에그렇게크게부담이가는액수는아니기에대출금상환에있어서는크게무리가가지는않는다고생각합니다.사글세방을얻으려고하는이유도월세가나가지않는다는장점이있기에이렇게대출을받으려고합니다.</t>
  </si>
  <si>
    <t>성실히최우선으로상환하겠습니다</t>
  </si>
  <si>
    <t>도와주신다면성실히상환하겠습니다.</t>
  </si>
  <si>
    <t>자격이될진모르지만지푸라기라도잡고자신청해봅니다.직장이직해서이제1개월정도되고요이직하는동안잠시공백기가생기는바람에이렇게부탁드려봅니다.웰컴론에150만원상환하고카드대금조금과생활자금에사용하려대출신청합니다.</t>
  </si>
  <si>
    <t>급여일은매달5일입니다.저의대출상태는..씨티캐피탈700만원중에매달30만원씩6개월납부하고있고요,웰컴론에150만원매달이자만5만원씩내고있습니다.이번에대출성사되면웰컴론을모두상환할계획이고요대출기록이남지않는다하여이렇게신청합니다.사금융은은행기록에남으니않좋은영향이많이있더라구요.신용회복할수있도록많은부탁드립니다.</t>
  </si>
  <si>
    <t>저축은행고금리대출을상환하려고합니다.신용이낮아서고금리로대출을받게되었는데,매달상환되는대출금이자조금이라도줄이고,(35%-&gt;30%)신용관리에도도움이될까해서신청해봅니다.</t>
  </si>
  <si>
    <t>현재HK저축은행남은대출금액이약400만원이며,대출성사시기대출상환하고비슷한수준의월상환액(27만원)으로상환해나갈계획입니다.</t>
  </si>
  <si>
    <t>지금현재휴대폰업종사자로근무중입니다.4월현재사장님의업장을제가인수하여운영할계획입니다.운영자금2천만원은일단준비되었으나약3천만원정도는청년창업지원대출을이용할계획입니다.하지만청년창업지원대출심사조건중현금서비스금액과횟수를본다고하여정리코자이렇게대출신청을하게되었습니다.</t>
  </si>
  <si>
    <t>기존햇살론6%대로800만원(투자금2천만원중일부)대출받아현재성실히갚고있으며,현대캐피탈쪽으로34%로고금리대출을받아상환하던중고금리로인해캠코를이용하여저금리로환승론대출을정리하고성실히납부중입니다.청년창업자금지원대출의경우창업3개월이후매출및개인신용도에따라지원금액이틀려지나기존대출자들의기준으로볼&amp;#46468;3,000만원대출이가능하리라생각합니다.대출심사승인되면8월달자금입금받고바로머니옥션자금상환토록할예정입니다.현재매장잘운영하고있으며,인수받아더욱키워나고싶은절실함을호소하며,성실히상환토록하겠습니다.</t>
  </si>
  <si>
    <t>믿어주세여열심히상환하도록하겠습니다</t>
  </si>
  <si>
    <t>안녕하십니까지금포항공대내포스플렉스라는스포츠센터에서수영교육부장을하고있습니다.집은부산이고포항에서근무를하고있습니다.지금생활자금이필요해서이렇게신청을합니다.지금까지누구보다열심히일을해왔는데부모님이편찮으시고여기서버는돈을부모님께보내드렸습니다.지금원룸을옮기게되면서이렇게신청을하게됐습니다.</t>
  </si>
  <si>
    <t>지금국민은행드림론300만원,sc제일은행새희망홀씨450만원,미래저축은행300만원을사용중입니다.그리고산와머니는지금현재60만원정도남았고위드캐피탈은15만원정도남았습니다.월80만원정도를이자하고원금을갚아나가고있습니다.믿고대출을해주신다면연체없이꼭갚아나가도록하겠습니다.</t>
  </si>
  <si>
    <t>아버지병원비와고금리상환</t>
  </si>
  <si>
    <t>아버지께서갑작스레입원하시게되어간병비에입원비가만만치않게나오네요병원비500만원정도에자동차할부금600을일시상환하여다달이나가는돈을줄이고자합니다</t>
  </si>
  <si>
    <t>우리파이낸셜자동차할부600만원남아있고연체없이상납중이며머니옥션에서대출받게되면일시상환하겠습니다.아버지병원비로급하게웰컴론서200만원대출했으며이것역시일시상환예정입니다.급여받는것에월64만원상환이면크게부담가지않고연체없이성심껏갚아나갈것같습니다.</t>
  </si>
  <si>
    <t>대출목적-현재사용중인고금리대출을대환하고싶습니다.</t>
  </si>
  <si>
    <t>1.기존대출내역-저축은행:1,080만원(HK,신라,스타,세종)-사금융:1,400만원(산와,원더풀웰컴)2.공통-주수입원:직장급여(건축설계사무소근무);근무기간4년3개월-주수입금액:월4,416,000원-지출내역:대출금상환월180만원-상환계획:24개월동안월125만원원금및이자분활상환</t>
  </si>
  <si>
    <t>급하게필요해서요성실히갚겠습니다.</t>
  </si>
  <si>
    <t>집에급하게보내줘야되야할일이있는데급학데나올데가없네요.멋도모르고중계통해서했다가과다조회되서금융권에서는대출받기가힘드네요4대보험도안되고소득증빙도계속현금수령하다8월부터통장으로받아서한달밖에안찍혀있어요.도와주세요.</t>
  </si>
  <si>
    <t>4군데서950받아져있구요.한달에40만원정도이자내고있어요갚을능력은충분히있으니깐빌려주시면열심히갚겠습니다.도와주세요너무급하네요...</t>
  </si>
  <si>
    <t>지금과다조회로..대출이불가해서이렇게글을올립니다.28이고취업한지2달여됫으며연봉2400이며한달에200여만원정도수령받고있습니다.환경관리공단에서폐기물을정화시켜매립장에버리도록하는중간과정에서기계공정을담당하고있습니다,4대보험가입되어있으며대학졸업후취업한지2달여정도됫고집안개인사정으로돈이필요해돈을빌리다보니...뜻하지않게신용이좋지않아이렇게글을올립니다.부디도와주십시오지금직장에서평생직장이라생각하고일할것이며전망도좋고열심히해서모두빌린돈1년이내다갚을생각입니다!!!</t>
  </si>
  <si>
    <t>사금융저축은행에서1000만원정도빌렷고,아주캐피탈차량할부400빌려지금은100여만원정도남았습니다.상환은매달25일날할것이며조금씩갚다가여유되면한번에다상환할것입니다.꼭좀도와주십시오!!!지금은작은돈이빌리지만..이돈은저에게엄청큰힘이될수있는돈입니다.회사근처로원룸좀알아보려고보증금으로쓸려고합니다.꼭좀도와주십시오!!!!</t>
  </si>
  <si>
    <t>수익금은작을지몰라도고마움을담아가고싶습니다</t>
  </si>
  <si>
    <t>2금융대출권상환및신용등급상승을위해대출을신청합니다.몸이아파학자금대출건6개월연체카드연체30만원정도있었다가최근2개월내에아르바이트및계약직으로8월에계약해서일해서나온월급(9월5일)합해서연체정리를다했지만신용등급이많이하락되어있고.상호저축은행대출건(단한번도연체없습니다이것은)이오래되어신용하락을더한것같아신용등급상승때문에상환하기위해신청하였고또열심히일한후학교재입학(나이도있고병원비내주심부모님생각하면더는손벌리기싫어서학자금대출받을계획)계획이있어**신용등급을올려야할상황에있습니다**적은금액이라투자자분들의수익금은작을지모르나고마움을주신다면평생잊지않고.여유가된다면저도배풀수있는그런사람으로살겠습니다.</t>
  </si>
  <si>
    <t>계약직이라직장의료보험및소득빙증자료가없지만근로계약서를낼생각입니다.기본급80+식대10만원에인센티브를차후에지급한다고명시되어있습니다.대출상태는학자금대출2006년건15만원(원금포함)잔금110만원2008년건3만원(거치기간5년중2년째라지금대출건에영향이전혀없을겁니다.부모님이내주시고계십니다)잔금500만원상호저죽은행잔금79만원(자유상환으로이자32000원)대출이되면없어집니다.생활비(카드지출금액포함)30만원정리하면수입90지출-18-30하면부모님과같이거주하여타비용은전혀지출안하고42만원이라는여유돈이생기고월상환금액이20만원이니상환하고도20만원이나더여유가있습니다.연말전까지최대한빨리2금융권을갚으면신용도가많이상승한다고금융업계에계신분한테얘기를들어서신청하게되었습니다.내년복학계획에차질이없게도와주시면성실히상환하겠습니다.제가사고(개인회생,파산신청등)요소를가졌거나상환을잘하지않는사람이라면신용등급을신경안쓸것이고앞에연체건도처리하지않았을겁니다.학업도중단한체친구와사업하다실패로건강까지잃어지금상황에처했었고지금은새마음새뜻으로다시시작하려는시점입니다.투자해주시면평생잊지않겠습니다.</t>
  </si>
  <si>
    <t>성실상환하겠습니다!!도와주세요</t>
  </si>
  <si>
    <t>제가일을새로시작하게되어서월급일과필요한자금이융통이안돼서대출신청합니다..기존대출의내역기존대출건우러상환주수입원직장종류주수입금액간략한월고정지출대출이후상환계확</t>
  </si>
  <si>
    <t>러쉬미즈산와머니이용중이구요러쉬는8만원미즈는13만원산와는7만원정도입니다.미즈와산와머니는대출금과이자같이상환하고있구요..직업은관리사라..확실한급여는딱정해지지않았지만월평균못해도200은벌고있어요다른곳으로옮기기전에현금으로수령하였고지금옮긴곳에일주일치월급은통장으로수령하였습니다.월지출금은대출이자30만원돈휴대폰요금과차비등20만원생활비50만원이고정지출이구요..더열심히하는만큼벌수있는직업이라개월수는6개월으로정했지만3개월안에상환할수있습니다..</t>
  </si>
  <si>
    <t>성실히상환하겠습니다.투자부탁드립니다.</t>
  </si>
  <si>
    <t>ㅇㅇ저는대기업8년차정규직으로근무하고있습니다.취업전학자금대출을받아학업을마친후현재의회사에취업하여원리금을자동이체로하여납부하던중,학자금대출상환자동이체통장이라는것을잊고자동이체통장이던급여통장을타은행으로변경하면서학자금대출매월10만원정도납부하던것이저도모르게장기연체되면서신용등급이급격히떨어졌었습니다.이후,부모님의수술등으로인해돈이필요하여초년병시절첫은행거래를대부업으로하게되었고,이후1금융권은행거래는불가능했고,지금은고금리대출을상환하는중입니다.은행에다니는지인을통해지난해초부터상담을하여신용등급관리및고금리상환계획을짜서성실히납부하여신용등급도조금씩오르고있는중입니다.신용관리에는대부업대출을없애는게중요하다고하여현재상환중인대부업을모두정리하면현재기대출금액이적고,우량기업재직에연봉수준도적정하여6개월이내에1금융거래가가능하다고합니다.부디많은투자부탁드리며,성실한상환으로보답하겠습니다.</t>
  </si>
  <si>
    <t>기존대출은1.1금융권마이너스통장1,000만원(부모님생활비용,분기월25만원이자납입)2.2금융권저축은행신용대출(잔액477만원,월32만원원리금균등납부중)3.대부업3곳(300,300,500만원)-월60만원납부중이나대부분이자이며,원금비중이적음.저의연봉은작년기준5,100만원이었으며,세후4,600정도였습니다.대부업사용으로떨어진등급을다시올리는데얼마나힘든지경험을통해뼈저리게느끼고있습니다.열심히살고자신청하는것인만큼성실히상환할것입니다.많은투자부탁드립니다.</t>
  </si>
  <si>
    <t>새로운도전을위해도움이필요합니다.</t>
  </si>
  <si>
    <t>어려운집안환경으로작년에야겨우대학을졸업할수있었습니다.학업과일을병행하는것이결코쉬운일이아니었습니다.그러다보니원하는직장은번번히떨어졌습니다.그래서공무원시험을준비하기로결심했습니다.그런데집안의가장노릇을하다보니돈을모아둔것이없습니다.공무원시험도돈이괘필요합니다.이번이저의마지막도전이라꼭성공하고싶습니다.여러분의도움이필요합니다.</t>
  </si>
  <si>
    <t>1년동안은공부와병행이가능한일을하고있습니다.전에일하던곳이라공부와충분히병행할수있습니다.수입은월90만원에서100만원정도입니다.최우선적으로머니옥션20만원휴대폰6만원집안각종대출20만원제생활비20만원남은돈은전부집안살림에보탭니다.여러분의소중한자금은충분히돌려드릴수있다고자신합니다.잘부탁드립니다.</t>
  </si>
  <si>
    <t>추가대출신청드립니다..</t>
  </si>
  <si>
    <t>작년에경매낙찰받아서큰도움을받고연체없이상환하고있습니다.제가추가대출을신청하게된계기는다음주에저희아버지께서환갑을맞아서여행을보내드리고싶습니다.항상여행도못다니시고일만하느라힘들어하시는데.이번기회에효도한번해드리고싶네요.저희형은작년에결혼하고아직은대학원생이라제가혼자부담해야하지만좋은일에뜻깊게..아들로서조금이나마부모님노고에대한답례를해드리고싶습니다.</t>
  </si>
  <si>
    <t>기존대출은머니옥션에100만원대출있습니다.12개월상환기간중6개월째상환중이며연체는없습니다.주수입원자동차부속도.소매업유통업체에부장으로근무하고있습니다.수입은4대보험료빼고190만원수령합니다.4대보험신고130만원으로되어있습니다.한달생활비는집에생활비80만원+핸드폰요금10만원+친척들과하는곗돈30만원머니옥션97000원나머지60만원은제가따로조금씩모으며용돈으로쓰고있습니다.대출을받을경우잔여생활비60만원중상환을할것입니다.제취미가낚시라따로용돈이많이들어가지않아서상환에부담이나무리는느끼지않습니다.</t>
  </si>
  <si>
    <t>생활자금마련과사업확장때문에급하게필요함</t>
  </si>
  <si>
    <t>대부업에서년38%로1000만워정도사용중입니다9개월정도지났고매달연체없이70만원가량갚아나가고있습니다저는보험설계사로한달에평균250정도급여통장수령하고있습니다아지대부업쪽에금액이많이남아있는상태이긴하나일을잘하고있는편이라잘되는달은500씩도벌어가고있습니다여기서대출을해도제가지출이핸드폰대출금영업비다포함해서150정도면충분하니상환은문제가없을거같습니다</t>
  </si>
  <si>
    <t>투자자님들의도움이필요합니다.</t>
  </si>
  <si>
    <t>안녕하세요.좋은심사부탁드립니다김태규입니다.</t>
  </si>
  <si>
    <t>11월에기존채무6개월되는시점입니다.캠코전환대출을생각중이며그전까지생활자금으로사용하고싶습니다.10월달에자금이들어가는데가많다보니이렇게신청하게되었습니다.연체없이상환약속드리며투자자분들의많은관심부탁드리겠습니다.</t>
  </si>
  <si>
    <t>현제기대출말씀드리겠습니다.국민은행(행복드림론)-400상환액:원금균등10만원수준솔로몬상호(학자금)-300상환액:만기일시9만8천원골든브릿지캐피탈-450상환액:원리금균등24만원대부업은사용하지않고있으며과거부터지금까지연체단한번도한적없습니다.좋은심사부탁드리겠습니다.전(주)잡파크라는아웃소싱파견업체를통해3/22일(주)아이루리아라는회사에입사를하였습니다.제가다니는회사는대부업입니다.전그쪽에서심사업무를보고있으며.직업에대한선입견만안가지셨으면좋겠습니다.3월부터9월달까지파견직으로급여는(주)잡파크에서수령하였으며통장에잡파크라고찍힙니다.10월달에는정규직원이되었습니다.재직확인이나급여확실하며연봉은2260으로정해졌습니다.</t>
  </si>
  <si>
    <t>직장다니는여성입니다..</t>
  </si>
  <si>
    <t>대출목적은간단하게생활자금이필요해요회사를다니고있는데한참제가지금결혼준비중이라서여기저기돈이많이들어가내요..그런대제가대출을여기저기서많이알아봤는데서류다넣고그래봤는데다부결나더라고요이유가카드34일연체땜에..3월달쯤인대요..완납은다햇구요...너무힘들어서여기추천하길래여기로왔습니다ㅜ무분별한신용조회정말질렷습니다..여기가마지막이라고생각하구왔어요..정말돈이필요하구요나쁜목적은정말로하나도없습니다...이건정말사실입니다..</t>
  </si>
  <si>
    <t>다른기대출은하나도없구요회사사원입니다..머일은생산직보시면되구요컴퓨터로멀찍어내는거에여일하면서전화통화가능하구요..월평균120정도받구요최소120정도..휴대폰요금13~만원정도나오구요식비는아침안먹고우유하나먹고회사에서점심먹고저녁에는집에와서밥을먹어요딱히군것질을좋아하지않아서쓰는대는없구요아침에가끔지각할때택시타구요버스타는이외에돈들어가는게없내여;정말한달한달꼬박낼자신잇구요.30만원정도는항상따로비상금챙겨놓거든요이돈을통장에넣어놓고상환하려는식으로할려구해요한달마다120에서50저축하고15핸드폰30만원생활비넉넉하게25만원이자갚을생각입니다ㅜ</t>
  </si>
  <si>
    <t>카드대금빨리상환하고안정적인삶을찾고싶습니다.</t>
  </si>
  <si>
    <t>카드를하나둘만들다보니현금이없을땐무심코신용카드를쓰게됐던게화근이된거같습니다.현재연체중이거나신용상문제가생긴건아니지만당장다음달에내야될카드대금과고정적으로발생되는지출액이부담이되어여기저기알아보다가머니옥션이라는곳까지찾아오게되었네요.은행권에도문의해보았지만연봉대비기대출이있는상황이라원하는금액은힘들다라고하셨고캐피탈이나저축은행권은차후은행권에서필요한대출금을받을때문제가발생할수도있을거같아문의하지않았습니다.원하는금액을투자받아카드대금을전부상환하고그후엔대출금갚는데에만몰두하고싶은마음이간절합니다.</t>
  </si>
  <si>
    <t>현재은행권(기*은행,농*)2군데서대출이용중입니다.만기일시상환건2건이구요,원금은여윳돈생기는데로틈틈히갚아나가고있습니다.현재중소기업사무직으로4년차접어들었고월소득140만연봉은1,800입니다.대출이실행이되면카드대금에대한압박은없어지게될거같아대출금을갚는데는무리가없을거라고판단됩니다.결혼을앞두고있는분과함께거주하고있고금전적인부분은제가관리를하고있습니다.단한번도연체된적은없었습니다.앞으로도그렇게할것입니다.소소한생활비를제외하고는대출금상환에만목표를두고열심히일하고또투자자분들이염려하시는그런부분이발생하지않도록최선을다할것을약속드립니다.(기본사항입력란에는배우자되실분의소득과합산하여기재하도록하겠습니다.결혼을목적으로함께거주하고있고,대출도같이상환하고있습니다.)</t>
  </si>
  <si>
    <t>다른금융기관에서받은고금리의대출을상환하고신용등급도올리려는계힉으로환승론을신청합니다.</t>
  </si>
  <si>
    <t>기대출1.씨티캐피탈2,000만원(28%)남은금액1,800만원(40개월남음)매월원리금69만원2.BS캐피탈800만원(28.5)남은금액708만원(30개월남음)매월원리금33만원3.예가람저축은행300만원(38.5)남은금액165만원(6개월남음)매월원리금30만원4.미래저축은행300만원(39%)남은금액300만원매월이자만9만원납입5.베르넷크레디트남은금액195만원매월원리금10만원6.러시앤캐시남은금액233만원매월원리금29만원현재학원에다니며월급여는700만원정도입니다.오래전부터학원에근무해왔는데작년11월에지금의학원으로옮겨상담실장으로재직하고있습니다.원래미술학원이었던것을원장이작년에입시학원을병행하면서동참을하게되었으며입시파트의실질적인운영을제가맡아서하고있습니다.그러다보니급여가좀많은편입니다.월지출액기대출원리금180보험료10핸드폰및인터넷10교통비15생활비및어머니용돈200관리비15기타공과금및개인용돈50한달평균여유자금200만원정도되어상환에는전혀문제가없습니다.또한머니옥션상환이이루어질경우월금융비용은10만원절감될것으로예상하고있습니다.여러분들이도와주시면여러건의대출이통합되고신용등급도상승하리라예상하고중도상환도가능할것으로보고있습니다.도움부탁드립니다.</t>
  </si>
  <si>
    <t>신용확실한사업자입니다</t>
  </si>
  <si>
    <t>**지인의소개로알개되어문의드립니다.**회사소개-당사는각종미니가방류생산및유통업체로중국광저우에본인이직접공장을운영하며,현지생산을기반으로하여국내유통및일본수출영업을하는업체입니다**대출목적-금번사업확장에따른운영자금이필요하게되어이에대출을신청합니다-신용등급에영향을주지않기위하여지인소개로이곳에대출을신청하게되었으며,성실상환을약속드립니다.</t>
  </si>
  <si>
    <t>*기대출금-하나은행675,000원(금리약12%)---&gt;6/11상환예정(만기)-현대캐피탈약828만원(금리약25%)-하나캐피탈:2,000만원---&gt;6월5일상환예정*월평균매출:2,500만원*고정비용-일반관리비(임차료등):150만원-인건비:140만원-기타잡비(통신비등):100만원*상환계획월평균수입금액(1,000만원)고정비+잡비:약390만원월수입:약600만원으로상환에는전혀지장이없슴.**참고로DTI는12년6월기준이며대출2건이6/5과6/11만기상환완료됩니다.그러므로7월부터는부채상환비율이낮아져더욱부담이없어지므로여러투자자분들의투자를바랍니다.감사합니다.</t>
  </si>
  <si>
    <t>(급)생활자금요청</t>
  </si>
  <si>
    <t>이번달생활자금이부족하여급하게자금을요청합니다.부족한이유는병원비가생각보다많이나와서병원비지불을하다보니까부족하게되었습니다</t>
  </si>
  <si>
    <t>기존대출금으로매달상환비35만원이다.제월급135만원이라서매달상환비을빼고100만원으로생활하고있습니다.연체는없게상환할계획이다.3개월정도상환하고완납할계획에있습니다.</t>
  </si>
  <si>
    <t>도와주세요..단하루의연체없이상환할게요.</t>
  </si>
  <si>
    <t>대출계기:서른살이란나이에주위사람들에게부담스런부탁을하지못해이렇게도움을청하러왔습니다..대출목적:제가근무하는곳은주유소입니다..근무중에저의실수로인해가게에약간의손해를끼치게되었습니다그부분을해결하고자합니다..(주유소에서부담한다고했으나죄송한마음에직접해결을할려구합니다)일종의차량수리비명분입니다..</t>
  </si>
  <si>
    <t>1.현재산와쪽에200만원대출받은게있습니다..우선대출이율은연43.8프로이구염23개월저도남았습니다.(2012년10월5일)완납예정입니다.월상환내역은원리금균등분할상환으로월12만원씩매월5일날납입하고있습니다..월수입은175만원입니다2.상환계획:현재하고있는일은주유소에서근무하구있습니다비록정규직은아니지만이곳에서2년이넘도록근무하구있습니다월고정수입은주유소에받는175만원이구요..월고정지출내역은핸드폰요금:대략10만원교통비:12만원어머니월세+병원비50만원(참고로부모님이이혼하셔서어머니는혼자살구계시지만관절염과정신과치료를받구계셔서제가월세를대신내드린답니다)삼성생명보험료20만원인터넷통신비;3만원아버지용돈:10만원산와=12만원개인생활비=20만원이렇게기본적으로발생하는지출내역이구염월급에서공제하고나면한달에38만원가량여유자금이생기네요만약이곳에서100만원을36%로의이자율로계산하면월184598원씩6개월에걸쳐상환하겠습니다..</t>
  </si>
  <si>
    <t>안녕하세요.현재정부투자기관공기업에서정규직으로근무하는직장인입니다.기존대출을받았을때많은분들이도와주셔서대출금을정상적으로잘상환하고있습니다.이번에도재대출을신청하게된이유는가까운지인에게빌린돈을급하게갚고자신청하게되었습니다.직장도확실하고소득도일정하게나오는데전에캐피탈대출로인해신용등급이하락하여은행권에대출받기가어려워,다시한번믿고도와주신다면기대출건과같이정상처리하듯이투자자님들에게선택에후회가없도록성실납부할것을약속드립니다.</t>
  </si>
  <si>
    <t>한번믿고도움주실분찾습니다.</t>
  </si>
  <si>
    <t>어렵게직장을구해서직장근쳐로이사를했습니다.다시열심히살아보려구...하지만모아놓은돈도없는처지다보니생활비와방값이없더라구요..다음달까지살아야하는데막막합니다..도와주셨으면합니다..파산면책받고(2008년)이제어렵게직장구해서살아보려구합니다..희망을주셨음합니다..</t>
  </si>
  <si>
    <t>직장명-디에스테크직위-과장월급-200(수당있음)부채없음지출핸드폰사용료-20만정도(활부포함)방값-35만원(월세)보험-20만원기타(생활비+전기+도시가스30만)상환금최대월(대출시)월50만가능(10일입금가능)(조기상환도가능3월)도와주신다면입금일전에미리상환하고최대한빨리조기상환하겠습니다..다시살아보려노력중입니다..희망을주세요..</t>
  </si>
  <si>
    <t>다시한번고개숙여부탁드립니다.</t>
  </si>
  <si>
    <t>머니옥션투자자님안녕하세요.다시한번투자자님들의힘을빌릴려고합니다.현재한번투자를받아서열심히사용하고열심히꼬박꼬박납부하고있습니다.연체한번없이성실하게납부하고있으며그전보다더낳은생활을하고있습니다.다머니옥션투자자님덕분이네요.정말감사합니다.이번에다시한번투자자님의힘을빌릴려고합니다.목적은이번에회사분에게차를살려고합니다.직장생활하며결혼준비를할려고하니차가필요하더라구요.그래서모아둔돈이모잘라이렇게다시한번고개숙여부탁드립니다.이제결혼도하고가정을이룰때가된거같습니다.지금처럼연체없이성실히꼬박꼬박잘납부하겠습니다.여유가생기면조기상환도할려고합니다.</t>
  </si>
  <si>
    <t>1.국민은행960만원(14%)월이자및상환금액:24만원2.신협600만원(9.5%)이자및상환금액:15만원3.머니옥션:260만원가량남음이자및상환금액:49만원4.생활비:30만원5.방세(월세):보증금1000만원15만원6.기타공과금:5만원급여200상여금3.6.9.12상여금100프로6.12특근비몰아서나옵니다.상여받은날320만원이상특근비나왔을때300만이상나옵니다.그리고주말에쉬는날에는지인이하는가게에서도와주고용돈식으로받고있습니다.한마디로투잡이죠.그렇게많지않아생활비보충으로하고있습니다.거의한달에50만원이상은남더라구요.충분히상환가능합니다.</t>
  </si>
  <si>
    <t>기존의고금리대출전환을통해금융권부채액감소와신용등급개선을하고자합니다</t>
  </si>
  <si>
    <t>월지출1.월세702.수도세+전기세123.통신비204.세콤105.차비,식대256.보험료10고정지출150만원(최대한130까지줄여보겠습니다)대출고정지출1.hk51-(1100에서730남음월49프로-3년상환)1년8개월째2.신라저축19-(400에서350남음-3년상환)7개월째3.머니옥션83(11월부로종료)4.기업은행(월9프로로5년만기12만원씩상환중)2년째5.신협(월5프로로5년만기매년200만원씩상환중)2년째총170만원에서82만원으로다음달부터줄예정.월수익올봄에가게를하던곳건물이팔려버려급하게여기저기빌려서학장이전을하였습니다그뒤월소득300에서600정도로늘어났지만그간지인들께빌린돈갚느라이제좀여유가생깁니다그래서기존고금리대출을전환해서신용등급이조금이라도올려보고자이렇게도움을청합니다상환계획지금40%가넘는세곳의대출3년상환에거의1년반가까이상환하고있어도,좀처럼줄지가않네요(이자만원금정도로냈음)기존매달월대출금200정도내고있었는데1/3정로로줄어그만큼여유가생겨매달통장잔고0에서몇만원이라도저금이란걸해보고목돈을만들어머니옥션대출도빠르게상환할계획입니다겁없이고금리대출을해보니,신용이한업이떨어지고그래서정작필요할때은행에서돈100만원도못빌릴신용이되었습니다,신용등급1단계올리는게얼마나힘든지또신용이얼마나중용한지새삼깨달게되더라구요앞으로결혼도해야하고,고금리대출까지알리기가너무힘들어배우자에게도떳떳하고싶습니다.이번대출이성사된다면하루의연체도없이성실상환약속드립니다도와주세요정말성실히일해서상환하겠습니다</t>
  </si>
  <si>
    <t>안녕하십니까.급전이필요한데다른곳은짧은기간적은금액대출을꺼려해서이곳으로오게되었습니다.도움주시면최선을다해서성싱한상환하겠습니다.</t>
  </si>
  <si>
    <t>대출은학자금대출이있고,햇살론이있습니다.100만원대출로연체되거나불상사생기는일없도록최선을다하겠습니다.</t>
  </si>
  <si>
    <t>대출을요청드리며,성실히갚도록하겠습니다.</t>
  </si>
  <si>
    <t>현재직장을다니고있고,4년동안근무를하였습니다.요청드린금액에50%는어머님이병원에입원하셔서치료비및통원치비료비로드릴계획이며,나머지50%는급여전까지생활비용을사용할계획입니다.성실히갚도록하겠습니다.</t>
  </si>
  <si>
    <t>다른대출건우리캐피탈-차량할부58만원/월(1천1백80만원남음,4백만원상환)러시앤캐시-580만원산와머니-380만원리드코프-220만원상환계획급여이외에분기별인센티브를받고있습니다.급여의30%~50사이인데,급여및인센티브로상환을하려고합니다.</t>
  </si>
  <si>
    <t>두번째경매신청합니다.</t>
  </si>
  <si>
    <t>안녕하세요작년머니옥션을통해500만원을대출받아연체없이1년동안상환하였습니다.다시대출을신청한계기는작년아버지께서심장수술을받게되어약2,600만원이라는수술비가있어추가로저축은행에서대출을받아8/192,000만원을상환하였습니다.하지만약633만원이라는돈이남았습니다.이에이자만납입하는현대스위스(약133만원)프라임저축은행(약500만원)이라는대출금이이자만납입하고있습니다.이에정말하루라도대출없이살고싶은맘에염치없이다시재신청하게되었습니다.이에다시열심히갚아빚으로부터의삶을자유롭도록여러분들이도와주시길간절히부탁드립니다.</t>
  </si>
  <si>
    <t>소득사항1.급여:월170만원2.영업활동비:40만원(현금수령)*내역-통신지원비(10만원)-유류지원비(30만원)소득합계:210만원지출사항1.지출:*금융상환비대출-산림조합(원금8,470만원)월25만원-프라임저축은행(원금500만원)월18만원-현대스위스저축은행(원금130만원)월11만원-현대캐피탈(자동차할부,원금2,100만원)(자동차할부는부친께서납입,월78만원)보험:8만원저축:20만원용돈:30만원통신비:20만원지출합계:132만원</t>
  </si>
  <si>
    <t>생활비와의료비로쓰고싶습니다150정도만지금모자란상태라이렇게대출신청합니다버스운전을하며월200정도소득됩니다지금한달에개인회생과사금융대출건으로월68만원지출됩니다150만원정도면제가상환하는데는문제는없을것같습니다</t>
  </si>
  <si>
    <t>상환계획은200정도수입에월68만원빼고130정도가남는데150만원대출받을경우제생활비와기본생활비를빼도라도원금이자갚는데는이상없을것같네요</t>
  </si>
  <si>
    <t>친구랑동업하면서사업장확장하는중인데목돈은추가사업장인수및거래처계약에묶여있는지라기본생활비를제외하고이번추석명절을맞이해인사드릴곳이많아서이렇게자금신청올립니다.</t>
  </si>
  <si>
    <t>&lt;대출건&gt;1.신협햇살론(사업자대출)-2000만원//이자18만원-이자만납입하고있으며사업장확장이후한번에상환하려고합니다.2.카드현금서비스-600만원&lt;주수입원&gt;친구와함께농산물식품가공업을하고있습니다.개인당매달평균적으로550정도는가져갑니다.&lt;월고정지출내역&gt;개인적인월고정지출내역은이자18만원//개인차량유지비40만원이외에특별한고정지출내역은없습니다.&lt;상환계획&gt;수없이많은개인및카드회사&amp;은행권간의거래에서연체한번없었습니다.칼같은채무상환에대한관념때문입니다.</t>
  </si>
  <si>
    <t>건설경기불황으로인하여회사방침이기본급+현장수당으로책정되어필요한자금을마련하고자신청합니다.토목기사1급기술자로서성실하게상환할것을약속드립니다.</t>
  </si>
  <si>
    <t>토목전문회사운영하다가부도를맞고2005년사업을접고직장인으로출발한사람입니다.다니던회사가합병을하여저는다른회사로이직하였으나회사운영이급여는최소한의기본급만책정하고설계실적이나현장에투입되었으때제대로급여라할수있는시스템으로되어있읍니다.5월6일부터우선타현장의마무리관정을지원하고있고7월부터는제담당의현장(공사기간2년예정)에투입될계획입니다.요즘건설경기가불황이다보니급여체계가바뀌어서생활에필요한비용이부족하여대출을받으려했으나기본급여가적게책정되어금융권대출이어려워서이곳에대출신청하게되었읍니다.</t>
  </si>
  <si>
    <t>기존대출금은리드코프290만원이있으며연이자는39.9%입니다500만원대출이이루어지면이금액을상환하고남는금액으로는생활에보태어사용할계획입니다.500만원대출을원리금균활분등상환으로하면급여생활자로서성실하게갚아나갈수있겠기에신청합니다.참고로현장에투입되면실수령액은연4800만원정도가되겠기에이에신청합니다.</t>
  </si>
  <si>
    <t>안녕하세요제가직장생활을하면서늦게나마자격증을딸려고합니다어렸을때는공부가싫어서포기했는데사회생활하면서절실이느꼈습니다그래서자격증을따려고하니학원비와교제비가만만치않네요그래서여러분께도움을구하고자합니다도와주세요열심히하겠습니다</t>
  </si>
  <si>
    <t>한달에지출내역:여자친구생활비30자동차할부:28사금융:50회사월급여:150대리운전알바:60</t>
  </si>
  <si>
    <t>현재경희대학생인대학생입니다.</t>
  </si>
  <si>
    <t>현재경희대학교4학년에재학중에있으며집안사정이그리여의치않아학자금이나개인자금을마련하기가힘이들어다른은행권에서대출을받아서생활중이였습니다하지만시간나는데로아르바이트를하면서연체한번없이이자및원금을잘상환하고있습니다.집안형편상취업을해서일단돈을모아야할것같아서학교에는취업계를내고4대보험이되는연봉1800직장에취업하였으며일주일간의교육기간을마치고다음주부터근무에들어갑니다그전에생활자금과회사를다니면서틈틈히공무원시험을준비하기위해학자금이필요해신청하게되었습니다</t>
  </si>
  <si>
    <t>현재기대출이좀많습니다솔로몬저축은행1300만원(이자한달에18만원)프라임저축은행500만원(이자한달에12만원)하지만아르바이트를하면서단하루의연체도없이잘상환하였고앞으로도그럴것입니다이제아르바이트보다더좋은수입을얻을수있는직장에취업했으니이자를갚아나가며돈을모아원금을상환해나갈생각입니다무엇보다도이곳에서빌리게되는돈을최우선으로갚아나갈생각입니다정말부탁드립니다.이제사회생활을시작하려는저를도와주세요.정말성실히,그래왔던것처럼열심히벌어서상환하겠습니다.</t>
  </si>
  <si>
    <t>저는현재백화점매니져를하고있습니다.매니져급여방식중여러가지중중관관리라는방식이있습니다,보증금(1,000만원)을넣고월판매매출의계약한수수료를받는형식으로전환하기를원하여보증금이필요하여대출신청을합니다.500은준비되어있는데나머지500이모자라이렇게신청하게되었습니다.전기존에도머니옥션을이용한적이있고단한번도연체없이성실납부했습니다,도와주세요^^</t>
  </si>
  <si>
    <t>1.산와머니/300받아서2년약정에6개월정도남음월22만원씩납부러시/400받아서3년약정에2년정도남음월15만원씩납부바로/200받아서2년약정에6개월정도남음월18만원씩납부스타/200받아서3년약정에6개월정도남음월8만원씩납부2.현재월300만원정도씩받고있습니다.생활비로50만원.휴대폰15만원.월세40만원기대출건70만원정도</t>
  </si>
  <si>
    <t>신용도관리를위해서일부대출을상환하고자합니다.</t>
  </si>
  <si>
    <t>급하게비용이필요한일이있어서카드론을받아서처리했는데,신용도에도좋지않다고판단하여우선카드론을일부라도정리하고자합니다.</t>
  </si>
  <si>
    <t>전세자금관련하여은행권대출이있고,부담되지않는월금액으로꾸준히상환하고있습니다.수입중남는비용으로충분히상환할수있을것이고,매년초에적지않은비용이보너스로지급되므로조기상환할수도있습니다.</t>
  </si>
  <si>
    <t>장남대학등록금</t>
  </si>
  <si>
    <t>2011년10월24일대학수시합격자가발표될예정입니다.동월24일부터28일까지등록을해야될실정입니다.백프로란어느것도장담할수없는것을알지만아들녀석을믿기에그리고늘녀석에게부족하고못난아비이지만빚쟁이를만들어대학을졸업한뒤사회인이되도록은이아빠가하진않겠으니착실히만공부에만매진하라늘일렀읍니다.합격을통보받고나서시일이너무촉박할것같아이렇듯사연을올림니다.방황하던녀석이고3이되어서야공부에매진하여내신이9.10등급이던녀석이열심히한결과로6등급으로올랐습니다,그동안많이부끄러운아빠였지만언제나힘겨울때녀석의곁에아빠가있음을보여주고싶습니다</t>
  </si>
  <si>
    <t>주수입원:호프집총지배인수입금액:평균급여220만성과급및보너스월100만총320만정도"월지출:4인가족생활비180만"월50만정도의부채상환은무난히할수있으며성실히상환할것입니다.급여일은매월20일입니다</t>
  </si>
  <si>
    <t>원거리근무로인한주거지마련</t>
  </si>
  <si>
    <t>안녕하세요.2013년1월까지개인사업을하다가청산하고현재안정적이고지속적인직장을다니고있습니다.제가다니는직장은2013년에창립한법정법인(법으로설립목적을정하여설립된사단법인)으로해당법인에서실무책임자(사무총장)로근무합니다.거주지가서울마포인데직장이인천송도에위치하고있어서출퇴근에너무많은시간이소요되고이른출근과늦은퇴근으로인근에별도거처를마련하려고하는데보증금이부족해서투자자님들께도움을요청합니다.</t>
  </si>
  <si>
    <t>연봉5,500만원월실수령액은세후350만원정도(수당,실비별도,보너스달이아닌평달기준)됩니다.맞벌이를하고있어서월가계수입수령액은680만원(보너스달제외)정도입니다.작년이관련법이통과,법인창립초기로서재직기간은짧지만안정적이고고정적으로지속적수입이발생합니다.사업당시업무용으로구입한현대캐피탈과아주캐피탈의중고차할부금(70만원)과사업자금으로대출한저축은행원리금(30만원)포함해서100만원가량고정지출이있습니다.아들은군복무중이고저와처는일이많은직책이라기본생활비외에별로들지않으며둘다휴대폰도회사서지급받아쓰므로월생활비류의지출은200만원안쪽입니다.두사람의수입에서자동차할부와기존사업자대출,지금투자자님께서도움을주시는것을합해도매월성실히상환하는데전혀어려움이없습니다.공공기관성격을가진회사이고안정적이고전망이밝은회사이므로투자자님들에게믿음으로상환하는데전혀문제가없습니다.본인과회사의명예를걸고성실히상환하겠습니다.투자자님들의도움을구합니다.</t>
  </si>
  <si>
    <t>안녕하세요.상황이급하다보니이곳까지오게되었네요.집은암사동인데직장은신촌이구요.직장에서일한지는이제1년됩니다.신촌h백화점에서의류판매를하고있구요.사업자분밑에서일해서4대보험은안됩니다.같이일한지는7년정도됐구요.같이살고있습니다.그래서연봉2400인데집값을빼고통장으로월180받고있습니다.아버지가간암말기라서ㅠ100만원병원비로드리고제생활비50만원쓰려고신청합니다.급여일이15일로바뀌는바람에자금이필요하게됐구요다음달부터는지출되는곳마다자동이체날을변경할려구요</t>
  </si>
  <si>
    <t>이번에급하게150만원이필요한데.사대보험이안되니까대출도잘안되네요ㅠ기대출은제가저번달에국민은행바꿔드림론700있구요현대스위스1700hk저축은행80입니다.매달현대스위스80나가구요.바꿔드림론20hk10나갑니다.현대스위스는새희망홀씨로채무를좀줄일생각입니다.현대스위스건으로새희망홀씨해볼려고은행갔었는데사실직장이신촌인데집은암사동이거든요.거리가너무멀어서ㅠ제가4대보험이안되서직장확인이제대로안된다고부결된겁니다.국민건강보험을개인적으로내는데회사에서내줘야직장확인이된다네요ㅠ일은하는데믿어주시지않으니속상하네요.그래서직장근처에서다시진행해볼생각입니다.이번에100만원은아버지병원비보태드리고생활비로50은제가쓸려고합니다.월급날이15일날이라그전에대출이자내야하는건이있어서ㅠ연체되면안되니까요ㅠㅠ다음달부터는이자내는날을바꿀겁니다.그래서꼬박꼬박연체없이상환할수있습니다.믿어주시구요.팝펀딩이라는곳에서도믿어주시고투자해주셔서저번달에100만원썼구요.상환들어갑니다.월급날바뀌고저도빠듯한데병원비도나오고ㅠ일은겹치나봅니다.그래도희망의끈을놓지않으려구요.이곳까지와서글남깁니다.제가연체없이상환할수있게기간도여유있게잡았구요그래서성실하게납부할수있습니다.믿어주시구요.부탁드립니다.정말부탁드릴께요ㅠㅠ</t>
  </si>
  <si>
    <t>지금까지그랬듯연체없는순수성실상환약속드립니다.</t>
  </si>
  <si>
    <t>올봄에부랴부랴시작한공부방이별로신통칠못했습니다.막내가아직너무어려서그런지바쁘기만했고여러모로시기상조였던것같아요.그래도힘든나날들가운데서도절대연체없는성실상환은준행하며살아왔습니다.문제는저번달부터현재까지계속적으로집안의대소사가너무많이겹쳐져버렸다는거네요.여기저기꼭인사해야만할예식장들과시댁어른들생신에병원비에유학인사하는조카에,군입대조카님들까지끝없는돈나갈일들만들이대니;;그래서부끄럽지만이렇게다시여러분들께부탁을드리게되었습니다.</t>
  </si>
  <si>
    <t>아무리성실히살아가려애써도계속적으로빚이줄기는커녕늘어가는데지쳤지만,불행중다행인지주변여파(인근에종합몰단지조성+지하철역신설등)로인해아파트값이꾸준히상승세에있더군요.그래서내년봄쯤엔남편에게은행담보추가라도부탁해보려구요.그리고크리스마스쯤엔남편이입찰을봐주는타회사에서지급할돈이있다고하니더욱힘내서살아보려구요.다른건몰라도절대절대연체는없는주부이오니다시한번머리숙여부탁드립니다.조만간에기승을떨기시작할추위속에서도늘여러분들의건강과평안함이함께하시길기도하겠습니다.감사합니다.</t>
  </si>
  <si>
    <t>쇼핑몰을하다가조금의빚이생겼습니다.그게고금리라서조금이라도저금리로옮기고싶구요..등급이낮아서은행쪽에대출이안되더라구요.현재일을하고있지만금리가높은곳이라힘드네요..</t>
  </si>
  <si>
    <t>현재두군데에서받고있으며한달이자만30만원들어갑니다.조금이라도이자를줄여서원금을갚아나가고싶습니다.한달200만원정도의급여를받습니다.제가200을받아도남는건150선이며조금이라도아낀다고하는데이자가30만원들어가니까감당을못하겠어요.한달에상환을이자원금포함해서40만원정도가능합니다.꼭좀도와주세요.</t>
  </si>
  <si>
    <t>재대출신청합니다.성실히약속지키겠습니다.</t>
  </si>
  <si>
    <t>이번에롯데캐피탈고금리대출을환승하고자합니다.현재중.고등보습학원을운영중에있고,최근조금씩상황이좋아지고있습니다.몇개월전저축은행등과현금서비스를모두상환하였습니다.얼마전교통사고를일으켰고,합의금등으로목돈이필요합니다.롯데잔액은1900만원이조금안되나사고처리에필요한비용을보태기위해400만원정도를더신청합니다.</t>
  </si>
  <si>
    <t>1.기대출-주탁담보대출:신협4억9천500만원/월납입약280만원-하나은행마이너스통장한도600만원/(실제사용하지않음)-롯데캐피탈:잔액1천8백86만원/월납입약126만원2.소득-학원사업소득:월매출약1500~1800만원-개인교습(과외)소득:월300~400만원3.고정지출-금융상환비용:월약410만원-학원운영비용인건비:450만원임대료:140만원공공요금:30만원복사기기타비용:100만원-가족생활비:약100만원-교통비등개인지출:약50만원4.대출이후상환계획만일신청조건으로대출이성사될경우롯데캐피탈월상환비용보다조금줄게되며문제없이상환할수있습니다.</t>
  </si>
  <si>
    <t>일시적자금압박도움이필요합니다.</t>
  </si>
  <si>
    <t>거래처도산으로인하여약간의어려움있읍니다..물론일시적이라이번만넘기면될듯하네여.물건매입자금부족하여서이렇게올립니다.</t>
  </si>
  <si>
    <t>월불입금이70만원정도이고제가신용카드를발행해본적은없고고물상운영중이라이번에집게차를할부로산것이외에는기타부채가없으므로무리는아니라고보입니다..</t>
  </si>
  <si>
    <t>성실히납부할수있는직장인입니다.</t>
  </si>
  <si>
    <t>*이사비용-거주하던사택(회사명의전액부담전세)의계약만료로이전하는이사비용으로사용할것입니다.-대기업계열사이며,내년1월1일자로정규직전환(사업본부확대)며,연봉800만원증액(3000만원)됩니다.-피해안끼치고성실히변제해나가겠습니다.도움부탁드립니다.</t>
  </si>
  <si>
    <t>1.기존대출내역(1)국민은행(293만원,14%,월151,109원)(2)국민은행(604만원,11%,월63,542원)(3)한성저축은행(마이너스통장,500만원,19%,98,465원)(4)예신저축은행(350만원,39%,월112,191원)(5)산와머니(298만원,36.5%,월180,000원)(6)조이크레디트대부금융(294만원,39%,월126,000원)(7)케이제이아이대부금융(289만원,39%,182,000원)2.주수입금액:월고정실수령액:180만원(재고담당부서매니저로협력사직원업무관리,내년부터월235만원예정)3.월고정비용:46만원-아파트관리비(7만원,사택거주),보험(5만),인터넷전화(10만원),식대기타(24만원4.대출이후상환계획(1)월수입비용:실180만원(2)월지출비용합계:150만원(1)+2))1)월대출상환액-기존대출상환액:92만원-신규대출상환액:12만원(머니옥션예상월상환액)-월대출상환액계:104만원2)월고정비용:46만원(3)월모든지출이후에도30만원의여유자금이있으며,내년1월1일이후에는더욱더여유로운상환이가능하며,자츰채무조정을통하여좀더행복한삶을위해노력하겠습니다.감사합니다.</t>
  </si>
  <si>
    <t>이사비용이간절합니다</t>
  </si>
  <si>
    <t>투자자님들에게도움을받고자간전하게도움을청합니다제가대출을받을려는목적은어머님께서현제살고계시는집에서나가셔야하기때문에도움을받고자합니다홀어니이신데현제살고계시는집에서주인할머니께서나가시라합니다본인아들이들어와사신다고제가저희집으로오시라고했지만그건죽어라싫다고하십니다제가그렇다고돈이많아서집을사드릴수있는형편도아니도그래서작게도움을드리고싶은데외아들인저로서는이사비용이라도좀보탬을드리고자합니다</t>
  </si>
  <si>
    <t>대출을받으면상환은실수없도록하겠습니다저희가족보험료30만원정도나가며제월급은모두다떼고230정도받습니다통신료15만원관리비전기세수도세18만원가스비20만원아이학원비학숩지20정도나갑니다생활비도나가구요정말연체없이잘값아나가도록하겠습니다부탁드립니다</t>
  </si>
  <si>
    <t>안녕하세요,재대출을신청하게되었습니다.현재머니옥션에약350만원정도의금액이남아있습니다.만약글을읽어주신여러분들의도움으로재대출을받을수있게된다면처음부터새롭게상환하고싶습니다.총1200만원의금액을신청하였고,대출이성사가된다면남아있는대출금잔액을제외한약900만원의금액을대출받게될것같습니다.9월말일에현재집의계약이끝나서이사보증금이필요하여신청하게되었습니다.새롭게대출을시작하게되어도지금처럼연체없이성실하게상환할것을약속드립니다.</t>
  </si>
  <si>
    <t>1.기대출금액새마을금고:약250만원HK상호저축은행:약600만원씨티캐피탈:약360만원신한은행:900만원2.월상환금액:단,1회도연체없이상환하고있습니다.새마을금고:월15만원(원금+이자)HK상호저축은행:약32만원(원금+이자)씨티캐피탈:약32만원(원금+이자)신한은행:약7만원(이자)머니옥션:약45만원3.상환계획머니옥션을제외한대출이자는약87만원입니다.머니옥션의대출을새롭게시작하게되면기존45만원보다20만원가량더납부하게됩니다.하지만연체없이현재의급여에서충분히상환할수있습니다.</t>
  </si>
  <si>
    <t>긴급생활자금이필요하여대출신청합니다.</t>
  </si>
  <si>
    <t>**자동차에17년째근무하고있는데집안사업보증을선게잘못되어2008년부터개인회생을신청하여매달법원에342만원씩납부를하고있는데긴급생활자금이필요하여대출신청합니다.개인회생중이라금융권에서대출이안되어신청합니다.</t>
  </si>
  <si>
    <t>-현재**자동차에차장으로근무중-주수입금액:세금및보너스제하고월470만원급여-연봉:2011년기준9700만원-월고정지출내역:법원개인회생비용상환:342만원-상환계획:월급여470만원중법원회생비용을제하고나머지에서25일급여일에자동이체로상환예정</t>
  </si>
  <si>
    <t>정말힘듭니다도와주세요ㅠㅠ</t>
  </si>
  <si>
    <t>안녕하세요머니옥션투자님들지난번도움주셔서감사드립니다현재아직2개월이남아있는데다시부탁드리게되어송구스럽습니다금번대출을하게된계기는다음과같습니다지난번어머니수술비용으로긴급하게300만원을대출받아현재70만원이남아있는상황이었습니다다행히수술비용800만원을대출받아서수술에성공하여현재요양중이시나병세가악화되어재수술이필요하게되었습니다과거대출당시과다조회건등으로제도권내대출이어려워사금융,머니옥션포함해서대출을받았으며,현재정상상환중이나,금번에다시재수술비용으로인해,1,2,3,금융권대출가능을조회하였으나불가판정을받아다시한번머니옥션분들께도움을얻고자하여이렇게도움요청글을적게되었습니다그동안틈틈히모든돈에머니옥션여러분의도움을통해해결하고자하오니,정말도움부탁드리겠습니다감사합니다</t>
  </si>
  <si>
    <t>월고정수입:250여만원월지출내역식비:10만원월관리비:10만원건강비용(부모님약재포함):30만원기타생활비용:20만원지인에게꾼돈:30만원대출상환비용-아이루리아:20만원(잔여24회/총2회)-리드코프:20만원(잔여19회/총6회)-햇살론:20만원(잔여20회/총24회)-머니옥션:36만원(잔여2회/총6회)월평균잔여금액:50만원</t>
  </si>
  <si>
    <t>장인어른보증금과병원비로대출신청합니다.</t>
  </si>
  <si>
    <t>장인어른이혼자사시는데오랜당뇨병으로합병증도많으십니다.현재반지하단칸방에서사시는데벽이온통곰팡이에주변환경이너무안좋아건강이더안좋아지셔서요..장인어른방구할보증금과병원비정도대출신청을합니다.</t>
  </si>
  <si>
    <t>현재맞벌이를하고있습니다.얼마전까지작은사업을하다가지금은직장에다니고있습니다.저는월200만원,와이프는230만원정도받고있습니다.지출은집은아파트월세를살고있어50만원나갑니다.차도45만원정도나가고아이들학비로40만원정도나갑니다.보험료로30만원정도나가구요..와이프대출건으로25만원나가구요.저는대출이많지는않아월10만원나가고있습니다.또작게나마청약저축도조금씩하고있습니다.나머지통신비나생활비는신용카드로하고있습니다.추가로장인어른생활비로30만원정도나가는걸로알고있습니다.현재목돈이없어대출을신청하지만보증금으로사용될거라크게부담이되진않습니다.꼭대출이되었으면합니다..부탁드립니다.</t>
  </si>
  <si>
    <t>절믿어주시고한번살려주세요</t>
  </si>
  <si>
    <t>갑작스럽게아이로인해직장을그만두게되어생활을하기위한돈이절실히필요합니다.당장급해요8일이남편의월급날인데그전에쓸일이생겼습니다부탁드려요</t>
  </si>
  <si>
    <t>남편의월급은매달180-200사이이고사금융6건저축은행1건있습니다그런데이건3월초에바꿔드림론으로저리로대환할계획입니다상환책임지고할테니도와주세요부탁드려요</t>
  </si>
  <si>
    <t>절박한사정투자자님들도와주세요</t>
  </si>
  <si>
    <t>대출목적-생활자금현재다니던회사가폐업하여실업자상태입니다.3월5일에실업급여신청할예정인데당장돈이급하여신청합니다전에개인사업을하였지만빚을지고실의에빠져방황을하던중지금의아내를만나서같이합심하여지금은다갚았습니다.그러는도중혼인신고도못하였지만아내가임신을하였고이제4월달출산을앞두고있습니다.실업상태이고아내도일을못하는지경이라당장월세와생활비가필요하여서대출을알아보았지만통신연체에걸려서대출을받을수없는와중찾다보니머니옥션을알게되어서이렇게용기내어신청합니다</t>
  </si>
  <si>
    <t>현재부채상황은웰컴론에50만원대출이있어서다달히4만원갚고있고실업급여받는3개월동안상환예정과그후취업을통해서갚아나가겠습니다.실업급여받는3개월후에는저뿐만아니라아내도취업을하여성실히상환하도록하겟습니다</t>
  </si>
  <si>
    <t>생활자금및.기타자금..</t>
  </si>
  <si>
    <t>희망을주시는투자자님들및여러분님안녕하신지요..계절도한걸음더겨울로다가선느낌입니다..이번겨울은얼마나더추울런지...힘들내자구요!!!^^다름이아니옵고제가지난4월경200백만원을대출받은바있고.이번에또다시자금이필요하게되어이렇게다시한번투자자님들의따스한손길을기다리게되었습니다...현재6회차까지납부하여백만원남았습니다...머니옥션측에재대출문의결과...6회차납부하고나면재대출자격이된다기에다시한번신청하게되었습니다...*전에신청시에는고신용신청이었는데.카드론때문에2</t>
  </si>
  <si>
    <t>1.주수입-월급여(210)알바(30)총:2402.월고정지출내역-기대출머니옥션(187.000)교?비(20)통신비10)부모님용돈(30)본인용돈및인터넷(50)총1.287.0003.대출이후상환계획-기존카드론대출은두달후목돈입급예정이어서바로상환할것이고.또한기존백만원남은건다음달에상황할것입니다...기존지출금액중여유금액110만에서이번대출금승인되면256000원납부하면840000원여유금누님관리로들어갑니다.</t>
  </si>
  <si>
    <t>머니옥션에서소중한4번의대출을받았고,연체없이성실하게상환하였습니다.한번믿어주시면성실하게상환하겠습니다.현재결혼하여자녀도있고과외와프리랜서번역일을하고있어안정된생활을하고있습니다.남편에게받는생활비와저의수입까지합하면많은수입이있음에도매달고정적으로지출되는금액과높은이자로인한대출이자금을갚고나면상환할여유금액이없어도움을요청합니다.작년에잠깐일을쉬면서은행권대출이어려워급하게대부업대출을받다보니과조회가걸려서신용등급이많이떨어졌습니다.또한이번에친정아버지가환갑이시라남편이여행을보내드리자고하는데,남편은제가대출받은사실을모르기때문에꼭여러분들의도움이필요합니다.이번에500만원대출을받게된다면400만원은높은이자의대출을상환하고,100만원은부모님의환갑여행경비로드리고싶습니다.저희아이들을돌봐주시느라주말에도제대로쉬지못하시고여행한번제대로못가보셔서꼭보내드리고싶습니다.도와주세요.</t>
  </si>
  <si>
    <t>1.주수입내역-생활비400만원,과외고정수입180만원,기타프리랜서수입100만원~200만원2.월고정지출내역-부모님용돈(아이들돌봄)100만원,시부모님용돈20만원,큰아이교육비50만원,작은아이교육비10만원.핸드폰요금20만원,관리비30만원,카드값200-300만원.대출상환금액(캐피탈-50만원,2금융-30만원,사금융-20만원)3.대출이후상환계획-사금융대출을갚고나면월20만원의이자내던비용이절감이되고,현재모든지출을제외하고도월50만원가량의여유자금이있으므로상환하는데에는어려움이없습니다.믿어주세요.</t>
  </si>
  <si>
    <t>얼마전지인으로부터자판기를인수하여부업으로시작했으나직장과거리가좀있어서중고자동차급하게필요하여구매하고자신청하게되었습니다.</t>
  </si>
  <si>
    <t>기존대출상환은우리은행외4군데월150만정도상환이며월수입은350만원정도됩니다.연체기록은없으며성실하게갚겠습니다.</t>
  </si>
  <si>
    <t>성실히갚도록하겠습니다</t>
  </si>
  <si>
    <t>저축은행에1000만원정도금액의대출이있습니다근데49%대라서이자가너무부담스럽습니다그대출을조금이라도이자저렴한걸로갈아타고싶습니다</t>
  </si>
  <si>
    <t>hk저축150만원,49%16만원스타100만원-14만원,스위스400만원-14만원,신라저축은행39%450만원-25만원지출되고있습니다저는보험회사에서사무직으로도일을하고코드도내어수수료도따로받고있습니다사무직고정급여는150만원이고보험수수료는거의200만원대입니다버는만큼빨리갚고싶지만애가커가니말처럼쉽지많은않네요...한번도연체기록은없습니다정확한날짜에잘갚아나가겠습니다</t>
  </si>
  <si>
    <t>안녕하세요.6개월만에다시신청올려요.</t>
  </si>
  <si>
    <t>환승할려고합니다.머니옥션에서12개월로설정해놓았더니끝이안보일것같던대출들이줄어들고있어요.이제기존에신청했었던대출은6개월원금90정도만남았네요.빨리6개월이지나길기다렸습니다.</t>
  </si>
  <si>
    <t>기존에썼던사금융들을많이정리한상태입니다.원더풀미즈사랑산와머니..다정리하구지금씨티와한국아이비hk만남은상태인데요..한국아이비와hk상환할목적입니다.특히한국아이비는이자만납부하고있기에원금이줄지않아서요.머니옥션에서환승해서원리금균등으로상환할목적입니다.기존에일하는공부방은변함없구요.월급여는그전보다늘어난상태입니다.상환하는데아무문제가없습니다..그리구6개월보셨듯이단하루도연체한적없답니다.다른목적으로쓰려고하기보단환승이목적이니꼭도와주시길바래요.</t>
  </si>
  <si>
    <t>간절한도움을요청합니다.</t>
  </si>
  <si>
    <t>34살의한가정의가장입니다.5월달이면저의아이의돌잔치가있는데돌잔치준비비용을생활비에서충당을하느라생활비가많이부족해서신청을합니다.오로지아이에게필요한기저귀나분유.의료비를충당하기가힘이듭니다.</t>
  </si>
  <si>
    <t>저는작년11월달에개인회생을납부를시작하여서밀리지않고잘납부를하고있습니다.월11만원정도회생비를납부하고있습니다.직장인으로4대보험있고엔지니어일을하고있는데1년넘게다니고있씁니다.급여는월135만원수입이있고월세25만원을내고공과금을내고나면40정도여유가있습니다.충분히상환이가능합니다.믿고한번만도와주셨으면합니다.</t>
  </si>
  <si>
    <t>16개월된아이와조금넓은곳으로이사를가고싶습니다.</t>
  </si>
  <si>
    <t>안녕하십니까이제봄으로완전히접어들었나봅니다.저는2002년도에결혼을해서2004년도에이혼을했습니다.이혼사유는제가사기를크게당해서였습니다.이혼후정말힘들게살아왔습니다.그러다2009년지금의아내를만났습니다.그녀또한이혼의아픔을가지고있는여인이었습니다.뭐둘다어려운실적이니그저월세방하나얻어같이살게되었습니다.그리고2010년10월28일늦둥이아들을낳았습니다.둘다늦은나이에얻은자식이라눈에넣어도안아플지경이지만....형편이어렵다보니너무해주는것이없다는게가슴에계속멍울로남더군요.그리고이제...아이는뛰어놀고싶어하고...집은좁고....(체6평이안됩니다.)조금넓은방으로이사를하려하는데...보증금이부족합니다.정말고민고민하다가이렇게여러분께부탁들해봅니다.</t>
  </si>
  <si>
    <t>다른대출은없습니다.현재아내는살림을하며부업을하는데...아이가어려벌이가시원치않습니다.저는작년10월달에이직을하여제법내실이튼튼한회사의품질관리팀과장으로근무중입니다.연봉은약3,200만원정도....월평균238만원(세금공제후)의급여를수령합니다.저희집은컴퓨터도없고,집전화도없으니통신료로월10만원이면충분합니다.현재사는집의월세가너무비쌉니다.월40만원보증금이약하니더욱그렇습니다.기타공과금으로이제겨울이지났으니난방비가줄게될것이므로월13만원이면충분합니다.정리를하면...월급여수령액:238만원통신료:10만원월세:40만원공과금:13만원교통비:16만원(중고차가있습니다.)소요비용:79만원+생활비월50만원총소요비용:월129~150만원선월차액:+80만원지금까지도남은금액을저금하여보증금을꾸준히모았습니다.여러분이도와주시면4월달에이사를하고더적은월세를냄으로써세이브금액이더많아질것입니다.원금과이자를다달이갚아나가는데전혀문제가없습니다.</t>
  </si>
  <si>
    <t>대출통합또는저금리환승</t>
  </si>
  <si>
    <t>대부업사용금액통합또는저금리로환승</t>
  </si>
  <si>
    <t>1.주수입내역-급여500만원2.월고정지출내역-기대출상환금액(300만원),생활비200만원3.대출이후상환계획-현재생활비로사용중인금액에서상환,생활비는현재부모님이일부도움을주심</t>
  </si>
  <si>
    <t>동거중인여자친구가직장을그만두게되었는데이유가자격증미소지라이번에학원에응시해자격증을따려합니다넉넉하지못한형편에학원비라도보태고수입이둘에서하나가되니모두가빠듯합니다도와주십시요...</t>
  </si>
  <si>
    <t>1.주수입내역-급여세금을제외한금액280~290주말특근수당포함이라다소차이있음2.월고정지출내역-자동차할부53만원은행권대출100만원방세25만원3.대출이후상환계획-지출금을뺀나머지50~60정도여유가있읍니다그리고여자친구가2월정도부터는일을하게되니상환하는데별무리가없을걸로사료됩니다</t>
  </si>
  <si>
    <t>의료및생활자금으로쓰려고합니다</t>
  </si>
  <si>
    <t>기대출이있는상황에서갑작스레앞니(치아)가부러져임플란트를해야하는상황에이렇게신청을하게되었습니다..한번에200만원이있지않다보니힘어없어집니다.직업군인생활을하고있습니다전역을예정일은16년5월31일이지만더할예정입니다기대출이많지만충분히능력됩니다..</t>
  </si>
  <si>
    <t>1.주수입내역-10일월급140만원20일추가수당15만원2.월고정지출내역-기대출상환금액90만원,휴대폰요금9만원이금액외에식사는보통직장에서함3.대출이후상환계획-생활비70만원을적당히쓰고최대한빨리갚으려고합니다</t>
  </si>
  <si>
    <t>대출하고싶습니다</t>
  </si>
  <si>
    <t>갑작스럽게안좋아진집안사정으로생활자금이필요하여이렇게대출신청드립니다.금융건은등급이좀낮다는이유로대출이힘든상황이라지인분소개로머니옥션을알게되었습니다.힘들때빌려주신만큼투자자님들한분한분생각하면서성실히납부하겠습니다</t>
  </si>
  <si>
    <t>기대출은산와머니200만원있는데1년정도연체없이월12만원씩상환하고있으며현재절반정도는갚은상황입니다.직장은현대택배4년근무중이며4대보험은미가입이며월고정수입은월200만원연봉2400만원입니다.통장과현금수령함께매달27일날확실히받고있습니다.월고정지출은핸드폰사용료10만원대부업상환비12만원과가족보험료40만원정도일반생활비포함해서80만원~90만원정도나가고있습니다.대출이되면상환능력은충분히됩니다.연체없이성실납부할것을약속드리겠습니다.실천으로믿음을보여드리겠습니다.</t>
  </si>
  <si>
    <t>꼭대출받고자합니다</t>
  </si>
  <si>
    <t>사업자금이필요합니다.원하는홈페이지를만들고싶은데견적이1500만원이상이나옵니다.홈페이지만들고열심히영업하면지금보다훨씬좋은여건이될것입니다.홈페이지제작후에BM특허도출원할계획입니다.꼭도와주십시오.</t>
  </si>
  <si>
    <t>현재동양생명에서1300여만원차량대출을받았고신라저축은행에서350만원을받았습니다.신용카드는하나사업자카드사용하고있고연체없이잘사용하고있습니다.사업자금이필요합니다.원하는홈페이지를만들고싶은데견적이1500만원이상이나옵니다.홈페이지만들고열심히영업하면지금보다훨씬좋은여건이될것입니다.홈페이지제작후에BM특허도출원할계획입니다.하루4~5시간씩자고낮에는에이전트일을보고끝난후새벽2시까지대리운전을하며대리운전영업을합니다.저나름대로열심히살고있습니다.휴일도없이일하고있습니다.지금은초기라한달에사업소득은150~200만원정도되고대리운전으로버는돈은한달200만원정도됩니다.적금도잘들고있고노란우산공제에도가입해서미래를꿈꾸고있습니다.최근에집안일때문에목돈이나가서현재는여유가없어서고민하던중이곳을알게되었습니다.연체없이잘상환하겠습니다.</t>
  </si>
  <si>
    <t>생활자금대출을할려고합니다.</t>
  </si>
  <si>
    <t>실수로중계업자에게자료가넘어가과다조회껀으로대출이안되고있습니다.직장을이직을하였는데불필요하게던이나가게되어그부분을채울려고합니다.</t>
  </si>
  <si>
    <t>현재LG하청업체에서사무직으로일을하고있어매월170~190수령을합니다그부분에서대출금을상환가능합니다.아직첫월급을수령하지못하였습니다.</t>
  </si>
  <si>
    <t>새로운출발을도와주세요!!</t>
  </si>
  <si>
    <t>조개위주의해산물전문점을운영하던중일본원전으로인해급격히매출이하락하여..불가피하게업종변경을하게되었습니다.해산물중에서도비수기가없고원전과는관계가없는국내산오징어볶음,초무침전문점입니다.그나마남아있는여윳돈과새희망홀씨대출을받아인테리어도새로하여..수족관이있던자리에예쁘게테라스도만들고,내부테이블8개로..오전에점심장사도하고포장도가능해서..알차게영업하고있습니다.주위에맛있게매운맛집이없어서벌써부터나름입소문도나서매출도점점오르고있습니다.없는형편에인테리어도하고주방집기도바꾸고..초기자본이부족하여투자자님들께도움을청합니다.아침저녁으로오픈마감을직접하며열심히일해서은혜잊지않도록하겠습니!!.도와주세요..</t>
  </si>
  <si>
    <t>1.주수입내역-월매출1200만원2.월고정지출내역-인건비250만원,임대료150만원.재료비350만원.주류대금100만원.기타관리비50만원.오피스텔월세60만원.휴태폰요금10만원.대출이자25만원.생활비50만원3.대출이후상환계획-밤낮으로열심히벌어서연체없이상환하도록하겠습니다.</t>
  </si>
  <si>
    <t>친구의간곡한부탁으로이자까지갚는조건으로대출을받아서빌려줬는데제대로받질못해서제가갚고있는중입니다..이자가워낙비싼대부업에서받아서매달이자만갚고있어서빚은줄지않고아까운돈만날리고있네요..저는32개월된아이의엄마입니다...남편몰래빌려준거라마음이늘조마조마하네요..빚갚을생각만하면아이와있는시간에도육아에집중할수없어너무화가나고마음이아픕니다..</t>
  </si>
  <si>
    <t>돈을빌려간친구가저번달부터조금씩갚아주고있어요..여기서빌리면제가그동안이자만갚던돈에서조금만더보태면원금까지갚을수있을것같아서...빨리이괴로움에서벗어나고싶습니다..이때까지연체라고는단한번도없이살고있습니다..전업주부지만남편의수입이괜찮은편이라꼭잘갚을수있습니다..혹시나만의하나제가연체를하게된다면집을팔아서라도갚겠습니다.도와주세요..이가정을잘지키고싶고하나뿐인울아기에게따뜻한사랑을주고싶어요..</t>
  </si>
  <si>
    <t>카드결재자금때문에부탁드립니다</t>
  </si>
  <si>
    <t>이런사이트가있는줄몰랐는데오늘에서야알았습니다카드결재자금이필요하여올리게되었습니다사실이번달결재자금은100만원이지만할부사용금액까지그냥한꺼번에결재한뒤카드사용자제하려합니다부탁드립니다</t>
  </si>
  <si>
    <t>건설업에근무하고있습니다일반기업회사차장으로근무중이며년3000만원정도벌고있습니다연초3개월정도일이없어서힘들긴하였지만그래도월200이상은월급받고잇습니다5월달부터경기가풀려300이상씩벌수있다고확신드립니다저축은행권으로1300만원정도의기대출이있으나이번한번도와주신다면연체없이상환할수있음을약속드립니다</t>
  </si>
  <si>
    <t>생활자금으로급전좀재출신청합니다.</t>
  </si>
  <si>
    <t>부모님의건강악화로의료비좀대출신청합니다.등급이낮아서은행권대출이되지않고여기저기알아본결과여기가제일좋다고해서신청합니다.</t>
  </si>
  <si>
    <t>대출은없습니다.월160만원통장급여받고있습니다.</t>
  </si>
  <si>
    <t>월세&amp;#46484;에이렇게요청합니다..</t>
  </si>
  <si>
    <t>최근사기을당하고개인회생까지신청하면서많이힘들어져대출을받을려고결심했습니다..</t>
  </si>
  <si>
    <t>주수입은월급입니다..글구상환은회생비36만원에월세25만원입니다..</t>
  </si>
  <si>
    <t>시아버님의병원비로긴급자금300만원이필요합니다.백마디말보다성실한상환으로보답드리겠습니다.</t>
  </si>
  <si>
    <t>350만원월급약대출금으로40만원정도가나가며핸드폰비15만원보험비10만원적금40만원고정지출합니다.그러므로충분히상환가능합니다.</t>
  </si>
  <si>
    <t>보증금이부족합니다..</t>
  </si>
  <si>
    <t>와이프와저는7개월전연해생활을마치고동거를시작했습니다동거를시작할당시에전1500여만원의채무를가지고있엇습니다와이프에게말했습니다..돌아가신어머니병원비로대출을받았다가채무를하게됐다고...와이프는참담해했습니다만이제시작하는저희로써는충분히변제할용기가있었습니다..혼자가아닌둘이였기에가능했습니다작년11월부터변제하기시작하여올해5월까지6개월동안모두변제하였습니다...와이프한테고마울따름이죠..좁은단칸방에서시작한저희신혼생활이이제는조금은여유로운공간에서생활할수있도록투자자님께도움을요청합니다</t>
  </si>
  <si>
    <t>월수입본인270아내110투잡으로대리운전40총440만원지출보험료35월세20핸드폰비10공과금10자동차20외식30총125만원한달여유자금이300만원이상이므로상환하는데는전혀무리없습니다위내용에는거짓한점없음을맹세합니다투자자님들의많은관심부탁합니다</t>
  </si>
  <si>
    <t>열심히일하고있는대아들가진주부입니다.배우자와같이벌므로충분히상환능력됩니다.</t>
  </si>
  <si>
    <t>친정부모님께쓸거라처음으로받는필요한자금입니다.</t>
  </si>
  <si>
    <t>금융권에통장대출이있지만모든것연체없이잘상환하고있으며아이있는엄마로써성실히상환능력됩니다.저는연봉2900이며,배우자또한연봉4000정도되어서상환하는데문제가없습니다.</t>
  </si>
  <si>
    <t>사업자금이긴급하게필요합니다..도와주세요투자자님...</t>
  </si>
  <si>
    <t>제나이는28살이며동갑내기와이프와4살짜리딸아이를두고열심히살아가고있는가장입니다.성실히결혼생활하며열심히살아왔다고자부하고있습니다만..저의잘못된세무지식으로인해..세금폭탄을맞게되었고,700만원가량이되는돈이라..납부를하지못하고이리저리세무소의도움을받아보려했지만돌아오는건완납뿐이었습니다.그러다가납부를하지못하게되어,신용불량(채무불이행)이라는꼬리표가붙게되었고,2개월만에완납을했습니다.그여파로인해.신용카드정지및신용등급하락으로인해이도저도못하는상황에이르게되었습니다...이렇게머니옥션을통해대출을하게된계기는..현재제가온라인쇼핑몰및오프라인로드샵매장을운영하고있습니다.온라인쇼핑몰은휴대폰단말기를판매하고있으며오프라인매장에서는말그대로휴대폰을개통하여판매하고있습니다.추후삼성에서나올"갤럭시s3"초도물량을주문하기위해서계약금을입금해야하는데,세금연체의여파로인해신용카드카드론및모든대출을받기가어려워진상태입니다..그래서이렇게머니옥션이라는곳을통해서투자자분께투자를받기위해염치불구하고물품사입자금을구해볼까하여글을올려봅니다.투자자님들의선택기다리겠습니다.감사합니다.http://itempage3.auction.co.kr/detailview.aspx?itemno=A571810642현재제가판매하고있는"옥션"이라는사이트입니다.자랑은아니지만손님이급하다고하시면직접차로배달해서가져다드릴정도로나름의자부심으로열심히일했습니다.그로인해상품평도많이좋게들써주셨더라구요..긴글읽어주셔서감사합니다.</t>
  </si>
  <si>
    <t>휴대폰오프라인매장에서휴대폰악세서리및개통으로인한수수료로수익을올리고있으며,온라인을통해판매수익을올리고있습니다.현재기대출은씨티캐피탈1200만원현대캐피탈1200만원(모닝자동차할부)농협학자금대출350만원국민은행대출500만원신한은행적금담보대출150만원제4금융권500만원대출이있으며씨티캐피탈:50만원씩상환잔여938만원현대캐피탈:38만원씩상환잔여1110만원농협대출:44000원씩상환잔여66만원신한적금담보:이자만13000원씩납부국민은행:11만원씩상환잔여316만원기타사금융2곳:30만원씩상환잔여280만원가게월세및유지비용150만원(세콤,전기세,전화세등등..)집생활비150만원(유치원필요경비,관리비,카드값등등)통신비30만원(하는일이통신업이다보니통화량이많습니다.)차량유지비용50~60(직접배달을다니는관계로기름값이많이들어가네요..적금및펀드들어가는비용제외하고는꾸준히적금하고모으는편입니다.이번에대출을받게된다면1년간상환한다는목적을가지고입을꺼안입고쓸거줄여가면서열심히상환하도록하겠습니다.</t>
  </si>
  <si>
    <t>도와주신다면,연체없이성실히상환해나가겠습니다.</t>
  </si>
  <si>
    <t>개인사업자입니다.경기가안좋고매달들어오는돈이일정하지않다보니,사업이힘듭니다.백화점매장운영중이며사업자금으로활용할계획입니다.</t>
  </si>
  <si>
    <t>기존대출저축은행2군데(이자+원금)100만원-1700만원에서1100남음사금융4군데(이자+원금)50만원-1000만원에서700남음연체없이성실히상환중입니다.월수입400~500만원이자150월세30카드결제50~70식비,교통,휴대폰요금60도와주신다면,신뢰로보답하겠습니다.</t>
  </si>
  <si>
    <t>동생결혼선물로TV를사주려는데지금여유자금이없어도움을청합니다.</t>
  </si>
  <si>
    <t>얼마전아파트를구입하면서가지고있는돈은몽땅구입자금에들어가현재여유돈이별로없네요.다음달초에동생이결혼한다는데결혼선물도해주려하고,중고차도한대사야할거같아자금이필요한데..주택담보추가대출을알아보니구입한지얼마안되어기간이좀더지나야1금융권추가대출이가능할듯하고저축은행에서는대출이가능하긴한데이자율도높고신용도에영향이너무커서이곳을찾게되었습니다.</t>
  </si>
  <si>
    <t>1.주수입내역-급여는평균220만원세후금액입니다.(매월180만원정도되며3개월마다140만원정도성과급)그리고구입한아파트는매월50만원월세를받고있습니다.2.월고정지출내역-주택담보대출은5년거치30년상환으로현재는이자만21만원정도납부중이며,신용대출은현재매월65만원정도로원리금상환중입니다.그외지출은보험료,통신료,교통비,생활비등으로매월80~100만원정도지출합니다.3.대출이후상환계획-700만원대출받게되면1년간원리금상환으로매월63만원정도상환예정이기때문에부담없이상환이가능합니다.매월부담없이상환하기위해대출기간을12개월로했으나6개월정도후에중도상환을하게될수도있으니투자해주시는분들은참고해주시기바랍니다.</t>
  </si>
  <si>
    <t>아는지인으로부터사업자금을빌렸읍니다.기간이아직남아있지만요즘그분에사정이좋지않아다시돈을달라하네요.하는일이잘되고있지만아직은돈이많이들어가고있는상황이라이렇게다시여러투자자분들께고개숙여부탁드리고자합니다.성실하게상환하겠읍니다.마지막이라고생각하고이렇게글을올립니다.감사합니다.</t>
  </si>
  <si>
    <t>월소득은450(센터및학원강사로일하고있읍니다.)이동통신및보험료45만지출국민은행및타기관대출이자150지출카드대금대략100정도지출합니다.머니옥션에서대출받았을때연체없이성실하게상환했읍니다.이번에도한번믿어보시고투자해주세요</t>
  </si>
  <si>
    <t>대출금사용용도는생활자금200만원과저축은행건환승목적으로신청합니다</t>
  </si>
  <si>
    <t>직장은중고상용및건설기게대출모집인입니다11명정도근무하는법인업체이구요매월말일이급여일입니다매월정해진금액이들어오진않지만월500이상은받구요생활비및기타다른대출건상환으로250만원사용을하고남은금액은기타보험이나적금등에들어가고매일차량이동이많아주유비로들어가고있습니다일이자체가대출모집인이고전직장포함이쪽에서7년정도근무하다보니대출에대한지식이나신용의중요성도알고있고이제결혼도해야하는입장에서연체정대하지않는다는생각으로매달살아갑니다절대연체가없을거라감이약소드립니다.</t>
  </si>
  <si>
    <t>며칠전에대출신청했는데금액조정해서다시신청합니다가게학장이전했는데권리금오백만원이부족해서다시이렇게머니옥션투자자님들께부탁드립니다대출이성사되면500은권리금으로나머지350은기존머니옥션대출금남은거완납하고싶어서요</t>
  </si>
  <si>
    <t>월세-70전기세.수도세.인터넷비.전화비.핸드폰비-20신협적금-30보험료-10hk-48신라-19이렇게기본한달고정지출금액입니다적금은자유적금이라최소한금액만적은거구요,가게가집옆이라식비는들지않습니다도시락싸다니고있거든요,월300~350수입이됩니다기타악세사리-현금수입은대중없이30만원내외입니다가게를학장이전하는거라수입이더늘거라생각이들구요투자자님들이투자해주신다면더열심히일하고아껴서잘상환하겠습니다가게를이전하는거라처음세달정도는지출이더늘꺼라생각이들어1년상환으로빌리고싶었으나여유있게18개월로했구요계획은어떻게는1년안에다갚을생각입니다많이들도와주세요제수입과지출을부끄럽지만솔직하게오픈한거라고칠점있음알려주시구요성실히일해서열심히갚겠습니다</t>
  </si>
  <si>
    <t>생활자금도좀필요하지만무엇보다대부업쪽으로대출을받은거랑급하게현금서비스받은것들좀정리좀하고싶어서요..필요할때마다그냥조금씩대부업으로대출받았던게제신용에그렇게좋은게아니더라구요..물론한번도연체같은건없이하루이틀전에늘상환은해왔습니다..여기저기널려있는것들정리하고나머지는생활자금으로이용하고싶어서이렇게대출신청을합니다..</t>
  </si>
  <si>
    <t>1.주수입내역-사무직총무로매달160받고있습니다2.월고정지출내역-대출금상환70만원,카드랑핸드폰요금평균50만원3.대출이후상환계획-대출이된다면카드를사용하지않고그카드값남은만큼으로어차피대출금상환을할수있어서상환에는아무문제없습니다</t>
  </si>
  <si>
    <t>도움이필요해요~</t>
  </si>
  <si>
    <t>사금융한곳을이용하다가보니워낙높은이자(49%)때문에또다른사금융이용하게되고악순환의연속이였습니다..그렇게4년을이자와씨름했답니다..이자때문에미쳐버리는줄알았죠..이용하셨던분들이제심정이해하실꺼예요..지난달정리하고현재는신용카드,금융쪽으로대출전혀없습니다..그렇게대출을정리하다보니생활비도없네요..ㅜㅜ핸드폰비도못내고..배우자모르게대출받았다가이자폭탄에생활비없다고말은못하고4년을끙끙거리다친정도움으로빚을해결하다보니더이상손벌리기가두려워요..정말연체없이착실히잘갚도록하겠습니다.</t>
  </si>
  <si>
    <t>12개월동안이자+원금같이갚아나가도록하겠습니다.</t>
  </si>
  <si>
    <t>다시한번부탁드립니다.마지막학기를앞두고있는대학생입니다.개인신용만으로대출하여단한차례도연체없이잘거래해왔습니다하지만개인신용으로대출가능금액이맥스치에달해서더이상대출이어려워머니옥션을찾게되었습니다.한번더도와주신다면책임감을가지고연체없이성실납부약속드리겠습니다.</t>
  </si>
  <si>
    <t>1.주수입내역-학기중80방학중120~1502.월고정지출내역-기대출상환금액-60,휴대폰요금-10식비및교통비-103.대출이후상환계획-마지막한학기후졸업입니다취직후월200이상보장되는중소기업에서취직후차근히부채를갚아나가고결혼한약속한여자친구와함께여건에맞춰결혼을계획중입니다.</t>
  </si>
  <si>
    <t>가족여행비</t>
  </si>
  <si>
    <t>안녕하세요.머니옥션투자자여러분,오랫만에인사드립니다.이곳부산에내려온지도벌써16개월이나되어가네요.이번대출목적은7월가족여행을다녀오기로했는데경비부분에서약간모지람이있어조금이나마도움받고자투자자여러분께다시한번부탁드립니다.첫제주도여행이라조금설레고벅찬데요...^^이번에부산에어행사로제주도29900원2인당첨이&amp;#46124;거든요.서버폭주되서아마아시는분들도계실겁니다.숙소및,렌트,구경할곳이워낙많다길래3박4일일정을짯는데요월급쟁이다보니.목돈이많이들어갑니다.람쥐...ㅋㅋ이자율27%내에서해결하고싶어2년을잡았구요.내년1월머니옥션대출끝나면내년안에완납예정이구요.저도내년부터는다시머니옥션투자를다시하려고고려중입니다.많은관심부탁드립니다.</t>
  </si>
  <si>
    <t>월\107700원은원리금균등상환으로매월5일늦지않게연체없이상환할것을약속드립니다.월급여\350~400만원(인센별도)현재직급;실장직장:주(폰지아)전국최대유통휴대폰할인매장대출금:150만원정도생활비100만원</t>
  </si>
  <si>
    <t>남은사금융고금리채무상환과생활자금을필요로합니다.</t>
  </si>
  <si>
    <t>올해32살성남직장인입니다.직장은일반법인기업체이구요4년정도되었습니다.고금리채무정리와생활자금이필요해서신청하게되었습니다.연봉은3300정도되구여.물론다른대출도있습니다.은행권저축은행입니다.2년정도30~40상환정도는충분히가능하다고보고신청합니다.열심히상환하겟습니다..이말밖에드릴게없네요.현재는다시말하자면.생활자금과..(집안사업때문..)저의다른고금리채무상환두가지조건때문에필요로하는겁니다.소득증빙가능하구여.</t>
  </si>
  <si>
    <t>기업1500저축은행1700기대출있습니다.(이율기업10%.현대스위스(28%)잔여대출이구여.월상환액은90정도되겠네요.다합쳐서요.연봉3300정도..급여로는280~300정도입니다.소득증빙가능하구여고정수입은그렇고여..저의직장은설계업체이구전대리입니다.월지출내역은생활비이것저것다합쳐도.,.50좀안될거같구여.제가술담배를안해서..기대출70정도나갑니다.기타입대료자동차이런건없으니까여.대출이후상환계획은..뭐별로쓰는것두없기에.2년까진못가고최대한몇달안에만기상환하도록노력하면서상환하겟습니다.</t>
  </si>
  <si>
    <t>현재기존대출내역-국민은행2,000만원장기복무제대군인의사업자금대출연리4%-소상공인2,000만원거치식으로연리5%대의안정적인사업자금대출-부산은행캐피탈1,000만원22.5%의고금리로현재5개월간연체없이상환중-저축은행1,000만원39%의고금리로5개월간연체없이상환중현재장인과장모,처남그리고처와자식셋까지같이살고있습니다.생활력하나만큼은확실합니다.투자해주시는모든분께감사드리며,성실납부를다시한번확인,약속드립니다.저희매장에직접방문주셔도좋습니다.시원한음료수가항상준비되어있습니다.</t>
  </si>
  <si>
    <t>부모님의료비로인해여러투자자분께진실되게요청드립니다..</t>
  </si>
  <si>
    <t>갑자기목돈이필요하게되어고민끝에신청합니다.진실되게요청드리는만큼여러투자자분들의손길을기대하며읍소드립니다.현재4대보험이되지않는경제활동을하다보니은행권에서급하게대출을받기힘들어여러투자자에게분들께요청을드립니다..현재본인이하는업무는프로모션PD입니다.기획서제작작업과프리젠테이션을프리랜서로진행하는업무를합니다.부동산개발기획도추가로하고있으며프로젝트형식으로회사와계약을건으로체결하여진행하고있습니다.소득은연4천만원내외이며원천징수금액에확인되는소득과비노출소득으로보시면됩니다.한때는롯데그룹주)대홍기획이라는대형회사에서근무한적도있으며그로인한경력으로사업체도운영하였으나파트너의실수로회사가문을닫게되었습니다..그로인해약1억이라는채무가2004년도에발생하였으나다시재기를꿈꾸며열심히노력한결과채무회생절차를밟지않고현재는완전히정리된상태이며한때신용불량자에서7등급으로등급은좋지않지만정상적인경제생활을하고있습니다.현본인의부채는제도권비제도권합해서총5백만원이되지않습니다.투자자분들의소중한재산을지켜드릴자신이있습니다.현재예전의건강한제모습으로돌아가기위에하루6시간자며일을하고있습니다.상환계획은24개월로올렸지만근무형태상목돈이발생할수있는일이기에중간에조기상환계획도있습니다.부디저의간곡한사연을진심으로봐주시어제가다시한번일어설수있게손을내밀어주십시요..목돈이필요한사연은부모님의료비가필요하여신청드립니다.독자로인하여제가움직일수밖에없는상황입니다...투자자분들의가정에항상건강함만있기를소원합니다.....</t>
  </si>
  <si>
    <t>대출상환계획○자택정보거주지역:서울관악구○직장정보#업종:기획직#하는일(구체적으로):프로모션피디(지역축제,개막식,공연기획,전시기획연출)#직원수:1인프로젝트근무#근속년수(사업년수):12년#월수령액(월순수입)및보너스:4백만원정도#급여수령방법(현금or통장):통장○타대부금융사용정보:#대출회사:삼성카드할부금융1,500,000원러시엔캐쉬3,000,000원웰컴론500,000원총채무액5,000,000원(연체없으며성실상환중)#월상환금:매월총250,000원정도○월지출액:교통비20만원통신비10만원개인50만원월대출상환금3군데총25만원정도향후머니옥션발생분35만원정도월60만원부채상환계획가지고있습니다제경제상황을정확히파악하시라고전년도소득원천징수내역(2000만원기제)과금년3월부터6월말현제통장입금내역(약5천7백만원-순수소득+재하청실행비용)이미지로첨부드립니다.(순수소득과실진행기획사에게내려줄금액도일부포함되어있습니다)(소득내역은원천징수에기재내역되는사항과비노출소득이있습니다.)</t>
  </si>
  <si>
    <t>연체라서월급수령후상환하겠습니다</t>
  </si>
  <si>
    <t>10일만사용하고상환하겠습니다</t>
  </si>
  <si>
    <t>월급날이10일이라10일이되면바로상환가능합니다도와주세요대출이안되는상황입니다</t>
  </si>
  <si>
    <t>다시새롭게시작하고싶습니다..</t>
  </si>
  <si>
    <t>이번에신용회복위원회의도움으로변제할수있게되었습니다하지만당장생활자금이부족하여신청하게되었습니다</t>
  </si>
  <si>
    <t>현제4대보험을제하고통장으로월110만정도들어오고있습니다통장수령하는거제외하고틈틈히알바로30~50정도현금수령하고있고요신용회복위원회에월16만원식상환하고생활비70정도들어가면남은돈으로충분히상환할수있습니다그리고현제는급여가적은편이지만앞으로비젼이있는직장이기에참고열심히하고있습니다제가다시일어설수있도록관심과도움부탁드립니다</t>
  </si>
  <si>
    <t>제발도와주세요감사한마음으로성실히갚겠습니다</t>
  </si>
  <si>
    <t>대출을하게된이유를정확하게작성해주세요.급하게생화자금이필요로합니다제발도와주세요</t>
  </si>
  <si>
    <t>1.주수입내역-수입이불규칙할시평균금액기재통장120현금60~702.월고정지출내역-기대출상환금액,휴대폰요금,식대,임대료등고정적으로지출하는내역모두기재기대출650관리비303.대출이후상환계획-수입대비고정지출내역을제외한금액을예로들어기재30만원대면충분히갚을능력됩니다연체이력없습니다앞으로도할생각없습니다도와주세요</t>
  </si>
  <si>
    <t>학자금용도로사용하고싶습니다.(대학생)</t>
  </si>
  <si>
    <t>대출을하게된계기및사용용도:지금방학중인데아버지회사를하루이틀정도따라다니면서용돈을타쓰고있습니다.제나이24살에군대전역하고학교다니면서이나이에제가제스스로학원도등록하고,책도사고부모님한테손안벌릴려고합니다.이번에자동차기능사자격증시험이있습니다.필기원서나실기시험을위해학원등록비가만만치가않습니다.</t>
  </si>
  <si>
    <t>기대출이있습니다.bs상호저축은행:원금200만원(이자:약9만원)예쓰저축은행:원금500만원(이자:약15만원)한성저축은행:원금200만원(이자:약6만원)있습니다.지금제가직접상환하고있구요.연체한적도없습니다.제가다른곳에대출을신청해보아도이자율이36%이상이되서학생이지만지금알바하면서이자도갚고생활하고있습니다.이번학기에성적도좋아서성적우수장학금과국가장학금두가지나올것같습니다.이자상환은무조건할수있습니다.제가지금학생이라주수입은없지만,평균수입은한달에약100만원가까이됩니다.월지출내역은따로제가쓰지만않는다면생활비20만원정도만쓰고있습니다.대출이후에상환계획은다음달에나오는성적우수장학금과국가장학금으로저축은행한곳을정리할계획이구요.그렇게된다면3곳의이자중1곳의이자를줄일수가있습니다.그럼제평균수입에서충분히이자도내고취업을나갈생각입니다.</t>
  </si>
  <si>
    <t>태어나서처음받아보는대출입니다.</t>
  </si>
  <si>
    <t>저는평범한집의가장입니다.현재대출을받는이유는저희형님이집이넉넉치않은데조카아이가결혼을하게되어서저에게돈을좀융통해달라고부탁하셨는데제통장에있는돈을빌려드리면와이프가싫어할거같아서이렇게신청하게되었습니다.지금까지살면서대출한번받아본적없고공과금한번밀려본적없이성실하게납부했습니다.이번에도도와주신다면연체없이잘상환하겠습니다.</t>
  </si>
  <si>
    <t>저는건설현장에서일을합니다.하는일은인부들을맡아서건설회사에일이생기면인부들을데리고가서일을맡아서하는일을하고있습니다.저도현장일을직접하며인부들관리를합니다그냥현장에서편하게팀장이라고부릅니다.월급은통장으로들어오지만4대보험이런것은되지않습니다.몇십년동안해온일이고지금까지성실히일을하고있습니다.현재월급은300정도라고생각하시면됩니다.그리고농협에천만원,천만원,이천만원이렇게저축으로묶어놓은정기예금이있구요..자유입출금통장에900정도있습니다.통장서류첨부하겠습니다.왜통장에돈이있는데대출을받냐고물으실수도있지만아까도말했듯이와이프모르게받고싶어서그렇습니다.얼마전아내가가게를한다고2천만원만적금해약하자고했는데안된다고했는데형님께빌려드린다면싫어할것같아서요..은행이나다른곳에서받으면기록도남고나중에아내가알수도있고해서이렇게신청합니다.그리고한달지출은카드값이보통20~30만원사이나가고보험료랑해서50만원정도나갑니다.식비랑공과금은아내가가게를해서내고있습니다.상환하는데큰무리는없습니다.믿고빌려주시면감사히쓰고갚겠습니다.</t>
  </si>
  <si>
    <t>가게보증금이부족합니다한번만도와주세요.</t>
  </si>
  <si>
    <t>안녕하세요다음달에가게를계약해야하는상황이랍니다.계약금은일부주고정식계약하는데이백정도가부족합니다전에전전세로가게를운영하다전세주신분이가게내놓는바람에제가주고들어간권리금은한푼도못받고그냥나왔답니다.전지금여성의류판매중이고한달매출은400정도된답니다.작은아기가백일좀못되었고제가벌어야하는상황이라이렇게염치없이글을올립니다.아기는틈틈히어린이집에맡기고열심히살려고노력하는두아이의엄마랍니다.힘들어도아이들땜에더열심히사는모습보여주고싶고언제가는저도좋은날이있을꺼라생각하기에하루하루부지런히살고있답니다.한번만믿어주시고도와주시면연체없이상환잘하도록노력하겠습니다.</t>
  </si>
  <si>
    <t>지금채무관계는원더풀이랑미즈사랑합쳐500정도있구요연체는한번도없었답니다.저축은행130만원있답니다원더풀미즈사랑은합쳐서20만원씩나가고저축은행은10만원씩나가고있답니다.옷가게운영중이며한달에400정도수입이발생하고대출금30만원휴대폰요금7만원보험료20만원어린이집회비10만원전기세9만원정도이고운영자금(사입비)가반정도나간답니다.상환기간은12개월로193000원씩매달상환잘하도록하겠습니다.믿고한번만도와주시면이은혜잊지않겠습니다.</t>
  </si>
  <si>
    <t>어머니가게보증금때문에이렇게글을적습니다..</t>
  </si>
  <si>
    <t>어머니가게보증금때문에이렇게도움을요청합니다..안녕하세요.충남논산에서SK대리점에서근무하고있는28살청년입니다.다름이아니라저희어머니께서춘천지하상가에서조그만속옥가게를하고계십니다.4년전하시던사업이잘되지않아집도경매로넘어가고절망에빠져계신어머니가정말고마우신분의도움으로보증금도월세도없이관리비만내는조건으로얻은가게죠..그렇게큰돈은벌지못하셨지만그럭저럭잘운영하던가게였는데주인분께서사정이있으셔서가게를내놓으시게되었고새주인분께서보증금2천만원을요구하고있는상황입니다...저번주에어머님께서전화오셔서천만원정도구할수없겠냐고어렵게말씀하시더군요...전화상이었지만저에게돈이야기를꺼내시면서얼마나미안해하시는지알수있었습니다....그동안어머님께서연락오면행여나걱정하실까..아들돈잘벌고있으니까걱정말라고큰소리를치곤했지만..저도집안사정이좋지않아무일푼으로사회생활을시작하다보니신용등급도그리좋은편이안되어돈을구하는게쉽지않습니다...통장에있는얼마되지않는돈과저축은행에서대출받은돈까지합쳐도450정도가부족한상황입니다..회사에서2년넘게근무한터라혹시라도퇴직금을먼저받을수있는지물었더니안된다고하더군요...현제월급실수령액150만원중에서대출금상환으로빠지는금액은중고차할부월29만원저축은행대출월11만원신협대출월15만원이렇게54만원입니다.만약이곳에서대출을받게된다면투자자분들에게연체없는상환을약속드리겠습니다...저희어머니에게아들로써..꼭도움을드리고싶습니다..저희어머니짐을덜어드리고싶습니다..도움부탁드립니다...</t>
  </si>
  <si>
    <t>4대보험가입되어있구요..2년5개월째근속중입니다.월급실수령액150만원중에서대출금상환으로빠지는금액은중고차할부월29만원저축은행대출월11만원신협대출월15만원이렇게54만원입니다.제가사는원룸은회사에서매월방세나공과금까지내주고있어서위에적은대출금상환금액빼고는매달나가는금액은휴대폰요금정도입니다..월10만원정도되구요..또어머니에게매달50만원씩보내드리고있었는데요.대출받게되면대출이전부상환될때까지는대출금상환에쓸예정입니다.</t>
  </si>
  <si>
    <t>도움주시면..잊지않을께요..</t>
  </si>
  <si>
    <t>회사를다니다가친구와장사를시작했는데결과가안좋네요..그러면서대출도받게되고신용도안좋아지고..대출받은건지금껏연체없이잘상환하고있습니다.개인적채무를깻끗이해결하려고신청합니다.전에회사일이통신관련전문직일이여서지금은단기계약식.주말엔따로프리로일을하고있구요,급여는6개월에1000만원,프리일까지하면조금되네요.도와주시면지금이마음잊지않고,믿어주신거보답하겠습니다.</t>
  </si>
  <si>
    <t>현제롯데캐피탈500중220남았구요.조이300중250웰컴300중240연체없이상환중입니다..급여수령과프리일하는페이수령즉시연체없이상환하겠습니다.</t>
  </si>
  <si>
    <t>집안에목돈이들어갈일이생겼는데은행권에서는기대출이있어추가대출이쉽지않네요...전에도그랬듯이머니옥션에서도움받아잘상환해왔고앞으로도열심히상환하려합니다.많은도움부탁드립니다.</t>
  </si>
  <si>
    <t>1.주수입내역-월급여약400만원수령(보너스달100~200만원추가수입)2.월고정지출내역-우리은행:약20만원(퇴직금담보대출이라서이자만납입)-기업은행:약15만원(전세자금대출로이자만납입)-알씨아이파이낸셜:57만원(자동차할부)-약10회차남음-머니옥션기대출:약20만원(상환원금1,298,902원--7회차남음)-기타카드론:약30만원(3월이후20만원납입)-통신비,인터넷:약10만원,기타공과금:약10만원-생활비:약50만원3.대출이후상환계획-한달평균수입:약400만원중고정지출약210만원(차후상환금액줄어듬)400-210=190만원중머니옥션800만원대출시41만원상환예정임.</t>
  </si>
  <si>
    <t>긴급생활재대출</t>
  </si>
  <si>
    <t>급하게재대출신청합니다도와주십시요</t>
  </si>
  <si>
    <t>월급여150만원휴대폰요금,기타생활비:50</t>
  </si>
  <si>
    <t>카드대금상환과생활비입니다.</t>
  </si>
  <si>
    <t>안녕하세요..저는세아이에엄마이고맞벌이를하고있는사람입니다.제가대출을받고자하는목적은연체되있는카드대금40만원정도와납부하지못한자동차세등공과금을납부하고자입니다.맞벌이를하고있지만세아이를키우다보니생활비가조금씩모자라네요.대출을받게되면열심히잘상환하겠습니다..</t>
  </si>
  <si>
    <t>팝펀딩이라는곳에서작년9월에250만원대출을받아상환하고있습니다..지금남아있는잔액은50만원정도이면달달히상환하고있습니다제급여일은10일이고신랑급여일은25일입니다..제급여일이조금들쑥날쑥하여상환일은25일로잡았습니다..신랑급여평균250만원입니다.저희고정지출내역입니다..통신비(인터넷,집전화등)15만원차량유류비20만원관리비20만원(도시가스요금)애들학원비30만원(3명)대출이자(원금포함)25만원</t>
  </si>
  <si>
    <t>아버지수술비</t>
  </si>
  <si>
    <t>소액대출이에요부탁드립니다...!</t>
  </si>
  <si>
    <t>세무사무실일하고있는데업무상실수로인해거래처사장님의세금을130만원정도물어주게생겼어요ㅜㅜ...재직확인가능하구요..!부탁드립니다</t>
  </si>
  <si>
    <t>1.주수입내역-100만원2.월고정지출내역-기대출상환금액(25만원),휴대폰요금(10만원),식대(10만원)3.대출이후상환계획-급여에서고정지출내역빼면55만원에서최소8개월에서최대12개월로상환하여갚아나가겠습니다!</t>
  </si>
  <si>
    <t>정말잘할수있습니다...부탁드립니다...</t>
  </si>
  <si>
    <t>인터넷땡처리유통일을하고있습니다...각종의류폐업이나공장재고등을구입해이윤을남기고국내소매업하시는분이나외국으로수출하는분에게되팔이식으로이윤을남기고있습니다...자본금이없이시작하여지금은계속일이많아지고있지만어머니암으로입원등으로많이어려워지고있습니다...114에저희상호찍으로나오고요...수출하시는분들에게도인정을받고있습니다...자본없이시작한일이라한계가많이있습니다...중계인을잘못만나등급도떨어지고당장대출도어렵다고해서이렇게글을올립니다..정말잘할수있습니다...저에게기회를주십시요..부탁드립니다.</t>
  </si>
  <si>
    <t>1.리드코프300(월93000원납입)2.각종통신비핸드폰인터넷(18만원)공과금임대료(40만원)차량유지비(20만원)생활자금(30만원)</t>
  </si>
  <si>
    <t>저는에이스생명보험에근무하는박영희입니다위촉일2012-6-15첫달급여21일750만원을받았습니다급여를많이받았는데돈이왜필요한지궁금하실분들이있을거라생각합니다이직하는관계루3개월동안틈이생겨서생활비가부족하다보니지인들한테돈을좀빌리게되었습니다지인들한테실수없이빠른시일내에갚기위해서급여를받자마자정리를해드리고이것저것내고보니남는게음더라구요이번에제가벌금도있어서이것두빨리정리를하고자해서이렇게대출을신청하게되었습니다한번믿어주시고돈을빌려주시면정말열심히연체없이잘갚아드리겠습니다</t>
  </si>
  <si>
    <t>8월달에두급여가450정두받게됩니다지금벌금문제로빨리해결하고싶어서이렇게신청합니다기간은15개월루되어있지만12월안까지는4백만원빌리는금액한번에다상환할자신있습니다한번믿어보시고꼭부탁드리겠습니다</t>
  </si>
  <si>
    <t>대출이급합니다제발</t>
  </si>
  <si>
    <t>현재원더풀이랑스타저축은행에사용하고있습니다지금만기가다되어가서대출신청합니다.현재스타저축이랑원더풀합해서400정도입니다,나머지는생활자금으로쓸려고합니다.도와주세요만기때문에이렇게대출신청을합니다.</t>
  </si>
  <si>
    <t>현재대출내역은원더풀110스타저축은행280있습니다500만원대출받아서원더풀스타저축은행값고500만원은한달에한번씩값을생각입니다.한달월급은300정도됩니다.현재위에는어떻게될지몰라서12개월안에값을생각입니다꼭도와주세요만기때문에이렇게글을올려봅니다</t>
  </si>
  <si>
    <t>아이양육비및밀린생활보조금를보내야하기에생활자금의목적으로대출을신청합니다.</t>
  </si>
  <si>
    <t>캐피탈권2곳저축은행권3곳,소비자권3곳있습니다.내년6월에캐피탈과소비자권한곳이끝납니다..그리고,애들양육비명목으로지인들로부터100여만원빌렸는데..이돈을갚을려니이방법밖에없군요...내년6월까지가계생활안정자금필요한데도와주시길바랍니다..</t>
  </si>
  <si>
    <t>안녕하세요..성실한상환약속으로...투자자님에도움기다립니다..^^</t>
  </si>
  <si>
    <t>안녕하세요저는올해로25인대한민국에성실한여성입니다.19고등학교를졸업함과동시에지금에회사에취직하여6년이라는시간동안한번에결근없이열심히직장생활을하고있습니다...그러는중결혼을위한전세자금으로인하여생전..처음&amp;#49339;면서최근에대출을받았구요적금과대출금을합하여전세금을마련하였지만500만원에가까운전세자금이부족하고결혼준비비용으로금액이부족하여이렇게머니옥션이라는여러분이계신곳에도움을청하로왔습니다..어렸을때부터풍복하게자라지는못하였지만누구보다성실하고정직하게살며....평생에반려자를만나둘이믿고의지하며행복하게살기를희망하고있습니다..둘다넉넉치않은형편에열심히벌고모아여기까지내집마련하기까지정말많은고비가있엇지만긍정적으로열심히살아보려합니다.많은투자자분들께서희망주시면그은혜잊지않고열심히상환하여보답하겠습니다..^^&gt;.</t>
  </si>
  <si>
    <t>기존에sc스탠다차드캐피탈아주저축은행이번에전세자금을목적으로2500만원대출받았구여월납입금이60만원/27만원해서90만원정도납부중입니다.최근에전세자금을위하여받은용도이구여급여는한달에230~270을수령하고있습니다.1년에상여금이3번정도180만원더추가해서받구있구여한달에정확히나가는비용은보험-4만원대출금-90만원적금-20만원통신비-4만원생활비-12만원(회사에서점심저녁을해결하고왔다갔다는통근버스를이용해서식대와교통비가나가지않아요^^)을제외하고는남은돈은거의통장에모으는편입니다.도움주시면잊지않고열심히보답할께요</t>
  </si>
  <si>
    <t>긴급생활자금이필요해서머니옥션에문을두드렷습니다도와주세요</t>
  </si>
  <si>
    <t>청호나이스에2년넘게근무중이고15일이급여일이니받는즉시원금과이자착실하게잘갚도록하겠습니다</t>
  </si>
  <si>
    <t>갑작스럽게..집사람이수술로인하여목돈이들어가게되었습니다.어느정도해결은되었는데...약간의부족한금액과생활비가좀필요하게되어대출을신청하게되었습니다.</t>
  </si>
  <si>
    <t>대출내역-국민은행남은잔액320으로한달에11만원이못되게입금이되고있습니다.-신라저축은행남은잔액이300으로한달에143000원을납입하고있습니다...직장내역-직장명:SJENG입니다...직위는전기기사로써자격증을갖고일을하기에앞으로직장에서힘든일은없을것이며...한달에월급여가4대보험금빼고190정도수령되면성과금도지금이되기때문에대출상환하는데는큰무리가없을것이로보입니다...-집사람과아들이렇게생활을하기에생활비로들어가는돈이한달에100만원미만으로들어갑니다.한달급여에서생활비와현대출금상환금액을합산해보아도대출상환은어렵게생각되지는않습니다.</t>
  </si>
  <si>
    <t>믿고도움주시는분들께성실납입하여보답드릴께요</t>
  </si>
  <si>
    <t>안녕하세요이글을읽어주시는모든분들께감사의말씀드립니다저는3아이의엄마이며맞벌이하고있습니다..홀시어머님이애들을봐주셔서이렇게일을할수있었고애들을키워주시면서그동안차일피일미루시던허리수술을3월달에받게되었습니다..그동안돈이없어못해드렷는데일어나시지도못하시는어머님죄송스러워어렵게여러군데빌려서해드리고간병드리고나니급전해서빌린돈이자가감당이안되고원금은커녕이자내기도너무벅찹니다..남편은예전에보증잘못서서지금지인대출을대신갚아나가는실정이지만넉넉하진않아도애들키우며아끼며살았는데이번에급해서빌린돈이저의가족을멍들게하고있습니다..원금갚고예전처럼웃으며지내고싶습니다도와주시면성실납입하여보답드릴께요부탁드립니다</t>
  </si>
  <si>
    <t>남편월급220만원제월급100만원입니다..생활비하고애들교육비등빼고나면한달에20-30만원남습니다..원금과이자같이갚아나가고싶습니다..급전해서빌린돈은200만원인데나머지는지인분께부탁해놓은상태입니다..별거아니라고한달에돈모아갚아나가면되겠지하며어리석게빌린돈이이렇게감당이안될줄은꿈에도몰랐습니다.</t>
  </si>
  <si>
    <t>한번더신청하게되어성실상환하겠습니다.</t>
  </si>
  <si>
    <t>머니옥션을통해도움을받아보니정말좋은시스템이라생각이듭니다..이번에다시한번목돈이좀필요하게되어신청하게되었습니다.지난번이용때연체가몇번있었지만1일이상을하지않았습니다.도움주시면성실히상환토록하겠습니다.</t>
  </si>
  <si>
    <t>공무원5급으로근무년수는24년되었습니다..작년연봉이7720만원정도인데도와주시면성실히상환하도록하겠습니다.</t>
  </si>
  <si>
    <t>아버지병원비필요합니다꼭봐주십쇼</t>
  </si>
  <si>
    <t>아버지가뇌경색으로병원에입원해서병원비가필요합니다</t>
  </si>
  <si>
    <t>현대캐피탈700만원세람저축900만원있습니다최대한빠른시일안에갚을계획이구요한달에월소득이180만원입니다건설업하고있구요</t>
  </si>
  <si>
    <t>저는2년전에머니옥션을통해많은도움을받고또다시도움을받고자다시대출신청을하게되었습니다.저는좀많은곳에서대출을받아신용도도많이하락하였고이자부분도고금리로사용하고있습니다.무엇보다도힘든것은한달에상환하는금액보다날짜가많아한날짜로통합이목적입니다저의대출현황은다음과같습니다.아주저축은행384만원예가람저축은행257만원신라저축430만원hk저축600만원대부업1000만원입니다.총4군데입니다.한달상환금액은200만원입니다저는직장인과동시에자영업자입니다.위에대출은부업으로조금만한가게를오픈하면서지게된빚입니다.여러분이도와주신다면그도움으로빨리빚청산을하여사람답게살고자합니다.</t>
  </si>
  <si>
    <t>만약투자자님들께서도와주셔서대출이성사가된다면대부업에서받은대출부터정리하고자합니다.애니원400만원바로크레디트240만원웰컴론200만원원캐싱280만원입니다.모두43%대의고금리입니다저는직장에서250고정급여를받고있으며부업으로일매출30~50만원을올리고있습니다.이번달에보증금6000만원에월200만원가게로이전하였습니다.한달수입-직장250+부업500=750만원한달채무변제액-200만원대출이성사가되면채무액은더줄어들것입니다.겟돈120만원카드100만원아이들보육료34만원핸드폰요금12만원생활비100만원총지출대략550~600입니다.유동인구가많은곳으로이전하였기에수입창출이조금도발생할것이라봅니다.저축은행대출은새희망홀씨대출로갈아탈려고합니다.도와만주신다면골치아픈일만들지않도록최선을다하겠습니다.</t>
  </si>
  <si>
    <t>이사를하는과정에서집보증금부족으로인해대출신청</t>
  </si>
  <si>
    <t>기존대출420만원합쳐서22만원상환중(143,000+75,000)직장인이구요월160만원받습니다.고정지출은핸드폰비10만원,용돈20만원,공과금30만원정도이구요합쳐서82만원입니다.대출이후에고정지출을뺀나머지는따로모아두고있습니다.</t>
  </si>
  <si>
    <t>이번에어머니께서병원치료를받을일이생기셨습니다.제가꼭도와드려야하기에여러분들께다시한번도움을부탁드립니다.</t>
  </si>
  <si>
    <t>월소득이400만원입니다.현재제1금융권에560만원대출매월15만원씩갚고있습니다.저축은행에3000만원대출매월100만원씩갚고있습니다.생활비로200만원지출하고있고,회사에서수당및식대,통신료등이지급되어별도로지출되는돈은없습니다.현재머니옥션에대출금이97만원남아있으며,매월20만원씩상환하고있습니다.이번에도움을주시면문제없이잘갚도록하겠습니다.감사합니다.</t>
  </si>
  <si>
    <t>갑자기목돈이필요하여여러분에게도움을청합니다.</t>
  </si>
  <si>
    <t>월급여는300정도입니다.여기에상여금500%와성과금이조금있습니다.현재부채로상환중인금액이고정정으로월70만원정도이고카드사용료(생활비포함)는월150정도,보험료30만원정도입니다.(합=250만원)첫거래에서도그랬지만상환하는날짜는어기지않을거구요.목돈이생기면먼저상환처리할예정입니다.투자하시는여러분들에소중한자금잘쓰고잘상환하겠습니다.</t>
  </si>
  <si>
    <t>추석생활비로빌립니다</t>
  </si>
  <si>
    <t>이번추석생활비로부모님들용돈드릴려고빌리게됐습니다</t>
  </si>
  <si>
    <t>hk400원더풀300산와300있습니다신랑이월수입250~300받습니다</t>
  </si>
  <si>
    <t>믿음으로주신은혜성실히상환하겠습니다.</t>
  </si>
  <si>
    <t>1.다른대출건이있는경우-기존대출의내역시티캐피탈820만(연34%잔여금액600여만원)청주저축은행500만(이자만납입)스타상호저축은행300만(이자만납입)신라저축은행300만(연39%잔여금액280여만원)러쉬앤캐쉬(150만)-기존대출건월상환내역시티캐피탈(30만)청주저축은행(15만)스타상호저축은행(10만)신라저축은행(13만)러쉬앤캐쉬(4만)2.공통-주수입원연구소에재직중이며월급수령부모님사과농사를도와드리며일정금액수령-주수입금액연구소월급(140만,상여금연2회및보너스(명절)사과농사(매번다르지만평균한달60만원)-월고정지출내역핸드폰10만원식대15만원보험료15만원기름값20만원신용카드를쓰지않고체크카드를이용하고있습니다.-대출이후의상환계획월200만수입고정지출내역60만+기대출상환금액72만나머지68만원으로30여만원적금을들고38만원여유가있어상환하는데크게문제가없습니다.상여금받을때그금액전부대출금을변제하는데쓰려고합니다.</t>
  </si>
  <si>
    <t>영업비용및지인에게빌린금액을상환하고자대출신청하게되었습니다.</t>
  </si>
  <si>
    <t>보험쪽일을하기때문에일반직장인들보다급여수령이많으니최우선상환을하겠습니다.</t>
  </si>
  <si>
    <t>병원비목적..</t>
  </si>
  <si>
    <t>지금배우자가몸이자꾸안좋아져서.병원을다녀야하는데.여유가여의치않아..자금신청하게됫습니다..잘부탁드립니다.</t>
  </si>
  <si>
    <t>전북은행40011%외환은행50011%현대캐피탈90029%전북은행이자월45000외환은행원금14만원이자4만원현대캐피탈원금20이자22만원저는사업자(도소매)업종을운영하구잇구요주수입은현제운영하는사업자입니다..월고정적으로나가는지출은현제부채와..가정생활비입니다..대출이후상환계획은매출이이루어지면자금여유도잇고월17만원정도는어떻게든해결가능합니다..잘부탁드립니다</t>
  </si>
  <si>
    <t>지인으로부터빌린돈과생활안정자금이필요하여이렇게도움을요청합니다.</t>
  </si>
  <si>
    <t>현제저는부득이한집안사정으로인하여채무를지게되어작년에신용회복위원회의도움을받아1년4개월째성실히변제중입니다.1.기대출신용회복위원회:월21만원씩상환중입니다기타사금융두곳:27만원정도상환중입니다(원금300만원정도남아있는상태입니다)2.상환계획고정월수입:220만원(현제중소기업에5년10개월재직중이며상여포함연봉3400정도입니다)고정지출내역:기대출상환금50만원및각종공과금과생활비포함월100만원선현제결혼3년차로아직아이는없는상태이며와이프는3개월전다니던직장을그만두고현제다른직장을알아보고있는상태입니다.결혼당시친구에게빌렸던1000만원중500만원은상환을하였는데나머지500만원을급하게줘야해서이렇게투자자분들의도움을요청합니다.투자해주시는모든분께안정된수익을위한착실상환을약속드립니다.</t>
  </si>
  <si>
    <t>꼭!좀부탁드리겠습니다!</t>
  </si>
  <si>
    <t>공인인증서해킹으로인하여대포폰도만들어지고크레딧에등제가될뻔하였는데,저번달에다갚았습니다산와머니에서300만원대출받고지금27일마다갚아나가고있구요.다음달이면이제1년됩니다!과다조회자고연체기록이되어있어서대출이힘든상황입니다.대출을받아다음달에방을빼서이사를가야하는데전세대출도힘들고이렇게나마여기서빌려봅니다.</t>
  </si>
  <si>
    <t>산와머니300만매월27일마다상환하고있습니다.직장은어린이집보육교사구요25일이매달급여일이고4대보험가입되어있습니다.대포폰이것때문에명의도용으로인해서채무불이행이될뻔하였습니다저번달에다갚았구요상환은매달1일로하고싶구요.이자율이낮다싶으면더올려드리겠습니다그만큼정말로절실합니다.도와주세요</t>
  </si>
  <si>
    <t>현재서울에있는대학에서교수로활동하고있습니다.보증금대출희망합니다.</t>
  </si>
  <si>
    <t>자식들이독립을하게되어저희도집을이사갈생각입니다.카드론상환및생활비및보증금을대출하고싶어대출신청을하게되었습니다.</t>
  </si>
  <si>
    <t>현재서울에대학에서교수를하고있습니다.월300만원을받고있으며남편은중소기업대표로월300~500수입이있습니다.</t>
  </si>
  <si>
    <t>1.대출을하게된계기:과다한카드사용으로인해지난달햇살론대출을받았습니다.그런데받은금액으로다갚지못해서이번달갚아야하는돈이조금많습니다.이제현금서비스나카드론은사용하지않으려고합니다신용등급을지키기위해서대출을신청합니다.2.대출사용용도현금서비스및카드대금</t>
  </si>
  <si>
    <t>1.다른대출건-한국투자저축은행의햇살론1,000만원(이율:10.95%)-한국투자저축은행의월상환액:259,666원2.공통-주수입원:어린이집교사로월급여:116만원(각종수당을합한실수령액),4대보험가입4대보험급여신고액:98만원-월고정지출액핸드폰요금:70,000만원,대출금원금+이자:259,666원세자녀보험료:88,800원,한달용돈:100,000원그외생활비는남편이부담3.대출이후의상환계획400만원대출.신한카드대금:2,681,514원,롯데카드대금:1,395,118원(76,632원)급여로충당월수입(116만원)고정지출금:518,466원+217,521원=735,987원이므로상환에무리가없습니다.그러므로투자자여러분제가더이상카드현금서비스로인한돌려막기와신용등급의하락을막을수있도록도와주십시요.</t>
  </si>
  <si>
    <t>어머니가게(고추방앗간)기계교체</t>
  </si>
  <si>
    <t>화승그룹화승R&amp;A(대기업)에근무하고있습니다,어머니가시장에서고푸방앗간을운영하신지17년째입니다.기계가많이낡아서이번추석때도많이힘드셨었습니다.고추방아기계를새로바꿔드리려고합니다,초벌기:250원,양념용:450만원제가가지고있는돈은400만원맘짓있습니다.도와주시면성실히상환하겠습니다.상환능력충분합니다,</t>
  </si>
  <si>
    <t>1.기존대출금:집담보대출:5500백만원(현시세1억4000만원)(자가):국민은행:350만원(남은금액80만원)(월20만상환중):저축은행:300만원(남은금액120만원)(월15만상환중)※기존사금융(A&amp;O)600만원변제완료(2011.8월)2.상환계획-급여:년봉직4100만원(월평균350만원)(1월3월7월9월보너스별도지급)(내년과장승진예정)-월개인지출액:차량유지비(35만원),술,담배등(약100만원)대출금상환비(75만원),학원비(20만원-중국어,유도)-상환계획:원금과이자를동시상환하는데결코어려움이없습니다.성실히상환할것을약속드리며,계약일보다조기상환할수있도록노력하겠습니다.강조하고싶은건사금융건은모두성실상환완료되엇습니다.시달리는곳없어서생활에안정감을찾앗습니다.믿고투자해주십시요.</t>
  </si>
  <si>
    <t>우리가정생활안저을위한대출신청</t>
  </si>
  <si>
    <t>저는현재주부로서현재수학교습소를운영하고있습니다.경기가점점안좋아지는관계로학생수가현저히감소하여운영과생활에어려움을겪고있습니다.매달고정적으로지출을해야하는금액이상당부분있지만학생이충원이될때까지생활안정자금이필요합니다.학원생모집을위한홍보비용으로도사용할계획입니다.</t>
  </si>
  <si>
    <t>1,현대캐피탈(800만원원금잔액694만원월34만원납입연29.99%2.현대스위스저축은행(350만원원금잔액225만원월18만원입연29%3.아주저축은행(300만원원금잔액267만원월15만원납입연29%4.에이치케이저축은행(600만원원금잔액560만원월28만원납입연29%5.주수입원-학원수강료250만원,남편수입250만원6.고정지출-부채상환100만원,학원세40만원,각종세금,공과금45만원,아기보육비50만원,적금및보험료100만원,기타생활비100만원,7.적극적으로학생들모집에노력을해서증원시켜서열심히일해서열심히갚아나가겠습니다.</t>
  </si>
  <si>
    <t>생활자금이필요합니다.일을그만두고다시일을구하게되는기간에좀텀이생겨서생활비가떨어지게되었습니다.11월달부터다시일을시작하게되는데월급일이오는날까지쓸생활비가필요하게되어신청하게되었습니다.</t>
  </si>
  <si>
    <t>1.대출내역학자금대출2000만원(이자월13만원)2.상환계획2개의일을하고있습니다.고정수입은월50이고,일에따라서수입은50+입니다.학자금이자13만원교통비5만원핸드폰비6만원지출이많지않아상환하는데어려움이없습니다.대출이된다면성실하게상환하겠습니다.도움부탁드립니다.감사합니다.</t>
  </si>
  <si>
    <t>정말급합니다제발빌려주세요</t>
  </si>
  <si>
    <t>이자상환및생활자금집안사정으로...한번만도와주세요</t>
  </si>
  <si>
    <t>연체없이이자상환잘하라자신있구요이번달부득이하게집안사정으로대출이자를못내고있어서이렇게돈을빌리려고합니다병원에서간호조무사로현재10개월넘었구요정말급해서요..일하는이외에아르바이트도하고있어서성실하게값을자신도있습니다사람하나살린다는샘치시고제발한번만도와주세요..병원에서간호조무사로현재10개월넘었구요</t>
  </si>
  <si>
    <t>갑자기친정부모님께서편찮으셔서필요하게되었습니다.딸들만3명인데각자조금씩부담하다보니~~~</t>
  </si>
  <si>
    <t>저축은행과사금융에2600만원대출을받아서연체없이갚아나가고있습니다.월100정도갚고있습니다.(원금포함)저는월평균200~300정도벌고있으며거의현금수령입니다.아이들의교구교재판매와교육을하고있습니다.그리고저희신랑은조선소의직원이며월평균250~300정도받고있으며연봉이5000정도됩니다.4대보험들어가구요.성실하게갚아나가겠습니다.밑에소득정보는신랑거와합쳤습니다.</t>
  </si>
  <si>
    <t>힘든시기도움을받고싶습니다.</t>
  </si>
  <si>
    <t>몸이안좋아서2년동안일을쉬었더니생활이힘들게되었습니다.지금은일을다시시작하였고꼬박꼬박월급을받고있습니다.카드대금과기타자금이급여일과맞지않아빈번한연체를일으키게되어은행권대출이어려워져여기에도움을요청합니다.생활이안정될때까지도움을좀받고자합니다.도와주십시오..</t>
  </si>
  <si>
    <t>1.월소득;250만원.2.인테리어디자이너로직장이든든하고프리랜서로아르바이트도하고있어수입이고정적입니다.3.씨티캐피탈800만원이용하고있고매달50만원씩상환하고있습니다.그외카드대금,현금서비스200만원있습니다.4.그동안일을쉬어대출자금과카드대금날짜가월급날과맞지않아연체가빈번히일어나서잠시융통하고자합니다.5.이시기만잘넘기고신용을회복을할수있게도와주십시오..</t>
  </si>
  <si>
    <t>고금리대출일부상환및생활자금</t>
  </si>
  <si>
    <t>사금융대출을상환하고이율을안정적이게진행코자합니다.</t>
  </si>
  <si>
    <t>저축은행대출2곳(2천)/캐피탈1곳(5백)/사금융2곳(6백)이중사금융2곳중한곳을상환하고남은금액은생활자금으로융통을하려합니다.다른대출은(저축은행10%대/캐피탈23%대)입니다</t>
  </si>
  <si>
    <t>치과치료를위해급하게필요해서신청합니다</t>
  </si>
  <si>
    <t>치과치료(임플란트)를위해급하게자금이필요하게되어신청하게되었습니다.</t>
  </si>
  <si>
    <t>기존대출은농협에서햇살론800만원을받았습니다.현재2개월째상환중이고,이자9.2%포함해월29만원상환하고있으며,다른대출은없습니다.수입은매월고정급여160만원을수령하고있으며,상기대출금을제외하면월세40만원을제외하고는특별히지출되는큰고정비용이없으므로매월정해진일자에반드시상환할수있습니다.가능하다면지정일자자동이체등을통해상환하겠습니다.</t>
  </si>
  <si>
    <t>작년12월에투자를받아단하루에연체없이잘상환해왔으며저번달에남은3개월남은잔금을조기상환하였습니다다시금투자신청하게된목적은생활자금및자동차수리비용으로자금이필요하게되어신청하게되었습니다다시한번믿고투자해주신다면연체없이꼭잘갚아나가겟습니다</t>
  </si>
  <si>
    <t>다른대출은없으며월고정수입은200만원이상통장으로받고있습니다부수입과이것저것다합치면40~50정도더받기도합니다아파트임대료15만원(관리비포함)통신요금10만원교통비20만원공과금15만원(인터넷요금포함)생활비30만원어머니용돈20~30만원월200만원에서총지출110만원을빼더라도여유자금으로90~100만원정도가생겨서무리없이잘갚아나갈수있습니다많은관심부탁드리겠습니다</t>
  </si>
  <si>
    <t>투자자님들도와주세요~</t>
  </si>
  <si>
    <t>현재s그룹보험회사팀장으로재직하고있습니다.2년전창업목적으로창업대출을받아서기업은행에2000만원상환중이며,사업악화로인해서쓰지말아야할고금리대출을3개사각100만원,100만원,150만원이용하였으며현재거의상환완료하여잔금치뤄줄시기가다가오네요~자동차도캐피탈이용중인데금번달이마지막달이네요~매번자금에시달리다보니영업도잘않되고~월급을받아도매달이고비내요~투자자님들께서도와주시면고금리대출은잔금은상환해버리고일부는창업대출에상환하고남은금액은자그마하게나마생활비에보태고싶습니다.도와주신다면연채없이상환하도록하겠습니다</t>
  </si>
  <si>
    <t>현재보험회사팀장근무하고있으며,매달21일이급여일이고,주말이면금요일송금되는체재로급여를받고있습니다.급여는영업직이라일정치는않지만기본150가량은수령합니다.</t>
  </si>
  <si>
    <t>성실상환을약속드립니다.의료비로돈이좀필요하게됐네요.</t>
  </si>
  <si>
    <t>역시월급쟁이에겐치과치료비는정말크게다가오네요..거기다제가아니고어머니치아에문제가생기셔서..급하게돈이좀필요하게됐네요.</t>
  </si>
  <si>
    <t>현재CJE&amp;M계열의게임부분자회사인CJIG넷마블에게임운영개발쪽에서근무하고있습니다.근무한지는2년5개월째이고,올해6월엔정규직이되서현재까지근무하고있습니다.한달급여는세후150~160정도이며,연봉은2000입니다.기대출의월상환비용은70가량이며,휴대폰요금생활비등을제외하고도여유는되서충분한성실상환을약속드립니다.</t>
  </si>
  <si>
    <t>착실한상환약속드립니다</t>
  </si>
  <si>
    <t>병원치료와생활자금이에요부탁드립니다</t>
  </si>
  <si>
    <t>매월급여를타듯착실한상환약속드려요</t>
  </si>
  <si>
    <t>읽어보시고꼭좀도와주세요</t>
  </si>
  <si>
    <t>우리집엔차가한대있습니다.12년이넘은소나타2입니다.그차가갑자기고장이나서폐차의위기입니다.다행히제친구아버님이카센터를하시는데200만원에등록까지다해주신답니다.근데문제는현금으로일시불이라는것입니다.아버진12년째이틀에한번새벽에투석을나가시고,안가시는날은제가빌려드린조그만임대밭에운동겸나가십니다.그러다보니차가절대적으로필요한상황입니다.몬난자식이다보니단돈200만원도바로내드릴수없어여러분의도움을부탁드립니다.</t>
  </si>
  <si>
    <t>현재공무원시험준비하면서옛날알바하는곳에일합니다.거의매달95만원이상받고있고운이좋아서승진을하게되어다음달부터는120만원정도를받습니다.우선대학학자금대출이대부분무이자고2건현재납입중인데49000원,저축은행385000원,얼마전형님사업때문에제가빌렸습니다거의20만원정도를형님이부담하십니다.그리고머니옥션기존의6개월남은것193000원그리고폰요금외기타생활비.충분히가능하다봅니다.정리하면,학자금대출49000원저축은행190000원머니옥션193000원남은비용은폰요금및생활비입니다.충분히가능하다봅니다.</t>
  </si>
  <si>
    <t>간절해요.마지막희망으로들어왔어요.</t>
  </si>
  <si>
    <t>한때잘못된생각으로사금융에이곳저곳대출을받아지금어린나이에1000만원이란빛을지고살아가고있어요.갑자기어머니아버지이혼도하시고,혼자가장노릇하며살아가느라대출금갚고생활금하느라뼈져리게힘들게살고있어요동생도이제대학가느라등록금도내야하구요.대출을받지않겠다는자신과맹세하여마지막희망으로여기에몇자적습니다.성실히갚을게요.도와만주세요!</t>
  </si>
  <si>
    <t>130벌면서30으로는교통비와핸드폰비를냅니다.9만원정도는점심값으로나가구요나머지로는생활금과대출금을상환하기바쁩니다.조금더열심히살게해주세요.한번만도와주시면누가되지않도록성실히갚겠습니다.믿어주시고빛이되어주세요...</t>
  </si>
  <si>
    <t>현재생활이어려워서신청합니다.</t>
  </si>
  <si>
    <t>아는지인과조금한사업을하다일이잘돼지않아서서로남은손해들은같이갚아나가기로했습니다.현재취업해서직장을잘다니고있지만..같이동업하였던사람이음주로뺑소니를하는바람에그쪽에있던모든것을제가떠앉게되었습니다.큰금액은아니지만너무힘든상황에이르게되어서신청하게되었습니다.100만원금액은제가월급받고어떻게든혼자해결할수있을정도의금액입니다.부탁드립니다.</t>
  </si>
  <si>
    <t>현재떠앉게된금액으1200만원정도됩니다.월급은2300받다요번달에더좋은곳으로이직하여연봉2500에월190만원정도받고있습니다.갑자기하루아침에저한테떠앉게된금액이600정도입니다.그래서100만원정도신청하게됐습니다.그전에는매달60만원씩고정지출하고있었습니다.하지만떠앉게되면서2배정도되었고,요번달만처리하면제가쓰는돈없이매달성실하게갚아나갈수있을꺼같습니다.성실하게꼭갚아나가겠습니다.부탁드립니다.</t>
  </si>
  <si>
    <t>병원비및생활자금을하려합니다.</t>
  </si>
  <si>
    <t>안녕하세요.작년에택배지입을하려고신용보증기금에도움을받아서1500을대출받아차량을구입해서일하는도중에사고가나는바람에샀던차량을다시팔아서대출금일부를상환했습니다.병원에입원해있는도중에연체가발생되었으며경제활동을하지못해부득이하게장기연체를하게되었습니다.장기연체이력때문에타금융기관에서의대출신청이부결이되었으며마지막희망으로머니옥션에신청을하게되었습니다.현재부채1.신용보증기금6개월기간의연체기간이있었으나현재직장을다니고있어서분할상환을신청했고초기납입금100만원을납부하였습니다.현재는연체이력은없습니다.남은금액200만월상환금액19만원2.러쉬앤캐쉬2011년5월350대출현재160남음월12만원씩상환중이외대출상환금없음</t>
  </si>
  <si>
    <t>연체없이상환할수있어요</t>
  </si>
  <si>
    <t>급하게친정에돈이필요해서대출신청하게&amp;#46124;어요</t>
  </si>
  <si>
    <t>주부구요현재영업일을하고있어요신랑연봉은4800정도구요평균350정도월급받구요많게는400이상일때두있어요월급은제가관리하고있어요저도일을하기때문에평균100만원정도는고정수입가능하구요여지껏카드연체같은것도한적없이잘사용하고있어요</t>
  </si>
  <si>
    <t>긴급생활자금이필요하게되여신청하게되었습니다.</t>
  </si>
  <si>
    <t>-기존대출및상환금1.은행:2800만원/20만원2.카드사.신협:600/8만원3.캐피탈:600만원/8만원4.대부업:200만원/7만원-주수입원,액코스피상정.4대대기업.전자부품.연봉3600만원</t>
  </si>
  <si>
    <t>머니옥션을성실히사용하고있습니다.다시한번도움요청드립니다.</t>
  </si>
  <si>
    <t>회사사정상(급여정산문제로)급여일이10일에서25일로변경이있어약간의자금스케줄이꼬임현상이생김3개월남은머니옥션이전채무변제(약90만원)소액사금융상환(100만원)생활자금</t>
  </si>
  <si>
    <t>기존채무현황*한국투자저축은행햇살론1800-월상환금액50만원*산와머니400-월상환금액15만원*위드캐피탈400-월상환금액12만원*인터머니400-월상환금액12*신라상호저축은행200-월상환금액6*캐쉬모아100-월상환금액7*머니옥션300-월상환금액30/현재약90만원남아있는상태이고대출시전액상환예정***총머니옥션을제외하고월채무변제금액100만원-------------------------------------------------------------급여생활자로써*세전수령액약380만원(고정유지비포함)/관리직으로급여변동없음-처음대출신청시보다약70만원정도급여상승*채무변재금액약100만원*생활비약100만원*통신,보험료등고정지출50만원3개월남은이전대출상환시추가로30만원정도의상환금액이상환할것으로예상되는바소비를조금줄이면충분히변제가능할것으로보입니다.이전처럼성실히상환할것을약속드립니다.감사합니다.</t>
  </si>
  <si>
    <t>부모님수술비..</t>
  </si>
  <si>
    <t>착실하게상환해나가겠습니다.</t>
  </si>
  <si>
    <t>현재직장을7개월째다니고있는데현재이사를하는데필요자금이있어신청하게되었습니다.착실히상환할수있습니다.부탁드립니다.</t>
  </si>
  <si>
    <t>현재기대출은학자금대출700과씨티캐피탈500정도있습니다.월상환금액은30만원정도되며현재화장품회사에서마케팅담당으로사무직으로일하고있으며그외에프리랜서로웹디자인쪽을아르바이트식으로하고있습니다.현재는인턴적용되어연봉1600이지만다음달부터재협상으로연봉인상을하기로된상태이며월고정지출은핸드폰요금10만원,기대출상환30,기타생활자금30입니다.직장바로앞으로가기때문에차비는따로지출되지않습니다.예전에외국을잠시나가면서학자금대출을관리하지못하여연체가되었지만바로처리한상태이며현재연체는전혀없습니다.많은도움부탁드립니다.정말착실하게상환하겠습니다.</t>
  </si>
  <si>
    <t>집보일러수리..</t>
  </si>
  <si>
    <t>전에부터알고있던머니옥션에대출목적은겨울이와서고장난보일러와차량을중고로조그만거하나를구입하고싶어서요..애들과겨울을보내려면꼭필료할것같아서요..돈이조금부족해서마침머니옥션에서문자가왔더라구요..도와주세요.연체하지않을거구요..성실히갚겠습니다.</t>
  </si>
  <si>
    <t>지금사용하고있는대출을현대케피탈에700만원정도있구요..한달에40만원정도이자와원금갚고있어요.지금연체있는건없고요..신랑이개인사업으로250만원정도수입이있구요.저도병원에서간호사로110만원정도수입있어요..연체하지않고성실히갚을것을약속드립니다..도와주세요..</t>
  </si>
  <si>
    <t>생활자금급하게필요합니다.잘갚을수있어요~도와주세요..</t>
  </si>
  <si>
    <t>대출을하게된계기-지금현재생활자금으로급하게돈이좀필요해서대출을알아보게되었습니다대출금의사용용도-생활자금및현재사용하고있는대출일부도상환하고싶어서대출신청합니다</t>
  </si>
  <si>
    <t>기존대출의내역-씨티캐피탈800HK저축300대한저축300산와300러시350하트캐싱250에이스300T&amp;S200기존대출건월상환내역-씨티대략334,000원정도HK저축114,070원대한저축140,820원산와120,000원러시96,234원(이자만상환중)하트캐싱59,974원(이자만상환중)주수입원-치과에서간호조무사로근무하고있으며,치과일이끝나면이비인후과에서아르바이트도함께하고있습니다.주수입금액-치과에서4개월전부터급여가올라170만원을받고있으며,이비인후과에서는한달에26만원정도를받고있습니다.하지만4대보험신고할때는130으로신고되고있다고원장님께들었구요.통장으로수령하였습니다고정지출내역-위에대출내역과그외에는핸드폰요금대략10만원정도교통비10만원정도가있습니다.대출이후의상환계획-대출을받게된다면100만원은일단중도상환을하려고생각하고있습니다.러시나하트캐싱쪽으로생각하고있으며,6개월이넘은대출건은햇살론이나바꿔드림을통해한곳으로모으려고계획하고있습니다.급여일이말일이라상환일이밀릴일은절대없을것입니다.회사를옮길계획또한없구요아르바이트도계속하며될수있는한최대한빨리갚아나가도록하겠습니다.</t>
  </si>
  <si>
    <t>사금은행대환하고시간이지난후에저축은행에대출받아서차근차근갚을것입니다.</t>
  </si>
  <si>
    <t>사금융3곳중2군데갚을예정입니다.(고금리환승)</t>
  </si>
  <si>
    <t>여기에서대출받아고금리사금융대출을갚고몇개월지나이자가고금리보다싼저축은행을받아서대출이자라도줄여서차근차근갚을예정입니다.이제와후회막심이지만...벌어진일이니정신똑바로차리고잘갚겠습니다.도와주십시오~</t>
  </si>
  <si>
    <t>시어머님임플란트와생활자금으로신청합니다</t>
  </si>
  <si>
    <t>안녕하세요..세아이와남편그리고시어머니를모시고사는37세주부입니다..대출목적은얼마전시어머니가앞이빨이빠져임플란트를하시고싶어하셔셔며느리로서해드리고싶어서신청하게되었습니다.아무리늙어도여자인지..노인정다니기도창피하신모양입니다..신랑은나중에해드린다고하지만저도돈을벌기시작했고해드린것도없이받기만해서이번계기로해드리고싶어서도움을요청합니다..나머지조금남는금액은조금있으면딸아이가중학교에들어가는데교복값도장난아니라고들어서보탤까합니다.도와주세요..이제껏대출금은한번도연체가없이상환하였습니다..열심히상환하겠습니다</t>
  </si>
  <si>
    <t>대출은작년에친청아빠의건강악화로신랑몰래주부대출로받은것1건과신랑이일용직으로10만언씩받고열심히일을다니다지인의소개로일을맏아서(cctv설치)하게되었는데월래4월에시작해서7월에끝나기로한공사가경비가제대로나오지않고있어생활이힘들어생활자금으로받은건이있습니다.러쉬앤케쉬500만원-5년매월15만원이상여유되는데로현대스위스저축은행100-만기일시1년이자만1~2만원웰컴론210만원-5년매달81000원리드코프350만원-3년매달211000원고정적으로나가는금액은보험료30만원애들학원비및어린이집비용30만원어머님용돈및생활비용20~30만원가족들핸드폰포함비용20만원공과금30만원정도입니다.신랑이요즘한달수입은220~250정도로돈관리는제가하고있어서대출금포함모든지출은신랑돈으로하고있습니다..하지만아이들도커가고제가직접벌어적금이라도하고싶은맘에요즘확실한직장을다니고있습니다^^세아이의엄마로부끄럽지않게살려고노력하며살고있습니다..도와주시면없이성실히납부하겠습니다..</t>
  </si>
  <si>
    <t>한진택배기사로근무중입니다차가작아서탑을높이려고합니다.물건많이실고열심히일해서성실상환하겟습니다.</t>
  </si>
  <si>
    <t>현재한진택배지입기사로근무중입니다.차가로루탑이라돈벌이가별로여서하이탑으로교체(개조)하려합니다.지금도소득은200이상되지만다른사람들300을넘는분들이많아서빨리개조를하고자대출을신청합니다.택배는현금거래가많으니성실상환하겠습니다.</t>
  </si>
  <si>
    <t>타사대출무연체무한진택배근무3년연소득2400미혼매월10일급여일.</t>
  </si>
  <si>
    <t>생활자금-대출</t>
  </si>
  <si>
    <t>어머님-치과치료치아-때문에병원출입이많았는데이번겨울에-의치치료를권장해서이번연말선물생각으로준비중인데아직준비가안되서.</t>
  </si>
  <si>
    <t>한진택배-주임월급여:220만원월-상환/1년6개월</t>
  </si>
  <si>
    <t>투자자님께감사드리며,다시부탁드립니다.</t>
  </si>
  <si>
    <t>몇년전,머니옥션최초방문시일수로부터9등급에서시작했습니다.투자자님의도움과관리로비교적짧은기간에2금융권대출전무하고1금융권대츨까지왔습니다.그리고금년부터마이크레딧나이스신용평점827점으로신용등급4등급을지속해왔습니다.또지난5월에는분양금2억3천만원의신규아파트를계약하고6월말입주할예정이었습니다.그런데준공검사의절차가지연되어우선호수를정하고가계약하고입주가조금늦어지던중,외환카드로부터VIPGold회원특별이벤트문자를받고낮은금리(11.9%)로카드론대출을받았습니다.그런데갑자기신용등급이뚝떨어지는것입니다.신규아파트를매입하면3등급으로올라갈기대를하고있다가생각지도못한사태가벌어졌습니다.오늘갑자기머니옥션이다시생각나이렇게재신청을하게되었습니다.일수에서무수한대부업체,캐피탈을거쳐1금융권까지단하루의연체없이성실하게상환해왔습니다.관련소명자료는모두첨부하겠습니다.다시부탁드립니다.감사합니다.</t>
  </si>
  <si>
    <t>1.주수입내역-월평균750만원2.월고정지출내역외환은행새희망홀씨대출원리금:210,000원(최초10,000,000원대출,잔액6,735,424원.금리9.065%)기업은행새희망홀씨대출이자:33,000원(최초5,000,000원대출,잔액4,000,000원.금리8.644%)외환카드카드론대출:머니옥션전환대출대상(최초8,000,000원대출,잔액8,000,000원.금리11.90%)사무실임대료:88만원(부가세포함)사무실관리비:약5만원(공용전기세,상수도등)휴대폰요금:약25만원(본인,배우자,자년2명포함.합계4명)사무실전화세,인터넷:약5만원주택전화세,인터넷:약3만원자녀(1)학자금등:대학생월평균130만원(등록금포함)자녀(2)학자금등:고등학생월평균120만원(등록금,학원비,급식비등)기타생활비3.대출이후상환계획지난1월28일러시앤캐시약200만원전액상환(롯데캐피탈대환)1월29일웰컴론약510만원전액상환(롯데캐피탈대환)2월7일웰컴론약170만원전액상환(롯데캐피탈대환)2월12일산와머니600만원일부상환(잔액400만원)(롯데캐피탈대환)2월25일산와머니약411만원전액상환지난7월19일대환했던롯데캐피탈대출금잔액1,691만원전액을상환하였습니다.그리고외환카드카드론대출금(11.90%)을800만원을머니옥션(15.00%)로전환함에있어서그차액(월20,666원)은큰부담이아니기에성실히상환해갈수있습니다.</t>
  </si>
  <si>
    <t>구매대행사업자해외구매자금유치</t>
  </si>
  <si>
    <t>해외구매대행아이폰6선구매건으로물품대금확보를위해신청합니다.6년째해외수입대행사업을운영하고있습니다.엘유니(http://www.luny.co.kr/)브랜드로해외쇼핑서비스를운영중이며최근해외소비추세가해외쇼핑구매대행에서해외직접구매를통한배송대행으로옮겨감에따라,해외쇼핑에이어구매대행및배송대행서비스로사업영역을확대하기위해2월캘리포니아사업장을LA에서가장SalesTax가저렴한Anaheim으로이전완료하였습니다.최근환율안정에따른원화강세이외에도언론에서"해외직구"에대해연이어보도됨에따라소비자들의관심이급증하여수요가지속적으로늘고있습니다.또한이번에아이폰6플러스128G스페이스그레이색상으로전파인증없이국내3사개통이가능한WCDMA방식의Unlock모델을소량확보하여이번배송대행서비스오픈과함께이벤트형식으로진행하였으며현재모두판매가완료되었습니다.다음달구매대금일부를이번아이폰6구매에조금무리하여투입한관계로프리오더인데다현지배송기간이예상보다지연됨에따라정산기간이길어져중간에물품구매회전자금부족에대비하기위해경매를추가로진행하게되었습니다.현재가입회원중일정등급이상회원에한해구매대행과배송대행서비스를베타형태로제공하고있으며,타업체와같이일반물류센터배송대행지주소와는달리미국내일반가정집주소를배송대행지로제공하여현지구매시리셀러로오인되어발생되는캔슬건에대응할수있도록차별화된서비스를제공하고있습니다.조금지연된부분이있지만해외쇼핑,구매대행,배송대행을통합한사이트리뉴얼과iOS8에대응하는App을준비하였으며블랙프라이데이시즌이전에완료하는것을목표로하고있습니다</t>
  </si>
  <si>
    <t>1.주수입내역매월순영업이익450만+a개인소득330만부가세납부내역2012/01~2012/06상반기\17,874,2682012/07~2012/12하반기\21,060,5822013/01~2013/06상반기\20,917,5052013/07~2013/12하반기\19,782,169(11월,12월물류센터확장이전)2014/01~2014/06상반기\20,300,129(1월,2월물류센터확장이전)해외수입대행특성상부가세신고시재화에대한부분을제외한순수용역에대한소득만을매출로신고토록되어있습니다.재화에대한부분은해외단가$200이상인경우만국세청이아닌관세청에세금을납부하고있기때문에부가세신고부분에서제외되어있는점참고바랍니다.물류센터확장이전으로작년11월부터올2월까지정상적으로주문을받을수없었던점을감안하면최근6개월매출이약2억1천만원달성중으로전체매출은꾸준히증가하고있습니다.2.월고정지출내역생활비등100만/대출상환160만나머지생활비를제외한금액은물품구매에재투입.3.대출이후상환계획매달순이익이450만원이상으로생활비를제외한나머지비용으로상환에무리없음.내년초기대출금대부분만기예정.</t>
  </si>
  <si>
    <t>지금사업자금과진빛을갚을려고모자라서대출신청합니다.빛만갚으면잘될거같습니다제발부탁드립니다.제가진빛이있는데일주일전에개인회생신청해서빛이탕감될거같아서빌려주시면갚을수있을거같습니다.빌려주시면성심성의껏갚겟습니다.제가빛지고한가게라빛을갚고사업을햇으면해서신청합니다.닭강정가게를하는데체인점이고,가게는한지2달정도되엇습니다.수익은한달에300만이상정도됩니다.</t>
  </si>
  <si>
    <t>개인회생신청해서카드대출대부회사보두빛이탕감되어서충분히갚을수있을거같습니다.체인점에게빛진돈200정도갚고.나머지는사업비용으로사용할예정입니다.아래예상지출내역월세75만.집월세40만.통신비10만.생활비30만.차비10만.개인회생40만.가게잡비20만보험10만정도나갈거같습니다.도와주시면성실히갚겟습니다.</t>
  </si>
  <si>
    <t>남편의하고있는사업을확장하고싶습니다.!!</t>
  </si>
  <si>
    <t>대부에8,000,000만원대출있습니다</t>
  </si>
  <si>
    <t>사금융대환할수있게도움부탁드립니다.</t>
  </si>
  <si>
    <t>두아이를키우고있는두아이의엄마입니다.사금융대출로인하여한달의대출상환금및이자율이너무나도많아서지출되는돈과불필요한이자가너무많이낭비가되고있습니다.친정의경제사정이여의치않고거기에친정어머님임플란트치료비까지겹쳐서신랑몰래사금융을대출받게되었습니다.사금융을하나로통합하고낮은이율로대환할수있게도움부탁드립니다.연체하지않고상환할겠습니다.</t>
  </si>
  <si>
    <t>기존대출로는러쉬앤캐쉬:120미즈사랑:120산와머니:250신한은행신용대출:1200HK저축은행:100위에서신한은행만남겨놓고나머지사금융을변재후2군데로만상환하면월부담액과이자도훨신수월해질것같습니다.저는전업주부지만신랑의급여가평균450만원정도됩니다사금융월상환금:100생활비(관리비,통신료,수도,전기포함):702명의자녀교육비:50경조사비:10기타생활비:40신랑의연봉이5800만원정도되고매월평균급여450만원에서지출액270만원입니다.</t>
  </si>
  <si>
    <t>긴급생활안정자금을대출받고싶습니다</t>
  </si>
  <si>
    <t>전세금인상과경조사관계로생활자금이급히필요합니다.</t>
  </si>
  <si>
    <t>1.기존에현재리드코프에300만원의대출을받고있습니다.현재매월10만원씩이자상환하고있으며연체는없습니다.2.현재cj타겟미디어서울영업본부에서이마트광고상품을영업하는제휴영업팀팀장입니다.고정급여는기본급120만원과활동비30만원을받고있으며매출의20%을인센티브로받고있습니다.3.대출받으면매월급여에서최소50만원정도생기는여유자금중에서대출금을갚을예정입니다</t>
  </si>
  <si>
    <t>여기좀봐주고도와주세요.</t>
  </si>
  <si>
    <t>안녕하세요올해25살입니다결혼을너무일찍하게되었습니다집안사정이갑자기너무어려워져서..집을나오게되었고.지금당장보증금을높여달라는주인말에달마다올려주면안되냐고물었으나말이통하지않았습니다.그래서여기저기알아보았으나좀상황이여이치않아서.여기에글이라고적어봅니다.제발좀도와주세요</t>
  </si>
  <si>
    <t>상환계획3개월안에다갚아드립니다.좀힘들더라도투자자분들이기간이길면불안하지않도록3개월안에다상환해드리겠습니다폰가게에서일을하고있습니다판매하는게아니라전산을담당하는업무다보니월급이고정적입니다연체랑그런거하지않도록주의하겠습니다.</t>
  </si>
  <si>
    <t>한번사용한경험이있으며완납깔끔하게했었습니다.</t>
  </si>
  <si>
    <t>현재백화점매니져일을하고있으며수수료매장을운영중입니다.급하게매장일로쓰려합니다.</t>
  </si>
  <si>
    <t>기대출로씨티캐피탈에서1000만원이채안되는금액이있으나상환꾸준히잘해오고있으며월67만원씩입금하고있습니다.현재매장은반수수료매장으로직원급여로500만원을따로입금받고있으며나머지는판매금액의5%정도를수수료로받고근무하고있습니다.하여상환의어려움은크게겪지않을것이며.3년전에도한번이용하여완납을하였었던경험도있으므로믿고진행해주셨으면너무너무감사하겠습니다.</t>
  </si>
  <si>
    <t>도와주세요절박합니다</t>
  </si>
  <si>
    <t>올해갓서른된남자입니다직장은있구요연체랑과다조회때문에신용이안좋네요현제연체는없구요선배랑같이나염공장을운영하는데고정수입이없습니다월급이없다는말이에요그래서직장인대출도안되고신용등급도않좋아서부결이나네요...어디돈빌릴대두없고사업자는제이름이아니라선배이름이고정말대출이되는곳이없나요?200만원이급한데이주안으로내야될돈이있어서착실히값아나가겟습니다통장내역보면거래처랑내역뿐입니다...월급쟁이도아니고사업자도아니라대출이안되네요..신용은몇달전카드값연체때문에엄청깍인상태구요</t>
  </si>
  <si>
    <t>수입이고정적이지못합니다그런데봄여름에는성수기라서많이벌어요중도상환할예정입니다</t>
  </si>
  <si>
    <t>급해서요...</t>
  </si>
  <si>
    <t>솔직히말씀드려사금융한번&amp;#50043;다가대출무서운줄모르고여기저기짧은기간에돈을너무많이써서돈이필요하게되서이곳에글남깁니다성실히갚겠습니다.</t>
  </si>
  <si>
    <t>기존대출사금융5곳합계1400만원있습니다.이게최근에벌어진일이라....현재연체된곳한군데도없습니다.한곳은보증인대출로했는데친구한테미안해서이곳에써봤습니다.현재월급이150만원인데이자로50통신비이곳저것쓸것50잡고남은50인데한300만원정도6개월쓸생각입니다상환계획은일단이곳부터갚고하나씩갚아나가야겟죠이곳에상환기간이짧은이유가첫째이고연체없이하려면이곳부터갚아야죠..</t>
  </si>
  <si>
    <t>아내의산후조리비용및생활자금신청합니다.</t>
  </si>
  <si>
    <t>안녕하세요.곧한아이의아빠가되는가장입니다.곧있으면첫아이를출산하는아내의산후조리를위한비용과아내가출산후다시출근하기전까지의조금의생활자금을신청합니다.아내는친정어머니가안계시고저또한아버지혼자있는상황이라아이를돌볼수있는여건이안되어산후도우미를신청하려고하는데요현재저희생활로는조금부족한면이있어도움을청하게되었습니다.또한아이를출산후아내가다시일을하게되기까지2~3개월정도의생활자금이부족하여신청합니다.</t>
  </si>
  <si>
    <t>1.다른대출건-본인명의의대출:현대캐피탈-잔여금액2300만원시티캐피탈-잔여금액120만원대출은현재집보증금마련으로받은대출이며,같이살고있는처남과공동부담하고있습니다.2.공통-현재저는귀금속세공을전문으로하고있는직장에서월220만원정도있습니다.월고정지출로는월세-40만원통신비-25만원(본인,아내,장인어른,아버지,인터넷)교통비-10만원대출상환-40만원+처남(30만원)총70만원생활비-40만원(식대등)-앞으로아이가태어나면더늘어날것같습니다.공과금-15만원내외보험료-17만원(본인,아내,태아보험)청약저축-5만원적금-10만원용돈-양쪽아버지각15만원씩+본인용돈15만원+아내용돈10만원이렇게총260만원정도입니다.저의수입과그동안아내수입(120만원)을합친총수입340만원에서고정지출을제하면80만원정도의자금이남았습니다.아내가현재회사를그만둔상태이지만3개월후에아시는분회사로다시취업을하기로되어있기때문에그동안의3개월동안의생활비와산모도우미비용을부탁드리려합니다.절대연체하는일은없을것이라약속드립니다</t>
  </si>
  <si>
    <t>거위의꿈</t>
  </si>
  <si>
    <t>현재4학년2학기재학중입니다.현재취업준비상황속에학원비용이나응시료,준비자금들이많이듭니다.하지만부모님에게기댈수도없는입장이고현재모아둔돈이있기는하지만학업과취업준비로인해아르바이트를할수없는처지입니다.계속모아둔돈은떨어지고..해서신청하게되었습니다.졸업후취업에연기된다면아르바이트를할생각입니다.대학생기간동안많은기회를가져보고싶습니다.많은기회들은돈의문턱으로인해시도해보지도못했습니다.꿈을위해사용하겠습니다.그동안은모아둔돈이있기때문에당분간은원리금과이자상환능력은가능합니다.연체할일은절대없을겁니다.</t>
  </si>
  <si>
    <t>1.주수입내역-현재는수입이없지만방학이후아르바이트를필히구할것입니다.2.월고정지출내역-부모님집에거주별도지출내역없음.3.대출이후상환계획-연체는절대없을것이며취업시전액상환하겠습니다.</t>
  </si>
  <si>
    <t>부모님수술비부탁드립니다.</t>
  </si>
  <si>
    <t>얼마전아버님병원검진중위암이발견되셨습니다..다행히수술을할수있다하여수술을하려합니다.근데비용이만만치가않네요..당장큰목돈이있지않아서..내년2월연말정산으로250만원정도환급예정인데그렇다고그때까지수술을미물수는없는상황이라이렇게다시여러분들께도움을요청하게되었습니다..그동안여러번의도움으로위기를잘넘겼고,저도성실히채무상환을하였습니다..이번에도여러분들께서도와주시면연체없이빠른시간내에상환하도록하겠습니다.</t>
  </si>
  <si>
    <t>1.주수입내역-월급여500만원(세전),식비및활동비(현금수령)65만원,와이프120만원2.월고정지출내역-월대출금상환242만원생활비50만원(쌀및부재료시골에서보내주심),보험료10만원,핸드폰및통신비15만원,공과금12만원3.대출이후상환계획-우선1월까지월상환후2월연말정산금액이나옴일시상환예정</t>
  </si>
  <si>
    <t>꿈에한걸음더다가가는저에게도움을주세요!!</t>
  </si>
  <si>
    <t>어렸을때부터꾸준히예체능을전공했고대학졸업후현실은참가혹했습니다.졸업후아이들을가르치는일을하다가운동분야의자격증을공부하느라잠시일을쉬었습니다.저축은행건말고는집에서제명의로대출받은건이라제가갚지는않지만다시일을시작했는데생활이빠듯하네요가벼운마음으로다시시작할수있게저에게투자해주세요^^</t>
  </si>
  <si>
    <t>성실히갚아나가겠습니다.새로운직장에서자리를잡아가는중이고부지런하고성실한성격으로점점인정받고있습니다.연체없이갚아나가겠습니다^^</t>
  </si>
  <si>
    <t>긴급생활자금부탁드립니다</t>
  </si>
  <si>
    <t>목돈이어느정도모여서머니옥션의대출을모두완납하였으나개인사정상컴퓨터(테블릿PC)를새로구매해야되어서이렇게다시신청을하게되었습니다</t>
  </si>
  <si>
    <t>급여:190만원정도됩니다대출상환금약103만원있습니다시티은행1100-월27만원원리금균등상환(개인사업으로인한인테리어)현대캐피탈1200-월51만원리금균등상환(개인사업물건대금값)산와머니500-월25만원리금균등상환(생활자금)이렇게상환중이며한번도연체한적없습니다각종생활비.보험.핸드폰등등50만정도지출하며여유가35만원정도됩니다24개월원리금균등상환으로매월10일날약속을지킬것입니다</t>
  </si>
  <si>
    <t>새로운기반마련을위해도움을청합니다.</t>
  </si>
  <si>
    <t>지방에서부모님과같이거주하다가나이도있고부모님께더이상신세지며살수없다싶어자립하고자결심하고작년말에부모님곁을떠나왔습니다.떠나와여기저기서일자리를하다가이제한직장에서자리도잡았겠다싶어제대로된저만의자그마한공간,원룸을마련코자대출을신청하게되었습니다.목돈이없었기에고시원에서생활하고있는데,여러사람과같이생활하는게좀불편하며,무엇보다고시원생활을하고있는거자체가심리적으로우울하게만드네요.그리고38만원고시원비지불하는것보다보증금있는30만원정도의원룸에서거주하는것이장기적으로도더이득이다생각되기에대출을신청합니다.</t>
  </si>
  <si>
    <t>현재기대출건은사금융한곳200만원정도이며,월이자로7만원미만이며,거기에방값30만원에,통신비,교통비,기타생활비등을모두합하면70여만원정도가됩니다.월수입이170여만원되기에100만원정도여유분이생기게되므로여기서400만원대출받았을시상환하는데는아무어려움이없습니다.저의새로운거주지마련에도움되시분들께,감사의뜻을전하고자제가감당할수있는가장높은이자율35%를제시하는게보답하는길이라생각됩니다.성실한납부는너무당연한거라두말하지않겠습니다.</t>
  </si>
  <si>
    <t>일반가정의가장으로소액투자를받고싶습니다.</t>
  </si>
  <si>
    <t>대출계기-생활자금(올초조부모님의허리무릎농업활동중불의의사고로장애2급판정수술비및요양비에큰돈을쓰게되어현재6월급여를타기전까지금전적인여휴가없고딸아이와집사람에게금전적인부담을해소하고자신청하게되었습니다.)사용용도-"상동"이상입니다.</t>
  </si>
  <si>
    <t>-기존대출내역:2011년산와,케이아이,아이루리아,현대총1000만대출2012년2월결혼을앞두고전액상환2013년초현대200,엔알200재대출함(생활자금)거래도중단1일도연체한기록이없습니다.이자율은35%로책정했습니다.현재기혼이고10개월된딸아이와물리치료사로근무중인아내가있고전세빌라에거주중입니다.24개월약정하고12개월안에빠른상황을할계획입니다.생활자금으로원치않은대출이지만머니옥션투자자님들께사금융보다는낮겠다라는판단하에올렸습니다.월230만원을현금수령하고유선재직확인이가능하며급여</t>
  </si>
  <si>
    <t>연체없시성실히완납함♡</t>
  </si>
  <si>
    <t>산와머니대출을이용중입니다.10개월정도되었는데이자가비싸서신청해봅니다.도와주세요.</t>
  </si>
  <si>
    <t>현재캐피탈쪽에800정도있습니다.4금융만정리해보려구요.월급은월250만원입니다.성사되면월급과합쳐서정리하려고합니다.</t>
  </si>
  <si>
    <t>어머니의병원비</t>
  </si>
  <si>
    <t>어머니가무릎이안좋았습니다..병원가니수술을해야한다고합니다병원비가조금모자릅니다..목돈구하기가정말어렵더라고요..잘부탁드립니다..성실히잘갚겠습니다</t>
  </si>
  <si>
    <t>처음방문입니다..정말잘갚겠습니다..부탁드립니다</t>
  </si>
  <si>
    <t>개인사정상대출이필요합니다.불과옥션에상환한지가얼마안돼었지만다시한번도움요청드립니다.이번에도좋은거래로보답하겠습니다.</t>
  </si>
  <si>
    <t>한달수입은200만입니다지출은아파트담보40만.기타신용대출70.핸폰5만.보험10만나머지생활비는와이프(직장인)가지출.이번에금연19일째라여유돈이조금은나아질것같습니다.나머지용돈으로성실히갚겠습니다.</t>
  </si>
  <si>
    <t>성실상환대출신청합니다</t>
  </si>
  <si>
    <t>운영자금으로긴요하게사용하겠습니다</t>
  </si>
  <si>
    <t>기대출건연체하루없이성실납부했으며급여일25일에&amp;#47583;춰입금합니다</t>
  </si>
  <si>
    <t>200만원신청해봅니다ㅠㅠ갑자기급하게쓸일이생겻습니다도와주셧으면좋겟습니다</t>
  </si>
  <si>
    <t>현대스위스3백39%HK저축은행2백가량있습니다월소득은세금뺀249만원입니다</t>
  </si>
  <si>
    <t>아버님병원비관련해서급하게대출신청을하게되었습니다.</t>
  </si>
  <si>
    <t>그동안9개월동안한번도연체없이계속상환하였습니다.앞으로도상환은차질없을예정입니다.</t>
  </si>
  <si>
    <t>설연휴간긴급자금필요</t>
  </si>
  <si>
    <t>설연휴간여유자금이필요합니다.부탁드립니다.</t>
  </si>
  <si>
    <t>1.장교로써6년째근무하고있으며,월250~300수령중입니다.2.월고정지출-군인공제75,은행대출이자상환50,핸드폰비,식대30~403.매월10일이월급날입니다.고정지출155-160을제외한나머지금액으로상환할예정입니다.추가적으로3월달성과급이들어옵니다.3월일시납부도가능합니다.</t>
  </si>
  <si>
    <t>성실상환중인워킹맘입니다.</t>
  </si>
  <si>
    <t>머니옥션으로도움받아단한번도1일도연체없이성실상환중인워킹맘입니다.이직을하면서생긴텀때문에생활자금이필요하게되어다시한번머니옥션을찾았네요.</t>
  </si>
  <si>
    <t>직장월급여170만원과투잡으로하고있는개인레슨으로고정급40을벌고있습니다.지출은전세대출이자7만정도,저축은행480만대출상환금19만원,카드론150만원16만원,머니옥션16만원입니다.60만원이좀안되네요.상환에는어려움이없을겁니다.연체는전혀없는데소액현금서비스를받는것때문에신용점수가관리가안되네요.이번에받는것으로상환하고신용점수관리좀해야겠습니다.여러분들도움부탁드립니다~</t>
  </si>
  <si>
    <t>연체없이상환이상없이하겠습니다.</t>
  </si>
  <si>
    <t>어머님병원비용이갑작스럽게늘어나는상황이발생하여급하게대출을받아야하는상황이되었습니다.</t>
  </si>
  <si>
    <t>기존대출건은5건이있으며각각39%에서19%의이율이있는상품을사용하고있습니다현재대출잔여금액은총금액2000만원정도의금액이남아있습니다월상환금액은33만원,12만원,13만원,7만원,13만원씩월상환하고있으며월225만원의급여를받고있습니다.</t>
  </si>
  <si>
    <t>바꿔드림론상환을위해서대출을신청합니다.</t>
  </si>
  <si>
    <t>제가현재제2금융권(솔로몬저축은행)에대출금이약2000만원정도있는데이것을바꿔드림론으로상환을하려합니다.하지만바꿔드림론은원금에대해서만상환이가능하고,현재까지이자와중도상환수수료는본인부담입니다.현재확인해서보니이금액이약200만원정도됩니다.머니옥션을통해서이금액에대하여대출을신청합니다.</t>
  </si>
  <si>
    <t>저는현재직업군인으로있고,계급은중사입니다.월고정소득금액은약220만원정도되고,기대출은농협에1800만원정도(상환기간:10년/월상환금23만원정도),솔로몬저축은행2000만원(상환기간:5년/월상환금86만원정도),-이것을바꿔드림론으로상환을하게되면(상환기간5년/50만원정도)웰컴론,러시앤캐쉬각100만원(상환기간:1년/월상환금10만원)이렇게있습니다.투자자님들께서저를한번믿어주시고,투자를해주신다면정말신용으로갚아나가겠습니다.절대연체하는일없이좋은거래하도록하겠습니다.도와주시면감사하겠습니다.</t>
  </si>
  <si>
    <t>한번만믿고도와주십시오.</t>
  </si>
  <si>
    <t>생계안정자금으로100만원대출진행원합니다~급하게목돈이나가는바람에100만원정도적자가나서지원하게되었습니다</t>
  </si>
  <si>
    <t>핸드폰판매기본급+150인센합쳐서200백정도벌고있습니다생활비:70정도나갑니다한번도와주십시오</t>
  </si>
  <si>
    <t>고정적이고안정적인급여를받는직장인이일시적급전이필요합니다.</t>
  </si>
  <si>
    <t>카드대금등변제</t>
  </si>
  <si>
    <t>1.주수입내역-급여및상여금월평균700만원(제세금공제후)2.월고정지출내역-카드대금결제200~300만원및개인용돈1백만원내외.기타부채상환및이자납입150만내외등3.대출이후상환계획-급여및상여금으로충당하여상환예정</t>
  </si>
  <si>
    <t>최근거주하고있는전셋집경매입찰로유동성현금은이미소진한상태로생활자금사용할예정입니다어릴적대출을쉽게받고자대부에서사용하여신용은신용대록하락하여금융권대출이어렵습니다동일한실수를하지않을것이며직장7년차로성실히납입가능합니다</t>
  </si>
  <si>
    <t>대출내역국민380대한저축은행600신라300웰컴300바로300다우파트너스580현재저는연봉2520만원이며이와는별도로매달배우자가100만원가량을입금하기에상환은충분합니다</t>
  </si>
  <si>
    <t>생활자금좀보태주세요</t>
  </si>
  <si>
    <t>외벌이공무원맘입니다.매달생활비가20만원정도부족하여생활비충당을하고자합니다.1월,2월,3월,7월,9월,12월은수당또는명절수당이있어,평균급여(260만원)보다50만원~300만원까지많이받습니다.급여가적은달에지인들로부터빌린생활비를급여가많은달에보충하며살고있습니다.100만원정도만대출하여지인들에게빌리지않고생활비를충당하려고합니다.</t>
  </si>
  <si>
    <t>평월평균급여260만원에서1.기대출상환액-매월70만원2.월세-40만원3.공과금-15만원4.유류비-20만원5.통신비-15만원6.식대비-50만원7.학원비-21만원잔액29만원을변동지출에쓰다보면항상금액이부족하네요.월급여현황1월급여:260만원+정근수당75만원=335만원2월급여:260만원+명절수당130만원=390만원3월급여:260만원+성과수당300만원=560만원7월급여:260만원+정근수당80만원=340만원9월급여:260만원+명절수당130만원=390만원12월급여:260만원+연차수당50만원=310만원이므로부족한생활비를보충하면서대출금을갚아나갈수있습니다.조금만도와주세요.</t>
  </si>
  <si>
    <t>6개월만빌려주세요~</t>
  </si>
  <si>
    <t>대출목적은생활자금으로여기저기돈들어갈때가많네요..6개월만빌려주시면..올연말보너스성과금받으면정리됩니다..좀도와주시면감사하겠습니다^^</t>
  </si>
  <si>
    <t>오백만원대출있습니다.작년8월에대출해서연체없이잘갚고있습니다.월15만원정도나갑니다.31살에직장다닙니다.직장은대구달성논공단지에있습니다.월급여는160정도통장으로지급받습니다.전화비10정도..대출금원금이자15정도..집생활비좀드리고..지출내용은대충이렇습니다.지금은계약직이라월급이얼마안되지만..올연말에정직답니다..연말에성과급받고정직달면..내년초부턴나아질꺼같습니다.달에36정도는갚을능력됩니다.믿고빌려주시면감사하겠습니다.^^</t>
  </si>
  <si>
    <t>열심히살고싶습니다.기회를주세요</t>
  </si>
  <si>
    <t>진정성을가지지않고과도대출로인해,힘든나날을보내다가,머니옥션을보고이렇게글을씁니다.고금리상품을많이쓰다보니,제월급력에맞게,갚기위해최소한의이자로대환을하고최소생계비로갚을려고이렇게머니옥션을이용하게되었습니다</t>
  </si>
  <si>
    <t>현재총부채가1500입니다.월급여는평균250정도입니다.대부분이자만납입이고곧햇살론으로갈아탈수있어서,숨통이많이트이게됩니다.급여날짜는매달15일이고원리금균등으로상환하고싶습니다.</t>
  </si>
  <si>
    <t>대출상환을하고싶습니다.</t>
  </si>
  <si>
    <t>현재프리랜서구성작가로일하고있으며,프리랜서다보니은행권대출이어려웠고,전세금이급하게필요해대부업대출을받았습니다.물론힘들땐택시도탄다는대부업광고처럼,빠르고쉽게받았지만이자감당이너무힘드네요.일단대부업대출을없애고자하며,일부햇살론대출을완납하고다시햇살론재대출을받을생각입니다.햇살론대출이아무래도이자부담도없고요,그햇살론으로대부업완납할생각이고요,부끄럽지만도와주신다면열심히상환하겠습니다.</t>
  </si>
  <si>
    <t>동부상호저축은행햇살론700-&gt;연체없이상환하여현재120만원정도남았습니다.월납입20만원하나은행대출600만원-&gt;월납입12만원스타저축은행300만원-&gt;월납입8만원*러시앤캐쉬700만원-&gt;월40만원400만원대출을원하며동부상호저축은행햇살론120만원완납/스타저축은행완납-&gt;차후다시햇살론재대출로러시앤캐쉬완납할생각입니다.월소득은통장에찍히는금액은130만원이고요,별도로100만원정도수입이있습니다.고정된직장외에프리랜서활동을하고있고요.신용카드사용안하고요,체크신용카드사용중입니다.그렇기때문에카드연체,현금서비스없고요,대출은위와동일하고요,월세나가는것도없으니도와주신다면햇살론완납후나머지채무도정리할수있도록도와주세요.대출이자를줄이고,없애는것이제상환계획입니다.</t>
  </si>
  <si>
    <t>소액빌림니다.도와주세요</t>
  </si>
  <si>
    <t>부모님임플란트비용때문에부득이하게글남김니다.성실히납부하겠습니다</t>
  </si>
  <si>
    <t>24개월간성실히납부하겠습니다.직장인니니까상완날은매월1일로연체없이납부하겟습니다.</t>
  </si>
  <si>
    <t>의료기도매상입니다.막힌자금을풀어주실투자를부탁드립니다.</t>
  </si>
  <si>
    <t>저는천안에서"이에스메디칼"이라는의료기기업체를운영중입니다.2008년개업하고현재까지운영중입니다.주로병의원에의료기기를납품하는회사입니다.경기가어려워지면서,병원에납품을하더라도대금을제때받지못하여,저또한제조사로부터물품을받지못하는경우가많습니다.외상매출금이아무리많아도당장현금이돌지않으면물품매입이어려워져서악순환이생기는것같습니다.막힌자금을풀어주실투자자를모시고싶습니다.매출은꾸준히발생하지만,자금흐름이원할하지않아서답답합니다.부디저에게희망을주시고,제사업을계속영위해갈수있도록도와주시길부탁드립니다.감사합니다.</t>
  </si>
  <si>
    <t>상환계획은매월원리금균등상환으로하루도밀리지않도록하겠습니다.현재제대출내역은저축은행권에약700만원정도가있습니다.월54만원정도상환하고있습니다.현재매출금액은평균월1천만원내외이며,마진으로는약500만원정도를얻고있습니다.새로의약품판매회사와판매협약을맺게되어서매출액이늘어날것으로예상됩니다.직원은1명으로월급이150만원이며,차량유지비등월비용은250만원정도소모됩니다.현재제상황으로써대출금을상환하기에는크게무리가없으며,특별한연체가없는성실상환을약속드립니다.(마이크레딧7등급,조회시신용에문제없음)잘부탁드립니다.</t>
  </si>
  <si>
    <t>급하게소액대출부탁드려요</t>
  </si>
  <si>
    <t>부채가연체될위기가되어서대출을신청하게되었습니다</t>
  </si>
  <si>
    <t>회사다니면서꾸준히연체없이갚도록하겠습니다</t>
  </si>
  <si>
    <t>급합니다.대출부탁드립니다.</t>
  </si>
  <si>
    <t>시골에서살다월급도많이짜고,일이너무많아서고민고민하다무리를하며경기도로이사를와서일자리를구하는데걸린시간이2개월입니다.그동안쉬면서돈을너무쓴바람에일자리를구한지금도생활자금이힘드네요.</t>
  </si>
  <si>
    <t>집세가따로나가지않아,상환에는문제가없습니다.1년안으로쓰고제때연체없이갚겠습니다.제발대출부탁드립니다.</t>
  </si>
  <si>
    <t>수술비&amp;#46468;문에여..</t>
  </si>
  <si>
    <t>현재수술이후..통원치료다니는중이구요..거기다.아버지까지..입원중이시라..현재받는월급으로는턱없이부족해서..알아보는도중에..알게되어..신청하는바입니다..</t>
  </si>
  <si>
    <t>1금융우리은행에20만원씩매달5년들어가야할꺼있구요..이정도는더들어가고..무리는안될듯하여.10일이월급일이라.매달꼬박연체없이입금할수있구여..마지막이다생각하고..신청합니다..직종은사무직겸영업..효성itx그룹정직원이구요매달월급일은10일이며..한달에240정도수입이되고..인센티브도적용됩니다.연체없이..잘상환하겠습니다..그럼고생하세여..</t>
  </si>
  <si>
    <t>고금리대출상환용도입니다...</t>
  </si>
  <si>
    <t>고금리로대부업체대출을이용하고있고월급으로조금씩상환하고있는데대부업체이자율이너무높아서대출상환목적으로신청합니다...</t>
  </si>
  <si>
    <t>1.주수입내역-현대중공업1차협력업체근무하고있으며월수입은280정도입니다.세금을때고나면250~260만원정도통장으로수령하고있구요부수입은간간히들어오는보너스20~30만원,성과금및보너스포함해서연봉은3600정도되는거같네요..2.월고정지출내역-일금융및금융권대출상환(60만원)집값(월세45만원)휴대폰요금및각종생활비(50만원)적금(100만원)대출이있는놈이무슨적금이냐하시겠지만..부득이한사정으로인해적금은깨지못합니다...........3.대출이후상환계획-현재수입이고정적이며월평균상환하는39%의고금리대출을대환하여현재고금리원금과이자상환중인돈과생활비(100만원)으로이자와원금을12~24개월로분할상환예정입니다.</t>
  </si>
  <si>
    <t>부끄럽습니다.</t>
  </si>
  <si>
    <t>중도완납전력있습니다."다시는~"으로각오를다졌으나또기웃하게되네요!자식놈전세자금중일부를부담해야할처지입니다.가정생활이안정되어있습니다.도움주시면상환에최선을다하겠습니다.</t>
  </si>
  <si>
    <t>1.주수입내역-월200만,연봉240만,기타(GUITAR)교습월100만,4대보험2.월고정지출내역-신협주택담보대출이자21만,신협적금50만,참저축은행등대출원리금포함이자30만,기업은행근로자생활대출등원리금포함35만,의식주30만,각종공과금15만3.대출이후상환계획-주수입300만에서고정지출180여만원제하면120만원정도가여유될수있으나기타교습수입100만원은수입자체가유동적이어서확신할수는없지만반면에그보다더많을때도있으므로대략적산정입니다.</t>
  </si>
  <si>
    <t>급한사업자금</t>
  </si>
  <si>
    <t>급한사업자금으로인해서거래처결제가안된상황...결제가되는대로바로상환할계획</t>
  </si>
  <si>
    <t>급한용도의자금이필요하여여기에올리게되었습니다.</t>
  </si>
  <si>
    <t>안녕하세요.황우섭입니다.이런자리에부탁을드려서죄송합니다.지금까지살면서이렇게고민을많이했던날들이있을까할정도로고민고민끝에여기에도움을요청드려봅니다.지금현재당장필요한금액은처남결혼식비용이필요합니다.처남결혼날짜를잡고처가집이갑자기어려워지면서날짜는다가왔는데조금이라도도움이필요해서신청을하게되었습니다.결혼식은금주토요일입니다.어려운부탁인줄알겠지만,집사람이대학강사를시작하면서비정규직이되어버려저밖에대출받을수있는사람이없어신청을하게되었습니다.반드시꼭성실하게변제하도록하겠습니다.감사합니다.</t>
  </si>
  <si>
    <t>1.주수입내역-월급으로짝수달에3,300,000만원그리고홀수달에는상여금으로해서3,300,000이외에5,000,000만원정도추가로입금이됩니다.2.월고정지출내역-집사람이수입이있어서월생활비는제가관리비와딸아이학원비지원및식대포함1,200,000만원정도지원이되고있으며아래대출금상환을합니다.그리고남은금액은따로관리되는통장으로입금이되고있습니다.3.대출이후상환계획-1,000만원대출을받게된다면,현재받은급여외에상여금으로들어오는달에추가로상환해이곳의부채를빨리상환할수있도록하겠습니다.</t>
  </si>
  <si>
    <t>생활자금신청합니다~</t>
  </si>
  <si>
    <t>안녕하세요.낙찰된경매가되지않아서다시올립니다..많은도움부탁드립니다.</t>
  </si>
  <si>
    <t>안녕하세요..3번째올립니다.비록유찰되었지만먼저전경매에입찰해주셨던분들께다시한번감사드리며조금이나마저에겐희망과힘이되었습니다.이번에는더많은분들께서저에게힘이되어주셨으면좋겠습니다.다시한번제소개올리겠습니다.저는26세로영어선생님으로일하고있습니다.일한지는동종업계로2년넘었구요2005년집이힘들어지면서부모님걱정을안시켜드리려은행권이아닌중개업을통해서대출을받은것이&lt;모른채&gt;지금이렇게까지오게되었습니다.현재월급과과외아르바이트를통해부수입까지160~200정도벌고있습니다.아직집이어려워대출원금이자와생활비,부모님카드대용등을메꾸다보니버는돈으로생활은어느정도하고있지만너무안타깝고마음아픈것이힘들게피땀흘려번돈이모든대출비용으로나가서저축을하지못한다는것이..그래서항상이렇게생활해야한다는것이너무속상합니다.게다가지금은부모님이별거중이시라제가버는돈으로모든생활을다하고있습니다..상세지출로는대출원금과이자&lt;균등상환&gt;가한달에60만원정도나가고보험료6만원에핸드폰비10만원정도,생활하는데50만원정도&lt;생활비용돈교통비등&gt;에동생교육비30만원정도가나갑니다.그래서아시다시피제월급으로는저축할수있는생황이절대안되고.어머니카드값은빌리거나돌려막기를하고있습니다..2년넘게원금갚고도남았습니다..너무힘들고앞으로가너무걱정되어네이버에문의해보니연체없이지금까지내고있다는게신기하다고하더라구요많은분들이안타까워하셨습니다..전어떻게든제가진일에대해서는책임을져야한다는생각을가지고있습니다.물론대출도그렇구요빠듯한생활로힘들게벌어가면서그많은이자를2년넘게잘내고있습니다.어떻게머니옥션을알게되어저와비슷한많은분들이도움을얻을수있다는말을듣고저도이렇게용기를내어신청해봅니다.제가형편이나아지면어려운분들저도꼭돕고싶은마음입니다.꼭도와주세요.지금힘든고금리를여러투자자분들의도움을발판으로발을내딛고일어서서저도다른어려운분들많이돕고싶습니다.저뿐만아니라우리나라의많은분들모두힘내셨으면좋겠구요머니옥션이정말좋은대출경매싸이트라는것이싸이트곳곳을둘러보면서느껴지내요.꼭여러분들의도움을받고용기내어살아가고싶습니다.~도와주세요</t>
  </si>
  <si>
    <t>따듯한도음의손길을바랍니다.</t>
  </si>
  <si>
    <t>안녕하세요전30살직장인주부입니다.이렇게글을올리는건갑자기집안사정이안좋아서이렇게글을올립니다.남편이직장을실직하고저하나의수입으로는남편이직장을구하기전까지생활이힘들어서대출신청을하게되었습나다.저희부부는매달남편과제수입200~250정도로생활을해왔습니다.통신비15만원교통비30만원생활비30만원보험료35만원캐피탈차량대출활부금29만원애기교육비5만원기타20만원등을지출하면서살아왔습니다.그런데이번달부터남편이갑자기실직을하면서제수입인90만원을가지고생활을할려고하니앞이캄캄합니다.사금융이나사채도생각해봤지만이자가너무비싸주위에알아보니이곳이있다고해서이렇게대출신청을합니다.남편도지금직장을알아보구있구요전어린이집에다닌지3년5개월정도되었구요자녀하나에지금둘?를임신중입니다.여러분들의따뜻한도움의손길을바랍니다.열심히일해서여러분들이도와주신은혜절대로있지않고신용으로보답드리겠습니다.그럼부탁드립니다.</t>
  </si>
  <si>
    <t>세번째이니만큼꼭융통자금도움받고싶습니다</t>
  </si>
  <si>
    <t>안녕하세요!!지난번저를믿고투자해주신분들께진심으로감사드립니다.지금직장을다니고있으며,25일이결재일입니다.급여는130만원받고요...제가다른투잡을작게나마제가할수있는범위내에서시작해볼려고하는데그래서융통자금이필요합니다.세번째신청이니만큼꼭이번엔절믿고투자해주셨음합니다.여지껏연체한번없었구요...깊게생각하고많이준비해서시작하려는만큼그리고꼭성공할꺼란긍정의힘으로매일살아가고있습니다.한번믿어주신만큼저버리지않겠습니다.</t>
  </si>
  <si>
    <t>여러분의도움을받고싶습니다.</t>
  </si>
  <si>
    <t>여러번신청했으나매번대출이이뤄지지않아많이실망했었는데용기를내어다시글을올립니다.저는직업은간호사이고연봉은2100입니다.친정쪽에문제로돈을여기저기쓰다보니지금의처지까지왔습니다.그래서이제는현실적으로제능력안에서지출을해나가야만빚을해결할수있을것같은데요....지금들어간병원이아직한달밖에안되어급여를받지못하였습니다.9월5일이제첫급여일입니다.앞으로매달매달착실히상환할것을약속드리겠습니다.여러분작은돈이라도제게는큰도움이될것입니다.부디저에게관심가져주세요.머니옥션과더불어여러분의무궁한발전기원하겠습니다.</t>
  </si>
  <si>
    <t>등록금내는기간이이틀밖에안남았어요..도와주세요ㅜㅜ</t>
  </si>
  <si>
    <t>안녕하세요.......머니옥션투자자여러분.저좀도와주세요.......전1986년생22살여자이구요..지금등록금이150만원필요해서문의드립니다ㅜㅜ알바해서꼬박꼬박잘갚을자신있습니다..남한테피해주는걸싫어해서되도록빨리상환하도록노력할께요...제발도와주세요...............제가2년동안휴학해서약국에서알바하면서어느정도돈을모았었는데부모님빚때문에부득이하게제돈으로해결해야했습니다..올해에학교못가면정말돌아버릴것같아요..다들도와주세요..24일오전까지등록금내야해요......제발요ㅜㅜ</t>
  </si>
  <si>
    <t>다시한번...기회..를얻고자..</t>
  </si>
  <si>
    <t>우선머니옥션..님들게감사드립니다..제가여기서한번낙찰이되어..대출을받게되었습니다..정말감사드립니다다름이아니라..제가여기서빌린대출금..150만원..카트값내려고했는데하나밖에없는남동생이8월27일군입대를놔두고저에게사정해왔씁니다빚이조금있는데이걸갚고군대에가야한다고동생은아빠일을돕고살았씁니다시골에서우렁이키우고건강을하고있습니다대학도안하고아빠일만도와주면서살아온동생이그만한?이있다고고민하고도움을요청하기에제가그돈으로도와줬습니다..하나밖에없는동생..그빚을제가갚아주웠고그래서이번달카드값이빌릴지경에몰렸습니다다른분들은아직갚지도않았는데빌린다며안좋게보시는분들이많습니다저도압니다..아직날짜가되지않아돈을아직안갚았으며또몇달갚고빌리라는소리들도있었습니다죄송합니다..저도서울에이사와일하는거라..솔직히주의에얘기할곳이없어이렇게여길찾습니다제친구들은20살때다들결혼을하여저만쏠로입니다..그러다보니더더욱..말하기도곤란하고..저요대출2개있씁니다산화300스타150스타는1년이넘었는데한번도날짜를어긴적이없습니다스타에서증액신청해도된다고하지만안하고있습니다그냥대출금은빨리갚아버리고말아야한다는생각에..저요부산촌년이어요머6년살았지만..;;그리곤시골에서자랏어요일수얘기하신분계시는데..일수그런건손안댓어요..첨에일수가먼지도몰랐고이걸하면서알게되었지만..;;저도..함부로돈빌리고그러진않아요갚을수있을만큼빌리고갚고그러고있습니다동생때문에..차질이생겻지만...스타도..거의다갚아갈것이고..저에게한번더기회를주실수없으신지요..카드대금이23일결제날입니다..이번엔조금미뤄지겠지만...카드잘라버리고안쓸겁니다...왜만들었는지..ㅠㅠ저한번만더믿어주세요..돈빌리는게취미아닙니다..절추천해주시고..첨에낙찰되게이끌어주신분들감사합니다그분들기대저버리지않게열심히갚겠습니다그리고지금...한번만..기회를주세요..열심히갚아나가겠습니다절모르는분들을위해..마사지방에나가고있어요..;본업은아니지만..돈을벌고자..;건당..4만원이고..하루3건이상입니다좋은소식이있었으면좋겠어요..ㅜ.ㅜ오늘도행복하고좋은하루되세욤</t>
  </si>
  <si>
    <t>배우자가안정된직장인직업군인(해군)재직기간14년이고월평균300만원연3600만원이상받고있습니다.명절과시아버님환갑으로제가급히필요합니다.갚는데는문제없으니제게손내밀어주신투자자여러분들께감사하며다시한번도움을부탁드립니다.즐거운한가위되시고두아이에엄마이며맏며느리인제게도힘을주세요^^부탁드립니다.모두행복하세요.</t>
  </si>
  <si>
    <t>생활자금부탁드립니다~ㅜㅜ</t>
  </si>
  <si>
    <t>저는현재포토샵,일러스트등을배우며학원을다니고있습니다.현재틈틈히아르바이트로들어오는부수입이50여만원정도되며카드대금상환하고나머지는생활자금으로사용하려합니다.투자만해주신다면성실히상환하겠습니다.현재부채는학자금대출과카드론합해서50만원정도있고요카드로현금서비스받은거100만원있습니다.꼭좀도와주세요</t>
  </si>
  <si>
    <t>사금융을상환하고싶습니다..차사고로인하여이렇게지원을하게되었습니다</t>
  </si>
  <si>
    <t>전세보증금용으로사용(보증금500만원을올려달라고해서).매달급여일에원리금균등상환(금여일20일)</t>
  </si>
  <si>
    <t>나의꿈</t>
  </si>
  <si>
    <t>안녕하세요...머니옥션을통해투자자님들의도움을필요코자글을씁니다.청소대행업이라는일을시작하면서고금리로700만원을대출을받았습니다.고금리라지만그때만해도워낙필요한자금이었던지라대출을하지않을수가없었습니다.반이라도원금을두군정도갚고부담을덜고싶습니다.일정한수입이들어오는터라이번에머니옥션을통해두군데정리를한다면심적으로부담이많이떨칠것같습니다.현재원주,부산극장용역청소비31일.10일들어오구요(계약서및통장사본증빙가능)용역비로각600만원입금되구요직원12명월급빼면약200만원실수입이남습니다.투자자님들의투자기다리겠습니다.연체없이상환잘하겠습니다</t>
  </si>
  <si>
    <t>저에게도희망을좀주세여..비싼사금융을상환하고싶네여.</t>
  </si>
  <si>
    <t>저는이곳머니옥션에서대출이성사되어서지금상환하고있습니다..한번도보지못한저에게투자해주신투자분들에게감사하게생각하며열심히상환중입니다..근데제가친정쪽에급한일로돈은구할때가없어서사금융쪽에손을내밀게되면서부터일이이렇게커졌습니다.급한나머지중개인소개로사금융쪽에돈을빌리게되었는데너무쉽게빌려주더군요..그때만해도이자가그렇게비쌀거라고는생각못했습니다..그저열심히갚아나가면된다고만생각했는데이자가이자를낳는다고갚아도갚아도끝이안보이더군요.친정쪽에아버지의보증문제로집이날아가게되어서급하게대출을받게되었는데..목돈이없어아직까지고금리이자를안고갚아나가고있습니다..한번도연체된적은없습니다..저는집에서아이들과외를가르치고있습니다.급여를현금으로수령하다보니소득증빙이없어환승론으로갈아타지도못합니다..투자자님들한번만더저를믿고도와주세여..신랑은직장인이구여.한달급여는190정도받아오구여.저는집에서아이들과외로평균80정도벌구여..시간날때마다집에서부업으로20만원더벌고있습니다..은행권대출로이자와원금30만원,아이교육비15만원,집월세15만원,시댁어른생활비20만원,생활비70만원,머니옥션15만원,사금융원금과이자60.계돈30만원정도나가고있습니다..이렇다보니돈은모이지도않고너무힘이드네여..신랑급여일은말일이구여.제급여일은10일날이구여.부업해서받는돈은말일날받습니다..그래서상환날짜도15일날했습니다..월급받으면꼬박꼬박상환하기위해서여..저를믿고투자해주셨는데제가어기면안되잖아여.투자자님들이번한번만더저를도와주시면지금처럼연체없이잘갚아나가겠습니다..제발부탁드립니다..하루하루열심히일해서벌어도낙이없네여..제가저지른일이지만누구를탓하겠습니까..모두저의책임인데여..제발부탁드립니다..저에게도희망을좀주세여..부탁드립니다..정말상환잘하겠습니다..</t>
  </si>
  <si>
    <t>기존대출을이번환승론을통해일부상환을하고자합니다.상환을일부하고나머지는열심히일해서매달연체없이상환하겠습니다.비록지금은제가도움이필요해서이곳에서도움을받지만나중에는반드시제가꼭어려운사람들에게도움을줄수잇도록하겠습니다.도와주신다면실망시켜드리는일은절대없도록하겠습니다.그럼추운날씨에감기조심하시고수고하세여.</t>
  </si>
  <si>
    <t>사금융을해결하고싶읍니다</t>
  </si>
  <si>
    <t>사금융권대출을모두갚고싶읍니다.급여이외에매월현금으로35만원정도수입이있고지금아르바이트로대리운전을시작했읍니다도와주세요열심히일해서갑겠습니다.신용등급은낮지만정규직으로탄탄한중견기업에서6년넘게일하고있읍니다.많은관심부탁드립니다..</t>
  </si>
  <si>
    <t>전에사귀던남자친구에채무를떠안게되면서2여년동안급하게자금을융통하다보니사금융을사용하여금융권이나저축은행에서대출이어렵게되었습니다필요한자금을사금융에서만받게되다보니매달상환하는금액이급여에반이상을차지하게되었고높은이자금액이상당히부담이됩니다지금까지는연체없이사금융은상환하고있지만이것을먼저갚다보니금융권에상환액을조금씩연체하게되어신용등급도많이낮아지게되었습니다매달상환할수있는금액을낮추고기간을연장한다면연체없이상환을잘할수있습니다11년동안다닌직장과적지만매달갚을수있는월급이있으므로대출을도와주신다면좀더밝고활기차게제미래를계획할수있을것같습니다</t>
  </si>
  <si>
    <t>대부업체고금리상환</t>
  </si>
  <si>
    <t>현재대부업체고금리(49%)를보다낮은이자로환승하고자하며매월본인이국가유공자이므로매월15일에나오는보훈보상금으로상환가능합니다..</t>
  </si>
  <si>
    <t>시부모님집을고쳐드려야해요</t>
  </si>
  <si>
    <t>친한동생에게사고가생겨서쓰고보험료가나오면받기로했는데병원생활이길어져서당장돈을받지못하게되었습니다.아픈사람앞에놓고돈달라고하는것도못하겠구요.시댁형제들이매달적금으로모은돈이만기가되어서제가보관하고있다.이달말에시부모님집을고쳐드리기로했는데다른대출들은너무무섭더라구요.제소유의땅도있지만혹시남편이알까싶어대출도받지못하고답답하고초조합니다.또여기서대출받으면신용도떨어지지않는다고해서신청하는데정말되야하는데부탁드립니다.상환은제가현재어린이집에서보조교사를근무중이며내년에2급자격증을따려고현재공부중입니다.다른대출은연체없이열심히갚고있구요.그것도남편이내주고있어서매달입금하는게힘들진않을것같습니다.무엇보다저희남편이실망하지않게해주고싶구요.좋은일하고나쁜소리듣는것도싫구여.급여는아이들학원비와제용돈으로주로사용하고있으니걱정마시고부탁드립니다.제명의로되어있는땅도있지만남편이제게어린이집부지용으로사준것이라서차마대출을받기가힘드네요.부탁드리고연체걱정없이열심히갚겠습니다.</t>
  </si>
  <si>
    <t>조카병원비가필요합니다.</t>
  </si>
  <si>
    <t>조카가아파서입원을하여대출신청을하게되었습니다.상환계획:월급여수령액=170만원적금=100만원기타비용=30만원잔액=40만원생활비는남편의수입으로하고있어기타비용외에들어가는건없습니다.</t>
  </si>
  <si>
    <t>대부업상환할려구합니다..</t>
  </si>
  <si>
    <t>대부업이자가너무높아서조금줄여볼까해서올려봅니다..아직대출받은지는8개월이상되었구요연체는없는편입니다...개인사업을하다보니급한사업자금으로중계업체에서대부업인지모르고받아서신용도도하락되고했지만상환능력에는문제가없습니다..도움주실분들망설이지마시고많이입찰해주시면감사하겠습니다..</t>
  </si>
  <si>
    <t>믿어주세요!!</t>
  </si>
  <si>
    <t>낙찰이안되서다시올립니다.머니옥션에대출이있습니다.대출상환내역확인해주시고입찰해주십시요!!하루도연체한적없습니다.못갚을정도로빌리는미련한짓은않합니다.대출용도는자동차접촉사고합의금조로사용한현금서비스상환액입니다.직업군인이고하사입니다.올해진급예정이라연체해서부대에전화라도오면끝장입니다.등급도막장이고..참..답답합니다..저를믿고투자해주시는분들에겐꼭성실상환으로보답하겠습니다.</t>
  </si>
  <si>
    <t>자동유찰되어마음이아픕니다.500만원이란돈이큰돈인걸다시한번알게됐어요.사금융쪽돈이라도하루빨리갚고싶습니다.잘못들어간회사에돈도제대로못받고이번에다시다니게?법인회사에대출이란것에얽매어서신경이쓰여일이제대로안잡힙니다.제가홈페이지제작했떤능력을살려그회사에서홈페이지관리와제작에도움을주고있습니다.저에게자기네회사의얼굴을맡긴거죠그홍보를제가다른곳에신경안쓰고잘할수있게도와주세요.부탁드립니다.</t>
  </si>
  <si>
    <t>생활자금용도로사용하려합니다.상환에는이상없습니다</t>
  </si>
  <si>
    <t>대출목적은생활자금입니다.생활자금은가계생활에조금이나마더보탬이되고자하는사항도있구요,저희어머니사무실보증금인상에조금더보태고자하는내용입니다.그리고,휴대폰연체금에대해상환하고나머지는생활자금으로남겨놓게됩니다.상환계획은최초대출일부터되도록빠른시간안에투자자님께서지원해주신금액을상환하려합니다.저희회사는인센티브제도가연마다있는건아니라서가능합니다.저도훗날에안정이된다면투자자님들과같이어려운사람들과꼭함께하겠습니다저의직장은코스닥상장회사로매우안정적인회사입니다.고맙습니다.</t>
  </si>
  <si>
    <t>꼭투자자님들도와주세요..</t>
  </si>
  <si>
    <t>투자자님도와주세요.정말가정형편이어려워서지인들통해서많은도움을받았지만그래도많이힘들어서이렇게대출신청을하게되었습니다.현재부산지역에4년재대학교3학년재학중이였지만오늘휴학하고일하려고합니다.부모님께서는경남하동에서농사지으시고전학업때문에부산에서자취생활중인데,몇주전에아버지께서일하시다가사고로현재병원에입원중입니다.1년전에교통사고로아버지께서몸이조금불편한상태이신데이번에또사고로더이상지인들에게빌릴수도없으며가정형편도힘들어서병원비마련도힘듭니다.그래서제가이곳에서200만원대출을받아서병원비용도로쓰려고합니다.상환계획은오늘휴학서재출과동시에현재하고있는과외아르바이트(월70만원)외에대형할인점에야간아르바이트로일할생각입니다.이력서는어제재출했습니다.야간아르바이트(월100만원)와과외비포함해서최소150만원정도월수입이있습니다.200만원을대출해주신다면12개월로반드시연체없이납부하겠습니다.기대출중인학자금대출도있지만학자금대출은이자만납입이가능하므로200만원대출해주신다면최우선으로상환하겠습니다.투자자님한번만도와주셨으면합니다.누구한테하소연할방법도없고마지막희망으로이렇게대출신청을합니다.군필자로서정말부산사나이로서약속하고열심히일하겠습니다.반드시상환해드리겠습니다.꼭부탁드립니다!</t>
  </si>
  <si>
    <t>마지막이라는생각으로도전합니다.</t>
  </si>
  <si>
    <t>벌써4번째도전중입니다..경매진행을할때마다가슴졸이면서지켜봤습니다..입찰금이차차올라가고낙찰이될듯말듯하면서도아쉽게실패를했었습니다.현재사금융상환목적으로대출을신청합니다.현급여로충분히상환가능합니다.제가지금까지투자자분들의마음을많이움직이지못한것같습니다.꼭부탁드립니다.기존에받은사금융이라금리가49%이상입니다.빨리상환하고싶습니다.투자자여러분..꼭도와주세요!!</t>
  </si>
  <si>
    <t>이율좋은은행에저금한다생각해주세요^^</t>
  </si>
  <si>
    <t>안녕하세요~홍일환입니다.씨티파인낸셜550만원상환이목적입니다.이자율도39%로높고상환기간도너무길게잡아서(36개월)저이율,24개월로대환하려합니다.성공한다면이자금도줄이고신용등급향상의효과도볼수있을것같네요외감법인회사에서구매,무역부주임으로일하고있습니다.연봉2900만원으로급여통장으로보혐료제외하고정확히월201만원씩들어옵니다.(보너스달에는2배)(3달에한번정도해외출장을나가는데이때출장비와별도로50만원정도보너스도따로받습니다)작년에출근이불편하여차를구입하느라프라임파인낸셜에서400만원,어머니가친구분한테빌리신돈갚아드리느라프라임파이낸셜에서500만원정도빌렸는데이과정에서아무것도모르고알아보다가조회기록이많아져신용등급이이모양이네요(사금융조회2회,기타7회정도)원래계획은100만원씩중도상환해서작년안에조기상환하려고했었는데(실제로2차례100만원씩중도상환하기도했구요)작년말에아버님이직장을잃으시면서집에월80만원씩드리고있습니다.당분간은계속그래야할것같습니다.결국고이율의대출을만기까지상환하게된것이지요,그래서은행권대출을알아봤더니사금융조회때문에안된다하더군요결국머니옥션에문을두드리게되었습니다.보너스를받는달이나출장을다녀와야조금여유가생기더군요사실24개월을상환기한으로정했지만1년정도지난후에회사거래은행에서대출을받아서조기상환하는것이제계획입니다.이자율좋은은행에저금한다생각하시고투자해주세요~연체없이성실히상환해나가겠습니다.</t>
  </si>
  <si>
    <t>현재금호생명영업직에재직하고있습니다이번년도1월시험을봐서자격증을따서위촉계약직으로있으며영업직이라급여는성과급이므로약간씩다르지만200만원이상입니다변명이지만,,제작년집안이어려워져아무것도모르는상태에서불법중개업자에게대출을의뢰했습니다대출도대출이지만신용등급도턱없이낮아지고,,아무것도모른체은행대출과2금융권대출시도로인해더욱더신용등급은내려갔습니다,,,총산와머니300바로크레디트100러쉬엔캐쉬300의대출을받았으며한번도연체한적없이꼬박꼬박냈습니다그러나이자가66%였을때받았던대출들이라,,아무리갚아도원금이줄지를않습니다,,게다가,,이전엔일반회사에근무하였기때문에한달에120만원밖에월급도받지못했구요,,,,,정말너무상환이버거워이렇게손을벌리게되었습니다이제얼마남지않은대부업체대출금을상환하고다시시작하고싶습니다연체없이성실히상환할자신이있습니다제발좀도와주세요,,,믿어주신다면꼭보답하겠습니다</t>
  </si>
  <si>
    <t>봄이오듯이저도봄을느껴보고싶네요</t>
  </si>
  <si>
    <t>안녕하세요저는서울홍익대부근에서BAR를운영하는이윤우라고합니다.무분별한사금융쪽대출을받다보니신용등급이나이자율에큰문제가생기고반복적인악순환인듯해서이곳에서좋으신투자자분들의도움을받아서부채를정리하고더좋은모습으로나아가기위해서이렇게이글을올립니다.지금저의가게는카드매출200만원정도와현금매출600만원정도를올리고있는상황이고개학을해서점점더좋아지는추세입니다.지금제가사용하고잇는사금융은600만원캐피탈250카드론250입니다.매달70만원정도제가입금을하고있습니다.사금융권이나은행권어디든연체가된적이없구요대출받은지몇개월되지않앗지만연체없이매달입금을시키는중입니다.투자자분들께서저에게따뜻한봄의느낌을주셧으면하는바램입니다.나아가제가경제적인여건이나여러가지상황이주어진다면이곳에서저에게도움을주신것처럼저또한여기서많은분들에게희망을드릴수잇는사람이되길위해서노력하겟습니다.그럼많은투자자분들의관심부탁드립니다.행복하세요~</t>
  </si>
  <si>
    <t>생활자금이필요합니다.^^;</t>
  </si>
  <si>
    <t>월급여175만원에아내가육아휴직으로노동부에서50만원을받아서총수입이225만원입니다.국민카드론에서작년11월에700만원대출(연13.4%)을3개월거치에9개월상환으로대출하여2월부터월[80만원]씩상환하고있으며,(올해11월에상환이끝남)청약저축으로[10만원]보험(본인,아내,아이)비용으로[20만원]자동차유지비[10만원]통신비및각종공과금[35만원](핸드폰2개/가스/전기/수도/인터넷/정수기임대)식대및교통비[20만원]기타생활비용[30만원]..지출으로=&gt;월20만원정도의생활여유금이있습니다.*그동안여유자금으로있던돈은3월말장모님및아버님생일로20만원지출,4월초에자동차보험갱신으로58만원지출,7월에있을우리딸아이돌잔치및돌복예약비용으로30만원지출등으로모두지출하게되었습니다.*이번에대출이필요하게된이유는4월중순부터말까지친인척돌잔치및결혼식3건이있고,아이스튜디오촬영비잔금100만원을아이300일촬영전에결제해야하며돌잔치준비비용(답례품구매등)으로40만원정도지출을해야하기때문입니다.*아내는KT자회사인Kois(한국인포서비스114안내)에근무중육아휴직을1년받아서올해7월까지만육아휴직을하고7/21일부터정상출근하게되면생활에여유가있게됩니다.믿고투자해주세요^^</t>
  </si>
  <si>
    <t>결혼자금때문에신청을합니다</t>
  </si>
  <si>
    <t>안녕하세요,,6월에결혼때문에자금이필요해서이렇게신청을합니다저는현재윤선생영어교실에영어방문교사로근무를하고있습니다근무를한지는6년정도되고있구요(대학교졸업한이후한번도이직없이일했습니다)대출을신청하게되는궁극적인이유는예단비용과혼수문제때문입니다.지금까지월급의일부를집안형편상보태게되었어구요나머지는제생활자금으로이용을해오고있습니다.그러다보니특별히적금이라든가모아둔금액이부족하여이렇게신청을하게되었구요결혼을하게되면이제모든월급은제가관리를하게됩니다매달일정한수입은아니지만,평균180정도수령을합니다여기에서삼성카드대금약15만원정도새마을금고15만원신한카드대금10만원정도차량유지비(기름값포함)25만원그리고바로크레디트에10만원정도불입을하고있습니다그리고기타생활비는앞으로신랑월급에서사용하게되기때문에머니옥션에서대출을내어주신다면월10-15만원정도는충분히가능합니다오히려결혼후에는친정집에보태어주지않아도되어서여유가생길듯합니다급한마음에3월말쯤대출중계업체통해서대출신청을했더니.....조회수가많이2금융권에서거절이되었습니다.미리머니옥션을알았더라면,,,많은후회가되네요성실히상환해나가겠습니다투자자님들도와주세요..</t>
  </si>
  <si>
    <t>&lt;환승하고싶습니다&gt;</t>
  </si>
  <si>
    <t>급한자금이있어저축은행을이용해문제없이상환하고있습니다.이자등으로다소불편함은있지만차근차근갚아가고있었는데결혼을위한전세자금대출에문제가좀되나봅니다.현재연봉대비기대출금이많아한도가생각만큼나오질않습니다.아울러다소신용등급이낮아이자율등부분에서불이익을받게되네요...가장금액이큰현대스위스은행과현금서비스금액을머니옥션으로정리하고상환해가려합니다.주거래은행에서그정도만정리해도한달정도면등급이많이상승한다고조언하네요..상환에는전혀문제없습니다.지금까지갚아왔던금액머니옥션에갚는다는생각으로상환해가겠습니다.전에신용대출로신청했었는데환승론자격이될것같아전환해서신청해봅니다.투자자분들의많은관심부탁드립니다.</t>
  </si>
  <si>
    <t>현재현대스위스은행에원금1천만원,34%의이율로36개월원리금균등상환하고있습니다.한달상환금액은평균45만원가량이되며현금서비스이용금액에대한이자도4만원정도가상환되고있습니다.머니옥션에서1200만원의금액이현대스위스와같은34%의이율이확정된다면현금서비스를정리하고현대스위스를상환한뒤머니옥션에580,734원을36개월로분할상환하려합니다.현재직장에서월평균260만원정도의월급을받고있으며현대스위스외2개저축은행에18+31만원의금액을상환하고있습니다.이에따라현재한달이자납입금액은모든부채를포함,100만원정도가상환되고있으며생활비30만원을포함,130만원정도가매월개인사용금액입니다.이에따라나머지130만원정도와상여금및기타부수익을모아조속히머니옥션금액을조기상환한다는계획입니다.사람사는일이라어떤변수가생겨날지는모르겠지만신용으로투자자님들의믿음에보답하겠습니다.</t>
  </si>
  <si>
    <t>비수기한달때문에...</t>
  </si>
  <si>
    <t>젊은나이에도불구하고오랜시간동안양파나배추작업을하면서열심히살아왔습니다.보통일이힘들어서생계에의해서어쩔수없이하거나빚을갚기위해서하기가일상이지만...저는그저어린나에도많은돈을벌수있다는것이좋아시작하게되었습니다.하지만돈을많이벌게되니까...어느덧씀씀이도날로커지게되고...매달100만원씩들고있던적금도깨서친구들에게돈을빌려주기시작하다가...결국에가서는믿고있던사촌동생에게까지꼬임에넘어가HK상호저축은행에서대신대출을받아준400만원과빌려준돈200만원을포함해총600만원정도를사기당하게되었습니다.다행이이모에게말해서돈은다음달부터다시받을수있게되었는데...이번달내야될상호저축은행이자와카드값을매꿀방도가없어문제가되고있습니다.다음달부터는무안에서양파작업을시작합니다.보통하루에일당으로10만원씩받지만,저같은경우에는차가있기때문에10만원씩을더받을수있습니다.하루에평균20만원정도를벌수있고,이모가사촌동생대신에주기로한돈도있기때문에얼마든지상환능력을갖출수있습니다.단지이번달이비수기라는것과막닥들여서이런일이터지게되어급한돈이필요하게되었는데,성수기인6~8월달동안번돈으로HK상호저축은행에남은돈들을모두상환하고,여기서빌린돈은조기상환없이약속한24개월동안꾸준히상환할계획입니다.6월부터8월초까지는양파작업이계속있고9월부터10월중순까지는고구마작업이있습니다.11월부터배추작업을하는데보통3월부터4월까지하게됩니다.지금이딱히배추도끝나고아직양파도시작하지않을때라농촌에서는이렇다할돈벌이가없는비수기인셈입니다.자동차할부금은아버지께서내어주시고있고그동안연체된적은한번도없었습니다.HK상호저축은행에서받은400만원은다음달과그다음달2번에걸처서모두상환할계획입니다.사진은달리수입을증빙할길이없어서최근3월까지100만원씩들었던적금통장을모두찍어서올립니다.</t>
  </si>
  <si>
    <t>자동차할부금:남은금액1065만원,18개월-월39만원(아버지)HK상호저축은행:남은금액390만원,31개월-월21만원(본인)머니옥션:160만원,24개월-월91120원(본인)</t>
  </si>
  <si>
    <t>소비자금융상환하려고합니다!</t>
  </si>
  <si>
    <t>저는현재쥬얼리를직접디자인하고제작하여온라인쇼핑몰과오프라인입점을통해판매를하고있습니다.작년에제가사업이힘들어지면서대출중개업체를통해서2금융권과사금융권에서대출을2500정도받았었습니다.어려웠던상황에대출이잘나와줘서오히려고맙게만생각하고,신용이라던가이자율에대해서는그때는그렇게꼼꼼하게잘따지지못했습니다.성격탓도있겠지만..디자인감각으로만사업을진행하려하다보니사업마인드가많이부족했었던거죠..힘든시간들을보내고..이제는좀제대로사업을하려고합니다.다행이사업이호전되어저의매장도얼마전작게하나갖게되었습니다.나가는돈들을줄여서알차게쓰고,사업을차분히키워나가려고합니다.높은금리로받았던대출금의이자를낮추는것만으로도실상저에게현사업의시점에서큰도움이되리라생각합니다.(참고//저의사이트-http://www.hanulmazi.com)</t>
  </si>
  <si>
    <t>우선49%대사금융에서받은1200여만원을상환하려고합니다.제가스스로연체를하는성격은못되서..정해진날짜에또박또박잘상환하겠습니다.시간이지나사업이빨리안정이되면저도조기상환하고,투자자입장에서도움을드리는것을계획하고싶네요..감사합니다.</t>
  </si>
  <si>
    <t>저는오픈마켓판매자입니다.제가기존에대출받은것을전액상환하고가구쪽에사업아이템을추가하다보니약간에자금이필요하게되었습니다.기존에오픈마케(옥션,지마켓,인터파크,11번가등)과별도로아는지인과가구쪽에투자를하려합니다.투자자님은많은투자부탁드립니다연체없이잘상환하겠습니다</t>
  </si>
  <si>
    <t>월매출오픈마켓800~1200만사이가구오프라인:300-500예상순이익250-300만채무:은행:180만저축은행170만계:350만지출현황:이자:20만보험료:7만통신비:10만교통비:15만생활비:50만기타경비:50만계:152만여유자금50이상월이자12만은상환하는제지장이없습니다</t>
  </si>
  <si>
    <t>정말맘편하게살고싶습니다.도와주세요..</t>
  </si>
  <si>
    <t>현재대학교를다니고있는25살의학생입니다.학교다니면서평일저녁이랑주말엔아르바이트도한지9개월이다되갑니다.학교다니면서일하랴공부하랴힘든건사실이지만그래도제가어릴때멋모르고빌려썼던사금융상환과용돈을위해선제가스스로벌어야하니깐참고열심히살고있습니다.다름이아니라이렇게대출을신청하게된이유는제가얼마전에아는분께휴대폰을제명의로해줬는데전정말좋은의도로해드렸는데그분이연체를몇달하고지금은연락이되질않아서거의200만원정도되는금액을고스란히제가물게생겼습니다.정말어렵게사정사정하셔서해드렸는데..제믿음을저버리시고지금은연락이안되서통신사에사정을해보았지만일단민사적으로소송을하는방법밖에는없다고해서일단은고스란히제가다내야한답니다.너무답답하고어처구니없는일이지만제가빌려준거니까제가내야하는거겠지요..ㅜㅜ한번에다내지않으면통신불량자가된다는통신사의연락이와서그돈200여만원을정리하려고합니다.여기서대출받으면그거다해결하고여기상환금14만원정도는매달연체없이낼자신있습니다.현재대출받은거연체하고있는건없구요..일도꾸준히하고있으니상환능력은있습니다.한번만도와주세요..아직어린나이에통신불량자가되고싶지는않습니다..ㅜㅜ</t>
  </si>
  <si>
    <t>제수입과지출내역을말씀드리겠습니다.*수입-아르바이트(월급여70여만원)-기타수입(월10여만원)총합계=80만원*지출-차비&amp;식사비(10~15만원)-폰요금(5~7만원)-대출상환금(25만원)-기타(10만원)총합계=55~57만원여유비용=23~25만원여유비용있습니다.열심히상환하겠습니다.꼭도움주십시오..</t>
  </si>
  <si>
    <t>투자자님들부탁드리겠습니다</t>
  </si>
  <si>
    <t>산와100만원엠원100밀리언150만원있습니다지금까지연체없이잘갚고있구요정말한번도연체는없었습니다카드는신한카드와신한비씨카드가있는데카드도잘안쓰고체크카드만쓰려고노력하고있구요직장은다니고있는데급여는월130만원입니다물론세금공제한금액이구요친구에게빌린돈이있는데갑자기친구가급하다고해서이렇게부탁을하게됩니다한번만도와주신다면연체없이잘상환하고깨끗한거래꼭할것을약속드립니다부탁드립니다한번만도와주십시오</t>
  </si>
  <si>
    <t>급여가월130만원입니다세금제하구요물론인센티브가높게나오는달은그것보다더많을수도있습니다인센티브최저를생각해서130만원정도이구요제가기존있는대출금을한달에약50-60만원갚고있습니다여기에기타세금을10만원정도만해도충분히갚을수가있습니다믿고도와주신다면약속어기는일은절대없을것입니다꼭도와주시길부탁드립니다정말깨끗한거래를약속드리겠습니다</t>
  </si>
  <si>
    <t>사금융을상환하고자합니다.</t>
  </si>
  <si>
    <t>저는올해4월결혼한신혼으로써결혼전부터금전때문에허덕이다보니여기저기대출을하게되었습니다.현거래중인사금융및케피탈사용내역은다음과같습니다.저축은행:1400만원,씨티케피탈:436만원,롯데케피탈:110만원,현대케피탈:190만원,대우케피탈:550만원,우리은행:700만원,산와:400만원,러쉬앤캐시:600만원,리드케피탈:200만원매월납입되는원금과이자가부담되어사금융및케피탈일부를상환하고자합니다.기대출건이많긴하나이용중연체한적은한번도없습니다.</t>
  </si>
  <si>
    <t>현물류센타재직중미며작년대비(1600만원)올연봉이(1920만원)으로올랐습니다.사금융권및케피탈권을일부상환(리드,롯데)하고자합니다.</t>
  </si>
  <si>
    <t>성실히잘갚아나가겠습니다.</t>
  </si>
  <si>
    <t>몇년전에사금융을처음쓰게되었습니다.그때는저도일을안했었고신랑급여도넉넉하지않고...친정언니가이혼을하게되면서신랑모르게도와주다보니까카드를많이쓰게되었죠..그래서산와머니라는곳에서처음200만원을대출을받게되고또몇달이흐르니신랑모르게한거라..또돈이부족해지고그렇게상환하며지내다신랑월급도많이오르게되고..저도일을하면서갚을수있었습니다.근데아기가생기는바람에또2년을집에서살림만하게되었구요..제이름으로된카드를언니한테언니가갚는다고자기가쓴다고해서줬거든요..어차피저는신랑카드를썼기때문에제카드를쓸일이별루없어요..(언니는카드를만들수없는상황이었어요)그러다보니한번씩언니가직장을제대로못있고그만두고또구하고그런식으로자꾸하니까어쩔수없이제가갚아주고했는데신랑모르게빼써서어쩔수없이또대출을받고자..중계업을통해서알아보았습니다.저축은행쪽으로알아본다더니사금융이고뭐고무작위로서류를넣었더군요...그래서몇군데동시진행이되다보니부결이났고그러다또다른중계업쪽으로서류보내고..저축은행에2군데서대출을받았어요..제실수였지만..중계업쪽에서많은곳을알고있고서류만보내주면다작성해서해준다길래중계업만이곳저곳알아보다조회건수만엄청많아졌어요...그러다보니지금은대출이부결이나더라구요..어짜피안될것같고..계속서류만보내다가조회가더많아질것같고..그냥여기서투자자님들게도움을받고자함니다.신랑모르게통장에서400만원을이리저리갚고&amp;#50043;는데신랑이그걸알아버려서친구에게빌려줬다고했는데요..어디서돈구할때가없어서요..부탁드립니다.잘상환하겠습니다.</t>
  </si>
  <si>
    <t>이제아기가어느정도커서지금은어린이집다녀서저는예전에했던일을다시시작했습니다.인쇄소인데거기서컴퓨터업무하고있구요..도면이나디자인을짜고합니다.월받는금액은120만원정도이구요..저는현금수령이구요..밑에직장정보란에는소득증빙이되는저희신랑정보를적어놓았습니다.저희신랑월급도제가관리를하지만.신랑이돈을어디다쓰는지대부분알기때문에제가일하는거에대해서는별로궁금해하지않더군요..그래서자신있게말씀드릴수있습니다.제가버는급여로성실히잘상환을해갈꺼구요세종저축은행에서받은대출이400이라고나오는데260만원남았습니다.서류뜯어달라면보내드릴수도있습니다.월급을받아서돈을조금씩떼서저축은행꺼도중도상환을할꺼구요...지금은언니가저에게50만원씩을주고있습니다.그걸로도충분히상환을할수있습니다.</t>
  </si>
  <si>
    <t>갑자기결혼을하게되었습니다.이리저리급해서잘모르는상태에서중계업자들에게사금융을대출받았는데그이자감당하기에너무벅찹니다.현재신랑월급150제월급130(통장90현금수령40)한달보험료둘다15만원정도집관리비8만원자동차할부금58만원적금도신랑앞으로정기적금20만원주택청약저축10만원나갑니다.사금융은연체없이1년간잘넣었구요..지금1년정도더넣으면모두상환합니다.그런데그이자가너무비싸가벅찹니다.처음사금융1000만원정도받았는데1년이나갚았지만아직700이나남았습니다..너무억울하고후회스럽습니다..연체없이잘갚고있으니걱정말고저에게투자를해주십시요</t>
  </si>
  <si>
    <t>수입은280이구요...신랑월급까지해서요..고정지출은91정도됩니다...나머지금액으로제가신랑몰래사금융대출금갚고있습니다.투자자님들700만원에34%/36개월...충분히상환가능합니다...투자부탁드립니다..연체는절대없습니다.</t>
  </si>
  <si>
    <t>낙찰되었는데..전화번호오류로낙찰이취소되었어요~ㅜ_ㅜ</t>
  </si>
  <si>
    <t>일단딸아이를출산하게되어서제가회사는당분간쉬게되었지만월세가나가지않고쉬는동안육아보조금을지급받을수있습니다.그리고신랑이한달에중식요리사로300만원쯤수입이되고있습니다.거기서한달에80만원은다른금융상환을하고50만원은전기세가스비수도세통신요금핸드폰요금으로나가고아이가있으니잡비20만원이렇게사용하겠습니다.원하신다면..매달상환한후나상환일전에엑셀로가계부올려드릴게요..^^중도금맞춰주는동안에는월세형식으로몇달더주인아주머니께드리기로했습니다.그부분까지생각해서실수없게상환할수있게이자율과상환개월나눠보았습니다.믿고투자해주세요~</t>
  </si>
  <si>
    <t>짧게쓰고상환해드리겠습니다.</t>
  </si>
  <si>
    <t>여자친구가지난해12월달에큰수술을하게되어수술비용이1200만원들어갔습니다.그때수술비를좀보태주었었는데..췌장에염증이재발하여불가피하게수술을한번더하게되었습니다.수술날짜가다음주로잡혀있는데수술비용이조금모자랍니다.</t>
  </si>
  <si>
    <t>현재(주)메타냅이라는곳에영업사원으로근무하고있으며.근무년수는1년정도되었습니다.영업수당과기본수당포함하여한달200-250정도를수령하고있습니다.주5일근무이므로주말에는일용직아르바이트같은것을통해서상환하는데는전혀무리가없습니다.현재도틈나는대로주말에일용직아르바이트를하고있어실질적으로제가버는돈은300이조금넘습니다.국민은행에서400.현대캐피탈에서차량할부대출800.신협에서아파트담보대출5600만원을받았지만..세군데모두연체하나도없이잘상환해나가고있습니다.한달이자는약80만원정도소요되고있습니다.핸드폰요금을포함한기타생활비가한달약60만원정도..기타부대비용으로약30만원정도를소비하고있습니다.총한달지출비용이약170만원정도인데적금50만원씩들어가는것을제외하고도상환할수있는금액은충분히남을것이니상환하는데는아무런무리가없습니다.단하루도연체하지않고꼬박꼬박상환할수있구요.1년안에빌린금액은전부상환하도록하겠습니다.</t>
  </si>
  <si>
    <t>신용을지키겠습니다.-재도전</t>
  </si>
  <si>
    <t>대출목적은현금서비스상환입니다.현금서비스를모두상환하여계획적인삶과신용을지킬수있으면좋겠습니다.돌아오는결제를위한현금서비스로다시쓰는것이반복되어결국이자만늘어나고쓰는것없이빚이늘어나고있습니다.결혼2년차인데돈을모을수가없습니다.이것때문에.열심히일할의미가없어지고있습니다.이에이번기회에현금서비스를전체를월상환으로돌릴수있게해주십시요.간곡합니다.더이상시간이가면더욱늘어나서돈을번다고해도밑빠진독에물붓는경우가아닌가싶습니다.신용은반드시지켜변제하겠습니다.믿어주시고투자해주십시요...현재까지연체한번없었습니다.연체자가되기는싫습니다.지키겠습니다.신용....</t>
  </si>
  <si>
    <t>총수입:월177만원(세금제외),연200만원보너스.와이프가아르바이트월150만원(제통장으로입급확인가능,세금없음)입니다.1.마이너스통장대출500만원은이자만나감월6만원2.카드론대출총600만원남음월70만원납입3.캐피탈대출500만원월22만원납입4.기타월세및생활자금총80만원정도5.현금서비스를월상환으로돌리면46만원정도충분히변제하고도돈을모을수있습니다.</t>
  </si>
  <si>
    <t>투자자님들여기를잠깐봐주세요...</t>
  </si>
  <si>
    <t>전29에결혼한직장인입니다.2007년7월첫직장을가지고그동안기다려준여자친구와올해5월에결혼을했습니다.좀급하게서두른경향이있었죠그래서그과정에서결혼자금을마련하기위해은행에상담을했는데근무달이일년이되질않아서대출이어렵다고하더군요정말막막했었습니다...그래서어쩔수없이러시앤캐시와카드현금서비스로자금을마련해결혼을하게되었습니다...그런데러시앤캐시는그렇다해도현금서비스가큰부담이가더군요한꺼번에결제를하니까한달급여이상이되더군요그래서다시현금서비스를받게되었습니다...전이머니옥션을알게되고도움을받아카드사와러시앤캐시를모두상환해주고싶습니다...투자자님들도와주십시요상환일은반드시지키겠습니다...고마운마음으로꼭지킬것을약속드립니다...</t>
  </si>
  <si>
    <t>전제본소영업과장으로있습니다.연봉제이고연봉이2500만원입니다.거기다부수입으로인센티브도조금씩받고있습니다.25일상환하는데는그리어려움이없다는거투자자님들믿어주시기바랍니다.도와주시면정말성실히상환하겠습니다.참고로대출액중약630만원은저의아버지의차량할부건으로제신용만했을뿐상환은제아버지가하시고있음을알려드림니다...끝으로이렇게제글을읽어주신투자자님들감사합니다.</t>
  </si>
  <si>
    <t>안녕하세요..대출을다시신청하는이유는저번에빌려주신돈으로사금융몇군데를상환하고나머지사금융한군데와저축은행몇군데를캐피탈로대환대출받아서지금갚아나가고있습니다..여러분이빌려주신덕분으로조금숨통이트였는데그동안버티고버티다가이치료를해야해서목돈이들어가게되서또다시캐피탈대출을받았네요..이캐피탈대출을이율을조금줄여서대환대출받고자다시신청하게되었습니다..</t>
  </si>
  <si>
    <t>현재월급여190만원에4대보험띠고실수령액177만원정도받고있습니다.재직근무기간은1년5개월정도되어가고있고현대해상법인대리점총무이므로월급여외에개인고객자동차보험관리로인세티브를받고있습니다..현재인센티브내역은5월에90만원6월에93만원7월에150만원정도통장으로들어오고있고이인센티브내역도통장으로확인가능합니다.지출내역대우캐피탈48만원씨티파이낸셜34만원HK상호저축은행13만원머니옥션234.750원(현재5번상환)머니옥션307,410원(현재9번상환4번만더상환하면상환완료)나머지는개인적인식대교통비보험료등으로지출하고있습니다..머니옥션에서대출이성사된다면씨티파이낸셜과HK상호저축은행을상환할려고합니다그리고4개월납입만더하면머니옥션하나도상환완료되니대출을더받는다해도기존나가는대출금에서더적게나가서상환하는데는무리가없습니다...여태거래내역을보시면아시겠지만연체한적한번도없고월급여외에고정적으로월급여플러스50만원에서100만원사이에수입이들어오고있습니다..(1년기준으로봄)한번만더믿고투자해주시면성실히상환하는걸로보답하겠습니다.최근에받은HK상호저축은행은이치료비가모잘라서받았습니다.</t>
  </si>
  <si>
    <t>제가지난날집앞에서제실수로코뼈가부러지는사고를당했습니다.제가보험을들어놓은게없어서치료비를모두자비로부담을했습니다.일단뼈가부러지다보니제예상과는달리많은치료비가나오게되었습니다.막상돈을없고부모님께손벌릴만큼집에풍요롭지못해서이리저리알아보던중우연히사금융쪽을접하게되어어쩔수없이중계업체를통해사금융에서300만원을빌리게되었는데요.중계업체를타니신용이완전내려가더라구요..계산해보니까이자가너무높아서제가이번달받는월급과합쳐서중도상환을하려고이렇게글을올리게되었습니다.부디좋게생각하시어도움부탁드리겠습니다.</t>
  </si>
  <si>
    <t>도움주신마음헛되지않도록착실하게일해서꼭연체없이상환하겠습니다.제가월150~250사이를벌고있으니성실히상환해나갈수있습니다.</t>
  </si>
  <si>
    <t>대부업체의고금리대출을갚고십습니다</t>
  </si>
  <si>
    <t>고금리로대출받은대부업체의대출을조금이라도싼이자의대출로바꾸고싶어서대출을신청합니다.49%의이자로그동안연체없이갚아오고있습니다만지금으로서는이자가너무부담이됩니다.</t>
  </si>
  <si>
    <t>대출을받아이자를낮추면지금이자로빠져나가는100만원넘는돈으로이자부담을줄이고원금과이자를같이갚아나갈수있을것으로생각됩니다.</t>
  </si>
  <si>
    <t>금융기관에줄이자투자자께드리겠습니다.대출희망합니다.</t>
  </si>
  <si>
    <t>아내가늦은나이에공부를다시시작했습니다.이대로있다가는평생지하방신세를못벗어나겠다싶어서고심끝에내린결론이었습니다.공부뒷바라지도빡빡하지않을만큼열심히일해서어느정도생활이되고있었습니다.그런데다음학기부터는6개월씩내던기숙사비를1년치를한번에납부하도록제도가바뀌었다고합니다.부모가가난해서여느부유한집자식처럼돈쌓아놓고살지못한이유로한번에마련하기어려운돈이었기에은행에갔습니다.저프로그래머입니다.프리랜서입니다.한달수입적지않은데..정규직아니라고대출안해준답니다.저축은행도마찬가이입니다.그래서그냥나왔습니다.같은이자라도그런취급받으면서받으면돈갚아도별로신나지않을꺼같았습니다.인터넷떠돌다이곳을알게되었습니다.대출희망합니다.부탁드립니다.</t>
  </si>
  <si>
    <t>매달평균450정도벌고아내에게학비,생활비포함100만원송금공과금,월세,생활비총190만원정도지출합니다.월별로50여만원정도나누어내는거는충분합니다.회식도안가고택시도안타고열심히걸어다니면서상환금먼저만들어놓겠습니다.은행에서받은설움,열심히갚아서제가내는이자못버는거후회하게만들겠습니다.믿고지켜봐주십시요.</t>
  </si>
  <si>
    <t>먼저이전경매에서저에게투자해주신투자자분들께감사를드립니다.대출신청금액이조금많았는지낙찰이안되었는데조금줄여서재신청을해봅니다.러쉬앤캐쉬에450만원대출이있었는데..한달상환하고...러쉬앤캐쉬약410만원정도가남았습니다.첨에는조금여유있게신청하여여유자금으로쓰려했으나투자자분들이부담을느끼시는것같아서처음순수한목적인러쉬앤캐쉬대환을신청하게됩니다.한달밖에아직상환을못해서환승론을신청할수없음이안타까우나조금이남아이자를줄여보고자하는노력을생각해주시와..도와주십시요.혹시환승론이아니기에제가대출을받아다른데쓰면어쩌나하고걱정하시는투자자분들위해서잠깐남겨드리면제가알기로머니옥션은대출낙찰이되어도..심사과정에서탈락하면대출이안되는것으로압니다.이심사과정에서돈저에게안주시고,먼저러쉬앤캐쉬에상환해주시고나머지만주셔도상관없으며저에게주신다면상환했다는영수증은머니옥션으로꼭보내드리겠습니다.이거믿어주시고투자부탁드립니다.</t>
  </si>
  <si>
    <t>제지출과수익부분입니다.제가얼마전까지고시원에살았는데월세만21만원나갔습니다.근데이번에동생이서울로오면서집에서조그만한전세를얻어주시어전세2500에월세25만원을집에서다되어주십니다.물론계약서첨부해드릴수있습니다(어머님명의)달세21만원부분이제돈이되었습니다.우선제수익은당직수당부수익제외평균140만원입니다.(정규직이며연봉계약시세금공제전1,548,000원이고세금제하고140정도됩니다(연봉계약서밑작년원천첨부가능합니다)계약직으로1년6개월을근무하다올해4월1일부로정규직으로전환정규직재직한지6개월되었습니다.그리고당직수당이평균한30~40되는데이건제외하고쓰겠습니다.저의지출은러쉬앤캐쉬481,000원나가는것과전화비및생활비넉넉하게500,000만원쓰겠습니다.그리고원래월세가나갔는데이게없어졌다는점참고해주시고보험료32,536원하나나갑니다.그리고193,011원씩12달내는퍼스트핸드에28%짜리대출이하나있는데내년2월이만기여서10월부터딱5개월남았습니다(전혀부담없습니다.)환승론은아니지만대환을신청하는것이기에생활비제외약30만원의여유돈을가지고있는상태에서481,000원이것이없어지면서438,692원이들어가는것이기에제경제력에아무문제가없음을믿어주시여투자부탁드립니다.</t>
  </si>
  <si>
    <t>저에게투자하십시오..아내를위해신용으로보답하겠습니다.</t>
  </si>
  <si>
    <t>32세의자영업자입니다.6년간의직장생활에서얻은노하우와영업력을바탕으로친구와독립하여개사한지1년9개월되었습니다.현재한국에3명,중국에13명의직원을두고대중국무역및물류,통관대행업무를하는포워딩업체를운영하고있습니다.작년부가세신고는8억가량했고,소득세는4백만원정도납부했습니다.일반과세자로소득금액증명원상3700만원정도소득이잡혀있고,그밖에부가수입도있어년4500이상의수입을가지고있습니다.제아내도세금공제후월170만원정도수령하는회사에서맞벌이를하고있습니다.처가사정상아직혼인신고는하지않은상태지만사실혼관계입니다.올해초사세확장과결혼준비로목돈마련을위해은행권대출을알아봤으나과거조회기록과다로신용등급이낮아은행문턱은높기만했습니다.할수없이대부업체쪽으로눈을돌렸고그결과현재고금리와흩어진채무로인해고민이많습니다.5건의대부업체채무를통합하여채무이행과고금리에시달리던집중력을일에집중하여사업을더욱발전시키고싶습니다.어제故안재환씨의소식을접한아내가제걱정을많이합니다.우선사금융을정리하여조금이라도걱정을덜어주고싶습니다.이제껏제수입만으로도연체한번없이지탱해왔습니다.문서상의신용도중요하지만사회생활중누구에게도신용상누를끼쳐본적없습니다.투자자분들의깊은관심과입찰에감사한것은너무도당연해드리기죄송하며철저한신용으로여러분들께수익을돌려드리는것으로대신하겠습니다.감사합니다.</t>
  </si>
  <si>
    <t>동업의특성상저와동업자모두월300만원의월급을책정해수령합니다.차량,핸드폰유지비및각종세금은모두회사지출로처리하므로순수령액만월300만원이며,명절및휴가때50~100만원정도를협의하에가져가고있습니다.또연말에는회사이익에따라기백정도의목돈을배당금명목으로가져올수도있을것으로예상합니다.그럼아내와저의월수입을470으로한상환계획을말씀드리겠습니다.1.머니옥션채무이행==&gt;72만원(대부업체채무통합시);현재는대부업체채무이행에만110만원이들어갑니다.2.저축은행채무이행==&gt;24만원(연말배당금으로상환예정)3.카드론대출채무이행==&gt;25만원(8개월후완전변제예정)4.아파트임대료및공과금==&gt;25만원5.기초생활자금및경조사비용(부모님용돈등)==&gt;150만원------------------------------------------------------------------------------------------합계296만원아내의수입은과오를되풀이하지않기위해상시자금으로저축할것입니다.그리고현재의현금서비스금액(150만원)은추석보너스로일부결제후근시일안에모두해결할예정입니다.긴푸념들어주셔서감사드리며,젊고유망한신혼부부에게투자부탁드립니다.</t>
  </si>
  <si>
    <t>생활자금및대부업체상환할려고합니다.1년전대출금을연체없이상환함.</t>
  </si>
  <si>
    <t>대출금으로대부업체잔여금(250만원)을상환하면월수입250만원의금액으로여유있게상환할수있음.</t>
  </si>
  <si>
    <t>hk와우리캐피탈..현금써비스상환을희망합니다</t>
  </si>
  <si>
    <t>현재기대출을상환하여채무통합을희망합니다우리캐피탈25만원38%hk139000원48%현금써비스를상환하고자합니다고금리를저금리로보다여유로운생활을위해여러투자자님의도움이필요합니다</t>
  </si>
  <si>
    <t>고정금140만원이고별도로인센티브있습니다매달틀려서뭐라할순없지만보통10~20만원정도받습니다기대출금으로55만원중우리와hk가차지했던39만원이머니옥션을통해36만원으로3만원정도가더이득이되네요3만원이나더남기때문에충분이연체없이갚을수있습니다</t>
  </si>
  <si>
    <t>해물칼국수배달전문점</t>
  </si>
  <si>
    <t>안녕하세요.~~^^머니옥션.투자자님들..전2007년4월에오픈한.28살.젊은사업가입니다.현제.해물칼국수배달전문점을운영하고있구요.한달순이익매상이이꾸준이500만원이상이구요.여름{비수기}때는변동됩니다...체인점이구요.본점은저희어머님이운영중이십니다.가게이미지상.상호는공개못하구여..7개점포가운영중이며.원주가최근가맹점입니다..저희배달점은.단독으로전지역배달이기에.경쟁력을갖추며맛과.해물칼국동일배달업체가없습니다.또한,와이프가주방을보고.제가직접배달원과.배달합니다.자금용도.주방이좁아.주방이넓은곳으러가게확장.모자란,보증금과권리금.충당하고자/대출받습니다..참고로.투자자분들중.해물칼국수장사를하실분이나.체인점.업종변경하실분은010-5101-8774로전화주면친절히상담해드리겠습니다.</t>
  </si>
  <si>
    <t>아내와같이일하기에.수입이늘고요..겨울에꾸준이.한달순이익매상500만원이상이기에.원금과이자를같이잘조정하여.상환할경우.큰무리없이,대출금을갚을수있습니다.믿고투자해주신다면.젊은사업가답게.패기있고,힘차게.장사를해서.대츨금을갚겠씁니다참고용.현제1000만원농협대출은자영업자.소상공인대출입니다</t>
  </si>
  <si>
    <t>이제고금리대출완전하게정리하려합니다~!</t>
  </si>
  <si>
    <t>7월7일부로LG전자295기공채신입사원으로입사하였고,아직근무6개월이되지않아1금융권대출이힘들어머니옥션을이용하게되었습니다.연봉은3150이고,상여금까지합한다면4000이조금넘습니다.대학생시절아무것도모른체이용했던사금융학자금융자의이자로만매달50만원정도가빠져나가고있습니다.48%가넘는고금리에서탈피하고싶네요ㅠ.ㅠ그리고투자하시는입장에서절대적인안정성을가질수있음을보장합니다!!감사합니다!</t>
  </si>
  <si>
    <t>현재도매달50만원정도가이자로빠져나가고있습니다만단한번도연체한적없습니다.그리고대기업에취직하였기에안정성은더욱높아졌다고자신할수있습니다.기숙사생활이기에생활비는Total18000원,기타지출도30만원내외입니다.부모님께100만원정도보내드려도매달평균120만원정도가남습니다.때문에31만원정도의상환금은전혀무리가되지않습니다.서로Winwin하는거래되었으면합니다.</t>
  </si>
  <si>
    <t>사금융대출건정리예정입니다한곳으로모아서정리할계획입니다</t>
  </si>
  <si>
    <t>매달15일급여일상환예정현재급여는월400이상소득..</t>
  </si>
  <si>
    <t>스토커로인한이사자금이긴급히필요합니다.</t>
  </si>
  <si>
    <t>저는부모님이지방에계셔서서울에서홀로자취생활하고있는26살여성입니다.친한언니도움으로서울신림동으로이주를오게되었는데..처음에는정말좋았습니다.약4개월후부터스토킹하는느낌이들어와큰생활에는지장이없을꺼라생각했습니다.하지만..차츰자주보는남자얼굴이창문가에서계속비춥니다.처음에서막상경찰서에신고를해보았지만그단서를찾을수없어허무함으로돌아가버렸습니다.정말이곳에서벗어날수있다면큰용기와투자자의믿을을가지고하루하루를힘차게또한힘있게생활할수있을것같습니다.따라서저에게그만큼투자를하신다면그힘만큼보탬이되어직장생활뿐만아니라투자자여러분들이제게도움이되신만큼열심히생활할수있는큰에너지가될것같습니다.지금어려운상황에서여러분의작은손길이필요합니다.</t>
  </si>
  <si>
    <t>주식회사정우트레이딩에서섬유관련관리부에서근무를하고있습니다.(급여:185만원)현제1년3개월동안근무를하면서지각은20분정도2번해보았으며대출을빌리면서당일이상연체한적이전혀없습니다.현제주위환경으로무서움을이겨내고자이렇게이사이트를찾아여러분들께알리며조금이나마도움이되었으면하는작은희망이있습니다.현재대출에나가는상환금액및생활자금은한달에리드코프총400만원에월216,000원.밀리언총200만원월85,917원과핸드폰&amp;#48142;기타비용(핸드폰비용.평균12만원,월세33만원,기타5만원)이지출되고있습니다.여러운상황및주위환경속에서도조금이나마힘을찾으려이렇게간절히애를쓰고있습니다.정말투자자여러분들의힘이필요합니다.이글을지금까지읽어주셔서고맙습니다..</t>
  </si>
  <si>
    <t>원룸하나얻을려고합니다~</t>
  </si>
  <si>
    <t>안녕하세요~저는33세의직장인입니다~미혼이구요~현재고향친구와안산에같이거주중인데현재다니는직장이안양이고교통편도그렇고아무리친한친구지만참같이산다는게많이힘든부분이있더라구요~그래서직장근처로원룸하나얻어나오기위해서대출을신청해봅니다~제2금융하고타사금융문의를해봤는데~다른건다문제가없는데예전에제가무단으로주민등록말소된적이있었는데..이게결정타더군요..대출받는데이런게문제가될줄은꿈에도몰랐습니다~대출이않되니당연히타사에연체나현재돈걸린거전혀없구요사소한통신요금이나이런거도연체전혀없습니다~보험중계업을하는회사의대리로내근직으로근무하고있습니다~사장님이저희6촌형님이시고올해4월에법인등록한작은회사이지만수도권시단위위주로계속해서지사늘려가고있는내실있는중소기업입니다~이율도제가이래저래알아본타사이율과조율해서섭섭하지않을정도로올렸습니다~많이들참여해주셨으면합니다~모두하시는일잘되시고건승하시길바랍니다~&lt;추신&gt;제현재신용등급은올초7등급에서현재8등급으로한단계떨어진상태입니다~아버지차살때보증선게있는데그거때문에떨어진거라고답변받았네요~</t>
  </si>
  <si>
    <t>연봉기준으로2천만원조금넘게받고있습니다~위에서말씀드렸듯이개인적인채무관계나그런거전혀없구요..현재가장이있는몸도아니고갚을여건은충분합니다~믿고투자해주시면감사하겠습니다~행복하세요~</t>
  </si>
  <si>
    <t>한번더투자부탁드려요</t>
  </si>
  <si>
    <t>오늘첫상환이라30만원입금하고서다시한번신청하러왔어요.가게운용자금이부족해서신청하러왔어요.이제곧겨울이라재고를많이비축해서겨울장사를위해준비해야하는데사입비가많이부족합니다.생활자금은여유를두고있지만,당장물건사입비가턱없이부족하여다시한번더신청합니다.</t>
  </si>
  <si>
    <t>절대연체는없을것이며조기상환않고정한기간내꾸준히상환하도록할테니이번한번더투자자님들의관심과투자부탁드리구요.오늘첫상환날28만원정도로오후쯤빠질것같으네요.그리고거의월말에대출금원리금상환이라그중에는빠져나갈자금없어서15일이면충분히상환가능하구요다시한번도전한만큼투자자분들의신중한결과를지켜볼게요.부탁드립니다~</t>
  </si>
  <si>
    <t>지난번신청이유찰이되었습니다.대출신청후조금의희망을가지고하루하루확인을해보며투자자님들의투자를감사하며그러고지냈는데유찰이되었더군요..갑작스런신랑의사고로인하여생활이많이어려워졌습니다.1년가까이허리를다친신랑은병원을오가며치료중입니다.처음사고후급한마음에사금융을이용하게되었습니다.그당시재직기간이모자라은행,캐피탈쪽에선불가라하더군요.몇개월전저축은행에서대출을받아사금융모두는아니지만일부상환도하였습니다.급하게이곳에글을올린이유는그동안조금씩밀려있던생활자금을모두해결하고싶어서입니다.일부남아있는사금융도상환하려합니다.제발한번만투자자님들의관심과투자부탁드립니다.</t>
  </si>
  <si>
    <t>매달세금제외한106만의급여를받고있습니다.이중저축은행100,000원사금융400,000원이고정적인지출입니다.다음달부터직장에다시출근하게된신랑이받을고정수입이약200정도입니다.절대연체는없습니다.지금까지사금융이용시연체는단한번도없었습니다.급여나오는즉시바로바로입금처리하였습니다.투자자님들의믿음을깨는일은절대로없을것임을약속드립니다.성실한상환으로보답드리겠습니다.마지막이다생각하고처음부터다시시작한다는마음으로열심히살고싶습니다.제가그런기회를잡을수있도록다시한번부탁드립니다.</t>
  </si>
  <si>
    <t>뇌경색으로쓰러지신어머니집마련과타사대환대출</t>
  </si>
  <si>
    <t>안녕하세요.3년전사업하시던어머니께서갑자기뇌경색으로쓰러지셔병원에입원하시게되면서어머니사업또한잘못되었습니다.그로인해집이모두경매에넘어가2006년6월13일집에서낙찰자에의해강제로쫓겨났습니다.카드론700만원으로월세를얻었습니다.물론카드론은단한번의연체없이다갚았습니다.하지만한달에140만원정도되는병원비와20만원정도되는약값때문에2008년3월에롯데캐피탈에서650만원대출받아현재연체없이갚아나가고있습니다.그리고10~12월병원비와약값으로현재현금서비스280만원이있습니다.2008년12월300만원짜리적금만기로현금서비스는모두해결할예정입니다.또한3400만원정도나온병원비역시지난3년간3100만원을갚아12월현재300만원정도남았습니다.금융권채무는캐피탈과카드론,현금서비스를합쳐정확히1020만원이고병원비는제가약속한날짜에병원비를냈더니병원측에서나머지300만원은여유가있을때갚으라고3년간유예를주었습니다.내년1월정도면병원에서나오셔서집에서통원치료를해야할것같은데지금집은오래된아프트라서화장실에휠체어가들어가지못합니다.그래서부득이하게이사를해야하는데보증금이부족하여이렇게신청하게되었습니다.넓고편한집을바라는게아닙니다.그저어머니화장실을이용할수있는그런집을얻고자하는겁니다.또한저와저희어머니그리고3년째어머니병수발하는여동생은같이사는것만으로도행복할겁니다.</t>
  </si>
  <si>
    <t>현재제소득은과외소득으로월400~500만원입니다.그룹과외학생14명(평균35만원씩)평균450만원현재개인사업자로등록관할세무서에3년째매년5월개인종합소득신고입니다.소득금액증명원및입금내역제출가능합니다.현재매달70만원을상환하고있음현재올크레딧,크레딧뱅크모두6등급입니다.다른캐피탈이나이런거이용하고자하는게아니라잘아시겠지만어리석게도편하다는이유로무분별하게카드론,캐피탈을사용해등급이내려갔습니다.그래서은행권이이용이어렵습니다.은행이라는곳이어려울때도움받는곳이아니돈이많고잘나갈때대우받는곳이더군요.진작이곳을알았다면좋았을걸한적이여러번있습니다.현재상태로저에겐매월53만원이라는상환금은충분히연체없이갚을수있는금액입니다.또한대출이된다면저에겐17만원이라는엄청난금액의여유가생길겁니다.카드사리볼빙이라던가또한위에적은사항이외의것은없습니다.쓰러지신어머니를보면서살아계신다는게건강하신게엄청난행복일수있다는걸어머니를통해깨닮았습니다.대출이된다면다른곳에사용할마음도또그럴여유도없습니다.부디잘판단하시고좋은결과로저에게큰힘을주셨으면합니다.마지막으로긴글을끝까지읽어주셔서진심으로감사합니다.추운날씨에감기조심하시고건강에주의하세요.</t>
  </si>
  <si>
    <t>모르고받았던사금융대출상환하고싶습니다.</t>
  </si>
  <si>
    <t>급한마음에대출에대해서잘모르고사용한사금융상환하고자이렇게신청합니다.</t>
  </si>
  <si>
    <t>크진않지만월급한번밀려본적없는회사에차장으로꾸준히재직중입니다.급여일맞춰서꼬박꼬박상환할계획입니다.</t>
  </si>
  <si>
    <t>결혼자금.예식비정도만있으면됩니다.</t>
  </si>
  <si>
    <t>직장생활계속하구있구월170만원이상이기때문에문제는없을꺼같네요</t>
  </si>
  <si>
    <t>사금융을정리하고싶어신청합니다.</t>
  </si>
  <si>
    <t>지난해초부친의암투병과집안사정으로인해,당시제가받을수있는신용대출은모두받았습니다.그리고지금까지연체없이상환해오고있습니다.사금융에서받은대출을상환하여월상환액의부담도줄이고,앞으로1/2금융기관과의문제없는거래를위해환승론을신청하게되었습니다.</t>
  </si>
  <si>
    <t>현재외국계보험회사에서3년10개월째근무하고있습니다.월소득은가변적이기는하지만편차가크지않으며,평균600-700만원정도되며,3개월마다별도보너스가지급됩니다.저의대출현황과상환액은아래와같습니다.사금융대출-2008년4월대출-총6곳(당시소득증빙금액이많았읍니다):웰컴,원더풀,바로,유어,태강,산와-잔액1100만원,월불입금약\1,000,000캐피탈대출-씨티파이낸셜/만기2009년5월(계속불입할예정입니다.)-잔액340만원,월불입금약\800,000은행권대출-우리은행/주택담보대출/3230만원/서울시은평구응암동재개발진행중인물건조합원무이자대출입니다.-하나은행/예금담보대출/240만원/월불입금\20,000-국민은행/마이너스대출/900만원/월불입금\100,000카드론,현금서비스-카드론잔액46만원은매월카드대금과함께결제중입니다.-현금서비스는씨티카드에서리볼빙결제하면서여유가될때조금씩상환하고있으며340한도중에서잔액은245만원입니다.생활비지출주거비와본가용돈이170만원가량아이들교육비가55만원나머지는잉여자금은제영업활동비와대출금상환을하고있습니다.(보너스달은1/4/7/10월로중도상환을계획하고있습니다.)제가입사후1년정도는급여일과카드결제일이달라매달10일정도상습연체를하였습니다.(당시에는보수가적어서결제일변경시발생하는중간정산금액때문에변경할수없었습니다.)그리고작년초에대출을여기저기알아보면서조회수가엄청나게올라갔고,작년10월경에는당사급여일이변경되면서20일가량카드연체가있어서신용등급은낮은편입니다.하지만상기한은행권,사금융대출은한번도연체없이상환해가고있습니다.현재근무중인직장에입사이후꾸준한성과를나타내면서급여는지속적으로상승해왔고,2007년도실적으로2008년에는생명보험사설계사의명예의전당으로불리는MDRT자격도달성하였습니다.작년에는아버지의암투병과예기치못한집안사정으로인해5개월가량을제대로일하지못했고,일에전념하기도힘들었지만저한테주어진책임때문에그가운데서도작년직장내실적상위30%안에들어갔습니다.(예년에는상위10-15%범위에포함되었었습니다.)지금은아버지도어느정도건강을회복하셨고,집안내여러가지문제들도정리가되어작년가을부터예전실적을회복해가고있습니다.가장으로서책임감을가지고,저를믿고투자해주신투자자님의기대를만족시켜드릴수있도록최선을다하겠습니다.</t>
  </si>
  <si>
    <t>사금융낮은금리로바꾸고싶습니다...</t>
  </si>
  <si>
    <t>이번에받은사금융낮은금리로바꾸고싶습니다...조금의생활자금도필요합니다...</t>
  </si>
  <si>
    <t>회사에다니고있고급여는상여금빼고140만원정도됩니다...처음이곳에가입하여대출신청을하였고여러투자자분들의도움이있었지만신청금액이부족하여유찰되었습니다...처음이다보니여러군데많이알아보게되었고얼마전HK저축에서부족하지만200만원을대출받아사용하였습니다...급한나머지잘모르면서대출받다보니높은금리로받았습니다...HK저축에서받은200만원을저금리로바꾸고싶습니다...저의어리숙함때문에넋두리가좀길어졌네요...저는급여를받아따로크게돈을쓰는건없다고생각합니다...부모님께드리는조금의돈과차비,통신비용그리고조금의잡비....투자하는모든분들께생면부지인저를믿어달라고말하고싶습니다...거짓없이매달정확한날짜에연체없는입금약속드리겠습니다...투자를하시는모든분들많은도움부탁드립니다...</t>
  </si>
  <si>
    <t>저번신청때는사업자금이었으나지금은생활자금및금융상환이목적입니다자동유찰이되서다시한번올립니다쇼핑몰운영벌써9개월차가됐습니다매출은계속올랐으나저번달에집에군대간동생이갑자기아파서병원에입원하는바람에신경을제대로못쓰고거의일을못했습니다일을제대로안하니당연히결과도그전달보다는좀미흡했습니다저는옷하나제대로안사입고정말열심히생활합니다물론전에제가대출받은것때문에주기적으로나갈돈이있어서그렇지만다제가받은거니당연히갚아야지요하지만연체는없습니다..부모님걱정시켜드리기싫어서말입니다요즘경기도않좋아서난리인데저까지대출때문에걱정시켜드리기싫어서이렇게나마도움을얻고자합니다우연히전화온중개업자에게한번서류를맡겼더니얼마전에알았는데엄청난과다조회가있다고하더라구요...그&amp;#46468;도대출은못받았습니다신용만엄청떨어지고정말여기밖에믿을곳이없습니다저역시믿을수있게연체없이상환자신있습니다조금이나마힘이될수있게도움을주십니다이게저의마지막도움의손길이되고자합니다</t>
  </si>
  <si>
    <t>상환일에맞춰서꼬박연체없이갚아드리겠습니다마지막도움을요청드립니다</t>
  </si>
  <si>
    <t>저축은행환승과현금서비스정리</t>
  </si>
  <si>
    <t>안녕하십니까.작년한해어려운일이생겨서돈도많이빌려쓰고대출에대해무지했던탓에신용도바닥으로내려가버렸습니다.이곳은신용도에지장이없다고하니만약700만원이대출된다면저축은행198만원,캐피탈한군데288만원,현금서비스145만원을정리하고싶습니다.현금서비스는포함이되는지잘모르지만지금저한테시급한건현금서비스를정리하는일인것같고이게가장부담입니다.이세가지를정리해서다시잘살아보고싶습니다.</t>
  </si>
  <si>
    <t>현재저는지하철내외부광고를관리하는회사에서중간에잠시퇴사한적도있지만7년째다니고있습니다.월급은기본급170에야근수당이붙어서통장에찍히는금액은세금제하고160~180입니다.현장일이라현금으로받는금액이있지만그건적지않겠습니다.상환계획은170이라고가정하고*은행마이너스통장이자6만원.*캐피탈한군데남는곳31만원.*카드론15만원(거의끝나감).*그리고마지막으로환승론으로대출받게될경우30만원이렇게해서대출이자도줄이고신용도도높이길희망합니다.</t>
  </si>
  <si>
    <t>계획적인상환목표로더욱튼튼하게!!</t>
  </si>
  <si>
    <t>대출목적은기존에취업을하러서울로나오면서(강원도살았습니다.)생활자금으로융통한저축은행200만원대출금환승과할머님의수술비에조금이나마보탬이되고싶고또한머니옥션대출은조회기록이남지않는다하여제신용상에도더좋을거같아서이렇게대출신청하게되었습니다.할머님의수술비를대출까지받아서보태드릴필요있느냐하시는분도계시는데..전어머님없이할머님의손에서아주애기였을때부터커왔기때문에지금제가금전적인능력은없지만머니옥션을통한대출이라면상환도제때할수있고또그렇다면이것또한할머님께해드릴수있는한부분이라생각하여이렇게대출신청하게되었습니다.또한신용도가낮은이유는과거핸드폰명의도용건으로장기연체된것이있었는데저또한명의도용이된줄모르고군생활후사회생활을하다가알게되었고KT와협의후핸드폰금액은변제받았지만신용도는자기내들도어찌해줄수가없다고했습니다.</t>
  </si>
  <si>
    <t>전연봉1800에+영업비+학원비50%+핸드폰요금을받고있습니다.세금을뗀금액은130여만원이통장으로입금이되지만매달영업비20만원에핸드폰요금10만원또한학원비24만원중12만원을받고있습니다.현재사용중인카드도없고기대출은저축은행에서대출받은200만원이전부입니다.한달에고정지출은학원비24만원핸드폰요금10만원보험비15만원적금5만원따른적금20만원생활비및교통비50만원정도로119만원이나가고받는금액총액은월급여130여만원핸드폰요금10만원학원비12만원영업비20만원으로172만원을받아남는금액은53만원정도남아있습니다.여기서기대출12만원씩나가는데그걸이번머니옥션으로환승하면서18만원씩나간다고보시면되겠습니다.그후남는돈은그냥통장에넣고있습니다.도와주신다면계획적으로신뢰있게갚아나가겠습니다.</t>
  </si>
  <si>
    <t>친구의결혼자금을빌렸습니다</t>
  </si>
  <si>
    <t>급하게목돈이필요해서오랜친구에게돈을빌렸습니다친구가회사다니며착실하게모은결혼자금이었는데예정보다날짜가앞당겨져서돈을갚아야하는상황입니다요즘은가족들끼리도돈거래를안한다는데어릴적친구가절믿고선뜻빌려준돈이더군다나결혼자금이라니사채빚이라도내어갚아주고싶은마음에대출신청합니다.전에빌린용도는저도작년에결혼했는데그때빌린겁니다.친구덕에전무사히결혼식을치를수있었습니다작년결혼자금을위해저축은행에서300만원대출받고친구에게500만원빌렸습니다저축은행은연체없이지금까지잘내고있구요친구돈은그때부터매달30만원씩6달갚았고급한마음에인터넷대출로100만원을더갚아220만원이남아있습니다대출건은매달갚으면되고여러분의힘을빌려친구의결혼자금을해주고싶습니다</t>
  </si>
  <si>
    <t>현재저축은행에300대출받은건매달18만원정도이고최근친구돈을갚기위해빌린100만원은매달8만원씩나가구요치구의돈은30만원씩입니다300만원-매달18만원100만원-매달8만원친구부채-매달30만원총56만원대출경매에낙찰되면친구의돈을갚게되고매달나가던30만원에서12만원정도로지출이줄게되니충분히어려움없이갚을수있을것갔습니다매달나가던56만원에서얼추18만원정도감소되면이젠매달나가는금액이38만원이되니여러분의믿고주신돈은잘갚을수있습니다현재저는미용실에서일하고있으며급여는170만원입니다(매달식비15만원포함)남편은공인중개시험을준비하면서시아버님부동산에서시간제로일하면서생활비와남편의학원비및최소용돈명목으로150만원을보조받고있습니다남편은미안한마음에학원과부동산일이없는주말엔청량리청과시장에서새벽에과일을나르는일도합니다지금막결혼해서열심히살아보려는새내기주부입니다부디제사정을봐주시어친구도저처럼별탈없이결혼을잘해서열심히잘살수있게해주세요그러려면제가돈을갚아야겠지요..부디제가친구의돈을갚을수있게해주세요</t>
  </si>
  <si>
    <t>대부업체대출금을갚을려고합니다.</t>
  </si>
  <si>
    <t>저는1년전머니옥션과산와머니에서대출을받았습니다.1년이지난지금머니옥션은한번만입금하면대출금이끝이나지만산와머니는별로갚은것이없습니다.그래서이번기회에머니옥션에서대출을받아산와머니대출금을갚고자합니다.그럼1년동안열심히하면대출금이끝이날것같습니다.투자자님의많은도움부탁드립니다.</t>
  </si>
  <si>
    <t>저는직장이좋지못하지만두군데를다니고있습니다.객일제근무라서가능합니다.두군데봉급은합쳐서이백칠십입니다.지금까지한곳은6개월정도근무했고한곳은삼개월되어갑니다.부모님생활비로백만원정도지출되고지금까지대출금이삼십이만원이고자동차기름값핸드폰값합쳐서십오만원정도됩니다.그리고고시원에서생활하는관계로방값이이십오만원정도들어갑니다.총지출이이백정도됩니다.그리고나머지는빠른시일내에저축을해서나도신용이좋아져서면합니다.지금은작년보다신용상태도좋아졌고또앞으로1년후에도더좋아질수있도록열심히살겠습니다.저는대출금을변제하면서두번의연체가있습니다.모두5일연체가되었습니다회사가바뀌면서봉급날짜가맞지않아두번을연체했습니다.그리고나머지모두는정상적으로입금했습니다.앞으로도정확한날짜에입금할것을약속드립니다.많은투자자님의도움부탁드립니다.감사합니다.</t>
  </si>
  <si>
    <t>-연체없이성실히무조건완납하겠습니다-</t>
  </si>
  <si>
    <t>안녕하세요이번에결혼자금목적으로600만원이급하게필요해서대출신청을드립니다.지인에게돈을빌려줬는데...지인과연락이끊겨급하게신청하게되었습니다.급여일은25일이며매월일정금액을연체없이갚도록하겠습니다.저를믿고투자해주신다면연체되는일이없도록성실히완납함을약속드립니다.</t>
  </si>
  <si>
    <t>급여일은25일이며보험료기타등등다빼면50만원정도여유는됩니다.그러므로무조건연체없이갚을수있습니다.믿어주시고투자해주시면연체때문에전화하고그런일은절대없을것을약속드립니다.</t>
  </si>
  <si>
    <t>제경매에입찰해주신분들께다시한번감사드리며유찰되어다시한번올립니다.</t>
  </si>
  <si>
    <t>안녕하세요..2번째올립니다.비록유찰되었지만먼저전경매에입찰해주셨던분들께다시한번감사드리며조금이나마저에겐희망과힘이되었습니다.이번에는더많은분들께서저에게힘이되어주셨으면좋겠습니다.다시한번제소개올리겠습니다.저는26세로영어선생님으로일하고있습니다.일한지는동종업계로2년넘었구요2005년집이힘들어지면서부모님걱정을안시켜드리려은행권이아닌중개업을통해서대출을받은것이&lt;모른채&gt;지금이렇게까지오게되었습니다.현재월급과과외아르바이트를통해부수입까지160~200정도벌고있습니다.아직집이어려워대출원금이자와생활비,부모님카드대용등을메꾸다보니버는돈으로생활은어느정도하고있지만너무안타깝고마음아픈것이힘들게피땀흘려번돈이모든대출비용으로나가서저축을하지못한다는것이..그래서항상이렇게생활해야한다는것이너무속상합니다.게다가지금은부모님이별거중이시라제가버는돈으로모든생활을다하고있습니다..상세지출로는대출원금과이자가한달에60만원정도나가고보험료6만원에핸드폰비10만원정도,생활하는데50만원정도&lt;생활비용돈교통비등&gt;에동생교육비30만원정도가나갑니다.그래서아시다시피제월급으로는저축할수있는생황이절대안되고.어머니카드값은빌리거나돌려막기를하고있습니다..2년넘게원금갚고도남았습니다..너무힘들고앞으로가너무걱정되어네이버에문의해보니연체없이지금까지내고있다는게신기하다고하더라구요많은분들이안타까워하셨습니다..전어떻게든제가진일에대해서는책임을져야한다는생각을가지고있습니다.물론대출도그렇구요빠듯한생활로힘들게벌어가면서그많은이자를2년넘게잘내고있습니다.어떻게머니옥션을알게되어저와비슷한많은분들이도움을얻을수있다는말을듣고저도이렇게용기를내어신청해봅니다.제가형편이나아지면어려운분들저도꼭돕고싶은마음입니다.꼭도와주세요.지금힘든고금리를여러투자자분들의도움을발판으로발을내딛고일어서서저도다른어려운분들많이돕고싶습니다.저뿐만아니라우리나라의많은분들모두힘내셨으면좋겠구요머니옥션이정말좋은대출경매싸이트라는것이싸이트곳곳을둘러보면서느껴지내요.꼭여러분들의도움을받고용기내어살아가고싶습니다.~도와주세요</t>
  </si>
  <si>
    <t>와이프가조금아프네여꼭좀도와주세여ㅠㅠ</t>
  </si>
  <si>
    <t>꼭지켜서상환하겠습니다도와주세여ㅠㅠ부탁드립니다</t>
  </si>
  <si>
    <t>매달15일약정일지켜서꼭갚겠습니다</t>
  </si>
  <si>
    <t>유찰되어다시도전합니다.</t>
  </si>
  <si>
    <t>유찰되어다시도전합니다.목적은사금융상환용입니다.제상황으로볼때연체할확률이높다고판단하셨으리라생각이됩니다.제가한달월급받아서50만원상환하고나머지46만원으로생활이힘들다하여도절대투자자님들에게피해를주지않겠다고약속드립니다.사금융이용하면서연체한적없었고어떤상황이있더라도꼭제날짜에갚아나갔습니다.어린나이에돈의개념도몰랐고이렇게무서운것인줄몰랐습니다.제가새롭게출발할수있도록기회를주셨으면좋겠습니다.저를믿어주신만큼실망시켜드리지않겠습니다.</t>
  </si>
  <si>
    <t>제가사금융을세군대이용하고있고저축은행100만원이용하고있습니다.일단머니옥션에서600만원대출받아두군데를상환할계획입니다.그럼한달에96만원받아50만원상환하고46만원으로한달생활비를쓸것입니다.어떻게그돈으로생활을하냐라고생각하시겠지만정말이악물고버틸생각입니다.정말새롭게새작하고싶습니다.그렇게2년동안은빚을갚을생각입니다.그동안돈들어갈일이있다하더라도돈갚는걸절대우선으로생각하고상환하겠습니다.참고로말씀드리자면저는학교에서전산보조로근무하고있고직장규모에서선택할것이마땅치않아공무원으로선택하였습니다.</t>
  </si>
  <si>
    <t>이번에보증을서준것이잘못되어서제가변재를하느냐고목돈이많이들어가서급한마음에대출을신청합니다.애들학원비도목돈이들어가야하고이번고비만넘기면생활하는데는아무문제가없는데사금융을쓰기는부담이되고보증건으로인해신용등급이9등급까지내려가서은행권대출도힘들고해서신청을하엿읍니다.</t>
  </si>
  <si>
    <t>현재급여생활자로월실수령액이180만원이넘고와이프또한돈을벌고있어서상환하는데에는전혀무리가가지않습니다.제스스로연체를싫어해서연체는절대없을것이며투자자분들에게피해를주는일은절대없을겁니다.</t>
  </si>
  <si>
    <t>신한카드로인해급히돈이필요한실정입니다.(읽어봐주세요</t>
  </si>
  <si>
    <t>우선대출을신청한이유입니다.현재캐피탈에서대출이1200정도가있고매월75만원을꾸준히단한번의연체없이납입하고있습니다.(납입하는데는부담이없습니다.)월급여가145만원정도이니변제할능력은됩니다.신용등급이다소낮은데이건러시*요런금융건에조회를했더니쭈욱내려갔습니다.이점양해해주시기바랍니다.신한카드금액을갚기위해카드금(450만원)을갚기위해지인(회사동료)에게돈을빌렸고이를상환해야하는데회사에청구한퇴직금이회사경영상6개월쯤이나지나야줄수있다고합니다.때문에이렇게글을올립니다.....급여외에아직아르바이트는하지않고있지만아르바이트를하면더빨리갚을수도있습니다.저는지금급한기일에돈이필요해서이렇게머니옥션이라는좋은곳을찾게되었습니다.</t>
  </si>
  <si>
    <t>매월원리금균등으로갚을예정이고요6개월이후에완납될가능성도있습니다.(1년계약인데6개월안에갚을수도있다는말입니다.)현재회사에퇴직금정산신청한상태입니다....아직한번도받지않은퇴직금을이번에돈이급한관계로신청하게되었습니다.(퇴직금은8년근무로인해600만원정도입니다.)부디,한번의연체없이납입할것을약속드리고연체가있을시는모든금액을변제할것을약속합니다....개인신상도모두알려드리겠습니다.부재중이거나연락이안되는경우도절대없을것을약속합니다.부디좋은분들의연락바라겠습니다.</t>
  </si>
  <si>
    <t>유찰되어서다시올립니다.금액을조금낮추었습니다.</t>
  </si>
  <si>
    <t>유찰되어서다시올렸습니다.전에전화받기로는3번까지만가능하다고했는데...어쩌면이번이마지막기회인것같습니다.현재저는서울에서이동통신대리점을두군데운영하고있으며,월수입은최소600~1,000정도의수입이있습니다.물론판매되는수량에따른마진의폭은축소가될때도올라갈때도있는것이사실이지만관리수수료가현재월600정도꾸준히나오고있습니다.이걸감안하였을경우에600은안정적인수입이라고보시면됩니다.매장두군데운영하는곳역시월세가150정도발생되나월세와직원급여는매장판매마진으로운영이가능합니다.이점에대해서는머니옥션에자료를보내줌으로써검증을받은것입니다.지금현재돈이필요한이유는월초부터이런저런일들이생기다보니목돈이많이들게되었고,그에따라직원들급여도집행못하게되는상황이발생되다보니투자자분들에게이렇게부탁을드리게되었습니다.2번유찰의경험을하면서금액을조금낮추는대신이자부분을올렸습니다.조기상환도가능하지만투자자분들에게돌아가는부분이도움이된다면조기상환도하지않겠습니다.그러니이번에꼭한번만도와주시면감사하겠습니다.힘들다힘들다하면서남탓하기바쁜요즘이지만단한번도남탓하면서살아오지않았습니다.어린나이에아무것도없이여기까지올라오면서남에게손가락질받을행동한적없습니다.그러니한번만꼭도와주시기를바랍니다.</t>
  </si>
  <si>
    <t>현재개인적으로들어가는비용은자동차할부비용과국민카드카드론을합쳐서월70만원정도가되며,그외적으로는들어가는비용이없습니다.생활비역시사장이랍시고어디가서허튼돈사용하는사람이아니다보니돈이많이남는편입니다.그런데그동안저축하고했던것들이이번에여러가지사건사고로사라지는경우가생겨서이렇게부탁을드립니다.매달15일이면관리수수료및그외수수료가입금이되며,주말의경우에는익일입금이됩니다.혹시몰라서단하루라도연체하는일이발생하지않도록25일로잡은것이니이점오해없으시길바랍니다.제가필요한기간은6개월내외입니다만저를믿고도와주신것에대한보답이라면작은보답으로중도상환은하지않겠습니다.이점은제가약속드립니다.그외궁금하신사항이나자세한사항은쪽지를주시면직접만나서말씀드리는것도매장을찾아오시는것도모두좋습니다.원하신다면일매출액및수익표도보여드리겠습니다.꼭이번한번만도와주시길간절히바랍니다.긴글읽어주셔서정말로감사합니다.인연은순간적으로올수도있고순간적으로지나갈수도있다고합니다.하지만수많은인연중에서절대스쳐지나가는그런사람이되지않도록노력하겠습니다.</t>
  </si>
  <si>
    <t>새롭게일을시작하였습니다.</t>
  </si>
  <si>
    <t>우체국택배를12월말부터시작하였습니다.일을시작하기위해빌린돈을팔백만원과카드론대출을여유있게값고싶어신청을합니다.지금현재매달150만원정도돈을값고있습니다.대출로는카드론이매달20만원씩10개월남아있습니다.낙찰이되면이금액을상환할예정입니다.다른대출은없습니다.카드값리볼빙160만원정도남았습니다.매달지입료와공제보험료,세금이공제되어저에게230만원정도입금이됩니다.공기업이다보니입금날짜는철저합니다.</t>
  </si>
  <si>
    <t>지금은215만원정도인데이제공제할금액을다납부하여4월부터는지입료와공제보험료를공제하고230만원이상들어올예정입니다.핸드폰,기름값,점심값등으로매월40만원정도고정지출이있으며일년간차할부금을낸다는생각으로매월60만원씩상환을하겠습니다.그리고지금생각하고있는것이있어서여유자금을모아서투잡을할예정입니다.1년간성실히상환을하겠습니다</t>
  </si>
  <si>
    <t>연체란없습니다..생활자금꼭필요합니다..ㅠ</t>
  </si>
  <si>
    <t>저는28살인데요..이직한지얼마되지않아서생활이힘들어졌습니다...없는돈으로쪼개면서살아가려고했는데...지금급하게돈이필요합니다..제가돈이없어서보증금100에월세를55에살고있었어요..근데이제이번달이계약이끝나는달입니다..그래서회사근처로알아보니보증금이많이부족합니다..그리고이사비용에...최저생활자금까지...그래서250만원을대출받길원해요...지금이직한회사는TMR을하고있는데월급이최저150~350까지받더라구요..정말연체없이납입하겠습니다..도와주세요....매일감사하며살겠습니다..제가글쓰는재주가없어서...죄송합니다...</t>
  </si>
  <si>
    <t>급여가매달25일입니다.급여는기본급에인센티브가섞인건데..저는지금시작한지얼마되진않았지만..제가지금하는일에자신있습니다..꼭갚을께요..도와주세요..연체란없습니다..급여날이자납입하겠습니다..부탁좀드려요..</t>
  </si>
  <si>
    <t>모친병원수술비(허리디스크)</t>
  </si>
  <si>
    <t>안녕하십니까?수고가많으십니다.이번에처음으로머니옥션에서대출경매를처음접해봅니다.대출목적은구체적으로모친병원비(수술)관련사용목적으로이곳에방문하게되었습니다.지난해모친께서서울서초동에있는21세기병원(디스크전문병원)에서수술을성공적으로잘되었으나뜻하지않은바모친꺼서허리관리를잘못하여올해다시재발하게되었습니다.그래서수술비목적으로도움을얻고자이곳에접하게되었습니다.저는경북경주에살고있으며,어머니는시골에(경북울진)살고있습니다.한번씩모친을모시고병원에가야하는상황이라제몸도지쳐버렸지만어머니몸을생각하니아무런피곤함도모르는나날을보내고있습니다.저를꼭좀도와주시면감사하겠습니다.</t>
  </si>
  <si>
    <t>상환계획월급은매달10일날받고있으며,보너스는짝수달(2,4,6,8,10,12)말일과구정/추석/여름휴가이렇게해서700%+a의상여금도받고있으며,2008년도기준연봉3000만원정도나오고있습니다.매달10일날상환날짜를잡았습니다.현재들어가고있는지출*생활비40만원(관리비/전기세/통신요금등등)*보험료5만원(운전자보험)*금융상환비64만원(하나은행30만원,위드,20만원,산와14만원)-기대출현황:하나은행470만원,위드110만원,산와180만원남아있음위의대출현황도연체없이잘상환하고있습니다.매달10일날상환계획을잡은것은월급날이며,어떻게하면입찰자님들이저를믿고신용과신뢰의바탕으로보여줄수있을까하는부분이라생각하고계획을잡았습니다.저를믿고많은입찰해주시기바라며,입찰하시는분들에게실망을저버리지않고믿음을줄수있는사람으로살아가겠습니다.다시한번많은입찰부탁드립니다.</t>
  </si>
  <si>
    <t>안녕하세요..사금융에서탈출하고자이렇게글올립니다.</t>
  </si>
  <si>
    <t>제가아직취직한지얼마안된수습사원입니다,비록소규모사업장이지만나름대로저의적성을살릴수있을거라판단하여급료는적지만미래를보며입사하였습니다.그러나제가대학교다닐때급한마음에아무생각없이사용한사금융이이젠저의발목을잡아버렸습니다,사금융에서탈출할수있게도와주십시요..여태까지연체가한번도없었고요.이제취직하여서꾸준히상환할수있습니다,여러분제발도와주십시요..</t>
  </si>
  <si>
    <t>자동차수리비가필요합니다</t>
  </si>
  <si>
    <t>잘주차해놓은차를뾰족한걸루긁어놓은데이어집앞에주차해놓았던차를새벽녁누군가박고도주했습니다보조석문짝이찌그러져서차문은잘안열리고&amp;#45133;힌곳은점점녹이나고있습니다</t>
  </si>
  <si>
    <t>편의점에서월55만원~60만원받고있습니다매월고정지출액은HK저축은행12만원MS저축은행6만7천원하트캐싱6만5천원~7만원성실히갚아나가겠습니다</t>
  </si>
  <si>
    <t>셍활자금이급합니다</t>
  </si>
  <si>
    <t>저번에중고차사려고대출신청했다가한번떨어졌읍니다그래서다시올립니다중고차를결국샀읍니다월급하고지인들에게빌려서300정도에요이제회사다니기도편하고옮길걱정은안해도되었읍니다그런데이달말부터갚아야할빛이전부200만좀넘더군요지인들에게빌린돈(150만)을갚아야하는데미루는것도어렵고할수없이여기에신청하게되었읍니다꼭좀부탁드려봅니다</t>
  </si>
  <si>
    <t>제가월150만원월급받고3개월마다보너스70%나옵니다지금부채는현대스위스에800만있고산와머니에100만있읍니다800만원은아버님산소때문에누님에게빌려준돈이고누님이갚아나갑니다약한달에25만원정도로요그리고산와머니는제가차산다고대출받은거100만원인데여기에한달에10만원나갑니다두개다합쳐도한달생활비100만원이남는데이달에지인에게빌린돈150만원을이달에갚기엔벅차서대출신청했읍니다대출만되면여러분께빌리는300만원넉넉히갚을수있읍니다</t>
  </si>
  <si>
    <t>직장인입니다.대출금상환및생활자금으로쓸려고합니다.</t>
  </si>
  <si>
    <t>결혼2년차새신랑입니다..결혼전결혼자금으로사금융에손을댔다가낭패를봤지만.지금은모두상환했습니다.이번에노래방을월세로운영하게되었습니다.물론전직장을다니구여..와이프가노래방을운영에합니다.노래방이워낙오래되어..여기저기고칠곳이너무많습니다..또한저의채무가하나남아있어채무를상환하고가계운영자금으로대출을신청하게되었습니다.채무현황은밑에자세히적어놨습니다..</t>
  </si>
  <si>
    <t>월소득:150만원.아르바이트:60만원가계수익:월200만원정도(대략)현재직장인이구여..4대보험되는곳에일을다니고있습니다.아르바이트로세공일을하고있습니다.대출신청금액은400만원이자율:34%24개월상환월납부금액:231,969저희가부모님집에들어가살고있기때문에다른데돈들어갈곳은없습니다.제월급만으로도월상환금액은별무리없을듯합니다.현재채무가170만원정도남아있습니다.채무상환하고또한가계인테리어를해야합니다.그래서좋은결과있으며좋겠습니다.전에다니던직장에서다른곳으로옮겼습니다.당연히전에다니던직장도4대보험이들어가는곳입니다.위금액은정말무리없이잘상환할수있습니다..절대투자자님들이가장걱정하시는연체는절대없을것입니다..믿음과약속을정말중요시생각하는사람입니다</t>
  </si>
  <si>
    <t>단한번에연체없는상환으로보답하겠습니다.</t>
  </si>
  <si>
    <t>일전에머니옥션에서2번대출을받은사업자입니다.지금까지단한번에연체없이상환하고있습니다.하는일은쇼핑몰로오픈마켓6군데에서판매를8년&amp;#51760;하고있습니다.대출목적은2월26일중국판매를위해서개인사이트를오픈했는데요처음오픈계획은1,300만원을계획했었는데요2,000만원조금넘게초과가되었습니다.개인쇼핑몰은오픈일주일만에매출이꾸준히나오고있습니다.대출성사시이전에오픈마켓매출과추가로개인쇼핑몰에서나오는매출도포함이되어매출은조금더상승했습니다.계획보다쇼핑몰구축비가많이지출되어물품구매자금이부족해서대출신청을합니다.(사업자등록증은기존머니옥션대출받을때보내드린사업자등록증을쇼핑몰오픈때문에폐지하고(세금을조금이라도줄일려고요)참고로기존사업8년이였습니다.2월26일새로발급받았습니다.)</t>
  </si>
  <si>
    <t>머니옥션에서받은대출지금까지단한번에연체없이상환하고있습니다.(다시한번저를믿고투자부탁드립니다.)그외사금융에서대출받은상품도현재대출받은지2년되어가는데요그곳에서도지금까지단한번에연체없었습니다.(자랑은아니지만기존대출사에서단한번에연체도없고오히려6일전입금도하고해서VIP입니다.상환신용은자신합니다.)개인쇼핑몰오픈전자금에여유가생겨서개인쇼핑몰오픈3~4개월전사금융2군데모두완제했는데요계획보다쇼핑몰구축비가800만원정도초과가되어머니옥션에다시대출신청을하게되었네요제순수입은일정하지는않지만700만원~1300사이정도되고요대출금으로나가는비용이머니옥션대출포함150만원정도나가고있습니다.일전에대출을받을&amp;#46468;친정어머니췌장암&amp;#46468;문에지원해드렸던돈이400만원정도된다고기재했는데요(기존머니옥션대출시상세히기재한부분인데요어머니췌장암으로생활비와시골에서사실집마련을위해형재들과같이돈을합해서저는메달400만원씩어머니한테입금해드린다고일전대출시기재했는데요)지금은2년전시골에내려가신후시골에자리를잡으셔서6개월전부터는생활비500,000만원만입금해드리고있습니다.이제집에따로생활비목돈을보내드리지않아도되어서이렇게사업을확장했습니다.중국에서SK통해서입금되는게25일정도걸리는데요4월정도면자리가잡힐거같고요개인쇼핑몰도다른쇼핑몰과틀리게오픈3~6까지는보통매출이없는데요저희는오픈첫달에2,500,000원매출도나와서카드매출증빙도이번대출성사시따로보여드릴수있습니다.다시한번믿고투자해주시면연체없는상환으로보답하겠습니다.긴글여기까지읽어주셔서감사드리고요다시한번믿고투자해주시면좋은상환으로보답하겠습니다.</t>
  </si>
  <si>
    <t>집을급하게구하는데좀힘좀주세요..</t>
  </si>
  <si>
    <t>6년째초등학교행정실에근무하는직장인입니다.현재까지는2007년결혼후남편과는주말부부로결혼전집을얻을형편이안되서현재학교사택에서맘편히살고있었습니다.그런데6월쯤사택을비워달라는학교장요구가있어서급하게월세를구해야하는데보증금이없어이렇게글을올립니다.제가구할집이보증금500에월20만원입니다.지금현재로서는시댁도상황이어렵고친정도상황이어려워서어디다부탁을할때가없습니다.거기다가엎친데덮친격으로2월달에시아주버님께서음주운전으로사람을쳐서합의금을급하게해주다보니목돈이없습니다.현재100만원은지인으로부터편할때상환하라는명목아래융통을했고400만원만구하면됩니다.</t>
  </si>
  <si>
    <t>현재제월급여는120-135만원(초과근무와출장비)정도가되고지금다른곳에서대출받은게있어서130만원에서50만원씩대출금을갚고있습니다.대출을받은이유는결혼자금을쓰기위해받았으며지금한번의연체도없이대출금상환을잘하고있습니다.나머지70만원갖고10만원은보험료,10만원수도세,전기세를내고있습니다.남편은월급여200만원에지방에있어서차기름값월30만원,보험료30만원,주택부금20만원(8월이만기여서8월이후부터는20만원이더여유가생깁니다.),시댁에보내드리는돈20만원,기타잡비와생활비50만원입니다.집을구해서이사하는대로한달에50만원씩적금을할예정입니다.우선은상환기간을24개월로해놨지만50만원씩적금을해서24개월보다더빨리상환을예정입니다.제가달달이상환할수있는금액은30만원정도입니다.나머지는월세를낼예정입니다.힘들때도와주신은혜잊지않고성실히상환할것을약속드립니다.꼭좀도와주세요..이제기간이얼마남지않아서빨리집을구해야합니다..그리고밑에는자꾸안뜨는데요4대보험가입되어있습니다.</t>
  </si>
  <si>
    <t>어려운때에..</t>
  </si>
  <si>
    <t>안녕하세요저는30세의직장인입니다동생이다쳐서병원에입원중입니다.척추골절..실제론금이간것뿐인데골절이라고하더군요가까운곳에가족이라곤저뿐이라병원에서출퇴근을하며지내고있습니다제가투자자분들을찾은이유는병원비인데요2주정도입원을해야하는데아시는분들은아시겠지만병원생활을하면알게모르게돈이꽤들어가더군요..거기다보조기를차야한다면서사이즈도재가고했는데그게무려40만원이라고하더라구요월급날은아직멀었고(월급탄다고해도그런목돈은좀힘들어요)병원왔다갔다하며이리저리경비도들고..동생은학생신분이라언니인제가도움을줘야해요그래서이렇게도움을청해봅니다전에저에게투자해주셨던분들께신용으로보답드렸듯이이번에도연체없는상환으로보답드릴것을약속드립니다</t>
  </si>
  <si>
    <t>현재월급여200만원받고있습니다상여금은따로정해져있진않지만가끔보너스로20만원정도나오고있습니다현재저축은행에대출건과머니옥션의환승론을이용중입니다원클릭이란곳도이용중이구요대출건702,000원머니옥션278,748원원클릭96,901원보험료70,000원엄마생활비200,000원그외휴대폰및잡비300,000원(매월차이가납니다)농협에자유적금으로여유되는만큼넣고있습니다(시작하지는얼마되지않았어요^^;)100만원대출시월상환금10만원까지는충분히상환가능합니다한번더도와주시면신용으로보답드리겠습니다현재까지기대출건이나다른것연체한적한번두없구요신용에이상도전혀없습니다저축은행대출시중개업체를이용하는바람에신용등급이하락한상태라다른곳은어렵더라구요좋으신투자자분들기다리겠습니다~!</t>
  </si>
  <si>
    <t>확실한상환,확실한약속지켜드리겠습니다.</t>
  </si>
  <si>
    <t>어머님께서&amp;#47750;일전&amp;#48841;소니사고로입원하셧습니다.위독하지는않지만병원비때문에대출할려고합니다.</t>
  </si>
  <si>
    <t>어머님께서&amp;#48841;소니사고로입원을하셧는데병원비가조금모잘라서이렇게대출신청을하게되었습니다.얼마전여유자금으로올렸는데유찰이되었습니다.ㅠㅠ환승이고딴건몰라도어머님께서다치셔서다시올리게되었습니다.일이완전꼬이네요..ㅠㅠ확실히상환하겠습니다.확실히입금일지키겠습니다.전에받았던거보시면아시겠지만한번도입금일어긴적없습니다.마지막부탁입니다.한번만저에게도움을주세요..부탁드립니다.ㅠㅠ</t>
  </si>
  <si>
    <t>여러분감사합니다.</t>
  </si>
  <si>
    <t>사금융대출한거갚으려구합니다도와주세요여러분이도와주시면정말감사하겠습니다가족모르게한거라얼른갚아버리고싶네요도와주세요</t>
  </si>
  <si>
    <t>월급은150만적지도많치도않은금액이지만이거랑합산해서대출금액상환하려구요여러분이도와주시면정말잊지않겠습니다.물론여러분의돈도꼭모두상환해드리구요</t>
  </si>
  <si>
    <t>다시한번기회를주세요~~~</t>
  </si>
  <si>
    <t>2달전에~~급하게돈을빌리게되어~~신랑이모르는~~사금융까지,,,대출하게되었습니다,,,일단은대출이되면사금융한곳을(제일이자가높은곳)을정리하고자합니다,,,12월달되면시어른이집을팔게되면,,금융권의부채는다상환될것같습니다,,도와주시면열심히살겠습니다,,</t>
  </si>
  <si>
    <t>상환계획은25일수수료날이라,,,1일자로정하였습니다,,,소득이어느정도되는편이라큰무리가없을듯합니다,,,연체없이잘상환하겠습니다,,</t>
  </si>
  <si>
    <t>팀관리를위한비상금확보.</t>
  </si>
  <si>
    <t>현재보험회사팀장으로재직중입니다.몇번대출신청을했다가자격이안되거나(상환횟수미달)부채비율이높아서탈락했었는데다시한번대출신청해봅니다.신용관리를지속적으로해서등급을끌어올려야하는상황이라(물론단기간에는어렵겠지만)제도권에서대출받기가조금은부담스럽네요.보험회사팀장으로근무하다보니월말에유동자금이조금필요합니다.요즘경기도많이안좋은지라계약을유지는하고싶은데1~2달납입할상황이안되는고객들이많이있어서계약유지를위해서그렇습니다.600만원정도현금을가지고있으면수월하게다음달업적까지여유있게계획할수있으므로조급해지지않을것같네요.</t>
  </si>
  <si>
    <t>현재매월21일이급여일입니다.기본급여는21일에전월실적에비례하여책정되어나오고월말경인센티브가따로책정되어나오고있습니다.2008년에는연봉이6600만원가량수령했구요.2009년에는현재(~5월급여)까지2800만원정도수령했습니다.얼마전까지BMW에리스차량을소유하고있었는데정리한상황이구요.현재거주하고있는오피스텔전세만기가되어동생들과함께전세자금대출을하나은행에서받아서상환하고있습니다.부채상환현황은현재하나은행월625,000원머니옥션월304,000원우리파이낸셜275,000원도합1,204,000원입니다.고정지출비,적금,보험등등의비용을제외하고신규대출을발생시켜도변제해나가는데는문제가없습니다.연체가한번도없었는데5월변제일에워크샵을강원도산속으로3일동안가는바람에상환이이틀인가늦어졌네요.미리OTP카드챙기지못한제실수지만속이좀상하네요.투자자여러분들의많은관심과참여부탁드립니다.</t>
  </si>
  <si>
    <t>급한마음에다시한번머니옥션에도움요청합니다</t>
  </si>
  <si>
    <t>약2주전차량사고로인해부득이하게카드를200만원정도쓰고친구에게100만원정도빌리게됐습니다카드결제일이다가와서이리저리알아보고있지만200만원이라는카드값을한꺼번에낼돈을구하기가쉽지않아서이렇게다시한번머니옥션투자자님들의도움을받고자합니다그럼200만원만신청하지왜300만원신청하냐고하시면....제가원래빚지고는맘편하게못사는성격입니다친구에게빌린100만원정도의돈도같이주고자300만원신청해봅니다많은관심부탁드리겠습니다</t>
  </si>
  <si>
    <t>현재머니옥션에서대출을받아한번의연체없이정상상환하고있습니다제월급과사용내역을알려드리면통장에정확히185만원들어옵니다그외사무실부수입으로한달평균50-60정도들어옵니다그래서한달평균230정도의돈을벌고있습니다사용내역은국민은행대출상환47만원(변동금리)머니옥션대출상환30만원(고정)그외보험및펀드,제생활비용이70만원정도지출됩니다총150만원정도사용하고있으므로통장에입금되는월급을기준으로했을때약30만원정도의여유가생기고부수입포함하면약80만원정도여유가있으므로상환에는큰어려움이없을꺼같습니다</t>
  </si>
  <si>
    <t>아낄려구~~이자</t>
  </si>
  <si>
    <t>지금쓰고있는데가~이자가너무높아서바꿀려구합니다!</t>
  </si>
  <si>
    <t>매월25일이급여일인데~공휴일에는전날입금데구여,급여입금데는데로바로바로상환할게획입ㄴ니다!아무쪼록잘부탁합니다</t>
  </si>
  <si>
    <t>수술비용마련으로투자자님들의도움기다리겠습니다.</t>
  </si>
  <si>
    <t>축농증으로이비인후과를다닌지벌써꽤오래되었습니다.초등학생때부터줄곧다녀오다가일상생활에불편함이크기에대학병원에서검사를받고수술을하기로결정하였습니다.코생김의구조상축농증재발도잦고물리치료나약물복용으로는큰효과를기대하기가어렵다고하여수술날짜를받았습니다.현재유치원선생님으로일하고있기때문에2주정도되는아이들의방학기간에꼭수술을해야합니다.몇일전7월27일로수술예약을마쳤는데비용마련으로고심을하던중웹을통해서머니옥션이란유용한대출회사가있다는것을알게되었습니다.요즘어느가정이든형편이좋지않겠지만저희집도마찬가지네요.이번여름에꼭수술을받아야하는데부모님에게기댈수있는여건이안됩니다.제가사용하고있는카드의한도가그마만큼되는것도아니기에카드론이나대출을생각할수밖에없는상황이에요...이번방학에하지않으면겨울방학때까지다시치료를받을생각을하니아이들을가르치면서저개인의불편함과좋지않은모습에저또한신경이많이쓰여꼭여름방학중에수술하려는계획을가지고있습니다.</t>
  </si>
  <si>
    <t>제급여는126만원에매달국가에서11만원의교육수당이지급되어총137만원을수령하고있습니다.교육자이기에사학연금으로빠져나가는보험료를제외하면제가실수령하는액수는120만원정도되겠네요.현재2건의대출이있으며학자금대출받아남은대출잔액80만원과현대캐피탈에서받은대출500만원가량있습니다.학자금대출은매달이자2만원정도만나가고있으며금액이작기에일시상환으로보너스를타면갚을계획이며현대캐피탈에서받은대출은매달45만원상환해나가고있습니다.그외의다른채무는없습니다.신용카드또한연체없이늘결제일을잘지키고있습니다.머니옥션에서대출이성사되면결제일잘지켜서기간내에성실히상환하겠습니다.제가수술받는데큰어려움없이비용을마련할수있도록투자자님들의도움꼭기다리겠습니다.</t>
  </si>
  <si>
    <t>성실남부하겠습니다.믿고도와주세요</t>
  </si>
  <si>
    <t>러시앤캐쉬(49%)를상환하려고2번이나신청을했으나두번다유찰되었습니다.이번에는금액을반으로줄여기대출상호저축은행160만원과아이비금융140만원을상환하려고합니다.제발저에게힘을주세요신용등릅관리도하고이자를줄여보고싶은마음입니다.</t>
  </si>
  <si>
    <t>지금현재터치스크린개발회사에재직중입니다.한달평균급여가잔업포함하여150정도됩니다.한달고정적으로나가는돈이60만원입니다.거기서생활비하고나머지돈(60정도)로충분히상환할수있습니다.여지껏대출사용하면서연체한번없었습니다.투자자님들이저를믿고많은투자해주시기바랍니다.성실납부하며실망시켜드리지않겠습니다.이번에는꼭낙찰되었으면좋겠습니다.</t>
  </si>
  <si>
    <t>안녕하세요!한태호라고합니다</t>
  </si>
  <si>
    <t>저는(주)브이로또회사에서프리랜서로일을하고있는웹프로그래머입니다.현재부모님을모시고살고있습니다.아버지,어머니두분다편찮으셔서병원생활을많이하셨습니다.하지만병원비는저의수입금으로다충당하였는데요번에아버지께서허리디스크수술을받으셨습니다.당뇨에고혈압까지있으셔서수술은힘들었지만다행이잘되었다고합니다.수술비와입원비가10일입원으로500만원정도가까이나왔습니다.지금제가수중에가지고있는돈은생활비이런걸다합해서200만원정도있습니다.아버지수술비용이모질라서이렇게부탁을드리는겁니다..도와주십시요</t>
  </si>
  <si>
    <t>프리랜서라정해진급여는없습니다하지만월평균200정도는무난히받습니다(다음달회사대표자변경이있습니다.그때정식직원으로등록합니다.)연체안시키고1시간도미루지않고갚겠습니다.아그리고저희회사네이버에브이로또라고검색하시면다나옵니다.금융권연체는한군데도없으며매달생활비100만원+부모님약값15만정도나갑니다.제개인적으로나가는돈은없습니다.부탁좀드리겠습니다(아그리고요신한은행우량고객입니다.나름최선을다하며살아갑니다)</t>
  </si>
  <si>
    <t>안녕하세요.꼭좀부탁드립니다.</t>
  </si>
  <si>
    <t>갑자기자궁쪽에문제가생겨병원비로인해목돈이필요해서이렇게신청을하게되었습니다.병원비에보태고조금남는돈으로제가현금서비스받은게40있는데이거상환할려고합니다.꼭좀부탁드립니다.</t>
  </si>
  <si>
    <t>한달에웹디자인프리로뛰면서적게나오면150정도올리고여최고200까지이고여한달수익입니다.갑자기생각지도않았던병원비로인해목돈이필요해서요..꼭좀부탁드립니다.상환날짜가25일꼭바로바로상환처리하겠습니다.꼭좀부탁드립니다.</t>
  </si>
  <si>
    <t>장례식비용문제때문에올립니다.</t>
  </si>
  <si>
    <t>장인어른이돌아가셨습니다.워낙에없는집이고........20년가까이떨어져계셨던분이지만.......연락이되서소식을접하게되었습니다.처남도가진거없고저희도애기들키우느라가진거하나없어서장례비용이전부급하게빌린돈으로메꿔졌습니다.빨리줘야하는돈이라서이렇게올립니다.</t>
  </si>
  <si>
    <t>대출은많지만사실상저희가값는돈은1250정도되구요.월상환액35만원정도입니다.8월10일부터는월급이올라서180정도받구요.요번달까지수습기간이라실수령액130만원정도입니다.도와주신다고생각하시고한번만도와주세요.꼭꼭잘값겠습니다.</t>
  </si>
  <si>
    <t>확실한신용으로보답해드리겠습니다.</t>
  </si>
  <si>
    <t>안녕하세요.저는올해33살건강한청년입니다.아기사진을전문으로하는베이비스튜디오를10년째하고있습니다.한직장에서출발하여6년전인수를하였고지방이지만인지도있는업체로키워왔습니다.올4월더좋은환경을위해이전을하였습니다.기획행사를목적으로돈이좀급하게되었습니다.4,5,6월벌어둔돈은인테리어비로전부지출을해버리는바람에급전이필요하게되었습니다.</t>
  </si>
  <si>
    <t>경기를크게타지않는직종이지만매년평균적으로6,7,8월이조금힘듭니다.그렇다고해서장사가되지않는건아니고..다른달에비해서수입이작은건사실입니다.3달을제외하곤평균1000~1500정도의매출을올리고있으며비수기인3달의경우500~800정도의매출을기록합니다.사진의경우마진율이상당히높아서수익률은좋은편입니다.단기간으로상환을계획하고있습니다.힘이되어주신다면더욱더열심히해서확실한신용으로보답하겠습니다.감사합니다.</t>
  </si>
  <si>
    <t>금융상환을목적으로대출을신청합니다저는휴대폰매장에서근무를하고있으며한달120만원을받고있습니다남편과합해서한달수입이280정도입니다갑자기자금이필요해서카드현금써비스를받았는데일시납을할려니부담이되네요그래서대출을받아서분할로상환할려고합니다충분히상환가능하니염려하지마십시요...많은관심부탁드립니다</t>
  </si>
  <si>
    <t>상민파파로활동중인투자자입니다...^^제가9년만에결실이된매장을지난7월15일에오픈을하였습니다...매장운영자금으로사용할계획이며,좀더높은마진과고객유치에힘쓰기위해대출신청하게되었구요...소상공인대출건에머니옥션투자자대출자분들께홍보도하기위헤대출신청합니다...현재매장사정상영업에는자신있다쳐도아무래도단골손님이목적이니만큼악세사리하나라도꼼꼼히챙겨드려야제가이길수있는길이라생각해보구요..3년전에제가직원으로있던매장이였습니다...그전에도3년동안있던매장인지라요즘절알고오시는손님들도간혹계십니다통신짬밥만9년인지라소이타짜로불리는상민파파입니다잘지켜봐주세요^^</t>
  </si>
  <si>
    <t>지난7월15일오픈후7월31일까지매출은대략600만원정도입니다...앞으로3개월정도는더고생해야할것같구요지출내역은다음과같습니다가게월세:70만원관리비:10만원전기세:16만원식대:15만원각종부대비용:25만원보혐료:30만원생활비:200만원총368만원입니다여기서+-오차20~30만원대략나올꺼같습니다그리고현재투자자상민파파로활동중이며현재월회수금268000원정도이며,꾸준히재투자할것이며.투자금도매장이자리잡히면열심히할계획입니다</t>
  </si>
  <si>
    <t>분산된현금서비스정리하고싶습니다</t>
  </si>
  <si>
    <t>급하게현금서비스를여러군데에서받다보니결제일도분산되어있고이자부담이크네요통합하여상환하고싶습니다</t>
  </si>
  <si>
    <t>프랜차이즈치킨점을운영하고사업년수는5년이고요매출도꾸준합니다월매출1500만원이상이고순수익은300~400만원사이입니다아직어린나이이고아버지사업실패로두분다신용불량자이신터라제신용관리는늘철저히하려타대출도연체없이꾸준히상환하고있습니다투자자분들이믿고빌려주시는만큼최우선상환할것을약속드립니다</t>
  </si>
  <si>
    <t>사금융환승마지막도전입니다.부탁드려요</t>
  </si>
  <si>
    <t>현재현대스위스저축은행640만원원더풀400만원유아이300만원의대출금이있습니다.이중금리48%인유아이크레디트의대출금을환승하고자대출신청합니다.300만원의원금을갚고20만원은현재독학으로간단한워드엑셀공부중인데..모니터가망가져서모니터를사려고합니다.</t>
  </si>
  <si>
    <t>현재매월10일세후100만원정도의월급과보너스600%로급여가150정도가됩니다.5일현대스위스저축은행387000(39.8)원더풀247000(42%)생활비10만원정도가나가게되구요경매낙찰이된다면183900우너이나가게되는데요.월급을받자마자하루라도늦는일이없도록성실상환하겠습니다.2년안에모든빚을청산하고새로운인생을살고자합니다.투자자분들의소중한투자를부탁드리겠습니다.심사는완료된상태인데낙찰이쉽지않네요.마지막도전입니다.부디저를믿고투자해주십시오..성실히상환하는것으로은혜꼭갚겠습니다.</t>
  </si>
  <si>
    <t>저평가된확실한투자처여기있습니다.</t>
  </si>
  <si>
    <t>정말어렵네요제가정말루상환능력이되는데..저는외국계선박용페인트업체에서근무하고있습니다.조선경기활황으로앞으로10년간은계속발전성장할회사입니다.2007년1월2일부로연봉2450만원(퇴직금포함)으로입사하였고별도보너스및성과급및휴대폰보조금(100%)유류대,식대,월주차료까지복지혜택받고있습니다.저의채무현황은상호저축300,소비자금융권대략1500만원정도이며월대략100만원가량갚고있습니다.처음에무분별한신용조회로시작된저의잘못된신용관리결과입니다.사금융권에서첫대출을받다보니금융권이나2금융권에서대출이자연스레어려워졌고대출액도작다보니여기저기에서...결국신용바닥됐고연봉대비큰금액도아닌데대출도어려워졌습니다.비싼이자환승자격도안되고..제가믿을껀회사뿐이기에열심히일하고있습니다.그결과로2008년1월2일부로대리진급(연봉2800)예정되어있습니다.솔직한심정으로는2000만원정도대출받아한곳으로채무통합하고싶지만지금제자격조건으로는힘들다는걸알기에안타까울뿐입니다.최소500만원이상받아이자비싼곳한두군데정리하고성실한근로자가되고싶습니다.믿고도와주세요절대실망시켜드리지않습니다.이제껏어떤연체나채무불이행(7~8년전대학다닐때집에서낸학자금대출6개월연체있었지만그땐제가받은게아니었고아주오래전에이미해결된사항이라예외로..)한적한번도없습니다저충분한상환능력있다고감히자부합니다.상호간에WinWin할수있는저에게투자해주십시오</t>
  </si>
  <si>
    <t>?????????????????.???????.010-8200-3020</t>
  </si>
  <si>
    <t>저의소중한옷가게를살려주세요</t>
  </si>
  <si>
    <t>저는조그마한옷가게를하고있습니다올해부터자금사정이좀좋지않아경제난에시달리고있습니다전저의소중한옷가게를정말다시살리고싶습니다..이대로포기할수는없습니다..저의삶인옷가게를지킬수있게도와주세요</t>
  </si>
  <si>
    <t>저의삶인옷가게를도와만주신다면하루하루매출의일정부분을꼬박꼬박모아상환하겠습니다..여러분들의정성을모아해주신걸어찌연체하겠습니까..도와주세요..</t>
  </si>
  <si>
    <t>저에게힘을주세요~</t>
  </si>
  <si>
    <t>현재대부업체에서대출을이용하고있습니다.웰컴400러쉬앤캐쉬150이자율이너무쌘4금융대출금상환을위하여조금이라도저렴한이자율로바꾸고싶습니다..여러분이도와주세요</t>
  </si>
  <si>
    <t>지금까지대출금을상환해가면서단하루도연체된이력이없었습니다.게다가우수회원으로되어있다합니다..직장생활을하고있어생활비지출을빼더라도남는자금이충분해대출금상환에는큰지장이없습니다..</t>
  </si>
  <si>
    <t>상품구입:구제청바지(오픈마켓에서상품판매/부업)부업으로오픈마켓상품판매를하려합니다.아는분이상품을취급하고있어구매하여판매하려는데사업자금이부족하네요.현제다니는직장에서매월15일급여(200만원)를수령하고있습니다.일년동안성실히연체업이상환하겠습니다.</t>
  </si>
  <si>
    <t>생각지않던생활자금이필요하게되어서이렇게신청합니다.기존다른어떠한곳도연체가없으므로상환능력은믿으셔도되십니다.매달15일이월급날이라바로입금을할수있으므로꼭!부탁드립니다.</t>
  </si>
  <si>
    <t>다시한번문을두드립니다..</t>
  </si>
  <si>
    <t>몇달전환승론을받아66%의고금리를저금리로전환했습니다...하지만아직도66%의고금리가1군데더남아있습니다...한번만더투자를해주신다면조금이나마저렴한이율로바꾸고싶습니다...현재직장은일반기업에4년넘게다니고있으며연봉은1700만원정도됩니다...절대연체는없을테니이번한번만투자를해주십시요..부탁드립니다...</t>
  </si>
  <si>
    <t>새로시작하는사업자금</t>
  </si>
  <si>
    <t>지금하고있는사업체(음식업)가아닌다른종류(쇼핑몰)의사업을계획중인데자금이모자란관계로도움을청하고자합니다.</t>
  </si>
  <si>
    <t>매월10일날원금상환분할을하길바랍니다</t>
  </si>
  <si>
    <t>수술자금이필요합니다.도와주세요</t>
  </si>
  <si>
    <t>수술자금입니다.간단한수술이지만돈이좀많이부족하네요...급히해야하는데...필요금액은150~200정도입니다.회사근무에영향미치는수술은아니라서일도계속하고소득도계속들어올겁니다.다른사람들에게말할만한일이아니여서요..빌리자니말도못하겠고답답하네요...울고싶은심정입니다.한달200~250정도벌고있구요..다만개인사업장이라현금수령이라서다른곳에서대출받기가힘들군요...제발도와주시기바랍니다.이번에수술안하면저정말안되거든요...이은혜는평생잊지않겠습니다.</t>
  </si>
  <si>
    <t>한달200~250정도벌고있구요.원리금균등상환방식으로빠르면3개월이내아무리늦어도6개월이내에상환을모두마칠예정입니다.</t>
  </si>
  <si>
    <t>펜션리모델링자금(투자자인제가경매신청을해봅니다)</t>
  </si>
  <si>
    <t>안녕하세요저는투자자로활동하고있는"별헤는호수"라고합니다.투자자로만활동중에저도머니옥션에서자금을조달할수있을까하는생각으로이렇게경매신청을해봅니다.2009년4월1일에포천에위치하고있는펜션을취득하여현재까지성업중이며펜션의전반적인리모델링자금중일부분모자라는부분이있어그부분을충당하고자이렇게경매신청을하게되었습니다.</t>
  </si>
  <si>
    <t>현재운영중인펜션의월순수익이약700만원정도발생합니다.거의대부분이현금입금이다보니매일매일돈이들어오는구조입니다.월상환액이50여만원정도되는걸로계산되는데,수입금에서상환하는데큰지장이없을것으로생각됩니다.참고적으로펜션은투잡으로운영중이며,일반법인의정규직으로근무중입니다.월급여는기본급100만원에성과급월300정도입니다.머니옥션투자자의1인으로써성실한상환으로투자자의수익에보탬이되도록노력하겠습니다!!</t>
  </si>
  <si>
    <t>마지막이라는맘으로도전</t>
  </si>
  <si>
    <t>지금이세번째신청입니다마지막이라는심정으로이자를늘리고,대출신청금액을낮췄습니다..경매로집을구입하게되었는데자금이조금모자르네요2금융권에서도대출을되지만지금많이신용이좋아지고있는데굳이신용하락의위험성을감수하고싶지않아이자를높이면서다시신청합니다.아래상환계획을참고하시고투자자님현명한선택을해주십시요추가로경매당첨사건번호알려드립니다투자자님께서참고하시고꼭도와주세요2008타경11585입니다</t>
  </si>
  <si>
    <t>월급여230만원정도한달에3번정도주말알바비40만원정도핸드폰요금10만원정도한달차량유지비20만원정도보헙(생명보험운전자보험손해보험포함)25만원지난달까지저축성적금100만원만기후라지금은40만원정도저축성적금월세30만원개인용돈(의류및기타)30만원정도차량할부금40만원2금융대출금900만원이자및원금은매형사업자금으로대출해준거으로매형이납부월42만원정도한달여유자금30만원에서40만원정도</t>
  </si>
  <si>
    <t>건실한직장인이도움을바랍니다.믿어주세요.</t>
  </si>
  <si>
    <t>안녕하세요.이런곳이있다는것을이제야알았다니후회가됩니다.군대에다녀와서월195만원정도의월급을받는직장에다니게되었습니다.아무런생각없이신용카드를쓰고,이곳저곳에서대출을받다보니감당할수없는지경에이르게되었습니다.대출을갚기위해대출을계속해서받으면서눈덩이처럼불어나버렸습니다.현재대출이있는곳은은행학자금대출-160만원(월9만원상환),현대캐피탈-189만원(월30만원상환),현대스위스은행-140만원(월12만원상환),러시앤캐시-500만원(월20만원상환-최초대출액500만원)기타대부업체45만원:월60만원상환입니다.매월월급을받으면아무것도못하고대출금만갚아야하는상황이되었는데요.정말갚고나서새출발하고싶습니다.도와주시면좋겠어요.먼저사금융권대출부터상환하고싶습니다.지금남아있는사금융대출중이자만내고있는러시앤캐시를제외한450만원가량을갚으려고합니다.이렇게대출이많아서신용등급은낮지만,지금까지연체해본적은한번도없습니다.이률은좀낮을수도있다는생각이들지만,믿어주시면꼭갚겠습니다.부탁드립니다.</t>
  </si>
  <si>
    <t>매월185만원가량의월급을실수령하고있습니다.-제도권:51만원은행(9만원),캐피탈(30만원),상호저축은행(12만원)을상환하고-머니옥션상환월30만원씩차질없이갚도록하겠습니다.약속드립니다.이렇게되면월100만원정도를대출금상환에사용하게되네요.현재도대출금연체를하지않으려고아무런활동없이대출금만갚고있습니다.이곳에서대출을받게되더라도마찬가지일겁니다.앞으로제도권대출의경우은행대출은학자금대출이어서저리이고,캐피탈대출의경우내년2월이만기이며,상호저축은행의경우에도1년이정도면만기가되어서시간이지날수록여유가있어질듯합니다.실수를꼭만회하고싶습니다.여러분도와주세요.</t>
  </si>
  <si>
    <t>대부업에서빌린금액에대한환승</t>
  </si>
  <si>
    <t>아무생각없이대부업체에서받은금액에대한이자율을따져보니상당히많은금액을이자로내고있는것같아서가능하면환승을했으면합니다.</t>
  </si>
  <si>
    <t>고정적으로받는금액은130이며하고있는일의특성상2월에서11월중에는추가적으로월평균50~100정도의부수입이생깁니다.지금은한달에이자로만25만원이나가고있는데이금액이면2년동안다갚을수있는금액인데한달에이자로만나간다는사실이너무아깝고큰돈이라는것을알았습니다.이자로나갈돈을상환하는데사용하면좋을듯해서신청합니다.</t>
  </si>
  <si>
    <t>도와주세요_</t>
  </si>
  <si>
    <t>안녕하세요저는얼마전계약기간만료로인해이직을했습니다전에있던직장과지금직장의급여일차이로곤란한상황입니다.손쉽게쓸수있어모르고사용했던현금서비스와카드론도연체가될상황입니다.정말이번기회에다갚아버리고카드는잘라버리고새출발하고싶어요_새로들어온직장인데일이손에안잡힐정도로고민이됩니다.새출발하게도와주세요</t>
  </si>
  <si>
    <t>지금껏단한번의연체기록없습니다,핸드폰비한번연체한적없어요신용하나는정말장담할수있습니다.정말성실하게상환할수있습니다</t>
  </si>
  <si>
    <t>고금리대환하고자합니다..</t>
  </si>
  <si>
    <t>많은분들의도움으로희망과목표를이루겠습니다.</t>
  </si>
  <si>
    <t>두번째대출입니다.개인과외로이지역유일하게사업자등록증을가지고4년가까이일을하던중첫번째대출때적은것처럼어머니의사업실패와병환으로집안형편이어려워져이곳에서1200만원을대출받아롯데캐피탈650여만원월72만원신한카드론200만원월22만원현금서비스280만원현재전부상환하여현재유일하게대출이머니옥션52만원납부가전부입니다.그러던중현재하는그룹과외가갑자기더활기를띠게되어카드단말기도설치하고책상과교재및자재기구등을구입하는데현금서비스280만원을사용하였습니다.신용등급1등이여서SC제일은행에서상위2등급으로대출신청하여한도3900만원이나왔습니다.그러나8월현재사업업종이고위험군이라서12월이나되어야가능할것같다하여다시머니옥션에도움을신청하고자글을올립니다.대출목적280만원현금서비스상환첫번째대출때적었던남은300만원어머니병원비(작년말3년유예였던걸이번에다갚을예정)그리고나머지는어머니재활용품구매와그룹과외교재(제가직접쓴영문법교재)제작비용으로쓸예정입니다.마지막으로한가지신용등급이좋은데왜여기서대출을하는지궁금해하시는분들이계실것같아몇자적습니다.시중은행중사업자를신용대출해주는곳은제일과시티정도로대부분외국계은행이고그나마대부분담보가있어야하져..제일은행은제주거래은행이라그나마도움을받을수있었는데분기별로대출제한되는사업업종이변동이생기는데8월부터교육서비스업이그분류에포함되어12월이나되어야한다고해서제2금융사업자대출은아시겠지만신용등급이아무리좋아도거의39%라이곳에서도움요청한겁니다.</t>
  </si>
  <si>
    <t>현재금융권이용머니옥션매월25일522625원현금서비스280만원이전부소득상황현재9팀(2명씩)총18명중학생1팀60만원=60만원고등1~2학년4~5팀x70만원=280~350만원고3수험생3팀x80만원=240만원----------------------------------------------------총합=580~650만원과외의특성상약간의변동이있습니다.월평균현재500~600만원정도입니다.또한소득은현금의경우통장으로주로받고카드단말기설치하여매출전표(개인과외라많이이용하지는않지만)를보유하고있습니다.매달지출어머니병원비140만원비급여약값40만원머니옥션52만원집세35만원아파트관리비10만원동생과어머니병원생활비20만원국민연금,건강보험료20만원주택청약통장2개20만원기타과외운용비20만원정도개인생활비(카드등기타)70만원정도=======================================총427만원정도기타과외운용비와개인생활비는최대치를적용했습니다.매일집에서과외가이루어짐으로일주일4~5일은거의집에있습니다.평균소득에서500~600만원-430만원정도=평균70만원이상남습니다.따라서이번대출금을매달갚아나가는데전혀문제가없습니다.또한첫대출때투자해주신80분들께서잘아시겠지만절대연체는없다는걸다시한번말씀드립니다.많은분들의현명한판단과따뜻한도움을부탁드리며늘이곳에서많은분들의도움만받고있는데또이렇게염치없이도움을부탁드립니다.하지만처음에말씀드린것처럼꼭좋은학원을개원하여많은분들의큰도움평생어려운이들을작지만도우며저역시보답하겠습니다.긴글을끝까지읽어주신분들께감사드립니다.</t>
  </si>
  <si>
    <t>상향된전세보증금을보충하기위해사용합니다매월균등상환하며투자자여러분의많은성원을부탁드립니다</t>
  </si>
  <si>
    <t>생활자금용도이며주위사람들에게아쉬운부탁하는것보단여기에서신청하려고합니다</t>
  </si>
  <si>
    <t>매월190-210정도받는핸드폰업계에서종사하고있으며매월10일날월급통장으로들어오고있습니다11월이퇴직금달이라서모두상환할계획으로신청합니다</t>
  </si>
  <si>
    <t>사금융상환하고싶어서...</t>
  </si>
  <si>
    <t>집안일로대출을많이받았으며,돈을쉽게받을수있다고해서아무생각없이사금융도썼습니다.그래서높은이자율은물론이거니와신용면에서도계속하락하고있습니다.보다적은이자로상환하고신용도도높여가고싶습니다.</t>
  </si>
  <si>
    <t>현재9급공무원입니다.월평균200에서250만원정도월급을받고있습니다.지출은은행대출상환60만원사금융상환50만원개인용돈40만원위에상환액인22만원정도는꾸준하게갚아나갈수있습니다.공무원이기때문에퇴직금도확실하기때문에빌릴수만있다면갚는건잘할수있습니다.사금융이800만원정도되기때문에더많은돈을대출받고싶지만금액이크면대출받기가어려울거같아서400만원신청합니다.</t>
  </si>
  <si>
    <t>고금리중도상환.도와주십시요</t>
  </si>
  <si>
    <t>안녕하세요...다시올립니다...원래는200만원신청했는데요..지인으로부터어렵게100만원을빌리게돼서다시올리게?습니다...현재건설업쪽에서일을하구잇습니다..일용직은아니구요..4대보험은안돼구요..급여는월급제이면...매월15일에..통장으로입금됩니다..월급여는150만원~170정도입니다..사채업체에대출을받았으나살인적인고금리로조기상환하려합니다..도움을받아한꺼번에갚으려합니다..현재..400만원남았는데요..요번달안에갚기만하면..300만원에해주겠다해서..도움을받고자이렇게글을올려봅니다..[월별지출내역]보험료:\:100000핸드폰및인터넷비:\:100,000사채원금이자:\:600000기타생활비:\:400000[상환계획]매월평균150만원이상을지급받고있으며매월20-30만원정도는아무무리없이월급날인15일날오후에정확히입금할겄입니다.사채중도상환하구열심히살겟습니다...부디제게희망을주십시요한번믿어주십시요..연체없이갚아나가겠습니다..</t>
  </si>
  <si>
    <t>부탁드리께요..꾸벅</t>
  </si>
  <si>
    <t>금리인하전에받은사금융대출건이있습니다.그래서그놈의100만원덕분에신용등급도하락한거같습니다..작년에연66%로받은대출금을상환코자이렇게글을올립니다상환은원리금균등상환으로최선을다해빠른시일내에상환하겠습니다..사진은등록못해드려..투자자분들께정말죄송합니다</t>
  </si>
  <si>
    <t>결혼자금상환.</t>
  </si>
  <si>
    <t>제가친정이없어시댁에서신부몫까지다해주셨습니다.그것이너무도송구하여몇가지는제가하겠다우겨카드를사용하였는데연체가되었습니다.당시에는직장이있었고,전문직이라안정하다생각하고상환에큰부담을못느꼈었는데결혼직전직장에서약간의트러블이있었고저는직장을나오게되었습니다.그후두달이넘게구직이되지않아연체가발생하였는데..대출을받아상환하고싶습니다.저는병원에서일을하는사람이고,안정적인수입이있습니다.연체없이상환하도록하겠습니다.</t>
  </si>
  <si>
    <t>생활자금경매신청</t>
  </si>
  <si>
    <t>음주운전으로인한벌금발생(150만원)으로인한자금부족으로생활자금필요</t>
  </si>
  <si>
    <t>현재,국내대기업에근무하고있으면근속년수는7년2개월임.월급여수준은약350만원정도이나,신협대출등으로인해실수령액은250정도이며,와이프및친동생이함께생활하면서매달200만원정도추가소득이발생함(금년8월부터).따라서,상환에대한확실성을담보할수있을거라판단됩니다.</t>
  </si>
  <si>
    <t>사업운영자금신청입니다.</t>
  </si>
  <si>
    <t>안녕하세요.2000년개인사업자로창업을하여지금까지이르고있습니다.초기에는IT관련분야일을하였고약3년전에는일본트림의전해환원수기를국내판매하고있습니다.일본트림은동경증시1부에상장된관련업계1위의회사입니다.제가운영하고있는홈페이지는trimkorea.co.kr(또는bodyhappy.co.kr)에서확인해보실수있습니다.차후트림코리아로법인설립예정에있습니다.몇달전인지난11월까지만해도신용등급2등급이었는데,12월달에산와머니에서300만원을빌렸더니바로신용등급이6등급으로떨어졌습니다.약8년간사업을해오면서무엇보다신용이중요하다고생각하기에,약속은반드시지켜나가고있는편입니다.지금까지개인적인돈을많이투자해온상태였고,그동안지출이많았지만,이제는많이줄여놓은상태입니다.매출도꾸준히올라가고있으므로,조만간안정적으로사업을확장해나갈것으로생각됩니다.개인적으로부천에오피스텔을2채보유하고있으며,현재는어머니소유의주택에서생활하고있습니다.감사합니다.</t>
  </si>
  <si>
    <t>열심히일하면서도빈털털이입니다사회가부정적으로생각하더라도꾸꾸이살아가고있는1남1녀의아빠이기도합니다가진거라곤건강한몸하나가제산입니다건설현장에서통신직종에근무히고있는전형배라고합니다지금은모아둔돈이라곤10원하나없는처지입니다병원에대려가고싶어도대려갈수가없는그러한처지에노여있는불상한사람이기도합니다도와주십시요글로써호소합니다건강하니더열씸히일해서꼭갚아나가겠습니다</t>
  </si>
  <si>
    <t>건강한애들아빠입니다도와만주신다면열심히더일해서약속어긴일없이제날짜에꼭갚아나가겠습니다</t>
  </si>
  <si>
    <t>급하게병원비를마련하고싶습니다.</t>
  </si>
  <si>
    <t>현재아버지께서택비일을하시다가크게다치셔서병원비가필요합니다..직년까지피씨방을운영하다가장사가안되어서접고지금은현재케이블방송국에서상담사로재직중입니다..작년에장사하면서안좋아진신용&amp;#46468;문에크레딧뱅크등급이8등급이나와서그래서금융권에서대출받는게어렵습니다..여러분들이도와주시면은혜잊지않겠습니다..</t>
  </si>
  <si>
    <t>현재급여가120만원정도이고다음달부터는150만원이상급여를받습니다..매달식대(10만원)핸드폰요금(5만원)대출금매달(16만원)개인생활비(30만원)외에들어가는비용없습니다..최소여유금액50만원이라서미납발생없을겁니다빌려주시면연체없이열심히값아드리겠습니다믿고빌려주시면실망시키지않겠습니다여유자금더생기는대로미리미리납부하겠습니다12개월이라고적었지만6개월안에값을수있도록노력하겠습니다</t>
  </si>
  <si>
    <t>새로운직장을잡고새출발하려합니다도와주세요</t>
  </si>
  <si>
    <t>올해초친구와자동차용품점을개업목적으로대출을받아용품점을운영하다친구의과도한주식투자로빛에시달려가계를넘기개되었습니다친구는소식도없고빛을고스란히제가떠맞개돼다시회사에들어갈려합니다원룸보증금과임대료목적으로사용하려합니다힘들개잡은직장이어서놓치기정말어렵습니다보증금500꼭좀도와주세요</t>
  </si>
  <si>
    <t>24개월동안최선을다해값을생각입니다형식이아닌진심이며월급여200만원에서나머지적금들고충분히값을수있는능력이있습니다인생신조라면남에개피해주지말자입니다염치없지만도와주세요은핸대출도연체없이꼬박꼬박갚아나가고있습니다</t>
  </si>
  <si>
    <t>축산업에종사하는사람입니다.</t>
  </si>
  <si>
    <t>경기도연천에서양돈업을하는젊은귀농인(34세)입니다.사료회사에8년정도근무를하였고,뜻한바가있어이곳경기도연천의양돈농장을임대하여돼지를사육하고있습니다.머니옥션은지난달9월에알게되어소액이지만투자를하고있습니다.^_^대출목적은지인에게빌린자금500만원상환과농장공사대금490만원의상환용도입니다.위에언급하였다시피,올해4월에8년간근무한사료회사를퇴직하고현재농장을임대하여돼지를사육하고있습니다.규모는2,800두규모이며,보증금1억에월550만원입니다.현재월500두정도출하를하고있고,대략1,200만원~1,500만원정도의매출이발생하고있습니다.아래고정비목록을참고하시기바랍니다.고정비목록임대료:550만원인건비:1인100만원톱밥값:200만원생활비:200만원스키드로더할부:2000만원48개월할부임월50만원기타운영자금(전기세,소모품):100만원나머지는회사에서미리쓴선지급금을상환하고있습니다.내년부터는월600두정도출하가가능할것으로보이며,매출액은1800만원~2000만원정도되며,순수익은50%정도보시면됩니다.(현재2,200두정도사육하고있고,이돼지가내년에출하를하기때문에정확한매출계산이됩니다.)다만현재는기존공사비용과돼지입식에서부터출하까지4개월정도수입이없어그때회사에서미리당겨쓴자금을함께정산받고있어서생활이좀빠듯합니다.농장을처음시작을하려면막대한자금이필요합니다.저는대략보증금1억포함해서1억5천정도들어간것같습니다.이후3차례에걸쳐축사공사와개보수를하였고,지난주에끝난공사대금490만원이남아있는상태입니다.그리고보증금1억을만들때지인에게빌린500만원도상환기일에임박하여상환을하고자합니다.지인에게빌린500만원만상환을하면금융권채무만남게됩니다.</t>
  </si>
  <si>
    <t>고정비목록임대료:550만원인건비:1인100만원톱밥값:200만원생활비:200만원스키드로더할부:2000만원48개월할부임월50만원기타운영자금(전기세,소모품):100만원채무목록제일은행마이너스통장:2,500만원신한캐피탈:800만원대출현재650만원정도남음전세자금대출(정부저리자금4.5%):3,000만원우리은행청약저축담보대출:270만원현금서비스:50만원입니다.월금융비용마이너스통장:월10만원~20만원신한캐피탈:40만원(원리금균등)전세자금대출:13만원(이자)스키드로더할부금:50만원이외보험담보대출이있으나,불입액내에서담보대출입니다.월1800만원매출에고정비용과금융비용을합쳐도1200만원정도입니다.상환여력은충분할것으로판단됩니다.다만현재상황이조금급박하여이렇게머니옥션에문을드립니다.내년만되면자금이원활하게돌아갈것으로보입니다.*현재농장을매입하는과정에있습니다.7억5천에매입할것이며,농협대출을안고,보증금과제전세보증금담보대출로5천만원을추가대출하여농장을매입할예정이며,현재정확한측량작업을하고있습니다.그래서전세보증금대출을건드릴수는없습니다.그리고사업자등록을하지않았습니다.(대부분의위탁사육농장은사업자등록을하지않습니다.)다만축산업등록을하였으니,임대계약서와축산업등록증첨부하겠습니다.한페이지에모든것을설명하려니너무두서가없네요.질문주시면성실하게답변하여드리겠습니다.</t>
  </si>
  <si>
    <t>한번더성실상환의약속을드립니다.</t>
  </si>
  <si>
    <t>안녕하세요.다시한번고마운투자자님들께도움을드려봅니다.처음대출을받을때성실상환을약속드렸듯,이번추가대출또한그약속만을드립니다.장인어른의틀니를해드리고자신청합니다.제겐너무나고마운집사람을있게해주신장인어른...15년전해넣으신틀니가이제못버틸정도로악화가되셔서사위이자큰아들인제가꼭해드리고싶습니다.잇몸이많이내려않으신상황이어서더기다리면틀니를걸수조차없게되있을정도라하니하루라도빨리해드리고싶습니다.다시한번부탁드립니다.효도할수있는기쁨을한번더주십시오.</t>
  </si>
  <si>
    <t>지난5월에회사를옮겼습니다.기본250만원을급여로받게되었고,부실적조로몇십만원을더받고있습니다.기존다니던회사가급여도제날짜에안주고하여,200만원가량을못받고나왔으며,전화하면매일언제준다는말만하고,그날짜엔연락을피하고,노동청에신고하라고나몰라라식으로나옵니다.하지만지금회사로옮기며수입이더늘어오히려생활하는데에는더여유가생겼고,장인어른집사람까지일을하고있기에상환하는데에큰어려움은없습니다.신용등급은한단계떨어져있습니다.집사람이병원에있으면서관리를해오던것들을제가일을하면서하려다보니저때체크를못해서몇일연체를한적이있습니다.하지만그것을교훈삼아집사람의소중함을더알게되었고,아차실수가큰일난다는것을알게되었습니다.^^다시한번믿음과행복함을도움으로주신다면,지금껏처럼변함없이감사함을잊지않고성실상환으로보답하는대출자가되겠습니다.</t>
  </si>
  <si>
    <t>이사하게도와주세요!!^^</t>
  </si>
  <si>
    <t>지금살고있는동네에서이사하려고합니다.주택에서살고있는데며칠전에저희집에도둑이들었습니다ㅠㅠ너무무섭고요즘범죄들이많이일어나는세상이라서..오랫동안살던집을정리하고다른곳으로가려고합니다..집도알아본상태인데이사비용이조금부족한부분이있어서이렇게도움을요청합니다..꼭많은도움부탁드리겠습니다^^;;</t>
  </si>
  <si>
    <t>저의상환계획은월수입에휴대폰비용및교통비,식대이외엔따로나가는비용이없습니다.주위친구들신용카드때문에고생하는걸많이봐서신용카드도쓰지않고있습니다.직장인신용대출로은행에알아볼려고하다가우연히알게되어이곳에서도움을받고십습니다.지금현재는대출및연체도없이깨끗한신용도를유지하고있습니다.내년1월에는퇴직금정산이있어서6개월이내에빠른상환도가능합니다.꼭!많이도와주십시오.</t>
  </si>
  <si>
    <t>사업확장에따른필요경비충당</t>
  </si>
  <si>
    <t>부산에서대리운전사업을4년째하고있습니다.좀더많은고객을확보하기위해고객관리전용프로그램도입을위해필요경비를대출받고자합니다.</t>
  </si>
  <si>
    <t>현재1일접수완료되는콜이60~80콜정도됩니다.수입으로환산하면1일15만~20만정도입니다.월450~550만정도이며지출금은여직원급여100만사무실전화30만임대료20만문자발송비용40만광고료(114우선안내)50만기타경비20만공제하면200만~300만정도의수입이됨으로충분히상환을할수있습니다.</t>
  </si>
  <si>
    <t>꼭좀부탁합니다.</t>
  </si>
  <si>
    <t>다시한번금액줄여신청합니다.현제ing생명에서6개월차근무하고있습니다.영업을하다보니의외로활동비가많이들어가네요.영업이자리잡을동안필요한금액입니다.보험영업하면서보험은믿음이중요한데300을지인들한테빌리기도그레서여기에문의드립니다.신용은작년에사업을정리하면서어려움이많아제3금융권을사용과무분별한조회로해서신용이좋치않습니다.현제모두상환했구요,현제우리은행마이너스통장만있습니다.제가새로운제기의발판이될수잇도록꼭좀부탁드립니다.현제평균월270정도이니상환하는데는큰무리없을겁니다.물론앞으로월수입500이상목표로일하고있습니다.많은관심부탁드립니다.</t>
  </si>
  <si>
    <t>금융상환예정입니다..연체없이입금가능합니다..</t>
  </si>
  <si>
    <t>개인사업을하다보니급한자금이필요한경우가발생하게됩니다.거래처들의정산이늦어지는바람에급하게현대캐피탈과우리파이넨셜에서대출을받게되었는데급하게쓸땐어쩔수없었지만7개월째상환을하다보니이자가너무높다는생각이들었습니다.우연히알게된머니옥션에서환승대출을하고싶습니다.교육과관련된사업을하고있으며신용등급을보시면아시겠지만약속하나는꼭지키는것이저의신조입니다.좋은기회가되어믿고많이도와주셨으면합니다.</t>
  </si>
  <si>
    <t>현대캐피탈1000만원우리파이낸셜800만원현재사업을한지5년이넘으며안정된사업을하고있습니다.작년에거래처의사고로회사의적자가발생되었으나올초구조조정및비용감축을통해다시안정을찾아가고있습니다.올해예상매출은2억정도로예상하고다시흑자구조가될것을예상하고있습니다.자금융통에맞춰서도움주신분들께절대로걱정되지않게잘상환할테니많은도움부탁드리겠습니다.</t>
  </si>
  <si>
    <t>재대출입니다한번더믿음을드릴께요도움주세요</t>
  </si>
  <si>
    <t>안녕하세요지난4월투자자님들의도움으로대출이낙찰되어필요했던자금소중히사용했습니다다시한번감사드리고요이번에부득이하게다시신청을하게되었습니다대출목적은아버지의병원비입니다며칠전김장하신다하셔서도와드리러부모님계신곳에내려갔다가식사중배가너무아파서근처병원에갔더니맹장이라하여수술이불가피하다해서서울로긴급히올라와지금입원치료중에있습니다며칠동안입원하면서간호하던형과이런저런얘기를하게됐는데아버지께서이가많이상하셔서치료를꼭받아야하는데견적이600만원이나왔다합니다...음식을잘씹지도못하는상황이라치료를해야하는데현재수중의돈이융통이되지않고자신의몸치료는아까워하셔서미루고계신상황이라합니다지금내려가계신곳에까페도있고방가로도몇개지어놔서전에는세를주었었는데지금은어머니와아버지가건강도챙기실겸서울생활싫다하셔서내려가지내셔서세를모두뺐습니다..현재건물세받던것도공실상태라수입이없으신데...그말을듣고나니맘이매우상했는데오늘입원비가어느정도나올까하고물어보러원무과에갔더니일부분아버지께서납부를하셨다합니다...둘째아들로모하나해드리지못하고사업한답시고몇번씩돈을가져다쓰고갚아드리지못했는데오늘은너무맘이상해서꼭이치료를해드리고싶어서다시한번대출신청드립니다현재첫번째대출금정상상환중인데추석연휴에연체가하나있었습니다...전화기도분실하여입금문자통보를전달못받고연휴에걸려서새로시작한일때문에도정신이없던터라주말을낀며칠연체를하였습니다...다른건몰라도머니옥션만큼은개인간의거래라실망드린것같아따로죄송한마음투자자님들께글로써라도남겨드렸구요그후는미리미리입금시켜놓고있습니다</t>
  </si>
  <si>
    <t>현재직장에서급여170만원수령하고있습니다스크린골프샵점장직투자해주셨던투자자님들은아시겠지만중국에서의류매장을부업으로운영했는데지금동업하는친구의사정으로현재저는손을뗀상태태입니다입니다.해서들어가는돈도없고받는돈도없습니다...투자했던투자금2천만원만회수하려하는상황이고친구어머니께도제투자금에대해상환요청한상태입니다현재는동대문에서남성의류도매업을도와주는데이것은친구가하다가이번8월에재오픈했는데이친구에게제가돈을빌려주었는데이친구도사정이안좋아상환을못하고있는상황에제가이일을할줄알기에낮에제가시간이비어서낮에생산일을도와주고밤에는친구가판매를하여가게를키워놓고수익금이생기면제돈을먼저상환하기로하여현재일을도와주고있습니다.위에말씀드린것이제가하는일이고세금떼고고정적수입약158만원입니다지출내역은머니옥션약20만원/기대출28만원/보험비5만원/핸드폰,티비등통신비약20만원/으로약75만원정도입니다...현재주거는도매업일때문에친구와같이살고있구요집세는모두친구가부담합니다...낮에일볼때는식비와교통비등은시제에서쓰고있구요오후에골프장에서는매일식비1만원과교통비가지급됩니다.해서따로제가사용하는돈은거의없다고봅니다고정적으로나가는돈75만원에담뱃값과가끔의소주한잔비용이제지출내역이고요여기에새로대출받게되면약30만원정도의상환금...연체없이믿음에보답할수있겠다싶어서고심끝에다시한번신청합니다받을돈이많다해도받지못한상황에서는제돈이아니기에혀재제가목돈이없는데이번만큼은아버지께모하나해드리고싶어서신청하니도움좀꼭부탁드릴게요감사합니다</t>
  </si>
  <si>
    <t>안녕하세요...150만원대출신청합니다...투자자님들부탁좀드리겠습니다...현재방송국에서일하구있구요..일산탄현SBS드라마제작센터에서연출팀에있습니다..사랑하기좋은날미워도좋아등등했습니다..일한지작년5월부터했으니거의1년다되어가는군요...월급은매월1일기업통장으로120~130만원들어오고있습니다..24개월안에충분히상환가능하구요...대출받는용도는방송국까지차비와식비가만만치않습니다..생활자금으로좀쓰려고하고요..또병원비로좀쓰려고합니다...제가아픈게아니라어머니가요즘병원에다니셔서병원비에아들로써조금이나마보탬이되고자합니다..가능한빨리대출받고싶습니다...투자자님들께부탁드립니다..</t>
  </si>
  <si>
    <t>기사회생.....</t>
  </si>
  <si>
    <t>현상황생명보험설계사6개월활동중월급여300만원본인명의의아파트8000만원구입(1년4개월거주)....과거급여소득자라서아파트구입대출완료우리4800홍익160080%대출월대출이자및원금40만원취득세미비로가압류95만원사금융3곳1000만원(리드400러쉬400산와200)대출이자및원금성실히상환중상환능력사금융1곳정리산와200만원취득세납부100만원...가압류푼후아파트매매예정생활비100만원상환계획아파트매매후잔금으로상환예정사금융으로인해신용등급하락신용대출이불가해서아파트담보대출로상환하려고함가압류풀어야매매든전세를놓을수있어단기자금으로400만원필요함본인전화번호010-4122-4775</t>
  </si>
  <si>
    <t>어머니칠순잔치에쓸돈입니다..형편이갑작스레안좋아져서여기에글을올리네요!</t>
  </si>
  <si>
    <t>2개월원리금상환후1월퇴직금정산시일시상화하겠습니다.</t>
  </si>
  <si>
    <t>맞벌이부부였다가집사람의임신으로대출신청합니다.</t>
  </si>
  <si>
    <t>맞벌이를하다가집사람의임신으로회사를그만두게됐어요...계획보다일찍일을그만두게되서출산자금및생활자금용도로대출을신청하려합니다.</t>
  </si>
  <si>
    <t>제월급이한달에190만원정도되고요..집사람의재택근무로40-50만원정도수입을가지고있습니다.집사람의월급으로12월부터3월까지변재할계획이구요..그후저의기대출로나가는45만원이3월에끝나는데요..그때부터는제월급으로상환할계획입니다..</t>
  </si>
  <si>
    <t>제발좀도와주세요제글한번만읽어주십시오</t>
  </si>
  <si>
    <t>안녕하십니까이제사회초년생인21살입니다저는부모님이별거중이십니다엄마와저는따로살구있구요제가동생한명을돌보고있습니다어머니께서동생한명을돌보고계시구요제여동생은제명의로된핸드폰을쓰고있었습니다불법으로제주민등록번호와자택주소와주민등록증으로대출을받았더군요그러더니저에게저번주에말을하더군요그래서저는급히전화를걸었습니다무슨일이냐구요그랫더니소액대출을받았다고하면서120만원과이자와중도상환수수료와내야된다고하더군요이게무슨일입니까?그동안이자를내지않앗다고하면서전액상환하라고하더군요전너무앞이캄캄했습니다월금은다음달20일쯤나오는데..이제일시작한지3개월도안?는데그리고서는내일모래까지돈을전액상환하라는겁니다아님채무불이행으로등록해버리겠다고부모님께도말씀을드려?지만니가알아서하라는식이시고지금학자금도안대주신다해서휴학을하고일을하고있었는데갚아야겟다는생각을해서이글을올리게되었습니다제발도와주십시요돈은꼬박꼬박갚아나갈수있습니다내일모래까지입니다기한은돈을갚아야하는날자가도와주세요투자자여러분전지금롯데에서상담원으로일을하고있구요120만원정도한달에꼬박꼬박받고있습니다사회초년생인제가신용불량인딱지를달고사회를시작할수없게도와주십시오여러분의작은도움이저에게는버틸수있는힘이될수있습니다도와주세요정말성실하게갚아나가겟습니다월급을받으면조기상환도가능합니다도와주십시오믿어주세요정말꼭갚겠습니다연체없이저에게투자하시는분들걱정없게연체없이상환약속드립니다월20만원식상환할수있습니다약속드립니다</t>
  </si>
  <si>
    <t>오메..돠주세요ㅠ</t>
  </si>
  <si>
    <t>공무원입니다.대출하여주실분</t>
  </si>
  <si>
    <t>긴급자금으로사용코자합니다.부탁드립니다.</t>
  </si>
  <si>
    <t>저는현재교직에몸담은지40년입니다.정년을채2년도남겨놓지않은상태입니다.현재연봉이6900만원이조금넘습니다.퇴직금은6억정도입니다.따라서상환계획은월급여에서1년에걸쳐충분히갚을수있습니다.다만,대출사실을집안에알리고싶지않다는소박한이유에서이렇게본사이트를이용하게된것이니,널리양해를구합니다.상환계획은월급여에서매월일정분을지급하게될것입니다.감사합니다.</t>
  </si>
  <si>
    <t>금융상환을하려합니다..은혜는잊지않고깊이간직하겠습니다.</t>
  </si>
  <si>
    <t>결혼후가정적인부분에서일반적인사금융대출이많았습니다.몇번의안좋은일이나고나서쉽게쓸수있는사금융대출을쓰게되었습니다.물론매월정기적인월수입이있었지만개인적인사정으로사금융대출을매월꼬박꼬박연체전혀없이갚아나가고있지만,하루라도빨리갚는것이지금의심정입니다.물론사금융대출을받은것은저의과오였고,이곳에대출신청한것도저의의지이지만저를믿고대출해주실예비투자자님께비록소액이라하더라도,감사하는마음으로저의모든것을드리겠습니다.제신용과제마음을모두드리겠습니다.매월매월의이자와원금의납입은단하루의거짓도없이성실히갚아드리도록하겠습니다.이대출금이완전히끝나고,또다른어려운분이계시면저또한제상황에맞추어도와드리도록하겠습니다.긴글읽어주셔서감사드리구요.다시한번제게힘을주실수있는분을학수고대하면서기다리겠습니다.</t>
  </si>
  <si>
    <t>가게운영자금및투자자금이필요합니다.</t>
  </si>
  <si>
    <t>대출목적:우선간략하게나마제소개를하고자합니다.상고를졸업하고은행(농협)에취직해서9년정도근무를했지만직장동료선배등의보증을잘못서고해서그만두고나서그간이런저런일로고생이란고생마니해본사람이고여.전직장근무햇던끼라고할까여...제가내야할것은반드시내는신용생활하게몸에마니배어있습니다.2006년9월어렵사리식구들자금모아서식당을개업하고3개월동안은바닥을면치못하던매출을작년1년동안열심히노력해서월식거래처24곳정도와단골거래처까지확보해놓앗습니다.늘어난주방자재들과오토바이4대,배달통30여개,주방용점포(배달전문)에서시작해서옆가게(홀로사용중)까지얻어서가게확장까지이르기까지무척고생햇었져.외상거래가늘어나고현금매상이줄어든관계로월중에는자금회전이덜되어서그렇고현재기존거래처와청주대학교와우암교회,우암초교등가게인근에가능성이잇는곳을대상으로영업해서시작하려고하는도시락,김밥(예약)매출사업광고및자재준비등을이유로대출자금이필요합니다.현재대출은신한카드카드론130만원과현금서비스80만원,새마을금고공제약관대출78만원이렇게있습니다.연체한적은한번도없으며신용카드인신한카드도2007년1월발급받아서초기한도100만원에서시작하여연체한번없이사용하여현재400만원까지상승햇습니다.&lt;상환능력&gt;우선가게현황에대해서설명드리면가게매출이계절이나월마다약간의차이는잇지만현재매출기준으로1일평균평일50~60만원/주말및공휴일20~25만원선/월평균매출은12백만원에서15백만원사이입니다.최근3월달이후로월식거래처가약간더늘어서월식거래처거래금액은지난3월기준450만원입니다.직원?5명?급여와?기본?운영자금등을?제외하고?현재?월평균?250만원에서?300만원정도?수익이있고여부수입으로?4년전부터?하고?있는?신문배달?수입은?월?50여만원정도됩니다.(통장으로수령)월식거래처별카드수입금액및통장입금분은통장으로다찍혀서수입금액확인도가능합니다.&lt;상환계획&gt;?개인적으로?버는?수입으로직원들급여및각종세금등을제외하고카드대금?및?기타?비용?제외하고?충분히?입금?가능합니다.작년?우암초공사현장?식대?미수금?200만원(차후회수가능)?및?월식거래처?22곳(일계산,주계산,15일계산포함)이?있는?관계로?항상?고정매출이있어서그렇구앞으로도시락,김밥예약사업과개인학생직장인선불월식-가게가청주대학교중문원룸촌에인접해잇어서발전가능성많습니다..멋지게사업에성공해서재기하고싶습니다.도와주십시오.</t>
  </si>
  <si>
    <t>사금융대환목적으로신청합니다많은도움부탁드립니다.</t>
  </si>
  <si>
    <t>현재대출건을자산관리공사자금으로대환할수있다는데09년도는대상이아니라고하네요.현재고금리사금융3건만해결하면모두저금리로갈아탈수있습니다.횐님들좀도와주세요.이렇게만된다면현재원리금상환이자부담이굉장히많이줄어들어요.꼭부탁드립니다.</t>
  </si>
  <si>
    <t>09년도사금융머니옥션에서모두대환상환합니다.이전대출건(캐피탈)은자산관리공사정책자금으로대환합니다.머니옥션대출건은매월1일상환예정이며,횐님들이걱정사항(연체/채무불이행)반드시없도록하겠습니다.현재자영업으로월350정도소득이있으며이번달부터화물자동차운송부업시작하려고합니다.열심히살아가려고노력하고있습니다.</t>
  </si>
  <si>
    <t>사업확장에따른추가자금필요합니다.</t>
  </si>
  <si>
    <t>5년간타인의명의로사업을하다가지난달에제명의로사업장을확장해서오픈했습니다.첫달매출이2400만원이었습니다.건물보증금등굵직한곳에자금이많이들어가다보니광고비와주변에서급하게차입한부분등정리할용도가있습니다.</t>
  </si>
  <si>
    <t>지난달확장이전하고첫달매출이2400만원올랐습니다.매월3000만원선의매출과1000만원선의순이익을기대하고있습니다.별도로개인수입도있습니다.성실히상환하겠습니다.</t>
  </si>
  <si>
    <t>아버님뇌종양수술비목적입니다...지인추천으로이곳을알게되었습니다...</t>
  </si>
  <si>
    <t>월19만원은무리없이상환가능합니다...</t>
  </si>
  <si>
    <t>돈이급하게필요해서이렇게글남겨봅니다..</t>
  </si>
  <si>
    <t>저희집이그렇게잘사는건아니였지만제가군대에다녀오는동안어머니께서사업을한두번정도,,삐끄덕하시는바람에집안이많이기울었고제가나와서직장이있는것도아니거어쩔수없이사금융쪽을쓰게되면서상황이이렇게되었습니다하지만이제직장에들어가서올해부터많지는않지만연봉2000만이되었구요열심히살려구노력하고있습니다우선월급180정도에서나가는돈이거의100만정도됩니다...사금융아시다시피원금은안나가고이자만나가는데...솔직히부담되고요...더마낳이대출을받아서환승을하면좋겠지만쉽지않겠죠ㅠㅠ지금제가대출받으려는이유는이번에집을월세를주고나가시려고하시는데담보대출이밀리신게있나봅니다...월세받아서대출이자를내시려고하는겁니다..그거를해결해야하는데저도갚아나가고는있지만갑자기목돈마련은힘들어서요..투자자님들이조금만도와주시면아무탈없이연체없이잘갚아나가겠습니다좀도와주세요숨통이좀트이게도와주세요...(어머니는현재건강상문제로일을못하십니다..)</t>
  </si>
  <si>
    <t>희망이라는이름의손길을기다립니다...</t>
  </si>
  <si>
    <t>안녕하십니까?머니옥션투자자여러분.저는지난2000년주식광풍이불때,다른사람들이주식에서고수익이보장된다는말을듣고신용카드로빚을내(카드꽝)많은돈을빚지게되었고지금도신용등급이그리좋은편은아닙니다.그러나,예전신용불량에비하면정말많이개선되고있으며,이제는예전에카드빚을갚기위해사금융이용한것만갚으면마음걱정없이살아가는이시대의30대중년남성입니다.현재도매월큰무리없이사금융빚을갚고있지만,사금융이라는게이자가더많다보니갚아도갚아도이자는줄지않고,힘만빠지는구조라이렇게여러분들의도움을얻어사금융을상환하고자도움을요청드립니다.현재결신한기업에다니고있으며,예전신용불량기록만아니라면사금융을이용할일이없었을텐데많이아쉽습니다.저는아직이사회따뜻한온정이남아있으며,대한민국이기획의땅임을믿고살아가고있습니다.여러분들이아래내용보시고저에게믿음이간다면,소액이라도투자를해주신다면그믿음에결코어긋남이없도록생활하겠습니다.도움을부탁드립니다....절대실망시키지않을자신이있습니다.간단하게제소개와향후채무변제계획을여러분들에게알려드려판단하시는데도움을드리고자합니다.1.현소득:연봉4,000만원(월세후실수령액280만원,명절상여,고정인센티브별도)2.현직장:삼성그룹계열사3.현업무:인사팀대리(09년과장승진예정)4.연령:34세5.성별:남(미혼)6.현거주지:경기도성남시분당7.주택소유:다세대주택(전세)8.총직장경력:7년1개월(현직장1년6개월)9.부채상환완료예정일:2008.12.3010.현재매월지출내역(월):실수령액280만원-주택전세대출대출금:1,700,000만원(2009.3월완료예정)-대우캐피탈:24만원(2009.11월완료예정)-스타상호저축은행:17만원(2009.11월완료예정)-고려상호저축은행:18만원(2010.1)-산와머니대출금:18만원(2010.7월완료예정)-통신비:6~7만원-용돈(교통비포함-자가차량):25~30만원저의이력은상기와같습니다.직장인임에도용돈(교통비포함)은줄이려노력하고있으며월씀씀이는크지않은편이라생각됩니다.※제신용조회정보를보시면아시겠지만,최근조회건수가다소많습니다.사금융부채를어떻게든줄이려고"한국이지론"을통해환승론을알아봤는데,결과적으로는그게최근신용등급을떨어뜨리는요인이되었습니다.(한국이지론환승론도가능하나,신용대출정보기록이남으면신용등급이더떨어질것같아그냥취소를했습니다.)사금융말고고려저축은행이나기타저축은행대출이다소있는데,그건들은회사에서보너스가나오는대로빨리상환할계획입니다.대출이많아지니이자가많고이자때문에결국은다시대출을받게되는악순환이반복되는것같습니다.저축은행보다다소낮은이자율로대출신청합니다.여러분의많은관심과투자를부탁드립니다.</t>
  </si>
  <si>
    <t>신용불량직전입니다ㅜ도와주세요ㅜ</t>
  </si>
  <si>
    <t>현재간호조무사로일하고있는미혼여성입니다.이일을시작한지는1년이조금넘었고현재는고향을떠나서울에서생활한지는3개월쯤되었습니다.서울에오기전,남들의호화롭고여유있는생활이너무부러워신용카드를만들어6개우러정도의방탕한생활을했었습니다.뒤늦게8명이나되는부모형제들의다그침으로빨리접을수는있었으나빚이라는흔적이저를더욱초라하게만들었습니다.지금은안정적인직장을찾아서서히나아지려하고있는데청산할빚이남아신용불량이되기까지이르렀습니다.부디부탁드립니다.카드빚30여만원,휴대폰약70여만원..빚얻어빚청산한다면어이없어하실진모르겠지만,당장들어갈돈이저에겐너무큰산처럼느껴질뿐입니다.부탁드립니다.도와주세요.</t>
  </si>
  <si>
    <t>월115만원의일정소득과연보너스120여만원.빚을제외한일정지출액이50만원이되지않습니다.대출금상환에는문제가없습니다.</t>
  </si>
  <si>
    <t>사업장이전비용및환승</t>
  </si>
  <si>
    <t>사업장이만기가돌아와서좀더큰장소로옮길려고하니자금여유가모자랍니다.저는물건을직접수입하여물건을팔고있어서경쟁력이좋은편입니다더욱더열심히하여꼭성공하겠습니다.판매대금이있어서매월상환할수있는여유는충분합니다,믿고도와주십시오</t>
  </si>
  <si>
    <t>사금융상환하고다시시작하려고합니다.</t>
  </si>
  <si>
    <t>급한마음에사금융으로대출을받아현재쓰고있는데처음에이자가낮아서이용을했는데이자가너무높아서변제하고이제는저축도하면서성실하게살려고합니다.나이도이제29살이되니정리할껀하고내후년결혼예정이라사금융대출을정리하고싶은마음이큽니다.카드나타대출이없기때문에열심히성실히갚으려합니다.</t>
  </si>
  <si>
    <t>제가이직을한지얼마되지않아서다음달부터130받는데월세25,보험및생활비로55을쓰고나머지는상환과저축을하려고합니다.</t>
  </si>
  <si>
    <t>다시한번투자자님들께응원부탁드립니다~</t>
  </si>
  <si>
    <t>안녕하세요.29살의젊은청년입니다.저는20살처음사회생활을시작으로남들보다는일찍사회생활을한편입니다.처음음반회사를시작으로일간스포츠를거쳐스포츠,연예전문언론매체를통해지금은게임관련언론매체에서근무중입니다.그리고정말남들보다열심히일을해나가고있습니다.하지만어린나이에너무나큰욕심과열정이꽤많은부채를저에게주었습니다.특수한실무분야에서얻게된경험을가지고새로운저만의도전을하기위해무리하게사업을진행해보려다가실패를보게되었었습니다.믈론그도전을지금도후회를하지는않습니다.단지저의경험이부족했기때문이라고생각하고있으니까요.그리고저의무지함으로부채를막기위해1금융권을통하지않고대부업과캐피탈자금을운용하여현재고금리의대출자금을사용하게되었습니다.그리고지금저는저를신임하고신뢰하는옛선배들의회사에서또다시새로운도전을하고있습니다.현재는180만원정도의급여를받고있지만올해말까지급여수준을250만~300만까지올릴예정입니다.믈론저의노력이필요하겠지요.회사에서진행하는새로운수익모델의기획자이자팀장으로서5명의팀원을이끌어제가정한목표에도달하기까지가그리먼길이아니기때문에급여의인상은쉽다고봅니다.하지만저에게주어져있는부채로인해업무에집중하기가간혹부담스럽습니다.저의여가나유흥활동을위해사용한돈이아니었기에아깝다는생각이안들지만고금리인점과매달많은이자를납입하여야하는부담이무겁습니다.그래서일단머니옥션으로옮겨서부담을줄여볼까합니다.저희목표는올해저의부채중기록이남는건을모두갚는것이거든요.위에긴이야기는투자자분들께는별관심없으실이야기지만간단히라도저의이야기를들려드려보고저의신용도나사회생활을하는데있어서의신뢰를조금이나마보여드리고싶어서적어보았습니다.현재저는프라임파이낸셜700만원(금리27%)시티파이낸션700만원(%)대우캐피탈1000만원(39%)엘지카드150만원우리카드150만원이렇게부채가있습니다.믈론카드는월사용된금액이며부채는아닙니다.그리고각업체별대출금은처음받을때의비용입니다.대출자금과카드사용비용은개인사업을진행할때발생되었던외부업체의외사비용을처리하는데사용하였습니다.그리고자금상환을몇일의연체는있었지만매달꾸준히지켜나가고있던중이곳을알게되었고회사에서새로운위치를가지게되고서저의신용관리도한함께시작해보고자이곳을방문하였습니다.(미리이곳을알았으면하는후회가크네요^^)저의계획은연체기록발생위험이있는카드자금총300만원을일시상환하고카드를없앨생각입니다.그리고시티파이낸셜의대출금중현재남아있는600만원을중도상환할계획입니다.현재월상환금액은프라임파이낸셜:27만원시티파이낸셜:34만원대우캐피탈:44만원총납입금은약105만원입니다.입니다.이것을프라임파이낸셜:27만원대우캐피탈:44만원머니옥션:47만원총납입근은약118만원입니다.제가받는급여183만원중116만원을월납입하면67만원이남게됩니다.이것으로생활을하게되면큰무리는없을거라생각됩니다.그리고수시로프리랜서활동을통해비용이발생되게되며현재진행되는업무로통해불규칙한수익외에고정수익이발생시타대출건도머니옥션을통해대환할계획입니다.투자자여러분들에게매달상환해드려야하는약속은제가지금까지깨끗하게살아오고모든부채를청산하고신용도도한다시올리기위한의지를보여드리는것이가장좋을거같습니다.^^;저를믿고남들보다적은금리이지만투자해주시면성실한상환약속드리겠습니다.저희게희망을주세요.^^;PS.추가적으로3년전(주)오에스이엔이라는온라인언론매체를시작하며1000만원을투자하였습니다.지금은다른회사에다니고있지만얼마전전회사에서곧인수가될거같다며인수시제가투자했던비용을회수해주겠다고연락을받았습니다.그러면대우캐피탈을중도상환할계획입니다.여신거래기록을지우기위해서요.^^많은도움부탁드립니다.</t>
  </si>
  <si>
    <t>단계적으로상환하려고합니다.</t>
  </si>
  <si>
    <t>통합적으로관리하고자하는데그러다찾게된곳이머니옥션입니다.현재대출도연체없이잘상환하고있구요.여러곳으로분산되어있는채무를통합해서더욱효율적으로관리하고싶습니다.꼭부채가많다고상환능력이떨어지는건아니라고생각합니다.현재괜찮은직장에다니면서저녁에수입이좋은아르바이트도하고있어절때연체없이상환할수있을거라자신합니다.투자하시는분들...부탁드립니다!!!!</t>
  </si>
  <si>
    <t>안녕하세요?마지막이라는생각으로여기투자자님들께문을두드려보는심정으로글을올리게되었습니다.예전에도대출을했었지만대출자격이자료부족으로승인이안된적이있습니다.열심히일을하는대도워낙집안이어려워서요.다른곳으로나가는돈이많습니다.낭비나사치쓸때없는데돈절대쓰지않습니다.그럴여유도없습니다.궁상맞을지모르지만저는그냥일하고먹고자고할수있는것만으로도감사하면살고있습니다.에전에쇼핑몰도웹디자인일하면서한다고했었는데요.열심히하다보니온라인보다오프라인(노점상으로도했었습니다.)으로구매해주시는분들도생겼구요.있는재주없는재주부리면서열심히일하고는있지만집에서제쪽으로빌린대부업사채도있기때문에그빚갚느라고어쩔땐정말목에서쓴물이넘어옵니다.그렇지만저는희망잃지않고누구보다열심히일하고있습니다.우선절실히필요한200만원먼저빌리고싶습니다.솔찍히좀더빌리고싶습니다.그러나제가여기투자자분들께전에도말씀드렸듯이저를아시는분도없고제가어떤사람인지도모르시기때문에우선빌려서성실하게갚아가는모습을보여드리고싶습니다.대부업에서빌린돈도밀린적한번없이잘갚아나가고있습니다.신용등급은이일저일하다보니특정직장이없어서평가에들어가지못한것같습니다.물론저는카드사용도안하구요.열심히살겠습니다.믿고투자해주십시오!감사합니다.</t>
  </si>
  <si>
    <t>한달에90만원이상쇼핑몰제작,디자인,코딩으로들어오고있습니다.(통장확인가능합니다.)악세시라쇼핑몰&amp;오프라인40만원정도들어오고있습니다.기타아르바이트(이부분은고정정이지못해서요;;)하고있습니다.열심히일해서상환하겠습니다.감사합니다.</t>
  </si>
  <si>
    <t>지난번신청했는데...제가채무도좀많고나이도있어서?아마도여러투자자님들의마음을얻질못했던것같습니다여든을바라보시는어머니...꼬옥낳게해드리고싶습니다여러투자자님들!꼭필요한금액만신청했습니다그리고...얼른갚을려고6개월단기신청합니다한번도와주십시요!</t>
  </si>
  <si>
    <t>월급여:170+부업(종이박스만들기):5~60만원(지독하게하면7~80도가능하지만...그러다가병나면병원비가무서워서리^^)월금융상환비:50여만원과집세및통신비등을다합하여도여러분의소중한투자금액상환에는아무무리가없을것입니다</t>
  </si>
  <si>
    <t>확실한상환보장할께요..</t>
  </si>
  <si>
    <t>현금서비스200여만원과리볼빙으로내고있는카드값을모두내고신용카드를안쓰려고대출신청을합니다.연체한번없이잘내고있으나리볼빙하는금액이주는것같지않아서요..ㅠㅠ기록남지않는머니옥션에서대출받아서모두완납하고신용카드모두잘라버리고체크카드사용자가되고싶습니다....</t>
  </si>
  <si>
    <t>현재국민은행원리금균등하고있는대출금400만원한달납입금8만여원한성저축은행이자만납입하는대출금500만원한달납입금8만여원이렇게두군데대출있구요이번대출실행시한달납입금36만여원총세군데대출상환하는데는제급여200만원에선어렵지않구요..한번도연체라는거해보지않은사람입니다^^</t>
  </si>
  <si>
    <t>대부업체상환하여맘편히살고싶습니다.</t>
  </si>
  <si>
    <t>대부업체대출상환하여맘편히살고싶습니다.월급타는족족거의80%대부업체대출금갚고나머지론아버지드리고차비하고하면늘돈이부족합니다..그래서대부업상환하서내고여기서조금낮은이자율로하면생활하는데좀낳아질꺼같아신청합니다.</t>
  </si>
  <si>
    <t>상환계획은월급받는날10일에입금하도록하겠습니다..생활비로남은돈모아서저축하여목돈이되면빠른시일에상환하도록하겠습니다.저녁에문서작성아르바이트를하여꾸준히돈을모으고하겠습니다.</t>
  </si>
  <si>
    <t>2010년02월03일전세집으로이사을갑니다.전세집으로이사을가면서가재도구사용한지10~20년된낡은것같아서이번에새로바꾸려고하니생활안전자금이모자랄것같습니다.늦둥이4개월27일된둘째여아기가있습니다.이리저리생각해보니생활할자금큰에중2학년교육비등필요할것같아신용대출을신청을합니다.</t>
  </si>
  <si>
    <t>매월21일급여날입니다.매월25일날상황할수있습니다.약속은지키라고있는걸로알고있습니다.약속꼭지킬겁니다.신용과신뢰로바탕으로믿어주시길바랍니다.매월25일상황할것을약속드립니다.</t>
  </si>
  <si>
    <t>카드대금상환으로이렇게올립니다.</t>
  </si>
  <si>
    <t>안녕하세요86년생입니다.지난번에한번사용을했었습니다.당시상환일전에미리입금을하였기때문에연체되거나하는일은없을겁니다.제가이렇게다시글을올리는이유가지난번퇴사를한이유소득이없어카드를이용을하였습니다.현금서비스와카드값관련대금상환으로이렇게글을올리게되었습니다.언니한테현금서비스까지빌린게있는데일단언니꺼를값아줘야할것같아서입니다.동생때문에언니신용도에문제가생기면안될거같고미안하고너무한심해보여서요.카드는사용을안할려고정지한상태입니다.깔끔히정리하고새로시작해야할것같아서입니다.당연히저의월급관리도언니한테로넘어갔습니다.카드값빨리값을수있도록도와주십시오..</t>
  </si>
  <si>
    <t>10일날이월급날입니다.월급날바고입급해드리도록하겠습니다.절대연체되거나하는일은없습니다.연체한적은없습니다.</t>
  </si>
  <si>
    <t>투자해주세요...</t>
  </si>
  <si>
    <t>작년4월에투자자님이도움으로250만원을투자받아서성실히상환해오고있습니다그때의도움이생각이나서다시한번찾게되었습니다신랑이회사를이전하면서한달의공백이생겼는데갑자기작은아이어린이유치원비및현장학습비등목돈이들어갈일이생겨이렇게다시도움을청하게되었습니다..다시투자해주신다면성실히상환해나가도록하겟습니다.</t>
  </si>
  <si>
    <t>신랑월급250만원제가85만원을받고있습니다.보험및공과금등으로나가는금액이180만원정도나가고요생활비로70-80만원나가고있습니다.저번에투자받아서147,000원씩성실히상환하고있고요이번에또투자해주신다면성실히상환해나갈수있습니다.다시한번투자해주시면감사하겠습니다.</t>
  </si>
  <si>
    <t>고금리를상환하고자합니다.</t>
  </si>
  <si>
    <t>제가전화로무슨상담을받았는데,핸드폰요금이엄청나왔었습니다.그래서스타상호저축은행에대출을받게되었는데...알고보니49%의이자율이더라고요...그런데빚이라는게한번지고나니까계속지게되더라고요...그래서또현대스위스저축은행에서받게되었습니다...ㅠㅠ그러나한번도연체도없고,항상선입금을하고있습니다..현대스위스저축은행도39%의고금리입니다..ㅠㅠ이보더저렴하게받아서일부라도상환하고자합니다..열심히살고싶습니다...ㅠㅠ도와주세요..</t>
  </si>
  <si>
    <t>기대출건-스타상호저축은행400만원받고266만원남음.(이자는한달에89,000원정도나감)-씨티파이낸셜640만원받고,434만원남음.-현대스위스저축은행500만원받고,497만원남음.-우리은행300만원받음.*직장:법원속기사.2007년7월입사.*수입:통장에서받는실수령액은144~150만원.*고정지출:핸드폰(10만원),식대(3만원),교통비(걸어다님),전기세,관리비(10만원)*대출이후의상환계획:현재한달나가는대출금이80만원정도이고,고정지출비가25만원정도됩니다...총한달나가는금액이105만원정도입니다.도와주십시오...</t>
  </si>
  <si>
    <t>대출통합하여갚고싶습니다.</t>
  </si>
  <si>
    <t>사업을하다급히자금이필요할시기에중개업자에게사금융인줄도모르고대출을받게되었습니다.꾸준히갚아나가다가금감원후원하는이지론에서사금융대출을환승하여저축은행2곳과캐피탈에서대출을받게되었습니다.카드현금서비스가있어생각보다빚이빨리안갚아지네요.저축은행과캐피탈대출...현금서비스랑통합하여갚아나가고싶습니다.저번달에통합하여대출할려다캐피탈대출조회건수가많아져등급이많이떨어졌네요.머니옥션을통해대출받아신용관리하며살고싶습니다.</t>
  </si>
  <si>
    <t>인더넷쇼핑몰사업을하는데한달매출이1500정도됩니다.30%마진이니깐450~500정도수입이있습니다.가게와집월세120만원골든브릿지캐피탈78만원hk저축은행40만원고려상호저축은행15만원사금융36만원생활비100만원한달지출내용입니다.1500만원이대출된다면637000원매달상환이니무리없이상환할수있습니다.</t>
  </si>
  <si>
    <t>중고차동차를구입하고자합니다.저는공무원인데요제가은행에서대출을7000만원정도받은상태이고신용등급도낮은상태입니다.하지만신용불량자는아니고요.신용등급이낮은이유는8년전에저희어머니가카드값500만원을갚아주시면서은행에서카드를못만들게하여신용이떨어졌습니다은행에서는올해10월에신용이회복된답니다.그리고지금은기름절약차원에서중고차를구입하려구요.</t>
  </si>
  <si>
    <t>매달원리금과이자를상환하려합니다.</t>
  </si>
  <si>
    <t>꼭도와주세요ㅠㅠ</t>
  </si>
  <si>
    <t>집안사정이갑자기어려워져서엄마가제앞으로대출받은게많았습니다.그래서신용불량이되었고대출금액은2000만원이좀넘는금액이었습니다.2006년도에직장에압류가들어와서신용회복을신청하게되어현재까지1500만원정도상환했습니다.현재530만원정도가남았습니다.직장생활을하다집안에안좋은일이많이신경을많이쓰게되어그냥이유없이아프게되고수면제없이는잠을잘수가없었습니다.2008년4월직장도병가를내고못나가게되었고신용회복돈도갚을수가없었습니다.그래서신용회복에재조정을신청하였고2009년1월까지재조정심사중입니다.신용회복위워회에서상환이잘되어신용불량도풀리게되었는데재조정이되면서남아있는530만원금액은연체로남겨져있습니다.현재제등급은신용점수473점8등급으로나오는데대출을여러군데문의하여과다조회로대출이쉽지않고있습니다.친구랑자취를하고있었는데친구가결혼하게되어제가그집을나와야되는상황입니다.일을한지지금1주일정도됩니다.일주일밖에안되어급여명세서도없고재직증명서는저희회사홈페이지에가시면(WWW.UBASE.CO.KR)합격자조회에제주민번호치시면합격확인은됩니다.월급여는고정급102만원이고인센티브와만근수당해서120만원됩니다.이걸로는대출이어려울까요?월세보증금200만원이꼭필요합니다.급여일이아직멀어서돈구할데가없고신용회복위원회는2009년1월까지상환안해도되기때문에제가일하면서12월달까지는모두상환할수있습니다.꼭도와주세요부탁드립니다.</t>
  </si>
  <si>
    <t>매월10일이급여일입니다.현재나가는금액은없습니다.핸드폰요금만결제하기&amp;#46468;문에대출금상환은가능합니다.연체되지않도록열심히상환하겠습니다.꼭도와주세요</t>
  </si>
  <si>
    <t>모바일사업자금및운영자금</t>
  </si>
  <si>
    <t>휴대폰매장을운영중입니다운영자금을다른사업에투자하는바람에어려움을겪고있습니다휴대폰가게의정산은한두달후에이루어지기때문에가게운영비가필요한상황입니다</t>
  </si>
  <si>
    <t>월지출내역생활비:100만원가게세:90만원관리비및전기세:30만원보험료:32만원자동차세:35만원대출상환금:50만원{신용보증기금2천만원:원금+이자)상환계획주수입원:휴대폰판매수수료월매출:400만원월지출:337만원</t>
  </si>
  <si>
    <t>성실히갚겠읍니다.</t>
  </si>
  <si>
    <t>저는일본에서10년정도생활후귀국한지2년정도되었읍니다.일본과의무역업을시작하려고사업자등록증도발급받았으나기간이짧아대출대상이안되기때문에개인신용개출을신청하게되었읍니다.거래처와물품도정해져있고잘해나갈자신도있읍니다.절대연체하지않고상환하도록하겠읍니다.잘부탁드립니다.</t>
  </si>
  <si>
    <t>기존대출이500만원있읍니다.(HK200만원,산와100만원,원더풀200만원)지금현재연체도없고잘상환하고있읍니다.정기적이지는않지만가이드아르바이트도하고있기때문에상환에는문제가없을것입니다.대출상담만으로신용도가떨어진다는사실을몰랐던관계로신용도는좋지않읍니다.그러나,신용도를다시올리기위해서라도절대연체없이상환하도록하겠읍니다.(HK107000,산와70000,원더풀107000-월상환액)</t>
  </si>
  <si>
    <t>결혼한달앞둔예비신부입니다</t>
  </si>
  <si>
    <t>안녕하세요..머니옥션투자자여러분..저는3월달에결혼하는예비신부입니다..신혼집을전세로계약을했는데전세금이5000만원입니다..일단계약금200만원을걸어논상태이며3월31일완납해야합니다.얼마전신랑의사업터인PC방업그레이드를하면서2천만원이들어갔습니다.주변PC방들은적자인데신랑가게는흑자를기록하고있으며쾌적한환경과보다나은서비스를위해업그레이드를한것입니다.신혼살림은제가준비를다마친상태여서아무런문제가없는데이번에31일완납해야하는전세자금이문제입니다...원래는신랑이완납하기로했는데,이번pc방업그레이드로인해700만원이모잘라서제가보태주기로한것입니다.원래계획의없던돈이들어가서대출을받으까생각도해봤는데,가뜩이나카드론땜에신용이하락해서5등급이되는바람에더이상신용하락하기싫어서이렇게도움을정중히요청합니다..만약낙찰이된다면카드론500만원을빌렸는데현제남은250만원도완납할예정입니다..많은도움부탁드리겠습니다..</t>
  </si>
  <si>
    <t>저는9년동안모델하우스아파트분양사업팀에서일하고있으며직접계약을맡고있는상담사입니다.한달2백오십만원기본수당이며계약체결시리베이트를받기때문에일반직장인들보다보너스가더월등합니다.카드론말고는은행권,2금윤권,사금융전혀대출받아본적없습니다..-지출내역-카드:45~50만원(카드론포함)핸드폰:10만원보험:13만원생활비:30만원머니옥션낙찰시:56만원만약낙찰이된다면충분히상환가능합니다..믿고투하해주세요.!!!1</t>
  </si>
  <si>
    <t>투자자님들의도움이필요함니다</t>
  </si>
  <si>
    <t>1.대출이유안녕하세요.우선,어린나이에재직중으로나이어린직장인임니다제가어머니를도와가족생계유지및형님학자금용도로쓰려고함니다어린나이에조금일찍직장을취직하였구힘들어하시는어머니를조금이나마도와드리고싶습니다.투자자님들도와주싶시오</t>
  </si>
  <si>
    <t>2.부채현황현재재직기간은작년5월에입사하여10개월근무하였구요4대보험가입상태로연봉1480만원임니다.현재만20세로대출이안되는상황이어서이곳을알아보게되엇습니다.기대출은전혀없으면사용한내역도없습니다.3.상환계획.매달순수익120~125만원가량이며생활비는핸드폰5~10정도지출이나가며출퇴근및식비나가는금액은30~35임니다.개인적으로괴로우면가끔친구들과한잔하면한달20만원정도지출이되며한달총지출금액은최대65~70정도임니다매달50만원남기에충분히상환가능하구요.첫걸음이중요하듯이이번이처음대출임니다.성실히연체하지않으며상환토록하겠습니다.한번만믿고맏겨주세요.</t>
  </si>
  <si>
    <t>대출금성실이변제하겠습니다</t>
  </si>
  <si>
    <t>이번달만갚음기존의대출금은완료가됩니다.새로운삶을살기위해노력하고있습니다.그리고사랑하는사람과살려고하다보니목돈이필요해서이렇게다시대출을신청합니다.전에도그랬고앞으로도연체없이묵묵히월상환해나가겠습니다.</t>
  </si>
  <si>
    <t>저는객일제근무로서두군데회사를다니고있습니다.그래서쉬는날없이일을하고있습니다.그렇다고잠안자고하는일은아닙니다.아침에출근해서저녁늦게퇴근하기때문에다닐수있습니다.한곳의봉급은150만원이고다른곳은140만원입니다.합의290입니다.사대보험은가입하지않았고봉급은통장으로수령하기때문에확인이가능합니다.수입은지출은첫직장140만원(10일)월세방값35만원또한곳150만원(25일)본집생활비50만원통신비10만원차량유지비10만원---------------------------------290만원105만원나머지금액으로월상환충분이가능합니다.그리고남은돈은생활비로사용하고일부는저축하면서열심히살겠습니다.많은투자자님들의도움부탁드립니다.</t>
  </si>
  <si>
    <t>부모님병원검사비및수술비</t>
  </si>
  <si>
    <t>부모님이병원검사및수술을해야하는데,지금가진돈이없어서...어머님은혈관종이고,아버님은백내장및달팽이관손실때문에수술을시켜드리려고하는데,월급이한정되어있어서대출을신청합니다.</t>
  </si>
  <si>
    <t>*실급여=194만원정도+보너스(200%)+성과급*회사대출300만원-올해3월에끝남.(매달60만원)*자동차할부금-월38만원*솔로몬저축은행-월36만원*기타(핸드폰및보험료)-20만원</t>
  </si>
  <si>
    <t>사고를쳤습니다...</t>
  </si>
  <si>
    <t>친구와같이얘기중에모르는사람과다퉜습니다...일하는중이라서덥고짜증났었던참에...어떻게하다가싸움이일어났습니다...이번일꼭해결해야됩니다...합의금이모자라서이렇게신청합니다...</t>
  </si>
  <si>
    <t>이자꼬박꼬박내면서상환하겠습니다...월급받으면먹을꺼입을꺼않사면서돈모아가지구바로갚겠습니다...지푸라기를잡는심정으로이렇게신청합니다...부탁드립니다...</t>
  </si>
  <si>
    <t>성실하게갚아나가겠습니다.도와주세요...</t>
  </si>
  <si>
    <t>지난해말갑작스럽게아버지가간암선고를받으셨습니다.평소에워낙에건강하신분이라그흔한암보험하나들어놓지못하고...근근히먹고사는형편에수술비와병원비는부담으로다가오더군요.처음에는그저수술을하면사실수있다는말에감사해하며무사히살아계시기만바랐는데,엄청난수술비와병원비로하루하루가너무힘들었습니다.저희가족이감당하기에는벅찬금액이라여기저기서꾸어온돈으로겨우비용을치르고퇴원하였습니다.급할때빌린지인들의돈을갚고싶습니다.어려울때받은도움이기에...빠른시일에해결해드리고싶습니다.한번에갚기는좀벅찬금액이기에머니옥션의문을두드리게되었습니다.성실하게상환해가겠습니다.도와주세요...</t>
  </si>
  <si>
    <t>현재초등학교에기간제교사로재직중입니다.1년간계약직으로입사하였으며현재공부중인시험에서통과하면정년이보장된교사가될수있습니다.카드론대출매월24만원상환차량할부금매월25만원상환저축은행매월39만원상환(총24회중2회남음)현금서비스55만원----------------------------------------총매월상환금:100만원현재월급200여만원중100만원은기존대출금상환에사용하고나머지100만원으로머니옥션에상환해갈예정입니다.과거에단기연체기록이남아있어신용등급이하락된상태입니다.은행권에서는대출이어렵다하여이곳의도움을받고자합니다.도와주시면절대로상환일어김없이성실하게상환하겠습니다.</t>
  </si>
  <si>
    <t>사업자금으로사용예정입니다.시설비운영비등등</t>
  </si>
  <si>
    <t>자수사업을하고있으며올해1월부터인터넷판매를시작했으며순조롭게진행되고있습니다.사업운영자금으로사용할예정입니다.</t>
  </si>
  <si>
    <t>18개월생각하고있으며인터넷판매가순조로우므로무리없다생각됩니다.</t>
  </si>
  <si>
    <t>채무관련분할상환도와주세요..</t>
  </si>
  <si>
    <t>얼마전에솔로몬상호저축채무상환을모두끝냈습니다.시일이좀걸렸지만.분할로매월20만원씩상환하여부담은적었지만.아직3건의채무가남아있어서.이번기회에모두정리를해보려고합니다.금액은많지않지만.모두일시불상환이라저에겐많은부담이되더라구요.여러곳에서대출도알아보았지만,지금으로선모든게힘든일이더라구요.그래도이곳을통해모두정리하고다시시작해보고싶습니다.도와주신다면모두해결하고,매월착실하게연체없이모두갚아드리도록할께요.</t>
  </si>
  <si>
    <t>저는주부이며,상환은남편의도움으로해결해드릴려고해요.현재남편은이노시스블라인드회사에근무하고있어요.월수입은매월일정하게1,500,000원~2,000,000원입니다.방세20만원,생활비30만원와세금20만원,통신료20만원,기타지출을제외하더라도,매월20만원정도는충분히갚아나갈수있으리라생각합니다.아니확신할수있습니다.믿고도와주신다면,다시는연체같은거만들지도않을것이고착실하게열심히살아가겠습니다.</t>
  </si>
  <si>
    <t>캠코에서오늘승인을받았는데중도상환수수료와이자가급하게필요합니다..</t>
  </si>
  <si>
    <t>오늘캠코에서보증서류를발급받았습니다.은행에서보증서류를가지고가면완납할때이자와중도상환수수료도함께내야한다는사실을보증서류를받을때알아버렸네요..신청을한상태이고승인받아보증서류도발급받은상태인데완납하는날짜까지의이자와중도상환수수료가필요합니다...</t>
  </si>
  <si>
    <t>캠코를상환하게되면월약50만원의돈과국민은행과신협에서나가는돈이약20만원정도됩니다.월급여159만원을받고있으며고정지출은핸드폰요금정도입니다.이때까지사금융과저축은행캐피탈을사용하면서연체내역은한번도없었으며저를믿고투자해주신다면월급날짜가10일이니받으면이자를꾸준하게갚아나가겠습니다.</t>
  </si>
  <si>
    <t>연체/신용불량안돼구살아볼랍니다!</t>
  </si>
  <si>
    <t>대출목적은채권채무를상환하기위해서고얼마전명위를빌려준핸드폰비용을값기위해서입니다.저는일을하지마일용직쪽으로속하는일일막노동쪽입니다하루8만폐인트칠하는곳이고이일을한지는8월정도&amp;#46095;고이번에중고차를사게&amp;#46095;는데이런일이터질줄알앗으면조금차사는걸조금미룰껄그랫습니다.제신용등급은0등급신용불량이라서0등급이아니라금융거래사실이없어0등급이라고합니다.지금까지기타연체는없고한국보증보험쪽에서이번달까지납부가안&amp;#46080;다고하면신용불량등제가된다고하여이렇게신청합니다.저는아직카드만들어본적도없고연체라곤없습니다.</t>
  </si>
  <si>
    <t>제가일일8만에서10만받습니다.요즘엔장마때문일하는일이적어서나오는돈도적어서돈이모자랏고이제장마철도끈나고한달최소20일잡아도받는월급이160차할부금30내고충분히상환할수있다고생각합니다.</t>
  </si>
  <si>
    <t>사채환승하고싶습니다,</t>
  </si>
  <si>
    <t>사금융에서300반원을빌렸습니다.이자율이너무높아서갚고새로시작하고싶습니다도와주세요꼭1년안의저의보든부채를다갚고싶습니다.</t>
  </si>
  <si>
    <t>재능교육에서이달로수습기간이끝나고다음달부터는교실의과목수를늘리기때문에월급이150~200만원사이로받습니다30만원씩이자와원급을갚이갚고상호저축은행에500만원이있습니다이자가20만원정도이구여나머지20~30만원정도원금을갚아나갈생각입니다.</t>
  </si>
  <si>
    <t>재도전해봅니다</t>
  </si>
  <si>
    <t>벌금상환및생활자금방금전까지대출해볼려구여러가지로힘을써봤지만과거과도한신용조회로인해대출이불가하다고하내요.그래서이렇게다시올려봅니다.정말열심히살려고해도계속일이여기저기에서터집니다.어린나이에사업실패와친한친구한테5천만원이라는큰돈을사기도당하구그일로인해사금융쪽에대출을받아잘갚고있던상황에연체가대여그땐정말죽고싶을정도로힘들었습니다.하지만집에있는부모님을생각하면그럴수없다는생각에열심히일해다갚을수있었습니다.현재기대출은없지만과거에그일이지금현재제발을잡고놔주질안습니다.정말열심히살고싶습니다.그러고싶은마음이굴뚝같습니다.제가열심히살아갈수있도록힘이되여주세요</t>
  </si>
  <si>
    <t>현재투잡을하고있습니다.낮엔레스토랑에서저녁땐제가조금마한하게시작하고있는포장마차...레스토랑월급은130이지만보너스가지해서150정도받고있습니다.월급날은30일입니다.저녁때매출은적을때는5만원많을때는20만원정도매출을올리고있습니다.기대출은없고요월세30만원은나가고있는상태입니다.꼭열심히상환하도록하겠습니다.부탁드립니다.</t>
  </si>
  <si>
    <t>대부업체780만원대출금을이자만납부하고있습니다.지금까지연체한적은단한번도없구요..조금이라도저금리로이곳에서대출을받아원리금상환방식으로대출금을상환하고자이곳을이용하게되었습니다.</t>
  </si>
  <si>
    <t>현재월급이205만원입니다..실수령액은185만원정도되구요.주말아르바이트로30만원정도의부수입이있어상환하는데는큰문제가없습니다.조금이라도저금리를이용하여피같은돈한푼이라도아낄수있도록관심부탁드립니다.</t>
  </si>
  <si>
    <t>고금리대출상환하려합니다</t>
  </si>
  <si>
    <t>고금리로매달나가는대출금이아까워대출상환하려합니다현재자영업을하고있습니다매출도괜찮은데매달나가는이자율이너무높아아깝다는생각에상환을하려고신청합니다</t>
  </si>
  <si>
    <t>현재대출받은곳은저축은행200만원과원캐싱300만원입니다.두곳다원금과이자를잘상환했습니다사금융으로천만원정도대출을받았다가얼마전원더풀에500만원정도되는금액을전액상환했습니다.그리고나머지두곳에대출금이남아있는데저축은행쪽은일년넘게상환을하고있습니다.그런데원금이아직백만원도채못갚고있습니다이자율이그만큼높다는거겠지요.저는플라워샵을하고있습니다이제일년째되는데이제는거래처도많이생겨생계에도많은도움이되고있고신랑도월250정도급여를받고있습니다저의수입은월150~200정도됩니다성수기도있어서성수기에는한달에500정도수입이되고있습니다매달원금과이자를저금로상환하고싶습니다</t>
  </si>
  <si>
    <t>열심히살고있는한가정의가장입니다...</t>
  </si>
  <si>
    <t>안녕하십니까현재퀵서비스기사로열심히살고있는한가정의가장입니다...집이사관련(보증금)으로부족한금액을대출받고싶습니다물론부족한대로구해는보았지만애들이커가는관계로최소한의주거환경이안되이렇게대출을신청하게되었습니다...</t>
  </si>
  <si>
    <t>퀵서비스기사로1년정도근무하고있습니다월수입은하루6-7만원(지입료.유류비.통신요금차감)정도벌고있습니다월평균(60000*25)150만원가량됩니다(일요일도일을하고있지만콜이없는관계로금액이미미합다)지출은집월세30만원자녀교육비20만원생활비(식생활.공과금.통신료등)60만원기타(오토바이할부금.건강보험료부납금등)30만원상환계획기타비용에서이번달부터완납으로여유가생겨이번대출경매신청하게되었습니다.돈의소중함을알기에유용하게사용하고감사한마음으로상환하겠습니다.</t>
  </si>
  <si>
    <t>답답한생활하고있습니다.도움부탁드립니다.</t>
  </si>
  <si>
    <t>애둘키우는아빠입니다.답답한생활을하고있습니다.머니옥션500만원받으면서그나마숨좀돌리고싶습니다.생활자금과약간의투자(!00)생각하고있습니다.지금까지도움주셨던투자자님들감사드리면서투자자님들다시한번부탁드립니다.지금까지그래왔듯연체는절대없을것을약속드립니다.</t>
  </si>
  <si>
    <t>한달평균280정도급여를받고있습니다.더받을때도덜받을때도있습니다.댜부업80정도머니옥션25갚아나가고있습니다.생활비50정도나가고있습니다.충분히계획있게상환할수있습니다.대부업쪽은상여금(몫돈)들어오면하나한갚아나가고있는상태입니다.믿고다시한번투자부탁드립니다.</t>
  </si>
  <si>
    <t>늦었다고생각할때가가장빠르다고생각합니다.</t>
  </si>
  <si>
    <t>안녕하세요.전경북예천에서공군부대군무원으로근무하고있습니다.예전에급한마음에대출을알아보다가쉽게쓸수있다는점에이끌려사금융에손을댔습니다.그러나대출금의이자에한번놀랬고대출전과후의금융사직원들의태도에다시한번놀랬습니다.지금현재몸과마음이많이지쳐있습니다.그러나이제껏연체한번없이잘변제하고있습니다.이번에모두정리하고다시한번일어서고싶습니다.도와주세요.</t>
  </si>
  <si>
    <t>매월10일이급여일입니다.급여일에맞춰서원금+이자납입할수있습니다.다시한번말씀드리지만이제껏연체는한번도없었습니다.잘갚을수있습니다.</t>
  </si>
  <si>
    <t>단한번만믿어주십시오.은혜는잊지않겠습니다.</t>
  </si>
  <si>
    <t>어머님께서자궁암으로돌아가시던해(2007년)사업을시작하였습니다.병원비등출혈이심하였지만어머님께서돌봐주시는지힘들었던두해가지나고지하공장도지상으로옮길수있게되었습니다.아직완벽히다듬어지진않았지만,아버님의도움으로회사를운영하고있습니다.재고확보및자금융통을위해이렇게부탁드립니다.아버님께서항시'축성보다수성이어렵다'하십니다.대출이성사된다하더라도초심을잃지않고상환일꼭지키겠습니다.</t>
  </si>
  <si>
    <t>1.기대출정부지원학자금대출(1,520,0009.2%)카드이지론(국민)(5,000,00019.8%)현재150만원남았습니다.한번도상환늦은적없습니다.다른대출전혀없습니다.2.도소매,은행사무기기무역업이며,국민은행,농협,우체국등금융권에지폐결속기및위폐감별기,소모품등을납품하고있습니다.입찰낙찰시대량으로기계를납품하게되는달은수입이많이올라가고,매월납품되는소모품으로200~250만원정도의일정수입이있습니다.그기간동안재고를보유하고있습니다.개인적으로국민연금및의료보험15만원공장월세(1000/50)대출금상환30만원적금및주택청약저축30만원0순위45만원(머니옥션)1순위50만원(공장월세)+15만원(연금+보험)2순위30만원(국민은행대출)+30만원(적금및주택청약저축)절대로상환기일어기지않겠습니다.힘든시기지만이겨내고싶습니다.조금만도움을주십시오.탄탄한회사가되어당당하게여자친구의부모님께인사를드리고훗날인연이된다면제결혼식에오셔서자리를빛내주십시오.절대잊지않겠습니다.</t>
  </si>
  <si>
    <t>믿어주신만큼확실한상환을약속드립니다.</t>
  </si>
  <si>
    <t>이직을하면서공백기간1달동안자금이묶여생활자금마련을목적으로이렇게글을올립니다.</t>
  </si>
  <si>
    <t>직장:현4대보험적용인법인회사직책:매장관리매니져급여:연봉2900만원(실수령235만원)5월부터수당25만원과간식비로나오는18만원추가수령.정직원이2월중순부터라4월부터정식실수령급여를받은상태입니다.3월급여는반은아르바이트비로반은실급여로수령받은상태입니다.현직장정사원입사일자:2010년2월전직장퇴사일:2009년12월31일현직장소득증빙가능하며갚아나갈수있는무리한금액이아니므로믿고투자부탁드리겠습니다.길게잡아12개월을잡았지만짧게잡으면4개월내에상환가능충분할것으로생각되어집니다.하지만사람일모르는것이라혹시나하는마음으로상환일을12개월로잡았으나빚이란것은있어봐야좋을건없기때문에최대한빠른상환을하려합니다.이곳을어느싸이트를보고알게되었는데상환을하며여유자금이생기면저도투자를해보고자합니다.여러투자자님들의정확한판단력으로많은투자수익이생기기를바랍니다.행복한하루되세요.가장어려울때손을잡아주시는분들을위해신뢰를지킬것입니다.</t>
  </si>
  <si>
    <t>2008년경제가어려워지면서아버지사업도나빠지고..다니던회사에서도급여가밀리기시작했습니다..그와중에어머니는쓰려지셨고대출을받으려은행쪽을알아보았지만그때는이미6개월이급여가밀린상태여서대출을받을수없었고..아버지또한사업이좋지않아대출을받을수없었습니다..그래서할수없이사금융에서대출을받게되었습니다..사금융에서대출받은지일년이지났고이자만해도60만원이넘어원금은꿈도못꾸고있는상태입니다..그래서이렇게도움을받고자대출을신청합니다..빨리사금융을갚고..2년안에대출에서벗어나고싶습니다..</t>
  </si>
  <si>
    <t>현제는다른직장으로옮겼고다닌지8개월되었습니다.급여는절대밀리지않는튼튼한직장입니다.월세금을제하면180만원카드대금월30만원정도생활비40만원통신비등개인생활비30만원남은금액으로이자와원금을함께상환하고싶습니다.사금융을사용하고있고단한번에연체도없었습니다.도리어연체없이잘내고있다고대출을더해주겠다고전화가오고있습니다.도와주신분들께누가되지않게연체없이잘갚아나갈자신있습니다.</t>
  </si>
  <si>
    <t>사랑하는사람들과함께행복하게살아가고싶습니다.</t>
  </si>
  <si>
    <t>어려운가정환경에서태어나어렵살이고등교육을맞히고어린나이에세상에뛰어들어직장생활을하게되었고기회가되어사업(IT)을시작하게되었습니다.2003년사업을시작하여잘운영을하다순간에실수로인해실패를하게되었습니다.그때쯤아이(현7세)가태어나게되었고경제적으로너무많이힘이들었고아내는그어려움을견디지못해소히말하는야밤도주를했습니다.그후저또한너무힘이들어죽음을선택하는순간까지갔었고1년이란시간을방황을하다아이를위해나를위해이렇게살면안되겠다는독한마음을먹고정신을차려현직장(삼성전자서비스)을입사하게되었습니다.회사에입사하여현재까지죽어라일하며성실히부채를상환하고아이를양육하며살아가고있습니다.대출을받으려고하는목적말씀드리겠습니다.잘아시겠지만저희회사업무상차량은필수입니다.전쟁터에나가는군인의총과같습니다.출장서비스업무를하는터라차량은필수입니다.3년전어렵살이할부로(중고)로마련한차량이그동안너무도많이애를먹었는데(구입가750만3년간수리비700만)이젠아예폐차를해야할정도(엔진)로차가많이망가져버려일조차제대로하질못하고있습니다.물론어느정도여유가있으면이렇게여러분들께도움을요청하지않아도되겠지만빚을갚으며아이를양육하다살다보니여유자금이없는터라이렇게도움을청하게되었습니다.투자자여러분님...저열심히살아가고있고지금껏열심히빚상환하며살아가고있습니다.살아가지위해발버둥치고있습니다이제얼마남지않았는데...조금씩만도와주세요.여러분들에힘을에너지로더욱더열심히살아가겠습니다.현재차량할부금200여만원정도상환후패차를하고새차량을구매할자금을대출받고자합니다.여러분분들의도움잊지않겠습니다.부탁드립니다.</t>
  </si>
  <si>
    <t>1.부채내역-현재총금융권부채12,300,000현직장생활을통해3000여만원을갚고나머지위금액또한성실상환중-사금융250만원대출현재정상성실상환중-차량할부금310,000-그외부채없음2.수입-월급여250만원이상-연봉3000만원이상3.지출-현재차량할부금310,000-양육비600,000-생활비400,000-각종보험및저축400,000#빚에서벗어나는그날을위해열심히살아가고있고현재혼자이지만나중에당당하게좋은연인을만나내아이와함께행복한가정을꾸며살아가고싶습니다.투자자여러분님도와주세요하루가아까운시간입니다.하루빨리멀쩡한차를타고일을하고싶습니다.부탁드립니다.잊지않겠습니다.</t>
  </si>
  <si>
    <t>제신용이많이위험합니다.</t>
  </si>
  <si>
    <t>안녕하세요.지식검색을해보다가이런곳이있다기에찾아와봤고..그날로바로가입하고이렇게대출신청도하게되네요..몇년전에정보지를보고중개업자(그때당시엔중개업자가뭔지도몰랐습니다.)를통해사금융부터손을대게되어그때부터신용이끝간데없이떨어져만가게되고..신용을목숨처럼알고사는성격이라남에게아쉬운소리도..연체도하기싫어여유없을땐또다시대출에대출을반복한끝에결국은빚만늘어나고신용은자꾸만추락하게됐어요.그땐주부여서남편이벌어다주는돈으로만생활을했기에더그랬던거같고..3년전부터저도자영을(문구점)을시작하게되어대출이자나납입금은좀더수월하게갚아나가고있습니다만..장사라는게또한번씩목돈이들어가다보니대출금을갚고..또다시빌리는악재가거듭되더군요..그래서지금은신용등급이나평점이떨어질만큼떨어져금융권에선더이상대출이불가하다는결론을얻었습니다.이곳은조회기록없이대출받아변제가가능하다고들어이런곳을미리알았더라면...하는아쉬움도남는군요..서론이길었나요..어쨋든결론만말씀드리자면대출목적은제신용을위협하는사금융을조금씩변제하면서신용회복을위함입니다.등급을올려야1,2금융권으로도대출이가능한지라한꺼번에해결은못하겠지만이렇게라도조금씩한군데씩갚아나가고자하는것이구요..사금융만해결을해도숨통이좀트일거같아서입니다.죽어라고장사해서벌어이자내고불입금맞추고하면일할맛도안나고재미도없고그런데요..조금씩모아가는재미도맛보고싶고..빚에허덕이며하루하루지내는게너무고역입니다.그래도연체없이버텨내려고빚을얻어다시빚을갚고...그랬었거든요.....그래서아직신용불량이나연체기록은없어요....위험한등급이긴하지만요.ㅠ.ㅠ어쨋든긴글읽어주시느라감사하구요..이런몇줄의글로소중한투자자님들의주머니를열게할수있을까라는노파심도듭니다.아무것도모르는남에게자신의피같은돈을투자하기란쉬운일이아니거든요..제가블로그활용을할줄몰라아직만들진못했지만저를좀더아시고싶으시다면싸이에제미니홈피가있습니다.시간이나실때한번들어가보시고판단해주세요..감사합니다.(__)(싸이주소는hera2080naver.com)입니다.</t>
  </si>
  <si>
    <t>제가학교앞에서문구점을하고있는데요..하루총매출액은기본적으로40-50사이입니다.방학때나휴일에는좀떨어지구요..그래도평소그보다더잘될때도있으니그거감안하셔서계산하시면한달매출은1200-1300정도되구요..거기서순이익은40-50%잡아서600-650정도된다고할수있죠.일반가정의경우라면저정도면먹고사는것뿐만아니라모으기도하면서살수있는금액일지모르지만저희같은경우는남편의부채따로..제부채따로..이렇게있다보니각자벌어서이자넣고생활하고..자녀양육비로쓰다보면빠듯할때가많습니다.그나마제가장사를하니이정도구요..남편만믿고는안되지요..^^;;;;;;한달순이익600-650중에서...한달사금융을포함한이자와불입금이200정도되구요..보험료..카드대금..공과금..자녀양육비..생활비..경조사비용등이350정도들어가는거같습니다.남편이부동산업을하는데계약을성사할때마다목돈으로기백만원씩갖다주기도해서그거통장에좀넣어뒀다가비상금으로쓰기도하구요..(근데그계약이란게고정적이지가않아서들쑥날쑥입니다..)그리고가게월세는나가지않습니다.(상가가시어머니명의로되어있어월세는안내는대신건물담보대출이자를저희가내고있지요.어쩜그걸로쌤쌤이한다고해야할까요..^^;;;;;)벌어서모으는재미를한번맛보며살고싶은데죽어라고벌어도유지정도만되고있으니한숨만나옵니다.일단낙찰이되어대출을받을수있다면각각..100만원..150만원..250만원을대출받은사금융3군데를정리하고싶어요..그것만해결해도훨씬숨통이트이고신용등급도좀올릴수있을거같구요...(3개월정도지나면등급이조정이될거라고합니다.)그렇게해서새마을금고나상호저축은행쪽으로일일상환대출(일수)를알아볼생각이에요..말이일수지대출이나마찬가지라서신용등급따지더라구요..그래도정보지나명함같은데적혀있는일수대출과는확연히틀리고이자율도훨씬낮고해서자영업의장점을잘활용만하면매일조금씩불입하며갚아나가는게대출금을줄이는방법일수도있다는생각입니다.그렇게하려면일단은신용등급조정이최우선이라서요..두서없이생각대로써나간글이지만계획만큼은차질이없게끔노력할거구요..또그렇게해야합니다..ㅠ.ㅠ제자랑이랄지모르지만..지금껏연체한번한적없습니다.(빌려서라도날짜는지키려하구요)앞으로도그렇게할거구요..제두딸의이름으로투자자분들께약속드립니다.윤희와지효에게빚때문에짜증부리는모습..더이상보여주기싫으네요..ㅠ.ㅠ많은참여부탁드리겠습니다...(__)</t>
  </si>
  <si>
    <t>병원비로신청합니다</t>
  </si>
  <si>
    <t>제가지금직장다닌다고부모님과따로떨어져서타지역에서일하고있습니다근데치과비로200만원정도필요해서저한테있는100만원과함께나머지100만원신청합니다소액이라집에얘기안하고이자율도낮고믿음가는머니옥션에신청하게됐습니다</t>
  </si>
  <si>
    <t>음식점에서일하고있구요한달월급은130만원입니다월세35만원기타생활비20만원정도들구요식비는직장에서다해결해서안들구요생활비로총넉넉잡아60만원정도빼면70만원이남기때문에상환은연체없이꼬박꼬박잘할수있습니다</t>
  </si>
  <si>
    <t>여자친구수술비가필요해요.</t>
  </si>
  <si>
    <t>안녕하세요.여자친구가갑자기아파입원을했습니다.여자친구는부모님양친이안계시고혼자서자라왔구요.이번년도에결혼을하려했는데..갑자기사건이터져버렸네요.우선,저는안정적기업에3년11개월째재직중입니다.이리저리지금까지신용등급에무지하게생활을해서타격이크네요.그래서,사금융대출도하고(신용등급이런거생각도못했엇죠ㅠㅠ)대출도받구하다보니신용등급이매우낮습니다.낮은신용등급은사회생활에큰제약으로작용하더군요.이렇게필요할때도움이전혀못되는제가너무짜증납니다.여자친구수술비를마련한후착실하게상환하겠습니다.</t>
  </si>
  <si>
    <t>&lt;&lt;급여액&gt;&gt;1.직장-정규직-3년11개월근무월실수령액(170이상)소등증명원3500만원2.부업집에부모님이충무김밥장사를하십니다.퇴근후배달을도와드려매일약3~5만원정도용돈으로가집니다.3.따라서,매월실수령액은약300만원정도됩니다.&lt;&lt;지출비용-금융권(캐피탈)비용&gt;&gt;현재금융권상환비용은111만원입니다.&lt;&lt;지출비용-사금융&gt;&gt;사금융지출비용은매월이자및원금상환59만원정도입니다.사금융은위드캐피탈300인터머니340러시앤캐시150원더풀440입니다.매월상환금59만원입니다.&lt;&lt;생활비용&gt;&gt;1.생활비용은매월약50만원이나갑니다.3.적금:적금매월부모님통장으로80들어갑니다.(집에선기대출이있는지전혀모릅니다..ㅠㅠ)&lt;&lt;총수익-총지출&gt;&gt;월급여실수령액300중금융권비용111+사금융59적금/생활비130입니다.======투자자님들께서500만원투자해주시면여자친구병원비로400만원을쓸예정이며.100만원은혹시모를이자비용(약3개월치)으로가지고있을예정입니다.오늘주거래은행국민은행을갔다왔습니다.근로자희망플러스대출과,행복드림론대출을문의하고왔는데.제가최근에연체건수가있어서부결이나고말았습니다.(최근연체만없었으면1500만원가량대출이가능했다고하더군요.)2개월후에다시재도전을하여사금융을모두상환하고이율이높은아주캐피탈과시티파이낸셜금액을캠코전환대출진행하려합니다.전환대출진행시신용등급이많이올라갈것이라생각되며월상환부채금액도60만원정도로낮아지게됩니다.또한,금융부담도지금보다줄어들게되고요.머니옥션투자자분들께는안정적인수익이발생할수있도록원리금균등상환약속을지키며,상환일전에가상계좌로입금토록하겠습니다.도와주세요.부탁드립니다.</t>
  </si>
  <si>
    <t>뜻하지않은건강의료보험료...</t>
  </si>
  <si>
    <t>제가교통사고로인하여....팔에골절을당하였습니다...하지만병원에서병원비를의료보험으로청구하였는데...3개월후에부당이익금이라하면서의료보험보장받은비용을전부다시환급하라하던군요...120만원을갑자기그큰돈을어디서구할&amp;#46468;가없어서이렇게~글을올립니다...도와주세요...</t>
  </si>
  <si>
    <t>제한달월급이140만원정도되는데....생활비:20만대우캐피탈:20만이렇게나가고있는데~보너스도있고저녁에는가끔알바도하고있으니12개월`빠르면6개월안에다상환할수있을꺼같습니다...연체없이갚을예정이오니...꼭도와주세요...</t>
  </si>
  <si>
    <t>신용지킴이</t>
  </si>
  <si>
    <t>1.개인정보보험설계사(9년)/계약직/월급여(평균170만원)/금융판매회사GA신용등급8등급/총대출:금융권740만원(신한은행)2.대출목적안녕하십니까?직접찾아뵙고인사드려야하는데이렇게글로대신합니다.보험설계사/관리직으로9년차되었고뉴욕라이프에서현직장법인GA으로이동한지7개월정도밖에되지않았네요.설계사특성상고정수입이불안정하고이직한지얼마되지않아저축은행쪽몇군데하고제2금융쪽에에대출을알아보다별로좋지않은신용등급이많이떨어져매우낮은상황입니다.그래서신용관리상조히기록도안남고인터넷에서이곳을알게되어신청하게되었습다.대출목적은회사이직으로긴급생활자금과가뜩이나힘든상태에서전직장환수금액(뉴욕라이프관리자시이직팀원에대한수당환수)이나와현재상황에서분납으로갚아나가기가금액도너무크고어려운시기라저의신용도지키면서이일을계속할수있도록투자자님들께이렇게도움을청하게되었습니다PS:보험설계사특성상신용으로보증보험가입을할수있어야회사에서계속일을할수있습니다</t>
  </si>
  <si>
    <t>3.상한계획1)주수입원:직장월급여(월6개월평균):150만원총부채:740만원(신한은행연12%월이자7-8만)5월예상소득:250만원(4월실적대비)2)부수입원:기타GA에서자동차,장기보험수수료:20만원ABC바이크마트(금융,온라인쇼핑몰,자전거,이륜차)WWW.abcbikemart.com-홈페이지하단에책임자확인6월25부터월100만원이상수입예정-조기상환가능함3)지출비용:고정비용:주거비용/통신비용/건강보험료/영업할동비-52만원변동비용:부모님용동/경조사비-10만원저축보험:투자/청약저축/보장보험-70만원대출:740만원(일시상환)이자-7만원잉여자금:총수입-지출비용-31만원4)머니옥션대출상환계획:현재예상수입빼고원리금균등상환2년500만원/2년/연35%:월상환액-29만원대출상환일정:현재잉영자금에서충당하고6월이후되면예상수입에서수입증가로안정되게상환액을지급하고조기상환도가능할것같습니다5)증빙서류:직장급여명세서,재직증명서,원천증수영수증,명함3장사진,신분증,주민등록등본,원초본,건강보험자격득실확인서,기타부수입원회사홈페이지,2008년종합소득신고서,국세청기타소득명세서첨부예정6)기타:회사정보추가사항디원에셋에서브릿지인에셋으로4월사명변경으로급여통장에4월달은브릿지인에셋으로입금/종합금융판매회사/네이버에서확인가능건강보험증자격득확인서에서2004년에6개월동안외국에다녀오면서자격상실기록있음(이혼및개인사정으로캐나다누임집에장기체류예정이었으나6개월후귀국)7)투자자님께:끝까지이글을읽어주신머니옥션투자자님들께진심으로감사드리고성실하게원리금균등상환을약속드리며상환일전에꼭입금하도록하겠습니다개인적으로7월이후에소득이안정되고하면헤어진와이프하고도재결합예정이고이시기가저에게는정말중요한시기라생각합니다모든사람들이힘든시기를겪고이겨냈을때시간이흐르면그때를생각하고더열심히살것이고저또한"길이없으면길을만들면서가라"하는각오로대학때부터제약영엉.보험영업으로10년이라는시간동안사람들한테신뢰와베품을주며살아왔습니다.끝으로머니옥션투자자님들과관계자분들,이용자분들모두건승하시길바랍니다</t>
  </si>
  <si>
    <t>고금리저축은행환승하려합니다</t>
  </si>
  <si>
    <t>기존의저축은행대출금을전액다상환할것입니다.군을제대하고바로복학자금을빌려쓴것이큰실수였습니다아니정확히말하자면잘알아보지않은것입니다.빨리상환하고목돈을만들어서제꿈을펼치고싶습니다.두번다시실수하지않습니다.한번의실수다잡을수있게끔많은투자부탁드리겠습니다.</t>
  </si>
  <si>
    <t>현재월급여는차떼고포떼고100만원입니다정보통신쪽법인회사입니다입사한지는2년3개월입니다그리고제가따로타업체딜러해서버는금액10~40만원평균110만원입니다나가는돈은월보험료20만원차비10만원집에가져다주는돈20만원여윳자금은50~60만원이중절반은기타생활비로쓰일것이고나머지절반은상환금액으로쓰일것입니다.비록저축은행이지만연체한번도없습니다.3년차가되면월급여가10만원정도올라갈것을예상합니다.그렇게되면여유자금이더있을것입니다.투자하신금액에절대연체가없을것을약속드립니다투자자여러분들의많은투자부탁드립니다.감사합니다.</t>
  </si>
  <si>
    <t>믿음으로보답드리겠습니다.</t>
  </si>
  <si>
    <t>안녕하세요.25세신체건강한임현준이라고합니다.제가공익근무요원을시작한지이제1년이좀넘었는대요.알바를시작한지2달정도밖에않됐습니다.월수입은알바비95만원정도받고있습니다.집에좀일이생겨서100만원정도가갑자기필요하게됐는대,여기저기알아봐도나올수있는곳이없어서마지막으로기대를걸어보고올렸습니다.</t>
  </si>
  <si>
    <t>매달말일이알바월급날입니다.매달1일조금씩이라도갚는식으로3달안에원금과이자모두상환하도록하겠습니다.제믿음으로열심히갚겠습니다.부탁드립니다.</t>
  </si>
  <si>
    <t>이번에도와주시면성실히갚겟습니다..</t>
  </si>
  <si>
    <t>말로만저축은행이지사금융과똑같더군요..조금이나마이자를줄이고싶어서신청합니다.집안형편은그리어려운편히아니라서거짓말은안하겟습니다...앞으로나가는돈을조금이나마줄이고자신청합니다..저축은행300대출받은거갚을생각입니다..스타상호저축은행입니다..</t>
  </si>
  <si>
    <t>우선대출받은거우리은행1500만원..현대스위스1000만원스타상호저축은행300만원이렇게있습니다..여태핸드폰카드대출건등등한번도연체한적없으며..당연히연체가없이잘갚아야한다는거잘알고있습니다..앞으로로그렇게행동할것입니다..지금근무하는곳은현대백화점에근무하고있으며통장수령135만원정도하고있습니다..저축은행한건이라도갚고신용관리하고싶어서어차피저축은행에서갚아나가는돈여기서받고갚아나가도록하겟습니다..직장은확실합니다..서류필요하신거될수있으면전부첨부하도록하겟습니다...그리고나머지남은돈은요번에부모님생일이두분다있어서여행한번보내드리고싶내요...제가한달에나가는돈은우리은행이자.13만원정도..현대스위스이자원금..40만원..상호저축은행..27만원..이렇게나가고있습니다..개인지출비용30만원정도쓰고있습니다..마지막으로여기서꼭받었으면좋겟습니다..열심히잘갚아나가도록하겟습니다...여태어떤거든지연체같은없이생활했습니다...믿고빌려주세요....감사합니다.</t>
  </si>
  <si>
    <t>소액대출건사금융갚고싶습니다.100만원받은것산와,캐시벅스200갚고싶습니다.대출해주시면감사합니다.믿음으로보답하겠습니다.</t>
  </si>
  <si>
    <t>제가충남아산시탕정사업장(삼성엘시디)일하고있습니다.월급여는160~170입니다2달에한번보너스75나옵니다저축600이자30사금융300이자20연체없이믿음으로보답하겠습니다.대출부탁드립니다.</t>
  </si>
  <si>
    <t>한번더신청합니다.</t>
  </si>
  <si>
    <t>안녕하십니까현제옥션에서대출받아상환하고있으며3개월남았습니다.금번에대출을받아옥션에잔금을상환하고남은금액은생활자금으로사용을하려합니다.참고로이번달에결혼할예정이며와이프는농협정규직직원입니다.</t>
  </si>
  <si>
    <t>400만원신청이유는현재옥션에상환하여야할채무가3개월(약100만원)이며이를상환한후잔금300만원을개인생활자금으로사용할목적입니다.이미한번대출을받아정상적으로상환하고있습니다.현재정상적으로회사생활중이며급여는고정급120만원과판매인센티브월100만원~700만원(통장및급여명세표증빙가능합니다.)월채무는옥션월30만원카드대금월100만원정도씨티파이낸셜월25만원마이너스통장사용중위금액정도의채무를상환중이며연체기록은전혀없읍니다.정상적으로상환하고있고상환금액도더적어지는경우니저에게는상환부담은없을것으로보입니다.다시한번믿고투자하여주시기바랍니다.</t>
  </si>
  <si>
    <t>열심히상환하겟습니다</t>
  </si>
  <si>
    <t>남자라는이유만으로대출이안대더라구요..타지역에내려와서주유소에서기숙사생활을하며일을하고있습니다하지만기숙사에생활하면서같이지내는분들하고트러블이많아서보증금없는방이라도잡아서따로나와서일을하려고합니다</t>
  </si>
  <si>
    <t>저번달10일에일을시작하엿고매월10일에월급통장수령합니다110만원받구요월상환액이10만원이니충분히상환할수있습니다믿고투자하신다면확실한상환으로보답하겟습니다</t>
  </si>
  <si>
    <t>사금융해결하고,생활자금으로사용하고싶습니다.</t>
  </si>
  <si>
    <t>안녕하세요.머니옥션투자자여러분.저는어린나이도그리많지도않은나이지만,대출이라는것을너무비참하게시작하였습니다.대출이라는것이어떤것인지도모르고,첫대출을사금융으로시작했습니다.200만원이라는자금을받기위해,제정보는온갖곳을다돌아다녔습니다.시간이지나서후회하고있지만,지나간일이다시돌려지진않더라구요.후회하고있습니다.저는"220만원"을신청하고싶습니다.저는총부채가사금융산와머니1건이며금액은200만원이였습니다.2009년12월에200만원을48.545%의금리로겨우빌리다시피했습니다.5월까지총5번의납입을하였고약170만원가량이남았습니다.한달에14만원씩.5번.70만원이라는돈입니다.지금생각해보니너무아까웠습니다.작년12월에교통사고가있었는데,그사고처리비용으로큰목돈이들어갔습니다.그리하여대출이필요했었구요.220만원을신청한이유는,산와머니남은부채를정리하고,생활자금으로썼으면하는바램때문입니다.투자자여러분들의관심을부탁드립니다.</t>
  </si>
  <si>
    <t>1.부채관련-산와머니48.545%200만원대출(09년12월)-총5회납입(월14만원)2.인천시중구에위치한호텔에서근무하고있습니다.월급은월120~130만원정도되며,객실지원팀에서근무하고있습니다.3.월120~130만원의급여를받으며,1주일에3일정도를저녁에개인아르바이트를하고있습니다.4.예전에있던직장을그만두고,현직장에취직한지1달째입니다.첫급여를받았습니다.5.현재고용보험만등록되어있고,4대보험은6월부터적용됩니다.6.월생활비계산-어머니드리는금액30만원-휴대폰/교통비15만원-기타잡비10만원-산와머니이자14만원등의한달생활비로포함되며,(---&gt;약70만원)돈의여유에따라저축을몇만원이라도집어넣고있습니다.투자자여러분들께서.도움을주신다면,성실하게상환하겠습니다.대출기간을18개월36%로책정해놓았지만,중도상환을할수있도록노력하겠습니다.현재산와머니에서받은200만원으로인하여,신용등급이내려가고,조회기록등의잔해가남아서,상처가심한상태입니다.220만원을대출받게된다면,산와머니잔금을다납부하고,남은대출자금으로긴급생활자금으로사용했으면좋겠습니다.어렸을때아버지가일찍돌아가셔서,어머니와둘이살고있습니다.관심부탁드립니다.</t>
  </si>
  <si>
    <t>성심을다하겠습니다.</t>
  </si>
  <si>
    <t>저는7개월된신혼입니다.결혼전멎모르고금전의여유가안되여기저기높은금리의대출를받게되었습니다.매월높은이자와원금을상환하다보니월급여로빠듯하여생활적안정자금을하고저신청하였으며,기대출이있긴하지만단한번의연체없이이용하고있습니다.</t>
  </si>
  <si>
    <t>저와집사람의수입합계250입니다.매월급여일은다르지만함께채무상환을하고있습니다.만약저를믿고선택하여주신다면투자님들에게누가되지않토록성심을다하겠습니다</t>
  </si>
  <si>
    <t>상환하고싶습니다.열심히살겠습니다.</t>
  </si>
  <si>
    <t>현재사금융한군데와저축은행권2군데을쓰고있습니다.다는아니더라도지금약간모은돈과이곳에서받은것으로사금융한군데를상환하려고합니다.</t>
  </si>
  <si>
    <t>내년엔급여도올라서지금보다약간의여유자금이있을거같습니다.월급240만원중에대출로빠지는게현재120정도가됩니다.씨티-60만원hk-23만원현대-19만원웰컴-20만원120만원정도가남습니다.월세및카드사용료를제외하면30만원정도가남습니다.매월26일이급여일이고연체한적도없기때문에우선이곳에서대출받는다면이곳월상환액을연체할경우는없습니다.투자부탁드리겠습니다.</t>
  </si>
  <si>
    <t>지긋한사금융권정리하게도와주세요</t>
  </si>
  <si>
    <t>현제대출이4건정도잇는데전부거의끝나가는데이자만내는사금융권이있어이건만정리하면홀가분해질거같습니다,,도와주세요,,,내년이면거의정리될듯한데사금융권이끝까지꼬리를물고놓질않네요,,내년엔결혼도해야하는데정말챙피해서살수없습니다,,남한테말도못꺼내고달리대출를더받을수도없고,,여러분에작은도움부탁드립니다</t>
  </si>
  <si>
    <t>현제도빠듯하긴하네내년엔급여도오르고,대출기간이끝나는건두있어홀가분해질거같습니다,,지금까지잘해왔듯이계속잘할수있습니다,,연체한적은한번도없습니다</t>
  </si>
  <si>
    <t>성실히갚아나겠습니다!투자자님들의후회없는선택해주세요^^</t>
  </si>
  <si>
    <t>직장생활성실히하면서대출한번받은적없고,연체되는거한번없이열심히살았습니다,실은월세방을옮겨야하는데..보증금이부족해서갑자기큰돈을빌릴수가없어서아는분을통해알게되이렇게신청하게되었습니다.</t>
  </si>
  <si>
    <t>다른곳에서대출을받은적은한번도없습니다작은회사지만튼튼한직장에서일한지는1년하고한달이지났습니다월급통장으로매달10일에꼬박꼬박밀린적없이들어오구여한달에대략1700.000~1800.000정도받구있습니다...일하는직업특성상야간수당이나조금더일하면200만원안되게받습니다만..4대보험과식대비과빠져나가면..1,750,000만원정도고정지출액은자동차할부3년해서한달380,000원나가구요적금700,000원핸드폰비50,000원정도자동차가가스라서교통비10만원안밖으로매달나가고있습니다적금으로매달빠져나가는것은집에서나중에결혼자금으로쓰려고매달나가는것입니다.그래서한지도얼마되지않고..적금만은깨지않고하려고이점양해부탁드립니다!대출이후의상환계획을말씀드리겠습니다위에기재한사실처럼한달나가는지출빼고남은금액은대략55-60만원정도남습니다.다른데나가는것은많이없기에제가생활비로도조금남겨쓸수있구요,매달월상환액209,010원밀리지않고납부잘하겠습니다</t>
  </si>
  <si>
    <t>열심히일해갚겠습니다.</t>
  </si>
  <si>
    <t>안녕하세요?머니옥션싸이트가있다는건예전부터알고는있었지만,제가여기서여러분의도움을기다릴줄은몰랐습니다.요즘우리나라뿐만이아니라세계경제가위태로워서인지,은행에서대출을받으려고해도쉽게대출이되질않네요.저는현직장에서10년째근무하고있으며최근에작지만제이름으로집을어렵게구입하게되었습니다.빠듯하지만,제월급으로이자내고생활하는데무리가없었는데,갑자기아버지가위암판정을받으셔서목돈이필요하게되었습니다.가능하다면이곳투자자분들의도움을받는다면꼭연체없이성심성의껏갚겠습니다.</t>
  </si>
  <si>
    <t>신용보고서를보시면아시다시피현재부채가많고여러곳에분산되어있습니다.신용대출을받아서쓴용도는여러가지가있겠지만,그중에반은집을구입할때들어간비용입니다.또한최근신용조회는아버지병원비때문에대출을알아봐서조회건수로인해신용등급이내려갔습니다.비록부채가많아서투자하시기꺼려지실지모르겠지만,받고있는급여로충분히상환가능합니다.투자자님들입장에서는투자금에대한회수가중요하기때문에성실히상환해갈수있는지가가장중요하다고생각됩니다.한번도연체없이상환해왔으며현재다니고있는직장에서도한번도결근및지각없이10년째성실하게근무하고있습니다.제가다니고있는회사는일반기업체이지만,알짜배기회사입니다.연봉은작년기준으로3,200만원이며월급여로는250만원입니다.제가아직은미혼이여서금융비용외에드는비용은없으며부채상환비용은약140만원정도입니다.절대연체하는일은없을것을약속드립니다.이글을읽어주신모든분들께즐겁고행복한하루가되시길바랍니다</t>
  </si>
  <si>
    <t>위기를지혜롭게해결하고싶습니다.</t>
  </si>
  <si>
    <t>시골에서작은의료업(한의원)을하고있습니다.권리관련사기를당하게되어약일년정도어려운과정을지냈습니다.현재어느정도안정은찾았는데힘든시기에카드의잘못된사용으로신용등급이무척하락(연체)되어은행권대출이힘든상황임에도업체를통한무리한신용조회가누적되어있더군요.뒤늦게깨닫고절치부심하는마음으로신용카드는다끊어버리고캐쉬직불카드만사용중입니다.제도권에서대출이힘든상황인데약6개월에서1년정도관리하면추가대출이가능할것같다고하더군요.대부업체나불법중개업체에손을벌릴경우더큰나락으로빠져들것이자명하기에신용도하락없이자금을조달할수있는이곳을소개받게되어다행이라는생각입니다.약한달정도의현금유동성(급여및거래처결재금액)이필요하게되어이렇게올려봅니다.</t>
  </si>
  <si>
    <t>&lt;기존대출내역&gt;국민은행:1억원/월이자52만원(6.25%)동양생명:약2500만원(잔여금액)/월214만원(원리금분할상환)씨티카드:약1570만원(잔여금액)/월35만원(원리금분할상환)현금서비스:81만원&lt;주수입원&gt;보험급여및일반진료월대략1500만원가량&lt;월지출내역&gt;금융비용:약300만원급여및4대보험(3인):약500만원공공요금(전화,전기,관리비):약60만원식대:약40만원각종소모품및약재료:약200만원교통비(왕복90km경유주유)및기타비용:100만원----------------계:약1300만원&lt;수입-지출&gt;차액:약200만원머니옥션대출금40만원상환하고약150만원정도남겠네요자금상황이풀리면좀더진료에전념하여더많은수익을내어머니옥션대출금부터중도상환하려고합니다.---------------아내는직장에다니고있고월수령액약185만원정도됩니다.제업장이힘들어진이후로생활비와아파트전세자금대출을아내가감당하고있습니다.남들이부러워하는소위전문직으로자기자신을잘못관리하여이렇게부탁드리는점참부끄럽게생각합니다.많은도움부탁드립니다.</t>
  </si>
  <si>
    <t>소비자금융권상환금액신청이요</t>
  </si>
  <si>
    <t>제가취업준비하느라학원을다니느라고아무것도모르고올초에소비자금융권에서대출을받았습니다회사에취직해서이것저것알아보니소비자금융이란곳이무서운곳이더군요그래서조금저렴한이율로이동하려고신청합니다</t>
  </si>
  <si>
    <t>지금현제대출금액이소비자금융권에1000만원가량있습니다제현제급여는한달130~140정도이고핸드폰판매아르바이트를하며한달에60만원정도를더벌고있습니다이중아르바이트하는돈으로소비자금융원에원금및이자를조금씩줄여나가고있으며만약저이율로갈을수있다면조금더수월하게상환을할수있을것같습니다</t>
  </si>
  <si>
    <t>흑자부도를막아주세요!</t>
  </si>
  <si>
    <t>현재매출감안시11월26일최하150만원받습니다.지금돈을잘벌고있는데수익일이한달뒤에있어서유동자금이필요합니다.승산이많은사업이라자신있게대출받길원합니다.금방갚을거라서다른기관에조회하기가그렇습니다.조기상환하면좋을줄알았는데..투자자들위해최대한수익을늘려드리고자기간을길게합니다.</t>
  </si>
  <si>
    <t>다시도전합니다.투자자님들께정중히부탁드립니다.</t>
  </si>
  <si>
    <t>많은투자자님들께서투자를해주셨는데유찰이돼었습니다.3번째도전입니다.투자자님들제발도와주세요.6~7월에조회기록이많습니다.지인에게빌린돈을갑기위해어쩔수없이조회를했습니다.지인의돈은부모님께서해주셔서다행히사금융은쓰지않았습니다.매월시티34만원과조이6만원씩나가고있습니다.시티와조이를상환하고자다시글을올립니다.다시한번더투자자님들의도움이절실히필요합니다.도와주세요.</t>
  </si>
  <si>
    <t>급여는10일입니다.230만원통장으로받고있습니다.연봉3700만원입니다.여말에는성과금140만원현금으로따로받습니다.아내와맞벌이를하고80~100씩받고있습니다.시티34만원,조이6만원,머니옥션23만원관리비,가스,전기,전화20만원,보험료35만원이매달들어갑니다.상환은자신있습니다.연체하지않고열심히벌어갚겠습니다.다시한번더부탁드립니다.(꾸벅)모든투자자님들감기조심하세요.</t>
  </si>
  <si>
    <t>ㅠㅠ..저에게여러분들이투자를해주셨것만~유찰되어`다시신청해요~그동안~돈이조금모여~조금상환할수있어서~그액낯추어신청합니다!저번에도말했듯이~지갑을잃어버리게되어`가게돈매꾸느라~대부업에손을댔습니다!그돈상환하고자!신청해요!!여기저기알아보고그래서신용도는많이낮습니다!그러나~이제것연체사실없습니다!매월꼬박꼬박납부하고있고요!지금가게는부모님이하시는가게이지만관리나그런거는제가다하고있습니다!부모님가게라서~재직증명서나~4대보험!월급도현금수령이어서!~저를못믿어워하시는분들은~전화통화가능합니다!부탁드립니다!!정말힘들지만~저에게투자를해주신분들꼐감사드리며!또한번고개숙여~부탁드립니다!</t>
  </si>
  <si>
    <t>매월170~200만워가량의월급을현금으로받고있습니다!적금부으는게~70만원이고요대부업달달이30만원씩내고있습니다!그외에생활비는30~만원정도쓰고있고요!상환할수있습니다!저에게투자를!!!!!!</t>
  </si>
  <si>
    <t>안녕하세요다시한번도전합니다.</t>
  </si>
  <si>
    <t>안녕하세요대출목적은사금융을쓰고있어서2군데정도중도상환하고났더니생활비가힘이듭니다.대출목적은생활안정자금입니다.</t>
  </si>
  <si>
    <t>상환계획은먼저씨티은행55만원농협5만5천원대부업3군데80만원나갑니다.월급여는140만원정도되구요밤에아르바이트를합니다.거기서약60만원정도나오니까월상환하는데는큰무리는없을것같구요참고로믿고투자해주시면최고의신용으로보답하겠습니다.</t>
  </si>
  <si>
    <t>대출목적:협력업체결제대금지급을위한자금필요저는소프트웨어개발을전문으로하는법인의대표입니다.2008년11월에창업을하였으며짧은기간이지만SK,신세계,한국전자금융등의대기업에솔루션을개발및납품하며안정적인성장기반을마련하였습니다.그러나소프트웨어개발업종의특성상먼저선투입하여개발후프로젝트만료후에대금을지급받는구조이다보니사업이성장하면서오히려자금압박을받는어려움을겪고있습니다.사업의주아이템은지하철등에서많이보실수있는LCD모니터를이용하여다양한정보를제공하는시스템을개발하는것입니다.2009년에는사업초기여서불가피하게대기업의외주위탁개발과저희회사자체솔루션개발을병행하였고그결과7억5천만원의매출과여러대기업에협력업체로등록되는성과를거둘수있었습니다.그러나외주위탁개발을통해매출을올리다보니당사의자체상품개발일정에많은차질이발생해서2009년하반기부터가급적외주개발을자제하고자체상품을개발하는데집중하였습니다.또한창업1년미만의기업으로는드물게개발하는소프트웨어의기술력을인정받아기술신용보증기금을통해2억원의자금지원과벤처기업인증도받았습니다.그러나자체솔루션개발계획이여러가지기술적인문제로인하여예상한기간을초과하여올해5월부터본격적인영업을할수있게되었습니다.현재는영업에상당한성과가있어7월부터월1억5천~2억수준의매출을달성할것으로예상하고있으며거의확정적으로수주한금액도8억원에달합니다.지금까지달성한성과에자만하지않고세계시장에서경쟁할수있는소프트웨어를개발하고자전직원들이열심히노력하고있습니다.그러나먼저현금을주고자재와인건비를투입하고나서프로젝트검수후대금을지급받는사업관행이다보니,직원들인건비와협력업체대금을마련하는게현실적으로가장어려운문제입니다.올해상반기는작년에2억지원받은거와제가개인적인자금조달과부업등의수입으로운영해왔으나6월말검수예정이던프로젝트가고객(관공서입니다)의사정으로7월중순으로연기되면서최악의자금압박을받고있습니다.(지자체선거가저에게는거의죽음이었죠.선거가끼어있으니까거의일이진행이안되더군요.중소기업들은죽으라는얘기인지...)거의맨손으로사업을시작하고그동안사업을하면서여러가지굴곡을겪으면서신용도가바닥까지떨어진제입장에서는금융기관을통한대출은꿈도못꾸는상황이고마지막으로지푸라기라도잡아보는심정으로이렇게도움을청합니다.물론대부분의사업자들처럼자금이안도니다음달에돈주겠다고미루고한달만안면에철판깔고있으면7월말부터수금예정인금액들이작지않으니어느정도해소가될겁니다.그러나제입장에서도만약누군가가약속된대금지급을상황이안된다고일방적으로한달을미룬다면그곤란함이말로형용할수없을겁니다.제가스스로사업자들의이런사정을아는데저의편의때문에일방적으로약속을어기기는죽어도싫다는마음입니다.물론말로만가지고믿기어려우시겠지만,창업초기의벤처기업을한번만도와주시면세계시장에서경쟁할수있는기업으로성장할수있습니다.여러분들의도움을간절히바라겠습니다.저희회사의사업내용은홈페이지에서확인부탁드립니다.참고로증자를계획하고있으니많은관심부탁드립니다.http://www.uxlab21.com</t>
  </si>
  <si>
    <t>기존대출내역스위스저축은행알프스론:400만원(21%)산와머니:300만원(49%)하이캐피탈:300만원(49%)기타:100만원미만(49%)동업시사업의어려움으로개인채무가1억까지늘었다가현재는거의다갚고11백만원남았습니다.현재기대출건은이자와원금합해서80만원씩상환하고있습니다.주수입원고정수입-급여:월450만원(세후공제390만원)비정기수입:2~3개월에한번씩500~1000만원부수입부수입의주요내용은사업기획서작성대행,소프트웨어설계등의프리랜서일을상황에따라서하고있습니다.2009년도분종합소득세신고는1억이조금넘습니다.월고정지출생활비부담:300만원이자및원금:80만원개인용돈:20만원통신비및식대,교통비등의개인생활비는법인비용으로거의대부분처리하므로한달용돈은20만원정도로사용하고있습니다.부수입은주로사업자금으로충당되고있습니다.(지분증자,대표자대출등)7월이후부터는부수입에서생긴소득을회사운영자금충당을위해사용할필요가없을것같고이전에대표자대출로투입했던자금도순차적으로인출할수있을것으로으로예상되어자금상환에는아무어려움도없습니다.</t>
  </si>
  <si>
    <t>금융상환및생활자금이필요합니다...</t>
  </si>
  <si>
    <t>제가신용등급이낮아서다른곳에몇군데를알아봤는데도저히안되더군요...그래서아는사람들을통해이곳을알게되었습니다...현재대부업체쪽에200만원이있습니다...카드연체금도있구요그래서이리저리방황하다이곳에서대출을받아볼려고이렇게찾아오게되었습니다...</t>
  </si>
  <si>
    <t>상환계획은현재직장은다닌지는얼마안됐지만4대보험가입되어있으며직장은르노삼성자동차내에서협력업체로일을하고있습니다..월급여는110원정도이며보너스800%입니다..월급을받으면상환은연체없이꼬박꼬박넣을수있습니다...현재대출한곳에서도연체없이꼬박꼬박갚아나가고있습니다....</t>
  </si>
  <si>
    <t>세번째도전입니다.부디도와주십시요</t>
  </si>
  <si>
    <t>세번째도전입니다.제가글을잘못써서그런지내가성의없어보이셔서그런지계속실패하네요절믿어주시고입잘해주신분들께감사드립니다.다름이아니고제가급히돈이필요해서200만원을신청을했었는데어렵게어렵게구했습니다.그런데예비군훈련다녀오는데접촉사고가났네요물론제잘못으로요...안되려니까뒤로엎어져도코가깨진다더니제가딱그거인거같아요ㅜㅜ앞차주분이많이안다치셔서다행이네요...제차는상관없는데앞차뒷범퍼하고마니나갔다고합니다.기분좋게집에오고있었는데말이죠그래서카센터가서총수리비용을받아보니100만원조금덜나왔네요그래서이번에도여러분들의도움을요청드리러왔습니다.부디너그러이봐주세요ㅜㅜ이번달월급나온거가지고급한불꺼서좋아라했더니돈한푼없는상황에서이런일이일어나네요</t>
  </si>
  <si>
    <t>제가근무하는곳은정규직이고프로그래머입니다.일한지는1년4개월접어들고있구요연봉2000이고매년연봉협상을하고있습니다.4대보험가입되어있구요매달정규로나가는돈은종합보험비20만원핸드폰+생활비30만원출퇴근기름값10만원기존대출40만원입니다.기대출도꼬박꼬박잘내고있습니다.매달40만원의여유가생기는데이것으로도와주신분들꼬박꼬박갚을생각이구요내년에월급이또오르니까달라지겠네요아직나이30되지않았는데젊은사람도와주세요부탁드리겠습니다.</t>
  </si>
  <si>
    <t>안녕하세요성실상환약속하겠습니다^^</t>
  </si>
  <si>
    <t>투룸에서저렴한월세방으로이동할려고합니다</t>
  </si>
  <si>
    <t>기존의대출은시티파이낸셜300만원대출중250만원남았습니다연리39%로의이율로사용하고있구요한달에33만원씩갚아나가고있습니다급여는통장수령150에현금수령차비목적으로20만원나오구요월지출내역입니다이사를할경우월세20+핸드폰비7만원+씨티상환액33만원+생활비20만원80만원고정지출이있습니다씨티파이낸셜추가대출은가능하나..조금더저렴한이율로사용하고자합니다투자자님들의많은입찰부탁드리겠습니다군미필부분은대학원입시사유로연기되었으니걱정마시고입찰해주세요</t>
  </si>
  <si>
    <t>사금융전환하고싶습니다ㅠ</t>
  </si>
  <si>
    <t>제대로알아보지도않고무턱대고사금융부터대출을받았습니다덕분에다른은행거래는문턱조차못넘게됐구요.조건이안될때중개업체를통해대출을받아보니조회건수며부결난곳도많고..ㅠㅠ이래저래고생만하다머니옥션이란곳을알게되서지푸라기라도잡고싶은심정에이용합니다.전산상으로소득증빙이안되니다른곳은턱도없고ㅠ사금융이이렇게무서운건줄이제서야느낍니다.그동안갚아냈던이자며..휴..이제청산하고정신차리고살렵니다꼭도와주세요ㅠ</t>
  </si>
  <si>
    <t>미즈사랑연49%대출금액200,산와머니300매월21일날원금+이자40만원가량넣고있습니다.급여는연봉으로따지면1800만원입니다.현재일용직으로등록되어서현금수령받고있습니다.재직확인이나혹시나재직확인차들르신다해도문제없습니다;;;급여는기본급127만원에상여300%입니다.내년부터호봉수가더올라가니2천만원은넘을거라생각됩니다.현재미즈사랑도한번에연체없이잘갚아나가고있습니다.워낙사금융연체되면무섭게독촉한다는걸익히알고있어오히려미리미리급여받자마자돈입급합니다.고정적으로나가는돈은월세20,핸드폰10,교통비5,세금7,생활비20정도입니다.가끔시골에계시는부모님용돈드리고요(몇달치씩모아서요)우선일단급여날에대출상환금부터입금시키고생활하고보너스받고뭐받고무조건대출금상환으로이어지게할려구요왜진작방법안알아보고그어마어마한이자를내면서다른방법은알아볼생각을안했는지ㅜㅜ대출받고나서우선미즈사랑,산와머니돈다갚고최대한열심히허리띠졸라매서대출금갚아나가고싶습니다멋도모르고대출받았다가점점빚만늘어나고이제뿌리를뽑아야할것같습니다.소득증빙이되지않아여기저기서안된다고하였지만..희망을가지고노력중입니다.</t>
  </si>
  <si>
    <t>신용등급상승을위한농협대출상환및결혼자금</t>
  </si>
  <si>
    <t>안녕하십니까!!이렇게글을쓰면서혹시나하는마음이지만,절실한마음에여러분의조그만도움을바라고저의대출목적과현황에대해서간략히서술해보겠습니다.우선,저는작년(2009년1월1일자)공무원(지방공무원9급공채합격)이되서현재재직까지1년6개월이갓지났습니다.대학생활보다는일찍사회에발을들여놓아서사업을한답시고무리하게이것저것벌이다가많은것을잃고좌절을했었는데,가족의도움과저의노력으로모두무사히마무리(은행,카드빚등대출금모두상환)짓고늦깍이나이에공무원시험에도전하여일반행정지방직에당당히합격을하게됐습니다.그치만,사회생활때카드빚은행대출등신용카드연체등여러가지로신용등급이않좋아서거의은행과거래를못했었는데,공무원이되니,공무원복지카드도발급이않되더라구요.현재늦깍이나이(36)지만좋은배필을만나서결혼을앞두고있는데,대출할려고은행가니등급이낮아서않되고,공무원공제에서3천만원및결혼자금대출등여러가지좋은조건이있으나,마이크레딧등급7등급이상만되어도되는데아쉽게도저는9등급이더라구요.그래서빨리올리려고계속기다리는데도쉽게상승이되지를않더라구요.근데크레딧뱅크는7등급이던데ㅠㅠ(교원공제회는마이크레딩등급을반영한다고하더라구요)일단,집전세를구해야하고,결혼자금도필요한데,여기서그런자금을빌리기보다는은행(농협)대출500만원(예식장비및기타초기결혼자금으로사용했음)을빨리갚고신용등급을올려서목돈을공무원공제회에서빌릴수있는등급까지향상시킬필요에의해서이렇게여러분의힘을빌리고자합니다.무분별한조회를해서신용등급이내려갈까봐이제는조회도못하고계속기다리고만있는데,등급은오르질않아서조마조마하루하루를지내내요..^^(결혼예정일11월입니다.)머니옥션을알게되고대출신청하는가장큰목적은신용조회가없다는장점때문에제가바라는목적에가장부합하기때문에이자가좀비싸더라도훨씬제게도움이되기때문입니다.돈의무서움과소중함을모두체험해본저로서는여러분의크고작은돈을소중히생각하고상환에최선을다할것을약속드립니다.긴글읽어주셔서감사드려요</t>
  </si>
  <si>
    <t>현재연봉은(작년기준18,868,650원)입니다.현재월지출액은농협대출500만원상환비용매월17만원씩인데,여기서빌릴수있게된다면전액상환하고,빨리신용등급상승되길기다립니다.통장잔액은매월받는월급으로생활비(교통비,통신비및식대,기타문화생활등)사용하고자가용은없습니다.저축은농협에종합청약저축매월30만원씩넣고있습니다.카드도발급않되어없고체크카드로만사용합니다.당연히사금융은없습니다.대출성사시전액농협대출500만원갚게되고,100만원정도는여유자금으로추가신청하여600만원신청했습니다.그래서,대출및부채는현재없는상황이므로,1년동안갚으면서신용상승이되면(마이크레딧7등급)공제회대출및결혼자금대출받아바로상환할예정입니다.제출서류는빠짐없이바로송부해드리겠으며,여러분의조그만도움을부탁드립니다.감사합니다.</t>
  </si>
  <si>
    <t>세가정에힘을주세요</t>
  </si>
  <si>
    <t>저는세가정을책임지고있는가장입니다나이는42세부모님장인장모님처와아이둘을돌보고있습니다3년전아버님과장인어른이동업으로사업을(인력회사)하시다대기업의횡포로부도가나셔서2개월간격으로파산을하셨지요!세가정의보금자리는경매처리되고장인보다늦게파산하신부모님은단칸방월세에지내시고먼저파산하신장인장모님은제가모시고삽니다해서부모님들을조금이라도편히모실수있는방법을찾다가회사근처에조그마한식당이나왔는데(종업원150000명)부모님이사업할당시에보증선부분도있고부모님월세방구해드리느라대출도받다보니신용도가너무좋지않고요즘금융위기로은행문턱이너무높아거절을당했습니다그러던중인터넷에서머니옥션에대해서알게됐고대부업의피해를기사를통해잘알고있에여러분들의도움을청하게되었습니다</t>
  </si>
  <si>
    <t>저의월급은한달에450만원정도됩니다(보너스포함)그중에SC제일은행원금이자50만원새마을금고원금이자70만원삼성카드론40만원월세70만원부모님원룸,용돈80만원아이들교육비및생활비80만원아이들보험6만원교통비15만원정도가들어갑니다매년마다소폭의인상이있어지출을지금수준으로유지한다면이상황을조금이라도빨리벗어날수있을꺼라생각합니다가게를얻으면고정수입이괜찮을꺼같습니다개인적으로회사동료들과의관계도좋기때문에또은행에서내년3월정도면대출이가능할거라하니조기에상환할수도있을꺼같습니다여러분들께말씀드리고싶은것은지금상황이부모님때문이지만부모님사후에후회하고싶지않습니다</t>
  </si>
  <si>
    <t>후회하고있습니다..열심히벌어서보답하겠습니다.</t>
  </si>
  <si>
    <t>생활자금과고금리에사용하고있는대출금일부를갚으려고합니다..빌려주신다면매달월급날짜가꼬박꼬박연체없이사용하겠습니다.어릴때멋모르고받았던대출이..3년이상이지난지금까지꼬리표를달고올지는몰랐습니다사금융이고..대출중계업을통해받은거라신용도가많이떨어져서다른곳에서는자꾸부결만나옵니다..지금은타지역에혼자나와서기숙사생활하며열심히모우고있습니다..저때문에고생하시는부모님을위해서라도열심히하고싶습니다..조금만도와주세요..</t>
  </si>
  <si>
    <t>급여날짜가23일입니다매달급여들어오면바로바로갚을수있습니다..상환은원금이랑이자랑같이상환하고싶습니다..연체하지않고이자납입날짜에꼭&amp;#47583;춰드리겠습니다본집은마산이고거제에서일을하고있습니다기숙사생활이라따로들어가는건별로없습니다.꼭좀부탁드릴께요...다른곳에서는과다조회자라서대출이힘들다고안해주네요하지만해주신다면정말이악물고열심히하겠습니다..</t>
  </si>
  <si>
    <t>꼭읽어보시고높은이율과상환능력두마리토끼를잡는투자바랍니다.</t>
  </si>
  <si>
    <t>꼭읽어봐주시고투자결정부탁합니다.저의신용등급으로봐서는아무리상환능력이확실하다고하지만환승론을하기에부족한신용등급일지모릅니다.신용카드도사용하고있는신용에는전혀이상이없습니다.하지만이렇게신용등급이떨어진이유는1년전쯤중개업자의말을믿고대출신청했다신용과다로신용등급이떨어진후쉽사리올라가지가않더군요1년넘게신용관리를주의를주고있지만평점을올리기가어렵더군요하지만제가자신있게환승론을신청하고꼭읽어봐주시라는말을할수있는건신규대출이아니고환승론이기때문입니다.대출금액이많아지는즉월원리금지출이많아지는신규대출이아니고기존을대출을통합하는환승론이기때문에평가되는신용등급에상관없이월원리금지출금액이통합되므로써30%정도로밖에되지를않기때문에상환능력이현재보다더욱확실해지며오히려연체가능성이없다고확신하기때문에머니옥션및투자자님에게환승론투자를자신있게부탁드립니다.다시말하지만보여지고평가받는신용등급보다상환능력이더욱확실해지는환승론이기때문에환승론이승인이된다면투자자님및머니옥션은절대연체없는높은이자율을받게될것입니다.저의대출목적은기존대부업대출통합및저이율을갈아타는목적으로월상환능력이더크게하는데목적이있습니다.기존대출금은잔액기준산와머니130만원정도2006년12월신청스타60만원정도2007년3월신청원캐싱140만원정도2007년3월신청으로약330만원정도되고월지출금액45만원정도됩니다.중요한건월45만원정도의월지출금액을단한번단하루도연체를하지않았다는사실입니다.ㅣ그러므로환승론이승인이된다면월지출금액이20만원정도로출어들므로저의상환능력은의심하지않아도됩거라생각됩니다.하지만저의강한상환능력에도불구하고신용등급이낮으므로33%라는환승론이자율치고는높은이자율을책정함으로써머니옥션및투자자님이저에게투자를해주신다면절대연체없고신규대출못지않은높은이자율을가져가실수있는기쁨이함께하실겁니다.</t>
  </si>
  <si>
    <t>다시한번여러분들께도움을요청드립니다.</t>
  </si>
  <si>
    <t>안녕하십니까.저는머니옥션에서2건의대출을받고서성실히상환을하고있는대출자입니다.다름이아니라추가로대출을요청하고자이렇게글을쓰게되었습니다.비록글이길긴하지만입찰자분들께좀더확실하게제상황을설명하고자함이니시간을내어읽어봐주셨으면합니다.그럼이번대출목적을말씀드리겠습니다.이번에신청하는1,000만원대출금의주된사용용도는,저와8년간연애한여자친구와다음달29일에결혼을하게되어,신혼집수리비와신혼여행비용입니다.저희가살게될집은예전에제가족들이살던아파트입니다.제가어릴적부터고등학생때까지살던오래된아파트인데이사를나올때팔지않고전세를주고지금껏있었는데,제가결혼을하게되어그곳에다시들어가살게되었습니다.지은지20년이되다보니수리를하지않고서는도저히신혼부부가살기힘들기에손을보려고하는데,견적을내어보니약800만원정도라고합니다.http://kin.naver.com/qna/detail.nhn?d1id=8&amp;dirId=8080102&amp;docId=111477906&lt;-이건제가인터넷에서대략적인욕실견적을내어보려고올린질문입니다.(인테리어업자를실제로불러서물어보니이것저것금액이조금씩올라가더군요.)--------------------------화장실리모델링:250만원싱크대교체:120만원도배:120만원장판:100만원전등교체:50만원페인트작업:60만원기타보수작업:100만원--------------------------이렇게800만원정도를신혼집수리비용으로사용하고나머지금액중일부를신혼여행경비로사용하고자합니다.여자친구신혼여행비도제가모두부담하기로하여2인비용을지불해야하는데그비용이약300만원정도입니다.부모님께서집을제공해주시기에수리비및기타결혼식비용은저보고부담을하라고하시는데,제가기존대출금을갚아나가느라저축을많이해놓지않아서이렇게도움을요청하게되었습니다.여러분께서도와주시는것이단순히돈이필요한사람에게돈을빌려주는것이아니라,2명의젊은이들이새인생을시작하는데큰축복도같이주시는것이라는감사한마음을잊지않겠습니다.</t>
  </si>
  <si>
    <t>그럼대출건에대한상환계획을말씀드리겠습니다.먼저제현재대출건들은아래와같습니다.-----------------------------------------------------------러쉬앤캐쉬:매달15만원가량납입산와머니:매달15만원가량납입우리파이낸셜:매달25만원가량납입예가람저축은행:매달25만원가량납입베스트캐피탈:매달15만원가량납입에이원캐피탈:매달15만원가량납입원더풀:매달10만원가량납입---------------------------------------------------------기존대출이너무많다고생각하실겁니다.사실저도막상리스트로적고보니이렇게나많았나싶습니다.부끄럽게도별생각없이입금날짜에대출금입금만그냥하다보니총몇개인지는정확히모르고있었나봅니다.올해1월에개인적으로큰일이생겨서급하게돈이필요하여이리저리대출을받다보니갑자기이렇게늘어나게되었습니다.그때문에신용점수도많이떨어지게되었습니다.어쨌든상기대출건중머니옥션1차대출의경우,24개월완납중22개월을연체없이납부했기에이제2번만납부하면완납이됩니다.그렇기에1차대출이완납되고나면이번대출건으로인한충납입금상승은11만원정도이기에,기존에성실한납부기록을보더라도큰무리가없을것이라생각하셔도되리라확신합니다.다른모든대출에대해서지금껏한번도연체없이잘갚아나가고있습니다.또한부모님께서결혼을하고나면생활자금지원명목으로500만원가량을주시기로하셨는데,그것으로우리파이낸셜대출금을완납할계획이며,아파트담보를이용한저렴한은행권대출이가능하다면그렇게해서라도타사금융을완납하려고합니다.그럴경우납입할총금액도더낮아져서큰문제가되지않을겁니다.다음은제경제력을말씀드리겠습니다.제기존대출신청서를보시면아시겠지만,저는부산에서영어교습소를운영함과동시에대학교부설영어연구소에서팀장으로일하고있습니다.학원과교습소의차이는규모및수업가능한과목의수정도로생각하시면됩니다.개원한지는2년이넘었기에이제자리를거의다잡아가고있는중입니다.학기중원생수는30명정도이며,방학중에는35~40정도로원생수가일시적으로늘어납니다.월수익은500~600정도이며,학원경비를제외한순수수익은350~400정도입니다.영어연구소의경우,이전에언급했듯이월급을받는것이아니라수익을창출한경우그금액에서일부를받기로되어있습니다.아직수익은나지않았지만모든영어컴퓨터프로그램및교재가완성이90%이상되어있고,몇몇대학에서사업성검토가오고가고있기에성과가올해안에는나오지않을까예상하고있습니다.마지막으로대출금상환에대한제확신을또한말씀드리겠습니다.저도머니옥션에투자를했었기에연체자들의습성을생각해보게되었습니다.게다가저는대출을받기까지했기에왜연체를하게되는지도직접느끼게되었습니다.연체를안하는비결은한가지밖에없습니다.바로갚고자하는의지입니다.저는제지출중가장먼저생각하는것이상환금입니다.제게있어연체란생각도할수없는것입니다.바로부모님과여자친구때문이지요.제부모님은두분다고등학교,초등학교선생님이셨습니다.부모님기준으로는연체는고사하고대출이라는자체를죄짓는것으로생각하시는분들입니다.할부도싫으시다고얼마전승용차를구입하실때일시불로결제하실정도십니다.이런부모님께서제대출에대해아신다면아마엄청난실망을제게하실것이분명합니다.거기다제가연체를해서연락이오는일이벌어진다면부모님과저와의관계는회복을할수없을상태로갈것이뻔하기에,저에게는연체,미납과같은일은절대상상도할수없는일입니다.물론여러분들이제부모님을아시는것도아니고제가그냥일방적으로하는말이니신빙성을가지진못하시겠지만,사실지금껏절대,하루도,단한번도연체를할엄두도못하는것이제게는부모님이가장큰이유입니다.그리고그이유때문에갚고자하는의지가변할수없는것입니다.제가대출을받았다는것만아셔도충격받으실분들이연체같은이유로전화나메일을받으신다면????생각만해도끔찍합니다.그리고제가지금껏대출받은것은위에적힌것외에이미상환이끝난것들도여러개있습니다.예전에말씀드렸던우리카드론,인터넷사금융등등..다시한번말씀드리지만예전에완납을했던건이나,얼마전완납한우리카드론이나,지금상환중인대출건들이나,갯수는많지만모두단한차례도연체한적이없습니다.절대연체로인해걱정끼쳐드릴일은없습니다.절대!!긴글읽어주셔서감사합니다.결혼하려면돈이많이든다는얘기는들어왔지만막상닥쳐보니정말뼈져리게그말이가슴에와닿는것같습니다.모쪼록다시한번저와결혼할여자친구를위해예쁜집에서새로운시작을할수있도록도와주셨으면합니다.그럼다들부자되세요!</t>
  </si>
  <si>
    <t>핸드폰연체비및신용카드연체금</t>
  </si>
  <si>
    <t>10월달에아르바이트하던PC방에서임금100여만원을제대로받지못하여신용카드연체금및카드론상환금70만원이필요합니다핸드폰역시연체되어있는상태입니다약15만원정도입니다</t>
  </si>
  <si>
    <t>안녕하세요군제대후3년동안나름대로독립한다고분가하여살았지만빛만쌓이게되었네요저번달에는잠시일하던pc방에서사장과마찰로인하여아직임금을제대로못받아카드대금(카드론상환금포함)과핸드폰요금이연체상태입니다...일단저번주부터분가하여살다가다시부모님집에살고있는상태라생활비는전혀안들어갑니다그리고일단취직하기전에취직준비하면서부모님가게를도와드리며월급100만원을받을예정입니다현재는일하고있는사람이있어서못하고있고12월초부터할예정입니다일단생활비는안들어가용돈은40만원정도면충분하며약10만원은국민은행마이너스통장이자약20만원은국민카드카드론상환금약5만원은핸드폰요금뺀다면20여만원여유가생기기때문에머니옥션에서받은대출금내기에는전혀문제가없습니다부모님께돈을빌리지그러냐고하시는분이계시겠지만자취하던곳에서이사올때부모님께서방세와이사비용을내주셨기때문에더이상손벌리기가미안하네요아무튼잘부탁드립니다</t>
  </si>
  <si>
    <t>금융상환하려합니다.튼실한직장으로바로바로상환가능합니다.</t>
  </si>
  <si>
    <t>금융상환을하려고합니다.갑작스럽게돈이필요해서카드현금서비스를사용하였고,현재갑자기큰돈을상환하려니넘갑갑스럽네요.다른대출을이용해월별로갚아나가고싶은생각입니다.따로지출대는부분이없어월급여를대출위주로만갚아나갈생각이고요.이빚을빨리탕감하구싶은마음뿐입니다.</t>
  </si>
  <si>
    <t>25일월급여날에바로바로상환할계획입니다.부모님과함께살고있어서따로지출이거의없음.카드론대출상환:월70만원생활비:월30만원당분간은대출빚갚는데만전념하구싶습니다.</t>
  </si>
  <si>
    <t>따뜻한손길을...</t>
  </si>
  <si>
    <t>예전에지인으로부터기한없이빌린돈을사정이생겨서갚고나니이번달연체를하고말았습니다..계획있게변재하고있었는데갑작쓰러사정에급하게되었습니다.독촉의무서움이장난아니네요..회사로전화오고늦은밤전화오고..정말이지무섭네요...이달만잘넘기면달달이아무탈없이잘지낼수있는데투자자님께부탁드려봄니다..</t>
  </si>
  <si>
    <t>현재기대출금은누님에도움으로변재잘하고있습니다...그리고용돈30만원과업체에서매달30만원씩입금되고있습니다...변재에는별무리없이되겠습니다..믿고으로보답드립니다...</t>
  </si>
  <si>
    <t>여러대출한곳으로만안정적이게상환하고싶습니다.</t>
  </si>
  <si>
    <t>고금리대출이3군데나되고,카드사용금액이여러군데되기에항상불안정하고,계속갚아나가다보니벌써다갚았을금액이아직도많이남아있는걸보고보다안정적으로조금저금리로채무를빠른시일내에상환하고싶어신청하게되었습니다.현재채무현황아주캐피탈상환해야할금액350산와머니350리드코프350신용카드사용액300</t>
  </si>
  <si>
    <t>현재급여가150~200정도이며,위이자계산대로상환하기엔제개인적인생활비를감안해서도전혀무리가없을것으로판단되며,절대단하루의연체도없음을약속드릴수있습니다.(현재기대출도연체전혀없었음)또한기회가된다면,중도상환하고싶습니다.제가이제30살인데,주위친구들이다결혼하고,요새결혼식및돌잔치가많이생기고안정있게사는모습들을보고많이생각했습니다.연애및결혼하기에제일큰걸림돌이되는것이현재채무기때문에.빠른시일내에상환하고저도안정적인생활을하고싶습니다.도와주시면감사하겠습니다.</t>
  </si>
  <si>
    <t>사금융대출을환승하고싶습니다</t>
  </si>
  <si>
    <t>한번잘못발을들인대부업체고금리의덫에서벗어나고싶어서머니옥션으로환승하려고이렇게신청합니다.대부금전액환승하려고합니다제가비록신용평점은보시기에좋은편은아니지만은행권부터사금융까지연체한적은없습니다.사금융을쓰게된계기는할머니병원비를마련하려고알아보다가급한마음에중계업자를통해사금융에손대게되었습니다.뼈져리게후회해봐도소용없다는것을알고있지만그래도꾸준히연체없이계속갚아나가고있습니다.부디이번기회를통해서신용관리도잘하고그동안떨어졌던신용도도다시회복하여다시일어나는발판으로만들었으면합니다.</t>
  </si>
  <si>
    <t>저의월수입과대출내역,지출내역입니다.직장은외감업체이며4대보험이다되는회사입니다.작년보다연봉인상이10%정도있어서올해연봉은세전약2,800으로세금공제후실수령액월217만원통장수령합니다.매월상환하는금액입니다은행및저측은행권은행권2군데(학자금대출)-총106만원매월총7만원상환세람저축은행-1,000만원이며225,000상환(17회상환원금+이자)모아저축은행-100만원월4만원이자납입(내년2월원금상환계획)대부업위드캐피탈-월176,000원(이자상환400대출)원더풀-월198,000(원금+이자,총7회상환300대출)캐시벅스-월134,000(원금+이자,총7회상환250대출)바로크레딧-월120,000(원금+이자,총7회상환200대출)월상환금액만963,000이며그중대부업이628,000입니다.환승을하면월납입금액이441,113으로연체하지않고충분히매달상환이가능합니다.그외지출은용돈및교통비약40만원,통신료6만원,부모님용돈으로15만원,기타경조사등10만원을합쳐총71만원정도합니다.월수입으로충분히대출금을상환하는데문제없습니다.그외질문이있으시면언제든지답변해드리겠습니다.빠진부분이있어서조금수정하자면예전에제가1000만원정도를아는지인께빌려드렸는데그분이개인회생을신청하시는바람에원금을받지못하였습니다.불행중다행이지만그분이법원에개인회생신청을하면서제게빌린금액도같이신청을하여3년간월120,000정도로제급여통장에들어오는추가수입이라면수입이있습니다.</t>
  </si>
  <si>
    <t>두아이의아빠어깨에힘을실어주세요</t>
  </si>
  <si>
    <t>2010년6월21일둘째아이가태어났네요^^지역주택사업이라는시행사업을하다가자금사정이원할하지않아1년여간급여를받지못하면서3월그만두게되면서포천에있는작은사무실에서월급여150만원을받으며생활을하다가아이를출산하며병원비며산후조리비용이만만치않아200만원정도급하게자금이필요하게되었습니다.</t>
  </si>
  <si>
    <t>현재산와머니100만원과원캐싱에100만원이있는데월상환금액30만원정도인데4개월정도납입하였고그나머지대출은ㅇ없습니다얼마전까지강남에있는핸들포유대리기사를야간에아르바이트로하였는데집과의거리가멀어하루3시간정도의수면으로는부족하여의정부가능동에있는대리사무실로이전하려준비중에있으며시작할경우고정수입150만원이외에한달20일을일할경우하루5~7만원에또다른수입이발생이되어대출금상환에는무리가없을것으로판단이됩니다.열심히살아가다보면잘될꺼라믿습니다.</t>
  </si>
  <si>
    <t>반드시상환하겠습니다.</t>
  </si>
  <si>
    <t>집은태백이고일은강릉에서하며출퇴근을하는데아침저녁으로출퇴근이어려워차를사려고합니다.그런데집에서는차를안사주셔서부모님모르게혼자사려고합니다.그런데한300만원정도부족해서대출을하려고합니다.</t>
  </si>
  <si>
    <t>1.-&gt;저축은행에서대출받은것은420만원매월상활금액은40원정도입니다.캐피탈은370만원매월20만원상환하고있구요.대부업체쪽은500만원받았는데매월20만원상환합니다.2.-&gt;법인어린이집에서일하고있으며고정적으로150만원통장수령합니다.교회부속이라가끔씩10만원이더들어올때도있습니다.월지출액은대출상환금80만원내외로납입하고있으며휴대폰요금은집에서부모님이내주시고30만원정도교통비로사용하고있습니다.20만원정도한달용돈을사용하고있습니다.한달에150만원정도월급이들어오면80만원대출금상환을하고30만원으로교통비,용돈20만원을하고남은돈20만원정도로대출금상환을할계획입니다</t>
  </si>
  <si>
    <t>안녕하세요.초단타입니다</t>
  </si>
  <si>
    <t>안녕하세요초단타입니다이렇게다시대출신청을하게되네요앞에대출로여름준비는잘하여여름을잘나고있습니다그러나겨울에묶인자금여파가계속지속되어유동성자금에문제가있네요은행잔고항상어느정도유지하고있었는데요즘은계속바닥이네요찬바람부는10월까지는버텨야돈이돌기에유동성자금투자를부탁드립니다대출사용처는현재계절가전만을10년동안취급했는데계절을타지않는상품들을취가하여홈피를리뉴얼하려합니다리뉴얼이라기보다는새로만든다고하는게맞을것같습니다하여3백~4백정도견적받았네요나머지자금은겨울상품이움직이는10월까지운영자금으로사용하려합니다</t>
  </si>
  <si>
    <t>전대출에도말씀드렸지만상환의지가중요하다고생각합니다개인회생이나파산등은할이유가없구요이전대출과동일하게5일이상연체시모든개인정보를투자자님께공개하는것에동의합니다</t>
  </si>
  <si>
    <t>친한친구에게신용은물론의까지상할까두려습니다.</t>
  </si>
  <si>
    <t>친구에게500을빌렸는데너무오래갚지못하고있어서힘드네요.나눠서받기는싫고한번에주라고하는데한번에주기힘들어서이렇게신청합니다.</t>
  </si>
  <si>
    <t>다른대출은없으며등급이낮아서금융권대출은힘듭니다.IT직종에5년간재직중이며월230정도받습니다.월급날바로바로상환할수있으니꼭도움부탁드립니다.</t>
  </si>
  <si>
    <t>대환을목적으로착실히꼭상환하겠습니다.</t>
  </si>
  <si>
    <t>현재사금융을사용하고있습니다.이자율은48%로현재9개월정도상환하였습니다.높은이자율과사금융이라는것때문에신용이많이좋지않습니다.조금이라도어려운시기에이자비용을낮춰기회비용으로만들고싶습니다.</t>
  </si>
  <si>
    <t>공기업수준의안정적인직장에서매년4%이상의급여인상이됩니다.또한내년승진예정으로올해보다조금더안정적인생활이가능하리라생각됩니다.현재급여로총이자비용이지불되는금액은100만원정도이며나머지150은보험료와각종세금및교통비,식대정도입니다.이중사금융에해당되는비용은63만원정도이며,대환가능시15만원의기회비용이생기게됩니다.이비용으로매달머니옥션에서재투자가능하며사금융변제에따른신용등급또한저에게는좋은기회가되리라생각됩니다.상환은걱정안하셔도됩니다.믿고투자해주세요..착실히투자수익을나눠드리겠습니다.감사합니다.</t>
  </si>
  <si>
    <t>아버님칠순잔치비용이필요합니다.</t>
  </si>
  <si>
    <t>안녕하세요아는분의소개로이렇게대출신청해봅니다.올해가저희아버지칠순입니다.장남으로써뚜렷히부모님께잘해드린게없네요나이만먹고뭐하나이뤄낸것도없구요금년이가기전에부모님께값진선물을해드리려고합니다.동생들과힘을모아뜻깊은추억을선물할수있게투자바라겠습니다.</t>
  </si>
  <si>
    <t>군대다녀온후쭉인테리어설계와시공등전반적으로건축쪽에서오랜기간경험을쌓았으며얼마전회사의경영악화로청춘을바쳐서일했던회사가부도나는바람에현재는사무실등에사용되는파티션을생산하는회사에입사해재직중이며4대보험및급여통장으로매달10일140만원전후로지급받구있구요매달고정적으로들어가는비용이집생활비와통신료보험료등90~100만원정도나가구요평균30~40만원정도여유있구요기존대출없구요상환하는데문제없을것이구요직장을옮긴지얼마안되서대출이쉽게안되네요투자자님들의선택바라며추운겨울건강하세요.</t>
  </si>
  <si>
    <t>생활자금다시신청합니다</t>
  </si>
  <si>
    <t>대출이력을빼먹어서다시신청해요^^현제반도체회사에재직중인23살여성입니다..회사에입사한지는한달정도되었구요..처음회사에입사할때많은고생을했습니다..처음10월6일날입사예정이었는데..2주밀리더니..그때되니까2주가더밀리더군요..계속기달리기만하다가..일도못하고..모아둔돈도바닥이나버렸네요..그래서생활비가조금모자라요..11월중순에입사를하고현제재직중에있습니다..월급은22일날받구요..현제보증금주고월세살고있어요..이번달20일날방세나가야되고..카드값조금쓴거이번달에내야되는데돈이모잘라요..그래서머니옥션을통해도움을받아보려합니다..현제회사에적응잘하고열심히다니고있구요..낙찰되면연체없는상환약속드릴게요..</t>
  </si>
  <si>
    <t>저의지출내역입니다..월급여총110만원이구요현제주간근무만했을때급여이구요..1월달부터는주/야간근무를합니다..평균적으로급여가150정도되구요..상여달(짝수달)에는15만원정도더받습니다..저의지출내역은..통신비10만원방세29만원각종세금8만원카드값60만원저번달방세낼돈이없어서30만원현금서비스있습니다..평균30만원정도되구요.생활비20만원입니다..저축은행9만원이번달급여나오면다음달부터는부담이줄어드니..머니옥션상환하는데는지장이없습니다..이번달정말막막해요..다음달부터는급여도올라가구하니..유지가될거같은데이번달은힘드네요..상환일은제가급여날이22일이라서25일12개월로상환할게요...</t>
  </si>
  <si>
    <t>운전부주의로인해교통사고가발생하여합의금및범칙금명목으로월급여로대체하여생활자금이필요하여신청하게되었습니다.</t>
  </si>
  <si>
    <t>-기존대출건.신협:800만원.카드론:400만원.하나은행:900만원-보다더안정적이고규칙적인대기업급여생활자로써대출금상환에전혀어려움없이약속이행토록하겠습니다.</t>
  </si>
  <si>
    <t>사급융상환과사무실계약자금이필요합니다</t>
  </si>
  <si>
    <t>현재직장다니면서프리랜서일그리고대리운전사무실을경영하고있습니다월수입은소득증빙은1000만원,증빙안되는부분이300이상입니다연체사실없고이상없이갚을자신있습니다정말도와주시면실망안시켜드리고상환하겠습니다</t>
  </si>
  <si>
    <t>아버지팔순잔치동생병원비</t>
  </si>
  <si>
    <t>아버지팔순이라용돈100만원여동생병원비50만원현대스위스60만원카드대금60만원(현금서비스포함)</t>
  </si>
  <si>
    <t>현재산와머니6월에200만원대출받은게있습니다연48.545%에일0/133%한달에12만원씩29개월원리금균등분활상환으로갚아나가고있습니다.그리고현대스위스상호에서7월달에60만원현금서비스대출1달상환1년연장이라매월이자1만5천원씩납부하고있습니다.한달에급여는130만원이고따로현금으로20만원식대비와교통비가있습니다5층건물헬스클럽이며관리와청소등을하고있습니다.매월고정지출비는산와12만원아버지용돈10만원휴대폰6만원관리비8만원생활비30만원대출받게되면대출상환금액301,386원총961,386원월고정지출이됩니다.</t>
  </si>
  <si>
    <t>재가족이건강해지기바랍니다.</t>
  </si>
  <si>
    <t>안녕십니까.이렇게투자자님들의도움을받고자하는이유는.부모님의반대로혼인신고도못하고아무것도없이시작한저와저의집사람그리고이쁜딸이있습니다.그런데저의월급으로는어떻게할수없는일들이있어서입니다.첫번째저의하나뿐인딸이어렸을때희귀난치병인내수막염수술을하고아직언어지연장애와발달장애가와서걷지도못하는상황에처해있어서병원에서재활치료를받아야하는상황이라고하는데아직직장들어간지도얼마안되고월급도많은게아니라아직치료다운치료한번받아보지못하고있는실정이라투자자님들의도움으로재활치료를시작하고싶어서입니다.두번째저의집사람이갑자기요세몸에이상을느껴서병원에서질료를받아보았더니갑상선이있다고해서수술도하고치료받게해줄려고하고지금집사람이어금니가한개가깨져있어서그거또한치료를할려고합니다.세번째는아무것도없이시작한지라처음에돈을쓴게쫌있습니다.원래는산와머니&lt;200만&gt;,액트캐쉬&lt;200만&gt;,MS저축은행&lt;200만&gt;이있는데MS저축은행을제외한두곳은조기상환한상태입니다.근데두곳을처리하고나니마니빠뜻한실정이라집월세전기세휴대폰요금등등기타생활에구멍이생기기시작하여투자자님들의도움을받아서한번에처리를해보려합니다.이렇게3가지목적으로투자자님들의소중한자금을도움받아보려합니다.아무것도없이시작하느라돈을좀쓰고나니솔직히많이힘든상황이라이자율은높게잡지못했습니다.하지만투자자님들께도와주신다면재가노력해서버는월급으로도최선을다해연체안시키고투자자님들의소중한자금손해보시는일없이보답하겠습니다.투자자님들대한민국아버지의힘을믿고도와주세요.</t>
  </si>
  <si>
    <t>-먼저타대출건은한건있습니다.=MS저축은행:200만원=잔금:약180만원=매달상환액:131.000원&lt;그외다른대출건은없습니다.핸드폰연체한달있습니다.&gt;-주수입원=현제보안업체인수호원소속으로청주하이닉스반도체공장에서보안(경비)일을하고있으며사원입니다.-주수입금액=한달에약130만원(현제수습기간이라130만원정도받고있으며이번달말에수습기간이끝나므로다음달부터는135만에서140만원을받을껏입니다.)또시간적여유가있을때는많지는않지만아는분의대리사무실에서대리를도와주고담배값과재기타생활비는</t>
  </si>
  <si>
    <t>중고자동차구매와아이치아교정비</t>
  </si>
  <si>
    <t>안녕하세요전세자금을7월에빌렸는데본가에서도움을주셔셔한달안에조기상환하였읍니다..그때투자해주신분들께감사드리구요..이번에대출을신청하게된것은제가다리에고관절(인공관절)수술을해서다리가좀불편합니다..그동안은천안에서회사차로출퇴근을하였는데서울로발려이나면서차를쓸수가없게되었읍니다..그리고큰아이가위아래가부정교합이라교정기를껴야하는데비용이넘비싸그동안차일피일미루고있었느데요이번에중고차와아이교정비를대출해서하려합니다..전대학교교직원으로6년11개월정직원으로근무중입니다..</t>
  </si>
  <si>
    <t>월급여3,800,000(매년1월과9월떡값500,000수령과매년6월급여인상,9월호봉인상)매월수당10-20만원통장으로따로수령예정---지출---생활비400,000공과금100,000핸드폰,인터넷,유선120,000사학연금과교직원공제(장기저축)550,000교통비(차구매시예상비용)100,000학원비300,000매월7-80만원정도여유돈이있으니믿고투자해주세요..상환일은제월급날인15일로정했읍니다..오전입금즉시상환하겠읍니다..</t>
  </si>
  <si>
    <t>아내가수술을받아돈이조금모자랍니다이래저래하고는있자만잘안되던찰라에이런사이트가있다고하여들어와보았읍니다여기서남아희망을가져보고싶읍니다일정한수입이있어상환하는데는별문제가안될겁니다부탁합니다늦은나이에새롭게시작하는사람입니다</t>
  </si>
  <si>
    <t>월수입이200-220정도됩니다다른데나가는돈이업기때문에상환하는데는별문제가되지안을거같읍니다잘부탁합니다방세랑전기세까스세보험료등등내고나면150정도남읍니다상환하는데는별문제가되지안을것같읍니다</t>
  </si>
  <si>
    <t>학자금이필요하여신청합니다.</t>
  </si>
  <si>
    <t>이곳에서많은도움을받고있는대출자입니다.먼저도한번도움을받아서무리없이생활을하고있습니다.늦은나이에시작한아내의공부를경제가어려워질듯하여중단시키려고하였으나,오랜시간상의한끝에일단은밀고나가기로하였습니다.그래서다음학기에필요한등록금을마련하려고대출을신청합니다.약400만원정도등록금으로사용할예정이고100만원은오랫동안미뤄왔던치과치료를받을예정입니다.적지않은급여를받고있음에도은행권을이용하지못하는이유는약일년전3년간의워크아웃을완료하여서사금융을제외한금융기관에서의대출이불가능하여대출받을수있는곳이이곳머니옥션밖에없습니다.물론총대출금액도이곳에서받은800만원이전부입니다.다시한번투자자님들의투자를부탁드립니다.이번에는약속을어기고조기에상환하는일은하지않도록하겠습니다.사실,다음학기를위해서는돈을또모아야겠기에그러고싶어도못할듯싶긴합니다.</t>
  </si>
  <si>
    <t>프로젝트단위로계약하는경력7년차프리랜서프로그래머입니다.보험영업하시는분들처럼실적별수당을받는게아니고월고정된급여를받습니다.아내가중국에서공부해서혼자지내는통에야근이고주말근무고안가리고하니까잘봐준거래처가많아프리랜서로일한이후하루도쉼없이일은쉬지않고계속해왔습니다.현직장근무개월수는이곳프로젝트를시작한달부터계산하였습니다.실제경력은만6년10개월정도이고프리랜서로서는2년정도되었습니다.직업형태가전문직프리랜서라프로젝트단위로계약서를작성하므로일단현재일하는직장의정보를기준으로작성합니다.이곳에서는내년5월까지일하게됩니다.아내가따로중국에서북경대대입준비중인아이들과외를시작하여생활비송금액이많이낮아졌습니다.(아내는영문학과나왔습니다)매달월세와생활비및공과금170정도나가고머니옥션상환금액40,환율인상의요인으로중국에서공부하는아내에게송금액이약간높아졌습니다.약100만원정도송금합니다.고정아닌기타지출월약20만원정도입니다.위의월세항목이부담되어1월에는본가로들어갈예정입니다.생활비및공과금지출에서120여만원을아낄수있을듯합니다.남는금액은다음학기를위해서모을껍니다.총지출빼고150~200만원정도여유가됩니다.앞으로도대출을더늘릴생각은없습니다만어찌될지모르니섣불리말씀드리지는않겠습니다.투자하시기에안심요인이라고생각됩니다.머리숙여부탁드립니다.</t>
  </si>
  <si>
    <t>많음도움부탁드립니다.</t>
  </si>
  <si>
    <t>현재대기업에입사하여5개월째(경력사무직)근무중입니다.입사전생활이여의치않아지인에게600만원을빌렸는데(1년기간)지인의상황이여의치않아상환독촉을받고있습니다.은행권에서대출을받아보려고하였으나알지못한카드연체로인해(9만원)신용등급이낮아대출이안된다고하였습니다.현재정리를완료했으며연체없이금융활동을하고있습니다.원래제가줘야하는돈이기에..저를믿고돈을빌려준지인을위해..빨리해결해주고싶습니다.많은도움부탁드립니다.</t>
  </si>
  <si>
    <t>1.소득-급여:실수령월220만이상-상여:800%,짝수달/설/추석-성과급:기본연봉15%+α(매년1월),인센티브300%정도(매년1월)2.지출-생활비:100만원(기혼이면부모님과동거)-대출금상환:90만원3.상환계획-월소득300이상(상여포함)-190만원=110만원-110만원의여유자금으로必상환토록하겠습니다.※기부채현황-아파트담보대출:6700만(월이자30만원)-소비자금융:900만(월이자50만원)←2011년1월성과급및인센티브로정리예정-카드론:190만원가량(월이자10만원)</t>
  </si>
  <si>
    <t>이자만내는대출금을원리금균등상환으로~</t>
  </si>
  <si>
    <t>현대스위스에서500만원대출이있습니다작년10월에직장에서갑자기나오게되면서생활자금으로받은건데만기일시상환이고6개월마다연장하면서연장수수료까지받으니넘부담스럽습니다.일년넘에이자는꼬박꼬박갚고있는데월이자16만원에연장수수료20여만원이면(연장만2번)차라리균등상환하면서갚으면언젠가는대출금을다갚을수있을텐데요..균등상환을해보려하였으나현대스위스에서안된다고하네요..다른곳에서대출받으려해도이곳에대출이있어다른대출이어려우니바꿔탈수도없습니다.월20여만원씩이자만내느니원리금균등상환으로대출금원금도갚을수있도록도와주십시요.이자만납부하다간끝도없을것같아여러분들께도움을청합니다</t>
  </si>
  <si>
    <t>제급여144만원과제아내에게9월부터100여만원씩들어오고있습니다제급여는급여통장이있고일년에두번상여금이나옵니다.아내는현금으로받고있습니다증명할수있는수입은144만원이지만월실수입은244만원입니다제급여만가지고도이자는꼬박꼬박갚았습니다.월28만원씩24개월동안성실히상환하겠습니다.</t>
  </si>
  <si>
    <t>카드이용요금내고싶습니다..^^</t>
  </si>
  <si>
    <t>안녕하세요~저번에여기에서대출한번받았어요~^^잘사용했구요~상환잘하고있습니당^^다름이아니라,제가카드한장사용하고있는데요..이용요금다내고싶어서요~카드결제하고난후에,카드사용을좀더줄이고싶네요..매달페이플랜결제를하는데..(30만정도씩요^^)많이붙는건아니지만,,수수료두괜시리아깝구..ㅎㅎ</t>
  </si>
  <si>
    <t>매달카드결제로30만원정도씩내는데,,다갚아버리구..카드이용한도줄이고..자제할생각입니다~^^여기서대출받으면카드결제30만원대신10만원정도나가네요..부담확줄어들어요~ㅎㅎ카드결제도매달30만원씩했는데,,10만원정도는문제없죠~#신용도올랐답니다!!6개월전에머니옥션이용했었는데그때만해도..8등급에576점인가..??그정도였는데..ㅎㅎㅎ오르는덴이유가있겠죠~~!!ㅎㅎㅎ</t>
  </si>
  <si>
    <t>6년전사업에한번실패하여2년전다시제기하려고사업을시작했습니다.자본금이라고는승용차하나뿐이였고차를팔아서기계(장비)를한대사서시작했습니다,여유가생길때마다하나하나씩공구및옵션장비들을구입했습니다.모든것을갖추다보니운영자금이약간부족합니다.여기저기서급전및현금서비스를받다보니이자지출만해도엄청난손실을가져옵니다.여기서또다시포기할수없기에투자자님들의도움을구하고자합니다.</t>
  </si>
  <si>
    <t>현재방위산업품및기타기계가공을직접하고있습니다.제조업입니다.월매출은평균5백만원정도입니다.지출금액은/공장세및각종공과금-50만원업무용차량유지비-20만원공구및기타소모품-30만원식대-15만원그동안옵션장비및공구비에많은금액이소요되었지만지금은어느정도여유있게부채상환에만전념할수있을것같습니다.부채현황입니다.주택담보대출-3천7백만/월30만원정도상환(이자및원금)신용대출-1천4백만/월25만원상환(이자및원금)</t>
  </si>
  <si>
    <t>생활자금이꼭필요해서대출신청합니다.</t>
  </si>
  <si>
    <t>12달에동생이결혼을했습니다.결혼을하면서제가모아둔3000마넌을결혼자금과신혼집마련때문에보태주었습니다.형으로서해준게없기에작은도움이나마주기위해돈을보태주었습니다.현재금융쪽을포함해어떤곳에도대출받은곳이없는상태구요통신요금연체도전혀없는상태입니다.대학생때부터학원강사로아르바이트를해오다지금은정규직으로학원강사로재직중입니다.이번에여러투자자님들의도움을받아대출을하려고합니다.집에부모님께서돈이급히필요한일이생기셔서큰아들로서도움이되어드리고자이렇게대출을신청합니다.꼭부탁드리겠습니다.예전에학자금대출등으로대출을받아쓴적이있는데연체된적&amp;#51078;이깨끗이다상환을한상태입니다.제가군인일때군대가기전부터가족이제명의로폰을&amp;#50043;었습니다.동생이랑그때동생여자친구도동생이폰값을내주면서커플폰을&amp;#50043;었구요그때폰요금이몇달연체된게있었는데그것도직장생활하면서깨끗하게다갚은상태입니다.</t>
  </si>
  <si>
    <t>현재학원강사로재직중입니다.물론교육청에강사등록이된상태구월급은통장으로수령을하고있습니다.수학을강의하고있고월급은250기본급에수업양이랑학생수에따른수당이있습니다급여일이21일이구요연체되는것없이제때에정확하게갚아나갈것을확실히약속드립니다.믿고맡겨주시면꼭투자자님들이투자한것을후회하지않도록갚아나가겠습니다.감사합니다.생활비(교통비,식대)로50~60정도쓰고있구요폰요금10마넌정도쓰고있습니다.이것말고따로특별히쓰는돈은없습니다.믿고맡겨주시면절대로투자자님들을실망시켜드리지않겠습니다.제전부를걸고꼭약속지키겠습니다.</t>
  </si>
  <si>
    <t>안녕하세요안정적인기업에재직중이고너무어린나이에사회생활을시작하다보니돈에개념이없고돈에대한무서움을몰랐던참으로부끄러운사람입니다신용등급사금융의무서움을전혀몰랐고대출받아무분별하게인생을살아왔던저는이제야뼈저린후회를하고있습니다돈을잘벌던시절에주위에있던사람들모두사라지고이처참한현실을정말새롭게태어나는마음으로투자자분들에게부탁드립니다개인정보1.직장인/월평균급여250~300만원/연봉3600만원2.현재신용등급:8등급3.총부채:2금융1500만원/사금융500만원</t>
  </si>
  <si>
    <t>상환계획급여:250~300만원(정규직)재직기간:2년8개월지출비용1.금융권:자동차할부60만원/금융권40만원(내년5월종료)2.사금융:50만원3.총지출비용:150만원생활비용1.관리비:30만원/출퇴근유류대30만원총60만원투자자분들께서1000만원투자해주시면사금융500만원(산와200/엠원200/바로100)정리를할것이며이후신용등급상승시금융권대출도조기에상환하여지출비용을100만원안쪽으로관리할것입니다머니옥션투자자분들에게안정적인수익을발생할수있도록원리금균등상환을철저히이행할것이며정말사람답게살고싶습니다지금이인생에터닝포인트라는마음으로생각하고도와주시길간곡히부탁드립니다</t>
  </si>
  <si>
    <t>생활자금에금금융상환할려고합니다</t>
  </si>
  <si>
    <t>대출상환금액과생활비에보테쓰려고합니다이번에농협에서500만원대출하기로했는데신용등급이7등급인줄알았는데8등급이라서사업자대출을받지못해갑자기필요한금액이펑크가나버렸네요당장300정도가모자라도움을청합니다자영업을하고있고성실상환보장합니다이번이4번째도전이네요..부탁드립니다</t>
  </si>
  <si>
    <t>월수입금으로틀림없이상환처리하겠습니다이제껐연체내역이없으므로밑어주시고후원해주세요부탁드립니다~~~김사합니다</t>
  </si>
  <si>
    <t>최선을다하는사람신의를저버리지않는사람이되고싶읍니다</t>
  </si>
  <si>
    <t>어머니의병원비및생활비아버지가돌아가셔서제가가장으로써책임감이무겁읍니다</t>
  </si>
  <si>
    <t>하나은행1500마원한달이자15만원1년후연장월수입280만원다달이이자와원금상환계획</t>
  </si>
  <si>
    <t>약속을지킵니다.</t>
  </si>
  <si>
    <t>친구에게돈을카드로200만원을빌려주었는데친구가미안하다고만하고미루었는지가벌써1년입니다.월급에서꼭쓸돈을제외하고적금들어가고한꺼번에그돈을갚을수가없었구요.일명카드돌려막기를했습니다.그런데1년이지난지금신용도하락하고300이넘는연체자가되어있네요.투자자님들.....투자해주세요.한꺼번에는힘들지만조금씩조금씩갚을수는있습니다.이제끝내고싶어요.</t>
  </si>
  <si>
    <t>현재월150정도의월급을받습니다.보험료와통신비교통비를제외하고그외에들어가는돈을빼고도충분히여유가있습니다.날짜는꼭지킬거구요.잘부탁드립낟.</t>
  </si>
  <si>
    <t>주부이고요대출원합니다</t>
  </si>
  <si>
    <t>주부이고요.친정어머님께일이생겨서남편모르게대출원합니다.</t>
  </si>
  <si>
    <t>위드캐피탈500만원대출있습니다.월18만원정도씩납부하고있구요가끔프리로프로그램샘플링작업해주는아르바이트도하고요남편은4대보험되는회사에과장으로14년째재직중이고요연봉5천만원정도됩니다.통장관리는제가하고있고요.도와주시면열심히갚겠습니다.</t>
  </si>
  <si>
    <t>캐디로근무,조기상환가능</t>
  </si>
  <si>
    <t>겨울동계휴장으로인해월수입이100만원으로줄어든현시점에서긴급하게300만원의생활자금이필요하게되었습니다.이제껏번돈을모았어야했다는후회는계속들지만,집안의가장으로뒷바라지를하다보니실제로저축할수있는금액이없었습니다.이번에단기선교를후원하게되는사명을맡았는데,,이번주까지후원을해주어야하는상황인지라급하게돈을구합니다.경제가어렵고사회가어려울수록남을돌아볼수있는우리의모습이되었으면합니다.잘부탁드립니다.</t>
  </si>
  <si>
    <t>연봉2400만원을계약하여레인보우힐스골프장에서종사하고있습니다.매월5일급여일이며3월까지100만원의급여이지만4월부터는220만원을수령합니다.부탁드립니다.실제로기숙사생활을하기때문에식비와생활비외에는여유자금이많습니다개월수나이율변동가능합니다.조기상환은요청시해드릴것이며,최대한요청한개월수를지킬것입니다...</t>
  </si>
  <si>
    <t>카드대납용도</t>
  </si>
  <si>
    <t>현금서비스과도하게사용하여카드값대납용도로대출받고자합니다.</t>
  </si>
  <si>
    <t>매달월급에서확실하게상환하도록하겠습니다.</t>
  </si>
  <si>
    <t>집수리와기존대출금변제로대출건수축소</t>
  </si>
  <si>
    <t>공기업에17년넘게근무하고있는아이둘을가진평범한가장입니다.저희어머니께서시골에혼자거주하고계신데이번장마로지붕에서물이샌다고합니다.집을지은지30년이넘은스레트지붕이라발암물질인석면도검출된다고해서이번에교체하려고합니다.제가외아들이라저축을많이해놓았으면그냥지붕을교체하시라고드리면되는데오래전직장동료의보증을잘못선관계로신용상태가많이나빠졌습니다.그이후로는보증은절대로서지않습니다.저축은행에서는대출이가능하다고하는데더이상신용등급이하락하는것을막아보고자부득이하게이곳에서여러분들의도움을구하게되었습니다.절대로입찰하신분들께피해를입히는일따위는하지않고제날짜에성실히변제하겠습니다.그리고집수리하고남은금액은기존대출건수를줄이는데사용하겠습니다.</t>
  </si>
  <si>
    <t>ㅇ기존대출내역:3,433만원(대출건수7건)-은행권:1,590만원(9%),신협:1,744만원(11%)기타:90만원(9%)ㅇ기존대출상환내역:105만원(원금,이자포함)ㅇ주수입원:회사(공기업)급여(월평균450만원),회사의별도입금분(월평균40만원)ㅇ월고정지출내역-생활비:170만원-보험료:60만원-대출금상환:105만원ㅇ대출상환계획-사용처:500만원은집수리지출,200만원은기존대출금상환(상환내역서제출하겠습니다)-상환계획:회사입금분+급여여유분</t>
  </si>
  <si>
    <t>아들입원비가필요합니다.</t>
  </si>
  <si>
    <t>저희아들이태어난지4개월됩니다.관략근이이상이있어입원하였습니다.입원비가조금모자라이렇게투자자님들께다시한번이렇게글올립니다.</t>
  </si>
  <si>
    <t>현재한나은행690만원대출월이자및원금160000원한국투자저축은행600만원월230000원머니옥션월1200000원이렇게산환중이며연체는없습니다.4대보험되는곳은현대백화점상주하고있는협력업체에다니며오전에는티슈만드는곳에다니는중입니다.현대백하점에서월120만원,티슈공장에서월150만원고정적인수입을받고있습니다.휴대폰비약5만원차량유지비한달약20만원아기약값약10만원아기용품(기저귀,분유등)약10만원정도고정적으로지출중입니다.가금부모님께20만원나가고있습니다.상환은약속지키겟습니다.연체는절대없습니다.</t>
  </si>
  <si>
    <t>또다시도움을요청하게되었습니다.</t>
  </si>
  <si>
    <t>대출목적은사업운영자금입니다.두번에연이은낙찰로많은도움을받았습니다.사업이라는것이될듯..될듯...하면서도어려운것이많습니다.예정되었던업체미수금결제가미루어지면서또한번난관에봉착했습니다.다시한번투자자님들의성원을부탁드립니다.</t>
  </si>
  <si>
    <t>1.기존채무-차량할부/잔액약140만원/월상환액약37만원-우리은행전세대출/잔액800만원/월이자비용약13만원-국민은행마이너스통장/잔액900만원/월이자비용약9만원-국민은행청약부금담보대출/잔액300만원/월이자비용약2만원-머니옥션/잔액약537만원/월균등상환액약98만원-롯데캐피탈/잔액약300만원/월균등상환액약30만원-월원금및이자비용약188만원2.사업종류:실사출력,옥외광고업과상업용전광판운영3.주수입원:실사출력(월300만),인쇄(월200만),전광판광고(월800만)4.고정지출:사무실월세50만원,전광판부착건물임대료월200만원,직원급여월100만+수당,경비50만원5.상환계획:기존채무로인해원금및이자비용이월188만원정도들어가고고정비용이월430만원가까이들어가기때문에상환에어려움을겪지않을까우려하실수도있습니다.월매출액이약1300만원정도로고정비용과채무상환에들어가는비용약600만원을제하고자재비등소모경비를계산하여도월400여만원의수익이나오고있어상환에는무리가없습니다.제가두번의투자를받으면서투자자님들에게많은도움을받았습니다.지난18개월동안거의(한번연체했었습니다.약30분정도..^^)연체없이상환해오고있습니다.믿고투자해주시면감사하겠습니다.</t>
  </si>
  <si>
    <t>성실상환으로투자자님들의성원에보답하겠습니다.</t>
  </si>
  <si>
    <t>대출목적은치과치료비와일부는생활자금때문에신청하게되었습니다.현재아래쪽어금니하나가썩어뿌리만남아있고옆에이까지흔들리고있습니다.그동안생활에큰지장이없어1년째버티고있다가최근잦은통증으로치과에갔더니,하루라도빨리치료해야한다고합니다(비용은150만원예상).</t>
  </si>
  <si>
    <t>현재머니옥션대출2건과대부업체4곳(리드코프,웰컴론,위드캐피탈,콜렉트)있습니다.현재채무상환금은월평균80만원입니다.연봉(3300만원),월실수령액(240만원),명절보너스(240만원).급여240만원중60만원을용돈으로받고,그외아르바이트(지인과홈페이지개발-연평균200만원)로연체없이상환하고있습니다.올연말에는성과급으로월급여의150%를받을예정입니다(약350만원).고정지출은교통비*휴대폰+외식비로월15만원입니다(중식회사제공)대출금의상환계획은월14만원정도가기존상환금에추가가되는데,위에서말씀드린급여외수익과용돈일부로상환이가능합니다.올말까지는자금이빠듯하지만내년초에는올해후배사업자금으로빌려준돈(400만원)도받게되어먼저대부업체부터하나하나완납할계획입니다.투자자님들,다시한번믿고투자해주시면절대실망시키지않도록신뢰와성실로상환하겠습니다.이글보시는모든분들행복하고풍요로운한가위가되시기를바랍니다.</t>
  </si>
  <si>
    <t>한번더여러분의손을빌립니다..</t>
  </si>
  <si>
    <t>전24살의직장인여성입니다^^몇일전가슴아픈일을격고새출발을하고싶은데....채무가있어서찜찜한가운데모두갚고싶습니다.핸드폰요금30만원과밀린공과금50만원과국민연금에서부터의료보험까지.....새롭게출발하려는여성에게힘이되어주십시요..그래서한번더여러분의손을빌립니다.여러분의신속한도움으로더나은사람이되도록도와주세요모든것을정리하고새롭게나아가고싶은마음에글을올립니다.많은관심부탁드립니다.^^새해복많이받으시고하시는일이항상잘되었으면좋겠습니다.글읽어주셔서감사합니다.^^</t>
  </si>
  <si>
    <t>상환일은25일로정했습니다^^월급은한달에150이고날짜는24일입니다.이번에도와주시면연체없이착실하게납부하겠습니다.새롭게출발하고싶은마음이굴뚝같습니다.하나라도빨리처리하고행복해지고싶습니다많은도움부탁드릴게요^^감사합니다^^/설잘보내세요~</t>
  </si>
  <si>
    <t>여유자금확보하고싶습니다</t>
  </si>
  <si>
    <t>직장에재취직하였으나불안정한여건(교통.주거)에서일을하고있습니다회사와가까운곳에방을얻어좀더효율적인근무환경을마련코저합니다</t>
  </si>
  <si>
    <t>매월10일에급여141만원을받으며지출내역은얼마전산와머니를통하여확보한200에대한매월상환금21만원을포함하여총80~90여만원이며남는금액50~60만원은적금을부을생각입니다기쁘게도낙찰받는다면힘들게빌린만큼소중하게갚아나갈것입니다이번글이세번째로적는글이며만약이글역시낙찰받지못한다하여도크게실망하진않을것입니다"기회란준비된자에게오는것이다"라는것을신념으로사는사람으로써준비하지못한제잘못이분명하니까요이전에올린글들과는달리간단히적고운에맡길것입니다좋은하루들되십시요</t>
  </si>
  <si>
    <t>조그만힘을모아주시면앞으로잘살아보겠습니다.</t>
  </si>
  <si>
    <t>부산지사에서서울본사온지3년된기러기아빠입니다.사택에서생활하고있지만이것저것남용하다보니급히생활자금이필요합니다.이전에도여러분의도움을받아성실히완납(중도)했습니다.믿고투자해주시면신의는지키겠습니다.</t>
  </si>
  <si>
    <t>연봉3800~4,000이며월봉평균300만원이상수령하고있습니다.기존대출은집에서처리하고저의개인적인용돈으로위요청금액에대해어김없이상환할수있습니다.</t>
  </si>
  <si>
    <t>현직공기업직원입니다.서로이익이돼는만남이돼길바랍니다.</t>
  </si>
  <si>
    <t>작년2009년9월에머니옥션에서1300만원을대출받았습니다약속대로단하루도연체하지않고7개월간상환하고중도완납을하여투자자분들께도움이돼고저도그덕분에제2금융권의부채를갚고나서신용등급이7등급으로상향됐고연계은행에서대출을받아서보다안정적인금융구조를만들어냈습니다.다만좀중도완납등무리하게한터라현금의여유분이없고최근이런저런사정으로은행권에서추가대출을받을려고합니다.그러나현금서비스사용등으로마이나스요인이생긴돼다가조만간6등급으로상향될것으로확신하지만아직7등급이여서추가대출에이자등에불리한터라이렇게머니옥션이다시생각났습니다.작년처럼머니옥션에서대출을받아서현금서비스를갚고신용등급6등급으로상향기다린다음에은행에서대출을받아서머니옥션분은중도완납할려고합니다.작년처럼투자자분들과제가모두이익을볼수있는만남이라고생각합니다.</t>
  </si>
  <si>
    <t>현재채무는은행의3400만원만있습니다현금서비스가330만있구요이자만내고있구요한달에20만원좀안됩니다.부모님께는매달50만원정도드립니다.제가총각이고씀씀이가좀있는편이고하다보니지출이좀많습니다카드값만한달에150이상쓰는편^^;개인적소비지출을줄여나가도록하겠습니다결론은매달상환은문제없구요작년에도7번상환동안단하루도연체없었습니다.이번에도상환잘해나가고중도완납할려고합니다.향후20년동안근무할수있는안정적인직장이고회사평균연봉이6천만원인점을감안할때여러분께손해를끼칠일은절대없다고감히말씀드릴수있습니다작년에도그정도큰금액에그렇게빨리대출성사가이뤄진것이별로없었다는말을머니옥션담당자에게들었습니다.당시절믿고투자해주신분들께이자리에서감사하다는말을올리구요이번에투자하실분들께도미리감사드립니다모두돈걱정이없는그날을꿈꿉니다.좋은하루돼십시오.</t>
  </si>
  <si>
    <t>사업자금이급히필요합니다..</t>
  </si>
  <si>
    <t>연체없이상환해드리겠습니다</t>
  </si>
  <si>
    <t>투자자분들의요청을간절히바랍니다</t>
  </si>
  <si>
    <t>저는단위조합에근무하는직장인으로서작년맞벌이를하기위하여재래시장에가게를오픈하게되었는데그과정에서권리금을부족하여사금융에대출을받고모자라는부분은지인으로부터빌려서권리금을지불하였습니다.그런데그지인이이번에채무보증관계로아주난처한일을당하게되었습니다.개인사채업자에게채무보증을섰는데채무자가연락이되지않아지인에게찾아가폭업및협박을하는등사람을못살게하는것입니다.아시겠지만그런돈을빌려주는사람들은일반인이생각할수없는행동들을하니까지인이너무힘들어하고있습니다.그분도신용등급이좋지않아금율대출을받아상환해줄처지가안되는상황이라저에게빌려준돈을갚아달라고하였습니다.사람이좋아남들에게는좋은소리를듣도사는데막상본인이어려운상황이닥치니아무말씀도못하시는걸옆에서지켜보니당장돈을갚아드리지못하는제자신이너무나죄송스럽고안타까울뿐입니다.젊은시절군대에서부상을입고퇴직하여장애연금으로업렵게모아서저에게빌려주셨는데당장도음을드리지못하니너무나마음이아픕니다.저역시도신용등급이낮아금융대출이어려운형편이라투자자분들의도움을요청하고자이렇게대출을신청합니다.투자자여러분들의도움을간절히요청합니다.</t>
  </si>
  <si>
    <t>◇월소득:고정급여265만원,맞벌이소득100만원(일정금액은아닙니다)◇농협2,000만원(직원대출)사금융1,000만원(원더풀,산와머니등)◇월지출내역-금융대출이자:8만원-사금융상환:60만원-보험료:30만원-생활비:80만원◇상환계획-제급여와집사람이벌이는소득으로성실하게상환하도록할것이며,최대한빠른시간내에신용등급을높여제일부담이되는사금융을정리하려고합니다.상환일전에입금하여성실하게상환하도록하겠으니투자자분들의도움을간절히요청합니다.</t>
  </si>
  <si>
    <t>이제곧새신랑이됩니다</t>
  </si>
  <si>
    <t>3월달에결혼하게되는새신랑입니다.현재까지결혼식준비하느라고많은자금이투입됐습니다.현재와이프가될사람이나저나정상적인직업을가지고돈벌고있습니다만생각보다결혼식이라는게손도많이가고돈도많이들어가네요양가부모님선물부터집장만에혼수에예물에결혼식장대여료에...집이랑혼수랑예물까지는어떻게해결했는데그래도아직좀많은부분이남아있는거같습니다.실제로제가신청한금액보다더많은금액이필요하지만갚을수있는만큼빌리고제대로갚을수있게하는게중요하다고생각하기때문에큰돈빌렸다가갚지도못하고평생을쩔쩔매며살순없지않겠습니까저와제와이프의결혼식축하해주시고많은분들의입찰을부탁드립니다^^</t>
  </si>
  <si>
    <t>저와제와이프둘다직장을가지고있기때문에상환하는데큰문제는없을것입니다.대출하는거와이프도알고있고와이프도저한테적극적으로협력하기로했기때문에상환을못한다거나하는일은절대로없을것입니다.</t>
  </si>
  <si>
    <t>생활자금을구합니다</t>
  </si>
  <si>
    <t>고금리환승-또한번머니옥션이용하고싶습니다.</t>
  </si>
  <si>
    <t>2009년에머니옥션을알게되어지금껏연체한번안하고잘이용하고있습니다.남은기간은이제3개월남았지만,또한번머니옥션을통해도움을받고싶습니다.지금현재로는다른고금리의금융권을다시또이용하기에는이자율이너무높아부담이되어이렇게다시머니옥션을찾게되었습니다.다음달이면친동생이결혼을하는데결혼비용이만만치가않더군요....없는돈에서시킬려고하다보니,다시또대출을받게되고,또그러다보니신용등급이좋지않은저로써는석달전에고금리의대출을다시받을수밖에없었습니다.꼬리에꼬리를물고이자에이자를다시충당하려다보니부담아닌부담이느껴지고,순간이용중인머니옥션을생각하게되었습니다.다시금머니옥션에도움을청하고자합니다.지금껏연체한번없었습니다.도와주세용!</t>
  </si>
  <si>
    <t>현재운동선수로활동하고있으며투잡으로알바까징하고있습니다.현재월수입으로는고정으로는200만원정도이며프로운동선수이다보니성적에따라200만원에서800만원까지벌고있습니다.평균연봉으로는4000만원이상은됩니다.상환계획은2년동안원리균등분할상환으로하고싶습니다.현재머니옥션이용중이고한번도연체한적은없습니다.도와주시면꼬박꼬박잘입금하도록하겠습니다.</t>
  </si>
  <si>
    <t>생활자금지원부탁</t>
  </si>
  <si>
    <t>긴급하게생활자금필요발생했습니다.</t>
  </si>
  <si>
    <t>하나은행신용대출56,000안정적인1금융권정규직재직중으로급여소득으로상환예정</t>
  </si>
  <si>
    <t>고금리상환하고싶어요.도와주세요!!!</t>
  </si>
  <si>
    <t>안녕하세요^^조그만하게음악학원을운영하면서아이들의웃음소리에소소한행복을느끼며생활하고픈30세여자입니다.사업시작해서멋모르고썼던사금융이급할때마다손벌리다보니고금리이자때문에,정말열심히벌어서모으지도못하고,악순환만반복되네요.알아보니캠코전환이가장현명한방법일것같아서요,,고금리대출환승해서하루빨리캠코전환신청해볼수있도록도와주세요ㅜㅜ연체기록전혀없고,지금까지한번도연체없이상환중입니다.성실히잘갚겠습니다.</t>
  </si>
  <si>
    <t>사업자등록하고상가건물임대해서음악학원운영중이구요.원생:평균70~80명정도월수입:700~750만원정도가계좌이체(통장),현금,카드매출로들어와요.월고정지출은약450만원-강사월급(2명)80/50-&gt;130만원-월세80-관리비30~40(상가건물이라관리비가비싸요ㅠ)-유선전화비7만원정도-차량운행비(LPG7인승)40--부모님150(인수할때빌린돈3년동안나눠서갚기로했음)고금리대부업대출내역-롯데캐피탈450(월21만원-7개월째상환중)바로287(월23만2천원-400빌려서100중도상환하고5개월째상환중)러시앤캐시320(월15만3천원-2개월째상환)리드코프580(원28만2천원-3개월째상환)국민카드론600정도가있는데이건어머니가급하게쓰신다고빌려드린거라어머니가매달갚고계세요.전부한번도연체없이거래중이구요,신용카드,핸드폰등도연체전혀없어요.한신정,한신평에등록된장.단기연체기록전혀없구요.캐피털은두더라도사금융쪽은모두정리하고싶네요,,,남의아이를가르치는일을하는만큼,책임감과약속을최선으로생각하고있습니다.믿고도와주세요.연체없이약속한날짜에잘상환하겠습니다.</t>
  </si>
  <si>
    <t>저는현재2년4개월간pc방을운영하고있습니다.작년12월15년간알고지낸학교선배가홍대쪽에Bar를오픈할만한좋은자리가생겼는데임대차계약하고나니시설비용이없다하여초기투자비용으로은행에서소상공인(2,000만원중1,500만원)및신용대출(900만원)받은돈과제명의(선배는신불자입니다.)를빌려주었습니다.선배는홍대쪽에Bar를오픈했고오픈과동시에Bar에주류를납품하는회사에제명의의집을담보로주류대출(2,000만원)을받아서사업자금으로또빌려주었습니다.(사업자가제명의이기때문에제가대출을받게된것입니다.)한달정도Bar에나가서지켜본뒤에저는다시pc방에매진하게되었습니다.(pc관리를직접하기에오래비울수가없습니다.)초반에어느정도운영이되는거같더니몇달전부터적자가나는지주류회사대출금상환을못하게되었고매출도거의없게되었습니다.주류회사쪽에서는3개월간상환을못했으니담보로잡힌집을경매로넘긴다합니다.더이상운영이어려운거같아며칠전에Bar는폐업신청했습니다.현재주류대출2,000만원중에1,300만원이미납된상태입니다.제가pc방을운영하고있기에미납금에대해서분할상환을약속하고사정도해봤지만주류회사쪽에선무조건일시상환을원하고있습니다.미납금1,300만원중800만원은모아둔돈으로상환가능합니다.나머지500만원이더필요한상황입니다.또한모아두었던돈으로전부상환해버리니이달말일에pc방임대료,인건비등...을해결할자금이없어추가로300만원을더신청하게되었습니다.지금같은상황에서일시상환은어렵지만pc방을운영하면서분할상환할자신은있습니다.지금까지2년4개월동안pc방임대료두어번2~3일후에지급한거말고는그어떤것도연체한적없습니다.성실히상환할것을약속드립니다.집에경매로넘어가는일은막고싶습니다.투자자님들에투자가절실히필요합니다.</t>
  </si>
  <si>
    <t>기존대출내역우리은행주택담보5,000만원(월37만원)4,300만원남음우리은행추가주택담보2,200만원(이자월8만원)28회납입우리은행소상공인대출2,000만원(이자월5만원)14회납입우리은행신용대출900만원(이자월7만원)11회납입국민은행KB행복드림론300만원(원금상환월6,5만원)2회납입현대캐피탈중고차할부대출160만원(원금상환월10만원)6회납입하이캐피탈350만원(원금상환월17.5만원)2회납입웰컴300만원(원금상환월15.5만원)2회납입조이크레딧(원금상환월12만원)2회납입우리은행주택담보는집살때받은대출이고추가담보대출은pc방인수할때받은대출입니다.우리은행소상공인대출및신용대출은대출목적에언급했듯이선배빌려주기위해받은대출입니다.국민은행KB행복드림론은사금융상환을위해받은대출이고대출금은산와머니에상환했습니다.현대캐피탈중고차할부대출은말그대로중고차할부금입니다.하이캐피탈,웰컴,조이크레딧대출은pc방보증금잔금납부를위해받은대출입니다.(pc방인수할때잔금을주지못했습니다.)중개업자에게연락와서멋모르고받았습니다.추락하는신용등급보면서지금뼈저리게후회하고있습니다.주수입원기존pc방을인수하여현재까지2년4개월간운영중입니다.주수입금액pc방월매출1,300만원~1,400만원(10년가까이같은자리에있는곳이라단골위주로운영되고있어월매출에큰차이는없습니다.)고정지출pc방임대료,전기,통신,인건비,먹거리,게임회사결제비용,세금등등..pc방운영비최대1000만원전기,수도,가스,보험,핸드폰,차량유지,기타등등..생활비최대150만원대출금상환82만원(주택담보대출은어머님이상환중입니다.제집엔어머님이살고계시고저는pc방근처어머님명의임대주공아파트에살고있습니다.)대출이후상환계획주수입금액과고정지출을보시면아시겠지만매월저축을많이하지는못합니다.하지만월매출을최저로잡고고정지출을최대로잡아도상환에는지장이없다는걸말씀드리고싶어서고정지출비용을최대로적어놓은것입니다.그리고은행대출원금분할상환일에대비하고보다빠른사업자금확보를위해주중에7시간파트타임알바를이달말까지만쓰기로했습니다.따라서60만원정도인건비를줄일수있습니다.또한경매에낙찰되면월45만원가량추가로지출이발생하게되니주말에한파트정도제가더일을할것입니다.그럼25만원정도인건비를또줄일수있습니다.저에게기회를주신다면정말허리띠졸라매고생활비조금씩줄여가면서지금보다더더욱열심히일하겠습니다.다시한번성실히상환할것을약속드립니다.</t>
  </si>
  <si>
    <t>전문직종사자대출신청입니다.</t>
  </si>
  <si>
    <t>현근무중인회사의어려움으로생활자금으로대출신청합니다.</t>
  </si>
  <si>
    <t>아직총각이며여자친구도없지만지금회사사정상대출을하여생활자금부족분을채우고회사사정이풀릴때까지버틸수있는자금마련을위한대출이므로늦어도2~3달정도사용할예정입니다.그리고기구설계(경력만2년)일을하기때문에만약회사가부도가발생하여도쉬지않고다른회사로전환근무가가능하므로원금및이자상환에는문제가없습니다.</t>
  </si>
  <si>
    <t>다시한번도전합니다.열심히하겠습니다.</t>
  </si>
  <si>
    <t>저는구두소매업을하는청년입니다.가족들과함께어렵게자금을모아창업을시작하였습니다경기가어렵다하여도매출도항상오르고해서뿌듯하였는데여름8월에비가많이오면서저희지하창고가침수되어그안에있던저희재고들이다젖어팔수없는어쩌구니없는일이생겨버렸습니다.반품도안되는상황이라가을겨울시즌도준비해야되는시점에서그재고결제를껴안고가야하는일이발생하여이렇게머니옥션에도움을청해봅니다.어렵게가족들과창업을시작한만큼제가아들로써도움을드렸으면좋겠습니다.</t>
  </si>
  <si>
    <t>제앞으로대출받은건없습니다.저희가하루매출이카드가30~40만원현금이20만원정도매출이생기고주말에는90~100만원매출이발생합니다.월평균2000만원매출이발생하여고정적으로나가는지출이임대로250만원전기,수도,캡스50만원가게전화비,인터넷비8만원a/s택배기타잡비30만원그리고한달본사에평균결제할대금이1000만원입니다.그럼총=13380000원입니다.평균저희가가져오는수입은500~600만원입니다.여기서저희집생활비150만원제용돈30만원핸드폰비5만원교통비20만원가게차릴때부모님이대출받으신거80만원적금50만원부모님과제꺼보험15만원총350만원지출이고저희가매달100~150만원남습니다.경기체감으로힘들다하지만저희가친절하게판매하고a/s까지해드려서단골분들이점점늘어나는추세입니다.그리고결제는저희가신뢰라서약속을어기고싶지않아급하게도움을청해봅니다.투자해주시면그믿음어기지않고성실상환하겠습니다.</t>
  </si>
  <si>
    <t>투잡할려합니다도와주십시요</t>
  </si>
  <si>
    <t>이번에자판기투잡을할려고합니다4대를살계획인데300만원정도비용예상됩니다</t>
  </si>
  <si>
    <t>현재피자집에서일을하구요업무는주방및배달업무를합니다월수입은120~150정도입니다채무는러시앤캐시에220만원과농협카드에10만원현금서비스내역있습니다혼자살기때문에생활비는얼마들어가지않구요러시에한달나가는돈은13만원정도됩니다꾸준히일을하고있고이번에투잡하는거못해도백만원이상수입난다고하니상환하는데는문제없을거라생각합니다</t>
  </si>
  <si>
    <t>고금리채무통합을하게도와주세요.</t>
  </si>
  <si>
    <t>1년전회사가위기에빠져3~4개월월급이밀리게되어가정을꾸리기힘들어사금융대출을세군데받게되었습니다.그대출건이아직까지발목을잡게될줄은몰랐네요.ㅠㅠ중개업체를잘못만나과조회까지걸리게되어신용등급이매우낮아졌습니다.신용등급상승과고금리채무를통합하여안정적인생활을할수있게도와주세요.그리고올해30개월된아들이자폐증상이있어꾸준히치료를받고있습니다.이치료비가만만치않아채무통합을결심하게&amp;#46124;습니다.</t>
  </si>
  <si>
    <t>1.직장-정규직게임개발업무-3년근무(월실수령액350)(1년전힘들었지만지금은정상화되었습니다.)가끔게임개발외주일을뛰어간간히부수입이생기긴하지만변동이심해월평균한100만원은되는거같습니다.2.지출비용대출:태강코퍼레이션월23만원(대출금액200만)외환카드카드론월25만원(대출금액300만)위드캐피탈월15만원(대출금액400만)현대캐피탈월42만원(2010년10월상환완료)아주캐피탈월50만원(2010년3월상환완료)3.총수익-지출수익:급여월350지출:대출월63만원+카드값월80만+치료비월100보험(삼성생명본인+배우자=42만)아들월12만(동양생명,현대해상)적금(월50만)생활비거의카드로생활하고있습니다.(월80정도)지출총액342만대출승인이되면고금리채무카드론사금융을통합하여안정적인생활과신용등급상승을하고싶습니다.여태까지현대캐피탈아주캐피탈을사용하면서단한번도연체시킨적이없으며요번달에는현대캐피탈200만원남은금액을게임개발부업을하여완납하였습니다.한번만도와주시면성실상환을약속드리며고금리채무를해결하여신용등급상승을원합니다.한번만도와주세요.</t>
  </si>
  <si>
    <t>집안사정이어렵습니다.</t>
  </si>
  <si>
    <t>신청자본인도대출을해서연체를했지만다갚았습니다.하지만신용도조회를하니좋지가않더군요갚을대출금은없지만.신용에나타나지않으니저로서참힘이듭니다.친정집안이좋지않습니다.아버지께서도와달라하시는데저도청산하고돈을모으는중이라...그래도지금회사도1년넘겼고월급도꼬박꼬박잘받고있고정말공과금내는건폰요금보험료밖에없습니다.생활비보탤수있게도와주십시오</t>
  </si>
  <si>
    <t>월급날에제개주어진대출금에대한금액과이자를잘상환을해야겠지요</t>
  </si>
  <si>
    <t>치아치료급하게치료받고싶어요!도와주세요</t>
  </si>
  <si>
    <t>안녕하세요!제가인터넷통해서알게되어서머니옥션경매대출을신청하고자합니다.현재치아치료목적으로대출신청하고자합니다.치아를해넣은지15년되었는데,,,요즘치아가자꾸아프고,가운데새로해놓은치아가조만간에빠질것같은불길한예감이들어서빠지기전에하루빨리치아를다시새로해넣고싶습니다!!제가이번경매대출통해서꼭치아를다시치료할수있도록투자자여러분도와주세요!!!!!!!아주급합니다!!!!!!!!치아가빠지기전에다시새로해놓을수있도록도와주시기바랍니다!!</t>
  </si>
  <si>
    <t>현재총3건대출내역이있습니다.농협1건총390만원대출(월100,000)저축은행1건총100만원대출(월100,000)--------------------------------------------------총2건대출내역이있습니다!!!!!</t>
  </si>
  <si>
    <t>안녕하세요**이라고합니다고금리대환으로대출신청합니다몇달전어머니수술비용으로고금리대출을하게되었습니다이곳저곳알아보았지만해주는곳이없어서고금리대출을했습니다한달한달상환을하다보니깐원금에비해서이자가너무많아감당하기가어렵더라구요그래서조금더저렴한곳을찾다가머니옥션을선택했습니다대환대출금액을조금높게쓴이유는제가지금취업을위해서배우고자하는공부가있습니다앞으로의전망도높고취업도잘될것이고요학원비로쓰기위해서조금높은금액을적었습니다</t>
  </si>
  <si>
    <t>2,500,000월49%이자111,280원금54,7202,150,000원2,000,000월49%이자88,449원금44,5511,838,553원1,500,000월49%이자60,000원금30,0001,380,000원직장은자동자부품회사이며올해말경에승진계획되어있습니다월1,700,000이상이며,두달에한번씩상여금도꼬박꼬박들어오고있습니다(배우자수입)(아르바이트수입:70만원)생활비500,000원(관리비,식대,문화생활,병원비등등포함)핸드폰100.000원차량유지비:300,000원보험료200,000원어린이집100,000원적금500,000만원(상여금으로합니다)고정지출입니총수익2,200,000원고정지출1.700,000원유동지출300,000원(축의금,부의금,돌,각종행사등등)500,000~700,000원정도여유있습니다또한위에도말씀드린데로2개월마다1,000,000원이상의상여금도있습니다</t>
  </si>
  <si>
    <t>월세보증금투자좀부탁드려요</t>
  </si>
  <si>
    <t>2010년10월경서울에상경하여10월21일부터주식회사라꾸라꾸침대판매처에서일을하게되었습니다.10월부터11월현재까지는친구집에서거주하고있지만친구에게계속신세를질수있는일도아니고회사근처로거주지를옮길려고합니다!월세집으로집을구해볼려고하니보증금이라는부분에서막히기게되었습니다보증금때문에목돈이필요하게되었고머니옥션이라는곳을알게되어이렇게여러분들께도움을청하고자글을올립니다!</t>
  </si>
  <si>
    <t>현재농협과대구은행에400만원정도의학자금대출이있습니다이부분은이자와원금이같이상환되는데최장5년으로잡고있어두가지를합하더라도10만원정도밖에되지않아현재잘갚아가고있습니다.현재원금상환70%정도남아있습니다주수입원은현재는라꾸라꾸공식판매처회사를다니고있어월세금공제후120만원정도의금액을받고있습니다.정식직원이고직책은대리입니다.아직초봉이라월급이작지만앞으로오를예정입니다.월지출액은앞으로머니옥션에서받게된다면40만원정도의머니옥션상환금,월세비(관리비포함+인터넷,수도비)30만원,공과금(전기세,가스세,휴대전화비,타금융상환)30만원,개인용돈(차비+식비)20만원잡고있습니다현재는이렇게잡고있고1년후부터는월급이조금오르니여유가생길것같습니다.사회초년생으로발돋음하려합니다!700만원중,500만원은보증금으로사용하려합니다100만원정도는가구와가전재품으로집을꾸미는데사용하려합니다!100만원은3달의방값을미리내어놓아금액적인압박을줄여보려합니다.월급을받으면첫번째로!머니옥션상환부터하겠습니다!많은분들께서저를믿어주시고투자해주셨는데배신하는짓은절때하지않겠습니다!</t>
  </si>
  <si>
    <t>(재대출)소상공인사업자금신청합니다.</t>
  </si>
  <si>
    <t>1.대출계기안녕하십니까?!우유및냉장식품대리점을운영중인개인사업자입니다.머니옥션의대출로창업자금을도움받아단하루도연체없이잘상환중인대출회원입니다.투자회원님들의도움으로꾸준한매출과수익을올리고있으며,성실상환및저또한투자활동으로보답하기위해하루하루열심히살고있습니다.2.사용목적금번제가대리점계약을맺고있는본사및타대기업과건강식품및식자재대리점을추가로개설하게되었습니다.건강식품으로꾸준한매출을올리게된것이계기가되어,본사요청으로대리점계약을하게되었는데,다시한번머니옥션을통한투자자님도움을요청드립니다.단하루라도연체할경우제사업장을접는다라는각오로열심히제사업및상환에최선을다하겠습니다.</t>
  </si>
  <si>
    <t>1.기대출내역-k행대출:잔액83만원(연체없이잘상환중)-햇살론:잔액400만원(연체없이이자만상환중)※사업자햇살론은1년동안이자만상환-롯데캐피탈:잔액280만원(연체없이잘상환중)-머니옥션:잔액320만원(연체없이잘상환중)사업장개시이후,모든대출건단하루도연체없이상환중입니다!2.공통공개사항-주수입원:배송위탁수수료,매출수익금,특판수익금등.-주수입금액:월평균700만~800만원고정수수료(본사위탁업무)매월5백만원별도매출수익매월200만원~300만원(통장공개가능!)-월고정지출내역:합250만원이내대출원금이자115만차량유지비30만(차는제명의소유-할부없음)임대차월세30만(보증금1천만원)공과금매월14만휴대폰및식대25만어머니용돈20만-상환계획매월25일에원리금균등상환예정임.머니옥션기존대출50%상환(1년원리금균등)단하루도연체없이성실상환할것을제이름과제사업장그리고제미래를걸고약속드리겠습니다.여기까지읽어주셔서감사드립니다.투자회원님들의마음잃지않고살겠습니다!</t>
  </si>
  <si>
    <t>도와주시면꼭성공하겠습니다</t>
  </si>
  <si>
    <t>현오프라인의류매장운영중입니다.남여티를전문으로제작하여온라인과오프라인같이운영계획중입니다.부모님의연이은사업실패로가정생활비며매장운영비며혼자감당하기가사실많이힘이들지만...열심히하면꼭성공하리라믿습니다.그리고쇼핑몰인수과정중이니활동이커질것입니다.사금융러쉬먼저대납하고나머지두개금액이작으니하나씩갚아나아갈계획입니다.많이도와주십시요.</t>
  </si>
  <si>
    <t>평균매출1300선입니다.제작을하면원가가낮아지기때문에지금보다이율이더커질것이라고봅니다.카드보다현금이매출이더좋으니현금회전이좋와연체는없었습니다.hk롯대.사금융3군대사용하고있습니다그중러쉬200먼저대납하고나머지는물건대용으로활용할계획입니다.러쉬먼저상환하고나머지들충분히갚아나갈수있습니다.연체한적한번도없으니믿고도와주세요</t>
  </si>
  <si>
    <t>1.기존대출-현대스위스(2010.9월):39%,700만원중잔액660만원-신라상호저축(2010.4월):49%,400만원중잔액300만원-HK상호저축(2010.4월):49%,500만원중잔액400만원-현금서비스5건:870만원2.월상환내역-현대스위스:약45만원(원리금균등상환)-HK상호저축:약33만원(원리금균등상환)-신라상호저축:약27만원(원리금균등상환)총월상환내역:약105만원3.월수입금액;최근3개월평균-월매출:카드약1,000만원이상,현금약200~300만원-월고정지출1)인건비:약600만원2)건물임대료:136만원3)전기,전화등공공요금:약20만원4)복사기임대료:약30만원5)개인생활비:약70만원총지출금액:약850만원-월순수익:평균수입1300-평균지출850=450만원4.대출상환계획현재신규생이꾸준히늘고있습니다.학원영업의특성상겨울방학이시작되면매출은더욱증가할것입니다.월납입기일을꼭지킬것이며,저축은행권대출을상환할방법이현재로서는없습니다.이번에도와주신다면다시는저축은행권의대출은받지않으려고합니다.지금까지살아오면서작은약속이라도반드시지켜야한다배웠고항상약속을지킬수있도록노력했습니다.꼭도와주시면여러분들의은혜를생각하며열심히살겠습니다.</t>
  </si>
  <si>
    <t>충실히상환할능력있습니다</t>
  </si>
  <si>
    <t>1.지인소개2.전세금증액충당</t>
  </si>
  <si>
    <t>1.기존대출:없음2.주수입원:급여및부업짜투리공사수입3.주수입금액:월급여일백오십만원,부수입:삼십만원4.고정지출내역:학자금대출외오십만원5.상환계획:격일제근무(보일러설비업무)상비번일작은보일러관련공사로월삼십만원정도의짜투리수입이있으므로상환가능함.</t>
  </si>
  <si>
    <t>정말열심히성실히상환하겠습니다..</t>
  </si>
  <si>
    <t>이자많은사금융을대환하고필요한생활자금도함께대줄하고자합니다.지금현재사금융사용중인원더풀과산와머니를대환하려고합니다.원더풀과산와머니를완납하려면원더풀상환금액120만원과산와머니90만원을상환하려하고친구에게빌린80만원을갚고자합니다.그리고결혼하는언니에게결혼자금을보태주고싶습니다.요즘처럼힘들때에도와주신다면열심히상환하여나중에는저도또한다름힘들분들에게투자자가될수있으면하는바램에이렇게신청합니다.</t>
  </si>
  <si>
    <t>한달월급은200만원이며과외비를현금으로받고있습니다.한달수입은250만원정도이며50만원적금하고18만원보험비나머지는생활비입니다.현재은행에기업은행25만원그리고신협에3만원씩매달원리금포함상환중이며사금융에65만원씩상환중에있습니다.사금융을상환하면그만큼의금액을상환할계획입니다.이번겨울에는학원특강도있어서여유금액이생길것같습니다.열심히모아상환하겠습니다.등급은좋지않은편이긴하나연체는없습니다.</t>
  </si>
  <si>
    <t>오늘알프스론에환승론신청했는데...</t>
  </si>
  <si>
    <t>고금리를저금리로전환하려구합니다현대스위스에서환승론신청하니까1700만원승인이나긴했는데이자율도비싸고신용도하락도생각해봐야겠구그전에대출업체에다가대출신청하니까집에다전화도하더라구요친구인데잘지내는냐등등회사에***씨있느냐전화하고ㅜ적어도여기는그러지않아서좋구신용도하락이없어서좋은곳입니다저는그전에여기에대출한경험이있어서신청하게&amp;#46124;구요..정확한대출목적은신용도는올리고조금버겁더라도빨리갚고더열심히살려고신청하게됐습니다</t>
  </si>
  <si>
    <t>월급여220만원정도에(수당이붙으면더높아져요)투잡으로80만원정도버는편이에요집에생활비는아버님도일하셔서부담이가질않습니다관심가져주시고많은투자부탁드립니다일년동안동안연체없이상환해드리겠습니다</t>
  </si>
  <si>
    <t>생활자금이필요합니다.자녀2명으로내년고2,중1학년을둔가장입니다큰애다리부상으로병원비및학원비아버님생신등생활자금이필요합니다.</t>
  </si>
  <si>
    <t>직장인으로월250만원받는정직원입니다.매달원금및이자상환연체없이성실이상환하겠습니다.급여일매달10일</t>
  </si>
  <si>
    <t>연체없이꼭갚겠습니다.</t>
  </si>
  <si>
    <t>나이든부모님께예전에는못해드렸던효도하려고합니다.(종합검진과제주도여행)머니옥션에투자자여러분들이도와주셨으면합니다.</t>
  </si>
  <si>
    <t>현대캐피탈-월37만원솔로몬저축은행-월36만원머니옥션-월17만원핸드폰&amp;보험비-25만원월급여-210만원(통장입급190만원+현금지급20만원)보너스-250만원</t>
  </si>
  <si>
    <t>처음으로이곳에신청해봅니다..저는36살직장맘입니다.12살아들이있구요..남편은작은제조업을하고있습니다.10년전남편의사업부도에많이힘들었지만조금씩나아지고있었고.열심히살아가고있었습니다.지금남편은정수기를제조하고있구요..시동생도같이일을하고있습니다.몇달전자금난에좀힘들었었는데시동생이도와줘서잘넘어갔습니다.그런데시동생이동서몰래도와줬드라구요.동서가이번에그일을알아버려서돈을갚으라고난리입니다..자기네도사는게너무힘들다면서요..대출금도있고보험료도못내는상황이라면서빨리갚아달라고날이면날마다그러네요..너무힘듭니다.남편도지금어디서자금을구할수없고저또한신용등급이낮아서대출이안되고있는상황인데..여기저기찾다보니이곳을알게되었고이렇게여러분께부탁을드리러왔습니다.제발부탁입니다.밤낮으로전화에아주못살겠습니다.조금이라도갚아야제맘이편할꺼같아서요..부탁드립니다..꼭부탁드립니다..</t>
  </si>
  <si>
    <t>저는직장에다니고있구여..3년이다되어갑니다.급여는통장으로받는데110만원정도되구요..현금으로수당과유류비를30-40만원정도따로받고있습니다.남편은한달에300정도수입이있구요..대출받은곳도있어요..농협에200현대스위스저축은행에200남았구요..농협은2년정도남았구요..현대스위스저축은행은내년8월이면다갚습니다.산와머니에150정도있는데이것도내년4월이면다갚습니다.연체한번도안했구요..잘갚고나가고있습니다.여기서대출이되면연체없이잘갚아나가도록하겠습니다.다시한번부탁드립니다..꼭부탁드립니다..</t>
  </si>
  <si>
    <t>가게운영자금필요합니다</t>
  </si>
  <si>
    <t>저는현재아동복을운영중인사업자입니다현재보증금500에30만원의월세를보증금을올려1000에20으로해서월세부담을줄이고싶고현재저축은행대출금을다정리하고싶어이렇게신청을하게되었습니다</t>
  </si>
  <si>
    <t>저의현재대출은다음과같습니다1.한성상호저축은행926000원2.대명상호저축은행209만원매월상환금액은12만원입니다저의주수입은가게를하면서발생하는수입이있습니다다행히혼자하기때문에인건비는들어가지않으며수입아동복을취급하기때문에마진률은좋습니다2009년12월3일에오픈하여일분기매출신고는2200만원을하였습니다세금&amp;#46468;문에거의카드매출이구요저의지출은매월월세30만원과수도세전기료15만원저축은행이자12만원보험료15만원통신비(인터넷과전화)10만원휴대폰통신료8만원부모님용돈30만원생활비및기타50만원총170만원가량의지출이있으며물건사입비로는겨울물건이단가가있지만평균적으로월500만원의물건비가들어가며마진율은60-70프로입니다제가대출이성사된다면일단보증금을올려월세가줄어들기때문에매월10만원의지출이줄어들고저축은행도상환하면매월이자부분도내지않아도되기때문에22만원의여유가생기게됩니다그리고매일출자통장을만원씩넣었는데이부분을보완하여대출금을상환하는데좀더신경써서부담없이성실하게변재하겠습니다</t>
  </si>
  <si>
    <t>성실히일해서갚겟습니다</t>
  </si>
  <si>
    <t>사금융대환을목적으로경매를신청합니다,어린나이에철없이이곳저곳에서돈을빌려쓰게되어매일매일시달리고ㅠㅠ지금은원래사는창원이아닌경기도안산에서친구의도움으로직장을구하고처음부터시작한다는마음으로열심히일하고잇습니다.열심히일해서성실하게갚아나가겟습니다.도와주세요..</t>
  </si>
  <si>
    <t>만기일이다가온곳부터먼저청산하고다른사금융도다대환할목적입니다.한달에월급은기본급이80만원입니다.기본급+인센티브제이기때문에제가노력하는만큼돈을벌수있습니다.원래직장수습기간도3개월이지만저는2개월로마&amp;#52451;고남들보다더열심히하려고노력중입니다.한달에식대,교통비,휴대폰요금,동생휴대폰요금을같이내고잇어서모두포함해서40만원정도고정적으로나가고잇구요직장에서기본적으로정말못해도150은받습니다!정말좀도와주세요!</t>
  </si>
  <si>
    <t>친정에빛이남아있어서청산하려고합니다</t>
  </si>
  <si>
    <t>지금저축은행에3건이있습니다.머니옥션도2건이용중입니다.지금사는지은잠편명의3층단독주택인데1층에서120정도나옵니다.또한채가더있는데외국인렌트로135정도받고있습니다.남편급여두평균270-300받고있습니다.제가관리하고있으니까갚을능력은충분하다고생각됩니다연체없이상환하고있으니까믿어주시고많은투자부탁드립니다.지금살고있는곳은이태원입니다.참고로남편이알면난리납니다.많은투자부탁드립니다.감사합니다.</t>
  </si>
  <si>
    <t>투자자여러분도와주십시요</t>
  </si>
  <si>
    <t>대출목적은작년에학자금으로세종저축은행에서500만원을대출했습니다하지만대출에대한것을잘몰랐던저는중계업자를타고대출을받아신용도하락과수수료를주고거짓된내용을듣고이런결과가왔습니다..6개월만기인상품인데5년만기라고해서저는믿고있었고6개월되던해100만원을넣어야연장된다하여이리저리친구들한테빌려연장을했고이번엔50%를입급해야연장이된다고했습니다.제가제빵업에있고해서크리스마스와연말이라시간도없었고이미친구들에게돈을빌려갚긴했지만더이상한번더말할수없었습니다그래서연장시간을넘기자바로전화와서법적조치와원금상환요구가들어왔습니다..원금상환목적으로투자자여러분께이렇게도움을청합니다이제24살인데저에게희망을주십시요..</t>
  </si>
  <si>
    <t>저는현제파리바게트제빵기사로일을하고있습니다그리고전세4천빌라에살고있으며고정지출은휴대폰요금전기세.가스비입니다월급여는170정도받고있으며정말투자자여러분이저에게희망을준만큼잘상환하겠습니다믿고한번만도와주십시요신용불량자되는게너무무섭고혹시나이사람들이찾아올까봐두렵습니다말이2금융저축은행이지하는행실은깡패나다름없음니다전화상으로겁도주고...저의모든것다드릴수있습니다이번한번만저를도와주십시요원하시는서류드릴수있습니다.하지만재직증명서는저희회사가특정한목적과사유를말해야되므로조금어렵습니다.이점양해해주십시요대신건강보험료납입증명서나급여명세서또는급여이체통장거래내역뭐든다해드릴수있습니다회사나부모님주변지인에게안알려지게하고싶은게제심정입니다.꼭좀도와주십시요.잠도잘못자고일또한잘안되서생활조차잘안됩니다..제발저에게희망을주세요,</t>
  </si>
  <si>
    <t>사업운용자금이급합니다.</t>
  </si>
  <si>
    <t>저는대전에서조그만식품개발판매업을하고있습니다.저희제품은동물실험에서도우수한효과를입증받아지역대학연구센터와연구협약을체결하였고여러가지데이터를바탕으로제약회사와판매계약을앞두고있습니다.지금재고가부족하여상품을제조해야하는데자금이약간부족합니다.작년에는개발을하는데주력했기에종부세신고가적습니다.그로인해금융기관의대출이힘듭니다.올해는판매호조로매출이증가하고있지만아직올해종부세신고가안되어서이렇게글을올립니다.</t>
  </si>
  <si>
    <t>기존대출은1400만원가량되며원금과이자를상환해가고있습니다.계속적인연구투자가있어야되기때문에대출이실행된다면균등원금과이자를상환해나갈생각입니다.</t>
  </si>
  <si>
    <t>마지막한달남았는데한번더부탁드립니다.</t>
  </si>
  <si>
    <t>1년전400만원을여기서대출해서상환이마지막한번남았네요.얼마전핸드폰매장을추가오픈하면서운영자금이좀딸리네요..;;운영자금으로사용하려합니다.</t>
  </si>
  <si>
    <t>기존대출내역입니다.국민은행신용대출:1380만원국민은행담보대출:1720만원(빌라구매하면서연3%로대출)부산은행카드론대출:현재200만원남음(균등상환중)롯데캐피탈신용대출:400만원(3개월전에400만원대출받았네요)상기모든대출은연체없이성실히납부중입니다.머니옥션꺼는한달만남아서제외합니다.핸드폰대리점을소유하고있어서...아직은월600만원정도의관리수수료가나오고있네요...상환에는문제없으리라판단됩니다.</t>
  </si>
  <si>
    <t>성실한상환보여드리겟습니다.부탁드립니다.</t>
  </si>
  <si>
    <t>지금쓰고잇는사금융을대환을해서이율부담을낮추고신용등급을높여보고자신청을하게&amp;#46095;습니다.</t>
  </si>
  <si>
    <t>저는현재다니는직장에서통장수령으로105만원현금으로50만원해서155만원을월급으로받고있습니다.쓰고잇는기대출로는솔로몬970만원이자34만원씩산와200원리금균등상환으로한달에13만원씩빠져나갑니다.이것은6회납부해서18회남았습니다생활비로는집세핸드폰다포함해서60만원쓰고있습니다처음대출을해볼때아무것도몰르고사금융쪽이곳저곳에알아보고다니다가신용도만엄청깍이고후회가막심합니다1월중슨쯤에는지금다니는직장에서승진도할예정이어서상환하는데는아무런문제도없습니다.제돈이다생각하고아끼고잘사용하겟습니다경매가완료가되면바로산와는상환을한후에증명서를제출하겟습니다투자자님들께서힘을좀실어주세요부탁드립니다.</t>
  </si>
  <si>
    <t>안녕하세요^^상민파파입니다.</t>
  </si>
  <si>
    <t>2011년신묘년새해복많이받으십시오투자자여러분!!제가머니옥션에서만네번째대출을신청하게되었습니다.지난세번의경매투자해주신투자자여러분감사드립니다.세번모두중도완납했었지요...죄송합니다...꾸벅~~~이번대출목적은이사비용(전세계약금,또는보증금)어찌될지는확실치않습니다.현재주변시세파악중입니다.전세자금대출알아보니시세의6~70%정도대출승인이된다하네요.올4월이계약만기인현재월세빌라(보증금천만원.월세43만원)거주중입니다.전세쪽으로옮길계획이므로월세부담을줄일수있다는생각입니다.그리고작년8월에구매한차량이있습니다.차량구매후보험료가급격히오른관계로12월경에동생명의로차량을이전신청을하였습니다.아이들보육료지원이안된다하여명의를바꿨습니다.(불법은아니죠?)그때명의이전관계로지난달지인께융통한100만원을갚을계획입니다.</t>
  </si>
  <si>
    <t>월수입은월500~700정도됩니다.현재는비수기고요...통신월400만원투잡을하고잇습니다.대리운전(오대리)월80~120만원많게는150정도투잡으로일하고있습니다.월지출생활비:220만원(월세,보육료,적금,월세,공과금,차량할부.기타등등)와이프가관리하는거라월급으로주고있습니다.매장월세관리비:월90만원(월세60만원,관리비30만원내외)매장운영비;요금위약금유심악세사리,카드평균(100만원)러쉬;250만원월이자10만원내외산와;300만원월원금이자(18만원)동생이갚고있습니다.하나은행:18만원보험,적금;60만원(아이들보험30만원.청약5만원,그외기타보험)머니옥션투자자여러분확실한대출자상민파파믿으시고투자해주세요...^^</t>
  </si>
  <si>
    <t>다시한번여러분의투자를부탁드립니다!!</t>
  </si>
  <si>
    <t>올해4월달에사업자로전환하여화장품위탁매장을운영중입니다~그때까지만해도신용등급이8등급이였는데여러분의투자로지금은2등급오른6등급이구요사금융도많이줄었습니다.여러분한분한분이투자를해주셔서4월부터오픈이후매출이2배가량올랐습니다.다여러분들투자때문에이루어진거라고생각되구요이번매장을리뉴얼해야하는데매장여건상마트안에있어서리뉴얼하는비용도더많이드는데요..제가다리뉴얼하는게아니구요회사에서60%제가40%이렇게지불해야하는데요..총4천만원에서5천만원까지드는데제가지불해야하는돈은2천만원가까이됩니다.저희아빠가그중절반은해주셨는데돈이부족해서요..리뉴얼을하게되면매출도당연상승되구요금융거래하면서한번도연체한적이없기에다시한번자신있게투자자분들께부탁드립니다!!</t>
  </si>
  <si>
    <t>*기존대출사용내역*현대스위스-200만원hk상호저축-600만원씨티파이낸셜-370만원사금융-600만원*기존대출상환내역*현대스위스-이자만5만원hk상호저축-원금+이자25만원씨티파이낸셜-원금+이자30만원사금융-이자+원금30만원머니옥션-이자+원금34만원*월고정수입*평균650만원인건비150만원적금-80만원핸드폰요금등생활비-30만원나머지자금은아빠한테적금식으로많으면150만원적으면100만원정도드립니다.내년5월에1500만원적금을타는데현대스위스+씨티+hk상호저축을한꺼번에다상환을하여신용등급향상하려고합니다.주거래은행인우리은행에서사업자대출로하면저렴하게받을수있다고상담을받고왔는데요내년5월에다상환을하고우리은행에서대출받으면머니옥션도거즘다상환할수있을거같아요.여러분들이투자를해주셔야만우선매장리뉴얼이가능할거같구요저의미래설계도가능할거같습니다.한번도연체한적이없기때문에한번만더절믿고투자해주세요!!부탁드립니다!!</t>
  </si>
  <si>
    <t>여러분들을만나뵙게되어반갑습니다..저는개인병원에근무하고있으며이번에어머님께서다리수술을하셔야합니다.두쪽다하셔야하는데형편상한쪽부터먼저하십니다..자식된도리를하고자금액이모자라여러분들께투자부탁드립니다..</t>
  </si>
  <si>
    <t>제급여는130만원이며남편도일을하고있습니다..굿모닝캐피탈연체없이120000원씩잘갚고있으며다른채무는없습니다.투자부탁드리며상환자신있습니다.잘부탁드립니다..</t>
  </si>
  <si>
    <t>개인사업을하다가페업하면서사금융을쓰게되었고,취직하는기간동안생활자금으로조금씩대출을받았습니다.취업한지3개월좀지났고기존대출을조금씩갚아나가고있습니다.이자율이너무높아저금리이자로바꾸고싶습니다.</t>
  </si>
  <si>
    <t>현재3군데에서원리균등방식으로매월55만원정도갚고있습니다.대출이된다면균등상환방식으로갚겠습니다</t>
  </si>
  <si>
    <t>에어포켓사업관련긴급자금</t>
  </si>
  <si>
    <t>'에어포켓'이라는어린이놀이시설제조업체를운영중입니다(www.airpocket.co.kr).2013년도7월이후약2억원가량수주하였고이중계약금등으로7천만원가량받았고나머지약1억3천만원은중도금및잔금으로시공완료후받도록계약되어있는데,시공일정이자꾸연장되면서운전자금(10월월말자금)이급히필요해도움을요청드립니다.</t>
  </si>
  <si>
    <t>금년11월중순경부터12월말까지는현재진행중인4건시공프로젝트에대한제작비및시공비잔금1억3천만원이입금될것이고,이후로현재계약진행중인건과협의중인오더가계속있고,금년도11월및12월에약1.5~2억원정도증자가예정되어있고투자도거의확정되어있어(당사고객중L사등구두합의)일시불상환도가능하고매월원리금균등분할상환도큰문제없다고생각합니다.</t>
  </si>
  <si>
    <t>연체없는성실상환약속드리겠습니다.</t>
  </si>
  <si>
    <t>요즘엔남편건설회사쪽실정이예전만못한가봅니다.사무실근무외에타회사입찰을봐주면서부수입으로목돈을받곤했는데작년하반기부터는비수기라그런지너무뜸해져서요..막내가놀이방갈수있을정도되어서지금사는집에서공부방을운영하려고합니다.예전초등그룹과외경력을살려서팔걷고열심히해볼까하는데별거아니라고생각했던교재비(프랜차이즈),방꾸미기(공용책장/공용책상),신발장,화장실수리,소음메트등에기타홍보관리비까지..들어갈목록이한두가지가아니네요.현재형편에선소자본금이지만여유가없는실정이라봄을맞아저희신랑낙찰인센티브받고저또한고정수입이자리잡는그날까지다시한번여러분들의도움부탁드립니다.봄방학이코앞이라마음만동동거리다보니염치없게도다시금문을두드리게되었습니다.꼭연체없이상환하도록힘쓰겠습니다!!(작년9월쯤엔가천몇백원착오가생겨하루딱'연체'라는걸하게되었었지만,이틀이나일찍입금해둔채천몇백원이모자르리란생각을전혀못하다가일어난실수였지절대연체가아니었음을ㅠㅠ말씀드립니다.)여러분들의응원을고개숙여부탁드리겠습니다.</t>
  </si>
  <si>
    <t>남편월급여는아직216만6천원(+급여인상분1천)으로변동은없구요,작년도과장에서부장으로승급하였기에회사자체낙찰인센티브(%)는조금오른것으로알고있습니다.그래도일년에4~8회정도꾸준히크고작은낙찰건을가지고있어서시댁이랑친정의대소사까지책임지면서아이셋키우고살고있습니다..그리고저도공부방선생님(겸업주부)으로한단계변화를시도하려하고있으니예상되는제월수입기본은80~100선이될듯합니다.월상환금이조금부담이될것같아일단은66만원정도남아있는여기대출1건을여러분들의도움으로상환처리하고나서나머지230여만원으로공부방계획을실행에옮겨볼작정입니다.다시한번간절히부탁드리면서다시한번성실한상환도약속릴게요..여러분모두모두건강하시길기도합니다^^</t>
  </si>
  <si>
    <t>긴급생활자금신청합니다</t>
  </si>
  <si>
    <t>통신비용때문에급전100만원이필요한데(휴대폰구입후일주일이내65만원은입급됩니다:휴대폰분실로인한보험혜택)헌재가지고있는돈이70여만원소유하고있습니다.100여만원만대출하려다가추가로100만원합하여서대출신청합니다.</t>
  </si>
  <si>
    <t>아직도신용등급이낮아서저축은행대출만보유하고있습니다.우리은행에대출이있긴하지만30만원정도로적금담보대출입니다.현재현대스위스저축은행에7706493원대출있습니다.매월원금이자합하여40여만원납부하고있습니다.기존에도머니옥션에서대출받은적있고성실히연체없이전액상환하였습니다.많은입찰부탁드립니다.</t>
  </si>
  <si>
    <t>사무실확장을위하여투자를받고자합니다.</t>
  </si>
  <si>
    <t>안녕하세요27살사업가송대근입니다.우선작년여름저를믿고투자를해주신투자자분들에게깊은감사를드립니다.작년여름투자받은300만원은연체없이모두완납하였습니다.사업유지비용으로투자받은300만원으로사업이활기를얻고매출이계속하여상승세를타고있습니다.현재매출은월1000만원수준이며지속적으로상승하고있는실정입니다.투자가필요한이유는사업장이좁은관계로사무실이전을하려고합니다.이사하는곳은부천시에소재한부천터미널소풍건물지하입니다.올해안으로오프라인매장까지진행할예정으로자금이다소부족하여투자자분들의도움을받고자글을쓰게되었습니다.투자자분들의은혜는정말감사하게생각하고있습니다.이번에도투자해주신다면연체없이정확한상환약속드리겠습니다.</t>
  </si>
  <si>
    <t>사금융이용실적은1회도없으며소상공인에서받은2000만원대출건이있습니다.(매달이자만9만원씩납부하고있습니다.)사업장확장과함께일본시장에진출할예정으로더많은수익을기대할수있을것으로보입니다.현재판매량만해도순이익은500만원을넘습니다.상환은매달20일에지체되지않게하겠습니다.</t>
  </si>
  <si>
    <t>안녕하세요.성균관대에재학중인학생입니다.</t>
  </si>
  <si>
    <t>안녕하세요성균관대학교에재학중인학생입니다.집안사정때문에학교를쉬었다다니다하다03년에입학해서이번에졸업을하려고하고있습니다.이번에복학하지않으면학칙상제적이되어서더이상졸업을미룰수없어복학을하게되었습니다현재는2가지아르바이트를하며월150정도수입이있으나학교복학을위해서부득이하게아르바이트를줄여야해서생활비및학자금대출을위해이렇게머니옥션에문을두드리게되었습니다.사실제2금융권도사용해보았고고금리대출도많이사용해보았지만이제고금리는두려워서더이상사용하지않으려고합니다.그래서대출희망금리도낙찰이힘들겠지만낮게적었습니다.하지만낙찰이된다면지난4년간2금융권사금융권에연체가전혀없다는점.상환에차질이생기는일은절대없을것입니다.</t>
  </si>
  <si>
    <t>기존대출이새마을금고에700만원가량있습니다이율은10%정도입니다(햇살론)월20만원가량상환되고있습니다월수입은노래방아르바이트로100만원수입이있으며기타공과금및용돈으로20만원정도지출이있습니다.자취를하고있으며월세가나가지만이는집에서지원을받고있습니다.추후상환계획은100만원에서새마을금고20만원기타공과금20만원을제한60만원이여유로남아있으며제가신청한조건대로하면월50만원가량상환이므로여유있게상환이가능할것같습니다.그리고졸업후취업이되어수입이는다면조기상환을생각하고있습니다.</t>
  </si>
  <si>
    <t>등푸른생선회사업활설화</t>
  </si>
  <si>
    <t>현재2가지업을하고있는데그중3월부터성수기가예상되는등푸른생선횟집의활성화단기운영자금이필요합니다</t>
  </si>
  <si>
    <t>매일4만원을별도적립하여각월별차질없이상환하겠습니다</t>
  </si>
  <si>
    <t>학원확장하면서학원운영자금이더필요하게되었습니다.</t>
  </si>
  <si>
    <t>학원생이늘어나면서학원을확장하다보니돈이부족하네요.500만원정도가학원비품이더들어가야하네요.</t>
  </si>
  <si>
    <t>기존머니옥션만남고다갚았습니다.머니옥션한달에985000원정도이고나머지는다상환하여신용도도좋아지고6회분까지연체한번없이성실히납부하였습니다.한번더도와주시면이번에도열심히상환하겠습니다.한달에약700매출이발생하고있고,저번과마찬가지로강사를고용하지않아서지출내역은책값과전기세기타잡비200만원을제하고는생활비300만원과머니옥션대출금갚는것하고도충분히가능합니다.</t>
  </si>
  <si>
    <t>투잡을위한투자자금이필요합니다.도와주십시오</t>
  </si>
  <si>
    <t>투잡을위한자금-직장생활을하면서부업을하기위해자금이부족합니다.-부업을위한투자금</t>
  </si>
  <si>
    <t>1.주시입원-(주)영진산업전기/기계정비직-전남광양시태인동OCI내영진산업상주직2.주수입금액:월150만원/상여금400%/추가잔업100~200만원3.월고정지출-핸드폰료15만원,식대10만원내외,임대료및기타세금(45만원가량)4.대출이후의상환계획-월수입대비고정지출금70만원-월44만가량대출금상환가능.</t>
  </si>
  <si>
    <t>집주인의보증금인상요구로3월에반드시올려줘야하는상황이생겼습니다.다른집을구하기가만만치않고새로이사해서불편한점이많기에현재있는곳에머무르기로결정했습니다.부모님의걱정하시는모습을보고도움이될까싶어이렇게머니옥션에문을두드리게되었습니다.1월초코스피상장기업(LS계열)에입사하게되었습니다.재직기간이2개월밖에되지않아1,2금융권에서최소한재직3개월조건에충족치않아이렇게머니옥션투자자님의도움을빌리게되었습니다.일단제생각은재직기간이되고1금융권으로갈아탈수있는조건이될때까지도움을받자!라는생각으로문을두드리게되었습니다.일단은보증금마련이우선이기에문을두드리게되었습니다.</t>
  </si>
  <si>
    <t>기존대출은리드코프에200,산와머니300이렇게2곳대부업체외의다른채무는없습니다.이것도취업전그러니까작년12월에급하게사정이생겨받은것입니다.월고정지출은기숙사월5,000원개인연금130,000원(회사가절반부담)휴대폰35,000원리드코프한달이자60,000원산와머니(원리금)120,000원차량주유비200,000원고등학교동창회비20,000원외에는없습니다.즉원리금상환하는데에는전혀문제가없고여력이충분합니다.제피알을하자면월250만원(세전)꼬박받는셀러리맨입니다.그리고기존부채도500으로크지않으며다달이나가는고정비용도크지않습니다.상환하는데에는큰문제가없으리라판단합니다.리스크가작기때문에많은분들의긍정적인판단해주셨으면합니다.저를믿고대출을해주신분들성실하게상환하겠습니다.</t>
  </si>
  <si>
    <t>대출을하게된계기:과거저는약4년간채무불이행으로살아왔습니다.그래서그동안일용직으로또는비정규직으로생활해왔구요.하지만지금은모두정리가되었고새로운마음으로새출발을하고있습니다.입사는작년9월에했지만임시직으로급여를현금으로수령받고생활했지만,이번2월8일자로정규직직원으로채용도되었구요.첫월급도급여통장으로받앗습니다.물론4대보험에가입이되었구요.성실하게살고자했지만재직기간과통장으로의급여수령기간이짧아서은행은좀더있어야한다는답변만받았습니다.대출을받으려는상황은전에아버지수술비로빌린개인적인채무금6,000,000원과한군데사용하고있는대부업체의대출금을변제할려고해서입니다.과거에는특정한직업도없고수입또한불분명했지만이제는고정적인수입과직장도있는만큼성실하게상환할것을약속드리겠습니다.믿어주십시오.</t>
  </si>
  <si>
    <t>기존대출내역:원캐싱3,200,000원,이율은43%.다른대출은없습니다.만약에대출이된다면위의대부업대출도상환할것입니다.약속드립니다.상환계획:월2,500,000원급여를받고있습니다.이중1,500,000원정도는생활비로사용하고저의용돈과머니옥션에서대출이된다면상환금월500,000원정도와용돈300,000원을합쳐서800,000원을지출하고,약200,000원정도는적금을넣을수있다고예상합니다.저의월고정지출:핸드폰요금70,000원.교통비120,000원,기타경비110,000원.직장에서저는영업관리과장직을맡고있으며,저희회사는종합건설면허를보유하고있는토목건설회사입니다.연매출은약100억원정도이구요.건설협회에등록된작지만탄탄한회사입니다.마지막으로저의수입원에대비해서대출금을상환할충분한자신은있다고봅니다.믿고투자해주시고대출이승인된다면믿고해주신마음절대실망시켜드리지않고성실하게상환하고,열심히살아가겠습니다.감사합니다.</t>
  </si>
  <si>
    <t>사업광고비용으로쓸자금이필요합니다.</t>
  </si>
  <si>
    <t>롤까스집을운영하고있습니다.메뉴개편을하면서대대적으로광고를들어가려고합니다.원하는광고를하기위해서추가자금이필요해신청하게됐습니다.</t>
  </si>
  <si>
    <t>1.주수입내역-현재롤까스집배달형매장을운영중입니다.월매출1200~1300만원정도되며월수익400만원가량입니다.2.월고정지출내역-기대출상환금액은85만원이며(현대캐피탈자동차할부2대-개인차량1대와물류운반을위한업무용차량1대,합산월상환금액62만원)(현대카드론-월상환금액23만원)다음으로매장지출을설명드리겠습니다.월매출1200~1300만원-인건비1명180만원-아르바이트생1명120만원-가스비/전기세/기타통신비60만원-월세50-식자재/소모품매입비용300~350만원-고정광고비100만원-기타지출50만원=400만가량매장수익400만중개인채무상환85만원이외에보험료50만,기타생활비150만가량(식비,교통비,통신비,월세)입니다.3.대출이후상환계획-매달100만원가량저축할수있는여력이있으나매장시설/집기/판촉으로꾸준히투자를하는중입니다.이번머니옥션을통해매뉴개편과동시에대대적인광고를계획중입니다.광고후매출증가로이루어진다면수월하게상환을할것이고광고효과가미미할지라도개인지출이나수익중매장으로투자하는비용을줄인다면상환하는데는전혀문제가되지않습니다.배달형매장특성상뜨네기손님이적고단골고객이많은형태의수익구조를이루어매출은크게변동이이루어지지않으며종목또한롤까스(돈까스)이므로계절의비수기가없기때문에꾸준한상환을약속드립니다.</t>
  </si>
  <si>
    <t>38세의남성입니다..아버지와함께설비일을하고있읍니다..생활자금각종세금문제로요즘너무나돈문제가속을썩입니다..아직까지금융권에서도한번도대출을받아본적이없읍니다..이번에처음으로돈을빌리네요..부모님께서는아직제가대출을받어려고하는지는모르고요..수입이매달들오니..차근차근갚아나가려고합니다..</t>
  </si>
  <si>
    <t>매달25일마다6개월까지상환하겠읍니다..믿고대출부탁드립니다..</t>
  </si>
  <si>
    <t>결혼과새보금자리에힘을보태주세요</t>
  </si>
  <si>
    <t>결혼과함께집을마련하려대출을신청합니다.주택담보대출을신청해놓고있는데금액이조금모자라추가대출이필요해서신청하게되었습니다.캐피탈이나저축은행권엔이율은물론신용도에도영향을미쳐머니옥션에도움을요청합니다.</t>
  </si>
  <si>
    <t>1.주수입내역고정급여260만원과남편급여250만원2.월고정지출내역주택담보대출이자29만원(내년2월경부터발생예정),기대출83만원,핸드폰10만원,보험료45만원3.대출이후상환계획대출후제수입260만원은고정지출(167만원)및머니옥션대출상환(40만원예상)에사용할예정이며,남편수입250만원은저축및생활비로사용하며빠른상환을해나갈예정입니다.이제둘이함께알뜰히대출상환과저축을함께하며앞으로밝은미래를계획해보려합니다부디제2의인생첫걸음도움,응원부탁드립니다.</t>
  </si>
  <si>
    <t>연말일시상환자금이필요하네요</t>
  </si>
  <si>
    <t>저는스포츠용품도소매를현재10년째하고있습니다.주로수입품을판매하는관계로물품들이1년에두번에서세번정도한꺼번에들어온답니다.봄과가을에주로많이들어오구있구요.한번에받을때컨테이너단위로들어오는관계로자금이한꺼번에많이움직여야합니다.특히나겨울은업종특성상비수기에속하지만업체들과의신용문제때문에결재는100%처리를해줘야하구요.작년과올해의경우재작년매출대비100%신장을하기는했지만그만큼총자산도함꼐증가를해버리네요.원계획대로라면올연말자금은제일은행에서기업대출을받기로했지만현재신보기금이없는관계로내년1월로딜레이가되어버렸습니다.문제는저희는현재12월이자금이가장필요한상태라는것이구요.그런관계로머니옥션의문을두드리게되었습니다.아무런신용상이나기록이안남는것때문에이곳을이용하게되었구요.현재재무재표상의2012년매출은13억5천만원입니다.총자산은약2억8천만원이구요.부채는9백만원정도(재무재표상입니다)영업이익은4천만원입니다작년도소득금액신고는4천만원이구요.실소득액은개인사업자이니까투자자분들이잘아실꺼라생각합니다.2013년도는2012년대비5%의신장을했습니다.슬슬매장에서의소매매출로는한계치에점점가까워지고있는것같습니다현재개인부채는우리은행마이너스통장천만원이구요.그외에는전혀없습니다.절대연체없는깔끔한거래를보여드리도록하겠습니다.</t>
  </si>
  <si>
    <t>1.주수입내역-스포츠용품판매로서판매액대비20프로의마진구조를가지고있습니다.겨울12/1월은비수기이구요.나머지성수기에는월매출1억오천에서2억선정도가됩니다.3월과11월은오천에서칠천만원정도의매출이나오고있구요.2.월고정지출내역-직원4명7백만원//월세590만원//관리비백만원//인터넷광고비200만원//기타잡비200만원//생활비300만원대략한달에2천만원정도의비용지출이있습니다.3.대출이후상환계획-현재매장이확장이전을한지가5년차에들어섭니다.4년이흘렀구요.현재매장은100평입니다.확장이전을하면서비용이많이들어갔습니다.이전을한후에2년정도안정기를거쳐서작년부터매출이급격하게늘어난상태이구요.대략올해를기점으로매장에보유한물품외에도흑자상태로전환이될것같습니다.상환계획은업종의특성상12월을넘기고나면결재자체도느슨할뿐더러자금에도솔직히전혀문제는없습니다.월매출액이있는관계로상환에는전혀아무런문제가없습니다.</t>
  </si>
  <si>
    <t>부탁드립니다.햇살론으로바로상환하겠습니다.</t>
  </si>
  <si>
    <t>안녕하세요.최근에전세금인상과아이가수술비로인하여이렇게신청하게되었습니다.(아이는이제괜찮습니다.)제가프리랜서디자이너로일하다가아이가커서어린이집을보내고2개월전부터정규직으로일하게되었습니다.입사한지가2개월이라햇살론이나금융권대출을신청하려면아직몇달(2~5개월)더기다려야해서이렇게급전을쓰고자도움을요청드립니다.</t>
  </si>
  <si>
    <t>안녕하세요.현재금융권과캐피탈권에약2백만원의대출이있으며월총20만원을납부하고있습니다.제가2월7일에입사하여첫달2월에는약100만원을수령하였고이달부터는연봉2,800(퇴직금포함)만원기준으로하여매월세금제외하고199만원(세금제외216만원)을수령합니다.(급여통장사본팩스보냈습니다.)이에대출금상환은전혀문제없는상황입니다.상환계획은2~3달후에는햇살론을신청할수있다고합니다.은행에서상담해보니현재제등급으로는600만원이가능하다고하고몇달후에등급이올라가면최대천만원까지저금리로대출이가능하다고합니다.이에자격이되는순간은행에서저금리햇살론을받아모두전액상환하도록하겠습니다.대출금상환에는전혀문제가없사오니꼭좀부탁드립니다.</t>
  </si>
  <si>
    <t>안녕하세요투자자여러분.우선저의머니옥션첫거래에믿고투자해주신분들에게진심으로감사드립니다.^^여러분의투자가저에겐정말많은도움이되었습니다.이번대출목적은2010년4월보증금1000만원에권리금20000만원의학원을인수해새로오픈하게되었습니다.학원인수후현)원생수도50%이상증가하였고매출도현재안정적으로자리를잡았습니다.하지만운영초기보증금과권리금이외에학원이자리잡아가기까지여러부대비용이계획비용보다추가로발생하였고이로인하여현금서비스사용건이많아지게되어이부분의조정이필요하게되었습니다.지금은안정적인매출이이루어지고있으나현금서비스사용건의조정과사금융부분의잔액을머니옥션을통하여대환함으로써안정적인재정을가져가고싶습니다.다시한번여러분의도움이함께하기를부탁드리겠습니다.(__</t>
  </si>
  <si>
    <t>(소득부분)음악학원운영이라수입은통장과현금으로매월수령되고있습니다.-통장입금부분은카드매출포함해월150에서200정도입금되며-현금으로도150에서200정도수령됩니다.총매출액은임대비와관리비를제외하면현300정도됩니다학원이외에개인학습으로70만원정도의소득이있습니다.(지출비용)현금서비스-신한카드400현대카드100외한카드100롯데카드100총사용금액700이번22일신한카드현금서비스결제예정하면총사용금액550정도될듯합니다.현금서비스이외에매월납입금액-삼성카드마이너스론340만원(현마이너스론이라이자만납입)-H.K저축은행232만원(월187000원납입)-제3금융권바로크레디트300(월230000원납입)웰컴크레디트300(월230000원납입)-머니옥션은이번회차가마지막으로21만4000원이남아있습니다전체매월수입금액370에월채무에대한월납입금액이100만원정도(현금서비스제외)이고부모님과함께거주해생활비에대한부담은없는편입니다.하지만상대적으로높은현금서비스부분의비용을낮추어서저축은행과제3금융권의납입부분의재정안정을가져왔으면합니다.현제까지24개월동안투자자분들의믿음에어긋나지않도록성실히상환하였습니다.앞으로도투자자여러분의안정적수입을위해최선을다할것입니다.^^필요증빙서류는머니옥션을통해제출하도록하겠습니다.투자자여러분들의도움이함께하면감사하겠습니다.</t>
  </si>
  <si>
    <t>저희아버지가심근경색으로갑자기쓰러지셔서수술비100만원정도모자라서이렇게글올립니다.도와주세요.</t>
  </si>
  <si>
    <t>월소득120생활비30기타저축50나머지40만원으로상환계획입니다.</t>
  </si>
  <si>
    <t>소중한관심기울여주시기바랍니다~</t>
  </si>
  <si>
    <t>직장을그만두고지난10개월동안주식투자등으로뜬구름잡으며허송세월보낸후엔밀려있는카드값과턱없이낮아진신용점수만남았습니다.정신차리고급하게얻은직장인지라급여는작년에박차고나온회사의연봉에절반정도밖에안되지만잘릴걱정없어맘하나만은편안합니다.그나마다행인것이그동안쌓아논실적때문인지카드사에서낮은금리로장기분할상환이가능하다하더군요.솔직하게현재씨티,삼성,국민카드쪽에리볼빙과카드론으로쌓인금액이2000만원에서약간안됩니다.이를5년분할상환에금리8%~15%의형태로제시받은상태입니다.다만이를신청하기위해서는소액상환금액및초기납입금이필요합니다.그금액이저를믿고여러분들이투자해주실그리고한꺼번에몰려온빚덩어리로부터저의숨통을틔여줄200만원입니다.</t>
  </si>
  <si>
    <t>솔직히상환계획이라해서크고거창한계획은없습니다.단지,현재직장에서열심히일하며꼬박꼬박상환일맞춰서원금과이자갚아나간다는말밖엔할수없네요.매월20만원이라는액수예전같으면하루데이트비용으로도쉽게쓸수있는돈이었지만지금의제겐그리작은돈이라할수는없네요.하지만다행히도적은월급이라해도교통비,통신비,개인용돈이외에는부양할가족이나생활비그리고집세같은것이전혀들지않는제겐크게부담되는돈은아닙니다.(집은제명의로되어있으며,집의생활비는아버지가부담하고있기에)요즘나이서른이되서야천원한장헛되이쓰기않고돈의소중함을느끼고있습니다.여러분께서저를믿고투자하시는돈도마찬가지로더욱더소중히여기며저를믿어주시는것에대한고마움과함께수익을안겨드릴것을약속드립니다.긴글읽어주셔서감사합니다.</t>
  </si>
  <si>
    <t>고금리사금융상환을도와주세요</t>
  </si>
  <si>
    <t>웰컴에대출중인400만원을갚고나머지는집세와기타생활자금으로사용하려고합니다.</t>
  </si>
  <si>
    <t>매월말일이급여일이므로..1일에연체없이상환하겠습니다.</t>
  </si>
  <si>
    <t>아버님병원비부족해서대출받으려고합니다^^</t>
  </si>
  <si>
    <t>아버님이수술하고입원중이신데병원비가부족하네요^^대출좀받으려고합니다^^</t>
  </si>
  <si>
    <t>제가지금5일날월급받아서사금융3군데은행대출받으거4군데40만원들어가구있고요,그리고,생명보험1개화재보험1개연금1개보험적금2군데해서60정도들가고있어요모두합해서100만원지만나뭐지정도들어가고있지만나머지50으로충분히상환하는데어렵지않아요^^앞으로10일날열심히상환하는데지장없도록할게요^^</t>
  </si>
  <si>
    <t>재대출이필요합니다.</t>
  </si>
  <si>
    <t>5월중순이지금살고있는방계약이끝나는데요..좀더큰집으로이사갈려고하는데보증금이약간모자름니다.가정형편상모은돈이얼마안되어서찹찹한마음입니다.보증금을더보태서월세를줄이려고하는데여러분들의도움이필요합니다.현재다니고있는직장은입사한지9개월되었고,코스피상장업체입니다.낙찰되면연체없이충실히납부하겠습니다.</t>
  </si>
  <si>
    <t>기존대출은머니옥션에서1년전에500만원대출받은게있고,꾸준히납부하여현재300만원좀안되게남았습니다.월27만원가량상환중이며.12개월정도남았습니다.직장은코스피상장업체이고,월수입은160~200만원가량됩니다.2달에한번씩보너스100%씩나옵니다.보너스나오는달은월급과보너스합처서250~300만원정도나옵니다.월고정적인지출은인터넷,핸드폰비합처서10만원머니옥션상환비27만원공과금,방세30만원입니다.</t>
  </si>
  <si>
    <t>머니옥션투자자입니다전세자금목적대출신청합니다.</t>
  </si>
  <si>
    <t>부모님전세라도하나얻어드리려신청합니다.머니옥션투자금이약1천만원가까이되기때문에그럴일이없겠지만연체하더라도상환하는데는문제가없습니다.긴말하지않겠습니다.투자해주십시요~</t>
  </si>
  <si>
    <t>다른기대출전혀없습니다.군대전역한후몇군데사금융이용해서신용등급은낮으리라생각합니다.하지만벌써상환한지도3년넘었구요.월급학원에서강사월급150만받구있구요핸드폰및인터넷비용12만상조금액3만학원내기숙사생활해서밥값도안나갑니다그다음엔별로쓰는데가없네요투자금은많지만목돈이필요한상황이라이렇게부탁드립니다</t>
  </si>
  <si>
    <t>급하게갚을돈이생겨서이렇게신청하게되었습니다...</t>
  </si>
  <si>
    <t>안녕하세여머니옥션투자자분들친구한테빌린250만원천천히갚아돈된다고했었는데..집안에일이생겨서급하게필요하다고해서..이렇게머니옥션투자자분들에게다시도움을요청합니다..</t>
  </si>
  <si>
    <t>지금현재하는일은저는판금쪽용접일을하고있으며그전회사에서이직한지5개월이조금넘었네여..월평균급여는150정도이며..상여금400프로성과급대략연봉으로계산하면2200+a정도구여..다음달부터는월급인상대고여^^부채는햇살론800만원월21만원내고있구여머니옥션19만7개월째납부중입니다</t>
  </si>
  <si>
    <t>다른무엇보다최우선으로상환할것을약속드립니다.</t>
  </si>
  <si>
    <t>안녕하십니까?스마트폰어플리케이션을개발/서비스중인작은회사를운영하고있습니다.2010년특허를취득하였고관련업체와일반이용자들에게저희기술을알리기위해아이폰버전,안드로이드버전용어플리케이션을개발했습니다.*아이폰버전:http://bit.ly/fdwRbj*안드로이드버전:http://bit.ly/i5Uiru보시면플레이어로서의수정/보완할점에대한지적은있으나저희의아이템과기술력은모두인정하고있다는것을아실수있을것입니다.현재는음원사이트,노래방,방송등다양한분야에저희특허기술을적용하기위해관심을보이시는다수의투자자분들과미팅을진행중에있습니다.조금이라도시간의여유를갖고한분이라도더많은투자자분을만나최대한좋은조건의투자를유치할수있도록일시적인자금운용을도와주시길부탁드립니다.</t>
  </si>
  <si>
    <t>위의대출목적에말씀드린바와같이늦어도5월15일이전엔가장좋은조건을제시해주시는투자자분의자금을유치해대출금상환에우선적으로배분할계획입니다.설령투자유치가지연되거나안된다고하여도현재어플리케이션의판매와무료버전광고수익도꾸준한증가추세에있으므로대출금상환에는문제가없다고자신합니다.</t>
  </si>
  <si>
    <t>기대출하나도없습니다도와주세요</t>
  </si>
  <si>
    <t>생활자금으로대출을알아본결과승인은나는데통장거래가적다는이유로번번히부결납니다.성실하게상환할테니도와주세요원룸을임대하려고대출을신청했습니다.</t>
  </si>
  <si>
    <t>상환계획기존대출은0원입니다.연체없구요..매월급여180만에서200만원받고있습니다.월급여180만원지출:휴대폰요금5만4천원식사비/교통비12만원----------------------------이것저것해도현금160만원정도여유가있습니다.성실하게상환할테니부탁드립니다.</t>
  </si>
  <si>
    <t>생활자금이급하게필요합니다..ㅠ성실하게갚아가겠습니다!!!</t>
  </si>
  <si>
    <t>생활자금이너무급하게필요하게되어신청하게되었습니다.당장이번주까지내야되는것이있는데..지금상황으로는빌릴데가없어서...사회에서열심히일하고있는직장인입니다!!^^</t>
  </si>
  <si>
    <t>대출은대학교때학자금대출받은게하나있구요..400만원이조금넘는금액이지만...착실하게갚아나가고있습니다원리금균등상환으로매달10만원씩넣고있습니다!!저는지금영어학원에서사무직으로일하고있구요..일을한지는이제3개월되었습니다.다른데서일을하다가..직종을바꾸느라...3개월이지만..일을한번도쉬어본적은없습니다.사무직은경력이없어..초봉이조금작습니다.3개월지나면..봉급이조금올라거서..매달주수입은90만원정도이구요..4대보험되구요한달에나가는지출액은방값25만원핸드폰비7만원정도학자금10만원이전부입니다기타차비식비10만원도나가고있습니다매달말일에월급90만원에서총나가는지출빼고30정도남습니다.상환일어기는일없이..잘갚아나가겠습니다..!!성실함으로버텨온삶입니다!!정말급하ㅔ필요하게되어글올립니다..^^</t>
  </si>
  <si>
    <t>지난2011년4월말일자로사무실임대보증금을500만원올렸습니다.그래서300만원은본인이마련하고,부족금200만원은지인에게빌려임대보증금500만원을건물주에게지급하였습니다.(주거래은행통장거래내역확인됨.)지인에게빌린200만원을상환하고,본인의힘으로분할상환하고자재대출을신청하게되었습니다.현재머니옥션대출을이용중이며,연체는단하루도없습니다.기타대출에서도단하루도연체가없습니다.성실히갚겠습니다.</t>
  </si>
  <si>
    <t>1.현재기존대출현황및지급이자(1)외환은행:23,000,000원(이율:9.42%)이자월181,000원납부(2005년중소기업청추천과신용보증재단의신용보증서를발급받아3,000만원대출받아서2008년100만원,2009년300만원,2010년300만원상환하고현재2,300만원남아있습니다.)(연체없음)(2)국민은행:4,644,000원(이율:14.8%)월81,000원납부KB새희망홀씨대출500만원20년분할상환중(연체없음)(3)농협중앙회:8,594,000원(이율:12.5%)월309,112원자산관리공사전환대출로36개월분할상환중(연체없음)(4)현대캐피탈:3,993,000원(이율34.99%)월193,000원납부지난2000년부터초중등교원직무연수강사활동경험을바탕으로2008년특허청국어논술교재서비스등록을하고,약15종의교재를인쇄하였습니다.(도서인쇄비일부지급.)(연체없음)(5)스타저축은행:3,000,000원(이율39.00%)월181,700원납부지난4월임대보증금을준비하는과정에서잔액약250만원을전액상환하고,4월29일300만원을재대출받은부분입니다.(6)머니옥션:월279,544원(연체없음)2.상환계획(1)최근외부강의(학교,교육청)를줄이고학생지도에전념하고있어2011년1월이후,월수입이500만원이상꾸준히늘어나고있습니다.(회원명단과주거래은행통장수입확인기능.)(2)인근신규아파트입주가시작되어학생상담이계속해서늘어나고있습니다.(3)임대료및이자지급에어려움이없습니다.빠른시일내,국어논술교재개발을마무리하여프렌차이즈형식의사업확장을계획하고있는데,가까운지인의돈을갚고조금은편안한마음에서일에전념하고자재대출을신청하게되었습니다.</t>
  </si>
  <si>
    <t>혼자서딸아이를키우는엄마입니다.고등학생이되고보니학비가(학원비외)많이필요하더군요.일반은행은대출조건이까다로와서요.머니옥션을소개받고신청하게되었습니다.대출상환은다니는직장이안정적으로오래근무하고있습니다.월160만원의급여를받고있습니다.월30만원정도는무리없이상환할수있어서신청합니다.</t>
  </si>
  <si>
    <t>타은행권이나다른곳에는대출건은없습니다.보험약관대출150만원정도있구요.다니는직장은4년정도됐습니다.마트내에서판매를하고유아복판매를하고있습니다.월급제이긴한데요.4대보험의가입이되어있지않아서은행권의대출이어렵습니다.월급여는160만원정도이구요.딸아이가학교내에서공부를잘하는편인지라조금무리해서라도뒷받침을해주고싶어서요.부모님과함께생활하고있기때문에월생활비는20만원정도드리고있구요.그외공과비와보험료등월생활비는80~100만원정도입니다.딸의영어공부때문에조금의목돈이필요해서신청하게되었습니다.꼭대출을받을수있게부탁드립니다.</t>
  </si>
  <si>
    <t>또한단계발전된삶을위해서..노력합니다!</t>
  </si>
  <si>
    <t>안녕하세요!머니옥션투자자여러분~지난번여러투자자분들의도움에다시한번감사드립니다.오늘제가다시이곳을찾게된이유는저축은행의분산된대출을하나로통합하고자하기위함입니다.신용이목숨만큼중요하다는것을깨닫게된젊은이에게투자하시어좋은수익올리시고저역시고금리를저금리로통합하여서로윈윈할수있게되길희망해봅니다.</t>
  </si>
  <si>
    <t>!!상환계획!!직장-정규직-5년근무월실수령액350이상부업-영어과외를꾸준히하고있습니다.매달약100만원을통장으로수령합니다.따라서매월실수령액은450만원입니다.이것은2달에한번나오는보너스를제외한금액입니다.지출비용-현재원금이자상환금액은매달160만원입니다.생활비용-용돈:30만원현재부모님과함께생활하고직장이집근처라서들어가는돈은용돈30만원보험금10만원휴대폰비5만원해서총45만원입니다.총수익-총지출실수령액450만원중금융권비용160만원에머니옥션36만원생활비45만원입니다.투자자님들께서투자해주시면저축은행대출1300만원을전액대환할것입니다.현재저축은행은이자만납부하는상황인데..한달에약70만원가까운이자를내고있습니다.이것을머니옥션은통해상환하게된다면2년동안약76만원을상환하면된다는것을보고이렇게신청합니다.그것으로신용을높이는계기가될것이며투자자들의이익과보답을위해서성실히납부할것을약속드립니다.증빙서류는재직증명서,직장급여내역,부업내역,건강보험증,신분증,등본초본모두첨부했습니다.2주전에경매를신청했었습니다.여러분의투자자분들이계셨었지만,머니옥션측에서대환대출을일반은행들처럼머니옥션측에서대환금을직접송금하는프로그램을개발중이라고하셨습니다.일단취소를하고2주만기다려보자고해서그렇게하기로하고이렇게다시신청하게된것입니다.많은투자부탁드립니다.</t>
  </si>
  <si>
    <t>열심히성실히갚겠습니다.</t>
  </si>
  <si>
    <t>일한지얼마안되생활자금이쪼들립니다.</t>
  </si>
  <si>
    <t>매달월급일에..월급날성실히열심히갚겠습니다.</t>
  </si>
  <si>
    <t>투자자님들께약속드립니다.성실하게상환하겠습니다.</t>
  </si>
  <si>
    <t>금융권대출일부상환하고안정적으로재기하고자신청하였습니다.직장생활과병행하여개인사업을꾸리려고목돈을대출받았다가사기를당하고모두잃게되었습니다.한두번도아닌데또이런일을당하니막막하기만하지만하늘이무너져도솟아날구멍이있다는속담을믿고머니옥션의문을두드립니다.한성저축은행에마이너스통장500만원과롯데캐피탈900만원,그리고급한생활자금용도로쓴현금서비스300만원이있습니다.그중에서롯데캐피탈900만원을상환하여안정을찾을때까지만이라도여유를갖고시작하고자신청하게되었습니다.</t>
  </si>
  <si>
    <t>월급여는지난월까지230만원이었으나이번월부터260으로인상되었습니다.2개월후재인상예정입니다.그리고6월중순부터온라인판매사업을시작할예정이라추가적으로최소30만원정도부수익이고정발생하게됩니다.*지출*월세:35만원공과금:15만원통신료:10만원생활비:50만원카드비:50만원금융이자:9만원(한성저축은행)투자자여러분들께서믿고투자해주신다면당장은힘들어도쫓기지않고안정을찾아가는데큰도움이될것같습니다.오래살진않았지만지금껏신뢰하나만으로살아왔다자부합니다.그리고절대중도상환하지않고,고정적인투자자님들의수익발생에기여하고저역시도사정이낳아지면되갚을기회를갖고싶습니다.꼭믿고투자해주세요.</t>
  </si>
  <si>
    <t>어머니눈수술비가급합니다</t>
  </si>
  <si>
    <t>다시한번부탁드립니다저희어머니눈수술비가급히필요합니다도와주세요</t>
  </si>
  <si>
    <t>저희부부가맞벌이하고있고수입은둘이합쳐250만원정도입니다남편은영업직이고저는생산(계약직)일을합니다2살,4살된아기들과생활비로월평균120정도나가구요남편의부채상환비로월20만원나갑니다그외공과금및잡비로나가는게50만원정도입니다나머지5~60만원남습니다연체없이상환할수잇습니다도와주세요</t>
  </si>
  <si>
    <t>친정전세자금이필요합니다.</t>
  </si>
  <si>
    <t>저는현재중고생6명을영어개인과외를하고있고제가수업을하는동안저희아이들은친정에맡겨놓고있습니다.그런데저희친정집전세금1천만원을올려줘야하는상황이고저는개인과외를하고있는지라소득신고를하고있지않아대출받기가쉽지않아이렇게신청해봅니다...</t>
  </si>
  <si>
    <t>현재대출은하나도없는상태이고과외는중고생6명을수업하고있어서월220만원의수입이있으며이는저희친정어머니께수고비70만원드리는것외의나머지는생활비에보태고있습니다.저희집전세자금을시댁에서도움을받은상태라남편에게도와달라고부탁하기가미안해서이렇게신청해봅니다.대출이성사되면친정에드리는돈으로상환할예정이기때문에연체되거나하는일은없을것입니다.투자자님들의도움꼭부탁드립니다.</t>
  </si>
  <si>
    <t>클래식튠즈app개발관련해외마케팅투자</t>
  </si>
  <si>
    <t>현재클래식튠즈는유,무료다운로드수가25만에육박하였고,각종어플리케이션사이트음악부분에상위랭킹되었습니다.어플리케이션무료다운로드1위및유료다운로드1위그리고현재도지속적인상위랭킹이되고있습니다.또한메일경제,네이버등에기사까지게재되어많은부분에홍보및마케팅이되어있는상황입니다.이를기반으로해외홍보마케팅과개발부분에자금을투입하고자합니다.국내시장보다는해외시장의수익구조가더욱클것으로예상하고있습니다.현재자사개발서비스를같이병행하고있는바클래식튠즈에대한개발인력이충원이이루어져야하며해외마케팅에주력을두어투자받은금액을투명하게사용하고자합니다.또한추가게임어플리케이션및기존어플리케이션(오페라튠즈,어린이클래식,클럽매니아)의해외버젼개발을하고자합니다.</t>
  </si>
  <si>
    <t>투자금은6개월거치후18개월동안원리금균등상환으로상환할예정입니다.클래식튠즈에대한국내유료판매시와무료판매시에회원수에대한자료도공개할예정이며국내시장보다해외시장(유럽,동아시아,일본)에대한매출이국내시장보다높은것으로확인되었습니다.11.99달러로판매할예정이며,80만다운로드는가볍게넘어갈것으로예상됩니다.현재다른컨텐츠로자체개발중인것과외주업무가병행되어서자체매출이일어나는바회사부채에대한부담은그리크지않습니다.따라서연체발생은일어나지않을것입니다.또한투자자들에게는우선적으로리딩코드발부하여무료로이용할수있도록할계획이며,해외마케팅시기사나자료는모두공개할예정입니다.</t>
  </si>
  <si>
    <t>투자자분들께는수익과저는악덕고금리에서벗어나다시시작하고싶습니다.한젊은청년이지난잘못을잊을수있게도와주세요</t>
  </si>
  <si>
    <t>저는LG이노텍에2009년8월에입사하여2011년1월에지금직장인삼성모바일디스플레이로이직했습니다.(직급은대학교학사졸업신입사원입니다.)LG재직당시한때믿었던형에게사회초년생인저는사기를당했었고이에이러한돈을메꾸고자중개업체를통해대출을진행하던중무리한대출을계속진행한결과결론은비싼이자를이렇게내고결국은비싼이자를계속납부한결과(1년이상납부중)연체이력도생기고한달에이자로들어가는돈만160이넘게나가고있습니다.제가너무순진했던탓에누구를탓하겠느냐만투자자분들이도와주신다면좀더싼이자로돌아가고싶습니다,현재49%를쓰고있으므로현재30%이율로만바꾸어타도저에게도좋고투자자분들께도안정적인수입을드릴수있을꺼라자신합니다.그동안이러한잘못된생활을죽을만큼후회도많이했고앞으로는계획있게살아서잘못된생활전으로돌아가도록하겠습니다.한달에제월급은320정도받습니다.다른분들이저를믿고더욱도와주신다면물론2000만원가량받아서모든터무니없는비싼금리를제거하고투자자분들께이율을드리고저도도둑놈같은비싼금리에서탈출하고싶습니다만일단49프로짜리받고있는삼화저축은행의대출을상환한후계획있게투자자분들의돈을갚고또한제신용등급을올린후점차제채무를상환할계획입니다.한달웝급중삼화저축은행원리금과이자로납부하는금액은263000원입니다.이금액만큼한달에변제하도록하겠습니다.현재삼화저축은행은부도이후우리저축은행으로바뀌었습니다,</t>
  </si>
  <si>
    <t>현대캐피탈:총1000만원을대출받아서1년4개월동안원리금균등상환중한달에40만원을납부하였으나다음달부터는34만원납부6930000원(잔액)현대스위스저축은행:총1000만원을대출받아서10개월동안원리금균등상환중한달에48만원을납부8000000원(잔액)우리저축은행:총400만원을대출받아서10개월동안한달에27만원씩납부2466000원(잔액)신라저축은행:총400만원을대출받아서7개월동안원리금균등상환중한달에22만원을납부3600000(잔액)기업은행캐피탈:총700만원을대출받아서10개월동안한달에33만원씩납부5885000(잔액)신한은행:500만원LG재직우리사주주식40주를담보로대출신용대출이아님1년뒤에주식매매후상환예정한달이자14000원씩납부</t>
  </si>
  <si>
    <t>보증금문제로대출원합니다.</t>
  </si>
  <si>
    <t>전직장에서원자력발전소에서오토알곤용접을하였습니다.원자력발전소들어가기전에그곳에맞는용접을하기위해3개월간훈련도받고하였는데막상가서일을해보니근로조건이열악하여이직을하게되었습니다.지금바로취직을하였고방을잡는데보증금이모자라서신청을하게되었습니다.</t>
  </si>
  <si>
    <t>저는현재머니옥션에투자를하고있는투자자인데제가이렇게신청을하게될줄은몰랐네요!경력직으로현재입사를했는데수습기간이3개월입니다.수습후에4대보험적용되고요.일단연봉2600책정되어있고요~3개월후재협상들어갑니다.현재급여는170만원이고요!보너스200%잔업시수당붙고요~퇴직금1년정산입니다.연체없는상환약속드리겠습니다.</t>
  </si>
  <si>
    <t>길게쓴사금융상환과지인빌린돈상환</t>
  </si>
  <si>
    <t>2009년말까지튼실한직장에근무를하다가교통사고로병원에오래입원하고회사를그만두게되었습니다.몇개월쉬다일을해야겠다는생각에일산에조그만회사를들어가게되었습니다.그회사에서3개월동안은월급을잘받았는데그후가문제였습니다4개월째부터회사사정이힘들어서급여가밀리기시작하였습니다직원들이하나둘떠나가고,회사는점점더힘들어지고,그동안얼마되지는않지만조금씩사용했던카드대금을못내기시작했지만조금만더버티고버텨서회사다시일어나면좋은일이있을꺼란생각에더열심히했습니다.그러나10개월동안급여를못받으니더이상저자신도버틸수가없어사금융에서돈을빌리고지인에게빌리고생활비를사용하였습니다.이제그회사를그만두고어렵게외국계프랜차이즈본사에실장으로취직하여차근차근값아나가려고하는데,지인도힘들어하고사금융도이자만내고있다보니원금이줄고있지않아머니옥션에서원리금균등으로상환하려고합니다.</t>
  </si>
  <si>
    <t>월급여:200만원(세금공제후:182만원)사금융:러시XXX350만원(이자만납입:월13만원)지인에게빌린돈:250만원(한번에달라고합니다)통신비용:월8만원교통비:8만원식대:회사지원(회사에서정해놓은식당,회사부담)인터넷:3만원기타잡비:월40만원집은부모님명의자택이며,추가로들어가는비용은거의없다고보시면됩니다.180만원중에현제13만원사금융비용으로나가는것을통합해서원리금으로(31만원)상환하고나머지기타비용까지포함90만원정도빠진다고하여도90만원정도여유가있기때문에생활에크게별다른문제는없을것으로판단됩니다.</t>
  </si>
  <si>
    <t>대환목적으로대출받고싶습니다.</t>
  </si>
  <si>
    <t>사금융두군데통합목적입니다.월컴하고아이루리아나머지는생활자금입니다.</t>
  </si>
  <si>
    <t>매월10일날급여가들어오면제일우선순위로해서통장으로바로입금처리하도록하겠습니다.연체는절대로하지않을것이면10일급여일이면제일먼저처리하도록하겠습니다.</t>
  </si>
  <si>
    <t>웨딩샵재투자및세트공사비용투자요청-성실상환약속드립니다</t>
  </si>
  <si>
    <t>웨딩샵특성상일년중유일한비수기가7,8월이며비수기임에도재투자및행사등이제일많이이루어집니다.특히이번여름엔자체드레스쑈및박람회등의행사가잡혀있으며일년에한번이루어지는스튜디오컨셉변경공사까지겹쳐있으므로(비수기아니면할시간적여유가없음)다음시즌(2011년가을겨울및내년봄시즌)의매출증감과직접적인영향이이번비수기시즌의변화및노력여부에달려있으므로부족한금액을투자받아재투자및공사그리고마케팅에투자할생각입니다.타이밍을놓치거나부족하면1년농사가힘들어지지만적당한투자와다양한행사등의마케팅등으로다음시즌의상당한매출증가를예상합니다.</t>
  </si>
  <si>
    <t>1.기존대출내역-미래저축은행:7,000만원(원금+이자상환중...잔금:5300만원)-러쉬앤캐쉬:300만원-산와머니:500만원-개인투자(지인):4,000만원(이자월3%)-개인사금융:2,000만원(이자월4%)-회사차량할부:2,200만원(월75만원3년중1년납입완료-스타렉스)~월500~600정도의이자및원금상환중.....2.공통-주수입원(예식한두달전이루어지는웨딩촬영...그리고드레스헤어,메이크업,촬영,이벤트,등의예식관련서비스를하는토탈업체이며그외가족,프로필,리마인드&lt;앵콜&gt;웨딩사진촬영등의매출이있음)-주수입금액(결혼식을앞둔한커플을평균적으로보면패키지&lt;촬영앨범+본식관련&gt;상품의경우평균200~300만원사이에서매출이발생하며매출액대비재료비의비율은25~30%가량.*작년기준총230쌍의예식커플이있었으며매출의합은4억5천만원가량이발생함...그외가족사진및리마인드촬영등의기타매출은2천만원가량이산출됨*월고정지출의경우점심식사는대표집에서직접직원들의도시락을사오기때문에월50만원이하의식대비만들며,전기세는1층샵,지하스튜디오제2스튜디오를합할경우1달평균40여만원정도가소요됨.임대료는세곳다해서240만원이며그외정수기,공기청정기경비업체,인터넷고정광고등의지출이있음*월평균매출이&lt;4,000만원&gt;정도이며재료비30%-&lt;1,200만원가량&gt;및인권비&lt;1,000만원&gt;그외고정지출&lt;약300만원&gt;....월평균수익1500만원중에서기존대출금이자및상환금600만원가량을제외&lt;&lt;&lt;약900만원의순소득&gt;&gt;&gt;*웨딩업특성상대부분의매출이현금매출이라카드매출은아주소수임......거의대부분의웨딩업체가일반과세이나소득및부과세신고는부분적으로일부분만신고함....</t>
  </si>
  <si>
    <t>처음이용하는머니옥션에서도움받고싶습니다</t>
  </si>
  <si>
    <t>안녕하세요.언니집에서월40만원씩생활비를내고같이살다가집에서나와야하는상황이되어,집을구하고있습니다.하지만목돈이없어보증금을대출받으려고신청하게되었습니다.</t>
  </si>
  <si>
    <t>-기존대출내역1.학자금대출총1200만원을월22만원씩상환(한국장학재단에서받은대출이며총4건)2.산와머니:200만원을대출받아현재원금20만원남음/월9만원씩납부현재직장인으로기존직장에서4년근무하였고,쉬는기간없이바로지금회사에입사하여일하고있습니다.(미국계의료기기회사)수입은월230만원입니다.생활비(식대,교통비,휴대폰,집세등)로약100만원을지출하고,대출금상환비용으로월31만원을지출하고있습니다.총저의고정지출금은월130만원정도입니다.연체없이성실하게납부하겠습니다.</t>
  </si>
  <si>
    <t>다시한번큰도움이필요합니다.부디제손꼭잡아주세요.</t>
  </si>
  <si>
    <t>현재거래처(은행)센터명칭변경으로기존재고손실이있었고,추가적으로재고를확보해야합니다.그리고7월말하나뿐인아버님큰수술이있습니다.수술후관리만잘하면건강하실수있다고합니다.생업과함께추후병간호에도힘을써야하는빠듯한삶이겠지만,투자자분들께서제손을잡아주신다면희망을가지고한걸음더걷겠습니다.제두손꼭잡아주십시요.</t>
  </si>
  <si>
    <t>기대출은국민은행700만원,머니옥션1030만원(총14회차납입).단하루도연체없습니다.필요할때손벌리고,책임회피하는그런일없습니다.개인사업한지3년8개월됐고,은행권에위조수표감별기,지폐결속기,소모품을납품하고있습니다.작년에는머니옥션투자자분들의도움으로힘을내서연매출1억6천만원찍었구요.하지만사는게만만한건아니더라구요.갑작스럽게암투병으로어머님을보내고,하나뿐인아버님이라도잘챙겨야겠다는생각으로틀니도해드리고,정말열심히살았습니다.건강이안좋아지셔서갑작스럽게수술을하게되셨지만,다시한번힘을내서달려보려고합니다.월납품하는소모품및사무기기로인한고정적수입이350만원되구요.연초나연말대량으로기기를납품하게되면1000만원정도됩니다.현재월지출내역은국민은행25만원,머니옥션89만원,국민연금/보험25만원,회사월세(1000/50)50만원,전기,전화,인터넷,팩스등회사유지비용20만원,적금/주택청약30만원,생활비및교통비40만원입니다.지금도매월25일이면제일먼저국민은행머니옥션부터입금합니다.총14회차입금하면서단하루도연체한적없습니다.현재수입(350만원)에서지출(279만원)후납부가능한금액이라대출신청합니다.목돈이너무급합니다.제게투자해주셨던분들,단한번도연체하지않은저를다시믿어주시구요.새로운투자자분들께서도제희망을꼭안아주셨으면좋겠습니다.다시한번꼭부탁드립니다.</t>
  </si>
  <si>
    <t>모아두었던돈을얼마전에집주인이전세보증금을올려달라고하여보증금을올려주다보니이번달에어머니환갑이있으신데...갑자기목돈을마련해야되서이렇게도움을요청드립니다믿음에절대실망시켜드리지않겠습니다한번믿고도움부탁드립니다</t>
  </si>
  <si>
    <t>현재기존대출은국민은행에600만원마이너스통장있고요씨티캐피탈에1050만원대출이있습니다그리고머니옥션에300만원있고여다연체한번없이잘갚아나가고있습니다현재강남구에소재한코스닥상장업체에서근무하고있습니다부서는마케팅부서이며월고정급여는250만원입니다그외수당으로20만원가량들어옵니다4대보험은가입되어있습니다월대출상환액은국민은행5만원가량되고요씨티캐피탈은40만원머니옥션16만원입니다합이월60만원가량대출원금과이자로갚아나가고있습니다월지출은휴대폰요금5만원가량관리비포함가스비14만원그외지출은월생활비40만원가량사용하고있습니다상환계획은그어떤말보다도정직하게갚아나가면서투자해주신회원님께실망을안드리는것이최선이라고생각합니다믿음에절대실망안시켜드리겠습니다믿고투자부탁드립니다</t>
  </si>
  <si>
    <t>생활자금도움주세요</t>
  </si>
  <si>
    <t>건설업하도급(철근공사오야지)을하고있습니다,노임해결하다보니생활에어려움이있습니다도움주신다면성심을다해상환약속드립니다참고로월수익은일정치않습니다만상환하는데는큰어려움이없습니다참고로회사하도급을하다보니정직원은아닙니다도움부탁드립니다늘상행복하세요~~~</t>
  </si>
  <si>
    <t>사금융400만정도쓰고있습니다월상환금은원금포함70만원휴대폰요금12만아이들교육비로월60만지출교통비와생활비로120만원정도지출됩니다지출후금액으로상환하는데는큰어려움이없을것같습니다도움주시면성심을다해상환하겠습니다</t>
  </si>
  <si>
    <t>꼭변제해드리겠습니다.</t>
  </si>
  <si>
    <t>41세가장입니다.8년전에사업실패로인하여신용회복지원해서2004년에다완제했습니다.그건으로신용등급이안좋아져서은행대출이다거절되었습니다.돈이필요해서2금융권까지신청했었는데조회건수만올라가서등급만더안좋아졌습니다.집안에돈이급하게필요해서농협과국민은행에저신용자대출을받아서5개월간잘상환하고있습니다,돈이조금더필요해서이렇게부탁의글올립니다.은행에서도직장도좋고한도도나오는데조회건수와신용등급이안좋아졌다고대출이힘들다고하네요저녁에는대리운전도조금해서50만원의여유는있습니다.조회건수와등급만&amp;#50527;좋다는이유로대출이안되어너무힘들어이렇게글을올립니다.만은관심과부탁드리겠습니다.</t>
  </si>
  <si>
    <t>월급여는270만원정도되구요인센티브로40~50만원정도나오고대리운전으로60만원정도법니다.농협월10만5천원씩변제하고국민은행월14만원상환하고롯데캐피탈25만원하고있습니다.국민농협은5개월가량상환했구요30개월남았습니다.롯데는8개월남았습니다.집에생활비주고인센티브하고대리운전으로50~70만원가량의여유는있습니다.</t>
  </si>
  <si>
    <t>안녕하십니까?개인가게운영을하고자대출을받아서조그만한사업을했다가실패로돌아가고현재직장다니며일을하고,퇴근후에는친구가게일을도와주면서일을하고있습니다.가게운영을하고자대출을받을때중개업소를통해서대출을받게되었고,과다조회로인해신용등급이많이하락하였습니다.신용카드를발급받은적이없어서신용관리를할수있는방법이현재로서는대출건을줄여나가는방법밖에없다고하기에,여기저기알아보다가이곳에투자자들의도움을받고자글을쓰게되었습니다.</t>
  </si>
  <si>
    <t>1.기존대출건신라저축은행-360만원미래저축은행-290만원미래2저축은행-580만원러시앤캐쉬-160만원원더풀-150만원원캐싱-180만원현재저축은행3건,사금융3건이용중입니다.금액은크지않으나대출건수가많고,대출을이용할때중개업소에서서류를아무곳에나다넣어버려서과다조회로신용등급이8등급으로내려간상태입니다.월상환저축은행3건-50만원,사금융3건-30만원(원리금균등)이렇게갚아나가고있습니다.여러군데에나눠서갚아나가다보니한곳으로통합하고싶지만통합을해주겠다고해서대출신청을하면거절이되어버리고,그로인해조회건수만계속올라가고있습니다.2.고정수입-현직장에서급여160만원씩수령하고있으며,저녁과주말에친구옷가게에서일을도와주며월120만원씩받고있습니다.-월지출은(교통비15만원,식대15만원,휴대폰8만원,기타여유자금20만원)월평균60만원이내에서생활을합니다.3.상환계획-신용등급향상을하는좋은방법이대출건수줄이기와신용카드발급이라고합니다.현재등급이8등급으로신용카드발급조차되지않고8등급으로채무를통합할만큼의대출도어려운상황입니다.투자를받은1200만원으론저축은행3건통합1230만원의대출금을상환할계획입니다.월총수입280-생활비60,투자금67만원씩,나머지153만원으로가능한사금융을빨리변제할계획입니다.그이후신용등급이향상되면신용카드도발급을받고,꾸준히신용관리를해서신용등급을올리고싶습니다.</t>
  </si>
  <si>
    <t>안녕하세요.대환목적으로신청합니다.^^</t>
  </si>
  <si>
    <t>고금리환승을이유로대출을신청하게되었습니다현재총4개(고금리3개)나누어있는대출을통합관리하고약간의신용상승을목표로환승론을신청하게되었습니다신청액900만원중약820만원은고금리환승을하고나머지80만원은약간의생활비용도로사용하기위해신청을하였습니다.현재직업군인으로일정한수입이들어오고있고금융지식이부족하여고금리상품을사용하게되었습니다.대출성공시약간이나마이자부담이덜게되고,자금관리및향후결혼자금모으는데도움이될것으로예상합니다.결혼자금을모으는것은매달대출을내고일정금액을부모님에게맡겨관리하는방법으로있습니다.</t>
  </si>
  <si>
    <t>월수입내역(보너스제외)월급:155만원초과근무:20만원월지출내역통신비(휴대폰,인터넷):14만원교통비(휴가,외출):8만원경조사비:5~10만원어머니용돈:20만원본인용돈:20만원대출상환:70만원기타:5만원기존대출내역금융사/현재금액/이율/매달상환금액한국캐피탈/435만원/13%/19만원대환대상아님바로크레디트/400만원/39%/23만원웰컴론/220만원/39%/17만8천원베르넷크레디트/200만원/39%10만원대환을하게되면연39퍼센트채무가한곳으로통합되고이자도줄어갚는데,도움이많이될것으로판단됩니다^^</t>
  </si>
  <si>
    <t>결혼자금및상환으로도와주세요.</t>
  </si>
  <si>
    <t>안녕하세요.저는현재29살결혼을앞둔여자입니다.머니옥션에서서류심사를받았으며저번에올렸는데경매기간의마지막날서류심사가통과되어다시올려요.솔직히조금챙피하지만..부모님이일찍이혼하셔서혼자서자랐습니다.혼자생활하다보니이곳저곳대출금만늘어갔어요.내년봄에결혼을앞두고있는데신랑될사람이조금씩도와준다고했습니다.그래서그동안곳곳에있는빛들을모으고조금이라도신용도조절을하여나중에2세에게부끄럽지않으며우리부모같은그런불행을주고싶지않아검색으로소셜금융을찾게되었습니다.한심하고바보같고후회되지만이게마지막선택이며정말잘해보고싶어이렇게올립니다.대출상환도하고결혼할때큰혼수는아니더라도간단한혼수정말간단하게라도준비하고자이렇게도움을요청합니다.비록이글을읽고비웃으실분들도많겠지만동감해주시는분들의도움진심어린마음으로정말부탁드리며감사합니다.</t>
  </si>
  <si>
    <t>저의상환계획은현재다니는회사에서꾸준히180만원씩받고있습니다.그리고아이들과외를하다쉬었지만지금두개연결상태입니다.과외비와월급으로충분히값을수있다봅니다.또한회사가영어유치원및어학원이같이있는곳이고총한국원어민합쳐24명정도되는큰규모의유치원및어학원입니다.정규직이지만세금내는것조차부담스러워어리석게4대보험신청을않하고현재3.3%세금만내고있지만내년에재계약시에는신청하려합니다.다만,지금처럼뿔뿔히흐터져있음높은이율에점점더힘이들어져한곳에모으고싶은마음뿐입니다.지금까지읽어주셔감사합니다.</t>
  </si>
  <si>
    <t>마지막입니다한번만더도와주십시오</t>
  </si>
  <si>
    <t>74세되신홀아버지를모시고둘이서살고있는45살여성입니다4월초에아버지께서몸이좋질않아병원에갔는데위암4기판정을받았습니다워낙에갑작스런일이라많이당황했습니다큰대학병원에서각종검사와치료비특진비간병비항암치료비등순식간에천만원이넘는목돈이들어갔습니다요즘은국가에서많은지원이있지만그래도암이란병에걸리니없는사람들은부담이이만저만이아니었습니다저도올초에가계를위탁받아운영하는바람에그곳에돈을투자를하는바람에큰돈이없었습니다그래서카드와지인에게이리저리빌려돌려막기식으로사용하다보니채무가복잡하게얽히게되었습니다아버지께선이런사정을아셨는지항암2차치료후모든걸포기하고집에계십니다저도벌어야하기에틈틈히간병인을고용하며일을하고있습니다갑자기근래목돈이들어가다보니힘든상황이되어다시머니옥션의문을두드리게되었습니다전이미기존의대출이2건있습니다항암치료받는동안상환날짜가있었는데아버지께서피를토하시며고통스러워하시기에너무놀래서잠깐상환날짜를잊고이틀정도연체한적이있습니다그것빼곤일년동안하루의연체도없이잘상환하였습니다물론앞으로도그럴것입니다의학적으론아버지께서사실날이6개월이라고판정을내렸지만지금상태로봐선길어야두달정도로보입니다아버지돌아가시면세상에저혼자남습니다아버지가돈때문에걱정을하여편히가시지도못할까봐조속히채무를다갚고편하게해드리고싶습니다제발도와주십시오그래왔던것처럼정말성실하게상환하겠습니다고맙습니다</t>
  </si>
  <si>
    <t>전기존의급여170에서위탁운영을하며90만원이올라260만원을수령하고있습니다급여가90만원올랐기에상환하는데아무문제도없습니다(수입)1)월급여260만원(소득에안보이는부수입도있습니다)(지출내역)1)집세====월20만원2)통신비용=월3만원3)공과금===월7만원4)용돈=====월30만원5)의료비====월20만원약80만원가량지출이되고있으며금융상환비용은아래와같습니다1)머니옥션2건==57만원2)스피드론=====10만원67만원정도나갑니다그럼147만원이지출됩니다고정적으로나가는지출입니다100만원가량의여유자금이있으나카드대금이변수가되어정확히기재가어렵습니다(머니옥션낙찰시변제할채무)1)신용카드사용액===약4002)스피드론=========약150나머지남는돈으로아버지요양비로쓰겠습니다이상저의채무현황이었습니다(참고로전하는말씀)신용정보상에보이는bs캐피탈대출은명의만저로되어있지실제론신용불량자라대출이안되는카페사장언니대출건입니다그대출을받아가계인테리어비용으로집행되었습니다그돈은사장께서따로갚고계시기에아무문제가되질않습니다그리고연체도단한번도없었습니다저위에대출목적+상환계획으로도믿지못하실까봐제명의로들어놓은이순재보험보험증권을제출하겠습니다2년이훨씬넘었고아버지사후에1500만원이라는돈이바로나오기에채무상환하는데아무문제없으며아버지암진단서도제출하겠습니다이런것까지글을쓰게되어죄송합니다확실히상환하겠다는강력한의지로보아주세요부디불쌍히여기어한번만더도와주십시오열심히하여성실하고빠른상환하겠습니다고맙습니다</t>
  </si>
  <si>
    <t>간절히부탁드립니다.약속을최우선으로하겠습니다.</t>
  </si>
  <si>
    <t>저는작년에퀵서비스사업을어린나이에시작했습니다.그러다가운영자금이딸려은행에서500만원을받았습니다.그러다가작년에직원(무면허)이없는직원을&amp;#50043;다가사고가나서그부분처리하니라고폐업하고,남은부분을처리를못하고있습니다.젊은나이에열심히할수있게좀도와주십시요.상환은단한번도연체없이할자신있습니다.투자자님들을실망시키지않겠습니다.</t>
  </si>
  <si>
    <t>지금까지금융권에연체단하루도없습니다.카드값도돈있을때마다선결제꼬박꼬박합니다.지금롯데손해보험프리랜서로근무중에있고,7월에입사하였습니다.평균급여는230정도돼고,세금때고200조금넘습니다.&lt;9월270/10월180/11월240&gt;신고되었습니다.연체해서투자자님들을실망시키지않을자신있습니다.한번믿어봐주십시요.저축은행권에서지인이대출된다고해서3군데~4군데신청하였었는데,다재직기간미달로조회기록만남았습니다.인터넷으로신청하였는데바로신용조회가들어가더라구요&lt;상환능력&gt;급여:평균200~270만원은행권:전북은행&lt;5만원&gt;이자만/새마을&lt;3만원&gt;이자만/국민은행&lt;7만원&gt;원리금대부업:내년1월에캠코전환할려고하고있습니다.&lt;500만원&gt;캐피탈:현대캐피탈&lt;20만원&gt;원리금균등분할카드값:전북비자카드/기업BC카드&lt;합쳐서&gt;50~70만원선보험료:롯데손해보험10만원보장성보험적금:농협&lt;청약저축5만원&gt;전북은행&lt;3년정기적금20만원&gt;부모님:장모님(결혼예정10만원)/부친(10만원)용돈달달이여유금:30~40만원영업직이다보니,고객응대할때는카드이용하구/제가술을안먹기때문에따로유흥쪽으로돈나가는거는없습니다..투자자님들이도와주신다면,투자자님들실망시키지않겠습니다.급여일20일날꼬박꼬박급여들어옵니다.연체정말안할자신있습니다.지금까지연체한적도없습니다.부탁드리겠습니다.한번저를믿어봐주십시요.투자자님들과약속을꼭생각하면서잊지않겠습니다.감사합니다.</t>
  </si>
  <si>
    <t>투자자님한번더어려운손길부탁합니다</t>
  </si>
  <si>
    <t>안녕하십니까!!몇달전머니옥션으로큰도움을받았습니다!!!정말말못할정도로감사히고맙게생각하고있습니다!!!투자자님들에고마운도움덕분에감사하게생각하고살고있습니다!!그리고투자자님믿음에보답하고자아직도단하루도연체를기록하지않고매월15일열심히상환하고있습니다!!감사합니다!!!투자자님들께간곡히한번더부탁드립니다!!!요즘변화하는시대에맞춰더앞서가는스마트폰!!!찾는사람은마니있는데..제가가지고있는물량은한계가되어서..이렇게다시한번투자자님들께!!간곡히부탁드립니다!!!앞서가는스마트폰을찾는게소비자심리입니다!!절대앞서가는스마트폰은재고가남지않습니다!!!제가다른사람들보다먼저그리고빨리선점해야!!!소비자들에게..제품을드릴수있습니다!!!투자자님들에게간곡히정성껏한번더욕심내어부탁드립니다!!!한번더저에게관심있는투자부탁드립니다!!!</t>
  </si>
  <si>
    <t>기존대출은엘하비스트300만원월상환액12만원머니옥션300만원월상환액22만원위상환액을합치면37만원입니다!!!!투자자님들이투자해주면머니옥션50만원엘하비스트12만원총62만원입니다!!월급여는기본급180만원과수당및인센합이220만원입니다그리고따로알바를하여알바금액은월40~60사이입니다(시급알바하루2시간정도)지출핸폰요금10만원정도교통요금및담배및사비50만원정도엘하및머니옥션37만원총97만원정도입니다!!!투자자님들에게간곡히부탁드립니다!!!좋은결과있게부탁드립니다!!</t>
  </si>
  <si>
    <t>'믿고'투자해주세요</t>
  </si>
  <si>
    <t>어머님께서잠깐어려웠던시점에카드론과현금서비스를받으시곤지금까지그현금서비스가돌려막기처럼되어버려서너무힘들어하십니다어머님이도립병원간호사로재직중입십니다.하지만,1금융에서대출을받으시려면,우선카드에서쓴현금서비스와카드론을다해결하셔야한다기에제가이렇게글을쓰게되었습니다.저는지금제가거주하는지역에서과외를하고있고,5년정도꾸준히열심히하고있습니다.월수입은현재550만원입니다.채무상환에대한능력은충분하다고생각합니다.물론,연체같은것도없습니다.어머님이너무스트레스를받아하시고,당장해결할방법이없어제가이렇게대출을신청하게되었습니다.비록,제가직장인이아니어서신뢰를못하실분들도계시겠지만,착실하게상환할준비가되어있으며,상환능력은충분하다고생각합니다.믿고투자해주시길바랍니다.</t>
  </si>
  <si>
    <t>1.현재대출현황-농협학자금대출잔액:80만원(5.25%이자)매월35000원의원리금균등상환중-제명의의카드현금서비스:30만원2.주수입원거주지역에서과외를하고있으며,현재학생은총13명(다음주부터2명더추가수업시작)현재는월550만원의수입이이뤄집니다.(대부분의학생들이1년이상을다니고있어서변동은많지않음)통장거래내역첨부하겠습니다.과외장소는가족이거주하는집이며,집은단독주택으로70평정도됩니다.어머님명의로되어있고,84년이후줄곧거주하고있습니다.3.상환계획현재는목돈마련이힘들어서,어머님의부담과스트레스를덜어드리고자,대출을신청합니다.매월착실하게상환할능력은충분하다고생각합니다.제가어머님이름으로적금을붓고있고,만기전에적금을타게되면완납도가능합니다.또는,국민은행에서어머님의급여이체신용대출이가능할것같다고연락이왔습니다.물론,어머님의카드부채를다갚은후,진행할수있다고합니다.스트레스와카드값에대한큰부담감으로고생하시는어머니를볼때마다가슴이아픕니다.제가도와드릴수있는방법은이곳이최선이라생각합니다.많은관심과투자부탁드립니다.</t>
  </si>
  <si>
    <t>안녕하세요현재계약직으로써4개월근무하고있습니다사대보험들어간지는2달되었습니다월급통장있습니다..여기를다니기전에기대출들이있어그것을빡빡하게모두정리하다보니막상생활자금이필요하게되었습니다다시는4금융권으로는대출받고싶지않아이렇게신청해봅니다</t>
  </si>
  <si>
    <t>월급이23일입니다6개월정도짧게쓰면됩니다!!기대출없습니다!</t>
  </si>
  <si>
    <t>안녕하십니가..</t>
  </si>
  <si>
    <t>안녕하십니가..저는전기일을하고있는사람입니다.얼마전현장에서일을하다가넘어저서이빨2개가부러지고말았습니다.현장이위험하긴하지만이빨이부러질줄이야누가알아겠습니까.너무부끄럽기짝이없습니다.지금당장인플란트를할형편이안되서여러분의도움을받아볼려고이렇게글을올려봅니다.다음달이면여자친구어머님,아버님을만나뵈러가야하는데이가없으니너무난감합니다.장가좀보내주십쇼..부탁드립니다.연체하지않고성실하게잘납부합니다.감사합니다.</t>
  </si>
  <si>
    <t>월급날이15일..대출금3.000.000원이자670.824원총3.670.824원매월305,90212개월성실히납부하겠습니다</t>
  </si>
  <si>
    <t>매월상환날짜확실히지켜드립니다</t>
  </si>
  <si>
    <t>두달후면둘째아이가태어나는개인사업자이자주부입니다.현재임신성고혈압으로잠시쉬는중이지만의류도매업으로단골손님들이계셔서수입은조금씩있구요...대기업하청업체운영중인신랑일정수입이있습니다.(시작한지는얼마되지않았지만요)워낙성실한사람이라열심히가족들을위해땀흘려일하고있습니다.양가에도움없이사업체를운영하다보니급전과이사..출산까지겹쳐지금힘든상황이라서요....햇살론과저축은행대부업사용중인데이자와원금을좀상환하고싶어요..부담이넘되어서요..연체한적없구요..두달후면출산으로목돈이들어갈일이생기니마음이착잡합니다얼른다시일도해야하고하고싶은일은산더미인데마음만급해지네요너무좋으신분들에게도움의손길을간곡히부탁드립니다추후저도여러분들처럼지금저처럼어려운처지에있는분들에게희망을함께나눠주고싶어요...힘들고덥지만모두행복한하루되세요</t>
  </si>
  <si>
    <t>제가단골업체에서받는수입이매달100-150정도이구요신랑이수입이직원월급제하고350-390정도됩니다매월28일이월급이라5일을상환날따로해두었구요대출이용하지만연체한적없습니다.힘든상황이라임신성고혈압으로입원하라는병원의설득에도어쩔수없이집으로왔네요..정신적으로만힘들지않았으면좋겠어요^^수입들어오는5일투자자분들에게이자와원금확실히돌려드릴께요일단대부업체원금과이자를절반으로줄이는데사용하고싶구요150만원은출산비용과둘째아이를위해사용하고싶어요비록지금은힘들지만다시환하게웃을수있는날이오리라믿어의심치않아요...도와주세요</t>
  </si>
  <si>
    <t>부끄럽지만너무나힘들어서급한마음으로올려봅니다</t>
  </si>
  <si>
    <t>직업이보험설계사tm인데이직으로인하여3개월간이틈이생겨이번에카드대금연체및보증금때문에이렇게신청하게되었습니다그동안연체가없다가처음으로일주일정도생기고집안문제땜갑자기돈이필요해급한마음에한번도받지않았던대출을하겠다고여기저기전화하고중개업자한테잘못맡겨대출은커녕과다조회만걸리게되어지금마음이너무답답해여기까지오게되었습니다명색이나이40이고직업도설계사인데급한마음에철없이행동했던게부끄럽고하지만지금너무답답하고잠도못들어한번올려보게되었습니다될지안될지는솔직히잘모르겠지만투자자분들께서너그러운마음으로한번만도와주시길간절히부탁드리는마음입니다다시는이런실수안하도록..</t>
  </si>
  <si>
    <t>제가6월말위촉되어7월달급여는받았지만교육비수준이라100정도도안되지만이번달부터는최하200이상조건으로들어온거라상환하는데는크게문제가될것같지는않습니다이번일을계기로더욱열심히해서12개월이아닌그이전에더욱빨리갚아나갈수있도록하겠습니다이번한번만투자자분들께서도움을주신다면다시는이런경우가없도록할거고다음에는제가남에게도움을주는입장이되도록노력하겠습니다</t>
  </si>
  <si>
    <t>내부인테리어자금신청합니다</t>
  </si>
  <si>
    <t>작년12월사업자를내고인테리어공사후3월2일부터영업시작하였습니다인테리어비용2800만원과각종기자재로1500만원들었습니다자금이부족하여인테리어비용1400만원과에어컨대금420만원을남겨두어지금남은금액이1100만원정도되는데갚을계획입니다</t>
  </si>
  <si>
    <t>인테리어공사하면서농협에희망홀씨대출1440만원과솔로몬저축은행에270만원대출이있으며현재농협카드카드론120만원정도있습니다.78월은장마철에횟집비수기라월매출이1000만원정도로부진하였으나3-6월까지는월1500이상매출을올렸으며올9월이후에는더나은매출을자신합니다매출액의40%가순수입입니다.현재농협과솔로몬저축은행에월80만원정도상환하고있습니다대출6개월되었고연체도없습니다여기에월120정도로상환가능합니다사업자낸지얼마되지않아기관대출이쉽지않습니다믿음으로갚아나가겠습니다</t>
  </si>
  <si>
    <t>요식업개인사업자비용</t>
  </si>
  <si>
    <t>현재28세의남자입니다.현재자동차부품회사의설계개발업무를보고있습니다.이번에부모님께서식당하나를인수하셔셔사업자등록을제앞으로8월말등록을합니다.식당을개업하기전여러모로들어갈돈이많아이렇게신청합니다.대출목적:판촉물및식당부자재(젓가락/수저/휴지)등</t>
  </si>
  <si>
    <t>저는직장생활을계속유지할것입니다.저는현재1770만원가량급여를소득하고있습니다.기대출내역입니다.씨티은행:1100만원가량(월36만원)현대캐피탈신차할부:2200만원가량(56만원)핸드폰요금:10만원기름값및개인비용:15만원급여잔여금액:50만원정도가량남습니다.월50여만의잔액이생깁니다.부모님가게에서나오는비용으로정상지급을할것이고요만약안된다면제가월급에서정상지급을할것입니다.</t>
  </si>
  <si>
    <t>연체없이잘갚겠습니다...부탁드립니다...</t>
  </si>
  <si>
    <t>제가치아가나빠져서인플란트를해야하는데...자금이부족합니다...</t>
  </si>
  <si>
    <t>통신사직장인으로서월150의소득이있습니다.그러므로이이자의원금은확실히갚겠습니다..</t>
  </si>
  <si>
    <t>고금리대출건으로환승하고싶습니다.</t>
  </si>
  <si>
    <t>배우자가인테리어사업을하고있고저는프리랜서로월평균400만원정도소득이있습니다.배우자자재대금때문에HK저축은행에15,500,000원을제명의로대출했고한달만에500만원은상환을했습니다.금융거래시한번도연체한적없고HK이자가너무부담되서머니옥션에환승론으로신청하게되었습니다.절대연체시키지않고성실하게납부하겠습니다.</t>
  </si>
  <si>
    <t>1.배우자는인테리어개인사업자이고저는보험설계사로한달에제급여는평균400정도입니다.2.월고정지출내역-생활비는배우자의소득으로지출하고제가급여에서납부하는금액은신한은행대출금32만원/머니옥션-21만원/카드대금및휴대폰요금200만원정도입니다.3.대출이후상환계획-HK저축은행납부하는이자로절대연체없이납부해서상환완료하겠습니다.</t>
  </si>
  <si>
    <t>고금리빚을청산하고새출발하기를간절히원하는청년에게기회를주십시요.`</t>
  </si>
  <si>
    <t>안녕하십니까.저는올해31살이된건장하고성실한청년입니다.현재저는국내1위의카드사에서근무하고있으며입사한지는만으로2달정도되었습니다.(보통3개월이상근무요건이저축은행등의대출기준이되어조금이라도빨리고금리채무를상환하고자경매에참여하게되었습니다.)저는현재약780정도의고금리채무가있습니다.저는입사전약2년남짓한시간동안고시준비를하였습니다.그와중에돈이필요하게되었고특별한수입이나직업이없는상태였기때문에하는수없이대부업에손을뻗치게되었습니다.하지만이제는고시에대한미련을버리고새로운마음가짐과도전정신으로열심히회사생활을하며신용상태를다시건강하게만들려합니다.이렇게다시시작하기로마음먹은청년에게여러분들의많은용기와지원을부탁드립니다.</t>
  </si>
  <si>
    <t>현재저는고금리에780정도의대부업권대출이있습니다.갯수는3개회사이며(각각320,200,160만원)한달이자로만약40만원정도가지출됩니다(3개중2개는이자만납부중)저는현재다니고있는직장에서(세전210세후190여만원)을받고있으며4대보험에모두가입되어있고신용등급은8등급이며어느곳에도연체기록은전혀없습니다.만약제가경매가성사되어780여만원의고금리를상환하게된다면대신에머니옥션에서대출받게되는금액에대하여이자에원금포함한원리금균등상환방식으로한달에40여만원정도씩매달총2년간상환할예정입니다.금액상현재매달이자상환에들어가는돈과크게차이가없겠지만은현재는거의이자만납부하는데다대부업을사용하고있다는불리함때분에머니옥션경매를통해환승대출을받아저의신용을살리는데위대한첫발을내딛을수있을거라확신합니다.</t>
  </si>
  <si>
    <t>안녕하십니까성실한직장인입니다.^^</t>
  </si>
  <si>
    <t>대출목적은이번에부모님께서한갑을맞으시면서목돈이필요하게됐습니다.결혼후4군데은행에적금(월100만원이상)을가입하였고1군데주택청약을넣고있습니다.물론적금금액을해약하면300만원넘게나옵니다.당연히적금이자가대출이자보다는높지않지만현재맞벌이중인데후에더큰집으로이사도해야하고이런저런사유로적금해약은하지못합니다.사실와이프때문이크지만요...이대출이성사되면러시앤캐시에일부상환하고나머지금액으로아버지환갑비용과여행비용을드리려합니다.</t>
  </si>
  <si>
    <t>*기존대출내역현재머니옥션이용중이며원금400만원중140만원가량남아있습니다.단한번의연체없이상환중입니다.현대캐피탈자동차할부금이이번12월에완납하게됩니다.(월47만원)결혼때받은러시앤캐시대출금이남아있습니다금액은400만원입니다.이것역시연체없이갚고있습니다.*주수입원현재카페베네본사에서근무중입니다.2009년12월입사후계속근무중이고수입증빙이나재직증빙가능합니다.지난1월에과장승진하였고지난5월에팀장으로승진하여급여가상당히많이올라갔습니다.월급여와팀장수당등을합치면현재월230만원이상급여를받고있고중간중간에들어오는수당은약월100만원정도됩니다.통장거래내역증빙가능합니다.와이프도맞벌이중입니다.연봉은3,000만원이고강남구삼성동공항터미널맞은편세란안과검사실팀장으로근무중입니다.*고정지출내역(와이프와함께지출하는내역입니다)임대아파트월임대료:약23만원러시앤캐시:20만원머니옥션:23만원신한은행적금:30만원국민은행적금:30만원농협은행적금:30만원우리은행적금:30만원신한은행주택청약:10만원휴대폰사용료는회사에서대납유류비100%회사지원이런저런공과금(인터넷,TV,가스,전기세등)약10만원</t>
  </si>
  <si>
    <t>정말맘에맞는직장을찾았습니다</t>
  </si>
  <si>
    <t>대학교를졸업하고취업이힘들어전공을살리지못하고여기저기를돌아다니다이제야정말즐겁게일할수있는직장을찾았습니다아직은벤쳐이지만작년과올해가정말다를정도로커가는회사입니다이번에수습기간이끝나고정규직이되면서자그마하지만제역활이생겼습니다하지만외근이많은일이라차량이필요하게되었습니다부모님도형편이좋지않아서말씀을드리기힘든상황입니다정말놓치고싶지않은자리이고앞으로더열심히할수있습니다투자자분들제열정을믿어주세요정말성실히납부하겟습니다</t>
  </si>
  <si>
    <t>현제대출이나빛은없습니다직장월급여는140입니다수당으로받는금액을합치면160정도받고잇습니다생활비로나가는비용은월평균50정도입니다다니고있는회사는광접속체라는제품을생산수출하는회사이며삼성이나LS등대기업과도거래를하고있으며해외수출이매년늘어나고있습니다감히자신있게매년발전하는회사라고말씀드릴수있습니다열심히납부를약속드릴수있습니다</t>
  </si>
  <si>
    <t>생활자금이필요하여올립니다</t>
  </si>
  <si>
    <t>이번에월세보증금을100만원올려달라고하는데제가대출금을갚고있는지라목돈을갑자기마련하는게쉽지가않네요.더군다나다음주에추석인데추석이틀전이저희어머니의환갑이십니다.제가사는게변변치않아아직용돈한번제대로드린적이없는데환갑잔치는못하더라도친척들이랑식사라도한번하시게해야되는데막막하네요.여러분들이도와주시면성실히갚겠습니다.부탁드립니다.</t>
  </si>
  <si>
    <t>저의한달지출목록은자산관리공사11만원피앤에이치글로벌20만원지인에게빌린돈20만원기타통신비및공과금10만원월세28만원입니다.그외에생활비와교통비가들어가고나면한달에30만원정도가남습니다.2년상환으로대출을받으면성실히갚을수있습니다.제가직장이외근직으로현금으로150만원을받구요주말이면틈틈이대리운전알바도열심히하고있습니다.저에게도움을주시면도움주신분께누가되지않도록열심히하겠습니다.</t>
  </si>
  <si>
    <t>투자자님의도움부탁드립니다</t>
  </si>
  <si>
    <t>머니옥션에서중간상환했던직장인입니다.</t>
  </si>
  <si>
    <t>안녕하세요제가머니옥션에서3번째대출합니다그리고지난2번은중도상환으로완료하였고투자해주신분들께진심으로감사드립니다.사실이번에80만원정도만필요한데최소신청이100만원부터라이렇게100만원신청합니다.이렇게급하게소액을필요로한이유는제가요즘투자를하고있는데수익이정말괜찮아서좀더투자를할려고합니다(주식,펀드뭐이런거는아니고못믿으겠다면여기서말씀드리기는그렇고혹시쪽지나연락을해서문의주시면그때말씀드리겠습니다.원래는필요없었는데저번주어머니가쓰러지셔서병원에실려가시는바람에정밀검사비(CT,초음파등)50만원이긴급지출되어서제계획이차질이생겨이렇게다시한번신청하고요80만원만필요한데머니옥션최소금액딱100만원6개월상환으로신청하겠고이번에는소액이다보니한달안에중도상환생각하고있습니다.</t>
  </si>
  <si>
    <t>현재저의대출상태입니다농협예금적금담보대출1,920만원농협마이너스통장1,000만원현대스위스520만원솔로몬저축297만원매디츠(대부)265만원한달대출상환금현대스위스27만원솔로몬14만원매디츠(대부)44만원-처음에400빌렸을때1년상환으로짧게잡아서여기서는좀많이상환합니다.농협거는예금적금담보대출이라서나가는돈이없습니다농협마이너스통장은제가농협에서골드등급이라서3개월에한번이자정산합니다.이렇게지출이됩니다언듯보면제가채무가참많게보이는데뭐많은건사실입니다그런데제채무중80%는농협적금담보대출,농협골드등급마이너스통장이기때문에한달나가는돈은많지않습니다.여기서제급여가한달200만원입니다.(고정수익)그리고투자한데서보통50~100사이들어옵니다.(비고정수익)(원하시면통장내역보여드릴수있습니다.)위에대출금상환금을빼더라도충분히오늘신청한머니옥션100만원상환은문제될게없습니다.그리고투자자님들한테는좋은건지안좋은건지모르겠는데제가빠르면이번달말아니면한달안에중도상환빨리할려고하니예전에중도상환했던거처럼저를다시한번믿고투자해주시면감사드리겠습니다.</t>
  </si>
  <si>
    <t>육아문제로휴직중입니다.가사에보템이되려고친구몇명과인터넷쇼핑몰을운영했는데경험이없어서인지생각처럼잘되지않았습니다.보템은커녕오히려마이너스가되었습니다.그래서생활비와아이들교육비가부족합니다.도와주세요</t>
  </si>
  <si>
    <t>남편이공무원입니다.11일날월급이들어옵니다.15일정도에상환이가능하구요3달정도는그렇게상환할계획이구요5월부터는제가직장에다시나니게됩니다.그때부터는제가직접상환할수있습니다.날짜는15일그대로유지가능합니다.성실하게상환하겠습니다.도와주세요</t>
  </si>
  <si>
    <t>채무현황-신한은행예적금담보대출(600만원)-월27000원납부-리드코프신용대출350만원중300만원남음-월211000원납부주수입원-급여주수입금액-연봉3200만원</t>
  </si>
  <si>
    <t>성실하고책임감있게상환하겠습니다</t>
  </si>
  <si>
    <t>식당을(김밥집)운영한지만5년째입니다대학생자녀2명을뒷바라지하다보니올해같이여름휴가와추석이붙어있는상황에서매출이떨어지다보니아이들등록금과기숙사비등을마련하다보니가계운영자금이일시적으로어려움이생기네요여기저기아쉬운소리하기보다이곳에먼저문을두드립니다.</t>
  </si>
  <si>
    <t>상환계획18개월로약정을했지마는내년3월30일상환하려고합니다.지금의제계획으로는일수입금하듯이상환하려고합니다(이것이가능한지요)혹시투자자들의수익이줄어서않된다고하시면원래상환방법으로가겠습니다.수입상태현재일매출은떨어어져서40만원정도입니다,매출에서배달매출이약25만원인데관공서고정매출이약20만원정도입니다경기가풀리면일매출은5만원에서10만원정도상승합니다.종업원은주방1명이고저와집식구가같이하므로지출은최소화하고운영하고있습니다.부채상태위드캐피탈-450만원-월20만원상환산와머니-150만원-월8만원상환하트캐싱-200마원-월7만원상환새마을금고-500만원-월12만원상환</t>
  </si>
  <si>
    <t>9월부터머니옥션투자자로있다가갑자기긴급생활자금이필요하여대출을신청합니다.(제아이디로검색해보면140만원정도머니옥션에투자된것을알수있을겁니다.)자금이묶여있는데다갑자기생활자금이필요하니다른데손벌리는것보다머니옥션을경험도해볼겸신청하게되었습니다.처음부터머니옥션의대출은어떻게이루어지는데한번알아보고싶었습니다.아무튼여러동료투자자님들의도움을요청합니다.</t>
  </si>
  <si>
    <t>안정된사업체에투자하세요</t>
  </si>
  <si>
    <t>교육1번지서초구에서고교입시전문학원을운영중입니다.금번겨울방학을맞이한사업확장및광고비용을조달하고자머니옥션의문을두드리게되었습니다.개원후4년3개월이되어서이젠사업이자리를잡아가는시점입니다.학원은겨울방학동안이성수기입니다.성수기를맞아여러가지사업확장을해야할시기인데창업초기의어려운시기의여파가남아사업자금이모자라여러분들의투자로조달하고자합니다.본학원은1.입시에서가장중요한수학전문학원입니다.2.현원생90명정도이며근방학원중가장많은원생을보유하고있습니다.3.원장의강의력을인정받아확장되고있는만큼안정되어있습니다.4.금번중등부쪽의확장을계획중입니다.성수기를놓치기너무아까워투자를신청하게되었습니다.안정적인사업체에안전하게투자하십시오.신의와믿음으로보답하겠습니다.</t>
  </si>
  <si>
    <t>현기존대출삳솨금액은1.산와머니/위드캐피탈월60만원2.씨티은행월20만원이외금액은없습니다.창업초기의부채도절반이상줄인상태입니다.현학원의비수기매출이2600만원정도순수익은1200만원정도이며성수기에는월4000만원순수익은2000만원정도로예상되는만큼상환계획에는큰지장이없습니다.</t>
  </si>
  <si>
    <t>사립대학교교직원으로현재저축은행이용으로인한저신용을높이고자신청합니다</t>
  </si>
  <si>
    <t>현재저축은행두곳에서1400만원을사용하고있어등급이6등급입니다이번기회에머니옥션채무통합으로신용등급을올리려고신청하게되었습니다</t>
  </si>
  <si>
    <t>1.주수입내역-사립대학교교직원으로13년도연봉4950만원이며월실수령액320만원정도됩니다2.월고정지출내역-KB저축은행대출상환금액-19만원세람저축은행대출상환금액-29만원핸드폰-10만원교통비-15만원보험료-15만원생활비(부모님댁에거주)-50만원용돈-30만원총지출금액-168만원3.대출이후상환계획-월급실수령액320만원에서총지출액168만원을뺀152만원정도여유가있으며머니옥션에서부채통합으로신용을올린후좋아진신용으로1금융권에서대출이가능하게되면머니옥션대출금을조기상환할예정입니다</t>
  </si>
  <si>
    <t>안정적기업에재직중이며사업자운영도함께하는절믿어주십시오..</t>
  </si>
  <si>
    <t>안녕하세요?우선,안정적기업에재직중으로젊은나이에멋모르고쓰던제2금융권과소비자금융의이자가이렇게부담스러울지몰랐습니다..조금이라도이자를줄여서착실하게갚고자하오니,관심있게봐주셨으면합니다...</t>
  </si>
  <si>
    <t>1.직장:정규직..(2개월째근무..)월실수령액126만원..2.부업:제명의로된사업자를운영중입니다..디자인아침이란인쇄디자인사업자를운영중이며,홈페이지(디자인모닝)을통한온라인영업과,꾸준한발품을팔아오프라인영업도하고있습니다...2009년7월26일부터시작하여,현재꾸준히거래처가늘고있는실정입니다..매월순이익은200-300만원정도입니다..저희인쇄디자인일은따로큰사업장이없어도집에서데스크탑만있으면가능하므로현재저와제와이프랑둘이서현재집에서일하고있습니다..사업자도저희집주소로냈구요..좋은사업장을얻으려고저와제와이프둘다열심히일하고있지만,매월내는사금융이자가부담이됩니다..믿고도와주시면투자자분들에게꼭웃음드릴수있는날이올거라생각합니다..3.제가매월얻는실순이익은300만원에서400만원정도입니다..&lt;(지출비용-사금융-소비자금융)&gt;사금융과소비자금융지출비용은매월이자만40만원정도입니다..사금융은스타상호저축은행이고소비자금융은조이크레딧,티앤에스코리아입니다...&lt;(생활비용)&gt;①생활비용은임대아파트관리비20만원②기타용돈:매월40만원③차량유지비:매월20만원④식비및생활비:50만원이들어갑니다..&lt;(총수익-총지출)&gt;월급여실수령액126만원+사업자순이익최소200만총326만원입니다..투자자선생님들께서800만원투자해주시면아래와같이사용예정입니다.1.450만원→스타상호저축은행완납2.250만원→조이크레딧완납3.100만원→티앤에스코리아완납위3가지사금융3건만감소하면신용등급이많이올라갈것이라생각됩니다..또한금융부담도지금보다줄어들게되고요..이외에새마을금고에서임대아파트보증금대출받은1300만원..우리은행에서청약저축담보로대출받은240만원등이있지만,투자자님께서도와주시면이자부담이낮아져서조속히갚을수있을거라생각합니다.저를믿고도와주시면머니옥션투자자분들께안정적인수익이발생할수있도록원리금균등상환약속을꼭지키려합니다..------------------------------------------------------------토탈상환계획...①순이익326만원-②머니옥션상환금액45만원-③생활잡비130만원=151만원남는151만원으로새마을금고임대아파트보증금대출받은거와우리은행청약저축담보대출을갚아나가려합니다...--------------------------------------------------------------긴글끝까지읽어주셔서감사합니다..</t>
  </si>
  <si>
    <t>고금리대부업부채를상환하고싶습니다</t>
  </si>
  <si>
    <t>할머님병세가많이위중하셔서급작스럽게큰돈이필요했습니다.그래서처음러시앤캐시란곳을알았고급한마음에대출을받게돼었습니다.그러다보니빚은늘고,빚은빨리갚아나가야하겟고...궁여지책으로본업말고투잡을생각하게되었습니다.투잡으로장사를하고자덤볐더니이또한돈이적잖게필요하여서산와머니와미즈사랑이란곳을소개받아대출을받게되었습니다.본업에서나오는고정적인수익과,투잡일도이젠어느정도자리를잡아서꾸준한수익이발생되어지고있는실정입니다.헌데.힘들게잠못자가며고생고생하는데...겪어보니이3군데사금융금리가너무과하게부담되고아깝더군요..조금이라도빨리빚을탕감하고제미래를밝게만들어가려면무엇보다금융부채를하루빨리청산해야하는길뿐이라이렇게도움을청해봅니다.</t>
  </si>
  <si>
    <t>*채무내역1.러시앤캐시잔액360만원(이율44%)2.산와머니잔액430만원(이율38%)3.미즈사랑잔액360만원(이율44%)월15-30만원씩자율상환하고있습니다.*주수입원1.본업(am:9시-18시)현장퇴근이라더일찍끝납니다.올리브트리(가구점)배송팀팀장으로재직중월고정급여230만원(통장입금)+(폐가구회수나가전제품회수시중고가구,가전매입상에게판매/월50-80만원정도부수입창출2.투잡(pm:8시-12시)서울중랑구일대와장안동.청량리.회기동위치의유흥업소에홀복대여사업거래처80여곳/수입:일최소8만-20만(월최소200-350만)*월고정지출내역씨티캐피탈:\430.000/매월12일자동이체(대출)핸드폰요금:\150.000/매월21일자동이체우리캐피탈:\900.000/매월15일자동이체(신차할부)식대:조.석식은집에서.중식은직장에서해결합니다.단,휴일에몰아서노는편이라주말에소줏값으로3-4만원정도씩쓰는것같습니다.기름값:\500.000================================================================월평균수입(고정급+투잡+부수입)=\5.000.000내외월평균지출=\2.700.000내외사금융3사를대환처리하였을시엔지출액은좀더내려가겠군요..최대한자세히기입하고싶었는데..제머리의한계는여기까지인가봅니다.;;대환할수있게도움을주셨으면합니다.정말열심히살고자노력하고있고,2-3년안에유통업에진출해보고싶은꿈을키우며살고있습니다.제꿈을하루라도앞당기려면야무지게살아야합니다.절대돈가지고실수하지않습니다.믿고도움을주셨으면감사하겠습니다.^^</t>
  </si>
  <si>
    <t>전세금이너무올랐어요..ㅠㅠ</t>
  </si>
  <si>
    <t>친구를통해머니옥션을알게됐는는데..첨엔투자목적으로가입했다가대출을먼저신청하게돼었네요..이번에전세만기가되어재계약을해야되는데전세금을4천이나올려달라고하여생각지못하게이사를하게되었습니다.그런데공교롭게도이사하는곳이오피스텔이라전세자금대출이안된다고하더라구요.그래서이렇게대출을신청하게되었습니다.투자회원님들많은이자수익을드리진못하지만연체는절대없을것입니다.</t>
  </si>
  <si>
    <t>기존에육군대위를전역하고말하면다아는직장을2년3개월전에입사하여연봉3100정도를받고있습니다.아직까지한번도연체한적이없어1등급을유지하다본사근무를하면서서울에전세집을구하는데보태기위해하나은행에대출을받게됐습니다.그리고대출후2등급을유지하였는데이번에신용정보사평가기준이변경되면서대출금의영향으로4등급으로조정되었다고들었습니다.(신용등급이갑자기떨어져전화해서문의해봤습니다.)대출금은2600정도인데월108만원씩1일연체도없이잘상환하고있으며그외대출은전혀없습니다.더구나신청자금은이사할집오피스텔계약금으로사용할목적이라현재집이사하면서전세금을받으면바로상환도가능하기에연체는전혀걱정하지않으셔도됩니다.투자자님들많은관심과투자부탁드립니다.</t>
  </si>
  <si>
    <t>처음마음그대로잘상환하겠습니다.</t>
  </si>
  <si>
    <t>2005.9월부터소규모화장품체인점을운영해왔습니다.가게를하면서사업장보증금관계로몇군데대출이생겼구요..그러다지난,3월부터제가투잡을하게되었습니다.결혼전쌓아둔직장생활경력을발휘할수있는좋은기회라생각했기에,가게는언니한테맡기고,저는회사를다녔습니다.새로운회사생활은제게모험이자,또다른꿈이었는데만족하고,보람을느끼며잘다니고있습니다.서두가넘길었네요..집에서회사가차로40분거리인데,처음엔직원차로출.퇴근을해오다..직원이이사가는바람에출.퇴근함께하기가어려워져서..지난달에,급하게중고차량을구입했습니다.차량대금을지인한테12월에주기로하고,빌렸는데..지인에게사정이생겨서제가갚아야하는상황입니다.급할때,도와줘서많이고마웠기에..저도아직여력이안되지만..꼭돌려줘야해서이곳에도움을청하게되었습니다.</t>
  </si>
  <si>
    <t>가게보증금올려주느라받은신협대출2000만원..월12만원이자만납부중입니다.개인사업자라,소득신고가적다보니은행대출은어려워서..캐피탈쪽으로4건의대출이있는데..다합해서매월100만원상환중입니다.그중3건은내년에다상환되구요..교보생명꺼500만원대출은우수고객대출인데..매월5만원이자만납부중이구요..이건기존보험만기시자동상환하구,대출금상환한나머지만환급받을예정입니다.이렇게총120만원가량대출상환비로지출되고있습니다..제급여가세금빼고,270만원정도되는데..가게수익금에서100-130만원정도제몫으로챙기고있으니까매월고정수입이400정도입니다.여기서500만원을도와주신다면,30만원가량대출상환비가늘긴하지만..약속된날짜에잘상환하겠습니다.</t>
  </si>
  <si>
    <t>해외패션브랜드수입업체사업자금</t>
  </si>
  <si>
    <t>1.해외패션브랜드/명품상품들을수입하고판매하는만3년2개월된수입유통판매업체입니다.2.각종브랜드제품들을수입하여온라인명품오픈마켓및각종온라인사이트에서판매하고있습니다.3.연간계속수입하여원활하게판매/유통중입니다.다만연간1-2회집중적으로수입을하는기간이있어이시기에는수입자금이다소부족할때가있습니다.다소부족한수입자금일부를충당하고자사업자금신청을하게되었습니다.</t>
  </si>
  <si>
    <t>1.연간매출/순익및주수입내역-연간2-3억의매출실적이있습니다.2013년도매출액은2억6천3백431833원이었습니다.13년도당기순이익은3천8백569503원입니다.(납세자료및손익계산에근거한내용입니다.)월순이익은평균적으로320-350만원정도이며주간순이익은평균적으로80만원-87만원정도입니다.2.월고정지출내역-기대출상환금액,휴대폰요금,식대,임대료,기타소소한비용등고정적으로지출하는내역은250만원정도입니다.3.대출이후상환계획-수입대비고정지출을제하면월70만원-100만원정도의여유금액이있습니다.월50만원이상상환이가능하며수입이늘경우70-100만원까지월상환이가능합니다.</t>
  </si>
  <si>
    <t>멘땅에헤딩하다싶이쇼핑몰사업에뛰어들다하다보니우여곡절도많았고노하우도조금씩싸여가고단골고객도좀형성되었지만운영자금없어많이어려운실정입니다.대부업체에서200만원을더빌리고현재연체없이상환하여140만원가량남아있습니다.신청금액으로대부업체에서빌린금액을다갚고나머지금액으로겨울샘플비용과광고비용으로사용할것입니다.제대로된광고와업데이트해보지못하고여기서주저앉기싫었습니다.현재웹디자이너로함께일하고있어기본급150만원은보장되기때문에상환에는문제가없습니다.한피끓는청년으로투자자님들께많은관심부탁드립니다!!</t>
  </si>
  <si>
    <t>현재신협햇살론430만원과학자금50만원이남아있습니다.월상환액은20만원정도내고있습니다.고정급150만원이있기때문에상환에는문제가없습니다.많은관심부탁드려요!!</t>
  </si>
  <si>
    <t>**빌려주시면감사하겠습니다**</t>
  </si>
  <si>
    <t>음..저는현재대구에서여성옷가게를운영하는자영업자입니다.미혼(31세)이며,거주는가족들과함께하고있구요..여름부터긴장마로여름장사에판매할옷이생각처럼팔리지않아덤핑으로손해를꽤봤는데지금현재저희가게바로앞도로공사때문에또장사에지장이크네요..주변에옷가게가예닐곱개정도되는데이때를기회삼아리모델링하는가게가꽤많더군요..별생각없었는데막상리모델링해놓은가게를보니까너무괜찮고또손님도새가게처럼많이드나드는게보이니저도큰맘먹고평소생각해놓은구조나진열대를리모델링하고싶고겨울물건은단가가비싸니이쁜겨울옷좀많이들여놔서저희가게를경쟁에뒤지지않는발전된가게로키우고싶네요^^</t>
  </si>
  <si>
    <t>음..일단은당장급한게아니라서여기서신청해보구..(이자율은선택사항이지직접해보면사금융이랑비슷하거나1,2%차이라고하더라구요..^^;)안되면대출업체를알아보려구요..^^현재다른곳에대출은전혀없는상황이고신용카드사용도하지않고오직현금거래만한답니다.신용상에문제는없고연체같은것도없습니다.카드가맹점이된영업장이구요..월매출에서영업에필요한비용을빼면순수익이보통한달에최하250만원에서최대370만원까지이익을봤습니다.(1분기부가가치세4월15일부터6월30일까지6,000,000만원했고,2분기부가가치세9,100,000만원했습니다.)개업한지는이제7개월째접어들었구요..개업할때초기비용을고모님께빌렸는데다갚은상태라서매달상환금57만원은무리없이갚을수있다고생각합니다.(기타별특별한곳에지출할곳이없는관계로..)빌려주시는분이괜찮다고하시면매달정해진상환금액이상도변제하고싶습니다.(빚이란거별로않좋아해서요..^^)암튼투자자님들께서빌려주시면감사히사용하고신용있게잘갚아나가겠습니다.수고하세요~^^</t>
  </si>
  <si>
    <t>딱한번만믿어주세요!</t>
  </si>
  <si>
    <t>[[[[[[보험약관대출73만원있습니다.잘못&amp;#50043;습니다]]]]지금현재로써참힘든삶을살고있습니다.저는아직까지뭐하나해본것도없이참살고있네요.돈이필요한이유가있습니다.솔직히말씀드리겠습니다.작년3~4월사이입니다.제가야간대에입학을했고낮에하는일이있었지만학비나뭐이런것때문에돈이좀부족했습니다.그때학자금대출이란건학생증만있으면아무데서나나온다이런말을들어서중개업자를통해대출이란걸처음받게되엇습니다.그중개업자는제가인터넷을통해얼굴까지본사이였고.일단제가필요한돈은100~200사이라면된다이렇게말을하였습니다.그런데저한테하는말이지금낮에하는일이직장이아니고학교도야간대라서대출이전혀절대안된다는겁니다.자기가대출을아주싼이자로은행에서받아주겠다고햇습니다.그땐저축은행이뭔지자체도몰랐습니다.일단몃군대를같이받아야한다고해서고려저축은행참앤씨저축은행원더풀엘하비스트라는곳에서대출을신청하였습니다.그사람의말이이중에하나만나와도성공이라고해서일단받을수있는만큼다받아보라고했습니다.일단모두다알겟다고말을했고엘하비스트300원더풀300참앤씨400고려400이라는돈을나중에부결날수도있다고일단알겠다고하라고해서모두다알겠다고하니저한테그날1400만원이입금되었습니다.그러고나니그사람이거의돈을뺏다싶이수수료다하고많은금액을가져갔습니다.참바보같았지요.그러다가첨엔뭣도모르고돈을줬엇고돌려달라고하니다시대출받은걸갚으면갚은만큼에서돌려주겠다는겁니다.그러다가그사람은연락이안되었고요..이런일을당하고나서작년8월부터학교도휴학하게되었습니다.그런데사람이란게돈의무서움을모르고돈이있으니쓰게되더라구요이자를갚고돈을쓰고하다보니돈이떨어&amp;#51275;습니다.그러다한달가량을거의무일푼으로살게되었고요.그렇다고이자연체는단한번도없었습니다.그돈을갚기위해작년10월부터아르바이트를했고그때부터까진이자만갚고있다가10월부터지금까지한달에220~250정도를법니다.배달대행이라는가게에서개인사업자식으로일을하고하루에7~8만그리고친구가게에서하루에4시간을일을합니다.여기서한달에40만원받구요.계속해서10월부터원금이자꼬박꼬박잘갚앗구요.지금현재는참앤씨저축은행400..고려저축은행다갚았구요.사금융은42프로이자에해준대서옮기고나서지금480만원정도남았습니다.고려저축은행이랑4금융권이랑이자가같아서고려먼저갚았습니다.제가돈이들어오는날이15일입니다.그런데이번달에아버지가몸이좀안좋으셨습니다.MRI촬영이나심박체크등여러가지검사를하셨고약병원비가70만원가량들어갔습니다.그러고나니전일단있던돈을다상환한상태이고하다보니제가가지고있는돈이20만원정도남더군요.지금현재는돈이거의하나도없는상태이구요.저도일을하고돈을갚고해야하는데돈이하나도없으니문제가됩니다.당장필요한돈은50만원정도면(방값)됩니다.최저자금이100만원이라서100만원신청했구요.예전돈빌렸을때지인들과이런저런일이있어서돈을빌려달라고하지도못하는입장입니다.25일방값을주는날인데지금현재지나고나서도못주는현실입니다.일단방주인은5일정도미뤄주겠답니다.이번한번만도와주시면절대잊지않고6개월이아니라다른돈보다더빨리상환해보도록하겠습니다.나이가아직어려못믿으시겠지만한번만믿어주세요.</t>
  </si>
  <si>
    <t>기존대출내역참앤씨저축은행400만원4금융2건(약460만원)주수입원배달대행일하루평균7만원정도제가생활비1~2만원빼고일단입금합니다.5만원정도한달에3~4번정도쉬니주말엔9~10만원법니다.입금한돈가져오는게평균150만원정도그리고친구가게에서일하는게40만원하루하루생활비는충분합니다.그래서평균생활비빼고190~200사이금액이있습니다.상환할방법1.방세35만원2.통신요금8만원3.참앤씨저축은행12만원4.사금융권100만원채무상환5.머니옥션18만원(최대한조기상환하겠습니다.)약180만원정도됩니다.이렇게상환할계획입니다.투자자님들꼭도와주세요.</t>
  </si>
  <si>
    <t>긴급사업자금으로대출을신청합니다.</t>
  </si>
  <si>
    <t>현재진행중인공사대금의부족으로대출을신청합니다.</t>
  </si>
  <si>
    <t>농협마이너스통장300,차향할부100만원으로이자+원금50만원정도소요되고,현사업으로한달에500만원정도의순이익을창출합니다.그래서300만원정도는생활비로생활하고,나머지금액으로이자를값아나가려고합니다.</t>
  </si>
  <si>
    <t>사업자금이필요합니다.성실상환약속드립니다.</t>
  </si>
  <si>
    <t>간절히부탁드립니다.저는온/오프라인에간호사신발을판매/납품하는사업을하고있습니다.얼마전부터신발을제작하기시작했구요.제작을시작하면서투자비용이생각보다많이들어갔습니다.그러던중에제사업장이하천개발과도로정비로인해철거대상지가됐습니다.개발공고가난이후에사업개시를했다는이유로이사비용만받고나갈수밖에없는상황입니다.제가이곳에서4년6개월동안사업을하면서하천개발에대한이야기는있었지만이렇게갑작스럽게나가게될줄은몰랐습니다.이곳저곳알아봤지만지금있는곳에전대차로워낙싼값에있었기때문에다른곳에보증금이너무비싸엄두가나지않고있습니다.그래서염치불구하고이렇게부탁드립니다.앞으로의발전과정직하고성실한상환약속드립니다.</t>
  </si>
  <si>
    <t>기존대출금이있습니다.국민/하나은행1,167만원캐피탈474만원저축은행두곳576만원모두원리금균등상환방식으로월78만원가량지출하고있습니다.수입은들쑥날쑥한것이사실이지만월평균4~500만원정도되고있습니다.월고정지출비용으로는보험료200,000원/핸드폰료100,000원/대출상환780,000원/지출하고있습니다.식비와유류비,월임대료는사업장에서지출처리하고있습니다.제가머니옥션을통해대출을받게된다면월28만원에대한고정지출비가더생기게되지만어려움없이갚아나갈수있다는확신드릴수있습니다.그리고또한성실하고정확한상환약속드립니다.</t>
  </si>
  <si>
    <t>카드론상환과사업운전자금융통이필요합니다.</t>
  </si>
  <si>
    <t>이번에서류심사가완료되어다시대출건을올립니다.초기엔크리스마스에대목에매입해야하는케익매입비용목적상500만원을신청하였습니다.제가백화점임대매장을운영하고있는관계로자금이항상익월20일입금이됩니다.운전소요자금이항상부족하게운영되는데여유자금이필요합니다.특히크리스마스케익매입비용500여만원이필요해서이렇게도움을요청드립니다.예전에도머니옥션을이용하여위기의상황을잘넘겼었고...지금은한번의연체도없이무사히납부중입니다.(만기3개월남았네요...잔액은50만원정도남았고요.)도와주신분들감사합니다.그리고카드론500만원에대한상환을위하여500만원정도더필요합니다.500만원12개월원리금분할납부라조금부담이큽니다.차라리머니옥션에서24개월분할로신청하는게월이자비용부분에서큰이득이라생각되어서이렇게신청합니다.</t>
  </si>
  <si>
    <t>전현재1금융권인우리금융으로부터950만원,머니옥션50만원(잔금)저축은행1300만원국민은행카드론500만원을사용하고있습니다.이번대출이낙찰된다면제일먼저500만원은카드론상환을위하여사용하겠습니다.그리고500만원은케익매입비용으로사용할계획이고요.월수익은약500만원정도나오고있습니다.매출은2500~3000사이고요.겨울이라야외형몰의특성상2500안쪽의매출이기대됩니다.많이줄었지만초기상권임을감안시봄까지만잘운영한다면충분한매출신장이기대되는곳입니다.이자비용은현재130정도나가는데머니옥션을낙찰받으면카드론부분이제외되고비슷한수준으로유지가될듯합니다.전신용도나대출금은많지만단한번의연체기록도없습니다.어떤곳에서도요.여러분의수중한도움에배신을하는행위는없을테니까투자해주시기바랍니다.</t>
  </si>
  <si>
    <t>어머니병원비가필요합니다</t>
  </si>
  <si>
    <t>뇌경색으로10년째투병중이신어머니병원비가필요해서이렇게신청하게되었습니다</t>
  </si>
  <si>
    <t>저는현재핸드메이드샵을운영중이며월소득은400만원입니다지출은금융상환비(원금과이자)전북은행200만원월상환금액10만원신라상호저축은행315만원월상환금액35만원예솔상호저축은행164만원월상환금액18만원신협500만원월상환금액50만원사금융2곳미즈사랑150만원월상환금액20만원원더풀200만원월상환금액20만원총153만원의지출이있습니다가게관리비10만원이동통신비10만원교통비10만원보험18만원생활비30만원총231만원의지출이있습니다참고로자재비는100만원정도들어가며친동생이초등학교교사로재직중이며집안의생활비와병원비와간병비를부담하고있습니다대출이된다면꼭성실상환하겠습니다</t>
  </si>
  <si>
    <t>캐피탈상환목적</t>
  </si>
  <si>
    <t>주식투자및전세자금과생활자금</t>
  </si>
  <si>
    <t>연봉6,400/실수령은19번으로나눠서각300만원씩(짝수달1번,홀수달2번,12월1번,급여와상여로19회나눠지급중)현재상환은페퍼저축67,아주캐피탈53,KB캐피탈19,NH캐피탈25로총상환금액은약170만원수준으로생활비를제외하더라도현재대출의상환은문제없음과거천만원1회연체없이상환하였었음.</t>
  </si>
  <si>
    <t>아버지께조금이나마도움이되어드리고싶습니다.제가열심히갚겠습니다!!</t>
  </si>
  <si>
    <t>-대출을하게된계기저는올해27살의아기엄마입니다.결혼후남편이친한형과그동생에게사기를당해2년동안굉장히힘든날들을보내오다가이제조금씩일어서안정을찾고있는상태입니다.제가이렇게급하게머니옥션의투자자님들께도움을요청하게된계기는수원에서8년째아버지께서운영하고계시는가게의빚탕감에조금이나마도움이되어드리고자이렇게신청하게되었습니다.어머니께서연락이오셨는데거래처에게지급해주어야할금액들에아버지가많이힘드신상태로도움을요청하셨습니다.저도맞벌이를하고있지만아이를키우고살림하는입장에도와드릴수있는여유자금이없는</t>
  </si>
  <si>
    <t>1.저축은행에170만원의금액을대출중에있으며매달2일48000원가량의이자를꼬박꼬박납부중이며연체한적은없습니다.2.만기월이7월로그때까지열심히모아완납할계획중에있습니다.3.주수입원은남편의급여가130만원이며회사에서주유비와식대는다지원이되며저의급여는150만원입니다.4대보험을들지않아150만원에서세금나가는부분없이다받고있습니다.월지출은-집세430,000원(관리비포함)-휴대전화2대220,000원(남편이영업직이라휴대전화요금이많이나옵니다.)-가족보험남편110,000+제보험120,000+아기보험(2개)91,000+저축보험100,000=421,000원-인터넷+집전화평균43,000원-전기세22,000원-가스비70,000원-의료보험40,000원-청약저축100,000원-월이자48,000원-자동차보험1,200,000원가량카드12개월할부/12=100,000-아기어린이집비용374,000원-차수리비480,000/3개월카드할부-집생활비350,000총수입2,800,000-월지출2,378,000=422,000원입니다.매월95,530원을납부하고도326,470원이여유자금이생깁니다.여유자금을차곡차곡모아임대아파트로이사갈수있는돈을만들예정이며기존의대출금도잘갚은예정입니다.이제곧제동생이대학에진학하게됩니다.동생의등록금에는큰도움을주지못해학자금대출을받게될것같지만여러분들의힘을빌려친정아버지께서다시일어서실수있도록조금이나마도움이되어드리고싶습니다!!꼭좀도와주십시오.</t>
  </si>
  <si>
    <t>금융비용절감과교육비를위해신청합니다.-성실상환자입니다.</t>
  </si>
  <si>
    <t>안녕하십니까?추운날씨에감기조심하세요!!여러분들의많은관심부탁드립니다.열심히상환하도록하겠습니다.*빌리는사연및목적작년이사를하면서보증금과이사비용부족분을지인에게300만원을빌렸습니다.그러다작년8월돈을빌려준지인이목돈이필요하다하여급한데로사금융에서대출을받게되었구요.비싼이자지만받아서유용하게사용하였으나매달들어가는금융비용이너무나아까워고금리의금융비용을조금이라도줄이고자신청합니다.사금융대출로매월원금과이자포함하여14만원을연체없이상환중입니다.상환액중대부분이이자입니다.머니옥션에서지난2번의대출건을보시면아시겠지만연체없이성실히상환하였습니다.능력밖의무리한대출은아니지만금융비용을조금이라도줄이는것이좋겠습니다.그리고나머지대출금은둘째아이의유치원교육비와생활비로쓰려고합니다.학기초한학기재료비와소풍비등을한꺼번에내야한다고하더라구요!!투자하여주시면감사하겠구요!!성실상환토록하겠습니다.</t>
  </si>
  <si>
    <t>*월간소득및지출내역재직중인회사는금속구조물제조업체로써회계팀차장으로재직중에있습니다.월급여:약3,000,000(4월분급여부터약3,300,000원실수령예정)자녀(2인)교육비:300,000월세:500,000관리비,가스비:250,000전화사용료:30,000이동통신료(3인):100,000차량유지비:100,000보험료:100,000기타생활비:500,000대출이자및원금상환액:약820,000원(머니옥션대출포함)-머니옥션:278,664사금융:140,000합계:418,664원으로금융비용절감액:약70,000원이며원금도상환되니일석이조입니다.-월정급여외추가소득내역설,추석상여금:1,000,000원(년)차량유류비:400,000원(월)매년4월임금인상이있습니다.약10%내외인상예정입니다.</t>
  </si>
  <si>
    <t>기존대출상환으로신용관리목적</t>
  </si>
  <si>
    <t>1월초자녀대학생프로골프선수로서동계외국(베트남)전지훈련으로경비자금으로사용한대출상환과기존대출상환하여신용관리를하기위해서입니다.최근1주일전에바로크레디트500만원대출금상환,W저축은행에서6개월전에420만원대출상환,씨티캐피탈490만원상환코져합니다.나머지는가계자금으로사영할예정입니다.</t>
  </si>
  <si>
    <t>매월원리금균등상환으로24개월이내에상환할예정입니다.한직장에서오랫동안근무하여안정적인보수와고정수당으로매월25일급여일에상환이체가매우유용합니다.외국계메트라이프생명에근무하며근무기간은18년되었으며,매년평균연소득1억5천만정도되구요,매월고정수입1500만원정도수입이며좀창피하지만자녀가프로지망생이라골프경비지원이많이듭니다.우리나라는겨울에는춥고따뜻한나라에가서연습을해야올해시합에좋은성적을거둔답니다.입사,재직위촉증명서,원천징수영수증,월급여명세서,등본등참고해서자세히보세요.회사에서매년협회우수자격및미국협회매년우수자격을지니고있습니다.지출은거의체크카드를사용하고있습니다.월지출=생활비300만+보험연금저축400만+자녀경비월평균400만+금융지출+100만+자녀차할부금35만(현대캐피탈700만남음)+용돈경비차량100만+국민연금,건강보험80만(금융지출200만여유)향후잉여금저축예정으로올해5월주택구입예정으로은행평가관리중임.</t>
  </si>
  <si>
    <t>공부방을5년째운영하고있지만,사업자등록을한지는6개월되었습니다.결혼도하여남편에게매월400만원의생활비를받고있고,공부방운영으로월300만원정도의수입이있습니다.프리랜서번역가로활동도하고있어서가끔부수입으로10만원-100만원가량의번역료도받고있습니다.최근3달가량자궁쪽건강이좋지않아병원에통원치료도받고수술도받느라주요한수업을제외한나머지수업과번역일을잠시쉬었습니다.그로인해매달지출되는돈에빈해수입이줄었고병원비등을카드로사용하다보니카드값이많이나왔습니다.이번달카드값이목돈으로나갈것같아도움을요청합니다.오랫동안자녀들을믿고맡겨주신학부모님들이라그동안다른곳으로옮기지않고기다려주셨습니다.그래서11월부터다시정상적인수업을하게되어수입도다시늘어날것입니다.여러번머니옥션에서도움을받아많은분들께깊이감사드리고있습니다.이번에건강문제로정신이없다보니하루정도상환일을못지켰지만,앞으로는절대단하루도연체하지않고성실하게상환할것을약속드립니다.믿어주세요~</t>
  </si>
  <si>
    <t>1.주수입내역-생활비400만원,수업료200만원(평소에는수업료100만원추가수입,번역료50만원내외추가수입)2.월고정지출내역-대출상환금액:110만원,휴대폰요금:10만원,식대:20만원,보험및적금:60만원,카드값:300만원,공과금:30만원,교육비30만원3.대출이후상환계획-11월부터정상수업을하게되면지금보다150만원의추가수입이예상됩니다.지금은수입이줄어빠듯하지만,11월부터는여유자금이100만원이상생기므로연체없는상환이가능합니다.</t>
  </si>
  <si>
    <t>투자해주세요.성실히상환하겟습니다.</t>
  </si>
  <si>
    <t>1.현재대출내역부산은행:1150만원매달8만원상환(학자금대출입니다.)우리은행:610만원매달16만상환(신용대출이고14개월납부중입니다.)솔로몬저&amp;#52637;은행:400만원13만원상환(2년넘게이용중입니다.)매달고정이자비용37만원이자비용입니다.2.현재고정수입은월급200만원입니다.3달계약기간채우고이번달부터정직원계약하였습니다.월지출내역고정이자비용:37만원통신비:15만원월세비용:35만원생활비:30만원총약120만원정도입니다.통신비랑생활비는최대한잡은거고줄이려고계획중입니다.항상계획한대로되지않지만매달70~80만원의여유자금에서낙찰될시에34만원큰돈이지만연체없이성실히납부하겠습니다.투자부탁드릴께요.</t>
  </si>
  <si>
    <t>은혜를갚으려합니다</t>
  </si>
  <si>
    <t>제가재혼해서본가있는자식들좀형편이어려워서도와줄려고요본가애기아빠는간암말기로2010년2월10일돌아가셨어요본가있는자식들한테지금신랑모르게좀도와줄려고해요부탁드립니다도와주세요</t>
  </si>
  <si>
    <t>기촌대출은웰컴론.산와머니는결재일이26일이고꼬박꼬박내고있었니다웰컴론언리금균상환이고요140000원내고있고요산와머니는80000원내고리드코프141000내고날짜는매달1일입니다만약대출해주시면연체안하고열심히갚겠읍니다</t>
  </si>
  <si>
    <t>도움주신분들게...</t>
  </si>
  <si>
    <t>제가작년에.조그마한가게을하게되었읍니다이제3개월되어가네요.가게운영자금과시설비로쓸생각입니다</t>
  </si>
  <si>
    <t>평균25-30정도매출뜨고있고..앞으로더잘될거라생각합니다.도움주신분들게.누끼치는일없도록할게요.제개인적으로들어가는건핸드폰비8만원.차량운행비20정도원더풀33만원우리은행대출금12만국민18만원씨티30신용협동조합20그건담보대출이구요.</t>
  </si>
  <si>
    <t>학자금및생화자금</t>
  </si>
  <si>
    <t>직장을다니면서공부를하려고합니다사이버대학교에입학하게되었지만생각보다비싼등록금으로인해이렇게신청합니다.</t>
  </si>
  <si>
    <t>월급여평균120만원으로많은돈은아니지만기존대출이전혀없으므로상환하는데지장없습니다.부탁드립니다</t>
  </si>
  <si>
    <t>올해안에고금리상환하기를원합니다.</t>
  </si>
  <si>
    <t>작년월급여액은세후로약550정도됩니다.1)국민은행신용대출1000만원=====이자10만원2)국민은행보증150만원======납입(원금+이자)10만원3)농협신용대출100만원======납입(원금+이자)11만원4)씨티캐피탈신용대출558만원======납입(원금+이자)35만원5)스탠다드신용대출870만원======납입(원금+이자)35만원6)미래상호신용대출552만원======납입(원금+이자)20만원7)신라상호신용대출435만원======납입(원금+이자)26만원10)웰컴론260만원======납입(원금+이자)30만원11)스타크레디트350만원======납입(원금+이자)30만원12)리더코프170만원======납입(원금+이자)20만원13)라이프캐피탈90만원=======납입(원금+이자)10만원14)산와머니460만원======납입(원금+이자)25만원매달350-450만원을대출금상환에사용하고있으며,그중사금융상환금으로최소150만원정도를사용하고있습니다.하지만상기10)-14)항목은납입금액이자납입율이높아서최소1년에서최대3년까지납입을하게되므로머니옥션환승론을받을수있다면사금융(10-14번)과신라저축은행대출을일부상환할수있으므로1년안에머니옥션환승150만원으로사급융을정리하면서최소100만원정도의여유가생기므로나머지4)7)을빠르게상환할수있으므로머니옥션환승론을신청하게되었습니다.제가머니옥션대출을4번받으면서3번은출장으로1회씩연체를하였으나마지막대출은총6번을연체를하였습니다.2011년은제개인적으로여러가지일들이한꺼번에생겨서생각지도못한돈이나간적이여러번발생하여연체를하게되었습니다.그런일이없게하기위해서라도환승론을받게되길기원하며저를믿고투자하시는여러투자자들에게손해끼치고마음고생하는일없이최고의투자가될수있도록하겠습니다.앞으로신용등급이좋아져금융권대출이가능하다면고이자대환을제외한어떠한대출도받지않겠습니다.만약환승론이이루어진다면2012년한해정기적으로신용평가서를여러분에게제공하겠습니다.감사합니다.</t>
  </si>
  <si>
    <t>신혼부부입니다</t>
  </si>
  <si>
    <t>1달전결혼한초보신랑입니다.전세집에신접살림을꾸리고너무도행복한나날을보내던중뜻하지않케장인어른이뇌졸증으로쓰러지셨습니다.와이프가현재일어강사로일을하고있지만별다른보장성보험이없는상태에서병원비부담이이만저만이아니더군요이럴때신랑으로서짜~안하고병원비를해결해주고싶은마음이간절합니다.하지만신혼집마련을위해신한은행에서받은전세자금대출이제발목을잡더군요&amp;#52398;사위로서당당하게처가에도움을주고싶습니다</t>
  </si>
  <si>
    <t>기존대출은주택기금의보증서대출로써연리4.5%의저이율대출입니다.월이자금액20만원이안되는저금리입니다.제급여가현재세전180만원와이프수입이150만원정도로월330만원으로생활비를공제하더라도대출금을상환할수있는여력은충분한상황입니다.만에하나라도기전세보증금금액이은행융자를상환하더라도4천5백만원의잔여금이있기때문에대출금액상환은어렵지않을듯합니다</t>
  </si>
  <si>
    <t>고금리소액상환과단기생활자금</t>
  </si>
  <si>
    <t>현재부산을대표하는BS금융그룹BS캐피탈에서대출상담사일을하고있는29세직장인입니다.여신협회나네이버에bs캐피탈김인중검색하시면확인하실수있습니다.예전에대학다닐때학자금대출관련연체로인하여신용등급이안좋아져서본의아니게리드코프에서300여만원을대출하였는데리드코프상환목적이구요.나머지는단기생활자금입니다.</t>
  </si>
  <si>
    <t>2011년도연소득은세금제하고약1억원이었습니다.1억원이순수소득은아니구요약60%~70%보시면됩니다.최근3개월소득은평균300여만원이구요최근3개월소득은100%순수소득입니다.직업특성상회사소득외에부가수입있습니다.근무는15개월차이며소득이나재직관련서류는첨부가능합니다.1,2금융권에부채는현대캐피탈에차량할부500여만원남았구요월32만원불입됩니다.아주캐피탈에900여만원산용대출있구요.월42여만원불입됩니다.리드코프에200여만원원금남았구요월18만원불입됩니다.월지출금은차량할부32만원아주캐42만원리드18만원방세및관리비50만원카드결제대금매달평균(주유비포함)100여만원입니다.직업특성상대출관련분야에전문가이지만부득이머니옥션및투자자들에게힘을빌어봅니다.연체나리스크는거의없다고보시면되구요회사규정상연체자나신용등급미달인자는회사근무불가합니다.참고하여주세요..</t>
  </si>
  <si>
    <t>어리석은생각한번이정말힘든생활을하게하네요,,ㅠㅠ</t>
  </si>
  <si>
    <t>2~3년전에제나이28살때남자는차가있어야된다는생각으로아무생각없이돈한푼없이1100만원짜리중고차를구입하였습니다.그때월급은연봉이1900정도였는데전충분히갚을수있을거라생각했습니다.정말바보같이...1100만원36개월할부에한달에55만원,,말도안되는금액이였습니다.신용등급이낮아돈이좀많이나오는다는건그때는오로지차만가지고있으면된다는생각에돈안중에도없었나봅니다.그런데점점개월수가지날수록기름값에보험료세금에점점월급가지고되지않을돈이되자그때부터대부업에손을대기시작하였습니다그러다가점점돈이불어나자그때정신을차리고차를팔고이제380만원정도남았습니다.회사두돈을좀더주는교대근무로옮겼습니다.이제정말정신차리고여기서270만원을대출받아보너스받고지인들한테좀빌려대부업이랑현대캐피탈을끝내고싶네요100만원은지금이리저리빌린곳같고나머지랑월급을포함에이제대부업에서손털고싶어요제발도와주세요,,지금은연봉은2500정도되는회사다니고있습니다.도와주시면정말성실히갚겠습니다잘부탁드리겠습니다..</t>
  </si>
  <si>
    <t>저는교대근무하는회사를다니고있습니다.홀수달에는160만원을월급을받고세금빼고150정도를받고있습니다.짝수달에는+90만원을더받습니다.제가절대연체그런거없습니다.만약연체가있을경우에는어떠한처벌이라도받을자신있습니다.화장실갈때랑나올때랑틀리다지만절대그런일없을것입니다있는시에는정말어떠한처벌받겠습니다.부탁드리겠습니다.</t>
  </si>
  <si>
    <t>대환대출로사용하려합니다.연체없이성실히계약상의의무를지킬것입니다.</t>
  </si>
  <si>
    <t>고금리환승을위해대출을받으려합니다.사금융권두곳의대출을대환하려합니다.</t>
  </si>
  <si>
    <t>학자금대출로2010년3월경에사금융권(러*&amp;*시와산*머*)에서각각200만원100만원받았습니다.그래서대환대출을하려고300만원이필요하여이렇게대출경매를신청하게되었습니다두사금융권의이율은똑같이연49.9%이고월12만원과7만원씩원리금납입을하고있습니다.주수입원은인턴으로재직하면서세후월95만원의소득이있었으며현재는소득이없는상태입니다.저는1남3녀의막내로지내고있습니다.아직까지부모님과누님들의뒷바리지로통해현재는한달에40만원가량의용돈과주말마다일용직을통한7만원가량의소득이전부입니다.하지만고정지출금액은거의없습니다휴대폰금액도연체가한번도없는상태이고식대같은경우도집에서보내주시는걸로자급자족이라현재의지출은거의0에가깝습니다.다만사금융에서의대출금액을한번에갚기에는부담이되어높은금리의대출을대환하고매월이자를줄이기위하여신청했습니다.현재인턴직을그만두고구직중인상태이긴하지만연체없이성실하게잘갚아나갈자신도있고조금이라도아끼면서이자와원금을착실히갚아나갈것입니다.절대연체도없이계약상의의무를성실히수행하겠습니다.잘부탁드리겠습니다.사람은신의를저버리면그땐마지막이라생각합니다.부득이하게머니옥션까지이용하게되는상황이되었지만절대사람에대한신의를저버리진않을겁니다..부탁드립니다..</t>
  </si>
  <si>
    <t>생활자금이급히필요합니다.꼭도와주셨으면좋겠습니다.</t>
  </si>
  <si>
    <t>연체없이매달갚아나갈수있습니다.</t>
  </si>
  <si>
    <t>급하게갚을돈을빌리고자합니다.</t>
  </si>
  <si>
    <t>직장에들어가기직전음식점을하였는데벌이가넉넉치않고그마저도제대로운영이안되어접게되었습니다.엎친데덮친격으로갱년기와뇌혈류진단을받아한달정도입원을해있느라수입이끊겨더힘들어졌었습니다.그때문에당장생활자금을해결하고병원비를해결하느라계를들어목돈을쓰고,현금서비스등을사용하여갚게되어당시는넘겼지만지금은상환이부담이되고있습니다.이제직장에들어와급여는안정적으로받게되었고남편이버는것과아들도직장에들어가게되어당장한두달만카드대금상환을잘넘기면앞으로는안정적으로생활을하게될것같아이렇게대출신청을합니다.</t>
  </si>
  <si>
    <t>기존에천만원대출금중400만원이남았습니다.월25만원씩상환하고있습니다.사업자대출로400만원대출하여150만원남았습니다.월16만원씩상환하고있습니다.카드현금서비스대금으로매월200만원가량상환을해야합니다.(3개월간)월생활자금으로월세60만원과각종관리비세금40만원핸드폰통신비10만원,생활비100만원을쓰고있습니다.상환계획으로는현재제가월급250만원,남편이150만원의급여가들어오고.다음달부터아들이월200만원가량을보태줄예정입니다.당장현금서비스대금을상환하고나면3개월동안은좀빠듯하게갚게되겠지만그후에는저축도하고할수있을것같습니다.생활을해야하고신용불량에빠지면더헤어나올길이없을것같습니다.조금만버티면잘될것같은데당장몇달이너무걱정이네요.부탁드립니다.조그만빛을볼수있게도와주세요.</t>
  </si>
  <si>
    <t>집이사비용및생활자금이필요합니다.</t>
  </si>
  <si>
    <t>이번에집계약기간이끝나이사를할려고합니다.이번기회에방을좀더큰집으로옮기려하고,이사하는데필요한비용을쓰려고합니다.남은자금은생활비에보태려합니다.</t>
  </si>
  <si>
    <t>현직장에서1년여정도근무하고있습니다.월급여는200만원정도이며,기본금130정도에인센티브가70~80만원정도입니다.거의평균인센티브이며제가조금더노력한다면더많은수입이생깁니다.핸드폰요금10만원정도나가고있고,방세및공과금40만원정도나가고있으며,교통비및생활비가30만원정도나가고있으며,친구들과가끔씩술한잔하며유흥비로나가는부분이일정치는않치만15만원가량나가고있습니다.월지출이넉넉히잡아도100만원정도이며,제가지금받는급여에100만원가량이여유자금으로남게됩니다.연체없이꼭잘갚아나가도록하겟습니다.투자자여러분들의많은관심을부탁드리겠습니다.</t>
  </si>
  <si>
    <t>긴급자금(치과)</t>
  </si>
  <si>
    <t>치아가안좋아목돈이들어가게되어신청하게되었습니다</t>
  </si>
  <si>
    <t>연봉3300만원정도됩니다대출이조금있기는합니다만별부담은없구요이직한지4개월되었는데의료보험신청을2012년1월1일부터하게되었습니다아마도1월에정산해서결산한것같습니다.연체한번없이잘갚아가고있으니잘부탁드리겠습니다실거주지는어머니와함께살고있으니등본상전직장에서아직이전신고를하지않아등본상으로그리되어있습니다(참고사항)</t>
  </si>
  <si>
    <t>급하게도움을요청합니다.연체없이성실히상환하겠습니다.</t>
  </si>
  <si>
    <t>작년에회사를다니면서급여를5개월정도받지못하였습니다.현재2012년1월2일이직을하여4대보험적용되는회사에다니고있으며작년에여러곳에대출을알아보았으나소득증빙이안되어대출을받지못하고지인에게돈을빌렸는데갚을날이다가오고있어대출을신청하게되었습니다.</t>
  </si>
  <si>
    <t>1.기존대출관련-국민은행금액700만원중340만원상환360만원남음이자율15%월상환금16만원-미래저축은행금액400만원이자율39%만기상환으로현재이자만월12만원납입중-웰컴론150만원월9만원씩상환중-지인에게빌린돈400만원이자없이원금만상환예정2.월수입-(주)선데이플라워에2012년1월2일입사-1월2일~2월13일수습기간으로175만원입금받음2월10일입금-2월14일부로근로계약서작성:조건연봉3,000만원(월급250만원)-3월5일정식급여일임2월14일~2월29일급여137만원입금예정-4대보험적용3.월고정지출내역-부모님과처와아이들둘6식구가같이살고있습니다.-생활비:60만원-아이들학원비:40만원-통신,보험등:40만원-공과금:30만원-대출이자:37만원등4.상환계획-1월2일~2월14일까지에수습기간으로175만원을받고2월14일~3월4일까지정식급여137만원을(4대보험공제)받지만4월5일부터는연봉계약서상의정식월급250만원을받게됩니다.-또와이프도어린이집보조교사로일을시작할예정이어서연체없이상환이가능합니다.-또한4-5개월뒤금융권대출을받아조기상환하는것도생각하고있습니다.</t>
  </si>
  <si>
    <t>행복한7월되세요^^~</t>
  </si>
  <si>
    <t>작년5월병원일을퇴직하고시작한일이학교관련일입니다.학교입구스텐게시판학교현관현황판및액자명찰명패등기본인테리어작업을하고있고,학기내에는미술교재를대어주고,학교축제인종합전때에는시화나액자를제작하고있습니다.이모든작업은제가직접공장을운영하고있는것이아니라,가격이저렴하고깔끔하게일처리를하는곳을찾아하청을주고있습니다.저는영업으로얻은소중한인맥만으로사업을확장하고있습니다.대출목적은물가상승에따른액자값인상때문에비수기인여름방학동안에액자를미리제작할려고합니다.주로학교종합전은가을철에많이합니다.보통한학교당30~50액자많게는100액자가넘습니다.작년에제가350액자정도밖에못팔았습니다.가을철에보통2000~3000개를소화하지만,작년엔신종인플루엔쟈때문에모든축제가취소되었기때문입니다.올해는작년에못한학교들이거의대부분할것이라고귀뜸을받았고,가을에하던학교일부가봄에했습니다.올봄4절액자(기준)값이1,000원인상되었고,올가을이된다면500~1,000원더인상된다고합니다.비수기인여름동안만든다면2,500~3,000원싸게만들수있습니다.</t>
  </si>
  <si>
    <t>기존대출다갚았습니다.일정금액이꾸준히들어오는것이아니지만아주못버는달은100만원조금법니다.지출내역월세(사무실겸주거용)23만원차량가스비월15만원이하휴대폰비+공과금(전기비중tv수신료안냅니다)10만원이하식대+잡비25만원정도마지막으로대출금상환에대한제확신을또한말씀드리겠습니다.연체를안하는비결은한가지밖에없습니다.바로갚고자하는의지입니다.저는제지출중가장먼저생각하는것이상환금입니다.제게있어연체란생각도할수없는것입니다.바로부모님때문이지요.부모님기준으로는연체는고사하고대출이라는자체를죄짓는것으로생각하시는분들입니다.이런부모님께서제대출에대해아신다면아마엄청난실망을제게하실것이분명합니다.거기다제가연체를해서연락이오는일이벌어진다면부모님과저와의관계는회복을할수없을상태로갈것이뻔하기에,저에게는연체,미납과같은일은절대상상도할수없는일입니다.물론여러분들이제부모님을아시는것도아니고제가그냥일방적으로하는말이니신빙성을가지진못하시겠지만,사실지금껏절대,하루도,단한번도연체를할엄두도못하는것이제게는부모님이가장큰이유입니다.그리고그이유때문에갚고자하는의지가변할수없는것입니다.제가대출을받았다는것만아셔도충격받으실분들이연체같은이유로전화나메일을받으신다면????생각만해도끔찍합니다.</t>
  </si>
  <si>
    <t>기대출-신한은행900만원연10%월상환20만원-현대스위스700만원연29%월상환20만원-프라임(BS저축)200만원연39%월상환6만원-미래저축400만원연36%월상환12만원-모두연체없이성실히납부중고정지출-금융비용60만원-핸드폰10만원-보험12만원-자가용운행안함수입연봉3000만원+인센(연차,퇴직금포함,월기본급200만원~300만원이상)현재수입으로충분히연체없이상환가능합니다.</t>
  </si>
  <si>
    <t>새로운삶을위해보금자리를마련하고자합니다</t>
  </si>
  <si>
    <t>보증금1500만원짜리집으로저와새삶을시작할그이와가려합니다.저는모자가정으로아이를키우며살고있었는데총각인저의남편이될사람에게청혼을받았습니다그이혼자여지껏생활하면서모아온돈으로집을샀고아무래도이사비용이나기타비용이더들것같아몰래제가돈을마련해보고자부탁을드리려합니다저는원래혼자아이를키우면서월세방에서살면서그래도열심히모았는데조금여유가있어야할거같아서부탁드립니다</t>
  </si>
  <si>
    <t>3개월이면상환가능합니다이자까지저는프리랜서로일하고있고저의남편이될사람도일을하고있어월400이상은벌고있습니다이사만끝내면여유가생겨서더빠르게상환도가능합니다다른대출은없으나저의남편이될사람은부모님사업차예전에대출을해드린적이있어서제가부탁드리게됐습니다저는어렸을때친구에게빌려준핸드폰명의때문에통신연체해결중이고갚고있습니다.그리고저의부모님사업때문에제가20살때카드드린것이잘못되었다가전부상환해서현재회생중이라고되어있고아직기록이삭제되지는않았습니다그런기록은몇년이간다고하더라구요그래서다른대출이안된다고하고지인이도움을받은적이있다고알려주어이곳을찾게되었습니다누구보다열심히살고있습니다꼭부탁드립니다새출발하는행복한일입니다제가그저그이에게도움이되고자해서부탁을드립니다</t>
  </si>
  <si>
    <t>신용대출희망합니다.믿고도와주신만큼성실히납부하도록하겠습니다.</t>
  </si>
  <si>
    <t>현재매달들어오는급여가여러군대로분산되어나가고있습니다.이러한것들은한군대로통합해서납부하려고합니다.대출금의사용용도(고급리상환,신용카드대금결재및기타)</t>
  </si>
  <si>
    <t>기존대출(400,36%)-현재산와머니대출을사용하고있습니다.현재남아있는잔금은약350정도남아있습니다.신용카드-현재신용카드대금이350정도결재되어야할비용이있습니다.매월최소금액(약40~60)의비용만결재하고있습니다.-주수입원(웹에이전시,홈페이지및어플제작)현재웹에이전시에서기획컨설팅"이사"로근무하고있으며저희회사는온라인광고대행사로부터홈페이지및모바일웹,어플리케이션을수주받아제작,제공하고잇습니다.-주수입금액(연봉3,000)현재연봉은3,000~3,500정도의연봉을받고있습니다.수입은매달고정급여가들어오진않습니다.매달최소250이상의급여가들어오긴하지만약2번에서3번에나뉘어서들어오고있습니다.(이렇다보니현재채무를한번에상환하지못하였습니다.)-간단한월고정지출내역핸드폰사용료:약10~15식대:약30대출금:20카드대금:50~100주유비:약40-대출이후의상환계획매달최소150의금액에서고정지출금이약170정도의비용이있습니다.그중에서대출금및카드대금으로만최소70만원이상의비용이결재되고있습니다.이번대출이진행후에는사금융대출및신용카드대금을모두결재후에신용카드는중지하려고합니다.매달나가던최소70만원의비용에서새로대출받은금액원리금균등상환약35만원의비용은충실히납부할수있습니다.*하단생활정보에기입된휴대폰연체여부및채무불이행기록유무는약3년전에있었던기록입니다.대학교졸업후취업준비하면서생긴채무불이행기록입니다.그이후는그어떤채무불이행기록이없습니다.</t>
  </si>
  <si>
    <t>재대출이며,전에받은대출처럼상환일전에상환하는모습보여드릴게요</t>
  </si>
  <si>
    <t>제가전에받았던대출중에...사회복지(상담포함)공부를시작하여수업료를대출받은적이있습니다.연체일없이상환했구요..상담쪽공부하시는분들은아시겠지만..수업이나교육한번들을때수업료가만만치않습니다.물론대부분은돈도없으면서무슨공부를할까..하실지도모르겠습니다만...전에받았던대출금으로복지사2급을취득을하고추가수업을위해서....차일피일미룰수없어서이곳에또대출신청을하네요...현재신용등급은6등급이기에(어렵게상승)...기록을남기고싶지않아서이곳에신청을다시한번드립니다.</t>
  </si>
  <si>
    <t>-대출상환내역-1.농협중앙회(캠코보증_환승론):현재기준일(2012.3/15)잔액5,114,919원(12%,월상환액_이자포함:217,106원)2.농협중앙회(신용보증재단보증_근로자생계대출)현재기준일(2012.3/15)잔액4,940,000원(8.24%,월상환액_이자포함:166,258원)3.신한은행(신용보증재단보증_새희망홀씨대출)현재기준일(2012.3/15)잔액9,750,625원(11.5%,월상환액_이자포함:219,926원)-급여&amp;월지출내역-(급여실수령액:1,</t>
  </si>
  <si>
    <t>현재2금융1460만정도사금융950만정도대출이있습니다.일부상환하고일부는융통자금으로다시한번일어나고싶습니다.</t>
  </si>
  <si>
    <t>사금융정리후호남솔로몬남은원금상환할예정입니다.현대스위스와머니옥션만가지고반드시다시일어나겠습니다.</t>
  </si>
  <si>
    <t>다시금실수를반복하지않도록도와주십시요</t>
  </si>
  <si>
    <t>현재19년째복무하고있는부사관입니다젊을때눈앞에보이는이익만을위해투자를하다막말로쫄딱말아먹고신용도최저로떨어져서몇년을차근차근갚아나가고있던중에뜻하지않게집안에큰일이벌어져서이리저리돈을마련하다낮은신용도탓으로대출이안되어대부업에손을내밀어겨우막고나서갚아나가다보니너무고금리라저금리로갈아타고자투자자여러분들손을내밀어봅니다</t>
  </si>
  <si>
    <t>1.현재수입:270만원~300만원2.기대출상환현황-금융기관대출잔액:2900만원(매달56만원씩상환중에있음)-대부업대출잔액:850만원(매달95만원상환중)3.주수입원:월급여4.지출현황-금융권상환:56만원-대부업:95만원-통신비:20만원(핸드폰,인터넷)-교육비:30만원(자녀둘교육비)-생활비:70만원(관리비,가스비등)5.상환계획-대부업850만원상환시95만원의여유자금발생시상환가능</t>
  </si>
  <si>
    <t>조금이나마도움을구하고자신청합니다.</t>
  </si>
  <si>
    <t>안녕하세요^^한달전에대출용도미비로대출이불합격되었습니다.그래서다시신청하게되었습니다.요번에할머니께서돌아가시는바람에생활자금이부족해서신청합니다^^사용목적은카드결제로이용할려고합니다.조금이나마투자자님들이도와주시면연체없이대출금을갚도록하겠습니다현재연체도없고그렇습니다,,조금이나마도와주시면감사하겠습니다.</t>
  </si>
  <si>
    <t>(현재대출내역)현대캐피탈자동차할부1200만원신용대출290만원세종저축은행(학자금대출)500만원18%한국아이비금융(학자금대출)300만원19%산와머니/러쉬엔캐쉬800만원49%신용카드현금서비스200만원현재신용상에나왔있는대출금들은다상환한상태입니다.돈이생길때마다꾸준히갚고있습니다.현재더조은경영기술개발원에서근무하고있으며수입은영업직이라다를때가있지만꾸준히200만원정도는들어오고있습니다.</t>
  </si>
  <si>
    <t>-머니옥션을통한2번의대출신청에믿음으로보답해주신투자자분들께우선진심으로감사드립니다.-이번대출을신청한목적은600만원정도되는현금서비스상환입니다.-기대출에대한전환대출을하려하는데이현금서비스부분때문에금융권대출이어렵네요-이부분의상환을머니옥션을통해해결하여나머지기대출에대한전환대출(햇살론,새희망홀씨)을꾀하려합니다.</t>
  </si>
  <si>
    <t>기대출내역-국민은행830만원11%월상환액19만원-솔로몬저축은행890만원33%월상환액42만원-현대스위스저축은행200만원34%월상환액8만원-머니옥션230만원32%월상환액22만원-바로크레디트13039%월상환액15만원-현금서비스600소득-보증금1000에월60만원의건물면적126m3층전체를임대하여원생40명정도의음악학원을2년째운영중이며월매출은카드매출을포함하여350만원정도입니다.-주말과외활동을통한수입60만원지출-보증금55만원-관리비40(전기세전화요금등각종세포함)-현금서비스제외월기대출상환액106만원-가족이도와하기때문에별도에인건비는들어가지않습니다.음악학원이지금은자리를잡고있으나초기투자비용으로발생한고이자기대출에대한부분의상환과현금서비스사용부분의부담을해소하여빠른채무변제와안정적인가계형태를가져나갔으면합니다.투자자분들의믿음에머니옥션을통해2번대출받았습니다.첫번째대출2년간모두정상상환하였고두번째받은대출역시12개월동안단하루의연체도없이정상상환하였습니다.추가대출이라좀더신중한마음으로대출신청을하였습니다.정상상환을통하여투자자분들에대한믿음에보답하겠습니다.</t>
  </si>
  <si>
    <t>저는작년12월에입사하여회사에입사하였습니다.그동안저희남편의잦은직장변경으로인해서생활이힘들어졌는데...그때카드를많이사용하게되었습니다.지금은남편도직장에열심히다니고저도근무해서기존의대출금도조금씩정리하고더노력하면은저도투자자로돌아서서저와같이힘든분들을도와드릴수있을것같은데...그동안있었던카드값이저의발목을잡습니다.성실하게납부하겠습니다.저에게힘을실어주십시요</t>
  </si>
  <si>
    <t>기존대출씨티캐피탈1,400만원(이율26.1%)매달불입액713,000부산은행대환대출934만원(이율11%)매달불입액203,000수입원본인월급:1,600,000(세금공제후1,400,000정도)남편월급:2,600,000(세금공제후금액)고정지출내역보험료외공과금:1,000,000대출상환액:920,000생활비:1,000,000차량유지비:600,000(차량할부금300,000)카드값우선정리되면최대한빛을빨리상환하려합니다.</t>
  </si>
  <si>
    <t>단하루의연체없이상환했습니다.앞으로도성실히상환하겠습니다.</t>
  </si>
  <si>
    <t>2010년머니옥션을알게된후돈이필요할때이곳을이용했습니다.결혼하고친정에부채문제때문에신랑은모르게돈문제를해결해야해서이용했습니다.상환내용을보시면아시겠지만하루도연체없이성실하게상환했습니다.앞으로도성실하게상환하겠습니다.1000만원을받으면기존에받고남아있던돈이290만원정도됩니다.우선이것을중도상환할예정입니다.그리고남은돈은친정에아직해결되지못한돈이조금남아있어서상환할생각입니다.</t>
  </si>
  <si>
    <t>중학교교사로재직중이며한달급여는240만원가량됩니다.통장에찍히지않고받는보충수업비와자율학습감독비가한달에40만원됩니다.남편도같은일을하고있습니다.기존에있는대출은신용대출과퇴직금담보대출이있습니다.기존대출은이자만상환하고있으므로한달에이자납입에들어가는비용이40만원가량됩니다.그리고머니옥션에서상환해야할예정금액이매달54만원이므로제급여에서충분히상환할능력이됩니다.몇년전에어머니가제카드로연체를장기로하는바람에신용도가낮습니다.바로신용이상승하진않더라구요.올9월에적금만기가되는것이있어서미리상환도가능할것같습니다.지금까지그래왔던것처럼앞으로도단하루의연체없이성실하게상환하겠습니다.믿고투자해주세요.부탁드립니다.</t>
  </si>
  <si>
    <t>렌트카에지입차량엔진고장으로수리비필요합니다</t>
  </si>
  <si>
    <t>저는지방에서렌트카본점에서직원으로일하면서제차를몇대지입넣고일하고있는데이번에제차량이엔진고장으로엔진을A/S맡겼는데자동차회사에서A/S불가라고하여차량을못&amp;#52287;아오고있습니다.엔진교환수리비로250만원정도나왓는데제가저번달에부가세내고지금남은돈이60정도있어서급하게투자님들의도움을빌립니다.차량수리는완료됫는데돈이모자라못&amp;#52287;아오고있습니다성수기는지낫지만그래도준성수기로차량을빨리&amp;#52287;아와서돌려야되는데많은도움부탁드립니다.</t>
  </si>
  <si>
    <t>제가여기서차량영업관리하면서고정급여는170만원통장으로받고있으며제차량지입넣었거에서평균50-60정도들어옵니다평균230-250정도수입이있습니다.기존대출은작년에산와머니에서48%이자율로300만원융자하여매달18만원씩나가고있으며제개인보험료10만원핸드폰요금에회사에서내줍니다.상환계획은지입료들어오는것만으로도충분히성실상환가능하며지입이많이안되도고정급여만해도충분히상환가능합니다.이번에삼성차를한대더넣는바람에요즘렌트카할부가까다로워서전액현금주고사는바람에돈이많이쪼달리게되었습니다.성실상환약속드립니다.믿고투자해주세요.저도이사업잘되서여유생기면어려운분들을위해서투자하도록약속하겠습니다</t>
  </si>
  <si>
    <t>고금리대출상환학자</t>
  </si>
  <si>
    <t>고금리로대출받으것을조금이라도상환하고자신청했어요.</t>
  </si>
  <si>
    <t>-현대스위스:1000만원/38%/약월41만원-솔로몬:1000만원/38%/약월34만원-HK은행:700만원/39%/약월34만원상환은주수입원에서상환해야겠죠..열심히노력해서연체가없도록하겠어요.</t>
  </si>
  <si>
    <t>집이사비용에보태려고합니다.</t>
  </si>
  <si>
    <t>저번에이사비용으로한번대출을받아서다행이도집을옮겼는데..밑도끝도없이방음공사를해야한다며빨리방을빼달라고하네요이번에는조금더비싸더라라도좀더안전하고살기좋은곳으로이사하려고합니다.</t>
  </si>
  <si>
    <t>머니옥션약40만원스타저축은행35만원솔로몬저축은행19만원보험료10만원카드값20만원공과금5만원정도의지출이나가구요.아직까지연체된적은한번도없었고현재머니옥션이용하면서연체없이상환중입니다.제가일하고있는곳은치과의료기기만드는곳으로치과에서레진이나임플란트할때사용하는약품을제조하는곳입니다.월급날은매월10일통장으로들어오고월급은세후140만원정도입니다.올해5~10만원정도연봉인상으로월급이오를것같습니다.</t>
  </si>
  <si>
    <t>보증금올려서이사할예정입니다.적금해약하고적금넣는생각으로상환하겠습니다</t>
  </si>
  <si>
    <t>건물주가바뀌면서보증금을올려달라는데요.보증금올려주고지하에서살자니비싼생각이들어서1층으로이사할생각인데돈이부족하네요.따로상환하고있는대출이나빚이없어서충분히갚아나갈수있습니다.어린시절카드빚으로힘든경험이있어서신용카드도사용하지않습니다.당장다음달에적금을해약해서보증금을올려주고살아야할지이사를할지결정을해야합니다.허무하게통장하나없애고곰팡이나는지하에있지않도록도와주시면성실히상환할것을약속드립니다.보증금늘려서돈모으는재미도좋습니다^^</t>
  </si>
  <si>
    <t>기본수입은월150만원이고10~60만원정도부수입이있습니다.기본적으로한달에나가는지출은크게보험료와적금이있고요생활비로50만원가량나가는거같아요.남동생도같이벌기때문에생활하는데는문제가없는데요지금은적금을해약해야되서200만원정도나오면.보증금에보태고.적금넣는생각으로대출금을갚아나갈것입니다.</t>
  </si>
  <si>
    <t>희망을주세요.너무간절합니다.</t>
  </si>
  <si>
    <t>아버지가평생모아온돈을친척한테사기를당했네요.집은전세인데집주인이도망가서전세돈은언제받을지도모르는데...하필어머니두다리가너무아프신데허리까지아프셔서거동이너무불편하세요.수술을해야하는데당장목돈을마련하기가너무힘드네요.제가소득증빙이안되는데다가전에연체이력이있어서일반대출은힘들어서이렇게여기에올립니다.</t>
  </si>
  <si>
    <t>기대출은전혀없고요.연체도현재아무것도없습니다.중공업에서전기일하다가최근에그만뒀고요.지금은현장에서전기일을하고있어요.근데일당으로받고있네요.현재일하면서다른직장알아보고있는데조건이안맞아서아직미루고있고요.2월까지평균180만원정도받았고요.(중공업에서일할때)2월이후로현재까지하루일당9만원받고요.월로따졌을때200만원정도수입이됩니다.핸드폰비6만원식대는공짜임대료는없어요.전세라서생활비90만원총수입200만원지출비100만원+대출월비160,115원총수입200만원에총지출비가116만원정도되네요.충분히잘갚을수있습니다.모두부모님이계셔서마음이해할거라믿어요.아프신데해줄수없을때정말가슴이찢어질거같아요.정말잘갚겠습니다.부디도와주세요.</t>
  </si>
  <si>
    <t>자금이필요해서</t>
  </si>
  <si>
    <t>집안문제로인해급히목돈이들어갈일이생겨서대출을하게됐습니다</t>
  </si>
  <si>
    <t>급여받아원리금균등상황으로상환할계획</t>
  </si>
  <si>
    <t>투자자님한번더도와주십시요.</t>
  </si>
  <si>
    <t>2011년10월쯤투자자님들의도움을받았고3월경하루연체된내역이있으나미리머니옥션에전화해서사정을말씀드리고다음날입금완료시켰습니다.이점양해를구하고,한번더도움을청하고자글을씁니다.부친은제가21살때그러니까15년전교통사고로돌아가셨고올해61세어머니께서혼자사시고계시는데시력이안좋다는이유로전년도에직장을잃으셨고6개월간실업급여를받으시다가2개월전부터수입이없으셔서동네근처에아르바이트하시면서생활하시고계십니다.제가본집에몇달못찾아뵌사이에세탁기며보온밥솥이며티비가너무노후된지라작동불능상태에서사시고계셨는데,더충격적인것은전기세나가스비가많이나올까봐추운날에도보일러나전기장판도안쓰셨다는말씀에순간너무화가났고눈물이났습니다.어머니를잘모시지못한자신이너무부끄럽기도했지만,제가걱정할까봐아무말씀도안하신어머니가원망스럽기도했고,너무죄송스럽기도했습니다.아내도갑상선저하증이라는지병이있어우울증을앓고있으며,시어머니를모시고살환경이되지않는다는것입니다.아들된자로서가전제품이라도좀바꿔드릴까했지만집에형편도목돈을쓸만큼여유가없는지라고민하던중,머니옥션에서추가대출할수있는조건이되어서이렇게글을남깁니다.투자자님들께서한번만더도와주십시요.연체없이잘갚아가겠습니다.</t>
  </si>
  <si>
    <t>기존대출내역우리은행1300만원-전세자금대출로현재살고있는대한주택공사에들어가있습니다.이자는5%이며월4만원정도입니다.머니옥션200만원-6개월간성실히갚아가고있으며6개월간더상환하면됩니다.월199000원입니다.</t>
  </si>
  <si>
    <t>절실한마음으로도움요청합니다.</t>
  </si>
  <si>
    <t>현재인터넷쇼핑몰과매장을같이운영중인사업자입니다.작년말부터신랑과문제가생겨3~4개월동안운영에문제도생기고그로인해건강도많이상하였는데비온뒤땅이굳어진다고다행스럽게가족과의관계도나름원만하게해결이되었고건강도회복되어일의내실을단단하게다지려고합니다.사업운영상필요한자금으로신청합니다.</t>
  </si>
  <si>
    <t>기존부산은행대출75만원은매달13만원정도상환하구요.사업시작할때신랑이름으로받은대출상환금월130과직원급여두명150가게월세와운영비60만원원부자재구입비300정도됩니다.월평균매출은약간씩의변동은있지만900정도이구요.생활비에백만원정도보태고나면150정도의여유자금이생깁니다.(약간씩의변동은있음)이번대출성사시기존머니옥션대출을상환후나머지금액은사업자금으로운용할계획입니다.많은응원부탁드립니다.지금까지성실상환한것처럼항상투자자님들께실망시켜드리지않는모습보여드리겠습니다</t>
  </si>
  <si>
    <t>저의글을읽어주세요</t>
  </si>
  <si>
    <t>안녕하세요.작년머니옥션에서도움을받고난후,벌써9개월이라는시간이흘렀습니다.작년에집을구하면서신청을했었는데,또다시집때문에신청을하게되었습니다.함께사는친구와보증금을나눠내고,월세를나눠내면서지냈었는데,친구가직장때문에이사를해야해서,갑자기목돈이필요하게되었습니다.혼자지내야한다는불안감도있고,목돈을어떻게마련해야할까하는걱정이이었는데,9개월을상환하고나면추가대출신청이가능하다는소식을듣고다시이렇게대출신청을하게되었습니다</t>
  </si>
  <si>
    <t>저는미국계회사에서사장님비서로일을하고있습니다.직급은대리이구요.현재이전직장에서이직한지10개월째되었습니다.현재머니옥션에매달39만여원씩대출금을갚고있고,신한은행대출금10만원,씨티캐피탈에30만원씩,한성저축은행28만여원씩약110만원씩대출금을갚고있습니다.제급여는월약290만원입니다.세금제하고나면255만원정도받습니다.1년에한번,인센티브를받습니다.현재주택청약2만원과보험비12만원을제외하고나면순수130만원정도의생활금이남습니다.만약지금신청하는머니옥션대출이가능하게된다면,6월에퇴직금중간정산을받아,남는월급을합하여첫번째에받은머니옥션의원금을상활할계획을갖고있습니다.지금까지한번도연체한적없습니다.믿어주시고,많은투자부탁드립니다.</t>
  </si>
  <si>
    <t>사람답게평범한가족으로살고싶어요...</t>
  </si>
  <si>
    <t>안녕하세요저는올해23개월된아들을둔엄마입니다저와남편은아무런준비없이아이를가지고시작하다보니정말힘들게살앗습니다제가이번에신청하게된목적은고금리대출을상환하고결혼사진을찍고싶습니다..아이에게행복한엄마아빠모습을보여주고싶습니다</t>
  </si>
  <si>
    <t>지금러쉬30만원웰컴30만원현대38만원hk27만원미래15만원이렇게다달이나가고있습니다제월급과남편월급을합하면400만원정도됩니다400만원에서70만원정도는대출금상환을하고집세40만원핸드폰2대및인터넷티비30만원자동차유지비40만원어머님(수술후몸이편치않으시고홀로계십니다)40만원아이어린이집재료교육비및보험비20만원남편용돈30만원가스비관리비의료보험비25만원한달교통비(제것)15만원집생활비(부식거리및아이간식반찬)40만원이렇게상환할계획입니다그리고신랑이3달에한번씩수당을백정도가지고옵니다그때그때상환할계획입니다아이에게떳떳하기위해성실상환약속드립니다..믿고도와주세요</t>
  </si>
  <si>
    <t>사업자금투자부탁드립니다...</t>
  </si>
  <si>
    <t>생수,미니자판기임대사업을하고있는사업자입니다...이번에원두자판기로사업을확장하고자고가의장비매입자금으로이렇게여러분들에게도움을청하게되어씁니다...</t>
  </si>
  <si>
    <t>주거래처가40%정도가세금계산서및카드결제로하고나머지60%정도가현금으로수금을하고있어자료상으로는수입이적어보일수가있습니다...이점양해부탁드립니다..월고정수임은600만원정도이고아파트담보대출포함고정지출은500만원안밖입니다..대출기간동안신규영업도될것이고18개월동안에상환하는금액도수입대비지출이작으므로무리없으리라봅니다..</t>
  </si>
  <si>
    <t>안녕하세요내년말경에결혼을앞두고있습니다.현재돈을좀더벌기위해(투잡!)회사근처로집을옮긴후생활을하다가집세가너무비싸서좀더저렴하고괜찬은다른곳을구했다가금액이부족하여이렇게신청을하려합니다.</t>
  </si>
  <si>
    <t>현재대출은저축은행3곳과사금융3곳총800만원정도의부채(치과비이빨교정으로사용)만있으며절대적으로연체없이잘상환하고있습니다.예전에학자금을받아대학교를간신히졸업한후대출에대한신경을안쓰다가정말신용의중요성을깨닫고전부상환한후정상적으로사용을하고있습니다.매달말일기준으로월급을받고있으며185만원에서200사이로받고있습니다.또한전에일을겸하여홈페이지를중간에서의류업을같이하고있습니다금액은대략한달에60~70만원정도들어오구요.채상환은25일날총40만원정도빠져나가며월세는30만원에공과금5만원정도와폰요금십만원정도를제외하곤별다른사용을하고있는것이없네요신용카드도버스카드용도로만사용하고있는실정입니다.보험13만원을내는게전부겠네요.상환일은초5일을기준으로절대적상환을약속드립니다.도움을주신다면절대적으로잊지않고더열심히살아서꼭좋은결말을이룰수있게살아가도록하겠습니다.끝까지글을읽어주셔서감사합니다^^</t>
  </si>
  <si>
    <t>남성의류디자이너입니다.</t>
  </si>
  <si>
    <t>안녕하세요.이번에사업확장으로인해이곳을방문하게되었습니다.다음의류카페에서개인브랜드로의상을만들어판매하고있으며회원수는16만명이조금넘습니다.자금의용도는100%의상제작에사용됩니다.</t>
  </si>
  <si>
    <t>1.약1200만원정도타금융권에서연이율40%정도입니다.상환금액은매달80만원정도씩납부하고있습니다.2.인터넷쇼핑몰및카페운영다음카페16만회원이넘는곳에서의상을제작하여판매하고있습니다.매출은년2억정도판매하고있으며순수마진은약30%정도입니다.(순수마진은지출내용제외입니다.)매달지출내역은임대료125만원핸드폰20만원직원월급250만원(2명)식대50만원3.18개월약72만원정도씩은충분히납부할수있습니다.모든지출을하고평균순이익500~800만원정도수입이나고있습니다.</t>
  </si>
  <si>
    <t>얼마전이사를하여보증금과이사비용지급후생활자금이부족하여부득이하게여러분들께도움을요청하게되었습니다현재친형님과같이생활하며같은직장에서근무하고있습니다.현재회사에서(신세계푸드)스카웃제의를받아이직하였고10월7일서초점을오픈하여현재직장근무개월은1개월입니다그래서인지대출이많이힘이듭니다.전급여통장은전회사에서부터하나만을거래해왔지만그래도힘들더군요두형제가정말열심히살아보려노력하고있습니다.적지않은금액이지만도움을주신다면성실하게납부하여보답하겠습니다환절기건강조심하세요.</t>
  </si>
  <si>
    <t>현재서초동에서근무를하고급여일은10일입니다.월급여185만원중공과금통신비외월고정지출50만원정도납부하고있습니다형님것과제것저희가족월고정납부하는것이약100만원정도됩니다.그래서남은제월급여로머니옥션대출금상환하고형님급여로저금과생활을이어가려합니다형님과저는같은직장같은부서에근무하고있습니다.단한번에연체도하지않을자신있습니다부탁드립니다</t>
  </si>
  <si>
    <t>성실상환해나갈것을약속드립니다.기대출내역은700만원가량되고,학자금대출이었습니다.현재납부중에있습니다.월28만원가량납부중입니다.직장은헤드헌팅사업체로,부산해운대에있습니다.평균수입내역은인센티브없을시세후172만원가량입니다.월고정지출내역:약70만원통신비7만원교통비10만원중식비12만원기타비용10만원학자금대출28만원집안이힘들기때문에기본적인부분이외의문화생활등은따로하지않습니다.대출이후상환계획은기본적으로매달상환하기로한내역은착실히갚아나갈것이며,추가인센티브등을받을시에도추가납부가가능하도록노력하겠습니다.또한,인터뷰를통해금액을500만원으로조정해달라고말씀하셔서금액하향때문에글을재작성하게되었습니다.정말착실히갚아나갈것입니다.도와주세요.</t>
  </si>
  <si>
    <t>물건사입비가모자라서신청합니다.절대성실상환하겠습니다</t>
  </si>
  <si>
    <t>안녕하세요,현재화장품쇼핑몰을운영중입니다.현재하루매출이대략80에서100정도나오고있습니다.어린시절실수로핸드폰이몇년동안연체되어신용등급이정말좋지않습니다.작년에핸드폰요금모두상환후연체절대없이신용생활하고있는데신용등급이잘오르지않습니다ㅜ.ㅜ물건값이급해서사금융을잠깐사용하고갚고도했었는데요.그게더신용에도좋지않다는사실을알게되었습니다.고객분들께서는보통카드결제를많이해주시는데대금이들어오는데열흘정도걸립니다.도저히순환이되지않아,신청드립니다.도와주시면소중한돈절대연체되거나늦어지는일없이빠른상환약속드립니다.꼭한번도와주세요</t>
  </si>
  <si>
    <t>신한은행에새희망홀씨1500만원있습니다.이자율9.2프로입니다연체없이성실상환중입니다.쇼핑몰운영중으로화장품을판매하고있습니다리뉴얼오픈한지3달되어가고있습니다잡지에기사도나가고해서꾸준히매출은늘고있습니다하루평균80만원에서100만원사이로벌고있습니다현재직원은알바생한명으로80만원월급주고있구요사업장은아직집으로특별히나가는비용은따로없습니다월별매출그래프캡쳐사진첨부드려요</t>
  </si>
  <si>
    <t>저번달에결혼식을하느라저번달월급이얼만되지않아신청올립니다.현재는아버님댁에서함께살고있는데이사도할예정이어서부수적인돈이들어갈것으로예상되어올립니다.서류는다낸상태이구요~도와주시면저번과같이연체없이잘상환하겠습니다.</t>
  </si>
  <si>
    <t>평균월급은200만원정도되구요큰삼촌노인병원일도돕고있어서부수입으로100만원정도수입이따로있습니다.</t>
  </si>
  <si>
    <t>변함없이열심히살고있습니다.</t>
  </si>
  <si>
    <t>안녕하십니까^^저는처음이아니라두번째입니다~500만원을투자받아서8월한달만상환하면완납만기가됩니다.중간에몇번연체가발생한적도있었지만저를믿어주고도와주신분들께먼저감사드립니다.그리고머니옥션의장점과경쟁력을누구보다알고있기에다시금신청을하려합니다.대출목적은가족중에서도친여동생을위한선물입니다.여동생부부는결혼하여필리핀에서영어강사등으로한인학원에서근무하다여의치않은환경으로서울에와서집을얻고직장을얻었지만부족한살림으로생활고를겪고있습니다.예전에동생의도움을많이받았던터라오빠로써이제조그만보탬이되고자이렇게신청을합니다.</t>
  </si>
  <si>
    <t>수입부분과지출부분으로말씀드립니다.저의직업은두가지이며둘다정식이며전문입니다.직업1포크레인,직업2삼성화재보험설계사수입드림중기(포크레인)월250만원고정(통장사본참조)삼성화재보험영업월130~200(통장사본참조)보험영업은현재7개월차되었으며최하130최고200이상꾸준히수입을올리고있습니다(프리랜서지만정식설계사입니다.사원코드번호31201339)수입총합월350만원만잡겠습니다.지출적금100만원보험금36만원유류비30만원통신비15만원기타생활비30만원기대출월상환금자동차신차할부40만원씨티캐피탈신용대출35만원(남은원리금700만원)머니옥션신용대출28만원(남은원리금29만원)산와머니20만원(남은원리금320만원)러시앤캐쉬10만원(남은원리금150만원)웰컴크레디트22만5천원(남은원리금200만원)원캐싱6만원(남은원리금70만원)기대출이많지만빠른시일내상환하려고노력중이며자산관리공사바꿔드림론으로1금융권전환으로인한월불입금이현저히줄어들것으로예상함(1금융권전환대출을최근에알게되서지금신청중입니다.)지금지출총합은수입보다많은듯하나이번달이머니옥션첫번째대출이만기가되어월수입과지출이맞아질것으로예상합니다.또한수입이350만원보다많을확율이많으며적금및보험상품에저축하는부분이있으니상환능력을믿어주시길바랍니다.감사합니다.</t>
  </si>
  <si>
    <t>27%현대캐피탈상환</t>
  </si>
  <si>
    <t>현재현대캐피탈1200만원27%정도있습니다.이율이조금이라도줄어들었으면해서신청했고일시상환예정입니다.또한기록이남지않아신청합니다.</t>
  </si>
  <si>
    <t>현대캐피탈1200일시상환예정입니다제일은행1300만원12만원싹이자납입중입니다머니옥션380만원잔액있으며연체한번도없습니다제약회사영업부과장이며타품목으로병원에납품하여100정도따로법니다현재실수령액321만원출장비50만원이며인센티브는제외입니다차량은회사소유렌트카운행중이며유류비전액면제입니다.핸드폰비는10만원정도들어가며맞벌이여서월급은제가관리합니다</t>
  </si>
  <si>
    <t>신메뉴개발완료에따른영업비용확보</t>
  </si>
  <si>
    <t>이번에신메뉴를개발함으로서영업비용을확보하고자투자자분들의도움을청합니다.검토해보시고좋은투자부탁드립니다.</t>
  </si>
  <si>
    <t>팝펀딩월상환금액24만원리드코프월상환금액24만원바꿔드림론월상환금액22만원머니옥션월상환금액19만원러쉬앤캐쉬월상환금액10만원총월상환금액99만원입니다.300을대출받을경우머니옥션에있던기존에100만원은전부상환을할것입니다.현재가게월매출930만원이며순마진이300~40정도가제수입니다.지금까지도머니옥션과거래하고다른금융업체들과거래하면서단한번의연체가없었습니다.앞으로도그럴것이며젊은요리사가사업을진행해서모든금액을하루빨리상환하길노력하겠습니다.추운겨울감기조심하세요^^</t>
  </si>
  <si>
    <t>내일이사하는데오늘꼭돈을마련해야합니다.</t>
  </si>
  <si>
    <t>안녕하세요내일이사를해야하는데이삿짐센터계약금을&amp;#51499;는데잔금치를돈이부족해서이렇게신청하게되었습니다.지인들에게구해볼려했지만여의치가않아서글을쓰게되었습니다.정말한시가급합니다내일이사를하게되는데잔금치를돈을아직마련을못했습니다.여기저기서구하고있는데딱히답변이없어서답답한마음에글을쓰게되었습니다.한번만도와주세요..정말도움청할때가없습니다...01093569267연락주세요상환설명드리겠습니다.</t>
  </si>
  <si>
    <t>산삼이랑홍삼제품영업일을하고있습니다.월140만원기본급으로받고있습니다.상환은이자포함해서109000금요일날한번에상환할수있습니다급여일이매달15일이라서지금당장돈을융통을할수가없어서신청하게&amp;#46124;습니다.제발꼭좀부탁드리겠습니다정말급해서그러니다한번만도와주세요..01093569267연락주세요상환설명드리겠습니다.</t>
  </si>
  <si>
    <t>어머니가무릎연골수술을하게되었습니다.노인두분이시골에서농사지며생활하시는터라고생만하셨는데무릎연골이다닳아서양쪽을해야하는상황이되었습니다.아버지도병원을자주다니시는데동생이병원비며생활비를부담하고있습니다.동생에게조금이라도도움이되어주고싶습니다.</t>
  </si>
  <si>
    <t>전에도머니옥션에서대출받아성실히상환하고있습니다.대출금으로먼저받은금액상환하고부모님병원비에보태드리려고합니다.하루도연체없이상환토록하겠으니한번더도와주세요.</t>
  </si>
  <si>
    <t>대학생이고학자금대출을많이받게되었습니다.이번에휴학을하고과외를하여학비를벌고있습니다.지금까지한번도이자연체기록핸드폰연체기록일체없구요.이번에그룹과외로돌려볼까하여비품사는데돈이필요할것같네요중앙대학교(서울)정치외교학과3학년마치고휴학중입니다.영어과외하구있고요.성실히갚겠습니다.도와주세요.</t>
  </si>
  <si>
    <t>연체없이성실히갚아나가겠습니다.도와주세요.</t>
  </si>
  <si>
    <t>친정아버지수술비로갑자기큰돈이들어가게되어대출을신청하게되었습니다.</t>
  </si>
  <si>
    <t>-기존대출하나은행8,673,000+카드론3,500,000+산와머니3,000,000-월상환내역하나은행197,531+카드론약210,000+산와머니150,000=약560,000고정적으로관리비200,000+휴대폰200,000+보험료100,000+원비150,000+그외세금100,000=750,000월급여는통장으로130만원받고있고신랑급여200정도해서월330정도고정수입있습니다.정말연체없이상환하겠습니다.많은관심가져주세요.</t>
  </si>
  <si>
    <t>많은관심과도움부탁드리ㅣ겠습니다</t>
  </si>
  <si>
    <t>이번달생활비가빠듯하여신청하게되었습니다15일급여를받았으나아버지가가지고계시는제통장으로아버지생활비및아버지께서필요하신데가있어보내드리느라빠듯합니다가족이아버지저남동생이렇게있는데아버지혼자시골에계시고타지방으로일을나와있는상황인데돈이필요하다고하시니아들로서보내드렸는데이번엔제가빠듯하네요투자자분들성실히상환하겠습니다도움부탁드립니다</t>
  </si>
  <si>
    <t>1.기대출한성저축은행100만원월상환금액18만원정도2.직장정보(주)플라텔-생산직광주인탑스플라텔소속으로구미인탑스레이저부서에서삼성핸드폰생산에CTQ공정최근에는갤3노트2레이저작업업무직원수전국3100여명(안양구미광주중국천진사업장모두포함)의외감법인회사4대보험적용여부:사대보험7월1일부터가입3월18일입사했으나7월1일정직원전환으로사대보험7월1일가입월급여160~240정도통장수령기대출:한성상호저축은행(100만원)교통비없음(통근버스)대출상환금18만원월세24생활비50~70급여또한꾸준히160~250정도받고있으며12월에는연말상여금2월초에명절상여금150~200%나올계획이구요급여날은15일인데20일로상환일을잡아빠른상환을할것입니다아래사진은제가근무하는구미사업장사진입니다http://www.gjintops.com/이곳은저희회사홈페이지구요</t>
  </si>
  <si>
    <t>도와주신은혜성실히갚아나가면서보답하겠습니다</t>
  </si>
  <si>
    <t>이번에갑자기보증금을올려줘야해서요..이런저런집안행사가있다보니..가지고있던목돈을부모님께드렸습니다..예정에없었던보증금인상이라는큰난관이다가와서요여러회원님들의도움을부탁드립니다성실히갚아나가겠습니다</t>
  </si>
  <si>
    <t>회원님들안녕하세요..저는분당에위치한코스닥상장it관련기업에다니고있는직장인입니다잘부탁드리겠습니다제가가지고있는대출현황을말씀드리겠습니다국민은행:마이너스통장600만원있습니다이자만한달5만원가까이내고있습니다씨티캐피탈:680만원원리금균등상환방식이며한달에40만원씩연채없이잘갚아나가고있습니다머니옥션:500만원한달에26만원가량한번의연체없이잘갚아나가고있습니다현재9회째납입했습니다현재지출상환은월급여는235만원이고요이런저런수당이30만원가량더나옵니다월지출은관리비14만원가량되고요핸드폰비용한당7만원가량입니다식대및기타비용이70~80만원가량들어갑니다대출금은한달73만원가량되고있습니다회원분들께서믿어주신만큼성실히갚아나가면서그믿음에실망하시지않도록노력하겠습니다배신하지않고여러회원님들의믿음에꼭보답하겠습니다회원님들잘부탁드립니다</t>
  </si>
  <si>
    <t>집이사문제로비용과생활자금신청합니다</t>
  </si>
  <si>
    <t>-현대케피탈:1.003.241원(이율24.5%)-현대카드:2.100.000(25%)2.주수입원:직장재직중-월급여수령(월평균:290만원)직장명:(주)오천산업3.월고정지출내역:-월세:300,000원-현대케피탈대출금:212.484원-현대카드대출금:200,000원-기타:500.000원4.상환계획:월세보증금을올리고월세를줄일계획입니다.기타생활비중난방비가지출이컷는데줄일수있습니다.계획은1년안에상환예정입니다.5월에연봉협상이있어급여기인상될예정입니다.지원만해주시면변제함에있</t>
  </si>
  <si>
    <t>5개월정도의직장생활공백으로인한생활자금이필요해서요2011년2월까지직장생활을하다기이후잠시공백기를거쳐ㅜ월1일부터다시직장생활을시작하였습니다.공백기동안이혼도하고건강상의이유로수술도받고..그동안모은돈을거의사용하게되였고간신히버티다마침8월1일부로취업이되어근무하고있습니다.그래서아직첫월급은확인이안되지만4대보험다되는정규직입니다.급여일은매월말일이구요...이제새롭게시작할수있도록도와주세요...</t>
  </si>
  <si>
    <t>기대출로는우리은행180만원,저축은행에1500만원,캐피탈쪽에500정도있습니다.매달약120만원정도씩상환하고있구요..8월말일부터정상적으로급여를수령하게됩니다.연봉계약이3900만원이니까얼325만원세금제하고나면290만원정도수령하지않을까하네요..매달부채상환금으로120만원정도사용하고있구요각종세금과아파트관리비해서약30만원정도...제한달용돈(시대,교통비포함)40정도하면한달에야200정도사용하구요...80~90정도여유게생기네요</t>
  </si>
  <si>
    <t>안녕하십니까~잘부탁드립니다</t>
  </si>
  <si>
    <t>개인정보1.무직/월200이상의소득2.신용등급6등급3.총대출(부채):사금융300만원안녕하십니까저는현재대학원졸업후무직인상태이며집에서용돈상의명목으로한달에200이상의돈을몇년째받고있으며(통장수령)앞으로2~3년이상꾸준히받을예정이며그외에과외등으로부수입을간간히현금수령하고있습니다.한달전친한지인의급한도움요청에별생각없이사금융에서대출을하게되었고(사금융만이당일현금수령이가능한지알았습니다)현재저는카드대금을결제해야되는데지인의문제는아직해결되지않아저의카드대금결제가문제가생기는처지에맞닿게되었고또한사금융의고금리에서벗어나고신용등급을향상하고자이렇게대출신청을하게되었습니다.</t>
  </si>
  <si>
    <t>&lt;수익&gt;1.용돈-200만원이상(통장수령)2.부수입(과외)-20~30만원(현금수령)&lt;지출비용-사금융&gt;매월이자만5만5천원정도&lt;생활비용&gt;오피스텔월세와관리비등:55만원카드및생활비:70만원&lt;총수익-총지출&gt;최저고정수익에서생활비를빼더라도50이상씩은남는편입니다.투자자선생님들께서500을투자해주신다면다음과같이사용할예정입니다1.350만원:사금융완납2.90만원:카드대금납부3.나머지금액:기타용도로사용사금융에완납을하게되면신용등급이많이나아지리라생각됩니다.또한저금리로전환을해금융부담도많이줄어즐게될것이구요.투자자님들께안정적인수익이발생할수있도록원리금균등상환약속을지킬것이며,상환일전에가상계좌로입금하도록하겠습니다.최근몇달사이에귀찮음과게으름으로생긴일누구를탓할수도없지만그렇다고지금역시도손놓고마냥있을순없어이렇게도움을요청합니다.나이가어리지는않지만어리고어리석은생각으로벌어진일,어떻게든해결해나가고싶습니다.도와주시길간곡히부탁드립니다.</t>
  </si>
  <si>
    <t>학원비와생활비가필요합니다.</t>
  </si>
  <si>
    <t>저는다니던피부샵이문을닫는바람에2개월정도쉬고있는상태입니다.쉬면서다른피부샵을알아보고있는상태이며앞으로도계속해서피부관리쪽에서일하고싶어서공부도더하고싶고자격증취득도하고싶어학원을다니면서피씨방아르바이트를하고있습니다.그런데학원비와생활비가부족한상태입니다.일을다니면서월급은부모님께다맡기고매월40만원정도의용돈을받아서썼습니다.제가하고싶어하는공부인데제스스로하고싶어이렇게대출신청을하게됐습니다.그동안연체기록전혀없었구요신용상태좋은편입니다.신용카드도일부러만들지않았습니다.제가사용하고있는카드는체크카드2장입니다.저에게투자를해주신다면정말열심히배워자격증도따고다시피부샵에도취업해꼭성실하게상환하겠습니다.</t>
  </si>
  <si>
    <t>아르바이트비48만원(주단위로현금수령)매월용돈40만원지출내역휴대폰비약6만원교통비및용돈대략25만원신용카드는없기때문에카드비용없습니다.기타보험료및적금은부모님께월급을맡기기때문에부모님께맡긴월급에서처리됩니다.</t>
  </si>
  <si>
    <t>담보대출을저금리로갈아타고싶습니다</t>
  </si>
  <si>
    <t>현재아파트담보대출이농협캐피탈로85%로대출받아상환중입니다주택금융공사로갈아타려고신청하게되었습니다8.2프로에서3.5프로로갈아타는게목표입니다신용대출은표시가나서몇년전에한번빌려봤던머니옥션에신청하게되었습니다.</t>
  </si>
  <si>
    <t>아파트담보대출외다른대출은전혀없습니다.이자가한달에120만원이들어가는데절반으로줄이고싶습니다2012년원천상4130만원입니다(비과세150만원포함)충분한여유로도움주신분들께상환하겠습니다.</t>
  </si>
  <si>
    <t>현재기대출받은건은열심히상환중입니다.급하게자금이필요하게되어추가대출을신청하게되었습니다.</t>
  </si>
  <si>
    <t>현재기대출은캐피탈2곳과머니옥션에대출금상환중입니다.연체는한번도없었고,성실히상환하도록하겠습니다.수입과지출차액이30만원정도있어서상환하는데는별지장이없습니다.</t>
  </si>
  <si>
    <t>치과치료때문에목돈이필요해서신청합니다</t>
  </si>
  <si>
    <t>치통이심해도치과가는게무서워참았습니다.도저히참을수없는지경이되어방문했더니치료비용이너무많이나오더라구요.주부이다보니목돈구하기가쉽지않네요.그래서머니옥션을통해도움을구해봅니다.남편이고정적으로월급을받고있고별도의투잡을하고있어서상환에는별어려움이없습니다.도움주신분들마음불편하시지않게제날짜에꼭상환하겠습니다.감사합니다.</t>
  </si>
  <si>
    <t>1.제명의로대출은현금서비스60만원이외에는전혀없습니다2.신랑이매월300만원의생활비를벌어다줍니다.이가운데생활비로지출되고남는금액이50만원정도됩니다.대출상환금22만원은충분히상환할수있습니다.</t>
  </si>
  <si>
    <t>치아를모두상실하여치료가절실히필요한상황입니다</t>
  </si>
  <si>
    <t>어릴때부터치아가좋질않아고생많이하며자랐습니다잇몸이너무약해지금은아랫니를전원발치하였고윗니도7개빼곤전원발치한상태입니다잇몸이약해서틀니가불가능하다고합니다잇몸이식수술을받아서임플란트를해야하는상황인데그비용이너무많아임플란트로치아를몇개이식하고브릿지시술을받으려하는데이비용도2000만원이넘어갑니다치아가하나도없다보니외관상보기도흉하고음식도잘먹지못해위장장애를달고살고있습니다제나이올해47살아직미혼이라장가도가야하는데맞선자리가들어와도엄두도못내고있습니다80세연세가드신아버지께서는자식장가가는것봐야눈을편히감으시겠다고하시는데제가너무맘이아픈상태입니다제가젊은시절술도엄청먹고스스로를정신적육체적으로관리하지못한점을뼈속깊이후회하며지금이라도도움을받아서치아치료도하고부모님께효도하고픈마음에이렇게간절히도움을요청드립니다</t>
  </si>
  <si>
    <t>저는현재광고업체에서일하며한달에월수입이평균330만원이있습니다저의채무및지출내역입니다저는신용등급이좋질못해제도권금융에서대출이불가능해서사금융애니원캐피탈대부에서400만원1건의대출이있습니다투자자님들께서불쌍히여기시어도와주신다면완납후그증명서를제출하겠습니다부모님생활비80만원지출집월세대금40만원지출각종보험40만원지출생활비40만원지출연금보험20만원지출애니원대출15만원지출집공과금10만원지출지금현재한달에평균240만원가량의지출이발생하고있습니다월급에서지출을제외하더라도평균90만원이라는액수가남습니다저는채무가많이없어투자자님들께서도와주시면상환하는데는전혀문제가없습니다저도소액이나마머니옥션에투자자로출&amp;#48163;했습니다소액이지만투자비를여기서날린적도있습니다그렇기에누구보다도투자자님들마음을잘알고있습니다부디자비를베풀어주시면성실하게상환할것을약속드리겠습니다</t>
  </si>
  <si>
    <t>부모님의료비준비자금과생활비사용목적으로사용</t>
  </si>
  <si>
    <t>기대출1100만원월상환액47만원+500대출받게되면24개월28만원씩성실상환약속드립니다</t>
  </si>
  <si>
    <t>캠코진행시지인에게도움받았었는데이번에그지인분이부득이하게일이생겨제가받았던도움을도려드리고자합니다.#편의점은소득신고를많이하고있지않아투자자님들의도움을받고자합니다.어떠한일이있어도투자자님의도움을먼저생각하며연체없는성실상환약속드립니다.</t>
  </si>
  <si>
    <t>1.편의점수입2.직장인월급통장-한달평균매출1700만원-매달120만원-마진율25%-1700*0.25=425만원#총수입금액425+120=545만원3.월지출금액-편의점전기요금한달평균50만원-편의점알바100만원-편의점임대비는어머니건물에서하는거라없습니다.-식구에게생활비200만원-하나은행67만원(이자+원금)-국민은행1만5천원(이자)-신한은행2만원가량(이자)-기업은행10만원(펀드이제5개월됐음)-신한생명14만원(보험)#총지출금액444만원545-444=101만원가량남습니다.대출성사시에도65만원가량남아생활에는어려움이없을것같습니다.</t>
  </si>
  <si>
    <t>급하게필요한돈</t>
  </si>
  <si>
    <t>기초생활수급자재심사에탈락하게되어장애인이신아버지의약값을갑자기부담하게생겨버렸고,운동을하는동생이대학을가는데회비가밀려있는상태라..급하게필요한돈입니다...작년에아버지병원비와동생허리수술때문에빌린사금융이있는데..그것때문에저축은행이나저금리대출이안되서이렇게글올립니다...왠만하면대출안받으려고했으나제가수술을하게되어서일을한달휴직계를내버렸더니이렇게되버려서..퇴원후주말알바도미리다잡아놓은상티라연체는없을것입니다.</t>
  </si>
  <si>
    <t>연체없이상환할것을약속드립니다.매월10일이급여일이라늦지않을것입니다.</t>
  </si>
  <si>
    <t>한번도와주시면감사하겠습니다.</t>
  </si>
  <si>
    <t>어떡게글써야하는지모르겠습니다.2007년도남편회사가부도났습니다.그래서2009년도까지는월급이나오지안와서제가아르바이트하고하여서생활비을보탬습니다.그리구남편회사는법정관리에들어가서봉급도제대로나오지않고50%로씩나왔습니다.저는시어머님모시고큰집이라제사도많습니다.남편봉급이제대로나오지않아서아는지인에게300만원을빌려는데벌써3년이되어갑니다.이자가한달에150,000만원이구요원금을갚지못하고계속이자만주고있습니다.계속이렇게다람쥐체바퀴처럼원금은그대로구목돈은없구하여서제가이렇게여기에신청하겠되었습니다.내년쯤이면저희남편회사도정상화된다고합니다.삼성생명에대출이있고지금은매월상환하고있습니다.다른곳은없습니다.9월달,10월달에는추석에아버님제사,할아버지제사이런니또마이너스생활하고있습니다.이번달에는또어떡에살아야할지걱정입니다.이사채빛만갚아도마음이가볍울것같습니다.</t>
  </si>
  <si>
    <t>남편급여:200만원,제급여:100만원합하여300만원입니다.두아이급식비,학원비,용돈70만원생활비(제사비용,어머님병원비포함)60만원보험료,핸드폰3대(60만원)삼성생명대출금(20만원)기타경조사비(20만원)합계:230만원상환액:20만원제가이곳에서요청드리는300만원이대출이된다면연체하지않고약속한날에상환하겠습니다.부디도와주세요</t>
  </si>
  <si>
    <t>관심부탁합니다.</t>
  </si>
  <si>
    <t>저는두아들을둔52세가장입니다.또한뉴질랜드영주권자이기도하고요.1996년에영주권취득해서한국을오가며사업을하고있습니다.사별을한후에뉴질랜드에는대학졸업반과고3인아들이있고요.이곳에재혼을약속한여친이있습니다.지난10월19일에들어왔는데들어와보고상황을보고너무놀라감정을주체하기어려웠습니다.장애자인여친의실상을보고저에게한마디얘기도없이묵묵히그어려운상황들을혼자겪으면서기다려왔던것입니다.2007년제친구보증일이잘못되어강남소재아파트가경매를넘어가하루아침에길바닥에나섰던일등그동안무수한일들을겪으면서도저에게하마디말도없었고,한국에나왔을때도친언니집에잘있다고걱정말라오히려저를격려해주던친구입니다.그친구를위해독립적인공간과제사무실을쓸수있는원룸이라도얻고자긴급자금을이렇게투자자님들께도움을요청드립니다.상환계획을참조하시고많은관심부탁드립니다.</t>
  </si>
  <si>
    <t>상황계획..1.현재금융권대출없고,5년전에친구의부탁으로핸폰해준것이약110만원정도연체되었다는것을이번에알아보면서확인했습니다.수입은현재연금형식으로매달230만원이나오고있고.그외에알바형식으로평균100-150만원정도있습니다.또한이번에"speskingroses"라는미국회사의한국독점권라이센스를년말내에취득합니다.이일로한국에회사설립관계로왔습니다.조기상환을목적으로하고있으며투자자님들께투자의감사를조기상환(3개월예상)과더불어이율로전해드리겠습니다.</t>
  </si>
  <si>
    <t>지난겨울외출하면서보일러작동하지않아일반주택이다보니보일러와거실내부가동파되어대거수리가요합니다주택은가족소유이고겨울이다가오기전에수리코자대출을신청할려고합니다</t>
  </si>
  <si>
    <t>상환기간은월급수령자임을감안하여월상환원리금을낮추어부담없이성실히납부코자24개월로결정했습니다.연체도없을것같고조기상환도고려하고있습니다.직장근무기간은19년되고현재공직에있습니다.연봉은4600만원이고월380만원입니다채무는9100만원으로월이자는66만원나갑니다(우리은행4900만원은집을지을때공무원연금으로받아이자는5%,나머지4200만원은6%-13%(농협,경남,새마을,현대캐피,한국씨티,외환,현대스위스상호저축은행)월지출은핸드폰비7만원,이자66만원,교통비한달5만원(통근버스이용,자가용은주말에만이용),기타10만원으로생활비는부모님모시고있고아버지가군연금수급자의연금이있어월급에서지출은없습니다이율을좀높여습니다이자부담이약간늘지만월마다나가는돈이적어부담이없고연체도없을것같습니다.연말,정근,설보너스를잘활용하면조기상환도고려하고있습니다.</t>
  </si>
  <si>
    <t>부득히한사정이생겨서...도와주세요...</t>
  </si>
  <si>
    <t>친정아버지가갑자기대장수술을하게되었어요...시집가서단한번도제대로도와주지못한것이너무나죄송하고이렇게라도도와드리는것이자식된도리인것만같아요..남편에게는친정일인지라말하기가껄끄러워서그냥조금씩상환하는방법이낳을것같아요..도와주세요..성실하게상환하겠습니다...</t>
  </si>
  <si>
    <t>기존에대출은미즈사랑에서240만원밖에없어요...이자랑원금이랑7만원가량내고있구요..신용회복11만원있구요..하지만벌써4년이나넘었어요..남편은건설회사에서350정도벌구요..저는병원에서간호조무사로일을하고있어요..병원에서90-100만원가량받구요..한달에지출은식비30만원가량핸드폰20만원아이들학원비30이렇게들어가요,,신용회복11만원나머지미즈사랑7만원..입니다..머니옥션에서도와주신다면매월25일내월급날10만원씩성실하게납부할것을약속합니다..도와주세요...</t>
  </si>
  <si>
    <t>환승을할라구요.</t>
  </si>
  <si>
    <t>제가산와머니에서500만원을대출받아서한거의10개월을20만원씩납부하고있는데요..생각을해보니까.이자율이너무부담스러워서머니옥션에서대출을받아서산와머니꺼다갚을려고요.</t>
  </si>
  <si>
    <t>일단산와머니꺼20만원씩납부하고있고요.500대출받아서10개월납부했으니까.한350정도남은거같습니다.그리고제급여는200만원정도고.사대보험이안되고있다가2달전에정직원으로되었습니다.핸드폰비,식대뭐이런거별로지출이없고요,제급여일이19일입니다.통장으로들어오니까바로바로상환할수있습니다.머니옥션은그신용조회가남지않는다고해서.산와머니꺼빨리갚을수있게도와주세요.</t>
  </si>
  <si>
    <t>일시적으로생활자금이필요함</t>
  </si>
  <si>
    <t>기존대출:14000천원상환내역:5년동안이자(455천원)불입후원금상환직장직위:이사(산업기자재및조선기자재)년봉:42,000천원(4대보험,정규직,봉급생활자)-고정비핸드폰비:150천원식비:500천원교통비:300천원경조사비:200천원이자:550천원-상환계획매월원금균등상환</t>
  </si>
  <si>
    <t>고등학교를갓졸업하고사회생활을시작할무렵어머니의병원비로아무것도모르고고금리대출을받았습니다.금리가너무높아상환하고싶습니다.</t>
  </si>
  <si>
    <t>사금융권두군데에39%고금리를매월20만원가까이상환하고있습니다.자유상환인지라아직원금은400만원정도남았구요.지금현재세후165만원을수령하고있고매달고정적으로들어가는생활비등은30만원정도됩니다.믿고빌려주시는만큼성실하게상환하겠습니다</t>
  </si>
  <si>
    <t>급한불을끄고자합니다...상환은자신있습니다.</t>
  </si>
  <si>
    <t>대출을하고자하는계기는..현재사업에어려움이있는저희아버지께서제통장에있는돈을모두가져가셔서급한불을끄고자대출을받으려합니다..이제사회생활3년차이고,아버님어머님고정수입이없어재테크개념없이살았습니다...그런데지난달카드상환비용이랑,아버지께서급하시다고하셔같은학교선생님께빌린돈을상환하려고두었던100만원및제가알음알음모아두었던200,월급200총500정도를가져가셨습니다.제가정말급할때만쓰라고현금카드를드렸는데..정말급하긴하셨나봐요..지난달에벌어진일이라지난달카드비용막는다고주위지인분께알음알음빌려겨우카드값을막았지만,지난달상환했어야하는100만원과이번에나올카드비용(제가어깨치료비용을카드할부로했습니다.치료비용이조금많았습니다.),지난달지인들께빌린돈해서400만원정도를빌릴까합니다.</t>
  </si>
  <si>
    <t>1.기대출건은학자금대출과카드론2건과알프스론900만원입니다.1-1.학자금대출은제가국립대및생활보호대상자시절에빌려저리및무이자로장기대출로빌려한달에5만원가량상환하고있습니다.1-2.카드론2건과알프스론900만원은모두건축업을하고계신아버님께제가급하게드린돈입니다...대출이유는..우선카드론은생활자금및급한사업자금(노가다오야하십니다.)과교통사고처리금(...)때문에빌렸으며알프스론은2군대회사에서하도급일을하시다가1군데회사의실수로(아버님께서는미리고용보험에가입하지말라고하셨음에도)이중보험가입되어고용기준법인가고용보험건인가위반으로받은돈의2배를고용보험측에돌려주어야하는바람에받았습니다..카드론은현대카드한달에18만원가량으로내년3월에완납됩니다.(9개월째)KB카드는한달에30만원정도내년3월에완납됩니다.(9개월째)알프스론은47만원정도상환하고있으며,300만원은내후년7월,600만원에완납됩니다.(3개월째납입했습니다.좀줄었겠죠..이건좀걱정이네요..)그래도아낄거잘아끼고..집도같은선생님집에얹혀살면서생활비만조금씩드리며살고있었는데이런일이생기니정말하늘이무너지는것같더군요.왜나한테이런일이생기는지..ㅎ2-1수입원저는경기도의한특수학교교사입니다.월급은한달에190만원에서200만원가량받고있으며,당직도대타를서한달에10-15만원정도부수입이있습니다.또한대안학교강사를하며27만원가량을받아한달에227-240정도받고있습니다.2-2고정지출내용핸드폰비용7만원대출상환비용95만원아파트관리비10만원(관리비절반및얹혀사는비용)유류비5만원(근거리출퇴근만)담뱃값4만원(하루반갑)----------------------총121만원(약120만원)2-3상환계획고정지출비용을제회하면약110만원정도를저에게남게됩니다.올초부터워낙아버님하시는일이안좋은터라취미생활이었던카메라까지모조리다팔아서현재취미생활은그저미드나영드감상으로취미생활비용이나가지않습니다.여자친구도외국에있는지라데이트비용도들지않구요..가끔들어오는논문번역일이나하면서컴퓨터앞에앉아있는게제주된생활패턴입니다..술은올초부터..남이사주지않으면마시지않구요..110만원중221,597원을상환하고남는90만원가량중에서생활비로40만원쓰고,50만원은꾸준히저축할생각입니다.충분히갚을수있구요.정말이고비만넘어가면될것같습니다.어려운고비잘넘어갈수있도록도와주십시오..</t>
  </si>
  <si>
    <t>도와주세요!!성실합니다!</t>
  </si>
  <si>
    <t>정말친한친구어머니수술비친구는현재군인이고수술비를낼수없는형편이여서어쩔수없이재가빌려주고나니재생활비가없네요..생활비와휴가비를구하기위해서..</t>
  </si>
  <si>
    <t>월급141만원이며포천축협파견직으로일하고잇습니다계속일을할예정이며생활비핸드폰요금모두포함해서한달약70만원정도사용하고잇구요나머지로갚을수잇습니다도와주세요!!!!!!!!!</t>
  </si>
  <si>
    <t>안녕하세요2011년9월5일날회사일하다가갈비뼈8개가부러지는사고를당하고입원치료하고지금은통원치료중입니다.산제처리중이고요직장에는다시복귀는했습니다허나산제처리중이고요지금은하루에한번식물리치료받으러나니고있습니다산제처리는1월에종결될예정입니다급여또한산제에서휴업급여라고70%(130만원)매달입금되고있는상황입니다이런상황에서대출금내고아범님병원비좀드리고나면조금은남는돈은있습니다하지만제가아는형님돈을좀빌려썼습니다근데그형님께서돈갑으라고하여자기도힘들고갑작이쓸곳이있다그러면서하루에몇번식전화오고그러는상황이여서불안불안한마음으로이곳에신청하게되었습니다.물론남의돈빌리면서100%로된다이런생각하고신청하는것은아닙니다어떤분의소개로알게되서감히도움을요청하고자신청하게되었습니다</t>
  </si>
  <si>
    <t>사실그대로말씀드리겠습니다.제가3군대대출쓰고있습니다산와러시롯데케피탈이렇게쓰고있습니다3곳합쳐550만원입니다매달원금이자합쳐매달39만을내고있습니다러시이자포함14만원산와이자포함14만원롯데이자포함11만원입니다.3군대연체는없습니다다음달이면산제종결후회사에서20만원인상된급여200만원을정상적으로받기에만약에머니옥션에서대출이된다면성실하게일열심히하며변제할수있습니다지금하는일은재활용업체입니다(고철비철알미늄스덴파지등등을수거다시높은갑에파는일입니다일은힘들지만제적성보다는제가이일너무좋아해서시작했습니다물론이일에목숨걸었지요평생직업으로말입니다저는또술도안마시고요소유하고있는자동차도없습니다핸드폰비10안쪽으로매달나오고요식대는집에서도시락챙겨다니는지라식대갑따로안나갑니다이러기에3군대대출금연체없이변제하고있는상황입니다.저에게기회를주신다면열심히값아나갈것이고다시한번돈에소중함을알고열심히살겠습니다</t>
  </si>
  <si>
    <t>러시**사금융그늘에서벗어나고싶습니다</t>
  </si>
  <si>
    <t>예전에생각없이러시**에서사금융무서운줄모르고[400만원]대출을받았습니다이자가너무힘들어서이번에'머니옥션'이란곳을알게되어서도움을받아보고자이렇게신청해봅니다...대출받은지는1년정도되었고연체는없었습니다</t>
  </si>
  <si>
    <t>이번달부터'우리은행'에서청원경찰일을시작하게되었구요파견직이긴하지만업무특성상일이쉽고오후와주말에시간이많이남아편의점아르바이트까지투잡으로해볼생각입니다월급은매달15일이구요월급은135만원정도입니다한달에식대비와교통비/통신비빼면그외에지출은없구요나중에괜찮아지면학원도다녀볼생각입니다만약도와주시게되면성실히상환하여다시는사금융에손도대지않겠습니다하루빨리러시**같은사금융의그늘에서벗어나안정적인생활을하고싶습니다조금이나마관심가져주셔서정말고맙습니다좋은하루되세요</t>
  </si>
  <si>
    <t>환승목적생활자금</t>
  </si>
  <si>
    <t>사금융(대부)문자통보(전화)등...일에지장을줌.보증상품을완불하고싶어요...아버지의사망으로묘자리산소에떼작업을해야함니다..생활자금이필요함니다....</t>
  </si>
  <si>
    <t>티포스130만(7만8천원)유노스150만(8만5천원)태강대부250만(18만2천원)아이앤유180만(9만2천원)...45만정도...이것을한곳으로하고...매월급여를타면연체없이잘갚겠읍니다...저는서울금천구독산동에자리하고있는주)크라프트에근무하고..매월통장으로350만원급여를수령받고있음니다..본회사는삼성전자협력업체로서..it..새활가전..무선..프린터..복사기..등등.모델링에서부터가공..샘플조립..시작품금형전단계까지지원을하고있읍니다..인원은백여명...저는2층수작업을담당하고있는책임자(부장)로서최선을다하고있읍니다.....투자자분들의도움실망시키지않겠음니다...</t>
  </si>
  <si>
    <t>생활긴급자금과직장생활후자격증학원등록비명목으로활용계획중비축해둔자금이여의치않아대출을신청합니다추후대환대출을생각중이나아직은조건이부합되지않는듯하고자금회전이급하게막혀긴급요청드립니다</t>
  </si>
  <si>
    <t>솔로몬저축은행:1000/정상상환중/월38만원(원리금균등)현대저축:300/정상상환중/월9만원(이자선납입방식)산와:500/정상상환중/월20만원(원리금균등)직장수입:130만원(4대포함,계좌수령)재직7개월째,월세25만원통신비:9만원한달식비:15~16만원기타지출:대출상환최우선직장외주말직업수입:월50만원고정(계좌수령)총수입:180만올크레딧:7등급608점*기대출용도:생활자금및업무상차량구매안먹고안쓰며상환일과불입금을최우선으로생각하고있습니다통합대환대출하여부채를모두소진하는그날까지생각엔변함이없습니다...진심으로부탁드립니다현재이직준비중이며긴급자금요청드립니다</t>
  </si>
  <si>
    <t>성실상환중이며성업중에있습니다</t>
  </si>
  <si>
    <t>사업체를운영한지3년이지나고있습니다동네미용실이지만좋은제품과신기술로손님께만족시켜드리며고가로수익을창출하고있습니다저번에신청할때보다매출이더많이올라있습니다^^그렇게모아사금융을없애고조금숨통이트여감사하며지내고있습니다.아버지가암초기진단을받으셔서급하게치료비용이필요하여머니옥션을또두드리게되었습니다.</t>
  </si>
  <si>
    <t>월평균최소500최대800까지도유지되고있습니다^^대출로한달갚는돈신한은행17만하나은행9만(2014년9월까지)거치후원금상환예정학자금대출2014년원금상환예정마이크로9만원총36만원입니다가게유지비용월세130만원통신비등기타재료잡비60만원생활하고있습니다이번대출이되면상환금액42만원갚는데부담이없습니다^^</t>
  </si>
  <si>
    <t>친구와포장마차를하려는데사업자금이조금모자랍니다</t>
  </si>
  <si>
    <t>원리금균등상환...도상관없고원금말고이자만내는방식도괜찮습니다(자유상환)</t>
  </si>
  <si>
    <t>친정어머님병원비목적으로돈을구하고자합니다.</t>
  </si>
  <si>
    <t>지금친정어머니께서간암으로병원에입원중이십니다.남편몰래친정에도움을드리고싶어서신청하게되었습니다.도와주세요.</t>
  </si>
  <si>
    <t>기존대출롯데캐피탈500/솔로몬저축은행500/HK저축은행350산와머니200하트캐싱300있습니다.현재연체없이잘갚아나가고있습니다.작년까지계속일을하다가애기를낳으면서그만두게되었고,3개월뒤쯤다시일을할생각입니다.지금은주부라소득이없지만배우자소득이월400~500정도되고돈관리는제가하고있어서상환에어려움은없을거라생각합니다.연체없이성실히잘갚겠습니다.도와주세요.</t>
  </si>
  <si>
    <t>갚을수밖에없습니다.도움부탁드립니다.</t>
  </si>
  <si>
    <t>택배상하차아르바이트를하면서대학생활을하는데몇일몸이안좋아서쉬었더니당장생활자금이없어서이렇게신청합니다.</t>
  </si>
  <si>
    <t>다른대출건은없고.택배상하차알바로월에일정하게100만원정도들어옵니다.</t>
  </si>
  <si>
    <t>안녕하세요투자자여러분전5살딸아이를둔엄마에요제직업은주부이면서아줌마들5~6명정도모여서부업을하고있고제가팀장입니다.월수입은80~100만원정도현금수령하구요'제신랑은직장다니고월급은국민연금띠고나면220정도고두달에한번씩상여금180정도들어옵니다작년에집주인이월세로돌린다는소식에그대당시집값도많이내렷다는소식에집을매매하게되었어요저희전세자금3200만원과집담보대출3400만원받아서집을매매하게되엇구요저희신랑도그때당시일을쉬고있었을상태라남아있는돈으로생활자금하다보니생활에쪼달리네요지금신랑은취직한지5개월째접어들엇구요제가제작년에신랑몰래보험을무리하게들었던게또한힘이들었구요보험료내기위해현금서비스도받고도한카드값을매구기위해대출을신랑몰래받았었구요지금은다해약한상태이지만그대당시여려웠던것이지금까지도힘이드네요지금은대출받은것잘갚아나가고잇구요앞으로도성실히잘갚을것입니다여러분저좀도와주세요실망시키지않을것입니다</t>
  </si>
  <si>
    <t>국민은행집담보대출3400(1700=원금+이자)1700은이자만그래서합이25만원정도내고있구요저축은행대출받은1건400받앗구요월20만원도저축은행대출1건300월이자만7만원식나가고잇어요또하나250받았구요월9만원식나갑니다여러분이도와주신다면제수입과신랑수입이있기에연체없이잘갚을수있습니다도와주세요</t>
  </si>
  <si>
    <t>급전이필요해서요얼마전교통사고가났는데급전이조금필요합니다</t>
  </si>
  <si>
    <t>현재솔로몬저축은행에중고차할부금은급여통장에서자동이체되고있습니다.그리고이번상환방식도급여통장자동이체로상환할것입니다</t>
  </si>
  <si>
    <t>제발도와주세요..부탁드립니다..</t>
  </si>
  <si>
    <t>지인추천으로머니옥션이란곳을알게되어신청합니다.대출목적은기대출상환하고자신청합니다..</t>
  </si>
  <si>
    <t>현대캐피탈,현대스위스저축은행,SC저축은행,신라저축은행,미래저축은행,러시앤캐시,미즈사랑,웰컴론이용중입니다..모두원리금상환중이며,연체없이이용중에있습니다.</t>
  </si>
  <si>
    <t>생활자금관련대출원합니다.</t>
  </si>
  <si>
    <t>부모님병원비로총1천여만원을사용했고추가남은금액150만원을융자하려고글을남겨봅니다.부모님이뉴질랜드시민권자라한국의료해택을받지못했습니다.큰건들은정리가되었고나머지금액150여만원만해결하면됩니다.</t>
  </si>
  <si>
    <t>햇살론800만원과현대케피탈중고차대출1000만원받은경력이있습니다.현재아동미술연구소실장으로건1년여간급무하였고연체된적은한번도없이성실하게납부하고있습니다.제급여는대출관련상환목적으로사용하고있으며생활비및기타금액은남편급여로사용하고있기에상환하는데는지장이없습니다.</t>
  </si>
  <si>
    <t>열심히살아보려합니다도와주세요!</t>
  </si>
  <si>
    <t>개인적인사정으로법적이자를초과한과도한이자를내고돈을쓰고있습니다이돈을갚아안정된생활을하고싶습니다.</t>
  </si>
  <si>
    <t>사금융500만원을사용중입니다세람172,000웰컴론76,000아이루리아120,000액트캐쉬120,000모두연40%정도이율입니다520,000만원정도원리금으로갚고있으며제월급여는세금공제후2,600,000만원정도입니다원금+이자납부하고폰요금담배값외엔따로소액으로저축도하고있습니다나머지남는부분으로성실히연체없이갚도록하겠습니다.!!</t>
  </si>
  <si>
    <t>대출좀부탁드려요~ㅠㅠ</t>
  </si>
  <si>
    <t>급하게급전이필요한데요충분히갚을능력되구여..소액필요합니다~</t>
  </si>
  <si>
    <t>매달말일이월급날입니다..그래서일부러1일날로잡은거구여..지금현재기대출내용이nh캐피탈,신라저축은행,현대스위스/사금융은리드코프웰컴론하이캐피탈총6건입니다..현재총기대출금액은1500만원정도되구요ㅠㅠ</t>
  </si>
  <si>
    <t>대부업대출일부를상환하고자합니다</t>
  </si>
  <si>
    <t>머니옥션을계속사용하고있는상태이며,대부업에고금리대출이있어상황하고자합니다.</t>
  </si>
  <si>
    <t>1.주수입내역-월182만원급여받음.2.월고정지출내역-기대출상환금액-36만원(하나은행25만+머니옥션11만원),휴대폰요금-8만원,기타용돈-20만원생활비70만원,보험료-15만원3.대출이후상환계획-매월30만원정도의상환가능금액이있습니다.</t>
  </si>
  <si>
    <t>생활자금으로신청합니다첫애와둘째가올해학교와유치원에입학을했는데생각보다돈이많이드네요..준비물이며유치원비며...그리고친정과시댁에용돈을드려야하는데이번달에갑자기몫돈이나가는바람에자금융통이안되서대출을신청합니다.저희가용돈안드리면생활이안되시는상황입니다.</t>
  </si>
  <si>
    <t>신랑이름으로아파트담보대출로6000만원-25만원정도(이자납부)제이름으로저축은행현대스위스200만원-5만원정도(이자납부)제이름으로사금융테크메이트300만원-144000원(원리금균등납부)제이름으로우리대환대출330만원-85000원정도(원리금균등)대환대출은거의다상황하고35만원정도남았습니다.아파트관리비난방비포함-15만원정도아이들한테들어가는비용-50만원정도통신비-15만원정도친정시댁생활비-40만원정도수입은애기아빠200~240정도부업수입30~50정도부업한돈은이번달까지들어오고요다음주부터는아르바이트를합니다알바를했을경우더많은수입이예상됩니다.열심히일해서성실히갚아나가겠습니다.제발도와주세요</t>
  </si>
  <si>
    <t>가게내부인테리어비용이필요합니다</t>
  </si>
  <si>
    <t>안녕하세요부산에서작은휴대폰매장을운영하고있는김형준이라고합니다.요즘lte휴대폰판매정책으로인해많은매출을올리려고준비했지만내부인테리어가좀신생휴대폰업체보다뒤떨어져있는거같아매출이좀생각보다작습니다.인테리어비용300만원과밖에부대시설프랑카드설치및해서100만원총400만원이필요합니다.</t>
  </si>
  <si>
    <t>기존에다른대출은웰컴론50만원(단박대출)외에는없습니다.월수입은400만원정도됩니다(세금공제)총매출은600정도됩니다.매장관리비월세해서60만원정도됩니다.여기에직원월급기본급인센티브라100~150정도됩니다.여기에개인금융상환비용은매월38,000원입니다.집임대료는30만원입니다.성실하게상환할테니부탁드리겠습니다.</t>
  </si>
  <si>
    <t>대출받은이자율이높아서이자율을낮추기위해서신청합니다</t>
  </si>
  <si>
    <t>월270만을받고있으며대출이자로80만정도나가며핸드폰통신비6만원생활비70만부모님용돈50만정도쓰고있읍니다최대한생활비를줄이고대출받으면이자와원금을갚아가생각입니다</t>
  </si>
  <si>
    <t>지금웹디자인직업학교를다닐려고합니다...대출상환은직업학교를다니더라고아르바이트로충당을하여서상환할생각합니다..</t>
  </si>
  <si>
    <t>주수입원현제평일09:00-18:00까지편의점에서아르바이트를하고있습니다..매장관리와매장정리등...주수입금액80금액은시급으로계산하여서..대략80~90정도받고있습니다...고정지출내역한달고정금액은대략핸드폰과식대임대료까지하여서30만원정도나가고있습니다..대출이후의상환계획수입이90만원정도입니다...거기다지출금은한달에30정도빠지니깐..충분히성실상환할수있습니다.</t>
  </si>
  <si>
    <t>부채상환및지인채무상환</t>
  </si>
  <si>
    <t>제명의로된핸드폰미납급납부와남은피투피머니40만원채무상환과지인채무및엄마병원비에쓰려고대출을신청합니다.</t>
  </si>
  <si>
    <t>지금초등학교에서행정실무사로7년11개월근무중입니다월급여는4대보험제외하고117만원정도받고있습니다한달지출내역서1.한투(햇살론)17만원2.HK상호저축12만원3.팝펀딩10만원4.피투피12만원총부채상환비:51만원입니다5.기타생활비및핸드폰비25만원총지출금액:76만원남은금액:41만원에서머니옥션납부하면남은금액18만원남습니다.엄마,남동생도다수입이있어서납부하는데문제는없습니다근속수당도5월달부터매월4만원씩받고3.4월은5월달에소급받고9월달에는근속수당올라서매달6만원에가족수당8만원,교통비6만원해서20만원가량수당이생깁니다.생활에안정을찾고착실히갚아나갈수있게투자자분들님께간곡한투자부탁드리겠습니다</t>
  </si>
  <si>
    <t>아이들월세방을옮겨주려고하는데목돈이필요합니다</t>
  </si>
  <si>
    <t>아들딸이렇게두아이를키우는엄마입니다아이들이먼타지에서자취생활을하면서일을하는데..3년전에얻어주었던월세방이곰팡이에너무낡아서차마사람이살수없는집이되버렸더라구요..근데기존에방세가빌리다보니보증금마저도몇십만원남지않았더라구요..장마가오기전에어떻게좀더깨끗한곳으로집을옮겨주려고하는데..이사가말이쉽지목돈이많이들어가는지라..나가는돈도있고하다보니이렇게신청을하게됐습니다</t>
  </si>
  <si>
    <t>190만원만기일시상환으로매월39000원씩납입하고있습니다월수입은약120만원정도됩니다월지출내역-대출생환4만원+보험료20만원+아이들방월세40만원+기타생활비20만원=약85만원에서많으면90만원지출이있구요나머지한30여만원정도여유가있기때문에한달15-20만원정도월상환여유는충분할꺼같습니다</t>
  </si>
  <si>
    <t>생활자금으로사용할라고합니다잘부탁드립니다</t>
  </si>
  <si>
    <t>꼬박꼬박이자안밀리고잡겠습니다</t>
  </si>
  <si>
    <t>카드없애고십습니다.</t>
  </si>
  <si>
    <t>은행권대출이힘들어서이렇게신청하게되었습니다.다름이아니라이기회에4금융금액좀없애고현금서비스좀지우고싶은데방법이딱히없네요.여기서가능하면금액좀줄이고새롭게시작하고싶습니다연체걱정은안하셔도되시니많은투자부탁드리겠습니다.대환하고싶은금액은많은데일단은이정도라도받고싶습니다.</t>
  </si>
  <si>
    <t>교통비5만원,통신비7만원,대출금은행24만원,저축은행18만원,사금융58만원정도상환하고보험비5만원지출생활유지비30만원정도소요됩니다.현대캐피탈1000만원은자동차할부인데이건제가납부하는게아니라저희가족이납부합니다(명의만저여서요)기타수입은일반주택에35만원월세받고부모님소유에아파트도월세를받긴하는데이건부모님이가지고가실경우도있어서일단제외합니다.상환하는데큰무리는없습니다.많은투자부탁드립니다.</t>
  </si>
  <si>
    <t>좋은기회를놓치고싶지않습니다.꼭성공할수있도록도와주세요..^^</t>
  </si>
  <si>
    <t>어린나이에서부터일찍이의류사업을시작을하여지금까지여자혼자지내기힘들만큼어려운일들도많고타지에나와도움요청할수도없고정말열심히살아왔습니다.의류수입을하는데중국환율이끝없이오르고있고너무도마진율이줄어들어국내쪽으로눈을돌리는데너무나감사하고하늘의뜻인지좋은거래처와의인연이닿아새로운거래처와거래를하게되었는데..아무래도도매업이다보니초기물량확보비용이많이들어가네요.물량확보만되면마진율이2배이상낼수있는데초기사입비용때문에제인생의2막을열어보지도못하고끊어지게될상황이예요..어릴때멋모르고인터넷광고를보고캐피탈대출을받게되고그이후에도정말말로만듣던너무나비양심적인중계업체를만나신용도가많이떨어져서정말너무나속이상하고겁이나서신용조회를하면서에라모르겠다는생각으로대출을알아볼려니아직어린나이라덜컥겁부터나네요.정말성공해서저를도와주실려는분들께보답도하고싶고열심히정말살고싶네요.빨리대출금완납해서사랑하는사람과결혼도하고싶고아직해야할일이너무많은28세입니다.도약할수있게힘을주세요.열심히살아볼려고합니다.</t>
  </si>
  <si>
    <t>bs캐피탈월20만원납부산와머니월20만원납부현대스위스월15만원납부웰컴론월10만원납부---여기까지는대출금상환내용이구요----그외부수적인지출목록은휴대폰비85000원(평균)교통비15만원식비20만원보험료8만원(카드자동결제)평균적으로이렇게매달쓰고있습니다.제수입은부가세신고는400만원으로수입을신고했구요..실수입은더플러스가됩니다.아무래도도매업이다보니카드수수료빠지지않고다현금으로진행하고있습니다.한번도연체한적이없으며상환하는데는전혀지장이없습니다.이번에놓치면안되는거래처와거래가잘성사가되도록도와주세요.열심히살겠습니다!!</t>
  </si>
  <si>
    <t>도움부탁드립니다.성실히상환하겠습니다.</t>
  </si>
  <si>
    <t>작년전세금상승으로목돈이필요해대출을받았습니다.부족한금액을지인에게빌렸는데12월에돌려주기로하고빌렸으나본인이급하게필요하게되어돌려받길원해급하게목돈이필요하게되어도움요청합니다</t>
  </si>
  <si>
    <t>현재저축은행3곳(ibk:600예솔저축:300신협:400)대부업체2곳(스타:300엑트케쉬:300)1년정도상환중인상태입니다한달에70만원정도씩상환중입니다기혼자로남편도법인기업에제직중으로연봉3800이며월평균300정도로생활비는남편의월급에서사용하고있으며한달생활비는교육비,관리비,통신비,전세대출,차량할부,식비를포함하여200만원정도지출하고있습니다정말성실히상환하겠습니다도움부탁드립니다</t>
  </si>
  <si>
    <t>생활자금이급하게필요하게되서이렇게신청합니다.</t>
  </si>
  <si>
    <t>여기저기알아보다가인터넷으로알게된곳입니다.그래서저도희망이있을까해서이렇게신청합니다.제가급하게생활자금으로필요해서이렇게신청합니다.(생활비,병원비,기타등)많은분들이이글을보시고도와주셨음좋겠습니다.마지막희망길입니다.부디도와주십시오..</t>
  </si>
  <si>
    <t>저는개인회생자입니다.2009년도에신청해서인가가떨어졌죠..그리고연체절대없습니다.지금은벌써3년지났구요꾸준히한달에24만원씩내고있습니다.현재리드150만원아이루리아200만원있습니다.리드는달에10만원아이루리아달에10만원씩갚아나가고있습니다.개인회생신청하고3년이자나오면서생활자금들이필요한순간들이있더라구요그것도100만원200만원씩이요그러다보니지금현재두곳쓰고있는중입니다.직장은경남양산에있는원테크란곳이구요2010년4월에입사했고현재재직2년중입니다.여기다니면서책임감도강해졌고열심히다니고있습니다.급여는달에115만원씩받구요상여금은45만원씩3번지급됩니다.회사가좀어려울때있었는데이때는상여금20만과25만원2번만받았었는데지금은괜찮답니다~월지출은개인회생24만원리드10만원아이루리아10만원휴대폰제명의로엘지쓰구있구요연체없습니다.달에10만원씩집에티비와인터넷전화기해서6만원보험7만5천원가스비5만원전기2만원이렇게한달지출입니다.한달에10만원씩12개월에갚아나갈수있습니다.개인회생을3년넘게해왔는데연체없이여태잘갚아나왔듯이믿어주십시오..그리고한번만도와주십시오..정말충실하게열심히연체없이갚아나가겠습니다.</t>
  </si>
  <si>
    <t>생활하는데자금이조금모자라서대출받고싶습니다</t>
  </si>
  <si>
    <t>저번년도가연말이라돈을좀쓸데가있어서돈이좀많이나갔습니다.돈을빌려주신다면성실하게갚아나가겠습니다.현재친누나가운영하고있는쇼핑몰에서일하고있으며그쇼핑몰규모가작은것이아니라이태원에오프라인샵도같이하고있는곳입니다.현재3호점까지있으며쇼핑몰주소에도다나와있는상황입니다.친누나와함께거주하고있으며오프라인샵에오시면항상있을것입니다.오픈때부터일하기시작했지만중간중간일이생겨그만두었다가현재2013년3월부터는여기서계속일을하고있습니다.사금융건과SBI저축은행건은3개월뒤인4월에햇살론으로대환을해서금리를더욱낮출예정입니다.</t>
  </si>
  <si>
    <t>1.주수입내역-월급160만원2.월고정지출내역-우리카드론27만원,SBI저축은행27만원,리드코프이자15만원,러쉬앤캐쉬이자6만원휴대폰비5만원3.대출이후상환계획-고정지출내역을뺀80만원에서머니옥션에서받은대출금을이자와함께갚고생활하겠습니다.</t>
  </si>
  <si>
    <t>카드결제일과소송중인변호사비가갑자기겹치게대였습니다</t>
  </si>
  <si>
    <t>인터넷쇼핑몰에서일하구있으며월소득180입니다연체없이약속지키겠습니다</t>
  </si>
  <si>
    <t>안녕하십니까?읽어주시길부탁드립니다</t>
  </si>
  <si>
    <t>안녕하세요저는경기용인에거주하고있는33세김동훈이라고합니다.27세아내와3세딸과살고있습니다.저는현재삼성생명에입사하여,2년2개월째근무하고있습니다.딸아이를키우다보니맞벌이보다는엄마가아이옆에꼭있어줬으면하여서맞벌이를하지않고저혼자생계를책임지고있습니다.최근에사정이좋지못하다보니이렇게간곡하게도움을요청드리게되었습니다.보험영업을하고,직장인들과는달리제가노력한만큼의급여를수령합니다.낮밤을가리지않고성실히영업해서최대한빠른기간내에완납하겠습니다.부탁드립니다.급여를고액으로수령하게되는달에는그만큼조기상환에더욱빠른노력을기울이겠습니다.잘부탁드립니다.</t>
  </si>
  <si>
    <t>저축은행두군데에대출이있습니다.(bs/신라)30만원정도월지출이되고있습니다.도와주시면도와주시는데로성실히일해서,최소한월불입금은..절대연체시키지않겠습니다.읽어주셔서감사드립니다.</t>
  </si>
  <si>
    <t>제가..교통사고로벌금을내야되는데...벌써벌금미납으로기소중지가떳습니다.그리고타중계업에대출을신청했지만불법중계업체에잘못걸려서과다조회로대출이어려워&amp;#51275;습니다.도와주신다면1순위로상환하겠습니다.꼭좀부탁드립니다</t>
  </si>
  <si>
    <t>햇살론:450현대캐피탈:700러쉬엔캐쉬:400전남영암에있는현대삼호중공업이위탁경영중인기업체를다니고있습니다시급제라월170~220까지받구요연소득2400정도됩니다.저는누이와같이살기때문에돈나가는일두없구요금융상환비한달50통신료5~8만원차비10만원이런것빼고는없는것같습니다.꼭좀도와주세요서류보내주시라고하시면바로팩스보내드리겠습니다</t>
  </si>
  <si>
    <t>우리아이를위해서</t>
  </si>
  <si>
    <t>15살아들의치아교정때문에요나이4살때어린이집에서놀다상에치아를부딧&amp;#52451;서그당시앞니두개가부러지고입몸이많이다&amp;#52451;는데지금치아교정을세브란스병원에서하고잇어요.아직어금니가올라와야하는데공간이없어서그장치를하고치료를받으려면비용이많이들어서요...치료를하다지금은비용을마련하지못해서중단중이라이렇게글올립니다.아이가몇일전부터턱이너무아푸다구해서...</t>
  </si>
  <si>
    <t>hk머니100만원이율은38%신라저축은행400이율은38%hk머니94000원신라저축은행181000직장(건축토목)차장고정수입280핸드폰사용료70000아파트관리비170000가스비80000식비1500002800000고정적으로받아서80만원이고정적으로지출이됩니다.대출을받게되면매달매달꼭갚아가겠습니다....약속지킬수있어요.부타드립니다</t>
  </si>
  <si>
    <t>전세대란은이곳지방에도마찬가진이라전세금4000만원을인상한다고합니다.지인들의도움으로어렵게마련되집을포기해야하고저렴한곳으로이사를하려고합니다.전세집은구했지만이사및복비,기타비용이모잘라여분에게도움을요청드립니다.이사날짜는6월23일입니다.)</t>
  </si>
  <si>
    <t>정규직3년6개월근무중입니다.부채및월이자원금납입내역은아래와같으며,올해3월부터급여가인상되어평균360만원입니다.생활비:60만원(6인)교육비:30만원(3인)주유비:25만원(하루왕복약35Km주6일,7일근무)핸드폰:12만원(3인)보험:16만원(6인)경조사:10만원(월)용돈:30만원(식대포함)저축:30만원(12년3월가입)하나은행월24만원납입(645만원대출잔금)신용회복월27만원납입(44회납입)개인회생월35만원납입(아내)캐피탈월30만원납입(600만원대출)지출금액을제외하면약30만원여유금액이있어대출원금이자납입에는문제가없읍니다.</t>
  </si>
  <si>
    <t>집안일이있어대출구합니다.부탁드립니다.</t>
  </si>
  <si>
    <t>대출을집안일로인해서하게됐습니다.병원비로나간것도있고집안생활비로나간것도있습니다.아버지와저둘만있는데아버지를돕다보니대출금액이좀많아졌습니다.그동안치료를해서아버지병은거의다나으셨구요.이제나머지집에서요양하시면서약값이랑생활비만있으면될것같네요.많이좋아지셔서더이상대출은없을것같습니다.</t>
  </si>
  <si>
    <t>저는직업군인하사입니다.30개월했구요올해말중사진급합니다.진급하면월급도오르고요4년차되면15만원월수당도나옵니다.지금월130이지만시간이지날수록오르고내년되면160정도받습니다.130-80=50만원인데요.통신비인터넷+핸드폰10만생활비20만50-30=20하면한달에30만원정도여유있습니다.아직전역하려면최소2년은넘게남았습니다.다른금융권은제가중개를잘못타서과다조회로더이상불가하여머니옥션을찾게되었습니다.잘갚겠습니다.부탁드립니다.</t>
  </si>
  <si>
    <t>11월개인사업자로등록하여개별화물했으나공장부도로11월한달520만원하고그외3개월치금액을받지못하여3월말다시지입회사에들어가사업번호를바꾸고새로시작하였으나예상치못한차량수리비외생활부족으로긴급여유자금으로신청합니다.빠르게조기상환가능합니다.</t>
  </si>
  <si>
    <t>차량할부500020%매달상환가능150만원롯데캐피탈40027%20만원상환하고있음요번달차량할부로현금267만원소비로생활비부족담달차량기름값과생활비여유분으로자금요청4월430매출5월630매출전에차량소유주로부터월700~800정도매출장부확인함한달200정도는빚상환가능담달와이프홈쇼핑취업예정다달이상환가능합니다.</t>
  </si>
  <si>
    <t>대출지원합니다~</t>
  </si>
  <si>
    <t>제가1년전부터잦은카드연체로인해신용등급이급하락해대출을진행하기어려워졌습니다기아자동차정규영업사원이구요일시작한지는1년정도되었습니다제가대출을신청한이유는차를팔고손님들에게서비스를해주는데요일단제돈이나가기때문에월급은다음달에들어오고이렇게반복돼다보니갑자기힘들어졌습니다.6개월이내로상환가능하구요한번믿어주십시오</t>
  </si>
  <si>
    <t>일단카드연체는다해결을하였습니다.하지만이번달월급이들어오고부터좀여유로워질것같아서바로바로상환할수있을것같습니다-</t>
  </si>
  <si>
    <t>저희가갑자기이번달에생활자금이필요합니다..두부부가다지가장을다니고있고월평균다합쳐400정도돼니다..이번달에400정도가필요하여이렇게투자자님들에게힘을빌립니다...부탁드리겠습니다..맨달꼭박꼭박갚아나가겠습니다...생활자금으로활용을할려고합니다...부탁드리겠습니다..</t>
  </si>
  <si>
    <t>기존대출은없구여..저는지금보험설계서로일을하고있습니다..월평균250이상을받고있는상황입니다...그리구제배우자는지금병원에서일을하고있습니다.제배우자도월150이상을받고있습니다..매달25일열심히갚아나가겠습니다...믿고투자자님들이투자해주시기바랍니다....기존대출은지금없습니다...이렇게급히돈이필요하여올렸지만다음달부터잘갚아나갈자신이잇습니다...한번믿어투자해주십시요..한번도연체없이맨달25일결재하겠습니다...믿어주세여..</t>
  </si>
  <si>
    <t>사업장업그레이드부족자금</t>
  </si>
  <si>
    <t>PC방사업자금업그레이드부족자금충당목적</t>
  </si>
  <si>
    <t>매월정해진날짜에상환약속드리면조기상환예정입니다.</t>
  </si>
  <si>
    <t>안녕하십니까사업운영자금을신청합니다.</t>
  </si>
  <si>
    <t>안녕하십니까.저는13년간군생활을마무리하고2010년에전역한예비역상사입니다.현재바이크튜닝샵(네이버:비에스모터스)을개인사업자로운영중에있으며또한바이크렌트법인회사(네이버:(주)비에스모터스포츠)를대표이사로운영중입니다.대출목적은바이크의추가확보와사업운영자금입니다.현재단한건,단하루의연체도없습니다.금융권으로추가대출을알아보던중지인의소개로신용도에영향이적은머니옥션을알게되어조심스럽게신청합니다.성실납부를반드시실행하겟습니다.</t>
  </si>
  <si>
    <t>이번에이사를하게되어..대출을알아보게되엇습니다..핸드폰연체2~3년정도되구요..네이버지식인질문하엿는데핸드폰연체가잇으면안된다고하더라구요..그래서..혹시나하는마음에여기에올려봅니다..직장은워커힐호텔에잇는후니드라는직장이구요12년2월16일부터일햇으니..대략5개월정도햇네요월급은112~115정도구요매월5일날월급날입니다월급수령은통장으로다받앗구요필요한서류다가능합니다..적은월급으로이사비용으로다써서..생활비가모자른상태이네요..잘부탁드립니다!!!</t>
  </si>
  <si>
    <t>대출받은적한번도없구요..상환계획은12개월로..할생각입니다..직장내용은워커힐호텔에잇는검수과에서일하고잇습니다한달에핸드폰요금은7만원정도나오구요식사는직장에서해결하구요월급은112~115고정입니다통장수령햇구요4대보험다들어잇습니다월급받으면차비+담뱃값+핸드폰요금+아버지용돈총50정도나갑니다.</t>
  </si>
  <si>
    <t>급히목돈이필요하여이렇게신청합니다.</t>
  </si>
  <si>
    <t>1.세금띄고월급이240만원정도됩니다.2.은행에금리6.4%대출1500만원있고상환금액은한달에8만원,휴대폰요금8만원정도,보험료로9만원이렇게나갑니다.3.은행대출상환목적으로30만원적금,10만원펀드들어놨구요.나머지금액도생활자금최소로하고적금을들예정입니다.</t>
  </si>
  <si>
    <t>[창업자금</t>
  </si>
  <si>
    <t>1.이번년도4월에대출받은리드코프300만원연이율38%로상환중에있습니다.이자는한달에9만원씩나오고있으며조기상환계획입니다.300만원의채무외에는다른대출건은없습니다.2.저는프리랜서로웹디자이너입니다.주로의뢰를받으면제작을하고현금이나통장수령받는형식입니다.거의고정적으로200만원의월수입이있으며오프라인회사를차려서안정적인직업으로발전해나가고싶습니다.원룸은전세라서따로나가는월세는없으며통신요금10만원적금50만원실손의료보험7만원외에더이상고정적인지출은없습니다.3.300만원을대출받게된다면2013년초까지조기상환목적으로30만원씩따로통장에저축해나갈것입니다.그리고오프라인사무실을차리게된다면월수입이더증가하여더빨리상환할수도있습니다.</t>
  </si>
  <si>
    <t>착실히갚아나가겠습니다.</t>
  </si>
  <si>
    <t>약2개월전현대캐피탈에200만원의대출금을중도상환하고,지난달차수리비로60만원의예상치못한지출금이생겨신청하게되었습니다.</t>
  </si>
  <si>
    <t>1.기존대출건은없음2.직장인월수입은200만~250만3.월고정비로월세35/관리비6/가스/5/통신비12/보험104.1달신용카드사용금액통신비포함평균80만수입을200만기준으로약75%사용하여월50만원가량의예비자금이생겨상환능력에는문제가없을것으로보임</t>
  </si>
  <si>
    <t>안녕하십니까!</t>
  </si>
  <si>
    <t>안녕하십니까올해32살인남성입니다예전에여기서한번대출받구이제2개월남았네여여러분들에관심으로대출을잘받았습니다어쩌다가또한번되었습니다다른게아니라제가요식업으로근무하다가이번에호텔로옴기게되었습니다.작년에사금융대출을아무생각없이급하다는이유로미련하게받게되었습니다.이제7개월째계속갚아나가고있는데이건머원금은줄어드는커녕이자만한달에9만원돈이나갔니다한달에12만원상환하는데원금응3만원만상환되고남어지는높은이자만쌩돈이나가고있는상황입니다이걸한시라도빨리해결책을봐야할꺼같아서머니옥션에서차라리한달에18만원돈내고원금깍아내면서받는게났지이러다가그회사에돈만벌어다주는거아닌가생각듭니다한번에다상황을할계획입니다여러분들이이번에도저에게조금한관심을주시면저또한여러분께실망시키지않을자신있습니다.날씨가습하고장마라음식관리잘하시고건강챙기십시오.하는일다행운이따르길기원하겠습니다....</t>
  </si>
  <si>
    <t>현제대출건은총4건이며하나는신차자동차할부현대캐피탈대출이며남어지2개는사금융입니다액트케쉬280만루스모180펀딩트리70만원남았습니다.여기서액트캐쉬라는곳을한번에다갚아버릴예정입니다.상환문제는한번도연체한적이없고성실히갚아나가고있습니다현제교통비한달에7만원정도이며휴대폰요금8만5천원기타생활비15만원정도들어가고있습니다.</t>
  </si>
  <si>
    <t>자취방보증금마련</t>
  </si>
  <si>
    <t>군대전역하고나서혼자나와서살게되었습니다.나이는22살이구요.현재일하는곳은아파트/오피스텔분양사무소에서사무보조로일하고있습니다.월수입135정도되구요현금으로받고있습니다.그래서자취방보증금이조금부족해서이렇게신청하게되었습니다.</t>
  </si>
  <si>
    <t>기존대출은300정도있습니다.월이자10만원정도내구있구요연체된적한번두없습니다.한달에135수입중생활비는50정도쓰고있구여나머지는대출이자및원금갚는대쓰고있습니다.한달에30~50정도상환할수있을거같습니다.</t>
  </si>
  <si>
    <t>현금서비스및카드론상환위한대출</t>
  </si>
  <si>
    <t>현재사용중인현금서비스및카드론상환(고금리)</t>
  </si>
  <si>
    <t>1.주수입내역-급여350만2.월고정지출내역-보험및청약:42만,생활비100만,이자:14만,대출상환:25만3.대출이후상환계획-현금서비스250만상환,잔여액은카드론상환</t>
  </si>
  <si>
    <t>치아치료를위해신청합니다.</t>
  </si>
  <si>
    <t>제치아상태가많이좋지않습니다.진단은2000만원이나왔는데모두다진행은힘들것같고지금현재보이는부분에치아파절과예전에치료했던부분이파절이되었고어금니쪽사랑니도썩어서치통이심각합니다.사실금액때문에부담이되어서미뤄오다보니지금의상황이되었고더이상치료를미룰수없어서신청하게되었습니다.</t>
  </si>
  <si>
    <t>과외일을하고있는데수입이고정적이지는않습니다만최소의금액이200만원이고최대금액이350만원입니다.지금수업이더늘어나고있어서최대450만원까지의월급이생길것같습니다.평균은최근에300만원정도됩니다.제가더신경써서수업을잘관리하면조기상환도가능합니다.통장에찍히는금액외에부수입으로하는과외도있어서매달30~70만원의부수입도있습니다.</t>
  </si>
  <si>
    <t>안녕하세요투자부탁을드리기위해오게되었습니다.현재높은이율의대출로대환대출이가능한지1,2금융권에문의를했지만돌아오는대답은대환대출도신용대출의개념이기때문에신용상의문제는없지만대출이많아대환대출이되지않는다는답변이였습니다.현재까지대출관련연체도없었으며,신용불량등의문제도없었습니다.카드사용도문제없습니다.현재제직중인회사4대보험적용되는계약직입니다.아직은입사한지한달이되지않았지만..열심히같이벌어서빚을갚아보려노력하고있습니다..그런데남편과둘이같이벌어대출빚먼저갚고계획을세웠는데..갑작스런둘째의임신으로계획에차질이생겼습니다..때문에당초계획했던대출건들상환을2~3년정도후로미루려고하였는데기존에고금리대출건들을2~3년더짊어지고가야한다고생각하니많은무게감을느끼게되었습니다.더구나둘째아이태어나면경제적으로더힘들거같아서요..높은금리로인해저축이라는작은희망을가지는게어렵네요...이로인해저의투자자님을찾고싶어문을두드리게되었습니다.많은도움부탁드립니다.</t>
  </si>
  <si>
    <t>월소득직장급여:120만원남편급여:320만원합계:440만원월지출신용대출상환/이자:200만원담보대출상환/이자:60만원관리비(아파트관리비/가스):30만원통신비(휴대폰/집전화/인터넷):20만원보육비(분유/기저귀):10만원시어머니용돈:20만원(같이모시고살고있어요...)생활비(식비/피복비/생활용품):50만원보험료:30만원..합계:420만원..여태껏대출이자밀린적없습니다..잘갚겠습니다..꼭부탁드립니다..</t>
  </si>
  <si>
    <t>어머님병원비마련!!!</t>
  </si>
  <si>
    <t>저희어머님눈수술을위해병원치료비가필요해서이곳에신청을하게되었습니다.제가여러부족한부분이많다보니이나이먹도록모아둔것없이어머님과아버님을모시고살고있습니다.7년전사업실패로개인회생을신청하였고,재작년에개인회생면책을받았습니다.여러일을하다지금은자그마한회사에서월250만원씩벌고는있지만그동안밀린세금처리하다보니돈을못모았네여,그리고면책받은지얼마안되어금융권대출도쉽지가않습니다.여러투자자분들께부탁드립니다.이번달말일에어머님입원예약하기로되어있어긴급히이곳까지찾게되었습니다.많은도움부탁드리겠습니다.</t>
  </si>
  <si>
    <t>매월15일급여일입니다.자동이체로연체없이처리하겠습니다.앞으로실수없는삶을살아가기위해노력하는한사람입니다.한순간보증잘못쓰고사업망해빛까지지게되어개인회생하게되어,현지금간신히면책받았습니다.신용아주중요하게생각합니다.부탁드리겠습니다.</t>
  </si>
  <si>
    <t>생활안정자금을위한신청입니다.부탁드립니다.</t>
  </si>
  <si>
    <t>조그만무역회사에서무역직으로근무를하다가회사자금사정이어려워져서일을그만둔지두달정도되었습니다.현재비오는날을제외하고주중에는직업소개소를통해공장에서노가다아닌노가다를하고있습니다.하루일이끝나고나서는취직준비와함께이력서를쓰고있습니다.소득증빙이되지는않지만면접일정이잡히면시간을자유로이낼수있다는장점때문에몸은힘들어도일용직아르바이트를하고있습니다.*대출의목적은취직전까지의생활자금입니다.(일주일에4~5번나가던것을3~4번정도로줄이고취업준비에매진해야할것같아서입니다.)신용등급도낮은데다소득증빙이되지않고금융권에서대출이어렵습니다.직장인이아니기에고정적인수입은아니지만매달내야하는금액이크지않기에연체없이잘상환하도록하겠습니다.</t>
  </si>
  <si>
    <t>현재대출내역은다음과같습니다.1.정부보증학자금대출(한국장학재단)-450만원-2만6천원(이자만)2.정부보증학자금대출(우리은행)-450만원-2만6천천원(이자만)3.사금융대출(트르머니)-100만원-6만원(원리금)4.적금담보대출(신한은행)-70만원-5천원미만(이자만)1,2번의경우거치기간이2014년까지이고그이후원리금균등입니다.상환계획1.우선은취직이될때까지그날그날현금수령하는일용직아르바이트로상환하겠습니다.(일의강도에따라6만3천원또는7만2천원수령합니다.)2.정부보증학자금대출도매달24일5만원씩이자만내고있습니다.3.소비자금융에서받은대출도매달5일6만원씩내고있습니다.4.5천원미만이니부담되지않습니다.활동비용핸드폰-10만원미만개인비용-30~40만원최소50만원정도의여유자금이있으니10만원의원리금을상환하는데는아무문제없습니다.</t>
  </si>
  <si>
    <t>학원(고교수학전문)운영자금신청합니다.</t>
  </si>
  <si>
    <t>고교수학전문학원을운영중입니다.시설투자및운영자금이필요하게되어신청하게되었습니다.에어컨실외기을작년가을에도둑맞어설치하려고합니다.</t>
  </si>
  <si>
    <t>월약50만원정도납부하게되는데지난겨울에친구한테카드론을대신부탁해서제가한달에약60만원정도납입하던게지난달에끝나납부여력은충분합니다.투자해주시면성실히납부하겠습니다.</t>
  </si>
  <si>
    <t>외국계직장인입니다.대출검토부탁드립니다!!!</t>
  </si>
  <si>
    <t>1.지인에게빌린돈상환(500만원)2.가족병원비용충당(400만원)위의내용으로대출을신청하게되었사오니많은도움요청드립니다.</t>
  </si>
  <si>
    <t>안녕하십니까?저는미국계회사에영업팀과장으로근무를하고있는직장인입니다.본사는미국에있고21개의지사가있으며저는한국지사(여의도)에근무를하고있습니다.25일이급여일이며단한번도늦거나밀린적이없어연체는걱정안하셔도됩니다.!!연봉3600이며월급여(기본급220+인센티브)입니다.현재기대출로는신용대출:XX캐피탈500만원매월22만원상환중이외에는없습니다.핸드폰및식비차량주유비등회사지원현재신용등급은7등급(크래딧뱅크)이며신용관리의중용성을알기게머니옥션에대출신청하게되었사오니많은참여부탁드립니다.감사합니다.</t>
  </si>
  <si>
    <t>소액대출용도</t>
  </si>
  <si>
    <t>현재제가쓰고있던대출및대금을상환을완료했고,기본생활자금이필요해서신청했습니다</t>
  </si>
  <si>
    <t>군인봉급월150만원에서월상환액을지불할생각입니다</t>
  </si>
  <si>
    <t>신용등급향상을위한기대출상환</t>
  </si>
  <si>
    <t>기존카드론대출을10.2%로받고있습니다신용등급과은행실적으로인해낮은금리를적용받게되었습니다하지만결혼을앞두고있어전세자금대출이나혹은직장인대출을일으킬것으로예상이되어관련한등급관리를위해기존대출을상환하고자합니다</t>
  </si>
  <si>
    <t>1.주수입내역-세후170만원정도발생2.월고정지출내역-50만원적금,20만원부모님용돈,핸드폰차비10만원,기타용돈40만원3.대출이후상환계획-200만원에대해현재여유자금이있을때신속하게상환할계획입니다왜적금을하면서대출상환을못했는지궁금하시다면결혼자금저축차어머니께서관리주이시고드리는금액이고정적으로크다보니여행이나경조사비를조금씩쓰다보니대출금이발생했었습니다저리로적용받는부분이라아쉽지만앞으로1.2금융권을이용하기위해서장기적으로관리를해야될꺼같더라구요월급내에서올해내에모두상환하리라생각이듭니다</t>
  </si>
  <si>
    <t>의원에서2년4개월동안근무하고있는직장인입니다.4대보험다되구요.작년금전이급해저축은행에서대출을받았는데..이자만내고원금상환이아니어서..원금상환먼저할려고머니옥션을찾았습니다..성실상환하겠습니다..^^</t>
  </si>
  <si>
    <t>씨티캐피탈33만월아주캐피탈(자동차할부1000)35만원한성상호저축은행12만원.현대스위스35만원있습니다..생활비는남편한테서받고있구요..남편은자영업을하고있습니다..아직연체는아무것도없구요.성실납부하겠습니다.</t>
  </si>
  <si>
    <t>사고합의금으로사용할것이며,성실히납부할것을약속드리겠습니다.</t>
  </si>
  <si>
    <t>교통사고합의금으로사용하려합니다.700만원합의금중에400만원정도부족하네요.현제직장에재직중이나지난달부터출근을하였고아직정규직이아닌계약수습사원이다보니소득확인이되질않아1,2금융권에서는대출이불가하다하네요.신용등급은6등급이며,기존대출은현대스위스200과솔로몬저축은행300있구요,국민카드카드론270정도있습니다.사금융은대출이된다고하였는데이자율이39%라하여망설이면서머니옥션을이용하려합니다.월급은수습기간동안은160만원이구요,3개월후수습기간경과되면정직원으로서기본급200만원에상여금연400%입니다.대출은받는것보다상환하는것이중점이기에되도록이율면에서사금융보단저렴한머니옥션을이용하려고하니많은도움을부탁드리겠습니다.</t>
  </si>
  <si>
    <t>급여일이매달20일입니다.현제급여는160만원이구요,수습기간이지나면기본급여200만원입니다.기존대출내역은현대스위스저축은행에200,솔로몬저축은행300,국민카드론270입니다.현대와솔로몬은매달각10만원정도씩납부하고있구요,국민카드론은45만원정도씩납부하고있습니다.핸드폰요금월평균8만정도씩나가구요.월세와각종공과금합쳐월23만원정도의지출이있습니다.담배도피지않고술도별로좋아하질않아별다른지출은없습니다.현제사정상식은올리지않았지만와이프랑같이살고있으며,와이프는어린이집보육교사일을하고있습니다.와이프수입은월120만정도됩니다.제신용거래와기대출을보시면아시겠지만기존이용하는거단한번도연체가없었구요.대출또한빚이기에약속한기일에어김없이납부할것이며,여유가된다면하루빨리변제를할것입니다.예상치못한사고로인해급한자금이필요하게되었습니다.도와주신다면그기대에어긋나지않게성실히납부해날것을약속드립니다.</t>
  </si>
  <si>
    <t>집에돈이필요해서부탁드립니다.</t>
  </si>
  <si>
    <t>근래에집에일이생겨제가이리저리갚아보고는있는데도저히너무힘이들어글을올려봅니다.대출이된다면가족의생활자금으로사용할계획입니다.</t>
  </si>
  <si>
    <t>수입:급여-174만원기대출:제일저축350만원예전에학원을운영하다가실패한적이있어큰빚에시달려신용등급은좋지않지만,일정한수입도있고반드시연체않고거래할자신이있습니다.관심과도움부탁드립니다.</t>
  </si>
  <si>
    <t>현제여친이랑동거중입니다.이사를해야할꺼같아집을알아보는중보증금이약간모자라서이렇게신청하게되었습니다.얼마전대출진행해볼까하다가사기에걸려여러가지힘든점이많았습니다.신용이제일중요하다고느끼며도와주신다면정말열심히상환하겠습니다.감사합니다.</t>
  </si>
  <si>
    <t>솔로몬저축은행:300만원리드코프:200만원상호저축은행:200만원매월지출상황급여:230만원지출:10만원-출퇴근20만원-솔로몬저축11만원-리드코프11만원-상호저축은행50만원-자동차할부총:102만원잔여:128만원</t>
  </si>
  <si>
    <t>생활자금이갑자기들어서...부모님(아버지는계부이십니다)병환으로...</t>
  </si>
  <si>
    <t>월급여회사에있는bp가2000만있습니다...빠르면다음달안에상환할께요...</t>
  </si>
  <si>
    <t>아내의대학원학자금마련</t>
  </si>
  <si>
    <t>현재저는교회부목사로재직하고있으며아내는초등학교교사입니다.2년전제가사고로크게다치는바람에다니던교회를그만두게되면서아내는병원비와생활자금등을감당하느라무리하게대출을하였고,최선을다해갚아나갔으나결국개인회생을신청하고말았습니다.이제는제가몸이회복되어안정적으로교회를섬기게되었고가정경제도많이회복되었습니다.저때문에포기할수밖에없었던아내의대학원공부를이제는다시시작할수있도록해주고싶습니다.여러분들이도와주시면정말감사하겠습니다.</t>
  </si>
  <si>
    <t>1.월소득-175만원(보너스달인3,6,9,12월은250만원소득)2.현부채내역-300만원(웰컴론-200,하이캐피탈-100)3.월지출1)웰컴론-20만원2)하이캐피탈-12만원3)자동차할부금-40만원4)통신비-12만원5)주유비-20만원*나머지생활자금은아내의월급에서나가고있는상황입니다.여러분이도와주신다면성실히상환할것을약속드립니다.</t>
  </si>
  <si>
    <t>어머님집구하는데돈이부족합니다</t>
  </si>
  <si>
    <t>안녕하세요항상급할때도움을청하여잘해결되었습니다어머님께서수퍼를더잘된곳으로옮기시는데보증금이조금부족하다고하여서장남으로써조금도와드릴려고신청합니다</t>
  </si>
  <si>
    <t>현재머니옥션에서이용중입니다이번에세번째신청하는것이구요지금껏연체한번도없었습니다첫번째는두번째받으면서상환하였구요두번째는연체없이7번남아있습니다현재우리은행에2천5년동안40만원정도하고우리파이낸셜2천2년으로납입중입니다물론연체는없습니다현금서비스급해서먼저사용해서이번에받으면현금서비스처리해야할거같습니다수입은저랑와이프해서630정도되서나눠내는건부담이인되는데갑자기목돈들어갈때는힘드네요ㅜㅜ아직까지연체는단한번도한적이없으며연체시킬일은절대없을것입니다급하게필요한자금이라이자가좀더나가지만신용도와상관이없어서급할때여러분들의도움을찾게되네요연체없이잘상환할수있으니도움꼭부탁드립니다그럼즐거운할루되세요^^</t>
  </si>
  <si>
    <t>직장생활하고있지만급하게돈이필요해서</t>
  </si>
  <si>
    <t>여동생이교통사고가났는데돈이부족해서제가빌려주게되었습니다.어쩔수없이저의월급을통째로빌려주었지만당장에저의생활비가부족하여이렇게글을올립니다.</t>
  </si>
  <si>
    <t>직장다닌지는3개월되었지만다달이월급하루밀리지않고받고있습니다.기존대출농협9506%이율사용중이고사금융스타크레디트200러시앤캐시300하트캐싱대부250굿타이밍대부100이렇게4군대38~39%이율쓰고있지만11월달에바꿔드림론을신청하여사금융네군대는10%대이율로갈아탈예정입니다.한달에이자로나가는돈이약50만원정도이고머니옥션까지합치면65만원정도입니다저의생활비통신비공과금해야많이나와야60만원내외입니다.</t>
  </si>
  <si>
    <t>다시시작하려합니다.</t>
  </si>
  <si>
    <t>수입;총계약400만원-본인현재회사계약만료로실업급여매월100만원수령/재취업시급여매월150만원정도로예상-배우자300만원전후(OT수당에따라약간씩차이남)지출;총계약340만원-본인지출개인회생;매월80만원법원납입새마을금고임대아파트보증금담보대출1500만원:매월11만원납입아파트임대,관리비:매월35만원납부-배우자지출캐피탈신용대출500만원;매월24만원납입중고차할부600만원:매월35만원납입사금융700만원;매월35만원납입신용카드대금:월120만원전후(생활비대부분카드결제)수입에서지출을차감하면60만원정도가남습니다.여러분들께서빌려주신대출원리금매월충분히납입가능합니다.그리고약간씩남는금액으로남편대출들도조금씩상환해나갈수있을것같습니다.</t>
  </si>
  <si>
    <t>현재어머니께서심장과폐가안좋아병원에입원중입니다.지금은많이좋아지셨지만병원비가많이들어대출을받으려합니다.</t>
  </si>
  <si>
    <t>산와50030%원캐싱30030%태광40030%직장인이며월300고정월급과잔업으로50정도받습니다.이중대출금50만원을갚고나머지는생활비에지출합니다.만약대출이된다면상여금(100%)으로하나씩빨리갚을예정입니다.</t>
  </si>
  <si>
    <t>치과치료비용입니다.큰도움기다리겠습니다</t>
  </si>
  <si>
    <t>2년전여기서600을빌려대출금과틀니비용으로잘쓰고잘갚았습니다^^3월마지막으로상환했구요또한번도움을받고자신청하게되었습니다.앞서올린글이있어서자세한제상황설명은생략하도록하겠습니다.이해해주십시오.2년전받은대출금으로대부업대출을갚다보니돈이많이남지않아어머니틀니만새로맞춰드리고치과치료는많이받지못하였네요그래서다시한번신청하게되었구요사용목적은치과(교정및임플란트그외충치치료)치료비용입니다.앞니가너무불규칙하다보니생활에도말하는데도불편함이많습니다앞니가앞으로나오고그옆측절치가안으로1센치정도들어가있는상태인데측절치가혀를막아발음도않좋고제가캐셔라말을많이해야하는데두번세번말해야하는어려움이있습니다.앞니가약간흔들림이있어앞으로더돌출이되는듯하고입을다물어도치아가보이는상태입니다어금니는충치로인해하나도없어서윗니도그공간으로내려오고있는상태입니다.치아가이렇게중요할꺼라고생각못하고치료를미뤄오다이나이가되서후회하고있는1인입니다.정말심각해서어쩔수없이머니옥션에또도움을청하고있네요따뜻한손길한번더주신다면더열심히갚겠습니다.</t>
  </si>
  <si>
    <t>전에다니던마트계속다니고있으며전에는야간이었는데매장사정상야간주간돌면서하고있습니다.총월급126만원,어머니부업(사과장사)대략60만원(주말만하세요)관리비및생활비-40만원휴대폰비-약20만원(어머니것제것)-이두개는어머니부업비로충당되구요버스비및용돈20만원햇살론-25만원(그동안대부업쪽대출이몇건있었는데그거갚느라받았습니다)태강대부-25만원(집재계약비와어머니한쪽백내장수술비로받은것입니다)나머지56만원정도됩니다.여유돈이많지않다고생각하시겠지만제가따로쓰는돈이없어서저에게큰돈이구요상환어기지않고할수있습니다믿어주십시오</t>
  </si>
  <si>
    <t>다시한번부탁드리겠습니다.!</t>
  </si>
  <si>
    <t>임플란트를해야하는대목돈이필요합니다.지금어금니하나가없는상태에서생활을할려고하니너무많이불편합니다.전에200만원대출받아정상상환하였으며연채없이상황하였습니다.투자자님들부탁드리겠습니다.!절대피해가는일없도록하겠습니다.</t>
  </si>
  <si>
    <t>현재울산에있는한주금속이라는회사에다니고있으며연봉은2700정도됩니다.월급은25일이며짝수달은뽀나스가나와상환하는대아무런문제가없습니다.</t>
  </si>
  <si>
    <t>안정적인삶을시작하려합니다.</t>
  </si>
  <si>
    <t>저는보험설계사로활동하면서아는지인들과사업을겸했습니다.사업이잘못되면서대출이늘어나게되었습니다.사업과보험설계사일모두수입이너무불안정한탓에안정적인수입을위해현재는보험회사휴직을했고,대기업비서취업대기중입니다.9월중입사예정이며급여는월300만원전후입니다.배우자실업급여월100만원까지더해서총소득은400만원정도될것이기에낙찰받은대출금상환에는문제가없습니다.입사후급여수령까지생활비200만원빌립니다.</t>
  </si>
  <si>
    <t>총수입약400만원=본인급여월300만원전후(OT수당포함)+배우자실업급여월100만원본인지출자동차할부금35만+캐피탈신용대출24만+은행학자금대출6만+사금융18만+기타생활비120만원=203만원배우자지출아파트임대관리비35만+임대아파트담보대출11만+기타생활비80만=126만원총수입400만원에서총지출329만원사용후71만원남습니다.낙찰받은대출금상환은충분하고,앞으로안정적인수입으로연체없이납부가능합니다.</t>
  </si>
  <si>
    <t>고금리와병원비에사용하고자합니다.</t>
  </si>
  <si>
    <t>고금리중산와머니를먼저갚고2개월후햇살론과바꿔드림론을통해고금리상환을하고자합니다.돈에대한생각을너무쉽게생각하고살았습니다.너무쉽게돈이없으면대출받고그러다가은행권에서안되면저축은행,2금융권이안되면대부업에서쉽게대출을받아사용했습니다.40이되어서야돈에대한무서움을알게되었고딸아이에게부끄럽지않은엄마가되기위해조금씩이라도바꾸어나갈려고합니다.코스닥상장회사에5년째근무중이고남편은저와달리1등급에직장도좋습니다.성실히빠른시일내에갚도록하겠습니다.</t>
  </si>
  <si>
    <t>1.기존대출sc캐피탈790만원씨티캐피탈450만원아주캐피탈410만원우리파이낸셜430만원유니온저축은행412만원세종저축은행500만원로니오150만원산와260만원원더풀500만원미즈사랑460만원매달대출상환비가196만원정도나가고통신비는회사에서나오고있습니다생활비는남편이매달보조해주고있습니다.산와머니가매달25만원갚아나가고있고산와머니대환하면한달에갚아나가는것은무리가없습니다.3개월정도지나고난후햇살론과바꿔드림론을진행하기위해머니옥션을진행하게되었습니다.</t>
  </si>
  <si>
    <t>투자자님도움부탁드립니다부모님병원비및추석생활자금신청합니다.</t>
  </si>
  <si>
    <t>어머님한의원병원비와아버님종합검진및당뇨로인한췌장재검진으로인해서추석이다가오고해서자금이조금부족하여이렇게자금을염치없는지알지만신청하게됐습니다투자자님들많은도움바랍니다...성실상환을최우선으로하겟습니다</t>
  </si>
  <si>
    <t>기대출회사:sc제일은행총대출금액:500만원남은잔액:428만원월상환금:20만원지출내역월세20통신비5만대출상환제일은행38만원식비5만원생활비30만원</t>
  </si>
  <si>
    <t>급하게빌립니다!</t>
  </si>
  <si>
    <t>대출을하게된계기추석때문에생활자금으로신청하게되었습니다</t>
  </si>
  <si>
    <t>다른대출-새마을금고-650정도-부산은행-870정도-현대스위스-630정도원캐싱-390정도월수입270정도</t>
  </si>
  <si>
    <t>갑작스러운아버지수술로인해급하게돈이필요하게되었습니다.여기저기에서알아보고있던중돈을구하지못해전전긍긍하던중머니옥션을알게되어보고신청하게되었습니다부탁드립니다한번만도와주세요제발부탁드립니다.</t>
  </si>
  <si>
    <t>현제리드코프200만원대출중이며상환은7만원상환중현재수입은직장수입130만원정도입금되며핸드폰요금8만원정도고정지출그외생활비로80망만원부모님께드리고있으며그외에적금이나펀트등등은가지고있지않습니다.만약머니옥션에서대출이되게된다면상황금117,037은꼬박꼬박나겠습니다부탁드립니다</t>
  </si>
  <si>
    <t>원금이자는하루도늦는날이없도록상환하겠습니다.매일현금을다루므로이점만은꼭지키겠습니다</t>
  </si>
  <si>
    <t>고금리상환과사업운영자금이필요해서부탁글올립니다</t>
  </si>
  <si>
    <t>매일현금을다루므로한달에이한번은약속을꼭지키겠습니다</t>
  </si>
  <si>
    <t>생활자금이간절히필요합니다.</t>
  </si>
  <si>
    <t>늦은나이에지방에서서울신림동고시촌에서공무원시험을준비하는수험생입니다.이번시험에합격했어야했는데낙방하고포기하기에는너무아쉽고내년에는합격할수있다는믿음으로한번더도전하기로맘먹고다시한번책을펴고자합니다.다만지금까지는집에서도움을받았지만다시한번무작정도움을받기에는너무죄송해서시험6개월전인내년부터도움을받기로했습니다.그동안은제가영어만공부하면서알바를하면서수험생활을지속하기로했고지금은구로구청에서하는문서고정리알바를시작했습니다.당장교통비에식비,더블어통신비등당장생활비가급하네요.도와주신다면최우선으로변제와합격으로보답하겠습니다</t>
  </si>
  <si>
    <t>일단구로구청에서하고있는문서고정리알바가12월까지하는단기알바입니다.주5일에일급4만원이며잔업시6만원이됩니다.대략100여만원이입금될거라생각됩니다(아직한달이안되서)고시원비(24만원)과생활비(25만원)과신용회복기금(5년납136000원)을제하면약한달에30여만원여유돈이생길거같습니다.(*참고로신용회복기금은3개월남은상태입니다.지금껏성실히변제했습니다)성실히변제할것을약속드립니다</t>
  </si>
  <si>
    <t>어머니고관절병원치료비</t>
  </si>
  <si>
    <t>혼자계신어머니께서무릎이계속아프시다고하셔서병원에모시고갔더니고관절때문에아프신거라고병원에서말씀하시더라고요,빠른시일내에수술을해야하는상황이라하셔서투자자님들께이렇게부탁을드립니다.</t>
  </si>
  <si>
    <t>현재연봉3000통장으로매달220이상씩수령합니다.회사는코스닥상장회사고요대기업계열사라튼튼합니다.현부채는은행권2200정도카드론60정도입니다.월상환금액은65~70정도되고투자자님께서도와주시면80만원정도될꺼같습니다.도와만주신다면연체없이상환할자신이있습니다.감사합니다.</t>
  </si>
  <si>
    <t>제발숨좀쉬게해주세요</t>
  </si>
  <si>
    <t>직장을구하고싶지만아직못구하고있습니다정기적으로나가는카드값과통신료때문에만약200만원을빌릴수있다면안정된직장에들어가고싶습니다어릴때회사4년다니고호주유학갔다온지4달됫습니다이제정신차리고안정적인직장들어가고싶습니다집에서는취직한줄알고있습니다부탁드립니다</t>
  </si>
  <si>
    <t>기존대출은없습니다주수입원/현제주급제로받는공장아르바이트하고있습니다수입금액/주급으로약48만원수령하고있습니다한달에대략200만원입니다원고정지출/카드값50만원,통신료15만원입니다상환계획/한달수입200만원에서고정지출70만원입니다나머지130만원으로매달갑파나갈수있습니다부탁입니다도와주세요</t>
  </si>
  <si>
    <t>최선을다해상환할께요</t>
  </si>
  <si>
    <t>결혼2년차10개월된아기를둔전업주부입니다남편회사의폐업과월급마저때인상황에서근근히버텨오다몇개월전친정아빠가암선고를받으셔서동생카드를빌려병원비를결제했어요할부로했지만금액이컸고8월에동생카드값을결제해주기위해이리저리대출을알아보다가안되길래결국남편차를담보로400만원을대출받아동생돈을해결해줬고할부가있던차라입고되어지금은차도없는상태입니다대출금의사용용도는담보로잡혀있던차를되찾기위함입니다이번달말에친정아빠명의의아파트로이사를하게됩니다친정바로옆이라저희차가없다는걸아빠가아시면분명가슴아파하실게뻔해그전에대출금을값고차를되찾아모든걸비밀로하고싶어요</t>
  </si>
  <si>
    <t>7월에남편은조선소에입사를했구요월급여는350만원입니다현재기대출3건을이용하고있구요월고정지출은차할부(43만)공과금(10만)대출이자(40만)카드값(150만)생활비(20만)=263만원상환계획(남편급여350)-(고정지출263)=87만원남은87만원으로충분히상환할수있어요진짜딸에게부끄럽지않도록열심히상환하며값아나가도록할께요</t>
  </si>
  <si>
    <t>갑자기온생활고....</t>
  </si>
  <si>
    <t>지금도기대출이있고힘든시기에갑자기치과에신경쓰게되어서지금당장치과비용을한번에낼여력이없어소셜론에글을올려봅니다.한달월급160정도받고있지만..다른기대출건상환하고나면100만원정도제가사용하는데치과비용이만만치않아서...도와주세요상환잘하겠습니다.</t>
  </si>
  <si>
    <t>지금저축은행에대출이있어서상환중입니다.연체는한번도없었구요.한달에총58만원정도만상환하고있어서따로이곳대출도잘상환할수있습니다.</t>
  </si>
  <si>
    <t>월세를내야해요..빌려준돈못받아서월세를못냈습니다..</t>
  </si>
  <si>
    <t>작년여름처음으로사회생활을하게되어작은회사에취직했으나회사사정으로월급이2개월이상밀리게되었습니다.직장생활시작한지얼마되지않아1금융권에선대출이안&amp;#46124;고급한대로월세내고하느라저축은행에서1천만원을빌렸고필요한데쓰고남은돈은적금을들었습니다.그뒤에2월달쯤갑자기제가수술을받아야하는상황이생겼는데목돈이필요했는데저축은행에서도더이상대출을받을수없다고하여사금융에서대출을받았는데매달이자내느라월세내기도빠듯하고생활이너무힘듭니다.가족은사업이부도가나서절도와줄수없는상황입니다.이번달에는친구에게돈을빌려주었는데연락이안되서월세를내는데어려움이있습니다...당장월세를내고생활할돈이필요합니다.</t>
  </si>
  <si>
    <t>저축은행에서1천만원대출-매달이자28만원안팎으로상환-이자만상환하는조건이고원금은1년지난후아무때나상환가능한조건이라2013년8월말에지금살고있는오피스텔보증금받으면상환할예정-이자연체한번도없었음사금융에서5백만원대출-매달이자상환(이자율38%정도되는걸로알고있습니다.매달23만원정도상환)-원금은자율상환-이자밀린적없고10,20만원씩이라도원금상환중월급밀려서주던직장그만두고부동산개발프로젝트회사로이직월급밀린적한번도없고연봉도올려서이직마케팅팀주임맡고있습니다.월급으로세후180~190정도받습니다.1년에4번성과급받는달에는300정도받아요.아르바이트로과외하고있습니다.일주일에12만원씩받습니다.오피스텔월세한달에70만원인데11월19일부터룸메이트가들어와서같이살기로했고룸메이트가보증금을내지않았기때문에월세를60만원내고제가10만원만부담하기로함.대출이자외에신용카드는매달40~50만원정도내고휴대폰비용은신용카드로지불자율적금5만원정도씩들고있고생활비30만원정도입니다.11월19일부터월세중60만원을부담해줄룸메이트가들어오기때문에매달연체없이원금과이자를충분히상환할수있습니다.</t>
  </si>
  <si>
    <t>고금리일부라도상환하고싶습니다..ㅠ</t>
  </si>
  <si>
    <t>저축은행중에한개일부상환하고남은금액은사업하는데잠시쓰고자합니다..ㅠㅠ</t>
  </si>
  <si>
    <t>지금까지대출받고한번도연체한적은없습니다..매월25일하루도연체없이성실상환하겠습니다..저를믿고투자해주세요..</t>
  </si>
  <si>
    <t>확실한상환!!도와주세요</t>
  </si>
  <si>
    <t>오랜직장생활을마치고개인사업을시작했는데요여유자금이없어쉽지않습니다.성공할수있게도와주십시오</t>
  </si>
  <si>
    <t>매달지정된날짜확실하게상환하겠습니다.이때껏연체없었고성격상연체할성격도못됩니다.믿어주시면실수하지않겠습니다.</t>
  </si>
  <si>
    <t>대출신청하겠습니다.</t>
  </si>
  <si>
    <t>대출을하게된계기10월말경폭행사건을당했습니다.아는사람이고그동안친하게잘지내던사람이라치료비를준다는말만믿고따로형사고소하지않았습니다.현재치료비목적과생활비로대출할까합니다.대출금사용용도대출금을받으면그전에진행하지못했던치료와생활자금으로쓸예정입니다.</t>
  </si>
  <si>
    <t>기존대출내역정부지원학자금240만원리드코프380만원원더풀380만원원캐싱290만원기존대출월상환내역정부지원학자금5만원리드코프188,000원더풀244,000원캐싱76,000주수입원현재부산에위치한퍼펙트투어라는여행사에재직중입니다.한달170만원수령하고있습니다주수입금액급여로170수령하고있습니다.해외출장이잦아서그곳에서커미션을현금수령하는경우도있습니다.월고정지출내역핸드폰사용료150,000대출상환550,000대출이후상환계획월수입170에서현재고정지출액을빼면100만원정도여유자금이생깁니다.100만원의여유자금에서200,000만원의금액은여유롭게상환할수있습니다</t>
  </si>
  <si>
    <t>나이는26살군필자입니다지금은조그만회사에정착하여열심히일을배우는중이며6개월만에신임을얻엇습니다업무를이행하면서부족한점이많아늦게나마배움의욕구가다시생겨공부를할려고합니다지금은비수기이기때문에사장님께서두5시조기퇴근이라는지원도해주셧습니다이기회에더배움을갖고싶습니다</t>
  </si>
  <si>
    <t>이곳에서신청하게된게기는제가군대에있을때저희어머니가응급실에실려가시는바람에보험가입이안되잇는상태엿습니다검사받고일주일정도입원해계셧는데병원비가400만원이조금안되는금액이나왓습니다다행이단순과로였습니다제명의의신용카드가한장있엇고그카드로결제를하게되엇고모와둔돈이없고군대에있엇기때문에6개월정도장기연체를했습니다군제대하자마자다완납했구요그래서신용도에민감합니다신용거래가잘안되더라구요지금은조금생활비에여유가생겨어머니종신보험에가입해놨구요지출은어머니용돈70만원어머니보험20만원핸드폰요금+기타15만원학자금대출3만5천원차비+생활비30만원정도이며10만원정도가남슴니다대출을받게된다면10만원금액에생활비를조금아껴서납부할생각입니다연체위험시부모님용돈을조금줄이고납부가능합니다신용을제일우선으로생각하는사람임니다절대로연체하지않겟다고약속드리겠습니다도와주시면감사하겠습니다</t>
  </si>
  <si>
    <t>안녕하십니까.신용8등급의급여생활자로생활자금(지인의차용금반환)이필요하여귀사에노크를해봅니다.아들이용인대성기숙학원에서재수를하게되면서생각보다많은금액이들어일부차용한돈을변재하기위해시중은행의추가대출이알아보았으나여의치않아300만원정도융통하려합니다.</t>
  </si>
  <si>
    <t>본인은현재4대보험이적용되는지수INC라는보안솔루션회사에서2년6개월사원으로근무중에있으며월급여는제세금공과후약230만원정도수령하고있읍니다.기존의은행대출금으로는하나은행-1,000만원(이자율12%)신협은행-60만원(이자율7%)우리은행-440만원(이자율13%)정도가있읍니다.참고로광장시장에서조그만의류판매업을하는집사랍과(월130만원정도의수입)재수생인아들이있읍니다.그간아들에게들어갔던월220원이부담이었는데앞으로그렇지않게되어귀사로부터의차용금은갚아나가는데소홀함이없을것입니다.</t>
  </si>
  <si>
    <t>연체없이잘상환할수있습니다&lt;대학등록금및생활자금&gt;</t>
  </si>
  <si>
    <t>정부학자금을신청하려했으나신청기간이아니라서머니옥션에올려봅니다..매년대학입시원서를넣엇지만불합격을하다가이번해에합격을하여서등록금과생활자금이필요해서올려봅니다.</t>
  </si>
  <si>
    <t>현재다른대출은없구요..현재한식음식배달전문점에서배달사원으로일을하고있습니다.정직원으로일을하고있어서시급이아닌월급200을받구있구요..교통비와핸드폰비보험비적금정도빼면한달에100~130정도는남는편이구요..충분히연체없이잘상환할수있습니다.믿고한번만도와주십시요..</t>
  </si>
  <si>
    <t>카드값으로인한대출입니다.</t>
  </si>
  <si>
    <t>카드값과지금쓰고있는대부업체대출금이자납입부분입니다..</t>
  </si>
  <si>
    <t>지금직장에근무중이고여태까지연체를한번도한적이없습니다.성실히갚을자신이있습니다신용등급도낮고부채도많지만연체하나만큼은하지않습니다!</t>
  </si>
  <si>
    <t>*개인적으로부채90만원있습니다*월급여는285만원입니다(년봉제)*상여금은년90만원입니다*친구들에게조금씩(3명)빌린돈정리하려고합니다</t>
  </si>
  <si>
    <t>*성실히변제하겠습니다*1주일용돈15만원으로변제합니다*부채정리하고싶습니다</t>
  </si>
  <si>
    <t>짧은회사경력,낮은신용등급...등등1금융권대출이너무나어렵군요올해첫째가대학진학을하게되어목돈이필요합니다.정말성실하게상환약속드립니다.투자자분들의많은도움소망합니다</t>
  </si>
  <si>
    <t>다니던회사가일반기업에서법인으로회사명이바뀌는바람에서류상재직기간이1년이채되지않습니다.4대보험가입정규직이며월수입은세금공제후400백만원정도됩니다.애들때문에맞벌이를하지못했는데큰애가대학진학하고나면맞벌이를할수있을것같습니다.정말최선을다하여상환하겠습니다.</t>
  </si>
  <si>
    <t>대형사보험대리점운영하는대표로사업자금과상환금변제용</t>
  </si>
  <si>
    <t>약2년4개월째국내최대보험사의보험대리점을운영하는중입니다같은회사에약24년근무후보험법인을운영하는중인데,그동안추가자금투자와인적확충을위해꾸준히확장을하여현재는약40면의재적으로월매출1,000만정도를달성(매월변동)하나,동안투자를위해케피탈등을이용(약6년전집이안팔려저신용으로..)하다보니,자금압박과투자금의확대시보유자금이필요하여급히대출을요청합니다.그동안신용도도9등급에서7등급으로올라왔고(생각보다너무늦는것같음)연체된사실없이,케피탈2건(2,000만-월100만)자동차할부(1,600만-월61만)대부1건(600만-월30만)상환중입니다.소득은월1천만원내외로변동이있으나,지금은투자와고정인건비등에들어가고,집에월350만정도를주다보니아직은매월빠듯한편입니다.그래서이번에미리투자금과변제금을준비하면향후는좋은기회로더욱발전,성정할수있으리라믿으며투자자님들의도움의손길을기다립니다.</t>
  </si>
  <si>
    <t>위에말씀드렸듯이,대출은케피탈2건3,500만(월상환161만-연체없음)C은행대출600만(월상환51만-연체없음)대부업600만(월30만-연체없음)임.주수입원은,생명보험1개사,손해보험7개사상품을을판매조직원을통한,일부(약30%)판매수수료와법인운영비등을비례하여수수료를받는구조임.현재는매월일정치는않지만(어느달은2,500만수익발생도함)약1천만정도의수익이발생함(생보700만,손보300만).이를가지고매월인건비생/손보매니저2명(320만)고정지출(복사기,복사지,전화비,세콤비,기타커피등)150만정도가지출됨.아직까지는넉넉한수입이보장되는것은아니나,상환에는지장이없고향후발전성장으로더욱수입은늘어날수있을것임(손보같은경우는누적되서유지수입이나옴)만약대출을도와주신다면,최우선변제에주안점을두고,일을열심히하여추가수입이나올시(제가모집하거나,큰금액이들어올시가능함)다른차용금을조기상환하여,차질없이대출금상환을약속합니다.저의사무실을방문하거나필요한정보도얻어가실수도있도록하겟습니다</t>
  </si>
  <si>
    <t>대출신청합니다.그리고잘부탁드립니다.</t>
  </si>
  <si>
    <t>기존에금융쪽으로잘알지못해여러군데사금융을쓰다신용도도많이떨어진상태이나,현재계획으로는1월에모두상환예정이며,월급모두적금에넣고있는상태입니다.개인생활자금과결혼비용으로급하게부탁드려봅니다.</t>
  </si>
  <si>
    <t>기존대출내역=&gt;사금융만기일1월모두상환예정(1000만원)주수입원=&gt;광고에이전시_롯데계열홍보담당(현재롯데면세점온라인홍보팀주임)고정수입=&gt;월190만원(1월되면보너스300나옴)월고정지출내역=&gt;식대,차비,핸드폰사용료,보험:45만원적금:120만원(1월만기)총금액2500만원(사금융모두상환예정)</t>
  </si>
  <si>
    <t>다시한번문을두드립니다</t>
  </si>
  <si>
    <t>열심히살겠습니다,도와주세요</t>
  </si>
  <si>
    <t>12월30일결혼을하는남자입니다,결혼자금및생활자금으로활용을할려고합니다,열심히살겟읍니다,도와주세요</t>
  </si>
  <si>
    <t>솔로몬저축은행에중고차할부금을갚아나가고있습니다,매달5일날결제를하고있읍니다,연체없이잘갚아나가고있는중입니다,현제고정수입은2012년1월부터우진종합전자에서일을하고있습니다,고정월급은250만원입니다,현드폰요금은9~10만원정도입니다,</t>
  </si>
  <si>
    <t>*계기기존에대출은일정에맞게잘상환하고있는데,생활자금부족으로지인들에게돈을빌렸습니다.*사용용도기존에대출을받아사용했던게있고내년까지상환예정에있습니다.그런데생활자금부족으로지인들에게돈을빌려야했습니다.신용등급이7등급이고기존대출건이있어서더이상빌릴데가없고,한꺼번에많은돈을갚으려니부담이돼서머니옥션에서대출받은후꼬박꼬박갚아나가려고합니다.</t>
  </si>
  <si>
    <t>*기존대출스타상호저축은행신협신라상호저축은행씨티캐피탈총천만원미만으로월80만원씩원금과이자상환중*주수입원1.한국농어촌공사**지사-무기계약직직원으로월급여140~150만원수령2.중학생영어과외-월30~40만원현금수령*지출내역1.기존대출상환-약80만원2.핸드폰,보험료-약15만원*상환계획평균수입:180만원평균지출:100만원생활비:30만원여유자금:50만원으로머니옥션을상환하고나머지기존대출도내년까지는상환할예정입니다.*현재재직중인회사에근무기간을짧지만,대학졸업후긴공백없이계속일을해왔고,공사및기관에서꾸준히일을했습니다.</t>
  </si>
  <si>
    <t>부모님의이혼과저의타락,어머니의병원생활로한때저는빚을많이지게되었지만정신차리고돈을모은후에빚을다갚게되었습니다.저는현재어머니와함께살고있습니다.어머니의실수로어머니와아버지가이혼하시고저는아버지와연락을하고지내지만어머니와는연락하길원치않으십니다.집은아버지가이혼후저에게전세를하나얻어주셨고저는엄마와그곳에서살고있습니다.어머니의빚으로인해이혼을하셨고저는등본에는아버지밑으로들어가있습니다.빚을갚은후에도어머니가관절이좋지않으셔서수술이있었고그후계속된병원생활에수술비와병원비로인해몇군데서대출을받아야했고예전의빚으로인해등급이좋지않아사금융을사용할수밖에없었고최근대출로등급이하락되었습니다.이제는어머니의병원생활도더이상은소용이없다고하셔서퇴원후통원으로물리치료와약만복용하려고합니다.병원비를나머지를결제해야해서투자자님들의도움을받고자합니다.한달에직장에서135만원씩급여를받고있고5시에직장이끝나면편의점아르바이트로한달에현금으로40만원씩받습니다.175만원이한달수입입니다.저는아버지께100만원씩을보내고나머지75만원으로이자를먼저낸후필요한만큼보내달라고했습니다.헛돈을쓰지않기위해서였습니다.제가통장을가지고있지않으니덜쓰게되는것이저의한가지방법이였습니다.하지만수술비는한번에돈이나가버려서그것으로모자라서대출을받게된것이구요4군데서받은대출은현재까지이자연체없이갚고있습니다.내돈이아닌남의돈이기때문에약속은꼭지킬것입니다.물론투자자님들이도움을주신다면예전에도와주셨던감사함을잊지않고더더욱약속으로지키겠습니다.</t>
  </si>
  <si>
    <t>말씀드린4군데사금융은웰컴론350만원이자212,000원원더풀300만원이자143,000원원캐싱300만원이자143,000원씨티캐피탈530만원이자220,000원씨티캐피탈은이자율이좀더낮은걸로알고있습니다.나머지3군데는이자율이39%정도됩니다.월이자상환금72만원제가지금다니는직장은놀이학교로어린이집과비슷하지만아이들두뇌개발창의성개발에더중점을둔곳이고저는4세담임으로수업을하며정교사를맡고있습니다.월135만원급여를받고있습니다.(5일통장수령)일이끝나면5시반이여서저는C&amp;U편의점에서6시부터11시까지평일아르바이트를하고있습니다.월40만원을받고있습니다.(25일현금수령)총월175만원이주수입입니다.월지출내역이자72만원머니옥션투자자님들이자111,000원핸드폰비18만원(티머니교통비+타소액결제포함)생활비20만원(식대+생활용품+전기세+가스비+수도세포함)물리치료,약10만원=총136만원월수입175만원-월지출136만원=나머지39만원투자자님들의투자로병원비를갚고이자를잘갚으면서더이상의대출없이다시시작하고싶습니다.아이들을대상으로일을하는사람인만큼약속은꼭지키겠습니다.투자자님들에게믿음드릴수있습니다.잘부탁드립니다.감사합니다</t>
  </si>
  <si>
    <t>&lt;모던bar&gt;가게오픈자금이부족합니다성실상환약속드립니다.</t>
  </si>
  <si>
    <t>*대출계기*모던bar오픈자금이조금부족하여대출신청하게되었습니다.*사용용도*주류회사에초도물량을받기위하여사용합니다.초도물량은빈가게에술을받기때문에많은술을받아야합니다.그금액으로사용할것입니다.</t>
  </si>
  <si>
    <t>현재저는렌트카회사에근무하고있습니다.제가보유하고있는차량은6대이고이곳에서창출되는월수입은300만원이상입니다.현재대출현황과지출현황은이렇습니다.롯데캐피탈1천만원=월40만원캐싱3백만원=월15만산와머니3백만원=월15만총대출금1,600만원에서남아있는금액은롯데캐피탈8백만원,원캐싱1백만원,산와머니150만원정도입니다.대부업체는돈이남는대로전부값아나가고있습니다.대부업대출은3개월정도&amp;#46124;습니다.남은금액을보시면아시겠지만3,4개월정도면다값을수있습니다.다음은지출현황입니다.핸드폰요금=월15~20만기타세금=월15~20만생활비=월50~60만대출금과지출금을합하면월180~220정도입니다.나머지남는금액은전부대부업대출금상환합니다.다음은모던bar에대한설명입니다.다들잘아시겠지만모던bar는맥주와여러가지술을파는곳입니다.현재가게에대한준비는모든것을마친상태이고주류가채워지는대로바로가오픈예정입니다.제가렌트카업에종사하다보니주위에영업하는분들이엄청많으신데요.80%이상저희가게를이용하게끔할수있습니다.왜냐하면타가게보다싸게판매하고,인맥은재산이라고..인맥과금액부분에서솔깃할수밖에없습니다.어차피영업은하셔야되는분들이고금액이싸다면끌리는게당연하다고봅니다.어찌보면사업자금을대출받는거지만개인적인면을보고믿어주셨으면좋겠습니다.제인생신조가남에게받는만큼돌려주자입니다.여러분이믿고도와주시면성실한상환약속드리겠습니다.</t>
  </si>
  <si>
    <t>부모님농사자금과차량수리비때문에대출신청합니다</t>
  </si>
  <si>
    <t>아버지게서다치셔서장애를얻다보니남손을빌려일도시켜야하고수입이없으셔서농사가유일한수입원입니다그런데그런농사에한푼두푼들어가는돈을무시못하겠더라고요미리투자하고수확기에목돈을받는농사안짓는게낫게다라고생각은했지만지금까지해오신농사를안할수도없고현재로서는제월급말고는부모님께목돈으로도와드릴여유도안되고차가유일한교통수단인데병원이고모시고다녀야하고차를조금손보고부모님도와드릴려고신청해봅니다.빚내서부모님도와드리는것도아닌것은알지만월급말고는제가부모님도울여유가안되서다른분들의도움을바랍니다</t>
  </si>
  <si>
    <t>월급은통장210현금20수입입니다부모님농사는7월중순과11월에주로목돈이모입니다.고정적인제수입을믿고성실히납부할테니도움을부탁드립니다세상에돈이사람을웃고울고하는것을알기에돈에대한약속은잘알기에믿고투자부탁드립니다</t>
  </si>
  <si>
    <t>연말운영자금확보를위해대출을신청합니다.</t>
  </si>
  <si>
    <t>안녕하십니까투자자님먼저일전투자에대해감사드립니다.추가대출을신청하게된계기는연말운영자금확보를위해대출신청을합니다.연말에사용될직원들의후생비(퇴직금,연말보너스사기진작차원등)및기타운영에따른추가자금확보목적입니다.사업하면서그런것도대비하지않냐하시는분들도물론계실겁니다.사업하시는분들은이해하리라생각되지만연말지출은일반평월보다두세배입니다.그리고잉여자금이없는것이아니라추가로확보하기위한것입니다.</t>
  </si>
  <si>
    <t>기존대출내역머니옥션440만원이율29%-&gt;매월363,000원상환신라저축320만원이율39%-&gt;매월166,000원상환현재부산에서선박설계엔지니어링사업을운영중입니다.월매출로고정적으로20,800,000원이통장에찍히며직원월급및보험료10,000,000가량을제하면나머지제수입원이됩니다.저희는원청에서임대해준사무실과전산집기를사용하기때문에인건비를제외한관리비는지출이없습니다.(임대료,전기료,관리비등)매달와이프통장으로500~600만원(실질적인제월급)송금하며,나머지는제세공과금및직원후생비(회식/경조사/수당)및잉여자금으로사용하게됩니다.감사합니다.</t>
  </si>
  <si>
    <t>지인상환및생활자금으로신청합니다</t>
  </si>
  <si>
    <t>정말어려울때도움을받은지인에게이제는상환을해주어야할때가되어서이렇게도움받고자올립니다300만원지인상환예정이고나머지자금은겨울난방비로쓰려고합니다갑자기추워진날씨에난방비는내려갈줄모르네요휴~~~~</t>
  </si>
  <si>
    <t>기대출은금융권담보대출5000만원월상환22만원저축은행신용대출900만원월33만원사금융3곳750만원월40만현제일방음식점10개월운영중월소득평균400-450만순수익200-250(저녁17;00-24;00)점심엔금융기관구내식당에서구내식당운영월70만원급여로받음(현재출근1주일됐음오전10;00-15;00)한달지출목록금융상환75만원통신비10만원차량운행25만원가게세50만원공과금25만원보험30만원개인용돈20만원기존에들어가던생활비이고식비가없는것은가게에서식사를해서따로드러가는건없구요이번에구내식당들어가면서추가로70만원이들어와서머니옥션대출받아도상환에는큰문제가없을듯합니다가게시작할때지식부족으로금전쪽으로빠듯할때제대로알아보지못하고사금융과저축은행쪽으로대출을받아서등급도많이떨어지고과조회로대출이좀힘들다고하네요지금껏열심히살았고앞으로도계속열심히살겁니다얼굴은모르지만한번믿어주시고도와주시면믿음에보답하겠습니다</t>
  </si>
  <si>
    <t>주택구입잔금이부족합니다.법인회사운영하고있습니다.</t>
  </si>
  <si>
    <t>안녕하세요.29남입니다.현재전세9천만원에거주하고있습니다.이번에제가집을사게되었는데잔금이부족합니다.사업상들어와야될자금이10일정도딜레이되는바람에급한마음에이렇게부탁을드립니다.무조건상환합니다.원하시면집계약서다보여드릴수있습니다.</t>
  </si>
  <si>
    <t>현재대출현황은기업은행700만신용국민은행6700만전세담보-집구매하면서완납아주캐피탈차량할부1800만아주캐피탈중장비할부4000만새마을금고1억1500만발생예정집구매하면서이렇게있습니다.현재하는일은광고마케팅대행사운영하며제가중장비면허가있어서중장비임대업을하고있습니다.수익은광고회사에서월350만이상중장비임대로300만정도벌고있습니다.통장내역보여드릴수있습니다.</t>
  </si>
  <si>
    <t>가계사정이일시적으로어려워져대출금변제가어려워운상황으로여러분의도움을부탁드립니다.</t>
  </si>
  <si>
    <t>맞벌이로대출업체의대출이있어도대출금을잘변제하며생활하여왔는데,둘째의출산(조산)비용과출산전후로1년여집사람이직업을가지지못하여지금일시적으로대출금변제가연체되고있습니다.여러분의도움으로현재의어려움을극복하고행복한가정을유지하고싶습니다.</t>
  </si>
  <si>
    <t>기존대출내역회사대출금이자율월변재금액월컴론5,000,000238,000아주캐피탈19,000,00032.9650,000NH캐피탈16,000,00019.9570,000리드코프3,000,00038141,000러시앤캐시2,000,00038.8100,000합계45,000,0001,699,000월수입3,000,000월이자1,700,000월세500,000관리비등200,000교육비200,000요금150,000식비등200,000현재급여에서12월부터는40만원의직책수당이추가될예정이며집사람도12월중순부터직업(간호조무사)을다시시작하게되면130~150만원정도의수입이예상되어여러분의도움을최대한빨리갚을수있을것같습니다.많은도움을부탁드립니다.</t>
  </si>
  <si>
    <t>현재신용등급이8등급으로대출이원활하지않은상태로어머니의의료비가필요하여대출을신청하게되었습니다</t>
  </si>
  <si>
    <t>기존대출로은행권은신용이나쁜상태로대출이없으며,상호저축은행으로저축은행등2개사에연이율35%1350만원의부채가있으며원리금균등상환으로연체없이변제하고있습니다현재직업은공무원이며주수입원이있는상태로채무에대하여성실히변제하겠습니다</t>
  </si>
  <si>
    <t>제발부탁드려요~</t>
  </si>
  <si>
    <t>처음회사입사할때부모님에게손벌릴수없어현금서비스를받아생활하며돌려막다가여기까지왔습니다.게다가치아가좋지못해이번달에치과치료를받느라예상치못한지출이생겨항상돈걱정에시달리느라잠도제대로못잡니다.부탁드려요.</t>
  </si>
  <si>
    <t>현재세금을제한월급이190정도됩니다.여기서대출받은거갚고이것저것들어가는돈빼면쓸수있는돈이50만원입니다.회사는계속다니기때문에연체걱정은없구요</t>
  </si>
  <si>
    <t>회사사정으로3개월정도급여를받지못해생활자금이부족하여대출신청을합니다.</t>
  </si>
  <si>
    <t>직장급여월300만원고정지출월230-240만원</t>
  </si>
  <si>
    <t>단비같은자금필요합니다~</t>
  </si>
  <si>
    <t>안녕하세요?저는현재서울에서인테리어를하고있습니다.작년에너무나어이없이주거인테리어를해주고6000만원이라는거금을받지못했습니다.해결사(?)도보내보고...법적으로도해보려했지만그사람은캐나다교포로공사한아파트도미국에있는동생앞으로되어있고국내에아무런재산이없어서법적으론도저히받을방법이없더군요.저도저지만...몇년을저를믿고거래해주신업체와작업자분들께는누를끼치지않으려고대출도받고무엇이든닥치는대로일을했고그런대로밀린대금을거의갚았습니다.그런데아시다시피요즘부동산경기가안좋아서일거리가녹녹치않네요...저희는어머니,동생가족이운영하는업체인데매장이입지가좋고큰편이라어머니께서한켠에중고의류를판매하고있습니다.그런데폭설과한파로인하여2주가량판매가저조하네요.이번달에거래업체에분할상환하는400만원중300만원과창업대출분납금과이자를준비못해이렇게찾게되었습니다.일반적인금융권에서는작년에일부거래처에갚느라대출을받아서더이상은힘드네요.거래업체에신용을지키기위한대출신청이니꼭좀부탁드립니다.</t>
  </si>
  <si>
    <t>사업한지10년차입니다.이번고비를넘으면더욱단단한사람이될꺼라믿고있습니다.인테리어의특성상소득이확정적이진않지만요즘애장에서의류판매를병행중이라서월순수익은1000~1300입니다.(큰인테리어가있을땐더있지만...)가게임대료400/대출원금과이자및거래처상환금400/생활비등...300만원등입니다.이번에대출하는금액은충분히매월문제없이갚을수있습니다.한파만지나면매장에서판매중인중고의류도잘판매될것입니다.3월에도대형평수인테리어를준비중이고그전이라도일이들어오는대로중도상환할생각입니다.</t>
  </si>
  <si>
    <t>안녕하십니까.저에게희망을투자해주십시요.</t>
  </si>
  <si>
    <t>안녕하십니까.투자자여러분.현재저는지방의종합병원에서임상병리사로재직중이며,임상병리사로일을시작한지는8년차이며,현재이곳에서는3년정도성실히근무중입니다.지난4월에머니옥션을처음으로이용을하였고,투자자분들의소중한도움으로급한불을잘끌수있었습니다.그리고단하루의연체없이성실상환하였고,중도완납으로투자자분들의도움을소중히잘갚았습니다.중도완납후9월경에고금리채무를해결하고자다시재신청을하였지만사금융이용한지3개월이경과안되었다고하여투자해주신분들은많이계셨지만심사에서통과를못하였습니다.그당시에3개월동안연체없이잘관리한다면심사통과가능하다고하여3개월이지난오늘이렇게재신청을하고자합니다.현재사금융두곳(원캐싱=500만원,인터머니=400만원)이렇게900만원의대출이있습니다.사금융을이용을하게된건신용조회와대출기록이안남기때문에이용을하게된거였는데,하지만사금융을이용함으로써신용등급의하락을초래하게되어아직제가미혼이라추후에결혼할적에은행권대출을받기위해서는현재의신용등급으로는힘들어서신용등급관리가필요할거같아이렇게환승론을통하여고금리채무를해결하고신용등급관리를하고자합니다.사금융대출상환은매달이자만내기때문에원금상환까지긴시간이필요할거같아부득이하게머니옥션을통해서우선한군데를정리하고자합니다.인터머니400만원대출을갚고나머지200만원은저의개인생활안정자금으로쓰려고합니다.400만원의대출을갚고바로완납증명서를제출하도록하겠습니다.</t>
  </si>
  <si>
    <t>현재은행권이나캐피탈권대출은전혀없습니다.현재저의기대출내역은아래와같습니다.원캐싱500만원(매달이자=약18만원)인터머니400만원(매달이자=약12만원)이렇게상환중입니다.현재연봉2400만원이며,매달실수령액170만원정도받고있습니다.남들다사용하는그흔한신용카드도사용하지않고있습니다.그리고자동차도없구요.그리고그흔한스마트폰도사용하지않고,일반폰으로사용중이며매달3만원의핸드폰료가전부입니다.지난번대출때도결제전날미리납부를하였고,단하루의연체도없이성실상환했다는것으로도투자자여러분들께저의확고한믿음과신뢰를드렸다는건자부를합니다.이번에머니옥션을통해서고금리채무한군데를정리를하여신용등급상승을통하여장기적인신용관리를하고자합니다.그리고추후에퇴직금중간정산을통하여나머지원캐싱대출금도갚을생각입니다.지난4월에저에게큰도움을주셨고,그감사함잊지않으며성실상환했습니다.이번에도그성실상환은반드시지킬것입니다.저에게다시한번희망의빛을보내주십시요.그약속끝까지믿음으로보답하겠습니다.투자자여러분.아무쪼록이렇게긴글읽어주신점머리숙여감사드립니다.요즘날씨가많이안좋습니다.눈길운전조심하시고,항상투자자여러분의건강과행복을기원합니다.</t>
  </si>
  <si>
    <t>성실히납부하겠습니다...많은관심바라겠습니다.</t>
  </si>
  <si>
    <t>긴급생활안정자금으로필요합니다.월급받을려면아직많이남았는데..ㅜㅜ꼭좀부탁드립니다..</t>
  </si>
  <si>
    <t>-기대출외환은행9,342,300(7.680%)-224,009웰컴론2,748,899(39%)-182,000러쉬앤캐쉬2,996,366(38.81%)-95,600-맥도날드파트타임(주5일에서6일8시간고정임)-100만원에서130만원정도-휴대폰요금차비포함15만원기타15만원-최소2년동안은대출금갚기위해서열심히일하겠습니다..많은관심바랍니다....</t>
  </si>
  <si>
    <t>통신사기로당한억울한연체금을갚아야합니다도움부탁드립니다</t>
  </si>
  <si>
    <t>몇달전에교통사고가나서합의금을마련하느라목돈이필요하더차에우연히통신대출을알게되서50만원을사용했습니다이렇게무서운건지도모르고..3개월후에갚으라고해서기일이되어갚으려고연락하니연락두절이었습니다.그리고몇달후4백여만원을갚으라고두개의통신사가연락이왔습니다.그러면서연체때문에신용기관에올린다고하더군요정말단돈50때문에이렇게황당하고억울한일이있을까싶어통신사에항의했지만결과는갚아야한다는것입니다.몇년전저가하는사업이망해몇년동안마음고생하면서살다가이제겨우숨좀쉴까했더니날벼락을맞은꼴이었습니다.신용평점이낮아지고해서금융기관대출이막혀버려더힘들게되었습니다.평범하지만생활하는데문제가없었는데이일로정말어렵게되었습니다..정말터무니없는고가연체니뭐니제가어리석어일어난일이라빨리처리하고평화를찾고싶습니다..도움부탁드립니다.성실하게갚아나가겠습니다</t>
  </si>
  <si>
    <t>대출1500만원매월55만원(원금.이자포함상환중)수입400만원고정비300만원매월30-40만원정도여유자금발생핸드폰월6-7만원</t>
  </si>
  <si>
    <t>성실히상환약속드리겠습니다믿고도와주십시요</t>
  </si>
  <si>
    <t>일단제가대출을하게된이유는교통사고가나서은행에서대출받으려했으나재직기간이짧고돈이급하게필요하여너무급한나머지사금융을쓰게되었습니다그래서그것을상환하고조금남는돈으로생활자금하겠습니다</t>
  </si>
  <si>
    <t>저의기존대출내역은러쉬엔캐쉬3000밀리언300웰컴론100만원입니다이자율은모두34프로이고러쉬엔캐쉬는원금은안내고이자만9만5천원씩냅니다밀리언은14만원씩웰컴론은6만원씩들어가고있습니다대출이성사되면사금융을모두갚고신용을관리를잘하고싶습니다무조건성실히상환하겠습니다믿고빌려주시는만큼그은혜에보답하겠습니다</t>
  </si>
  <si>
    <t>사업확장위한자금필요</t>
  </si>
  <si>
    <t>10년가까이포스와카드단말기를설치하는직장에서꾸준히근무하다보니영업에눈을띄게되고기존고객들과의친분이높아져제개인사업자를내고사업을시작하게됐는데오더는계속들어오는데기계를구매해서설치를해야수입이생기게되는데기계를구매할자금이급하게필요합니다</t>
  </si>
  <si>
    <t>1.주수입내역-가맹점에포스(카드승인에필요한기계)를설치해서월건수가늘어나면그건수에따라받는벤피가제수입입니다2.월고정지출내역-기대출금액은신한은행에서받은오백만원이자사만원정도와차할부금39만원그리고사업체를준비하기전필요해서받은햇살론상환금액60만원정도되고임대료는월50만원(관리비포함),식대는거의집에서해먹는편이라별로들어가지않고휴대폰요금은월8~9만원정도됩니다.직원급여는현재이백만원정도입니다3.대출이후상환계획-현재첫달매출은2천만원이엇고이번달부터는이천만원까지는안되겠지만기계구입후설치가늘어나면월평균천만원이상은쉽게될것으로예상됩니다</t>
  </si>
  <si>
    <t>잘갚아나가겠습니다</t>
  </si>
  <si>
    <t>친정어머니께서돌봐주고있는딸아이가올해중3에진학합니다.학교에서의집단따돌림과폭력으로인해가해자아이들을고발고치하였고일절의합의도하지않았습니다.해서피치못하게친정집의이사와아이의전학을해야할듯합니다.친정어머니께맡겨두고급여생활을하는지라이사비용이며여러문제들이앞을가로막네요..성실히잘갚아나가도록하겠습니다.</t>
  </si>
  <si>
    <t>산와머니에서300만원기대출있으나매달15만원원리금균등상환방식으로갚아나가고있고연체한번도없었습니다.기대출받을때대출중계업자를잘못만나서과조회에걸려버렸네요..착실히신용쌓고사람답게살아보고자무리한대출조회는피하고있습니다..매달조금씩무리하지않는선에서갚아나가고싶습니다.</t>
  </si>
  <si>
    <t>재기하는첫걸음단계입니다.생활자금이필요합니다.</t>
  </si>
  <si>
    <t>부모님과시골서지내다가부모님형편도어렵고여기선안되겠다싶어독립하여재기하려고올라왔습니다.일단은올라왔는데다시바닥부터시작하려니만만치는않네요.한달간택배업체나기타물류업체에서일당직으로근근이일하면서꾸준히일할직장을여기저기알아보다가드디어취업하게되었습니다.문제는한달간방값을비롯하여기타생활자금이걱정입니다.앞으로한달간...명절도끼어있고빠듯한상황인데여러분들의십시일반모인도움으로재기하는데첫단추를잘끼워보고자합니다.도움을주신분들께감사의뜻으로최고의이자율과성실한납부를약속드립니다.</t>
  </si>
  <si>
    <t>취직한곳이(주)동우C&amp;F로편의점및대형마트에납품하는베이커리업체입니다.급여는180만원정도이기에기대출은사금융한곳에200만원정도밖에없어상환하는데는전혀어려움이없습니다.지출내역사금융대출이자:6만5천원통신비:8만원방세:40만원식비및교통비등:20여만원정도됩니다.여기서대출받으면십만원정도추가되겠지요.성격상내가손해보면봤지남한테피해주곤잠못자는성격입니다.절대로문제없이성실히갚아갈것이며기왕이면조기납부하겠습니다.</t>
  </si>
  <si>
    <t>필요한자금구할데없어서올립니다.</t>
  </si>
  <si>
    <t>필요한자금을구할데가없어서이렇게올립니다.힘든경제속에서잘살아보려고하니좀도와주세요.</t>
  </si>
  <si>
    <t>삼신저축은행300만원있습니다.월이자충분히납부가능하구요,</t>
  </si>
  <si>
    <t>긴급생활자금필요합니다.도와주세요.</t>
  </si>
  <si>
    <t>20대후반직장여성인이고긴급하게생활자금이필요하게되었습니다.처음에대출을잘못진행하게되어,중개업자통해연체등의신용상불량은아니지만과다조회가되었습니다.믿고빌려주신다면문제없이꼬박꼬박잘갚아나가겠습니다.도와주시기바랍니다.</t>
  </si>
  <si>
    <t>1.기존대출내역-현대스위스저축은행-&gt;현재90만원정도남았습니다.-예성저축은행-&gt;300만원-신라저축은행-&gt;300만원-미즈사랑-&gt;400만원-러시앤캐시-&gt;100만원2.상환계획연봉2400만원이며,매달세금제하고실수령금액180만원정도됩니다.또한올3월에연봉재협상으로금액상승할예정입니다.올해부터는회사에인센티브제도도입이되어,추가수입이발생할것같습니다.믿고빌려주신다면잘갚아나가도록하겠습니다.</t>
  </si>
  <si>
    <t>급하게생활자금이필요해서올립니다.</t>
  </si>
  <si>
    <t>월급쟁이라짧게쓰고바로바로갚을려고합니다</t>
  </si>
  <si>
    <t>햇살론으로갈아타고자이렇게신청하게되었습니다.</t>
  </si>
  <si>
    <t>안녕하세요.저는33살직장인이구요.학자금대출이랑생활비로이것저것받다보니금액이커져서햇살론으로넘어가려고준비중입니다.햇살론을받으려고하는데한업체당1000만원의대출이넘으면진행할수없다고하여이렇게대출을하게되었습니다.</t>
  </si>
  <si>
    <t>솔로면저축은행1100만원(연24%)산와머니500만원(연39%)액트캐쉬대부200만원(연39%)이렇게1800만원정도이구요.산와랑액트는원금포함대환하기때문에현재1650만원정도남은걸로알고있습니다.지금반도체생산라인에서근무하고있으며,3월달이지나면계약직무조건들어가구요1년~2년사이에정직원이됩니다.한달건너보너스를받기때문에받지않을때는230~240정도되구요받게되면280~290만원이조금넘습니다.올해급여인상이되어서10~15만원정도더오르겠네요.솔로몬저축은행에서매달이자로만25만원상환중이고,산와머니는원금포함매달25만원액트캐쉬도원금포함8만원납부중입니다.총58만원납부에핸드폰요금10만원개인보험료15만원원룸방세35만원이렇게납부중입니다.1년반정도직장생활하면서연체한적없으며현제역시채무나근무하는데이상이없습니다.쉬는날도별로없고식사는2,3끼를회사에서먹기때문에생활비나유흥비로따로나갈돈도별로없습니다.이것저것제하고나면한달에100~150정도의여윳돈이있습니다.빨리고이율에서벗어나상환액을줄여나가고싶은데다음달에친구결혼식이다뭐다해서돈나갈일이많을것같아서200만원을솔로몬에대환을해버리면1000만원이하로떨어져서햇살론의자격이됩니다.1650만원정도에서200만원을여기서대출받아서갚으면1450만원정도가되고햇살론으로대환자금1000만원생활자금500만원대출을하여고금리채무를상환할예정입니다.6개월을설정한이유도빨리갚고햇살론하나만짊어지고가고자이렇게단기로신청을하게되었습니다.</t>
  </si>
  <si>
    <t>전당포물건찾고차량수리비로인해부탁드립니다.</t>
  </si>
  <si>
    <t>몇달전갑작스런사고로일이생겨서결혼예물을전당포에맞기게되었습니다.현제까지매달이자만내고있지만와이프를위해서하루빨리찾고싶습니다.그리고제차가카렌스2디젤인데요~타임벨트가끊어져서공업사에맡겼는데요~헤드랑타이밍벨트랑수리비가90만원나와서급하게대출을신청하게되었습니다.</t>
  </si>
  <si>
    <t>저의고정급으로는H&amp;J에서매달120만원받구있구요~현금수령으로별도로100만원정도성과급이나오고있습니다.그리고부업으로하는통장으로는월300정도의수입이있습니다.현제웰컴론250만원중월15만원씩일년째잘값고있구요~바로크레디트150만원중월9만원씩15개월상환하고있습니다.</t>
  </si>
  <si>
    <t>생활안정자금(성실납부할것을약속드립니다</t>
  </si>
  <si>
    <t>2년전법인사업체총괄부장으로있다영업중교통사고로인한1년간입원치료후사직하여LIG손해보험보험설계사로입사후영업할동을하고있습니다생명보험과는달리손해보험사는1년이힘듭니다합의금으로입원치료시(12개월)생활비및현재직11개월까지사용현재11개월차이며2개월후면신입을벗어납니다현재급여가적은이유는수술한부위재수술및핀제거수술로인한3개월휴직으로인해적으며13개월차부터는수수료지급기준이달라져급여가올라갈것을장담드리며현재신입을벗어나서안정잡는동안부족한생활비을보충하기위해이렇게대출신청하게되었습니다</t>
  </si>
  <si>
    <t>*현부채-자동차할부금-원금:550만원-월상환액:23만원-기타부채는없습니다*수입원-LIG손해보험:전월172만원,5월이후280만원이상예상-양육수당:20만원,세자녀수당:10만원*지출내역-부친병원비:월40만원-차량할부금:월23만원-보험료:월40만원1.5인가족-실비:35만원2.적금:5만원(고정금리비과세)-건강보험료:7만원-통신료(집포함):25만원-관리비:5만원-전기료및난방비:20만원-자녀교육비:25만원-유대료:30만원-기타생활비</t>
  </si>
  <si>
    <t>사금융한곳정리하고자합니다.</t>
  </si>
  <si>
    <t>1.현재이용중인사금융한곳을정리하고자합니다.2.남은금액을(60만원가량)생활안정자금으로이용하려합니다.</t>
  </si>
  <si>
    <t>한국투자저축은행햇살론-1700만원(11%)산와머니-500만원(39%)러시앤캐시-300만원(39%)웰컴론-100만원(39%)월상환금액저축은행45산와머니25러시10웰컴론10----------------------------------------------------------------총무/전산관리업무를하고있으며1년근무하였습니다.올해는급여가조금올라세제후월166만원씩수령합니다.</t>
  </si>
  <si>
    <t>현재대학원박사과정입니다.</t>
  </si>
  <si>
    <t>학교에서연구수행중에급한자금이필요하여신청하게되었습니다.제실수로물품을재구매해야하는상황인데한달이내에물품을납기해야하는상황이라현재수중에급한자금이없어신청하게되었습니다.저축금액이800만원정도있으나현재급하게쓸수없는돈이라신청하게되었습니다.</t>
  </si>
  <si>
    <t>1.주수입내역-대학원연구비:월230만원,과외50만원(3월부터대학에서강의월70만원추가)2.월고정지출내역-식비(40만원),전화요금(30만원,인터넷및이동통신),학자금대출상환(월80만원),카드론대출상환(월30만원),교통비(20만원)3.대출이후상환계획-고정지출비+(30~40만원)를하게되면월40~50만원정도의여유비용이발생하게됩니다.이비용을가지고향후에지불할예정입니다.</t>
  </si>
  <si>
    <t>4층건물중3층에서40명정도의원생을대상으로음악학원을운영하고있습니다.학원자체내의운영상에는문제가없었으나2층에위치한영어학원과의층간소음문제로겨울방학기간동안방음시설을하게되었습니다.급하게시설설비를하다보니현금서비스의사용이증가하게되었고이에대한상환부담을정상화시키고자대출을신청합니다.</t>
  </si>
  <si>
    <t>기존대출내역-국민은행대출잔액670만원월19만원납입-h.k저축은행대출잔액750만원월40만원납입-현대케피탈대출잔액180만원월7만원납입-머니옥션대출잔액340만원월31만원납입총월97만원납입-현금서비스신한,외환,롯데카드총700만원.카드론및그외신용대출은없습니다.매월월세와관리비지출로100만원정도지출되며어머니와함께운영하고있어인건비는지출되고있지않습니다.상환계획매월월세와관리비지출을제외하고300만원정도의수입이나오며휴일개인교습으로50만원정도의수입이있습니다.총350만원의수입중월기대출납입금액을제외하면250만원정도의수입이있는데이중현금서비스납입부분을매월44만원정도로납입하게되면가게수익구조가안정화될것같습니다.머니옥션을통해3년정도(2번의경매입찰)의시간을투자자님들의고마움에연체없이현제까지성실하게납부해왔습니다.또한다른기대출내역,휴대폰요금까지도단한번의연체없이납부했습니다.경매낙찰이된다면현재머니옥션의남은잔액340만원은중도상환할것이며수수료를제외한남은금액과월수익을합쳐현금서비스사용내역을변제할것입니다.그동안투자자분들의믿음에진심으로감사드립니다.</t>
  </si>
  <si>
    <t>저는강원도동해시한중대학교에서근무하는직원입니다신용관리를잘하지못한터라이지경까지왔네요ㅠ아무리가족이리라도신용은빌려주면안되는거였는데................신용좋을때처남들빌려주고...당장제가급하니쓸수있는데가한곳도없네요..연체라도안했으면....현재캐피탈할부명의빌려줬는데연체가되었네요ㅠ급하게빌려볼려고하는데사용목적은치과비생활자금으로쓸려고하네요</t>
  </si>
  <si>
    <t>현재신용상태우리캐피탈차량할부(신용빌려줬음)현대캐피탈차량할부(신용빌려줬음)현대캐피탈신용대출300만원연체없이잘상환하고있음월12만원햇살론1개1350만원사금융보증인대출5섯곳ㅠ총1500만원연체어뵤이잘상환하고있음월75만원ㅠ사금융은누나수술비목적으러급하게빌리느라ㅠ제급여일은25일이여연체없이잘갚아나가겠습니다</t>
  </si>
  <si>
    <t>생활자금이필요해서대출신청합니다.</t>
  </si>
  <si>
    <t>기대출25,000,000원있습니다,월원리금상환하여1,500,000원입니다.직장인이며월3,000,000만원월급을수령합니다.</t>
  </si>
  <si>
    <t>어머님이갑자기수술을하셔서아들돌잔치비용을병원비로썼어요.다른곳에부탁할곳도없고다른금융기관에대출도승인이잘나지않아서걱정을하고있는데머니옥션을알게되었어요.저에게는한줄기희망입니다.우리아들돌잔치를무사히마칠수있도록도와주세요.</t>
  </si>
  <si>
    <t>새마을금고햇살론잔금400만농협캐피탈잔금300만현대스위스잔금900만전세자금대출5600만있습니다.월상환금액이80만원정도됩니다.수입은월실수령액이210-220만원정도이고정부에서양육비20만원을받고있습니다.월고정지출은150만원정도이고생활비,통신비,전기가스비,보험료,월상환금액포함입니다.수입230만원에고정지출150만원여기서대출을해주시면상환금14만원정도를빼도여유자금이70만원정도남습니다.연체없이성실히상환할것을약속드립니다.도와주세요.꼭좀부탁드립니다.</t>
  </si>
  <si>
    <t>공기업재직중입니다신용등급향상을위해대출신청</t>
  </si>
  <si>
    <t>년말년초에돈이필요하여카드론현금서비스등을받았습니다.그러니신용등급이급격히떨어지더군요부랴부랴현금서비스등을정리하여신용등급을안정시켰습니다.다만다가오는7월성과급지급이후로는보다안정이돼는데그동안에다시현금서비스를사용하게될경우신용등급악화를걱정하여고민중기존에잘이용하고있는머니옥션이생각났습니다머니옥션의큰장점은이자는현금서비스와비슷하게책정하더라도금융권에대출로잡히지않기에신용등급에영향이없다는것이라고생각합니다.필요한생활자금활용및신용점수관리를위해대출신청합니다.</t>
  </si>
  <si>
    <t>1.기존대출내역우리은행대출2400만원연이율5%매월이자만납입약10만원우리은행마이나스통장900만원연이율9%매월이자만납입약7만원시티은행대출3500만원연이율12%매월이자만납입약35만원국민카드론1000만원연이율27%ㅜㅜ매월이자납입약23만원머니옥션현재납입중현재560만잔고매월균등납입65만원2.상환계획현재빨리없애야할채무가국민카드론입니다.이건조만간에완납을할려고합니다늦어도7월이면공기업성과급이나옵니다완납을할려고하구요.그때잔고400만원안넘을기존머니옥션도완납할려고합니다.그러나4월중순부터7월중순까지3개월간금융비용이큰데요.(현재월140만원)그렇기에이렇게머니옥션500만원추가대출을할려고하는겁니다.현금서비스를이용하지않고신용관리하다가빠른시일에카드론등을정리하여더큰신용점수상승을기대합니다.또한카드론과기존머니옥션정리시월금융비용은52만원+33만원(지금머니옥션대출성사시)이기에향후상환에는문제없다고생각합니다.그동안완납한2번의머니옥션이용이있었는데요모두단하루도연체없이상환하다가중간일시완납을하였습니다현재머니옥션건도단하루도연체없이상환하다가작년에태풍온다고할때바쁘다보니깜박하고딱하루연체했습니다안내문자오자마자놀래서입금시켰습니다^^지난이력이제성실상환을어느정도보여주지않나생각합니다.현재9년간재직했고향후20년가깝게재직할공기업직원입니다투자자분들에게절대어려운상황을만들지않을자신이있습니다요즘같은저금리시대에투자자분들은적지않은수익을올리고저는신용등급을관리하여보다건전한재무구조로나아가는징검다리가되는서로에게도움이되는윈윈투자가아닐까합니다.아울러투자해주실투자자분들에게미리감사인사드립니다.항상건강하세요~</t>
  </si>
  <si>
    <t>기본생활자금이급해서신청하게되었습니다피치못하게벌금과어머니병원비로인하여돈이조금필요하게되어신청합니다</t>
  </si>
  <si>
    <t>스타300웰컴150원캐싱200러시앤캐쉬300이렇게부채가있습니다회사는원주시문막읍소재오토리브소속으로자동차생산직으로일하고있으며저위에있는부채상환금으로달달이40정도나가고있습니다월급여는170~180사이이며원래파견으로오토리브에서일하다가작년8월에퇴사를하고2013년1월에오토리브소속으로재입사하게되었습니다연체없이잘상환하겠습니다</t>
  </si>
  <si>
    <t>긴급생활자금사용할려고합니다..</t>
  </si>
  <si>
    <t>매월갚아나가는건할수있습니다</t>
  </si>
  <si>
    <t>성실하게납부금을갚아가고있는납부자가다시한번부탁드립니다</t>
  </si>
  <si>
    <t>작년에3000000원대출받아서지금까지연체한번없이2072226원을성실하게갚았습니다이번에저희어머니시골집에서20년동안집수리한번없이살다가보수공사를하게되었습니다꼭어머니께도움을드리고싶습니다저의상환능력을다시한번믿고투자해주시면정말감사드리겠습니다</t>
  </si>
  <si>
    <t>일단저는비지니스호텔지배인으로한객장에서8년간장기근무하고있습니다동종없게에서는15년째근무중으로우선기본급은3000000이이통장으로입금되고야간수당기타수당은월말에5000000현금으로수령합니다그런데저희직장이4대보험이안되서은행권대출이힘들어서이렇게신청하게되었습니다현재부채내역1농협80980002바로크레딧50000003리드코프20000004머니옥션1500000총16598000정도입니다한달에농협200000바로380000리드코프110000머니옥션209000핸드폰요금80000어머니용돈100000생활자금200000해서고정지출금액이1279000입니다한가지제가유리한점은저희호텔기숙사에서생활하기때문에다른지출은전혀들어가지않는것이저의장점입니다충분히상환가능한금액이오니투자자분들의많은투자바라겠습니다</t>
  </si>
  <si>
    <t>이번에독립자금으로조금부족해서대출을신청하게되었습니다.지금휴대폰매장을1년째운영하고있으며,(사업자명의는아버지입니다.)월200정도소득이있습니다.부모님이시골로이사를가시는바람에매장근처로원룸을구하려고하다보니보증금이조금모자라서이렇게대출신청하게되었습니다.</t>
  </si>
  <si>
    <t>기존에대출은국민은행200만원(현재잔액60만원월상환약8만원)스타크레디트200만원월8만원상환중입니다.그외기타나가는돈은생활비밖에없습니다.</t>
  </si>
  <si>
    <t>이번에살고있는집계약기간이만료되었습니다.타지에서살다가자리잡고살게된지라현재사는집은관리비가비싸서부담이될뿐더러일을하는곳과거리가좀더가까운곳으로이사할계획입니다.보증금이가진돈에서200정도모자라고,나머지100은이사비용과더불어생활자금에쓰려고합니다.</t>
  </si>
  <si>
    <t>&lt;기존대출&gt;현대스위스저축은행(27.7%,연체이율39%)500만원(24개월원리금균등상환)=매월5일상환금액273,680원리드코프300만원(38%.연체이율39%)=매월5일상환금액122,308원연체없이매달상환중.6개월이상현재모던Bar에서근무중이고월수입은평균180~200교통비지급.보너스있음.&lt;월고정지출&gt;휴대폰사용료10만원내외.월세30만원보험료11만원대출상환40만원=매월고정지출이고교통비는따로지급이되고식사도집에서해결하는편이므로그외지출은미미합니다.현재수입으로대출상환에틀림없이지장이없습니다.</t>
  </si>
  <si>
    <t>휴대폰사기때문에체납금갚고분할상환하겠습니다.</t>
  </si>
  <si>
    <t>약8개월전실수로공인인증서를타인에게넘겨주어아이폰64g2대가kt로개통되어지금연체가8개월진행중이며약80만원의기기값이체납되었습니다.거기다인턴생활을한지2개월밖에되지않아금전적어려움이있어방값이두달분60만원이밀려있습니다.휴대폰체납금과방값을납입후정직원이되어매달균등상환하도록하겠습니다.부탁드리겠습니다.</t>
  </si>
  <si>
    <t>기존대출내역-국민은행700만원(연13%,원금균등상환)-청주저축은행500만원(연29%,만기상환)월수입은실수령에115만원정도이며국민은행은매월이자와원금을합하여11만원정도를납입하고있으며6개월차이며현재660만원남았습니다.청주저축은행은이자만11만원씩납부하고있으며현재480정도남았습니다.주수입원은직장월급으로현재인턴기간을거치고있습니다.한달월급은130만원으로세금공제전월급입니다.회사는스포츠이벤트회사로제가현재하고있는업무는이벤트운영을맡고있습니다.월고정지출내역으로는방값30만원휴대폰비10만원대출이자23만원교통비및식대22만원을합하여총85만원입니다.현재인턴기간2달째라월급이적어생활에어려움이많지만,원금균등상환은가능하다고생각합니다.4개월뒤정직원이되면생활에여유가생겨월불입금을늘려조기상환하려고합니다.</t>
  </si>
  <si>
    <t>다음달에졸업예정입니다.현재4년동안주말아르바이트로60만원씩통장수령하고있습니다.집에서그동안대출금이자를내주시고계시고,학생이여서39%의고금리를받게되었습니다.현재현대저축은행1000만원EF카드300만원으로현대저축은행매월5일28만원,EF카드5만원이자가나가고있습니다.한국장학재단에서받은든든학자금은취업후상환이시작되고,취업시까지이자가면제됩니다.다음주월요일부터연봉2400만원이벤트대행사(4대보험가입)일할예정이구요.3개월월급수령후,햇살론으로고금리인현대저축은행채무를10%이내금리로낮춰이자부담을낮출것입니다.또한,주말아르바이트는병핼할계획입니다.취업공부와사회경력이없어기준점이없기때문에경력을쌓으려는목적으로월요일부터업무를시작할계획입니다.</t>
  </si>
  <si>
    <t>1.주수입내역-월60(통장거래),2월달부터4대보험되는이벤트대행사에서200수입2.월고정지출내역-35(어머니이자납부),휴대폰비7만원정도,부모님과같이생활하여식대는따로나가지않지만월요일부터출근하게되면월10만원생각하고있습니다.4월까지3개월분월급수령후,현대저축은행39%금리를햇살론으로월총이자10만원으로조정할것입니다.3.대출이후상환계획-월10일이자납부일로,연체없이상환하겠습니다.현재까지금융권,통신연체단한번도없습니다.</t>
  </si>
  <si>
    <t>집안생활자금으로대출을받을려고합니다.2개월있으면동생대학등록금을내야되고어머니병원비등으로현재월급으로부족하여대출을받고자합니다.한달전까지빚이3천만원정도있었습니다.너무힘들어서개인회생을신청하였습니다.그러나변호사와잘맞지않아1년동안질질끌다가한달전취소하였습니다.어머니께말하여아파트담보로대출을받아다갚았습니다.현재제가가장으로서빚을계속내면안되지만다른대부업체는현재대출이불가한상태입니다.제가연체를할려고한게아니라개인회생으로인해서취소하는바람에장기연체가되었습니다.너무나도방법이없어서신청합니다.제발도와주세요ㅠ도와주시면대출금으로동생학비,어머니병원비등기타생활비로가장으로서책임을지고싶습니다.</t>
  </si>
  <si>
    <t>1.다른대출-현재저의명의로된대출건은없습니다.-아파트담보대출로어머니명의로되어있지만제가한달에부담하는금액은월40만원정도입니다.2.공통-주수입:현재직업은직업군인입니다.단기복무가아닌장기복무로매달고정적으로수입이들어오고있습니다.계급은하사이며내년에진급할예정입니다.-주수입금액:매월10일월급140~160만원씩들어오고있습니다.그리고매월20일수당으로12만원식들어오고있습니다.-월지출내역:매월40만원씩어머니께드려야합니다.(아파트담보대출)휴대폰요금매월10만원씩나갑니다.나머지금액은차량기름값등출,퇴근/기타생활비로지출하고있습니다.-상환계획:매월어머니께드리는돈그리고휴대폰요금10만원을제외한금액에서절대연체하지않고매월상환하겠습니다.</t>
  </si>
  <si>
    <t>급한생활자금이필요하여신청합니다부탁입니다개인생활이어려워서신청합니다</t>
  </si>
  <si>
    <t>매월결제일에연체없이성실히납부하겠읍니다부디도와주세요</t>
  </si>
  <si>
    <t>야간폴리텍대학교육자금</t>
  </si>
  <si>
    <t>야간교육에필요한두달필요경비(유류비,식비,교제비등)주간에회사근무하고야간에아르바이트하면서결혼자금마련하는일반적인남성입니다!!개인능력향상을위해폴리텍대학이라는학교를다닐려고야간아르바이트를부득이하게중단할상황이라금전적인여유가부족해서문의하게돼었습니다!!!</t>
  </si>
  <si>
    <t>현대캐피탈차량할부잔금1300만원시티은행신용대출잔금500만원우리은행신용대출잔금600만원예신저축은행잔금370만원기타사금융900만원월수입학원투자비월수입90만원(급여통장에매달기입2년째)급여240만원인터넷판매업월수입30만원(야간부업)인터넷상품구매로현금이묶여있는상황이라현금융통이안됩니다!!(월14만7천원크다면크고작다면작은돈인데지금껏연체한번없이상환하였기에큰부담없이값을수있을거라생각됩니다용돈아껴서라도)</t>
  </si>
  <si>
    <t>연체는단한번도없었습니다.성실상환약속합니다</t>
  </si>
  <si>
    <t>it계열개인사업자입니다요즘경기가안좋아서급전이필요하게되었습니다여태까지단1번도연체가없이살아왔습니다성실상환하겠습니다</t>
  </si>
  <si>
    <t>인터넷서핑중머니옥션을알게되었습니다.기존신용대출이좀있으나,소액이니만큼성실히상환하겠습니다.아직까지단1건,단1일의연체도없었습니다.급한생활자금으로투자자님들께부탁드립니다.</t>
  </si>
  <si>
    <t>생활자금필요하며치과치료가피요하여대출신청함니다</t>
  </si>
  <si>
    <t>월급날짜에마쳐원리금균등상환할려고함니다</t>
  </si>
  <si>
    <t>2번이나도움을주신머니옥션.이번에도최선을다해상환하겠습니다.</t>
  </si>
  <si>
    <t>안녕하세요.머니옥션에서2번완납후다시3번째찾게되었습니다.그리좋지않은조건임에도항상믿고도와주셔서감사드립니다.이번에도믿음잃지않도록열심히상환하겠습니다.대학에서작지만소중한곳에서교직원으로근무하고있습니다.비록급여가많지않아도안정된직장에서조금씩더좋아지리라확신하며하루하루를열심히노력하고자합니다.비록기대출이좀많으나아래에상환계획에도말씀드렸다시피절반이상이저리의30면만기정부학자금대출로큰문제가되지않습니다.앞의두번도그러했듯이연체없이잘마무리지을수있도록하겠습니다.신용관리의중요성을더욱더느끼며고금리대출금일부상환과병원치료비및생활비로이렇게신청하게되었습니다.작년보다도신용등급도2등급이나더오르고연체없이열심히살아가고있습니다.믿음으로이루어지는곳이며누구에게도손벌리기가쉽지않을때머니옥션이늘저의마지막보루였음을알기에소홀함없이이전처럼최선을다해우선하겠습니다.감사합니다.</t>
  </si>
  <si>
    <t>기대출내역입니다.농협은행2009/07/31700(정부보증으로연7%월6만원정도납부.거의다갚았습니다)한국장학재단2010/02/2420,915(실제제기대출의대부분인데요.연4%학자금대출로이자유예10년30년만기로해놓았기에실제월3만5천원정도밖에나가지않습니다.나중에연봉많이오르면천천히갚으려구요)한성상호저축은행2011/12/14750(월13만원정도납부로이제몇개월남지않았습니다.)우리은행없음2012/05/2418,268(정부보증서발급으로연6.5%월23만원정도납부하고있습니다.)한국스탠다드차타드없음2012/07/052,805(새희망홀씨대출로월8만원정도납부하고있습니다.)총금융비용은월53만원정도납부하고있습니다.그밖에아파트관리비20만원+통신비10만원+공과5만원+식대및유류30만원+기타경조사잡비+20만원총수입을말씀드리면총연봉은2300만원+연구비300-500만원정도입니다.(연구비는세금및사업관리의이유로대외비로학교에서현금지급하고있습니다.)또한제아내역시직장을가지고있으며월130만원정도의추가수입이있습니다.이것들을잘아끼고잘관리하여열심히상환하겠습니다.좋은조건은아니지만타인에게피해가가지않도록열심히살아왔습니다.기회가또주어진다면지난번처럼최선을다해상환하겠습니다.긴글읽어주셔서감사합니다.</t>
  </si>
  <si>
    <t>대출이요..급합니다</t>
  </si>
  <si>
    <t>대출을하게된계기는지금제가눈도아프고다리도예전에인대도늘어나고해서병원자금으로대출받으려고하는데요.병원비빼고조금은통신요금도낼꺼에요</t>
  </si>
  <si>
    <t>기대출은지금2건있는데루스모하고러시앤캐시2건있습니다.한달에급여는130정도받으며점차제가돈을모아서갚을수있습니다.</t>
  </si>
  <si>
    <t>기대출상환금액으로인해생활비에여유가없으며취업준비에있어학원등록이나교재비가필요한대도움이되었으면합니다.가장중요한건상환능력이라생각합니다.몇년간대출이자를납입함에있어한번도연체된적이없으며가장중요한것이신용이기때문에밥을굶더라도이자금납입은지킵니다.한번만도와주세요</t>
  </si>
  <si>
    <t>1.주수입내역-용돈40,과외302.월고정지출내역-기대출상환금액25,휴대폰요금7,식대20,생활비203.대출이후상환계획-삼호저축은행의이자율이높아100만원은대환후나머지50은생활비에보탤예정입니다.현재용돈과과외로월70정도의소득이있으며상환에있어무리가없습니다.현재까지연체기록전무후무하며앞으로없을것입니다.틈틈히아르바이트도병행하며절대상환에어려움이없도록하겠습니다.</t>
  </si>
  <si>
    <t>몇년전시작하게된백화점의류매장중간관리비용으로대출을받게되었는데그매장이잘안되어서지금은안하고있어요..그때받았던대출금이금리도높을뿐아니라만기가도래되어서상환을해야하는데많이힘드네요도와주세요</t>
  </si>
  <si>
    <t>금융권으로1700만원대출이있으며신용카드현금서비스가100만원정도사용되고있습니다남편직장월수입:270만본인아르바이트:65만현재매달수입에서70만원씩대출상환금으로나가고있는데10일날급여를받게되면받는데로꼬박꼬박상환하도록하겠습니다</t>
  </si>
  <si>
    <t>3개월이상쉬고나서직장을다니기시작했습니다7/1일부터요아직월급은나오지않았습니다15일날나오고요이제다음주면한달일했습니다기존대출한것도있고핸드폰도있고30~40만정도필요하긴합니다그런대최소가100만이라고해서요기존대출은4일날빠져나갑니다기존대출300만원남았습니다거의매달10~13만원정도나가고있고요</t>
  </si>
  <si>
    <t>100만원대출받으면..1.기존대출15만원잡겠습니다핸드폰20만원40만원미만으로8월한달동안쓸내역입니다.60만원남습니다+15일날월급130190만원돈기존대출50만원/여기대출50만원핸드폰연체가있습니다이렇게쓸계획입니다부탁드리겠습니다고용보험/의료보험증도나왔습니다</t>
  </si>
  <si>
    <t>한달전에대출상담사통해사금융비롯모든부채를갚았습니다.다시한번머니옥션신세를지겠습니다.</t>
  </si>
  <si>
    <t>현재부채내역입니다.제일은행2,700만원씨티은행:500만원현대저축은행:1,500만원월상환비용은100만원입니다.연체없는성실상환약속합니다ㅣ.</t>
  </si>
  <si>
    <t>생활자금이필요해서구합니다.</t>
  </si>
  <si>
    <t>차량이파손되어차량구매에들어갑니다~</t>
  </si>
  <si>
    <t>기존대출1,800만원정도있습니다.수입은월300이며,갚아나가고있는중입니다</t>
  </si>
  <si>
    <t>예전에받은고금리를먼저상환하려합니다도움주시면지금보단조금상환금액이적어져다른대출상환을조금당길수있을듯합니다성실히상환해나가겠습니다</t>
  </si>
  <si>
    <t>캐피탈390정도있구요사금융껀1000정도됩니다틈틈히아르바이트를해서상환했었고대환대출알아보니4대보험가입되어있어야가능하다고해서취업을해서다니고있지만얼마되지않아아직안된다해서3개월후된다해서알아보다머니옥션을알게되었습니다대부분대출이1~2년되어서정확히얼마남았는지는모르지만지금보다고금리대출이기에급한거부터상환하려합니다도움주시면잘상환하겠습니다</t>
  </si>
  <si>
    <t>성실히상환약속하겠습니다.</t>
  </si>
  <si>
    <t>저는보험설계사7년차입니다..7년간하면서많은고객들도유치하고성과도좋았지만이번달만워낙힘들어이곳에오게되었습니다.현재개인회생중으로동생카드를쓰다가카드값이모자라서대출을신청합니다.이번에대출이성사되면동생카드값다값고카드를안쓸예정입니다.</t>
  </si>
  <si>
    <t>월고정비용개인회생변제금60만원기존대출금40만원보험료40만원차량유지비30만원핸드폰비10만원대출이된다면더열심히벌어소득을올릴수있습니다</t>
  </si>
  <si>
    <t>다시시작할수있도록도와주십시오.</t>
  </si>
  <si>
    <t>보험회사에서일을하다캐피탈,사금융쪽에손을대기시작하며감당할수없을정도로부담이커져서결국에일을그만두게되었습니다.다행이새로운직장을구하고규칙적인급여를받게되었지만,최근몇개월간수입이없었는지라원리금상환을못하고있는실정입니다.결혼한지도얼마되지않고,육체적으로정신적으로너무힘드네요.</t>
  </si>
  <si>
    <t>현재캐피탈,사금융합쳐3건1500만원가량부채가있습니다.월60만원가량을원리금상환에부담하고있구요,신용카드부채는최근병원치료로100만원있습니다.새로운직장의연봉은3500정도로8월25일부터급여를수령하게되며,위의부채이외에는생활비외에는추가로들어갈비용이없기때문에정상적으로상환이가능합니다.또한사금융쪽은금리가39%가량되어,이번에도와주신다면사금융쪽부채를이쪽으로다옮길계획입니다.</t>
  </si>
  <si>
    <t>투잡을해보려고합니다^^높은이율로쓰고있는것들빨리갚으려면돈을더벌어야겠다생각이듭니다</t>
  </si>
  <si>
    <t>지금현재대출은조금있는편이지만한번도연체한적은없습니다현재텔레마케팅으해서한달에400정도받고있습니다물론현금수령이이기는하지만...여태연체를한번도한적이없습니다한달에나가는금액은카드갑까지해서250만원정도됩니다</t>
  </si>
  <si>
    <t>출산으로인해목돈이필요하게되었습니다.꼭도움부탁드립니다</t>
  </si>
  <si>
    <t>아내출산으로인해목돈이필요하게되었습니다.제수입으로기존대출금상환과공과금등지출을하고아내수입으로생활을하는상황인데출산으로인해한달가량일을못하게되다보니출산비용과생활비가필요하게되었습니다.모아둔돈이별로없다보니대출을알아보다머니옥션을알게되었고도움을부탁드리게되었습니다.늘생활이넉넉하진않지만그래도연체없이이제껏잘상환하며살고있고이번에도움을주신다면성실히상환할수있습니다.꼭도움을부탁드리겠습니다.</t>
  </si>
  <si>
    <t>현제2금융권에서받은중고차할부금과신용대출이한달에110만원,사금융에서받은신용대출이한달에70만원이나가고있습니다.2금융권대출은원리금균등상환이며사금융권대출은원리금균등상환과만기상환이같이있습니다.저는악기사에서1년째영업을하고있으며,일의특성상6시면퇴근을하다보니저녁에는학원과,개인적으로악기를가르치는일을하고있습니다.월급은기본급140만원이고수당은때마다다르지만월평균100만원정도입니다.저녁에악기가르치는일로들어오는수입은월60만원정도입니다.아내는건설회사에서사무직으로월200만원을받는데8월은출산으로휴가를내었습니다.한달에대출금과관리비,통신료,카드값등은제수입에서지출을하고있고,아내수입으로생활비와보험료를부담하고있습니다.아내일이육체적으로크게힘든일이아니다보니9월에복직할예정이어서대출금상환에는문제가없습니다.</t>
  </si>
  <si>
    <t>시험준비목적으로대출신청합니다.기존의대출은학자금대출1500만원가량과주택담보대출1억9천만원가량이있습니다.아파트는부모님께서제명의로사주신것으로한달에이자60만원가량도부모님이내주시고있습니다.학자금대출이자는약5만원가량나옵니다.집에서월100만원정도를받고있습니다.학원비와식비방값을제하고나면30만원가량이남고이를머니옥션대출을갚는데사용하겠습니다.대출을받으려는이유는학원비를6개월종합반을미리결제하려고하는데집에말하기죄송스러워서입니다.열심히상환하겠습니다.</t>
  </si>
  <si>
    <t>사업운영자금으로대출신청합니다.</t>
  </si>
  <si>
    <t>명품시계업을하고있는사람입니다.현금회전이중요한일이다보니운용자금이항상부족합니다.예전에200만원을머니옥션에서운용해보니,도움이많이되어서잔금이조금남아있지만,다시신청합니다.</t>
  </si>
  <si>
    <t>명품업을하다보니,월15만원정도의비용은큰게문제가되지않더군요.대신200이라는돈으로활용할수있는것들은참많은것같습니다.1~2억여원가량의명품시계를가지고있습니다.하지만항상현금은부족한것이이쪽일이라..예전에도연체없이1년반가량을운영한것같습니다.이번에도유용하게사용하고상환하도록하겠습니다.</t>
  </si>
  <si>
    <t>졸업후교육회사에입사하여2년간근무하였습니다.이를계기로퇴사후현재개인수학과외를하고있습니다.미래를위해취업을하고자하는데컴퓨터및사무업무에대해배우기위하여학원수강비및기타비용으로취업준비자금이필요하여이렇게신청하게되었습니다.부모님과함께거주중이며2014년봄일이생겨현대와인성저축은행에서1200만원,산와머니100만원대출을받아지금까지성실히연체없이납부중입니다.현재,개인수학과외로1인당15만원씩8명120만원고정급여가있으며대부분현금수령중입니다.대출후상환기간3개월을두어그동안학원수강을마치고취업에성공하여성실납부약속드리겠습니다.</t>
  </si>
  <si>
    <t>1.주수입내역-수학과외120만원현금수령2.월고정지출내역-현대저축은행25만원/인성저축은행5만원/산와머니4만원/통신비5만원/교통,식대,용돈20만원3.대출이후상환계획-120만원수입에서고정지출금60만원을제한후나머지60만원안에서거치기간3개월동안은3만원씩그후13만원씩성실히갚아나가겠습니다.</t>
  </si>
  <si>
    <t>어머님가게(고추방앗간)설비교체에필요한자금입니다,</t>
  </si>
  <si>
    <t>어머님이15년째시장에서고추방앗간을운영하십니다.김장철대비작년에교체못하고남은노후된고추분쇄기/참기름유압기계를교체하려고합니다.금월25일월급과보너스합쳐서보유예상금액이500~600만원이구요,모자란금액을대출신청합니다.※참고사항-작년이맘때동일한목적으로대출신청하여하루만에조기낙찰받았으나,본인명의의집담보대출(5500만원)이많다는이유로승인거절되었습니다.참고로집담보대출은거의모든사람이그렇듯이집구매시모자란금액을담보대출한내용입니다,심사에영향을주지않았으면하는바램입니다,</t>
  </si>
  <si>
    <t>1.기존대출-애니원,머니라이프,앤알각300만원씩기존대출있슴(작년이맘때머니옥션승인거절후같은목적으로받은대출임)2.기존대출월상환내역-각10~13만원,이자율월4%~5%3.주수입원-직장인(주)화승R&amp;A상장회사이며,대기업(화승그룹)3.주수입금액-연봉4300만원+a,월평균330~3504.고정지출(월기준)-기존대출금:40만원-집담보대출:29만원-휴대폰비:15만원(8만원회사지원)-자차운영비:30만원-문화생활/여가비:80만원-기타:20만원(담배.등...)5.상환계획-18개월원금+이자분납으로상환예정-기존대출연체단한번도없슴(매달25일월급날지급통장거래내역확인)※근무년수11년차이며,안정된대기업직장인입니다.※만일,1회연체시급여압류조건도수락할수있을만큼성실상환약속드립니다,</t>
  </si>
  <si>
    <t>병원비로급하게필요한자금입니다.</t>
  </si>
  <si>
    <t>현재햇살론이진행중이어서대출을더이상할수있는상태가아니어서긴급하게필요한병원비를마련하기위해서인터넷검색을하다가여기로오게되었습니다.개인대출을인터넷으로알아보다가선입금이란것만보내고정작대출은받지못했습니다.여러분의많은도움부탁드리겠습니다.</t>
  </si>
  <si>
    <t>기존저축은행포함해서대출이있으며현재월총상환액은138만원정도입니다.월평균수입이실수령액240-270정도받고있으며,현재연채없이갚아나가고있습니다.이번에햇살론신청되면월상환액도줄어들것으로생각됩니다.제가받는수입은친정쪽부모님과일상적인직장생활에들어가는비용만충당하고있어서여러분의대출을갚아가는데는무리가없을정도입니다.6개월상환계획으로월54만원은충분히가능합니다.많은도움부탁드립니다.그동안부모님이아프셔서병원비와간병비로많이들어가대출을한상태이며,신용점수가낮은이유는3개월전에두분이같이입원시는바람에신용카드가연체가된게있어서많이낮아졌습니다.현재신용카드연체나다른연체는두달동안없는상태입니다.부모님도이젠한분만계시고이번에퇴원하시게되면더이상의병원비부담은없어져서상환에는문제가없습니다.많은도움부탁드려요</t>
  </si>
  <si>
    <t>꼭성실히납부하겠습니다.</t>
  </si>
  <si>
    <t>당장에교통사고때문에목돈있던걸다내버리고현재생활자금이부족하여신청하게되었습니다.빌려주신다면성실히납부하겠습니다.꼭납부하겠습니다.</t>
  </si>
  <si>
    <t>현대저축은행-1000만원있구기업은행650-만원있습니다.한달에180만원정도수입이있구두개이자빼구나머지를육개월동안갚겠습니다.</t>
  </si>
  <si>
    <t>머니옥션에서투자자분들의도움을한번받았습니다.다시는오지않을지알았는데다시한번도움을받으러왔습니다.건강상에문제가있어8,9월일을하지못하였습니다.10월부터새로운직장에서새로운일을다시시작하였지만쉬었던기간이너무길었는지생활자금이필요합니다.</t>
  </si>
  <si>
    <t>한달지출비러xxx시:13만원원x풀:15만원산xxx니:17만원학자금대출:20만원통신비:7만원총:72만원한달수입비급여:150만원주말근무수당:28만원~35만원여유자금:178만원-72만원=106만원급여는월150만원에주말근무시일당7만원씩받습니다.토요일은무조건출근이라주말근무수당28만~35만은받습니다지출하는돈은대출이자금과통신비만나갑니다.출퇴근은회사차량으로하는관계로교통비는나가지않습니다.회사에서점심저녁도해결하고부모님과거주중이라따로식대비도나가지않습니다.이직한지얼마되지않아증명할것이많지는않지만첫거래시약간의연체가있었지만성실히상환하겠습니다.</t>
  </si>
  <si>
    <t>고금리상환하고생활자금입니다.성실상환하겠습니다.</t>
  </si>
  <si>
    <t>어렵게사무실을내고택배일을시작하였습니다.가진것없이시작하다보니어려움이많아고금리일수를쓰게되었습니다.한달이자만90이라서일수상환하고다른고금리도상환하고나머지는생활자금으로쓰려고합니다.아직연체없이잘납부하고있지만곧겨울이고너무높은금리에부담이되어이번에정리하려고합니다.소중히투자해주신돈연체없이성실상환하겠습니다.두아들의엄마로서열심히노력하고살고있으며부끄럽지않은부모가되기위해꼭성실상환하겠습니다.</t>
  </si>
  <si>
    <t>택배업이라수수료를받습니다.현재어느정도고정거래처도생기고조금씩안정되어가고있습니다.수입:월400만원대출현황:리드-300만원미즈-300만원일수-300만원지출:가게세-20만원집세-25만원일수이자-90만원리드-12만원미즈-10만원생활비-80유류비-50만원통신비30만원아이돌봄-40만원입니다.총지출360정도이며고금리일수와리드를갚고나면충분히상환능력됩니다.연체없이꼭성실상환으로고마움대신하겠습니다.</t>
  </si>
  <si>
    <t>힘드네요..사람사는게평탄치만은않나봅니다..악재에악재가겹쳐서대출을여기저기받다보니신용도도떨어지고..열심히연체없이상환은잘하고있지만또하나일이터져버렸네요..이럴때마다남에게손을벌린다는게너무나도비참합니다.그래도어떻게합니까..살아야죠..사고연류로인해서합의금과벌금이필요한상황입니다..수입은있지만생활하고기존대출상환하면얼마남지않으니..결국이렇게도움을청해봅니다..</t>
  </si>
  <si>
    <t>다른건모르겠지만연체는죽어도싫습니다.제가싫습니다.어떻게든상환날에상환하겠습니다.못하는게아닙니다.월급하고보너스로지금있는금액상환하고통신비교통비식비생활비빼고도20~30정도남습니다.여기서빌린돈매달10정도는꼬박꼬박상환가능합니다.</t>
  </si>
  <si>
    <t>취업전에쓴돈을갚고싶습니다!</t>
  </si>
  <si>
    <t>저는3개월차직장인입니다.취업전에지인에게돈을빌려썼었는데,취업후매달갚아나가고있었습니다.남은빚은150만원인데,갑자기지인이목돈이필요하게되어상환요구를해왔고저는월급날이한참이나남았습니다.그러던중원리금균등상환이라는좋은제도가있는머니옥션을알게되어조심스럽게신청해봅니다.</t>
  </si>
  <si>
    <t>1.주수입내역-월130-50만원급여(이제수습기간이끝나월급이오릅니다.)2.월고정지출내역-휴대폰요금7만원/소액신용카드값30만원/교통비5만원3.대출이후상환계획-150만원대출을받게되면그돈으로남은빚150만원을갚고,원리금균등상환제도를활용하여월급150만원에서일정금액매달꾸준히갚을것입니다.4.추가사항-학자금대출이있지만든든학자금으로상환절차가시작되지않았기때문에학자금대출관련연체는없을것이고,신용정보를보시면알수있듯이어린나이이지만개인사정으로빌렸던돈모두를제힘으로상환한경험이있습니다.</t>
  </si>
  <si>
    <t>신용회복을하였으나일시적생활고에힘들어하고있습니다.</t>
  </si>
  <si>
    <t>대출목적:현재서울에있는일본계회사에입사를하여반년이지났습니다.올2월달에일본에서한국으로귀국하여회사에입사를하게되었고지난8월경예전에다갚은줄알았던카드연체대금이아직남아있었다는것을알게되었고이번달완납을하여완납증명서까지받았습니다.하지만아직회사에다닌지얼마되지않고이전채무불이행기록이오랫동안등재되어있던터라타대출및신용카드개설도불가능하다는통보를받았고,현재월세및핸드폰요금을못내고있는실정입니다.예전무분별하게사용했던벌로몇년동안고생해서완납을하였지만당장앞의생활고에무리가생겨정말필요한만큼의돈을조금빌리려글을씁니다.</t>
  </si>
  <si>
    <t>기존대출내역한곳도없습니다.은행권,2금융권,대부업어느한곳도사용한적없습니다.2002년도당시어린나이에무분별하게사용한카드연체금으로채무불이행딱지를가지고있다가얼마전완납을하였습니다.지금현재서울에있는일본계의류회사에관리부정직원으로일을하고있습니다.월수입은여러가지공제후실급여140만원가량됩니다.월고정지출핸드폰비20만원,월세30만원,식비+교통비20만원입니다.</t>
  </si>
  <si>
    <t>온가족의생계가저에게달려있습니다.도움이절실합니다.마지막희망의불씨가꺼지지않도록도와주시기를간절히부탁드립니다.</t>
  </si>
  <si>
    <t>31살의청년입니다.하루2시간자면서일해서저축했던자금으로가족들과함께장사를시작했습니다.초기자금이넉넉하지않아온가족이발로뛰다보니어려움이많았지만지금은어느정도밥은먹을수있는상황입니다.저희매장이5층과6층으로홍익대학가중심에위치하고있습니다.6층이야외테라스로날씨가추워지면서운영을하지못하고있습니다.테라스바람막이공사비용과지난두달간5층만으로운영을하고있어운영자금이턱없이부족한상태입니다.이에대출을신청합니다.도움주신다면정직하게정성껏상환할것을약속드리겠습니다.</t>
  </si>
  <si>
    <t>1.기존대출은없습니다.2.주수입원호프와소주를판매하며수제요리를전문으로하고있습니다.위치는홍익대학교앞에위치하고있습니다.오후6시에오픈이고가족의생계를책임지고있기때문에저는오전에따로일을합니다.아침9시부터5시까지는스포츠센터에서헬스트레이너를하고있습니다.3.헬스트레이너는고정수입으로월250만원.매장은수입이매일일정치가않기때문에월평균500~600정도입니다.4.고정지출내역매장임대료200만원각종공과금100만원주류,식자재200만원저희가족모두차비라도아낄려는마음에매장에서생활하고있어서최소한의생활비와핸드폰요금등은평균100만원정도입니다.5.매장수입이그대로매장고정지출금으로쓰이고있습니다.그래서공사비용과운영자금이필요합니다.매달상환은저의고정수입으로얼마든지상환할수있습니다.도움주신다면더성실하게상환할것을약속드립니다.</t>
  </si>
  <si>
    <t>보증금인상</t>
  </si>
  <si>
    <t>1.200만원주수입2.월고정지출금ㅇ액.60만원3.대출이후상환계획-원금균등상환</t>
  </si>
  <si>
    <t>시골의작은교회에서목회를하던남편과함께서울에올라온지10개월정도되었습니다.남편의당숙뻘되는목사님이금년10월에은퇴하면그후임으로가기로약속하고목회하던교회를사임한후대학을다니는두딸이있는서울로올라왔는데지난10월에은퇴하시는당숙뻘되는목사님에게인사로2천만원정도를준비해야겠다는시골에계신시아버님의전화를받고많은고민과기도가운데이왕쉬는목회를5년정도연장하고서울생활을하기로결정했습니다.5년정도돈을모아서자비량목회를할계획을가지고...그동안은두딸과함께원룸에서불편하지만4식구가살았는데원룸에서계속다큰딸들과생활하는건힘든일이라이사를결정했습니다.그리고보증금1500에월75만원에앞으로서울생활을본격적으로할집을계약했습니다.그런데보증금이약간부족하고이사짐센터에보관중인이사짐을서울로옮기는데필요한이사비용이없어서여러분들의도움을요청합니다.남편과제가서울에서버는월수입은420만원정도됩니다.둘다급여통장으로월급수령하고,4대보험가입되어있습니다.시골아주작은교회에있으면서두딸의서울유학비로약간의부채가있었는데지난10월15일에다해결하였고현재아무런채무는없습니다.이사는1월15일경해야하는데이사를두달만미룰수있어도스스로다해결할수있지만현재생활하고있는원룸의계약이1월말로끝나는데두달연장은안된다고합니다.새로들어올입주자도대학생을구해야하는원룸주인의입장이충분히이해가됩니다.3월에는방구하는대학생이없을테니까요...저의형편을이해해주시고많은분들이도움의손길을주시면감사하겠습니다.</t>
  </si>
  <si>
    <t>1.주수입내역-남편의급여3,000,000원그리고저의급여1,200,000원2.월고정지출내역1.월세:750,0002.휴대폰요금:100,000원3.식대등생활비:800,000원4.보험료:200,000원3.대출이후상환계획이자수익을바라고투자하시는분들에게실례가아니라면4월15일까진완제가가능합니다</t>
  </si>
  <si>
    <t>단한번도연체한적없는두번째대출신청입니다.</t>
  </si>
  <si>
    <t>다시새인생을시작해보고싶습니다</t>
  </si>
  <si>
    <t>자영업실패로집안이많이기울어졌습니다.폐질환으로60대중반이시고거동이불편하신아버지께더욱불효를저지르고말았습니다.대출받고자하는이유는안정된직장을잡기위해필요한돈을마련하기위함입니다.제작년의무분별한신용조회기록으로신용에타격을많이입었습니다400만원의사금융대출이남아있는데2년동안연체기록없이잘갚아왔습니다도움을받게된다면기능이있어다음달부터회사에취업을하게되는데요사금융에일부상환하고조금의여유금을남겨두어월급을타는동안의생활자금으로쓰고자합니다.한달후월급을받게되면안정적으로문제없이잘갚아나갈것입니다.도움을주실분이꼭계셨으면하는바람입니다</t>
  </si>
  <si>
    <t>다시한번올려봅니다</t>
  </si>
  <si>
    <t>나이는27살인서울여자입니다..어떻게적어야할지..머릿속이백짓장같습니다..저는마사지방을나가고있습니다..원래는미용사인데..잠시..돈문제로인해서..택하게되었씁니다..이번달..막아야하는돈이있습니다..이것만막으면특히막을거없기에..이렇게부탁을드려봅니다..두번째올리는글이니..절믿고..한번..투자해주세요한달에300정도벌구요..150만원갚는것은..별로무리가아니라고봅니다..여기저기돌아다니다..이곳을알게되었고..사람들도마니이용하더군요저도한번희망을가져보고글을올립니다..도와주세요..오늘도..행복하고좋은하루되세요...</t>
  </si>
  <si>
    <t>사금융대출을상환하고신청합니다.</t>
  </si>
  <si>
    <t>대부업체금리가넘높아서늘이자때문에힘들어합니다.마침조회건수도남지않는머니옥션에서환승론이생겼기에다행이다싶어신청합니다.대부업체가여러군데이긴하지만상환하고남은금액은1000정도됩니다.상호저축은행도쓰고있지만그곳들은조금싼이자를적용하기에상환하기에힘들지는않습니다.것두올해말이나내년에만기가되긴하지만그동안의이자가넘비싸서요.환승해서한곳으로몰아서상환하고싶습니다.물론적은이자로환승하다보면원금을더빨리갚을수있을것같아서신청해봅니다.회사는법인체정규직근로자로9년째일하고있으면매달세금공제휴150-160정도통장수령하고있습니다.신랑도IT업체에다니고있지만..옮긴지얼마안되어서아직월급이130정도밖에안됩니다.하지만이번년도만지나면많이올리기로했다합니다.둘이합쳐서세금과보험료로60만원,교통비20만원,생활비50만원으로생활하고있습니다.나머지는지금사금융상환을하는곳에쓰고있구요..하지만사금융상환을하고나면지금보다는더여유가생기고더빨리원금도갚을수있을것같습니다.좋은결과를기대하며신청합니다.꼭좀도와주세요.</t>
  </si>
  <si>
    <t>지푸라기잡는마음으로..다시..</t>
  </si>
  <si>
    <t>유찰되어다시신청합니다.우선저번에다섯분의투자자분들께서제게입찰해주셔서감사의말씀드립니다.이번에는대츨사연을짧게적을까합니다.많은투자자분들께서내용을보셨으리라생각하고...-----------------------------------------------------------------------대출사연결혼은좀늦게하더라도당장사랑하는사람과같이살려고하니돈이필요하게되어이율이30%대인금융권에신청을해500만원이승인이났지만근로소득원천징수증영수증상에년봉이1200만원이넘어야되는데1068만원나와대출을받지못했습니다.물론그전에그금융사직원은다된다고했지만...그래서여기저기알아보느라신용만더떨어지고...그러다인터넷에우연히옥션을알게되어한가닥의희망을가지고글을올리게되었습니다.마음같아서는500만원을신청하고싶지만기존의대출이있어이자도있고해서200만원을신청했습니다.이돈을가지고전세집을구하는데보태려구합니다전에내용을보셔서투자자분들도아시겠지만집안의사정으로30대초반의아가씨를4년여를기다리게했습니다.더이상은기다리게할수도기다리기도힘들기에절박한마음에신청을합니다.많은분들의도움부탁드립니다.---------------------------------------------------------------------상환능력저는지금까지전기를전공했었고,현재도전기업체에정규직근로자로일을한지1년이넘었습니다.물론4대보험도다되구요..전기관련기사자격증도3개를보유하고있습니다.회사에서월급을현금으로지급하고,소득신고금액이작아서그렇지실제로는이것저것합해서150만원이상받고있습니다.전기기사자격증3개를보유하고있으면어느곳에가든최소150만원이상을받는다는것을아시는분은아실것입니다일요일에는아르바이트로일을하기도합니다.하지만제가서류로준비할수있는건년봉1068만원으로밖에안되니,투자자님들께서는그냥1068만원으로아시고투자해주시기바랍니다.사금융이용하고있지만연체한번도한적없구요사금융도안정이되면좀더이율이낮은것으로환승할계획을가지고있습니다.지금은당장집을구하는게급하니까요..투자자님들께다시한번도움을청합니다.연체는결코없을것입니다.늦은나이에사랑하는사람을만나오랜시간을기다기게했습니다.여러분들의도움으로저도행복한가정을꾸리고평범하게살아갈수있게도와주십시오.부탁드립니다...제연락처는011-9318-6973입니다끝까지읽어주셔서감사드립니다</t>
  </si>
  <si>
    <t>사금융환승론으로갈아타고싶습니다.</t>
  </si>
  <si>
    <t>현재사금융4곳이용중입니다.1년넘게써왔지만연체없습니다.다만고금리이다보니갚아도갚아지지않는현실이슬프네요.신용만큼은확실합니다.통장내역공개할수있습니다.연체걱정안하셔도되니믿고투자해주세요.</t>
  </si>
  <si>
    <t>신청할때마다투자해주신분들이있으신데번번히안되네요..전체적으로기존대출자분들이연체건이많아서투자를안하시는거같아새로대출신청하신분들이투자를못받는것같네요..현대해상보험회사총무이고급여185만원에4대보험가입되어있고이율낮은곳으로환승할려고신청하게되었습니다.사금융1년넘게원금이자갚고있지만기존이율66프로부담되서갈아탈려고신청하게되었습니다.연체한적없이잘상환할자신있습니다..다시한번부탁드립니다.</t>
  </si>
  <si>
    <t>대출목적:저희는3개저축은행에서950만원의대출을받고있습니다.2년전부부가분식집을운영하면서부진을면치못해대출받은금액인데현재1군데는원금과함께상환하고2군데는이자만납부하고있습니다.매달이자지출금액이40만원가까이나가는데원금은줄이지못하고있어이율이좀더낮은대출로환승하여빠른시일내에대출금을상환하려고합니다.상환계획:현재아빠는대리운전을하며한달평균250만원정도수입이있고저는직장을다니며150만원월급이있습니다.그외아빠와제가시간날때마다알바로100만원정도의추가수입이있어1000만원을대출받아일년안에상환할능력이됩니다.</t>
  </si>
  <si>
    <t>사금융을쓰고있는데요사금융이자가감당이안되어서요좀더저렴한이자로환승하려고합니다.사금융이용하고있는동안연체는한번도없습니다.도움을주시면연체없이잘상환하겠습니다.</t>
  </si>
  <si>
    <t>수입내역현재직장(대학병원)에서15년넘게근무하고있습니다.직장도매우안정적이고월급도매월꼬박꼬박통장으로입금됩니다.연봉은작년원천징수영수증상4,800만원정도입니다.월평균350만원(세후)정도받고있습니다.채무현황은행권농협(2,800만원,이자:연7%,사립학교생활안정자금),국민은행(720만원,연12%)2금융권위드캐피탈:500만원(연48%),사금융:3곳합계300만원현재연체없이잘상환하고있습니다.월지출내역생활비,교육비:150만원부모님생활비:50만원농협대출금:25만원국민은행대출금:15만원캐피탈대출금:20만원사금융대출금:27만원지출합계:287만원-여유자금63만원상환계획사금융(연66%)를상환하게되면아무래도이자부담이많이줄게될것입니다.현재도여유자금이있긴하지만좀더낮은이율로대출하기를원합니다.500만원중200만원갚고이제300만원남았습니다.단하루도연체없이상환할것을약속합니다.약속을어김없이이행하겠다는의미에서경매참여하시면제연락처를남기겠습니다.투자자님들저를믿고한번도와주십시요.</t>
  </si>
  <si>
    <t>목적:화상치료로인한피부이식수술(왼쪽다리부분)상환계획:직장은노량진의KT고객센터상담이므로수술후연차등일주일간치료하면직장생활에는차질이없으므로월130만원월급중30만원의납부방식으로원리균등상환방법이용.</t>
  </si>
  <si>
    <t>여러분들의도움을절실히원합니다.</t>
  </si>
  <si>
    <t>안녕하세요..저는현재대학졸업반이자2월졸업예정의예비사회초년생입니다.올여름에도여러분들의따뜻한손길로큰도움을받았었습니다.물론연체없이잘상환하고있습니다.그분들께감사의말씀을드립니다.현재중학생과외로150만원정도의월수입이있지만사금융쪽에500만원이있어서원금갚아나가는것만해도저혼자만으로는무척버거운것이사실입니다.기존은행대출은정부학자금대출이라장기로상환하기때문에상환하는데에큰지장이없지만작년에개인사업을하는와중에어쩔수없이사금융에손을댄것이이렇게심신이지칠줄은몰랐네요.젊은패기로의욕적으로사업에임했습니다만제자신이많이부족하였기에결국사업을접었지만아직도높은사금융이자율에평소에잘웃는편인저도요새는웃음이사라져버렸네요.특히나이제취업준비를하고있는중인데이러한걱정에제대로손에잡히지도않고...ㅜㅜ제가비록얼마살아오지는않았지만그동안주위의수많은분들로부터도움을받으면서여기까지와있다는생각이듭니다.개인적으로도취업이라는중요한갈림길에서투자자여러분들의손길이저에게는매우소중하다고그만큼여러분들의도움이절실합니다.제처지에있어본분들만제심정을헤아려주실줄로믿습니다.제가이러한상황에까지놓이게된것은전적으로제책임입니다만어디까지나제힘으로열심히살아보겠다고한일이이렇게꼬이게되니누구한테도하소연할수없고마음이너무답답하네요.이런저에게투자하실의향이계시다면맹세코연체로인해불이익이가는일은추호도없을것을약속합니다.신용등급도많이안좋기에저에대한믿음이가시지는않겠지만제가최고금리인연45%의금리로제시한것을통해조금이나마믿음을가져주셨으면하네요.다시한번간곡히부탁드리겠습니다.귀한시간내주셔서끝까지글을읽어주셔서감사하고항상여러분가정에행복과평안이깃들길기원하겠습니다.^^</t>
  </si>
  <si>
    <t>2년전부터고금리대부업체에서돈을빌렸습니다지금까지원리금상환연체없이잘해오고있구요갚아도끝이보이질않아신청하게되었어요사연보시고도와주신다면정말열심히새로시작해보고싶어요저는부동산업을하고있구요남편과함께벌기때문에상환에는문제없습니다도와주세요..</t>
  </si>
  <si>
    <t>어머니도시가스공사비를대출합니다.다시한번부탁드립니다.</t>
  </si>
  <si>
    <t>이번에저희집이도시가스변경공사를하는데공사비가400만원정도들어간다고합니다.어미니께공사비를좀보태드리고싶은데현재여유자금이없습니다.직장다니면서투잡한다고인터넷쇼핑몰사업을시작했었는데운영이여의치않아이리저리돈빌리고알아본다고하다보니현재신용등급이별로좋지않습니다.그렇지만쇼핑몰쪽도본궤도에거의들어섰고대출금도시티캐피탈에270만원정도남은거빼고는다갚았습니다.핸드폰요금도연체한적없는성실한청년입니다.대출해주시면상환일에맞춰꼭갚겠습니다.이전에신청했을때80%까지입찰이있었는데100%가안되어결국대출을못받았네요.다시한번꼭좀부탁드립니다.그리고입찰해주시는한분한분너무너무감사드립니다.</t>
  </si>
  <si>
    <t>대출가능한가요?</t>
  </si>
  <si>
    <t>대출목적지난해에핸드폰할부금때문에보증보험사에통신쪽으로불량이걸린적이있습니다핸드폰개통하는걸심각하게생각하지않고명의대여해주고이용요금하고할부금을제가한번써보지도못하고다갚았습니다그당시2대해서180만원이넘는금액을친구에게사정얘기하고빌려서갚게되었고한달여유생각해서천천히갚는다하였는데친구가사정이생겨서급히돈이필요하답니다불가피하게한꺼번에갚아야해서인터넷으로대출알아보다가중개하시는분이잘못하시는바람에조회건만과다하게남기고연락을감췄어요,,그래서지금80만원정도갚아야하는데가능한가요,,상환계획직업이미용이다보니소득증빙이어려워서사금융만사용했구요급여는현금수령입니다기본130이구요인센티브포함해서평균142~3만원정도평균급여입니다경력은8년이고근무지에서근무한지는10개월되었습니다이자가높아서오래쓰진않을껍니다4~5개월생각하고있지만중도상환여유가될때가있기에중도상환생각하고있어요한달에30만원정도선이면제형편에서는부담없이갚을수있을것같습니다,,지금사용하는사금융연체없이잘갚고있습니다부탁드립니다</t>
  </si>
  <si>
    <t>다시한번도전해봅니다!!</t>
  </si>
  <si>
    <t>안녕하십니까!!몇년전예상치못한사고로큰빚을지게되어아무것도모르고사용하게된대부업이자에이렇게큰고통을받게될줄몰랐습니다.처음엔아무지식도없이하나둘사용하던대부업은점점하락하는신용도때문에더나쁜조건으로몰리게되고지금은하루하루빚을갚겠다는생각만하는기계처럼되어가는것같습니다.하지만모두가내판단과잘못으로인한결과이므로책임감하나로꿋꿋하게생활하고자하는대한민국의청년입니다.현재고금리의대부업을전부상환하고자합니다.지금부터라도대부업을상환하고일하면서계획적으로신용관리를하고싶습니다.아직젊음이있기에이제까지의일을뼈저린경험으로알고더욱성실하게살아가고싶습니다.현재있는고금리대부업을상환하고일년간열심히일해서끝이보이지않을것만같던대부업의그늘에서벗어나대환한금액을성실하게일하며갚아나간다면제게도희망의빛이보일것만같습니다.현재개인회사에서일을하는데기본급110만원에현금수당을60~70만원을받습니다.생활비는아껴쓴다면삼십만원안쪽으로줄일수있고나머지돈은일년간아무생각도안하고상환하고싶습니다.가능하다면저렴한이율이라면좋겠으나현재까지무분별하게한조회와대출로신용도가낮으므로현재있는대부업을통합하여조금이라도싼이율이된다면감사한마음일뿐입니다!!잘부탁드립니다!!!여기까지는지난번자동유찰되었던저의글입니다.안녕하세요지난번대출상환용도로신청했다가성사가되지는않았지만그래도저의상황을보고소중한투자를해주셨던투자자분들께진심으로감사드립니다.이름도얼굴도모르지만이렇게나마감사의뜻을전하고싶습니다.현재개인설비회사에서일하고있습니다.오늘오전에제가들어가고싶었던회사에서서류심사에합격했다고면접보러오라는전화를받았습니다.내일은더좋은소식이있었으면좋겠습니다.지난번머니옥션에글을올렸을땐상환목적이라도금액을너무크게잡아서성사되지않았던거같습니다.그래서사용하고있는대부업체에전화를해서가장이자율이비싼곳두곳을상환하고자다시한번신청을했습니다.66%의고리대부업체를상환하면조금이라도상황이필것입니다.지금면접을앞둔회사는현재회사보다연봉이300쯤높습니다.그리고기업체인지라사대보험및조건도좋구요.수습기간에도월급은똑같다고하니꼭좋은소식이있을거라믿습니다.현재하고있는일을그만두고이력서를낸것이아니라일하면서이력서를넣어둔것이라월급은그대로받습니다.몇년전철없이저지른사고때문에이리저리벌려놓은일투성이지만지난일년간정말이지앞만보고열심히살았습니다.다른것은몰라도신의와성실함하나는확실한대한민국청년이라자부합니다.잘부탁드립니다.</t>
  </si>
  <si>
    <t>정말자금이급합니다.</t>
  </si>
  <si>
    <t>안녕하세요.작년에우연히머니옥션을알게되면서환승론대출을받아열심히지금껏한번도연체없이잘갚아나가고있습니다.여기뿐아니라다른대출또한연체한번한적없구요.갑자기카드금액및생활자금300만원이필요하게되어다시대출신청합니다.회사도안정적인일반법인회사에서1년4개월째근무중이며연체의연자도모르고살아왔습니다.저에게투자하시는분들절대로실망시켜드리지않을겁니다.믿고투자해주십시오.열심히갚겠습니다.</t>
  </si>
  <si>
    <t>긴급자금...</t>
  </si>
  <si>
    <t>제가요즘신용사회인걸잘알지못한관계로은행거래에별로주력하지않고그냥현금거래하고기타금율거래상별문제없으니신용관리라는걸해야한다는것도모른체다른이들이부탁함그냥제신용으로조회들도해드리고기타2-3일연체되고하는것등은가볍게생각하고그런덕에지금현재4대보험도다되는연봉3800대의법인회사를다니고있으면서도저도모르는사이에가볍게알았던신용등급이하락한걸이제야알았습니다.그래서올해는신용관리의해로삼고열심히신용을원상회복시키려주력하다보니그러려면은행기록에적금도여러가지들어야하겠고투자도여러곳해야한다는걸알았는데거기다아울러저희집에필요한자금도2-300생기는바람에이렇게도움을청하게되었습니다제가지금현재는등급도최하위로나오고여러가지문제도있는걸로보이지만같은업종에서15년이상을해온베테랑이고이시기에조금만노력함바로원상복귀가능하오니도와만주시면5월에특별보너스500만정도나올예정이니조속한상환도가능한형편입니다.지금현재간절하고조속한도움이필요해서부탁드리오나조속한상환가능하오니저는잘몰라서이율을30%대로해놓았지만도와만주신다면더높은이율을말씀하셔도충분히적용시켜서상환할수있습니다.</t>
  </si>
  <si>
    <t>크렛디에...4백만원정도상환할금액이남아잇습니다.회사에서보증보험에가입하는데..금액이남아있어서문제가되어서요..지금매달돈을갚고잇는데,완전상환하기전까진.원금그대로남아잇다고하네요.빨리정리하고싶습니다.그래야회사도계속다닐수도잇구요..급여도잘나오는회사입니다.금액이낙찰된다면,열심히잘갚을수도있구요...</t>
  </si>
  <si>
    <t>비싼이자갈아타려고합니다.</t>
  </si>
  <si>
    <t>안녕하세요..저는안산에살고있습니다..다름이아니라제가작년에군제대하고못모르고대출을받았는데나쁜중계업자한테받아서조회건수만늘고비싼이자내고사금융을쓰고있습니다..제가지금은롯데캐논이라는곳에서일하고있습니다.일한지는약8개월정도됐고요.저번달에정규직면접도봤습니다..비싼이자안내고저렴한이자쪽으로갈아타고싶어서이렇게글을올리게됐습니다..급여는매달10일이고요.지금까지도단한건의연체없었지만앞으로도절대연체라는것은없을것입니다.믿어주세요.</t>
  </si>
  <si>
    <t>안녕하세요^^작년에신용대출500만원을받은기대출자입니다,그때투자해주셨던분들께감사인사도못드려서죄송했는데이기회에인사드립니다.정말감사드립니다^^연체없이상환하는것으로감사함을대신전합니다.이번에환승론을할수있다는문자를받고다시한번대출을신청합니다.남아있는대부업과상호저축은행의대출을상환할수있도록도와주세요!여러투자자님의도움이제겐큰힘이됩니다.염치없지만다시한번기회를주세요.부탁드립니다.연체없는성실한상환을약속드립니다.</t>
  </si>
  <si>
    <t>한번더도와주십시오</t>
  </si>
  <si>
    <t>작년에이곳에인연을맺어300만원을대출을받고서이제2달남았습니다.작년초회사를전직작을폐업하구서새롭게옮겨서잘다니고있습니다.올4월21자로전직장퇴직금관련으로건물을경매에붙여서드디어낙찰이되어곧목돈이생깁니다.전직장을8년다녔습니다.그래서퇴직금이좀됩니다.다만50%정도만건질수있다고합니다만...다만그동안의변호사비용을정리해야해서이곳을또이용하고져합니다.잘부탁드립니다.</t>
  </si>
  <si>
    <t>아파트전세자금인상및와이프출국</t>
  </si>
  <si>
    <t>저는올해38세로베트남아내(23세,2005.05입국)랑살고있습니다.저의수입은저랑wife랑맞벌이해서제급여가월190만원,(상여금400%120만원)을적용하면평균230만원가량되고제wife는월급여가150만원(상여금400%80만원)적용하면평균170만원정도됩니다.그러니까한달수입이약350~410만원정도됩니다.(저랑,wife는생산직이라서잔업및특근유,무에따라월급여가조금차이있음)그리고집사람이외국인라서제가돈관리를합니다.그런데4월말까지아파트전세금(2000만원인상액200만원)을올려달라고하고저의장인이(베트남)일을하다가많이다쳤다고합니다.그래서병원비랑생활비를송금해주어야합니다.제가은행및카드대부업이자로나가는돈이약150만원가량이고생활비가80~100만원지출됩니다.저랑wife월급일이10일입니다.15일에차질없이상환할수있으니많은도움바랍니다.*급여일(10일):인터넷뱅킹으로제wife월급을제통장으로이체시킵니다.*지출내역대부이자및원리금:45만원시티은행:69만원(현재1530만원남았습니다)시티카드:10만원(제카드는사용금액의3%이상만결제하면됩니다.)대우캐피탈:22만원(500만원남았습니다)세금(관리비,전기세,수도세,유선,위성,전화세,인터넷,휴대폰등):40만원생활비(식대,의류,기타구입):30~70만원그리고매달은아니고서울부모님한테가끔용돈보내드리고베트남에송금합니다.(wife가맞벌이하니까조금은보내주어야합니다)제가대부및은행캐피탈등한번도연체없이잘갚고있습니다.이번에도여럽분들이도와주시면연체없이잘갚겠습니다.</t>
  </si>
  <si>
    <t>처음대출을받을때부터전단추를잘못꿰었습니다...신용등급이란게..신용조회란게있는줄도모르고사금융이란곳부터손을대다보니그뒤로도계속사금융만손을대게되었습니다;;;집안에우환도많이생긴터라자꾸대출만하게되었고...달마다받는월급으로충분히상환을해갈수있는상황이지만안그래도나쁜신용등급은사금융을쓰고있단자체만으로도나아질생각을하지않고있습니다.긴급자금이필요하여대출을알아볼랍시면더이상제신용으로는대출이되는곳도없습니다...캐피탈이랑은행권에도쓰고있는자금이있습니다만.사금융보다훨씬낮은이자라갚아가는데문제가없는데.나라에서68%나되는이자를낮추라고했지만기존회원에게는적용되지않은지라높은금리에서전아직벗어나지못했습니다.상환능력은충분히됩니다!!월급여175만원이구따로연장근무비랍시고20만원씩매달나오고있으니...매달매달정해진금액에서때때로여유자금이생기면원금을조금씩상환할계획이구요.솔직히지금은월급으로100만원이상이대출원급과이자를넣느라생활이안되는날이있기도합니다...대출이성사된다면68%하는이자를어느정도줄일수있으니달마다들어가는돈도그만큼줄어들거라생각합니다...정말잘갚아나갈자신있구요.어찌보면아직어린나이지만이만큼부채가많아도거기에대한책임을지고하루라도밀려본적없이꿋꿋하게지내왔습니다.도와주시면정말평생감사하고살께요!!!높은이자에서벗어날수있도록도와주세요...아참!!급여일은매달15일인지라매월25일로상환일을정했습니다...꼭!!책임하에매달매달잘갚겠습니다...</t>
  </si>
  <si>
    <t>안녕하세요...저는대부업상환을목적으로대출신청을합니다..연봉은작년에2740만원정도됐구요..여기저기조회기록이많다보니등급이않좋아서요..다른금융권에서는대출이되질않습니다..</t>
  </si>
  <si>
    <t>지금현재대부업3곳사용중인데요..러쉬350위드350이스트브릿지150입니다..대출받아서두곳이라도상환하면등급이나다른면에서더나아질듯해서요지금갚고있는거머니옥션에서잘갚아나갈계획입니다..부디투자자님들저도대부업에서벗어날수있도록도와주세요.</t>
  </si>
  <si>
    <t>한번만읽어주세요투자자분들^^</t>
  </si>
  <si>
    <t>현재직장생활을하고있으며연봉은2100입니다.(퇴직금은따로입니다.1년마다정산)갑작스럽게아버님병원비가필요하여신청하게됐습니다.현재아파트에거주중이구요.월급여는세전160~190만원입니다.와이프는개인과외강사로활동하며월수입은250만원이구요(갑자기과외건수가많이줄어서이번달에여유가없게됐습니다)4~5월달에집안행사도많고집수리를하느라돈을다쓴상황인데갑자기아버님병원비가필요하게되어서옥션에도움을청하게됐습니다.다음달중순이급여일이지만당장몇일내로병원비를부담해야하기에여러분들의도움의손길을부탁드립니다.여지껏연체나불량걸린적한번도없구요..꼭좀도움부탁드립니다.</t>
  </si>
  <si>
    <t>매월10일평균170만원정도의급여가통장으로들어옵니다.그중기대출상환금86만원과관리비및세금25만원보험12만원이들어가고나머진생활자금으로쓰고있습니다.나머지는와이프수입으로쓰고있습니다.한달에20만원정도는충분히여유가있습니다.10일날통장으로월급이이체되는즉시상환할계획입니다.곧연봉조정도있을예정입니다.투자해주시는분들을절대실망시키지않겠습니다.부탁드립니다.</t>
  </si>
  <si>
    <t>한번더투자자님의선택을기다립니다.</t>
  </si>
  <si>
    <t>한번더머니옥션에문을두드립니다.사금융과현금서비스를정리하기위해서대출을신청합니다.3월달에채무통합을목적으로알프스론에서대출을받아사금융과현금서비스를정리를하려고하였으나갑자기회사에서해고통보를받아일부를생활자금과대출상환금으로쓰는바람에사금융과현금서비스가남게되었습니다.한달정도를취업에나서서지금은취업을하여일을하고있는상황입니다.현재필요금액이사금융300에현금서비스200만원정도가있습니다.이때까지한번도폰값대출금카드값을한번도연체한적이없습니다.투자자님들이한번만도와주신다면현금서비스와사금융을정리하고새로운맘으로새로시작할수있을수가있습니다새롭게시작할수있도록투자자님들의투자를바랍니다.</t>
  </si>
  <si>
    <t>현재월급이수당이포함하여130만원이나오고있습니다.현재직장은월급제라서월급외에상여금이350%가나옵니다.계산한다면총연봉은2000만원입니다.원래대출상환금48만원핸드폰과통신비10만원그리고이번에대출을해주신다면대출상환금을포함하더라도생활금이남습니다.투자자님들한번도와주신다면도움을주신거에대해서실망을드리지않겠습니다.한번의연체없이상환할것을약속드립니다.</t>
  </si>
  <si>
    <t>사금융대출금을대환하고싶습니다.</t>
  </si>
  <si>
    <t>안녕하세요.저는36살의미혼직장인입니다.현재종업원수가약300명정도되는외국계기업에차장으로근무하고있습니다.제가대출을신청하게된사연은다음과같습니다.젊은나이에주식투자에손을대었던저는많은수익을올릴수있었습니다.그렇지만수익이오르면여러유혹들이생기게마련이더군요.투자에대한제안및여러가지작전에대한루머들...그러한것들사이에서저는수익보다더큰손실을보았고,결국에는제1금융,제2금융,사채까지손을대게되었습니다.이제는죽어도주식은쳐다보지도않습니다.현재는제1금융권에4600만원의대출과HK에380만원,그리고가장결정적인사채600만원을가지고있습니다.제1금융권의경우,이자만납부하고있으며이자는월45만원가량을납부하고있습니다.하지만,HK의경우45%의이율로원리금상환(월30만원)을하고있으며,가장문제가되는사채는월7%의이자(월42만원)만내고있습니다.대출을신청하는것은더이상제1금융권에서는대출진행이불가능하며(개인한도초과),제1금융권중일부상환이돌아오는220만원,국민카드론180만원,HK은행380만원,그리고사채600만원을정상적인경로로전환하고싶어서입니다.</t>
  </si>
  <si>
    <t>현재저의연봉은6500만원이며,세금을제외한실수령액은450만원입니다.(참고로이번에직장을옮기게되면서조정하여받는연봉입니다.이부분또한회사의이름으로의심없이투자하실수있으십니다.)월지출내역은아래와같습니다.부모님:100만원제1금융(국민,하나):45만원제2금융(HK은행):30만원사채:45만원총220만원을지출하고있으며,230만원으로생활을하고있습니다.80이다되어가시는부모님께드리는비용을줄이는것은불가능합니다.물론충분히제가모아서상환이가능하다고생각하실지모르겠지만,목돈을모으는것이저에게는쉽지않은일이기에여러분께투자를요청드립니다.남들보다짧은기간내에상환을드리는것을메리트이며,성실하게투자자분들의성원에보답하도록하겠습니다.감사합니다.</t>
  </si>
  <si>
    <t>열심히다시한번살아보고싶습니다</t>
  </si>
  <si>
    <t>작년한해집안사정으로인해서바로,웰컴,머니에서에서높은금리에빚을지게되었습니다.현재연체없이갚아나가는중인데급한마음에중개업자에게받았던것이너무큰부담이되서돌아왔습니다.바로와웰컴의사금융자금을값고다시한번새생활을하고싶습니다믿고투자해주신다면제이름을걸고연체없는상환약속드리겠습니다.</t>
  </si>
  <si>
    <t>실수령액이156만원입니다이중에.현재바로22만원웰컴19만원머니9만원퍼스트핸드6만원.생활비25만원보험료19만원병원비40만원정도나가고있습니다.한번도연체된적이없습니다생활비가없어도대출받은곳에서한번도연체없이상환하고있습니다회사가끝나고주말알바를시작해서조금더여유가생길수있지만.현재는숨통을조금트이고싶습니다회사생활7년째로내신용등급관리가중요한거모르고살았습니다.갑자기신용등급의중요성을알게되었고이제는더이상사금융의자금을쓰고싶지않아문을두드립니다.앞으로제가잘살수있도록투자자여러분들도움부탁드립니다</t>
  </si>
  <si>
    <t>한동안2천여만에육박하던대출이이제사금융2곳300만원,지인200만원남아있습니다.지긋지긋한사금융을정리하고지인에게빌린채무도상환해인간관계를회복하고싶습니다한때70만원을육박하던이자도성실히상환해왔으니저에게투자만해주신다면전혀문제없이성실히상환할자신이있습니다.믿고투자해주십시요.4대보험,정규직이며직급은대리이며회사는아주든실한중견기업입니다.</t>
  </si>
  <si>
    <t>지금껏수없이많은대출을받아왔지만만기까지끌고간적이한번도없이조기상환을해왔습니다.하루라도연체없이상환할자신이분명있습니다.믿고투자해주신다면절대후회는없을것입니다.부탁드립니다.</t>
  </si>
  <si>
    <t>사금융을갚고싶어서했습니다.도와주세요...동생이대학교를다니면서집사정도뻔하고빠듯한걸알기때문에부모님걱정끼쳐드리긴싫어요..혼자해결해야하는마음에사금융을쓴게잘못되었던거같아요..</t>
  </si>
  <si>
    <t>월급여가4대보험빼고통장에125만원이들어옵니다.회사는개인법인이구요..그리고아르바이트자택근무로한달에15만원~20만원정도들어오구요(이건매달은아니고지금은쇼핑몰이비수기라없었구요저번달까지는들어왔어요....)생활비는카드로생활하고있습니다.카드한도가50만원이라그걸로한달생활비는쓰고요.작년에빌린사금융50만원정도내고카드값40-50정도쓰고요..위에처럼한달에30만원안되는금액이면..매월이자빼고30만원씩원금을갚아나갈수있으리라봅니다.동생이대학생졸업반이라전에는제가차비부담을해줘서돈이나갔는데..이제졸업반이라취업이된다구그러더라고요..그래서원금을갚이가수월해졌습니다.환승론으로캐피탈에문의도해봤는데...그것보단여기가이자도몇프로싸서혹시나하는맘으로신청해요..꼭도와주셨음해요.지금까지카드나대출연체하루도없어요..신용보고서확인하시구요..ㅠ_ㅠ빌리긴했지만...연체가없다는게믿음을줄수있을까해서요..일년동안빚청산하고돈모아서시집가고시퍼요ㅠ_ㅠ도와주세요.</t>
  </si>
  <si>
    <t>상환은자동이체로해드릴께요...투자부탁드려요..^^</t>
  </si>
  <si>
    <t>안녕하세요...어제처음이곳을알게됐습니다..정말처음보는놀라운사이트라는걸느꼈죠..앞으로엄청활성화될거라는생각이드네요...제가약간은종류가다른투자를하고싶은데제수입으로는조금모자라는것같아서여러분들께도움을부탁드립니다...과거무리한카드사용으로인해현재은행권대출이좀힘드네요...저축은행권제신용등급은3등급정도는된다는데조회기록도남고막상상담하면안되는경우가종종있다는말을들어서고심끝에여러곳을전전하다가이곳을찾아내는행운을...^^</t>
  </si>
  <si>
    <t>현재논술강사로초중생들대상으로공부방같은곳에서과외식으로하고있습니다..수업횟수대로페이를받기때문에시험기간이라든지방학,휴가철,명절등이끼게되면페이받는날짜가종종지연되기도해서정확한월수입을말씀드리기는어렵지만월200이상은됩니다...방학때는특강식으로해서500이상될때도있구요...상환에부담가지않을정도로300정도만부탁드리고싶습니다...월지출은은행권대출금17만원,연금보험30,기타상해보험등2개(합6만원정도),현재살고있는집월세50,통신비,각종공과금등110~120만원내외의고정지출이되는것같습니다...수입을생각해볼때여러분들께서투자해주신금액의상환은무리없이가능할것으로생각되구요...주거래은행에신청해서대출금상환은자동이체로해드리겠습니다(은행에가서신청하면되는것같더라구요...)절대무리하게대출을하지는않습니다...믿고투자해주세요...그럼좋은하루,행복한하루되세요~!!</t>
  </si>
  <si>
    <t>제신청합니다믿고도와주십시요부탁입니다(__)</t>
  </si>
  <si>
    <t>현제사금용4곳과엘지캐피탈자동차할부보증있습니다할부는어머니가장애4급이라공동명의로24개월할부진행해서현제2개월남았습니다(7월8월)사금용은산와머니200러쉬앤케쉬150바로크200엠원120이렇게쓰고있습니다바로.러쉬는내년6월달에끄나고요나머지두곳은올해끝납니다연체없이상환중이며현제370만정도에부채가남아있습니다또한8월달에아버지회갑이갑자기목돈이들어가게생겨습니다제가지금등급이너무안좋다는것잘알고있습니다여기저기가도대우도못받을정도이고심지여사채를쓸생각까지도해봤습니다사금용도일단빌리면잘만갚으면되는것아닌가해서사금용을쓰게된건데신용등급이내발목을잡는구나하고제스스로질책하고있습니다곳장가도가야되고아파트분양도받아야하는데하루빨리모든게순탄이돌아갈수있도록여러투자분들에많은도움협조부탁드리겠습니다진짜잘살겠습니다믿고도와주십시요아들형제라생각하시고도와주십시요성실하게살면연체없이잘상환하겠습니다(__)</t>
  </si>
  <si>
    <t>월급여가210~220만원월급통장에7일날찍힙니다주말이고공휴일이면하루늦거나변동상항이있습니다그리고교통비5만원과식대비포함해서총금액이235만원에서225만원그렇게수령합니다작년도총원천징영수증에는2400정도찍혀나왔고요설추석보너스로는50~70만원현금수령받습니다여기에사금용한달에50만원돈상환되고요차할부는95만원상환하고있습니다한달에총상환금액이145만원에다가만약여러투자분들이도움을주시고대출이성사된다면사금용다상환하고차할부랑매달상환금액은120만원됩니다한달에25만원돈줄어듭니다그리고차할부8월달까지다상환되면진짜여유가생깁니다현제145만원에다가통신비및기타생활비하면한달에10만안팍으로남습니다투자자님들아무리제가신용등급이낮습니다하지만연체1회저두용납안됩니다성실남부하겠습니다믿고도와주십시요더운날씨에건강들챙기시고하시는일번창하시길바랍니다</t>
  </si>
  <si>
    <t>장애전문언어치료실사업자금대출희망입니다.</t>
  </si>
  <si>
    <t>대출목적은제가이끌고있는작은사업체의사업자금으로사용될목적입니다.저희사업체는서울소재의장애인언어치료실을운영하고있습니다.(직책은원장이지만,치료도하고있습니다)언어발달지체와발음장애및말더듬을전문으로하는치료실입니다.현재파트타임(주1회,2회출근)하시는선생님이2분계시며저도치료를하고있습니다.대출금의사용용도는2008년7월18일을기준으로치료실3년째가되는데,치료실내의치료프로그램(컴퓨터프로그램,및치료도구와유사)한것들의교체가시급하여서그것을교체할목적입니다.3년이라는기간동안틈틈히바꿀것은바꾸긴하였지만,큰목돈이들어갈정도는아니였는데,장애아동치료용터치모니터구입이나치료도구들이더이상버틸수있는부분이아니기에대출신청을하였습니다.치료실내에치료방은총3개이며,원장실겸상담실이1개추가로있습니다.</t>
  </si>
  <si>
    <t>현재3군데의저축은행을연채없이꾸준히납부하고있습니다.총금액으로책정되어남은금액이나오지는않습니다.올10월이되면350만원저축은행한곳이완료되고,다른한곳은올11월이되면완료가됩니다.(두군데모두원금+이자상환입니다.)한곳은현재이자만납부하고있습니다.신용보고서에는나와있지않지만,1년거치2년분할상환인기업은행소상공인지원대출이1000만원있습니다.(현재거치중)치료실수입이현금이체약100만원,카드결제약100만원,그리고직접학부모님께수령하는금액이약400만원가량됩니다.(8회기마다치료비를결제하므로달마다조금씩다릅니다-그래서'약'이라는표현을사용하였습니다)치료비는월8번수업을하고1명당30만원입니다.기본적으로빠져나가는운영자금을제외하고제게들어오는금액으로당당히상환할수있습니다.저의기본신용정보에맞게욕심부리지않는이자율을올렸습니다.많은관심과투자부탁드립니다.(기본상환정보에는서류상증빙이가능한작년도기준으로작성하였습니다.)(총수입-(임대료+직원급여+제반사업지출금)=기본상환정보의작년도기준평균월/년수입)</t>
  </si>
  <si>
    <t>두번째신청이예요.~</t>
  </si>
  <si>
    <t>다시한번도전합니다~첫번째신청이유찰되는동안신용등급도올랐어요다시한번참고해주세요~^^저는현재마트안에조그마한옷가게를운영하고있는운영자이자주부입니다올5월에러쉬에고금리고대출을받았습니다6월에있을언니결혼자금때문이었는데요제가작년에개인적인사정으로급하게결혼할때빌린돈을주어야했기때문입니다급한마음에빌리긴했지만한가정을꾸리다보니한푼이라도이자를줄여보고자신청을하게되었습니다결혼을해서보니살림을잘꾸려나가는것이싶지만은않다는걸많이느낍니다한품이라도아껴,.자산관리에동참하고싶습니다참고로현재옷가게와옷수선을동시에하고있는데요.옷수선은저희친정어머니가하십니다결혼전부터같이일해왔었구요.사업자는없지만임대차계약서는있습니다혹배우자소득증빙이필요하면통장사본을보내드릴수있습니다부탁드립니다.조금이라도이자를줄여차근차근생활해서애기에게부끄럽지않는엄마가되고싶습니다,도와주세요</t>
  </si>
  <si>
    <t>또한번투자자님에도움을구하고자글남깁니다..</t>
  </si>
  <si>
    <t>제가머니옥션을통해서사금융상환을끝냈는데요...지금머니옥션에연체없이납입하는상태구요..^^오늘도정확히입금했구요..지금남은게새마을금고저축은행씨티파이낸셜이렇게남았거든요그중에상호저축은행이금리가높아서요...거의사금융수준인지라이걸정리하고픈마음에요...그리고씨티도금액이얼마안남은지라인제회사에서나가는새마을금고빼고는다머니옥션으로통합하고자합니다...사금융을정리하고나니단1%로라도아껴야겠단생각이들어서요...</t>
  </si>
  <si>
    <t>제가연봉이작년에2740이구요..그리고새마을금고는회사내에있는거라서급여지급시공제가되구요...그리고머니옥션이현재매달40만원정도상환하구요..씨티나상호저축은행도지금껏계속상환하는거라승인이된다면..지금보다좀더적은금액으로불입하게되니충분히상환가능합니다..이번에도투자자님들믿고도움구합니다..저도신용등급올리고당당하게살고싶구요돈도많이모으구싶구요...가능하면투자자분들에입장이되고픈마음입니다꼭도와주세요,,</t>
  </si>
  <si>
    <t>집안에좀급한일이생겨서요.급하게돈이좀필요하게되었습니다.저는나이는30이구요.(제가좀학생같이생겼지요..)결혼했고두아이가(7살여자아이,4살남자아이)있습니다.현재학원에서중고생수학강의하고있고별도로개인과외도하고있습니다.제신용은별로좋지않습니다.아주예전에카드연체했던적이있어서(형님께서목사님이신데교회건축할때카드를사용해서연체했던적이몇년전에있습니다)신용이낮아졌구요.제가학원일을하니까4대보험되는직장이아니라금융기관으로는대출이안됩니다.그리고급여를통장으로받지않아서사금융으로도좀힘들구요.(그러나제가관리하는학원아이들교육비하고제가개인적으로과외하는아이들과외비가제통장을통해서입금되니까그내역보여드릴수있고학원재직증명서제출가능합니다-자산정보의소득은제소득만기록한것입니다-학원페이200만개인과외60만남편도학원강사로별도로수입이있습니다)현재는작년에받은저축은행대출이80정도남아있습니다.그리고남편차살때할부금에대해제가보증한것있구요.그리고괜히우연히걸려온핸드폰에중계해주시는분통해서대출알아보다가조회만많아져서현재는금융기관을통한대출은어려운것으로알고있습니다.한번만도와주시면도와주신은혜잊지않고실망시켜드리지않겠습니다.</t>
  </si>
  <si>
    <t>100만원이면한달에이자포함해서10만원좀안되게상환하면되는걸로알고있는데월급받는것도있고유동성은있지만개인적으로과외하는수입도있어서그정도는어렵지않게상환할수있습니다.</t>
  </si>
  <si>
    <t>다시문을두르려봅니다.</t>
  </si>
  <si>
    <t>결혼자금으로머니옥션에서200만원을대출받았습니다.돈이모자란관계로케피탈권에서대출을받을려고했습니다.하지만과거통신신용불량이력때문에거절이되었습니다.다니는직장그리고년봉은문제가없으나과거의기록때문에다시신청하게되었습니다.여러분들의만은관심부탁드립니다.향후4~5개월후에는20%의금리로가능하다고합니다.그래서급한나머지여기머니옥션에문을다시두드립니다.</t>
  </si>
  <si>
    <t>항상처음빌릴때마음과같이꼭사고없이완납하겠습니다.저를믿고도움주시는분들께보답하는길은그길밖에없다고생각합니다.절대로사고없이완납하겠습니다.월급여:평달170~175만원유류비현금수령부분제외보너시달(급여포함)240~250만원정도명절보너스126만원연봉제과정급으로제직중입니다.나가는돈:저축은행2군데이자:15만원산와머니이자및원금:15만원용돈및기타폰비:30만원신한은행복리예금:20만원결혼자금적금:30만원여유자금평달기준:30~40만원제가시티파이낸셜,현대케피탈에대출신청결과가4월경에신용불량이해지되어서지금은어렵지만향후4~5개월정도지나면20%대의금리로대출이가능하다고합니다.단사금융조회건수만지금이상늘어나지않는다는조건하에그렇게들었습니다.투자자님들꼭사고없이상환하고조기상환에도노력하겠습니다.감사합니다.</t>
  </si>
  <si>
    <t>꼭갚아가겠습니다</t>
  </si>
  <si>
    <t>급하게자금이필요하여대출을신청합니다6월달에저희어머님께서그동안앓아오던지병으로수술을하셨는데요수술비가모자라서카드사용을하다보니7월달카드비가너무많이나와서카드비를못냈습니다월급받은것두병원비로다나가고...6얼달병원비알아본다고이곳저곳알아보다중계인인줄모르고문의를한게신용조회기록이많이남아서대출이쉽지가않았습니다그래서친구의소개로이곳에글을올립니다현제지금제가가지고있는부채가어머님병원비때문에사금융5곳에서800만원사용하고있구요카드연체가150만원정도됩니다지금까지이자연체같은거전혀없구요카드연체두이번이처음입니다꼭좀부탁드립니다</t>
  </si>
  <si>
    <t>지금회사에재직하고있으며월급여통장으로130만원과인센티브로현금50만원정도를받고있습니다연체절대절대하지않고성실히잘갚아나가겠습니다제조건이좋지않아서망설이는투자자분들이많이계실텐데요절대후회하지않게반듯이약속은꼭지키겠습니다망설이지마시고투자부탁드립니다감사합니다</t>
  </si>
  <si>
    <t>안정적인생활을하고싶습니다.그동안짠급여로집에손안벌리고열심히살았는데이번에급여가많이올랐음에도불구하고그동안의적자의규모가너무커져서이렇게도움을구합니다.안정적인생활이시작되는데현금서비스가제발목을잡습니다.이제결혼도해야하는데,현금서비스해결을먼저하고싶습니다.</t>
  </si>
  <si>
    <t>급여는연봉3300입니다.세후월급여는225만원정도됩니다.현재기대출은1000만원정도됩니다.그중약600만원은만기일시상환이고나머지는학자금대출(약200)과카드론(약200)정도가있습니다.카드론은월20만원정도로1년남짓남은상태이고,월13만원내는것은두달남은상태입니다.학자금은매월5만원정도상환이되고있습니다.월세55,대출원리금38정도나가고있어한달에약30만원되는상환금은무리가되지않습니다.</t>
  </si>
  <si>
    <t>사금융정리로가족들과새출발하고싶습니다.</t>
  </si>
  <si>
    <t>저는28살된아기아빠입니다.근데제가결혼할때변변한직장하나없어결혼자금으로사금융에서돈을빌렸습니다.부모님도계셨지만부모님도그렇게넉넉한삶이아니라저를도와주시지는못했습니다.그돈은다갚았지만다시아이가생기고직장을그만두면서다시사금융으로돈을빌렸습니다.지금은회사에취직해서이자를갚아나가고있지만제월급으로빠득해와이프도이제일을나가고있습니다.아이를키우다보니이런저런일로또돈이들어가더라고요.그래서또사금융에빌리고이렇게하다보니차차늘어나더라고요.너무힘들더라고요.이제사금융정리하고저희가족잘살아보려고이렇게글을씁니다.저하고와이프하고둘이벌면290만원정도됩니다.지금저도부서를옮겨월급도올라갈거라고하고저희와이프도백화점에서일해서금방위로올라간다고하고요.그렇게되면제월급은무조건상환하는쪽으로하려고여.제월급이세금떼고실수령액이152만원정도됩니다.사금융에서빌려서이자에원금까지하면93만원정도되고거기에차량할부가8개월남았고18만원씩이건제장인어른차인데장인어른이현재일을못하고계셔서제가대신납입하고있는것입니다.그리고캐피탈에33만원매달10일날납입하고있고요.사금융쪽은단하루도안밀리고갚고있고캐피탈은결제일이5일인데월급은10일이라5일씩늦게내고있습니다.2년안에제빛다갚고가족들하고행복하게살려고이제대리운전도할것입니다.그렇게되면더더욱빨리갚을수도있겠고요.그럼저희가족행복하게살겠져??^^앞으론다시는사금융에손은대지말아야되겠져행복해지려면^^</t>
  </si>
  <si>
    <t>600만원빌려서사금융2군데정리하려고요.제맘같아서는4군데다갚아버리고싶지만염치도없고해서2군데정리해버리고그다음엔제가대리운전하면서다갚아버리려고생각중입니다.물론회사는다니면서하고요.우선상환계획은이렇습니다.600만원빌리면24개월상환으로봤을때36만원돈이더라고요.36만원에두군데사금융43만원그리고캐피탈33만원차량할부18만원이러면130만원이고여제월급실수령액이152만원이니까훨씬여유로와지네여^^와이프월급으로는집세33만원내고있습니다.그리고보험료로매달20만원씩빠져나가고요.그리고밤에대리운전하고와이프월급으로는2군데사금융정리하는데쓰려고요.이러면2년안에저희들이생각했던것이이루어지겠네여생각만으로도행복해지네여^^하루빨리그날이오면좋겠네여^^</t>
  </si>
  <si>
    <t>사업자금목적으로경매신청합니다..</t>
  </si>
  <si>
    <t>안녕하세요..작년에머니옥션에서낙찰받아서유용하게자금을활용했구요.지금연체없이상환하여서어느덧2번만입금하면전액상환이네요..제가작년에피시방을인수하여운영중인데요.주변에경쟁피시방이들어와서다시피시방에투자하려고경매신청합니다..갑자기경쟁피시방이생겨서매출이조금떨어졌으나연체없이상환가능하구요..제가12시간근무하고알바와매니저가근무하고있는70대정도규모의피시방입니다..</t>
  </si>
  <si>
    <t>매달상환해야할곳은저축은행에서빌린이자와원금상환해서40만원정도입니다.이곳에낙찰이된다면한달약100만원정도가될거같고요..게임결재를카드로하다보니카드사용액은좀변동이있습니다..연체없이상환자신있구요..경매참여하셔서투자해주시면감사하겠습니다..</t>
  </si>
  <si>
    <t>금융상환을하고싶습니다!^^</t>
  </si>
  <si>
    <t>안녕하세요!저는사회복지법인어린이집에근무중이며재직기간3년이되었습니다.일을하면서도공부욕심이나서학사학위를따기위해학교를다녔는데그때학자금대출을하려고했으나학생이아니라잘되지않아서캐피탈쪽에서쉽게대출을받았습니다그리고지금갚아야할것이학교다닐때농협에서대출한학자금대출금차를살때신한할부금융에서할부금...이렇게여러군데에서나가니까이자도많네요이자가그렇게비쌀줄이야....취업하면서여기저기카드를만들라는데로그냥생각없이만들어버려서그것또한신용점수하락의원인이되었고어리석게여기저기싸게대출상환해준다는곳에문의해서신용점수만깎이고ㅠ_ㅠ생각치도않게급하게빌리는바람에꼼꼼히살펴보지않고그저후회만되네요미리알았더라면이곳에서빌렸을텐데..빚이있다는게참사람마음을무겁게합니다(그렇지만,단한번도연체하지않았습니다!)그래서이곳에서대출을받아서이자를낮게하는길만이빚에서하루빨리벗어나고이자의부담을줄일수있을거라생각하여이렇게신청하게되었습니다</t>
  </si>
  <si>
    <t>지금2곳의대출이자를좀줄이면서한곳으로통합하여2년에갚고싶습니다.제실수령액은한달에130만원이고자동차할부금26만원캐피탈20만원농협4만원폰요금8만원카드값30만원이정도고정적으로나가고있었습니다.차라리학생때가더좋았던것같네요돈을버는만큼쓰게되고또이렇게제가빚이많아질줄몰랐어요이제결혼적령기도되었고시집가려면부지런히모아야하기때문에더욱걱정이많고빨리정리하고돈도아껴쓰고저금도하고싶은생각이간절하네요그만큼열심히,연체하지않고~상환하도록하겠습니다도움부탁드립니다</t>
  </si>
  <si>
    <t>한번더도움부탁드립니다..</t>
  </si>
  <si>
    <t>안녕하세요..벌써머니옥션과세번째인연을맺고자도움요청합니다.저는근속3년째물리치료사로일하고있습니다.머니옥션의도움을받아사금융도정리하고급한불도껐었는데..또갑자기목돈이필요하게되었습니다.남자친구랑카드를같이썼는데..이번에남은금액을모두정리해줘야할것같아서이렇게도움을요청합니다.철없을때썼던사금융도머니옥션통해서다상환했습니다.하지만그&amp;#46468;의조회기록으로인한낮은신용점수와얼마전신차모닝을구입하면서현대캐피탈에할부950만원들어갔습니다.농협의마이너스통장은아버지가노래방오픈하시면서조금모자라서제명의로대출해준거라아버지가상환중에있습니다.또한모닝을구입하면서현대카드와캐피탈2건신한카드1건의조회기록이생겨버렸습니다.제가사회에나와서돈을벌면서느낀점이많습니다..절대돈허투로쓰지않구요..약속하나는꼭지킵니다.믿고투자해주셔도후회없으실겁니다.감사합니다.</t>
  </si>
  <si>
    <t>먼저월급여는말일이며172만원입금됩니다.(세금공제한금액)매월10일경에수당으로4만원이추가입금되구요..교통비명목으로봉투로12만원을받습니다.한달지출은현대캐피탈에자동차할부금을30만원(2/36-연체없음)적금60만원머니옥션환승론35만원(6/12)상환능력충분하구요..머니옥션에서두번이나대출받았지만연체한번도없었습니다.상환은환승론과동일하게10일에하고싶습니다.부탁드립니다.</t>
  </si>
  <si>
    <t>이렇게무너지고싶지않습니다...</t>
  </si>
  <si>
    <t>솔직한게좋아..거짓없이....작성하겠습니다...와이프와결혼식도올리지못한채...혼인신고를하고산지...몇개월안&amp;#46124;는데요...아이가있는처와결혼을하는거에부모님의반대로사실상아무도움도받지못하고...아무것도없는저희는무턱대고대출을받아집을장만하고...살림살이를들여놓고....그렇게행복하게한달두달을살아왔습니다...갑작스런교통사고로제가일을쉬게되었고....외이프가급하게일자리를구해일을하지만그큰대출금을갚기란여간힘든일이아니지요..그러다보니대출금은계속늘어만가고이자만간신히내고있는상황이였습니다...무직인데두대출이나오더군요...고금리의대출을상환하려니결국돌려막기식이&amp;#46124;고...겹친데덮친다구....다니던레스토랑이공사중으로더쉬게되어....다른일을하다가...지금은다시레스토랑에서일하고있습니다...와이프도저번달부터저와같은레스토랑에서웨이트레스로같이일하고있고....겨우하나하나자리잡아가는중인데....이번달상환금서부터카드값서부터막힙니다...머니옥션측에환승론을신청했지만...자격미달?로떨어졌는데요...이유인즉슨...................................................................................................................................레스토랑에서일한지2년이다되어갑니다...지금사장님전서부터일을했구요...쭉현금수령으로받으면서일을하다가....와이프가같이일을시작하면서...와이프의의견으로저번달부터통장으로수령하고있습니다...급여통장에최소3개월은찍혀야한다구....부결이네요...."신용도좋고서류도하나빠짐없이잘작성해서보내셨지만급여통장에3번이찍히면가능하다구"3개월찍히면연락달라구하셨답니다...신용이좋다면서일단은신용대출로올려보라구하셔서이렇게기나긴글을올려봅니다...연체는시간이없어하루이틀정도한두번연체된것은있지만그래도연체는다른세상의일이라여기고살아왔고....지금도앞으로도여기며살것입니다...이번달무너지면다시일어서기힘들것같아....이렇게도움청합니다...부탁드립니다...</t>
  </si>
  <si>
    <t>레스토랑에서요리장(주방장)으로일하고있고...2.600.000-2.700.000정도에월급을받고있고...와이프는풀타임으로일하다가...아이때문에.....오후타임까지만하고있습니다...오후타임까지해서950.000-1.000.000정도에급여를받고있습니다...대부업상환으로는2금융권원리금250.0002금융권이자만160.0004금융권이자만156.0004금융권이자만90.0004금융권원리금아직상환날짜가안되서...(180.000정도가되지않을까생각됩니다...)차량유지비로300.000교육비200.000월세300.000공과금,총통신비400.000보험320.000생활비,식비300.000-400.000카드4장900.000정도...(일시불없이할부나오는것만....)카드할부는어느정도끝나가는단계이구요..이번달들어가는돈제외금액은사금융대환하려합니다...영수증원하심물론당연히떼어보내드릴수있습니다....잘상환하다가환승론에도도전해볼생각이구요...하루하루펴가는생활로인생을되찾고싶습니다...투자자분들께보답하는길은오로지연체없이상환하는게아닐까싶습니다...</t>
  </si>
  <si>
    <t>대출목적은제가얼마전교통사고인해빚을조금지었습니다.지금충분히갚고는있는데그사고로인해..한달가량휴가를내어서기본급밖에받지를못하였습니다.지금당장300만원정도의빛을다음주수요일까지내야하는데.ㅠㅠ답답합니다.저는(주)엘지텔레콤직영점에다니고사고나기전에200만원이상벌었습니다.9월급10월급모두100만원밖에못받아생활이안되는지경입니다.이제몸도마음도가다듬고다시초심을&amp;#52287;고일하고있습니다.11월부턴월급이200이상들어오니정말믿고투자한번부탁드립니다.정말이자원금밀리지않고연체없이잘쓰겠습니다.제발부탁드립니다.</t>
  </si>
  <si>
    <t>앞으로월급이200정도들어올계획입니다.매달15일(주)엘지텔레콤으로돈이들어오니정말연체없이잘낼수있습니다.도움부탁드립니다</t>
  </si>
  <si>
    <t>대출자금이필요합니다.읽어봐주십시요</t>
  </si>
  <si>
    <t>저는음식점을경영하면서자금난에허덕여몇군데고금리대출을받아일부를상환하고남은금액에대한부분을상환하면서생활하고자하는데고금리대출로인하여자금사정이안좋아지고신용등급도낮아졌습니다현재는모금융회사영업직으로있으며재직기간은1년정도되었으며월300만원정도의수입을가져오고있습니다이에따라본대출을통하여24개월동안납부할경우분할상환되어편하게생활할수있습니다</t>
  </si>
  <si>
    <t>매달연체없이정상상환하도록하겠습니다</t>
  </si>
  <si>
    <t>낮은이율로전환하고싶습니다</t>
  </si>
  <si>
    <t>안녕하세요.머니옥션에2번째로부탁드립니다.이번대출목적은대부업체의높은이율상환목적으로부탁드리게되었어요.제가하는일은돌잔치관련이벤트사업을운영하고있습니다.경기가어렵지만다행히경기를타지않는업종이라꾸준한매출이이어지고있습니다.일이안정권에들어서아파트를하나더구매하게되어서아파트중도금을맞추고사업을진행하다보니급한맘에대부업체에서대출을받게되었네요.분양받은아파트는1년10개월후에입주예정이고지금거주하고있는아파트는처분하고들어갈예정입니다.첫번째낙촬이후에연체상환없이계속상환하고있어요.제가신용등급에민감해서대출받은곳하루라도연체되면큰일나는줄아는사람이니안심하시고투자하셔도되심을그동안의머니옥션외에다른은행권대출상환내역으로확인해드릴수있습니다.</t>
  </si>
  <si>
    <t>지금대출받은곳이총5곳입니다.정확하고거짓없이말씀드립니다보험회사에서470만원=&gt;이자만90,000원납입카드론대출총500만원중260만원상환=&gt;월리금균등월29만원납입저축은행750만원대출=&gt;월리금균등월338,000원납입대부업체750만원대출중원금270만원상환=&gt;월22만원납입머니옥션600만원대출중원금160만원상환=&gt;월33만원납입아파트담보대출이자월63만원총납입액1,260,000원저축+연금보험+가족보험=120만원교육비21만원생활비(카드+통신+관리)200만원총지출액467만원수입은배우자월260만원+본인250만원+기타투자수입월60만원총수입570만원대출이성사된다면저축은행과대부업체대출금을그동안저축해온돈을보태서상환하려고합니다.처음투자자님들께드린약속의말씀한번더할께요원금과이자연체걱정없이돌려받으실수있는대출자입니다.믿고투자해주심꼭성실한상환으로보답하겠습니다.긴글읽어주셔서감사드립니다.</t>
  </si>
  <si>
    <t>안녕하세요투자자여러분~낮은이율이지만안정적인투자를위해저에게투자를부탁드립니다..간단히말씀드려서집사람모르게돈이좀필요하게되었습니다..좀전에대출신청서를작성했다가삭제하고대출금액을낮춰서다시신청합니다..대출목적도중요하지만냉정하게상환능력이가장중요하다생각되어구구절절사연은삭제하고자합니다..저는현재금융업에근무중이며입사한지1년조금넘어서급여는적은편입니다.실수령액기준으로말씀드리면통장에215만원들어옵니다.웹서핑하다가머니옥션을알게되었고...120만원정도투자도해보고싸이트도자주방문했는데....투자자에서대출자가되보는순간이기도합니다.부채가현재4400만원으로나오는데3900만원은아파트담보대출입니다..아파트담보대출은2007년1월부터지금까지연체가한건있는데3개월변동금리인데계산착오로1만원정도잔액이부족함으로생긴단기연체입니다.500만원은2008년6월제가근무하는직장에서만든마이너스통장입니다.7년전쯤으로기억되는데...국민카드와핸드폰두가지가사건이있었고경찰수사도의뢰국민카드는해결,휴대폰은미해결입니다.휴대폰요금을아파트담보대출때문제가되어상환하려했으나신용불량도아닌연체정보를해지시켜주지않는다고똥배짱?부리길래저또한사용하지않은휴대폰3대요금을낼의향이없으므로아파트담보대출을필요한만큼안받고중도금이후잔액을목돈으로치뤄버렸습니다..창피한이야기지만이사연을open하는이유는투자자여러분과머니옥션대출심사하시는분께신뢰와상환여부에믿음을드리기위함입니다.실수령액215만원만open해도200만원상환하는데는무리가없으리라생각됩니다..금융업에근무하는만큼신용으로보답하겠습니다.</t>
  </si>
  <si>
    <t>월급:215만원(매달실수령액)금융상환:30만원(주택담보대출,마이너스통장)보험료:30만원생활비및잡비:120만원집사람에게는월215만원급여로되어있습니다.(일직,당직,키당번,특상,피복비,상여금,출장,명절,공제수수료,퇴직금)미포함실수령액215만원입니다...집사람역시이중수입으로파악하고있는거몇안됩니다.ㅡ.,ㅡ;;(제용돈으로허용)머니옥션투자사실도집사람은모릅니다..소액이지만머니옥션에서회수금이월6만원정도이고,집사람에게급여를다주어도한달에10만원은충분히제스스로도만들수있는금액이기에무리는없습니다.특별하게제돈쓸일은없지만(법인카드가있으므로)제용돈은대충부업으로버티고있습니다..대출금액을높게안잡은이유는투자자분들에게는낮은이율이지만저에게는너무도큰이율이기에상환금액이삶에아무지장이없는금액으로잡았습니다.안정적인투자라고생각하시고저에게투자를권유합니다..직장명하고직장관련되서모두open하고싶지않은데...걱정입니다...혹시나누가알아볼까봐....여기서대출이부결되어도집사람몰래구하긴하겠지만...소액이라면소액이고큰돈이라면큰돈이라서누구에게말하자니존심상하고,집사람한테말하자니...맞아죽을거같고.....헛웃음만나옵니다...저같은경우가투자자여러분도생길수있으니좀부탁드립니다..ㅎㅎ</t>
  </si>
  <si>
    <t>*자기소개*현제38세(남)로서3여년동안현직장미용실에실장으로근무하고있읍니다머니옥션에기존대출금1년가까이연체없이잘상환하고있는회원입니다*신용상태*크래딧뱅크634(8등급)마이크래딧687(6등급)으로신용상태양호합니다*기타신용*비시카드하나소지하고있읍니다*대출목적*월세방보증금으로사용할려고합니다</t>
  </si>
  <si>
    <t>*상환계획*매달23일월급(300만원)하나은행기타부수입(80~130)농협중앙회통장으로상환합니다.감사합니다.</t>
  </si>
  <si>
    <t>전직장에서월급이밀리면서돈을충장못해서카드값때문에첨대출이라는걸받았습니다.첨에저축은행에서빌렸는데...나중에대부업까지연결되었습니다.지금에서후회해도소용없지만..이제쫌숨을쉬면서살고싶습니다.,한번대출을시작하니..높은금리에원금은줄지않고..돈은점점불어났습니다.ㅠㅠ저보다힘든사람도있겠지만...지금까지모아둔돈도하나도없다는게제자신이한심스럽니다..칭구들한테도챙피해서말도못합니다...ㅠㅠ현제4군데서대출을받았습니다..지난달에급하게빌리느라고산와에서200만원빌렸습니다.산와머니는3개월이전에전액상환&amp;#54776;지만..갑작스럽게돈이필요해서재대출로서류없이대출되었습니다.우선반이라도상환을하고싶습니다..ㅠㅠ</t>
  </si>
  <si>
    <t>매달30일이나31일통장으로월급이들어옵니다.실수령액은120만원쫌넘습니다.이중에서이자로만60만원정도가나갑니다.지난달에산와추가받아서10만원정도더추가됩니다.아직까진카드및대출이자연체없이잘갚고있습니다.산와에서도연체없이상환잘해서추가대출그냥해주었습니다.조금만금리가낮으면그여유돈으로하루라도빨리상환하고싶습니다.어리석었던저를한번믿어주세요~2번실수는절대안합니다~!!새로운삶을시작할수있게도와주세요~~~~!!</t>
  </si>
  <si>
    <t>더욱더사업이잘되기바라며글을올립니다.</t>
  </si>
  <si>
    <t>동대문백화점에서스포츠브랜드대리점을하고있습니다.</t>
  </si>
  <si>
    <t>개점한지석달되었으며석달동안매출6천만원실적올렸습니다.(월평균2천만원월평균340만원수익)초기에는직원한명이있었으나지금은보조아르바이트생으로돌렸기에인건비부담이거의없습니다.아울러백화점성격상매출이일어날때만수수료가나가기때문에권리금이나월세부담이전혀없습니다.적자볼려구해도보기힘든사업구조를가지고있습니다.단체복매출이많은관계로그리고동대문시장성격상현금이있으면좋은물건을싸게구입할수있는관계로목돈을들고있어야합니다..평상시에는이돈사용할필요없으며단체복금액이클때나좋은물건이싸게나올때만비상시에만사용할계확입니다.지금도현금천만원과비상시에쓸수있는500만원짜리롯데캐피탈캡론카드들고있습니다.(물론캡론카드한푼도사용하지않고있습니다.)대기업에도단체복납품했으며관청에도역시단체복납품하고있으며앞으로도계속새로운매출처를뚫을계획입니다.계속벌어들이는돈으로꾸준히상환할계획입니다.일이잘될경우조기상환도생각중입니다.사업이잘되고제가더낮은이자로돈을구할수있다면조기상환하는게맞겠죠.</t>
  </si>
  <si>
    <t>혼자힘으로성실하게살아왔습니다.</t>
  </si>
  <si>
    <t>제품생산은급한대로보험등을납입연기해서생산했습니다.이제열심히판매하는일만남았네요^^저는조그만사업장을시작한지10년하고한달이갓넘은자영업자입니다.애완용품도소매업과전자상거래(온라인쇼핑몰),오프라인매장운영하고있습니다.사업후10년동안거래처결제와은행거래를한번도연체없이성실히거래해오고있습니다만자영업자들에게는은행권대출이하늘의별따기입니다.대출목적은생활지금입니다.생활비가급하게제품생산비용으로지출이되어신청하게되었습니다.부가세신고금액은1억3천정도되구요.증명가능합니다.(현금매출제외)저희는가을부터시즌이시작되는일(애견의류)이라1년매출의60%이상을차지합니다.전국의동물병원과오프라인&amp;#49406;에애견의류를공급하고있습니다.대부업체대출사유는작년에결혼하면서부족한결혼자금을마련하는데사용했습니다.부모님께손벌릴처지가아니라서모든비용을그동안모아둔자금과대출을받아치루었습니다.</t>
  </si>
  <si>
    <t>대출받은내역입니다.우리은행전세자금2,000만원대출=&gt;월이자만75,000원납입(연4.5%2011년까지연장)저축은행3곳671만원대출=&gt;월50만원납입대부업체800만원대출=&gt;월60만원납입총납입액1,175,000원저축+연금보험+기타보험=150만원생활비(세금+통신+관리+부모님용돈)150만원자동차할부62만원(1회차남음/배우자명의)===========================================총지출액479만원수입은본인월350만원+배우자150만원========================================총수입500만원현재매월20~40정도여유자금이있고자동차할부가2009년1월에끝나기때문에상환하는데무리가없을듯합니다.</t>
  </si>
  <si>
    <t>부모님의병원비와카드대금납부를위해도움의손길을요청합니다</t>
  </si>
  <si>
    <t>허리가좋지않으신어머님의병원비와현재160만원한도의카드대금납부를위해대출을신청합니다급여는매월5일경에받고있으며근무는3년6개월간근무한직장입니다.4대보험이미가입이라.은행등에서는대출이나오지를않기에머니옥션에신청하게되었습니다</t>
  </si>
  <si>
    <t>월급여로200만원에서230만원사이의금액을받고있습니다.급여는매월5일에서10일사이에받고있으며이달과다음달에는의료비가상당히초과되어급여로는부족하게되었습니다급여를받으면월방세30만원핸드폰10만원공과금15만원어머님병원비100만원위의금액정도를제외하고는여유금액이기때문에충분하상환이가능합니다</t>
  </si>
  <si>
    <t>오프라인가계운영자금마련을위해신청합니다</t>
  </si>
  <si>
    <t>현재오픈마켓에서주문을받아,컴퓨터를조립판매하는일을하고있습니다그동안가계가없어온라인으로만새컴퓨터를판매하였으나오프라인가계와온라인을같이해나가는게수입면이나효율면에서좋을것같아,오프라인영업을같이하고자대출을받게되었습니다.현재보증금1천만원에월세30만원으로가계는대여했습니다오프라인영업을하기위해가계에진열대및기본장비등을마련해야하는데보증금을넣느라가계자금이부족해대출을신청하게되었습니다</t>
  </si>
  <si>
    <t>오프라인영업을했을시에,쇼핑몰수입이외에컴퓨터as로인한추가수입은대략150이상됩니다수입온라인쇼핑몰운영수입:순수익평균150만원~200만원오프라인매장수입:150정도(오프라인매장수입은아직정식오픈안했으므로예상치입니다)총수입:300+지출HK상호저축은행:월약140000원(원금균등상환)롯데캐피탈:월125000원(원금균등상환)가계월임대료:30만원총고정지출:565000원머니옥션에서350만원을대출을받았을경우,월불입금액이약20만원이니,나머지금액가지고충분히갚아나갈수있습니다미혼이라주거비나교육비로들어가는비용은따로없구요,인건비등도없습니다초창기에아무것도모르고여기저기막조회를해버려서,조회건수가많아등급이많이떨어져버렸지만,최근1년동안자잘한핸드폰요금부터,카드나대출부분에서단한번도연체한적은없습니다투자해주신분들께36%의금리로많은수익을안겨드리겠습니다</t>
  </si>
  <si>
    <t>현금서비스상환때문에요...^^;;</t>
  </si>
  <si>
    <t>신용카드사용한금액때문에요...^^</t>
  </si>
  <si>
    <t>일단4월달에1년단위로퇴직금을받고있어서요부분상환가능하고요.매날연체없이상환하겠습니다.개인소득은세금공제한금액으로190만원에서200만원사이받고있습니다.</t>
  </si>
  <si>
    <t>이사비용..</t>
  </si>
  <si>
    <t>저는2002년에결혼을하여현재1남1녀를둔한가정의가장입니다.2007년6월까지고시공부를하다둘째아이출산과함께고시의꿈은접고2007년2월에살고있던아파트보증금을빼서아내와함께조금마한학원을오픈하게되었습니다.최소의금액으로아파트에서저렴한주택으로이사를하게되었습니다.고시공부를하는동안아내가집에서수학과외를8년간해서학원자리잡는데그리길지않게걸렸습니다.6살,15개월아이들을어린이집에맡기고9시까지수업을마친아내가두아이를데리고20분거리인집까지퇴근하고저는11시까지수업을합니다.6살되는딸이올3월유치원을입학하게되고학원자리도잡고,아이들키우기엔너무나열악한환경을벗어나고자2월일에아파트로이사를하게되었습니다.들어갈집은계약이되었는데,아직살고있는집이나가질않아이사에지장이생길까봐미리돈을마련해놓고자합니다.소득확인은2008년도분3월부터12월까지카드내역서를뽑아보았더니카드매출:33,109,000원,현금영수증:5,170,000,연말정산교육비확인서:6,800,000으로확인해드릴수있으며,나머지현금은아내통장으로받아통장확인은해드릴수있습니다2008년도2월에오픈하여3월에사업자등록내고,학원운영자금으로롯데캐피탈에서대출을받아성실히납부하여이번대출건도알아보았으나주거래은행인하나은행에서는조건이다되는데,현금서비스내역때문에6개월은지나야한다고하고,롯데캐피탈에알아보니신용은되나2009년부터추가대출이없어졌다하여한국스위스저축은행을소개해주더라구요왠만하면롯데캐피탈로끝내고싶은데,혹여나머니옥션에서대출이안될것을대비하여저축은행도알아보고자합니다.머니옥션에서대출이된다면이사하고나머지금액은캐피탈것을상환할것을약속드립니다.믿고투자해주십시요.그믿음에손해가가지않도록하겠습니다.</t>
  </si>
  <si>
    <t>월수익금=(900~1100만원)아이들어린이집및교육비:100만원학원및집월세:100만원보험료(교보,삼성):60만원변액연금(교보):50만원적금(농협):27만원주택부금(우리):20만원카드(생활비):100~150만원사이차량할부금(2월만기2번남았음):100만원롯데캐피탈:55만원나머지여유자금이항상있으니상환은걱정없습니다.</t>
  </si>
  <si>
    <t>캐피털에서사용중인대출환승입니다.</t>
  </si>
  <si>
    <t>작년에높은금리로받아놓은캐피털권의대출을투자자님들의도움을받아환승을했으면합니다</t>
  </si>
  <si>
    <t>작년에캐피털권에서35프로대이상으로대출을받았습니다.연체는한번도없었습니다.이제거의1년정도상환하고있는데요즘정부정책을보면사업자들에게는신용보증재단이니.아니면중소기업자금이니하면서여러가지환승도할수있고필요에따라서는추가대출까지받을수있는제도들이만터군요.그런데일반직장인들은제가알고있는선에서는정부가시행하는정책에서는약간소외되있지안나싶더라구요..그런데이곳에서는동일한조건하에진행할수있어서직장인들에게는오히려나은선택인것같습니다..구체적인상환계획은현재제가납입하고있는원리금은35프로대이상이라해도제게큰무리는아닙니다..헌데이렇게계속내고있자니여러가지제도가있는데활용못하는것같아서요.저는현재에너지관련법인업체에근무를하고있습니다..요즘경기가안좋다하더라도물론타격은있으나그리크게느끼지는못할정도이구요.직급은과장입니다.사장님이저희친척분이셔서나이드신분들이많은가운데서도과장이란타이틀을차고있습니다.하지만아직은배우는단계라서큰돈을받고있지는않습니다.하지만..여태껏그래왔듯이이정도금액의월상환정도는무리없이상환할수있습니다.이곳에투자하시는모든분들이1프로라도위험성을가지고투자하시겠지만저는0프로의위험성을가진상환자라는것을자신하며,남자로태어나약속은지킨다는제신념을보여드리겠습니다.</t>
  </si>
  <si>
    <t>신용카드부채를정리하려고합니다.</t>
  </si>
  <si>
    <t>경력7년차의웹마스터프리랜서이며작년1월에사직하고그후로는프리랜서로활동하고있습니다.적지않은경력으로인해관련업계인맥이좋은편이라일거리는꾸준히의뢰들어오고있습니다.프로그래밍과디자인이모두가능하다는장점으로인해관련솔루션업체에디자이너추천의뢰들어오면바로연락을주셔서작업진행에어려움은없습니다.제작만하는것이아니고제가제작한사이트는대부분월단위관리도부탁하셔서꾸준히관리하고매달관리비를받는업체도몇있습니다.이부분은거의고정수입입니다.오늘난생처음대출관련해서좀알아봤는데소득증빙이어려운프리랜서는대출받기가어렵군요..우연히이곳을알게되었고한줄기빛이보일것도같습니다ㅠㅠ어디에정식으로소속된프리랜서가아니다보니대출받기가참어렵네요.제작및관리비는통장으로입금받고있습니다.업체명으로입금해주시는경우가대부분이지만사장님개인이름으로입금해주시는경우도있습니다.지난해..열심히일하고꽤돈을모았습니다.직장생활할땐연봉3천받고야근을밥먹듯이했는데프리랜서로일하기시작하면서나름시간적인여유도있고수입은더좋았습니다.그렇게나름모아가면서참뿌듯하기도했어요.제생에가장...어처구니없는실수를했습니다.펀드는반토막이상나고..주식은거의바닥..어이없는투자실패로일은일대로못했고돈은돈대로날려버렸네요.카드론갚을까주식살까왜그걸고민했는지..어이없는짓을한걸땅을치고후회하고있습니다ㅠㅠ왜미련하게버텼는지...후회가막심하네요.최근아는업체에서정직으로출근해달라고요청을해서2월부터는입사하게될지도모르겠습니다.조금적더라도꾸준한수입은또다르니까요.물론하더라도현재일을겸해서최대한빠른시간내에부채를정리할생각입니다.최근치과치료로인해카드지출이꽤컸습니다.대출신청목적은현금서비스청산및카드대출청산입니다.현재의가장큰문제는이것때문에현재생활이유지가안되고소액의서비스를또받아야하는..자꾸악순환이된다는거에요.또현금서비스와카드론이신용도에엄청난영향을주네요.신용도변한거보고깜짝놀랬습니다.위현금서비스는대부분지난3개월간수입이줄어든상황에서생활자금으로쓰였습니다.그중100만원은친구가힘든일이생겨급하게받은것입니다만아직친구사정이돌려받을처지가안되네요.삼성카드론은2년전신한카드의한도가반으로줄어들면서정리를위해받았습니다.원리금상환이아니어서이자만2년간내고있었는데,이게신용도에엄청난하락을주었네요.사실이곳에제시한32%이율도제생각엔어마어마한이율이라고생각이듭니다만생활의악순환은빨리제거해야할것같습니다.그래야미래가보일것같습니다.좀더체계적으로자금을관리할수있도록대출을신청합니다.</t>
  </si>
  <si>
    <t>[월평균수입]월250만사실상작년7개월간의수입을1년으로평균내었습니다.월500만이상인달도있고못해도300만정도는하는데요,작년1월퇴사후3개월을쉬었고최근3개월간개인적인여러가지일이겹쳐서거의관리만하고신규제작작업을못했어요.올해는허리띠좀더꽉매볼생각입니다.[월기본지출]-월세:490000원-관리비:30000원-전기세:25000원-도시가스:10000~36000원(여름~겨울)-식비:200000원-핸드폰:30000원-보험2개:145000원-인터넷:34000원=989000원이상고정지출이고요.주거비용을제외한대부분은신용카드로결제합니다.현재신용카드리볼빙서비스중이어서매달돌아오는결제는사실무리없이할수있습니다만리볼빙이라는게이자에이자가붙어서서비스의경우이율도무지막지한듯싶네요.일차적으로정리를하고카드리볼빙서비스는해지할생각입니다.집에서작업하는게대부분이어서다른비용은거의쓰지않고있습니다.현재는월세부분이상당부분차지하고있어서이사도고려중입니다.내년쯤결혼을약속한사람이있습니다.대기업다니고있고수입도좋습니다.지금상황을말하면당장한소리듣겠지만(이자내는거끔찍하게싫어합니다.할부도안하는사람이에요)어떻게당장문제는해결될지도모르겠습니다.하지만남녀관계에서한번생긴돈문제는평생을따라다닐지도모른다는생각이들어요.그래서앞으로평생을함께할사람에게돈문제를도움받고싶지않습니다.일단은내가일할수있고내능력한도내에서꾸준히줄여나가고싶습니다.현재의악순환이되지않도록이곳에서대출받아다달이나누어상환한다면충분히가능하다고생각합니다.마음같아서는대출기간을12개월로하고싶습니다만,현재의대출목적에충실하게혹시나생길수있는악순환이재발하지않도록다소여유있게24개월로선택했습니다.앞으로연체없이상환해드리도록할것이며,부채를모두정리하는날이곳에투자자로다시찾을수있길기대해봅니다.</t>
  </si>
  <si>
    <t>현금서비스이용없애고,,계획세워돈을모을라구,</t>
  </si>
  <si>
    <t>가게하니까,,월25만원정도는부담없을꺼같습니다,,</t>
  </si>
  <si>
    <t>빌린돈을갚고자합니다.심적으로넘불안하네요..갚도록도와주세요.</t>
  </si>
  <si>
    <t>결혼한지5년입니다..25살의나이에결혼을해서27살에와이프와함께모았던5000이라는돈을사업을한다고자신하다망해버렸습니다.사업을하면서여기저기빌린돈을처리하고자합니다.도와주세요.저한테맞는조건으로계산했습니다.다른말은안하고확실히돌려드리겠습니다.</t>
  </si>
  <si>
    <t>소액창업자금필요합니다.</t>
  </si>
  <si>
    <t>현재인쇄쇼핑몰창업중입니다.인쇄기계와사무실은현재준비돼었으나쇼핑몰솔루션구매비용으로소액자금이필요합니다.</t>
  </si>
  <si>
    <t>1.현재경매사이트굿옥션에서근무중입니다.(네이버에검색하시면나옵니다.)2.재직기간은1년4개월정도입니다.3.다른대출건수는없습니다.4.작년11월말에결혼으로인해현재잔고가없습니다.5.봉급은일정하게들어오고있어서봉급에서매월정상적인상환을할수있습니다.창업을빨리준비하기위해소액금액이필요합니다.6.현재쇼핑몰,오픈마켓준비중입니다.7.명함,전단수요가많기때문에빠른성장이가능하며조기상환할수있습니다.감사합니다.~8.밑에현금서비스는22일일부납부할것이며카드연체는없습니다.9.밑에프리랜서로등록하여일하고있으므로현재마산창원김해진해관리하고있으므로사무실에있지는않습니다.전화상재직여부확인가능하며봉급통장사본보내드릴수있습니다.부산에도사무실에있는데재직확인가능합니다.(051-503-3139)</t>
  </si>
  <si>
    <t>급해요..도움주신분들복받으실꺼에요.~~</t>
  </si>
  <si>
    <t>6월결혼을앞둔예비신부입니다.준비하는과정에서현금융통이어려워대출신청해봅니다..대출금중148만원은현재신용카드사현금서비스받은금액을상환할것입니다..</t>
  </si>
  <si>
    <t>현근무하는회사에서3년5개월재직중입니다.지금까지근무하면서단하루도급여날미뤄진적없었구요.,결혼하게되면신랑과함께상환할예정이고제연봉2,000만원신랑될사람연봉2,800만원정도입니다.현재제이름으로된대출이있긴하지만신랑될사람과함께상환하고있는것이고회사특성상상반기(2-5월)에일이많으므로급여외의소득발생도어느정도는됩니다.단하루라도연체하여도움주신분들걱정끼쳐드리는일없도록하겠습니다..도와주세요~~</t>
  </si>
  <si>
    <t>카드이자가너무부담됩니다</t>
  </si>
  <si>
    <t>안녕하세요..40대초반직장인입니다.남편이운영하는작은회사에작업차구입으로목돈이몇번들어가면서카드를쓰다보니자꾸늘어,아끼고아껴서갚아가고있지만눈에띄게줄지않습니다.현재삼성카드리볼빙500만원,삼성카드론300만원합계800만원의카드빚을환승하고싶습니다.월이자만18만원가량나가고있고요.이금액을원리금균등상환방식으로바꿔야지만정리가될것같아신청하게되었습니다.이자부담도좀줄이고싶고요</t>
  </si>
  <si>
    <t>현재남편월수입300만원(모든비용공제한순수익)이상과저의월급150만원합계450만원입니다.(남편회사의거래처가시청이어서매달시와계약한금액을받습니다)돈관리도제가하구요남편통장,제통장으로소득증빙할수있습니다.제명의의아파트로있습니다.우리잡생활비300만원을제외하면월상환금445,173원은무리가없을듯합니다.소중한돈빌려주시면저의하루하루가카드값걱정없이행복할것같습니다.^^</t>
  </si>
  <si>
    <t>대환대출로열심히살고싶습니다.</t>
  </si>
  <si>
    <t>대환대출입니다.급하게쓴돈과서울에와서멋모르고무지와철없는행동의결과로캐피탈사222만원하고카드현금214만원채무가있습니다.이것을대환대출해버리고통합하면경제적으로도도움이크고계획적인상환을위해대출신청합니다.나를한번되돌아보고반성하고열심히살아볼려고합니다.투자자님들의많은도움부탁드립니다.</t>
  </si>
  <si>
    <t>급여가130여정도입니다.연장근무를뺀금액입니다.연장근무하면작년원천징수에는1800여만원이상의연봉을받았습니다.급여는매달10일입니다.단하루도망설임없이무조건먼저머니옥션상환을위해10일로잡았습니다.연체없이상환할것이고연장근무로급여를늘리고생활비용을줄여확실한상환지킬것입니다.투자자님들의소중한투자성실상환반드시지키겠습니다.부탁드립니다.</t>
  </si>
  <si>
    <t>빌린돈갚고싶어요...</t>
  </si>
  <si>
    <t>1년전,개인적으로친구에게500만원을빌린적이있습니다.(차량구입시)친구형편이어려운지조기상환을요구하는데,목돈이준비되지못한지라...이렇게글을올립니다.제사정을말할수도있지만,20년지기친구에게누를끼치고싶지않네요.더군다나돈문제이니만큼더더욱신경쓰이네요.돈문제로인해소원해지는관계를주위에서많이듣고봐서,꼭해결해주고싶은마음에이렇게글을올립니다.</t>
  </si>
  <si>
    <t>현재4대보험가입된직장인입니다.연봉은2400만원이구요급여일은20일입니다.원금과이자를포함해서24개월상환할계획입니다.현재회사소유오피스텔에서생활하고있구요,미혼이고,단독세대라대출이좀어렵네요.....도와주십시요.</t>
  </si>
  <si>
    <t>집에서아버지,저,언니세명이일을하고있구요,.제밑으로고등학교갓졸업한쌍둥이동생2명이있는데저도그렇고언니도그렇고대학진학을일찍포기한경우라동생들만큼은대학을보낼려고하거든요.저희집이수익이있는만큼지출도많은편이라..대출로애들학비는마련했는데메이크업을전공하는애들이라학원비며부자재쪽으로돈이좀들더라구요.그래서여러분들께도움을좀받으려고합니다.</t>
  </si>
  <si>
    <t>언니랑저랑같이갚아나가기로했습니다.도와주시면문제없이잘값아드리겠습니다..</t>
  </si>
  <si>
    <t>다시한번부탁드립니다...작년어려운경재사정으로남편이하던사업이잘못되서너무나도힘든과정을겪으면서도9월달에태어난아들때문에꿋꿋이다시일어서려고노력중입니다...그래서인지우리가족은언제나아들을보면서웃으면서살고있습니다..남편이이번에시장에서노점이지만장사를시작했습니다...그런데제가조금이나마도움을주기위해서이렇게대출신청하게되었습니다...생활은예전보다어렵지만언제나웃으면서살려고합니다..도움주시면감사하며살겠습니다...</t>
  </si>
  <si>
    <t>저는대구에있는계명대학교동산병원에근무중입니다..비정규직으로5년동안근무하고작년10월1일로정규직으로일하고있습니다..월급여는정규직전환후5개월동안상여금이없어많지는않습니다..그러나이번달부터는상여금포함해서나오기때문에180만원정도됩니다..저번달까지는새마을금고적금과교직원연금,사학연금,세금포함30만원정도제외하고120만원정도수령했습니다..카드대금과사금융대출금포함85만원정도내구요...아이밑에좀들어가고얼마남지는않습니다...남편이100만원정도는가져다주니까대출금과카드대금내고보험료내고하면아직은생활이풍요롭지는않지만도움주시는분들께단하루도늦지않게대출금상환할수있습니다..생활비는부모님과같이살기때문에많이들어가지는않습니다...약속드릴수있는건단하루도연체는없을거라는겁니다..지금사용중인대출금단하루도연체한적없습니다..도움주시면은혜잊지않겠습니다...</t>
  </si>
  <si>
    <t>고금리저축은행권대출을대환하고싶습니다.</t>
  </si>
  <si>
    <t>현재여성의류쇼핑몰을운영하고있습니다.(2007.02~)2007년창업하여이제는꽤자리잡은쇼핑몰입니다.(네이버1등급쇼핑몰)월평균매출은2000만원가량되며,최근3개월매출은2500만원입니다.카드와현금매출비율은50:50정도됩니다.현재총7건에대출이있습니다.자동차할부(우리캐피탈:잔여730만원),학자금대출(농협:잔여230만)그외HK저축은행,솔로몬저축은행,모아저축은행,롯데캐피탈,한국아이비금융이5군데대출이1400만원가량됩니다.현재모두연체없이상환중이나솔로몬,모아,한국아이비세가지가원리금균등이아닌이자만나가고있는상황입니다.3곳에이자율은39~48%정도로금리도높고이자만내다보니원금을줄지않고....그래서3군데1100만원을대환하려합니다.그동안원금상환없이이자만내는것이아까운생각이들어원금상환을하려생각은하였으나,현재제가운영하는사업특성상카드매출이제게입금되는기간이7일~14일정도걸리다보니상품구입자금으로항상300~400정도는여유자금이있어야합니다.그렇다보니한번에목돈이들어가는원금상환이부담스러웠습니다.그래서최근에머니옥션을알게되어여러번검토후에대환을결정하였습니다.</t>
  </si>
  <si>
    <t>월매출2000만원을기준으로보았을때운영에필요한모든자금을제외하고순수제가수령하는금액이월500만원정도가됩니다.대출조건에서월상환금액이559,128원이나오는데이전3군데에상환하는대출이자가(솔로몬16만원,모아12만원,한국아이비10만)38만원정도였습니다.월납입금액은18만원정도가더늘어나겠지만,『원리금균등상환』이니줄어들어가는원금을보며기쁘게납입하겠습니다.지금까지단한번도하루도연체없이상환하였으므로대환대출상환도무리없이가능합니다.2007년대학교재학중창업을하여2008년졸업.그리고오늘까지정말쉬지않고열심히일하였습니다.처음엔아무것도모르고시작하였으나이제2년정도운영하다보니처음엔그냥연체없이내기만하면되는줄알았던대출이자가막상줄지않는원금을보니조금이라도아껴서운영에투자를하였으면어떨까?...라는생각에머리가아픕니다.저를믿고투자해주신다면투자자님들께꼭책임을지고손해보시지않게하겠습니다.워당연한일이겠지요.빌린돈을돌려드리는것이니까요.투자자님들이단10원도손해보지않도록약속을지키겠습니다.감사합니다.^^</t>
  </si>
  <si>
    <t>꼭좀부탁드립니다...</t>
  </si>
  <si>
    <t>현재보험판매법인회사대표로재직중입니다..월고정급250만원정도나오구요..기타수당도있습니다..현재사금융에너무고금리상품에기대출이있어서상환을하고싶습니다..처음에급한김에뭣모르고사금융을?다가등급도많이하락하고,,또금융권대출에제약을많이받아이렇게글을올립니다..연체기록한번도없구요꾸준히상환하고있지만너무고금리라는점때문에대환을해으면하는바람입니다..투자자님들좀도와주세요...</t>
  </si>
  <si>
    <t>하루하루갚아나가기가힘드네요..</t>
  </si>
  <si>
    <t>저번에한번신청을했었는데유찰이되어다시용기를내어봅니다.사금융이나저축은행쪽의빚이많은상태이지만연체없이잘갚아나가고있습니다.정말성실히갚아나가겠습니다.*대출목적몇년전사겼던남자친구에게핸드폰명의를빌려줬는데,그요금이몇년이지난지금180여만원의연체금으로돌아왔고,그남자친구랑은연락도안되여기저기알아봤으나조회건수만늘어날뿐대출이되지않아급한마음에일수를쓰게됐습니다.그런데그돈을하루하루갚아나가기가힘드네요.(하루4만원씩65일을갚아나가야합니다.)*수입현재학원강사로월190만원입니다.*기존대출이력씨티파이낸스486만원고려상호저축은행79만원스타상호저축은행200만원콜렉트:150만원참그리고부모님께서제앞으로아파트를하나분양받으셔서무이자로중도금대출받으신게있습니다.그금액이7500만원정도이나이건은제가갚아나가는것은아닙니다.*월별지출내역자동차유지비15만원기존대출상환금50만원통신비및용돈20만원보험료10만원어머니께드리는돈60만원기타10만원*상환계획급여190만원중총지출내역이165만원으로25만원정도의여유가있습니다.매달성실히갚아나가겠습니다.정말한번만믿고도와주십시요.</t>
  </si>
  <si>
    <t>여자친구어머님이유방암에걸리셔서병원비일부를도와줄려고합니다.물론여자친구는대출을받아서해주는지는모릅니다많이좀도와주십시요저의대출상환기록을보시면여태껏연체된적이없습니다.한번더대출성사가된다면지금껏그래왔듯이연체없이상환하겠습니다그럼좋은결과있기를빌겠습니다</t>
  </si>
  <si>
    <t>고정급으로210만수령하고있습니다(세금제외하고)별도수당으로월30~40만원정도추가로나오고있구요.지금사금융2곳(400)하고캐피탈1곳(700)마이너스1곳(850)해서총:1950만원정도부채가있습니다금융상환으로월80정도지출하고있습니다개인생활비로월50~60만원정도사용하고있습니다.대출이성사된다면상환하는데연체없이상환하겠습니다좋은결과있기를빌겠습니다.그럼이만감사합니다.</t>
  </si>
  <si>
    <t>믿음이부족했나봅니다....</t>
  </si>
  <si>
    <t>개인고금리사채빛을갚기위해대출을할려고합니다...일수를쓰고있는데하루20만원씩내고있습니다....이자가월10프로입니다.......1000만원빌려서500만원남았는데이번에빌리지못하면또따시일수를쓸수밖에없습니다저번에낙찰되지못하여다시올리게되었습니다</t>
  </si>
  <si>
    <t>일수를써보니한번쓰게되니까계속쓸수밖에없더라구요....제가한달에400~500정도버는데요.....결제할거하고하면월600만원을맞출수가없습니다그래서계속쓰고갚고를반복하게됐습니다.........이번에빌려주신다면사채를갚고12개월나누어서연체없이꼬빡꼬박납입하겠습니다....이때까지모든금융거래를포함하여연체가없었습니다......있어더라도하루~이틀정도가다입니다여러분들의관심이한사람을개인사채에서벗어나게할수있습니다......도와주십시요</t>
  </si>
  <si>
    <t>다시한번새삶의기회를기다려봅니다.</t>
  </si>
  <si>
    <t>지난달국가지원제도와금융권대출을알아보다가머니옥션을알게되어대출신청을하였으나유찰되어다시한번용기내어기회를기다려봅니다.2009년1월에집안사정으로인하여사금융에서200만원을대출하였습니다.신용이좋지못해국가지원제도나저금리대출을알아보았으나불가능하여처음사금융대출을받게되었습니다.너무높은금리때문에사금융상환을목적으로대출신청을하게되었습니다.카드론에450만원정도의금액이남아있으나매월약17만원정도를연체없이상환중이며내년4월쯤엔모두변제가가능할듯싶습니다.성격상타인이던아는사람이던밑보이는행동은하고싶지않아서사금융을쓰게되었지만높은금리때문에조금이나마저금리로바꾸어변제계획과재정상황을낳아지게하고싶습니다.</t>
  </si>
  <si>
    <t>월급여는100만원입니다.매월통장으로이체되고있습니다.가정사정으로인하여사금융대출을하게되었지만남동생과아버님이생활비를내시기때문에제가매월카드론17만원가량과머니옥션낙찰이되어매월20만원가량을내는데는전혀지장이없습니다.또한연체시키는일또한없을것입니다.아직미정이나올해말쯤목돈이들어올곳이있어서목돈이들어오게된다면모든채무액을변제할생각입니다.그동안금리를낮추어좀더합리적으로채무액을변제하고싶은바람입니다.투자자분들의믿음과투자를기다려봅니다</t>
  </si>
  <si>
    <t>지난1월아내의출산으로수입이반으로줄었었습니다이제산후조리를마치고다음주부터다시출근을시작하고요.그동안모은돈은임신막달부터이번달까지생활비로다소진하였고요더이상돈이흐르지않아이렇게대출을신청하게되었습니다</t>
  </si>
  <si>
    <t>제월급135만원아내월급100만원매달머니옥션상환204000원은전혀무리가안된다고생각합니다급여일은5일이라상환일을10일로잡았습니다</t>
  </si>
  <si>
    <t>사금융상환을도와주세요</t>
  </si>
  <si>
    <t>작년12월경에어머니가갑자기쓰러지셔서,급하게사금융에서대출을받았읍니다.너무급하다보니이것저것가리지않고대출을받았는데이율이49%입니다.다행이어머니는건강을되찾으셨읍니다.그런데정신을차리고보니이자나가는금액이만만치않더군요.우연이이곳을알게되어대출신청을하게되었읍니다.</t>
  </si>
  <si>
    <t>저는(기본급)세후소득이월140만원이며(통장수령),인센티브가월약50만원(현금수령)정도됩니다.그리고집사람소득이80만원(통장수령)입니다._상환계획_생활비(도시가스,전화요금,휴대폰요금,공과금등)60만원정도이며,금융상환비용이105만원정도입니다.(사금융포함)저와집사람이열심히노력하여빌려주시는분들께누가되지않도록최선을다해상환할것을약속드리겠읍니다.</t>
  </si>
  <si>
    <t>꼭!!!읽어주세요.</t>
  </si>
  <si>
    <t>안녕하세요.싼금리로대출할수있다하여이렇게글을올립니다.경제가어렵다보니,대출할수있는곳이한정이되어,,,,이렇게부탁을드립니다.전한직장에8년이상근무할정도고성실한사람입니다.도와주신다면,신경쓰이지않을정도로잘해결해나갈수있습니다.이고비를이겨낼수있도록도와주세요....</t>
  </si>
  <si>
    <t>매월월급이190만원이상되기때문에....제생활경비를뺀다해도,대출금과이자는연체없이해날갈수있다고봅니다.</t>
  </si>
  <si>
    <t>작년에결혼해서이제아이도태어나고세식구가되었습니다.열심히살고싶어요도와주세요.</t>
  </si>
  <si>
    <t>월수입관리사무소월급134만원하이마트에어컨설치(50에서300만원사이)지출보험료27만원생활비와공과금60만원기타잡비(유류비등)20만원도합지출110만원정도나머지수입으로충분히갚아나갈수있습니다.꼭좀도와주세요</t>
  </si>
  <si>
    <t>여유자금필요로하는찰라아는사람의소개로신용조회기록없이대출이가능하다기에신청하게됐습니다</t>
  </si>
  <si>
    <t>월수입금중마이너스통장상환금10만원을제한부채는없으며월에대&amp;#52637;금상환하는데에있어별무리없다생각합니다</t>
  </si>
  <si>
    <t>갑작스런아이들의학자금과남편의실직으로생활고에시달렸습니다대출할곳을찾다가여기까지왔네요.</t>
  </si>
  <si>
    <t>이번달부터취직을했기에..남편이..당장쓸돈은없어도담달부턴좀안정적일겁니다저두남편도같이벌기에..전안정된직장에서근무하고있고요여태카드사나금융권대출에서연체된적없었습니다정말대출은가급적피하는생각이었지만..연체없이상환가능합니다..절대로..약속지키겠습니다</t>
  </si>
  <si>
    <t>대부업상환과채무통합을하고싶습니다.</t>
  </si>
  <si>
    <t>이런저런좋은말로제상황을표현하고싶지만먼저솔직하게제상황을말씀드리고도움을받고자합니다.머니옥션에서대출을받아서사용하고자하는곳은사금융권의대출금상환이목적입니다.물론제가지금은다른금융사에도대출금이있습니다.차를구입하여발생하게된차량할부로현재연체없이진행하여잔액이800만원남아있습니다.(담보저당설정해놨습니다.)그리고집에서가장격이라전세자금으로사용하느라모자란금액을구하고자대출받은건중중도상환과꾸준한상환으로현재저축은행300만원과사금융권에러쉬앤캐쉬잔액280만원,원캐싱에100만원있습니다.이대출로현재4500만원짜리제명의로계약된전세집에서거주중입니다.그동안연체없이매달월급에서절반이상채무액상환에납입하고있었는데사금융권과캐피탈,저축은행은이자만35만원정도부담하게되는지라솔직히많은부담이되어왔습니다.신용불량은않된다는생각에상여금,월급,여유자금생기는대로중도상환하면서지내던중이자가많아서고민이되었고요.상환대비원금이많이줄지않더군요.그러던중대환대출이라는고금리에서저금리로옮길수있다는걸알아서이곳저곳알아보다보니조회기록에등급은9등급이되었고요그러던중한국신용기금에서30프로이상금리를은행권으로대환시켜주는프로그램이있다는걸알게되어당일날모든서류를때어서접수하고승인직전1월달에받은사금융대출권이발목을잡네요.2008년12월31일대출건까지만보증해준다고담당자가빠른시일안에1월달건만완납하면진행하여준다고하는데..이사,집안일등으로현재여유자금이없는상황입니다.부족하지만현재제상황을설명드리고자하는것이며어디에도연체기록은없으니걱정하지마시기바랍니다.대출금을받아서1월달사금융대출건을완납하고다음주중접수건을재진행하여저금리로대환대출을받고자합니다.전환대출받으면위에기대출금들도현재보다절반정도의이율로원리금균등상화이니이자에만허덕이는게아니라성실히원금도줄여나갈수있을꺼같네요.머니옥션에서는완납증명서를보내야한다는데사금융권완납증명서와,저축은행등위에글대로진행하여채무를줄였다는증명서보내드릴수있고요.이렇게2년정도고생하면모든채무도없어지고생활도안정될꺼같네요.부족하지만솔직하게제상황을말씀드리고여러분에게도움을요청합니다.제부채금액이많은거같아서믿음을못드릴수도있으니투자하시는분들께는제개인연락처보내드리겠습니다.통화원하시면가능하고요..200만원은채무통합업무에필요한대부업체건1건(100만원)-채무상환금과중도상환수수료로사용하고자합니다.</t>
  </si>
  <si>
    <t>현재대출상환건으로매달60만원정도지출하고있습니다.이번에대출이되면채무통합하여기대출건과머니옥션건2건으로채무를통합하여원금+이자하여매달원금을줄여나가고싶습니다.200만원은채무통합업무에필요한대부업체건1건(100만원)과중도상환수수료로사용하고자합니다.현재월65만원정도상환금으로쓰고있는데..이대출이진행되면이자부담금30만원이줄어들므로그렇게큰상환금부담이발생하지않을꺼같습니다.전환대출과머니옥션에서대출받은돈으로상환하여부채를통합할생각입니다.그러면이자부담으로쓰던돈이많이절약되어서충분히상환할수있습니다.좋은예기로쉽게대출을받기보단..제상황을있는그대로설명하고조금이나마도움받고싶습니다.그동안은꾸준히조금씩이나마원금을줄여나갔는데..노력에비해너무줄지않네요채무통합해서원금줄여나가고싶습니다.금액을많이대출받으면좋겠지만지금제가꼭필요하고급한금액만신청드립니다.</t>
  </si>
  <si>
    <t>급대출신청합니다꼭쫌도와주십시오!</t>
  </si>
  <si>
    <t>&lt;의료비&gt;몇일전에사고로이빨이부러졌습니다당장에치료를해야하고급전은없고급하게대출신청을합니다!전에러시앤케쉬100만원이용중이구요한달에이자만4~5만원만상환하고있습니다.그전에사금융이용한적이있어서등급이낮습니다산와머니,콜렉트두군데다상환을하였구요등급은회복중이지만꼭믿고부탁드립니다.</t>
  </si>
  <si>
    <t>한달급여통장수령액세금공제93만원나머지현금수령20만원===============================110만원에서휴대폰요금-10만원적금-50만원그리곤나머진50만원은개인돈입니다한달에여유가많아서대출상환은충분합니다꼭좀도와주십시오...급합니다ㅠ.ㅠ</t>
  </si>
  <si>
    <t>사업자금및금융상환.</t>
  </si>
  <si>
    <t>안녕하세요.오랜만에들어와대출을신청하게되었네요.대출을신청하게된이유는작년에서올해바뀌면서저의거래처들에서물건을저렴(덤핑)하게벽지와장판및마루를몇몇인테리어한테만푼다고하여지금가게에제품들을갖추어놨습니다.싸게단가를넘겨주는것이기&amp;#46468;문에벽지500평이상장판20롤이상마루100평이상을사야현시세의반정도의가격에구입을할수가있었습니다.그리하여올해신용보증재단쪽에문의를하여1000만원을농협에서받게되었습니다.받은대출금으로벽지와장판위주로만구입을하였습니다.구입을하고얼마남지않은금액과틈틈이벌은저의돈으로오프라인광고몇개를하였습니다.전단지와장터등등지금현재그래도일은꾸준히하고있습니다.공사를하고있는두군데도이번달말일전으로끝나어느정도의수입도생깁니다.일은꾸준히하고있으니,연체걱정은안하셔도됩니다.대출이승인이된다면네이버광고를하는게있었는데요만료가되었습니다.그래서이것저곳온라인쪽광고를알아보았는데저렴하긴하지만네이버만큼괜찮은곳은몇군데없는거같더라구요.그래서온라인광고쪽으로200정도광고로쓸예정이구요지금현대캐피탈(차할부)월25만원씩내고있는데요올8월3개월정도남았네요.3년동안단한번도연체없었구요.지금현제100만원정도가남아있는데.옥션에서대출을하면서3개월은남았지만월25만원이라도줄이는게좋을거같아현대캐피탈남은금액을갚을예정입니다.그리고부득이하게지인의소개로조이라는신용조회안한다하여한번받은게있네요4개월되었구요200을받았었습니다.당연연체는없구요이금액은이번달말일돈이들어오면갚을예정입니다.옥션에서대출받고남은돈으로먼저갚으면되지않느냐하실거라생각이듭니다.지금현재공사를하면서자금이좀딸리네요그래서사업자금으로가지고이번달말까지부득이하게가려합니다.사업자금이많지가않아서공사를들어가게되면저의돈500백정도가계약금을받는다해도인건비에자재등등들어가게되다보니불안하더라구요그래서현공사를마감을하고나서갚을예정이구요옥션에서받은대출금을위의용도에쓰고남은금액과저의돈으로앞으로도사업자금에쓰려합니다.다른데는쓸생각없구요저의고정돈이500에서1000정도의여유는있는데큰공사가하나이상이되면이외로나가다보니조금의더여유가있어야할거같아이렇게결정을하게되었습니다.현재머니옥션에서받았던대출도연체없이갚아왔으며,이외에다른금융및통신또한단한번의연체도없었습니다.앞으로도연체는없을것이니믿어주셨으면감사하겠습니다.저번대출때도말씀드렸지만,투자해주시면은혜를연체없이꾸준히갚는걸로갚겠습니다.사무실에서중간중간손님들오셔셔상담하다보니글을잘&amp;#50043;는지는모르겠으나투자해주시면신용을꼭지키겠습니다.</t>
  </si>
  <si>
    <t>현재수입은250이상입니다.그이상벌때도있지만,평균적으로봤을때이정도되는거같네요.250은순수익이구요위의금액에서월지출로는머니옥션에서대출받은금액월37만원씩8번내었네요(2년상환)올해받은신용보증재단1000만원월3만원씩내구있습니다.조이에서받은200만원15만원씩4개월냈구요.이번달말일갚을예정현대캐피탈3년전에700받은거에서월25만원씩내고있구올8월끝나지만,승인후갚을예정이외에현재대출은절대없습니다.그리고개인생활비로는연금과재산세및통신보험료등등한달에45만원정도지출되네요이거외에는특별히나가는지출은없습니다.저에게투자해주시면그믿음보답드리겠습니다.</t>
  </si>
  <si>
    <t>다시한번정중히부탁드립니다.</t>
  </si>
  <si>
    <t>부끄럽고염치없지만..다시한번용기내서글을올려봅니다.저는머니옥션에서벌써3번의도움을받아서어려운시기를잘극복했던사람입니다.덕분에제법안정적으로생활할수있었습니다.근데또돈이필요하게되었습니다.돈때문에미루며버텨왔던이빨이..결국은임플란트를할지경이되어버렸습니다.덩달아임플란트만하는게아니라주변치아까지같이치료해야한다기에..거금이필요하게되었습니다..카드한도도많이안되구요..노래방운영하시는부모님한테경기도안좋은데도와달라고할수도없는상황입니다.적금은부모님이다아시는거라깰수도없습니다.총치료비가280만원인데현금으로하면250만원까지DC된다기에..그래서생각한게머니옥션입니다.저는머니옥션과3번의거래를하면서단한번도연체없었습니다.약속은꼭지키는사람입니다.성실한상환은자신있기에..염치불구하고다시한번부탁드립니다.</t>
  </si>
  <si>
    <t>먼저저의채무부터얘기하겠습니다.1.농협-1000만원마이너스통장입니다.부모님이노래방개업하시면서제명의로빌린것입니다.이자및모든상환은부모님이하십니다.2.현대캐피탈-950만원(700만원정도남음)작년모닝자동차구입하면서3년할부했습니다.매월10일에30만원정도연체한번도없이정상상환중입니다.3.현대스위스저축은행-1000만원(900만원정도남음)작년12월에급하게필요해서대출받았습니다.철없이저질렀던대출들때문에돈을벌면서도저금을많이할수가없었습니다.거의부모님이모르시는대출이여서저금하고있다고거짓말을했었습니다.근데갑자기집에서적금넣은걸달라시는데도저히솔직하게말씀드릴수가없어서어쩔수없이대출받았습니다.매월4일에48만원정도연체한번도없이정상상환중입니다.4.머니옥션-150만원(68만원정도남음)남자친구랑헤어지면서같이써왔던카드값을정리해주려고빌렸습니다.매월10일에15만원정도연체한번도없이정상상환중입니다.상환능력..1.월급급여-172만원(통장):세금공제후교통비-12만원(현금)기타수당-10만원(현금)인센티브-5~10만원(통장)2.지출현대스위스-48만원머니옥션-15만원현대캐피탈-30만원적금-60만원3.기타급여일-매달말일2009.5.30-급여10만원인상저는병원에서물리치료사로일하고있습니다.현재4년차입니다.소득은월200만원정도이고적금포함한지출은155만원정도됩니다.또한저희병원은2년에한번씩연봉협상을하는데4월30일자로근무한지2년이지나서이번달부터10만원인상예정입니다.저금을늘려볼계획이었기때문에지금처럼충분히연체없이상환할수있습니다.</t>
  </si>
  <si>
    <t>일부상환일부생활자금입니다.</t>
  </si>
  <si>
    <t>고금리사금융권에이용중인1곳150만원을상환할계획입니다.나머지금액은긴급한(생활자금)곳에필요하기때문입니다.</t>
  </si>
  <si>
    <t>1974년생이고,아직미혼이며직장은광역시소재개인병원에근무중입니다.전문의료인은아니고의료행정직을보고있고직급은과장입니다.12년전첫직장생활때명의를잘못빌려줘서(사기를당함)농협측에신용불량이되었는데,2008년1월채무상환으로신용을회복하였습니다.신용카드는1개월전부터사용중이며,마이크레딧과크레딧뱅크두곳에회원가입하여제신용관리를하고있는상태이고,오늘아침까지두곳다8/8등급입니다.1,2금융권에대출이나연체는전혀없습니다(과거신용불량으로은행거래가이루어지지않았슴)고금리사금융권1곳에서단한번의연체없이정기적으로원리금균등상환을하고있는상태입니다.제가어려울때도움주신분을배제하거나나몰라라하는비양심적인사람은아닙니다.매월급여일이10일이라5일간의기간을(공휴일이겹치면다음날급여가이체됨)두고매월15일에상환을할계획입니다.약속드립니다.감사합니다.</t>
  </si>
  <si>
    <t>배우자모르게저희집에서아버지가교통사고가나셔서차도폐차하고해서새차를산다고돈을조금해주었는데집에급하게자금이필요하여이렇게신청하게되었습니다.배우자가집에돈이잇는줄알고계약을해버려서대출하려고알아&amp;#48419;더니제가예전에잠시사업할때대부업쪽으로사용을했었는데지금그것때문에은행권은아예대출이힘들더군요.</t>
  </si>
  <si>
    <t>제가급여일이15일이며15일날매월바로상환약속드립니다.현재통장으로평균220만원들어오며현금으로30만원수령합니다.현재부채는1100만원정도있으며여기서사용금액도매월연체없이납부하고있습니다.대출이이루어지면매월15일바로상환약속드립니다.맞벌이를하고있어서돈은부족하지않은데목돈이급하게필요하네요.부탁드립니다.</t>
  </si>
  <si>
    <t>사업자금이필요.</t>
  </si>
  <si>
    <t>영업을하는데..영업자금이좀필요합니다.</t>
  </si>
  <si>
    <t>연체없이값겠습니다..열심히최선을다해값겠습니다.</t>
  </si>
  <si>
    <t>지난주에신청했다가유찰되어다시한번신청합니다.자금용도는6월초에상환해야할사채를갚으려고합니다.</t>
  </si>
  <si>
    <t>현재월급의실수령액은월510만원정도입니다.이중에약250만원정도를이자와원금상환으로사용하고있습니다.만일대출이실행되면약15만원정도추가되는데이정도금액은크게부담이되지않기때문에연체없이상환이가능합니다.투자하시면절대실망시켜드리지않겠습니다</t>
  </si>
  <si>
    <t>성실하게이행하수있습니다.도와주세요.</t>
  </si>
  <si>
    <t>옷가게매니져입니다..중간관리라4대보험은않들어가구요..직원1명을쓰고있습니다..급여일은20일입니다..월판매금액에19%마진을제가받습니다...대출이성사되면잘이행을할수있습니다...개인적인생활자금으로쓰려고합니다..이브랜드오픈한지는1달되었습니다..요번달20일에5월에판매한수수료를받습니다..</t>
  </si>
  <si>
    <t>원리금균등상환으로하고싶습나다...매월25일정도면좋습니다...</t>
  </si>
  <si>
    <t>★꼭한번봐주세염★</t>
  </si>
  <si>
    <t>생활비부족으로대출신청합니다대출받아서치과치료생활비사용목적입니다치과목돈들어가네여현재대출상테는이렇습니다현재근로복지공단혼례자금대출700러쉬앤캐쉬400원더플500이렇게있읍니다카드는사용안하고채크카드사용합니다카드현금써비스0원으로만들어놓은상태입니다</t>
  </si>
  <si>
    <t>매월170만원급여를받고있습니다목돈한꺼번에내는거아니니달달이175,556원정도는충분히납부할수있습니다믿고투자해주세여</t>
  </si>
  <si>
    <t>안녕하세요저는근로소득종사자입니다..이번에임플란트비용이며결제를일시불로해서..자금계획에조금차질이생겼습니다.</t>
  </si>
  <si>
    <t>매달정규적인급여를받아오고있고,소득대비부채상환여력충분합니다..연체걱정은안하셔도됩니다.믿고투자부탁드립니다.</t>
  </si>
  <si>
    <t>아이학자금이필요합니다.</t>
  </si>
  <si>
    <t>아들이외국에서공부를하고있습니다.지금까지는힘들어도열심히일해서공부하는아이뒷받침을했습니다.독서실을운영하고있는데경기가그래서그런지올해는조금힘드네요.열심히공부하고있는아이를다시한국으로불러들일순없잖아요.학교에서성적도아주좋은편이구요.내년이면대학을결정해야하니까힘들지만끝까지뒤바라지할려고합니다.한젊은학생이끝까지공부하도록기회를준다는의미도있을거구아이는그나름대로의미를가지고열심히공부해서자국에서좋은인재로거듭날것으로기대합니다.</t>
  </si>
  <si>
    <t>독서실을경영한지7개월째접어들면서조금씩나아지고있어매월3~40만원정도상환은별문제가없을것같습니다.월매25일자동인출했으면합니다.</t>
  </si>
  <si>
    <t>상환능력절대문제없습니다투자자님들꼭도와주세요~~~!</t>
  </si>
  <si>
    <t>오래하던일을그만두고쉬는기간동안부끄럽지만카드값악순환이시작되었습니다돌려막기라고하는거대출이라는거를처음받게되어봤구요연체하기싫어하는성격이라200만원되는카드값이래저래카드결제일에납부시키다보니생각보다힘들었구요^^새직장을일한지이번달25일3번째월급을받게됩니다어느정도카드값은줄게되었지만이번달까지는빠듯합니다기존에있던대출은결혼할남자친구가몇달상환해주고있지만저의카드값때문에둘다너무힘들게되어서항상미안한마음입니다이번에투자자님들이믿고도와주신다면100만원받아서현금서비스를상환할목적입니다이번달부터월급도더오르게되어서100만원해결하고나면은원래생활정도를찾아다시여유를찾게될생각에간절합니다간절한마음에투자자님들더도움되시라고이자율도45%로올려봅니다이제돈아끼는생활력도더크게배우게되었고다시저축도할려구요</t>
  </si>
  <si>
    <t>1일날칼같이상환할수있습니다한달에10만원돈연체시킬사람절대아닙니다이번에도와주시게된다면은이번달월급세금떼고나면120쪼끔넘습니다도와주신돈10만원상환하고기존에있던대출은남자친구가상환해주고카드값내면은2~30만원남아서적금다시들려고합니다이번달도여유생기는데7월월급부터는평균140정도까지됩니다카드값도확줄어들구요지금도상환능력절대문제없지만이번달부터점점더생활이다시돌아오게된다는걸말씀드리고싶어요상환에있어서믿어주세요^^</t>
  </si>
  <si>
    <t>평생단한번인우리아가돌잔치를해주고싶습니다.</t>
  </si>
  <si>
    <t>현재기존부채로인하여목돈준비가어려워사전에미리준비하려합니다.우리아가돌이벌써다음달인지라미리준비를해야할것같아서여...우리아가돌을진행하기위해많은투자자분들의성원을기다립니다.</t>
  </si>
  <si>
    <t>현재연봉은3800만원이며월평균수입은280만원정도됩니다.급여일은5일이며,대출이성사되면10일이전에는성실히납부할수잇습니다.2년전신용등급하락으로인하여현재꾸준히신용등급을관리하며생활하고있습니다.당연히연체는단하루도없습니다.현재부채로서는하나은행마이너스통장:월12만원납부중,저축은행:월17만원원리금으로상환중,씨티파이낸셜:월33만원원리금균등으로연체없이잘상환하고있습니다.또한대부업체를3곳을사용중이며,3곳을합해원리금균등으로55만원정도납입하고있습니다.생활하는데크게문제는없으나,목돈을한번에돌리기에는어려운점이있어이렇게글을올립니다.많은투자자분들의도움을기다리겠습니다.</t>
  </si>
  <si>
    <t>이제딸아이에게든든한지원군이되려합니다.</t>
  </si>
  <si>
    <t>제가이렇게대출을신청하게된것은딸아이에게유학자금의일부를보태주기위해서입니다.저희딸아이는현재24살이고서울의모대학의연극영화과를졸업했고이번에뉴욕에있는영화학교로유학을가게되었습니다.대학교입학하고부터유학을생각해서유학갈준비를해왔고꾸준히아르바이트를하면서유학자금을모아왔다고합니다.그래서1,2년정도뒤쯤에갈려고생각하고있었는데,이번에추천입학등으로조건들이좋아서조금무리를해서라도이번에가고싶다며자기가자기명의로대출을받아서모자란금액을채워서유학을가겠다는겁니다.유학을가서그현지에서아르바이트를하며대출금을갚아나가겠다고합니다.듣고보니여기저기알아본데를보니까모조리다러시캐시와같은제3금융권이더군요.이제막대학을졸업했고제대로된직장도없는아이에게대출을해주는곳이면뻔하지만요.차마그렇게하겠다는딸아이에게그렇게하라고할수가없어서부족하다는금액을엄마된입장에서채워주려고합니다.사실남편에게이야기를하고남편이동의를해주면,많은분들에게도움을받지않고도딸아이에게유학자금을대어줄형편이충분히되는입장입니다.그런데문제는남편이딸아이가영화쪽일을하는것을좋아하지않는정도가아니라극구반대를하고있는입장이고그것때문에딸아이랑근4년이넘는시간동안사이가좋지않은상태라서남편에게차마이야기를할수가없어서남편몰래딸아이의유학학비를보태주려다보니이곳에이렇게도움을청하게되었습니다.제딸아이는고등학교때중상위권의성적을유지하던아이였고본래는사범대나법학과쪽으로진로준비를하던아이였는데..고등학교3학년여름방학때본격적인입시철이오기전에바람도쐬고재충전을한다며친구들하고여행을갔었습니다.그런데그때친구들하고만든동영상이여러곳에서상을타면서느닷없이연극영화과에진학을해서영화프로듀서공부를하겠다는겁니다.저에게도,남편에게도,정말날벼락과같은소리였습니다.물론그것이범죄는아니지만요.그냥일반대학나와서평범한직장인이나했으면했는데..거기다가저도남편도지방에서만살았고그냥남편이직장생활하고그월급으로그냥먹고사는아주지극히평범한사람들이라서그런쪽으로는아는바도없고또그쪽일이험한일들이라고생각되기에무조건적인반대입장이였습니다.그리고남편은아주보수적인입장이라서반대의정도가심했어요.그런데도저희딸은저와남편의설득에넘어오지않았고결국저와남편모르게모대학의연극영화과수시를썼고합격을했어요.몰랐는데수시로합격하면정시는원서도쓸수없다고하더군요.남편은재수를시켜도좋으니절대보내지않겠다란입장이였고저도마찬가지였습니다.차라리외국을가서어학연수를1년하고들어와서다시입시를치루게하거나아니면아예그냥대학을친척들이있는외국으로보내는것도생각했었습니다.제남편하고딸아이의전쟁은그때부터였습니다.입학하기직전까지남편은퇴근하면소리지르고딸아이는울고,남편은어르고달래고윽박지르고아이는떼쓰고설득하고,,결국남편도딸아이를설득하지못했고,딸아이도남편을이해시키지못한채제딸아이는혼자힘으로대학을들어갔습니다.초등학생때부터용돈받으면은행에다가저축하는습관이들어서적금도넣고했는데그걸로대학학비를마련하고수시합격한이후부터번돈으로입학금을마련하고기숙사비가없어서다른사람의룸메이트로들어가서생활을시작했고대학4년내내집에손한번벌리지않고대학을졸업했습니다.참대견하죠.그런데도저나남편이나사실아직도딸아이가그것들을접고그냥남들처럼평범한일들을했으면하는바램이여전합니다.오죽했으면현대중공업에다니는터라회사에서애들학비가나오는데도불구하고남편이4년내내학비한번안내주고딸아이생활비한번안줬겠어요.저도남편눈치보이는것도있었지만제딴에도포기해주길바라는마음이있어서일년에설날,추석내려오면그때남편몰래일이십만원챙겨주는게고작이였죠.첫딸인데다가밑에아들이하나있는데도..딸아이를아주어렵게얻은아이라서밑에동생보다귀하게키웠고맏이인데다가어렸을때부터속한번안&amp;#50026;였던아이라서기대도컸어요.그래서남편도더반대하고그러는거같아요.아직까지도.그런데딸아이를만나러저혼자서울에갔다가유학이야기를들었는데..정말이게아니구나싶더라구요.자식이란게어디제맘대로다되나요.범죄를저지르는것도아니고자기가하고싶은거하겠다는데..그럴려고저렇게애쓰고노력하는데..무조건반대만할게아니구나싶더라구요.사실부모가가장든든한지원군이되줘야하는건데..그러지못한것같아서못내미안하기도하고..오죽했으면집에다이야기도못하고그런데서대출받아서갈생각했을할까싶기도하고..그리고아는사람없는외국에서공부만하기도쉽지않을텐데그이자높은데서대출을받아서거기서일하며공부하며할딸아이를생각하니걱정도되고정말안되겠다싶더라구요.그래서남편몰래제가해주려고합니다.지금당장은남편한테이야기할수없어서몰래하지만..이제부터는남편한테하나씩하나씩이야기하면서설득도좀시켜보고할려구요.남편도기대치가컸던딸이라서..4년이지난지금까지도그렇게반대하는거지만..결국나중에는저보다더든든한딸아이의지원군이되어줄꺼라믿어요.그만큼딸을사랑하는사람이니까요.사실영화쪽일이란게요.남편이여기저기주변에알아보고물어보고했는데여간쉬운게아니더라구요.어떤영화사같은데들어가서월급받는직원인게아니라영화제작할때마다그때그때계약하는형식이고그마저도정말유명한사람이아니면돈도작게주고그마저도못받을때도많고몇날몇일씩밤새야하는일도많고타지로도돌아다녀야하고..주변에서계속그런이야기들을들으니까남편입장에서는이해해보려고알아보는건데..더안되겠다싶고더반대해서라도돌려야겠다싶은거거든요.하지만이제부터저라도좀나서서우리딸은그렇게힘들어도잘할꺼다.라고이야기하면서한번에는힘들더라도조금씩이라도남편이마음의문을열고딸을이해해줄수있도록해볼생각입니다.그동안만좀도와주세요.혹남편의마음이돌아서지않더라도제가착실히잘갚아나가겠습니다.</t>
  </si>
  <si>
    <t>주부라서급여소득은없고남편의월급으로생활을합니다.하지만남편월급과별도로남편이제게전적으로맡긴부소득원이있어서대출금을갚아나가는데는전혀무리가없습니다.또혹시나남편이빨리마음의문을열게되면남편에게그간의사정을이야기하고그즉시전액상환할수있도록하겠습니다.남편은현재울산에현대중공업에서정직원으로30년째근무중이고월급여는평균500만원정도가되는편입니다.하지만남편월급은남편이통장으로들어와서남편이전적으로관리하고제가생활비만받아서쓰는편이라남편월급으로갚는건현실상무리가됩니다.물론나중에남편이알게되면바로갚을수있습니다.제가상환할수있는것은..남편의급여소득에서가아니라저희집이2층짜리단독주택인데1층을식당상가로세를주고있습니다.거기서매월65만원의월세를현금으로받습니다.그리고저희식구가사는2층에는작은쪽방같은게따로있는데거기도월세를매월20만원씩받아요.근데이월세는제작년에이집을사면서남편이절대로터치하지않는돈이고이집을살때1층에서받는월세는무조건제꺼라고절대터치하지않겠다고했던돈입니다.여태까지는85만원가운데30만원을친정어머니께드리고,주말마다서울에있는딸아이한테가는편이라서그경비명목으로30만원정도를사용하고5만원은성당에서하는자매결연아이들돕는비용으로보냈습니다.그리고나머지20만원은생활비에보탤때도있고제가개인적으로친구들만나거나어디가거나하면쓰기도하고딸아이나군대에있는아들한테보내거나하는용도로썼습니다.도움을주시면..앞으로는85만원을아래처럼사용할것입니다.남편월급외적인수입으로남편에게터치받지않는수입::::::총-85만원.*지출예상내역*20만원=친정어머님께(어머니껜죄송하지만..당분간은그래야할듯.)10만원=모아저축은행이자및원금납입(원금조금이랑이자랑같이내요)30만원=머니옥션이자및매월원금상환(당장7월에딸이출국예정이라서울산에서서울까지딸보러왔다갔다하는경비를쓸일이없어지네요.)5만원=성당에서자매결연한아이들의후원금20만원=모아저축은행이원리금균등이아니라서만기에원금이좀남게되기때문에그돈으로..*특이사항*살고있는집말고시내에세를주고있는상가가하나있어요.크지는않은데큰상가안에코너하나를분양받은건데요.거기월세도제가받아서관리합니다.그월세도남편이터치를안해요.그런데2주전에계약기간이만료가되서세입자가나간상태라현재부동산에세를내놓은상태에요.보증금500만원에월40만원에내놓았는데만약나가게된다면..지난번에는보증금받은걸로제가차사고를내서차바꾸는데썼었거든요.이번에남편한테서별다른이야기가없으면그보증금으로우선상환하구요.만약보증금에대해서남편에게줘야하는상황이되면,보증금은남편주고월세40만원이라도원금상환하는데해서최대한빨리상환하는걸로하겠습니다.제가사람일이란알수없는혹시나때문에상환기간을가장긴날짜로해두었습니다.하지만절대저렇게많은기일이걸릴꺼같지않구요.6개월정도면충분히모두상환이가능할꺼같습니다.상황에따라서는더빨리상환할가능성이높습니다.**현재수입원은없지만카드연체,통신사연체도없구요.하다못해전기요금,가스요금같은공과금도한번연체해본적없고,자매결연해서나가는후원금도연체해본적없습니다.주부라서급여를증명하거나할순없지만현재살고있는집이남편과제가2분의1씩지분을소유하고있는것으로해서현재공동명의로되어있습니다.다른분들에비해서사연이더절박하거나그러진못하지만..그래도도움주시면저도모두상환하고잘해결한뒤에는제가도움받은것이상으로다른이들에게도움줄수있도록하겠습니다.</t>
  </si>
  <si>
    <t>여행자금좀도와주세요</t>
  </si>
  <si>
    <t>제가이번여름에여행을가고자하는데자금이부족해서요..피부가아파서일을몇달쉬었는데이제많이나았어요기분전화도하고새롭게시작하기위해여행계획을세우고있어요잘다녀와서새롭게일시작해서꾸준히갚을거예요부탁드릴게요많이도와주세요^^</t>
  </si>
  <si>
    <t>매달주말에여행가이드아르바이트를하고있구요..이제8월달부터다시취업을해서일을할것이기에원금상환에는전혀무리가없습니다.부담되는금액도아니기에믿고많이들투자해주세요</t>
  </si>
  <si>
    <t>최선을다해꼭약속지키겠습니다,,도와주세요</t>
  </si>
  <si>
    <t>꽃집을운영한지8년째입니다,,처음에는곧잘잘운영되었는데,,요즘은아무래도아이템승부인거같습니다,,너무식상한가게인테리어나,가게품종을바꿔볼려구합니다,인테리어공사비가부족하여,이렇게대출문의를했습니다,꼭도와주시면감사드리겠습니다,</t>
  </si>
  <si>
    <t>매달매달,,원금과이자납입으로갚을생각이고,,또꽃집은대목이라는졸업과어버이날이있기때문에,,목돈이생기면중도상환으로갚을생각입니다</t>
  </si>
  <si>
    <t>생활자금이부족해서긴급대출을원합니다!!!</t>
  </si>
  <si>
    <t>생활자금이부족해서긴급하게경매리스트로올렸습니다지금현재직장인이고재직기간은1년입니다.급여은통장으로받습니다.타대출받은곳-국민은행:270만(매월이자3만원납부)-제일상호저축은행:기록상에는350만원되어있는데실제금액은180만원입니다(매월원금및이자10만원납무)-Hk저축은행:3,067만원(매월원금및이자30만원납무)-현대스위스저축은행:352만원매월원금및이자25만원납무)</t>
  </si>
  <si>
    <t>매월5일날급여통장으로세금으로뺀210만원을받고있습니다2년(24개월)동안매월10일날원리금및이자같이갚을것입니다.</t>
  </si>
  <si>
    <t>다시한번신청합니다.성실한납부보장합니다.</t>
  </si>
  <si>
    <t>우리은행에근로자전세자금대출2400만원이8월만기상환입니다.재연장이안된다고하여상환하여야하는데1900만원정도는마련해놓은상태이고500정도가부족한상태입니다.부족분을여러분들께도움을받고자합니다.</t>
  </si>
  <si>
    <t>본사이트에서현재2건의대출이있으나단1일연체없이성실히납부하고있습니다.500만원대출만낙찰된다면한번에2400만원의근로자전세자금대출을상환하게되어본대출역시성실히납부가가능합니다.몇일전신청했었는데,이자율이낮고기한이짧아유찰되었습니다.제신용도에맞게이자율을상환하여재도전드립니다.단1일의연체없이성실히납부할것을약속드립니다.많은도움부탁드립니다.</t>
  </si>
  <si>
    <t>카드대금상환으로이렇게글을올리게되었습니다.</t>
  </si>
  <si>
    <t>24살아직돈에대한개념을잘인식하지못하였습니다.어린나이에카드한도를생각하지도못하고계속이용을하니계속카드승인이되었습니다.이번8월달카드값으로이렇게글을쓰게되었습니다4월회사를퇴사하고좀쉬다가일자리를구하려고했는데막상구하려고하니잘안구해졌습니다.그동안벌어둔돈으로카드값을계속납부를하였으나8월카드값을납부하기어려워져서이렇게글을쓰게되었습니다.카드값못내면어쩔까계속걱정이됩니다.제가생각을빨리하고빨리일자리를구해어야하는데이렇게늦어진점그래서이렇게글을쓰게된점정말제가한심해죽겠습니다.7.27일날짜로회사입사를하게되었으나첫월급은9.12일이라고합니다.근데카드값이8월초이기게이렇게글을쓰게되었습니다.나이가아직어려서리볼빙이안되는상환입니다.필요한서류는아직입사한지얼마안되어서현재발로제출은어려우나나오는바로제출할수있도록하겠습니다.아직수습중이니8.17일이후회사로연락시제가입사했다는걸바로알수있을겁니다.아직교육중이라...하지만결코퇴사하거나하는일은없을겁니다.연체되거나하는일도없을겁니다.한번만저를밑고도와주세요,..저도돈의소중함을뒤늦게나마느끼게되었습니다.</t>
  </si>
  <si>
    <t>첫월급받자마자바로바로상환하겠습니다.저를한번만밑어주세요..앞으로이런일없도록하겠습니다.현재앞으로카드사용을안할려고카드는다분지렀습니다.</t>
  </si>
  <si>
    <t>동생이꿈을이룰수있도록도와주세요</t>
  </si>
  <si>
    <t>대학원을졸업하고상장사에취직하여4개월차입니다.동생이이번에임용시험을치는데학원비와교재비가필요하다는데이제껏공부만하느라변변한도움이된적이없네요어떻게든도와주고싶은마음뿐인데학생때신용관리를잘못해신용이9등급이네요아버지께서조그만건설회사를운영하시다쉬고계시고어머니는조그만매점을운영중이십니다.다들여윳돈이없어서이렇게글을올립니다.한두달이면도와줄수있는데공부란게정말시간이정해져있는것같네요임용시험특성상이번에안되면1년을기다려야하기에이렇게글을올립니다.</t>
  </si>
  <si>
    <t>월급여로매월200만원수령중이고아버지가타시던차를파시고삼성카드에600만원을월30만원불입중이고카드대금100만원을17만원씩넣고있습니다.대학원을졸업하느라학자금대출400만원상환1년남았습니다.다른대출은없고학생일때신용관리를잘하지못해크레딧뱅크9등급이라이렇게신청을합니다.월급여외에식사등이무료이기때문에담배값을제외하고는쓰는돈이없네요성실히상환하겠습니다.부탁드립니다.</t>
  </si>
  <si>
    <t>분산되어있는대출을저금리로통합하여상환하고싶습니다</t>
  </si>
  <si>
    <t>현재A사200만원B사230만원C사300만원에대출이있습니다남은금액은500만원정도입니다이대출을통합해서저금리로상환하고싶습니다이미꽤오래전에받은대출인데도이자만깍이고원금이줄지않아상당히애를먹고있습니다</t>
  </si>
  <si>
    <t>현재월급여160만원에연봉2500만원을받고환경관리시설설계및시공을하는회사에다니고있습니다월급여160만원과연말에500만원에상여를받고있으며현재A사120000원B사131000원C사198000원을한달에상환중입니다다른금융상환으로는제명의로되어있는주택담보대출은부모님이저의결혼후를위애명의를제명의로했으며부모님이상환중이시기때문에대출이성사된면상환금은연체없이상환할수있음을약속드립니다</t>
  </si>
  <si>
    <t>경영자금입니다.</t>
  </si>
  <si>
    <t>상업광고용대형전광판을운영하고있습니다.전광판제작설치에초기투자금이많아서운영에어려움을겪고있습니다.광고집행이곧활성화되면나아지리라생각됩니다.</t>
  </si>
  <si>
    <t>지난6개월동안전광판광고에전력투구해오고있습니다.가을에계약하겠다고하는곳들이많습니다.곧결실이있으리라생각됩니다.광고집행이활성화되면월매출이2000만원가량되므로대출금상환이가능합니다.만약에전광판광고가활성화되지않더라도기존의광고업으로도월100만원가량의자금상환에는큰무리가없습니다.</t>
  </si>
  <si>
    <t>장비의A/S금때문에</t>
  </si>
  <si>
    <t>장비(사진이나간판옥탑야립등의이미지를뽑는기기)의A/S금부족으로3억대가훌적넘는기기라값자기연말에A/S가발생하여이렇게신청하게되었습니다.사업주고객은관공서,사업자,일부는개인들을상대로하고있습니다상환은매월정일정시에입금해드립니다....올전반기매출은2억5천원정도이며,세금계산서신고만1억8천5백입니다.장비가한번속을썩이면여간불편한게아닙니다.사업은8년째입니다.올한해는아이가많이아파서돈이많이나간상태에서갑자기장비(이미지를간판옥탑야립등의이미지를뽑는기기)까지이러니좀속이많이타내요.사업은성업이지만올하반기가족중에아이가많이아파고생을많이했습니다...다행히아니는다나아서고마웠는데...다시금재본연의일에열중하고있는시기에장비가속을썩이네요.여러분의많은협조부탁드립니다...급한마음에두서없이올린글을성심껏읽어주세서감사합니다</t>
  </si>
  <si>
    <t>사금융정리하려구요</t>
  </si>
  <si>
    <t>전에여기에한번신청한적이있습니다.근데..그때머니옥션내에서..삭제를시켯드랫죠..그래서다시한번신청해봅니다..그기간이지나고많은일이있었습니다..대출이라곤생각치도못햇는데...여기에서거절당하고...산와머니..100만원..러쉬앤캐쉬220만원대출받았습니다.부산에계신아버지병원비로고스란히들어갓죠..그리고...신용이조금괜찬아져서..캐피탈에서도가능해..그쪽에서200만원을받았습니다..그리고월급을받자마자..위드캐피탈50만원산와머니50만원정리햇습니다..그러니깐빛은산와50만원러쉬200만원위드캐피탈150만원남은거죠..신용등급올릴려고..한도100만원짜리카드발급받았습니다..교통비위주로만쓰고있어요...저17살때문에애견미용부터일햇습니다..어머님아버지식당하시다가어머님은지금현재연락이안되시고아버지는아프시구요.제가18살때평택엘지공장에다니면돈많이벌생각에경기도쪽으로오게되었죠..그러다공장에서6개월계약이엿기에계약이끝나고...학력때문에정직원이될수없어서..인천에있는공장을알게되었습니다..공장에서일을하다가...19살때부터는텔레마케팅이라는업무를하게되었죠..첨에는수입이80만원부터시작해저지금명함은실장..이지만팀장과같은업무를보며21살굉장히어린나이지만경력3년으로기본급130만원으로올랐습니다.이제좀여유로워지려고하니깐아버님께서아프시드라구요..저희아버지일않하시는거아닙니다...추운곳에서신발수선하십니다..이세상아버지들이저희아버지뿐만이아니라...힘들게어렵게일하시는거압니다...그러다가갑자기아프시는바람에..제가대출까지받게되었습니다..어린나이에잘모르고산와라든지...대출받았는데...좀겁이납니다..사금융상환하구싶습니다.산와랑위드캐피탈정리하고싶습니다..총제가지출내역과제생활비대출상환방법을쓰겟습니다..제급여공정급130만원인센티브는건당3천원입니다.저희아버지는뇌졸증으로선언을하시다가..그만두신관계로..보험이안됩니다.그래서정기적인치료와약값으로한달에50만원가량들어가구요..아버지생활비로30만원보내드립니다.총아버지께80만원지출.나머지50만원이산와머니&amp;위드캐피탈러쉬앤캐쉬로들어갑니다.50만원중산와머니7만원(7개월하고4만원정도됩니다.)위드캐피탈14만원씩원금과같이매달급여일15일고납부는16일날합니다.(2년상환)러쉬앤캐쉬14만5천원씩16일날합니다.(2년상환)이런식으로지출이됩니다.건당인센티브는제가생활비차비로쓰여집니다.솔직히굉장히많이받는달도있지만..성과에따라적은날도있습니다.그래서고정급으로만적었습니다.인센이좀많이나오면좀많이상환하려고생각하구있습니다.매달상환일은15일로납부하겠습니다.꼭도와주세요..이해가잘안될지모르겟는데..저는영업전화010-4692-0811(회사)서유리입니다.번호는두개구여영업전화로연락은언제든지가능하며재직증명서부터다확인시켜드립니다.부탁좀드리겟습니다..아버지가언제심해지실지몰라어느정도돈을모아야하는데..이런식으로지출은돈십만원도모을수도없네요..한달에오십만원씩우선고정급에서남으니깐...그돈으로이자상환생각합니다...조금이나마여유롭게돈을주려나가고싶습니다.연락이나꼭도와주세요...기다리겟습니다..잘난얼굴은아니지만...힘들게모으신돈투자하시는데..직접보진않아도얼굴은알고계셔야할꺼같아서..올립니다..언제나웃고즐겁게생활하는사람입니다...</t>
  </si>
  <si>
    <t>제가몇달전부터치아상태가안좋아져병원엘갔었는데생각보다병원비가많이들더군요.300만원이훌쩍넘는큰돈이었는데현금할부도안되고오직일시불로만지불해야한다니엄두가나지않아차일피일미루다보니이제는음식물을씹어삼키기조차힘들정도가되어버려더이상미룰수가없을것같아이렇게대출을신청합니다.월급여로160만원정도를수령하며한달지출이카드회사로55만원정도,그리고통신비며기타생활비로50만원정도쓰고있습니다.그래서한달에제수중에남는돈이55만원정도됩니다.그정도면매달원리금을갚아나가기에는별무리가없을것같습니다.성실히갚겠습니다.도와주십시오.</t>
  </si>
  <si>
    <t>집수리비용상환</t>
  </si>
  <si>
    <t>전원생활을위해집구매와집수리를하였습니다계획액수보다사용액수가많아졌습니다자재비등의비용을구정전에정리하고싶습니다상환은월급으로매월상환하는방법을택합니다</t>
  </si>
  <si>
    <t>이치료를위해자금이필요합니다</t>
  </si>
  <si>
    <t>취직하고1년이안된이유로목돈이없습니다.하지만월급꼬박꼬박빌린돈과부모님용돈개인적인보험료를내고있고여유자금이한30만원남습니다.회사에서저희팀특성상해외에자주다니는데이번에이치료할기간이생겼으나목돈이없어서대출신청합니다.직장동료에게빌리고싶지않아이사이트에대출신청합니다.비록신용등급이낮으나이는본인의무지로신용조회를많이하게되어서그렇게된것이고빌린돈못갚는연체때문에그런건아닙니다.여러분의도움이필요합니다.</t>
  </si>
  <si>
    <t>급하게필요합니다ㅠ.ㅠ</t>
  </si>
  <si>
    <t>회사에입사한지보름정도밖에안?는데월급날이담달15일이라그때까지쓸생활비와핸드폰비카드값등에쓸려고합니다..</t>
  </si>
  <si>
    <t>사금융환승하려고합니다관심부탁드립니다.</t>
  </si>
  <si>
    <t>창원에서찜질방을운영하고있습니다.작년여름비수기를넘기고아버지병원비를대기위해서사금융2000만원저축은행300만원을빌렸습니다.아버지는일년째풍으로양한방치료병원에서입원요양중이십니다.작년5월달에사금융저축은행2300과친구2700합쳐서5000정도를빌렸습니다.하지만올겨울에친구2700과사금융1300정도를갚아서약천만원정도만부채가남은상태입니다.66프로고이자라낮은이자로환승할려고합니다.사금융과다조회로신용점수가470점대까지떨어졌으나힘든노력으로530점까지올렸습니다.올해는620점정도까지는무조건올릴려고계획중입니다.월소득은천만원정도이나아버지병원비간병비4백어머니용돈백만원을제하고나면순이익은한달4-5백정도입니다.투자자님들이한가지알아주셨으면하는마음은전사금융과사채오천만원을빌렸을때먹지도입지도않고허리띠맨8개월의생활로엄청난이자와원금4천을갚을수있었습니다.연체는하루도하지않았으며돈이10만원이라도남으면바로원금상환하였습니다.어린나이에직원15명이일하는찜질방을맡아서부도나거나도망가야만하는상황이10번도더있었으나전한번도포기하지않고피하지도않고정정당당하게맞서대처하였습니다.지금이순간만해도육개월전만해도꿈만같은상황입니다.그리고전시간이갈수록더좋아질것이라고굳게믿습니다.어린나이지만부모님으로부터잔머리굴리지말고무슨일이든정정당당하게맞서라고배웠습니다.도와주신다면어떤경우에라도부채상환은제1순위로해왔으며앞으로도그렇게하겠습니다.지금돌이켜보면작년일년동안한7백정도로버틴거같습니다.앞으로상환계획은약3개월원금이자균등상환후4월에원금전액상환할계획입니다.단기로투자하실분에게권유드립니다.새해복많이받으십시요.</t>
  </si>
  <si>
    <t>높은이자의사금융상황하고싶습니다~</t>
  </si>
  <si>
    <t>부모님안계신집안의장녀로이번에막내동생이출가하게되었는데..대학다니는아이의학자금과맞물려..몇개월전높은이자의사금융을좀사용하게되었읍니다~이곳에서도움받으신다른분의추천에힘입어..여기가입하고보니..이자만으로도..이곳의대출은원금까지상환할수있을정도여서신청하오니...도와주시길소원합니다~감사합니다~</t>
  </si>
  <si>
    <t>다른계획필요없이지금현재상환하고있는대출금의이자가월35만원정도입니다...그돈이면...이곳에서받는대출의분할상환금이될것같습니다~감사합니다~</t>
  </si>
  <si>
    <t>산와머니에서대출을받고있습니다.등급이좋지않아서어쩔수없이쓰고있지만,이자부담이커서조금이라도아끼고자합니다.사금융이자에비해한푼이라도아껴서고금리에서벗어나고자합니다.꼭부탁드릴께요.도와주시면반드시사금융을정리할것입니다.약속드려요!!</t>
  </si>
  <si>
    <t>외국계은행에서일하는직장인입니다.월급은매월21일이고,평균급여는200만원정도입니다.매월25일에상환하고자합니다.연체없는빠른상환을약속드리겠습니다.겨울이지나면조기상환도가능하며,올해겨울까지는조금빠듯하여,환승론을신청하였습니다.일단사금융을먼저정리하고자합니다.</t>
  </si>
  <si>
    <t>생활자금및집안경비로인해신청합니다.</t>
  </si>
  <si>
    <t>생활자금및집안경비에필요한생활자금을신청합니다.신용에신경쓰고있어이곳을통해신청하게되네요.급여대비상환능력은충분히있다고생각되어집니다.그럼수고하세요.</t>
  </si>
  <si>
    <t>저축은행대출잔액상환하려고합니다.</t>
  </si>
  <si>
    <t>-대출이력작년1월제명의로웰컴크레디트200만원(69%),동생명의로제너럴크레디트200만원(69%),하트캐싱400만원(69%),고려저축은행600만원(43%),총1,400만원을대출받았습니다.학자금명목대출이었고요.실제로는부모님이새로시작하시는사업에투자금으로사용했습니다.작년7~9월에제너럴크레디트200만원전액상환올12월말~1월초월컴크레디트200만원,하트캐싱400만원전액상환1월말고려저축은행600만원중400만원등최근반년간총대출금액중85.7%인1,200만원을상환하였고,현재</t>
  </si>
  <si>
    <t>급하게이사할일이생겼습니다.</t>
  </si>
  <si>
    <t>직장을옮기는바람에급하게이사를해야하는데신용등급이좋지않아서.갑자기구하려니..막막해서요..이사비용에공과금정리만하면되는데..예상보다금액이커져버렸네요20일안으로다정리하고이사해야하거든요.매달이자원금...늦지않게갚을수있습니다..부탁드립니다..</t>
  </si>
  <si>
    <t>생활자금용도로신청</t>
  </si>
  <si>
    <t>생활자금용도로대출을신청합니다.대출성사시성실히원금과이자를기일안에입금하겠습니니다.</t>
  </si>
  <si>
    <t>원리금균등상환으로24개월상환하겠습니다.</t>
  </si>
  <si>
    <t>정직한상환</t>
  </si>
  <si>
    <t>직장근무지변경으로인한직장인근지역으로집을얻고자함.</t>
  </si>
  <si>
    <t>매달90만원정도의생활자금을제외한나머지16ㅇ여만원중100만원정도선에서갚아나갈예정임.(공동명의단독주택사가8억원정도임.)</t>
  </si>
  <si>
    <t>생활자금입니다.추석때은근히돈이들어가더라구요.취업후처음으로집으로가는건데빈손으로가기가.ㅠㅠ</t>
  </si>
  <si>
    <t>월150만원수입중삼성카드18만원러쉬엔캐쉬10700원제일저축은행70000원(마이나스통장200만원이자만납입중)공과금핸드폰200000원납부하고있습니다.추석대니까목돈이들어가게되서..급여일15이고20일자동이체로성실하게변제하겠습니다.도와주세요</t>
  </si>
  <si>
    <t>우선제가직장다닌지한달조금못됩니다..그런데이번에한달에걸쳐말일계산으로받는데이번달거를못받고다음달에받습니다그래서할수없이이번달엔조금뿐이못받습니다그래서조금이라도개인자금이필요하여이렇게신청을하게되었습니다안되는건알지만그래도한번신청을하게되었습니다대출이된다면3개월후면완납가능합니다그리고기존대출도올해안으로매듭지을생각이구요올해안으로모든빛청산하고새출발할수있도록좀도와주십시요현재필요자금은100만원정도필요로합니다하는일은방송국스탭보조아르바이트하고있습니다지금한달?되가고있구요이번달18일이한달째되는날입니다우선제기존대출은총4게있구요연체는좀있습니다삼성카드에6만원정도있구요돈내는게있어서그것때문에이번에할수없이받을려고합니다휴대폰은이번에일이꼬이는바람에연체가있습니다..두달가량됩니다이것도늦어도3~4개월후완납처리가능하구요사금융3개삼성카드하나있습니다현재목표는올한에총빛을값는것입니다그러나이번에너무꼬여서2달만버티면될것같은데너무꼬이는바람에이렇게되었습니다제가비록연체가있고하지만투자자님들게서빌려주신다면그돈절대로연체안되게끔하겟습니다지금하는일은돈다값을때까지할거구요한달평균20일정도일하면170가량나옵니다그러나이번에는약간좀모자라네요그래서ㅕ이렇게염치없이한번올려봅니다혹시나저를밑고빌려주시는투자자님이계실지몰라글남깁니다바로170아네스트180삼성카드180산와140만원가량남아있습니다현재계산으로는올해연말까지는완납처리가능하구요이번에100만원빌려주신다해도올해안으로완납처리가능합니다1년까지는안갑니다..저도돈을모아야하기에우선빛부터빨리값는것이목표입니다그래서쉬지않고지금현재일하구있습니다비록용역회사를통해서일나가고있지만하루에한번꾸준히일이있습니다아쉬운것은현금수령이라는것이좀아쉬움이있습니다이번달에저를밑고한번맡겨주십시요..실망시켜드리지않겟습니다3~4개월안으로완납하겟습니다연체가있을수없겟지만연체가있을시엔머니옥션에미리연락해서조치를취하도록하겟습니다좀빌려주십시요현재살고있는곳은경기도광명시광명6동87-5번지이구여주민등록상에는경기도평택시포승면도곡리로되어있습니다이곳에이사는왔는데아직일이바빠서전입신고고를하지못햇습니다단독세대이구요..부모님은서울왕십리에사십니다..최소한40만원이라도낙찰부탁드립니다</t>
  </si>
  <si>
    <t>27살에한청년입니다동대문밀리오레근무중이며3년동안열심히일하고있습니다대출이란것을처음하는데정말힘들어서부모님이병원에입원하셨고저또한옷가게가망해서직원으로있습니다여러분이도와주신다면열심히살겠습니다</t>
  </si>
  <si>
    <t>매달23일날월급을타며꼬박꼬박갚을수있습니다도와주세요</t>
  </si>
  <si>
    <t>갑자기급한생활자금대출</t>
  </si>
  <si>
    <t>현재여유자금이없어급하게생활자금으로돈을쓸일이생겼습니다.신용등급이7등급으로그렇게좋지못하고이번직장에들어간지이제한달반정도지나서제도권에서대출도좀어렵습니다.신용카드는쓰지않고체크카드를주로쓰고현재다른대출은없습니다.</t>
  </si>
  <si>
    <t>뭐어렵고힘들어도정말힘든적은없었고직장도꾸준히다니고있기때문에매월급여일이나그다음날에꾸준히원리금균등상환하겠습니다.</t>
  </si>
  <si>
    <t>긴급자금이필요합니다.꼭좀도와주세요!</t>
  </si>
  <si>
    <t>긴급생활자금이필요하여올렸습니다.저는의류판매업을하고있는데4년이상이되었습니다.모든비용을제하고제순수입이월약250만원정도되며,남편의수입이약300만원,합쳐서월550만원정도의수입이됩니다.생활에필요한비용,저축,대출금이자다갚고나면월40~50만원정도의여유가되어원리금을갚아나가는데는문제가없습니다.대출금은마이너스통장외에없습니다.주변에이야기하여빌릴까하다마니옥션소개를받아이자주고빌리는것이마음편할것같아올렸습니다.꼭좀도와주시면감사하겠습니다.</t>
  </si>
  <si>
    <t>현재제가적지도많지도않은나이에모아둔것없이빚만만들어지내고있습니다이제모든부채를정리하고다시시작하는마음으로살아보려고합니다.대출목적은부채정리입니다.현재직장인구요..3월부터연봉이인상되어4월급여는150정도로받게되었습니다.기대출외에부채를정리하고싶은데요...직장은이제1년5개월정도되었구요..비록신용등급은낮으나예전에대출중계업체로부터잘못된신용관리로...조회과다로등급이하락되었습니다.도와주신다면제가아직적금이없어적금이나청약을하나만들려고합니다.월상환은약40~50정도로보시면되구요..생활비로30만원정도빼고20만원정도는부모님용돈도드리구요...나머지금액으로청약이나적금을만들생각입니다.</t>
  </si>
  <si>
    <t>원룸구매목적입니다.</t>
  </si>
  <si>
    <t>본집은울산입니다.올해8월달에지에스건설사원으로일을시작하게되었습니다.허나직장이부산이라약1시간거리라서출퇴근이힘들어서원룸을구매할계획입니다.다큰나이에집에다가손벌리기도그렇고해서이렇게신청하게되었습니다.대출은일절없습니다.그리고핸드폰연체역시하나도없습니다.아직여자친구도없고차도없어서그렇게크게돈이나갈일은없을꺼같습니다.</t>
  </si>
  <si>
    <t>매달최소160은수령합니다.집세(30만)핸드폰비(10만)식대값(20만)기타잡비(30만)나머지는상환할계획입니다.(70만)기타로회사에서주유비및식대비가또별도로나오는건제외했습니다.급여부분에나타나질않기때문입니다.행여몇개월정도는일찍갚을수는있으나연체할일은추호도없습니다.</t>
  </si>
  <si>
    <t>첫번째대출금을신뢰로서모두상환하였습니다</t>
  </si>
  <si>
    <t>-지난2008년11월에700만원대출을하여정확히11개월만인지난달에모두상환을하였습니다.과거몇년전에무분별하게대출받은것으로인해신용등급이상당히좋지않은상태였으나집안대소사로인해생활자금이필요하여머니옥션을통해대출을받았습니다.이율면에서는대부업을통해대출받는것과별차이는없었으나신용조회면에서자유로울수있어서요긴하게사용하였습니다,금번에부모님생활자금(주택구입)일부를보태야하는데작년과마찬가지로신용등급에영향이있다보니머니옥션의투자자님께S.0.S를보내게되었습니다.</t>
  </si>
  <si>
    <t>현재본인은현직장(건축설계사무소/건축설계업)을7년째다니고있는정규직입니다.급여는세제공제하고약340만원선이며직원수는약100여명정도..배우자는00초등학교보조교사로있으며비정규직입니다.금여는약100여만원인데5시수업끝나면6시반~9시반까지OO교회에서전산직아르바이트를합니다.약100여만원급여수령..부부토탈수입이약540여만원선이며-부모님(양가)생활비:80만원-자녀양육비2인(유치원비/기타):75만원-보험료,기타공과금(차량유지비포함):100여만원-담보대출금:100여만원-부부생활비:약50여만원-생활비잡비:약50여만원-기타여유비:약90만원선..**대출받으면고정생활비를제외하고남는기타여유비에서원금+이자를납부할예정입니다.</t>
  </si>
  <si>
    <t>필요할때도움을주신다면결초보은하겠습니다</t>
  </si>
  <si>
    <t>생활비를목적으로대출하고자합니다.연말에장인,부친회갑과칠순이같이있어서갑자기목돈이좀필요합니다</t>
  </si>
  <si>
    <t>직장에서나오는월급으로매달상환할약정금액을성실히상환하도록하겟습니다.</t>
  </si>
  <si>
    <t>전현재인터넷쇼핑몰을운영하며자영업을하고있습니다.원래친구셋이서동업을해오다가작년말에각자사업자등록을내고홀로서기를했습니다.저또한같이일해오다가혼자가되니여간힘든게아니네요...나누워졌던일을혼자서하니이것저것신경쓸게한두가지가아니네요.그렇다고사람을고용하여월급주기엔역부족이고아무튼열심히하다보면돈도벌고발전할꺼라믿습니다.새롭게혼자창업하는과정에서대출의어려움이있어급한김에그냥되는대로4개의신용카드의현금서비스를이용하고또카드론대출을받았는데매달갚고다시빌리고하는반복되는일로약간복잡합니다.아직까지매출과수익이많지않은과정에서쇼핑몰운영비와생활비를제외하면세이브되는돈이얼마되지않아서얼마간은이런상활이계속될것같습니다.현재카드론200만원구LG카드현금서비스400만원현대카드180만원신한카드50만원기업은행카드50만원의현금서비스를받아서이용하는중인데각각매달결재일관리때신경이쓰여집니다.따라서머니옥션에서대출하여서매달현금서비스돌려막는걸하지않으려고합니다.매달원리금상환방식으로갚아나가는게현명할것같습니다.현재180~200만원정도를벌고있는데여기서사무실월세40만원과각종비용30만원생활비50만원을제외하면80만원정도세이브됩니다.이것으로매달원리금을갚아나갈정도는됩니다.앞으로더욱열심히일해서지금현재는비록보잘것없지만미래에는어느누구에게도자신감있고당당할수있는사업자가되겠습니다.아직까지태어나서연체같은걸한번도해본적없이신용점수와등급은양호합니다.그리고나름열심히살아가려고노력중입니다.믿고대출해주신다면더욱분발할수있는힘이될것같습니다</t>
  </si>
  <si>
    <t>치과비용..ㅡㅡ;</t>
  </si>
  <si>
    <t>급하게앞니를해야하는데..목돈이라서자금이필요합니다.신용등급은스카이라이프때문에..3개월전에0점에서끌어올린거라아직나쁘네요..제명의로된지모르고놔뒀다가그리?죠..암튼투자자님들저이빨좀하게도와주세요..</t>
  </si>
  <si>
    <t>금리가높은곳에서자금을대출하여서쓰고있는데환승이가능할까요?현재급여는250만원정도수령하고있습니다.연체는한번도없습니다.작년에갑자기급한일이생겨서대출을받았는데금리가너무높아서부담이되더군요어려운시기에조금이나마여러분의도움으로부담을줄일수있으면해서이렇게신청하게되었습니다.부탁드립니다.댁내에항상평안하시기를기원합니다.</t>
  </si>
  <si>
    <t>대출금상환하려합니다.제발부탁드릴께요...</t>
  </si>
  <si>
    <t>학생때부터지취를하며생활비를벌고학교에다녔습니다.그러고지내다보니빚도조금씩생기고지쳐갔습니다.그러다23살에남편을만났고안정적인생활이그리웠기에곧바로결혼이란걸해버렸습니다.남편은정말착하고성실한사람입니다.지금까지도...하지만넉넉치않은시댁인데남편은장남이고너무효자이기에동생들도있는데모두자기가할려고하는성격입니다..그러다보니돈이생길려하면나가고생길려하면나가고를반복하다보니차마내사정까지말못하고그렇게7년이라는시간이흐르고있습니다.그러다보니아기들도생기고어디직장이라고다니기도힘이듭니다.아르바이드정도밖에는...6-7개월전에사금융에손을내밀었고쉽게해결해주시더라구요..그때는그저저같은아줌마한테쉽게손을잡아주니고마울뿐이었는데정말돌아가고싶은심정입니다.다시태어나면딱6개월전으로돌아갔으면소원이없을것같습니다..참염치없고죄송한일이지만너무급하기에부탁드립니다..요몇달사이신용도많이떨어졌습니다..신용이그렇게되는줄도모르고이곳저곳알아보게되었습니다..정말믿어주세요.연체도없고성실히상환하겠습니다..어린두아이하고그냥평범하게지급철럼살수잇게꼭부탁드릴께요..제변명끝까지읽어주셔셔감사합니다..죽을힘을다해갚겠습니다..제손한번만잡아주세요.</t>
  </si>
  <si>
    <t>친정어머니병원비에쓰려고합니다..</t>
  </si>
  <si>
    <t>우선첫경매에저에게힘을실어주신투자자분들께감사드립니다.첫경매때도친정어머니가아프셔서돈을빌리게되었는데...이번에도친정어머니병원비로지출을하기위하여이렇게대출을신청합니다.몇달전에어머니가암세포가머리로전이가되면서방사선수술을받게되셨는데..방사선수술은보험이안되어치료비가700정도나왔습니다..지금현재친정아버지는일용직을다니시고저보다4살어린동생은세무사무실에다니면서일을하고있는데둘이벌어도병원비를다충족못하고있다고하네요..이미결혼한저는매번신랑한테돈이야기하는것도미안하고면목이없고또어린동생에게너무무거운짐을지게냅두는거같아서미안하기도하구해서다시한번머니옥션투자자분들께부탁드립니다..</t>
  </si>
  <si>
    <t>저는한세무사무실에서2년넘게근무를하고있으며매월월급은세금을제하고146만원정도됩니다.그리고저의신랑은인테리어쪽일을하고있어서매월급여가200만원에서250만원정도되구요...저희는시부모님과함께살아서따로관리비나생활비가다른부부들에비해적게들어가서고정적으로들어가는보험료(100만원정도)외에는크게나가는것이없기때문에..이자와원금을상환하는데에서는크게이상이없을꺼같습니다.</t>
  </si>
  <si>
    <t>출산휴가로인해이렇게신청합니다</t>
  </si>
  <si>
    <t>4월부터출산휴가로인해월급의60%만받게되었습니다.결혼전부터남편모르던부채로인해그동안은맞벌이로각자월급으로생활비만내고생활을해서다달이빚을갚을수있었으나이달부터출산휴가로쉬게되어월급을다받지못해타격이큽니다.남편한테말할수있는처지도아니고.....7월까지3개월만버티면충분히다달이갚아나가는데문제없습니다.개인세무사사무실에근무하지만99년도에입사하여지금까지쭉한곳에서근무하며월급한번밀린적이없어서3개월만어떻하든버티면다달이갚아나갈수있습니다.며칠전에한번신청했지만자동유찰되어이렇게다시신청합니다...</t>
  </si>
  <si>
    <t>상환할려구해요도와주세요</t>
  </si>
  <si>
    <t>모르구개인적인용도루대행업체에서해주는대루사금융을받았었는데요..그냥일부라두해결하구싶어서신청합니다..27일이월급받아서1일루신청했구요..연체한번두없었구요..제날짜에열씨미갚겠습니다..도와주세요..</t>
  </si>
  <si>
    <t>주거이전에따른필요자금대출</t>
  </si>
  <si>
    <t>주거이전관련해입주일과현거주지퇴거일불일치로발생한재정부담으로인한단기적인자금충당을위해대출</t>
  </si>
  <si>
    <t>현근무지에서월별로수령하는급여로상환할계획입니다.더불어조만간현거주지입주자가확정될경우보증금(2000만원)을수령하게되므로상환에큰문제가없다고생각합니다.</t>
  </si>
  <si>
    <t>다시올립니다...부탁드립니다.</t>
  </si>
  <si>
    <t>결혼을하면서...카드를조금썼어요..일부는다해결했는뎅.조금남아서...남편몰래대출도조금있어...월급을받으면이자쪽으로나가버려...사정이조금어렵습니다..다른대출은연체없이정말잘갚아나가고있구요...이번카드값만내면해결이될꺼같은데...알아볼때는다알아봤어요..근데....힘들어..친구소개로이쪽에글을올리게되었습니다..부탁드립니다..연체없이정말잘쓸수있구요....이번에직장을옮겨아직80정도받구있구요...남편은월200정도되요...월급날이21일이라25일로했어요....잘갚아나갈자신있습니다...다음달에는아파트임대료까지올려줘야되서..정말...힘들어서요...님들이조금만도와주시면..정말..감사하겠습니다...한번믿어봐주시고.....부탁드릴께요......ㅠ.ㅠ</t>
  </si>
  <si>
    <t>꼭읽어보시고평가해주세요~</t>
  </si>
  <si>
    <t>안녕하세요투자에는리스크가있기마련이기에한번진솔하게저의형편을말씀드리겠습니다.1.객관적가정형편:아버지는고위공무원에재직중퇴직하셔서가정형편에는문제가없습니다.어머니아버니모두건강하시고공무원연금을수급하시기때문에제가부모님을도와드릴형편이절대아닙니다.2.본인의형편:부모님의권유로고시공부(사법고시)를시작하여어느덧30살이넘어버렸고열심히노력했다고하지만좋은결실을이루지못했습니다.시험에실패하니남는것이라곤아무것도없더군요돈도,명예도아무것도없습니다.좌절하여방황하던중에마음을다스리고9급공무원시험에도전하였고2008년4월12일국가직공무원시험에1차시험을응시하였습니다.그래도지독한공부경험때문인지1차필기시험에좋은성적을거두었고7월4일최종결과를기다리고있습니다.3.그동안생활유지비:물론부모님은도와주실려하지만30살넘어서부모님께정말한푼도도움받고싶지않았습니다.자식된도리가아니죠그래서시간을내어과외를했습니다.1달월수입60만원으로공부하면서필요한돈을충당했습니다.집은부모님까함께거주하기때문에다른비용은들지않습니다.4.앞으로생활유지및상환방법사법고시에는실패했지만틈틈히해온과외때문에나름경력이많이쌓여9급공무원시험도끝난김에6개강좌로늘렸습니다.시험끝나고4월20일부터시작했으니5월20일쯤에는정확히170만원정도받겠네요.물론강좌마다시작날짜가조금씩다르니수령하는날은조금씩다릅니다.공무원시험결과가나오기전까지는과외로수입을유지할예정이므로강좌수를가능한늘릴예정입니다.지금도계속알아보고있습니다.5.500만원사용처?강좌를하다보니필요한사무용품비용(노트북,프린터등)이반이고반은생활비입니다.사법고시공부하면서도나름틈틈히저금한800만원정도돈이있었는데너무나사정이다급한친구에게빌려주었습니다.다시받기어렵다는걸알면서도빌려주었던게후회되기도하지만..언젠가는돌려받지않겠습니까...6.리스크1&gt;신용등급:0등급이말해주듯전신용카드쓰는것도싫어할만큼부채를싫어합니다.당연히대출받은적도전혀없습니다.2&gt;열심히과외해서그럴일은없겠지만만약돈을갚지못하는최악상황에이른다해도부모님과형제에게도움을청할수있습니다.아버지는고위공무원-&gt;변호사-&gt;건강상휴식중이시고어머니도연금및일정한수입이있으십니다.부모님께빌리지이렇게생각하실지모르지만32살될동안자식뒷바라지하셨지만좋지않은결과를드려너무죄송해요즘은부모님을피해조용히다닐정도입니다.이제스스로자립하고싶습니다.제심정을이해하시는분있으리라믿습니다.3&gt;결론적으로저에게투자하신자면리스크요인이거의없다고생각됩니다.투자자분들은고민상담을들을려는게아니라이익실현이첫번째목표이신거알고있습니다.빛독촉이나채무상환이런게아니므로안심하시고투자하시라고약속드립니다.7앞으로일정일단이번달에과외6개강좌를확보했기때문에한달후170만원정도수입이발생합니다.9급시험발표가되기전7월4일전까지는최대한강좌수를늘려200만원이상수입을확보할려고합니다.32살까지0등급인것도어찌보면창피하지만한편으로는그만큼빛지고사는걸싫어하는성격이라좋게봐주시면감사하겠습니다.아직사회생활이란걸하지않아서순수한편입니다^^열심히돈모아서열심히갚아나가겠습니다.</t>
  </si>
  <si>
    <t>고금리상환목적대출</t>
  </si>
  <si>
    <t>2달전급하게돈이필요하여사금융쪽으로250만원을대출받았습니다...일시상환목적으로대출신청합니다...직장은다니고있고..건설쪽입니다...직종은샷시입니다...급여는200이고요연봉으로하면은2400정도됩니다....잘부탁드리겠습니다...</t>
  </si>
  <si>
    <t>6개월정도면다변제할수있고요...그안에일시상환할수도있습니다...</t>
  </si>
  <si>
    <t>급하게필요해서그러니부탁드립니다</t>
  </si>
  <si>
    <t>집안문제로목돈이필요해서이렇게글을올립니다.</t>
  </si>
  <si>
    <t>현재까지금융기관에연체기록은한번도없었던터라정해진날짜에꼭입금하겠습니다믿음으로보답하겠습니다...</t>
  </si>
  <si>
    <t>저축은행대출금상환하려고합니다.</t>
  </si>
  <si>
    <t>한성상호저축은행에서대출받은300만원을갚으려고합니다.연36%로빌렸기때문에현재한달에이자비용만9만원을내고있습니다.원금은만기일시상환이구요.주위에돈을빌려서해결하면좋겠지만제가혼자해결하고싶어서요..기존에머니옥션의100만원재출을받아연체없이성실상환하고있습니다.만약,머니옥션에서도움을받게된다면원리금상환으로한달에21만원정도를납입할수있기때문에대출신청하게되었습니다.</t>
  </si>
  <si>
    <t>공무원업무프로그램개발하는곳에서일하고있으며월급도연체없이꼬박꼬박잘나옵니다.금융비용----월급이나오면한달에대부업체원리금상환금30만원,대명저축은행이자비용44000원내고잇으며,기존머니옥션원리금상환금30만원남은상태입니다.생활비용---교통비5만원,식비8만원,전화비및전기가스비8만원정도입니다.기타생활비10만원예상해도한달에21만원상환이가능합니다.미리입금해서해당약정일에입금을하도록하겟습니다.절대연체되는일은없을것입니다.</t>
  </si>
  <si>
    <t>물품대금(의상실원단)이필요해요...^^</t>
  </si>
  <si>
    <t>혜화패션(의상실)을6년째운영하고있구요..백화점납품여성복(맞춤)제조업체입니다.오더를받았는데원단구입자금이급하게필요하네요...얼마전광고를보고대출신청을&amp;#54720;더니대출은안되고조회기록만많아져서금융사에대출이안된다고하네요..현재신협에350hk저축은행에150만원대출을사용하고있구요...요즘들어서오더가많이들어오니좋기는한데운영자금이모자라네요...500정도면운영에많은도움이될거같아대출신청합니다.</t>
  </si>
  <si>
    <t>투에스티라는여성복납품을계속하고있고.가게운영을6년째하니고정고객도어느정도확보하고있습니다.월수익은350만원정도이구요..납품물량이많아지니훨씬나아질거라예상됩니다.이번에500만원을대출받으면1달에35만원정도씩만갚아나가면되니이정도는가게수익이늘어날것과비교하니충분히수익성이있어서대출신청했어요</t>
  </si>
  <si>
    <t>밀리는주문을감당하기위한일시적운영자금모집</t>
  </si>
  <si>
    <t>주문이쇄도하고있으나아직재고가있는상태이지만결재기간이남아있으므로새로운원자재구매와일반적인운영자금을필요로함</t>
  </si>
  <si>
    <t>12개월동안순차적으로상환할수있음필요에의하여6개월내에상환할수도있음</t>
  </si>
  <si>
    <t>사업확장을위한필요자금을요청합니다.</t>
  </si>
  <si>
    <t>월리금균등상환으로연체없이상환이가능합니다.중도에일시상환도가능합니다.믿고투자해주시면감사하겠습니다.</t>
  </si>
  <si>
    <t>열심히살아가도록도움의손길을...</t>
  </si>
  <si>
    <t>집사람(100만원)과함께맞벌이를하는중인데요...여유가조금있네요..거래처에서비상금이나오구요..이번기회에2년만고생하면모든빛에서탈출할수있겠습니다..연체없이열심히하겠습니다...</t>
  </si>
  <si>
    <t>꼭!...부탁드립니다</t>
  </si>
  <si>
    <t>기존에머니옥션에서큰도움받아지금은열심히상환하고있습니다...제동생에게불미스러운일이생겨변호사를급하게선임해야하는데생각보다돈이꽤많이드네요...믿고한번더도와주십시오.</t>
  </si>
  <si>
    <t>월소득은최소240만원이구요...전세자금대출이자20만원현대캐피탈24만원머니옥션44만원....이렇게나가고있습니다.나머지는생활비와어머니조금보내드리고있구요..적금조금넣고있습니다.조금씩아끼면충분히이번대출금도잘상환할수있을거예요..</t>
  </si>
  <si>
    <t>염치없지만추가대출가능할까요?</t>
  </si>
  <si>
    <t>안녕하십니까저는6개월전머니옥션에서자금을받아서상환하고있는사람입니다.당시에프리랜서대출을신청하겠다는글로낙찰을받았습니다.저의치과치료비용으로송곳니가많이파손되어서새로끼워넣었습니다.정말그때의그도움에감사드리고있습니다.지금까지6개월간자금을상환하고있고죄송하게도급여정산이조금늦어져서그동안딱하루를연체한적이두번있습니다.다시대출을신청하는이유를말씀드리겠습니다.그동안저에게몇가지일이생겼습니다.제가하고있는일은흥국생명보험사의일과부동산법무법인입니다.흥국생명은월급여가25일이고부동산법무법인은수당을받는체계이다보니급여일이정확하지는않습니다.다시머니옥션에염치불구하고도움을청합니다.현재정확한자금의용도는다음과같습니다.부동산법무법인에같이근무하던직원분들과사무실을하나운영하려고준비를했습니다.사무실은이미계약을한상황입니다.저의이름으로계약이되어있기때문에필요하시다면계약서사본을보내드릴수도있습니다.아무래도사무실을직접운영하는것이수익의부분에서훨씬안정되고더낫기때문입니다.물론지금까지하던흥국생명의보험일은계속하면서진행을합니다.부동산법무법인에서하는일은주택근저당의설정이나말소,경매낙찰이나진행등의일을하는것입니다.물론법무사가있는것은아닙니다.그래서저희들은거래를법무사사무실의사무장들과주로합니다.이번에사무실을차리게되면서부동산담보대출에관한일도같이해보려합니다.제가보험업에종사하다보니저에게도담보대출의뢰나금융관련상담이많이있어서같이접목을하려합니다.사무실의직원은저를포함한4명입니다.수익은똑같이배분을하고투자역시도같이배분을합니다.제가그동안같이일해오던법무사가6군데정도였는데다른직원분들의거래법무사와또영업을하게되면거래법무사는늘어날수밖에없는상황입니다.현재4명이총거래하는법무사의업체수는대략40곳정도입니다.현재만해도업체에서들어오는일은굉장히많습니다.정신없이바쁠정도입니다.아무래도사무실을갖춰놓으면소득도늘어나게되고조금더안정적으로수입을올릴수있게될것입니다.처음시작인지라소득의뚜렷한증가는바로보여드릴수는없을수있습니다.하지만최소한으로지금하고있는일로이자에대한납입은가능한상황입니다.그리고나머지3분의직원분들도저보다훨씬경력이오래되신분들이어서일하시는실력은뛰어납니다.지금보다수입이줄어들지는않습니다.왜냐하면지금하는일을그대로하면서준비하고있기때문입니다.준비가다끝나면본격적으로일을하게되고그렇게된다면지금근무하던법무법인은퇴사를할겁니다.그리고흥국생명과새로운사무실에서업무에집중을할것입니다.신용등급은좋지못합니다.말씀드릴수있는것은그동안머니옥션에서보여온저의모습뿐입니다.얼마나믿어주실지는모르겠습니다.하지만실망을안겨드리지는않겠습니다.제가직접경매신청하고자금을상환해오면서이곳에서의신의를지키는것이얼마나중요한가를절실하게느꼈기때문입니다.어떠한의견이건경청하도록하겠습니다.회원분들의거침없는비판과조언을기다립니다.좋은방향으로검토를해주신다면신의를지키도록하겠습니다.감사합니다.항상건강하시고늘좋은일만가득하시길바라겠습니다.</t>
  </si>
  <si>
    <t>등록금및생활자금</t>
  </si>
  <si>
    <t>현재직장인이며대학생입니다.몇달전부터급여가늦게지급되더니..결국지난달에는급여지급이안되었어요.늦어도이번달中에는지급된다고하는데..등록금납부및생활자금이조금부족하여신청하게됐습니다.</t>
  </si>
  <si>
    <t>급여195만원부채없음채무라면지긋지긋하여기간은6개월이지만늦어도3개월內상환할계획입니다.</t>
  </si>
  <si>
    <t>대출좀도와주세요!!</t>
  </si>
  <si>
    <t>현재여러군대로나가는카드값과개인에게빌린돈을통합하려고합니다..금융권대출은,,개인사업장에제급여에관해아무런세금을내지않아..사실상대출이금융권대출이어렵습니다..통장에급여1일하고16일매달나눠서들어오고요..이제껏연체같은것은한번도없고,..직장은다니는데대출이않되어서정말막막합니다..최근집에서독립해서돈을여유있게갚고싶습니다..대출에문턱이너무높네요..</t>
  </si>
  <si>
    <t>받은금액으로통합하고나면월생활비제외하고60여만원이남습니다..이돈으로상환할계획이고..올8월이면급여가155가됩니다..대출금상환하다가조기상환가능하면돈모아조기상환할계획입니다..부탁드립니다..일은하는데..대출이되지않습니다..</t>
  </si>
  <si>
    <t>고금리대출해결하고싶습니다.성실상환약속드립니다.</t>
  </si>
  <si>
    <t>1.타대출현황-머니옥션70만원정도2월마지막상환을앞두고있습니다.-러시앤캐시450만원이자와원금연체없이상환중입니다.-카드대금140만원(우리/국민)정도리볼빙으로최소금액상환중입니다.-국민은행에서아파트담보로1700만원대출후상환중입니다.2.공통내역-주수입은현재직장입니다.-평균적으로월150만원통장입금됩니다.-휴대폰15만원,냉난방비5만원,식대및경조사비10만원,보험료및관리비포함40만원정도소요됩니다.-총급여150만원에서지출70만원을제외하면80만원이남고그중60만원을머니옥션에상환하고20만원을용돈으로사용할계획입니다.-지난대출시무리하게하여이번에는좀안정적으로상환하고자합니다.</t>
  </si>
  <si>
    <t>늦었지만이제라도사금융이자라도낮추고싶네요~</t>
  </si>
  <si>
    <t>고금리환승을목적으로대출하고싶습니다.현재급여235만원이구요.기대출이농협기업은행1500정도구요나머진사금융900정도입니다.이자가1금융은25만원정도나가구요사금융에월납부만80정도가되네요~그래서이자만이라도줄였으면합니다.</t>
  </si>
  <si>
    <t>현안경원근무하구요.안경사이고급여는235만원입니다.다른전환으로돌리고싶은데현크레딧8마이크레딧9과조회라서아직은힘드네요.이자사금융아직연체한번도엄구요.지난달농협7일정도늦었네요.이자를줄일수있는방법을여러모로고민하다가사이트에서우연히보게되어서글을남깁니다~새해엔좋은일만가득했으면좋겠습니다~</t>
  </si>
  <si>
    <t>직장인으로급하게돈이좀필요해서그럽니다.</t>
  </si>
  <si>
    <t>직장인으로돈이좀필요해서그럽니다.</t>
  </si>
  <si>
    <t>중소기업다니는직장인으로매월5일날급여가입급됩니다.원리금+이자상환방식으로1달식납입했으면합니다.</t>
  </si>
  <si>
    <t>사금융한개를처리하고싶습니다</t>
  </si>
  <si>
    <t>급하게200만원대부업에서대출하게되었습니다계속이자만납입하니부담이커서이번에이렇게대출신청을하게되었습니다연체같은거한적이없구여이번에월급을받으면50만원정도가여유돈이생기게되었습니다150만원을대출받아서갚고싶습니다.</t>
  </si>
  <si>
    <t>급여일이14일입니다그래서15일날짜로상환계획을잡았습니다한달에15만원정도가나오네여이자만10만원씩내는거보다원금과같이15만원씩내는거더좋을껄같습니다많은관심부탁드립니다.</t>
  </si>
  <si>
    <t>대부계상환</t>
  </si>
  <si>
    <t>핸드폰명의를잘못빌려주어서신용등급하락으로인해대부업계의비싼이율을쓰게되어낮은금리대출을받고자합니다.직장인으로써매달상환하여신용등급이좋아지면은행권을이용할계획입니다</t>
  </si>
  <si>
    <t>하나은행에마이너스대출한도가이천만원잡혀있으나신용등급하락과대부업몇건의대출때문에이용을못하고있읍니다..우선급여로매달꼬박상환하여신용등급을높인뒤은행권의낮은금리를이용할계획입니다.</t>
  </si>
  <si>
    <t>급해요ㅠㅠㅠㅠㅠ</t>
  </si>
  <si>
    <t>급하게써야될돈이있습니다...사금융쓰고있구요연체는없구요...중개업체덕에과다조회건수로인해부결이계속납니다...</t>
  </si>
  <si>
    <t>월10일이자와원금을같이해24개월납입방법하였음합니다</t>
  </si>
  <si>
    <t>지난번도움감사드리며,다시신청합니다.</t>
  </si>
  <si>
    <t>머니옥션을통해서1,000만원을대출받아서현재3회까지상환하였습니다.여러분들의도움으로채무통합에많은도움을받았습니다.3개월전에비하여사금융쪽을많이정리했고,대출건수와총대출금액도다소줄었습니다.신용등급도마이크레딧의경우7등급까지상향되었고요.여러분께다시도움을청하는이유는,예전에도말씀드렸는데현재의최종목표는단기간내의대출정리보다는높은금리의대출을낮은금리의1금융권으로통합하는것입니다.그런면에서머니옥션은저에게아주큰계기가되어주었습니다.금융권쪽의대출실행이나대출조회를줄여서신용도향상에도움이되었으니까요.이런이유로다시한번기회가필요합니다.밑에있는부채현황중한건을정리하려고합니다.약400만원정도가필요할것같고요.그리고추가로이전의머니옥션을통해서받은금액으로정리하다남은사금융쪽하나도추가로정리하려고하고요.이런과정을통하면저의최종목표인공무원퇴직금담보대출과공무원연금대부쪽으로모든채무를통합하는것이가능할것같습니다.1금융권담당자와주기적으로상담하고있는데,대출총액의경우제직군(공무원)이나소득대비하여큰무리는아니나대출건수가문제라하더군요.대체로순간의실수로악성금융을사용하게된경우그것을탈출하려면무언가계기가필&amp;#50863;바니다.은행권대출상담자들은지인을통해서몇달정도만융통해서악성채무를정리하라고하더군요.그런데그것이꼭쉽지만은않고요.그래서다시도움을청합니다.상환은당연히가능하고요.이미와이프에게도현재상황을다말하고몇년만참자고한상태라소득중에서최대한을부채정리에힘쏟고있습니다.제금융설계에획기적계기가될것이라생각합니다.감사합니다.</t>
  </si>
  <si>
    <t>현재월소득은월평균250만원정도고요...매년1월과8월에각각5%정도씩인상됩니다.부채가많은편이라생활비를부모님께도움받는조건으로필수샐활비를제외한금액을대출원리금상환에주력하고있습니다.그리고,밑에있는부채중카드론부분을이번낙찰금으로상환할계획이고요.그럴경우1금융권에서대출이가능해져서캐피탈쪽의대출도그쪽으로환승이가능합니다.머니옥션을비롯해모든금융거래에서단한번의연체도없었습니다...(사실머니옥션이번달치를실수로하루연체했어요....ㅠㅠ)어떠한실수도없을것이라자신합니다.아!!!그리고밑에대출중우리은행에서받은대출은퇴직금담보대출입니다.</t>
  </si>
  <si>
    <t>안전하게쓰고성싱하게갚겠습니다.</t>
  </si>
  <si>
    <t>2009년5월이후다니던직장을그만두고취업준비중기존성실납부하던모든것들이무너지며힘들때친구명의로대출을받아기존대출금일부와이자납입을하고모아둔돈까지다모아기존대출상환다했습니다.이후친구어머니가갑자기쓰러지게되시고기존대출로인해추가대출을받을수없어상환을요구하였고이리저리알아보고받았지만금액이모자라개인사채까지손대게되었습니다.개인돈은100만원(실질적60만원받음)까지빌리고상환을다하게되었지만무분별한과다조회와개인돈이급한마음에빌릴때는몰랐지만막상상환하려하니너무부담스러웠습니다.신용관리도하고안전하게사용하고자신청하게되었습니다.</t>
  </si>
  <si>
    <t>주수입원_직장인주업무_신한카드유선발급신청접수업무(스텝)수입_실급여1,550,000/세금공제-&gt;1,498,850기대출_스타상호200-&gt;월122,000_산와머니200-&gt;월120,000_원더풀250-&gt;월165,000신한/BC카드청구액-&gt;월600,000정도(핸드폰요금포함)핸드폰요금-&gt;월100,000정도인터넷+TV통신요금-&gt;월41,000정도식대-&gt;도시락싸가지고다님교통비-&gt;회사가집근처라출퇴근시걸어다님</t>
  </si>
  <si>
    <t>남편이아산에서친정부모님소유의원룸(작년까지는여관이었으나올해원룸으로리모델링을하였습니다)을운영하고있습니다.상권이좋아원룸관리실을개조하여세탁전문점인크린토피아를겸업으로운영하려고합니다.주변이다세대주택들이많기에충분히사업성이있고,고정비용(인건비와임대료)이나가지않기에수입대비지출이거의없습니다.개설비용은보증금300만원가맹비250만원인테리어(간판포함)500만원기타부설비150만원등총1200만원정도예상됩니다.(홈페이지참조www.cleantopia.com)부족한자금을상가를담보로마련하려고하였으나이것은명의는제앞으로되어있으나부모님이인감을가지고있어마음대로하지못합니다.친정부모님이대출을받아사업을하시는것을반대하시는데그반대에도불구하고아파트를담보로하여7천만원융자를받아여관을원룸으로리모델링하였습니다.그래서아예상가건물은부모님이인감을가지고갔습니다.(사실이상가는친정부모님이사주신것이기에....)</t>
  </si>
  <si>
    <t>주변원룸시세가보증금200만원에월32만원입니다.이번에여관에서원룸으로개조한저희원룸은보증금100만원에25만원을계획하고있습니다.여관에서원룸으로개조한지가1개월정도되었는데현재방이13개임대되었습니다.방이20개가찰때까지월25만원에광고를내서임차인을모집할것이고,차후에는주변시세에맞추어가격을현실화할계획입니다.원룸이시내중심부의주택단지에있기에방20개를채우는데는시간이얼마걸리지않을것이라생각됩니다.총32개의방중에서20개만채워도500만원(이것은모든경비를뺀순수익임)으로기존에여관을운영하는것보다3배이상의수익을올릴것으로생각되고,크린토피아는세탁전문점으로인지도가높기에빠른시일안에매출이손익분기점을넘을것이기에여러분들이투자해주신금액을상환하는데는문제가없을것이라생각됩니다.만약에진짜생각하기도싫은최악의경우의수인데원룸사업과세탁전문점사업이예상외로부진한경우에도상가(현재상가는보증금3천만원에월60만원임대를주었습니다)로유치권을행사할수있기에여러분의채권은안심하게보존될수있을것입니다.(저는부모님에게다시한번불효자가되겠지만...*^_^*)</t>
  </si>
  <si>
    <t>또문을두드리게되네요</t>
  </si>
  <si>
    <t>안녕하세요,투자자님작년에이곳머니옥션을알게되어300만원을대출받았습니다.현재8회차까지연체없이납부하고있습니다.작년하반기에는어머님허리수술비및동생사업실패로금전적으로힘든날을보냈습니다.저도가족모르게돈을구하려다보니지인에게도빌리고또대부업에서도대출을받게되었습니다.몇달전부터지인이사업에어려움이있어제가빌린돈을조금이라도빨리갚아야하는상황입니다.그래서또부득이하게머니옥션에문을두드립니다.</t>
  </si>
  <si>
    <t>작년하반기에대부업2군데에서1,000만원대출받았습니다.그래서머니옥션포함하여월55만원정도원금과이자를상환하고있습니다.분당에있는IT업체에웹개발자로약10여년동안근무하고있으며,월240만원받고있습니다.그외홈페이지제작아르바이트를선배와같이프리랜서로하고있어연200만원정도추가소득이있습니다.지금으로서는상환하는데약간빠듯하지만6월경에회사에서인센티브를(약400만원)받을예정입니다.이때면대부업체상환은절반이상납부완료할것입니다.투자자님,연체없이성실하게납부할것을꼭약속드립니다.</t>
  </si>
  <si>
    <t>희망을얻길원합니다.</t>
  </si>
  <si>
    <t>저는29살부산에살고있는여자입니다.아침에는보험설계사로일하고있으며,오후에는학원강사로중고등학생들의영어를가르치고있습니다.보험설계사로일한지는8개월(교육기간포함10개월)되었고,강사로일하지는5년이되었습니다.아버지의몇번의사업실패와대출중개업인줄모르고신청했던것들의기록으로인해신용이많이떨어져있는상황입니다.500만원을대출을받으면,250만원은이자율이높은대부업을일부상환할것이고,250만원은생활자금으로쓰고자합니다.현재저의집의주수입원은저이지만,아버지도아시는분의회사에서일을하기시작하셨고,어머니도가게에서일을시작하실려고합니다.</t>
  </si>
  <si>
    <t>1.다른대출고려:100만원(이자:38,000원)HK저축:150만원(이자:128,000원-원리금균등,9개월되었음)산와:200만원(이자:140,000-원리금균등,8개월되었음)원더출:150만원(이자:160,000-원리금균등.10개월되었음)2.수입학원:100만원보험회사:100~200만원3.지출이자:466,000원지인이자:400,000원보험료(가족):700,000원정도통신비(가족):200,000원정도</t>
  </si>
  <si>
    <t>친정이어렵습니다..부모님모두편찮으시고많이돕다보니정작제가힘드네요..아이들을키우고있는지라여유자금을조금가지고있고싶습니다..</t>
  </si>
  <si>
    <t>상환은24개월로성실히상환하겠습니다</t>
  </si>
  <si>
    <t>카드값을갚고싶습니다</t>
  </si>
  <si>
    <t>솔직히말씀드리면일년동안간호학원다닌다고일도안해서카드값이많이나왔어요결혼두해야되는데월급으로카드값내고현금서비스로돌려막고정말할짓은아닌듯싶어요왜그랬을까후회하고있을때너무늦은때네요</t>
  </si>
  <si>
    <t>대출은현재스타상호저축은행에매달10만원가량씩나가는거있습니다.그리고현재살고있는월세투룸방세와생활비반은남자친구가부담하고있습니다.방값과부수적인것들모든금액에서반이라고생각해주시면되고요.대략제가내는돈은20입니다.보험료6만원적지만적금5만원씩은넣구있고요핸폰요금대략10만원안팍입니다가끔소액결제를해서10만원이넘을때도있고요카드값은지금껏밀린적없지만현금서비스로막구했는데도저히이번엔안되네요이지론으로하려고했는데전안된다고나오더라구요현재카드값이다내려면500가량입니다다갚아버리고싶습니다.현재간호조무사로일하고있고요자격증은3월(3월13일시험입니다)반입니다.성형외과에서근무하고있고요월급은꼬박꼬박나옵니다카드값만다상환되면달달히내는이자와원금충분히갚을수있고요이번달에급여올라서85입니다거기에플러스수술하고하면급여는더많습니다.(대략90만원정도될듯성수기엔+15까지도올라가요)급여85만원에방세(생활비)+핸폰비+적금+보험료+대출금=30만원가량남는걸로원금과이자내겠습니다.꼭좀도와주세요카드아에안쓸수야없겠지만제가할수있는만큼만하고살겠습니다.</t>
  </si>
  <si>
    <t>부탁드리겠습니다.도와주십시오</t>
  </si>
  <si>
    <t>안녕하세요.대출을할려는가장큰이유는현재사용하고있는사금융한곳을완납할려고합니다.저이름으로사금융권3곳에서대출을받았습니다.그중한곳이보증인이필요하다고해서사귀고있던여자친구가보증인이돼줬구요.2년교재중서로입장차이로헤어지게되었습니다.현재남은금액이84만원이며전부처리를해달라고하는대당장처리를해달라고하내요돈이여유가있다면바로완납을하고싶지만당장그럴여유가없어이렇게도움을요청합니다.믿고투자만해주신다면절대연체없이상환해드리겠습니다.마지막남은자존심만큼은꼭지키고싶습니다!어떠한일이있더라도연체시키는일이없을겁니다.</t>
  </si>
  <si>
    <t>저는핸드폰판매점에서7년동안근무했으며현제아는지인분께서매장을오픈하여이쪽으로출근한지3달돼었습니다.비록다른매장으로가면당장의수익은더벌수있으나지인분과함께미래를위해준비중입니다.월기본급여:150만원인센티브:30~50만원지출내역월세:30만원생활비:30만원식비:10만원기대출납부미래크레딧:30만원하트캐싱:10만원대출받은후여유자금이있을시원금을조금씩더내고있었습니다.지금대출상환할려는곳은지출내역에서뺏습니다.매달급여일은25일이며연체없이꼭상환해드릴것을약속드립니다.</t>
  </si>
  <si>
    <t>검토바랍니다</t>
  </si>
  <si>
    <t>결혼을앞두고있으며기존대출금대출상환및채무건수줄이기와결혼자금이필요한상황입니다.</t>
  </si>
  <si>
    <t>현재채무상황은현대스위스저축은행에4,615,000원씨티캐피탈에2,614,000원,HK저축은행6,589,000원,롯데캐피탈에1,128,000원,하나은행마이너스통장490만원,국민마이너스통장130만원,현금서비스두건에500만원정도있는상태입니다.현대스위스저축은행금리대는30프로대이며씨티캐피탈금리는20프로대이고HK저축은행은40프로대롯데캐피탈은30프로대입니다.은행마이너스는10프로대이용중입니다.현대스위스저축은행은월209,610원불입하고있으며씨티캐피탈은177,042원HK저축은행은357,070원,롯데캐피탈은180,480원은행마이너스는5만원정도불입하고있는상태입니다.현재현대카드계약직으로근무하고있으며연봉은3200만원정도됩니다.근무일수는1년6개월째이며대출목적은곧다가올결혼자금과대출상환및채무건수줄이기목적입니다.월250만원씩급여입금이된다고가정했을때기존채무상환금97만원돈과현재대출실행이되어입금이되어도추가받은대출상환원리금도상환할수있습니다.</t>
  </si>
  <si>
    <t>리볼빙으로카드값을갚고있었는데리볼빙해지를하는바람에한꺼번에카드값이200만원이나청구됐어요...도움만주신다면오히려카드값다갚고없애버릴려구요...저는전업주부지만남편이월250만원정도의급여를받고있는공무원이라서갚는데는전혀문제가없습니다.꼭좀도와주세요며칠전에친구한테부탁했다가친구도여유가없다네요...성실히납부하겠습니다.꼭빌려주세요</t>
  </si>
  <si>
    <t>솔직히쓰면서도될까?하는생각이많이듭니다그렇지만친구나부모님께말씁드리는것보다훨맘은편할것같아서용기내어신청해봅니다남편월급250만원중에대출금상환62만원정도아이교육비30만원보험료25만원시부모님10만원나머지는생활비랑각종공과금으로나가고있습니다...연체하지않고꼭상환하겠습니다.빌려주세요</t>
  </si>
  <si>
    <t>빠른대출부탁드립니다...</t>
  </si>
  <si>
    <t>생활자금입니다...치과치료용이구요...급하게ㅐ필요합니다..</t>
  </si>
  <si>
    <t>원리금균등상환입니다...연체없이거래가능합니다..</t>
  </si>
  <si>
    <t>안녕하세요투자자님들의도움으로열심히살고있는사회인입니다</t>
  </si>
  <si>
    <t>그동안잘지내셧습니까?인사를드려야하지만마땅히찾아뵙지못하고인사드리지못한점먼저죄송하다는말씀부터드립니다7개월전투자자님들의피땀흘린돈으로저는무사히이사를하였습니다현재도전직장에서열심히일을하고있습니다대출의목적은사금융을쓰고있는곳이있습니다아이루리아270만원원더풀170만원현대스위스380만원머니옥션300만원이남아있습니다700만원의대출사용용도는아이루리아완납을하고나머지430만원의금액은개인용도입니다사용목적은이번에도뜻하지않게사고가발생이되었는데내용이좀길지만투자자님들의궁금점을해소하기위하여적도록하겟습니다2010년2월28일20시30분경사고가발생되엇습니다업무도중피자집오토바이와캡스차량간의둘다신호위반이였으며오토바이운전자는사고후119에실려가고저는경찰서로이동하여바로조서를꾸미는과정에서저는파랑불에서좌회전신호로바뀌는과정인노랑불에서직진을하엿고상대방오토바이는빨간신호인데직진을하다가사고가낫다고사실을말씀드렷습니다당연히목격자도많았고그오토바이운전자도100프로신호위반이였기에신호위반을했다고말할줄알았으나자기는끝까지신호위반을하지않았다고합니다.목격자및증거확보가되지않아끝까지간다하면3개월이넘게걸리며거짓말탐지기및목격자가나와야한다고합니다그래야정확한사고를따져과실비율을적용한다고합니다.현제는오토바이사고자부모님과합의를본상태이며합의는제가100프로과실을보험사와경찰서에인정하는조건으로개인합의는300만원정도만보기로하엿으며(오토바이운전자전치16주대퇴부골절)나머지는보험사에서처리를하는조건이엿습니다10대중과실사고이기때문에형사합의금도전치16주이기에많이나온다고합니다현재모은돈300만원가량이있습니다.그돈과형사합의금은2개월정도뒤에나온다고하나머니옥션에서투자자님들의피땀흘린돈으로조금이나마도움을얻고자합니다지금껏연체한번없었습니다머니옥션뿐만이아닌기타사금융등에도연체사실이없습니다급여날이23일이며급여가들어오면최우선적으로입금을하였습니다믿고빌려주신투자자님들께약속을지키기위하여최선을다하였습니다물론다음도연체한번없이최우선적으로입금하며실망시키지않을것을약속드립니다..부탁드리겟습니다</t>
  </si>
  <si>
    <t>작년에는신입사원으로연봉이2450만원가량이엿으나이번6급으로진급되어연봉이200만원가량올랏습니다월급여는평균200만원+식비15만원현금215만원(세금공제후)정도이며아이루리아350만원중남은금액270만원현대스위스500만원중남은금액380만원원더풀300만원중남은금액170만원머니옥션400만원중남은금액300만원이번에머니옥션에서700만원을대출받으면700만원중아이루리아270만원을상환하면남은곳은현대스위스380월상환금액(22만원원더풀170(20만원머니옥션1000만원이됩니다(60만원월급여215만원수령에상환금액이100만원정도가나가고휴대폰은회사에서핸드폰이업무특성상(많은고객유선전화해야함)지금되며개인폰은따로있지만사용이많지안아금액이2만원정도입니다.집에서남자혼자살지만밥은해먹습니다반찬은집에서김치와기타찬등을누님이집에가져다주십니다따로돈은잘쓰지않습니다술도마실줄몰르기에..담배값만4만원~5만원정도들뿐입니다남은금액은보통집에올라갈적에아버지와어머니용돈뿐입니다많은금액은아니지만적금도기업은행에10만원씩붙고있습니다긴글읽어주셔서감사드리며도움부탁드리겟습니다감사합니다</t>
  </si>
  <si>
    <t>마지막기회라고생각합니다.</t>
  </si>
  <si>
    <t>급히병원비가필요합니다.</t>
  </si>
  <si>
    <t>시골에계신어머님이등산중다치셔서입원을해다고합니다.갑작스럽게그런일이있어서돈을구해야하는데마땅히구할때가없네요.그래서이렇게머니옥션투자자분들께도움에손을빌립니다.부디투자해주시기바랍니다.투자자분들께누가안되게하겠습니다.믿고투자바랍니다.</t>
  </si>
  <si>
    <t>현재대출금저축은행권1000만원현금서비스:120만원사금융:1000만원기대출상환액:매월25일66만원30일28만원보험료,통신요금및생활자금이매월40정도들어갑니다.월급여240정도수령합니다.그중회사에대출금50만원공재후실수령액은190정도입니다.통장수령입니다.여러투자자분들에관심부탁드립니다.</t>
  </si>
  <si>
    <t>읽어보시고믿고도와주십시요.책임감있게상환하겠습니다.</t>
  </si>
  <si>
    <t>누나의카드값때문에대출을신청합니다.결혼한누나가한명있는데매형모르게사용한카드값때문에힘들어하고있습니다.현상황은4월기준카드5개로돌려막기를하고있습니다.현금서비스를이용하여결제를하다보니서비스수수료만한달에30만원이상나오고신용등급은등급대로떨어지고있습니다.실사용카드는한개밖에없고나머지는다현금서비스만이용하고있습니다.이번기회에도와주신다면400만원을대출받아현금서비스부분을해결하여매달나가는수수료를없에고사용하지않는카드를정리하려고합니다.저는2010년3월1일부터보건지소에서간호사로근무하고있습니다.월수입은150만원정도이며신용카드는사용하고있지않습니다.차량이필요한업무를하게되어중고차를구입하면서동양생명보험에서중고차구입대출을460만원받았고전역직후일을시작한관계로한달정도의생활비와누나카드값일부를도와주기위해모아저축은행에서200만원대출을받았습니다.하나뿐인누나의평안한결혼생활유지를위해도와주고싶어하는동생의마음을헤아려부디많은도움부탁드립니다.</t>
  </si>
  <si>
    <t>월수입-150만원고정지출-40만원동양생명보험(중고차구입대출-460만원)-월198000원원리금균등상환중모아저축은행(전역후,취업후한달간생활비및누나카드값일부지원-200만원)-월208000원원리금균등상환중(현부모님집에함께거주하고있어기타생활비지출은없습니다.)2월말전역후3월부터일을시작하여4월에첫월급을받은터라위기대출상환금외에고정지출은없습니다.앞으로보험및적금등의고정지출이생기겠지만이번에도와주신다면위상환금과머니옥션상환금을고정지출의우선순위로책정할것이기에연체및착오없이상환할수있습니다.믿고도와주셨으면합니다.부탁드립니다.</t>
  </si>
  <si>
    <t>우리아이들을이대로둘수는없어요..</t>
  </si>
  <si>
    <t>안녕하세요..사랑스런두아이의엄마입니다.아는언니의소개로이곳을문두드립니다.부디이곳에서행복을얻기를소원합니다.대출상환을우선으로살다보니남편과둘다직장이있다보니아이들을부모님께맡기게되었습니다.그러나아이들이성장하면서연로하신부모님께언제까지맡길수는없었고(특히어머니는시누이의아이까지보시면서너무건강이악화되셧습니다.)어린이집이나유치원에보내게되었는데아이가어리고혼자일때는부담이적었는데두아이를모두보내다보니비용의부담이많아지면서부득이하게여러가지어려운비용의부담이생겨버렸습니다.대출의목적은연체된유치원비용의납부와부담스런이자율을가진일부저축은행의상환입니다.사랑하는아이들이눈치보지않고다니게하고싶어요.더이상잦은저축은행의대출로신용을망가뜨리고싶지않구요..부디이곳에서행복한일들이생기기를기도하며...열심히갚고저또한열심히힘든분들을돕는그런사람이되겟습니다.읽어주셔서감사드려요..</t>
  </si>
  <si>
    <t>1.기존대출의내역과기존대출건의상환내역우리은행4백만원매월9만원씩원리금균등상환스카이저축은행160만원매월12만원씩원리금상환힘들때는이자납부만6만원푸른상호저축140만원매월18만원씩원리금상환힘들때는이자납부만6만원(이자비쌈)세종상호저축80만원매월7만원씩원리금상환힘들때는이자납부만2만원국민은행72만원매월3만원씩원리금균등상환총부채:852만원매월상환금액:35-49만원사이발생*참고로보증금액은남편의보증을제가서준것으로둘이서열심히갚고있습니다.2-1주수입원그동안결혼전부터유치원교사로일해왔으며현재어린이집에서는교사로일해온지3년6개월정도되었습니다.어린이집특성상급여는그리많지않으며고정급으로110만원을수령하고있습니다.조금이라도젊을때빚을청산하고자새벽부터신문배달아르바이트배달을6개월째하고있으며3개신문사로부터통장으로매달약50만원정도를받고있습니다.급여통장자료에첨부하여보냈습니다.합쳐서월160만원정도가고정수입입니다.덧붙여남편의급여는250만원정도이나이돈은여기에첨부할것이못되어참고사항으로써두겠습니다.2-2월고정지출내역금융상환비용:160만원(신랑+본인)원리금균등상환임대료:30통신료:20(인터넷및케이블포함)교통비(유류대및기타):30부모님생활비:30총고정지출비용:310만원나머지140만원을가지고한달생활비로사용하고있습니다.(여기에는상조비나기타잡비등워낙변수가많다보니늘빠듯한것같습니다.)이돈중아껴서갚고자합니다...18개월로잡았지만가능하다면상황을보아대출기간을최대한줄이겠습니다.이곳에게신모든분들께서그러시듯이저희또한열심히살아왔습니다...앞으로도그럴꺼구요..받은희망을그대로베푸는그런가족이되겠습니다.모두모두행복하세요..^.^*</t>
  </si>
  <si>
    <t>신용회복자금</t>
  </si>
  <si>
    <t>중국에서공부를하고돌아오니금융채무불이행자로등록이되어잇어서우선은채무불이행이라는딱지를떼고싶습니다...</t>
  </si>
  <si>
    <t>지금서울에서법인체회사에근무하고있습니다...월급여는200만원정도받고있으며매달말일이급여일입니다...서울에서혼자생활하며매월집세에각종공과금을부담하고생활하다보니한꺼번에목돈을마련하기란게쉽지가않습니다...하지만목돈이아닌월불입금에대해선문제가없는데채무관계를풀기위해선한꺼번에상환하는것밖에는없네여...따로보험도조금들고있는데보험대출을받는것도100%대출을해주는것이아니기때문에목돈이되질않습니다....월집세50에각종공과금과생활비로50조금넘게쓰고있습니다...제가필요로하는금액에월불입금계산결과를조회하니월30여만원정도나오는데쓸거다쓰면서도매월불입금에대해서는전혀문제가되지않을거같습니다...</t>
  </si>
  <si>
    <t>부탁드립니다대출희망합니다</t>
  </si>
  <si>
    <t>대출희망합니다정말부탁드립니다사유는사업운영자금및생활자금으로사용하려합니다현재중장비운영을하고있는데겨울철에일이없어수입이적었고지금은일이풀려매일열심히일하고있습니다이자부분은여기이자율을몰라서일단은20%정도로희망합니다용도는생활자금과사업확장운영자금에쓰려합니다절실히필요합니다부탁드립니다</t>
  </si>
  <si>
    <t>기대출은첫대출시총1600정도였습니다(러시,원,산와,롯데,신용재단)이자부분은신용재단6%정도나머지는40%정도입니다한달납입액은총65만원정도입니다사업장은건설장비업이구사업자등록증있습니다사업자등록개시일이5개월정도되었습니다(실제운영은작년6월부터입니다)작년하반기(7~12월)부가세증명서4100만원(410만원)부과된영수증있구요7월달확정신고때납부하면됩니다급여는대규모신도시아파트건설현장에서고정으로근무를하므로급여는말일날잘나오고있습니다주근무는도로기초공사및조경분야고요근무는향후3~4년이상꾸준합니다수입은하루36만원씩이고요평균한달650~750사이입니다(부가세는수입36만원(650~750)외에회사에서별도로지급됩니다)경비제하면500~600사이입니다(유류비4만원차량정비비한달20만원)지출은생활비용150정도됩니다(방세,통신및공과금,의식주입니다)장비할부나자동차할부그런건전혀없습니다상환계획은6개월정도이면일시상환가능하겠는데사람일이란혹시모르니24개월로해놓았습니다현재기대출중에4개월되었는데하루라도연체된적은한번도없고요아직까지는항상2~3일전에안전하게입금하고있습니다총지출을따지면150+60+여기25정도면대략230정도라이곳에서대출받은것은큰무리없이잘갚아나갈수있습니다여유돈따로알뜰하게잘모아서이곳에서대출받은것조기에일시상환할것입니다갚아나가는것은정말열심히잘갚을수있습니다현재신용등급이좀안좋아서사회생활을하면서금전적으로필요할때는제약을많이받고있습니다지금까지태어나서카드써본적이없어그런것으로신용않좋은것은아니고요중개업체로인하여사금융쪽조회기록이많아서하락많이된것입니다그전에는신용적으로은행거래가없었습니다사유는뚜렷한직장도없엇고재산도없었고그래서은행카드도못만들다보니은행권이나카드업계에서는받아주지를않았습니다글솜씨가별로없어서글내용이두서가없습니다많은양해부탁드리고요많은도움도바랍니다이런사이트는처음보았는데정말좋은곳같네요원래는1500정도필요한데월납입액이많아1000으로내려버렸네요1500받아사금융없애버릴려&amp;#54776;더니상환기간이24개월밖에되지않아서요그냥쉬지말고얼릉얼릉일해서하나씩완납해버리고신용좋아지면언젠간은행갈수있겟죠정말현재자금이꼭필요합니다좋은결과나올수있도록많은도움부탁드립니다</t>
  </si>
  <si>
    <t>고금리에압박에서벗어나려고노력중입니다..지금은외감법인(일본계기업)에서4월부터일하고있는중입니다.그전에는비행기를만드는업체에있었구요입사하기전에어려운들로인해힘들게힘들게살다가이제야빛을보는가했는데고금리의압박으로어렵게생활하고있습니다제발도와주세요...</t>
  </si>
  <si>
    <t>연봉2100만원에상여금400%이고명절귀성비가120만원하게휴가비가50만원정도입니다.하지만1년정도근무후에지급되어서조금상활이어렵습니다.몇달만지나면1년이되고하지만여러분이투자하신금액에충분히보답하도록하겠습니다.</t>
  </si>
  <si>
    <t>고금리환승입니다.</t>
  </si>
  <si>
    <t>대출이라는것은해본적도없는제가작년에사기결혼으로대출받은돈전부사기당했읍니다.죽지도못하는신세이지만어떻하든열심히살아볼려고하였으나너무도힘들고이자값는것도힘들어서이렇게신청하게되었습니다.</t>
  </si>
  <si>
    <t>기존대출은기업은행13프로60개월1100만원월27만원신협8프로24개월250만원1년남았음월10만원국민은행12프로36개월250만원2년남았음월7만원머니옥션34프로24개월250만원1년남았음월24만원산와머니49프로38개월500만원월27만원자동차보험료월12만원핸드폰비월4만원식대월7만원교통비월15만원생활은부모님과동생내외와함께살고동생내외가부모님모시기때문에집에돈들어갈일은없습니다.빛갚는동안은그냥언쳐서살기로했고절약하고노력하면충분히해나갈수있습니다.산와머니대환대출할려고하오니부디희망을주세요.</t>
  </si>
  <si>
    <t>사금융상환하고싶어요ㅠㅠ도와주세요</t>
  </si>
  <si>
    <t>사금융을써버려서이제상환하고싶어서이렇게올립니다ㅠㅠ많은도움주시면감사하겠습니다...</t>
  </si>
  <si>
    <t>4대보험직장에월170씩받고요현재사금융쪽상환을하고싶어서이렇게검색하다우연히알게되었습니다..산와(300)/위드(300)이렇게두군데상환하고싶구요...다른농협/국민은행에기대출이조금있지만전혀연체없이잘내고있습니다..많은도움주시면감사하게습니다!!</t>
  </si>
  <si>
    <t>일시적인생활자금입니다.</t>
  </si>
  <si>
    <t>전에있던직장이폐업하는바람에임금체불된적이있었습니다.올2월부터지금있는직장에근무중에있습니다.어머니가심장수술과퇴행성관절염때문에병원비로지출이커서여유자금이시급합니다.</t>
  </si>
  <si>
    <t>고정적으로급여가나오기때문에상환일을짧게6개월로잡았습니다.다른곳대출은우리은행에300만원있습니다(5월현재260만원)직장은조선업에근무하고있습니다(4월부로대우조선해양자회사로인수되었습니다.)협력업체팀장임주수입원은급여세금공제(4대보험)후320만원가량입니다.4대보험은4월부터가입함.국민은행급여통장으로받고있습니다.한달평균지출내역주거비50만원(월세공과금포함)통신비10만원(SKT본인명의임)유류비30만원보험료월25만원(삼성화재,에이스보험등)생활비70~80만원(식비등잡비)나머지는여유되는대로집으로송금상환계획6월부터는위의지출내역외에는지출이없을거같아서짧게6개월로상환계획잡았습니다.월소득320만-월평균지출190만원=110만원6월부터는차질없이상환하고나머지는집으로송금에정입니다.많이입찰하셔서도와주시길바라겠습니다.</t>
  </si>
  <si>
    <t>마지막남은학교생활의등록금이필요합니다</t>
  </si>
  <si>
    <t>안녕하세요올해나이29살에대학생입니다.대학생으로는나이가좀많죠?제가2006년에대구에서전문대를졸업하고현재공부의꿈이많아또다른학교를다니느라나이가보통사람들보다많습니다.제가급하게이렇게학자금대출을받으려는이유는현재저는신용등급9등급으로일반대출회사에서는대출이성사되기가어렵습니다.그래서머니옥션에다시한번2번째로도전하고있습니다.현재등록금150만원이부족해이렇게여러분들의도움을기다리고있습니다.예전에2005년솔로몬저축은행에300만원의대출금이있는데이자가매월10만원가량되어현재원금보다이자를더많이낸상태입니다.지금저는학교를다니면서주차장아르바이트를하고있는상태입니다.앞으로3개월안에정식적인직장을구해취업을할예정입니다.현재저는2학년2학기로서1학기만학교를더다니면됩니다..그런데등록금150만원이부족해서이렇게머니옥션에다도움을요청합니다.이번에등록하지못하면학교를제적당합니다.여러분들의힘을믿습니다..</t>
  </si>
  <si>
    <t>아르바이트수입80만원중매월15만원씩12개월상환예정.조기취업시원금조기상환예정입니다.열심히일해서꼭갚겠습니다..급여일은매월25일이고꼭잘갚아나가겠습니다..</t>
  </si>
  <si>
    <t>두번의아픔..희망을가지고세번째도전</t>
  </si>
  <si>
    <t>월급170만원(150-통장수령,20-식대및교통비지원금으로현금수령)+분기에한번인센티브가있고여....그로인해연소득은제가작성한금액보다높습니다..제매출입금액대비......낙찰이되면머니옥션상환액236,190(기존사금융2곳월상환액342,000)사금융상환액310,000캐피탈상환액232,000저축은행상환액125,000기타(주거생활)20~30만원정도매달지출이됩니다..낙찰이되면기존대출금상환대비10만원이라는차이가납니다..그리고지난번신용대출건경매진행률만믿고있을수가없어서아르바이트로대리운전을하기로했는데PDA를구입해서해야된다(이거구입하고모하고하면지출이만만치가않겠더라구요돈벌려고아르바이트를시작하려고하는건데ㅠ)는곳이많아서찾고찾다고핸드폰으로도할수있다는곳을찾아서매일은아니지만대리운전을시작하기로했습니다..한번열심히살아볼려고노력하고있습니다..투자자분들의많은관심을조심스럽게부탁드려봅니다</t>
  </si>
  <si>
    <t>새로운출발에디딤돌이되어주세요</t>
  </si>
  <si>
    <t>안녕하세요건설분야중개발사업에약14년간종사해온만40세직장인남성입니다.재작년미국서브프라임사태가발생한이후로회사의어려움이누적되어2009년8월경구조조정으로퇴직한이후재취업을준비하며아르바이트등을해왔습니다.올해2월까지는어렵지만연체발생없이유지해왔으나구인기업이몇군데생기면서3월부터취업활동을다시해보았으며서울삼성동에본사를둔중소건설사에부장직으로취업이확정되어5월19일부터출근을하게되었습니다.신입사원때마음으로돌아가새롭게출발하자는생각으로열심히뛰고있지만재취업활동으로인해최근누적된2개월치월세연체등생활비와일부공과금으로퇴근후집에돌아오는길이가시밭길같습니다.30초반에잠시사업에돈을대고잘못되어3년가까이빚을꼬박꼬박전부갚아나가면서신용을생명같이지키며지내왔지만생각지도않았던금융사태에실업자생활에몸도마음도많이지쳤던게사실입니다.그래도죽으라는법은없으니끝까지해보자는심정으로버텨왔고이제다시시작해보려고하는데빚이라는것이마음을자꾸끌어내리는것을뻔뻔스럽게넘어갈수가없어이곳에도움을요청드려봅니다.어렵지만또다시딛고일어서려는언제본적도없는저이지만믿고도움을주셧으면합니다.</t>
  </si>
  <si>
    <t>상환계획1.기존대출내역합:1180만원*위드캐피탈(500),아이루리아(150중80만원남음),현대스위스저축은행(200)=이자:매월약35만원*기업은행실직근로자생활자금대출(근로복지공단보증)400만원=월이자:1만2천원(현재이자만납입하는거치기간,5년만기)2.현재신용도크레딧뱅크기준7등급,마이크레딧8등급3.수입관련주수입원:건설회사사무직(개발담당부장)연봉:3600만원+인센티브제4.지출내역매월고정지출=월세50만원,금융이자약35만원,통신비용(휴대폰,인터넷)약15만원,각종공과금약15만원,기타생활비약50만원=최소한도신용카드(우리은행)사용중이나식료품등결제시에만사용5.대출금소요내역=월세2개월연체분과다음달분까지합3개월분해소목적과첫급여까지(6월25일)의생활비(공과금약20만원가량은6월첫급여시까지미뤄서해결하려고합니다.)6.상환계획=현재매월최소유지비용이약160만원입니다.본대출신청이이루어지면180만원정도가돼겠네요.급여중4대보험제외하고실수령액이270만원정도일것으로생각됩니다.건설경기가아직은쉽지않아추가적인인센티브를벌기위해노력은하겟지만일단감안하지않을께요.1년간본신청건에대해상환하며조금씩이라도저축을하는것이가능할것입니다.또그런결심으로줄이고아끼며생활하겠습니다.</t>
  </si>
  <si>
    <t>대부업상환하고싶습니다..</t>
  </si>
  <si>
    <t>사금융200여만원남은게있는데..정말짜증나네요.결제일하루만지나도전화오고,사람못살게합니다..월고정으로빠져나가는돈이많아한꺼번에상환할려니한계가있네요대출확정되면연체없이꼭갚아나가겠습니다.</t>
  </si>
  <si>
    <t>월고정수입:170~180월고정지출:카드론대출:50만원(6개월남음)생활비:50만원머니옥션대출확정시:월20만원입금예정(12개월)</t>
  </si>
  <si>
    <t>추가대출입니다.</t>
  </si>
  <si>
    <t>투자자님들의도움으로09년3월에500만원대출을받아현재까지성실히상환하고있으며이제11회남겨두고있습니다.얼마전좋은기회가있어삼성제일모직내3조3교대인협력사로입사를하게되었습니다.1남1녀를두고있는저로써는주저할이유가없었습니다.기대출11개월남겨두고추가대출을하게된주목적이여기에있습니다.입사시기때문에지금부터약2달후부터급여가100%지급이되는데그기간동안금전적으로부족한부분을채우기위함입니다.</t>
  </si>
  <si>
    <t>고정지출내역을정리해보았습니다.*차량할부금:약30만원*기존머니옥션대출금:약30만원*신협대출(저소득자소액대출):약13만원*그외아파트관리비,공과금현재맞벌이중입니다.아이들,저희부부각종보험료,통신비,잡비등은아내급여로처리중입니다.전직장에서받은급여로는조금빠듯한살림이라힘들게입사했지만좋은조건이라한건의추가대출이라할지라도부담은크게가지않고해서기존머니옥션대출종료시점에함께이번대출도같이끝날수있는잔여기간이라12개월로짧게신청하게되었습니다.그누구보다도투자자님들의깊은관심과배려를잘알고있기에마지막까지성실히상환할것을역시약속드립니다.</t>
  </si>
  <si>
    <t>어쩔수없이젤높은이율로경매에올립니다</t>
  </si>
  <si>
    <t>취업준비를하고있는취업준비생입니다.이번하반기취업준비중으로이력서준비,실기,면접등에필요한자금이필요합니다.부모님께한달에40만원씩받고있지만면접등지방에서서울로올라가려는비용이만만치않습니다.이번하반기에제가할수있는모든것을해볼생각입니다.</t>
  </si>
  <si>
    <t>취업준비생이라아직직장은없습니다.그러나100만원대출입니다제나이는27살입니다.한달에105,000원정도상환입니다.주말알바로토,일요일일당4만5천원한달에40만원정도알바비를벌고있습니다.물론일당제라일한당일돈을받고있습니다.아르바이트이틀일한돈으로상환할수있는대출금액입니다.</t>
  </si>
  <si>
    <t>생활자금이급하게필요합니다.도와주세요</t>
  </si>
  <si>
    <t>안녕하세요현재직장인으로서연봉은2500정도받고있습니다.부모님과같이살고있으며아버지어머니께서연로하셔서두분다무직으로제가생활자금을대고있는형편입니다.이번에어머님께서치과임플란트를하게됐는데600정도비용이발생하여돈이300정도가모자르는실정입니다.벌써50프로금액을지불하였으며남은300백을누나가해드리기로했는데갑자기여의치않게되어서제가비용을부담하게되어서급하게300만원이필요합니다.</t>
  </si>
  <si>
    <t>현재기대출로는농협400---320만원3일입금9만원국민은행학자금대출55012일입금6만원리드코프----55026일입금18만원다른사금융1803일입금12만원입니다.한달에대출금들어가는비용이50정도이며생활비50-100만원사이이므로한달에20이내의대출금을상환하는대는문제가없다고생각됩니다.현재까지미납없이성실납부하고있습니다.</t>
  </si>
  <si>
    <t>무리한대출은지양합니다</t>
  </si>
  <si>
    <t>역시아무나대출승인이나느건아니군요^^;;2004년에지인의사기로인해약3억에가까운채무를떠안고오다가이젠거의상환단계에왔는데올초에개인사채에손을좀댔습니다네번째도전합니다수입은월평균110정도입니다원래는2004년도부터시작했지만작년에제가쉬는바람에근무기간이11개월로나오는군요^^;;중간에쉬어서그런지올해까지는제대로된영업을기대하기는힘들고평균110만원정도수령하는게됩니다저희집사람은신협에근무하며연봉이약2900만원정도됩니다기존에개인적인채무라고해야하면맞겠지만지역내개인사채를좀사용했습니다금액적으로월이자가10%이상되다보니저로서는사실감당하기가그리쉽지는않앗습니다신용등급도대출중계업체를통하다보니계속내려가는군요^^;;대출이된다면하루라도빨리상환하고정상적인업무에복귀하고싶습니다</t>
  </si>
  <si>
    <t>채무상환은집사람과같이하고있습니다저의집사람과제가수입을합치면저희집사람은고정적으로상여를포함하여월평균200만원정도소득이발생합니다제수입은아직은일정치않아서위에언급한110만원정도구요채무상환은산와머니월20만원그외대출들은합쳐서집사람이별도로상환하고있습니다한달에최소30~35만원정도의여유는발생합니다(집사람수입의일부포함약15~20만원정도및제개인적인사무실비용약10~15만원정도)당장개인사채좀막아야하느라신청합니다500만원빌려서100만원은상환하고400만원남은것중에서어제지인에게100만원빌려서이제300만원이남아있습니다(50만원은제가빌려준돈을회수한게있어서250만원만신청합니다)20일에10%의이자를지출하는게너무벅차군요급해서썼지만지금은후회가됩니다많은관심과정성부탁드립니다궁금하신점은블로그에남겨주시면답변드리겠습니다감사합니다</t>
  </si>
  <si>
    <t>마이너스대출연장및고금리대출의전환을위한목적입니다.투자자여러분부탁드립니다.</t>
  </si>
  <si>
    <t>1.투자자여러분안녕하세요!2.현재의부채상황은다음과같습니다.○하나은행마이너스대출:2,700만원가득사용시이자20만원○한국씨티은행:190만원월상환금액약39만원약5회남음○사금융:잔액260만원월20만원상환3.이렇게머니옥션을알고투자자여러분에게부탁을드리는것은성실하게약8년(현직장6년,전직장2년)동안근무를하면서아무런문제없이살고있다가결혼과동시에채무가좀있게되었고,신용등급이약간좋지않아제1금융권에서의대출진행이불가하여이렇게투자자여러분에게부탁를드리는것입니다.4.이번에하나은행마이너스연장과관련해서10%을상환해야연장이가능하다고하며,또한고금리상환을하고있는사금융전액을상환하고합니다.</t>
  </si>
  <si>
    <t>1.현재아내(대기업근무중)와맞벌이를하고있으며,대략저와와이프의총수입은400만원(평달)에서800만원(보너스달)정도가되며,제가별도주말아르바이트를통해서40만원정도의부수입을올리고있습니다.2.급여의대부분은생활비및적금,보험료등에지출하고있으며,아내명의의대출금을상환하고있으며,생활은어려운편은아닙니다.3.그리고하나은행및씨티은행은부담이되지않은상황인데,자유로운입출금이가능한금액이부족한상황에서이렇게투자자여러분에게부탁을드립니다.4.투자자여러분이투자한금액은별도부수입및저의용돈으로충분히상환이가능합니다.5.투자자여러분도와주십시요~~</t>
  </si>
  <si>
    <t>고금리대출을환승하여안정적으로상환할수있게부탁드립니다.</t>
  </si>
  <si>
    <t>작년퇴직을하게되어사업을하게되었습니다.작년에는프리랜서로일하는동안결혼및주택구입,이사때문에발생한대출을갚고난후작년말부터프리랜서계약이끝나고개인사무실에서웹프로그램사업을시작했습니다.사업초기수입이안정적이지못해카드로생활비를쓰게되어카드값을처리하기위해카드론과저축은행대출을받았습니다.카드론과저축은행대출의환승을통해계획적이고안정적인상환을진행하고싶습니다.어린아이가있어일정액의생활비는반드시지출이되어야해서무리한상환계획을잡을수는없습니다.대출금의사용용도:카드론과저축은행대출을환승하는목적으로사용하려고합니다.현재대출총액이1,550만원입니다.이중제가가용한금액이150만원이라1,400만원을대출하고싶습니다.</t>
  </si>
  <si>
    <t>기존대출카드론:450만원(29%)저축은행:600만원(46%),500만원(45%)입니다.기존대출의상환은원리금으로총120만원이지출되고있습니다.웹프로그램및사이트유지관리관련사업을하고있고,약1년간은영업과작업을병행하다보니안정적인수입이되지않았습니다.약3개월전부터유지관리관련으로안정적인고정고객이생겨서250만원정도됩니다.원고정지출은살고있는집의월세로30만원,국민연금,건강보험및각종공과금으로35만원,식비및생활비약70만원교통비20만원정도입니다.사업을위해서사무실은고정비용이너무많이들어서아는사람의사무실에책상하고pc하나넣고무료로이용하고있습니다.최근아내가몸이안좋아서병원비지출이늘어서생활비가많이올라갔습니다.현재로서는월고정지출과대출금상환을하게되면또다시마이너스가되고있습니다.고정수입외에약간의부가수입으로커버를하고있지만,언제까지나그렇게진행되지는않아서부담이되고있습니다.상환계획은월고정수입에서고정지출을제하고100만원가량의상환비용을준비할수있습니다.그리고,앞으로수입을늘려나가려고하고있기때문에조기상환을위해서더노력할것입니다.</t>
  </si>
  <si>
    <t>새출발을할수있게도와주십시오.</t>
  </si>
  <si>
    <t>동생의대학교등록금때문에사금융을또사용하게되었습니다.부모님의일이잘되지않아어쩔수없이제가등록금을보태야하는상황이었습니다.하지만대출금을갚고있던상황이라서부모님께는걱정을끼쳐드릴까봐말씀을못드리고,사금융을사용했습니다.금방갚을생각이었지만금액이계속줄지않는것같아서이자가높은모든대출금과,카드대금등을한곳에모아서갚고새출발을하고자대출을받으려합니다.전에경매가유찰되어다시올립니다.투자자님들께서도와주신다면성실한상환약속드리겠습니다.</t>
  </si>
  <si>
    <t>1.대출내역대부업-600만원카드론-120만원현금서비스-110만원카드대금-100만원머니옥션-250만원캐피탈-450만원(부모님께서업무상사용하시는봉고차가제명의로되어어있습니다.다달이부모님께서내십니다.)2.상환계획-월급여는세후170~200정도입니다.(계획은170만원기준으로잡겠습니다.)-고정지출내역*머니옥션대출금854.000원*교통비60.000원*식대50.000원(직원식당)*휴대폰요금50.000원*인터넷요금35.000원*보험료135.000원*생활비300.000원*그외여유자금이생긴다면조금씩이라도적금이나.펀드을통해모을생각입니다.</t>
  </si>
  <si>
    <t>일어설수있는힘을주세요.성실납부자신있습니다!!</t>
  </si>
  <si>
    <t>안녕하십니까.젊은나이에혼자되어아이와둘이살다보니다른직장생활보다사업하는것이육아와살림에도움이될꺼란생각에자신감하나로장사를시작하다보니경험부족으로많은돈을쓰게되었습니다.그렇게사금융과다른곳에대출을받아쓰다보니등급이매우낮아졌네요..(조회기록이남는다거나등급이내려갈꺼란생각은미쳐하지못했답니다ㅜㅜ)아이는점점커가고,,,고금리이자를갚아나가는일이쉬운일은아니더라구요그래서이렇게투자자님들께도움을청합니다.신용등급상승과고금리이자의저리화를위해투자자님들께서도움주시면대출건수4건(사금융등)줄여서신용등급향상하고자합니다</t>
  </si>
  <si>
    <t>우선사금융러시***산와**등400만원h*저축은행300만원매달48%되는이자를납부하고있습니다.(월65만원정도)부담되는사금융및저축은행부채를납부하고싶습니다.현재인터넷쇼핑몰운영중으로여성가방을전문으로하고있습니다.월400만원정도고정수입이있으며다음주부터는저녁에아르바이트까지나가기때문에70만원정도부수입이생깁니다.2년가까이운영해온쇼핑몰이기때문에어느정도인지도도생겼고꾸준한업뎃으로많은여성분들의신뢰를받고있답니다.지출금액-금융권+사금융비용:200만원(내년부터는반이상정도금액으로줄어듭니다)생활비/육아비용:120만원쇼핑몰광고비등:100만원투자자님들께서1000만원투자해주시면이렇게사용예정입니다.사금융2곳대환=400만원저축은행1곳대환=300만원사업자금(광고비등)=300만원이렇게3곳만줄여도많은도움이될것입니다.신용등급이높아지면캐피탈의부채도은행권으로전환할예정이구요매월상환하던고금리대출건상환으로신용등급향상은물론금융부담을줄일수있을것같습니다.머니옥션투자자분들께는안정적인수익이발생할수있도록원리금균등상환약속드리며,상환일전에가상계좌로입금토록하겠습니다.꼭꼭도와주시길부탁드립니다.인터넷쇼핑몰은광고를어느정도하느냐도중요하지만얼마나좋은상품을매일매일업뎃하느냐가가장중요합니다.한아이를책임져야하는사람으로써더욱힘을내어일에몰두해보려합니다.저는아직젊습니다.앞으로더성공할자신도있구요.꼭도움주셨음합니다.</t>
  </si>
  <si>
    <t>대출신청합니다.확인해주세요.</t>
  </si>
  <si>
    <t>직장을다니면서할머니를부양하고있어생활자금이필요해서대출신청합니다.</t>
  </si>
  <si>
    <t>1년이내로급여일인21일이후로상환하고싶습니다.</t>
  </si>
  <si>
    <t>긴급생활자금이필요해서요~잘상환하겠습니다</t>
  </si>
  <si>
    <t>긴급자금이필요해서요~양도세도내야하구요~~도와주세요</t>
  </si>
  <si>
    <t>잘상환하겠습니다.급여일이10일이라15일에꼭상환토록하겠습니다</t>
  </si>
  <si>
    <t>연체없이상환할자신있습니다</t>
  </si>
  <si>
    <t>어머니가저번달에치킨집오토바이에사고를당했습니다어차피나중에야사고내신분이병원비를내긴하겠지만당장에퇴원하실때의돈과그동안의생활비가필요합니다직장은(주)대명레저산업쏠비치호텔&amp;리조트에서근무하고있고여사대보험되고급여통장수령하고있습니다기존대출금은우리은행500씨티파이낸셜590산와300입니다우리은행과씨티는수술비로썼습니다연체는당연히없고여연봉은1800정도됩니다통장에찍히는걸로만해서는1500정도이고현금수령300정도됩니다6개월째근무중이라서재직증명서와갑근세등원하시는서류첨부가능합니다다만걸리는게제가중개업체를이용했었는데그것때문에신용등급이많이떨어졌습니다크레딧뱅크에서8등급나오네여연체없이상환할자신있으니부탁드립니다</t>
  </si>
  <si>
    <t>기존대출:우리은행500만원씨티파이낸셜590만원산와300만원직장명:(주)대명레저산업쏠비치호텔&amp;리조트연봉:1800만원(통장수령1500만원현금수령300만원)매월통장에130~150만원정도찍히며현금수령30정도함근무일수:6개월상환일은매월1일에하겠습니다급여일이말일이라매월1일날상환계획재직증명서,갑근세,의료납입증명서,유선으로재직확인등필요하신서류보낼수있음</t>
  </si>
  <si>
    <t>여자를잘못만난죄입니다...ㅜㅜ</t>
  </si>
  <si>
    <t>이혼의사유로집을나오게되는일이생기게되었습니다...신혼집이저희가족의소유인데...처가집의협박에시달려나오게되었습니다...처의짐을빼가지않아서현재신혼집은공가로있으며혼자생활을당분간해야되는상황인데...보증금이부족하여대출을해봅니다...나이는있고부모님한테손벌리자니...이혼까지했는데...죄송스러워서...손을벌려봅니다...지난해에결혼자금으로무리하게카드와대출로인해신용에는사실문제가되었습니다...결혼후모아둔돈도이혼으로인해서다날린상태여서...막막하게짝이없습니다...신용도도낮아졌고...하와이신혼여행에서도쫓겨나서밖에서잘정도로성격의차이가있었던...기억이갑자기떠오르네요...안정된생활을다시시작할수있도록작은손벌려봅니다...</t>
  </si>
  <si>
    <t>급여는190만원이며기존에대출은산와와웰컴에서500만원이있습니다...한달에정기적으로나가는금액은기름값30만원휴대폰15만원종신보험15만원산와20만원웰컴25만원정도되며남어지85만정도가실질적인생활비가되겠습니다.상환계획은부담이되지않는부분에서약24개월로잡았습니다.급여일이27일인관계로매월1일177,142원을상환을할것입니다.</t>
  </si>
  <si>
    <t>단기간생활안정자금</t>
  </si>
  <si>
    <t>지난5월중순쯤다니던회사를그만두고더안정적인곳을찾는도중에2~3주일을못하게되어서생활여유가불안정하게되었습니다.회사자주옮겨다니는사람은아닙니다.지금다시다니게된회사는2000년부터2007년12월까지다니던회사에재입사입니다.6월7일자로입사하였으나6월에일한것은7월에나와7월중순까지생활자금이필요합니다.</t>
  </si>
  <si>
    <t>이직하기전에는월급제로세전215만원받고있었으며지금다니는곳도급여는비슷합니다.상여금700%에인원수250명정도의중소기업입니다.월들어오는제소득180으로잡고집사람소득120입니다(집사람도이번달부터일을나가게되었습니다)새마을금고에서대출770만원-월약6만원지출(이자불입)시티파이낸셜710만원(작년이사시빌린돈)-월35만원지출스타상호저축은행-월9만9천원동양캐피탈(자동차할부)-월17만원휴대폰요금둘이합쳐-8만원아내출퇴근기름값-8만원아이둘어린이집비용(우유값포함)-10만원국민은행전세자금대출보증건아내이름으로대출-3만원주공임대료+관리비(전기세,물세포함)-16만원7월10일자로그만둔회사퇴직금일부(나누어준다고해서)7월15일현재회사급여일7월17일아내회사급여일입니다.퇴직금을나누어받기로해서8월에도들어올돈은같습니다.단기간급하게쓰는것이라기간도6개월로잡았습니다.아직7월달돈나오기까지시간도남아있고아이도둘이라급하게신청드립니다.꼭투자부탁드립니다.</t>
  </si>
  <si>
    <t>급하게글올립니다</t>
  </si>
  <si>
    <t>이번에교통사고로인해차량수리비로목돈이필요해서이곳에글남깁니다300만원이필요해서여투자자분들의많은도움부탁드립니다</t>
  </si>
  <si>
    <t>저는직장에다니며농사를짓고있는시골청년입니다아직결혼도못한노총각입니다차마부모님과같이살고있지만차마교통사고건을말씀드릴수없어고민끝에이곳투자자분들의도움을얻고자합니다우선직장에서받는월급이150입니다사금융두곳에서500사용중인데원리금균등상환월35만원이구여통신비와잡비등으로40정도지출합니다그리구부모님과같이생활하기에지출이별루없읍니다그래서충분히상환할수있다고자신합니다급전이필요하다보니시골이라돈구하기가쉽진않더라구여여러투자자분들께서어여삐보시어절믿고한번도와주세요성실하게잘상환하겠읍니다급한나머지두서없이남긴글이지만간절한마음으로글남기오니많은투자자분들께부탁드립니다감사합니다</t>
  </si>
  <si>
    <t>신용대출받을려고합니다.</t>
  </si>
  <si>
    <t>대출목적은현금서비스상환할려고합니다.현금서비스가신용점수와등급을많이하락한다고들었습니다.그래서신용관리를위해서현금서비스400정도되는데그걸상환할려고합니다.</t>
  </si>
  <si>
    <t>정규적으로들어오는월급도있고부수적으로들어가는금액이월급의반정도더추가로들어오기때문에한달에상환하는데어려움없다고생각합니다.정확한날짜에상환할수있습니다.</t>
  </si>
  <si>
    <t>연구소에서열심히일하고있는직장인입니다.</t>
  </si>
  <si>
    <t>대출목적은제가지금월세에살고있는데전세로옮기는데필요한자금대출바랍니다.</t>
  </si>
  <si>
    <t>저는회사에서월말에월급날입니다.월급입금시.바로상환할것이고상여금이400%이라조기상환도가능합니다.</t>
  </si>
  <si>
    <t>이름석자를걸고네번째도전합니다.</t>
  </si>
  <si>
    <t>안녕하십니까.저는현재프리랜서PD로재직중인27세의군필남성입니다.직업상개인캠코더의소유가불가피하지만,얼마전제가소유한캠코더가수리불능의고장을이유로폐기되었습니다.이후하루하루캠코더를대여하여사용중인데그비용이만만치않기에(하루3만원,월20회60만원)대출을원하여신청합니다.벌써네번째도전입니다.투자자님들께서믿고제게맡겨주신다면연체없는성실한상환을약속드립니다.저의이름석자를걸고다짐하겠습니다.</t>
  </si>
  <si>
    <t>현재월급여130만원이기본급이며30만원정도의수당을따로받고있습니다.생활비및저축,기대출원리금등으로매월지출액은90만원이고정소요되고있으므로남은40~70만원의금액이여유자금으로남습니다.정한상환일에반드시상환하며연체없는저의신용을보여드리겠습니다.다시한번고개숙여부탁드립니다.</t>
  </si>
  <si>
    <t>치과치료비도움부탁드립니다</t>
  </si>
  <si>
    <t>제가예전부터치아가많이안좋았는데치과치료받는게무서워서치료를못받았습니다애를셋낳고키우다보니치아도상하고잇몸에도염증이생겨피가자주나고아픕니다이번에치료를받고자병원에갔더니충치도심하고신경치료도해야하고잇몸에염증도생겨서빨리치료를권하더라구요치료하는데목돈이들어서도움부탁드립니다</t>
  </si>
  <si>
    <t>애기아빠가10년6개월째직업군인으로근무를하고있습니다월급은월다떼고받는금액이210만원이면저는집에서부업을하고있습니다핸드폰박스접는부업인데월30만원정도받구요현금으로받아서확인은되지않습니다올2월에도어머니묘소건으로지인에게빌린돈을갚기위해신청해서투자자분의도움으로갚았습니다이번에도도움주시면연체없이상환하는걸로보답하겠습니다</t>
  </si>
  <si>
    <t>카드대금상환및생활자금입니다</t>
  </si>
  <si>
    <t>카드대금상환및생활여유자금입니다도와주십시오~</t>
  </si>
  <si>
    <t>현대스위스32만농협13만정도나가고있으며월급여세금공제후140정도이며8~9월사이목돈이5000만원정도들어올예정입니다여지껏연체라는걸모르고살았습니다도와주십시오</t>
  </si>
  <si>
    <t>개인사업자입니다창업지원금받기전에매입금액이좀더필요합니다</t>
  </si>
  <si>
    <t>원단원가상승부분으로매입부분에금액을보충하려합니다</t>
  </si>
  <si>
    <t>2010.5.25일날로사업자를냈습니다등록날이얼마되질안아창업자금대출부분에시간이더필요로하여서요현제진행중인계약건과일본지마켓,이베이등에매출과모피의류도매업이기때문에주문문의는계속있고요매출은안정적으로돌아가지만제회사가중국에서공장을두고한국에납품만하다이제도매시장으로공식적으로뛰어든지서류상으로는얼마되질안아서요7월부가세신고도이번이처음이고요개인세무사사무실(기장)하기때문에확인되는서류는다드릴수있습니다.그리고알아본바로는교육수료후무리없이창업지원금대출을받을수있기에상환은불안해하시지안으셔도됩니다매달25일^^*</t>
  </si>
  <si>
    <t>사금융청산하고자합니다.</t>
  </si>
  <si>
    <t>HK저축은행에높은이자를쓰고있습니다.대출금액은700만원이넘습니다.워낙에고리대출이라상환해버리고싶은마음간절하네요.그것다상환하고삼성카드에카드론을300만원정도쓴것도상환하고자합니다.처지가어려운동생도와주느라고리대출을어쩔수없이쓰게되었지만,상환해버리고조금이&amp;#46979;저렴한이자로대출받을수있다면마음이편할것같아신청하게되었답니다.</t>
  </si>
  <si>
    <t>우리남편은안정된직장에다니고있으며직급은과장입니다.현재해외근무중이며,연봉은6000입니다.대출금을갚아나가는데에는전혀어려움이없어요.부디투자자님들...!저를살펴주시기바랍니다.</t>
  </si>
  <si>
    <t>지인과의원활한인간관계와밝은미래를위해투자부탁합니다.</t>
  </si>
  <si>
    <t>*2010년1월금융권의장기연체를상환하기위해지인2명에게500만원씩1000만원빌린것을돌려주기위함입니다.(800만원대출과나머진제가가진현금으로상환할겁니다)*여러투자자분들도인생을살면서무엇보다중요한사람을많이만났을겁니다.배우자도있을것이고,평생을함께하고싶은친구도있을것입니다.*2010년1월7년동안의장기연체로인해신용불량으로살고있는저에게정상적으로살라며선뜻큰금액을도와주셨는데제가채무를상환하지못하니이분들께연락하기가쉽지않았습니다.**아직젊고활력적이며엄청열정적으로인생과미래를꿈꾸고있는젊은이에게미래의기회를주시면고맙겠습니다^^지인2명이저한테무엇보다소중하기에이분들과의인간관계와미래를위해투자자분들의도움을청합니다.</t>
  </si>
  <si>
    <t>*금융상환비:0원*수입내역:1.2009년4월5일~(1년4개월)희재공예방(http://www.hanjimade.kr)온라인마케팅(쇼핑몰관리,카페홍보)으로월50만원을받다가2010년7월부터월70만원으로급여증가(국민은행내역-허성향)2.2010년4월6일~(4개월)(주)트라이노베이션(http://www.trainnovation.co.kr)에서마케팅(블로그,카페홍보)과영업으로재직.급여150만원.사무실이전계획으로6월급여는7월19일받음.(기업은행,국민은행-(주)트라이노베이션,이은태)3.2010년8월부터커피회사(예정부분)(센티모르커피-www.scentimor.com)와온라인마케팅(쇼핑몰,블로그,카페마케팅)계획입니다.예상수입:기본월80만원+쇼핑몰매출인센티브*2010년9월이전월수입220만원(통장내역)1.희재공예방월70만원2.(주)트라이노베이션150만원*2010년9월부터월수입300만원(센티모르커피80만원추가)+쇼핑몰판매수당월지출내역:1.교통비:10만원2.통신비:10만원3.아파트관리비:15만원4.식비:15만원5.생활비:10만원------------------------총계:60만원월여유금액:160만원*현재의수입상황과앞으로(2010년8월이후)노력이면지인의도움을충분히해결하여그분들과의인간관계회복에큰도움이되기에투자자분들의도움을받고싶습니다.*여유자금은월160만원입니다.9월이후부터는확정된기록이없으니현재의수입220만원에서여유자금160만원중절반인80만원은채무상환에사용할수있습니다.나머진미래를위해저축할겁니다.(제미래도중요하거든요.)*채무상환전까지희재공예방온라인마케팅과전문마사지(군포시산본에서찜질방샵)일을하다가2010년1월상환후4월부터(주)트라이노베이션업무를하게되었습니다.일시작한지얼마되지않아여유자금이많지않아이렇게투자자분들의도움을얻고싶습니다.*마지막으로제출서류는주민등록증복사본,등본,원초본,재직증명서,명함2개,통장거래내역서등모두보냅니다.</t>
  </si>
  <si>
    <t>믿음대출*성실납부</t>
  </si>
  <si>
    <t>제가개인생활자금때문에너무급해서이렇게대출을신청합니다.도와주시면정말성실하게납부하겠습니다.3년동안총조회기록9개있습니다.현재대출은현대스위스저축은행천사론이라고2010년1월달에인터넷으로60만원받은것밖에는없습니다.지금까지한번도신용불량이든주민말소든연체든아무것도한게없습니다.깨긋한신용이니믿고도와주시면성실하게납부하겠습니다.</t>
  </si>
  <si>
    <t>*대출금액:400만원*기존대출:60만원(현대스위스저축은행)2010년1월월18,000원정도이자납입*상환계획:매월15일성실납부*고정지출:20만원(통신사,인터넷)*고정수입:100만원(부수입:150만원)*제가지금다니고있는직장은엔터테인먼트(매니저)입니다.(주)마하나인엔터테인먼트직업상기본급은원래적지만매니저란일이부수입으로더버는직업이라아시는분들은이해하실거라믿습니다.연예인들관리맏고있기때문에쉽게직장을옮기거나그만둘수가없습니다.*크래딧뱅크점수637점8등급이고2007년부터총조회건수는9개입니다.정말로성실하게납부하겠습니다.도움부탁드립니다.</t>
  </si>
  <si>
    <t>결혼자금으로신청합니다</t>
  </si>
  <si>
    <t>결혼자금으로대출신청합니다.저는신용등급도좋은편이고정상적인신용생활을하고있습니다.결혼으로인해자금이필요한데금융권에알아보았더니추가한도가나오질않아이렇게문을두드리게되었습니다.어짜피2금융권밖에추가대출이되지않는다면여기서받는게가장현명한것같아두드립니다.</t>
  </si>
  <si>
    <t>대출은2건이있습니다.1.국민은행:이자금액9만원정도나갑니다2.농협:이자금액20만원정도나갑니다3.통신요금:10만원정도나갑니다.4.국민은행직장인우대적금:50만원씩나가는데이건결혼때문에해약할예정입니다.그밖에들어가는건없구요,식대나이런건회사에서복지카드로해결하고있습니다.나머지는기타생활비죠.절약해서생활하는편입니다.</t>
  </si>
  <si>
    <t>꼭해결하고싶습니다.도와주세요~</t>
  </si>
  <si>
    <t>작년에아버님께서암에걸리셔서아버님병간호를하느니라다니던직장을그만두고노래방에서야간에일을하면서생활을유지하고있었습니다.그러다올해7월12일날정식으로테크원이라는중소기업에입사를하게되었고매달고정적인수입이생겨서고금리청산과생활자금의용도로이렇게글을올려봄니다.</t>
  </si>
  <si>
    <t>1.국민은행160(예금자담보대출)연11%2.산화머니300(신용대출)연49%산화머니는현제이자만값아나가는중월급170만원-(핸드폰요금7만원+식비8만원+전기세1만2천원+원룸월세12만원)141만8천원이남음현제상환금액산와머니12만원+국민은행1만4천원머니옥션이승인&amp;#46124;을경우에산화머니를정리하고국민은행1만4천원+4십만을상환</t>
  </si>
  <si>
    <t>저를믿고투자해주실분~~</t>
  </si>
  <si>
    <t>일을하다쉬는공백기간동안빌린돈이500만원입니다..너무나힐들어이렇게글을남기게되었습니다..그렇다고터무니없이높은이자를내면서사채를쓸수가없기에..부디좋은분들을만나더이상돈때문에힘들지않고행복한일들만있으면좋겠습니다.</t>
  </si>
  <si>
    <t>월급1,300,000에서부모님과제생활비를제외하고저를믿고투자해주신분들을위하여최선을다해반드시갚아나갈것을약속드리겠습니다</t>
  </si>
  <si>
    <t>급하게..대출요청합니다..부모님수술로인해..급하게..신청해요..</t>
  </si>
  <si>
    <t>안녕하세요..급하게..아버지..귀수술과..어머니..무릎수술을해야해서..이렇게신청합니다..급하게여기저기알아보다..이곳을알게됐는데요...가지고있는여유자금에..돈이조금모자라서..급하게신청해요..신용보장되구요..집주소와.연락처..는당연히공개해드리구요..굳이확인이필요하다면..친오빠..직장과..연락처도가르쳐드릴께요..시일내에..꼭..도움주시면감사하겠습니다.</t>
  </si>
  <si>
    <t>5년넘게..병원간호사일을하고있구요..세금안떼고..연봉..1800조금넘어요...이자는..원하시면..조금더상향조절할수도있습니다..도중에상환을원하시면..이자와원금합쳐상환도가능하지만..그게도리어안좋은걸수도있다니.원하시는방향으로하겠습니다..주말에따로아르바이트도하구있어서..걱정은안하셔두됩니다..병원직장에서월급..실수령143만원정도에..따로언니가게일도와드리는급여..월..60만원정도해서..한달..200만원은..받아요..거기서오빠이사할때..처음으로롯데에서대출받은돈..연체없이갚고있구요..충분히상환할능력됩니다..꼭..부탁드리겠습니다..</t>
  </si>
  <si>
    <t>다시한번운영자금대출신청해봅니다.</t>
  </si>
  <si>
    <t>크지도작지도않은라이브카페를운영하고있는30대남성입니다.불경기로인한소비위축으로운영자금이필요해다시한번대출신청합니다.가게를운영하면서그동안많은어려움도있었으나절약하며잘이겨왔습니다.하지만지금이가장어려운시점이라느껴지네요.개인적으로어머니수술비용으로목돈을사용한후라자금에여유가필요합니다.</t>
  </si>
  <si>
    <t>현재머니옥션에대출1건이있으며,이미상환완료된1건도있습니다.현재12회중6회상환중이며총500만원을27%의이자율로쓰고있습니다.약월45만원가량상환합니다.추가로대출을받게된다면12회원금+이자균등상환이며지금까지그랬듯이연체없이성실상환하겠습니다.-현재는물론지난대출건도단1회도연체없이상환하고있습니다-월수입은자영업특성상고정적이지는않으나비수기인하절기평균1200~1700만원가량입니다.고정지출은월800만원가량이나,부양할가족이많아여유자금이적은편입니다.내용은부족하지만있는그대로말씀드렸습니다.많은분들의관심과참여부탁드립니다.</t>
  </si>
  <si>
    <t>1.직장:외국계보험회사로개인사업에속하기때문에고정월수입은없지만지금일한지1년이넘어서회사수당체계에1년이넘으면유지수당부분이기본적으로나오고거기에그달의업적에대한월급이같이나옵니다대략월급여로받는부분이300만원정도되고작년12월달에는그해의보너스를받기때문에940만원정도를한달월급으로받았습니다(제가투자자님들께말씀드리고싶은건나름자부심을가지고열심히일하고있다는부분을말씀드리고싶습니다.빠르면올해11월이나내년쯤영업일을하면서본사정규직으로트레이너스카웃제의도받아서외국계회사라영어공부에도주력하고있습니다)2.지출비용(금융권)예전학비를혼자마련해야해서신한은행학자금대출과농협쪽에합쳐서800만원정도남아있고한달에상환하는데합쳐서15만원정도나가고한건은2011년9월부터원리금균등방식으로20만원정도씩상환할예정입니다지출비용(사금융)산와머니스타크레디트2건으로원금320만원남았고매달이자만16만원정도나갑니다한번도연체된적없구요이곳에서도움을주시면한번에갚고신용등급향상에노력할겁니다3.생활비용청약5만원연금저축30만원교통비(돌아다니는일이라교통비가많이나갑니다)대략30만원정도공과금15만원생활비30만원투자자님들께서투자를해주신다면320만원사금융완납하고500만원정도부족자금부모님께마련해드리고싶습니다제급여300만원정도에서매달110만원정도는저축이나생활비정도로쓰이게되고이곳에서저를믿고투자를해주시면60~70정도매달상환하는것과남아있는학자금대출매달15만원그리고나머지여유자금은일단단기로긴급자금이필요할때를대비해서적립할생각입니다..조금씩자금을마련해야급한일이생기더라도또대출을받아야하는악순환이생기지않기때문에조금씩적립할생각입니다^^머니옥션투자자분들께는안정적인수익이발생할수있도록원리금균등상환약속을지키며상환일전에가상계좌로입급하도록약속드리겠습니다20대중반에어려운고비를그래도나름잘이겨내며성실함을배웠고정말열심히사는법을배웠습니다.그이후에신용등급도오르고돈이흩어지지않게열심히아끼고관리하면저역시도안정이찾아오면어려운분들을위해저역시도투자자님들처럼좋은일을하고싶습니다..투자자님들께서저에게투자를하신다면제성실함을걸고신뢰를바탕으로성실한상환이가능하다는점꼬박꼬박납부하는데문제가없다는점꼭믿어주시면감사하겠습니다^^증빙서류는위촉증명서,급여통장내역서,재직증명서,사업소득에대한원천징수영수증,주민등록등본,원초본,신분증등을첨부하도록하겠습니다.</t>
  </si>
  <si>
    <t>차량구매목적으로다시뵙네요.</t>
  </si>
  <si>
    <t>투자자님덕분으로여러모로도움이되어잘지내고있습니다.좋은인연도생기고하는일도별탈없이진행되도있습니다.이번신청목적은중고차구입을계획중이라신청합니다.캐피탈을신청하면겨우올려놓은등급마저또하락될것같아여러분들에게투자를요청합니다.</t>
  </si>
  <si>
    <t>15년째한직장에서머물고있으며개인사업을같이하고있습니다.직장수입이월190만원이고개인사업으로월100~150정도순수입이발생됩니다.금융상환은머니옥션포함해서급여수입으로100만원정도지출하고생활비와각종보험료등은급여와기타수입으로생활합니다.과거신용등급하락으로불편을많이겪었습니다.지금은지속한관리로꾸준히상승중입니다.신뢰를지키겠습니다.</t>
  </si>
  <si>
    <t>중개업체를통한피해...서비스만이라도상환하고싶습니다.</t>
  </si>
  <si>
    <t>이번올해는어느누구에게나마찬가지이지만저에게역시힘든한해였습니다.계속병원비에집안일에...그러다보니급하다생각할때마다고금리인지...중개업인지생각도하지않고받다보니어느덧고금리에허덕이고있는저를발견할수있었습니다.한번환승론과대출신청했지만유찰되었습니다.어느투자자님께서최근에도조회기록이있고..서비스도최근에받은것으로되어있는데본인이면얼마나투자할수있냐고하더군요....지난달에필요한병원비400만원을모으기위해중개업을통해대출을받았고신용조회에있듯이사금융3건중1건은소액으로받았습니다.하지만제병원비보다마이너스식으로사용하고있는서비스만이라도갚고싶어신청하오니제신용중요한거는알고있습니다.상환고금리에아무리힘들어도원금/이자꼬박갚아나가고있습니다.열심히갚고있는저를보시어투자자님의많은투자부탁드립니다.투자해주신다면연체없이상환할자신있습니다.</t>
  </si>
  <si>
    <t>월수입회사에서받는금액1,500,000/기타수입으로700,000(일정치않음평균금액임...1,000,000원적게는500,000)총2,200,000원수령하고있습니다.2,200,000중대출이자/원금갚고있는것1,500,000핸드폰비용및생활자금200,000~250,000거의집과회사밖에모르기때문에다른비용다르게들어가는거없습니다.거의제외하고나면400,000정도의여유가있고머니옥션에서대출이성사되면160,000은넉넉히상환할자신있습니다.그리고매년회사에서10%이상의연봉인상이있고기대출중내년4~6월에완료되는것도있기에중도상환도계획하고있습니다.</t>
  </si>
  <si>
    <t>안녕하세요..갑자기이치료목적으로급하게목돈이필요하여신청하게되었습니다,성실한상환은자신있습니다,</t>
  </si>
  <si>
    <t>월수입은제급여150만원과배우자급여200만원이여총350만원입니다집담보대출50만원과기타사금융대출금45만원정도지출되고요생활비며뭐해서100만원정도지출됩니다.성실히상환할수있습니다.</t>
  </si>
  <si>
    <t>현재기대출이많지만한번도연체없이지금까지꾸준히상환하고있습니다아무래도대출이많다보니저에게큰목돈이없습니다근데이번에큰목돈이갑자기필요하게되었습니다갑자기목돈이필요한이유는제가카드현금서비스를상환하고또현금서비스받는것보다이자율이더낮은것과나눠서상환할수있어대출을신청합니다</t>
  </si>
  <si>
    <t>한달급여130만원09년에는150만원으로상향됩니다회사끝나도동네호프집에서알바시작했습니다한달에50만원받습니다호프집아르바이트는이번달에시작했습니다지금현재있는기대출이한달에총80만원나가고있습니다저의총소득은한달에180만원정도되고기대출로80만원여기서대출받게되면한달에백만원정도나갑니다저는부모님과함께거주해서회사다니는교통비와식비로한달에20만원정도나가고있습니다연체없이상환할것을약속드립니다</t>
  </si>
  <si>
    <t>전환대출하고싶어요</t>
  </si>
  <si>
    <t>대출금은전액고금리환승하는데쓸겁니다.</t>
  </si>
  <si>
    <t>직장다니고있고요.말일이월급날입니다.한달에150만원벌고있고요.지금도달달이대출금갚고있고요.이자좀줄여볼려고전환대출신청하는겁니다.</t>
  </si>
  <si>
    <t>*투자받고싶습니다.</t>
  </si>
  <si>
    <t>2008년도대출후정상상환중이고,추가대출받고싶습니다.현재2008년도와마찬가지로작은보습학원운영중에있습니다.사업자금으로사용하고싶습니다.현재도그렇듯투자자님께신뢰와믿음으로재투자받고믿음에잘보답하도록하겠습니다.</t>
  </si>
  <si>
    <t>1.기존대출머니옥션430만원카드론600만원저축은행1300만원국민은행130만원2.주수입원한달매출1050만원중순수익은280만원입니다.이중매월상환금액(대출통합)100만원가량카드값(3개카드사용/카드론포함)70만원가량보험료및핸드폰비30만원기타생활비20~30만원(가족소유자가라따로월세등들어가는비용없습니다.)상환가능금액:40~50만원입니다.잘확인하시고궁금하신투자자님께선질문해주세요.더운날씨에건강유의하시고읽어주셔서감사합니다.</t>
  </si>
  <si>
    <t>기존대출금통합및사업자금</t>
  </si>
  <si>
    <t>안녕하세요^^저는올해만25세자영업자입니다지금옷가계를운영하고있습니다제가처음제가계를오픈한것은2006년도11월달입니다그런데요번에가계를한개더오픈하게돼었습니다인터넷쇼핑몰과같이할려고말이죠~그래서사업자발급을올해10월달에발급받았습니다.가계보얻는데보증금300만원권리금1400만원그외인테리어비용300만원정도들어갔습니다.그래서대출을받게됐는데원더풀은1500만원에해준다하고러쉬앤캐쉬는800까지가능하다더군요그런데일간지보다가한도가3000만원까지나온다는곳을보았습니다대출이란걸처음받아보는거라한도많이나오는곳이좋은것인줄알고신청했더니여러군데서류넣어서돈만들어준다더군요그래서첫날두군데서300만원받고기다리는데아무소식이없는겁니다수수료라면서20%달라길래주고요전대출은다그렇게받는줄알았습니다아무생각없이있다가이건아니다싶어서다른곳알아보니이제원더풀과러쉬앤캐쉬에서도안된다고하더군요조회건수가많다나요~캐피탈은사업자등록증발급받은지1년돼야대출가능하다그러고그러다저축은행에서500만원받았습니다처음에이상한곳에걸려서사기당한거같아요신용등급도떨어지고대출도안돼고그러다머니옥션을알게돼었습니다총3군데부채800만원다갚아버리고물건값으로추가500만원정도더필요합니다3군데서나눠서이자내다보니정신도없고모아서한군데서이자내고싶습니다사금융이라이자도비싸고말이죠</t>
  </si>
  <si>
    <t>옷가계운영기간2년이상입니다보통모자1개만팔아도2만원입니다진짜장사안돼서하루모자한개씩만팔아도한달이면60만원연채안하고잘쓰고갚아나갈자신있습니다그렇다고제가장사안돼는가계하는것도아니고하루매출평균40만원정도한달이면1200만원순수익은물건값빼고직원들월급주고할거다해도300~400정도입니다제가충분히상환할수있는이자율로갚아나가고지금위기를기회로생각하고싶습니다부탁드릴께요~^^제가지금신용등급이낮아졌지만원래연채같은거한번도한적없구요보시면아시겠지만핸드폰도연채한적한번도없습니다처음에모르는게죄라고이상한곳에걸려서조회건수가많아지면서등급이내려간거같아요원래는신용1등급짜리대한민국국민입니다^^올겨울은날씨는작년보다춥지않지만경기침체로인해다들힘든겨울보내시는거같습니다새해부터는다시파이팅하면살아요다들행복하세요^^</t>
  </si>
  <si>
    <t>높은고금리이자에너무힘이듭니다.부탁드립니다..</t>
  </si>
  <si>
    <t>저는현재3년동안다니던회사를7/15일퇴사하고,7월28일새로운회사로입사를하였습니다.현회사에서7월28일~7월31일까지일한월급을이번11일에받았고,수습3개월이지나면급여와상여금이다시맞추어집니다.그러나..늘고정적으로나가는지출이있다보니..돈이모이지가않네요..이번해11월에결혼도하는데..모아놓은돈이없으니너무힘이듭니다.그래도현재까지살아오면서단한번의연체나미납을한적은전혀없습니다.그러나저축은행쪽에서받은고금리대출2건이금액이커,빨리정리하고저도목돈을모으고싶은데..금리가너무높다보니매월이자만내고돈을모을수가없네요..한곳으로정리하여계획적으로납입하고싶은데..환승론이나,전환대출을알아보니..직장을이직한지얼마되지않아서제수습기간이3개월후에끝나는데그때까지기다려야한다고하네요..저희회사4대보험되기때문에증빙할수있는소득되구요..투자자님들께서저를더계획적으로금액을상환하게해주시고,,높은이자에서저를구해내주세요..저를믿고투자해주신다면절대후회하지않으실것입니다.성실히납부드릴것을약속드립니다.</t>
  </si>
  <si>
    <t>현재제가보유한대출은씨티파이낸셜450(200,000씩9개월상환)남은금액:380만원현대스위스저축은행800(380,000씩6개월상환)남은금액:730만원hk저축은행700(기대출300있는상태에서20096월추가대출400)현재370,000씩14개월상환남은금액:580만원제앞으로수협에집담보대출이있지만그이자는저희어머님께서관리를하시고있습니다.매달이자로납입하는금액이95~100만원정도되니너무힘듭니다.그렇게힘들다고해서현재까지단한번도연체하거나미납한적은없었고,그런생각조차해본적이없습니다.하지만달마다이자를내도줄어들지않는원금을해결해보고자이곳저곳에서무분별하게대출을받다보니너무힘들었습니다.추가대출도알아보고정부에서하는햇살론도알아봤지만..직장이직이이렇게힘이들줄은몰랐네요..투자자님들에게약속하건데..저는절대연체를한다거나미납을한다거나하는일은없을것입니다.약속은철저하게지키겠습니다.저희회사에서현재수습기간은120의월급을받습니다.3개월후에는150이상월급에상여금200%입니다.달마다이자제외하고나가는거는통신비,출퇴근비용20만원정도이고,이외에나가는비용은거의없습니다.퇴직금받은걸로현재는버티고있지만앞으로결혼까지생각하면높은고금리인hk만이라도정리를하고싶습니다.이번기회에도움을주신다면정말성실히연체없이납부할것이고,여러분들이도와주셔서고금리대출을다상환하게된다면,저도여러분들처럼여기서투자하고싶습니다.그렇게될수있도록도와주십시오.꼭이곳에서도움을받았으면하고,다시한번투자자님들의손길부탁드립니다...</t>
  </si>
  <si>
    <t>현재기대출이없어상환이용이합니다.</t>
  </si>
  <si>
    <t>전세자금으로부족한돈을대출하려고합니다..신용등급이8등급이라서금융권에제약을받아이곳을찾게되었습니다.</t>
  </si>
  <si>
    <t>현재기대출이없으므로상환하는데있어문제될것이없습니다.월50~60정도상환할계획이며12개월로기준을잡았으나이보다더짧은시간내에상환할생각을가지고있습니다.연체경험이있는만큼제게오는불이익을잘알고있기에상환하는데있어의무를다하겠습니다.</t>
  </si>
  <si>
    <t>마지막남은고금리대출정리하고자합니다.</t>
  </si>
  <si>
    <t>머니옥션에벌써세번째대출신청이네요.좋은시스템과좋은투자자분들이계셔서이곳에대출신청을할때엔항상편안하고감사한마음입니다.2008.1.에500만원을12개월로대출받아지난달중도상환하였고2008.8.에700만원을36개월로대출받아현재4회차까지납부했습니다.두대출모두단하루의연체도없었습니다.현재상호저축은행391만원대부업체600만원의대출이있습니다.모두40%중반대의높은이율로매월납입하면서도비싼이자가너무아깝다는생각이들고스스로는금융회사에다니는사람이이렇게신용등급과이율에무지몽매할수있나하는자괴감마저듭니다.특히대부업체의600만원채무는중도상환하였으나거래실적이양호하다하여재대출받으라기에당시제가몸이안좋아서병원에한달가량입원해있었는데비상금확보차원에서받아두었던것이지금은후회스러울따름입니다.타대출은이율이높지않아상환하는데큰거부감은없으나저축은행과대부업체의대출은이번기회를통해서꼭정리하고싶습니다.투자자분들의많은관심과참여부탁드립니다.</t>
  </si>
  <si>
    <t>현재보험회사에서Partner(팀장)으로근무하고있습니다.엊그제떼어본원천징수영수증에서는직전1년급여가65,608,888원이네요.매월550만원가량의급여를받고있습니다.아무래도보험회사다보니급여생활자처럼딱떨어지는월급을받는것은아니지만그래도꾸준한편이라매월편차가50만원정도되는것같습니다.대출내역을살펴보면..고려상호저축은행391만원은매월289,000원씩상환하고있습니다.대우캐피탈의873만원은동생차할부금입니다.(당시제명의로할부를하면금융혜택이많았었습니다.당연히동생이매월상환하고있고월상환금액은40만원정도되는것으로알고있습니다)BMW파이낸셜의3498만원은제차의리스비용입니다.친한선배로부터리스를승계받았는데매월리스료로557,000원을납부하고있습니다.매월고정지출비용인지라금액도큰것같고,사무실에주차공간도없어서지난주에중개인에게리스승계를의뢰했습니다.오늘통화로는아마다음주중에는새주인을만나지않을까싶습니다.머니옥션에서대출을받는다면이리스비용을대출상환금으로사용할예정입니다.우연찮게금액도거의같네요.리스를승계시키면신용보고서상에서대출내역이사라지는것으로알고있습니다.우리파이낸셜의530만원은매월275,000원을상환하고있습니다.선배로부터리스를승계받을당시보증금보조금명목으로준돈이라제가리스를승계시켜서받을금액으로상환할예정입니다.머니옥션에는매월305,000원을상환하고있습니다.현재4회차까지납부했구요.마지막으로대부업체의600만원은매월324,000원을상환하고있습니다.이율이너무높아서이번에꼭정리해야할채무입니다.상기월대출상환금액은모두1,750,000원입니다.급여에서생활비와적금보험료등을제외하고도충분히상환할수있는범주에속한금액입니다.그리고차리스를승계시키면매월상환금액도거의변동이없습니다.이제껏제가받았던모든대출금은전부중도상환처리했습니다.대출금자체가스트레스라길게끄는걸싫어해서그랬나봅니다.여태껏그래왔듯이단하루의연체도없이성실히상환하겠습니다.투자자분들의많은관심과참여부탁드립니다.</t>
  </si>
  <si>
    <t>연체의위험성이거의없음을자신있게약속드립니다...^^</t>
  </si>
  <si>
    <t>본인은실업계고교건축과졸업후실무경력10년정도건축설계분야에종사를했습니다.현직장이전직장에서꾸준하게5년근무후좋은기회가될만한자리가생겨이직후올6월부터재직을하고있습니다.현직장에서급여일은매달10일이구요~지난달급여가다음달10일에급여가지급되는형식입니다.6월달부터근무를했으니7월10일날한번,8월10일날한번해서현직장에서는총두번급여를수령했네요.다음번급여는8월분급여9월10일날급여가지급될꺼구요~전직장에서는건축사사무소에서건축설계를하면서주로내근직이었다면현직장(동종업계=건축사사무소)에서는설계업무도하지만현장감리를나가야하는경우가많아지게되었습니다.현장을둘러보면서이동해야하는업무의특성상....노후된차량의교체를위해서대출을신청하게되었습니다.</t>
  </si>
  <si>
    <t>기존대출건전혀없구요~신용카드사용도없이통장잔고내에서현금및체크카드만사용하다가신용관리의필요성을느껴서주거래은행으로부터최근에신용카드한장을발급받았습니다.문제는최소3개월이상,6개월재직확인이된다면...캐피탈사로부터편안하게중고차할부이용이가능하겠지만전직장에서퇴사후실업급여를수령하고싶어서4대보험신고를미루고있었습니다만곧9월달부터는정상적으로4대보험신고도가능한상황이구요~실업급여를수령하고있는상황이니부수입(?)부분도있다고볼수있겠네요...^^재직기간이짧은사유로현재시점에선할부이용의어려움이있고업무상차량이꼭필요하게되어급하게대출이용이필요하게됐습니다.매달급여는220만원가량이되구요.보험및적금으로매달70만원정도가지출됩니다.본인의한달생활비8~90만원을제외하고나면5~60만원씩충분히편안하게상환이가능합니다.</t>
  </si>
  <si>
    <t>저는현재카드상담사로3년2개월째근무하고있으며,최근일시적으로영업이다소부진하여금전적인어려움이있던중머니옥션을알게되어좋은제도라생각되어대출을신청하게되었습니다.</t>
  </si>
  <si>
    <t>현재카드론약300만원과현금서비스400만원이있으며,매월약30만원정도씩상환중에있습니다.월수입은약200만원정도로,지금까지연체기록은전혀없으며,앞으로도연체없이정확히상환할예정입니다.</t>
  </si>
  <si>
    <t>현재산와머니에서200만원을대출받아한달에12만원씩균등상환을하는데이자가한달에8만원씩계산되어너무고금리라상환을하고싶습니다.현재직장생활은한달되었으며꾸준히일할생각입니다.</t>
  </si>
  <si>
    <t>현재한달월급이160만원이며6개월간50만원씩원금을갚아나가겠습니다.</t>
  </si>
  <si>
    <t>철없던시절카드가어떤건지모를때카드빚으로시작한대부업체대출로현재는사전채무조정(프리워크아웃)을하고있습니다.최근독립을하면서생활비가조금씩더들게되었지만특별히문제는없었습니다.사전채무조정시작후언니신용카드를사용하고있었습니다.그런데이번달월세보증금200만원을올려야해서가지고있던현금을모두보증금으로내고나니카드결제금액이부족하여여기저기알아보던중머니옥션을접하게되었습니다.제신용카드가아니다보니더더욱급해져서이렇게대출을받고자합니다.</t>
  </si>
  <si>
    <t>전문직종사로수입은월180~200만원(수당에따라달라짐)4대보험가입및정규직(같은직종6년6개월근무)남자친구매월지원금50만원&lt;한달고정적지출&gt;-프리워크아웃월105만원(9회납입)-각종보험료월25만원-각종공과금10만원(인터넷,TV,전기수도세)-휴대폰요금10만원-월세25만원(보증금500)-기타생활비50만원고정적지출이라고해도조금씩아끼면좀더여유는생깁니다.남자친구가좀더도와줄때도있구요.매월빠지지않고납부하겠습니다.</t>
  </si>
  <si>
    <t>사금융해결과생활자금이필요합니다...</t>
  </si>
  <si>
    <t>안녕하세여투자자님들저는올해27살두아이의아빠김선의라고합니다//저의대출목적은사금융상환과생활자금이부족하여이렇게신청하게되었습니다과거인터넷쇼핑몰을운영하였는데물품대금을주고물건을받지못하여사기피해를당한적이있습니다..그래서과거연체가있었습니다..지금현재는모두상환하였구여지금신용등급은8등급이구요...직장다닌지는현재1년되었습니다..사대보험통장수령하고있습니다..지금현재사금융원캐싱200만원기대출이있고와이프출산일이10월1일이예정일이라첫째출산당시산후조리를잘하지못해바람부는날이나추운날은..몸이좀안좋타고합니다..그래서산후조리원으로보내주려고하고있습니다..항상마음에걸려서..좋은아빠가될수있도록투자자분들꼐서도와주셨스면좋겠습니다연체없이여러분들꼐실망안드릴자신있습니다..부탁드리겠습니다./</t>
  </si>
  <si>
    <t>제상환계획은이렇습니다아침8시30분출근오후6시퇴근월급통장외환은행매달10일96~100만원정도매달10일날급여가들어옵니다..저녁6시이후부터새벽1시까지치킨배달아르바이트를하고있습니다이점재직확인가능합니다..한달급여60만원정도구여한달대출이자매달15일21만원이번에너무급해서..다시사금융에대출을하게&amp;#46124;습니다..집에생활비110만원정도주고나머지금액은대출이자와제용돈정도입니다//투자자분들꼐서꼭좀도와주셨으면합니다부탁드리겠습니다..</t>
  </si>
  <si>
    <t>무분별한대출여부조회로인해신용등급이많이하락되어서대출이더이상불가하게되어머니옥션에신청하게되었습니다.고금리상환을목적으로향후신용등급상승이목적입니다.</t>
  </si>
  <si>
    <t>국민은행-800만원(3%)/월35만원상환전북은행-300만원(19%)/월이자만5만원농협-800만원(12%)/월24만원상환직장-국회사무처5급비서관주수입원-월급약360만원(상여금,퇴직금별도)핸드폰요금,전기,가스요금,인터넷통신비-월약20만원지출대출후상환금액현대캐피탈-650만원현대스위스-630만원솔로몬-200만원대부업-200+200+300+300=천만원====================================총상환금액-2480만원우선머니옥션에투자를받아고금리를상환하고차후신용등급의상승이있을경우금융권(씨티은행)대출을받아조기상환하도록하겠습니다.매달고정지출액을제외하고발생되는월급차액은저축등으로원금을조기상환할수있도록하겠습니다.연봉이높은만큼신용등급의상승이있을시에는은행권대출이보다쉽게성사될것으로예상됩니다.투자자여러분의소중한투자금을지켜드리겠습니다.</t>
  </si>
  <si>
    <t>맹세합니다.한번만기회를...</t>
  </si>
  <si>
    <t>안녕하세요..저는어학원과입시학원에서강사와관리직을하고담당하고있습니다.부모님병원비에보태볼면목으로대출을알아보던중중개인인줄모르고했다가사금융조회도하고하다보니신용등급도낮아지고대출을받다보니신용등급이매우낮습니다.신용등급상승과고금리이자의저금리화를위해이렇게투자자님들께도움을청합니다.</t>
  </si>
  <si>
    <t>&lt;급여액&gt;1.직장-정규직-월통장수령액130만원현금수령50만원2.부업-과외-월50만원이상현재80만원따라서월200만원이상수입이있습니다.&lt;지출비용&gt;현재은행권에카드론이300만원이있지만이번해에친구들과하는곗돈으로상환할예정이며이자는한달에3만원나가고있습니다.저축은행에햇살론을받은300만원은월원금과함께8만원씩5년동안이라서부담이된지않고있습니다.캐피탈에2건이28만원과32만원을원리금균등상환으로납입하고있습니다.사금융권은1건으로매달33만원씩원금균등상환으로납입하고있습니다.고금리는캐피탈2건과사금융1건입니다.투자자님들께서도와주시는돈으로사금융과캐피탈건1건을상환한후11월경에캠코자산관리공사에서나머지한건을상환하려고준비중입니다.&lt;총수익-총지출&gt;월수입200만원중대출비용100만원+적금및보험60입니다.투자자님들께서900만원을투자해주신다면아래와같이사용할예정입니다.1.600만원-바*크레딧트완납2.300만원-솔**저축은행이렇게하면신용등급도올라가고금융부담도지금보다줄어들게되구요.캠코전환대출을받을수있는자격도(알아본결과확실히자격이된다고찾아가서서류확인해들었습니다)되다고들었습니다.등급올라가면금융건으로전환도할수있구요..머니옥션투자자분들께는안정정인수익이발생할수있도록원리금균등상환약속을지키며,상환일전에가상계좌로입금토록하겠습니다.도와주시길바랍니다.돈이정말힘들고무서운것이라는것을이제확실히알았습니다.제돈이이정도면남의돈은더무섭고더중요한것이라는걸더뼈져리게느끼고있습니다.제발부탁드립니다.</t>
  </si>
  <si>
    <t>공부를해보기위해학점은행제라는공부를시작했습니다.학비를내기위해누나한테250정도를빌려서등록을했는데누나가돈이좀필요하다고돈을달라고해서이렇게신청을하게됐습니다.</t>
  </si>
  <si>
    <t>기존대출이농협600,우리파이낸셜400,바로크레디트200정도있습니다.농협5만원우리190,000원바로130,000원한달에나가고있습니다,대출금37만원정도나가고요,생활비로170만원정도주고있습니다.</t>
  </si>
  <si>
    <t>카드값을갚고깨끗하게생활하고싶어서요</t>
  </si>
  <si>
    <t>카드값을많이갚았으나,아직조금남았습니다.한달에수익은80-90정도이구요,지금저는나머지카드값소액을막기위해서마지막도움을청하고자이곳에올립니다.24살여자이구요.무분별하게철없었던행동을빨리청산하고싶습니다.저한테투자하십시오.절대손해보는일은없으실꺼에요.현재기대출500있구요,한곳은이자와원금같이상환하고있습니다.대신한번도밀린적이없구요,</t>
  </si>
  <si>
    <t>급여는5일날받습니다.급여받고,매달최소10만원씩은상환할계획입니다.큰금액을원하는것도아니구요,월급이80-90정도이지만,포토샵으로쇼핑몰작업해주는프리랜서로따로간간히작업하는게있어서절대늦거나손해보는장사는아니실꺼라고생각듭니다.^^.꼭투자해주세요.마지막희망입니다.이자율이높지는않겠지만,절대연체되거나해서투자자분들에기분을망치거나실망을시킬일도없을껏입니다.신뢰를바탕으로하는일이니깐요^^항상감기조심하시구요.부탁드립니다.투자부탁드립니다.</t>
  </si>
  <si>
    <t>어린이집보육교사입니다.</t>
  </si>
  <si>
    <t>일전에어린이집에필요한자격증수강을위해머니옥션을이용했으며감사하게도무사히마무리할수있었습니다.그런데이번에또갑자기큰돈이필요하게되어머니옥션에한번더도움을요청합니다.저희부모님은노래방을운영하십니다.그런데얼마전취객들의난동으로경찰에신고가되어영업정지한달과벌금300만원을받게되었습니다.한달생활이야어떻게해서든꾸려나가시겠지만벌금까지감당하시기엔역부족이십니다.딸로서그모습을지켜보기가너무안쓰럽고마음이아픕니다.제힘으로300만원을마련해보고싶지만저에겐역부족이란생각이들어머니옥션의도움을받아처음으로부족하지만딸노릇한번해보고싶습니다.투자자여러분..연체같은건생각도하지않습니다.돈이없다면야간아르바이트라도하겠습니다.부모님을위해도와주신분들이기에감사한마음으로성실히상환하겠습니다.약속드립니다.</t>
  </si>
  <si>
    <t>*채무현대스위스저축은행-3340000원정부보증학자금대출-16140000원현대스위스저축은행은언니가돈은급한데대출이잘안된다고해서제명의로대신대출해준겁니다.현재상환도언니가하고있습니다.정부보증학자금대출은금액은많지만거치기간이길고이자또한부모님이납부하고계시기때문에상환에대한부담은없습니다.*상환능력월급날은매달말일이며급여는110만원입니다,현재사용하는신한카드대금과보험료외엔지출내역없습니다.카드대금보통20만원정도나오며,보험료는약12만원정도입니다.*소득증빙2009년8월에입사하여2010년2월28일까지어린이집부설교육원에서근무하였습니다.그때까지는사대보험을가입한상태였으나..2010년3월1일자로어린이집본원보육교사로이동하였습니다.당시대학교졸업전조기취업상태여서보육교사자격증발급전이라사대보험을해지하게되었습니다.2010년8월대학을졸업하였으며현재는자격증발급대기중으로같은어린이집에서1년2개월째보육교사로일하고있습니다.하지만재직증명서나급여통장은첨부가능합니다.</t>
  </si>
  <si>
    <t>어려울때받은친구의도움에실수하지않게도움바랍니다.</t>
  </si>
  <si>
    <t>저는외국계보험사의매니져로일하고있습니다.금융위기이후힘든여건속에서도어느정도매출을유지해오다금년상반기에는많은시련이있었습니다.그러다보니소득은줄고어쩔수없이친한친구로부터1,000만원을빌리게되었습니다.다행히지금은상황이많이좋아져예전의매출을회복하고있지만힘들때대출중개업소를통한무분별한신용조회와과거보증건의연체(지금은해결되었음)때문에대출도쉽지않아부득이여러분께도움을요청합니다.</t>
  </si>
  <si>
    <t>1.기대출내역(잔액기준)현대캐피탈:131만원,SC캐피탈:2,208만원,국민은행:346만원총2,685만원2.기대출월상환내역현대캐피탈:126,024원(원리금균등분할)sc캐피탈:1,020,000원(원리금균등분할)국민은행:34,500원(만기일시상환)총1,180,524원3.주수입원및수입금액최근3개월평균1,200만원최근1년누계1억이상(제급여는개인영업실적외에팀실적에의한부분도있음)4.월고정지출내역금융비용:120적금및보험:110주거비용:20차량유지,통신비용:70교육비:30기본생활비:100용돈,기타:100총550만원정도5.대출이후상환계획위의고정지출에추가하여"57만원"정도의추가비용이발생.물론제가하는일의성격상소득과지출이일정할수는없지만학교졸업후17년동안한우물만판저의우직함을믿고결정바랍니다.</t>
  </si>
  <si>
    <t>두번째상환신청합니다.도움부탁드려요..</t>
  </si>
  <si>
    <t>투자자님들안녕하세요?머니옥션을두번째이용하게되었습니다.머니옥션덕분에고금리에서벗어나서많은도움을받았습니다.지난8월11일에완납을하였고,다시한번도움받고자부탁드립니다.대출목적은제가맏딸이라서부모님을돕고있는데요,지방에계신부모님께서작년에수술하시고완케가되셔서,작은건강원을인수하는데제가자금을보태드리게되었습니다.아프시고경제력이없는부모님을돕기위해최선을다했고,조금이나마보태드리고자,저축은행과사금융을다시한번빌리게되었습니다.저는계속직장에다니며,돈을벌면되지만,부모님은그게안되시까요,,,부모님께도움이되어드리고난후생각하니,,,,머니옥션이다시생각났습니다.빌릴당시에는진행기간이길다고생각되어잠시잊고있었습니다.캐피탈자금과사금융을환승하고싶습니다.도움부탁드릴께요...매달원리금나가는것은같지만,기왕이면원금상환이많이되는머니옥션에서하고싶습니다.직장이확실한만큼투자하시면후회안하시게상환하겠습니다.12월부터는급여가많이올라갑니다.조금더여유있게상환할수있습니다.</t>
  </si>
  <si>
    <t>상환계획기대출건1.국민은행1200만원(900만원은-통장,300은신용대출)900만원-통장(이율8%)월이자60,000원안팍,300만원신용대출(이율14%)원리금71,000원2.농협330만원(이율8%)원리금67,500원3.전북은행300만원(-통장,이율11%)매월이자27,500원4.현대스위스저축은행890만원(이율38%)원리금341,000원5.골든브릿지캐피탈230만원(이율48%)원리금210,000원6.카드론450만원(이율24%)원리금150,000원7.산와머니400만원(이율48%)원리금150,000원-공통사항-주수입원:월급여(직장:한국씨티은행)주수입금액:월급세전190~200,과외알바수입매월50만원고정월지출:위의대출원리금100만원이외에저축20만원,보험10만원,생활비30만원정도대출이후상환계획-&gt;월실질적으로통장에받는금액은160~170만원사이이고,영어과외를10년동안꾸준히하고있습니다.과외로버는수입은월50정도입니다.총한달수입은평균230정도되고,간간히모아서금리가큰것부터조기상환을하고있습니다.현재고정100만원이이자로나가고,환승론을이용하게되면기존의대출원리금은고정적으로나가는데신에머니옥션으로갈아타면원금을더많이상환할수있을것같습니다.도움주시면,사금융과캐피탈의고금리를상환하고자합니다.12월부터는제직급이정규직으로전환됩니다.1월부터는급여도많이오르고,상여도많이생기기때문에확실한신분을보장합니다.연체나미상환의걱정하시지마시고,적극적인투자부탁드립니다.은행에서일하면서신용도가낮아서부끄럽기그지없지만,제가가진환경에서는할수있는최선을다하면서열심히살고있습니다.확실한상환보장하겠습니다.많은도움다시한번부탁드릴께요!!긴글읽어주셔서감사합니다.</t>
  </si>
  <si>
    <t>대출감사합니다.</t>
  </si>
  <si>
    <t>대학원학자금상환및기존마이너스통장청산</t>
  </si>
  <si>
    <t>연봉:38백만원+성과급200%매월상환예정</t>
  </si>
  <si>
    <t>연체는절대없습니다.</t>
  </si>
  <si>
    <t>긴급생할자금이필요합니다도와주세요~~</t>
  </si>
  <si>
    <t>얼마전이사를했습니다입주잔금과이사비용을쓰고난후저희가족의생활비가부족하네요ㅠㅠ</t>
  </si>
  <si>
    <t>2011년1월과7월에배우자급여외에성과급이있습니다신용등급이하락할까봐조심하고있습니다(아파트담보은행을바꿀계획이라서)머니옥션에서대출이성사된다면성실히상환하겠습니다부탁드립니다</t>
  </si>
  <si>
    <t>고마운언니에게꼭도움이되어주고싶습니다.</t>
  </si>
  <si>
    <t>오래전홀로서기를한싱글맘입니다.밤늦게까지일하는저대신수년간퇴근후제딸아이를엄마처럼챙겨주고있는..정말고맙고착한언니가결혼을하게됐습니다.언니스스로모아온돈으로혼수를마련하고있지만부족한듯요즘들어힘들어하는언니에게짐만되어왔던제가도움을주고싶어요.제과거때문에형부될집안에서초반에약간반대를했었기때문에더더욱간절하게힘이되어주고싶습니다.</t>
  </si>
  <si>
    <t>*기존대출잔액내역국민은행337신협300씨티캐피탈116(내년2월끝)아주캐피탈230제일상호저축은행50(18일19만원상환하여정확히는33-올해12월끝)*대출금상환금액-79만원국민10신협2씨티24아주24제일19*주수입원현재영어방문교사일을하고있습니다.10월급여2639월급여2318월급여329로3개월평균274만원입니다.평균급여가230이상되며여름,겨울방학기간엔집중학습으로300만원이상을받고있구요.다른방문교사들에비해평균급여가높은편입니다.3년후면중학생이되는딸아이에대한책임감으로밤10시까지열심히일하고있고물론이것은모두언니의도움때문이라고자신있게말씀드리고싶습니다.*월고정지출-92만원보험료15통신비14주유비15관리비12아이학원비36*대출후상환계획기존대출79+머니옥션22+고정지출92모두합쳐193만원입니다.하지만2개월후저축은행상환이끝나고내년2월씨티가끝나면조금더여유자금이생길꺼라생각하고있습니다.2명에적은금액이긴하지만현금으로10만원씩받고있는과외도있구요.단한번도싱글맘임을후회해보거나창피하게생각한적이없습니다.그만큼열심히살았구요.언니의적지않은희생으로제가그렇게힘차게살아올수있었습니다.꼭언니에게힘이되어주고싶어요.저와언니에게힘들주시면성실한상환꼭약속드립니다.</t>
  </si>
  <si>
    <t>부동산중개업하고있습니다운영자금이필요합니다</t>
  </si>
  <si>
    <t>전강남에서부동산중개업을하고있는공인중개사입니다제가3년전부터사업이라고하기엔작은사무실이지만소자본으로개업을하게되었습니다그리곤직원들이5명까지늘어나면서수익이조금이생기더군요개업3년만에사무실도큰곳으로옮기고직원들도10명까지되었답니다(기획부동산아님전월세전문부동산)사무실옮기니자금이좀모자랍니다</t>
  </si>
  <si>
    <t>원리금균등상환으로매월납입할수있습니다제가관리하는건물이있는데원룸이11개입니다방하나당월6만원씩관리비가나옵니다그리곤매월평균전월세5건이상저혼자계약합니다평균300이상그리곤직원들은입금제입니다(1인당매월50만원입금)사무실월세130빼고지출200정도빼면최하400이상은남습니다매월원리금균등상환하면수월하게갚아나갈수있을것같습니다</t>
  </si>
  <si>
    <t>안녕하세요(__*)제가지금타지와서일을하고잇습니다...다름이아니라.....얼마안있으면제가거주하고있는집계약이다끝나갑니다..이사를나가야합니다.현재300에40만원월세를주고있습니다.조금있으면이사를가야하는데현재월세가너무많이나가고있어서월세를줄여보려하는데보증금이부족합니다..이사갈집은보증금이1000만원이들어가야하는데...현재들어가있는거하고제가조금모은거보태니이사비용과보증금이부족합니다.그래서이곳까지오게되어도움을청합니다.부탁드립니다.도와주세요...</t>
  </si>
  <si>
    <t>현재**화장품가게에서근무중입니다.근무한지는7개월이상됐구요.월120만원받고있습니다....급여는현금수령하다가통장으로받고있습니다.(계속현금수령하다가통장으로받은지는3개월됐구요.통장으로받은3번중에2번째는사장님께서현금으로주시는바람에현금으로받았습니다.그리고한번은가게이름으로한번은사장님성함으로찍혀있구요...)제가매달쓰는생활비는..방값40만원휴대폰요금5-6만원생활비및세금15만원대출이자12만원총73-75만원정도생활유지비로쓰고있구요.남는돈으로적금들어가고제가꼭필요한물건구입합니다.그러니제가여기서대출받고갚아나가는데에는문제가없을것으로사료됩니다.얼마안남은계약기간안에정리가되어야이사를갑니다.꼭도와주세요.부탁드립니다.!</t>
  </si>
  <si>
    <t>신중히생각하고,여러분들에게도움을받을까합니다.</t>
  </si>
  <si>
    <t>회사소개06년2월에회사를오픈하였습니다.저희회사는금융권및관공서등에사은품,기념품,선물세트등을납품하는업체입니다.쉽게설명하면은행이나증권사등에가시면펀드나적금등을가입하시면기념품이나생활용품등을받는경우가있으실겁니다.이러한제품을납품하는업체입니다.주판매제품은비누,세제,주방용품등이며주로주문자생산방식에의해물건을제작하여납품을하고있습니다.사용용도거래처수가늘어나고,취급하는제품수가증가함에따라자금력이적은저로서는항상돈이라는매체에휘둘리게되네요,제가직접만드는제품은거래처와의조율로탄력적으로움직일수있으나,타상품을구매할경우100%현찰로물건을구매하여납품하고있습니다.주로계절상품이제가현찰로구매하는제품입니다.제가여러분들에게도움을받으려고하는이유가이계절상품을직매입하는데사용하려고하고작년이제품을판매하였을때1달간구매한80%의금액입니다.작년에는이제품을직매입하여제품하나로약200만원정도의수입을올렸습니다.올해도이렇게구입하여제품을판매할예정이였으나올추석세트를고정매입하고(판매스팩이작년보다너무좋아져서오더베이스를하지않고)취급수가많아지고,제고량이좀많이남아결제하고나니운영자금이부족하게되었습니다.또한항상어느정도의물건을확보하고있어야하는저로서는불안하기도하구요,그렇습니다.여러분들의조금씩조금씩모아져완성된소중한돈은100%이제품을구매하는데사용합니다.</t>
  </si>
  <si>
    <t>현대출상태기업은행-740만원(월20만원씩납임)국민은행-71만원(월9만8천원씩납입)예금담보대출-40만원(월2천원씩납입)현금써비스-90만원(오늘80만원받아170만원)국민카드론-210만원(월33만원)집담보대출이자-평균180만원(망설였습니다.이것때문에안될까봐그러나이건아니다싶어적어놓습니다)*사업시작하자마자1년만에약8천정도의사기아닌사기를당하고반년동안이돈을받으려고일도못하였지요,이해해주십시요.주수입상태연매출(09년도3.4분기+10년도1.2부기)=\2억8천정도월수입액\6,500,000(월매출2천4백에대하여마진율27%적용거의정확)월사용내역집-\2,000,000~1,500,000직원인건비-\1,000,000대출납입금액-2,430,000사무실운영비-1,400,000\6,350,000~6,850,000상환계획2011년3월20일에모든상환을할까합니다.개월수를18개월로잡은것은판매량을정확히못잡기에최소금액으로가는것이나을것이라생각합니다.600만원전액물품을구매하여1달동안다팔렸을경우수입이150만원정도발생(작년보다이득을적게볼까합니다)하기에상환하는데문제는없지요,그러나만약에아시안게임과구정이빨리오기에시장상태가안좋아지고세트기간이빨라져매출이적게나올경우(월200만원이하)6,000,000중에서반정도조기상환을할까합니다.2011년4월에제인생이어떻게될지모르나여러분들에게이와같은부탁을또드릴지도모르겠습니다.저의투자자로..제가약속을못지켰다면다시는저에게투자를하지않겠지요,,두렵습니다.그러기에절박한심정으로세상을살아갑니다.</t>
  </si>
  <si>
    <t>편의점음식그만먹고싶습니다...</t>
  </si>
  <si>
    <t>안녕하세요.22살직장인입니다.직장다닌지는7개월정도가되엇습니다.집안에큰사정이생겨한달급여를모두써버리게되어서현재생활비와차비..밥값이하나도없어서점심을편의점에서라면같은걸로간신히떼우고있고..차비도친구들에게빌려서겨우다니고있어서이렇게대출신청을하게되었습니다..</t>
  </si>
  <si>
    <t>월급여-120만원캐피탈에이자+원금으로매달20만원정도를내고있고집세16만원핸드폰비5만원차비,밥값으로20만원정도나가는것을제하면매달59만원정도의금액이남습니다연체없는거래자신있습니다..머니옥션투자자여러분들제발도와주시길부탁드리겠습니다..도와주신다면다갚은뒤엔저와같이돈이필요하신분들께투자하겠습니다..!투자부탁드립니다...</t>
  </si>
  <si>
    <t>카드를없애려고</t>
  </si>
  <si>
    <t>저는예전사업실패로제가직장을갖기전부터저의처형의카드를쓰고있습니다.수입이없을때부터카드를쓰다보니계획적인소비와지출이어려운부분이(할부등)있고잘못하면처형에게도피해를줄수도있기때문에카드대금을상환하고계획적으로소비와지출을하려고대출하려고합니다.신용회복이끝나고크레딧뱅크7등급입니다.카드값을계속지금처럼월급나오면다넣고또카드로살고하면나중에는또힘들어질거같습니다.</t>
  </si>
  <si>
    <t>1.기존대출은없슴2.주수입원학원차량지입기사월140만어린이집차량지입기사월80만고등학교학생등하교월60만총280만원수입입니다.지출은생활비60만원통신비와이프포함10만원공과금15만원식대15만원유류대25만원기타20만원정도위고정지출이외는현재로서는크제지출될게없어서대출금상환은어려움이없습니다.</t>
  </si>
  <si>
    <t>현실성있는저의계획을들어주세요!</t>
  </si>
  <si>
    <t>안녕하세요_저는현재어린나이부터홀로서기를하며,열심히살아가고있습니다.현재개인사업체안에서근로자로일을하며,플러스로투잡을병행하며삽니다.투자자님들께투자를지원받고싶은이유는조금이른나이에시작한투잡의운영의사업자금으로,그리고그안에서이전에받아온고금리대출의환승으로,그리고마지막,제가곧이사를가야하는생활고에..필요한보증금으로이렇게필요하게되어..투자자님들을찾게되었습니다.</t>
  </si>
  <si>
    <t>월급과,투잡으로의수익.그것으로현재고금리대출의상환만열심히해왔습니다..제가살아가면서연체라는단어는한번도없었고요..모든저의지출을이곳머니옥션투자자님들의투자금으로없애서,지출을한곳에저금리로이렇게낮추어갚고자..이렇게글을씁니다.상환계획은,우선의현재지출금(고금리대출)을모두갚고,순전히저의수익을이곳에만나갈수있겠끔,할것입니다!!투자자님들의넓은아량으로제가고금리지옥에서벗어난다면이곳에매달납부금액과,제생활자금(월세등)을제외한나머지는또다시작은적금을통해서,돈을모아가려고합니다.저의상환계획은보다현실적이게펼쳐나가보겠습니다.월급(현재140.곧160오름)투잡(순이익50~100이상)한달200만원이상의수익으로지출56만원정도(머니옥션예상지출금)/집월세30만원/한달생활자금20만원그리고나머금액은,적금으로..이렇게저의현실성있는생활목표이자상환계획을보아주시고..많은투자자님들의투자..부탁드립니다.</t>
  </si>
  <si>
    <t>한아이의아버지로써........</t>
  </si>
  <si>
    <t>저는지난3년간pc방을운영했었습니다.사업이잘되어두군데를같이하게되었고인테리어사업을친구랑같이하게되었습니다.사람의욕심이란이렇게끝이없는것같습니다.문제의발단은저에게있지만친구와의동업에서많은돈을잃었습니다.모자라는자금을pc방수익에서보태고pc방관련결제일에대출받아서해결하고대출금이눈덩이처럼커지자결국모든사업을정리하게되었습니다.한동안몸져누워있다가식구들생각하니다시일어서야겠다는계기가되었습니다.그래서지금의호텔에서9개월동안근무를하고있습니다.제게희망을심어주실분안계신가요?</t>
  </si>
  <si>
    <t>&lt;대출&gt;현재금융권에롯대캐피탈\900,000--&gt;월120,000부산상호저축은행\6,000,000--&gt;월130,000씨티파이낸셜\3,800,000--&gt;월150,000이렇게총10,000,000정도의부채가있습니다.-----------------------------------현재연봉1600만원이구요.12월연봉협상때2000까지는받을것이라확답을받았습니다.매월20~30만원까지는납부가가능합니다.도와주십시요~크레딧뱅크8등급나옵니다.</t>
  </si>
  <si>
    <t>소액대출가능한가요</t>
  </si>
  <si>
    <t>이번에아내가출산과함께아버지환갑이어서소액이필요하게되었습니다.이것저것하다보니150만원정도가부족할거같아서대출을신청합니다.</t>
  </si>
  <si>
    <t>현재월급으로1년정도면상환가능하다고생각합니다.</t>
  </si>
  <si>
    <t>결혼자금도와주세요</t>
  </si>
  <si>
    <t>내년1월결혼예정입니다.기존모아둔돈2500만원으로결혼자금해결하려하였으나..예단비라는복병이발생했어요.기존전세보증금5000만원이있으나..전세만료가내년4월이라그때까진전세보증금이묶여있구요..현재700만원정도가부족하며..24개월원리금납부..그전에상환을원하신다면내년4월에전세만료되면전액상환할수있어요.</t>
  </si>
  <si>
    <t>1.기존상호저축은행에1000만원대출있음.이자10.5%이자+원금포함월35만원지출.현재2번상환완료.1000만원대출은전세보증금으로4월에전액상환가능함.2.월고정수입세후204만원(연2600만원)3.지출내용*상호저축은행이자+원금35만원*용돈20만원*보험15만원*휴대폰비용5만원*생활비50만원고정지출비용-125만원상환가능비용-40만원</t>
  </si>
  <si>
    <t>어머니가치료를계속받을수있도록도와주세요.</t>
  </si>
  <si>
    <t>저는31살의미혼남성입니다.이제1년좀넘었네요..어머니가정기적으로건강진단받으시는데그날따라검사를유난히여러번했었습니다.결국100만원이란거금을주고CT촬영까지했지요.병명은폐암..그것도수술시기가지나길어봤자6개월이란말이었습니다.그뒤부터지금까지항암치료잘받으면서1년넘게버티고계십니다.어머니돈걱정안시켜드리려고일도다른때보다더열심히하고있습니다.그런데이번에ct촬영을한번더해야되는데돈이좀필요합니다.한번만도와주세요..부탁드립니다.잘상환해드리겠습니다.</t>
  </si>
  <si>
    <t>1.다른대출건씨티파이넨셜380만원(매달20만원씩-이자,원금포함)신협270만원(매달12만원씩나감-이자,원금포함)2.수입및지출내역월급140만원대출이자금32만원병원비평균50만원~60만원선(입원비및약값)주택융자금30만원(어머니명의의주택융자대출금)기타생활비20만원(누나가추가적으로생활비를대고있습니다.)</t>
  </si>
  <si>
    <t>공무원이고요친구들과노후자금을마련하기위해공동으로사업을하게되었는데자금이필요합니다</t>
  </si>
  <si>
    <t>-타대출내역:하나은행5,000만원(연이자5.7%)-주수입원:본인월급여450만원,집사람급여400만원-월고정지출내역:250만원-대출후상환금액:원금과이자를동시에상환할것이며,불상환하는일은없을것임</t>
  </si>
  <si>
    <t>저를믿고투자해줍시오연체없는상환으로보답하겠습니다.</t>
  </si>
  <si>
    <t>안녕하십니까분당에서학원강사를하고있는사람입니다.우연히이곳을알게되어도움을얻고자이렇게글을올립니다.다름이아니라어렸을적잘못된생각으로저축은행에서대학생대출을500만원받았습니다.이자만납입하고있고기한도오래되어신용등급이크게떨어졌습니다.현재결혼을하여와이프가임신도하였고내년에전세집도이사를가야하는데떨어진등급때문에은행권대출이전혀되지않는다고합니다.알아보니현재저축은행을갚으면등급이1~2등급은올라간다하더군요현제제신용때문에카드한장못만들고금융권거래도아예못하고있어와이프보기도민망하고하여이렇게부탁드립니다.결혼하면서캐피탈한군데에서대출을받았으나꾸준히상환하고있어크게문제가되지않는다고하여일단급한저축은행부터상환하려합니다.(캐피탈대출은상환만꾸준히하면신용이좋아진다합니다)500을상환하고남는300만원은친구에게빌린부분을상환하고50만원은혹시모를일을대비해여유자금으로올린것입니다.저를믿고투자해주십시오절대연체없이상환할것이며조기상환할수있도록최선을다하겠습니다.감사합니다.</t>
  </si>
  <si>
    <t>대출내역-저축은행500만캐피탈1140만월납입액-저축은행15만(이자만납입)캐피탈52만대출이후계획-저축은행500만상환완납증제출하겠음친구에게빌린돈300만상환여유자금50만&lt;월수입및지출&gt;현제수학학원중,고등주임을맡고있습니다.월급400만연봉4800만(방학특강비더하면연봉5200정도)관리비및그외생활비150만이자상환액67만처남고시공부지원비30만양가부모님용돈30만원씩보험료3명30만(뱃속애기까지)총지출307만원에서저축은행15만원빼고이곳상환60만원하면총지출358만원으로변경되고여유자금40만원정도있으니절대연체될일없을것이며여름이나겨울방학시즌에는특강비로200정도더들어옵니다특강비로들어오는돈또한꼭필요한자금을제외하고상환예정이며최대한조기상환할수있도록하겠습니다.</t>
  </si>
  <si>
    <t>투자자님의도움이필요합니다.믿고투자해주세요....</t>
  </si>
  <si>
    <t>머니옥션투자자님그동안안녕하셨습니까?투자자님의성원으로인해가정에큰보탬이되고삶에희망을갖게해주셨습니다.다시한번고개숙여감사드립니다.믿음과신뢰의바탕으로이곳에미련을버리지못하고투자자님의도움이필요해또다시찾아왔습니다.대출목적은금융상환(신용카드현금서비스)입니다.현재우리비씨카드총190만원2회사용중이며,매달190만원씩청구/결제되고있습니다.**신용카드발급현황(우리비씨,신한카드)이것을상환하고자투자자님께다시한번도움을요청합니다.</t>
  </si>
  <si>
    <t>공무원으로재직중에있으며,근속은13년7개월되었습니다.*수입현황은1.본인연봉3,800만원(09년원천징수)매달250만원수령이며,보너스및상여금제외(현재기본급160만원/1,7월기본급50%,3월성과상여금기본급130%,명절휴가비2회기본급60%,12월연가보상비약80만원)약600만원상당2.배우자연봉1,500만원(어린이집교사)구청보조금및어린이집기본급포함매달130만원수령입니다.*본인채무현황1.머니옥션200만원원리금균등24개월중19회까지납입완료하였으며현재잔액은50여만원남아있습니다(매달12만원원리금균등상환)2.우리은행공무원퇴직금담보대출3,200만원으로사용목적은결혼자금으로신청했으며,현재퇴직금예상금은5,000만원입니다(매달12만원이자상환)3.국민은행마이너스통장300만원중290만원사용중이며,생활자금으로사용하였습니다.상환계획은보너스및상여금수령시조금씩결제예정입니다.(약2만7천원이자발생)4.현대캐피탈500만원사용중이며,중고차00년식싼타페구입을위해사용하였습니다.대출시차량은근저당설정이되었습니다(매달25만원원리금균등상환)5.시티캐피탈700만원사용중이며,모친채무상환으로사용하였음모친께서신용카드현금서비스로500만원을친구에게빌려주고상환이되지않아채무불이행이되어제가대신상환을했습니다(매달40만원원리금균등상환)*모친께서한달에생활비로약10~30만원정도저에게보내주고있음6.신협신용대출550만원사용중이며,생활자금으로사용하였음(매달20만원원리금균등상환)7.우리비씨카드현금서비스190만원2회사용(매달190만원결제)*배우자채무현황(신용카드없음)1.국민은행신용대출190만원사용중이며(매달10만원원리금균등)2.근로자복지공단신용대출600만원사용중이며(매달10만원이상자유상환)*총수입(배우자포함):380만원(모친께서보내주는수입제외)*부채상환:350만원(신용카드포함)*세금(휴대본요금,아파트관리비,도시가스,인터넷등):50만원*보험료(배우자포함):35만원*생활비(배우자포함):35만원*총수입에서부채및생활비등지출하고부족금액은현금서비스로대체하여사용중에있습니다.*위내용으로볼때여유자금(보너스및상여금)으로현금서비스을조금씩상환하여여유를가지고생활을했어야하는데그렇지못함또한,모친의채무대위변제를통해생활이조금힘들어졌음*마지막으로투자자님께서190만원을투자하여주신다면1차현금서비스부분(190만원)을정리하고2차로12월연가보상비80만원및11년1월보너스80만원을보태어현금서비스를완전히정리할계획입니다.투자자님다시한번저를믿고투자를하여주신다면지금까지신뢰를바탕으로성실히납입토록하겠습니다.투자자님가정에항상좋은일,행복한일만가득하길기도합니다감사합니다....</t>
  </si>
  <si>
    <t>남편이다니던직장에서두달넘게급여가나오질안아평소언니처럼지내는언니한테사정얘기하고빌려쓰고조금씩갚아갔는데이번에언니네애가대학을지방으로간다고작게방을구해줘야해서돈을한번해줬음하네요!!당연히줘야하는건데지금당장마련할려고하니까막연하고..제발도와주세요현재남편도새직장찾았구요아직은수습이지만요저도직장다니고있어서상환하는데에는정말연체없이납입할수있습니다</t>
  </si>
  <si>
    <t>제월급180만원남편80만원(12월)카드론(2곳)430000-내년4월이면모두상환완납됩니다애들이초등학생이라서370000공과금400000~450000나머지론생활비로사용했구요이달부터는남편월급도나오고하니까여유가생기고해서충분히상환잘할수있으리라약속드립니다.</t>
  </si>
  <si>
    <t>사업확장자금.</t>
  </si>
  <si>
    <t>꾸준한사업번창으로인하여기기구입자금과운영자금확보하기위하여.</t>
  </si>
  <si>
    <t>저희업소는정육식당을겸하고있으므로고정적인식사인원확보와저녁단골고객확보로꾸준한매출이오르고있으며,일일점심식사100~120명정도고정인원을확보하고있으며,저녁에는한우등심위주로영업하고일일저녁매출은70만원정도오르고있습니다.월매출은2500~3000만원정도되고있습니다.인건비150만원,금융비용130만원한우부위별구입자금1000만원전기,난방,수도세150만원,식품구입비500만원임대료150만원전에투자자님들께서저한테투자하신것중도완납했습니다!충분히상환할능력있습니다!믿어주세요!</t>
  </si>
  <si>
    <t>조기상환이나연체로투자자님들께피해드리지않겠습니다.(대환대출)</t>
  </si>
  <si>
    <t>안녕하세요저는경기도에위치한작은회사에근무하는28살여직원입니다.규모는작지만그래도매출금액은꽤많은외감법인업체이고요.현재받고있는연봉역시괜찮은편입니다.제가대출을신청하는이유는두가지를목적으로두고있습니다.한가지는추가적인필요자금이있고,또한가지는현재사용하고있는사금융을머니옥션으로대환하고자합니다.처음엔추가자금만을신청하려했으나대환상품도있는것같아함께신청하려합니다.연봉도꽤괜찮은편이고생활도여유로운편이었고맏딸이자막내딸인외동딸로지내며어릴때부터어려움은모르고지내왔습니다.하지만점점시간이지나며집안에경조사나아버지어머니께서필요자금으로어려워하실때모르는척할수가없어조금씩도와드린다는게여기까지오게되었습니다.물론처음엔은행대출을많이알아보긴했으나때마다제가필요로할때은행대출의문턱은높기만하였고거절당하기일수였습니다.그래서급한마음에찾은게사금융이였고요..물론사금융이용에많은후회를하지만아버지와어머니께적지만보탬이되어드린것에대한마음은후회하지않습니다.친구에게부채상환에대한고민을털어놓다가이사이트얘기를전해들었고어찌됐든제가지불하게되는이자를기업이아닌개인의이익으로전환할수있으며그로인해신청인의신용은대출금이적용되지않아깨끗하게관리될수있다는장점에대해설명을듣고바로신청하게되었습니다.요즘들어은행측에저신용자대출이빈번하게생겨나고없어지고하지만전산에남는대출은앞으로의제신용을위해서라도더이상이용하고싶지않은마음에머니옥션투자자님들께도움청합니다.</t>
  </si>
  <si>
    <t>현재회사에서는급여를현금으로수령해왔습니다.이유는부모님의직장보험으로의료보험적용이되어왔고,굳이필요도없는세금을납부를해야하나라는생각에수습기간동안은4대보험미가입도가능하다는얘기를듣고회사에부탁드려가입하지않았으나내년부터는4대보험에적용되게됩니다.물론소득신고는작년기준2000만원가량되었고소득관련서류는모두첨부가능합니다.위에언급했듯이현재재직중인직장의연봉은2200만원가량됩니다.한달에180만원가량수령하며이역시다음달부터통장으로이체받게되었습니다.정말세금몇푼아끼려다바보처럼무직자신세로남을뻔했네요.현재하나은행에750만원가량의부채가있으나이는매달15만원가량이원금과이자로지출되고나머지는사금융상환금으로지출되며잔액은80만원가량됩니다.또한현재재직중인회사외에도친분이있는매장에서수시로아르바이트를하며고정적으로50만원가량부수입이있어상환에는어려움이없을것입니다.물론추가금액만신청하여도상환은가능하나더이상지속하고싶지않아대환도함께신청드립니다.신청금액중500만원은사금융을대환할계획이고나머지300만원은어머니필요자금으로지원해드릴계획입니다.글을쓰는재주가변변치않아다른경매자님들보다마음에덜와닿고덜급하게보일수있으나저역시도어디까지나도움을바라는마음에서경매를신청하오니많은투자부탁드립니다.조기상환이나연체등으로투자자님들의믿음져버리는일없을것약속드립니다.</t>
  </si>
  <si>
    <t>안녕하세요기존대출고객이였(?)습니다.한번도연체한적없구요성실히착실히상환했던대출자입니다이전에대출신청할때는사채에늪에서헤어나고자신청을했었고그과정에신용카드를다없앴었습니다.그게,,,ㅜ유전적인요인으로잇몸이아픕니다.치과가서치료를받아야하는데한꺼번에큰돈이드네요ㅠ연말이라더욱히돈드는곳많은데집에다손벌릴수는없더라구요ㅜ투자자님크리스마스선물이다~라는기분으로투자해주십시요!부탁드립니다</t>
  </si>
  <si>
    <t>전월171만원정도받습니다.-핸드폰10만원-공과금15만원-월드비젼10만원-운동10만원-십일조외20만원-부모님용돈20만원-적금20만원-신문및잡지5만원-점심식사20만원정도매달들어갑니다.용돈아껴상환하겠습니다.절때연체하지않을자신있습니다.**금주화요일대출신청했었는데요오늘서류접수하고대출이율20%-&gt;25%인상하는과정에서머니옥션측에서전산실수(?),,뭐이런이유로제게시글이삭제됐다고,,다시대출신청해주길바란다고,,_,,,증빙서류로대략20장을제출했습니다오후3시반경머니옥션측과통화해서서류심사완료됐다했었거든요;;;투자자님들,,,많은관심과투자부탁드립니다.날이몹시춥습니다.다들건강조심하시고다가오는성탄절~행복하고즐겁게보내세요~감사합니다.</t>
  </si>
  <si>
    <t>추가대출을신청합니다,성실한상환약속드립니다.</t>
  </si>
  <si>
    <t>안녕하세요.무농사24년입니다.머니옥션을이용한지벌써3년이나되었네요:D그동안5번의대출을받았고,작지만250만원정도되는돈을투자했던적이있습니다.완납한4건의대출중1건은만기정상상환3건은중도상환하였습니다.짧지만몇건의연체가있었고,일주일이넘어가는연체는없었습니다.혹여투자자님들께서걱정하실까,상환예정에대한쪽지를보내드린적도있습니다.추가대출을받고싶습니다.올7월에신청한대출건이있습니다(머니옥션).7월보다상황이나아지지않았고.오히려몸은더고된상황입니다.앞으로수술이한차례더남아있어서여유자금이필요한상황입니다.</t>
  </si>
  <si>
    <t>현재한양대대학원석사과정에재학중입니다.학업과동시에참여연구원으로재직중입니다.산학협력단에서참여과제에대한인건비를(80/월)지급받고있습니다.연구수행기간은3년가까이되었으며(계약직)재직기간이라보셔도무방합니다.한달지출비용은월세:40만원공과금(전기수도가스인터넷관리비):12만원휴대폰:8만원식비:15만원(점심저녁학생식당)입니다.이중월세와공과금은부모님께서내주십니다.기대출로는정부보증학자금1500만원정도와현대스위스저축은행490만원정도가있습니다.사금융은사용한적없습니다.(현금서비스는농협90,삼성100,신한7만원이있습니다.결제일이10일이라서농협현금서비스한건을상환하였는데반영이안되어있네요ㅠ)금융상환비용으로는,정부보조학자금이자로한달4만원정도가소요되며상환시기는14년후에도래합니다.(현재이자만납부)(금액이크더라도투자자님들께서는걱정하지않으셔도됩니다.)현대스위스저축은행은21.9%이율로550만원2009년에대출받았습니다.24개월원리금균등상환으로한달23만원정도가소요됩니다.한달월급80만원과함께용돈을50만원씩받고있기때문에상환여력이충분할것으로생각됩니다.현재여유자금으로통장잔고가250~300정도있습니다.서류제출시에잔고내역서도첨부하겠습니다.투자자님들의현명한판단부탁드립니다.</t>
  </si>
  <si>
    <t>오픈앞두고있습니다인테리어잔금부족도와주세요</t>
  </si>
  <si>
    <t>업종변경으로사업을하고있습니다.인테리어한달공사로이번주24일정식오픈예정입니다임대비등인테리어일부와시설비지불된상태이며가맹비일부와인테리어막대금을위해대출신청합니다.</t>
  </si>
  <si>
    <t>기존영업중인타매장최저매출순수익600만원이며최소600만원에서1000만원정도는예상중입니다현재사금융이나저축은행권등은행외부채가없음으로대출이자에대한압박은없습니다현매장보증금7000만원월세281만원권리금4500만원계약완료되었으며인테리어잔금80프로까지지불완료되었습니다그밖설비비용지불완료되었으며가맹비와인테리어잔금지불만남았네요신용은5등급으로차량할부캐피탈과주거래은행신용대출로2등급에서5등급으로하락되었지만아직현금써비스등연체여부가없어서신용은빠른시일내에더좋아지리라생각합니다더안정적인수입을위해프랜차이저테이크아웃카페로업종변경하였으며머니옥션대출시성실상환하겠습니다내년3월1일부터는사업업력1년으로주거래은행에서대출가능하며보증기금혹은현재임대계약서를토대로현*캐피탈보증금70프로대출도가능합니다투자자님들의도움으로개업하여좋은성과있길바랍니다추후머니옥션을통해저역시투자를할생각입니다성실상환하겠습니다도와주십시오(첨부서류들은이미머니옥션에서류승인받았습니다)</t>
  </si>
  <si>
    <t>새해복많이받으세요^^</t>
  </si>
  <si>
    <t>안녕하세요?치과치료를위하여대출신청합니다.</t>
  </si>
  <si>
    <t>기존대출내역:신한카드론800만원700만원상환HK저축은행300만원80만원상환콜렉트150만원50만원상환메트로아시아캐피탈300만원40만원상환프라임저축은행400만원총부채1,100만원주수입:급여월200만원부수입:통신판매월50만원카드대금및기타연체없었읍니다.성실히상환하겠읍니다.</t>
  </si>
  <si>
    <t>이사및생활자금신청.절대연체없는추가대출입니다</t>
  </si>
  <si>
    <t>대출첫번째이유는2월25일이사이사비용및생활자금용도로대출신청합니다.대출두번째이유는쇼핑몰을하면서사업자금용도로카드론을받아서썼는데신용도가많이떨어졌더라구요.신용도를높이기위해일단높은이자인현대카드론을갚으려고합니다</t>
  </si>
  <si>
    <t>회사에서150~200만원정도월급을받구있구요쇼핑몰에서월100~200만원/와이프는120~150정도법니다.저희집평균400만원이상법니다.4대보험,재직증명서,월급통장거래내역,쇼핑몰사업자등록증,쇼핑몰통장,주거래통장등모든서류제출완료하였습니다.우리은행1700만원전세자금대출4.5%월65000원국민은행300만원청약통장담보대출6%대월1만원대담보대출총우리은행과국민은행2000만원대출이자=8만원정도국민카드론14%정상상환중(연체없음)월25만원정도현대카드론29%정상상환중(연체없음)월20만원정도머니옥션22%월납입28만원정도.현재총88만원정도대출이자및원리금으로납부하고있습니다.머니옥션,각종카드론여태까지연체없이정말잘갚고있구요.대출사용용도는신용도를높이기위해일단현대카드론먼저갚을거구요.나머지는이사비용및생활비용쇼핑몰투자비용으로쓸예정입니다.지난경매건을2년간연체없이잘갚는걸보시면아시겠지만이번에도절대연체없이잘갚을수있으니믿고투자부탁드릴게요^^</t>
  </si>
  <si>
    <t>일단성실하고정직합니다!!대출을받고있지만,줄건주고갚을건갚는성격입니다..</t>
  </si>
  <si>
    <t>전에만났던남자의사업자금명목으로대출을받았는대..그사람이떠나고내가갚게되었습니다.급여는적으면200많으면400정도받는대..갑자기집안일로500만원정도가필요합니다..집에다가는중간퇴직금받을거라고했구요..</t>
  </si>
  <si>
    <t>롯데카드소속으로매달급여일은25일이며,급여는고정급은아니나,1월달부터급여체계가상향조정되어서평균350만원은될예정입니다.나가는비용으로대출원금+이자/140(9월부터는70으로줄어듬)집생활비50기타/의료보험-7,보험료-10,연금-26,휴대폰비-10=50만원정도</t>
  </si>
  <si>
    <t>올한해빚을모두상환하고싶은사람입니다.</t>
  </si>
  <si>
    <t>현재대부업3군데사용중이며대략사용금액은900만원정도받았습니다.잔액은정확하진않은데대략800~850만원정도인것으로알고있습니다.사금융이다보니저도몰랐는데계약기간이5년인곳도있고갚아도잔액이거의줄지않더군요.그동안어떻게살아온건지모르겠지만이제부터라도모든빚을청산하고싶습니다.또이전에받지못한퇴직금이500여만원있습니다.퇴직금받기위해서직접다니다가돈이좀필요해서핸드폰소액대출을받았던적이있습니다.그걸로지금현재3개월정도핸드폰이연체중입니다.연체금액은대략70만원정도됩니다.이것역시여기서해결하고싶은항목중에하나입니다.최근에부인의출산과본인의질병으로간단한수술을진행하면서느낀점이있습니다.이렇게살면안되겠다는,좀더미래를준비해야겠다는생각을하게되었습니다.일단다른생각보다모든빚을하나로모으고올한해는빚을청산하는해로각오를다지고싶습니다.한집안의가장으로,두아이의아빠로,한회사의직원으로멋있게살고싶네요.올해계획을이룰수있도록여러분들의도움이절실하게필요합니다.저역시여러분들의믿음에신의를저버리는일절대없도록하겠습니다.긴글읽어주셔서감사드리고약속은꼭지켜질것이라고자신있게말씀드리겠습니다.진심으로감사드립니다.</t>
  </si>
  <si>
    <t>현재근무하는직장에서대략월250만원정도받고있습니다.수당이붙어조금더받고있는실정입니다.또한전에근무하던직장(약1년8개월전)에서퇴직금약500여만원을받지못하여지금노동부에진정서가들어가있는상황이고,곧해결될것으로보여해결되는데로머니옥션에우선상환할계획입니다.생활비로는부인카드및육아생활비)110만원,통신비(전화,인터넷등):15만원,집관리비및가스비:12만원,직장은집과가까워걸어다니고있습니다.또한식사는집에서해결하기때문에별도추가비용은거의없습니다.빚을모두상환할때까지각종보험료는당분간안넣기로했습니다.대략월필요금액은140만원정도꼭필요하고,나머지는다접고빚상환에사용할계획입니다.그동안사금융상환을하면서남는게없는듯보여이렇게도움을요청해봅니다.</t>
  </si>
  <si>
    <t>이제막사회생활을시작하는청년입니다.</t>
  </si>
  <si>
    <t>군제대후무일푼상ㅌ에서12월20날회사입사를했습니다.그런데이번달12월분월급이7일치만계산되어58만원만나올질않더군요..그런데이가너무아파서치과에갔다가그돈을다치료비로다써버리게되었습니다.그래서당장다음달월급까지생활비목적으로대출을조금받으려합니다.조금있으면공과금도내야하기때문에....상환은길게쓰지않고다음달월급들어오는2월15일에전액상환을할예정이고총이자포함하여1,110,000으로상환하겠습니다.이제막사회생활시작을했는데첫달부터핸드폰요금이니공과금이니연체하고싶지가않습니다.꼭좀도와주세요.이번달만잘해결하고3월부터여유가생기면저도머니옥션에서투자해서저같은상황에있는분들도와줄게요..물론이자는조금받겠지만요ㅎ;;</t>
  </si>
  <si>
    <t>상환은길게쓰지않고다음달월급들어오는2월15일에전액상환을할예정이고총이자포함하여1,110,000으로상환하겠습니다.이제막사회생활시작을했는데첫달부터핸드폰요금이니공과금이니연체하고싶지가않습니다.꼭좀도와주세요.이번달만잘해결하고3월부터여유가생기면저도머니옥션에서투자해서저같은상황에있는분들도와줄게요..물론이자는조금받겠지만요ㅎ;;</t>
  </si>
  <si>
    <t>학자금대출하려고합니다.</t>
  </si>
  <si>
    <t>저는30세여성입니다사회복지학과를졸업후국가자격증을취득하여현재사회복지사로2년8개월동안직장을다니고있습니다.더나은제자신을위해서대학원을진학하게되었는데등록금을마련하지못해서다음기회로미뤄야할것같아서마지막수단으로이렇게머니옥션에대출신청을하게되었습니다.대학원을다니게되더라도직장은계속다닐것입니다.직장을그만두면생활자체가어려워지기때문에직장을그만두는일은없을것입니다.연체하는일없이꼬박꼬박갚겠습니다.그것은정말꼭약속할수있습니다.</t>
  </si>
  <si>
    <t>현재신협-16만원하나은행-16만원웰컴론-15만원매달대출금으로갚아나가고있습니다.연체된적은한번도없으며웰컴은잘갚아서추가로대출받은것입니다.급여160만원중(통장수령이며4대보험가입되어있습니다.)대출금-47만원휴대폰요금,인터넷요금-10만원보험금-20만원그외는용돈(카드값포함)아니면집에생활자금으로쓰고있습니다그렇게때문에대출이되더라도갚는데는전혀문제없습니다.그리고주기적이진않지만가끔씩보너스도현금으로받고있습니다.</t>
  </si>
  <si>
    <t>한번만더믿어주시면성실히상환하겠습니다.</t>
  </si>
  <si>
    <t>안녕하세요.급한개인사정으로사금융을이용하였고고금리사금융을상환하고자이렇게다시머니옥션의문을두드립니다.주저리주저리다른말보다열심히상환하겠다는말이더욱투자자님들께는믿음을줄것같네요.한번만더믿어주시고투자해주신다면실망시키지않고성실히상환할것을약속드립니다.^^감사합니다.</t>
  </si>
  <si>
    <t>월급150만원+a(보너스와수당)머니옥션-47만원+11만원=58만원보험료-14만원폰요금-8만원생활비-20만원카드값-15만원농협대출이자-4만원나머지캐피탈,새마을금고대출상환금은아버지께서내십니다^^기존대출금상환금이한달70만원가까이되는것에비해머니옥션에서대출시58만원으로서12만원정도여유가생기네요성실히상환할것을약속드립니다.</t>
  </si>
  <si>
    <t>전에다니던직장에서임금체불로실직하게되는바람에급하게러시앤캐쉬와119머니에서대출을받았습니다.너무높은금리라상환하려고합니다.지금은다른직장으로옮긴지4개월정도되어갑니다.러쉬앤캐쉬250만원119머니200만원입니다.저번에도머니옥션통해서대출받던중잘상환하다가실직으로며칠연체된기록이있습니다.하지만완납하였고다시한번도움청합니다.</t>
  </si>
  <si>
    <t>낙찰금액으로두군데전부상환할계획입니다.급여일이20일이기때문에매월25일날상환하겠습니다.저번에6개월로했었는데뜻하지않은변수가생기니너무벅차더군요그래서이번엔12개월로잡았습니다.저두곳말고는전에우리은행에서대출받았던300만원중215만원남았습니다.이번에는더욱성실하게상환하겠습니다.</t>
  </si>
  <si>
    <t>틀림없이성실하게상환약속드림니다.</t>
  </si>
  <si>
    <t>작년3월군부대체육시설을낙찰받았음니다.(계약기간은일년단위5년처음12대로시작하여(약2700만원)틈틈이모이는대로시설을늘려현재는17대로운영중임니다.시설확충에힘쓰다보니(약1500만원)모아놓은돈이부족하여2월말납부할복지금(940만)이부족하여도움을요청함니다.처음시작할때월매출은약450만원정도였지만작년10월부터현재까지평균월매출은약600만원정도이며당구장특성상지출은미비함니다.일년치복지금외에는약25만원으로전기.관리비등을내고있음니다.당구장은간이과세라특별히신고액을올리진안았음니다.소득증빙은매달약180만원정도의체크카드매출과현금입출금통장임니다.</t>
  </si>
  <si>
    <t>현재대출내역2010.5새마을금고지역희망500만원(1년거치5년상환연4%)2010.8농협햇살론600만(1년거치5년상환11%)2010.6월미즈사랑200만러쉬앤캐쉬200만은1월20일과24일에연체전혀없이모두상환완료하였음니다.월지출내역아이들유치원비등약25만(종일반2명)집세30만원.전기.가스요금등.약25만원.시부모님25만원.농협새마을금고이자약8만원생활비+가게음료수등약150만원등임니다.매출약600만원-지출약250만원=350만원임니다.성실하게상환할것을약속드림니다.</t>
  </si>
  <si>
    <t>정말급한자금입니다최우선적으로상환하겠습니다.</t>
  </si>
  <si>
    <t>군생활하고있는직업군인입니다.시골고향집에어머니의치아건강이너무않좋아서정말아들입장에서간절하게해주고싶습니다.인플란트를해야하는데견적이많이나와서이렇게어렵게고민하다가대출의뢰합니다.</t>
  </si>
  <si>
    <t>대출내역국민은행마이너스통장380만원(이자만3만원정도)농협765만원(이자만7만원정도)제일은행158만원(원금이자15만원정도)씨티캐피탈620만원(이자만10만원)머니옥션700만원(원금/이자38만원)월상환꼭할수있으며기존에24개월머니옥션이용하면서도열심히1년정도이상없이상환하였습니다믿고빌려주십시요</t>
  </si>
  <si>
    <t>현재직장을만6년째다니고있습니다.결혼할나이도되었고,개인사업을시작했으나자금이조금모자라도움요청하게되었습니다.현재운영자금으로2000만정도들어간상태고추가물량매입과원활한운영자금확보를위하여꼭대출이필요합니다.여태껏해오던일이자동차부품업이었고,추가로하는사업도자동차재생,중고부품도.소매입니다.투자자님들의도움이필요합니다.</t>
  </si>
  <si>
    <t>2010.11아주캐피탈중고차할부(월22만잔금360만)차량가의30%기존대출은하나뿐입니다.캐피탈도곧정리하고차량도1톤화물로교체예정입니다.월지출은생명보험약13만생활비약40만(통신료포함)캐피탈22만그외에크게돈들어가는거없습니다.상환일은5일로하였습니다.매달5일상환하는데는전혀무리가없습니다.....직장은현재다니고있으며급여만세후160만원정도들어옵니다.하는일이좀더번창하게되면하나만할생각입니다.연체같은건생각해본적도없고,인생포기하기전엔연체할생각은없습니다.그리고여유자금이생길시에는미리완납할생각하고있습니다.증빙서류는재직증명서,의료보험득실확인서,등,초본,급여통장내역,거래통장내역입니다.</t>
  </si>
  <si>
    <t>도와주세요..후회안하실겁니다!!</t>
  </si>
  <si>
    <t>가게운영비용으로사용하려합니다..업체들수금및물품대금으로이용하려합니다..그리고음료수대리점을하나인수하려고진행중입니다.인수진행비용으로이용하려합니다..</t>
  </si>
  <si>
    <t>슈퍼수입이월300만원정도됩니다..슈퍼수입으로저희각종비용이(가게세금.휴대폰.대출이자모두포함)200만원으로충분합니다..남는100만으로도충분이이자상환할수있구요..진행중인음료수대리점도월순이익이100~150정도됩니다..처음슈퍼를차릴때너무자본이없이시작하였습니다..이제자리가잡혀가고있고..이번에도와주시면..큰어려움없이..헤쳐나갈수있습니다..믿고도와주십시요..!!!!!!!!</t>
  </si>
  <si>
    <t>열심히상환하겠습니다~한번만읽어주세요~</t>
  </si>
  <si>
    <t>안녕하세요?제가대출을신청하게된이유는생활융통자금이필요하게되었는데작년초에중개업자를통하면서조회건수가많아져서등급이많이낮아져서일반금융권대출이조금힘들어져서여러분들에게도움을요청하려고글을올립니다.예전에대출이여러건있었지만작년에전부상환하고직장도새로이옮겨서안정적으로다니고있습니다.여러분들의많은도움부탁드릴께요~</t>
  </si>
  <si>
    <t>현재갖고있는대출은전혀없습니다.신용등급이많이낮아져서금융권은좀힘들고등급관리를위해서사금융은이용을안하려고요~현재는법인등록되어있는회사에서정규직으로일하고있습니다.4대보험가입되어있구요월급여는기본급110만원+야근등수당2~30만원월사용금액교통비(기름값)30만원핸드폰요금10만원부식및잡비/유흥비20만원보험료7만5천원토탈67만5천사용일단기본급만으로계산해서요110만원-67만5천원=42만5천원월상환16만원씩상환할수있습니다.정말기존대출은하나도없습니다.</t>
  </si>
  <si>
    <t>성실히상환토록하겠습니다.</t>
  </si>
  <si>
    <t>생활자금이필요하게되었습니다.회사를이직하게되면서이직기간동안생활자금을지인들에게빌린부분을약속을지키고자이렇게신청합니다.약속은그어느것보다소중하게생각하고있습니다.</t>
  </si>
  <si>
    <t>현재월소득은연봉3000만원으로계약하여월수령액이220만원입니다.지출액은1.생활비:40만원2.금융상환비:48만원3.부모님생활비:50만원4.휴대폰/통신비:10만원5.보험료및잡비:20만원총:168만원으로100만원대출시이자및원금을충분히갚을여력이있습니다.</t>
  </si>
  <si>
    <t>투자해주시는분께믿음으로보답하겠습니다.</t>
  </si>
  <si>
    <t>지금다시머니옥션을찾은이유는작년말과올해초에2번정도위기가있었습니다.갑자기아버지께서위급하신바람에다시병원에가셔야했고그로인해많은지출이있었습니다.그래도이젠많이안정을찾으셔서정말다행입니다.저도지금은형편이좀나아지긴했지만,그동안잠시내려놓았던공부를시작하려니비용이꽤나들어갈듯합니다.지금공부하는것이중요하지않을수도있습니다만더나은미래를위해하루라도빨리시작하는것이현명한길이라생각했습니다.다시한번도움부탁드립니다.</t>
  </si>
  <si>
    <t>1.수입:월평균270만원(올해승진하였음)-월급여:240만원,상여금연2회,연차수당(매년150만원정도)-간헐적으로논문분석(통계)아르바이트로30-50만원정도부수입2.부채:약2900만원(은행권2000,사금융600,머니옥션290만)3.지출현황-금융상환비용약130만원:제1,2금융권70만원+사금융권30만원+머니옥션30만원-생활비용약45만원:통신비5만원,인터넷/케이블3만원,전기/가스/수도요금5만원:부모님지원20만원,기타생활비용10만원4.상환계획-현재금융상환비용이매우높지만사금융중일부는추후상여금으로상환예정-월평균40만원이상여유자금확보가능-부수적으로논문통계분석아르바이트로30-50만원수입발생-단기간으로6개월간문제없이상환할수있음머니옥션에서대출받은게엊그제같은데벌써1년이되었습니다.당시주택문제,아버지병원비용으로대출받은거때문에많이힘들었었는데머니옥션과투자자분들덕분으로잘극복할수있었습니다.앞으로도성실한이행으로보답하겠습니다.다시한번감사의말씀을드립니다.</t>
  </si>
  <si>
    <t>공무원수의사입니다.도움을부탁합니다..</t>
  </si>
  <si>
    <t>안녕하세요..이렇게인사드리게되는게참부끄럽지만상황이여의치가않네요..작년8월에도머니옥션에서도움을받은적이있습니다만전액상환을마친상태입니다..일단제소개를드리자면저는수의사면허들고있는수의사이구요..현재경북지역에서공무원으로재직중입니다.의사들이보건소에서군복무를하듯,저희는가축방역관련공무원생활을하면서3년간군생활을하는제도입니다..정식명칭은공중방역수의사입니다..현재10개월째지났고월급은160~170정도공무원에준하여받고있습니다..제가작년에졸업을하고여기서일을하면서부터,초반에멋모르고돈을좀흥청망청쓰다보니카드값과대출빚이좀생겨있어서힘들어서도움을요청합니다.특히대출은제2금융권인스위스저축은행이라이번에기회가된다면환승을하고알뜰하게한번헤쳐나가볼려고염치없게대출을신청합니다.</t>
  </si>
  <si>
    <t>일단현재제상황을설명드릴게요..농협햇살론(이율10%)에900만원정도가있구요알프스론(이율39%)에500있습니다거기다가카드사용한금액이조금되는상황입니다.제수입원은공무원월급을꼬박꼬박20일에160~170만원받고있습니다.요즘은구제역때문에초과근무수당을좀더받을것같습니다..갓졸업한사회초년생이저정도월급으로모자라이렇게빚을진다는게참한심하다고생각하고있습니다..너무후회막심합니다....상환해야할금액이..햇살론은그나마5년으로되어있어서한달에빠져나가는금액이25만원정도되고알프스론도그정도됩니다만알프스론은거의사채수준이라일단빨리해결해버리고알뜰하게살아서꼭모든빚을청산하고새로운삶을살고싶은마음입니다..저번거래때에도성실하게상환해서전액상환을마친만큼이번에도기회가된다면투자자분들께좋은거래가되길약속드리겠습니다.위에내용은모두사실임을약속드립니다.도움좀부탁드릴게요..항상건강하시고행복하세요</t>
  </si>
  <si>
    <t>기계구입자금</t>
  </si>
  <si>
    <t>안녕하세요목조주택사업을하고있는솔경입니다목조주택에서는단열이가장중요합니다기계구입자금을신청합니다성실하이자상환잘하겠습니다감사합니다현재부채는국민카드1000원있습니다홈페이지www.solkyung.co.kr</t>
  </si>
  <si>
    <t>1.주수입내역-년5000만원2.월고정지출내역-70십만원3.대출이후상환계획-월충분이상환가능합니다이자</t>
  </si>
  <si>
    <t>일어서고있습니다.한번만도와주십시오.</t>
  </si>
  <si>
    <t>대출금사용용도-취업을준비하다가이번에회사에들어가게되었습니다.아이가둘(4살,2살)있습니다.갓들어간회사라아이들이커가는동안생활을하기위해필요하고아이들병원비와입원비(피부및내과질환이있어서입원도몇번하였습니다.)도부담해야하기에이렇게대출을신청하게되었습니다.열심히일을해서돈도모으고적금도넣고싶습니다.</t>
  </si>
  <si>
    <t>1.산와머니(1,000,000원/약34%)-월70,000원씩상환중입니다.테크메이트(2,500,000원/약43%)-월127,000원씩상환중입니다.현금서비스-27만원2.월급은기본급이1,000,000원입니다.그리고성과급이월150,000원입니다.아르바이트(신용카드발급)로20만원정도받고있습니다.지출은생활비를다하여30만원정도입니다.식비,통신비,교통비등입니다.아직취업을한지얼마되지않았기때문에최대한생활비를아껴쓰고있습니다.한번만도와주시면상환은절대밀리는일이없도록하겠습니다.내가아닌다른사람의돈을빌린다는것이얼마나어려운일인지잘알고있습니다.그만큼신뢰도필요한일입니다.도와주신다면절대실망시켜드리는일이없도록하겠습니다.꼭은혜에보답하겠습니다.한번만도와주십시오.</t>
  </si>
  <si>
    <t>성실히납부하겠습니다.다시한번부탁드립니다.</t>
  </si>
  <si>
    <t>부모님께서사업에실패하신이후가족끼리뭉쳐열심히살지만뜻하지않게경제적으로힘들때가많이&amp;#52287;아오네요..목돈모으기도쉽지않고지금현재가족병원비에생활비에목돈이필요하여머니옥션에다시한번부탁드립니다.제작년에머니옥션을알고대출을받았었는데요한번도연체없이다상환하였었습니다.다시한번부탁드리겠습니다.</t>
  </si>
  <si>
    <t>저는실례도높은생필품을제조하는회사에관리직으로근무하고있습니다.근무한지는2년넘었고요회사특성상기본급은적으나보너스(600%)와특근비용을더하면상환하는데는큰어려움이없습니다.현재1금융권대출과2금융(새마을금고)대출각1건씩과아버지가업무용으로쓰시기위해구입한차량캐피탈할부건이1건(삼백만원)있습니다.모두다원리금균등방식으로연체한번없이상환중에있고한달에3건합쳐40만원씩상환합니다.대부분이부모님이어려우셔서도와드린대출건이라가족이함께상환하고있어어려움없이상환중입니다.그밖에기타생필품과보험비통신비등을합쳐한달평균40만원정고정지출비용이있고요신용카드현금서비스인출70만원이있습니다.가족중에입원중인환자가있어생활비로부모님께40만원씩드리고있지만이번달에퇴원을준비하고있어이비용은줄어들것입니다현재상황에서도조금씩만줄여간다면상환할수있는능력은충분하고요절대상환하지못할일이나연체하는불상사는없을것입니다.</t>
  </si>
  <si>
    <t>이번에회사가옮기게되어서원룸보증금이필요하여신청하게되었습니다.</t>
  </si>
  <si>
    <t>안정적인직장에다니고있으므로상환에이상이없습니다.급여180만원중에매달20만원가량의돈은충분히상환할수있습니다.부모님과같이살고있으므로매달나가는돈도적습니다.</t>
  </si>
  <si>
    <t>대출부탁드리겠습니다.</t>
  </si>
  <si>
    <t>안녕하세요저는대학을졸업하고얼마전취업을한새내기직장인입니다.제가일하는곳은무역회사입니다.처음100만원인턴부터시작하여지금은월150만원의급여를받는정직원이된지한달이좀지났습니다.저는원래집이전주입니다.직장생활은서울에서꼭해봐야할것같아무작정조그만한회사에취직을하고올라왔으나지낼곳과생활비가없어서첫달주변친구들에게신세를많이지게되었고당시대학시절학자금을융통했던저축은행에부탁하여100만원을대출받아생활하였습니다.제가2010년10월12일부터근무하였으나첫월급을12월10일날받았습니다.타지에서두달가까이수입이없이지내려니당시대출받았던100만원을모두소진했었습니다.지금생각해도그때그100만원이없었다면정말어떻게했을까..아찔합니다.지금은많지않은월급이지만꼬박꼬박부모님용돈도드리고보험도넣고생활비도융통하고있습니다.제가100만원을대출받고자하는이유는오래전친구에게빌린돈을갚고자해서입니다.약1년8개월전한참공무원시험준비를할때빌렸던돈입니다.취직하고매달어느정도모아서주려고했는데그게그렇게쉽지는않더라구요돈이어느정도생기면예상치못한지출이생겨또월급날만기다리게되더라구요몇달을모아서주느니머니옥션에서대출이된다면바로갚고매달일정금액을상환하려고합니다.1년넘게친구에게돈을못줘도친구가이해해줬는데저도얼마전취직을했고그친구도돈이필요하더라구요당장또전처럼저축은행에서대출받으면신용도안좋아질테고,신용카드도발급이안될테구만약머니옥션에서대출이가능하다면친구돈을갚고매달머니옥션에약10만원씩상환할계획입니다.저의기록을보면아시겠지만취직하기전에도42%란이율의대출금도이자한번안밀리고아르바이트해서다잘갚아나가고있습니다.다만목돈이없어서지금조금힘든데앞으론잘될거라믿습니다.지금하는일이해외마케팅쪽이라재미도있고이왕시작한김에열심히배워서성공할생각입니다.잘부탁드리겠습니다.</t>
  </si>
  <si>
    <t>전북은행(정부학자금대출)약420만원-월이자약2만6천원햇살론(스타상호저축은행)500만원-연이율10%원리금균등상환중-매달13만원프라임저축은행100만원이자만납입-연이율42%매달이자약4만원전주저축은행50만원-연이율42%총100만원중50만원상환매달1만7천원정도이자납입5월전액상환할예정현직장월급150만원-4대보험제외실수령액약139만원이자와대출금납입-약17만원(머니옥션에서대출받아프라임을상환한다면)핸드폰요금-회사지출부모님-매달30만원교통비-매달약10만원생활비-약25만원-35만원사이(헬스장비용포함)보험료-동생과본인의보험료약15만원이외에약40만원정도의여유분은저축할계획월급이오른지한달밖에되지않아지난월급은친지분과부모님선물로여유가없었음</t>
  </si>
  <si>
    <t>순수하게학자금이목적입니다.도와주세요!(칼상환약속!!)</t>
  </si>
  <si>
    <t>현재대학생이고마지막학기를남겨두고있습니다.학자금으로100만원이추가로필요하여이렇게대출을신청하게되었습니다.위에서말씀드린대로이제졸업을앞두고있으며,이전부터아르바이트도꾸준히해오고있으니상환걱정은절대안하셔도됩니다.믿고대출해주시면정말감사하겠습니다.</t>
  </si>
  <si>
    <t>현재백화점의류매장에서근무중이며월급여로100만원이상을받고있습니다.연체없는칼같은상환약속드립니다.</t>
  </si>
  <si>
    <t>투자자님의은혜에해가되지않게보답하겠습니다.</t>
  </si>
  <si>
    <t>한회사에서10년간성실히근무하고있는부서의팀장입니다.기러기생활을5년간하다가올1월달에의정부로이사한성실한직장인으로써이사및이사후부대비용의증가로대출을신청하게되었습니다.현재머니옥션을통해기대출건이100여만원남아있습니다.350만원대출을하여기대출건100여만원을정리하고나머지를생활자금을사용하고자신청하오니도와주시기바랍니다.</t>
  </si>
  <si>
    <t>현재주수입원은급여입니다.10일이급여이며평균300만원,연4,000만원을수령합니다.현재기대출건인은행권대출이자상환비용으로월15만원저축은행,캐피탈상환금액으로월60만원이지출됩니다.상환은급여외나오는부대수익및용돈을통해매월어김없이상환할수있습니다.</t>
  </si>
  <si>
    <t>두번째도움요청..</t>
  </si>
  <si>
    <t>처음대출성사로인하여큰도움감사드립니다..사람마음이란게참..사금융변제후차곡차곡옥션대출금입금하면서,잠시지인과동업으로사업에동참하여..이천여만원가량손실을감수하고오백이십만원정도변제하는중에지인이금전적으로저로인하여곤란해처해서일시불로해결해줘야하는상황이되서다시하넌대출희망원합니다..지인과는20여년학생시절부터알고지낸형님이십니다..선뜻이천만원내주실정도로절아껴주시는분이신데..죄송스러운일만만드네여..형님이안좋은가정사가생기셔서다급해진상황입니다..제가이곳에대출을희망하는이유는집사람이제가금전적으로보증2번변제처리해주는바람에이런일을알게하지안게할려고이자율높은거알면서도도움이되기때문에신청합니다.조그마한중소기업부장으로업무에충실하고타인에게피해안주고살아와습니다..월급여는270(2월달에급여인상)과외로월70~100여만원정도부수입들어옵니다..</t>
  </si>
  <si>
    <t>현부채새마을금고마이너스통장1500머니옥션250정도(시간이빠르네여잔여10여회남음)새마을금고-통장이자8만원가량머니옥션-25만원가량대출성사되면조금빠듯하지만상황이상황인지라서도움부탁드립니다..(개인재산현시세4~5억정도하는5세대거주용빌라도가지고잇고요월세55마넌들어옵니다..)단지집사람모르게해결할려는마음으로부탁드립니다--집사람이알면ㅡ.ㅡ;안되여--글솜씨가엄써서여하튼부탁드립니다..</t>
  </si>
  <si>
    <t>고금리환승&amp;생활자금</t>
  </si>
  <si>
    <t>저는엘지전자물류자회사에근무하고있습니다이번고금고정리하기때문에이렇게여러투자자분에게도움을청하고자합니다.근무년수4년째입니다연봉은6000정도이며(보너스포함)월550만원이상급여를받고있습니다.부업:폐기전자제품처리비:월70만원정도입니다(급여통장에서확인가능합니다월금융상환비용은(원리금포함)147만원입니다.소득대비대출상환여력은충분합니다.</t>
  </si>
  <si>
    <t>기존대출농협햇살론:500만원(원금+이자)월11만원정도현대캐피탈:3500만원(원금+이자)월110만원정도화물탑차할부스타저축은행:300만원(원금+이자)월21만원37%산와머니:200만원(원금+이자)월6만원43%입니다지출비용:금융상환비147만원정도보험료:17만원기름값:20만원정도생활필수;50만원정도입니다대출후상환계획일단은산와머니,스타저축은행쪽의기대출을먼저없애고싶습니다.그러면신용등급이향상이될것입니다.그후신용등급을올린후에남은대출건은1금융권으로대환하고싶습니다.투자자분들께서투자도움주신다면월리금균등상환을꼭지킬것을약속드리겠습니다.</t>
  </si>
  <si>
    <t>치료비문제</t>
  </si>
  <si>
    <t>직장인입니다갑자기치아에문제가생겨서치료비자금입니다연체없이6개월간잘상환하겟읍니다</t>
  </si>
  <si>
    <t>매월10일날연체없이잘상환하겟읍니다지금까지도연체없이잘상환하고잇읍니다</t>
  </si>
  <si>
    <t>도움을받고있는직장인입니다.한번더부탁드립니다.</t>
  </si>
  <si>
    <t>안녕하십니까?꽃샘추위에건강유의하세요!대출을신청하게된사유를말씀드리겠습니다.1월에경기도평택에서충남천안으로이사를하게되었습니다.이사사유는직장을충남연기군으로옮기게되어직장의인근지역으로이사를하게되었습니다.예상하지않은이사로인해이사경비가적지않게지출되었습니다.이사비,관리비,가스비,월세,부동산수수료등약400만원가량이지출되었습니다.가지고있던돈과약간의대출을받아지출을하였고그로인해생활비가부족한상황입니다.구체적인생활비항목은둘째아이의유치원입학금및수업료외기타생활비입니다.신용상아무런문제는없는데...신용등급이낮아서신용카드발급신청을했는데발급이어렵다네요카드로부족한생활비를대체하려했는데않됐습니다.여러분께도움부탁드립니다.</t>
  </si>
  <si>
    <t>현직장은연봉3600만원으로약270만원(월,세후)정도수령합니다.매월분할상환가능하며4월분급여부터는과장에서차장으로승진을하여300만원이상수령예정입니다.채무상황은하나은행700만원,신안상호600만원,리드코프(이사비용부족분을급하게대출받았네요)200만원입니다.상환현황은하나:20만원(원금+이자),신안:50,000원(이자),리드코프:6만원(이자),머니옥션:30만원(원금+이자)입니다.생활비및지출내역은아파트월세:75만원,관리비10만원,가스비:5만원,차량유지비:30만원,교육비:30만원,통신비:10만원,보험료:6만원,대출상환:61만원,기타생활비:30만원총257만원정도입니다.4월분급여부터는300만원이상수령으로약40만원의여유자금으로20만원의상환금은충분합니다.기존의대출상환내역을보시면아시겠지만성실히상환하고있습니다.하루연체로뜨긴하는데...직장을새로옮기다보니좀바빠서깜박해서다음날오전에상환을했습니다.그점은죄송합니다.이번에도성실상환약속드립니다.부탁드립니다.감사합니다.</t>
  </si>
  <si>
    <t>현대스위스저축은행대출금대환</t>
  </si>
  <si>
    <t>5월에빌라구입예정입니다.계약은했음(1억7천오백)계약금2천5백만원걸고5월13일잔금예정입니다.신용등급이넘낮아서마이크레딧9등급,나머지8등급입니다.신용하락이유는국민은행마이너스통장이자를작년에1달이상연체및7주일이상연체기록이있어서ㅠㅠ.현대스위스대출만없으면금융권에서담보대출을받기쉽다고합니다.도와주세요.</t>
  </si>
  <si>
    <t>월급여;통장에찍히는금액이약200만원일비로월요일마다115000원씩식대기름값나옴현금수령.인터넷개인사업으로통장에찍히는금액이약180만원월대출금상환액국민은행:25만원현대스위스:35만원산림조합:14만원대부업:30만원차량할부금:35만원대략총원리금이140만원입니다.월평균400이상수입이있습니다.상환확실합니다.</t>
  </si>
  <si>
    <t>보다나은영업소득을위해자동차구입자금이필요합니다</t>
  </si>
  <si>
    <t>발로뛰는영업인이다보니차없이다니는게너무불편하고힘들어서자동차를구입해야겠기에투자자님들께이렇게부탁을드려봅니다지난달까지는차가있었으나할부로구입하다보니신용들급도떨어지고할부도대출로취급하다보니기존대출이너무많게잡혀신용관리다시잘하기위해팔았습니다지금현재하루2분정도의고객을만나고있고차가있으면4명이상의고객방문이원할해질거고그럼당연히소득도오르겠죠몇달전부터신용관리하고있습니다도움주시면더열심히뛰겠습니다그래서여러분들이도움을주시면저렴한중고차를사서열심히영업을하기위해서입니다신용사회를살다보니신용과등급이매우중요하다는것을요즘느낍니다제발도와주셨으면너무감사하겠습니다</t>
  </si>
  <si>
    <t>저어려울때도움주신고마운마음잊지않고성실상환할것을맹세합니다</t>
  </si>
  <si>
    <t>어머니의건강검진과사금융대환하고싶습니다.투자님들의많은도움부탁드립니다.</t>
  </si>
  <si>
    <t>4대보험가입된직장인이며,월급여125만원에실수령액115만원정도됩니다.따로들어가는돈은없으며,사금융원리금균등으로..매월100만원정도들어갑니다.매달빠듯하게생활하면서사금융사용한4년동안연체한번없이갚아나가고있습니다.전부는아니지만..일부를갚고싶고,또어머니건강이좋지않아서..검진시켜드리기위해서신청하였습니다.투자님들의많은도움부탁드립니다.</t>
  </si>
  <si>
    <t>부탁학합니다.</t>
  </si>
  <si>
    <t>열심히살아가려노력하는아이넷의엄마입니다.둘째딸의수술비로쓰려고합니다.둘째딸이무릎을다쳐수술을해야해서이렇게신청하게되었읍니다.</t>
  </si>
  <si>
    <t>아이아빠와제가일하는월급으로열심히갚겠읍니다.</t>
  </si>
  <si>
    <t>집안에큰일이생겨장남으로서도움을주고자대출신청</t>
  </si>
  <si>
    <t>현재은행,보험회사,증권회사에총4800만원대출있음그중증권회사대출은우리사주담보대출로서1000만원정도있음(우리사주매수단가49500원현재단가85000원-11월매도가능)나머지은행및보험에서3800만원-월80만원원금및이자상환중월평균실수령액400만원분기별보너스매년1월인센티브2010년연봉:7150만원그외자량지원비,출장수당,특근및연근수당현금수령매월40~50만원대출가능시각종수당및월급의일부로서으로상환예정</t>
  </si>
  <si>
    <t>부탁드립니다~~</t>
  </si>
  <si>
    <t>생활비와월대출상환금의불입을위하여필요한자금입니다.남편은현재모금융관련대기업의트레이닝매니저로재직하고있습니다.3달전남편회사의갑작스런금융사고로하루아침에실직하였으나오히려전화위복으로우리나라제1의금융관련회사에입사하게되어새출발을하였습니다.정상적으로월급이나오는이달의월급일인25일까지2주간의기간이남았고그사이도래하게되는대출금과생활자금으로쓰고자합니다.요즈음은워낙너도나도어려운시기라위안하고귀여운두아이를보며힘을내려고합니다.도와주세요~</t>
  </si>
  <si>
    <t>남편의월급은400~500만원이며저도학원에서코디일을하며월100만원의수입이있습니다.전업주부였던제가이러한위기를겪으며지난달부터일을시작하게된계기가되었습니다.그래서이번달부터는총500~600만원의수입이생겼고월40만원정도의대출금상환에는아무런어려움이없습니다.남편의3달간의실직으로인한신용등급의하락이었으므로앞으로착실히만회한다면신용등급또한좋아지리라기대합니다.기회를주셔서빌려주신다면약속의어김없이성실히납부할것을맹세드립니다.그리고제명의로빌린대출금은남편이회사에다니고있을때자동차할부금등전세자금을위한것들입니다.부탁드립니다^^</t>
  </si>
  <si>
    <t>다시한번도전합니다..투자부탁합니다.</t>
  </si>
  <si>
    <t>안녕하세요..투자자님들^^이렇게다시한번투자받기위해신청을하게되었습니다저번엔폰연체금이많아서자동부결이된걸로알고있습니다.그후에연체금을모두상환했습니다.11월말결혼을앞두고현재생활에필요한생활자금과준비자금이필요해서이렇게신청을합니다.이빨치료를받아야하는데준비자금과생활비가너무빠듯하여서신청을합니다.투자자님들부탁드립니다.믿고투자부탁드립니다.</t>
  </si>
  <si>
    <t>현재기대출은하나도없는상황입니다.과거핸드폰과인터넷요금연체등으로인해그리고과조회로인해현재금융권대출등이되는곳이없는걸로알고있습니다현재하는일은여자친구와현재저희집에서쇼핑몰운영을하고있습니다.그리고중간에저는기술이있어서필요한곳에서연락이올때만일용직으로일을나가서돈을벌고있습니다.다음달중순부턴stx협력업체회사에정식입사를합니다.쇼핑몰에서월150만원일용직울120만원정도벌고있습니다보통월250정도들어옵니다.자~이제지출내역을적어드리겠습니다.폰요금:15만원공과금:25만원생활비:30만원적금:30만원월세:40만원등으로150만원정도가나가고있습니다.그래서상환하는건문제가없습니다.결혼전상환도가능할꺼같습니다.투자자님들믿고투자부탁드립니다.</t>
  </si>
  <si>
    <t>안녕하세요개인투자여러분</t>
  </si>
  <si>
    <t>저는26살에미혼모직장인입니다.제가이싸이트를알게된것은아는지인으로부터소개를받아알게되어서글을올립니다.저는현재간호대학교를나오서3년차로간호사일을하고있습니다.월급여는190~200사이입니다.사대보험다가입되어있구요.직장보험도가입되어있어요.이글을쓰는이유는제가4월초쯤에단한번도해보지않았던대출을저축은행에서받게되었습니다.저로써는처음겪는일이라사유는부모님사업때문에힘들어하셔서자식입장으로서해드렸습니다.부모님께서는5개월안에갚아준다고하시지만제월급에서충분히갚을수있는돈으로생각합니다.그래서이번년안에상환을할계획입니다.제가여기에돈을필요로하는이유는제가올해8월이나9월초에결혼을하게되는데여유자금과부모님도움없이제가모아둔돈으로해결을하고싶습니다.제가원래대출받기전신용등급은3등급이었습니다.그런데제가인터넷으로알아봐서중계인을잘못만나신용조회를여기저기해서등급이떨어졌습니다.저지금현재살아오면서한달생활비를35만원으로만생활하고나머지는다저축하면서살아왔습니다.남에게빚을져본적도없고어떻게하다보니여기에발문을두드리게되었습니다.저에게투자를해주신다면성심성의것초심을잃지않고일정한날짜에상환할것을약속드리겠습니다.</t>
  </si>
  <si>
    <t>저축은행한곳(34만원)저축은행한곳(33만원)핸드폰비(5만원)생활비(20만원)나머진다저축을하고있습니다.매달25일단십원도빼먹지않고상환할것을다시한번약속드리겠습니다.충분히상환하는데지장이없을것으로생각하고신청했습니다.</t>
  </si>
  <si>
    <t>성실상환위해노력하겠습니다.</t>
  </si>
  <si>
    <t>안녕하세요...머니옥션의도움을받아,부모님께좋은일을해드렸는데,이번에본의아니게또도움을받으려고합니다...대출을하게되는경위-이번에저희친정엄마가건강검진에서이상소견이발견되어간수치도높고,간쪽에이상이있다는소견이있었습니다.그래서수술을해야하는데병원검진비와수술비가거의700만원정도들더군요.신랑과상의한결과,100만원을해드리기로했는데,친정집형편이넉넉한편도아니었고,맏딸인제입장에서더해드리고싶은마음이굴뚝같았습니다.그래서머니옥션에도움을요청하고자신청하게되었습니다.</t>
  </si>
  <si>
    <t>1.다른대출건-HK상호저축은행,MS저축은행,신라저축은행,골든브릿지캐피탈,프라임저축은행,우리금융저축은행에총1,960만원정도있는데,이것은제동생이제명의로빌린것이라서제동생이변제해가고있습니다.연체한적전혀없고요.위대출건에대해월상환은약100만원정도입니다.골든브릿지캐피탈은4개월남았다고하네요...이율은저도잘모릅니다.2.공통*주수입원-남편의직장은의료기기를납품하는회사입니다.현재7~8년으로직책은대리이고,저도친척언니가1월에출산해서4월중순부터직장에다니는데한달에50만월을받고아이를제가돌보고있습니다.*주수입금액-신랑월급여평균310만원+아이돌보기50만원*월고정지출내역-보험료455,000월,카드값(생활비,핸드폰요금,인터넷요금등등)150만원,관리비25만원,가스요금5,000원,자동차할부325,000원=2,535,000원*대출이후상환계획-총수입360만원이고,고정지출은254만원정도됩니다.따라서제가벌고있는50만원으로충분히상환할수있습니다.</t>
  </si>
  <si>
    <t>안녕하세요대구에사는여28살간호사입니다5년전아버지사업실패로떨어져지내면서소식도없는상태였다가모자가정이면해택받는게이득이있고빛독촉에시달리기도지쳤고저희한테말한마디없이두분이서2년전이혼후엄마동생저세식구삽니다모든친척관계소식두절되었다가갑자기고모들께서할머니간암말기판정받았다는소식전해듣고서는8월3일친할머니간암으로제가근무하는병원에입원해계시다가돌아가셨습니다상치루는동안아버지가돈이없어나타나지를못했습니다(저랑은끔전화통화는했습니다)제가가지고있던부조금붙혀서서울에서새벽에어렵게내려오셨는데장남인아버지가동생형제들한테무시당하고모욕당하고넘화가났고속상했습니다3일제치루고아버지는말없이다시올라가셨는데자꾸전화가옵니다노가다를하시는가봐요~당장먹고살상황이안되서돈을빌려돌라고하시는데,연체금갚을돈생겨서좋았는데2달전동생사고처리합의한다구이리저리빼고땡기고어렵게해결했는데,그리고전어머니보태주고여유돈이흔치않으니~그렇다고어머니도동생대학비마련하시고힘들게생활을꾸려나가시는데얘기꺼낼려니죄송스럽네요아버지를도와드리고싶습니다너무속상합니다단칸방이라도사시게제가가지고있는돈에보태드리고싶습니다그리고저두소액의연체금에서헤어나오고싶습니다..</t>
  </si>
  <si>
    <t>매월급120~당직수당따라액수가틀립니다=/10월달부터는투잡합니다월수입40~70만원10일날급여날이구요매월급여일이면80만원어머님드립니다/사금융11만원지출+폰요금5~7만원꼬박꼬박날짜에맞게결제드리겠습니다</t>
  </si>
  <si>
    <t>다시신청해요부탁해요</t>
  </si>
  <si>
    <t>월세보증금미수금과직원월급안녕하세요전직장인이고요일반병원간호조무사입니다이일만7년정도했구요사업자두잇는데그건남편이하고있습니다개인건설이구요철골안정망설치업이구요1군업체만작업하고있습니다고정적으로는서울시청사워커힐여주4대강사업등대출을받는이유는남편이하도급받는곳에서한곳이부도가나서1200만원이란금액이2-3개월뒤로현대에서직불처리가대어서급하게필요해서입니다,,,대출도알아보았지만작년에장기연체로등제대엇다가올해다풀어서대출이않대고잇다가이사이트를소개받고올려보네요첨엔뭣모르고이율을낫게책정햇다투자하는분이없으셔서다시올려보네요</t>
  </si>
  <si>
    <t>지금기대출은없구요저의수입145연봉1700남편수입한달매출1600-2000직원들월급나가고경비제하고나면350에서450정도남네요월세생활비82세아버님아들교육비합처서150정도나가고요보험삼성동부합처서40통신비25만원남편사업시작할때지인에게빌린돈한달에100씩나가고있어요남편수금일에마춰서이사를하엿는데일이렇게대었네요상환일은&amp;#45739;는일없을거에요저월급10일남편수금1일아가시때사금융써서등제대어서고생마니해서다신그런일없을거에요많은투자부탁드려요</t>
  </si>
  <si>
    <t>연체걱정하지않으셔도됩니다.</t>
  </si>
  <si>
    <t>안녕하세요이번에차를장만하여이렇게대출하게되넜습니다다리가불편하여차를개조하여야하는데..여유돈이부족하여차량개조비용으로300만원정도를대출할생각입니다.</t>
  </si>
  <si>
    <t>저도머니옥션에서투자자로써얼마되지않고금액도크진않지만.연체라는게.정말신경쓰이고짜증나더군요..원금조차못받을까걱정도돼고요현재연봉1500받고있고2~3달후재협상들어갑니다월125정도받는거에서식대차비월40만원제하고상환금30제하면20정도는머니옥션에투자할생각이고나머지30으로생활비를할생각입니다.연체걱정마시고믿고투자해주세요.마지막으로투자자님들연체위험없는투자하시길바랍니다감사합니다</t>
  </si>
  <si>
    <t>재도전합니다..</t>
  </si>
  <si>
    <t>다시재도전합니다..지난대출신청시많은대출을신청하였으나,,신용회복기금의대환대출및바로크레디트에서의통장가압류등으로대출진행이어려워투자자분들에게믿음을못드린점죄송스럽게생각합니다..그당시엔케피탈및상호저축은행권등대출금을신용회복기금도움으로국민은행1600만원을비롯해은행권800만(기존대출)으로대출을전환한상태이며바로크레디트에서들어온채권가압류도이미풀어진상태입니다.마지막심사시국민은행을통하여대출금및이자를납입하였는대도바로크레디트에서는개인회생및파산을신청하는줄알고가압류를들어왔던거였읍니다..그당시참으로어처구니없고황당하기만하였고그덕분에머니옥션에서의심사도부결이났었습니다..3개월여동안버티다다시도전하게되었습니다..지금남은사금융은내년1월이돼면신용회복기금을통하여대환이가능하므로머니옥션에서의대출은안하기로하였습니다.하지만악순환의연속인카드대금을처리안한다면다음의생활도빈곤으로치달을수밖에없을것같습니다..투자자님들의따뜻한손길기다리겠습니다...</t>
  </si>
  <si>
    <t>월급여:240만원(세금제외)각종수당:96만원총급여336만원가량수령하고있습니다..부채상환금액국민은행:40만원신한은행:16만원씨티은행:23만원러시앤케쉬:23만원산와:16만원총부채상환:118만원가량지출하고있습니다..추가내용현금써비스는2회에걸쳐260만원사용하였고요..써비스대부분은카드결제대금과신용회복기금에서대출금상환으로케피탈및상호저축은행이자청산분으로사용되었습니다..예전엔카드사용한도가440만원이었으나지금은하향조정되어180만원으로낮아졌고요..카드사용한도는현제-50만원으로책정되어실질적으로사용이안되고있습니다월고정지출액은전기세:10만원통신료:16만원(3인기준)차량유지비:월10만원교육비:10만원(초등학생)생활비:40만원월고정적으로86만원가량지출됩니다.연체없이성실납부하겠습니다..</t>
  </si>
  <si>
    <t>사금융높은이자보다.금리낮은투자자님께한푼라도드립니다</t>
  </si>
  <si>
    <t>사금융전환목적및.환승론을원합니다.중계업자잘못만나신용이많이떨어져서1금융권대출이안됩니다.44%고이자내는것보다투자자님도움받아사금융정리해서신용등급좋아지고조금이나마.투자자님들께이익드리는게저에게도이익일듯해서대출신청을해봅니다.부디많은분들도움부탁드립니다</t>
  </si>
  <si>
    <t>기아자동차화성공장내엔지니어로근무중입니다월급여평균250만원년말에성과금700정도나옵니다원금이자상환하다성과금나오는대로값을생각입니다작년연봉3340원천징수.입사1년차올해는3700정도될겁니다상환하는대는지장없습니다.부채원리금균등납부내역입니다농협토지담보대출.2500만원.월이자30정도새마을금고340.윌이자14만원국민은행.340월이자10만원사금융현부채.바로크레디트480만원.월이자27만원네오라인190만원월이자10만원.원더풀80만원월이자10만원목슴걸고성실히납부하겠습니다</t>
  </si>
  <si>
    <t>부업을하기위해재대출을신청합니다.</t>
  </si>
  <si>
    <t>부업을하기위해자금이필요하여대출을신청하게되엇습니다.</t>
  </si>
  <si>
    <t>1.수입*급여인상전수입입니다.4월부로인상됨1)홀수달(비상여):250만원2)짝수달(상여):400만원=평균325만원2.지출1)고정지출:자녀학원비-30만원2)통신비:휴대폰7만원인터넷2만5천원3)교통비:월약10만원정도4)기타생활비:40만원정도=월평균지출:약80만원정도고정지출3.대출로인한지출내역1)머니옥션:24개월중8개월상환.이율30%-월상환액:45만원2)하나은행:마이너스통장1200만정도남음년11%-월상환액:고정이자11만원정도3)농협:400만원년10.5%-월상환액:월17만원4)씨티케피탈:1500만원이율21%-월상환액:57만원=월상환액계:130만원월평균지출금액:생활비(80만원)+대출금(130만원)=210만원옥션추가대출시지출금액기존지출(210만원)+신규추가대출(31만원)=241만원이므로무리없으리라봅니다.수입에서앞으로할부업부분은아직확정이아니라제외하였습니다.</t>
  </si>
  <si>
    <t>치과치료비급합니다ㅠㅠ</t>
  </si>
  <si>
    <t>친정엄마치과치료비입니다예전에도제가해드렸는데너무오래되어다시치료하게되었습니다약간의자금이부족하여신청하게되었습니다도와주세요</t>
  </si>
  <si>
    <t>현재청주에서핸드폰대리점을아주버님과같이하고있으며,저는대전에서개인사무실과장으로재직하고있습니다더불어신랑은대전에서공사에근무하고있으며,신랑급여:2,500,000원/상여금제외본인급여:1,500,000원/상여금제외핸드폰대리점:2,000,000원~3,000,000원사이입니다6개월동안착실하게납부하겠습니다한번믿어봐주세요월36만원정도는납부할수있습니다</t>
  </si>
  <si>
    <t>제자신의성장을위해서자기개발코스기회를놓치고싶지않습니다.</t>
  </si>
  <si>
    <t>안녕하세요제직업은인테리어디자이너입니다.1년전부터자기개발코스를해왔습니다.그래서1년전보다훨씬나은삶을살고있습니다.그동안계속제자신을위해서저에게투자를처음으로해봤고그이상의가치를봤습니다.그래서이번기회역시놓치고싶지않아서대출신청을하게되었습니다.경비는많이들지만그이후에제가치는더높아질거라는확신이있기때문에대출까지받아서라도하고싶습니다..그동안아무것도없는상태에서이곳저곳빌려서코스를밟아왔고충실히잘갚고있습니다.돈때문에기회를미루다보면그후에도역시같은상황에서또미루게될것임을알기에..정말1년전보다도생각지도못하게좋은회사에들어가게되었고연봉도마니올랐고직급도팀장급이되고여러모로많은자신감이생기게되어서일도사람관계도삶에있어서편안한삶을누리고있습니다.제가기회를어떻게든잡아서코스를하다보니포기하기보다는정말어떻게든해야겠다는생각이들어서이렇게신청합니다.</t>
  </si>
  <si>
    <t>1.2달전에대부업체대출받음2곳합해서500만원(40%대이율)2.작년에대부업체1년상환계획으로500만원정도대출받아서잘갚고1년안되서한꺼번에갚음3.카드론현재600만원정도남아있음)3.현재천만원넘게빌려준돈이있어서이번달부터백만원씩받게됨4.지난달에회사들어가서담달부터받게되는현재연봉은3500만원이고15개월로나눠서한달에세금포함230만원정도씩받고일년에명절과연말총3달은200%씩해서400만원이상받게됨6.가끔씩알바(디자인,설계,투시도작업)들어와서하면한달에30만원~100만원정도더벌게됨5.한달에나가는돈이다른대출금과세금등해서150~200정도나감.</t>
  </si>
  <si>
    <t>또한번부탁드립니다.</t>
  </si>
  <si>
    <t>동생직장이잘되지않아부득히또한번문을두드리게되었습니다.동생보다더나은사람이들어왔다고자르더군요열심히할려고하는데도잘안되네요...부모님의도움요청일단이래저래모아도돈이조금비네요부탁드립니다.</t>
  </si>
  <si>
    <t>상환계획은다른거필요없이상환날짜에꼬박꼬박열심히상환하겠습니다.그게제계획입니다.겨우6개월납입을했지만...더성실히납입하겠습니다.</t>
  </si>
  <si>
    <t>제가잘못생각하여급하게대부업체한테대출을받아쓰고있습니다.이자가44%으라전환하기위해서좀더싼대출을알아보다이곳을알게대여신청하였습니다</t>
  </si>
  <si>
    <t>러시엔캐시에600백만원대출이있고요44%입니다상환계획은제가월급이270만원이고요월지출이110정도입니다.핸드폰,대출이자,카드값이정도입니다</t>
  </si>
  <si>
    <t>현재안경원에서일하고있습니다..월수령액은300만원이고와이프도맞벌이하고있습니다...합치면600만원입니다....결혼은작년10월에했고요..아직애기는없습니다..현재거주지는분당이고요1억2천전세입니다...안경원오너는저희아버지입니다..그러니그만둘일은절대로없다고장담하고요....결혼초기정신못차리고카드쓰다보니현재사금융대출이조금있네여와이프한테너무미안하고해서이자를만원이라도아껴보자는마음으로여기에글을쓰게됐습니다..지금까지연체된적은한번도없고요..도와주시면평생은혜잊지않겠습니다..아직신혼인데제가빚이있다보니와이프한테떳떳하지못해정말제가한심스럽기까지합니다..</t>
  </si>
  <si>
    <t>직업:안경원종사(안경사)오너가아버지라제가거의모든업무다합니다..현재두군데운영하고있고아버지는거의손떼셨습니다..월수익1500만원(이중300만원은제가가져가고나머지는아버지드립니다..)와이프월급300만원절대연체같은거안할자신있습니다..와이프직장이금융권이라그런건걱정안하셔도됩니다...</t>
  </si>
  <si>
    <t>급하게좀받으려구하네요..</t>
  </si>
  <si>
    <t>제가타지에서직장생활을하는데건강이조금안좋은거같아서검사를좀받아보려고하는데한번에큰돈을쓸수가없어요..사정이여의치가않네요..</t>
  </si>
  <si>
    <t>직장생활을꾸준히하고있기때문에월급과두달에한번상여가나오고있어서그때는조금더상환하려고해요그리고연말에성과금이나오기때문에그때다상환하구요,..</t>
  </si>
  <si>
    <t>신의성실하게상환</t>
  </si>
  <si>
    <t>세입자보증금반환후본인이사하여거주합니다이사일11일이며비용이조금모자라네요</t>
  </si>
  <si>
    <t>년소득은6200이며부채는농협400신한300국민1300신용대출있고현대캐피탈410만원차할부있읍니다25일이급여날이라서오전에월상환가능합니다</t>
  </si>
  <si>
    <t>꼭읽어주시고결정부탁드립니다.</t>
  </si>
  <si>
    <t>안녕하십니까.부끄럽지만지금머니옥션의투자자님들도움으로대출을받아서갚아나가고있으면서이렇게또도움을요청하러머니옥션에글을올립니다.회사명을적을순없지만모두성실히최선을다하여일을만들어가고회사를만들어가고있는크지않은회사에서근무하고있습니다.저희회사가프로젝트를앞두고자금상황이여유없이돌아가고있어서전임직원들이합심하여급여를줄이고일을먼저만들어회사를일으키자는합의하에프로젝트를진행중입니다.전에도움주셨던투자자님들은아시겠지만,해외에서들어온지이제1년정도된저로써는아직튼튼하지않은가정을가지고있어서,이런회사의일들로인해서가족들에게힘든게돌아가게하고싶지않아이렇게추가대출을요청하게되었습니다.네살된딸아이가올해3월부터어린이집에다니면서와이프는저에게조금이라도도움이되겠다며6월에그동안조금씩모아둔것으로인터넷유아복사업을시작하겠다며착실히준비해왔습니다.나이는많지않지만가장으로써,든든한모습을보여주며,불편하지않게끔해주고싶습니다.와이프도넉넉치않게시작하는것보다제가이렇게라도도울수있었으면합니다.와이프에게는사업자금이되겠지만,저에게는소중한가정에필요한자금입니다.그래서용도를생활자금으로분류했습니다.</t>
  </si>
  <si>
    <t>현재수입은회사에서고정급으로350만원책정되어있지만,작은프로젝트들별로추가로수익이들어오게되어있습니다.업무와관련된것들과주거래통장사본으로판단해주셨으면합니다.다만,4대보험이아직적용되지않고있어서세금문제들로인해현금수령하고바로입금해서제이름으로도찍혀있고,회사이름으로도찍혀있고날짜가약간정확하지않습니다.그리고6월중순에서말사이에와이프가온라인사업으로유아복사업을시작하려준비중입니다.개인사업자는이미준비되었고,원래여성복사업을했던처제와함께라서빨리자리를잡을수있을것으로보입니다.지출은아이와와이프그리고집안에관련된모든지출은와이프가관리하고있어서정확히얼마라고말씀드리기는조금힘듭니다.개인적인지출로는휴대폰요금의50%(50%정도는회사에서보조합니다.)15만보험료(딸아이보험)10만원교통비(업무용승용차/대중교통포함)30만원그리고동생과사고가좀있어서급하게쓰게됐던신라저축은행신용대출은월8만원가량납입하고있고연체는없었습니다.금융상환비용이크지않아서월상환에문제없을것이라약속드리고,행여문제가있는경우가생기더라도걱정안하시게끔최대한빨리해결하겠다고자신할수있습니다.부탁드리겠습니다.참고로4대보험이없고급여가일정치않아다른곳에서는대출이진행되기힘들어머니옥션을찾게됐다는점..그리고가장인간적인모습을가지고신용을평가해준다는점에서머니옥션을다시찾게됐다는걸알아주셨으면합니다.</t>
  </si>
  <si>
    <t>금융상환쫌할려구합니다</t>
  </si>
  <si>
    <t>제가사금융세곳을현재쓰고있는데이자율이너무비싸서저금리로환승할려고합니다</t>
  </si>
  <si>
    <t>제가현직장에이적한지4개월정도되어가고있습니다제가월급을받아보니200만원정도들어오고있습니다하지만3개월이후에보너스가적용이되어300만원이넘게들어옵니다연봉으로치면3000만원이조금넘는걸로알고있습니다제가현재이자원금을한달에80만원을내고있습니다조금이나마낮은금리로이용한다면충분히상환할수있습니다그리고현재에도연체없이잘상환하고있습니다도와주십시요</t>
  </si>
  <si>
    <t>사업장을확장하려고합니다..</t>
  </si>
  <si>
    <t>기존점포를좀더확장하여샵인샵형태로운영을하려고합니다.좀더나은환경으로사업장을운영하기위하여시설공사를하려고합니다.</t>
  </si>
  <si>
    <t>기대출국민은행과신협과합쳐380만원정도있습니다.매달20만원씩에이자원금빠져나가구요.기존월세20만원나가는거말곤없습니다.</t>
  </si>
  <si>
    <t>물품구입비용이필요합니다.</t>
  </si>
  <si>
    <t>가게물품구입시필요한자금이필요합니다.정육점운영중이고요연매출신고액은2억5천정도됩니다.월매출은변동없이꾸준한편입니다.</t>
  </si>
  <si>
    <t>1.기업은행고금리대환대출20002.저축은행7003.사금융1200월평균수입은500-600정도이고요.대출월상환금액은200정도입니다.가게매출은충분한상태인데신용이8등급나와한단계상향후대출가능하다고해서2-3개월후신용보증기금소상공인대출3000만원등록해놓은상태입니다.</t>
  </si>
  <si>
    <t>1.주수입내역-800만원2.월고정지출내역-대출금:100만원/관리임대료:150만원/통신및기타비용:100만원3.대출이후상환계획-지정날짜에대출금성실히납부</t>
  </si>
  <si>
    <t>생활자금이필요합니다.아이둘을키우고있고사업을열심히꾸려가고있습니다.부모가되신분들은아시겠지만둘째가태어나면서누구나한번쯤생기는금전적리스크가생겨신청한만큼의금액이필요합니다.리스크를줄이기위해투잡을시작하였고(GS홈쇼핑콜센터)8월부터110만원의고정수입이더생깁니다.7월부터4대보험이적용됩니다.그때까지딱필요한만큼만빌리려고합니다.성실히상환하겠습니다.</t>
  </si>
  <si>
    <t>현수입원;유아스포츠클럽운영(고정수입월250만원)예상수입;학교방과후&amp;방학특강강사료(월60만원이상)야간정규직(월110만원)기대출이자납입:사금융(총60만원-원리금균등상환방식)은행대출(기업은행월187000원-원리금균등)(하나은행마이너스통장220000원)</t>
  </si>
  <si>
    <t>사실저두직업이있는데요회사로도확인전화가기때문에주부로올립니다.ㅠㅠ생활안정자금이필요해서이렇게추가대출신청합니다혹시라도연체시엔재인생두끝이기에미리미리성실상환할것을약속드리고부끄럽지않은엄마가되겠습니다..</t>
  </si>
  <si>
    <t>저희애아빠가급여170만원인데요그급여제가관리하고있고요저또한노는주부가아니기에저두수입이있습니다..100~150정도기본적인지출이대부업:12만원저축은행:19만원머니옥션:17만원도시가스.인터넷.전기.수도:15만원보험료:30만원우리애아빠신한은행융자:30만원유아교육비:7만원통신비:12만원총126만언이구1200을추가로받게대면11만원정도옥션상환금으로추가대는데여문제없이갚을수있습니다저또한집에서노는주부가아니기에..투자해주시면...성실상환꼭약속드리겠습니다</t>
  </si>
  <si>
    <t>개인사정으로인한긴급생활자금이필요합니다.도와주세요.</t>
  </si>
  <si>
    <t>현재월급여207만원받고있고기존대출금에대한월납입상환은단한번도연체하지않았습니다.매월나가는대출상환금은70~80만원입니다.</t>
  </si>
  <si>
    <t>연체업는상환약속드립니다.부탁드립니다!</t>
  </si>
  <si>
    <t>대부업대출이있는데이자가너무높아서중도상환하려고합니다.</t>
  </si>
  <si>
    <t>머니옥션에서재대출입니다.한번도연체없이상환하였습니다.대부업대출의너무높은이자가부담스럽기에결정을하였습니다.연체없이상환할것을약속드리며투자자님들께부탁드립니다.감사합니다.</t>
  </si>
  <si>
    <t>원룸보증금문제로대출받기를희망합니다.</t>
  </si>
  <si>
    <t>현재보증금천만원에월세30만원으로살고있습니다.리드코프에서오백만원,친척분께오백만원을빌려서보증금을마련했는데현재친척분께서돈이필요하다고하셔서친척분에게드릴자금이필요합니다.</t>
  </si>
  <si>
    <t>매달15일상환일에맞춰서꼬박꼬박내겠습니다.리드코프도현재15일입니다.지금자동차정비사로근무하고있는데경력은5년이고회사를옮긴지한달아직되었습니다.지금은수습기간이라세후165만원이고수습기간끝나면185만원정도로월급을책정하였습니다.조기상환도가능하지만우선은1년으로생각하고있습니다.많은도움부탁드립니다.</t>
  </si>
  <si>
    <t>저는머니옥션에서낙찰되어성실히상환하고있는와중에다시한번문을두드립니다.사회복지사1급국가자격증을소지하여4년차사회복지시설에근무중입니다.2학기대학원등록금을마련하고자합니다.나머지금액은생활자금으로쓰려고합니다.공부는계속하고싶은데경제사정이여의치않아욕심을부려다니고는있지만등록금마련하기가싶지가않네요..이번에도한번더부탁드립니다.연체없이성실히상환하겠습니다.남을위해일하는사람이남에게해가되게하거나피해주는일은없을것입니다.부탁드립니다.신용이별로안좋은건가정형편이어려워져서부모님이제명의로연체하게되어안좋아진겁니다.하지만제가사회생활하면서열심히잘갚아나갔고지금은신용향상을위해서노력하고있습니다.그래서가능하면신용조회기록이남지않는곳을찾고있습니다.투자자여러분한번만더부탁드립니다..항상감사하게생각합니다..</t>
  </si>
  <si>
    <t>현대대출건1.신협-매달16만원(250만원남아있습니다)2.하나은행-매달16만원(270만원정도남아있습니다)3.머니옥션-매달28만원모두연체없이잘갚아나가고있습니다.현재초등학생5.6학년과외를하고있어부수적으로40만원더벌고있으며대출금60만원갚고나면나머지는자유롭게생활하고있습니다.적당히아끼고생활하면상환하는데는문제없을것입니다.절대연체되는일없이성실히상환할게요...등록날짜가얼마남지않았습니다.도와주세요</t>
  </si>
  <si>
    <t>물품대금입니다</t>
  </si>
  <si>
    <t>조명소매업을운영중입니다물품대금으로쓸목적으로신청합니다처음해보는거라서류잘제출하고한번해봅니다</t>
  </si>
  <si>
    <t>500만원상환은매월충분한여력이있습니다매월수입이일정치는않지만평균순이익이200만원은넘습니다쇼핑몰주소는http://marulamp.com/입니다여기서확인하면저에대한모든걸확인할수있습니다</t>
  </si>
  <si>
    <t>대출을하게된이유를정확하게작성해주세요.신용등급이낮아서은행권대출한도가안나와서머니옥션이용으로신용등급회복하고싶습니다</t>
  </si>
  <si>
    <t>1.주수입내역-수입이불규칙할시평균금액월급여300이상세금공제270정도보너스수당별도2.월고정지출내역-기대출상환금액,휴대폰요금,식대,임대료등고정적으로지출하는내역모두기재농협담보대출1300-이자납입6만5천원농협대출3.대출이후상환계획-수입대비고정지출내역을제외한금액을예로들어기재대출상환및이자60만원핸드폰10만원차량유지비20만원생활비100만원개인보험6만원원리금균등이자납입여유있습니다상환문제없습니다</t>
  </si>
  <si>
    <t>투자자님께재대출을받고자합니다.</t>
  </si>
  <si>
    <t>안녕하세요.현재정부투자기관공기업에서정규직으로근무하는직장인입니다.9개월전에기존대출을받았을때많은분들이도와주셔서하루도연체없이대출금을잘상환하고있습니다.이번에도재대출을신청하게된이유는가까운지인에게빌린돈을급하게갚고자신청하게되었습니다.직장도확실하고소득도일정하게나오는데전에캐피탈대출로인해신용등급이하락하여은행권에대출받기가어려워,다시한번믿고도와주신다면기대출건과같이연체없이정상처리하듯이투자자님들에게선택에후회가없도록성실납부할것을약속드립니다.</t>
  </si>
  <si>
    <t>1.수입*급여수입매월평균:550만원(상여금포함)분기별:상여금(700%)2.지출1)고정지출:(약150만원정도)자녀교육비/통신비/교통비/인터넷통신비/기타생활비2)대출관련지출:(157만원)-머니옥션:월상환액(55만원)*신용-국민/농협/신용협동/교보/스탠다드제일:원금및이자월상환액:100만원*예금담보-하나:이자월상환액:2만원3)월평균지출금액*생활비(150만원)+대출금(157만원)=총지출액(약307만원)4)옥션추가대출시*기존지출(307만원)+신규대출시(약55만원)=총지출(362만원)*기존대출건중매월원금을상환하고있어차후부채가줄어들어상환하는데무리없으리라봅니다.</t>
  </si>
  <si>
    <t>카드론상환하고깔끔하게다시시작하게도와주세요</t>
  </si>
  <si>
    <t>현재프리랜서번역가로서일하고있지만,카드사3곳에카드론이있다보니매번카드값이너무많이나와생활하기가너무빠듯하네요.이제곧아이도태어나서기저귀랑분유값도만만치않을거라너무걱정이되네요.카드론싹상환해서깔끔하게기쁜마음으로아이와새출발할수있도록도와주세요.</t>
  </si>
  <si>
    <t>2010년8월에머니옥션에서400만원을대출받아한번의연체도없이성실하게상환하고있습니다.이번달이13번째상환일이네요.현재3곳의카드론원금과이자로매달70정도되는금액을납부하고있어힘이듭니다.머니옥션의도움으로다청산할수있도록도와주세요.수입은생활비2,000,000과프리랜서번역비1,000,000-3,000,000정도됩니다.가끔일이많을때에는그이상받기도합니다.여러분들의소중한투자금은이자와함께절대연체없이성실히상환할수있다는것을약속드립니다.</t>
  </si>
  <si>
    <t>투자자님께대출을받고자합니다.처음인데성실상환하겠습니다.</t>
  </si>
  <si>
    <t>안녕하세요.현재상장기업에서정규직으로근무하는직장인입니다.현재9년정도근무했구요.월소득은꽤되는데기존대출이자때문에힘들어서생활안정자금을위해대출을신청하게되었습니다.캐피탈대출로인해신용등급이하락하여은행권에대출받기가어려워신청합니다.ale고도와주신다면이연체없이투자자님들에게선택에후회가없도록성실납부할것을약속드립니다.</t>
  </si>
  <si>
    <t>1.수입*급여수입매월평균:420만원(상여금포함)2.지출1)고정지출:(약100만원정도)자녀교육비/통신비/교통비/인터넷통신비/기타생활비2)대출관련지출:(281만원)*신용-농협/신용협동/스탠다드제일:원금및이자월상환액:281만원3)월평균지출금액*생활비(100만원)+대출금(281만원)=총지출액(약381만원)4)옥션추가대출시*기존지출(381만원)+신규대출시(약39만원)=총지출(406만원)*기존대출건중매월원금을상환하고있어차후부채가줄어들어상환하는데무리없으리라봅니다.</t>
  </si>
  <si>
    <t>사금융상환하고싶어요~도와주세요~~</t>
  </si>
  <si>
    <t>사금융에서대출받은걸상환하고싶습니다~한달에이자만내는데.원금은그대로고높은이자만내고있으려니넘아깝단생각에이곳을알게되어도움을청하고자합니다자영업을하고있습니다연체걱정은안하셔도됩니다..저같은사람들을도와주는곳이라고들었습니다..직장인보다조금더벌고있지만항상여유자금이필요하다보니작은돈이지만한번에해결못하고있습니다..고금리대출상환에도움을주세요~</t>
  </si>
  <si>
    <t>현재가게를운영중입니다9월10월에평소보다두배넘는매출이나옵니다조기상환을원하시면10월엔조기상환도가능합니다지인에게빌려준돈을못받고있어서대출을받았는데그문제또한해결되면바로상환하도록약속드립니다연체없이감사한마음으로잘갚을것을약속드립니다믿고도와주세요..</t>
  </si>
  <si>
    <t>자금회전이막혀서급한대로짧은시간융통하려고합니다</t>
  </si>
  <si>
    <t>개인사업자입니다저도제여유자금을꿔주고못받고있어서당장사업자금이모자라서대출신청합니다추석연휴끝나면준다고합니다다음주면미수금받을돈도있지만필요한자금이딸리네요도와주세요</t>
  </si>
  <si>
    <t>지금대출은1800만원있습니다매달45만원씩연체없이상환하고있습니다미수금받으면일시금상환하려고합니다계획에차질이생겨도다달이갚아나가는데는무리없습니다</t>
  </si>
  <si>
    <t>안녕하세요..20대후반남성입니다.카드사현금서비스와대출상환을하고자대출금신청을합니다.현금서비스150만상환하고싶습니다X상가에서노점을운영하고있는20대후반남성입니다.한달에다갚아야될카드값을대출로인해일년에걸쳐나누어갚고싶어서신청하게되었습니다</t>
  </si>
  <si>
    <t>겨울철이라장사에어려움을겪고있어도움을부탁드립니다.대출에대해잘몰라서사금융도이용해보았고머니옥션에대해서알아가게되면서저의필요한부분을도움받고자대출신청합니다..봄이오면매출이상당부분오를것으로예상되고있으며대출금액은있지만연체기록이거의없다고자신합니다..투자자님의도움을받게되면빨리대출상환할수있도록힘쓰겠습니다.상가노점운영월150이상연2400이상수익20대후반남자신용등급8등급648점250만원을받게되면현금서비스150만상환예정이며.매월부채원리금상환만30만-40만될꺼라예상됩니다노점이다보니추운날씨속에매출이확떨어지는바람에어려움을겪고있어서신청합니다..투자자님의도움부탁드립니다.</t>
  </si>
  <si>
    <t>집보증금이필요합니다</t>
  </si>
  <si>
    <t>혼자오래살다보니돈의소중함을몰라돈을모으지를못했읍니다새로운반려자를만나새로이인생을설계하려합니다지금살고있는집은원룸이라좁고해서집을조금넓혀가려합니다여지꺼아무생각없이살던제게삶의행복을느끼게해준사람과남은인생을사람답게살고싶읍니다</t>
  </si>
  <si>
    <t>월수입:250만지출내역보험;16만공공요금:15만생활비:22만집세:22만4대보험:23만대출상환비:46만(머니옥션낙찰시)교통비:20만경조사비:10만총지출:174만250-174=76만(남는부분은어느정도는적금을부려합니다)</t>
  </si>
  <si>
    <t>제게도움을...희망을나눠주세요</t>
  </si>
  <si>
    <t>안녕하십니까??제가정말이곳을사용해야하나말아야하나하고고민을많이했습니다.그런데..제게도움을줄곳이없더군요.불법중개업소로인해..조회건수가너무많아져서다른곳에서는대출이어렵다고만하고...도저히돈을구할곳이없어서..이렇게신청을하게되었습니다.2남중장남으로써어머니가아프신데...제가집에생활비와어머니의병원비를책임을지게되었습니다.그런데저마저허리를삐긋하게되는사태가발생하여;;허리가마니않좋아져서병원에서어머니몰래치료를받으면서일을하는도중..어머니상태가악화되어...병원비가많이들어가게되었습니다.거기다..동생등록금까지..지금..집안사정으로인해..계속미루고는있지만..학기를다니고있는데...그냥휴학하라고하면할수는없는상태라서...이렇게신청을하게되었습니다.저를도와주세요...성실상환약속!드리겠습니다.</t>
  </si>
  <si>
    <t>산와머니200사용중주수입원공장150cad비3~50-최소30만원이상은벌어들임고정지출휴대폰비3명분20만원아파트관리비+전기세+수도비23만원보험금13만원그리고생활비조금들어가고있습니다.매달5~10사이에월급이들어옵니다그러면15일날성실상환하겠습니다</t>
  </si>
  <si>
    <t>이자좀줄이고싶습니다!!</t>
  </si>
  <si>
    <t>제가사금융을몇개쓰고있습니다.그런데이자가엄청납니다!캐피탈로환승을할려고했었는데요...제가통장관리를하지않아서그것때문에힘들다고하더라고요...6계월뒤에통장관리하시고하라고하는데지금내고있는이자도너무많아서좀줄여볼려고이것저것찾다가머니옥션을알게됐습니다!제가사금융과저축은행에서대출받은금액총1700만원정도됩니다!여기서천만원은한국자산관리공사에서하는바꿔드림론으로갈아탈려고하고나머지는머니옥션에서할려고합니다!(4대보험이안돼서1000만원이상은안된다고하더라고요)이자가쎄다보니원금은조금만내다보니원금이도무지줄지않네요..이자좀줄려볼려고합니다그래서...</t>
  </si>
  <si>
    <t>제가하는일은개인회사에서기계를만지고있습니다!제가군면제라입사는2001년3월에했는데요중간에잠깐4계월정도쉬는바람에그리고재입사했습니다!직급은대리입니다!러쉬앤캐쉬-400만원-34%웰컴-450만원-39%웰컴-400만원-34%(추가대출받을때이율조금싸게해준다고두가지로받았습니다)네오라인-200만원-39%하나로저축은행-300만원-28%신한은행카드론-120만원-24%웰컴(400),러쉬.네오이세개는바꿔드림론으로갈아탈겁니다!800받아서웰컴잔액300만원저축은행300만원그리고카드론받은거잔액45만원나머지는생활자금에보탤려고합니다!월수입:230만원(고정)상환계획은드림론환승했을시월25만원(웰컴,러시,네오)머니옥션43만원68만원정도나오는데요제가지금내고있는이자만해도이정도나옵니다!이자만낼때와원금과같이낼때차이가엄청납니다!그외에교통,통신.보험비등등으로월60만원정도나갑니다!월급이230만원이니까충분히상환능력돼고요연체없이잘상환하겠습니다!</t>
  </si>
  <si>
    <t>다른곳과여기는틀리다..</t>
  </si>
  <si>
    <t>사업자금으로필요합니다.(광고를효율적으로하기위해)</t>
  </si>
  <si>
    <t>롯데캐피탈&amp;700만원(연27%이상...)요식업을하고있습니다.(주메뉴는안동찜닭과소갈비찜을하고있습니다)고정수입평일에20만원대주말에30~40만원핸드폰사용내역을7만원대임대료월60만원식대는가게식구3명해서30만원대총매출금액에서대출금을성실이갚아나가겠습니다</t>
  </si>
  <si>
    <t>제가직장을다니고있습니다..직장을다니면서..가게에물건을조금씩팔아볼려고하고있습니다.그래서처음초기비용이조금필요해서이렇게신청해봅니다</t>
  </si>
  <si>
    <t>지금현재대출금액은.하나은행400만원있구요..매월원금같이13만원씩내고있습니다..또하나는신한은행440만원있습니다..매월7만원씩내고있습니다,..머니옥션200만원대출중이제6개월남았습니다..총변제계획은매월납부하며.월급은매월30일이며고정적으로나가는건60만원정도됩니다.지금같이확실히변제약속드릴수있습니다..</t>
  </si>
  <si>
    <t>신뢰와약속</t>
  </si>
  <si>
    <t>작년두건의교통사고발생으로인해보험할증으로금년차보험료및추석명절때가계부담이커져생활자금대출을신청하게되었습니다.</t>
  </si>
  <si>
    <t>-기존대출현황.은행:2800만원.카드/캐피탈:900만원.신협:750만원.대부업:200만원-상환계획:전자부품대기업에근무중이며월급여300만원연봉4000만원에급여소득자로써연말성과급지급시중도상환예정입니다.예전에기대출자고객으로써(300만/12개월)단1일도연체없이성실껏상환완납하였으며다시한번신뢰와믿음으로상환약속이행하도록하겠습니다.</t>
  </si>
  <si>
    <t>신용등급향상에도움부탁드립니다</t>
  </si>
  <si>
    <t>작년말에급전이필요해서카드론을받아썼는데그때문에신용등급이많이하락했습니다.물론연체없이잘납부하고있구요.하지만기존마이너스통장에카드론두가지가추가되어신용등급이6등급에서올라가지못하고있어금융권대출에불리한점이많아불편해서카드론을먼저상환하고자신청하게되었습니다.</t>
  </si>
  <si>
    <t>1.기존대출-농협에천만원짜리마이너스통장이하나있고퇴직금을담보로이천만원이더있습니다.이자율은둘다6프로정도되구요마이너스통장은현재매월이자만내고있고담보대출역시이자만내고있습니다만담보대출이라걱정이없을것같습니다.(현재군생활10년째하고있습니다.)-위에언급한카드론을이자연19프로로분납하고있으며금액은250만원정도입니다-차랑할부금액이530만원정도있고월24만원씩납부중입니다2.현재군에서부사관으로근무중입니다.월급수당꼬박꼬박잘나오니연체걱정없으시구요성실히납부하겠습니다.</t>
  </si>
  <si>
    <t>제가집을하나얻으려하는데보증금이부족합니다4백만원은보증금으로보태고나머지금액생활비로쓰려고합니다</t>
  </si>
  <si>
    <t>제월수입은340만원이구요연수입은4300만원입니다전체대출상환비율이높지만연체없이상환할수있구요여기서만투자를2번받았는데연체한적한번없었읍니다채무보증2천만원은임대아파트보증금담보대출이구요제가갚아야하는그런성격의돈은아니에요혹시연체가될까봐걱정하신분들이있으신데저는직장을다닌지10년차이고그럴일은없겠지만대출금을갚기어려워서연체가될거같으면퇴직금중간정산해서갚을생각도하고있어요믿고투자해주시면연체없이상환해드리겠읍니다글읽어주셔서감사드립니다</t>
  </si>
  <si>
    <t>한가정의가장의책임감으로성실히갚아나가겠습니다</t>
  </si>
  <si>
    <t>얼마전에셋째아이가태어나서요..세아이에게더좋은환경을주기위해서그동안쌓여있던빚을정리하고내년에는좀더넓은집을전세로들어가기위해서대출신청을합니다</t>
  </si>
  <si>
    <t>현재현대중공업하청업체인선우산업이라는회사에서근무중입니다일요일에도거의일을하다보니현제200좀넘게받고있구요일요일에일이없어못하는경우에도180만원은넘게받고있습니다기대출은(스타저축은행)에200만원대출을받았었는데요이자에조금씩더보태어내다보니지금은140여만원정도남아있구요이자로한달에47000원씩납부하고있습니다방세로280000만원나가구요아이들교육비급식비관리비보험료도생활비까지하면150여만원이나갑니다한달이자는충분히납부할수있습니다저를한번만믿고도와주십시요..더떳떳한아빠의모습으로열심히살아가겠습니다</t>
  </si>
  <si>
    <t>29세직장인여성입니다.급하게결혼을하게되어자금이필요합니다그동안결혼자금으로모아두었던돈은작년갑작스런아버님병원비로쓰게되어결혼을미루다가남자친구집안에사정이생겨빨리결혼을해야합니다도와주세요ㅜ</t>
  </si>
  <si>
    <t>한달급여는월평균150이며,생활비말고는따로들어가는건없습니다현재대출은현대스위스에400만원있고,한달에25만원씩상환중이며내년2월에전액상환됩니다.</t>
  </si>
  <si>
    <t>정말열심히상환하겠습니다..약속드립니다...</t>
  </si>
  <si>
    <t>성실히상환하면서함께하고싶네요</t>
  </si>
  <si>
    <t>안녕하세요경기도안산에거주하는신입회원입니다^^부득이소액이필요해서올리게되었고요제경우엔치킨집을부부와함께운영중이고비록적으나마일일30만원정도매출을올리고있습니다제가돈늘아는분에게빌려썼는데부득이그분이전액상환을부탁해서여기다신청을하게되었네요직정인도아니고제이름으로사업자도아닌어쩡쩡한자격이지만매일수입원이있는만큼상환에어려움은없다고말씀드리고싶네요모쪼록많은관심부탁드려요~</t>
  </si>
  <si>
    <t>기존대출건마우스론-200만원원더풀-300만원마우스론이자만납입월8만원정도원더풀원리금균등상환월20만원정도주수입원치킨체인점홀,배달겸업운영월매출1000만원내외(수익400만원선)월지출액가게월세85만원가족의식주생활비100만원선각종공과금및보험료납입80만원</t>
  </si>
  <si>
    <t>채택해주세요</t>
  </si>
  <si>
    <t>납품회사에다니고있습니다급여는180만원받고연말에180만원현급으로보너스식으로받고있습니다급여일이25일인데통장에24일날저녁에180만원입금됩니다기대출건은우리은행1000씨티800카드론300있습니다다달이60만원정도나가고있습니다180만원에서60만원빼고보험료12만원핸드폰비10만원빠지고있습니다정규직에4대보험되구요국민은행으로퇴직연금들어가고있습니다</t>
  </si>
  <si>
    <t>정말성실히값아나가겠습니다급여180만우리-23씨티-32카드론-8보험료-12핸드폰-10합이85만원고정으로나가고있습니다</t>
  </si>
  <si>
    <t>현금서비스상환하려합니다</t>
  </si>
  <si>
    <t>안녕하세요.이번에또다시머니옥션문을두드립니다신용관리를꾸준히관리하고있으나잘오르지않네요아마도현금서비스를받은게문제가된거같습니다그래서현금서비스상환을위해다시한번여러분에대출신청을합니다.지난대출에단한번연체없이잘상환했었고지금도역시상환을잘하고있습니다.지금까지그래왔던것처럼다시받게된다면단하루연체없이상환할것입니다</t>
  </si>
  <si>
    <t>현재월급통장에1160만원입금됩니다은행상환150만원자동차리스75만원머니옥션98만원보험300만원기타100생활비1160-(150+75+98+300+100)=440만원재대출시매달78만원상환해도360만원여유가있습니다</t>
  </si>
  <si>
    <t>신규매장운영자금</t>
  </si>
  <si>
    <t>*대출계기:신규운영자금운용*사용용도:신규매장(서초구잠원동)을오픈한지3개월째인데,,매장홍보를위한다양한마케팅을하다보니,,운영자금이달려서신청함.이에견실한운영을위한신규운영자금이필요한상태임.</t>
  </si>
  <si>
    <t>*주수입원:외식사업체*주수입금액:월평균4500만원(신규잠원매장+기존인천논현동매장)*월지출:직원인건비,임대료,재료비등3,800~3,900만원*대출이후상환계획:현재인건비가2개매장을합쳐서1,200만원인데,본인이매장의맨파워로들어가약150~180만원의절감효과가있음.이것으로대출이자충당이가능하고신규잠원매장의매출이상승세이니(대대적인홍보진행하여반응이좋음)충분히이자와향후,원금을상환할수있음.*기존대출건:국민은행대출금:3,000만원/이자는년5%대로월평균원리금균등상환으로480,000원씩상환</t>
  </si>
  <si>
    <t>오래전친구에게빌린돈을갚을려고합니다.</t>
  </si>
  <si>
    <t>투자자여러분안녕하세요.머니옥션을통해두번의대출을받았던윤정진입니다.5년전힘들때친구에게빌린돈을갚을려고합니다.그리고머니옥션을통해2010년7월처음대출받은돈으로지인과의관계가월활해진부분감사드립니다.꾸준히안정적인수입이있어서친구에게빌렸던돈을해결하고자합니다.투자자여러분..한번더저에게투자하여제가대한민국국민으로원만한인간관계를형성하도록도와주십시오.</t>
  </si>
  <si>
    <t>수입경복차이나(중국마사지)월-280만원(통장)팁(서비스직업특성)월-40만원(현금수령)수입-월320만원지출1.금융상환기업은행(800만원)-월20만원(원금,이자)2.통신비용핸드폰,인터넷,집전화-월15만원3.어머니용돈-월30만원4.기타생활비(아파트관리비,교통비,식비등)-월40만원지출-월105만원현재지출은월평균105만원으로수입이320만원정도되기에대출상환금월54만원상환은넉넉합니다.그리고지난두번의머니옥션대출도연체없이상환하였고(2010년12월10일납입일에700원의금전착오로1일연체가있었는데12월11일오전에해결했습니다.이부분30일미만연체기록있습니다)두건모두상환하였습니다.투자자여러분한번더도움주십시오.그보답으로확실한상환약속합니다.</t>
  </si>
  <si>
    <t>변호사선임비와임플란트치료비의도움을구하고자합니다...</t>
  </si>
  <si>
    <t>안녕하십니까...투자자여러분....큰일교차에항상건강유의하시고항상행복하시길기원합니다...제가투자자여러분의도움으로어려움을극복했으며또한열심히일하면서생활하고있습니다...이런제가다시한번투자자여러분의관심과격려를필요하게되어서송구스럽지만다시금부탁을드리게되었습니다....저는지난8월...동창회에참석하고대리운전을기다리던중...취객과싸움에휘말려서일방적인폭행을당했습니다....가해자의일방적인폭행으로비골(코뼈)골절수술,입술봉합수술,안구광시증,그리고치아가3개가부러지는중상을당했습니다.가해자는완전만취상태였고불시에가격을당해서정말정신을잃고폭행을당했습니다.그런데가해자는자신의처벌을가볍게하기위해서쌍방폭행을주장했고경찰과검찰의조사결과저는무혐의로처분을받았습니다...이에검찰에서가해자와저에게합의의시간을주고조정기간을뒀으나가해자측에서는1천만원에합의를보자하는데지금까지저의부담으로만들어간병원비가500여만원이되고치아3개를치료받는데임플란트비용만해도800여만원이소요되는실정이라합의를볼수가없었습니다...그래서변호사에게문의한결과,제여명나이까지의치료비(임플란트시술후사용가능기간)등을당연히청구할수있고또한위자료등을포함해약4천~5천만원정도강제집행을통해서받을수있다고합니다...가해자의재산을알아보니상당히되더라구요....그래서제가투자자여러분께진심어린마음으로부탁을드립니다...투자자여러분께서다시한번저에게도움의손길을주신다면...변호사선임하고현재임시치아(플라스틱)를빼고임플란트치료를받고싶습니다...결혼을앞두고모아둔돈을신혼집을구입하고자다써버려서치료비를챙기는데상당히어려운실정입니다....현재코뼈골절수술과입술봉합수술등을다마치고직장에착실히다니고있습니다....투자자여러분께서도움의손길을주신다면...성실하게변제하여...꼭보람된투자라고느끼실수있도록최선을다하겠습니다...또한재판을통해서라도제피해를보상받게된다면여기머니옥션을통해서저와같이어려움에처한분들께도도움이되는사람이되고싶습니다...다시한번간곡히부탁드립니다...긴글읽어주셔서감사드리고항상댁내행복과건강이충만하시길기원합니다...</t>
  </si>
  <si>
    <t>1.기존부채내역-새마을금고주택담보대출5700만원-우리파이낸셜중고차할부650만원(현잔액)-아주캐피탈신용대출210만원(현잔액)-머니옥션295만원(현잔액)2.현재월상환금액-새마을금고주택담보대출이자월29만원-우리파이낸셜중고차할부원리금상환22만원-아주캐피탈신용대출원리금상환14만원-머니옥션월상환금액29만5천원월총금융상환비용:94만5천원3.고정지출(월평균)-푸르덴셜보혐료12만원-푸르덴셜연금식적금20만원-교통비(회사에서유류비지급으로개인비용지출은5만원내외)-개인지출20여만원-현재부모님과함께살고있으며부모님역시경제활동을하고계셔서제가따로생활비등은지출하지않고있습니다..총지출합계약57만원4.고정수입-월급여(270만원)-1년상여금400%-kbs전북은지금라디오방송출연(지역소식전달)월15만원-학생과외(영어)-40만원총월수입약325만원*현재월소득은약325만원이고여기에고정지출약160여만원을제하면남은잔액이170여만원이됩니다...그러므로투자자여러분께서도와주신다면제가약속드린이자율35%와24개월상환조건으로월상환금액이약47만원소요됩니다...그러므로절대실수하지않고성실하게변제할자신있습니다....또한위에서도말씀드린데로....강제집행을통해서제가피해를구제받게된다면저역시여기머니옥션을통해저와같은어려움에처한분들께도움을드리고싶습니다...다시한번간곡히부탁드립니다...투자자여러분의격려와도움의손길간절히부탁드립니다...</t>
  </si>
  <si>
    <t>사업확장용도입니다..</t>
  </si>
  <si>
    <t>사업확장용도로700정도가필요합니다..채무불이행연체이력전혀없으며성실히상환일에납부하겠습니다..</t>
  </si>
  <si>
    <t>매달통장으로300만원씩꼬박들어옵니다..신용등급은크뱅.마크4올크5등급단한번도연체나채무불이행전혀없습니다..</t>
  </si>
  <si>
    <t>고금리사금융상환과일수생활자금(와이프치료비)</t>
  </si>
  <si>
    <t>고금리의사금융을이용하고있어사금융상환을하고싶고일부는애기엄마이빨치료비로충당을하고싶어신청하게되었습니다.</t>
  </si>
  <si>
    <t>기존대출내역:리드코프350만원이용이율:48%이자+원금:180,000원월수입:제가아직정직원이아닌관계로1,500,000원(12월부터는재직기간이1년이넘어급여도오르고정직으로될예정입니다)아내가월평균1,200,000원벌고있습니다.고정지출:아파트임대료:200,000원관리비:100,000원아이유치원300,000원아내+본인(전화비):120,000원생활비:600,000원자동차기름:150,000원각종공과금(보험료포함):250,000원리드코프상환:180,000원아내교통비:50,000원등상환계획:다음달이되면제급여도지금보다많이오를것이고또한가계경제를저혼자벌어서부담하고있는상황이아니기에이곳에서대출이이루어진다면별무리없이착실히상환을할수있을것이라생각을합니다.투자하시는모든분들믿고제게투자를해주시면실망시키는일없이성실하게상환을할것을약속드리겠습니다.지난6월에급한마음에대부중계업자인지모르고대출을진행하다보니신용도가많이떨어져은행권대출이힘들어져서이곳에문을두드리게되었습니다.투자자분들다시한번부탁드리겠습니다.</t>
  </si>
  <si>
    <t>정말열심히살겠습니다.</t>
  </si>
  <si>
    <t>한순간의실수로주식에빠져모든재산을탕감하고빚만남게되었습니다.이제부터라도열심히돈을모아빚을탕감하고열심히살도록하겠습니다..도와주십시요..</t>
  </si>
  <si>
    <t>현재고금리대출은정부에서운영하는바꿔드림론으로전화대환예정이며(연금리12%),바꿔드림론진행이완료되면성실히갚아나가도록하겠습니다.1.기존대출4금융권:1500만원35%~2금융권:2000만원25%~2.주수입원:직장생활근무성실히하고있습니다.수입금액:250만원현재연체없이꾸준히갚아나가고있으며,바꿔드림론으로환승하게되면이자부분이삭감됩니다..그부분으로열심히여러분들돈을갚아나가도록하겠습니다.감사합니다.</t>
  </si>
  <si>
    <t>전속보증금이꼭필요합니다.꼭좀도와주세요..</t>
  </si>
  <si>
    <t>남편과같이작은옷가게와이벤트업을하고있습니다.이벤트업체에서다들들어가고싶어하는웨딩홀을정말좋은기회로전속업체로들어가게되었는데전속계약금이1500이필요합니다.정말좋은기회라고생각합니다도와주세요도와만주신다면이은혜정말잊지않겠습니다원하시는서류모두제공가능하구요.원하시면천재지변이나부득이한사유로보증금을받을시에받으시는분을투자하시는분공동명의로할수있습니다.이처럼어떤서류든다해드릴수있으니부탁드리겠습니다한번만도와주세요</t>
  </si>
  <si>
    <t>이번에전속계약을하면,모든파티는전속업체가하게되있습니다.파티는금요일토요일일요일에주로진행하고,홀은16개입니다.최대로이벤트를진행한다면,금요일오후16개+토요일오전오후32개+일요일오전16개합이64개입니다.현제일주일평균8파티를진행합니다.웨딩홀측에컨설팅업체가같이들어와서앞으로이벤트수가늘어날것으로예상하며20개정도진행하는것을계획하고있습니다.20개를했을경우1개당재료값을재외한수익이20만원일주일에400이됩니다.한달에1600이되는셈입니다.하지만여기서순수익에10%는향후신규컨셉및소품유지보수비,20%는전속업체에입금을해야합니다.총30%를제외한나머지순수익이1120입니다.이돈으로대출이자및원금을상환할계획입니다.현제평균8개씩만진행한다고해도한달에수입640에서30%를뺀448만원이라는수입이창출됩니다.충분히대출금을변제할수있습니다.현제이벤트업은작은곳전속2개를하고있으며두곳에서나오는수입은700만원정도이며여기서직원월급과재료비등을제외하면순수익으로월400정도입니다.옷가게는매장월세를제외한한달순수익이200~300정도입니다.한달에지출은주택담보대출(7000만원)-50만원신협대출(1000만원)-40만원자동차할부(2300만원)-70만원보험료-50만원이렇게지출이나갑니다.성실히연체없이갚아나가겠습니다.정말좋은기회입니다....도와주세요..일찍결혼해서아이도일찍낳아27살아이가5살입니다.여러분의희망에손길부탁드리겠습니다.</t>
  </si>
  <si>
    <t>보증금이절실히필요합니다...</t>
  </si>
  <si>
    <t>안녕하세요.26살의건장한청년입니다.다름이아니라지금집에계시는68세아버지와58세어머니가두분이서계십니다.문제는집주인이재개발로인하여방을좀빼달라고해서나가야될판인데...제가군대를올해6월에전역했습니다.늦둥이에다가대학교때문에군대도늦게가는바람에;;모아논돈이한푼도없습니다;;저는괜찮습니다.현재지인소개로DAP(주)회사에입사하여현재기숙사생활을하고있습니다.두분살고계시는부모님께보증금이라도조금보태드리고싶습니다.부탁드리겠습니다...보증금이절실히너무필요합니다...</t>
  </si>
  <si>
    <t>이때까지살아오면서돈같은걸빌리면여유돈이생기는데로바로바로갚아주곤했습니다.저한번믿고부탁드리겠습니다.연체없이꼭!갚겠습니다!</t>
  </si>
  <si>
    <t>고금리대환자금</t>
  </si>
  <si>
    <t>잘못된부채형성으로지나치게높은금리를부담중입니다.신용평가사시뮬레이션결과소득대비신용등급이낮아서악성고금리상환후조기에신용등급개선으로1금융권거래가가능해지므로대환대출시훨씬안정적인금융/신용생활을할수있을것입니다.부분적으로나마현재보다낮은금리로채무개선을하여빠른부채상환을목표로하고있습니다.</t>
  </si>
  <si>
    <t>1.주수입내역-월450~500만원2.월고정지출내역-기대출상환금액80만원,휴대폰요금5만원,식대/유류비50만원,가계생계비150만원3.대출이후상환계획-현재39.9%의고금리채무가많아서금리인하시월30만원정도의비용이절감되므로고정지출외여유금액이증가하여채무감소에큰도움이될것입니다.</t>
  </si>
  <si>
    <t>우선,감사합니다,이런기회를갖게해주셔서,현재어린나이이지만,철이많이없었는지사치스럽게돈을마구썼습니다,현재열심히일하며,채무를갚아나가고있습니다,하지만,생활자금이조금부족합니다,두분부모님께용돈한번,드리지못하고,작은선물조차,하지못하는나쁜딸이되었습니다,</t>
  </si>
  <si>
    <t>HK저축은행600만원현대스위스500만원국민카드론500만원총채무가1600만원가량됩니다,매달약정금은120만원정도이고,급여는최소160~220만원정도수령합니다,하여,매달50만원씩은변제할수있습니다,성향도올바르고,꼭채무를갚겠다는의지가강하고,열심히일하고있습니다,조금만,도와주세요,감사합니다,</t>
  </si>
  <si>
    <t>처음에못도모르고1000만원이라는대출을신청했다가다시신청합니다.투자자입장에서생각하고사이트를검색해본결과제생각만했더군요..이자율및정보등으로요첨엔대출금상환이목적이었는데...대출금상환보단지인한테빌린돈이있어이거먼저해결하려합니다</t>
  </si>
  <si>
    <t>대부업원더풀-현재금액(약450만원정도)마우스론-499만원현대스위스-60만원월납부액-47만원정도금융권국민은행담보대출360만원국민카드론-397만원월납부액-51만원국민카드금액-10~20만원기타생활비(전회비,교통비-10~20만원)고정급여는200만원입니다.현재한직장에서2년여동안영상관련업종에서편집및촬영업무를맡고있고요부수입(알바)으로평균20만원정도나오네요...더많이벌때도있고요이건고정수입이아니니소득정보에는적지않았습니다.현재미혼이고차비핸드폰요금이외는지출이없고요.제급여에서160~180만원정도상환비로쓸예정으로있습니다.그래서충분히연체없이상환가능합니다현재직장생활을하고있지만,서류상으론프리랜서로되어있고요절증명할건급여통장고용계약서회사사업자등록증밖에없네요이해해주시고믿어주세요200만원에6개월을선택한이유는6개월동안신용지켜서6개월후대부업부채상환목적으로다시재대출하려합니다.200만원용도는100만원지인한테빌린거상환나머지100만원은대부업일부상환및비상금입니다.기본상항입력에주거지역이영등포구로되어있는데종로구입니다</t>
  </si>
  <si>
    <t>고정적수입이있고열심히하루하루사는사람입니다.!!!</t>
  </si>
  <si>
    <t>안녕하세요.얼마전에도대출신청했었다가낙찰을5%남겨놓고기한이다되어유찰된경험이있는신청자입니다.개인적으로몸이안좋아병원에입원했다가서류준비가늦게되어다시신청하고서류준비합니다.매월소득이21일월평균500만원이상있구요백화점에서의류매장을운영하고있습니다.18년경력의꾸준하고열심히사는사람으로써크게어려움이없다가요즘들어인생의고비인지어려움이있어이렇게신청하게되었습니다.필요금액은생활자금으로,개인적인집안사정으로신청하게되었구요대출을여기저기알아보다가불법적대출중개업자에게서류한번잘못보냈다가과다조회라는것에걸려금융권대출이어려워이렇게좋은사이트가있다고소개받아다시신청하게되었습니다.</t>
  </si>
  <si>
    <t>원래빚지는것을좋아하지않고18년동안쉬는기간없이열심히살고있는사람입니다.도와주시면투자의행복감을느끼실수있도록열심히상환하고또저도상황이좀정리되면투자자의한사람으로참여하고싶습니다.21일이매월정기적으로월급처럼들어오는수수료날이라상환은부담스럽거나어렵지않습니다.실속있는투자가되실수있는믿을만한사람입니다.열심히더욱열심히살겠습니다한번믿고도와주십시요</t>
  </si>
  <si>
    <t>사업확장에필요한자금</t>
  </si>
  <si>
    <t>사업확장을하면서부족한금액을대출받고싶습니다이년동안열심히일해서사업확장을하게되었는데모든자금을다준비하지못해대출을생각했습니다대출에대해잘모르고어느중개업자분을소개받아과다조회로현재신용등급이내려간상태라이자율이낮은곳에서는대출이불가능해졌어요확실하게갚을능력이되므로꼭대출을받아서사업확장을하고싶습니다</t>
  </si>
  <si>
    <t>기존에새마을금고와저축은행등포함해서2100정도의대출이있는상태이며원리금같이해서한달에토탈백정도갚고있습니다한달순소득이500에서600정도이며충분히상환할능력이됩니다한달지출은보험료40정도나가고가게세랑집세그리고세금포함해서넉넉잡아130정도가나가며핸드폰요금20정도지출그리고생활비50정도나갑니다기존의대출원리금까지한다면토탈340정도지출이나갑니다나머지금액은원래는자유예금을했었는데사업확장하면빠른시일내에대출을갚을예정입니다원래는대구에있는쇼핑몰에서이년정도옷가게운영을했었는데대구경기도많이나빠졌고월세가250정도여서구미로드샵으로이전하게되었습니다인테리어비가많이들어가서생각했던금액보다초과되어대출을신청합니다구미는대구보다는경기가나쁘지않고경쟁이덜해서옮기게되었습니다대출을받더라도이자가비싸더라도빠른시일에갚을능력이있고꼭그렇게할것입니다</t>
  </si>
  <si>
    <t>대학원진학으로학비부족분을대출받고자합니다</t>
  </si>
  <si>
    <t>현재기능9급공무원으로학교에서7년6개월근무중이며연봉은3000만원정도입니다추가수입은야간대리운전알바로월120만원정도의수입을내고있습니다</t>
  </si>
  <si>
    <t>1.대출을하게된계기-모든대출은1금융권에서받아야하지만학자금대출부터저축은행에서받아잘못꼬여버렸습니다.그후중개업에여기저기과다조회기록으로어디서도일을하고소득증빙이되어도[기거절]이라는사유로대출이되지않앗고1금융권에서는저축은행사용하고있다고대출이지금은어렵다고합니다.2.대출의목적-대출이만약실행된다면집에부모님에게드려야할돈과생활자금으로사용하고싶습니다.성실한상환을약속드립니다.</t>
  </si>
  <si>
    <t>1.다른대출건이있는경우1.참저축은행300만원2010년10월금리36%월4만~6만원2.월급은4대보험이랑아파트공과금관리비(사원아파트)를다차감하고통장에월180만원정도입금이됩니다.개인지출은매월상황이다르나83년생남자들이쓰는정도로친구들과만나술한잔먹는거와가끔옷한벌정도구입하고있고휴대폰비그리고이자비용입니다.이모든걸다계산하더라도휴대폰비13만원금융상환비6만원개인사비30만원경조사비10만원이렇게하더라도평균120만원정도가남습니다.여기월상환비가58만원이니상환하는데는전혀지장이없습니다.투자자여러분들아들이부모에게효도할수잇게도와주시고새해복많이받으십시요..저는성실한상환을약속드리겟습니다.</t>
  </si>
  <si>
    <t>현장경비사용입니다</t>
  </si>
  <si>
    <t>대출을신청한계기는건설회사에근무하면서개인적으로공사를수주한게있습니다2월말에준공이되고공사대금은3월에받기로했는데그동안에투입되는현장경비비용을마련하고자신청을하게되었습니다</t>
  </si>
  <si>
    <t>1.다른대출건은산와머니에180만원남아있는데30만원씩나눠서6개월후에완납되며,신용정보상대출은매달6만원이지출됩니다2.주수입은현재로서는급여소득이며월270만원중에보험료(60만원-종신및연금)가지출되며기타생활비및경비를사용하면머니옥션에서대출받았을시에상환이가능합니다아울러곤사대금이들어오면조기상환을할것인지아니면약정일대로상환할것인지에대해서도결정할예정입니다</t>
  </si>
  <si>
    <t>사업자금이필요해요</t>
  </si>
  <si>
    <t>안녕하세요!정수기관리업체를운영중인자영업자입니다지인의소개로관공서에6대의정수기랜탈을설치할예정이었습니다생각지도않던사업자금이나가는바램에부족한자금신청합니다도매급으로물건을떼다가설치해주고랜탈식으로결제비용을받기에처음에큰돈이들어갑니다신용등급이낮아서은행대출도안되는상황이라서여러분에게염치불구하고다시한번도움부탁드립니다</t>
  </si>
  <si>
    <t>작년2월경에여러분의도움으로머니옥션대출건이1개있습니다연체없이11번납입하였습니다(이율:28%월납입액:16만원잔액:180십)국민은행바꿔드림론(이율:12%월납입액:16만원잔액:790십만원)신한카드론(이율:19%월납입액:25만원잔액:110만원5월달에완료)충분히갚을수있는최소한의금액만신청하였습니다&lt;수입및지출내역&gt;월수입은3백~330십만원입니다대출월납입액:57만원운영비,통신요금,월세,공과금,생활비등등해서130십~150만원입니다다른기대출도연체없이잘상환해왔습니다5월달에카드론이완납되면은여유돈이더생깁니다연체없이성실히납부하겠습니다여러분들의따뜻한도움부탁드립니다</t>
  </si>
  <si>
    <t>일자리를다시알아보는과정에서생활비와학원비로사용하기위해서</t>
  </si>
  <si>
    <t>현재면접을보고2월중순쯤에새로오픈하는일반판매점에일할계약을끝맞친상태입니다</t>
  </si>
  <si>
    <t>이고비만넘길수있게도와주세요.</t>
  </si>
  <si>
    <t>대출목적-장사(슈퍼)를계속하기위해필요한자금신청대출계기-원래슈퍼를하고있었습니다.큰돈들이지않고인수하였기에당연히큰수익은없었지요...그래서돈을더벌고싶은욕심에더빚을내서휴대폰가게를하나더오픈하였습니다.경험도전략도없이무모한도전이었기에결과는큰빚을지고망하고말았습니다.그후빚을갚기위해타고다니던차도팔고원래운영되던가게수익금전부를빚갚는데쏟아부었습니다.이제거의다갚고한숨돌리려는데슈퍼보증금이랑,물건구매할돈이없습니다.돈이생기는족족빚갚는데다끌어다쓰는바람에월세를못내에보증금을다까먹었고,마지막에는물건값까지다끌어다써서이젠물건도얼마남지않았습니다.그나마다행인건건물주께서제사정을잘아시고하셔서보증금없이장사를계속할수있게되었지만,장사를계속할려면물건은추가로구매하여야하는상황입니다.장사를계속할수있기위해서여러분의도움이필요한상황입니다.기존슈퍼의단점..돈벌이가시원찮다는건제가직장을주수입원으로바꾸는것으로...애초에판단을잘내려서직장에다니면서창업하여야했는데...지금후회한들소용없겠지요..직장을주수입원으로바꾸는것으로전환했으며,자영업을3년여하다직장에다니는것..또한쉽지않았습니다...그동안녹슨감각을되살리기가엄청힘들었고,수직형룰에서제일밑으로들어간다는걸감내해내기도힘들었습니다.몇군데를전전하다가겨우맞는곳을찾았고이젠이를바탕으로한걸음쭉쭉뻣어갈려고합니다.그러기에여러분의도움이필요로합니다.도와주세요.</t>
  </si>
  <si>
    <t>-상환계획기존대출IBK캐피탈312만원(월57만씩6회남음)머니옥션대출성사시500만원(월34만씩18회납입)합월91만원-공통사항주수입원:야간:회사근무월124만(세후약107만)부수입원:주간:슈퍼운영월세,인건비등제외후운영수익연간1200만원(월평균100만)총수입월:224만(세후약207만)월지출(고정지출)기름값,통신비용돈등:40만IBK상환57만머니옥션상환34만(고정)총지출131만비고정지출자동차세,범칙금,자동차보험료,경조사,의료비등등고정지출을제외하고70만원정도여유가있</t>
  </si>
  <si>
    <t>사금융대환하려합니다</t>
  </si>
  <si>
    <t>며칠전까지저도머니옥션에서500만원대출해서생활중이었으나이번에햇살론승인이나서기존있던사금융대출건까지합쳐대환할수있게되었습니다그런데집사람이름으로도사금융대출되어있는게약650만원가량남아있는데이번에머니옥션에서제이름으로대출받아정리해주려합니다</t>
  </si>
  <si>
    <t>월수입200이상으로제가이제월납부해야할돈은햇살론32만원가량이게전부입니다(기존대출다상환하였습니다)집사람이름으로대출받은게3군데월45만원가량나가는데머니옥션에서하나로합쳐서내면39만원정도나오더군요그전에저도햇살론받기전에머니옥션에500만원대출금월28만원가량에추가사금융대출30만원정도총60만원정도납입했는데도연체없이꼬박꼬박상환하였습니다집사람대출도머니옥션으로대환한다면한결생활에여유가생길겁니다</t>
  </si>
  <si>
    <t>안녕하세요[저축은행,고금리</t>
  </si>
  <si>
    <t>신청목적은제목내용과같습니다.이전에잦은대부업체거래를통해신용도가낮습니다.총기대출은2150만원인데요,1년이상의고금리대출을유지하고있기때문에부담이됩니다.이제는(저측은행과대부업체)기대출을정리하고불필요한소비로인해불필요한대출을받지않으려합니다.</t>
  </si>
  <si>
    <t>1.주수입내역-월평균450~900정도월급2.월고정지출내역-기대출상환금액매월85,휴대폰요금20,교통비30,집세40,식대50,부모님50,나머지기타취미생활및상환3.대출이후상환계획-450월급금액을초과한부분은기간동안저축은행1000만원을여유있게갚고,남은1150은신용도에재재받지않는머기옥션을통해1년안으로월여유금액225만원을투자하여신용도를높여(머니옥션채무통합대출중도상환가능)2015년안으로모든기대출을정리하는것을목표로하고있습니다.</t>
  </si>
  <si>
    <t>저는나름연봉도많은대기업근무하고있으며,부인도맞벌이중입니다.집에우환이있어금융권부채가좀늘어났습니다.지인에게빌린약간의급전상환목적으로머니옥션을두드리게되었습니다.글로써표현하는것보다투자자여러분께실제매월연체없이상환하는모습을보여드리고싶습니다</t>
  </si>
  <si>
    <t>한달금융상환비용이120만원정도인데홀수달250만원,짝수달450만원이고상여로7월1,000만원,12월1,000만원급여수령으로머니옥션상환은문제없습니다.</t>
  </si>
  <si>
    <t>8등급저신용입니다만,도움주시면성실히보답하겠습니다.</t>
  </si>
  <si>
    <t>대출금은그동안아버님께서양쪽어금니임플란트시술비용으루고민하던차에여러분께도움을구하고자글을올립니다.직장을이직한지2개월되었으며그간휴직기간이1개월가량되어부모님께서두저한테부담될까말씀을안하셧고주변에도움을청할처지가안되서여러분께도움을부탁드립니다..</t>
  </si>
  <si>
    <t>1.기존대출금액을없습니다.2.주수입원:전기,통신공사업체에제직중입니다.주수입금액:월170만원내외입니다.지출내역:휴대폰및통신비90,000원차량유지비250,000원부모님생활비800,000원본인생활비500,000원상환계획:매월25일납입일에차량유지비및본인생활비에서절약을하여성실히납부하겠습니다</t>
  </si>
  <si>
    <t>사금융이자가너무힘들어서한곳으로모아정리좀하려고합니다.</t>
  </si>
  <si>
    <t>현재머니옥션200이용중이고18개월중8개월남았고연체없이상환중입니다또다시자금이필요하게된이유는사금융을3군데사용중인데이자가너무세서열심히상환한다고해도원금이별로줄지않아힘이들어서이자를조금낮추어서한군데로묵어서정리하고싶어다시한번여러투자자여러분께부탁드립니다..</t>
  </si>
  <si>
    <t>저의지금현재대출은기업은행600(월이자5만4천원)시티캐피탈640(원리금균등상환월27만원)머니옥션200(월13만3천원)러시앤캐시300원더풀300산와머니200이용중입니다이중사금융3군중러시앤잔액(약210)원더풀(280)산와머니(80)만원정도됩니다여러투자자님들께서한번만더도와주시면사금융3군데를한곳으로모아성실상환약속드리며열심히살겠습니다.저의소득은지금의직장에약4년째재직중이고실수령액기준으로월153만원정도를수령하고있습니다.지출내역은위금융권2곳월32만4천원사금융3곳월약40만원생할비및기타요금약40만원정도의지출을하고있습니다저의집사람도월150만원정도의수입이있습니다.아직까지연체한번없이다상환중입니다다시한번여러투자자님들께부탁드리겠습니다.</t>
  </si>
  <si>
    <t>당장필요합니다..꼭한번만도움을주세요..^^</t>
  </si>
  <si>
    <t>기존에있는사금융대출금을이자납부때문에..직장생활하지가1개월이지나고있습니다..첫달..월급은나와는데요..날짜가있서서..조금..나왔습니다..연체때문에..신청합니다..한번만도움을주세요...성실히잘납부하겠습니다</t>
  </si>
  <si>
    <t>월급은약140만정도고요..실수령액은128만정도..예상합니다..네곳에대출금은1100만정도고요..약이자납부비가..52만정도입니다..월지출은.20만집생활비..보험.통신비..10만정도..나머지로..성실히납부하겟습니다..</t>
  </si>
  <si>
    <t>사업확장을위한대출</t>
  </si>
  <si>
    <t>제가운영하고있는신발(운동화,구두등)매장은제품의특성상활동이활발한봄,여름,가을에보다많은수요가일어나며특히한국관광의유명세를틈타중국,일본,러시아인등의손님들이점차로늘어나는추세에있습니다.지난해신상품의대응부재로인한아쉬움을경험삼아금년에는매장을확장하고좀더많은신상품을확보하여매출을증대코자합니다.마침옆가게주인이이민을간다고팔려고내놓은상태라제가가지고있는자금과지인의소개로알게된머니옥션에서투자(2,500만원)을받아매장을확장하고이에필요한상품을구입코자합니다.참고로제가현재운영하고있는가게는자가매장이라월임대료지급은없으며관리비와운영비만지급되므로크게부담이없습니다.</t>
  </si>
  <si>
    <t>새매장을확장하면기존매장과시너지효과를내면서일일추가매출액이30만원이상늘면서월750만원정도의매출액이상승되고이익은300만원이상늘어날것으로예상되며기존매장의가치또한상승될것으로봅니다.이에원리금을계획대로충분히잘갚아나갈수가있습니다.</t>
  </si>
  <si>
    <t>새롭게살기위해생활자금좀빌려봅니다.부탁드립니다.</t>
  </si>
  <si>
    <t>부모님과같이벌어생활을하다수입이줄어들고목돈이들어갈일들이생겨나서이글을올립니다.얼마전어머니께서수술을하시고지금은재활중이십니다.아버지께선연세가있으셔서지금은아파트경비직으로이직을하셨습니다.전지금빌딩시설유지보수일을하고있습니다.가족수입이많이줄어들고생활비외에수술비,병원비등목돈이들어가게되서사금융과저축은행쪽으로대출이있습니다.처음엔대출을잘모르고중계업자를만나과다조회로인해신용등급이많이하락했습니다.재직기간도짧고과다조회와등급하락으로다른곳에선대출이어렵네요.이곳에서대출을받게되면일부부채를상환하고일부로생활비와자격증공부를할생각입니다.만약대출이된다면감사한마음으로잘쓰고성실히상환하겠습니다.</t>
  </si>
  <si>
    <t>신라저축은행:300만원34.9%러시앤케쉬:200만원38.81%산화머니:300만원36.5%직장에서월급외적인수입이있습니다.당직비나,조그만한시설공사등으로월급까지합하면200정도됩니다.우선대출을받게되면사금융1건을중도상환을할것입니다.남은2건지출:30만원+옥션대출34만원핸드폰7만원,교통비6만원기타생활비70만원이외남는수입은러시앤케쉬에부채를상활할계획입니다.그쪽은매달이자외자유상환이레서빨리끝내레합니다.그리고신용등급을신경쓰고제직기간이좀오레되면1금융권으로&amp;#50735;길계획입니다.많은분들부탁드립니다.자격증도취득해서스펙도키울려고열심히사는사람입니다.도와주세요.</t>
  </si>
  <si>
    <t>학자금이필요합니다...</t>
  </si>
  <si>
    <t>현재대학생자녀가두명이있습니다.참많이힘드네요.도움요청드립니다.</t>
  </si>
  <si>
    <t>1.부채내역씨티은행48,00011%1,000현대캐피탈(자동차)31,0008%590SC캐피탈14,00028%4402.수입및지출고정수입450만원(통장수령)+150만원(현금수령)생활비200만원차량유지비및용돈50만원</t>
  </si>
  <si>
    <t>긴급생활자금/SK플래닛매니져입니다.</t>
  </si>
  <si>
    <t>예전보증보험사고로인해신용등급이많이하락했습니다.현재는모든연체갚은상태입니다.사금융몇군데를먼저사용하는바람에여신한도가차서긴급자금융통이어려운상황입니다.긴급생활자금으로사용할계획입니다.</t>
  </si>
  <si>
    <t>1.기대출상황내역산와머니:500만/월23만인터머니:300만/월13만위드캐피탈:300만/월13만리드코프:400만/월11만---------------------------------총60만2.상환계획월고정급여가세후312만원입니다.신용등급과여신한도가안되어추가대출이힘든상황입니다.1번이외에신용카드를사용하거나상환으로나가는비용이전혀없는상황입니다.이에12개월내에원리금균등방식으로성실하게상환해나가겠습니다.</t>
  </si>
  <si>
    <t>열심히살고있고연체없이갚아나갈수있습니다.</t>
  </si>
  <si>
    <t>현재어머니는노양병원간병인으로일하고계시고동생은골프장케디로일하고있습니다.다름이아니라지난달까지4대보험직장을다니다가130만원월급으로는생활할수가없어서일당10만원짜리일용직(전기보조)근무를하고있습니다면접도같이보고있구요.제가대출받으려고하는이유는어머니병원비와그간밀려있던세금들입니다.어머니도더는안된다고싶으셨는지병원치료를미루시고현재노양병원간병인으로들어가셨습니다동생또한수입이월150정도이나빠듯합니다.가족들에게도이곳에서대출사실을오픈했구요신용등급이9등급인지라대출신청을이곳에서해보려고합니다.연체는현재없고대출받은부분도모두완납한상태입니다.지금은돌아가셨지만아버지가뇌출혈로고생하시면서집안이무척힘들어졌네요.도와주신다면연체는절대없을것이고1년안에원리금균등으로갚아나가고싶습니다.도와주세요...부탁드립니다.현재집은임대주공에살고있습니다.</t>
  </si>
  <si>
    <t>현재이곳대출신청을어머니께말씀드렸고가족들에게오픈한상태입니다.어머니수입원80만원다음달부터받을제급여180~200만원정도한달에원리금균등상환은확실할것입니다.현재대출사용없으며기대출모두완납한상태입니다.10년이상같은곳에서살고있구요인천토박이입니다.월고정수입은지난달까지제급여130만원어머니간병일급여80~100만원그리고다음달부터제가전기보조로받을평균급여180~200만원월고정지출은임대아파트임대료+세금-&gt;40만원정도핸드폰요금-&gt;어머니,저-&gt;15만원정도생활비,어머니병원비-&gt;100만원</t>
  </si>
  <si>
    <t>여러분의도움으로어둠의악순환에서벗어나고싶습니다.도와주세요.</t>
  </si>
  <si>
    <t>1월31일둘째가태어났습니다.2월둘째가태어나병원비에산후조리에..겨울이라장사가덜되는데..아주힘든겨울을보넸습니다.이제3월봄이시작되니..여러부느이도움으로좋은물건을매입하여새로이출발하고싶습니다.도와주세요.</t>
  </si>
  <si>
    <t>서울도봉구에매장있고,남양주진접에깔세매장하나더운영중입니다.제월평균매출은1500만원전후입니다.(겨울이라매출이좀낮아졌네요..)수익율은48%정도로여기서가게운영비를제외하면400만원정도로대출상환에는전혀문제없습을약속드림니다.서류도이미머니옥션에제출하였고,대부분현금매출입니다.솔직히작년부가세신고내역이적어서..소액대출진행권고받고진행합니다.은행기대출710만원정도있고.사금융대출650만원있습니다.이제날씨많이풀렷고,봄부터는장사가더잘될것이니,여러분의도움으로좋은물건더매입한다면,둘째에게따뜻한봄을선물할수있을것입니다.금액이크지않으니상황이나아지면중간이라도완납하겠습니다.많은관심부탁드립니다.</t>
  </si>
  <si>
    <t>결혼할남자친구간병비</t>
  </si>
  <si>
    <t>결혼할남자친구어머님병원비로쓰겟읍니다.</t>
  </si>
  <si>
    <t>받는월급여로성실히상환할것을약속합니다</t>
  </si>
  <si>
    <t>거짓말같은거안합니다생활비와물품구입할려고합니다</t>
  </si>
  <si>
    <t>월수입이백구십만원입니다월급날이22날이니매월25일기준으로하여갚아나가기로하겟습니다</t>
  </si>
  <si>
    <t>투자자님들의도움을받고자합니다</t>
  </si>
  <si>
    <t>2011년작년한해저에게는금전적으로많은손해를보았습니다저는2008년부터조그만업체에서생산관리직(공장장)으로근무하고있으며,2010년까지만해도금전적으로전혀부족한생활을하지않았습니다...그흔한신용카드가필요없을정도로통장에자금이충분했으며...체크카드로만생활하였습니다..어릴적부터친형제같은친구가있었는데창원쪽에서나름큰업무용컴퓨터&amp;네트워크업체를운영하였습니다...2011년초보증문제로부탁이오길래보증은어려울것같아서동부화재에들어가던적금식보험과은행권적금을해지및약관대출그리고회사와지인들에게대출을받아8500만원을마련하여전달하였습니다..서너달이내에갚을것이라는말에믿었습니다..그런데이친구는제가몰랐지만많이어려웠나봅니다...작년초독극물을먹고&amp;#51686;은유서한장만남기고이세상을떠나바렸습니다.....친구가떠난후돈거래사실을몰랐던집사람과심하게다투었고현재까지별거중입니다..이때부터저의든금융거래가말리기시작했으며돈빌린것을갚기위해나름으로노력하여저축은행과대부업체를통하여대출을받아작년말대부분정리하였습니다..그런데저의아버님께서작년11월돌아가셨습니다...왜람된말씀이지만아버님명의로현대캐피탈에서1000만원가까이대출받은건이잇었기에사망신고후최근완납통지가왔네요...내용이너무길어질것같아여기까지만작성하겠습니다..저의글에는추호도거짓이없습니다..믿지못하시거나의심스러우시면..정중히사죄드리구요..조금이나마믿어주신다면모든것을정리하고저렴한이자로성실납부할수있게도와주십시오..감사합니다...흩어져있는부채를통합하고일부남은개인빚을정리하고자합니다.</t>
  </si>
  <si>
    <t>산와머니300만원(2010.10)3년월14만원(원리금균등)러시엔캐쉬200만원(2010.06)2년월13만원(원리금균등)웰컴론300만원(2011.02)2년월19만원(원리금균등)SC스텐다드저축은행1500만원(2010.11)3년월66만원(원리금균등)신라저축은행400만원(2011.01)3년19만원(원리금균등)현대저축은행200만원(2011.01)2년6만원(원리금/일시상환)회사명;영테크직위;생산관리직공장장월수입;350만원내외(본봉270만원;통장입금/직급수당평균80만원;현금수령)직급수당은보통중견기업의성과급입니다..최저50만원에서최고150만원입니다핸드폰요금:평균10만원(업무상통화량이많습니다)생활요금;100만원정도(집사람과별거중이라현재100만원씩송급합니다)개인생활자금;50만원내외입니다</t>
  </si>
  <si>
    <t>재대출신청건(중고자동차구입목적)</t>
  </si>
  <si>
    <t>현재대출상환중이며9개월후12월후에만기입니다.예전에도대출받은적있으며한번의연체없이모두다성실납부하였습니다.타사대출건도연체없습니다.회사출퇴근과업무시차가필요해서중고차구입하려합니다..성실납부무조건약속하니투자자들의투자부탁드립니다.못갚을것같으면신청도안합니다.</t>
  </si>
  <si>
    <t>총수입:1,150,000원(통장)+보너스200%(기프트카드)+아르바이트(70만원=작년6월대출받기전까지는일년동안열심히아르바이트하였음...6월이후부터아르바이트를하지않았고다시열심히아르바이트할예정입니다..맘만있으면일할곳은널려있으니까요)총지출내역*씨티캐피탈:240,000원*24개월(남은개월)-성실납부중)*상호저축은행:50,000*10개월(남은개월)-성실납부중)*머니옥션:280,000*9개월(남은개월)-성실납부중)*통신비:80,000원=650,000원지출여기에재대출이되면250,000원의지출이더되는셈입니다.아르바이트도하고있고퇴직금도받을수있으니투자자님들부탁드립니다.</t>
  </si>
  <si>
    <t>신용있는회사원</t>
  </si>
  <si>
    <t>카드론상환목적입니다.카드론특별금리로대출해준다기에현금서비스와는다른줄알고받았는데알고보니현금서비스나똑같이신용평가에영향을미친다네요.그래서카드론대환하려고합니다.</t>
  </si>
  <si>
    <t>현재회사원이며직장은안정적입니다.연봉은3600만원정도이며월이정도금액은카드론도충분히상환가능합니다만카드론이신용평가에영향을미친다기에환승을할려고합니다.</t>
  </si>
  <si>
    <t>긴급생활자금!</t>
  </si>
  <si>
    <t>안녕하세요.현재아버지가병원에입원하신관계로생활비용&amp;병원비가조금부족하게되어서,대출신청을하게되었습니다제가다니고있던직장에서약1년6개월정도를근무하였고,현재조금더여건이좋은직장으로이직을한상태(4대보험적용,인센티브등)이며,저축은행측에선이직한관계로3개월미만이라대출불가라,사금융보다더저렴한머니옥션에투자신청을하게되었습니다현재2군대사금융을이용하고있고,월지출에서약10만원정도더지출해도괜찮을꺼같아,투자신청을합니다</t>
  </si>
  <si>
    <t>리드코프300산와200리드코프월상환금128000,산와월상환금134000기존생활비는총60만원정도,여기에서10만원정도더지출해도관계없을꺼같아,투자신청합니다거래는올해1월달에시작해서,현재까지연체한번한적없으며,매달10일개개인의자산,성실히납부할것을약속드립니다.</t>
  </si>
  <si>
    <t>갑자기부모님댁에돈이필요하예대출신청합니다.전세금인상때매돈이필요한데다른곳으로이사하자니몸도않좋으시고회사도멀어이사도못합니다.은행이나회사퇴직금조기신청은불가능하여부득이하게신청하게되었읍니다.부탁드립니다.</t>
  </si>
  <si>
    <t>타대출은이번에리드코프350만이있고.월납20만원에24개월입니다.머니옥션에서대출시1달에40ㅡ50만원정도부담인데제급여가실수령액250만이라아주힘들고못갚고하지는않습니다.성실히갚겠습니다.부탁드립니다.</t>
  </si>
  <si>
    <t>-집안사정으로인해생활자금이들어가다보니까현금서비스및지인에게빌리게되었습니다.(어머니하고형님이건강이안좋아서이것저것돈이들어갔습니다.)현금서비스를받아쓰다보니자연스레신용등급이내려가게되어3등급까지나름대로관리를하였으나지금은5등급이되어버렸습니다.그래서머니옥션을통해자금을대출받아현금서비스정리및지인에게빌린것을갚고신용등급도올려볼려고합니다.지금상황중인경매건을신청했을때는4등급으로간편히자금신청을할수있었으나5등급이되니까써야할것이많아지네요.</t>
  </si>
  <si>
    <t>0.기존대출건-현재현금서비스사용:280만원-우리은행(공무원생활안정자금);3600만원(이자만냄&amp;#8211;월25만원)-한국스탠다드차타드은행(가계자금):320여만원(월이자2만원)-기업은행(근로자전세자금대출):5100만원(만기일시상환으로이자만냄&amp;#8211;월17만원)-알씨아이파이낸셜(자동차할부):1690만원(원리금균등&amp;#8211;월55만원)-머니옥션(상환중):약200만원남음(월15만원)-기존대출월금융상환합계:약117만원0.주수입원-공무원15년차입니다.-급여:월240만원-수당:월170만원-합계:약410만원0.월고정지출-부모님:50만원-각종공과금(전기,수도,가스,통신비등):약20만원-차량유지비:약30만원-고정지출합계:약100만원0.수입원에서지출금액을빼면약200만원정도가남습니다.상황에따라약간은틀려질수도있으나평균적으로보면그렇습니다.기존에도머니옥션에서대출을받아상환완료하였습니다.지금까지변제금을연체시키지않은것처럼이후에도성실히변제할것을약속드립니다.</t>
  </si>
  <si>
    <t>아기가태어난후~</t>
  </si>
  <si>
    <t>이번에아기돌찬치를하려는대비용이만이들어서대출을하려고합니다</t>
  </si>
  <si>
    <t>기존대출은임대보증금1700이면이자는8프로입니다자동차할부8프로이면할부금600백남앗고요사금용500에36프로입니다월급이230정도입니다생활비하고이자내면하면50만원정도남습니다도움주신분들피해없도록꼬박꼬박상환하겟습니다</t>
  </si>
  <si>
    <t>세상이무섭기만합니다</t>
  </si>
  <si>
    <t>정말신용이란것을모르고22년간살아왔습니다그만큼연체도신용불량도하지않고체크카드만사용하며잘살아왔습니다세상무서울거하나없이떳떳하게잘살고있는데집으로우편하나가오더라구요장기채무불이행이란인쇄된도장이찍힌빨간색과흰색이섞인봉투가왔습니다인터넷에검색을해보니까심각한상황이더라구요알고보니2년전엄마가재혼을하시면서아빠쪽에아들이2명있는데그중한명이문제가있어서제명의로핸드폰을만든거죠...그런데어떻게핸드폰을사용했길래200이넘는금액이나올수있는지정말이해할수가없습니다엄마는그아들2명과저와제동생이어울리지못하는것에아빠와많이다투셨고끝내두집에서서로생활하는..그런집인사정에제가끼게되었습니다그오빠한테갚으라고말을하고싶지만공익갔는데잘안나가고어떻게된건지그일로또문제가생겨서법정머라고하면서상황이안좋은거같고아빠는엄마와사이가안좋아서저와제동생과도자연스럽게멀어진상태라제명의이고제신용문제이기에갚아야할거같습니다집안사정이사정인만큼저와동생은어려서부터용돈을모르고살아왔고중학생이되자마자주유소아르바이트며가리지않고일하며용돈을벌어와서그런지차마엄마한테까지말씀을드릴수가없습니다제발도와주세요저이런우편처음받아봅니다받는순간너무떨리고죄지은기분에세상이절내&amp;#51922;는기분입니다솔직히저...저우편에어려운말들채무이행인지..이런말무슨뜻인지모릅니다그만큼전제할일만해오면서제가번돈만착실하게써오던사람입니다그래서그런지저런말이써잇는우편을볼때면정말무섭습니다네이버에서이것저것검색해보다가지식인도올려보고대출받아보려고상담글도써보고했지만통신연체는안된다는답변만있네요..그러다가머니옥션이란곳을알게되서희망을걸고글을써봅니다</t>
  </si>
  <si>
    <t>위에서말했듯이대출받아본적없습니다그래서갚을곳도없습니다하지만여기서빌리게된다면꼬박꼬박갚겠습니다제가미용실에서일하고있습니다용돈벌이로이것저것해오다가시작한지얼마안된직업이라스텝이란위치에월95만원받으며일하고있습니다위에이자율선택하는게있던데몇%해야되는지몰라서양심껏..내가갚을수있는한으로정해보았습니다적은%는도와주시는분들이없으실거같아서나름갚을수있는선에서높게정한것이지만...제기준이기때문에잘부탁드립니다제가월급이95만원이기때문에12개월로잡아봅니다동생이중학생이라엄마혼자일하셔서그월급으로생활비에동생용돈에이것저것하시기힘드시기에제가동생에관한것은조금씩보탬이되는입장이라이해해주시기바랍니다도와주세요부탁드립니다그리고정말죄송합니다..(금융상환비가한달에갚는돈을말하는건가요...?잘몰라서..전한달에갚는액수를적겠습니다ㅠㅠ)</t>
  </si>
  <si>
    <t>공무원으로써도움주시면성실히상환하겠습니다.</t>
  </si>
  <si>
    <t>저는공무원5급으로23년째근무하고있습니다.지난2010년주택구입자금부족으로우연히알게된머니옥션을통하여1500만원을낙찰받아현재4회300만원정도남아있는상태입니다.막상사용하고보니신용점수관리에도유용하고대출이력도남지않아좋은점이많은시스템이라고생각했습니다.근데이번에제가집안에친누님을도와드려야할일이생겼는데집사람이몰랐으면해서1금융권에서대출이가능하지만다시한번머니옥션에도움을신청하게되었습니다.만약낙찰이된다면기존사용하고있는머니옥션대출잔금300만원을중도완납하고나머지를누님에게도와드릴생각입니다.</t>
  </si>
  <si>
    <t>저의현재기대출내역으로우리은행5000만원(이중3300만원은퇴직금담보대출)-월25만원정도이자만납입제일은행2000만원(신용대출)-월70만원정도원리금납입하고있습니다.저는작년연봉이7650만원정도되고월평균수입이제수당합쳐600만원정도됩니다.아직재직가능기간이15년정도남아있으며중간에목돈이마련된다면중간에라도상환할생각이있으니도움주시면성실히상환하겠습니다.</t>
  </si>
  <si>
    <t>성실히갚을께요..도와주세요</t>
  </si>
  <si>
    <t>기대출이1700만원있습니다...부모님이사업을실패하셔서제가갚게되었네요지금은운동선수로월급여를받으면서생활하고있습니다매달돈갚느냐고힘들게지내는데300만원정도있으면한고비넘길꺼같아요성실히갚겠습니다도와주세요</t>
  </si>
  <si>
    <t>1.주수입내역-운동선수급여330만원2.월고정지출내역-기대출상환금액월100만원(돈모이는대로갚고있습니다)</t>
  </si>
  <si>
    <t>대출상환+생활자금</t>
  </si>
  <si>
    <t>대출금상환과생활자금이용을하고싶습니다.현재있는대출금일부상환과단기간생활자금이필요합니다</t>
  </si>
  <si>
    <t>현재전세자금대출770만원새마을금고월약5만원불입중시티파이낸셜730만원빌려서현재160정도남음월35만원불입중&gt;&gt;이것은대출완료되면갚을예정입니다.스타상호280만원정도월약10만원씩넣고있고작년원천징수기준소득은약2920만원입니다.셋째아이가생겨몇달뒤면출산을합니다그사이금액크게나가는것도정리하고싶고출산준비비용도마련하여야하여신청합니다임대아파트살고있으며임대료월약9만원관리비약12만원입니다아이가둘있어기타지출로어린이집특별활동비나큰아이학원비4만원정도에기타공과금추가지출됩니다</t>
  </si>
  <si>
    <t>로스트볼전문쇼핑몰매장으로일년을넘게사업을해왔었습니다..홈페이지및옥션11번가지마켓인터파크에서판매를하고있습니다.어느정도자리를잡아왔기에골프용품도같이판매를하려고합니다그러나원가가만만치않습니다...현재간단한용품들을같이판매하고있지만자금적으로많이부족한점이많습니다...옛날학자금연체로인해신용등급이거의땅바닥까지왔지만지금연체없이모두잘상환하고있는중이며신용등급을올릴려고무진장애쓰고있지만쉽사리올라가질않습니다..이사회를살면서가장중요한것은신용이라고생각합니다..용품확보및사업확장을위해대출을신청합니다.정확하고신용있게상환할것을약속드립니다...</t>
  </si>
  <si>
    <t>현재안정적이게회사생활을하고있습니다만꿈과미래성이있어사업계획서와수익성분석표등등으로창업대출및투자자를유치하려고시도를하였으나창업대출은사업성은있으나점포가없다고하여점포및인테리어를마련하면대출을승인해준다하고투자자는IT계열이외에는투자를꺼려거절당하고있는실정인상황에서머니옥션과같은곳에의뢰를하게된것입니다.</t>
  </si>
  <si>
    <t>1.주수입내역-현재중소기업의해외영업부에근무을하고있으며사업이성장하기전까지는주요수입원으로연체는없을것입니다.2.월고정지출내역-전세자금대출및전세자금대출의모자라는부분을대출로매꾼상태의대출이자만월40만원정도소요되고핸드폰요금은회사에서지불하고있으며기타요금은대략20만원정도입니다.(수도세,관리비등등)3.대출이후상환계획-230만원의수입이고정적으로들어오고사업이시행되면추가로상환을월50만원씩가능합니다.</t>
  </si>
  <si>
    <t>가족병원비로자금이필요합니다..부탁드립니다..</t>
  </si>
  <si>
    <t>-기존대출은미래상호저축은행에현재396만원39%/대부업2건40039%/카드론129만원23%이며대출금으로총합쳐서60만원정도나가고있습니다.-주수입원은회사급여이며입니다.(4대보험가능.법인업체)매달회사에서300가까이세금빼서입금되고있으며상여금포함1년연봉4200정도됩니다.월지출금액은대출금상환용도로60만원/가족생활비150(보험비및핸드폰비포함입니다.)/유류비20만원이며.500을받아도어느정도여유자금이있기때문에500에대한대출금은연체없이충분히갚아나갈수있습니다.이번주내로필요한</t>
  </si>
  <si>
    <t>사업자금으로투자를받으려고합니다!!도와주십시요!!</t>
  </si>
  <si>
    <t>저는복싱트레이너경력8년차입니다지금현재서초동에서트레이너로재직중이며일을하면서제이름으로체육관을개관하려고합니다개관을하면개관하는체육관은제후배녀석에게맡겨두고앞으로도1년정도는현재직장에서재직할생각입니다우선개관을하려면보증금3000만원에인테리어비용2500~3000만원그리고여유자금1000만원정도는있어야합니다보증금은현재보유하고있으며인테리어비용으로2000만원정도부족하여대출을신청하게됫습니다현재프로선수로도활동하고있으며8년간의노하우로운영을잘할자신이있고변제능력도충분히가능하니꼭투자해주십시오성실상환을약속드립니다.</t>
  </si>
  <si>
    <t>월급여250만원~300만원월카드(신한,기업)2장소비금액50~80만원월세35만원전기세및가스비5만원교통비및식비10만원280만(평균으로잡아서계산)-80만-35만-5만-10만=150만원충분히변제가능한부분입니다성실히상환할것을약속드립니다.</t>
  </si>
  <si>
    <t>3번의도움으로신용도도좋아지고이제는안정이되어가는중입니다.금번의자금은학원을운영하는데있어서필요하게되어서신청하게되었습니다.</t>
  </si>
  <si>
    <t>기대출은머니옥션만있습니다.주식자금대출은전부상환하였고기타채무는아예없습니다.수입은매출이800정도나오고요학원운영비나잡지로150들어갑니다.지출내역은:보험료기타잡비150만원생활비200만원여유자금50만원이고요대출금상환150하면여유가충분히있습니다.세번의신뢰무너뜨리지않았습니다.한번만더도와주세요열심히해서갚아나가겠습니다.</t>
  </si>
  <si>
    <t>제가2달전에스타라는대부업에서대출을했는데첨해보는대출이라친구들얘기만듣고이곳에돈을빌렸습니다...그런데빌릴때는그냥돈이급해서빌리긴했는데....나중에이자를계산해보니...너무이자율이높아서환승을하고싶어서요,,,!!!도와주세여~~ㅜㅜ</t>
  </si>
  <si>
    <t>제가미용을하고있는데요,,,월급은150받고일을하고있습니다..생활비는가족과함께생활하고있어서얼마나가진않구여,,핸드폰비나..교통비만나가는상황이구여,,,따로나가는건2달전에받은대출비만달달이나가는정도구여,,상환은정말성실히잘할수있습니다..믿어주시구요~~직장도지금3년째꾸준히다니다가.3달전에개인적인문제로잠깐쉬는것때문에대출을받았는데...지금은다시그직장잘다니고있습니다..상환에차질없이잘갚겠습니다...도와주세요~~~</t>
  </si>
  <si>
    <t>순차적으로고금리금융상환하여채무통합하기를원합니다.</t>
  </si>
  <si>
    <t>현재은행고정대출및고금리채무를순차적으로통합하여정리하려고합니다.그동안기관과의거래에서도연체없이성실납부하고있으니새로운출발의기회를주시기바랍니다.</t>
  </si>
  <si>
    <t>최초금액상환금액잔금월납입금iBK&amp;#8361;16,370,000&amp;#8361;2,571,713&amp;#8361;13,798,287&amp;#8361;450,000러시앤캐쉬&amp;#8361;4,000,000&amp;#8361;360,781&amp;#8361;3,639,219&amp;#8361;245,000웰컴론&amp;#8361;4,500,000&amp;#8361;592,762&amp;#8361;3,907,238&amp;#8361;275,000원캐싱&amp;#8361;3,000,000&amp;#8361;30,013&amp;#8361;2,969,987&amp;#8361;100,000&amp;#8361;24,314,731&amp;#8361;1,070,0001.iBK는신용대출건으로저리이용을하고있습니다.2.원캐싱의경우현재이자만납부하고있습니다.3.위의내역에서러시앤캐쉬와웰컴론의월납입금52만원을이번기회를통해대환하여40만원대로낮추고자합니다.넓은시야로판단및응원부탁드립니다.</t>
  </si>
  <si>
    <t>자식처럼사랑하는애견의치료비로쓰려고합니다.</t>
  </si>
  <si>
    <t>자식처럼정말사랑하는저의애견이지금만성신부전말기로죽을고비를몇번이나넘겨가며힘든투병을하고있습니다.개를키우고계시거나키워보신적이있다면아마아실겁니다,지금제가얼마나마음이아프고슬픈상태인지를요.우리애가이렇게그냥가버리면어떻게살아야하나..입원치료중인지금도보고싶으면병원에가서보면되는데도계속보고싶고안아주고싶어눈에아른거리는데...가버리면보고싶어서어떻게하나...정말눈물밖에안나옵니다...제가아이가아픈줄모르고병을키웠기때문에,아이가고통을겪고죽을고비를한번씩넘길때마다넘치는후회와자책감과아이에대한안쓰러움에가슴이찢어지는것같아요...제발부탁드립니다.우리아이,한이나안맺히게가능한치료다받게하고싶어요.어차피얼마안남은생이겠지만그렇게라도할수있게제발도와주세요.치료비가너무비싸서제가가진돈으로는턱도없어서...도와주신다면정말열심히갚겠습니다.저는올크레딧6등급이고기대출전혀없고개인가게이긴하지만월180만원을받으며직장을다닌지3개월이넘어갑니다.그런데4대보험이안되고,재직증명도안되고,급여를현금으로받아소득증빙이안되서대출을알아보았지만정말어렵더군요.어찌어찌이곳을알게되어도움을청하게되었습니다.정말투자자분들의도움이절실합니다....</t>
  </si>
  <si>
    <t>대출받은것은전혀없습니다.개인가게인까페호프에서일하며월급은180만원입니다.제고정적인지출은제방세와세금,통신비로40~45만원,얼마전에든보험20만원,부모님생활비로60만원,교통비10만원정도입니다.식비는식사를가게에서주니까거의안들고요.나머지40~50만원정도는용돈(이것저것필요한걸사거나사교비용등)으로15~20만원정도를쓰고남은금액은전부비상금에얹어서모아뒀었는데금액이보잘것없어요.만약대출을받는다면일을하나더하려고합니다.하다못해편의점알바라도4~5시간일하면약40~50정도는벌수있겠더라구요.지금까지는그럴필요성을그닥못느껴서안했었지만,도와주시는분들이계시다면열심히갚아나가기위해서는필요한일이라고생각합니다.정말열심히잘갚을각오가되어있어요.</t>
  </si>
  <si>
    <t>생활자금이부족해서올립니다.서울에사는직장여성입니다.</t>
  </si>
  <si>
    <t>연말연시와명절로인해서생활자금이오버가되었습니다..몇개들어가고잇는보험이연체가되어서해지도지않기위해서계속불입하고싶습니다..2년이지나면일시중지도되는데아직1년밖에안되서꼭유지하고싶습니다...꼭좀도와주세요</t>
  </si>
  <si>
    <t>급여는150정도됩니다..통장수령하고있구요..4대보험은되지않습니다..컴퓨터캐드일을하고있습니다..삼성보험료가2개있는데21만원정도됩니다..청약도들어가고있구요..지출을줄이기위해서오피스텔에있다가관리비등등너무많이나와서지금은모든것이해결되는하숙을하고있습니다..50만원내고있습니다..(3개월정도되었구요)식비도들지않고각종세금도없고의료보험도많이내겨가고..생활비가많이줄었습니다..100만을대출받고싶습니다상환은12개월로하고싶습니다.성실히상환하겠습니다...도와주세요</t>
  </si>
  <si>
    <t>친정에급하게사용해야합니다~</t>
  </si>
  <si>
    <t>친정에일이생겨서급하게필요하게되었는데...배우자모르게받으려고하다보니...이런싸이트가있다고들어서문의를하게되었습니다~</t>
  </si>
  <si>
    <t>현재대출금750만원월40만원정도나가고있습니다.주부라서남편이선형전기라고12년근무하고있구요~월350만원씩급여를받고있습니다~지금살고있는집은남편명의집이구요~월급관리를제가하고있어서,월납입금액은문제없이낼수있습니다.</t>
  </si>
  <si>
    <t>창업자금이조금부족해서도와주세요!</t>
  </si>
  <si>
    <t>부산남포동에여성옷매장을계약했어요.전세계약인데이리저리잔금을다치루고,물건사입비가조금부족해서요ㅜㅜ계산했던것보다인테리어비가조금많이나와서사업장등록도마친상태구요..지금껏계속여성옷매장에서4년동안일했구요.지금껏모은돈이랑집에서조금보태서제가게를가진거예요..의욕도많구..정말열심히할자신이있습니다.초기자금이부족해서대출을하는거지만,꼭성실상환할것입니다급하게필요해서그러니빨리도와주세요부탁드리겠습니다</t>
  </si>
  <si>
    <t>현재대출없음.작년에머니옥션대출후상환완료.가게영업이2월25일부터시작할것이고,오늘사업장등록마쳤구요.2년계약입니다.상권도좋고,유동인구도많아장사에자신있습니다.한달매출비용제외한순이익500만원생각하고있습니다.한달상환액540,000은전혀무리가없는금액입니다.기타서류발급가능합니다.</t>
  </si>
  <si>
    <t>보증금이필요합니다...</t>
  </si>
  <si>
    <t>이사를해야되는데보증금이필요합니다.현재거주하고있는곳이불편함이너무많습니다.그래서이사를하려고하니현재거주하고있는곳보다보증금이좀높은곳으로예정중이지만당장가진돈이없어도움요청합니다.</t>
  </si>
  <si>
    <t>현재서비스업에1년6개월째근무중입니다.월실수령약155만원정도받고있습니다.급여는다음달에다시연봉재계약할예정이고꾸준히오르고있습니다.기대출200만원있습니다.월6~7만원이자내고있구요.월고정지출비용...월세:45만원,폰,전기,가스등:30만원,기대출상환:7만원이사를하게되면현재거주하고있는곳보증금은대부업상환을먼저하고나머지를여기상환후,나머지꾸준히상환할계획입니다.예전에여기서도움받아서약10회정도한번도연체없이정상상환하다가조기완납했었습니다.한번더도움부탁드립니다.</t>
  </si>
  <si>
    <t>금융상환및치료비용으로신청합니다!</t>
  </si>
  <si>
    <t>치아치료비용과저축은행대출건상환을목적으로신청합니다.저축은행에서대출을받으면서등급과평점모두많이떨어졌습니다.2-3년내에결혼을약속한사람이있고,결혼준비자금도마련해야하는데그전에혹시라도이런저의상황을알게되면결혼못하겠다고할까봐결혼전까지는모두정리를하고자합니다.(2금융권에도대출이있는지는모릅니다)저축은행원금상환을하고나머지비용은오래전부터치료가필요했던치아를치료하는데사용할계획입니다.(완납증명서제출가능합니다)</t>
  </si>
  <si>
    <t>-기존대출우리은행780만원이율6%-월24만원국민은행426만원이율8%-월16만원현대캐피탈350만원이율12%-월25만원저축은행469만원이율모르겠음-월17만원-수입원여의도에있는법인회사에서사무직으로근무하고있으며4대보험적용되고,안정적인회사입니다.현직장에는12년도5월에입사하여결근없이출근중입니다.급여는통장으로수령하고있으며보너스는연봉에서제외고내년5월연봉인상예정입니다.부수입으로월80-90만원정도있습니다.-지출월대출금과신용카드(교통비,의복비,핸드폰등)30만원내외사용당장은</t>
  </si>
  <si>
    <t>오랜취업난으로인해생활이어려운상태입니다.</t>
  </si>
  <si>
    <t>작년에갑자기직장을그만두게되고,지인의사업때문에직장을구하지않고계속쉬게되었는데그게꼬여서올해반년을놀게되었습니다..여차저차나가는돈은있고생활은자꾸힘들어지고그러다보니카드값이모자르게되었습니다.연체는되지말아야겠다해서신청하게되었습니다.</t>
  </si>
  <si>
    <t>카드론이있습니다.년초에신청하게되었고한달에3십초반으로나가고있습니다.지금150정도남아서그게계속나갈거감안해서신청한금액입니다.월급꾸준히받고있고오래쉬었고,힘들게구해서절대그만둘생각이없습니다.일도한곳에서꾸준하게오래하는성격입니다.주말에알바도하고싶은데,아직은일적응하느라그게쉽지않습니다.평균170정도입니다.당직에따라좀더들어올때도있습니다.상환은꾸준히할수있습니다.2년전에우연히알게되어사용했었는데그때도밀리는거없이다상환했습니다.저도이번에만하고다음에는투자자로이용할수있으면좋겠네요감사합니다.</t>
  </si>
  <si>
    <t>좌절금지!!</t>
  </si>
  <si>
    <t>안녕하세요이번에집을이사하면서생활자금에압박을느껴서도움을원하게되었습니다현재일용직으로일을다니고있어서월12만원상당의상환금액은무리가없습니다.다만이사를하면서모아둔자금을사용하면서단기적인압박에소액대출을신청합니다</t>
  </si>
  <si>
    <t>현재일용직으로고정적인수입이있어서월상환금액인12만원정도는무리없이갚을수있습니다</t>
  </si>
  <si>
    <t>처음신청해봅니다.연체없이성실히상환할것을약속드립니다.믿어주십시요</t>
  </si>
  <si>
    <t>어머님께서당뇨로15년여를투병하시다몇해전결국은심장마비로인해갑작스럽게돌아가셨고어머님병원비와약값등등간호때문에빚을지게되어서결국엔살던집도팔고일부분이지만대출금을상환하였고제앞으로카드와카드론,대출등을통하여집안살림을하다보니나중엔상환하기가너무힘들어신용회복을신청하게됐습니다.그래서지금도열심히상환중입니다.제가2010년부터몸이안좋은상황이여서제대로직장생활을할수없다보니연세가많으신부모님(아버님)께서젊은저대신생계를꾸려나가다보니아버님의카드로거의생활하다시피하였으며아버지께서도10년이상을앓고있는위장병으로일반인에위운동능력에절반도안되는병을가지고있어서그남아경비일을나가곤하시는데그것또한여의치않아한달내지길어야3개월정도일하시면건강이악화되셔서몇개월치료와요양을하는반복하는상태여서그로인해빚으로이어졌고이래서는안되겠다고생각하여제가꾸준한치료와열심히운동도하며정신력으로어느정도건강이회복하여올해2012년되자마자직장을잡아열심히일하며생활한다고하고있지만제작년,작년2년여동안일을하지못하여서계속해서빚만늘어난상황을갑자기저혼자서감당하기엔지금받고있는급여로간신히빚정도밖에갚을수있는상황밖에되질않고생활을꾸려나가기엔너무힘들고벅차서이렇게대출을신청하게되었습니다.</t>
  </si>
  <si>
    <t>4년전부터신용회복을위해열심히상관하고있으며중간에힘든시기가있어서유예를받은적은있지만연체없이지금도열심히신용회복을위해연체없이36회차열심히상환하고있으며나이도이제35이됐고안정된직장을2012년1월12일에이직하여성실히직장생활을하고있으니열심히일해서연체없이상환할것을약속드리며대출을받게된다면더욱더열심히살아가라는기회를주시는걸로알고올바른정신력으로최우선적으로연체없이상환할것을약속드립니다.</t>
  </si>
  <si>
    <t>안녕하십니까?지방에서근무하는행정7급정규직공무원입니다.머니옥션을여러차례이용하여도움을받았는데요.집에노래방수리비용으로3백만원필요하여다시도움을구합니다.</t>
  </si>
  <si>
    <t>&lt;기대출현황&gt;국민은행:11,400천원(월이자7만원만납부중)신협:30,900천원(월90만원원리금균등상환중)현대스위스:3,262천원(월16만원원리금균등상환중)카드론:440천원(2회남았음)------------------------------------------------------합계:46,006천원&lt;상환계획&gt;평달급여실수령액2,500천원중주거래은행신협대출원리금균등상환90만원이공제되고1,600천원이입금되므로상환에무리는없다고생각합니다.1~3월은정근수당,명절보너스,성과상여금이4,500~5,000천원추가로나오므로상환기간을6개월로짧게잡았습니다.꼭성실히상환하도록하겠습니다.이번상환시에시일이지나입금한경우가많았지만,반드시만기상환한다는처음약속은앞으로8회만입금하면완료되니믿고도와주시기바랍니다.</t>
  </si>
  <si>
    <t>이사로인한집보증금마련</t>
  </si>
  <si>
    <t>개인사정으로이사를급하게가게되어보증금이필요해대출신청합니다</t>
  </si>
  <si>
    <t>직장은화물운송에일하구있으며소재지는포항입니다월급여는평균150정도이며저번달부터야간알바식으로5시간정도대리운전을하고있습니다월지출은월세:25대출금상환:50기타지출(주유비,식비,휴대폰등):50입니다</t>
  </si>
  <si>
    <t>기존대출이여러곳에나누어져있고금리또한높아대환대출을신청하게되었습니다.대출금은대환및약간의생활자금입니다.생활자금은지인에게개인적으로빌린돈을상환하려고합니다.</t>
  </si>
  <si>
    <t>제가대환대출을받는이유는분산되어있는고금리채무를통합하고정리하기위해서입니다.현제제가매달이자및원금으로상환하는금액이100만원정도입니다.대환대출을받아이자율을조금더낮추고여러곳에분산되어있는대출을정리하여조금이라도빠른기간안에대출금을정리하고싶습니다.빌리기는쉬워도갚기힘든게대출인걸알면서도편한길만찾다보니대출금이이렇게많아졌습니다.이제부터라도잘못된걸하나하나바로잡아보려합니다.도와주십시요.정말성실히상환하겠습니다.아직젊은나이이기에개인회생/파산신청생각조차안하고있습니다.2년정도만조금아끼면서생활하면무리없이다상환할수있다고생각합니다.연체없이성실히상환하겠습니다.현제기대출우리은행예금담보대출500만신협350만스타상호300만머니옥션160만바로크레디트287만유니온저축은행200만원캐싱190만</t>
  </si>
  <si>
    <t>대환자금으로사용하고자합니다</t>
  </si>
  <si>
    <t>대환자금과생활자금일부필요하여대출하고자합니다</t>
  </si>
  <si>
    <t>기존에이용하였었고,연체없이잘상환할수있습니다</t>
  </si>
  <si>
    <t>*문자서비스*개인사정으로소액이필요하여문을두드렸습니다</t>
  </si>
  <si>
    <t>*기대출800만원매우월50만워*제조업급여수령*월60만원*원리금균등상환</t>
  </si>
  <si>
    <t>대한민국대출관련내용이너무힘드네요</t>
  </si>
  <si>
    <t>1.대출받았던목적-회사가안정적이지못할때받았던대출2.7개의대출회사를한개로합쳐서관리하기쉽게하기위함-기업은행의내용은제외(금리가저렴하기에한번에갚을의지)-아래는대출받은회사와금리및남은대출금예가람상호저축은행2012년1월30일(38.9%)2,520,000원상호저축신라상호저축은행2012년4월5일(39%)2,948,000원우리은행아주캐피탈2012년7월31일(29.9%)6,100,000원농협중앙회원캐싱2011년8월8일(38.99%)3,649,000원우리은행웰컴론2012년5월16일(39%)2,920,000원기업은행애니원론2012년5월16일(39%)1,960,000원기업은행카드론2012년6월18일(12.319%)666,000원기업은행자동이체</t>
  </si>
  <si>
    <t>1.상환계획-매월급여가360정도이기에이부분에대해서1백만원이상으로내더라도기존여러곳에내던것보단관리하기가쉽기에매월급여일보다10일정도늦춰서상환계획을잡았습니다.-기존은매월15일,20일,21일등으로여러곳으로분포되어있어서관리가안되어서복잡하고가시밭길을걷는기분으로살아왔습니다.2.주수입원-근로자이기에급여를받아서상황할예정입니다.-주수입금:362만원(외환은행통장으로받음2013년1월15일부터)(기존-기업은행)3.월고정지출내역-부모님의상태가좋지않아서매월집안에170정도를지원합니다.:가전비,가스비등의기본적인지출:마트등의식사관련지출:휴대폰비용,신용카드비용(카드할인등이되기에사용):주택자금적금및보험등총200만원(위의170포함)4.대출이후상황계획1)매월집안에내는금액150만원내외로줄임2)신용카드사용중지3)기타잡비로사용되는사항50%줄임총200만원-&gt;150만원으로줄임(총수입360만-대출비용150-집안살림150-기타지출및적금)</t>
  </si>
  <si>
    <t>생활자금때문에여</t>
  </si>
  <si>
    <t>핸드폰연체금내고생활자금</t>
  </si>
  <si>
    <t>최대한빨리상환하겠씁니다</t>
  </si>
  <si>
    <t>다시한번도전합니다.꼭!성실한상환하겠습니다</t>
  </si>
  <si>
    <t>작년초에이곳머니옥션에서대출을받아서1년간모두상환했습니다.성실히상환하려노력했고모두상환할수있었습니다.모두경매를해주신여러분들힘이라생각합니다이것에힘입어작년10월에쌀도소매업을시작하게되었습니다그간광고도하고아파트장터에나가열심히일해서주변에서착실하게일한다고인정도받고있습니다하지만날씨가더워지고여름이다가오니쌀이니잡곡들을보관하는장소가(창고)피치못하게필요로하게되었습니다그래서이렇게다시한번투자자님들부탁드리려고합니다.약간의돈은모아두었지만아직가게를엊기에는부족하여서이렇게다시한번도전합니다.여름이지나고가을이되면조기상환도가능할듯합니다투자자님들실망시키지않고성실히상환하겠습니다.투자부탁드립니다</t>
  </si>
  <si>
    <t>기존에대출건은국민은행에마이너스통장으로400만원이있고월이자로3만5천원을납부하고있습니다매년12월에50만원씩원금을줄이고있습니다또스위스저축은행에서60만원신용대출이있고월8천원이자납입과원금은2004년3월에납입입니다.마지막대출은대부업인루스모로작년초에힘들때어쩔수없이받았습니다.초기대출은300만원이고매달13만원씩원금과이자를납입하고있습니다.올해지나고내년초쯤조기상환을목표로하고있습니다.주수입은아파트단지에서배달과아파트요일장터에서쌀과잡곡을파매로이루어지고있습니다.현재배달위주의수입은평균100만원정도선이고아파트알뜰장터에서판매대는수입은평균200만원입니다.두군대서의합이평균300만원입니다현재쌀과잡곡등의보관은집의배란다와트럭에보관하고있습니다핸드포요금은한달평균6만원정도식대는도시락을가지고다녀서없습니다또한임대료또한없습니다대출이후의상환계획은300만원을대출받으면월상환금액이30만원정도로알고있습니다현재평균300의수입에서타대출건으로납이하는것이18만원정도고핸드포요금및제가쓰는돈이한달에20정도차량유지비가월15만원집에생활비120만원모든보험료월합산이29만원지출되고잇습니다저의평균수입300만원에서이모든지출을빼면약100정도의영가있습니다만약머니옥션에서대출이된다면30만원정도의지출이더생기고여유자금이70정도될것입니다.</t>
  </si>
  <si>
    <t>800고금리상환과200생활자금</t>
  </si>
  <si>
    <t>기존에고금리이용중인상품상환과(800)기타생활자금</t>
  </si>
  <si>
    <t>-기존대출내역:약800여만원잔액의39%대대출이있습니다두군데에나눠져있는기존대출금연체없이1년이상성실납입하였습니다.-주수입원:직장에서월250(보너스제외/4대보험가입및신고금액)씩받고있습니다.-월고정지출:차량및유류지원하루식사요금(3회)지원받고있어서주거지월세액(70)과소액의세금(10)통신요금(30)두가지보험료(10)이외는소소한지출외엔없음-상환계획:기존대출금바로상환후기존지출액을제외하고충분히상환가능함</t>
  </si>
  <si>
    <t>고기집희망</t>
  </si>
  <si>
    <t>현재밥집인데고기집으로변경하려고요.간판등집기.냉장고등필요한것이많아서요</t>
  </si>
  <si>
    <t>월순이익은400에서500정도입니다..처음이라잘모르게쓴데.매달70만원정도대출상환을하고있읍니다.나라에서운영하는식당이라임대료는1년치선불로내고있어서매달임대료를내야하는부담은없고요.도와주시면감사하겠읍니다</t>
  </si>
  <si>
    <t>작년에사용하다가중도완납후다시신청합니다.</t>
  </si>
  <si>
    <t>작년에잘도움을받아서중도에완납했습니다.의류소매업을하고있는데봄시즌상품매입을위해사업자금이필요해서다시신청드립니다.</t>
  </si>
  <si>
    <t>대출건외환은행;18,729,429원월약350,000원납입우리은행;5,838,997원월약150,000원납입농협(신용보증재단);4,750,000원월약240,000원납입기업(신용보증기금);30,000,000원월180,000원납입(5년만기상환)미래저축은행;19,000,000원월약1,100,000원납입수입금액월평균14,000,000원의매출을일으키고있고월세1,320,000원관리비300,000원매입비;3,000,000원이자납입;약2,020,000원기타지출;1,000,000원입니다.매출이꾸준히일정선을유지하고았어서상환하는데큰무리가없습니다.성실히매달잘상환하겠습니다.</t>
  </si>
  <si>
    <t>고금리상환부족액및여유자금</t>
  </si>
  <si>
    <t>7개월전에대출한씨티캐피탈고금리대출800만원상환금에부족하여대출코져합니다현재바꿔드림론신청하여승인상태인데상환금부족합니다.현재직장에서7년이상근무중이며월급여로상환코져합니다</t>
  </si>
  <si>
    <t>월급여로상환합니다연봉4,150만원이며상여금외월실수령액260만원이상입니다.총부채는씨티캐피탈800만원입니다5년전연체로인하여신용등급이좋지않습니다현재는연체없으며씨티캐피탈건도연체없이상환중입니다</t>
  </si>
  <si>
    <t>생활자금이급히필요하여신청합니다</t>
  </si>
  <si>
    <t>바로크레디트150만원39프로러쉬앤캐시200만원34프로4년2년오래사용한곳인데이자가너무비싸이곳에신청합니다밀린적은단한번도없습니다</t>
  </si>
  <si>
    <t>담보대출연장을위한일부금액상환에필요한자금을구합니다.</t>
  </si>
  <si>
    <t>1)현재거주하고있는주택담보대출연장시한이되어서일부금액을상환하게되었습니다.(주택가격하락및은행담보비율축소)2)현재현금부분으로수령하고있는급여가많은편이어서소득증빙이어렵고.신용등급이매우안좋아서(마이크레딧8~9등급)금융권대출이어려운상황입니다.3)담보대출마감시한이지난상태에서급하게목돈을마련하기가어려워서머니옥션에글을올리게되었습니다.저축은행과협의를하였지만,월요일(8월29일)까지,아무리늦어도화요일(8월30일오전)까지는400만원이란목돈을구애야될형편입니다.</t>
  </si>
  <si>
    <t>◆기대출내역입니다.1)1금융권-국민은행신용대출잔액330만/원리금월7만-농협신용대출잔액280만/원리금월9만-우리은행신용대출잔액150만/원리금(균등)월4만-시티은행리볼빙및현금서비스/원리금(리볼빙)월11만2)2금융권-진흥저축은행아파트담보대출12,300만/이자월118만3)대부업체-리드코프잔액300만/이자월10만-하이캐피탈잔액300만/이자월10만-굿모닝캐피탈잔액200만/원리금월12만*금융비용합계월181만---------------------------------------------------◆주수입원1)회사급여(서울에이엘씨공업)110만통장지급+수당20만현금지급2)투잡으로당구장야간알바:140만현금지급3)사업자로자투리시간을활용하여팜플렛,명함,투시도제작일등을하고있습니다만,작업시간이적어서금액은얼마되지않습니다.(2/4분기부가세신고매출금액350만)*수입합계월270만※현금수입부분은회사경리부에서확인서를,투잡의경우에는업주와의전화확인정도는가능합니다.◆고정지출내역-본인생활비및통신비:25만(직장에서식비지원으로교통비정도만소요됩니다.)-금융비용:이자및원리금월181만*고정지출합계206만원※비정기적으로부모님생활비지원(10~30만원)하고있습니다.3남매여서각각지원해드리고있습니다.---------------------------------------------------◆상환계획1)매월고정비용을제외하고손에쥐는64만원가량의금액에서월40만원미만의금액으로1년상환을계획하고있습니다.2)은행대출건중우리은행150만원잔액은캠코보증대출이어서상환후대부업체전환대출을하려고계획중입니다.예정대로진행되면상환이좀더용이해지리라생각됩니다.3)1금융권의신용대출부분이원리금상환이어서시간이지나면서조금이나마상환부담이줄어들게됩니다.4)기존의담보대출상환은이번에신청한대출완납후여유금액을모두일부매월상환해나가면서1금융권에서요구되는금액및등급을장기적으로맞춰나가려고계획하고있습니다.---------------------------------------------------※부모님과같이거주하고있는집이최악의경우에는거리로내몰릴지도모른다생각하니조급해집니다.수입증빙부분은가능한방법을모두동원해서증빙하도록하겠습니다.이번고비를넘기고1~2개월후에는정상적으로안정적인생활이되기를기대하면서투자자분들의많은관심부탁드리겠습니다.</t>
  </si>
  <si>
    <t>sc캐피탈/현대스위스저축환승을통한총불입금액감액과신용등급상승기대</t>
  </si>
  <si>
    <t>개인사업장(모텔관리직.고용보험가입)근무4년차월급여300만기대출월상환내역국민은행(전환대출)월불입금약21만농협(햇살론)17만르노캐피탈(차량할부)58만환승예정대출sc캐피탈월약50만납입현대스위스월약12만납입총월대출금상환액160만가량됩니다여기서환승이승인이나도월불입금액은별차이가없는것으로계산됩니다.하지만결과적으로는낮춘이율에따른총불입금액감액과신용정보상의등급및점수상승등여러모로제겐득이되는일입니다환승전후의월불입금액은차이가나지않으므로지금까지연체없이잘상환해온저의대출금상환패턴엔문제가생기지않을것입니다지금까지대출금.카드대금등.연체전혀없습니다투자자님들의소중한도움기다리겠습니다</t>
  </si>
  <si>
    <t>성실히상환함을자신합니다.도움부탁드려요</t>
  </si>
  <si>
    <t>현재보험설계사로근무중입니다.그러다보니보험료대납도하고돈을빌려달라고해서빌려준돈도좀있네요..근데회수가힘드네요.모르는사람도아니고대부분지인이라보니나중에주겠다는데힘듭니다.그렇다고거절할수있는것도아니고요.월평균수입300정도되지만최근3개월대납보험료를회수못하니생활이좀힘들어졌습니다.당장월세도내야되고생활비도모자라고요.병원에서수술도해야되는데추석명절쇠면서선물값등으로지출도많이한상태입니다.도와주신돈으로는월세,병원비생활비등으로사용할거구요급여일이25일인데당장이번주까지월세를내야되는형편입니다.전달실적부진으로이달급여가썩좋은편은아니고요.간절히도움을부탁드려봅니다.</t>
  </si>
  <si>
    <t>현재새마을금고햇살론600월상환16만원가량이구요원룸보증금으로대출받았구요시티캐피탈이달20일15만5천원상환하면만기입니다.이건은전에친구가하도사정을해서대신대출받아서이제끝났구요스타저축은행에250가량있구요월8만3천원상환합니다.그리고농협에어머니채무보증이한건잇습니다.이부분은문제될건없구요.월평균300정도급여수령하고있고요부수적으로주말을이용해금토일만운전알바를합니다.한달에2번하고요한달4번할때도있습니다.한번알바하면20만원가량수령하고요보통40~50정도수령합니다.현재월세55만원유류비30만원통신비15만원원리금상환25만원정도보험료30만원이고정적으로빠지고요매달카드100만원정도사용하고요영업비생활비포함대략50~60정도지출되고있습니다.카드만쓰는게아니라같이사용합니다.도움을주신돈은정말열심히상환자신하구요알바비로수령한금액으로충분히이자상환가능합니다.그래서12개월상환으로월20만원정도가능하다봅니다.도와주신다면이를계기로열심히일도하고추후저도투자자가되지않을까싶습니다.</t>
  </si>
  <si>
    <t>신의있는상환을목적으로</t>
  </si>
  <si>
    <t>서울에서울산으로직장을다니면서기숙사에생활하고있습니다.기숙사가2년만기가되면나가야하는데현재원룸을얻을려고하는데금액이500정도가모자랍니다.급전을할려고하니파산면책을받은지가2년밖에안되어1금융권에서는대출이안된다고합니다.대부업보다는여기서대출을신청하는게저의낮은신용도(8등급)를더이상떨어지는걸막을수있어이렇게신청하게되었습니다.</t>
  </si>
  <si>
    <t>제가받는월급은한달230정도이며기존대출이나갚아야할금액은없기때문에정상적인원리금과이자를상환할수있는능력이있습니다.2년간상황방식으로월이자와원리금균등상환을성실히하겠습니다.</t>
  </si>
  <si>
    <t>정말성실히갚겠습니다.도와주세요</t>
  </si>
  <si>
    <t>정말간절히필요합니다.친구와부가수익사업및또한씨티캐피탈것을일부상환할예정입니다.정말성실히상환하겠습니다정말부탁드립니다</t>
  </si>
  <si>
    <t>1.기존대출유니온상호저축은행5,969현대캐피탈(주)7,365현대스위스상호저축21,536씨티그룹캐피탈3,635농협1,920국민9052.월수입:390만원부가수입:친구와같이쿠팡을통해서물건을판매하여부가수익을올리고있습니다.하지만자금이없다보니많이하지는못하고있습니다.할때약50만원정도수익이나기도합니다3.상환계획대출을받으면이중시티캐피탈을상환하면은행등급이7등급으로상승될예정이며,성실히갚겠습니다.또한추가로부수입을더욱치중하고회사도안정적이기에급여가입금되면바로상환하도록하겠습니다.9월에인센티브가들어오면또추가로입금하여최대한빠른시간내에갚도록하겠습니다.정말도와주십시요간곡히부탁드립니다</t>
  </si>
  <si>
    <t>부업으로현재운영중인사업장의개보수비용이급히필요합니다..전체천만원정도비용이필요하나부족금액이4백만원정도입니다..</t>
  </si>
  <si>
    <t>1기존대출건으로월지출액이약60만원정도됩니다..현직장월급이250만원정도되므로매달이자원리금을상환할계획이며,현재부업으로하는가게를이번달에제3자에게넘길수도있습니다..가게를넘기게되면인수금액이최소3천만원은받을수있기에일시상환할수도있습니다..</t>
  </si>
  <si>
    <t>생활자금대출과신용도상승이라는두가지목표로대출신정합니다.</t>
  </si>
  <si>
    <t>7월에이사하기위해월세보증금대출을500만원정도대출금마련을하고자하였으나과거신용이좋지못하고현제나이스8등급으로신용등급이낮아2금융권에서대출하기가쉽지가않습니다.생활자금대출을하여정상적인상환을하고..신용도상승을기대하면서대출신청서를작성해봅니다.</t>
  </si>
  <si>
    <t>1.기존대출건은없습니다.2.주수입원;현직장월급,세금,연금등을공제한월평균285만원통장수령.직장은고려대학교의료원이며직책은연구교수입니다.정직원이면4대보험가입되어있고사학연금을납입하고있습니다.3.월고정지출내역;이혼을한상태이며,월고정양육비60~80만원지출(여유가있을때학원비등을조금더주는편입니다.)현제살고있는원룸월세36만원지출핸드폰,공과료등기타금액약10만원지출변액보험료등4개의보험에월67만원가량지출총173~193만원을고정지출하고있습니다.4.남은금액으로가끔부모님용돈도드리고,학생들과한달한번학생들과맥주한잔정도하면서생활하고있습니다.7월말경이사를하고자하는데,500이아닌300을대출신청한이유는200정도는마련할수있을듯해서이고또한월상환금액이커서상환하는데많은부담이되어서입니다.300정도의월상환금액은상환하는데별무리없어보이는듯하고,일년내에모든대출금을상환하고자합니다.</t>
  </si>
  <si>
    <t>공무원입니다.</t>
  </si>
  <si>
    <t>생에첫대출을받아보려합니다</t>
  </si>
  <si>
    <t>안녕하세요지방에거주하고있는28살되는남자입니다6~7년전쯤부터장사업에뛰어들어현재는지방에프랜차이즈음식점에지인분들과같이가계를꾸리고있습니다워낙에없는형편에사회생활을시작하다보니집안형편도어려워도움도되야하고제나름대로생활하다보니직장생활시작할때초기자금이없어서계속반복되는힘든생활이되네요필요한현금은원하는만큼언제든가계에서조달해서쓰고있으나그런생활에안주했던생활청산하고싶습니다갑작스레어머님병원비가많이들어있던돈도써버리고개인적인통신연체금갚고하다보니일하는가계에꽤나목돈이묶여버렸네요요새비수기라다같이힘든데지인들에게많이미안하기도하고그래서신청하게되었습니다개인적인가계부채해결하기위해이렇게신청합니다</t>
  </si>
  <si>
    <t>1.대출받은적없습니다2.직장에서월200받습니다(현금수령이많고통장수령은거의없는편)개인적인부채내용은없습니다월세로사는원룸월세35만원공과금10만원내외핸드폰쪼금..나머지생활비가끔여유있으면집에생활비드리고..대출이되어가계부채를해결해놓으면적금을들고대출상환하려합니다</t>
  </si>
  <si>
    <t>여러분에게도움을구합니다</t>
  </si>
  <si>
    <t>저번에한번올렷엇는데기간이경과되어삭제되어다시올립니다제가작년에교통사고가나는바람에본의아니게병원에치료를받는다고일을쉬게되어카드단기연체건이잇습니다그래서금융권대출이힘들어서여러분에게도움을구합니다병원비가모질나서본의아니게사채를빌리게되엇습니다작년그이후로는어디든연체댄적한번도없습니다이사채를빨리해결하기위해도움을청합니다</t>
  </si>
  <si>
    <t>현재제기대출로는신차차량할부가850남아잇구요리드코프220산와머니250예신저축은행220이렇게기대출이잇습니다현재lg유플러스에서영업사원으로근무하고잇습니다작년11월1일날입사해서지금계속다니고잇구요지역은부산입니다4대보험은안되구요3.3프로세금공제를하고매월15일에급여를받고잇습니다월평균급여는240~260사이는꾸준히받구잇구요도와주신다면절대여러분에게실망시키지않고연체없이성실상환을약속드리겟습니다차량할부가매월28만원씩들어가구요리드코프10만원산와머니10만원예신저축은행10만원씩대출금을갚고잇습니다집이월세라서월세금20만원나가구요휴대폰비10만원카드값50정도지출하고잇습니다사채가한달에이자만50만원씩나가는데이자가너무쎄서힘드네요...여유자금이60~80만원정도되기때문에도와주신다면대출금을갚는데는전혀문제가없습니다한번만도와주신다면연체없이열심히성실상환하도록하겟습니다도와주세요~</t>
  </si>
  <si>
    <t>친구의우정에보답하고싶습니다!!</t>
  </si>
  <si>
    <t>안녕하세요이런곳은처음들어와봅니다.지인의소개로혹시나하며여기저기꼼꼼히살펴보고검색도해보고신뢰가가혹시나하며솔직하게써봅니다구구절절지나간얘기를쓰면끝도없이길게써내려가겠지만,부모님이장사에실패하고,다니던대학을그만두고사회생활에접어들었을때돈이필요한데돈을빌릴만한곳이없었을때가장친한친구가천만원을선뜻빌려주었었어요벌써5년전..대출을하면서까지빌려주었고,이자도2년가까이그친구가내고있었습니다..전생활이나아져갔고돈도조금씩보내면서갚고나가고있는데이친구가곧결혼을한다고하네요축의금을많이해주고이거저거사주고싶은참고마운친구인데나머지500만원이라도결혼하기전에줘서당당히축하해주고싶은마음에이렇게글을씁니다..이렇게좋은친구를잃고싶지도않고,피해주기도싫어서요..</t>
  </si>
  <si>
    <t>4대보험이들어가는직장인이며월세제하고130정도받고있습니다대출은햇살론밖에없구요햇살론1300만원받았습니다(이것때문에여기저기서대출이안되네요기대출이많다고..)하지만월원리금은30만원정도나가기때문에여기서500정도받는다고해서연체시킬정도의금액은아닙니다..이자율도높게신청한것도저같으면뭘믿고빌려주겠나싶을텐데여기분들은신뢰하나만보고투자하시는거니그믿음의조금이라도신뢰를보이고자함입니다몇개월후바꿔드림론으로갈아탈생각이구요..잘부탁드립니다</t>
  </si>
  <si>
    <t>현재초등6학년딸아이와살고있는데요전세를올려달라고하네요꼭좀부탁드리겠읍니다</t>
  </si>
  <si>
    <t>월200정도에두달에한번상여금120정도나옵니다상환문제는걱정없읍니다</t>
  </si>
  <si>
    <t>성실히납부하겠습니다~~~</t>
  </si>
  <si>
    <t>벌써네번째신청입니다매번반복하지않아야지하는데사는게쉽지가않네요작년결혼과분만을하고올해대학원을가게되면서지출이더많아졌습니다급한마음에사금융까지쓰게되어환승알아보다고금리대출사기를당해다시머니옥션을찾게되었습니다카드사용이계속된지출의제일원인인듯하여카드도없애고사금융상환하기위해대출신청합니다</t>
  </si>
  <si>
    <t>기존대출대신저축햇살론이천만원대신저축신용대출천만원-각9.7프로원리금균등상환으로월총70만원상환중/현재원금잔액2600만원사금융러시300만원웰컴200만원산와200만원-각연삼십프로이상으로월이자총약30만원신용카드롯데-한도200만원삼성-한도150만원신한-한도80만원총한달카드값200~300사이보험료및핸드폰요금70만원현재거주지월세15만원에짐만넣어놓고실제생활은친정집에서하고있어생활비는따로들어가지않습니다월총지출이400~500만원카드값이대출금에비해지출이많아카드값을다갚고없애고이자높은사금융을하나로모아서체크카드사용및현금생활을하고자합니다카드값이없으면월상환에무리가없을것같습니다제월급이월이백남편최소삼백그외시부모님과친정부모님이추가해주실때도있습니다안정된생활비지출로성실히납부하겠습니다고금리사금융과카드지출에서벚어날수있게도와주세요!!</t>
  </si>
  <si>
    <t>거주지마련부족자금</t>
  </si>
  <si>
    <t>대전광역시소재엔지리어링회사에금무하고있고요,근무기간은1년정도했구요배관전문일을하고있습니다.대출을하게된계기는현재는지인의임대아파트에서생활하고있구요지인이외국에갈때살라고해준것인데외국에서지인이올때가되어비워줄려고합니다새주거지마련하는데부족한자금을신청합니다.투자부탁드립니다.</t>
  </si>
  <si>
    <t>대출은2건있구요1.현대캐피탈중고차할부450만원매월29만5천원씩18개월했는데8번정도남아있구요(원금+이자)2.국민카드대출금액40만원정도남아있습니다.매월수령액은280만원~300정도되구요술담배는하지않구요,식사는회사해결,통신비용은월10만원정도,보험료는삼성화재188'000원지출있습니다.투자자여러분들이도와주신다면상환에는지장이없으니부탁드리겠습니다.</t>
  </si>
  <si>
    <t>저축은행과현금서비스를상환하려합니다</t>
  </si>
  <si>
    <t>저축은행에서대출받은것과현금서비스를상환하려고합니다.연체한번없이상환하고있는데최근현금서비스를받은것때문인지신용등급이꼼짝을하지않네요,마음은현금서비스받은것을갚고쓰지말아야지하는데마음처럼되질않네요,</t>
  </si>
  <si>
    <t>작년4월에입사한회사에서매월평균120만원정도의급여와상여금이있고메리츠화재에서대리점코드를내어매월평균100만원정도의수수료가들어옵니다.현재연체는전혀없구요,대출건수가많아서무슨일이있어도줄여보고싶어서신청을하게되었습니다.연체없이반드시약속대로상환을하겠습니다.</t>
  </si>
  <si>
    <t>이번에가게에새로기계를하나설치하려고합니다.기름유착기(기름짜는기계)하나는있는데,옛날꺼라잔고장도많고해서하나를더구매하려는데,워낙가격이있는기계라250만원이모자라네요ㅜㅜ새거기준600~900만원중고기준350~500만원중고를사면또잔고장이많을것같아새것으로구매하려니,부담이되서여러분께도움을요청합니다!!</t>
  </si>
  <si>
    <t>월매출700만원가게세105만원가게운영비200만원공과금(집+가게)45만원휴대폰15만원적금60만원보험비14만원금융상환비16만원교육비30만원월매출에서가게세가게운영비를뺀금액을월소득으로잡고계산하면서생활합니다</t>
  </si>
  <si>
    <t>생활자금이조금더필요해서재대출을하려고합니다.</t>
  </si>
  <si>
    <t>형편이조금좋아지긴했지만조금더필요로해서한번더대출신청을하게되었습니다.</t>
  </si>
  <si>
    <t>월급과처우가조금씩더올라서상환을하는데무리가없습니다.한번만더도와주시면열심히상환하고좋은형편이될수있도록노력해서받은만큼다른사람에게저도베풀겠습니다.</t>
  </si>
  <si>
    <t>부탁좀드리겠습니다..</t>
  </si>
  <si>
    <t>저번달급하게쓸일이생겨서급여를한번가불했더니..이번달에사고가터져버려서..부탁좀드리겠습니다..</t>
  </si>
  <si>
    <t>총급여137만원+((근무외시간부분을약간인정해주심))직업은당구장매니져기대출삼성카드대환대출2002년1800현재700남았음러쉬앤캐쉬260리드코프390현대스위스120매달지출현황삼성카드23만원리드코프원금+이자18만원현대스위스원금+이자10만원러쉬앤캐쉬이자8만원통신비4만원교통비+식대5만원자전거로출퇴근식사는가게에서해결날씨궂은날은버스기타담배값및부수비용10만원12시부터밤12시까지일을하다보니돈쓸일이없네요.고금리를사용하고있어서환승을하려고알아봤더니.당구장직원이라서안해준다고하네요.직업에귀천이없다더니있긴하네요..3-4개월정도급여통장정리하고사장님꼐부탁드려서재직증명서발급받고..이렇게해서3-4개월후에환승을신청할까합니다..아마도3-4개월정도는이자때문에조금은고생할듯하네요.책임지고여기에서빌린거우선으로갚겠습니다.3-4개월후에여윳돈까지저축은행에서받을수있다면중도상환할계획입니다.아까신청한글에두분이나</t>
  </si>
  <si>
    <t>도와주세요.성실히갚겠습니다.</t>
  </si>
  <si>
    <t>아버지가대장암말기로투병생활중이신데현재수술시기를놓치셔서약물치료에의존하고계십니다.경제적으로여유로운상황이아니어서생활자금으로100만원정도가절실히필요합니다.제발도와주세요.</t>
  </si>
  <si>
    <t>현재살고있는집을빼고좀더싼곳으로이사를가려고합니다.보증금2000만원이걸려있는데집이나가는대로일시상환해서갚을계획이고집이나가기전까지제가일하는수입으로성실히갚어나갈생각입니다.여러분의따뜻한손길이절실히필요합니다.도와주십시오.</t>
  </si>
  <si>
    <t>최우선으로성실상환하겠습니다.</t>
  </si>
  <si>
    <t>입찰해주시는개개인의소중한자금최우선으로성실상환할것을약속드립니다.철없이효도한번드리지못하고나이만들었던제자신을후회하면서늦게나마철이들어아버님께다시는실망을드리지않겠다고다짐을하면서살아가고있습니다.4대보럼가입직장에정규직으로성실히재직하면서승진도하여아버님께서좋아하셔서저도조금이나마기쁨을드릴수있어행복합니다.이번12월초아버님께서영구임대아파트입주를하시면서부족한자금도와드리고생활자금이부족하여이렇게신청해봅니다.투자자님들의도움정중히부탁드립니다.</t>
  </si>
  <si>
    <t>중고자동차구입하면서월44만원연체없이상환하고있습니다.월지출은아버님께용돈10만원보험료4만원통신비10만원(휴대폰,인터넷)새해부턴단기1년짜리적금30만원짜리들예정입니다.만기적금타면조기상환할예정입니다.현직장에정년퇴직할때까지다닐것입니다.성실과근면으로인정을받은상태이구요내년여름이면승진할케이스이기에월급여상승합니다.생활자금신청이지만영구임대아파트입주전세자금받은대출친형님께서매달갚아나가신다고하셨고저도조금은생활자금을더도와드려야하기에신청합니다.투자자님들의도움정중히부탁드리오며최우선적으로연체없이성실상환할것을진심으로약속드립니다.감사합니다.</t>
  </si>
  <si>
    <t>운영자금급해요</t>
  </si>
  <si>
    <t>사업운영자금이필요합니다영업은잘되지만여유자본금이필요합니다</t>
  </si>
  <si>
    <t>18개월동안원금과이자성실하게갚겠습니다(사계절영양탕)이란상호로열심히영업하고있습니다^^</t>
  </si>
  <si>
    <t>한번읽어주시면감사하겠습니다</t>
  </si>
  <si>
    <t>직장과개인사업을병행하고있습니다개인사업은부업삼아피씨방을운영중지난여름수해로천정까지침수라폐업을했습니다손해도컷고임대계약상의문제로가을까지끌다정리한상태구요직장은사진편집인화회사를다니고있습니다재직은1년이조금넘었구요그전에도4년정도프리랜서촬영일을했습니다가을에피씨방정리하면서현직장사장님의조언과도움으로피씨방사업자를스튜디오로업종변경을했습니다주말프리랜서촬영에도움이되어서지난12월에사장님의소개로경기도소재작은전문대학졸업앨범촬영을계약하기로햇구요그에필요한자금(카메라렌즈배경기자재등)중모자란부분은팝펀딩에서150만원을저축은행에서빌릴수있었습니다가계약은된상태인데졸업준비위원회가인수를받고다음달중순이되야예산집행이된다해서지금준비하고있는가족/프로필스튜디오자금이모자라게되어신청함니다거창하게큰스튜디오는아니구요사장님소개로기존스튜디오운영하시는분스튜디오에쉐어형식으로들어가는방향으로준비하고있습니다지난11/12월에매주촬영알바를하면서모으곤있는데이번년도는윤달에구정이빨리있는관계로주말촬영일이1~2월에많이없어서미처계획계산을잘못해서..ㅜㅜ신청하게되었습니다</t>
  </si>
  <si>
    <t>기존기업은행캐피탈200만원국민은행400만원저축은행150만원대출잔금이있습니다매달캐피탈14만원저축은행15만원국민은행5만원(저금리10년상환임니다)월급여는240~250만원(지난11월/12월은회사가11월에이전하면서보름정도무급휴가기간이있어서180만원씩수령했습니다)주말촬영프리랜서페이(웨딩15~20/돌잔치10~15/프로필50만원)스케줄에따라다르지만보통일주일에웨딩이나돌잔치는한번정도프로필은한달에한번정도해서월50~100정도의부수입이있습니다오피스텔월세공과금40보험료25교통통신비25식대생활비60부친생활비30</t>
  </si>
  <si>
    <t>학자금연체이자로인한,급하게도움을요청합니다.</t>
  </si>
  <si>
    <t>현재직장을다니고있는사회인입니다.올해졸업을하고,취직을하였는데.월100만원안팎의수입으로배우면서일을하고있습니다.그러던중최근학자금일부상환이들어갔다는소식과함께,약100만원가까이는되는금액이연체중에있다는걸장학재단에서연락을받게되었습니다.사전에체크하지못해불미스럽게연체자가되어급하게도움을요청하다,머니옥션을알게되어이렇게도움을요청해봅니다.연장을하게되면,상환일자를연기할수있기에빠른상환이제생활에있어큰도움이될꺼라생각합니다.</t>
  </si>
  <si>
    <t>1.현재대출현황국민은행:정부학자금대출800만원(상환중)솔로몬저축은행:210만원(연28%)한성저축은행:100만원(연36%)위대출금은꾸준히상환중에있습니다.2.상환계획월100만원안팎의수입원에서,이중50만원을일부원금상환과이자를납부하고있습니다.성심성의껏연체없이꼭상환할것을약속드립니다.</t>
  </si>
  <si>
    <t>생활비마련을하고자이렇게올립니다잘부탁드립니다.성실히상환하겠습니다</t>
  </si>
  <si>
    <t>은행권sc은행2,355,000국민은행6,300,000우리은행1,926,000새마을금고6,384,000스마트저축은행2,741,000대부업산와머니2,500,000러쉬앤캐쉬3,400,000(러쉬는원금만상환중)투자해주시면절대연체없이성실히납부하겠습니다</t>
  </si>
  <si>
    <t>보증금사용용도로신청합니다.</t>
  </si>
  <si>
    <t>상환계획은현재직장에서220~240만원씩월급을받고있습니다.현재대출은없습니다.핸드폰비용이많이나와야15만원정도나오구요.그외에교통비와식사비는많이해야40정도로잡고있습니다.대출기간은24개월생각하고있습니다만더빠른상환도가능할것같습니다.연체없이상환할자신이있습니다.과외를하고있기때문에40만원~최대80정도의부수입이있습니다.</t>
  </si>
  <si>
    <t>급하게생활자금필요합니다...</t>
  </si>
  <si>
    <t>솔직히말씀드리면타대출을쓰고있습니다...연체없이잘갚아나가고있고요...제가신청하는이유는생활자금을좀쓰려고합니다...갑작히필요해서지인들에게도말해봤지만워낙목돈이다보니쉽게못빌리겠더군요...그래서이곳에선가능할까해서짚풀래기잡는심정으로신청해봅니다...</t>
  </si>
  <si>
    <t>금융사대출금액과이자납입액우리파이내셜8800000연이자17%매월원금이자:540000현대스위스50039.8%매월원금이자:250000현대스위스20034.8%매월원금이자:100000신라20039%매월원금이자:100000연체없이열심히갚아나가고있고요...우리파이내셜같은경우는명의만제앞이지저희친형이연체없이갚아나가고있고요...한달월소득은230만원받고요...정말급해서이렇게신청합니다...정말연체없이잘갚아나갈자신있고요...현재건축제조회사다니고있고요...정말짚풀래기잡는심정으로신청해봅니다...도와주세요....</t>
  </si>
  <si>
    <t>추가대출하려고합니다..</t>
  </si>
  <si>
    <t>현재머니옥션기이용자입니다.감사의마음으로한번도연체없이상환중입니다.현재추가대출용도는생활자금및카드대금수납입니다.역시카드대금연체도없구요,갑자기저번달에병원을다니게되어좀마니나와서부득이추가대출을부탁드립니다.</t>
  </si>
  <si>
    <t>현재머니옥션기대출이있고3회만납부하면완납입니다.매월이자포함약30만원정도내는중입니다.한달식비,교통비포함20만원정도소비중이며.키드사용은20~30정도됩니다.엄마와단둘이주택거주중이며생활비로한달25~30정도드리며보험비,핸드폰요금으로20정도나갑니다.선박대리점이라는업종의해운업에종사하며월급여160정도됩니다.보너스달에는210정도됩니다.추가대출이성사가되면카드값200정도를수납하고,머니옥션기대출남은금액조기상환하고남은금액으로생활자금으로사용하고싶습니다.부디낙찰되게해주십시오..</t>
  </si>
  <si>
    <t>아이를키우고있는데갑자기병원비가필요하게되어신청합니다.</t>
  </si>
  <si>
    <t>다른곳에대출은없습니다정규직으로4대보험가입한홈플러스에다니고있으며병원비로지금급전이필요한것말고는크게갚을것은없어매급여일에균등상황할수있습니다.신용카드연체도없습니다.</t>
  </si>
  <si>
    <t>올해33살신체건강한남자입니다.2007년부터지금까지경남대영화학이라는회사에서근무하고있습니다.나이가들어사랑하는사람과결혼을하러고합니다.최소한의결혼비용으로대출을신청해봅니다.</t>
  </si>
  <si>
    <t>월급여는240만원이며기대출은300만원있습니다.월납입액은15만원이며그외월급은생활비로쓰고있습니다.대출받아서충분히상환할수있다고생각하며결혼해서도2년정도는맞벌이생각하고있습니다.연체는없습니다.</t>
  </si>
  <si>
    <t>결혼비용과2세출산부탁드립니다</t>
  </si>
  <si>
    <t>결혼자금으로사용하고싶습니다꼭부탁좀드리겠습니다</t>
  </si>
  <si>
    <t>급여일이매월20일입니다분할상환가능합니다</t>
  </si>
  <si>
    <t>사업자없이개인사업합니다.사업확장차돈이조금더필요합니다.</t>
  </si>
  <si>
    <t>사업확장으로인한필요자금입니다.한두달정도면중도상환도가능할수도있습니다중도상환이안된다면할수없고요</t>
  </si>
  <si>
    <t>사업자없이개인적으로영업사원들두고사업합니다.물건을사서되파는일을하는데물건이좀더필요하여자금대출합니다.상환은일단월입금액은꼬박꼬박납부하고두달정도면원금상환가능할듯합니다.개인사업을계속하고있는상태이니납부걱정은안하셔도됩니다.</t>
  </si>
  <si>
    <t>조금모자른결혼식초기준비비용부탁드립니다.</t>
  </si>
  <si>
    <t>아이둘을키우며잘살고있지만...결혼식은하지못하고살아왔습니다.이번에좋은계기가생겨서결혼식날짜를잡을수있었습니다.생각보다지출이많아져서이렇게도움을청하게되었습니다...</t>
  </si>
  <si>
    <t>기존대출은웰컴론250만원있습니다.현제연체없이잘상환하구있구요...(월18만원납부합니다.)과거카드사용으로신용회복을지원함으로현재30개월째연체없이잘상환하고있습니다.(월11만원납부합니다.)신용회복의문제로인해대출을받을수가없었습니다.그렇게하여이렇게도움을구하려고합니다.직장은인천구월동통장으로110만원수령.지점영업지원나가면하루일당8만원별도로받고있구요...(한달평균7일~15일나갑니다)*프렌차이즈본사소속영업지원일합니다.*절대로제양심과신용은꼭지키도록하겠습니다.연체될일없구요...제한달소득은180만원에서250만원정도되구요...와이프가100만원이렇게벌고있습니다.통장급여내역증빙가능하구요...먹을거자제하고제가노력한다면충분히정상상환할수있습니다.(결혼식끝나고여유가되면최우선으로상환하겠습니다.)연체될것같으면제자동차팔아서라도값겠습니다.</t>
  </si>
  <si>
    <t>언니에게급한일이생겨서도와주고싶어요..</t>
  </si>
  <si>
    <t>언니가힘들게생활하는가운데형부가갑자기많이편찮으셔요..어릴때5남매중내게가장살갑게해준언니인데아이3명과시부모님모시고남편의안정적인직장으로별걱정없이살았지만특별히언니에게도움을준적이없어요..형부가이것저것하다가실패를많이해서언이가참힘들게살았는데와중에형부가협압이터져서병원신세를지게되었네요..언니를도와주고싶습니다..남편한테얘기하기는좀그래서여..남편이안정적인직장을가지고있고큰수익은아니지만저도1년정도계약직으로일을하고있어서매월갚아나가는데는문제없습니다..</t>
  </si>
  <si>
    <t>남편년봉이4000조금넘는데남편에게는손벌리지않고매월50만원정도는제월급에서충당해도충분히갚을수있습니다..그리고남편에게끝까지속일수는없기에몇개월지난시점에얘기해서중도상환하는방법도생각중이구요..아님1년동안천천히갚을생각도있구요..월급일이10일이라15일에상환한는일정으로하고싶습니다..</t>
  </si>
  <si>
    <t>점포신규확장현금담보가필요합니다.</t>
  </si>
  <si>
    <t>부천뉴코아에가게2개를시작하게되었는데보증금이필요합니다.상품판매대리수수료매장이라보증금은떼일염려가없습니다.좋은매장이라꼭해야합니다.</t>
  </si>
  <si>
    <t>매월나가는금융상환액은70여만원입니다.-현대캐피탈은23만원씩3개월이면상환완료됨-신한은행20만원-농협20만원한달매출이평균3600만원정도되는매장을인수하는것이므로13%의판매수수료를받게됩니다.부가세,인건비를제하고270정도의수입이발생합니다.충분히상환가능하리라자신합니다.</t>
  </si>
  <si>
    <t>긴급생활자금을신청하고자합니다.</t>
  </si>
  <si>
    <t>어머니가지난달에허리디스크로수술을하시게됐습니다.수술비용이레이져수술및보험혜택이적용되지않아많아졌습니다.기대출이많은편이며,월소득은적어금융권에대출이어려웠고,얼마전까지머니옥션을사용했던기억으로신청을하고자합니다.성실상환약속드립니다.</t>
  </si>
  <si>
    <t>1.마이너스통장(동양생명보험)2.부산솔로몬,현대스위스저축은행3.국민은행,한국투자저축은행에서대출내역이있으며,매달이자비용으로약55~65만원정도납부중입니다.고정수입은호텔수입으로약130만원가량받으며,기타수당은별도로지급됩니다.(야간및기타)기타수입으로일정치않으나,매월40만원가량알바비를받습니다.그외알바를계획중에있습니다.월세가지출되고있으며(월15만원),통신및생활비(월15)정도사용하고있습니다.남는비용은모두어머니께송금하고있습니다.2010년8월부터머니옥션(220만원)을대출받아서성실히납부하였으며만약승인이된다면머니옥션을최우선으로납부할계획입니다.기대출금액이많아이자금액이많지만,열심히상환할수있습니다.성실상환약속드립니다.감사합니다.</t>
  </si>
  <si>
    <t>잘부탁드립니다~!</t>
  </si>
  <si>
    <t>와이프가이번달말에출산을하게되는데자궁의모양때문에수술로출산을할수밖에없는상황입니다수술비와입원료가필요하고생활비가추가적으로필요한상황입니다</t>
  </si>
  <si>
    <t>아버님이감리교목사님이신데감리교강북구지방회에다가목회자금으로5천만원을신청하신상황입니다그곳은대출을이자를받으면서하는곳이아니라원금만천천히5년안에갚으면되는곳입니다.저의상황을대충말씀드려그중천만원을저에게빌려주시기로했습니다일단그돈으로고금리대출을2-3개정리하고자합니다지금월수입으로2-3곳의대출을정리하게되면이자와원금을갚는데크게힘들지않을것이라생각됩니다</t>
  </si>
  <si>
    <t>월상환액이큰채무가있어힘들어서정리하려합니다.</t>
  </si>
  <si>
    <t>현재사고합의금으로월100만원씩솔로몬신용정보라는곳에납부하고있습니다.월상환액이커서총금액은약300만원남았으나당장생활이힘들어대출을신청합니다.</t>
  </si>
  <si>
    <t>현재국민은행과저축은행에약800만원의채무가있으며원리금으로월50만원정도지출중이며휴대전화요금및보험료약30만원고정적으로지출하고있습니다.현재급여는월416만원이며현금으로받는수당60만원그리고기타원천징수를제외하면약290~320만원정도통장수령합니다.대출을받게되면월고정지출이100만원줄어들어상환하는데어려움이없을거라생각합니다.</t>
  </si>
  <si>
    <t>고금리대출상환및생활자금대출건</t>
  </si>
  <si>
    <t>현재사용하고있는고금리대출건을상환하고자대출신청.그리고아프신엄마를위해병원비로쓸예정임.</t>
  </si>
  <si>
    <t>대출이여러건있으나,한번도연체된적없었으며현재고정적인수입은200정도이지만부수입으로아르바이트도하고있기때문에상환하는데에는별문제없이잘내고있음.</t>
  </si>
  <si>
    <t>급하게생활자금대출신청부탁드립니다.</t>
  </si>
  <si>
    <t>안녕하세요..긴급생활자금이필요해서이렇게문을두드립니다.이전에700만원머니옥션에서대출을받은적이있구요1년만기상환완료(연체는상당히있었음-납부일이여타납부일과겹침)성실납부하겠습니다.</t>
  </si>
  <si>
    <t>기존대출:씨티900만원,sc제일400만원sk카드론:70만원월급여:400만원월고정대출금:100만원(씨티65만원,sc35만원,sk12만원)생활비:100만원이번엔연체없이성실납부하겠습니다.그래서납입일도1일로하였습니다.</t>
  </si>
  <si>
    <t>도와주세용!!다시일어서려고합니다</t>
  </si>
  <si>
    <t>현재이혼상태로아이들과생활하고있어요전와이프사업실패로힘든시간들이조금있었구요개인채무들이2군데가있는데...어려워지신듯해서이럴때먼저갚아드려야하는게맞는거같아서요2군데채무가합쳐져서나눠갚을수있게될듯해서요아이들과이제그만방황하고일어서보려구합니다도와주세요</t>
  </si>
  <si>
    <t>6년조금넘은4대보험이되는직장생활을하고있어요연봉4700만원조금넘구요경기도시흥시에조금만한아파트가있어요현재는전세를준상황이구요한달월급이300만원이조금넘어요그중에200만원정도를금융권상환금액으로잡아서갚아나가고있구요나머지금액이생활비였어요금융권상환금액은이자만납부하는것으로신청했던것인데...원금을줄이고자200만원으로제가금액을잡아서상환하고있었던것이라대출이된다면150정도만금융권상환으로잡고나머진머니옥션에납부하려구요</t>
  </si>
  <si>
    <t>처음신청해봅니다투자자님들의따듯한손길부탁드려요</t>
  </si>
  <si>
    <t>두달몸이아픈관계로일을못해서생활자금과사다리차운영하는데차수리비좀쓸려고대출신청합니다도와주시면감사한마음으로성심성의껏값아나가겠습니다</t>
  </si>
  <si>
    <t>도와주시면연체없이감사한마음으로성심성의껏값아나가겠습니다</t>
  </si>
  <si>
    <t>차량운행에필요한여유자금과생활비.</t>
  </si>
  <si>
    <t>5톤냉동탑차를몰고다니는화물차기사입니다.차는어머니명의로된차고아버지께서하시다가나이도드시고허리도안좋아지셔서지금은제가몰고다니고있습니다.1년정도는잘몰고다녔는데,이번에디스크삼바리가나가게되어서수리하고,이번에타이어가파스나면서타이어와장비를같이손보게되었는데큰돈이들어가게되었습니다.한달정도만하면기름값도나오고,할부금도나오고하는데,이번달차량수리하면서장기간운행을못하게되어서막상다음달초에있는차량할부금이큰걸림돌이되어신청하게되었습니다.신청금액이600만원인것은다음달초에200만원은차량할부로내고,200만원정도는기름값으로쓰기위해서그리고100만원정도는생활자금과나머지금액은만약의상황을대비해서여유자금으로가지고있으려고신청하게되었습니다.</t>
  </si>
  <si>
    <t>현재대출받아쓰고있는대출회사는현대캐피탈과차량할부로아주캐피이있습니다.현대캐피탈에는1300만원정도가있고,한달에55만원정도로올해초에받았습니다.대출목적은차량수리비와생활자금을목적으로받았고나머지는차량할부갚는것에썼습니다.차량할부금으로직접빌린건아니고아주캐피탈에어머니명의로보증이들어간4000만원정도가있습니다.차량할부는한달에200만원정도를납부하고있고내년9월에끝나게됩니다.주수입은차량운행으로불규칙하지마는평균한달에700정도가되고,기름값으로한달에300만원정도,차량할부로200만원정도가나갑니다.핸드폰은8만원정도이고,카드값으로30만원정도가나갑니다.단독주택에서부모님과함게생활하고있기때문에,집에서쓰는돈은부모님께서모두해결해주셔서기타다른것으로나가는돈은없습니다.매일을밖에나가생활해서따로방을얻어봐야방값만나가고일주일에한두번들어가는거라아예방을얻지않고가족과함께생활해왔습니다.고정으로타는라인이있어서다음달월초에있는할부금만잘해결되면상환에는큰무리가없을것으로생각됩니다.그리고작년에는처음시작하는일이라큰재미를못봤는데,4월과5월에는황새기철이라고정라인이외에일거리도많아지고,9월부터11월까지는가까운곳에서조기가나오는데,벌이가괜찮습니다.그래서작년에재미는없었지만그동안의대출금정리를목적으로일해서차량할부만빼고모두상환할수있었습니다.그런데이렇게되니속상하고...수리할것교환할것이참에다해놓고,다음달부터는황새기가나와서일거리가많이늘어나게되는데,월초에있는차량할부와기름값이문제라참답답합니다...</t>
  </si>
  <si>
    <t>투자자님들의도움을구합니다.</t>
  </si>
  <si>
    <t>미국에서살고있는여동생이다음달에방문을합니다.현금이없어대출을받고싶습니다.</t>
  </si>
  <si>
    <t>현재저의직업은알곤용접공입니다.일용공으로일을해오다이제는월수입보다는안정적인직장을찾을때라는생각에현직장에입사한것이이달에3개월차로접어들고현직장에서근무한것은실직적으로5개월차입니다.그전에는현직장의하청업체에서일을했습니다.저의월수령액은250만원정도이며다음달에30%퍼센트의급여인상이있습니다.그후의수령액은잔업,특근등을계산하면공제후330만원정도될것같습니다.현재저는미혼이며생활은회사기숙사에서하기때문에생활비부담은적습니다.가정이없어서그렇겠지만평소경제적으로어려움이나아쉬움이없어기대출은없습니다만저번달갑자기현금이필요해현금서비스(NH카드)10만원을받았고그제선결제로상환했습니다.매달곗돈으로100만원을불입중인데2월경만기로수령하며이번대출이이루어지면2월중도상환할계획입니다.계를예상하지않아도충분히급여수령만으로도투자자님들께실망을끼쳐드리지않을자신이있습니다.</t>
  </si>
  <si>
    <t>생활자금dyd</t>
  </si>
  <si>
    <t>생활에어려움을겪고있어대출하려합니다</t>
  </si>
  <si>
    <t>상환은원금균등상환할계획이며조기상환도계획있습니다</t>
  </si>
  <si>
    <t>생활자금및결혼준비자금입니다</t>
  </si>
  <si>
    <t>생활자금및결혼준비자금을다른금융보다싸게받을수잇다하여신청하였습니다</t>
  </si>
  <si>
    <t>1.주수입내역-한달260-4대보험료?고=233만원정도통장으로입금됩니다2.월고정지출내역-현제저축은은행(햇살론)1600/4금융3군데1000천만원사용중이며매월핸드폰요금13만원/대출이자90만원/보험료20만원고정적으로지출되고있습니다월세살지만월세비는부모님이내주시고계시고식비는회사에서기프트카드지원받아그걸로다사용합니다3.대출이후상환계획-1년가까이대출사용하면서연체한적한번도업구여내년말이나내후년초에결혼준비중인데상견례끝난상태구여담달에처형결혼식/장모님생신/아버지생신/차량점검비가한번에지출돼다보니조금부담이있어대출신청하게되었습니다연체업이열심히지불하겠습니다</t>
  </si>
  <si>
    <t>*대출목적*반갑습니다다년간부산에서실내인테리어회사에근무하다작년5월부터독립을해서인터넷블로그홍보,기타지인등홍보를통해서실내인테리어업을프리랜서로활동하고있었습니다올2월공사(여성의류매장)2건진행중견적을미흡,자금난등으로중간에공사를포기하게되었고공사포기의이유로피해보상등자재비,인건비등해결을이유로대출을진행할려고하였습니다.급한나머지제대로알아보지도않고불법중계업체에서진행하게되었고그결과과조회로현재대출부결이나오는상태입니다.이리저리고민을하던중머니옥션을알게되어이런게신청하게되었습니다.*대출사용용도*먼저아직조금식남아있는자재비,인건비등을해결하고나서현재사업자등록을내지않고프리랜서로활동중이어서조금한사무실을구해서사업자등록을내고정식으로실내인테리어업을할려고합니다.많은관심부탁드립니다</t>
  </si>
  <si>
    <t>기대출은지난달급하게인건비,자재비지출로원더풀150만원(39%)이번달부터11만2천원나갑니다한달에1~2건정도공사진행을하는상태이고공사,견적문의도점점늘어나는추세입니다.월평균수입은230~280만원정도됩니다.여기서휴대폰사용비용11만원식대,유류비등해서평균40~50만원지출이되고있습니다.그이외에지출비용은없습니다.마지막으로머니옥션을통해대출진행이된다면연체없이성실하게최우선으로상환약속드리며앞으로의제일에도철저히계획을세워살아가겠습니다.*참고사항*http://happy4921.blog.me/제가운영,홍보하고있는블러그사이트입니다.네이버에서신디자인이라고검색하시면됩니다.</t>
  </si>
  <si>
    <t>생활자금으로퇴직금신청했는데,퇴직급여받으면조기상환도가능합니다.</t>
  </si>
  <si>
    <t>생활자금과어머님병원비로인해대출을받고자합니다.일단퇴직급여신청해놓았는데당장급전이필요해신청합니다.</t>
  </si>
  <si>
    <t>아파트담보대출1신용대출2천5백상환은퇴직금중도인출받으면바로조기상환도가능합니다.</t>
  </si>
  <si>
    <t>지금신라상호저축은행(327만원남음)과HK상호저축은행(300만원남음)에서대출을받아사용중에있습니다.신용등급이낮아서신라44%,HK38.9%의고금리로이용중에있습니다.분산되어있는것을한곳으로모음과동시에조금이나마금리를낮추어보고자이렇게신청하게되었습니다.아울러2금융권(저축은행이2금융권맞죠???)대출을상환하고나면신용등급상향에도도움이되지않을까생각하며,결혼적령기를훌쩍넘긴나이에결혼자금준비에한푼이라도더모아보고자머니옥션의도움을요청합니다.</t>
  </si>
  <si>
    <t>*기존대출내역&amp;월상환내역-1.신라상호저축은행(대출금리44%):327만원남음(월282,000원씩원리금균등상환중이며36회중13회남았습니다.)-2.HK상호저축은행(대출금리38.9%):300만원(월142,410원씩원리금균등상환중이며36회중34회남았습니다.)*주수입원은가수매니저일을하고있으며기획실장으로재직중에있습니다.&lt;부수입원으로영화제작지원관련사업자를제명의로가지고있습니다.-부수입원인영화제작관련에서는지방(대구)에사업자를두고영화촬영이있을때제작지원및진행에참여하고있으며해마다2~3편의제작에참여하고있습니다.&gt;*주수입금액은매월200만원씩고정급여를받고있으며,불규칙적으로최소50만원이상매월받고있습니다.(많을때는고정급여이상도받을때가있습니다.행사&amp;업소출연시)&lt;부수입금액-부수입원이주수입원이었을당시(2010년)세금계산서발행금액이5000여만원정도였으며지금은부수입원이되어그리많지는않습니다.&gt;*월고정지출-월세(관리비,공과금포함)70만원정도,대출상환금424,410원,통신비15만원정도,식대&amp;주유비20만원정도,생활비20만원=평균170만원정도*상환계획-고정수입200만원에서대출상환금을제외한130여만원을지출하고나머지여유자금70여만원에서머니옥션대출금상환계획을가지고있습니다.추가로매월최소50만원이상의부수입이있기때문에여유자금은충분하다고생각합니다.</t>
  </si>
  <si>
    <t>결혼후취업을통해와이프랑상환을꾸준히하고있습니다돈이생기면바로상환하고있습니다갑자기생활비가필요해신청합니다.저는영업직으로와이프는유치원선생님으로수입이있습니다연체없이잘갚아가겠습니다</t>
  </si>
  <si>
    <t>1.부산솔로몬20%4802.삼신저축은행35%800다른곳있었으나600만원상환으로대출내역은없습니다직장은영업직으로천하지엘씨에서근무중이고수입은120입니다저는다음달부터정규직이되어월150~170받습니다2달에한번상여금포함해서나옵니다와이프는유치원에서일하고있습니다월150입니다핸드폰월와이프랑합쳐서30생활비는드는게없습니다</t>
  </si>
  <si>
    <t>생활이어려워이렇게글남깁니다.</t>
  </si>
  <si>
    <t>안녕하세요.제이름은금민석입니다.이번에이렇게대출을신청하게된이유는생활자금이필요해서글을올립니다.꼭좀도와주세요.</t>
  </si>
  <si>
    <t>제가일을투잡으로하고있습니다.한군데는엘루이클럽에서금요일토요일일을하고있으며(오후5시~오전5시)월급은120받고있습니다.다른한곳은남산국립극장내에있는해와달이태리레스토랑에서월요일부터목요일까지일을하고월급은90~100만원(세금공제후)받고있습니다.한달에210~220정도받고있습니다.매달25일에꾸준히잘갚아나갈것입니다.2금융권에서연체없이잘갚아나가고있으니연체나이런부분은전혀걱정안하셔도됩니다.</t>
  </si>
  <si>
    <t>깔끔하고정확하고좋은거래하겠습니다</t>
  </si>
  <si>
    <t>일단연체없이좋은거래유지하고정확한거래를하겠습니다</t>
  </si>
  <si>
    <t>매월월급날짜5일안으로상환이자날짜를받아서입급할생각이구요좋은거래하셌습니다</t>
  </si>
  <si>
    <t>사업운영자금및사업장확장준비</t>
  </si>
  <si>
    <t>대출이유는사업장확장에따른운영자금이필요해서입니다친구의소개로머니옥션이이란곳을알게되었습니다현재마이크래딧으로신용관리하고있습니다2010년통신업에몸을담아친구와동업을하면서2011년에저의명의사업자를내어온라인판매를해오면서여러경험을쌓아2012년사업장을별도오픈을했습니다현재오프라인매장오픈한지4개월째이며추가확장으로운영자금이필요한상태입니다믿어주시면열심히상환하겠습니다</t>
  </si>
  <si>
    <t>기존대출중앙회농협일반대출2,000만원이자납입(월9만원)대부업웰컴론300(자유상환방법)/이자10만원+자유상환금액신차차량캐피탈(모닝)3년할부900만원원리균등월납입29만원납입현재매장은월세가아닌전세로이용하고있습니다요번2월휴대폰대리점계약체결이또되었으며현재는휴대폰판매점을중점으로사업이운영되고있습니다현재직원1명있고여휴대폰월수입은평균400~500만원정도되었으며점점수익은늘어가고있습니다또한제가현금수익이발생되는체크기판매도하고있습니다농협대출은현재보증금으로들어가있습니다현재부모님과같이살고있습니다아버지는공무원이시구여상환성실히잘할것을약속드립니다웰컴론대출은7월에완납할계획에있습니다</t>
  </si>
  <si>
    <t>매월연체없이정말성실히갚겠습니다.</t>
  </si>
  <si>
    <t>-직장생활을하고있는직장맘입니다.지금회사사정이좋지않아못받은월급이조금있는데,아이들은커가고이번에큰아이수술도해서자금사정이여의치않습니다.다음달부터는회사사정도조금씩나아질것이고(건설회사라봄에는조금나아져요)성실히갚아나가겠습니다.</t>
  </si>
  <si>
    <t>안녕하십니까.대출신청드립니다.</t>
  </si>
  <si>
    <t>안녕하십니까.저는현재대학교를휴학하고직장을다닌지6개월조금넘었습니다.다니던대학교를휴학한이유는취업준비를좀하고졸업을하기위해서였는데홀어머니밑에서자라고있고제가장녀다보니거의가장의역할을하고있습니다.현재는직장을다니면서퇴근후에도서관을다니며공부를하고있습니다.대출을받고자하는목적은공무원학원에등록하기위해서입니다.학원은직장생활을계속하면서퇴근후에야간반으로다닐것입니다.투자자님들께서저에게투자해주시면</t>
  </si>
  <si>
    <t>저는현재연봉1600만원정도를받고있습니다.현재타대출내역은정부지원학자금대출1000만원,저축은행에700만원이있습니다학자금대출은편부모가정혜택으로무이자로받고있으며저축은행은매월20만원정도로이자를내고있으며여유있는대로틈틈히상환해나가고있습니다.휴대폰요금이나대출이자를연체해본적은단한번도없습니다.저는어머니와동생과함께생활하고있고동생도직장을다니고있기때문에따로생활비가들어가는것은없고매월휴대폰비7만원정도식비10만원정도교통비10만원그리고현재대출받고있는이자20만원정도가고정지출내역입니다.나머지금액은여유있는대로바로바로대출금을상환해나가고있고앞으로도그럴계획입니다.믿고투자해주시면지금까지도그랬고앞으로도절대연체되는일없이상환해나가겠습니다.</t>
  </si>
  <si>
    <t>경기침제로인하여사업운영자금이필요합니다.</t>
  </si>
  <si>
    <t>저는관공서설계를입찰및수의계약맺은업체에서하청을받아일을하고있습니다.하지만일부업체에서수금을몇달씩미루는바람에현재직원들의급여까지한달밀려있는상태입니다.한번도몇일씩밀린적이없었는데저도직원으로일한적이있어서급여받는사람의심정을이해합니다.해서이렇게사업운영자금을조달하려고합니다.현재는관공서조기발주일을하고있어서바쁘게살고있고시간이모자르지만일만한다고해서모든게되는것도아니구요.일단같이일하는직원들급여좀해결해주고운영자금조금이라도마련하고자이렇게글을적습니다.이상한것은수금해야되는목록과금액을계산해보면1억원조금넘게나옵니다.여태껏이것만믿고있다가지금어찌보면낭패를보게되지않을까하는생각도들구요.어차피관공서일이라서상대원청에서도나몰라라하지는못할겁니다.그런데왜이렇게늦게수금을해주는지힘들기만하네요.여기계신모든분들께다시한번부탁드립니다.절대연체는없을겁니다.한번도그런적은없었으니까요.조건이비슷하시면투자부탁드립니다.제가하고있는일은토목설계를하고있으며현재문화재설계(고공,성곽,사찰등)중토목분야의일을하고있습니다.일반도로설계나단지설계골프장설계등도함께병행하구요.다시한번부탁드리겠습니다.</t>
  </si>
  <si>
    <t>1.수금될금액만생각하면서대출을받다보니채무가많아져서현재는조금힘든형편입니다.다만아래의내용을이용하시고성실히상환할목적으로이곳에글을적으니판단하시는데도움이되셨으면합니다.-우선기존대출건은국민은행마이너스통장5백만원,sc제일은행6백만원,제일저축은행4백만원,대부업중바로크레디트420만원,루스모240만원,조이크레디트300만원,러시앤캐쉬250만원,스타크레디트400만원입니다.-상기의대출건중국민은행마이너스통장은잔액이있는만큼이자만계산되고,sc제일은행40만원,제일저축은행17만원,대부업중바로크레디트25만원,루스모30만원,조이크레디트27만원,러시앤캐쉬25만원,스타크레디트11만원정도월지출이되고있습니다.2.앞서도말씀드린것처럼저의수입원은문화재(고궁,성곽,사찰등)사업중토목분야의설계일을수주받은업체로부터하청을받아서일을하고있으며현재이분야는매우생소하고희귀하다고생각됩니다.이를토대로토목분야의다른일들(도로설계,단지설계,골프장설계등)도하고있는상태입니다.월매출은정확히알수없지만대부분관공서일인관계로4월~6월가지일이조기발주로인하여집중되고있고위의기간이일년중가장많이수금되는기간입니다.연간매출로볼경우약2억5천만원정도이고소득증빙자료를통해서알아보니월400만원정도의금액이제소득으로되어있구요.매출액대비소득이작게잡힌이유는세금과사무실운영비직원급여등을모두제한후의금액이어서그럽니다.(현재직원2명을두고있습니다.)3.5~6월달정되되면조기발주로인한사업자금이일시또는분할로입금처리될것이기때문에기존의부채를조금줄이고현재의대출건을매월약속된날짜에성실하게입금처리할것을약속드립니다.(조기발주는현재의정권으로인하여무조건예산을써야하는실정으로인해6월이전까지일년공사및설계비의70%를사용하도록각지자체에권고하고있는실정이며그로인한성과제까지있어상당한금액이6월말까지입금되고있는상태입니다.아울러이기간을제외하더라도또다른설계와조기발주로인한설계변경비용은보통7~10월경입금됩니다.)4.간절한마음을담아이렇게부탁드립니다.일시적은자금부족으로인하여직원들급여야사무실운영비가부족하니많은관심을가져주시고투자를부탁드립니다.</t>
  </si>
  <si>
    <t>저축관련</t>
  </si>
  <si>
    <t>아는지인애게3개월전500만원빌려주었습니다그런데아직받지못해서월급에약40%를저축하는데어려움이있어대출을신청하게되었습니다참고로10년만기저축을5년째넣고있는중입니다저의어려운시기에머니옥션투자자분께서투자해주신다면이은혜꼭보답하겠습니다그리고5년내저도투자자가되어다른어려운분을작은힘이나마돕도록하겠습니다</t>
  </si>
  <si>
    <t>실수령액기준으로월200만원을받고있으며짝수달은추가약100만원을상여금으로받고있습니다생활비는부모님과같이있어들어가지않으며월급200만원기준시통신비20만원저축100만원교통비10만원잡비20만원빼면약50만원이매달남게됩니다여기서대출받는다면약20만원을상환하게되므로충분히상환하는데문제없으며300만원을12개월하려다24개월한이유는상환하고도돈을모아24개월전조기상환을목표로하기위해서24개월로신청했습니다</t>
  </si>
  <si>
    <t>고금리로사용하고있는대출건을조금씩정리하고싶어서대출을신청하게되었습니다.</t>
  </si>
  <si>
    <t>사금융45%-1000만사용중저축은행36%-1500만사용중매달100원정도갚아나가고있습니다.주수입원인신랑은조선업에근무하고있으며...,월평균300정도상여금합쳐서연봉은4500정도됩니다.저는조그만사업장은하고있습니다.연평균순이익200정도됩니다.시작한지는6개월정도되었습니다.저희통신비포함한달생활비는150정도됩니다.보험료50만원정도입니다.</t>
  </si>
  <si>
    <t>믿음에꼭보답하겠습니다.</t>
  </si>
  <si>
    <t>만7년근무한국가직공무원입니다.(연금법상으로는재직기간합산하여만15년)2년전신한은행에서제처모르게연리5%,추가로더2,000만원을대출받아사업하는친구에게빌려주었습니다.6개월내에상환한다는친구가계속약속을미루던사이에처가대출사실을알게되었고,한순간위기를모면하기위해우연히걸려온대출중개업체를통해무분별하게대출을받아친구에게빌려준돈을받았다고처에게거짓말을하였습니다.미봉책의후유증으로이후대출금액은점점불어났고,현재의지경에까지이르게되었습니다.그나마다행인것은돈을빌려준친구가나름재기에성공할가능성이보이고,올해말까지꼭전액상환을하겠다고합니다.만약이곳에서대출을받게된다면현재의경제적어려움을해결하고,반드시꼬박꼬박상환을해나가겠습니다.함께사시는아버님께서생활비를보태주고있어서,월급의대부분을부채청산하는데사용할수가있습니다.부디도움주시면신뢰에보답하겠습니다.</t>
  </si>
  <si>
    <t>○부채내역:17,743만원,월원금과이자납부액270만원(현전세금1억원전체가대출받은것)-신한은행8,000만원:이율5%,매달이자만납부,퇴직시정산-국민은행951만원:이율11%,월원금과이자20만원-우리은행820만원:이율9%,공무원가계자금대출,이자만6만원-SC스탠다드캐피탈767만원:월원금과이자36만원-신라상호저축은행1,275만원:월원금과이자45만원-한국투자저축은행190만원:이율7%,주식담보대출-현대캐피탈4,500만원:전액전세자금담보대출,월이자만32만원-국민카드론잔액133만원-현금서비스799만원-웰컴,러쉬,산와머니잔액합계518만원:월원금과이자60만원○월수입:월430만원-작년연봉4,200만원(근로소득원천징수영수증상),실수령액월평균330만원-조그만개인사업을하시는아버님이월100만원씩보조해주심○월지출:생활비및기타아이들관련등대략200만원고정지출</t>
  </si>
  <si>
    <t>아버지의료비신청합니다.</t>
  </si>
  <si>
    <t>아버지께서당뇨병을오랜기간앓고계십니다.병세가깊어지금도서울의한병원에족궤양으로입원해계시며설상가상으로얼마전대장암판정까지받으셔서위중한상황입니다.부모님이나저나아버지의병구환으로인해모아놓은돈도별로없는상태에서당장이번에지출해야할병원비가걱정입니다.부모님생활비및병원비를위하여대출신청합니다.</t>
  </si>
  <si>
    <t>현재4대보험적용되는코스닥상장사의팀장(과장)으로재직중입니다.고정급여(연봉제)는월400만원가량되며,식대가30만원정도별도로지급되고있어월평균소득은약430만원내외가됩니다.1.기대출잔액:688만원1)삼성카드:180만원2)케이비저축은행:350만원3)국민은행:46만원4)한성상호저축은행:112만원현재월평균대출상환금액은45만원정도됩니다.2.수입내역1)본인급여:월430만원3.지출내역:총363만원1)월세:53만원2)대출상환금:45만원3)교육비:40만원4)수도광열비:20만원5)통신비:15만원6)교통비:40만원7)기타생활비:100만원8)부모님생활비:50만원4.여유자금:약70만원</t>
  </si>
  <si>
    <t>28세여성직장입니다.매달5일성실히납부하겠습니다.한번만도와주세요..어린나이사채때문에아직까지이자를내고있습니다.이젠숨쉬며편안히살고싶습니다</t>
  </si>
  <si>
    <t>어린나이에보증을잘못서서급하게사채를이용하게되었습니다2년째이자를내고있는데더이상감당하기가버거울정도로줄어들기는커녕점점늘어나는것같습니다돈버는데로계속이자갚는데만바빠서대출이가능하다면이번에원금을한번에갚는데사용할려고합니다.저도숨좀쉬면서살고싶어서이렇게대출신청을해봅니다도와주세요ㅠㅠ</t>
  </si>
  <si>
    <t>저의주수입은매달5일급여통장으로1.280.000원씩입금이되고있습니다그리고저녁에는유흥업소에종사하고있어서확실한수입은정확하지는않지만.200만원정도입니다.그래서한달수입이최소300은됩니다.상환은매달5일월급이들어오는즉시상환할계획입니다</t>
  </si>
  <si>
    <t>여러분들의도움이필요합니다.</t>
  </si>
  <si>
    <t>성실한직장인으로유학중인아이의학자금긴급필요!성실히상환!</t>
  </si>
  <si>
    <t>유학중인학생의아버지로서1년에한번내는등록금의마지막차인데여러가지사정으로이번에준비가안되어서대출신청합니다매월일정액상환능력은충분합니다.목돈마련이힘들어서대출신청합니다.</t>
  </si>
  <si>
    <t>보험대리점대표로일하고있으며기존대출은대부회사두곳에서250만원있으며100만원은원리금균등상환(매월7만4천원),150만원은원금일시상환(매월이자5만원)이있습니다현재는매월200만원정도수입이지만수입의폭이있느지라많으면400만원최소150만원의수입은고정적으로되고있습니다고정지출은대출이자,생활비,모두포함월100만원정도이어서금번에대출신청한금액의상환에는전혀무리가없습니다</t>
  </si>
  <si>
    <t>-기존대출내역으로는씨티캐피탈(200만원),네오라인(200만원),산와머니(300만원)를이용하고있습니다.-대출금의남은금액과월납부금액으로는씨티캐피탈월상환금90000원가량,잔여금액100만원산와머니월상환금40만원,잔여금액110만원(8월만기일)네오라인월상환금40만원,잔여금액80만원(7월만기일)을(를)이용하고있으며한달에90만원가량대출금을납부하고있습니다.(휴대폰요금,생활비,인터넷,차비,식대포함40만원가량매월지출)월급여는160이며부과수당추가에4대보험비제외후실급여155만</t>
  </si>
  <si>
    <t>안녕하세요직장다니고있는25세여성입니다제가직장을다니면서부업으로하나더하고있습니다부업시작은몇일안됐구요부업일을시작하엿으나자금이좀부족합니다..성실상환하겠습니다부업으로수입이좀더늘고해서매월지장없이연체없이상환가능합니다부탁드립니다ㅠㅠ</t>
  </si>
  <si>
    <t>국민은행400만대출158000원기업은행500만대출47000원시티캐피탈930만대출380000원월급200만원부업으로월200만원대출원금+이자갚아나가면서충분히매월연체없이상환가능살아오면서카드연체대출금연체핸드폰비연체단한번없었습니다.성실상한약속드립니다</t>
  </si>
  <si>
    <t>기대출완납하고다시한번부탁드립니다.</t>
  </si>
  <si>
    <t>대출목적대출을하게된계기-안녕하세요.34세두아이를키우고있는아빠입니다.젊은나이에사회생활을하여보험회사에입사하여지점장까지승진을했지만,조직원들의계약직후이탈로인해많은환수금을추징당하여사금융과카드론등높은금리의대출상품을이용하였습니다.대출을많이알아보고받다보니신용등급이많이하향되서사회생활을하는데지장이많았답니다.2년전너무감사하게도머니옥션도움받아서고금리대출줄이고현재는많이회복했습니다.올해초에머니옥션대출금을완납하고제가직장생활시간이조금여유가있어서사촌형님과작은사업을시작했습니다.실내건축사업이고조그맣게시작하다보니괜찮은공사를수주하기에자본금이부족하여현재좋은음식앞에서구경하는모습입니다.투자자님들께서조금만도와주신다면작은사업으로시작하여건강한회사만들고자합니다.대출금의사용용도-실내건축사업을하면서현재원주다가구주택,별내신도시상가,서울신림동근린생활시설,중화동상가건물시공을하고있습니다.많은분들이아시다시피건설회사의하청업체로들어가서결제가익월말경에나오는데,저희가지불해야될인건비는공정이끝날때마다지불을합니다.소중한투자금허락해주신다면인건비와자재비선결제에모자라는부분을충당하고싶습니다.다니고있는회사에서월200만원으로안정적인수입을받고있고,실내건축사업의수익으로월평균300만원이상한달평균합계약500만원의수입이있습니다.매월상환액성실하게상환할수있을것을약속드립니다.</t>
  </si>
  <si>
    <t>상환계획-기존대출의내역하나은행대출:11%900만원,월20만원상환우리은행카드론:30%,350만원,월26만원상환우리은행마이너스통장:10%,300만원,월이자2만5천원내외농협소상공인대출:6%,400만원,월이자2만원내외리드코프:38%,350만원,월이자10만원내외하나은행주택담보대출:8천만원,월50만원(아버지께서경기도하남시덕풍동한솔리치빌아파트503동701호제명의의아파트로담보대출을받으셔서부모님께서상환중이십니다.-기존대출건월상환내역월수입:500만원(직장급여:200만원,사업이익:300만원)하나은행대출:20만원우리카드론-26만원농협대출이자-2만원우리은행마이너스통장이자-2만5천원리드코프:10만원합계:월60만원상환중2.공통-주수입원:현재**디앤아이라는실내건축업체에서공동대표직을맡고있으며,실내건축분야에해당되는대부분의시공을하는업체입니다.수장공사를주로하며도배,칸막이,바닥재,목공사등모든실내내장재시공을하는업체입니다.월평균300만원이상수익을받고있으며통장과현금두가지형태로수령합니다.-부수입원:2011년5월부터1년여동안4대보험과월고정연봉을받는회사에서근무중입니다.측량분야에서일하며200만원의월급을받고있습니다.월고정지출핸드폰사용료:13만원(배우자포함입니다.)식비및생활자금:80만원자녀양육자금:30만원(식비와병원비포함입니다.)관리비:25만원차량운영비:30만원합계:178만원-대출이후의상환계획현재고정수입은500만원으로써머니옥션투자자님들께서도움을주신다면생활비와대출상환은기존수입대로실수없을것이며,4개의건축현장이6월말경에모든공정이완료될수있을것입니다.회사규모에비하여많은공사를수주하게되여웃고있을수만은없는상황이라이렇게절실하게부탁드립니다.급히필요한사업자금을충당하고모든공사결제가된후에최소한6개월치월상환액을선납할생각입니다.상환계획은직장월수입200만원과사업수익300만원합하여머니옥션월상환액28만원은연체없이성실히납부할수있다고확답드립니다.현재직면하고있는사업자금부담을줄인다면앞으로사업수익이많아짐에따라머니옥션대출금상환은완납때까지문제없이상환할것을약속드립니다.</t>
  </si>
  <si>
    <t>어머니가많이편찮으셔서병원비가필요한데기대출이있어서좀어렵다네요.기대출이엄청많은건아닌데여기저기조금씩빌리다보니신용도가많이내려갔습니다.</t>
  </si>
  <si>
    <t>예전에머니옥션으로대출을한번받은적이있는데연체한번없이전부상환했습니다.이번에도또여러분들이대출받는데힘을실어주시면연체없이전부상환할수있습니다.한달에15만원정도이니연체없이전부상환할수있으니믿고대출해주시면감사하겠습니다.그리고얼마정도후지금의직장보다더좋은직장으로이직계획을하고있으므로조기상환도가능할것같습니다.</t>
  </si>
  <si>
    <t>부탁드립니다급합니다</t>
  </si>
  <si>
    <t>퇴직후대출금상환및생활금자금목적으로사용하려고합니다</t>
  </si>
  <si>
    <t>러쉬500리드코프300원캐싱200월이자는36정도됩니다6월부터재취업하엿습니다7월부터월급20일에받으면상환가능합니다</t>
  </si>
  <si>
    <t>긴급생활자금으로신청합니다..</t>
  </si>
  <si>
    <t>안녕하세요..대한의건아입니다..다름이아니라..제가다른곳근무중잠시다쳐서일을쉬다가.친구녀석소개로일을새로다니고있습니다..그동안두달정도일을쉬었구요..요양차원에서..회사입사한지이제갓한달되서4대보험들어가구첫월급받았습니다..그전에병원치료비및이것저것잡비들어간거빌린거처분할려고이렇게처음이자마지막으로머니옥션여러분들에게도움을요청합니다..빠른시일내납입할수있구요..달달이무리없이낼수있습니다..</t>
  </si>
  <si>
    <t>한달에급여가130만원입니다현재현대저축은행300만원리드코프230만원있습니다달달이현대저축은행10만원리드코프15만원연체한번없이1년동안무리없이잘내고있습니다</t>
  </si>
  <si>
    <t>생활자금을위해대출하고자합니다.</t>
  </si>
  <si>
    <t>카드값및생활자금을위해대출신청합니다.</t>
  </si>
  <si>
    <t>1.기존대출농협햇살론1000만원금리11%(현재600만원정도남았음)원리금균등상환월20만원주택청약대출190만원월6천원정도2.현재통신업계회사에근무하고있으며월150~280만원정도받고있습니다.월급여는150만원+인센티브를받는영업직입니다.월고정적으로나가는금액은햇살론두달에한번20만원이나가고(친구와같이대출받음),주택청약대출6천원,통신비15만원,보험13만원약30~50만원고정적으로나가고있습니다.이번에일본에서온친구의상황이곤란하게되어카드와생활자금을빌려주었는데예상보다금액이많이나왔고지난달이번달가족행사가많아서생활자금이필요해이렇게글을올립니다.친구가일본에들어가서돈을보내주기로했으며설령돈을못받더라도제급여로충분히해결가능합니다.현재제신용등급을올리기위해대부업체의대출보다는머니옥션에서투자자분들께대출을받는것이나을듯싶어여기에글을올립니다.투자자님들의현명한판단부탁드립니다.</t>
  </si>
  <si>
    <t>빌려주시면정확하게갚겠습니다(대출유경험자)</t>
  </si>
  <si>
    <t>어머니병원비및자동차수리등으로생활자금필요</t>
  </si>
  <si>
    <t>아빠의치과치료를위해서입니다.</t>
  </si>
  <si>
    <t>평생을자식들만을위해열심히일하신아빠입니다.평생을그렇게사셨는데자식된도리로너무아파하시는치아때문에걱정이큽니다...아빠의치과진료를받을수있게도와주세요~</t>
  </si>
  <si>
    <t>-월급:1260000-기존대출없음-지출은아이들어린이집비용:10만원-성실한상환약속드립니다.</t>
  </si>
  <si>
    <t>도와주십시요행복을위해뛰겟습니다</t>
  </si>
  <si>
    <t>아내와그리고배속의아이를위해열씨미직장생활을하고있습니다.아내는외국인으로서저를만나이쁜아이를가지게되엇고혼인신고후현재아내의국적취득을위하여진행중입니다.진행중인이시점에아내의거주비자를받는부분에있어과거불법체류부분을벌금으로상환하여강제출국을막고자합니다.강제출국하게되면언제다시한국에올줄도모르고떨어져있어야한다는마음아픈일이생길까바두렵습니다.이에6월달에해결하고자하다보니벌금부분이모자르게되었습니다.이렇게깊은감사의부탁을드립니다.도와주십시요</t>
  </si>
  <si>
    <t>착실히상환하겟습니다.모든분들이그러하시겟지만저역시이렇게와이프와배속의아기를위하여살아가는가장으로써책임감잇게상환하겟습니다.개인투자자님들도와주십시요</t>
  </si>
  <si>
    <t>갑자기지출이생겨급하게대출요청드립니다.직장인으로매달성실히갚아나가도록하겠습니다.많은도움부탁드립니다.</t>
  </si>
  <si>
    <t>갑자기집에일이생겨서생각지도못한지출이생겼습니다.긴급생활비가필요한관계로이곳에요청드립니다.직장도다니고있고...매달연체없이성실히갚을것을약속드립니다.</t>
  </si>
  <si>
    <t>직장:화장품회사주임연구원으로재직중월수입:170</t>
  </si>
  <si>
    <t>기대출합계약800만원이있는데약1개월연체를해결하고생활자금이필요해신청합니다.</t>
  </si>
  <si>
    <t>연체금상환과생활자금이필요해신청합니다.</t>
  </si>
  <si>
    <t>기존대출내역(원리금균등상환)1.국민은행:대출액600만원,월상환액약27만원2.웰컴론:대출액300만원,월상환액약18만원소득내역직장과아르바이트투잡1.직장월소득=평균약175만원(실수령액)2.아르바이트월소득=평균약30만원</t>
  </si>
  <si>
    <t>쇼핑몰운영4개월째입니다.규모를좀더늘리고자대출신청하게되었습니다.</t>
  </si>
  <si>
    <t>쇼핑몰을오픈하여운영한지4개월째되었습니다.홈페이지를오픈한건아니지만오픈마켓과공동구매사이트에서원활한판매를하고있구요.그런데좀더나은성과를올리고자대출을신청하게되었습니다.적자는아니지만생활비와이것저것을제외하고나면딱히흑자를보진않더라구요.꼭좀도움부탁드립니다.</t>
  </si>
  <si>
    <t>매월약250만원에서300만원정도의순이익을보고있습니다.아기용품핸드메이드를주로판매하고있으며품목은아기침대,아기배게아기들스카프를만들어팔고있으며아기옷들도도매로사입하여판매하고있습니다.주문들어오는대로바로입금되는형식이며그총합계액이월250~300만원정도되고있구요사업장우림대료나생활비등을제외하고매월25일성실상환할예정이며그외의부채는햇살론신협에서받은거500만원정도남은거있구요삼성카드카드론250만원정도있고산와머니에서200만원받은거있습니다.총부채의월상환액은약55만원정도되기때문에많이부담되지는않기때문에성실상환할것을약속드릴께요</t>
  </si>
  <si>
    <t>첫번째조기완납후,또한번두두립니다.</t>
  </si>
  <si>
    <t>안녕하세요.저는현재이직을하기위해잠시무직상태입니다.몇달전조기완납을하고,이렇게다시투자자님들의선택을기다립니다.현재의부채가이직을하기위해기다리는지금많이힘이들어서이렇게대출을원하고있습니다.일을그만두게된이유는제가일하는병원이제가지금까지쌓아온경력과무관한계통이라,제가해왔던경력을살리고자이렇게나오게되었습니다.저는원래피부관리사입니다.피부관리를하는것이너무좋아서이렇게이계통으로6년이란시간을일하고,사업도해보고,하였습니다.그러다가지방의본가로돌아오면서,좀더업그레이드를하고자피부과를지원하였으나,피부과의지식을쌓기엔좋은경험이었으나,피부관리사로의경험은필요가없었습니다.그래서현재저는피부관리사로돌아가기위해이렇게잠시무직상태입니다.하지만바로일을할것이고,20대후반에서30대초반으로달려가는이시점에,전한직장에들어가면오래하는편이라서,이렇게직장을초이스하기위해기다리며,조금조금피부관리알바를해오고있습니다.부채나이런저의무직상태..신뢰를받기힘들겠지만,조기완납을마치었던조금의신뢰를믿어주시며,투자부탁드립니다.</t>
  </si>
  <si>
    <t>열흘정도면곧몇군데의면접을본직장들중에한곳으로취직을합니다.그리고열심히..일하면서상환을약속드립니다.현재는시급8000원에서10000원정도의피부관리시간제알바중입니다.쭉여유자금이있었기에부채상환이가능하였습니다.하지만,한두달자리를잡기위해이렇게투자자님들의손길을받고자하는것이기에..너무나도간절합니다..한사람의미래에많은도움부탁드립니다.직장에취직하면150-180정도의급여로생활하게됩니다.몇군데면접본곳에서의평균급여를말씀드립니다.그래서지금의부채상환은이곳머니옥션까지해서한달에80정도의부채상환을하고,나머지의적금,보험,생활비를충당할것입니다.</t>
  </si>
  <si>
    <t>서울발령임시거처생활비</t>
  </si>
  <si>
    <t>카드대금상환.외환180만원삼성100만원</t>
  </si>
  <si>
    <t>1.주수입내역-급여250만원2.월고정지출내역-어머니생활비100만원,개인휴대폰8만원,월세50만원,식비및기타50만원총208만원지출.3.대출이후상환계획-수입250만원-지출208만원=약42만원으로상환계획.</t>
  </si>
  <si>
    <t>8월부터안정화되는일에대한생활자금확보목적입니다..</t>
  </si>
  <si>
    <t>1.다른대출건은없습니다..2.주수입원→현재바이럴마케팅을하고있습니다..5개의업체의바이럴마케팅을진행중에있으며다음달부터안정화에들어섭니다..안정되는시기까지필요한생활자금을마련하고자합니다.3.주수입금액→수입은최소1백50만원이나,작년기준월1천만원이상소득을올렸습니다...2012년평균1~6월까지의평균급여는400만원입니다.4.자동차할부금,핸드폰비용,자녀교육비용,임대료,생활비등을모두포함하여250만원의지출을하고있습니다...5.지금껏평균수입대비지출을제외하면100~150만원정도의자금을확보할수있으며,다음날부터는좀더많은여유자금을확보할수있습니다...매월원금과이자를포함하여상환할계획이고,대출금을모두값을수있는자금을마련하면한번에상환할계획입니다..</t>
  </si>
  <si>
    <t>졸업직전취업준비기간에필요한생활비</t>
  </si>
  <si>
    <t>마지막학기를취업을준비하는기간동안에생활비가부족하여생활에지장이있어생활비명목으로대출을원합니다.</t>
  </si>
  <si>
    <t>대출금을갚기위해하루세시간정도일을할생각입니다.</t>
  </si>
  <si>
    <t>안녕하세요?학자금대출을받고싶습니다.</t>
  </si>
  <si>
    <t>2학기복학을앞두고있는25살입니다.학자금과생활비가필요하여여기에다가올리게되었습니다.</t>
  </si>
  <si>
    <t>농협-370만원가량학자금대출있구요.7년후상환입니다.기업은행-200만원취업후상환입니다.</t>
  </si>
  <si>
    <t>성실하게상환하겠습니다감사합니다^.^</t>
  </si>
  <si>
    <t>아버지께서이가많이안좋아지셔서식사하시는게많이불편하십니다장남으로서비용을부담하고싶은데여유자금이없어서이렇게신청을하게되었습니다.젊었을때사업에실패하여항상부모님께잘해드리지못한부분이항상마음에걸렸습니다...무슨일이있어도아버지의이는제가꼭해드리고싶은마음입니다.도움이되어주세요...</t>
  </si>
  <si>
    <t>1.채무상황현재작년에머니옥션을통해서12개월상환300만원을대출받은금액중10회차까지단한번의연체없이성실하게납부하고60만원이안돼는상환금액이남아있는것이외에는다른채무는전혀없습니다.2.상환자금조달작년에머니옥션을통해300만원을대출받은시점에는코마손해사정이라는서베이회사에서과장으로보험금지급심사업무를했었고,현재는아이엔티해사정이라는손해사정업체로이직을한상태입니다.이직을한이유는올초에둘째아이를출산한이후경제적인부분을조금더빠른시간내에안정시키고자하는가장의욕심으로오랜시간심사숙고끝에조건이좀더나은회사의팀장으로이직을한상태입니다.코마손해사정에근무당시평균소득은300만원이조금넘는수준이었으며현재재직중인회사의경우도현재까지는비슷한수준입니다.하지만장기적으로보아현재직장에서얻을수있는소득이훨씬더높을것으로기대하고있구요두아이를둔가장으로서어느정도확신이없다면잘다니던회사를함부로옮기진않았을겁니다.따라서월30만원이조금못되는상환금의조달에는전혀무리가없을것으로생각됩니다.아마도투자자분들께서는대출회원의상환내역을열람하실수있을것으로생각되는데현재12회차중10회차를완납한저의상환내역을살펴보시게되면얼마나성실하게상환을해왔는지참고하실수있을것으로생각됩니다많이감사한마음과무슨일이있어도저를믿고투자해주신분들에게실망드리지않겠다는마음가짐으로성실하게상환하겠습니다.</t>
  </si>
  <si>
    <t>도와주십시오ㅠㅠ</t>
  </si>
  <si>
    <t>대출을하게된계기는사업실패후몇달간쉬게되었습니다.몇달간쉬다가보험회사에입사하게되었는데생활자금이없어서대출을받게되었습니다.영업직이다보니정해진급여가들어오는것이아니어서실적이부족하여서대출금상환이조금힘들어진상황입니다.현재연체중은아닙니다고정급이있는회사로이직을준비중입니다.그리고밤에는대리운전알바를하고있는중입니다.이직을하게되면급여를받기까지시간이걸리기때문에그동안의생활자금과대출상환금이필요합니다.</t>
  </si>
  <si>
    <t>기존대출은산와머니200웰컴론200리드코프200있습니다매달합해서40만원정도상환하고있습니다.현재주수입원은보험회사는이직을하게되고고정급이있는현재면접중인회사가150만원정도의급여이고밤에는대리기사알바를하고있습니다알바수입은50만원정도됩니다.상환은고정급있는회사로이직하게되면은그급여로도충분히가능하겠습니다.</t>
  </si>
  <si>
    <t>상환잘하겠습니다.도움좀부탁드릴께여</t>
  </si>
  <si>
    <t>안녕하세요..급히목돈이필요하게되어머니옥션의도움을받고싶습니다대출을처음받게되었을때금리이자를생각안하고대출을사금융권으로대출을받게되었습니다.그러다보니대출의길이더힘들어졌습니다.요번에치과에가보니치과비용이200~250정도소요된다고합니다하늘이무너지는줄아랐습니다..머니옥션의도움을받아이어려운고비를넘기고싶습니다도움부탁드리겠습니다.</t>
  </si>
  <si>
    <t>기대출내역은미래저축은행-10만원스타상호저축은행-14만원사금융4건-65만원매달-90만원가량지출됩니다휴대폰-10만원보험료-14만원식사는회사에서3끼다제공하여줍니다기타비용은제사생활비용만없으면기타로들어가는건없습니다</t>
  </si>
  <si>
    <t>처음자영업을시작하게되었을때잘못된대출을받았습니다.너무고금리라정리하고싶습니다.일년꼬박갚았는데원금에서60만원갚았더라구요..</t>
  </si>
  <si>
    <t>1.주수입내역-평균4002.월고정지출내역-기대출상환금액이월150핸드폰비10카드값50월세403.대출이후상환계획-hk저축은행금액이600인데이게한달에32만원씩납입중입니다.hk는오년계약이고39프로이자라hk에납입하는금액으로상환할예정입니다.또한저희업종이여름에성수기라여름에들어오는추가수입이더생기면일시상환할예정입니다.</t>
  </si>
  <si>
    <t>28살건실한청년도와주십시요!</t>
  </si>
  <si>
    <t>대출을받아서이번에배워보고싶은학원을다녀볼까합니다.회사에관련된일이디자인도필요로하는업무라서컴퓨터디자인을좀더자세하게배워보고싶어학원을등록하려합니다.학원을등록하려면목돈이들어가는데현재신용카드는발급을한것도없고목돈은저에게힘든상황이라이렇게도움을요청합니다.도움을주신다면꼭연체없이채무이행할것이며저도나중에꼭여유가된다면지금저의상황과같은분들에게도움을드리며세상에갚아나가도록하겠습니다.부탁드리겠습니다.</t>
  </si>
  <si>
    <t>1.기존대출건은사금융현재450만원정도남아있고대학시절학자금대출건으로한국장학재단으로2천만원정도가남아있습니다.사금융은현재매달45만원씩연체없이납입중이고학자금대출건2천만원은이자없이유예기간이3년정도남아있어지금현재거치기간중입니다.여유가생기는대로바로갚아나갈예정입니다.2.직장은스포츠이벤트컨설팅회사로써스포츠행사를주관하고개최하는업무를진행하고있습니다.저는기획부서에재직중이고대회의전반적인계획및진행업무를하고있습니다.월수입은직장에서급여150만원그리고주말을이용한아르바이트로30~40만원정도수입이있습니다.대략180~190만원정도입니다.180~190만원정도의수입에서대출금45만원씩납부를하고핸드폰요금및생활비로60만원정도지출을하고있습니다.월수입이180만원이라고계획을하고생활비및대출금을상환하면75만원정도의여유가생깁니다.생활비명목에서다소소비가많아지는걸감안해서도50만원의여유는가능합니다.6개월로신청을하고빠른상환을하고싶지만여유금액에비례해서꼭상환할수있는비율로12개월납부로결정했습니다.월20만원씩갚아나가겠습니다.</t>
  </si>
  <si>
    <t>여태껏연체라는것을해본적이없는건실한직장인입니다.</t>
  </si>
  <si>
    <t>미혼이며본인명의의주택(대출없음,부모님께서가등기해놓으심)보유중이며부모님명의의주택에부모님과거주중입니다.현재급여이외에주식투자를하고있으며주식투자로인하여손해를많이본상태여서월말에개인적으로목돈이들어갈일이있는대주식을팔기가뭐한상태여서대출을신청합니다.</t>
  </si>
  <si>
    <t>1.현재기대출:국민은행540만원(월20만원정도상환)교보생명240만원(약관대출)신한은행1250만원(매달30만원상환)세람저축은행480만원(매달15만원상환)한신저축은행730만원(매달16만원상환)우리은행930만원(매달20만원상환)신라저축은행490만원(매달25만원상환)기업은행490만원(매달10만원상환)위대출중세람저축은행,한신저축은행,기업은행의대출은제소유의부동산가용담보대출및보증서대출입니다.2.현직장(강남구삼성동소재엔지니어링회사)11개월째재직중이며월급여실수령액(통장294만원)입니다.3.본인소유로용인처인구에임야(3천평),송파구거여동빌라(공시지가3억8천만원)있으며모두대출없고부모님께서부모님명의로가등기(매매예약)만해놓으신상태입니다.이유는일정시점까지제가임의처분을못하게하기위해서입니다.현재고정소득으로월50만원이상의상한이가능하니제개대출을해주시기바랍니다.대출건수가많아서추가대출이좀힘든상태입니다.저자신살면서10년이내에통신요금,대출등에있어서1초도연체를해본적이없는신용이확실한사람입니다.거주등도현집에서부모님과20년째살고있으며핸드폰도번호변동없이통신사그대로10년정도사용중입니다.</t>
  </si>
  <si>
    <t>생활자금이급하게필요해서요.</t>
  </si>
  <si>
    <t>목돈(2,000만원)을무리해서상환하고나서집에추가로돈이나갈일이있어서신청하게되었습니다.남아있는대출정리하고집에300정도생활안정자금으로쓰려고합니다.</t>
  </si>
  <si>
    <t>현재국민은행에대출잔액190만원,소비자금융50만원있구요급여는250정도구요,매월생활비120만원,영업직이라전화비20만원,자동차유지비20만원대출상환(국민+소비자금융)20만원입니다.현재직업은자동차영업을하고있습니다.급여는매월일정치는안지만250만원정도구요(평균).급여는회사에서통장에찍히는금액만넣었구요.부수입이좀있습니다.보험,중고차,할부에서수수료도받고있습니다.대출이되면남은대출잔액정리를하니까,매월상환은어렵지안을것입니다.</t>
  </si>
  <si>
    <t>휴대폰연체대금</t>
  </si>
  <si>
    <t>휴대폰대출이란걸로명의로폰만들어주고대출을받았는데그것이잘못되어현재신용보증보험에올라가있는것이100이하로알고있어요현재보안경비업체에근무하고있는데요한달월급세금제하고130정도받고요일시작한지이제세달지났습니다한달월세휴대폰요금식대며생활비약간의정기저축으로100정도들갑니다휴대폰연체금자꾸전화가와서빨리청산하고싶어서신청합니다</t>
  </si>
  <si>
    <t>현재팝펀딩에신청도해보았지만3번씩이나낙찰이안되서이곳에희망을갖고신청해보았어요다른대출신청은해본적이없고요현재일하는직장에서열심히제가건강할때오래하려고합니다직장은부산해운대우동대우월드마크센텀보안팀(주)이지빌이고요매달10일급여잘나오고있습니다여유가되면조기상환도가능합니다많은도움부탁드립니다</t>
  </si>
  <si>
    <t>추석및연말생활자금을신청할까합니다.</t>
  </si>
  <si>
    <t>추석이다가오고연말이다가와서생활자금대출을하고자합니다.연말에보너스가나오고내년연봉협상을하면지금보다급여가오르니한결여유로워질수있다고판단하여이렇게신청을합니다</t>
  </si>
  <si>
    <t>저는이젠스탭에소속되어있으며마스타자동차란곳에팀장으로근무중입니다.급여는세금제하고180만원정도평균수령하고있으며현재지출은'관리비8보험료60금융상환20-아이앤유전화비및기타생활비50하고나머지는여유돈으로가지고있습니다.200만원대출을받는다면성심으로나머지여윳돈에서상환할예정입니다.</t>
  </si>
  <si>
    <t>생활자금빌려봅니다.</t>
  </si>
  <si>
    <t>생활하는데큰어려움은없었는데차량을운행하면서들어간돈이많아형편이조금힘들어져서이렇게대출신청합니다.</t>
  </si>
  <si>
    <t>1.대출-리드코프200만원39%-이자만월70,000원납입애니원론200만원39%-이자만월70,000원납입2.현재무역회사에서과장으로재직중이며,4대보험적용받고있습니다.연봉은2,640만원으로세금빼고월200만원정도받으며,보험료+통신비+세금+월상환이자+교통비+식대등으로110만원정도고정비용이지출되고있습니다.한달에원금+이자해서20만원정도는충분히상환할수있습니다.파산면책받은지4년이넘었으나,면책때문에타금융기관에서대출이불가하여이렇게대출신청을하게되었으며,연체없이최우선으로상환하도록하겠습니다.</t>
  </si>
  <si>
    <t>상환을마저못한카드대금으로인해연체위기에있습니다.머니옥션의도움을받아급한대로연체를막으려합니다.</t>
  </si>
  <si>
    <t>안녕하세요.현재29살직장재직중이구요,전에다닌회사가월급이계속지연되는바람에봄부터누적됐던자잘한빚들이(카드현금서비스)모여서이번여름이지나고큰결제금액이되어버렸습니다.이로인해서9월부터직장을이직한상태이구요,현재는안정적이고,분명한월수입을계획하며살고있습니다.그러나현재연체위기중인카드값과세달밀린월세를내기위해서,이렇게머니옥션에도움을요청합니다.-약3년전에머니옥션에서대출받은적이있고,당시머니옥션심사를통과하고,단기에낙찰되었고,연체없이100%상환했었습니다.많은투자자들에게신뢰를보장해드릴수있습니다.</t>
  </si>
  <si>
    <t>저는현재직장생활을하며,야간에는자택에서프리랜서일도겸하고있습니다.월급여가220정도이고,프리랜서로매월25~35만원가량의추가적인급여를유지하고있습니다.현재상환방식으로월상환금액을계산해보니22만원이조금넘는데요,충분히갚을수있는금액이고,저의소비생활을조금더줄여서라도매월해결할수있는금액이라고생각합니다.</t>
  </si>
  <si>
    <t>빚으로부터벚어나고싶어요</t>
  </si>
  <si>
    <t>개인적인대출과사금융에약간에빚이있습니다아기낳은지얼마안되서이제직장에출근한지두달이되었습니다그동안조금&amp;#50474;여기저기빚이있는데정리하고싶습니다</t>
  </si>
  <si>
    <t>회사에입사한지이제두달이다되어갑니다법인회사라서다음달부터4대보험도가입이되고급여도제날짜에들어옵니다신랑도개인사업자라입금이잘되구요항상25일오전에입금이됩니다한번믿고빌려주시면아들이름을걸고잘상환하겠습니다</t>
  </si>
  <si>
    <t>성인용품티몬티켓판매비용대출부탁드립니다.</t>
  </si>
  <si>
    <t>안녕하세요.저는종로에서아는형님과클럽을하나운영하고있고얼마전성인용품쇼핑몰을운영하게되면서단기간회원확보및수익창출을위해티몬티켓판매행사를진행하고자합니다.티켓몬스터는판매금액에서수익을내는가져가는방법과미리초반에비용을납부하는방법두가지가있습니다.헌데돈이없는상황이라면초기비용없이티켓몬스터쪽에서판매금액의수익을가져가라고하는게맞겠지만..그렇게되면50%반값에티켓을판매가하고수수료까지마이너스인상황인지라차라리얼마가팔리든초기에비용을지불하고수익은다가져올수있는초기비용납부방법을선택하려합니다.그래서홍보비용관련하여투자를받고자이렇게글을남기게되었습니다.티켓몬스터접속해보시면아시겠지만1일성인용품판매수익은평균3000천만원이며여기서수익은300만원가량입니다.하지만대부분홈페이지회원가입유도없이티켓몬스터에올린상품만판매하는것이고저는저희홈페이지에서5만원이용권을2만5천원에이용할수있는상품권을판매하여추후에도저희상품을이용할수있는고객을유치하려는장기적으로더많은수익을계산하는부분이라다른성인용품샵들보다수익률이안정적입니다.</t>
  </si>
  <si>
    <t>상환계획은우선현재종로임팔라클럽을운영하면서부사장으로일하고있습니다.월급여는500만원을받기로하고현재광고회사와성인용품그리고종로클럽까지세가지업무가동시에진행되어수익의대부분을클럽및성인용품쪽에재투자하려고합니다.우선클럽쪽의맡은업무는홍보마케팅및전체적인운영이며가명인김동현으로업무를진행하고있습니다.http://blog.naver.com/eroomceo제가운영하는블로그에서확인이가능하십니다.현제성인용품홈페이지는www.wildbunny.net이며이번주미팅후다음주부터판매를진행하여티몬/쿠팡을번갈아가며판매를하여어느정도회원을유치하여수익을창출하고자합니다.매월20일이클럽급여일이기때문에25일클럽급여로투자자분들의이자를입금하고자합니다.성인용품시장을설명하여드리기보단안정적으로꼭갚을수있는방법을설명하여드리는게옳은듯해서갚는날짜를25일로하여습니다.</t>
  </si>
  <si>
    <t>두자녀를둔가장입니다.세금을내야해서신청합니다.</t>
  </si>
  <si>
    <t>개인사업자와법인회사에재직하고있는남성입니다.또한배우자와두자녀를둔가장이기도합니다.최근사업이어려워져법인회사에근무를시작하였고,개인사업역시열심히하고있습니다.그런데세금이밀려집에압류가들어와신청하게되었습니다.대출금일부는세금을납부할것이며,일부는생활비용으로사용할것입니다.</t>
  </si>
  <si>
    <t>현재아파트담보대출과현대캐피탈,신라저축은행,세종저축은행에서대출을이용하고있습니다.월이자는원리금분할상황방식으로150만원정도납부하고있습니다머니옥션의대출금에대한납부는매월급여를통해서납부할계획입니다.</t>
  </si>
  <si>
    <t>고금리대환및이사자금대출</t>
  </si>
  <si>
    <t>갑자기집주인이집이팔렸다하여이사를가라고합니다원레는집사람앞으로든적금을탄게있어서서고금리를전부상환하고담보대출을일부상환할려고했습니다그런데이사를가려고하니계획이다틀어&amp;#51220;습니다이사를가려면전세담보대출을상환하라합니다적금탄돈으로상환을해도일부가모자릅니다그리고요즘전세금이올라서대환하고남은돈을전세금에쓸려고합니다그리고하루하루사채랑똑갇은고금리대출을더끌고갈려고하니한숨만나옵니다죽어라일해서대출금내면원금은줄지않고매달돈만나가니보람이없습니다고금리대출일부를낮은금리및원리금균등으로돌려서대출금을줄이고싶습니다다른2금융기관에노크를해보기도했는데금액은나오는데과다조회및대부등급미달이라고최종심사에서안된다합니다그러니투자자님들간곡히부탁드립니다</t>
  </si>
  <si>
    <t>1)기존대출농협중앙회주택담보대출3000만원4.6%월11만원개인설정자가주택담보대출1000만원30%월25만원농협중앙회지급보증담보대출985만원12.5%월22만원신한케피탈전세담보대출4200만원9.8%월34만원신라상호저축은행350만원39%월12만원산와머니300만원39%월15만원원더풀론300만원39%월15만원미즈사랑370만원39%월17만원러시엔케쉬200만원39%월7만원월수입420만원-은행지출160만원=남은금액260만원2)공통1,직장은주식회사신광기전건설전기업자동화시스템엔지니어링공사입찰및견적설계담당차장위공무부팀장2,월소득급여300만원경비120만원매달통장으로420만원고정수입3,월고정지출월은행지출160만원용돈20만원한달180만원지출통신비및식대교통비는회사영수증처리하고있습니다4,대출이후상환계획대환을하고나면월은행지출이급여420-기존은행112-지금대출금액143만원-용돈20만원=남는돈145만원생활비는집사람도프랑스업체화장품회사를다니고있습니다정직원입니다월급여230만원을수령하고있습니다공과금과생활비유아교육비보험료로월300만원지출하고있습니다모든걸다지출을해도월75만원정도는적금을들수있습니다투자자님들더이상고금리를달고다니고싶지않습니다열심히살고있습니다투자자님들이이번애도와주시면지금도연체없이잘상환하고있으며앞으로도성심성의것열심히상환하면서살겠습니다</t>
  </si>
  <si>
    <t>직장인입니다</t>
  </si>
  <si>
    <t>올해초직장에서전세자금을빌렸습니다.중간중간에많이갚고도매달조금씩갚다보니까한번씩목돈이들어가는대소사에는정작필요한돈이없어서생활안정자금확보를위해서신청하게되었습니다.</t>
  </si>
  <si>
    <t>현대캐피탈1325만29.9%롯데캐피탈740만29.9%웰컴270만39%리드코프270만39%월급여300만현대캐피탈매월59만,롯데캐피탈매월34만,웰컴매월18만리드코프매월18만,합계총129만원지출직장직위는사원이며2000파이수직선반오프레이터입니다발전소부품가공합니다.고정지출:핸드폰8만,식대20만,임대료30만,잡비20만상환계획:분양아파트계약상태라현재는적금을넣지않고있으며고정지출금129만원지출금약80만원합계210만원정도돼구요.나머지금액은최대90만원까지상환가능합니다.출퇴근용자동차가있으나직장에서연료비지원을받으므로지출이없습니다.성과금은7월50%12월50%해서100%받고있습니다.연말까지는기본상환금액이상가능하니꼭부탁드리겠습니다.</t>
  </si>
  <si>
    <t>머니옥션재투자부탁드려요.</t>
  </si>
  <si>
    <t>최대한능력껏생활자금을융통하려고했는데쉽지않네요.너무사업하는것만열중하고,이쪽에만투자관리하다보니진짜신경써야하는집에는제대로신경쓰지못하고생활자금을융통하기위해서투자를요청합니다.자존심만세우고다시는대출하지않으려고했는데,생각처럼되는세상이아니란것을느낍니다.</t>
  </si>
  <si>
    <t>광고대행을하면서꾸준한수입은있지만,월급생활자가아니기때문에집에주는수입이불규칙합니다.집사람에게생활자금을주려고대출을신청합니다.수입이불규칙하지만대출등에연체를하거나그런일은없습니다.머니옥션에대출을이용하고있으며연체없이잘상환하고있습니다.이번달이자도몇일전에미리입금해두었구요.기존에대출금은머니옥션에투자했던금액이나머지상환금액정도가유지되고있기때문에이번에대출하는금액을다시한번신경쓰면서이용하려고합니다.원래있던수입라인으로기존의대출에대한상환을하고있으며목돈이마련되는데로모두상환하려고합니다.</t>
  </si>
  <si>
    <t>이번달생활비가부족하여다시한번대출신청합니다.</t>
  </si>
  <si>
    <t>1.주수입내역-매달10일월급날:190만원/두달에한번씩보너스달:190만원T/L:570만원정도평균:285만원정도2.월고정지출내역-신한은행:10만원/조이크레디트:19만원/웰컴론:5만원/보험:16만원/부모남용돈:20만원/저축:40만원/휴대폰요금:13만원/관리비:15만원/생활비:30만원/기타:5만원T/L:173만원3.대출이후상환계획-매달10일연체없이상환할수있습니다..</t>
  </si>
  <si>
    <t>저는외국계보험사에서매니져로일하고있습니다.수입은제가영업활동을하면서받는보수와팀실적에의한오버라이딩으로구성됩니다.작년과재작년에경기등여러이유로실적이좋지못했고,급한맘에대출중개인을통하면서조회건수가급증해추가대출이불가능해져서어쩔수없이지인에게돈을빌리게되었습니다.하지만그러면서도남아있던보증으로인한채무는무사히모두변제했습니다.빚보증과투자실패로경제적으로힘들때이자한푼받지않고돈을빌려준친구에게하루라도빨리빌린돈을갚고싶어대출을신청합니다.</t>
  </si>
  <si>
    <t>&lt;기존대출내역및월상환내역&gt;SC스탠다드캐피탈:이자율27%/월상환액102만원/대출잔액1,284만원현대캐피탈:이자율26%/월상환액31만원/대출잔액54만원국민은행:이자율9.5%/월상환액12만원/대출잔액144만원산와머니:이자율36.5%/월상환액60만원/대출잔액1,100만원러시앤캐시:이자율36.5%/월상환액40만원/대출잔액700만원&lt;주수입원및금액&gt;제가영업활동을해서받는수입+팀실적에의한오버라이드.이렇게발생한최근1년간급여는월평균1,200만원정도되며,제출한서류에서도확인되겠지만월별로편차가심하지않고안정적인편입니다.경기는좋지않지만저희업의특성상당분간은성장세가예상되며더욱분발할것입니다.&lt;월고정지출내역&gt;생활비200만원/비서비용110만원/통신비15만원/교육비30만원/보험료70만원/금융상환비용245만원/영업활동비150만원.합계820만원&lt;대출이후상환계획&gt;대출이후에는추가로56만원이금융상환비용으로추가됩니다.하지만매년12월에발생하는보너스를800에서1,000만원정도로예상하고있으며,보너스를활용해사금융한곳은정리할것입니다.대학졸업후94년1월부터지금까지19년동안보험업에만종사하며한우물을파고있습니다.이런저의우직함을믿으신다면성실한상환으로보답드리겠습니다.</t>
  </si>
  <si>
    <t>여기가마지막입니다제발도와주세요</t>
  </si>
  <si>
    <t>사금융3권과저축은행2권농협1군데해서채무가이자랑같이갚아나간거빼고는3800만원정도됩니다.저는대졸출신으로일반개인병원에서간호조무사로근무합니다.여태까지는한번도연체한적이없습니다.지금제가여기가마지막인거같습니다...4일동안알아보지않은곳이없어요정말사채까지생각하는중입니다.보증인대출은해줄사람이없네요...친구는아무리많아도선뜻나서주는사람들이없네요11월달부터오후에야간당직일을다른병원에서하기에제가버는급여가200이넘게됩니다연체없이잘갚을께요...제발저즘도와주세요당장현금서비스300만원을갚는게제일우선입니다잘갚을자신있습니다.도와주세요제발....</t>
  </si>
  <si>
    <t>상환계획은11월달부터사금융정리를할려고합니다.사금융때문에대출받는게너무어렵네요.할수있는일은다해서정리하려고합니다..괜찮겠지줄이면되겠지했는데이제사태의심각성을알게&amp;#46124;습니다.상환계획과전혀무관으로이자랑원금잘갚을수있으니양해즘구할께요제발부탁입니다신용불량자는꿈도꾸기싫은데....현재통장수령액140인센티브식대비30만원과오후에일하게되는곳에서80만원해서현금수령입니다</t>
  </si>
  <si>
    <t>동생이결혼을하는데자금이부족하여부족분에대하여도움을받고자합니다연체없이상환할것입니다감사합니다</t>
  </si>
  <si>
    <t>기존사금융한곳에80만원정도남았습니다회사는부동산분양,컨설팅회사에서기업유치를담당하고있고직급은과장입니다회사는경기도안양시평촌에있습니다주수입원은월급여200정도이며직업특성상+a(150정도)가있습니다지출내역은교통비,기타생활자금등등월70정도사용하고있습니다</t>
  </si>
  <si>
    <t>돌지난애기키우느라..너무너무힘듭니다..</t>
  </si>
  <si>
    <t>안녕하세요..대출하기너무힘드네요..마지막희망을안고대출신청해봅니당...ㅠ급하게나갈돈이있구..홈플러스1층옷가게운영중인데요..이제애기가2돌가까이되가니데리고다니기도힘들고..일찍유치원보내려니..그돈도만만치가않구..어린애기돈이너무많이들어가네요..도와주세요...ㅠ다른데나갈돈만없으면월급으로그냥어찌어찌해서하면되는데..이것저것나갈것이있다보니이렇게대출신청해봅니다..건강하세요..</t>
  </si>
  <si>
    <t>1.기존대출내역신협-총7,000,000대출중..현제500만원정도남았구요..월상환액이원금이자포함18만원정도됩니다..그리고원더풀4금융ㅠㅠ총300만원대출했네요..월18만원씩나가구요..글구미즈사랑200만원..이렇게있구요..신용카드는쓰지않구요..그리구달달이친정집에50만원씩보내줍니다..그리구애키우는비용쪼끔씩들구요..2.직작은홈플러스1층톰과제리라는유아소아옷가게구요..홈플러스에서4대보험은안들어가구요..저희본사는따로있구요..홈플러스입점이구요..월통장으로150~210정도입금되고있어요..만약에대출이가능해서된다면..24개월로이자포함해서35%(해놨어요)전대출이어려워서....ㅠ성실히상환하겠습니다..도와주세요ㅠㅠ</t>
  </si>
  <si>
    <t>성실히갚아나갈것입니다.믿고도와주세요</t>
  </si>
  <si>
    <t>회사경영문제상으로상여금이한동안밀려있었고시급또한최저시급적용이아직안되어있어그동안생활고에시달려조금씩고금리인걸알면서도쓰다보니금액이많이늘어났습니다.그래도쥐어짜가면서도연체한번없이갚아는나갔지만매번이자만내기에는너무아깝다는생각이들기에원금하고이자를가치갚아나가면서빚을탕감해볼생각으로신청드립니다.</t>
  </si>
  <si>
    <t>1.주수입내역-월220세금제외180~190상여금600%2.월고정지출내역-대출상환신협25러시이자18아이들원비34공과금30하나16만머니18만(마지막1번상환예정)기타생활비403.대출이후상환계획-잔여금액을조금씩이나마모아놓고오느정도갚은후에중도상환예정입니다.상여금또한지금은정상적으로지급되고있어서상여금으로대출상환을할예정입니다.상여금은100%금액이150입니다총600%</t>
  </si>
  <si>
    <t>정말믿고도와주세요급합니다..</t>
  </si>
  <si>
    <t>생활자금으로200정도가급하게필요합니다..당장수술도해야하고..하는데..너무막막해서올려봅니다현재기대출이좀많은데..한번도연체한적없이잘내고있습니다..한번만살려주세요..성실히납부할자신있습니다..믿고한번만도와주세요..</t>
  </si>
  <si>
    <t>세람저축은행-500-160000씩매월20일위드캐피탈300-99000매월5일웰컴300-154000매월15일현재아르바이트하고있어서다합치면150조금넘습니다..주급으로받고있어서납부하는데무리없구요매월25일로납부할수있습니다..</t>
  </si>
  <si>
    <t>직장문제로이사를해야해서방보증금이부족하여신청하게되었습니다</t>
  </si>
  <si>
    <t>현재저는8개월&amp;#51760;직장을다니고있으며급여는매월150만원입니다기대출은전북은행500만원매월7만원씩상환하며러시앤캐시300만원중150만원남았으며매월10만원씩상환하고있습니다지출은통신요금과기본적인생활비가30만원정도사용하며앞으로이사를하게되면월세와관리비포함25만원의지출이예상됩니다연체없이잘상환하겠습니다</t>
  </si>
  <si>
    <t>제가한달에제가벌어야하는금액이200만원정도입니다.제가영업을하고있기때문에영업상에서쓰는금액도필요하고해서한달에200정도가필요한편입니다.근데제가9월과10월에몸이좋지못한관계로일을좀쉬게되었고그결과월급이줄어들면서가족생활비및영업에관련된비용상어려움때문에일하는데도많은지장을받고있습니다.-저희는기본급이따로있지는않습니다.다행이이번달에팀장으로승급하여다음달부터는기본급은아니지만기본적인팀페이를받는것이있어안정적인수입이가능하나...팀장이다보니써야할돈이필요하게되었습니다.</t>
  </si>
  <si>
    <t>1.웅진씽크빅영업직책은팀장입니다.2.hk상호저축은행과러쉬앤캐쉬에서각각300만원과200만원대출2011년7월부터24개월원리균등상환으로2013년6월대출금완납예정3.수입은고정적이진않지만평균적으로150~200정도벌었음11월에팀장으로승진하여팀페이가더들어오게됨4.핸드폰100,000hk200,000러쉬앤캐쉬150,000보험료+적금500,000용돈700,000*참고로차는없어서운전을하지않습니다.5.월급여가12월부터는200정도들어오기때문에고정지출금이95만원이고여기서대출을받으면15만원정도씩갚을예정입니다.또한내년7월이면타기관대출금이끝나면남은금액은상환을할수있다고봅니다.</t>
  </si>
  <si>
    <t>엄마병원비때문에꼭필요해서요~부탁드려요~</t>
  </si>
  <si>
    <t>25일이월급날이라매달연체없이상환하겟습니다</t>
  </si>
  <si>
    <t>지인과사업을시작했는데사람을너무믿었던탓인지그만사기를당하고말았습니다.그사람을찾기위해이리저리뛰어다니다보니통장에잔고는바닥이였고그로인해핸드폰연체가되어버렸습니다.현제정지중인상태라선불폰을사용중이라대출이힘들었고젊은나이에신용불량자가될수없어이렇게신청을하게되었습니다.연체금갚고취업준비를위해학원비가필요합니다.다시새로운시작을하고싶습니다.</t>
  </si>
  <si>
    <t>기존대출-다른기존대출은없습니다.현제취업준비를하면서건설일용직,이벤트행사등단기알바로생활하고있으며월120만원정도들어오고있습니다.월지출내용-핸드폰요금+생활비30000+300000=3300001200000-330000=870000연체되지않고상환할자신입습니다.</t>
  </si>
  <si>
    <t>친정생활자금</t>
  </si>
  <si>
    <t>친정생활자금입니다.대출가능시연채없이성실납부하겠습니다.</t>
  </si>
  <si>
    <t>신라저축300-180.1000솔로몬500-125.000원더풀300-180.000주수입-배우자고정지출-130지금껏연체없이상환잘해왔습니다.앞으로도성실히납부하겠습니다.</t>
  </si>
  <si>
    <t>체계적인자금관리로이자노예에서해방되고싶습니다.</t>
  </si>
  <si>
    <t>사업과투자라는경험없이친구의남편이하는사업에수익률이좋다는말과어느정도의신뢰를바탕으로겁없이카드론과현금서비스를이용하여투자라는것을하게되었고,점차안좋아지는경기와사업준비의미비로친구의남편은일년도안되어사업을닫게되었습니다.현금서비스와카드론이라는것이이렇게무서운것인줄알았다면겁없이투자를하겠다는베짱도부리지못했을것입니다.점차빚은늘어가고결국엔대출을하여카드빚을갚게되는악순환이계속되었습니다.그동안부업도하고아르바이트도하여대부분의현금서비스와카드론은갚았으나캐피탈대출과고금리의저축은행권의빚은남아있는상태입니다.이자율이사금융과같은39%에육박하는고금리이다보니상환을하여도거의줄지않는원금으로인해체계적인자금관리가되고있지않고있습니다.39%가넘는저축은행권의대출금을어느정도상환할목적이며,그중일부는앞니가다깨져서식사도잘못하시는친정엄마의치아치료비일부로사용할예정입니다.치아치료는고액의비용이필요함에노모가이를감당치못하고있어벌써수개월치통약으로전전긍긍버티고계십니다.그동안현금서비스와카드론을번갈아가며사용하고저축은행권에대출이있다보니신용등급도좋지못하여기대출이있는중이어서더이상의대출은꿈도꾸지못하고,작지만꾸준이버는부수입은대출상환을먼저해야함에있어노모의치료비를계속미루게되었습니다.대출상환이최우선임을알고있으나만약저에게도움이되어주신다면빠른상환과더불어노모의치료에도조금의도움을드릴수있기에,마음한편짐을덜고더욱체계적인자금관리로지금의악순환을벗어날수있다는믿음으로도움을청하게되었습니다.</t>
  </si>
  <si>
    <t>1.기대출건남은원금과이자-현대스위스360만원26%(상환금액약12만원일부분할상환,일부이자만납부)-신라저축357만원38.9%(월상환금액약19만원원금이자)-우리금융저축265만원38.9%(월상환금액약14만원원금이자)-비에스캐피탈340만원24%(월상환금약약22만원원금이자)-신한카드현금서비스100만원(매월돌려막기)-동양생명보험15200만원7%(월95만원전세입주자금대출로이자만납부)2.주수입원은배우자이며연봉6500만원,4대보험가입된일반직장인입니다.(IP업체서의팀장급)배우자매월세금공제후통장급여:약485만원본인세금공제통장급여(아르바이트3군데업체):약60만원3.지출내역고정지출:4인생활비+교육비(자녀초등1명유치1명)=약200만원동양생명보험이자납입95만원보유아파트대출상환42만원양가부모님생활비50만원4.상환계획:부부공동명의아파트를소유하고있고,이를처분하고전세로이동할계획이었으나처리가잘못되어전세자금을준비하지못해제명의로전세자금대출을신청하고상환예정이었습니다.그러나부동산매매가이루어지지않아전세입주자금을상환하지못하고있으나아파트매매가이루어지면바로상환예정인대출입니다.제가아르바이트로버는모든자금은대출상환에모두쓰이고있으나,주부이고고정직이아니다보니일정한급여가아니어서변동이있습니다.배우자의급여의일부로대출금을상환하기도합니다.배우자의급여가적은것은아니나,고금리의이자로매달빚잔치에허덕이는것보다똑같은금액으로빠른대출상환을하고싶습니다.</t>
  </si>
  <si>
    <t>치과비용대출받고자합니다</t>
  </si>
  <si>
    <t>장인어른치과비용이부족으로대출신청합니다..보험적용대상이아니시고인플란트비용이생각보다많이나오네요목돈으로들어가다보니부득이하게다시한번머니옥션의투자자님들의도움이필요해서대출을신청하게됩니다</t>
  </si>
  <si>
    <t>1.기존대출건새마을금고:전세자금대출금액13,700,000원변동금리매월이자:약10만원미만납입햇살론:총4,000,000원대출현재남은잔액:2,266,684원매월이자+원금약91,000원정도상환신라저축은행:총2,500,000원대출현재남은잔액:993,121원매월이자+원금152,000원상환2.공통주수입원본인-외식업(레스토랑)약2,400,000원처-IT회사약1,830,000원처(부수입)-의류쪽2,000,000원&lt;(매달180만원~220원)월지출본인-생활비및교통비350,000원통신비90,000원처-생화비및교통비400,000원통신비100,000원대출-차량대출비(원금+이자)월170,000원전세자금대출이자약100,000원햇살론대출(원금+이자)약월91,000원신라저축대출비(원금+이자)152,000원공과금-임대료145,000원관리비120,000원(평균)인터넷등55,000원(평균)정수기46,500원도시가스50,000원(평균)딸교육비-약480,000원생활비-약500,000원기타-의류비및경조사비등300,000원보험(본인,처,아이)약450,000원적금-약200,000원총액:약3,799,500정도고정지출됨더많은지출이있는달도있으며지출이안되는날도있습니다^^;부부급여약4,230,000원+부수입약2,000,000=약6,230,000원6,230,000원-3,799,500원=약2,430,500원정도여유있습니다매월충분히상환가능하며위쪽에있는대출내역이나머니옥션대출상환에있어단한번의연체없이잘값고있습니다참고=저희부부고정월수입이기준초과대상이여서임대아파트에살아서부득이하게저희부부중저의수입을다신고를하지않습니다그전직장에서2년넘게일을하였고그만두자마자하루도쉬지않고바로일을시작하였으며같은직종입니다한번더절믿으시고투자부탁드립니다(__)꾸벅~</t>
  </si>
  <si>
    <t>도움주시는분들실망시키지않겠습니다</t>
  </si>
  <si>
    <t>친정어머니가지금한쪽눈이많이않좋습니다수술을받고오랜기간동안치료를해야하는데도움을드렸어면하는맘으로이렇게신청하게되었습니다많은분들의도움에절대로실망시켜드리지않겠습니다잘부탁드리겠스니다ㅠㅠ</t>
  </si>
  <si>
    <t>현제대출은딱한군데있고300만원입니다...다달이잘납부하고있구요제출퇴근용으로중고차를구입했어할부금이나가고있습니다현제저는4대보험되는식당에서직장생활하고하고있구요월160만씩받고있습니다저희신랑도4대보험되는직장에서월180~200사이를받으며성실히직장생활하고있습니다..저희신랑돠제가다달이받는월급으로적금도넣어면서성실히살고있습니다..단지저희친정엄마의잦은병원생활로신랑에게자꾸부탁하기미얀했어저희동생과제가서로나누어도아드릴려고이렇게신청하게되었습니다...다달이제가받는월급으로충분히상한가능하며...연체하는일없이잘납부하겠습니다</t>
  </si>
  <si>
    <t>2년전머니옥션의도움으로학원운영에큰도움을받아서불황속에서도학원을잘운영되고있습니다.부모님의실직과사업자금으로인해다시한번투자자들의도움을받고자합니다.</t>
  </si>
  <si>
    <t>월수입1000~1200만원정도됩니다.학원월세65만원,쌤들급여:350만원,학원경비:50만원보험료:30만원,카드대금:70~100만원,생활비:50만원저축은행(원금&amp;이자):50만원사금융:30만원햇살론이자:8만원곗돈:150만원머니옥션에서대출금36만원납입하더라도~여유자금100~150만원정도됩니다.한번도연체한적도없어요^^</t>
  </si>
  <si>
    <t>저에게투자를부탁드립니다.</t>
  </si>
  <si>
    <t>안녕하세요.이상국이라고합니다.현재31세이며주로하는일은기획마케팅일을합니다.(주)디에스패션에서1년6개월간기획실장(월페이350)을받고일을하다가.하고싶은뜻이있어친구와창업을하였습니다.여기서도담당은기획실장이구요.그리고소셜에서따로사업자를내서가격혁명이란이름으로부업을하고있으며,10월11월1천만원이상매출이발생하고있습니다.하지만정산주기때문에돈이묶여있는경우가많아서.어바웃걸에서따로월급을받아도묶이는경우가있어서이렇게대출을받게되었습니다.한두달정도돈이융통이되면문제가없을듯싶습니다.</t>
  </si>
  <si>
    <t>1.상환계획은어바웃걸-수령액200만원중간중간부업으로하는거물건사입때문에돈입금이나누어져있습니다.2.신한은행1천만원(대환대출/5월시작)47만원씩연체없음현대알프스록300만원월17만원씩연체없음산와머니250만원월15만원씩연체없음제가그리고프리로웹디자인을하고있습니다.투자하시는분중따로필요하시면저렴한금액에해드리겠습니다.ㅎㅎㅎ..포트폴리오는네이버에서그냥어바웃걸치시면쇼핑몰디자인입니다.소셜을진행하면1천만원을팔아도돈이10월30일날팔았다고치면은12월10일정도40일정도소요가됩니다.현재도전혀상환하는데문제가없지만내년1월정도되면더욱더문제없을것이라고생각됩니다.감사합니다.</t>
  </si>
  <si>
    <t>지금당장은힘들어도열심히상환하겠습니다</t>
  </si>
  <si>
    <t>얼마전몸이않좋아일을못하다다시시작하고잇습니다생활비와방세가밀려서생활고에시달리게돼어해결해보고자이곳에신청했습니다</t>
  </si>
  <si>
    <t>월고정수입은180만원입니다고정지출은방세+공과금35만원핸드폰요금6만원교통비6만원입니다월10만원씩연체없이상환열심히하겠습니다여유가된다면조금더상환할생각입니다</t>
  </si>
  <si>
    <t>결혼이다되어가는데전세집하나못얻고있습니다.도와주세요.</t>
  </si>
  <si>
    <t>내년초에결혼예정인데집형편은좋지않아제가벌어서집을구해야하는실정입니다.그런데현재모아둔돈이얼마되지않아이렇게간곡히부탁드립니다.결혼할여자친구집형편도좋지는않은편이라.어떻게든집을구해야하는데앞이캄캄하네요..조금만도와주세요.현재는친구집에생활하고있습니다.</t>
  </si>
  <si>
    <t>현재대출3곳이용중입니다.금액은이제500정도남았구요.현재직장은다니고있습니다.월140만원정도수입이있습니다.매달대출이자로30만원나가고있으며,핸드폰요금과개인생활비로20정도쓰며알뜰하게모으고있습니다.도와주신다면성실하게갚아나가겠습니다.</t>
  </si>
  <si>
    <t>친정어머니수술비를마련하고자합니다.</t>
  </si>
  <si>
    <t>제게는내년이면칠순이되는어머니가계십니다.9년전심장마비로아버지를여의시고홀로남으셨어요.돌아가신아버지의유족연금과자식들의용돈으로노년을보내고계세요.며칠전언니로부터엄마가위암이라는소식을들었습니다.외삼촌두분도위암,이모는후두암으로환갑되기전에돌아가셔서항상정기검진을하고계셨는데초기도아니고이미진행이되었다니믿을수가없습니다.따로들어둔보험도없고나이도있고하니수술하지않을꺼라며언니에게말하지말라하셨다지만아무것도하지않고시간을보내며어머니의고통을바라보는불효를할수없기에,해서는안되기에간절히도움요청드립니다.</t>
  </si>
  <si>
    <t>1.기존대출저축은행-1200만원(월상환액50만원),350만원(마이너스대출이라이자4~5만원)2.주수입은배우자급여입니다.4대그룹사중한곳에다니고있고직장은서울입니다.급여는전부제가관리하고있으며매달평균450만원정도12월성과급,명절*휴가특별상여금이있는달은최소100만원이상입금됩니다.통신요금10만원,식비150만원,교육비50만원,치과치료비50만원등이있습니다.저는여자아이리본핀,방울,머리띠등을만들어판매하고있습니다.20~50만원(행사있거나단체주문시수입많음)부수적인수입이있습니다.간호도열심히하고일도더열심히하여꼭성실하게상환할것을약속드립니다.도와주세요.부탁드립니다.</t>
  </si>
  <si>
    <t>병원비목적으로대출신청합니다</t>
  </si>
  <si>
    <t>처음에는학자금으로시작해서어느정도대출금액이잇는상태인데일을꾸준히하여전혀연체없습니다이빨치료비로300만원신청합니다</t>
  </si>
  <si>
    <t>월급이320정도되는데80만원은매월저축120만원은고정대출원금과이자가빠져나갑니다100만원정도가제한달생활비구요</t>
  </si>
  <si>
    <t>보다낫은저의미래를위해투자를요청드립니다</t>
  </si>
  <si>
    <t>대학을나오지못해서고민하던차에독학사라는걸&amp;#48419;고직장을다니면서대학의유무가중요하다는걸알앗습니다더늦기전에제가가는길에도움이되고자학자금으로쓰려고이렇게신청하게됩니다</t>
  </si>
  <si>
    <t>기존대출은없습니다또한안정적인직장이고월급여는150정도지만지역의특색상장기라서채무를안갚거나할일은없습니다직장또한환경부소속으로급여를못받거나이런일은없습니다</t>
  </si>
  <si>
    <t>저희부부는고부갈등및경제적인문제등이혼했다가다시아이때문에재결합을했습니다..같이살게된지4년이넘었는데..맞벌이를하니까크게힘들지않게꾸려나갔거든요..그렇다고넉넉하지는않습니다남편도집담보를대출있고저도채무가있거든요..남편이다니던회사를회사사정상그만두게되었고현재5개월&amp;#51760;입니다그만두고주차운전아르바이트를하고있는데..알바다보니집안사정이나빠지게되었습니다.남편은내년1월부터지금하고있는회사에정규직으로일하게되었습니다.저도대출이없다가대출을받게되었고대출금에..그래도남는건없어도꾸려나갈수있었는데..제가왼쪽눈에이상이생겨종합병원을다니고있습니다..계속치료를받아야하는데..금전적인사정상3개월째병원을가지못하고있어요..황반변성이란병명인데치료를받지않으면실명까지갈수있는병입니다..치료를받고약을복용하고괜찮아지다가돈때문에못가다보니또나빠지고있습니다..갈때마다검사비등50만원가까이나올때도있고20만원정도일&amp;#46468;도있고...지금저희집사정으로부담이되거든요..내년부터는형편이나아질것이지만..3월이되야모든게정상적으로돌아갈것같습니다..눈은빨리치료를해야합니다...혹시라도실명될까봐두렵습니다도와주세요</t>
  </si>
  <si>
    <t>집담보대출금:60만원자동차할부금:36만원hk저축은행:33만원리드코프:36만원미즈사랑:10만원교육비:15만원공과금:60만원(가족휴대폰요금포함)생활비:40마원************************총290만원지출수입:남편130+190=320만원</t>
  </si>
  <si>
    <t>성실납부할테니꼭좀도와주세요..</t>
  </si>
  <si>
    <t>부모님교통사고로인한수술,병원비목적으로대출신청하게되었습니다.</t>
  </si>
  <si>
    <t>기대출:국민은행/295만원(월이자8만2천원)기업은행/600만원(월이자6만5천원)기대출이적은편이아니지만성실히이자를상환중이며..하던사업이쉽게풀리지않아가게를접고인터넷쇼핑몰을운영중인동생을도와주고있습니다.현금으로월급겸받고있지만매달성실납부가능합니다.대출목적은집안의우환으로인해급히자금이필요해머니옥션에문을두드리게되었습니다.급작스런교통사고로수술후입원중이신어머니의병원비와소액이나마동생사업에도도움을주고싶어서신청합니다.연이어터지는사건사고들로인해힘겨운나날을보내고있지만도움주신다면꼭성실히상환하고감사한마음잊지않고살겠습니다.꼭좀도와주세요..</t>
  </si>
  <si>
    <t>정말절박합니다잘사용하여성실히상환하겠습니다</t>
  </si>
  <si>
    <t>학자금사용및꿈을위한어학및학원등록비사용</t>
  </si>
  <si>
    <t>현재한달에약170만원의수입이있습니다이중약40만원씩총일년계획으로전액상환하겠습니다</t>
  </si>
  <si>
    <t>생활고에서벗어나고싶습니다도와주세요~</t>
  </si>
  <si>
    <t>빌릴곳은없고세금은밀려있고..급하게이렇게대출하게됐습니다...도움좀주시면감사하겠습니다...성실히상환하겠습니다부탁드립니다</t>
  </si>
  <si>
    <t>직장:물류회사직급:팀장월급:월급제180만원(4대보험)165만원월지출금:통신비식대비카드결제비포함80만원이제부터빠듯하게살면서성실히상환하겠습니다.</t>
  </si>
  <si>
    <t>휴대폰명의도용건으로급하게필요합니다..ㅜ</t>
  </si>
  <si>
    <t>이번에딸아이이름으로가압류통보우편물이왔습니다.알아보니sk쪽에아이패드2가딸아이이름으로개통이되어장기연체로신용정보회사로넘어가기계값과함께전액을내라고하더군요..딸아이는제명의로학생대해준폰을그대로들고다니고있으니황당하더군요..sk쪽에명의도용으로신고를하고기다리니폰이만들어진대리점은사라졌고대출등의사기혐의로고소가되어있습니다.현재딸아이가경찰서에가서소장을제출했구요...신용회사에선아무리그것이고소가되어있는상황이고명의도용이라도우선적으로돈을내야된다는입장이며,명의도용으로인정이되면돈을환불해주겠다는입장입니다.기간은27일까지며그이상으론어렵다네요...신용카드는큰아이가얼마전급하게수술을하게되어한도가없습니다.</t>
  </si>
  <si>
    <t>월급을130정도받고있으며작은아이가취직을해생활비를보태고있는상황이며,큰아이는1월부터다시직장에다니기때문에1월중순쯤숨통이좀트입니다.충분히상환할수있습니다.현재사용하고있는것은딸아이대학등록금때문에카드론600정도남아있으며월약36만원정도나가고있습니다</t>
  </si>
  <si>
    <t>고금리상환목적입니다.현재39%로으높은이자를납부하고있는부분을조금이나마저렴한부분으로바꾸고자합니다.이자납부를지금보다낮게변경이된다면조금이나마줄어든이자로원금상환을하면서빠른대출정리를하고싶은마음입니다.</t>
  </si>
  <si>
    <t>현재네오라인에서700만원이용중입니다그러나28만원씩5년으로납부를하고있습니다.계산을해보니16.800.000원이더라구요...5년동안980만원정도이자를납부하는게너무부담됩니다.현재월급에서156만원받아대출금으로70만원정도납입하고있습니다.한번도연체하거나단하루도해본적이없습니다,정말착실하게상환할자신있습니다.</t>
  </si>
  <si>
    <t>부탁드립니다이제돌지난딸이입원해수술비가급한실정입니다.</t>
  </si>
  <si>
    <t>우선어려운현실을벗어날수있게도와주십시요이번에제돌지난딸이몸이안좋아병원을내방하였고몸에종양이발견되어수술을해야합니다.태아보험을들어놓은상태라입원비수술비다되겠지생각했는데보험회사에물어보니약관에병명이없다는이유로보험수혜대상이아니라는이야기를들었습니다.그래서어쩔수없이자비처리해야하는데제가모아둔돈이400정도밖에되질않아300만원이모자른상황입니다.,우리딸수술할수있게도와주십시요</t>
  </si>
  <si>
    <t>전에다니던직장을11월24일자로퇴직하고새로운직장을12월3일자로다니게되었습니다.급여수준은전보다조금나은세금을제외한금액월300만연봉4000만원에근로계약을하였고참고로전직장은연봉3600만원이었습니다.상환계획은매달25일원리금균등방식으로상환할계획이며상환개월을18개월을하였으나돈이상황이되는데로조기상환할수도있습니다제발도와주십시요..부탁드리겠습니다저는대우조선1차협력사인best&amp;best라는회사에대리로재직중이고기대출은새마을전세금대출900만원농협신용1450이있으며월30만원가량상환중이고새마을금리는5%이고농협금리는8%입니다.신용등급은올크레딧5등급입니다.월평금소요금액은핸드폰8만,관리비11만,식대40만원소요됩니다.월급300에고정지출기존대출상환금액을빼면89만원으로넉넉히100만원을잡고200이라는금액이잔존합니다.충분히상환할수있습니다다시한번투자자님들께부탁드립니다.</t>
  </si>
  <si>
    <t>1.주수입내역-1502.월고정지출내역-503.대출이후상환계획-수입대비고정지출내역을제외한금액을예로들어기재</t>
  </si>
  <si>
    <t>개인회생진행자입니다.사금융대환및생활비명목으로신청합니다</t>
  </si>
  <si>
    <t>한때사업을준비하려던중돈을너무쉽게생각하고무리하게투자한결과로빚을감당하지못한지경에이르러부득이하게개인회생을신청했었습니다현재는급여생활을지속하고있으며,지난2년동안개인화생은연체없이갚아나가고있지만신용악화로필요하게된500만원을사금융을통해서만대출받을수있었습니다이번대출금중500만원은사금융대출을대환하고나머지는생활비사용목적입니다</t>
  </si>
  <si>
    <t>개인회생진행자다보니대출을받게되면연체를할수없는상태입니다개인회생이취소될수있기때문입니다해서투자자분들에돈은반드시성실하게갚아나게겠습니다&lt;현대출내역&gt;-개인회생:62만원/월-사금융:237천원/월(500만원,3년상환,년39%,리드코프)&lt;수입및지출&gt;수입-월급여:실수령액300만원(보너스포함)고정지출-가계생활비:120만원상환1-개인회생:62만원/월상환2-사금융:237천원/월머니옥션으로대환시,사금융대환이3년에서2년으로줄어들게되며이자부담또한줄어들수있어이렇게신청합니다성실히갚아나가도록하겠습니다</t>
  </si>
  <si>
    <t>긴급생활자금이필요합니다.도와주세요</t>
  </si>
  <si>
    <t>예전에친구빛보증을잘못써서신용상태가많이악화돼서다처리하고나서왠만하면대출을안할려구했는데살다보니급하게목돈이필요하게됐습니다.현재신용은정상이구요캐피탈쪽에승인은된다고하는데아무래도신용관리중이라여러분께부탁드립니다.도와주세요</t>
  </si>
  <si>
    <t>현재대출은하나도없는상태입니다.급여는매달2,100,000원통장으로들어오구요월세및기타생활비(공과금및핸드폰요금포함)1,200,000원정도나가고대출시월상환액230,000원정도는부담없이상환할수있습니다.생활비를더아껴서7개월정도뒤에조기상환계획입니다.도와주세요</t>
  </si>
  <si>
    <t>지금살고있는전세집계약기간이다가와서전세금때문에대출을신청하게되었습니다.12년11월에받은예나래저축은행에서받은햇살론대출로고금리대출을다정리한상황이지만,전세금때문에대출을알아보아도,사금융뿐이안되는실정입니다.그래서대출을신청하게되었습니다.</t>
  </si>
  <si>
    <t>안녕하세요올해32살된남성입니다.현재3년5개월된직장(제조업)에서사무직으로근무하고있습니다.연봉은12년11월부터인상되어,2700만원에추가로제조업체다보니,특근이나잔업으로수당이월평균40정도는되는거같습니다.세금빼고통장에입금되는금액은대략220~230정도입니다.채무상태는농협(학자금대출):약600만원-월이자13만원신한은행:500만원-월이자6만원예나래저축은행(햇살론):약1780만원월이자47만원월나가는금액은약66만원정도입니다.월약150만원~160만원정도가남는상황입니다.12년11월에받은예나래저축은행에서받은햇살론대출로고금리대출을다정리한상황이고,한달이지나전세금때문에대출을알아보아도등급도낮고,과거에연체(국민은행)ㄱ기존에머니옥션에서대출을3회정도받았습니다.처음과두번째에는연체가거의없었지만,마지막에받은대출에서는3회~5회정도5일미만연체를한듯합니다.이번에는연체없이꼭상환하겠습니다..투자부탁드립니다..</t>
  </si>
  <si>
    <t>개인회생인가받아꾸준히잘내고있고교육자금및나에대한투자를위해대출이필요합니다</t>
  </si>
  <si>
    <t>개인회생자이며인가받아달마다잘납부하고있습니다회사4대보험가입되어있는직장이있으며월23만원씩개인회생비로월납부중이며8개월째되었습니다집은원룸에부모님이전세를잡아주셔서생활중이며저가하는일이이벤트기획인데일쪽으로써교육자금과자신발전및생활자금으로대출을신청합니다</t>
  </si>
  <si>
    <t>개인회생외에대출은없으며지금나자신에대해최선을다해노력하고사는중입니다개인회생전일들을후회하며다시돌이켜보고다시원만한삶과미래를위해꾸준히노력중입니다</t>
  </si>
  <si>
    <t>앞니치료를받아야하는데도와주세요...</t>
  </si>
  <si>
    <t>앞니가부러진상태라치료를받아야하는데대출이쉽지가않습니다.5년전에현대스위스저축은행에서500대출받아원금은상환하며이자부분을감면하는식으로진행하였으나착오로인하여이자부분에대한채무불이행으로장기간등재되었습니다.작년말에모두정리하였습니다.이후앞니치료를목적으로대출을알아보았으나쉽지가않았습니다.</t>
  </si>
  <si>
    <t>1.기대출현황-없음2.상환계획-매월15일급여일입니다.실수령액으로230만원통장으로받으며,이중20만원은제용돈입니다.현재종합건설회사공사과장으로재직중이며,급여와는별도로근무중인현장에서약20~30만원정도의고정적인수당형식의금액이수입되고있습니다.-한달적게잡아40만원정도의여유자금이있으며절반인20만원정도는상환할수있다고판단됩니다.3.근무현황-대전에본사를충남공주에지사를둔(주)우석건설의충남부여현장에서근무중입니다.보직은공사과장이며하도급업체를관리하며공사를진행시키는원청사정규직직원입니다.4.액면으로보면누구나돈몇백이없어대출을받느냐하고물어볼수있습니다.하지만돈이란것이있을땐여유있다가도없을때는100원짜리하나없을때가있다고생각합니다.두아이와와이프를거느린가장이지만빠듯하게열심히살고있는식구들한테는300만원은큰돈일수밖에없습니다.열심히잘상환하겠습니다.감사합니다.</t>
  </si>
  <si>
    <t>연체없이성실히납입하겠습니다!</t>
  </si>
  <si>
    <t>5~6개월전에대출을알아보다사기를당했습니다.법원에서전자금융거래법위반이라고벌금이나왔습니다.기대출사용하고있어서추가는안되고요회사이름으로들어오는월급통장수령만으론안된다고재직증명서가있어야한다는대발급이안되서목돈마련이힘들어신청원합니다.</t>
  </si>
  <si>
    <t>현재(주)오뚜기회사에파견직으로농협하나로마트에재직중입니다.현재6개월째재직중이며월130만원받고있고요.야간에는유흥업소에서일하고있습니다한달에80만원이상벌고있습니다.합해서220만원선으로벌고있습니다.기대출은원금이자합해서러시앤캐쉬(15만원),산와머니(20만원),리드코프(20만원),카드론(40만원)지금도이자를내오는대에있어부담은되지만연체없이해왔습니다그런대목돈마련은힘이드네요.이달부터는같은매장오뚜기에서청정원으로이직하게되었습니다.이직하고나면재직증명서및증빙서류를받을수있습니다.2~3개월뒤재직증명서발급받아1금융권햇살론이나홀씨대출을신청하여일단환승할계획이고요...중도상환도가능하게되고중도상환이안되더라도이자부담이반으로줄어서오히려상환하는대있어서도움이될것입니다.그전까지실수없이연체없이납입하겠습니다</t>
  </si>
  <si>
    <t>첫도움을받고자신청합니다.</t>
  </si>
  <si>
    <t>이천으로이사와아직정착이되지않아생활자금이필요해서이렇게도움을받고자용기내어신청합니다.사업이잘되지않아청산하고이천으로이사와직장생활이4개월정도되어가다보니아직부족한것이많습니다.여러분의작은도움을받아부지런히생활하고자하오니너그럽게봐주시고많은관심부탁드립니다.</t>
  </si>
  <si>
    <t>현재직장에서급여를200만원이상받고있습니다.사업하면서받은대출금과월세등을제외하고약간의생활비로부지런히생활하고있습니다.여러분의작은도움을받아큰금액이라도정리해서여러분의은혜를배로갚아드리겠습니다.</t>
  </si>
  <si>
    <t>개인적인사정으로자금이급하게필요하게되었습니다..도움을주실분찾습니다..</t>
  </si>
  <si>
    <t>4금융대출권이몇건있고,매월하루도안밀리고꼬박꼬박냈습니다..도움을주시는분이있다면진짜아무걱정없이매월납부드리겟습니다..</t>
  </si>
  <si>
    <t>일시적인자금부족</t>
  </si>
  <si>
    <t>일시적인자금부족으로인하여생활자금이필요하게되었습니다.</t>
  </si>
  <si>
    <t>시티캐피탈1700만원36개얼원리금균등상환77만원현재12개월넣엇습니다미래크레딧100만원산와150있습니다전세자금대출이자60만원나갑니다회사는대성그룹계열사인대성네트웍이고연봉은4700입니다월355만원수령하고있습니다매월25이월급날이고와이프도맞벌이하고있습니다.12개월성실히납부하겠습니다</t>
  </si>
  <si>
    <t>고금리2금융권채무가얼마전까지있었습니다하여3개월전머니옥션에대출신청을했다가그동안여러차례머니옥션에서도움받으며연체를한번하지않았음에도거절당했습니다.부랴부랴남편과상의하여여기저기빌리기도하고또그동안모아놓은돈을다털어서상환하고은행대출신청을하니3600만원대출이가능했습니다.회사가규모도있고매출도좋은데..외국계회사인지라거래하는은행이많지않아서인지...외감법인인데도쉽지않더라고요.저희가필요한금액은4500만원입니다.헌데은행에서3600만원을받고차라리2금융권을알아볼까하다가이자율도비슷하여머니옥션에도움을청해봅니다.</t>
  </si>
  <si>
    <t>농협중앙회에서3600만원대출을받았고요2년간이자만상환하고2년후부터원금균등분할상환입니다.그전에남편과열심히돈을모아2년후에전액상환하는게목표이고요.이자는7%라서월21만원정도나가게됩니다.800만원정도머니옥션에서대출해주시면상환금액이40만원정도되는거로보이는데요그정도면제월급으로충분히상환이가능합니다.왜제도권금융사를알아보지않느냐고하실텐데요.그동안신용등급이많이좋지않았고요농협대출을알아보려고여기저기은행에다니며서류제출하고상담하고...회사업무에집중할수가없었습니다.회사주거래은행에서거절당하고(전세담보대출보증건때문에한도가나오지않는다고하더군요)외국계회사인지라자기네은행대출가능리스트에없다고하고..많이바쁜시기인데...또다시그걸할생각을하니..이자율도비슷하고온라인으로심사가가능한머니옥션이낫지않을까하여신청하게되었습니다.</t>
  </si>
  <si>
    <t>도와주세요..보답하겠습니다(생활자금)</t>
  </si>
  <si>
    <t>힘드신상황에서아버지께서보증금300을마련해주어대학생동생과함께원룸에서살고있습니다세상물정모르고잘해내겠지하고300/40계약을하고1년보증금은지키기위해버텼습니다이번계약만료로월세가저렴한곳으로이사를가게됩니다그사이집에일이생겨목돈이한두번나가게되었습니다월세가한달관리비밀리게되고이달말이사갈집을알아보고계약까지해놓은상태입니다아버지께손벌리기는싫고실망또한드리기싫어서..염치없이머니옥션을소개받아신청합니다..</t>
  </si>
  <si>
    <t>국민은행학자금300있습니다정부보증으로이자가아주저렴합니다대신원더풀산와머니250씩500남은상황입니다연체없이갚구있구요다음달햇살론또는새희망홀씨진행으로상환뒤저금리로갈아탈예정입니다동생또한아르바이트를하고있어월40만원은벌고있습니다..아직수습이라월급은얼마되지않지만다음달부턴수습이끝나충분히갚을능력은됩니다....믿음으로투자하신분들께실망시키지않도록성실하게보답해드리겠습니다</t>
  </si>
  <si>
    <t>생활비및기타로급하게비립니다.도와주세요!</t>
  </si>
  <si>
    <t>생활자금으로급하게대출신청합니다.현제직장다니고있구요6월이면정직원전환됩니다.급하게급하게핸드폰요금이랑생활금할려고빌립니다.월급날이25일이라늦지않게바로바로상환가능합니다.부탁드려요!</t>
  </si>
  <si>
    <t>다른데대출받은건없구요지금은계약직이지만늦어도6월이면정직원되서기본월100은받구요월120~130까지받을수있습니다.지금은50만원받고있지만차비만쓰기때문에충분히상환하는데문제없습니다.차비(10만원)핸드폰비(10만원)이렇게밖에나갈데가없습니다.급해서요..부탁드립니다!</t>
  </si>
  <si>
    <t>두번째머니옥션에문을두드립니다.</t>
  </si>
  <si>
    <t>이번에저희친정쪽에전세보증금을올려달라고하여재신청하게되었습니다.아버님께서경비일을하시다허리가다시안좋아지는바람에부득히하게제가돈을보태드려야하는상황이되었습니다.집주인에게나누어월얼마씩올려드리겠다고해보았으나당장급하게되어사정을들어줄수없다고하셔서요.저번대출건확인해보시면아시겠지만연체한번없이성실히상환했다고자부할수있습니다.한번만더도움을주신다면이번에도투자자분들에게어긋나지않게성실하게상환하겠습니다.</t>
  </si>
  <si>
    <t>기존에하던플로리스트를그만두고일반직장을다니게되었습니다.직장은외감법인에근무하고있고4대보험에가입되어있으며세금제하고월170~200만원정도수령합니다.주말에는플로리스트관련일로부수입으로현금40~50만원정도의별도수입이있으며배우자월소득은230만원정도입니다.아직신용등급이미흡하긴하지만저번보다평점도40점넘게올랐습니다.기존에대출건중에현대스위스스피드론과웰컴론은상환완료하였습니다.-신라저축은행(300만원/월13만원납부)-러시앤캐시(200만원남음/월이자만12만원납부)-원캐싱(150만원남음/월이자만6만원납부-머니옥션기존대출건(160만원정도남음/월23만원상환)한달에약54만원정도금융상환비용으로납부하고있고배우자급여도있기때문에상환에는자신있습니다.</t>
  </si>
  <si>
    <t>고금리사금융대출상환</t>
  </si>
  <si>
    <t>리드코프고금리사금융대출상환할려고합니다.잘부탁드립니다!!</t>
  </si>
  <si>
    <t>사금융이든카드대금이든항상연체없이상환하고있어서상환에대해서는절대걱정하실필요없습니다.나머지사금융대출2건은2개월뒤햇살론으로상환할계획입니다.성실한상환약속드립니다!!고금리사금융에서벗어나고싶어요..도와주세요..</t>
  </si>
  <si>
    <t>월세보증금마련을위한대출신청</t>
  </si>
  <si>
    <t>현재부산아버지집에서차로출퇴근을합니다.월유류비면월세를내고도남음이있어직장근처의원룸보증금을마련하기위해대출을신청합니다.</t>
  </si>
  <si>
    <t>농협-863만원10.8%월23만원씩상환현대캐피탈-900만원25%자동차할부로월35만원씩상환머니옥션-200만원29%월12만원씩상환중</t>
  </si>
  <si>
    <t>기존대출이1천만원정도좀있었는데지인분이무이자로800정도도와주셔서단박에해결이될꺼같아모자른금액부분과약간의생활자금이필요하여신청합니다.</t>
  </si>
  <si>
    <t>기존대출금은행권600만,대부업1천만원은행권11%이율로납부중대부업쪽38%이율이였지만지인분이도와주시는금액과머니옥션에서낙찰되면일시상환예정입니다.온라인광고회사팀장으로월급여400좀넘는편이라연봉4천이좀넘습니다.충분히갚아나갈수있습니다.기존안좋은내용들을깔끔히해결할수있게도움부탁드립니다.</t>
  </si>
  <si>
    <t>절대실망시켜드리지않겠습니다.</t>
  </si>
  <si>
    <t>●대출을하게된계기저는신림동전통시장내에서옷가게를운영중입니다.스무살초반때못모르고사업자를안내고시작,운영하다가대출이필요한이제서야사업자등록과납부의의무가이렇게중요한것인지알게되었습니다.돈이필요해쉽게받을수있는사금융을썼고어머니없이아버지와살며제가살림을꾸려나가다보니지출을계획적으로생각하며살지못해항상넉넉치못하게살아왔던것같습니다.이젠무지한저를후회하고반성하며이때껏저를버리지않고키워주신아버지를위해정신차리고제대로한번살아보고싶습니다.가게도더열심히진심을다해성공시키고싶고이번에쇼핑몰을작게시작해보려합니다.그러기위한자금이며무리한확장보단제주제에맞게조금씩제속도에맞춰발전시키도록하겠습니다.돈의소중함을알려면남에게돈을빌려보란말을들었습니다.항상뼈저리게느끼고있으며절대1원이라도헛되이쓰지않겠습니다.투자자님들의소중한돈과신용목숨을걸고지키겠습니다.</t>
  </si>
  <si>
    <t>●기존대출건사금융2곳▷엘하비스트대부-400만원(39%)▷하트캐싱대부-200만원(39%)◎두곳이자총28만원씩내고있으며2개월후자격이주어지는바꿔드림론(10%)로갈아탈계획입니다.●주수입원▷여성의류운영순수익200~250만원▷아버지월급도제가관리하고있으며월200~300만원수령하십니다.●총순수익400~500만원중월고정지출내역▷휴대폰&amp;통신비15만원▷도시가스,수도,전기등세금30만원▷식대20만원▷집임대료45만원▷가게임대료30만원▷가게의류구입비50만원●상환계획월400~500만원수입중고정지출(기존대출이자포함)230만원가량이며다음달부터오전에짧지만알바도시작합니다.머니옥션투자님들월상환액30만원은당연히연체없이성실히상환하겠습니다.대부업도3년써왔지만단한번연체없이갚아나가고있고10%대바꿔드림론으로갈아타면지출이더적어질것입니다.신용등급은사이렌기준4등급,마이크레딧기준5등급입니다.위에서말씀드린것처럼절대실망시켜드리지않겠습니다.</t>
  </si>
  <si>
    <t>신용카드현금서비스및사용금액상환</t>
  </si>
  <si>
    <t>이번달갑자스런자동차종합보험으로인한카드사용금액증가및현금서비스지출로인한연체가될거같아서기존에은행권대출이있어서여기에하게되었습니다.</t>
  </si>
  <si>
    <t>대출을받게되면카드대금110만원은갚고나머지90만원은생활자금으로사용할예정입니다.한번에결제하기에는금액이많다보니대출을받아서다갚고월10만원씩갚을예정입니다.현재저는직장인이면7년째다니고있습니다.재직증명서에는이번에퇴직연금가입때문에3월2일자로재입사된거로알고있습니다.재직증명서를뽑게되면3월에입사된거로나오게되어있습니다.그러나월급통장에는6년동안한회사로찍어져있기때문에6년동안다닌거맞습니다.월급여는270만원~280만원에월말이나월초에이번달부터특별수당으로30만원씩받습니다지출내역은생명보험16만원,운전자보험5만원,신한은행대출잔금890만원에월20만원씩나가고,국민은행잔금250만원에월5만원현대스위스저축은행잔금150만원에정도에월7만원,하나캐피탈잔금600만원에월57만원&lt;&lt;이건내년3월에만료입니다.새마을금고잔금550만원정도에월20만원정도들어갑니다.그리고제이름으로누나때문에러쉬앤에대출받아서잔금850만원에한달에40만원씩나가고있습니다.거의한달에금융권상환금액이170만원정도평균들어가고있습니다.지금까지연체는없어으면성실히갚도록하겠습니다.</t>
  </si>
  <si>
    <t>현제병원비및학원비긴급자금이필요합니다.</t>
  </si>
  <si>
    <t>기대출사금융3건900만원은행200백만원있습니다.본건은1년이내에상환예정입니다.감사합니다.</t>
  </si>
  <si>
    <t>집에급하게목돈이들어가는일이몰려서자금이필요합니다.</t>
  </si>
  <si>
    <t>현재외감법인의사무직에근무중이며,연봉은4천만원이조금넘습니다.월상환부채가조금많은편이지만,급여및수당에비해서아직은월분할상환은충분합니다.아직까지미납또는연체같은것은한번도하지않았습니다.</t>
  </si>
  <si>
    <t>처음개인사정으로인해대출을한뒤생활이나아지지않아생활자금목적으로신청합니다</t>
  </si>
  <si>
    <t>1.대출건-우리파이낸셜1300-SC저축은행햇살론1000-현대캐피탈500-산와머니500-웰컴론200-학자금대출2002.직장-연봉2500월급여210이외소득없습니다.</t>
  </si>
  <si>
    <t>연체자가되기싫어이렇게글을올립니다.</t>
  </si>
  <si>
    <t>안녕하세요,다름이아니라전여기돈을빌리러글을적습니다.제이름으로대출이된다면소액이니다른곳에서쉽게빌리겠지만,대출건도많고아무것도모를때저지른일이라신용이많이좋지가않네요ㅠㅠ그렇다고여기서도신용이안좋을꺼다라고평가하지말아주세요마지막으로손을뻗은곳이여기이니까,그럴생각전혀없습니다!제가필요한돈은70만원정도입니다어떻게보면굉장히소액이지만,저한테는큰금액입니다신청최소금액이100만원이라하여100만원을적었는데나머지30만원은제가지금이용중인웰컴론에상환할예정입니다.한번꼬여버린실을풀기는정말힘들지요?제가지금그런상황이되어버렸네요ㅠ70만원을빌리는이유는생활비도약간포함되어있지만,카드사연체를막기위해서이렇게부탁을드립니다.</t>
  </si>
  <si>
    <t>솔로몬-300만원(만기일시-현재이자만10만원가량내고있습니다)대신저축은행-500만원(만기일시-현재이자만16만원가량내고있습니다)4금융웰컴론-50만원(원금+이자로매달38000원씩내고있습니다)제가필요한돈에서30만원가량이남는데이금액을웰컴론에상환할예정입니다아이루리아-300만원(원금+이자로매달170000원내고있습니다)하이캐피탈-100만원(만기일시이자매달31000원씩내고있습니다)리드코프-200만원(만기일시이자매달80000원가량내고있습니다)제월급은110만원에상여금100%입니다.한달에금융상환비만해도58만원입니다-매달적금을40만원씩넣고있습니다적금을그냥깨면되지않느냐하시는분들이많은데,어머니이름으로되어있고만기날도얼마남지않아서입니다.만기가되면제이름으로예금으로돌릴예정이라그때되면위에대출들을훌훌털어버리고싶네요ㅠ100만원을빌리면3개월에나눠서갚을예정입니다(최소가6개월이라고적혀있어서6개월이라고체크를했습니다)30만원웰컴론에상환한거확인증팩스로보낼것입니다</t>
  </si>
  <si>
    <t>생활자금필요하여대출신청합니다.</t>
  </si>
  <si>
    <t>안녕하세요28살청년입니다.대출을신청하게된계기는더이상집에의존할수없게되어생활자금신청을하게되었습니다.말그대로생활자금이필요하여신청하였습니다.</t>
  </si>
  <si>
    <t>대출은러쉬앤캐쉬100만원-원리금균등상환-납입완료이외대출은없네요머니옥션을택한이유는다른대부업체이용시자꾸신용등급이하락하게되어택하게되었습니다.현재골프장매니저로일하고있으며월급은200내외로받고있습니다.이번달생활이조금어려운관계로신청하게되었으며,성실히납부하도록하겠습니다.</t>
  </si>
  <si>
    <t>추가대출신청합니다도와주세요</t>
  </si>
  <si>
    <t>다니고있던회사가갑자기몇달전부터어려워지면서급여가밀려나와이번에이직을하게되었습니다운좋게도전에다니던회사보다규모나급여면에서훨신좋아졌습니다전에다니던회사에서아직퇴직금과마지막달급여연차수당연말정산금조차입금이되지않고있어급하게필요한200만원정도를추가로신청합니다제가상환은연체를몇일하지만확실한상환약속드립니다현재4번에대출금을전액상환하였고현재도상환중입니다부탁드립니다</t>
  </si>
  <si>
    <t>회사를건실한회사로옮겼고급여조건도많이좋아졌습니다연봉3000만원에반도체기계및대기환경회사에입사를하였습니다급여는월250만원과와이프월급170만원정도가한달소득입니다현재대출이좀있지만퇴직금과미정산금이들어오면고금리대출부터정리할생각입니다도와주세요확실한상환약속드립니다</t>
  </si>
  <si>
    <t>지속되는불안감을해소하고싶습니다.</t>
  </si>
  <si>
    <t>가정사로인해준비없이대출을포함한목돈이지출이되고카드생활이반복이되다보니여유자금을준비할수없이개인생활자금회전이엉망이되어버려이를정리하는데에유용하게사용하겠습니다.</t>
  </si>
  <si>
    <t>대부업을포함총2800만원정도의부채를가지고있으며은행을제외한나머지의부채는연25~38%의고금리로정부지원의대환대출을진행하려준비하고있었으나지난달(5월)단기연체(10일이내)기록이남아버려정부지원대환대출을진행하지못해다시준비중입니다.월상환은110만원정도를하고있습니다.대출이성사된다면귀사에누가되지않도록정상적인상환이이루어질것을약속드립니다.</t>
  </si>
  <si>
    <t>-병원비및금융상환-병원비로인해(의료보험공단에의료비및부족한생활비금융상환등</t>
  </si>
  <si>
    <t>-회사(명신소방건설)-월170만공제하고실수령150만-지출내역(월세35만.어머니생활비50만.교통비휴대폰요금20만)-300만원대출을받게된다면큰이자가나가는의료비및금융상환을다갚아서생활이좋아질듯함.월급에서원리금균등상환을하여도생활에지장이없어신청하게되었습니다.</t>
  </si>
  <si>
    <t>영업에필요한돈을구합니다</t>
  </si>
  <si>
    <t>현재이직한지얼마지나지않음거래처판매금액증진을위한접대나선물용도</t>
  </si>
  <si>
    <t>러시앤캐시200만원월10만원원리금납부잔여금액1900만원산와머니200만원월7만원원리금납부4월대출잔여금액190만원우리은행학자금대출300만원월6만원납부잔여금액50만원주수입월급203만원,연봉제2440만원월지출금대출이자23만원,휴대폰비8만원,월세33만원,기타식비30만원</t>
  </si>
  <si>
    <t>도와주세요ㅠㅠ상환은잘할수있습니다ㅠㅠㅠ</t>
  </si>
  <si>
    <t>제가머니옥션에서대출을진행하려고하는목적은...생활자금때문인데요ㅠㅠ남편은대학생활하다가6월달부터취업나가기시작했는데대학교에서8월달에장학금식으로다입금을해주겠다고하네요ㅠㅠ그리고저도일은하고있지만수습기간3개월이있어서이때만급여가80만원이었습니다ㅠㅠ이번달부터4대보험이들어가기시작해다음달부터100만원씩받습니다..그런데제월급만가지고남편뒷바라지하랴,애기필요한거이것저거사랴,생활비쓰느라빠듯해지더라구요ㅠㅠㅠ지금8월까진얼마남지않았지만지금이번주가고비라서너무힘들어지더라구요...ㅠㅠ꼭도와주세요ㅠㅠㅠ현재남편소득은월160~180만원정도예상입니다~</t>
  </si>
  <si>
    <t>현재저에게기대출이있는곳은산와머니230,러시앤캐시299만원있습니다ㅠㅠㅠ현재연체없이잘상환하고있는중이구요~월급일이11일이다보니상환일을15일로잡았습니다~너무늦어지면분명히그전에돈이없어질거같고..15일에자동이체되는것도많기때문에같이납부를하는게낫다고생각하여15일마다납부하겠습니다^^</t>
  </si>
  <si>
    <t>생활이어려워져서현재4군데/1200만원사용중에있습니다.추가적으로대출을받으려고하니가능한곳이없어서머니옥션쪽으로알아보게되었습니다.</t>
  </si>
  <si>
    <t>현재4곳대부업체에서250/250/400/300총1200사용중이며제급여가한달155만원통장에찍힙니다.연봉은2400입니다.퇴직연금으로인해급여를12가아닌13으로나누게되어서통장에저렇게찍힙니다.대출납입금은한달에40만원가량되며대출을받게되면10만원가량을더납부하여아하는데이중핸드폰비10만원,차비(교통카드)값8만원식대는중식이지원이되므로총나가는고정금액은18만원가량입니다.이번한번도와주시면열심히살아보겠습니다.감사합니다.</t>
  </si>
  <si>
    <t>학원등록및생활비활용</t>
  </si>
  <si>
    <t>현재전기보조로일을하고있습니다전산계통으로이직을준비하고자학원등록을하고자합니다물론노트북도함께구입해서활용하고자합니다조금씩준비해온돈을2달전아버지께서입원하시는바람에치료비로들어가버려서ㅜㅜ이렇게대출신청을합니다.</t>
  </si>
  <si>
    <t>기존대출원더풀:500만원(36개월/연36%),월상환금238,000원그외에는없습니다.전기보조일을하고있어서월급은12만~150만사이25일전후로받습니다.독신이며술이나담배는하지않기에상환하는데에는문제가없습니다.</t>
  </si>
  <si>
    <t>생활자금이필요합니다.생활에필요한여러가지를구입하느라지출이과다했습니다</t>
  </si>
  <si>
    <t>안정된수입이있으니대출이소액이라상환에큰문제가없습니다</t>
  </si>
  <si>
    <t>할머니치료목적</t>
  </si>
  <si>
    <t>할머니랑둘이사는데현재할머니가전에수술하신부위가덧나치료를해야합니다.치료비가턱업이부족해서입원은해계신상태인데치료비가부족합니다.</t>
  </si>
  <si>
    <t>현재기대출은우리은행마니너스랑핸드폰비현대캐피탈3개합쳐서월60만원받습니다.월220~300만원받고있는직장인입니다.급하게필요해서그런데꼭도와주세요월10날열심히납부하겟습니다</t>
  </si>
  <si>
    <t>안녕하세요(__)</t>
  </si>
  <si>
    <t>오랫만에찾아뵙습니다500만원에대한용도는스마트저축은행290만원대환과남은금액은생활자금이필요해서신청합니다완남증명서확인가능합니다2~3년전3번정도의대출을받았다완납했으며중간중간연체도있었지만최선을다해서갚았습니다이번에도믿어주시면성실상환하겠습니다(__)</t>
  </si>
  <si>
    <t>기대출건상환표입니다농협햇살론300/230만원월7만원10%하나은행바꿔드림론1094/1094월35만원11%스마트저축은행300/290월13만5천원35%신용카드평균월40~50만원100만원정도금액이지출되고있습니다기름값은제가숙소생활을하고있기에유동적이지만월10~15만원신용카드로결제하구요직장은경기도시흥에소래고등학교강사로일하고있습니다식사전부나오구요담배값등생활비는거의신용카드로쓰고있습니다급여는230만원세후)211만원조금넘게나옵니다추석구정50%보너스있구요성과급도있지만이건포함하지안겠습니다</t>
  </si>
  <si>
    <t>제때치료를못해서치과치료비가너무많이드네요</t>
  </si>
  <si>
    <t>어릴적부터치과가기가무서워서치료를미루다보니이번5월부터치료중인데7월에돈이부족해중지했다다시또치료중인데돈이너무많이드네요추석연휴도다가오구요</t>
  </si>
  <si>
    <t>미즈300이자만연체없이10만원좀안되게납부해서280정도남았구요러시앤캐시300이자만10만원좀안되게납부280정도남았구요리드코프300저번달에첫이자를내서14만원좀넘게냈어요화물경리일을하구있구요입사는작년11월2일날했는데...모든직원들이현금수령을하더라구요그래서저도현금수령하다3개월째통장으로수령받고있구요급여일은5일이며급여는1137000원수령중이구요매달나가는돈은적금20만원휴대폰요금10만원거의한달에20만원으로버티고있어요상환방법을6개월로잡을려다사람일은모르는일이라서18개월로여유있게잡았는돼요12월딱1년되는날퇴직금받은돈으로갚을계획입니다</t>
  </si>
  <si>
    <t>캐피탈대출상환을하려합니다</t>
  </si>
  <si>
    <t>전번머니옥션대출을실행하고기존대출금과이자율을비교해보니너무비싼돈을쓰고있다는걸알게되었습니다이번투자금으로기존햇살론사업자금용을전액상환하면소상공인분류표에의거신용등급5등급일때최대2000까지가능하다는담당자의말을듣고캐피탈을전액상환목적으로하고있습니다나만의돈과의작은전쟁을하려합니다많은실탄을보태주십시요,확실한승전보로보답하겠습니다,감사합니다</t>
  </si>
  <si>
    <t>카드매출은약30%비율이고대부분현금으로들어옵니다약600~700만원수입이발생합니다식대는도시락을이용하므로거의지출되지않습니다핸드폰비는정액제로-8만원공과금및잡비-20만원재료비및기타자재-60만원개인보험료는많이줄였습니다-30만원임대료는약간올라서관리비포함-110만원기대출원리금-180만원생활비-150~200만원전번대출때도햇살론추가가가능하다해서진행하려하였으나불발되고이번에다시문의하여본결과위에신청목적에적힌대로사업자금용630만원을전액상환하면2000까지추가가아닌재대출이가능하다하여6~8%(우수자영업특례로다른곳보다이자가조금저렴합니다)갈아타기하여캐피탈을전액상환계획중입니다.머니옥션대출원리금포함약100여만원이므로기존대출금보다90여만원줄일수있고부수적으로캐피탈대출기간보다몇개월앞당겨완료할수있는장점이있습니다</t>
  </si>
  <si>
    <t>생활자금으로쓰려고합니다도와주세요.</t>
  </si>
  <si>
    <t>두번째로신청하게됩니다.아버지가돌아가신뒤젊은나이에가장이되었습니다.집안생계로비로쓸려고합니다.도와주세요..ㅠ어머니께서도일을하고계시지만빠듯합니다...집안을위해조금이라도보템이있게쓸려고합니다.부탁드리겠습니다.</t>
  </si>
  <si>
    <t>*기존대출-예가람저축은행300만원이율은약31%정도됩니다.-월약17만원씩상환하고있으며월수입은180만원정도됩니다.*주수입원-현재직업은직업군인입니다.현재장기복무부사관으로서근무하고있으며내년에중사로진급예정입니다.총복무기간은약5년되었으며월수입은150만원정도됩니다.*주수입금액-매월10일140만원정도월급을받으며매월20일수당으로10만원정도받고있습니다.현재월평균은약150만원정도됩니다.*월고정지출내역-휴대폰요금약10만원-식대약8만원-예가람저축은행대출이자약17만원-어머니용돈약20만원-집안생계비약30만원-군인공제10만원*상환계획-매월고정지출비약95만원정도입니다.이후남은금액은약65만원은월발생하는회식등개인적인지출및동생용돈등으로사용하고있습니다.만약대출이된다면지출을줄여이자납입에문제가발생되지않도록할것입니다.제직장을걸고맹새합니다.매월10일정학히이자를납입할것이며절대연체되는일이발생되지않을것입니다.</t>
  </si>
  <si>
    <t>생활자금이필요합니다지금따로나와살고있는데방새랑이것저것세금부분이많이밀려있어서이렇게머니옥션을찾게되었습니다...필요자금은150이구요..정말급하게이렇게찾아왔는데...도움주실분간곡히필요합니다.....상환날짜꼭&amp;#47583;춰서상환하도록하겠습니다..감사합니다..</t>
  </si>
  <si>
    <t>현재법인택시종사하구있습니다...급여일이5일이며한달월급130정도수령하고있습니다...채무같은건없구요....일전에대출&amp;#50043;다가완납했습니다러시.sc스탠다드캐피탈2곳이용했습니다...연체없이꼬박꼬박바로상환하겠습니다..도와줏요</t>
  </si>
  <si>
    <t>병원비가급해서요...</t>
  </si>
  <si>
    <t>현재고금리로쓰고있습니다재직중이지만과조회과대출로더이상대출이되지않습니다병원비300이너무급한데돈나올곳이없더라구요...연체없이잘갚을수있습니다</t>
  </si>
  <si>
    <t>현재러시450미즈300원캐싱450현재연체없이잘갚아나가고있습니다꼬박꼬박월급받고상환도잘하고있습니다도와주시면절대연체없이갚아나갈수있습니다</t>
  </si>
  <si>
    <t>채무정리및부모님과여행</t>
  </si>
  <si>
    <t>우량대기업근무함에도불구하고첫대출을아무생각없이캐피탈에서받아출발점에서삐끗하여신용등급하락및고금리채무가지속발생하였습니다.캐피탈채무중고금리채무를일부정리하여신용등급을향상하여안정적인생활을하고자하며,남는돈으로부모님생신에맞추어함께가족여행을선물해드리고자합니다.</t>
  </si>
  <si>
    <t>1.주수입내역--매월280만원월급-매월5만원통신비-추석/설날각각1백만원-2,5,7,10월연차보상금40만원-3/9월에정기상여금각각330만원-1/7월에복지카드각각150만원-기타비상시적으로격려금,기프트카드수령2.월고정지출내역-기대출상환금액:60+25+10+10=105만-카드값(통신비/식비/교통비등결제포함):60만-경조사비:20만&gt;총185만3.대출이후상환계획-월급에서고정지출금액제외후100만원남음-100만원에서본대출의상환금액선변제후남는돈으로적금등기타여유비집행예정</t>
  </si>
  <si>
    <t>2달전만해도국민은행카드연체150만현대캐피탈300만러쉬앤캐쉬300만원캐싱300만이였습니다.하지만2달전에국민은행현대캐피탈을완납완료했고러쉬앤금액도절반상한했습니다.현재러쉬앤캐쉬140만원캐싱300만남은상태입니다.그런데이번달원캐싱은이자를완납을한상태이지만러쉬앤캐쉬는상한을못한상태입니다.이번대출이되면러쉬앤캐쉬를완납하여조금더적은금리로상한할계획입니다.</t>
  </si>
  <si>
    <t>1.주수입내역-직업군인으로매월10일월급약130만2.월고정지출내역-원캐싱30만러쉬앤캐쉬20만핸드폰요금10만생활비20만3.대출이후상환계획-러쉬앤캐쉬를완납을하면머니옥션고정지출이20만이생깁니다.즉고정지출은똑같습니다.월급에서고정지출을뺀금액130-80=50만한달50만원가량저축을하여원캐싱도빠른시일내에완납할계획입니다.</t>
  </si>
  <si>
    <t>짧게쓰고잘갚겠습니다.</t>
  </si>
  <si>
    <t>국민임대주택을신청했는데임대를받게되었습니다.보증금500만원정도로계약이급한데전세자금대출을신청했더니기간이2주에서3주정도걸린다고하더라구요.그래서급하게보증금500만원하고생활자금500만원해서1000만원짧게쓸용도로신청하게되었습니다.</t>
  </si>
  <si>
    <t>1.주수입내역-직장다니고있습니다.급여로월230만원받고있습니다.2.월고정지출내역-전혀대출이없는상태라월급받아서핸드폰요금10만원기본생활비를제외하고는돈들어갈곳없습니다.3.대출이후상환계획-오래쓸목적이아니라서제가정한이자율대로빌려만주신다면제대로잘갚겠습니다.</t>
  </si>
  <si>
    <t>소액대출받을려구요</t>
  </si>
  <si>
    <t>자동차사고때문에차수리비가필요합니다</t>
  </si>
  <si>
    <t>일을하고있어서4대보험들어가구요한달에170정도들어오구요</t>
  </si>
  <si>
    <t>특별한일이있어대출을신청합니다.</t>
  </si>
  <si>
    <t>대학재학중인대학생입니다.현재급하게원룸보증금이필요하여경매를올리게되었습니다</t>
  </si>
  <si>
    <t>임플란트심어야해서</t>
  </si>
  <si>
    <t>지금치과에다니고있습니다.이빨을심어야한다고해서그금액을알아보니500만원넘게들어간답니다.제가지금수중에200만원은모아놨는데300만원정도가모자랍니다.집에말씀드리기가좀그러네요그리고지금까지카드나다른것들연체한적없습니다.너무급한마음에이렇게글을올리게됐습니다.돈은걱정마십시요절대연체안할자신있습니다.한번믿어보시고도와주셨음합니다.부탁드립니다.그리고월급여는180만원정도됩니다충분히상환가능합니다</t>
  </si>
  <si>
    <t>[죄송합니다.다시올립니다.</t>
  </si>
  <si>
    <t>안녕하십니까?저는8년동안한직장에다니다가이번에3월에직장이폐쇄되어새로직장을운좋게옮겼습니다.그러나전직장의급여1개월치와퇴직금전액을받지못해서전직장의사업장을경매로압류되어종업원들의입금및퇴직금3개월,3년치의선보장권을위한변호사를선입하기로직원들끼리합의를보았습니다.국가에서3년치퇴직금과3개월임금에대한최소보장에대하여건물등의압류건이있으면다른채권에대하여0순위로직원을보호하게끔되어있습니다.저빼고나머지직원들은퇴직금들이3년이안돼는급여만받는사람들이다보니제가금액이제일커서가장많이분담을해야하는상황이라서여기를두드리게되었습니다.회사건물이디지탈단지내에있기때문에금새경매진행이되기때문에상환하는데는문제없습니다.그동안금융권에3년전신용상태를잘못굴리는바람에2금융및사금융권의높은이자를이번년도부터모두1금융및카드사로전환하여급여(다시집사람에게받는용돈)로는이것이해결이되지만한번에몫돈은또제2금융권에의존하기가싫어서이곳을찾게되었습니다.월가용돈이현재카드및리볼링내는것빼고30만원정도입니다.물론제생활비용제외한것입니다.그래서300정도빌려서35%를계산하면월낼수있는금액이되어신청을합니다.제2금융권의돈을값고나니전화가돈빌려주겠다고50통도더왔습니다.아마DB를돌리나봅니다.또60%가넘는이자를부담하지않고싶습니다.그곳의이자를써보신분들은아실것같습니다.이번에저도퇴직금이해결된후저금리로저도이곳에투자해서도움을드리고싶습니다.결혼했으며7살난아들이있습니다.부탁드립니다.---&gt;전번주에입찰을했었는데제가여기처음이다보니잘못기재를해서낙찰에대한대출을받지를못했습니다.죄송합니다.</t>
  </si>
  <si>
    <t>투자자님들제발부탁드립니다..제가2번째신청을합니다..1번째신청을해서낙찰이되지못했습니다..그래서다시한번더할까말까많이망설였습니다..하지만높은이자를주고있자니한번더용기를내어서글을올립니다..저의시어머니께서그때쓰러지셔서급하게병원비가필요했었습니다..그래서제가머니옥션에글을남겼지만결국낙찰되지못했습니다..그래서급한나머지사채를쓰게되었습니다..정말누구한테돈을빌릴때도없구너무너무힘이들었습니다..신랑이회사를다니고있어서신용대출을받았습니다..인터넷을통해서여..은행대출은너무나힘이들구저희에게대출해줄수있는곳이사채뿐이더군요..이리저리알아보니신용점수는계속떨어지구결국한군데에서해주더군요..거기가아마웰컴크레디트라는곳인데이자가정말어마어마하더군요..그래도급한나머지대출을받게되었습니다..근데아무리생각해봐도이건아닌것같습니다..계산을해보니빌린돈두배로갚는격이더라구요..정말어마어마했습니다..저희신랑월급은150만원이구요..저는집에서부업으로아이들과외를하고있습니다..둘이합해서한달에200정도수입이됩니다..집월세내고공과금내고보험료내고어머니생활비들이고저희생활비하고신랑이저몰래친구보증서서그게잘못되는바람에그돈까지저희가갚아나가고정말빠듯합니다..근데사채이자갚아나갈려고하니넘힘이드네여..빌린돈원금은어차피저희가빌린돈이니갚아야하는건당연하지만이자가넘비싸서속이상합니다.투자자님들저희에게돈빌려주신다면꼬박꼬박잘갚아나가겠습니다..신랑월급과제가과외해서받는돈이매월말이이니까항상1일날잘갚아나가겠습니다..조금이라도비싼이자덜내게도와주세여..다시한번부탁드립니다..약속한날짜에잘갚겠습니다..부탁드립니다..도와주세여..</t>
  </si>
  <si>
    <t>현재보험프리랜서로일한지8년정도되엇습니다..한달수입200~250사이이며..현재~사금융에500만원.상호저축에300기대출이잇습니다..그런데사금융금리가너무높아대환을하고자합니다..투자자님들많은도움부탁드립니다..한번도연체는없엇구여착실히갚아가고있습니다,,고금리에서벗ㅇ어날수있도록꼭좀도움부탁드립니다</t>
  </si>
  <si>
    <t>산와머니에서300만원대출금을상환할려고합니다400만원대출받아서100만원은상환함.현재방앗간에서일하면서한달수입200만원입니다.</t>
  </si>
  <si>
    <t>하루하루갚아나가기가너무힘드네요..</t>
  </si>
  <si>
    <t>먼저저번에저를믿고입찰해주신분들정말감사합니다.저에게한번더기회를주십시요.저번에대출심사탈락이유는핸드폰번호를바꿨는데바뀐번호를기재하지않고그전번호가기재되어있어서연락불가로탈락했다고하더군요.사금융이나저축은행쪽의빚이많은상태이지만연체없이잘갚아나가고있습니다.정말성실히갚아나가겠습니다.*대출목적몇년전사겼던남자친구에게핸드폰명의를빌려줬는데,그요금이몇년이지난지금180여만원의연체금으로돌아왔고,그남자친구랑은연락도안되여기저기알아봤으나조회건수만늘어날뿐대출이되지않아급한마음에일수를쓰게됐습니다.그런데그돈을하루하루갚아나가기가힘드네요.(하루4만원씩65일을갚아나가야합니다.)*수입현재학원강사로월190만원입니다.아~그리고최근에과외를하나하게되어35만원의수입이더생겼습니다.*기존대출이력씨티파이낸스486만원고려상호저축은행79만원스타상호저축은행200만원콜렉트:150만원참그리고부모님께서제앞으로아파트를하나분양받으셔서무이자로중도금대출받으신게있습니다.그금액이8000만원정도이나이건은제가갚아나가는것은아닙니다.*월별지출내역자동차유지비15만원기존대출상환금50만원통신비및용돈20만원보험료10만원어머니께드리는돈60만원기타10만원*상환계획총수입225만원중총지출내역이165만원으로60만원정도의여유가있습니다.매달성실히갚아나가겠습니다.정말한번만믿고도와주십시요.</t>
  </si>
  <si>
    <t>저는현재병원에서근무중입니다.한달소득은세금제하고175만원이구요.그동안저축은행에연60%에육박하는대출을연체없이원리금균등상환으로갚아나가고있습니다.두군데서대출받았는데한곳은200만원대출받아서12번상환135만원남았고다른한곳은200만원대출받아서1번상환195만원남았습니다..ㅠ다달이30만원씩내고있습니다.저금리로가능하다면도움받고싶어신청합니다.저는12개월원리금균등상환으로변제하고싶습니다.그리고월급날은30일이지만다른결제일이모두10일인지라함께계산하려고매달10일로변제약속을하고싶습니다.도움을부탁드립니다.약속을꼭지키겠습니다.</t>
  </si>
  <si>
    <t>환승론자격은아직안되지만</t>
  </si>
  <si>
    <t>먼저낙찰에도움을주신여러분께감사드립니다.대출받은지두달뿐이지나지않았지만환승론이생겼다는소식에다시손을내밀게되었네요나이가적지않은관계로바로일할수있었지만좀더나은직장을위해면접을기다리다보니공백이길어졌습니다.여러분들이도와주신돈으로한달에65만원이자원리금을두달동안사금융에이자원리금내고구직활동에사용하였습니다하지만여러분덕분에큰회사는아니지만나름대로기술경력이쌓이는좋은직장을얻었습니다.연봉2300정도이며기혼자에게주택도제공되어양가허락하에내년에결혼을생각하고있어요이제갓들어간회사지만경력이있던업종이라맘에들고여기서터를잡으려고합니다.조금이라도아끼고줄여야겠기에사금융에두군데450만원이있는데모두갈아타보고싶지만제욕심이과했던거같습니다.이부분을어느정도해결해보고자다시재청해봅니다전에말씀드렸듯이연체경험은전혀없습니다.신용이란것의무게감을체험하며열심으로회복하고자노력하고있습니다.</t>
  </si>
  <si>
    <t>사금융을쓰고있는데빨리갈아타고싶습니다고등학교에근무하고있습니다상환은반드시제기간에하겠습니다</t>
  </si>
  <si>
    <t>평범하게살수있게도와주십쇼</t>
  </si>
  <si>
    <t>작년에집에서따로나와살면서카드를많이써서대부업체에서돈을좀?습니다이게한번두번쓰다보니혼자힘으로는감당하기힘들어어떻게돈을빌리고빌려부채는다갚아나갔지만아직카드빚은다갚지못해서요지금카드빚이140정도인데이번추석에보너스도받고해서100정도만있으면모든빚을청산할수있을거같습니다아직어린나이에1년넘도록카드와대출상환을하면서너무도힘들었습니다상환중에연체한적한번도없구요지금직장에서도1년넘게일하고있으며월급도130정도받구요연체하는일은없을겁니다이제여기한군데서만다른곳보다적은이자로갚아나가면서돈도모으면서살고싶습니다아무쪼록도와주세요</t>
  </si>
  <si>
    <t>집을구할려는데보증금이부족해서대출신청합니다</t>
  </si>
  <si>
    <t>안녕하세여현재직업군인으로재직중인데자취를하려고하니보증금이부족해서따로신청하게되었습니다.절대밀리는거없이꼬박갚아나갈수있으며따로월급증면서가필요하신분은팩스로보내드리겠습니다.도와주시길바랍니다.</t>
  </si>
  <si>
    <t>마지막학기등록을위한대출입니다도와주세요;;</t>
  </si>
  <si>
    <t>안녕하세요먼저관심가져주셔서감사합니다.저는현재수도권4년제대학에다니고있고4학년2학기마지막입니다.이렇게대출을신청한이유는등록금이모자라서입니다.제가과외아르바이트를하고있어서200정도는모았는데요150정도가모자랍니다..등록금을제힘으로내고있는상황이라부득이이렇게신청합니다...제부채정보입니다..1.농협과우리은행정부보증학자금대출1100만원정도-14년장기대출이라문제없습니다.월3만원지출2.상호저축은행330만원-7개월동안한번연체없이사용중이며올해안에정리예정입니다..제소득정보입니다..과외아르바이트월평균3~4명교습..현재3명교습..월수입110만원..과외비를통장으로받을때도있고현금으로받을때도있어서정확히증빙은어려우나현재통장잔고로증명할수있음.상환계획졸업전까진과외수입(110만)으로매달30만원정도..취업후엔1~2달내에바로상환계획입니다.군제대후부모님께손을벌리지않고생활하고있습니다..물론양친모두건강하시고함께살고있습니다.화목하게^^제대후등록금은제스스로마련하는데그동안정부학자금대출을받아서문제없었으나친구핸드폰개통에제명의를빌려주어연체된지모르고있다가8등급으로떨어져사정이안좋아졌습니다..연체금은제가전부갚은상황입니다^^;이번이마지막학기이고현재열심히취업준비중에있어과외수입으로전부상환못하더라도6개월내모두상환하도록노력하겠습니다.취업후은행권에서주택대출도받아야하고신용카드도발급해야하기때문에신용관리철저히하고있습니다(소비자금융조회1건도없음)신용관리의중요성을잘알고있기때문에이자상환은걱정안하셔도됩니다^^살다보면누구나크고작은고비가오는것같습니다..갑자기돈흐름이막히는그런경우가...그냥쉽고빠르게소비자금융권으로대출받는방법도있지만아직학생이고이곳같이좋은방법이있어여러분의도움을청합니다..;;마지막학기인데요잘마쳐서도움주신분들투자이익꼭드릴수있도록하겠습니다^^부디사채로가지않도록많은분들의관심부탁드립니다건강하세요^^(사진은깨끗하다는상세한신용정보를보여드린것이니도움되시길바랍니다^^)</t>
  </si>
  <si>
    <t>금융상환목적입니다.이자율..금액...전부협의가능합니다.</t>
  </si>
  <si>
    <t>낮은금리대출이용건</t>
  </si>
  <si>
    <t>현재평균월180만원급여소득자입니다연체나보증같은건없구요한국씨티에서295만원대출받은거있습니다월16만3000원씩납부하고있구요.예전에인터넷으로조회를많이해서신용등급이많이하락되어있네요...수수료업체의횡포라고생각되네요..한군데받은곳정리다했구요인터넷보다가좋은거같아서생활자금으로대출신청합니다.</t>
  </si>
  <si>
    <t>안녕하세요.카드사및제2금융권업체에서받은대출금을환승하고자글을올립니다..조금씩자꾸대출을받다보니,끝도없는것같고,이자도너무부담스러워서요..전상담일을하고있고,실적수당이있어서월소득을150으로적어뒀으나,그이상도벌수있으리라생각합니다.상환하지못하는일은없을거구요..2금융권에있는금액과급한카드대출금을한번에갚아버리고,복잡하지않게상환해나가면서,열심히살아보고싶습니다.지금회사에입사한지는한달이지났고,저한테도잘맞는일이라근1년이상그만둘생각은없습니다.믿고도움주신다면,감사히생각하고깨끗하게환승하여,좀더힘낼수있도록하겠습니다^^</t>
  </si>
  <si>
    <t>사금융될수있는한정리했으면합니다.</t>
  </si>
  <si>
    <t>안녕하세요.먼저이글을읽어주시는분감사합니다.1.자금용도:먼저1,2금융권기대출건은별문제될것이없습니다만.근래사적인일이좀겹치는관계로사금융을이용하게되었습니다.모두1000만원정도되네요.(금리65%,4군데이용,조회안들어감)이용한지얼마되지는않았지만금리높을때어쩔수없이쓰게되었습니다.그래서될수있는한저리로갈아탈려합니다.2.상환능력:월급여179만정도인지금도대출금상환하고생활비조금하면딱떨어집니다.사금융부분이그보다저리로환승이된다면좀더여유있게상환가능합니다.3.상환계획:대출기간을일단36개월로잡았는데요.내년에승진하고(사원--&gt;주임)연봉도조금오를테고,현재나름신용등급관리중이라몇달만쓰고나면외국계1금융사에서대출이가능하답니다(현재도SC제일은행여신관계자분과신용등급관리의자문을받고있습니다.등급이회복되면이용할려구요.)이상입니다.</t>
  </si>
  <si>
    <t>통합</t>
  </si>
  <si>
    <t>2007년도몇일이안남았네요.이글을읽으신분들모든분들한해마무리잘하시고,새해에는좋은일이가득하기를바람니다.우선채무통합을하고싶기에이렇게신청을합니다.이자및원금금액이대부업이자율이66%일때받은거라채무통합목적을가지고신청하게되었습니다.상환능력은월150만원중세금및식대를제외하고138만원정도통장으로입금이되고,현금으로월60만원정도를추가로받고있습니다.그리고또한근무특성상격일제근무를하고있기에월15일은동종업아르바이트를겸하고있습니다.매달말일날아르바이트수입으로70~80만원수입을올리고있습니다.지금까지대출을받은곳에서연체를한적이없다는걸강조드리고싶습니다.좋은결과를바라면서될수있다는마음으로이렇게한자한자적어올림니다.좋은결과를바라면서이글을읽어주신모든분께감사드리고한해마무리잘하시고다가오는2008년에좋은일들이가득하기를바람니다.</t>
  </si>
  <si>
    <t>한번만더간절히부탁드립니다..</t>
  </si>
  <si>
    <t>대출목적은사금융상환입니다.기존머니옥션에서빌린300만원과제가모은돈으로저축은행한군데와이율66프로의살인적인이자사금융두군데를상환할수있었습니다.기존2년넘게사용하였는데원금보다이자에서차감되는게더많아서너무힘들었는데머니옥션에서빌려주신덕분에원금이자모두상환할수있었습니다..현재제부채현황을말씀드리겠습니다.3개월이내수입내역월급185만원4대보험제하고10월실수령액170만원플러스알파(자동차인센티브)10월분94만원11월실수령액170만원플러스알파(자동차인센티브)11월분100만원12월실수령액170만원플러스알파(자동차인센티브)12월분51만원원금이자상환내역제일상호저축이자만7만4천원(원금잔액200만원)HK상호저축은행이자원금상환10만5천원(원금잔액120만원)러시앤캐쉬(연66프로)원금이자상환36만천원(원금잔액396만원)산와머니(연66프로)원금이자상환16만원(원금잔액180만원)원더풀(연42프로)33만3천원(원금잔액450만원)머니옥션(연40프로)30만7천원(원금잔액250만원)합계134만원식대8만2천원교통비5만2천원핸드폰비3만원이렇게고정적으로나가고그외에는기타생활잡비를제외하고원금상환할려고모으고있습니다..솔직히말씀드리면지금상태에서도상환가능하지만연66프로나가는이자가너무아까워서여기서500만원을빌려주시면러시앤캐쉬랑산와머니두군데를정리할수있습니다.그렇게되면나가는지출을줄일수있고나머지도원금을모으는데로빠른시간내에상환가능합니다..2년넘게사금융사용하였지만연체한적없고기존원더풀에서연66프로에서연42이프로우수고객대출고이율낮게갈아탈수있었습니다..집안일로어쩔수없게사금융을사용하였지만이렇게무서운줄몰랐습니다.투자자님들께서한번더믿고투자해주시면절대연체하지않고열심히상환하겠습니다..부탁드립니다.</t>
  </si>
  <si>
    <t>현재인터넷쇼핑몰을운영하고있습니다.한달순이익은대략150정도됩니다.조금욕심내서더잘해보려고사업목적으로대출신청합니다.상환능력은충분하니도와주세요^^원리금균등상환24개월로잘갚겠습니다.</t>
  </si>
  <si>
    <t>갑자기급하여부탁드립니다</t>
  </si>
  <si>
    <t>우선머니옥션투자자님들게감사드립니다여기서2번이나빌려서다갚았습니다정말로감사드립니당^-^여기서빌린대출금은2번이나좀미루긴햇지만제가적금타서모두한꺼번에갚았습니다...그때도움주신분들정말로감사합니다다름이아니라이번에갑자기돈이필요하게되어머니옥션을찾았습니다..투자자님들저믿고빌려주신분들감사함에이렇게다시한번찾아왔습니다..저는아직..대딸방에서일을합니다하루에적어도10만원이상은벌고있습니다적금이나..다른거보험이나든다고지금은목돈이없습니당...구래서이렇게부탁드려봅니당..기존에있던..대출금은모두완납하였습니다머니옥션말고다른대출금..지금은빚이하나도없습니다통신사나어디하나밀린곳없고깨끗합니다제가이번에갑자기돈이필요하게되었습니다집안일로돈이좀모자라서이렇게부탁드립니다적금을깰가했는데..적금타고돈다갚고든지얼마안되어서여기서한번빌리고자합니다하루하루버는거돈을모으고자..다붓고있어서...이렇게갑자기일이생기면참으로난감하네요ㅎㅎ때론다른사람들이여기서빌리는게습관이나안좋게볼수도있다고봅니다...하지만다른데보다여기서빌리는게더좋은거같아서선택했습니다집안사정을일일이말씀드리기는어려우나아빠가몸사정이안좋게되었습니다등에혹이..ㅠ.ㅠ엠알아이도찍어야하고..물론아빠도돈이있겠지만...저는큰딸입니다떳떳히아빠모시고병원가서치료받게도와드리고싶어서이렇게간곡히부탁드립니다다시한번더믿고투자를부탁드립니다첨에빌렸을때2번정도...날짜를5일정도미뤘던적이있었습니다...정말로죄송합니다하지만모든대출금을완납하고서이렇게다시부탁드려봅니다한번저에게도움을주셨으면합니다저역시투자자님들걱정안시키고열심히갚아나가겠습니다부탁한번드립니다...새해가조금지나긴했지만머니옥션님들새해복마니받으시공항상좋은일만행복한일들만생기길바랍니다다음번엔빌리는입장이아니라저도한번돈많이벌어서투자한번해보고싶어요ㅎㅎ그날이빨리오길바라면서...투자자님들....한번더부탁드립니다...열심히갚겠습니다행복하세요^-^</t>
  </si>
  <si>
    <t>금융상식을몰라인터넷대출이사금융대출인줄모르고대출받아은행대출이안됩니다주거래은행상담결과신용등급7등급이고신용을올려야대출가능한6등급으로올라간다고합니다조금만도와주시면이자를절감해신용도올리고대출금도갚겠습니다</t>
  </si>
  <si>
    <t>지금까지총3군데서900만원을빌렸었는데지금은500만원정도남았습니다지금까지대부업,카드,세금,은행이자그어떤것도연체한적없었습니다하지만요즘사업업태를바꾸면서자본금이많이들어갔습니다하지만대출은안받았습니다지금까지살면서대출금상환하느라(일수,월변등-지금은전혀없슴)허리한번못펴고살았었는데다시대부업에손대고싶지않았습니다대부업환승을한다면자본금으로전액을쏟아부은저로선조금이나마여유가생길것같습니다투자자분들이객관적으로투자금을안정적으로회수하시려면저한테투자하심을부탁드립니다</t>
  </si>
  <si>
    <t>고금리를조금이나마저금리로..</t>
  </si>
  <si>
    <t>현재사금융4군데와저축은행2군데로인해과다대출로인해서대환대출도어려운걸로알고있습니다..저축은행은제가금리가낮은편이라괜찮지만사금융은금리가높은편이라저금리로상환을하고싶습니다..연봉이1700~1800만원이지만..3개월에한번씩나오는보너스를빼면은한달에110만원정도되는데대출금상환을하다보면생활자금이부족할때도있습니다..조금씩만도와주세요..연체한번없었습니다.연체를두려워하거든요..조금씩만도와주세요..</t>
  </si>
  <si>
    <t>상환용도</t>
  </si>
  <si>
    <t>안녕하세요....어릴적아무것도모르고대출을받았습니다.고금리이자를물고있기에조금이라도작은이자로갚고싶어서이렇게글을올립니다...지금한달에나가는이자가거의40만원정도입니다..여기서상담원과상의를하니33%까지가능하다고합니다...저66%의이자도한한번도연체를한적이없습니다...한달에월급100만원에인센티브를조금씩받고있습니다...저한번만믿고투자해주십니요...절대후회하시지않으실것입니다...</t>
  </si>
  <si>
    <t>투자해주시기바랍니다</t>
  </si>
  <si>
    <t>사업자금이고솔루션개발과사이트는완료되었으나광고비및사무실비용이부족합니다한국(www.remotebest.com)및중국(www.silentviewer.com)오픈시매월순수익천에서일억예상하고있습니다.직장을그만두고오랫동안준비했는데마지막단계에서발목이잡히네요참고로제처는공무원입니다상환에는전혀문제가없사오니안심하시고도와주시면언젠간다시제가도움을드릴수있으리라봅니다</t>
  </si>
  <si>
    <t>상호저축에대출금을상환하려고합니다.</t>
  </si>
  <si>
    <t>HK상호에서대출받은대출금을일부상환하려고합니다.310만원남안는데여기서이자를좀싸게해서대출이되면100만원상환하고이자로나가는돈을좀주려보려구요.이번에큰아이가초등학교를들어가면서돈을조금이라도아껴보려고합니다.여기서대출이되면싼이자로다시대출받아다갚으면하는소원이네요^^아껴야잘사니까요.작년에시아버지환갑때급히여유돈이필요해서여기서150만원대출받아유용하게쓰고전액조기상환도했습니다.이참에그때투자해주신투자분들께감사드립니다.</t>
  </si>
  <si>
    <t>가족건강상의문제로대출문의드립니다현재부산중소기업에서과장으로재직중입니다.월급여는180~190만원실수령하고있습니다.캐티탈에서650만원대출받아서1년정도납입했구요.월대출총상환금액은50만원정도됩니다개인적인대출용도가아닌가족중에중환자가있어서급한마음에대출신청합니다연체나기타보증채무는없구요.많은관심부탁드립니다.</t>
  </si>
  <si>
    <t>장모님이편히걸어다니셧으면좋겠습니다...</t>
  </si>
  <si>
    <t>안녕하십니까....저는1군건설회사에다니고있는직장인입니다...대출목적은장모님이고령으로인한류마티스관절염을몇해앓고계십니다....몇해전수술을받으셧는데다시한번재수술이불가피하게되었습니다....의사선생님은인공관절을끼지않으면안된다고하시네여....그래서제가가지고있는여유자금에서400만원정도가부족하더군요...그래서여러곳을알아보다가이곳에서많은투자자분들이저처럼긴급자금이필요한사람들을도와주고계시더군요...물론돈을빌릴때는많은생각과자기합리적인상환을생각하게되겠지요...모든것이계획대로되지않을때도있지만여....전여러투자분들께약속드리겠습니다....생활비보다도최우선으로여러분들의투자금을먼저상환해나아가겠습니다...제집사람하고저하고성실하게직장생활하고있으니저를꼭믿어주십시요....읽어주셔서감사합니다....</t>
  </si>
  <si>
    <t>사금융상환을하려합니다.</t>
  </si>
  <si>
    <t>러쉬앤캐쉬----100만원.마우스론-----200만원을2달전의료기구입목적으로빌렸는데이자가높고신용등급하락으로좀더싼이자로갈아타고싶습니다.직장은정직원으로월230만원의급여와50만원의수당을받고있읍니다.현재의수입으로대출금상환에는큰부담이없읍니다.연채없이갚아나가겠읍니다.감사합니다.</t>
  </si>
  <si>
    <t>다시도전합니다.꼭도와주세요ㅜ.ㅜ</t>
  </si>
  <si>
    <t>신청을했었는데아쉽게30만원이모자란가운데종료가되었네요..그래서다시신청을합니다.지금까지도와주셨던분들께넘넘감사를드리고있습니다.성실함밖에내세울게없는...또한어느누구에게도손해를입힌적없는저자신밖에없다는것밖에는달리말씀을드릴것이없다는것이조금아쉽네요...아이둘과열심히살고있는젊은엄마입니다.생활력은강하므로전혀걱정이없는데...어찌하다보니갑자기어려워졌네여..직장을다니지만알다시피개인사업자분들은통장으로거의급여를넣어주지않습니다.또한4대보험도마찬가지고요..그러다보니은행권은대출을못받아4금융쪽을알아보던중중개업자를잘못만난탓에조회기록만많이늘어나고또카드를만들려고하다보니더욱조회기록이늘었네여..등급은하위인9등급입니다.(카드한도가넘적어서...)(사장님께처음으로말씀을잘드려이번엔통장으로받았네여...)갑자기아이로인해어쩔수없이이자가무지비싼쪽을쓰게됐어여..(개인돈은이자가장난이아니거든요...부끄럽습니다.)그랬더니넘이자가아깝고부담스럽습니다.사실주위에돈있는사람이없어안타까운심정입니다.있다면빌려달라고하고비싼이자보다도조금더싼이자를주고싶은심정입니다.아까운생각도많이들고요...투자자님들저를도와주시기바랍니다.지금은어느것하나연체가없고요...갚을자신은있습니다.지금계획으로는이번년도말이면어느정도자금력이어느정도풀리리라는것입니다.열심히살고있는저를도와주실분을찾습니다...갚을자신은있습니다!!!</t>
  </si>
  <si>
    <t>나이는26이고직장에서4년정도근무를하였었고,현재는사업자등록을하고화물운송업을하고있습니다.월수입은정확하진않지만평균1000만원정도되고500만원정도는주유비로사용됩니다.요즘기릅값이너무폭등하여절반정도는주유비로나가게됩니다.일을시작한지는8개월정도되었고몸이안좋아져서2개월정도는쉬게되었습니다.이제다시일을시작하였는데생활자금이부족하여대출을신청하게되었습니다.월급나오는날도매월1일이고상환일도1일이니연체되는일은없을것입니다.처음이용해보는것이라어떤내용을추가해야할지잘모르겠네요.더필요하신내용이있는지모르겠지만잘부탁드립니다.</t>
  </si>
  <si>
    <t>좋은이웃을기다려봅니다!!!</t>
  </si>
  <si>
    <t>지인한테빌린돈을갚고자이렇게대출을부탁드립니다!!현재급여는평균실수령액320만원정도받고있으며기대출에따른상환액180만원과생활비및기타비용으로80만원정도로60만원정도의여유가있으므로이자및원금상환에자신있다고봅니다!!!상환은매달25일하겠습니다.6월달에목돈이생기는데지금자금사정이여의치않아이곳을통해이웃들에게도움을청합니다!!꼭좀도와주세요~~</t>
  </si>
  <si>
    <t>안녕하세요.....</t>
  </si>
  <si>
    <t>안녕하세요저번에많은분이도움주셔서사금융을거의다갚았어요이번에는생활자금이필요해서다시한번도움청합니다.보면알겠지만지금껏5개월째상환하면서연체나투자자여러분께피해를드리지는않았습니다.이번에도믿고투자해주십시요정말성실히몸으로보여드리겠습니다.자금용도는이번에제가장가를갑니다.그래서집을구하는데약500만원이부족하더라구요나머지는친구가해주기로했구요제가필요한금액은110만원정도입니다.다시한번도와주십시요감사합니다.</t>
  </si>
  <si>
    <t>보다싼이자로환승하려고합니다</t>
  </si>
  <si>
    <t>현대케피탈에서39%의이자를납부하고있읍니다.가능하다면조금이라도저렴한곳으로이동하려고합니다..현대실급여는245만원이고요.연봉은4000정도예요..연체되는일은없을것입니다.꼭부탁드립니다감사합니다.</t>
  </si>
  <si>
    <t>이자율이높은금융권상품을갚고자합니다...</t>
  </si>
  <si>
    <t>아버님이갑자기쓰러지신까닭에급한마음에hk저축은행과원더풀에서49%의높은이자율로대출을받았습니다.매달각각16만5천원정도해서합이33만원정도가나가고있습니다.이자율을40%대로만낯추어도한달에10만원정도를절약할수있을것같아이렇게대출을신청합니다.지금까지대출받은것중에서하루라도연체가된적은한번도없습니다.투자자여러분들이도와주신다면정말이지성실하게갚아나갈것을약속드립니다.</t>
  </si>
  <si>
    <t>제한달급여는고정급100만원에수당으로40에서50만원정도를받습니다.아버님이지난3월달에쓰러지시면서대부분의대출은그때부터시작되었습니다.매달80만원이넘는돈을갚아나가고있습니다.하지만지금까지하루라도연체가된적은없습니다.직업이애니메이터이다보니까줄창사무실에만앉아서일을하는까닭에달리돈쓸일도없고부양할가족이나여자친구도아직없어서지금제가버는월급에서매달큰돈이빠져나가도그다지부담을느끼지않았습니다.하지만조금만이자율을낯출수만있어도매달10여만원의돈을아낄수가있기에이렇게대출을신청하게된것입니다.제수입에서부채가차지하는비중이높다는것잘알고있습니다.쉽사리여러분들이투자해주실거라고도생각치않습니다.하지만한가지는약속드리겠습니다.저에게투자해주신다면정말이지성실하게갚아나갈것입니다.</t>
  </si>
  <si>
    <t>믿음에성실과신뢰로보답하겠습니다</t>
  </si>
  <si>
    <t>철없던시절무분별한학자금대출/조회로인해신용조회건수가많습니다지인과주변사람들에게조금씩빌린채무를깔끔하게해결하고난뒤새로운마음으로깔끔한금융상태를만들고싶어서대출을신청합니다참고해주십시오신용카드및금융권대출내역이없다보니크레딧뱅크에서는신용조회가되질않습니다혹시나해서마이크레딧신용조회점수를알려드립니다737점/1000점본인신용등급:5등급-&gt;1등급에가까울수록우량한것입니다...</t>
  </si>
  <si>
    <t>한달100만원을받습니다9월부터연구원에서대학원생으로신분이바뀌게됩니다그로인해,우선짧게보면7월달에는그동안1년동안일한퇴직금형식으로100%더받게되며매달100만원을받게됩니다.석사와박사까지기간을생각해보면짧으면5년길면그이상의기간이될수있겠고요원리금균등상환으로매달175,000원의금액은아무문제없이상환할수있습니다여러분들이주신믿음에성실과신뢰로써보답할것을약속합니다</t>
  </si>
  <si>
    <t>배낭여행자금도와주세요</t>
  </si>
  <si>
    <t>이번방학때배낭여행을가게되었습니다.급하게돈이필요하게되어신청하게되었습니다확실하게상환하고절대연체하지않겠습니다</t>
  </si>
  <si>
    <t>과외비600,000만원이매달수입이고,방학때아르바이트를해서한달에십만원정도면부담이없습니다.</t>
  </si>
  <si>
    <t>제대로살아볼려고합니다.</t>
  </si>
  <si>
    <t>회사에서180만원정도받고있는직장인이며,채무의이자가너무많아서이자율을좀내려빨리모두상환을하려고합니다.2년안에정상적인삶을살아갈려고독하게마음가졌습니다.반드시2년안에연체없이잘갚겠습니다.감사합니다.</t>
  </si>
  <si>
    <t>월급은180만원정도되면따로보험이나펀드에투자하는돈은없습니다.카드도다없애고지금은하나만남아있는상태이며,한도도70만원으로고정해놓았습니다.</t>
  </si>
  <si>
    <t>새로운시작을앞에두고부탁드립니다.</t>
  </si>
  <si>
    <t>안녕하십니까?IT업종의중소기업에경영지원팀과장을맡아1년1개월재직중인회사원입니다.4년전서울에첫직장에취직을하게되었는데,혼자힘으로하려고하다보니부득이하게사금융권에서대출을받을수밖에없었습니다.그이후1년동안사금융권대출500만원을모두상환하였습니다.그러나서울에서다니던직장의자금문제로인해급여가너무나오지않아또어쩔수없이대출을받아야만했습니다.맨처음대출을은행권에서받을려고하였으나,재직기간이짧다고서류도넣지도못했고,두번째대출도은행권에서받을려고하였으나,사금융권조회기록이있다고부결되었습니다.현재연체없이잘상환하고있는데,물론고금리(65%)라부담이상당히많이가긴합니다.얼마전지인을소개를받아결혼식날을받았습니다.11월1일부산해운대백스코컨벤션홀에서결혼을하게됩니다.(내용확인가능합니다.)배우자가제가개인빚이있고결혼할여력이현재는안되는것을알지만서도장인되실분이중소기업사장인지라결혼에필요한모든준비는그쪽에서다합니다.하지만사금융권의채무는이야기를안하였습니다.그래서이것만은꼭결혼전에해결을하고싶습니다.너무구구절절이말을많이한것같아글을보시는분들께죄송한말씀드립니다.-추신:4대보험,재직증명서,원천징수영수증,급여통장다확인가능합니다</t>
  </si>
  <si>
    <t>현직장에서통장에들어오는금액에4대보험을공제하고150만원입니다.그외기타수당도통장&amp;현금으로받고있습니다.현부채는1금융권(학자금대출)-이율(1%대):54만원2금융권(씨티*******)-이율(20%대):540만원사금융-이율(65%대):500만원이렇게부채를앉고있으며,월85만원이들어갑니다.거의대부분이사금융권채무금입니다.지금도아무런문제없이잘상환하고있지만(1년여동안상환중),결혼을앞둔시점에서조금이라도낮은이율로채무를상환한다면,적은금액의적금이라도들수가있습니다.투자자님들연체없이충실하게상환하겠습니다.도와주십시오!</t>
  </si>
  <si>
    <t>대출목적은사금융상환입니다.사금융을상환하여계획적인삶과신용을지킬수있으면좋겠습니다.돌아오는결제를월급으로입금하구또입금하구반복되는상황에서결국이자만늘어나고쓰는것없이빚이늘어나고있습니다.결혼8년차인데돈을모을수가없습니다.이것때문에.열심히일할의미가없어지고있습니다.사금융을상환할수있도록도와주세여..간곡합니다.더이상시간이가면더욱늘어나서돈을번다고해도밑빠진독에물붓는경우가아닌가싶습니다.신용은반드시지켜변제하겠습니다.믿어주시고투자해주십시요...현재까지연체한번없었습니다.연체자가되기는싫습니다.지키겠습니다.신용....</t>
  </si>
  <si>
    <t>지금현재사금융에서500만원대출받은곳에이자+원금해서36만원정도나가고있읍니다.여기에대출금을갚고매달입금하는돈을옥션에갚으려구합니다.그럼신용회복에도도움이되면서아깝다는생각도안들거같읍니다.매달25일지출금액-산와머니35만원-씨티파이낸셜18만원-러쉬앤캐시23만원-유아이8만원-교통비10만원-삼성카드값40만원-아이들부식비50만원-곗돈25만원(12월달에탈예정입니다.)-삼성생명이자12만원..(보험담보대출입니다.)생활비는저희신랑월급에서충당하기에제월급은대출금갚는데사용하고있읍니다.기존대부업체상환내역을보시면월350000원매달꼬박꼬박입금했습니다.머니옥션투자자님들께서제삶의질을높일수있게도와주신다면500만원39%24개월!!!303,245꼬박꼬박24개월을상환할자신이있습니다.한번대출시청했다가유찰이되었읍니다.절때,연체안할자신있습니다.!!고민하시는투자자여러분,,걱정하고있는대출신청자에게투자하여이자창출하는투자자여러분과이자율낮춰삶의공기가달라지는대출신청자,,서로도와이제돌도안된아들앞에서한숨쉬는날이없도록도와주세여...감사합니다.</t>
  </si>
  <si>
    <t>기존에머니옥션에서승인이되어대출받았구여.현째까지..연체한번없이꼬박꼬박잘갚고있습니다.급히사용할곳이있어지인에게200만원을빌렸습니다.여유를갖고갚아도될줄알았는데..급히사용해야한다는바람에급하게200만원이필요하게되었습니다.마지막으라는생각으로투자자님들께부탁드리겠습니다.감사합니다.</t>
  </si>
  <si>
    <t>개인사업을하고있습니다.한달수입은대략150만원정도이구여.기존에받았던대출들로나가는돈이60만원정도입니다.머니옥션에서1월에200만원받았는데요.여태까지단한번에연체없이잘갚고있으니까걱정안하셔도됩니다^^부모님과집에서생활하기때문에특별히생활비등의지출은없습니다.개인적인핸드폰비등이전부이구요.원리금균등상환으로2년납부예정이구여111만원정도에금액이니연체없이잘갚겠습니다.</t>
  </si>
  <si>
    <t>사금융대출끝내고싶습니다</t>
  </si>
  <si>
    <t>목돈이필요했지만참고알뜰하게생활하며지냈습니다그런데필요한자금오늘바로송금해준다는전화한통에지금은너무나고통을받고있습니다연이자율에대해서는듣지도못했는데원금이얼마나남았나알아보니거의줄지도않았더군요그리고또걸려온낮은금리로대출해준다는전화에지금은더욱고통받고있습니다세상이이렇게무섭다는것을제가너무나어리석다는것을알게되었고오랜시간고민하고생각하다이곳의투자자분들께오게됐습니다열심히일해서너무나아깝게사금융대출을갚아야함이고통스럽습니다여러분의투자를절실하게기다리겠습니다</t>
  </si>
  <si>
    <t>지금까지도연체없이상환잘했습니다성실히열심히아이들을가르치며일하고있습니다월상환금변제함면서도충분히생활할수있는월급받고있구요연체없이깨끗하게상환하며사금융대출을끝내겠습니다</t>
  </si>
  <si>
    <t>결혼자금용도로쓰려합니다.</t>
  </si>
  <si>
    <t>올12월에결혼을앞두고있는32세직장인입니다.현재신용상큰문제점은없는데다만전에분별없이신용조회를하여신용조회건수과다로금융권대출이어렵게되었습니다.결혼을앞두고이것저것준비할게많은데준비된돈으론좀모자를것같아이렇게도움을구하게되었습니다.직장은지금현재농협에정규직으로재직중이고올해로근무년수가4년째에접어들었습니다.말한마디로다른사람의믿음을구한다는게힘든일이지만지금이렇게믿음을구하려합니다.관심있게봐주십시오.</t>
  </si>
  <si>
    <t>연봉은약2,900만원정도되고기대출은저희농협에2,000만원있습니다.임직원대출이라퇴직할때까지년8%정도의이자만넣으면자동연장되도록되어있어부담스럽진않습니다.그리고차량할부금융보증건이360만원정도남아있습니다.월소득은240만원정도이고월생활비40만원,차량유지비20만원,대출이자15만원,기타30만원을제외하고나면약135만원정도의가용소득이생깁니다.가용소득내에서25만원정도의대출원리금을갚아나가는건크게어렵지않다고봅니다.</t>
  </si>
  <si>
    <t>믿음을드리겠습니다..</t>
  </si>
  <si>
    <t>세상을살다보니선택이란단어가너무도중요하단걸알았습니다.잘못된순간의선택이헤어나올수없는구렁텅이로자신을몰고갈수있다는것을너무뒤늦게알았습니다.저는올해34살인한여자의남편이고한아이의아빠입니다.2002년11월에그리넉넉하진않지만결혼을하였고맞벌이를하다가결혼후4년만에제소중한보물인딸아이를출산하였습니다.출산을하기전집사람과맞벌이를할때는경제적으로넉넉하진않지만빚은없었는데집사람임신과동시에저혼자버는월급으로생활을하려니조금씩어려워지더군요.2006년과2007년평균월급이130만원정도되었습니다.130만원...적다면적은월급으로생활하기가점점어려워졌습니다.더군다나서바이벌장비사업을시작하려다사기도당하고...그래서저도모르게점점잘못된판단을하게되었습니다.은행에서대출받을수있었는데급하단이유로사금융을이용하고..사금융기록이있으니은행대출은불가능하고다시또사금융을이용하게되고...악순환의연속이었습니다..지금현재사금융4군대에서600만원정도남아있습니다.4군대매월들어가는이자만80여만원정도입니다.그리고사촌형님전세자금대출보증건1,930원있지만이상없이상환하고계시네요.이중이자가높은2곳(PF금융것하고산와머니합계53만원)를우선상환하려고합니다지금은7년째다니고있는회사에서팀장이라는직책도받았고월급도어느정도인상되어월평균180여만원정도수령하고있습니다.지금다니는회사는경호보안업체입니다.워낙말주변이없어서두서없이글을올립니다.제게투자하여주십시오.딸아이에게부끄럽지않은아빠가되고싶습니다.절믿고살고있는집사람에게자랑스러운남편이되고싶습니다.믿음으로신뢰로투자자여러분께반드시보답하겠습니다.</t>
  </si>
  <si>
    <t>매월급여는180만원정도이고상반기하반기두번성과급이있습니다.2007년연말정산연봉은2,030만원이고올해승급하여서조금더올랐습니다.이자에대한지출은매월862,000원이이자로나가고있고내역은다음과같습니다.1.PF금융-280,0002.산와머니-250,0003.원더풀-166,0004.러쉬엔케쉬-66,0005.솔로몬상호저축-100,000이중PF금융180만원과,산와머니200만원,러쉬100만원을상환하면596,000원이절약되고머니옥션에매월297,161원은무리없이납입할수있습니다.약속꼭지키겠습니다.제게투자를파세요...전믿음으로보답하겠습니다</t>
  </si>
  <si>
    <t>이사비용이필요합니다,,</t>
  </si>
  <si>
    <t>안녕하세요~투자자님,머니옥션관계자님^^저는서울에서홀로자취생활을하고있습니다,,이번10월25일자로금천구에있는제자취집과계약이완료되서요회사가영등포구라그근처로이사를하려고하다보니,,이것저것비용이드는데,,모와놓은돈은없고,,신용카드는다잘라버린상태라,,여윳돈이필요해서머니옥션의문을다시금두드리게됩네요ㅠㅠ</t>
  </si>
  <si>
    <t>저는현재머니옥션과씨티파이낸셜,,두군대에채무를가지고있습니다.머니옥션에매월22만원씨티파이낸셜에매월46만원,,기타집세및휴대폰,공과금이렇게하면대략40만원대략적인지출이110만원정도되는데요,,월급을130만원좀넘게받으닌깐,,갚아낼능력충분하구요~이번에이사하면집세를좀낮은곳으로가려고계획중인데,,,계획대로된다면집세에관한여유돈도생기닌깐,,더여유가생기는데요,,사금융에대한유혹도많지만,,,(매일러시앤캐쉬,주당원더풀ㅜㅜ)무서류무방문전화즉시돈입금,,이런문자들이나를유혹하지만,,,(기존대출받았던적이있고,금번머니옥션을통해일시상환을했음)다시서류를챙기고다시심사를받아야하는번거로움이있지만,,좀더낮은이율로이사비용을마련했으면합니다.투자자님들의많은관심과투자부탁드립니다.</t>
  </si>
  <si>
    <t>두번째도움을기다립니다.</t>
  </si>
  <si>
    <t>작년11월에환승론으로400만원을대출받아올해7월조기중도상환을완료했습니다.그때도와주신덕택에무섭고끝이안보이던사금융을잘정리할수있었습니다.11월대출받아7월에목돈을좀모아조기상환하기까지불가피하게몸이아파병원에입원했던단1일을제외하고는연체없이잘상환했습니다.현재대출상황은...카드론대출130만원정도남았구요.상호저축은행에1군데300만원,씨티파이낸셜에이제마지막1번25만원,그리고집에전세를빼주느라해드린1500만원중680만원이남았는데이건제명의로되어있지만부모님께서주택담보대출을받는절차가번거로우셔서제가직장에다니니까신용으로받아해드린거라부모님께서갚으시는대출이구요외환은행에적금담보로200만원(제예금은500만원정도됩니다)받은게있습니다.실질적으로현재부채로인한매달지출금액은씨티카드론12만원,상호저축은행26만원,씨티파이낸설25만원(이건위에서말씀드린바와같이마지막1번남았습니다.)이구요..적금담보대출은매달이자만1만원정도나가고있습니다.급여는보너스가없을경우에는200만원내외정도되구요매년설날,추석,연말3차례상여금이한번에최소100%이상나옵니다.열심히대출금갚고머니옥션에서빌린돈조기상환을목표로돈을모아7월에머니옥션의대출금을모두갚았구요.저축은행이나캐피탈모두연체없이상환중입니다.중간에학교때문에잠시6개월정도휴직을해서연속근무가4년5개월이지실제로는같은직장에7년정도계속재직중에있구요.회사가상장하며받은우리사주때문에한국증권금융에2200만원정도대출이보이는데이건주식담보입니다.회사에서보증을서서자사주매입에이용된돈이고아시듯이현재주식시장이많이침체되어있어아직매수를하지않고가지고있습니다.이부분에대한이자는회사에서부담하고있구요.그동안빚을갚느라사실많은돈은모으지못했으나펀드로좀모으고적금도작지만하나가입해서열심히모으고있습니다.저희집에조금오래되어보수공사를위해목돈이필요한데말씀드린바와같이제가그동안빚갚는데총력을다하는지라목돈을모아두지못한부끄러운상황인지라...이곳에서다시한번도움을얻고자합니다.첫번째거래기록을확인하시고믿음을가져주시기바랍니다.절대연체등으로번거롭게해드리지않을것을약속하구요.주식시장이좀좋아지면주식을처분하고또지금까지와같이열심히조금씩모아성실하게상환하도록하겠습니다.</t>
  </si>
  <si>
    <t>현재매달기존대출금상환금액이63만원정도됩니다.씨티파이낸셜에25만원정도의상환금액이이제마지막1회가남았습니다.대출을해주시면일단완납하여정리하게되면머니옥션의대출금은상환엔큰어려움이없습니다.그후에지금까지와같이나머지급여를모아서최대한빨리갚도록하겠습니다.다시한번도움을부탁드립니다.</t>
  </si>
  <si>
    <t>대부업대출대환을희망합니다.</t>
  </si>
  <si>
    <t>현재전북은행에600만원대부업에260만원대출이있습니다.대부업쪽의이율이30%이상이라금리를낮춰갚아나가고싶어대출을희망합니다.</t>
  </si>
  <si>
    <t>올해8월에이직하여현직장근속기간이짧아1,2금융권대출이어려워이곳을찾게되었습니다.사금융쪽으론더이상쓰고싶지않네요.전직장이연봉이낮아적자인상황에서최고5군데까지의사금융을썼습니다만,현재딱1군데만남기고갚았고일부는전북은행으로통합한상태입니다.5군데의사금융과제2금융권을사용하면서도한번도연체한적없고성실히변제해왔습니다.이번8월에이직하여월급을2번받았는데요.3개월간은수습으로90%를받는데기본급766,820고정상여금33,300연장수당2391,890심야수당2110,270휴일수당2183,220소득세12,210주민세1,220국민연금67,500건강보험38,100노인장기요양보험1,540고용보험6,680출근일30소득총계:1,485,500공제총계:127,250실지금액:1,358,250이것이이번달내역입니다.실수령하는135만원중에서기본생활비:50만원(공과금,보험료,기타요금등모든지출포함)은행대출상환:25만원머니옥션상환:24만원용돈:10만원기타:10만원정도예상합니다.3개월지나면실수령액이더올라가기때문에좀더여유가있을것같습니다.다시한번강조하지만2년간단한번도연체한적없고,오히려실수로라도연체가될까싶어납기일보다2-3일앞서대출금액을꼬박꼬박넣어와상환후에도우수고객이라며계속재대출광고가오기도합니다.머니옥션에서대출을받게되도역시동일하게연체없는상환을약속드리겠습니다.</t>
  </si>
  <si>
    <t>상환확실합니다.우량기업재직중</t>
  </si>
  <si>
    <t>가계긴급자금입니다.뭐사정이야기야구구절절쓸이유도없을것같고....돈이필요하니...쓰는돈에대해비용을치르겠다는것입니다.구구절절한사연보다...확실한상환이더중요한거아닌가요?이자좀더받으려고하다가떼이는것보단....조금덜받더라도...상환제대로받아서...다른데다시돈을돌리는것이훨씬이익이겠죠?부탁드립니다.</t>
  </si>
  <si>
    <t>우량기업재직중입니다...증권사본사관리직...연봉은5,700만원(세전)입니다...상환은아무문제가없습니다.예전에사고가있어서신용등급이좀낮게나와서1금융기관이용하기가좀불편합니다.</t>
  </si>
  <si>
    <t>다시한번『비상』하고싶습니다!</t>
  </si>
  <si>
    <t>안녕하세요!!!저번에여러투자자님들과머니옥션관계자여러분의도움으로사금융권부채를모두정리하고머니옥션에열심히상환하는사람입니다!이렇게글을쓰게된건...다시한번도움을받아보려고합니다!!!100만원정도생활자금으로사용을하려고합니다.....천장크레인자격증을따려고합니다!!!크래인자격증을취득하려는이유는재가철도관련일을하기때문입니다!지금필기는합격을했구요!~워낙흔치않은자격증이라....학원비가좀비싸더라구요^^학원등록비로사용을하려고합니다!!지난번처럼많은관심을좀부탁드리겠습니다!</t>
  </si>
  <si>
    <t>상환계획은다음과같습니다!!!현재머니옥션에서대출받은360만원이한달에16만원정도나갑니다!재월급이120입니다!이것저것빼고재손에떨어지는돈이40정도이고요...현재주말에아르바이트로30정도벌고있습니다!!현재모든곳에연체없구요!!!충분히상환가능합니다!한달에총빠져나가는돈이32만원입니다!!!!시티에서340만원받은원리금이16만원머니옥션16만원...어릴때누나와쓴사금융때문에누님이현재시티를내고있고요!전머니옥션을내고있습니다!한달에20만원상환가능합니다!!!!!믿어주시고투자부탁드리겠습니다!일한지이달로1년되었습니다^^!다시한번깊은괌심부탁드리겠습니다^^100만원에이자30%측정한것이너무싸지요??하지만확실한상환을위해서현재16만원과4만원정도의원리금을생각해서잡은겁니다!30%...투자자님들겐손해겠지만확실한상환을위해그런것이니투자자여러분들께깊은관심을부탁드립니다^^</t>
  </si>
  <si>
    <t>믿고투자하신만큼정확히돌려드리겠습니다.</t>
  </si>
  <si>
    <t>현재백화점내사업장을가지고있으며,성수기를맞아성업중으로매출은월5천만원대로안정되게운영되고있으며실수익이월4∼5백만원대로안정되게발생되고있습니다..처음사업시작할때부족한자금으로시작을해서다소어려울때도있었지만현재는안정된수입이발생하고있습니다.여러투자자들의도움으로2차대울까지받아현재정확히상환하고있습니다..사업장이성수기를맞은탓에각종프로모션을계획하고있어추가자금이필요해다시신청하게되었습니다...지금껏그래왔듯정확히성실하게상환할자신이있습니다..보람있는투자가되리라확신합니다.</t>
  </si>
  <si>
    <t>현재처럼원리금균등상환으로무리하지않고안정되게상환하고자합니다.시간이지날수록신뢰가쌓이는투자가되실겁니다.</t>
  </si>
  <si>
    <t>사업자금대출!!</t>
  </si>
  <si>
    <t>안녕하세요..추우신데..다들고생이많습니다.전비드인덕트를취급하는전자부품법인회사에근무하는정직원으로서재직한지는1년이넘었습니다.이번에제가지금다니는회사에따로딜러로활동할수있게되어서사업자금을조금필요해서대출신청을하게됐습니다.부탁드립니다.다들수고하시고요!!</t>
  </si>
  <si>
    <t>제가다니는이직장월급날이15일이며150만원외수당평균100만원정도있습니다.매달급여일에상환이가능합니다.4대보험가입되어있습니다.그리고제가전직장을(주)한국신용평가정보대구지사에근무3년간근무함으로써연체나신용등에상당히민감하게관리하고있기에..상환날짜에1시간이라도늦는일은절대!!없을겁니다.</t>
  </si>
  <si>
    <t>비록9등급이지만,힘들게살린신용을이제는더이상떨어뜨리고싶지않습니다.</t>
  </si>
  <si>
    <t>10월29일카드결재자금및대출이자금을상환하지못할것같아방안을모색하던중머니옥션을접하게되었습니다.하지만,이자율20%와24%로신청을했더니,투자해주시는분이없었습니다.하루정도신청자료올리고,삭제하고고민을하다가일단지인으로부터자금을융통하여급한불은꺼놓은상황입니다.자금흐름에문제가생긴것은예상치못한상속주택취득세와등록세문제,주식투자에서의손실,개인적인접대비등으로생활자금이과하게지출된탓입니다.2008년9월19일기존의장기연체(90일이상)를모두상환하였으나,주거래은행과2금융권에서는대출진행이불가능한상황이었습니다.대출진행이가능한곳은금융대행업체정도였고,한곳은금리24%라고하면서진행하더니,수수료를18%내야한다고하더군요.왜처음부터그런말이없었냐고반문하니,전화하는분들이다알고계시더라고답변을하기에대출진행을하기에는무리수가있었습니다.다른곳을알아보니48%이자율을제시하였습니다.가급적사금융을사용하고싶지는않습니다.하지만,지인과의약속을못지키는것은더욱자신에게용서가안될것으로판단하여,단기간이기에일단써야하지않을까라는푸념이지배적이었습니다.오늘아침출근을했고,곧대출진행여부를묻는전화가오겠지요.일단은머니옥션에한번더글을올리기로결심하고,허심탄회하게글을올려봅니다.이자율은36%로신청을합니다.장기연체는왜생겼는가?2006년1월20일경매를통하여아파트를구입하게됩니다.당시외환은행에서근무하고있었습니다.감정가1억5천만원이었고,8천만원을대출받게됩니다.매월50만원정도를이자로상환하는조건으로48개월의만기일시상환이었습니다.문제는그아파트가유치권에걸려있었고,입주를못하게되는상황이발생하였습니다.이자만내면서엄청난손실을보면서복합적으로장기연체가발생하였습니다.2006년7월1일원장님과의친분으로저는현재의병원으로이직을하게되었고,2008년9월19일아파트매매예약을하면서,기존의유치권문제를해결하고,장기연체금액도상환하게되었습니다.2009년1월21일아파트는매매되고,자금에숨통은트일것이기에상환은크게부담되지않는것이사실입니다.하지만,당장카드대금과대출이자상환용으로급하게지인에게차용한금액이3개월정도여유있는자금이아니라서대출신청을하게되었습니다.어차피장기연체기록이있어,내년9월20일까지는금융권대출이힘들겠지만이번주까지머니옥션에한번더대출신청을해보고,그마저힘들면일단은사금융을사용하려합니다.그리고,사금융을일단쓰고환승론으로갈아타고,금융권으로넘어가는방법을강구하려합니다.비록9등급이지만,힘들게살린신용을이제는더이상떨어뜨리고싶지않습니다.</t>
  </si>
  <si>
    <t>현재울산소재개인병원(의사2명간호사15명간접인원5명)에서사무를보고있습니다.20인이하사업장을유지하기위해서,4대보험은미가입상태입니다.이런상황이올거라는예측은못했네요.4대보험만가입하고있었어도,2금융권정도는신청가능했을텐데말입니다.월수령액은300만원정도입니다.월20만원정도더지출되는것은큰무리가가지않을것으로봅니다.단기적인압박이고,2009년1월말이면자금문제는해결됩니다.행여연체가되더라도,2009년1월말이면전액상환이될것입니다.비록9등급이지만,힘들게살린신용을이제는더이상떨어뜨리고싶지않습니다.</t>
  </si>
  <si>
    <t>다시한번부탁드립니다..ㅜ.ㅜ</t>
  </si>
  <si>
    <t>이번에도유찰이되었네요5분이나투자를해주셨는데너무감사합니다.다시한번부탁을드리려고이렇게글을쓰고있습니다.이제7개월인데조산증세가나타나입원을하고있는중입니다.그나마가지고있던돈을친정에빌려주고나니이렇게되어서돈이조금급하게되었습니다.병원비와생활비가...갑자기아이를낳기라도한다면인큐베이터랑이것저것해서병원비도만만치않을것같아서요얌전히있다제개월수에맞추어나오면감사하겠지만...ㅠ.ㅠ그러려면병원에입원해서한동안안정해야된다네요그러니문제는돈인지라퇴원을결심은했는데..퇴원비도그렇고..연체없이갚을수있습니다.</t>
  </si>
  <si>
    <t>남편월급11월부터최하250만원정도이구요저도초등과외를하고있던지라아이낳고도할수있는일이라매달현금50-60만원정도는수입이있습니다.물론계속입원하게되면수입에약간의변동이있겠지만출산축하금과격려금이이곳저곳에서200만원정도들어와충분히갚을수있습니다.물론연체는절대하지않을것이고충분히매달납부는가능한금액입니다.생활비(관리비가스비통신비등)한달지출이75만원정도이고기타경비15만원하고예비비가25만원이고현재대출이자55만원정도입니다.내년초면또조그맣게들어가던적금도만기가되어충분히상환가능합니다.</t>
  </si>
  <si>
    <t>언니결혼식자금...</t>
  </si>
  <si>
    <t>이번달30일에언니가결혼을합니다그래서언니랑형부결혼식선물겸결혼식비용을조금이라도보태줄까해서대출을신청하게됐습니다.</t>
  </si>
  <si>
    <t>한달에160만원받아서70만원정도대출금상환하고있구요핸드폰요금으로10만원정도나갑니다.엄마아빠용돈으로한달에30만원정도나가구요그외남은돈은가끔친구들만날때나미용실에서입을작업복이나가위A/S맡길때쓰곤한답니다많이써봤자10만원정도구요미용실에방하나있는데거기서원장님이랑같이살구요원장님집이식당이라반찬이랑쌀갖다먹으니돈나갈때없습니다대출상환날짜어긴적없이꼬박꼬박잘갚고있습니다.대출을받게된다면연체없이잘상환할수있으니믿고투자해주십시요.혹언니결혼식이라해도못믿으신분이계신다면결혼식다녀와서청첩장보여드릴수있습니다</t>
  </si>
  <si>
    <t>현금써비스와사업자금융통을위해서입니다</t>
  </si>
  <si>
    <t>두번&amp;#51760;도전입니다옥션에서오픈마켓을하고있구요매출은조금있편이며약간에투자를목적으로이렇게빌려봅니다사금융이라든지캐필탈에돈을빌리는게싫어서그런지이렇게도움을구합니다현금써비스도급한부분을매꾸다보니조금있구여1700대출은결혼할&amp;#46468;부모님한테돈빌기싫어서조금만한전세집에라도얻고자정부에서받은대출입니다..필요하심옥션아이디salesya매출이라든지보심되구여현금써비스를갚아버리면조금더편하게사업을진행할수있을것같아서요청합니다</t>
  </si>
  <si>
    <t>매달25일결산일이구요평균450-500수령가능합니다카드론이나대출이자빛으로30정도나가구요..12개월동안정상상환하는데는문제가없을것을판단됩니다.</t>
  </si>
  <si>
    <t>대부업고금리대출상환을하고싶습니다.</t>
  </si>
  <si>
    <t>우선저는작년12월머니옥션에서200만원을대출받아10개월상환하였구요.최초대출을받은작년12월에는1년후투자자로서이곳을오고자하였으나사정이생겨다시한번여러분께도움을청하게되었습니다..일단너무감사하게도투자자분들의도움으로1년간제개인적으로비약적인발전을이루었습니다.34살이란나이에학교로돌아가이제마지막학기중에있으며10월에는결혼을하여가정을꾸리게되었습니다..일적으로도늦게시작한만큼열심히한다고하여소득도50~70이상늘었구요..젊을때멋모르고사용한사금융이단지제발목을놓아줄듯하면서도놓아주질않습니다.부모님이도와주셔서작은집을하나얻었는데3월에세입자가나가게되어6개월간원룸생활을하고있습니다.본래계획은입주즉시담보대출로고금리부채를상환하려하였으나4월이나되어야가능하게되었고생각지도못한월세관리비조로60만원의추가부담이생겼습니다.어떻게든맞춰나가고있지만신혼생활은커녕고금리로나가는이자땜에너무안타까운맘만들따름입니다.정말사금융대출만저금리로갈아탄다면빠른시일내에정상적인생활을할수가있습니다.솔직히지난1년간머니옥션상에3번(총4일)연체가있는것으로알고있습니다.부득이하게제가돈을늦게받게된적이있어서하루이틀늦었지만이제는하루도연체안할것을약속드리겠습니다.한번만더믿고투자해시기를다시한번부탁드리겠습니다.</t>
  </si>
  <si>
    <t>총수입업체번역150(120~180-&gt;업체명통장에찍힙니다),과외비100,개인번역(20~50)월250정도(저는업무특성상세금을내는경우가거의없습니다-&gt;세후소득으로보시면됩니다.)참고로집사람이직장(대학병원직원)을다니기때문에생활에심각한문제는없습니다.단지제가가져온짐은제스스로빠른시일내에해결하고자그리고제집사람까지대출자로만들고싶지가않아서제수입만기재합니다.지출내역월부채상환총117개인생활비20월세60기존머니옥션대출은어제이달상환금입금했구요12월에끝납니다.잔액18만원남았네요.신청금액낙찰시머니옥션에34만원정도의월상환금이생깁니다.기대출내역저축은행2건월상환금25만원대부업4건총잔액1000만원월상환금액72만원머니옥션12월마지막입금액18만원이번대출낙찰시대부업3건(상환금56만원+머니옥션기대출상환종료20만원=총76만원절감)1월부터저축은행25만원대부업1건잔액270만원월상환액16만원머니옥션34만원117-&gt;75만원으로42만원이줄어듭니다.그러면줄어드는부분으로내년초에는나머지대부업1건정리도가능하구요.그리고3월에제명의로된집으로이사하면즉시나머지대출을담보대출로대환할것이구요..이러면은행권담보대출이자부분과머니옥션상의34만원만남게되며현재지내고있는원룸에대한세부분53만원도절약됩니다.현재(117만원의월상환금+63만원의방값=180만원)와비교하여1월이되면(월상환금34만원+담보건이자=예상총70만원)110만원의여윳돈이생기게되니투자자님들에게누를끼치는일은절대없을것입니다.</t>
  </si>
  <si>
    <t>서울강북구에서조그만슈퍼를하고있는사람입니다.작년부가세1억3천정도올해1분기6천8백정도나왔습니다.제가이틀전에사고로앞니두대가깨져서치료비3백이좀넘게필요하게되었습니다.이걸갑자기한꺼번에감당하기가힘들어서여기에대출신청을하게되었습니다.</t>
  </si>
  <si>
    <t>제가기대출이좀있는편이긴하지만현대캐피탈의차량할부대출은형에게명의만빌려준것뿐이라서제가월납입금을내지는않습니다.요즘경기가않좋아서매출이좀떨어지긴했지만대출금상환에는문제가없습니다.절대연체가없도록하겠습니다.부디도와주십시오.</t>
  </si>
  <si>
    <t>이제는좀여유있게....</t>
  </si>
  <si>
    <t>2004년부터어머니께서계속아프셨으며,그당시에는제가대학원생으로경제적으로여유가있지않아,카드로병원비나수술비를충당하였습니다...게속그렇게되니카드결제를현금서비스를받아해야했고.2007년어머니께서다시큰수술을받으셔야해서대우캐피탈에서900만원을대출받아이제250여만원이남았습니다.2006년1월부터학교강사로일하면서240만원의월급을받는데도생활하고,대출금갚고,카드대금을결제를해도기존에현금서비스를받은것이모두없어지지가않네요...근래에차도사게되었구요...그래서현금서비스와남아있는대출금을모두갚고,머니옥션에서대출을받아원리금분할상환을하고저축도좀하고싶어서요...여기서받으면신용조회가들어가지않는다고이렇게신청하게되었습니다...</t>
  </si>
  <si>
    <t>만약현금서비스와대우캐피탈대출을모두갚고나면한달에.1.자동차할부금(현대캐피탈)-49만원2.우리은행전세자금대출이자-7만5천원3.생활비-50만원4.머니옥션-45만원이렇게충분히제월급으로연체없이갚을수있습니다....일한지는2년이구요...소득증명도충분히할수있습니다.</t>
  </si>
  <si>
    <t>다시한번올립니다.투자자님들에게도움을청합니다.도와주세요.</t>
  </si>
  <si>
    <t>밖에서올린내용이삭제되었네요이유는모르지만요장비교체및구입등으로사용하려합니다직원들급여밀린적없습니다열심히개인사업을운영중입니다.정상적인상환뿐아니라조기상환할수있도록노력하겠습니다.</t>
  </si>
  <si>
    <t>낮에올린글이삭제되었네요..ㅜㅜ현재월소득은약300만원정도입니다.이중기대출금이자가70만원정도되고생활비100만원기타비용70만원정도입니다.여러투자자님들에게도움을청합니다.투자자님들이도와주시는힘이제게는큰힘이됩니다.더욱더열심히하여조기상환할수있도록투자자님들에게이득이될수있도록하겠습니다.도와주세요.==중개업자를통한대출로피를보았습니다====중개업자들의현혹된말에속지마시기바랍니다====잘모르신다고중개업자에게맡기시면저처럼됩니다.====대출알고봤더니여기저기다서류넣어서되면주고안되면====말고하는식이중개업자입니다.====수수료안들어갑니다.저처럼수수료주셨나요그럼당한겁니다====애초에직접하셔도되는것을속으신겁니다.====작업비라는말에속지마세요.그런거안주고도됩니다.==읽어주셔서감사합니다.좋은하루되시고요메리크리스마스입니다.행복한하루되세요.</t>
  </si>
  <si>
    <t>성실하게잘갚겟습니다</t>
  </si>
  <si>
    <t>안녕하세요갑자기돈을필요하게되어이렇게신청을합니다.세상살다보니이렇게돈이필요한날도있내요.잘못된중개업자를만나신용이떨어졌습니다.믿고한번투자해주십시요.성실하게일해서연체없이꼭갚겟습니다.</t>
  </si>
  <si>
    <t>현재하고있는일열심히해서연체없이꼭갚겟습니다.한달급여는150~160만원정도입니다제힘으로갚아갈수있다고저는생각합니다.믿고투자해주십시오.그럼다들새해복많이받으세요^^</t>
  </si>
  <si>
    <t>한번더도움을청합니다..</t>
  </si>
  <si>
    <t>지난해5월머니옥션투자자님들의도움을받아고리대부금을청산하고열심이일에집중하여제가일하고있던가게를인수하었습니다.현제투자자님들이도와주신봐잊지않고미리미리입금하여상환하고있고요주제넘지만조금투자도하었고요^^;급하게자금이필요하여한번더도움을청합니다.사업자금으로사용하려합니다.</t>
  </si>
  <si>
    <t>수입은월250정도와기타부수입으로40~50정도됨니다지난5월머니옥션월상환30롯데캐피탈13만원이번에한번더도움을받게된다면월21만원총63만원월상환..생활비로이것저것50~60롯데캐피탈은가게인수시지인에게융튱한자금상환으로어쩔수없이...기타지출10만원음주는하지않습니다.부모님동생용돈으로..50만원나머지금액은가게운영및저축에사용하구요지난5월도움받은금액은무리없이착실히상환중임니다</t>
  </si>
  <si>
    <t>사업자금용도입니다.</t>
  </si>
  <si>
    <t>현재광주광역시조대부근대학가총건평180평3층건물에서호프집운영(실평수40평).3달전에머니옥션에서700만원환승대출후연체없이매달입금하고있습니다.현재저에게머니옥션만700만원있으며다른데엔빛하나도없습니다,매달32만원입금하구요이번250만원대출용도는다가오는봄개학시즌에맞춰다른업주들보다발빠르게단체운영준비행사전단지재료와술값여유있게신청할려고드는돈이200정도들구요나머지50만원은여유있게준비해둘려고합니다.2월중순부터7월말까진무척바쁩니다.2월중순부턴대학생들동아리모임/개강파티/행사등등단체시엔우리가게가예약1순위로올정도입니다.주로오는학생들은의예과약대치대입니다.</t>
  </si>
  <si>
    <t>현재머니옥션에서받은대출금700만원이외엔빛없으며,2월중순부턴대학생들동아리모임/개강파티/행사등등단체시엔우리가게가예약1순위로올정도입니다.주로오는학생들은의예과약대치대무용과입니다.항상주중목금토는예약100%구요.보통예약단체오면적으면40만원부터70사이이며단체두번받으면보통80~100만원정도입니다.한달가게운영하면서지출되는돈은알바비두명100~130정도주방은제가보며전기세20킬로라매달21만원머니옥션대출비15일매달32만원도시가스비10만집건물이라월세는없으며.올해결혼계획이라부모님걱정안시켜드릴려고대출금과지출되는돈외엔모두어머님드립니다.요즘경기가많이어렵더라도대학가는그리불경기는영향없습니다.</t>
  </si>
  <si>
    <t>수술비,한번더부탁드립니다.</t>
  </si>
  <si>
    <t>작년8월많은회원님들의도움으로무사히어머니의위암수술을잘받았습니다.그리고다시집안에도활기를찾고전세로이사도하고계속좋은일만생길것같았습니다.하지만,어머니의암은다시재발하였고,다시그수술비가조금더필요하게되었습니다.아직도중개업체의과다조회때문에신용등급은그대로여서금융기관에도움을못받습니다ㅠ한번만더저희어머니를살려주세요.꼭부탁드립니다.</t>
  </si>
  <si>
    <t>수입월급:세후300~330(매달상여금이다릅니다.)과외아르바이트:주1회20만원지출:핸드폰요금:7만원차비:5만원청약저축:82만원적금:30만원씨티은행예적금담보대출금상환:39만원저축은행2군데대출금상환:30만원머니옥션상환:46만원전기세및기타관리비:3만원내외기타생활비:30만원---------------------------------월총지출이270~280만원정도되며,여유자금이50만원정도남습니다.연체없이잘상환하겠습니다.부탁드립니다ㅠ</t>
  </si>
  <si>
    <t>잘못을뉘우치고새롭게시작해보고싶습니다.</t>
  </si>
  <si>
    <t>대출하는이유는그동안휴대폰대출사기피해로적지않은금액(800만원)을상환하느라일해서모은돈을써버리고앞으로갚아야할대출금이솔로몬상호저축은행에300만원산와머니에200만원이있습니다.현재연체중인것은없고꼬박꼬박이자날짜맞춰내고있습니다.이금액을정리하고선다시한번새롭게시작하고싶습니다.급여는150정도이고이것을쪼개서이자30만원교통비생활비휴대폰사용료월세금(70)만원정도를제외하면50정도의여유가있습니다..상환은걱정하지않으셔도됩니다..이제신용을회복해서빨리다시금사람답게살고싶습니다..이글을보는모든분들카드절대만들지마시고대출함부로하지마시길...부탁드립니다..한번만도와주시면은혜는잊지않겠습니다.부탁드립니다.</t>
  </si>
  <si>
    <t>사금융상환도와주세여</t>
  </si>
  <si>
    <t>예전에주식투자로힘들때연체해서신용등급하양으로인해1금융2금융대출이되지않아서급한마음에사금융(조이키래디트)에서오백만원을빌려썼는데이자가정말비싸내여한번도연체한적없고현재잘갚고있습니다.이사금융을갚으려고합니다.부디투자자여러분의도움을절실히바랍니다.</t>
  </si>
  <si>
    <t>현재대기업에서정식사원으로근무중이면연봉은오천만원정도되구요두달에한번보나스달이구요보나스만총천오십프로됩니다.그리고육월과십이월은보나스이백오십프로받습니다.보통평달에는통장실수령액이이백오십정도되구요보나스달에는사백만원정도받습니다.육월과십이월은육백만원에서칠백만원정도받습니다.카드는국민은행국민카드하나쓰고있구요기타총대출액은은행에천만원정도됩니다.그리고아파트24평자리하나있구요현시가로일억사천정도됩니다.또부모님은농장을하고계시구요시가삼십억정도되는땅도있습니다.부모님돈을마니가져다써서패안끼치려고여기에이렇게도움을청하는거구요한달에삼십만원정도충분히갚을수있습니다.지금도연체없이잘갚구있구요절대투자자님들에게피해가가는일이없도록열심히갚겠습니다.</t>
  </si>
  <si>
    <t>안녕하세요.저번신청건이유찰되어다시한번올리게되었습니다.저번머니옥션마지막상환을하면서..다시대출을하지않도록잘하자라는심정이많았습니다..사람일이라는게쉽게되지는않더군요..신장이안좋아지면서..수술을하게됐습니다..그런데참아이러니하게도혼자생활을하게되고그후얼마지나지않아생기게된일이라이전집보증금과세금,월세로이미많은지출이있고난뒤어서여윳돈이없었습니다..수술을하지않고치료하려고했으나몸이점점좋지않아지면서일을하는데도힘들게되었고결국갑자기검사비와수술비로많은돈이지출이되어카드값상환도어렵게되었고병원비로많이지출되게되어지금현재로는닥칠방세와생활비가당장어렵게되었습니다..서류심사도다완료하였고투자자님들의투자만있으면지금이힘든고비를넘길수있습니다..힘든경기에이런일이생겨힘들지만그래도현재일을하고있으니어떻게든열심히살아보려합니다.도움부탁드립니다..</t>
  </si>
  <si>
    <t>현재연봉은1900정도되고다음달월급부터는수습이아닌정직원월급을받아한달130가량됩니다.이중에지출이월세와세금포함해서50정도입니다.나머지금액으로상환하려고하고있고,상여금달에는조기상환할예정입니다..저번대출때도단한번의연체가없었습니다.이번에도약속드립니다..누구나갑자기목돈이필요할때가있다고합니다..요즘같이경기가어려운때에만원이만원이아쉬운시기라는거잘압니다.연체없는상환약속드립니다.투자부탁드립니다.</t>
  </si>
  <si>
    <t>새출발을할수있는그날까지......</t>
  </si>
  <si>
    <t>저는항상웃음을잃지않고나름열심히살아오고있는32살의직장인입니다2007년도에끝내아버지께서는저희가족들을멀리하시고떠나셨습니다3년간의병원생활로인한고통그리고남은것은병원비등등......제가지금3건의대출기록이있습니다.우선국민카드카드론총700우리은행(장례비용700)농협500이렇게3군데기대출이있습니다이제까지카드도마니써왔지만현금서비스단1원도쓰지않았고연체전혀없습니다대출3건도마찬가지입니다전혀연체없습니다.지금은노모와남동생이같이생활하고있습니다노모의소원은제가장가가서아버지가이루지못한체돌아가신손자녀석을보는것입니다많은격려를부탁드립니다.</t>
  </si>
  <si>
    <t>저는신용이생명이라고믿고살아왔습니다...투자자님들의격려....반듯이도움이될수있는그런사람입니다.월급받고작은일하나더할수있기에매월15일무조건목숨을걸고상환할것을맹세합니다많은격려가한집안을바로세워주실수있습니다받은사랑반듯이돌려드릴것을약속합니다연체는절대로없습니다~!~!</t>
  </si>
  <si>
    <t>중요한시기에..학생같이살고싶어요..</t>
  </si>
  <si>
    <t>이번달15일이이자납입일인데요..제가일한곳에서..돈을못준다고해서..노동부에신고들어간상태에요ㅠㅠ그돈받으면..15일이자납입이가능한데..아직처리가안되더라고요...그래서급히이렇게올립니다ㅠㅠ....다음주부터일구해서그쪽일대신하기로했습니다..나이는24남학생입니다..제발도와주세요연체되면신용더안좋아질텐데...제발요...ㅠㅠ이자내고나머지는바로상환해드리겠습니다도와주세요..</t>
  </si>
  <si>
    <t>현직공무원입니다.월급날전에급히써야할급전이있어이렇게올리게되었습니다.투자자님들을위해중도상환하지않고연체도안하고끝까지성실히상환하겠습니다.감사합니다.</t>
  </si>
  <si>
    <t>월보수250만원선상환10만원씩감사합니다.</t>
  </si>
  <si>
    <t>성실함으로살아오고있으나잠깐의위기가힘드네요도와주세요</t>
  </si>
  <si>
    <t>전중국집..즉반점을운영하고있습니다.영남대학교원룸촌내에있는학생과지역인들을상대로하고있습니다.학생들원룸촌이지만근접한대구권출퇴근직장인들도공생하는공간입니다.지금은아직개강전이라서일40세트정도판매를하지만3월개강후에는일일70~80세트를판매하게되더라구요그래서사업확장및개강후사업자금을확보하고자지인소개로여기에서글을올립니다.얼마전대출의대자도모르던저는아무생각없이아는지인의소개로만난대출업자에게상담했었는데그지독한놈이조회만여러군데하고신용만팍팍떨어진상태로지금현재신용이별로좋지를못합니다.하지만그건실수였고제게는상환하고자하는의지와여력이충분히있음을알아주셨으면합니다.조기상환도하지않겠으며이번에도와주시면열심히가게를홍보하여매출을올릴수있는기회로삼겠습니다.전지킬수있는약속만하겠습니다.</t>
  </si>
  <si>
    <t>현재배달직원2명에가게세1500만에월45입니다.현재수입은일일30~40만정도됩니다-거래은행은농협이니확인가능합니다.이제3월개강시일일70~80만정도되오니직원월급에가게세재료비등을빼도순수익600만을상회합니다.그런대300만이없어그러냐고그러시는분들계시지만사업하시는분들은잘아실겁니다.중간중간목돈이툭툭들어간다는걸...그리고자식한테들어가는돈도만만치않다는걸이런상황에사업확장의목표를가지고보다나은질로써승부하고자하오니매월입금액은어기지않고반드시지킬수있는약속으로보답하겠습니다.</t>
  </si>
  <si>
    <t>지금사용하고있는대출이자와카드값과핸드폰값해결을위해서입니다.</t>
  </si>
  <si>
    <t>제가재작년에회사에입사하여연수를오래받았습니다.소액의연수비만받고생활을하다보니대출을하게되었고회사계약을12월달에하게되어정식으로월급받은지는3개월밖에되지않았습니다.현재한달에200만원정도의월급을받고있으므로이번달에당장급한것만해결한다면상환은정말문제없습니다.빠른연락부탁드립니다.</t>
  </si>
  <si>
    <t>저에겐너무나간절한꿈입니다</t>
  </si>
  <si>
    <t>안녕하세요24살김은지입니다갑작스런아버지의교통사고로인해무엇이든해보겠다고한게겁없이다단계를하게되었습니다처음에는돈이되는거같아너무너무재미있었지만시간이지날수록늘어나는건빚이었습니다순간tv에나오는광고들이생각나어린나이에겁도없이대출을받게되었습니다여태껏다달이갚아나가기는했지만이이자를내는것은추가대출의연속이었던것같습니다저는지금이자로80만원이넘게나가고있습니다이자가50만원대로줄기만하더라고우리안쓰러운엄마아빠편안하게해드리면서이자의부담을줄이고그렇게저도웃으며..행복이라는걸느껴보면서살아보고싶습니다~투자자님들!!!간절한저의소망을이룰수있게도와주세요</t>
  </si>
  <si>
    <t>19살때부터단한번도직장을다니지않았던적이없습니다첫직장으로화장품회사에서2년넘게근무했고그후로도계속회사를다니며돈을벌었습니다현제제직장에근무한지는4개월이되었지만이번달부터는수습기간이지나136만원이넘게급여로들어왔습니다..이제이급여보다더줄지않으며유치수당근속수당등급여는점점올라갑니다그리고1년에4회보너스가지급이되며주말에아침과점심에는제전공인피부관리아르바이트와주말저녁에는호프집아르바이트도같이하고있습니다여태껏엄마아빠병원비도다하며제대출금도잘갚아가고있습니다투자자님들께서저를한번만더믿고도움을주신다면절대그보답해누를끼치지않도록정직한상환약속드립니다정말열심히살겠습니다...그리고정말저도돈에시달리지않고편안하게..웃으며살아가고싶습니다어린나이는아니지만앞으로남은기간정말감사하며그렇게살아가겠습니다..한번만믿고저에게기회를주세요</t>
  </si>
  <si>
    <t>장기불황에대비한예비운영자금대출신청드립니다.</t>
  </si>
  <si>
    <t>현재성업중인분위기좋은라이브카페를운영하는젊은사업가입니다.시장의어려운상황에대비한안정적인사업자금예비확보를위해이곳을찾게되었습니다.모든분들이어려운상황에계시겠지만,보다안정적인수익창출을위한대출을신청합니다.어려운시기일수록안정적인곳에투자하는것이현명한판단이라생각합니다.많은관심부탁드립니다.</t>
  </si>
  <si>
    <t>지금도꾸준한영업이익을내고있습니다.다수의VIP고객을확보하고있어서운영에는큰어려움이없으나만일에대비하려합니다.지금까지단한번의대출기록도없을만큼안정적으로운영해오고있습니다.믿고투자해주신다면안정적인수익을돌려드릴것을약속드립니다.</t>
  </si>
  <si>
    <t>높은금리상환하고싶습니다.</t>
  </si>
  <si>
    <t>이사관련재대출입니다</t>
  </si>
  <si>
    <t>투자자님들안녕하셨는지요?저는지난1월에이사와관련된재대출을신청하였다가저의부족함으로심사탈락이되었습니다짧으면짧다고할수있는3개월여를기다리면서인생을살아가는데또하나의값진경험을하였습니다이제다시한번재대출을신청합니다이사의목적은함께가족이될아이엄마그리고딸아이와함께할보금자리를준비하고자합니다적지않은나이에새로맞을가족의보금자리를빚으로준비한다는현실에가족에게는미안한마음뿐이지만더열심히일해더나은보금자리를준비하고자하는첫걸음이라고생각하고투자자님들의정성어린투자를부탁드립니다</t>
  </si>
  <si>
    <t>먼저,저는학습지관리교사로6년간근속중이며평균급여는220만원으로통장으로수령합니다지난1월대출신청시보다신학기인관계로회원의수가늘어나자연스레급여도늘어나게되었습니다앞으로더욱회원관리에신경쓰고새로운회원창출에매진할것입니다그리고,부수입으로는전과동일하게과외(파닉스+문법)로50만원을현금수령합니다저녁에일하는대리기사(회사명:8282대리운전/사번:6142)일도계속하고있으며일주일에3일(화/목/금)정도일하며수수료를제외하고일평균5만원정도의수입이있습니다이상저의월총수입은약310여만원정도입니다매월지출은다음과같습니다*생활비72만원(월세-35만원/통신비-12만원/교통비및식대-25만원)*부채상환:52.3만원(머니옥션-21만원/팝펀딩-20만원(올9월만기입니다)/비씨대환론-11.3만원3건의부채건모두지금까지단하루의연체없이정상상환중입니다)*아이사교육비:35만원*보험료:10만원*어머님생활비:20만원(참고로어머님생활비는형제들과상의를하여당분간제가좀더여유가생기기까지는20만원으로낮추어드리도록하였습니다)이상총지출은189.3만원이며이번대출이이루어진다면47만원이더해질것입니다참고로말씀드리자면,계획대로이사를한다면이달부터는월세부분이약20~25만원선으로줄어들것이므로적어도10여만원의여유자금이있을것입니다또한,팝펀딩도9월에상환이모두끝남으로10월부터는20만원의여유자금이생김으로훨씬더여유있는상환을할수있을것입니다저의일의특성상회원관리나과외모두조금이라도학습의효과가보이지않는다면단하루사이라도학습중단을요구하는것이현실입니다하지만나름대로성실하고실력있는교사로인정받고있고앞으로도계속해서저의이력에흠이가지않도록노력할것입니다지금의저는투자자님들에게무한한재정적도움을부탁드리지만이러한도움을기초석으로삼아저와저희가족모두받은도움을베풀며살수있는사회의구성원으로살아가려고합니다지난대출심사탈락시에격려를주셨던투자자님들께다시한번감사의말씀을드리며저희가족의사랑의인사를드립니다긴글읽어주셔서감사드립니다</t>
  </si>
  <si>
    <t>한번더기회를주세요</t>
  </si>
  <si>
    <t>안녕하세요.저는작년에머니옥션에서200만원낙찰받아서지금껏연체한번없이잘상환하고있습니다.추가대출을받을려면6개월이지나야할수있다하여,지금현지점6개월이지나두번째로투자자들의도움을받고자이렇게대출을신청합니다.제신용등급이그리좋지는않습니다.예전에어머니의병원비로인해저의잘못된생각으로사금융을이곳저곳조회를많이했기때문입니다.사금융2군데를갚고자이렇게대출신청을합니다.</t>
  </si>
  <si>
    <t>상환계획입니다.저는현재대한민국해병대부사관이며,김포에서재직하고있습니다.근무기간은3년6개월정도되었습니다.*월급(매달10일)+시간외수당(매달20일)=136만원+12만원총:148만원이며,연봉은2100만원입니다.*채무현황입니다.1.러쉬앤캐쉬(매달10일)-최초대출금액:100만원/월상환금:52000원/현재70만원정도남음2.머니옥션(매달15일)-최초대출금액:200만원/월상환금:102000원/현재180만원정도남음3.드림캐쉬(매달15일)-최초대출금액:250만원/월상환금:4만원/현재123만원남음4.머니라이프(매달15일)-최초대출금액:200만원/월상환금:92000원/현재185만원남음5.산와머니(매달20일)-최초대출금액:300만원/월상환금:21만원/현재250만원정도남음6.엘하비스트(매달25일)-최초대출금액:130만원/월상환금:75000원/현재80만원정도남음7.씨티파이낸셜(매달25일)-최초대출금액:630만원/월상환금:26만원/현재420만원정도남음*한달지출내역입니다.채무(83만원)+핸드폰요금(10만원)+부대숙소비(2만원)+카드값(10만~20만원)=총105만원정도40만원정도여유금액이있습니다.대출받은금액으로고금리인드림캐쉬랑머니라이프2군데를먼저상환할려고합니다.투자자님들의힘을믿겠습니다.저를믿고한번더투자를해주십시오.</t>
  </si>
  <si>
    <t>직장인입니다사금융상환목적입니다</t>
  </si>
  <si>
    <t>직장인입니다사금융상환하고싶습니다사금융현재급여일에이자맞추어놔서연체없습니다낮은금리로갈아타고싶습니다사금융갚으면제이름으로된대출은농협은행230만원밖에없어서투자대비리스크는없습니다.</t>
  </si>
  <si>
    <t>21일이급여일입니다월급여는220만원되고더받을때도있습니다3월급여정확히259만원받았습니다.통장에급여라고찍혀있습나다증빙가능하구요월28만원부담없이갚을수있습니다</t>
  </si>
  <si>
    <t>예비공무원/생활자금마련/대학생</t>
  </si>
  <si>
    <t>이번학기마지막으로졸업하며졸업후바로공무원연수원에입소하고월급이나옵니다.생활자금마련이목적입니다.상환이확실한만큼이자율은조금낮습니다.부모님손벌리기미안해서대출신청합니다.</t>
  </si>
  <si>
    <t>연수원입소하면100만원정도월급이나온다고합니다.</t>
  </si>
  <si>
    <t>사금융에서벗어나고싶습니다.약속지키겠습니다.</t>
  </si>
  <si>
    <t>1.고금리사금융을상환하고싶습니다.2.지인에세빌린돈을갚고싶습니다.지긋지긋한사금융에서벗어나고싶으며새해를맞이하여희망있게새출발하고싶습니다.도와주세요.성실히이체없이납부토록하겠습니다.약속지키겠습니다.</t>
  </si>
  <si>
    <t>저는신세계이마트정육코너에서정규직사원으로근무하고있습니다.근무일수는1년1개월넘었구요월급여는140~150이며상여금400%명절보너스200%연봉2300정도입니다.월급여에서사용내역으로는월세22만원보험료15만원통신요금(핸드폰,유선,인터넷포함)18만원사금융최저이자납부중로프트코리아(10만원)밀리언캐쉬(10만원)생활자금50만원이렇게월125만원이란돈이사용됩니다.머니옥션에서600만원대출승인시첫째.사금융2곳로프트,밀리언에서각각대출받은400만원을상환하겠으며완납증명서는머니옥션대출승인시바로완납하여완납증명서옥션측에첨부토록하겠습니다.둘째.지인에게빌린200만원을갚도록하겠습니다.그리고월급여에서사금융상환중인던20만원+7만원으로머니옥션이자를상환토록하겠습니다.지인에게빌린200만원은지인이결혼을앞두고잇으며2월7일에결혼에정일입니다.5년전무분별한개인신용조회및여러가지이유로1,2금융권대출이되지않은상태이며캐피탈쪽도부결되어이렇게머니옥션에도움을요청코자합니다.약속은꼭지키겠습니다.절대연체없도록하겠습니다.도와주세요.</t>
  </si>
  <si>
    <t>이자비싼부채상환</t>
  </si>
  <si>
    <t>집에서살림을하다보니까짜잘짜잘나가는돈보다남편이주는생활비로는아무것도할수가없었습니다물론절약한다고가계부도써보았고이것저것줄이는데목표를두고알바도하면서두아를키우며살림하면서살았습니다그런데점점더매달주는생활비로는턱없이부족하다고만생각이됐습니다남편도공무원이라서받는월급이딱정해져있는형편이고요두아이를키우면서들어가는돈도만만하게볼것도아니였습니다하다못해지인에게까지돈을빌린적도횟수가늘어나게되고요저는그래서자꾸이러면은안되고지인에게한두번이야기하는것도아니고매번그렇게하면은안된다싶어서대출을결심하고남편몰래대출을받았습니다저의첫번째실수였습니다신문광고를보고또인터넷을하다보니까인터넷에서주부대출해준다는말해솔깃하여은행권쪽에서대출받기가힘든상황이라서할수없이대부업쪽에서대출을받았습니다지인에게빌린돈만아니였다면대출을받지않았습니다일단은지인에게빌린돈을갚기위한목적으로그때지인에게갚을돈이350만원정도있었습니다에이치케이350만원을밀리언에서200만대출을받았습니다대출쉽게해준다는말에솔깃하여대출신청을하게된것이대출을받고나니까저에게대출해주는곳에서대출해준수수료라고떼어가는돈이거즘15%더군여나머지지인에게빌린돈이350만원인데지인에게빌린돈을맞출려면은나머지도대출을받았어야했기때문에밀리언에서도200대출을받았습니다값고나서생각하니까허무하기도하고또한편으론게속갗아야하지만후련하기도했습니다돈때문에지인과감정상하고싶지않았기때문에말입니다그런데큰문제는남편이주는돈으로대출금을갚기엔너무도벅찼습니다이자가어마어마해서요이자비싼부채상환에쓰고싶습니다하루하루불안합니다전화벨울리는것도가슴이철렁내려앉고요저없을때남편이전화를받을까바도불안합니다한개는원금과이자가상환된다고쳐도한개는이자만상환하는거라서너무도벅차고감당이점점더안되기시작하더라고그래서저는이자를내기보다는빌리기신청을통해서이자부담을줄이는것이현명하다고판단했기때문에결심을하게된것입니다대출받은곳에일부상환하고싶습니다부탁드립니다남편몰래일을저질른것이라서남편이알게된다면저는진짜얼마간은불행한가정생활을해야할것입니다아이들과열심히살겠습니다</t>
  </si>
  <si>
    <t>알바직이고주부고두아이를키우다보니까많이는벌지못합니다한달에65정도벌고있습니다단지알바직이라서통장으로급여가수령되진않습니다에이치케이원금과이자만한달에18만원정도나가고요밀리언한달에12만원나갑니다이자가너무비쌉니다밀리언것을정리하고싶습니다부탁드립니다두군데한달에정리하면은약25만원정도갚을수잇는능력이생깁니다저를못믿으시겠다면은남편의"소득금액증명"세무서에서띠어증명하겠습니다남편은직업군인입니다18년차요남편이한달생활비로주는돈은아이들과한달생활비로쓰이고요제가버는돈은제가저지른일을수습하는데여지껏쓰였습니다이자가너무나부담이꺼서빠듯한생활을하고있습니다저를믿고투자해주신다면투자해주신분들께실망시켜드리지않고멸심히갚겠습니다빌려주시는분들의마음잘알고있습니다어떤마음으로빌려주시는지요두아이의엄마라는것과제양심을걸고약속드리겠습니다</t>
  </si>
  <si>
    <t>현재직업군인으로근무하고있습니다.시골에계시는아버지께서인플란트를하시는데비용이너무많이나와서고민을하시네요...제신용을보시면알겠지만이리저리조회하다가조회건수만26건에해당되며이곳저것100~200씩쓰다가완납하고하다보니은행권에서는대출이불가합니다.수중에300정도있는데500정도는해드리고싶어서이렇게도움을요청합니다.현재저축은행에160정도,4금융권에350정도대출이있구요월39만원쯤상환하고있습니다.월급여는160정도되구요수당및부식비이것저것하면더많을때도있습니다.매달15일착실하게상환하겠습니다.</t>
  </si>
  <si>
    <t>정말연체없이정확히상환하겠습니다~!!</t>
  </si>
  <si>
    <t>전달에냉장고와세탁기등을바꾸면서카드사용을평소보다많이했더니카드값이모자라서급하게대출신청을합니다.</t>
  </si>
  <si>
    <t>현재회사에3년정도근무를하고있고월평균150만원정도에월급을받고있습니다.물론매달작게는10만원에서많게는50만원까지인센티브도나오고있습니다.추석에는상여금도100만원이상나오기때문에조기상환도가능합니다.일하면서찍었던제사진올립니다.예전에지식이전혀없는상태에서대부업쪽을이용해사금융쪽에대출을받을때여기저기조회가많이되어신용등급이낮아졌지만현재상환하는데전혀문제가없습니다!!</t>
  </si>
  <si>
    <t>타금융권기대출상환과생활자금</t>
  </si>
  <si>
    <t>지금현재전북은행에서19.6%로500만원(만기일시상환,적금연계)과산와머니에서49%로300만원의대출상환과누나의결혼식문제로목돈이필요하여대출을신청하게됐습니다.</t>
  </si>
  <si>
    <t>현재4대보험이적용되는회사에서2년8개월째근무중이며실제연봉은2400만원입니다.급여일이매월말일인점을감안하여매월1일을상환날짜로정하였습니다.대출을받게되면연체없이급여일다음날인1일에바로바로상환하겠습니다.</t>
  </si>
  <si>
    <t>갓취업한직장새내기입니다.타지생활생활비목적입니다.</t>
  </si>
  <si>
    <t>서른의나이로올해갓취업한직장인입니다.꽤늦은나이로첫직장을가지게된것은공무원시험에대한미련을못버려서그렇게되었습니다.이제그미련을버리고취업을하였고,홀어머니께효도하고싶습니다.우선서울에서근무하게되어생활비가필요합니다.아직취업한지얼마되지않아금융권대출이힘들어서이렇게올리게되었습니다.작은직장이지만충분히상환가능합니다.핸드폰요금한번연체한적없습니다.성실하다고자부합니다..믿고맡겨주시길바라겠습니다.</t>
  </si>
  <si>
    <t>우선월150만원을월급으로받게됩니다.그리고월요일부터신문배달을하게되었습니다(총200부40만원)직장이주5일제라주말알바도할계획입니다.일단지출내용으로방값이월세로월30만원이나갑니다.그리고학자금대출했던부분이700가량있는데7년이상상환기간이남아있고연체없이현재월7만원씩납부중입니다.그리고식비및교통비휴대폰비로30만원가량생각하고있습니다.몸은힘들겠지만남의돈은내돈이아니란당연한진리로,연체없이상환하겠습니다.감사합니다.</t>
  </si>
  <si>
    <t>착실한상환약속드립니다.</t>
  </si>
  <si>
    <t>제가조회건수가많아서다른곳에서대출받기가너무힘이듭니다예전에중계업자통한적이있어서등급도많이떨어지고조회가많이올라갔습니다딱히크게돈이들어갈때는없는데축의금.어버이날.스승의날.등등여기저기조금씩돈이들어가다보니까이번달에꽤많은돈이지출되었습니다</t>
  </si>
  <si>
    <t>현재남성복의류매장에6년째근무중이구요월급여는통장으로150만원씩수령하고있습니다거기다현금으로받는약간의보너스랑식대를합하면월평균적으로170정도됩니다한들지출은대출금30만원+생활비30만원+교통비20만원+부모님용돈30만원제하면50~60만원정도여유가생깁니다연체하는일없이정말착실하게상환하겠습니다</t>
  </si>
  <si>
    <t>월세에서전세로전환하고자합니다.</t>
  </si>
  <si>
    <t>안녕하세요.올해25살직장인입니다.(남)작년9월부터이종사촌형과월세방으로시작해서살고있습니다.그러던중회사동료를통해머니옥션을알게되어이렇게글올립니다.현재보증금4,000,000원,월세320,000원이며관리비는약30,000원정도나오고있습니다.그래서이번에대출이확정되면월급일부와합쳐전세로변경을하고자합니다.전새금은지금보다약간집은작지만15,000,000원이며매월나가는월세가정말아까워이렇게신청하게되었습니다.기존부채은산화머니에1,900,000원정도가있으며이외에는아무것도없습니다.돈빌리는게싫어서신용카드는아직없습니다.(체크카드만사용)성실히상환할것을약속드립니다.많은도움부탁드립니다.</t>
  </si>
  <si>
    <t>월급은기본급1,480,000원수령하며시간외수당은별도로10~15만원정도수령하고있습니다.이종사촌형은고정적으로160만원을수령하고있습니다.저희형제의월지출금은보험료320,000원,핸드폰사용료약130,000원,대출금120,000원,일상적인생활비1,100,000원정도지출하고있습니다.인터넷및유선수신료는약41,000원정도나옵니다.나머지는적금을들고있지만현재전세금에서약간모자르는부분이있어서대출을신청합니다.위에나와있는월상환금액의납입은충분히가능합니다.저희두형제의새로운보금자리를만련하는데많은도움부탁드리며투자자여러분과의약속반드시지킬것입니다.참고로저희형의기존채무는없습니다.(신용카드1장소유_한도120만원)</t>
  </si>
  <si>
    <t>미술하는학생입니다.</t>
  </si>
  <si>
    <t>미술을하는학생입니다.직장을다니다다시학교생활을하는데부모님께손을벌리지못하고아르바이트를하며학자금대출도받으면서학교를다니다부득이하게재료를사고생활을하느라신용카드를사용했습니다.카드대금이이번달에많이나오게되어현재카드대금이을내지못해서이렇게올리게되었습니다.현재졸업반이라방학때외에는아르바이트를1군데이상뛰지못하기때문에큰돈이필요해서올리게되었습니다.</t>
  </si>
  <si>
    <t>현재아르바이트를하고있어서상환액은충분이감당할수있고요전에보해상호저축은행에서400만원대출받은것은완납하였고현제또다시대출받은500만원약13만원의이자도꼬박꼬박내고있습니다.중도상환없고상환액연체없이내겠습니다.</t>
  </si>
  <si>
    <t>급하게필요해서올립니다.아버지병원비와생활자금입니다</t>
  </si>
  <si>
    <t>급하게돈이필요하여글을올립니다.아버지께서단관암말기랍니다.병원비목적과생활자금으로필요해이렇게글을올립니다.</t>
  </si>
  <si>
    <t>현재저는(주)티에스메디텍에과장으로근무하고있으며07년11월에입사하였습니다.와이프는친구가운영하는가게에서일을하고있습니다.제연봉은2800만원이고평달에190정도받고3개월마다인센티브도받고있습니다.와이프는친구가게에서일을하며90만원씩받고있습니다.기존대출원금500만원이있고매월원리금균등상환으로갚아나가고있으며현재약250정도남아있습니다.현재거주하는아파트는아버지명의로되어있으나7월에제명의로돌릴예정입니다.도와주신다면제소중한아들을걸고충실히성실히채무이행하겠습니다.부탁드리겠습니다.</t>
  </si>
  <si>
    <t>다시재도전합니다관심부탁드립니다</t>
  </si>
  <si>
    <t>다시재도전합니다처음금액이좀많았던거같아서일단반만도전해보겠습니다1월달에머니옥션에대출도전을했지만그때는무직이라서거절되었고우여곡절끝에친구에게돈을빌렸습니다그런데아직까지신용카드빚이남아있습니다이번에나온월급으로친구에게빌린돈을주기로했고나머지신용카드대금이부족한데무분별한소비와돌려막기때문에신용카드를해지할려고합니다물론신용카드대금도좀부족하구요신용카드대금을모두상환해야하기때문에해지를못하고있어서대출을해서신용카드대금을모두상환하고신용카드를해지할려고합니다1금융권에문의했지만올해부터일을해서소득증명서류를제출하지못해서다시머니옥션에문을두드려봅니다</t>
  </si>
  <si>
    <t>일단저의부채는국민은행마이너스통장대출이자약8만원국민은행카드론상환금약30만원국민은행예금담보대출이자약2만4천원총40만4천원입니다대출을하게된다면상환액이91782원인데현재월금은120만원이고실제로보너스등해서받는돈은평균150만원정도입니다기본120만원을받는다고해도70만원으로생활하기충분하기에문제없다고봅니다저는현재부모님과함께살기때문에다른추가적인생활비는전혀안들어갑니다도와주시면좀더열심히신용카드는이제사용안하고알뜰하게살겠습니다추가로부채에서은행부채1570만원중570만원은청양통장담보대출이므로실제적인부채는국민카드카드론665만원포함1665만원입니다</t>
  </si>
  <si>
    <t>친구한테돈을빌렷는데오늘필요합니다</t>
  </si>
  <si>
    <t>친구한테갚기로했는데사람우스워지기시러서요대기업계열사근무중이고연봉작년기준3400나왔습니다기대출없고여전에대출받은거다갚았는데대위변제기록이남아서금융권내대출이힘들다고들었습니다.상환능력가능합니다.도와주신분들잊지않겠습니다</t>
  </si>
  <si>
    <t>달에연체없이21025원씩꼬박꼬박갚겠습니다.월급계좌로이체가능합니다</t>
  </si>
  <si>
    <t>글읽어보시고귀한투자금으로저를도와주신다면...</t>
  </si>
  <si>
    <t>투자자분들이신경안쓰시시도록자동상환할것을약속드립니다.친인척간에좋지않을일에제가끼어들어좋게해결하려다오히려제가고소를당해벌금이많이나왔습니다.(300정도)이일을부모님이아시면더큰사건이날것이분명하기에제가감당해내기로결심하여이곳에찾아왔습니다.솔직히처음에대출을잘못받아신용은많이떨어져있습니다.이곳을몰라이리저리알아보다더않좋아졌구요.산와머니:300받아서절반은상환중이구요엠원150케이아이코아즈150이렇게대출을받아잘상환하던도중에이일이생겼습니다.아버지차할부로현대캐피탈대출은부모님이상환하고계시고(350남음)처축은행500도부모님이쓰신돈이기에부모님이내시고계십니다.제돈이지만여친의이름으로같이모은결혼자금으로적금및펀드에2000정도있지만이일또한여친이알게되면막막한상황이라투자자분들에게부탁을드리게되었습니다.한달금융상환:52만원정도이기에생활자금쓰고나머지로12개월나누어상환하면무리는없을것입니다.저에게도움을주신다면투자자분들의귀한돈이라는걸알기에열심히우선적으로갚아나가겠습니다!</t>
  </si>
  <si>
    <t>현재자동차검사원으로일하고있으며월급은197만원입니다.급여일이5일이기때문에10일날310,000만원씩갚아나가겠습니다.벌금을못내게되면노역장에가게되기때문에걱정입니다.뜻하지않은일이생겼지만이를잘극복할수있도록도움부탁드립니다.만약갚지못하게되는경우가생긴다면여친에게알려상환하도록하겠습니다.</t>
  </si>
  <si>
    <t>집보증금이필요합니다.올3월어버님명의로국민임대주택계약시(계약금300)돈이모자라보증금일부를빌려는데보증금이필요합니다.</t>
  </si>
  <si>
    <t>월급여실수령액235만원정도월세20만원,생활비및용돈50만원,보험료30만원,부모님용돈및병원비30만원,기타경비30만원총경비:160~170만원월급(235만원)-총경비(170만원)=65만원이것으로연채없이갚구빠른조기상환할게요</t>
  </si>
  <si>
    <t>생활자금부탁합니다</t>
  </si>
  <si>
    <t>저신용등급으로나이제한때문에대출받기가쉽지않군요딸이갑자기결혼하게되어생활자금이필요합니다이삿짐썬타를운영하기때문에원리금균등상환으로갚을수있읍니다한번만돠와주시면연채없이성실이상환하겠읍니다꼭도와주세요급합니다</t>
  </si>
  <si>
    <t>매월25일날연채없이성실이갚겠읍니다이삿짐운영하기때문에연체없이갚겠읍니다</t>
  </si>
  <si>
    <t>가게컴퓨터교체비용으로사용하려고합니다.</t>
  </si>
  <si>
    <t>컴퓨터교체를하였는데교체가안된나머지중에우선흡연석쪽10대만교체를하려고합니다.피시방특성상1년6개월이나2년사이에컴퓨터를교체해주어야꾸준히손님을확보할수있는데우선5월달에절반정도교체를하였고나머지중에10대를또교체하려고합니다.리스도생각은해보았으나18개월을이용하여야하는것과단순임대시이자가너무비싸서머니옥션에경매신청하게되었습니다.우선2번이용하여서연체가1번있는데오류로인해서하루연체된게있고요.지금상환중인600만원중7월과8월2번납입하면완납입니다.연체한적없고요.단기로신청하려했는데금액때문에안되서12개월신청합니다.</t>
  </si>
  <si>
    <t>우선지금상환중인머니옥션대출금중2회납입하면완납인데요.2달정도는50만원정도해서150만원정도가금융상환비로이용되는데요.여름방학이시작되면피시방매출이상향되니까충분히가능한금액이구요.연체없이상환가능합니다.저희피방규모는60여대정도입니다.</t>
  </si>
  <si>
    <t>부모님사업변경으로인한인테리어자금마련목적</t>
  </si>
  <si>
    <t>안녕하세요..머니옥션회원님들항상건강하십시요~작년에머니옥션투자자님들덕택에결혼자금을마련하고결혼한33세서울남입니다.정말고마운마음에착실한상환하고있으며,현재도열심히노력하며살고있습니다.현재저희부모님이전주에서서점을운영하고계시는데,기존35년운영하신서점을지속하기에는오프라인서점이다소타산이맞지않습니다.따라서고민한결과타업종전환으로생활용품전문점을생각하게되었습니다.금번인테리어비용부분은자식된도리로서,제가해드리고싶어서어렵게글을올렸습니다.신용등급이아직은7등급이라은행에서대출은어려울것같고,지속적으로신용등급이회복하고있는상황이어서,2금융권이나,저축은행등의대출은삼가하고있습니다.</t>
  </si>
  <si>
    <t>저는현재통신사에재직중이며,한달평균월급은세금을제외한금액이320만원정도됩니다.(추석,설날명절상여(200%))순수히와이프월급(250만원)을제외한금액이며,현재은행권대출은전혀없고..이율이저렴한보험약관대출을100만원정도이용하고있습니다.매월고정지출내역주택청약저축10만원납부AIA변액유니버셜보험20만원납부ING종신보험13만원납부머니옥션55만원상환총액97만원현재월상환하는금액은머니옥션월55만원이전부이며,대출이성사될경우110만원머니옥션금액상환이예상됩니다.대출이성사되면최선을다해연체없이상환하겠습니다.연체는생각도못할만큼철저히관리중이며,지속적인신용등급상승을위해노력중이니,믿고투자해주시면정말감사하겠습니다.</t>
  </si>
  <si>
    <t>우리애기가아퍼서급전을구해사용을했음니다</t>
  </si>
  <si>
    <t>우리애기가아퍼서급전을구해사용을했음니다.보험회사에서지원을받아일부는갑았는데이자가너무비싸감당이안돼네요(이자만월50만원)그래서좋은투자분들을만나상환을할려고글을올림니다투자자분들이이글을읽으시면저의마음을잘생각하시어투자해주었으면하는바램임니다</t>
  </si>
  <si>
    <t>저는직장을충실희다니는한집안의가장임니다저의월수입은세금을골제한나머지232만원임니다.또한집사람은지장은다니지안고알바로60정도수입이있음니다월수입:아내포함(290만원)월지출집월세:30만원기타집관리비(가스,물세,전기세,통신비):40만원보험:40만원집에생활비:30만원집사람포함개인유지비:40만원월수입(290만원)-월지출(180만원)=110만원얼마전까진100만원정도적금을넣고있었는데동생결혼자금이부족해서적금을해약하고보텐상황임니다이자및원금상환액을보니60만정도돼더라고요상환하는데에는아무문제는없을겁니다.</t>
  </si>
  <si>
    <t>올초에투자자님들도움받아서잘상환하고열심히살고있습니다.^^이번대출은카드현금서비스정리와카드대금완전정리를위해부탁드립니다.카드대금정리가안되니까현금이안돌아서자꾸서비스를쓰게되네요.깔끔하게정리하고카드자를수있게도와주십시요.</t>
  </si>
  <si>
    <t>전에대출받을때너무순식간에경매가마감되서질문들어와있는줄도모르고답을못해드렸네요.수입영상음향기기영업회사의영업부차장입니다.보증금과월세는1500/25고요.말씀드린데로하루이틀시간못맞춰서늦게나올때도있지만횟수로5년근무하면서월급안나온적한번도없는회삽니다.급여일맞춰서꼬박꼬박상환하겠습니다.</t>
  </si>
  <si>
    <t>새롭게출발하고싶습니다.도와주세요</t>
  </si>
  <si>
    <t>사금융상환과생활자금입니다.08년고금리를캠코로전환하고자하는데09년고금리가장애물이되어서09년고금리를대환하고자합니다.</t>
  </si>
  <si>
    <t>월급여250인데요현재한달에원금이자합쳐서110만원정도가들어갑니다.08년캐피탈고금리가500정도남아있고.09년고금리가700입니다.여기서대출을받아서09년700을상환하고08년도고금리는자산관리공사전환대출을할생각입니다.지금도연체없이하고잘상환하고있는데.여기서도움을받으면훨씬많은부분에서도움이됩니다.원금이자도많이절약되는건물론이고,조회에남지않으니까,신용등급회복에도많은도움이될것같습니다.성실하게연체없이납부할능력과책임감이있습니다.투자자님들절대로실망시켜드리지않겠습니다.꼭도와주십시요.감사합니다.</t>
  </si>
  <si>
    <t>남편의사업실패로인해저의신용상태가매우떨어진상태라은행권에서대출받기가힘든상태입니다,그런데시어머님께서희귀질환으로병원생활을오래하셔서병원비가많이밀려있는상태입니다.자식으로서조금이라도도움을드리고싶은데지금당장저희가가진게없어서도움을요청합니다.</t>
  </si>
  <si>
    <t>한달봉급수령액은:250~280만원정도이며,보너스달에는380~400정도입니다자동차할부금:42만원시머머니명의대출금이자:12만원신한카드대금:20만원씨티은행대출금:19만원사금융:30만원생활비:80만원정도로충분히대출금울상환할수있습니다도와주십시요</t>
  </si>
  <si>
    <t>꼭부탁드립니다.연체없이갚을수있습니다</t>
  </si>
  <si>
    <t>기대출이있는데상환하고싶습니다.이자가너무비싸서요부탁드립니다.</t>
  </si>
  <si>
    <t>집이자가인데남편명의로2채의집이있습니다.한달에받는월세가총300만원정도됩니다.제가관리하고있으니까연체없이갚을수있습니다.지금까지도연체한번도없엇구요부탁드립니다.</t>
  </si>
  <si>
    <t>친정에일이생겨이렇게신청합니다</t>
  </si>
  <si>
    <t>급하게친정에일이생겨이렇게신청합니다친정문제로신랑이름으로돈을빌리기도그렇고해서이렇게신청합니다.</t>
  </si>
  <si>
    <t>간호조무사로아르바이트를하고있습니다.특별히한곳에소속되어일을하는것이아니기에전업주부라서올려놨습니다.제가버는것으로충분히상환을할수있습니다.한번도연체없이꾸준히상환할수있습니다.</t>
  </si>
  <si>
    <t>급하게구해봅니다.</t>
  </si>
  <si>
    <t>현재25살직장인입니다.하고싶은공부가있어서몇달일을쉬며공부를하였습니다.지금은취직하여연봉2000을받고있습니다.타지에서자취를하다보니자금력이부족하여이렇게대출을신청하여봅니다.</t>
  </si>
  <si>
    <t>웹디자이너프리랜서와직장인을겸용하다보니늘신용으로일을하고있습니다.제이름하나보고일을주시는분들도많고그만큼매월갚아나갈자신도있습니다.</t>
  </si>
  <si>
    <t>부업을하고있어서매월조금씩들어오는돈이있어서상환을조금씩하고있습니다.월급은전혀손대지않구요추가로500정도대출을받았으면합니다.상환계획은원리금균등분활상환으로할것입니다.</t>
  </si>
  <si>
    <t>기타금융문제를해결하고사무실을얻으려고합니다.</t>
  </si>
  <si>
    <t>대학원이후에취업도못하는상황에서학자금상환과보험등의기타이유로모아둔돈없이빚이늘어가고있습니다.얼마전부터용돈벌이삼아시작했던과외를이제제대로시작해보려고합니다.카드대금및학자금대출등을해결하고조그만사무실과기타시설을마련하고자합니다.</t>
  </si>
  <si>
    <t>지금도과외로인한월수입은약100에서120만쯤됩니다.사무실을얻어서주로중고등학생위주의수학공부방을시작할계획입니다.자리도알아보았고홍보전단지도붙인상태고학생들도연락이오는중입니다.공부방을개업할시기대되는월수입은최소250이상으로보고있습니다.이중의약10%인대출금상환은그리어렵지않을것으로예상됩니다.반드시제때상환하여투자자분들께피해가가지않도록노력하겠습니다.</t>
  </si>
  <si>
    <t>급한돈이필요해서생활자금으로200만원정도신청합니다..회사월급160만원내외(실수령액)하고집사람이80만원소득으로상환에는아무지장이없습니다.내년2월에는봉급도인상예정이라네요..타행부채월30만원정도하고해서상환해도별무리가없을것같습니다..</t>
  </si>
  <si>
    <t>대부업을상환하고자합니다.</t>
  </si>
  <si>
    <t>대부업쪽에대출을받아사용하고있는데..이자율이너무비싸서..(년60%이상의이자율ㅠㅠ)하지만지금까지연체나머그런것은한번도없었습니다.신용은지금회복하려고노력중입니다도와주신다면..약속한날짜와금액으로성심껏공제해나갈것입니다..부탁드립니다..도와주세요..ㅠㅠ</t>
  </si>
  <si>
    <t>자금이급하긴하지만투자자님들의신중한투자를위해있는사실만을기재하겠습니다..골X브릿지캐피탈:3,450,724원-월276,996원씩연체한번없이상환중에있습니다.현X카드론:2,315,081원-월(약)24만원씩연체한번없이상환중에있습니다.국가보증기관국X은행학자금대출:약400만원-월이자약3만원씩납부중이며상환기관과이자율이낮아서대출금상환에큰문제는없습니다..씨X파이낸셜:약660만원씨X파이낸셜은제명의로대출을받긴하였으나정말절친한동생이급하게돈이좀필요하다하여제명의로대출받은후빌려주었으며그동생이매달잘상환하고있습니다..법적으로증멸될서류(법무사를통한공증같은..)가필요하다면가능합니다..현재제가실질적으로상환해나가는대출금은골X브릿지캐피탈,현대카드론금액입니다..저는지금까지어떠한연체도없이잘상환해가고있습니다..추가로자금100만원이더필요해서알아보는중이었습니다..지금다른캐피탈사에서도승인확률이매우높다고하였으나..더이상의2금융권이용은싫고또금리도비싸서..옥션머니의환승론을통해비싼이자율의기존대출을통합하여아주조금이라도여유를가지고싶기에이렇게신청합니다..</t>
  </si>
  <si>
    <t>월실수령액이1,370,000원정도입니다(세금공제후)월지출은-삼X생명보험:120,000-XXX생명연금보험:300,000-주택청약종합저축:100,000-XXX보험,임플란트보험:50,000-인터넷,핸드폰요금:100,000-국X은행학자금대출이자:30,000(XXX생명연금보험은약2년정도들어서해약시환급금이300만원조금윗돌지만..몇년후엔비과세로100%받을수있는돈이라해약하기너무아깝습니다..)===============================이렇게700,000원이꾸준히나가구요..나머지약67만원돈으로-골든X릿지캐피탈:월약28만원-현대카드론:월약24만원총약52만원돈이나가는데요..만약투자자님들께서저를도와주신다면..월398,632원을(700만원,24개월,32%)상환해감으로써연체의위험도전혀없을뿐더러저는12만원의여유가매달더생기게됩니다..투자자여러분..전태어나서지금까지그어떤공과금과핸드폰요금,대출금등연체를한적이없습니다..도와주시면꼭성실히상환해가도록하겠습니다..투자자분들의신중한투자를바라며..</t>
  </si>
  <si>
    <t>이자상환목적이며,3월~4월중토지보상이나올시조기변제가능합니다.매월5일급여일이며,08년도년봉3600만원계약되었읍니다.</t>
  </si>
  <si>
    <t>이제갓일을시작한학생이구요올해여름에졸업을하는데학자금중딱110만원이부족합니다학자금대출도받은상태라더이상대출받는것이어려워이렇게대출을신청합니다1월7일전까지돈을내야하는상태라.......꼭부탁드립니다원금과이자는꼭매달갚아가겠습니다이제일을시작해서다음달부터꼬박꼬박낼수있습니다</t>
  </si>
  <si>
    <t>많은도움바라고있습니다.</t>
  </si>
  <si>
    <t>안녕하세요대출목적은생활자금및금융상환을입니다오늘머니옥션에가입하면서저의신용등급을알게되었네요.2년전남편의사업실패로저의신용까지같이깍아먹을정도로힘들게살아왔던것같습니다.남편도직장생활도하고해서이제살아가려나했는데현제남편직장에서2개월동안월급이나오지않더군요..매달들어가야하는돈은있는데답답하던참에우연히머니옥션을알게되었습니다.금융권에서대출신청할까했는데어려울것같고2~3금융권에서대출받으면신용평점도더나빠질것같아머니옥션에대출신청하고자합니다.14평작은아파트지만저에명의로되어있습니다.남편과맞벌이하여제가200만원남편이260만원을월급으로받습니다.이렇게만들어온다면대출받을필요는없지만현재남편회사사정으로월급이2개월동안나오지않아대출을신청합니다한달이자와신용카드지인에게빌린것등으로150만원~200만원정도사용하고있습니다.생활비와교통비자녀교육비등에들어가는돈이150정도들어가고있습니다.상환계획은최개한식생활에들어갈돈을자제하며2월에저희회사는연봉제로퇴직금이1년에한번씩나옵니다.부분상환가능합니다.나머지는남편과제가열심히일해서갚겠습니다.많은도음부탁드립니다.</t>
  </si>
  <si>
    <t>제가1년전쯤사업을하다가사금융을좀이용하게되었는데요.현재는직장을다니고있지만사금융이용자라는이유로대출이쉽지않더군요.현재이자도너무비싸고해서여기저기알아보다이곳을알게되었네요.현재다니는회사는미국계회사의한국지사이고동종업계에서는경쟁력을갖춘회사이니안정적이라고할수있고요(회사홈피를방문해보시기바랍니다.)매월월급과현장근무시현장수당별도,명절상여및매1년마다주어지는별도상여가있기에실제총연봉은4천만원이넘습니다.와이프도지금은직장을다니고있고요.여지껏대출금상환단한번도단하루도미루어본적없습니다.4,5월경에목돈도들어올예정이고요.상환에따른걱정은전혀하실필요가없을거에요..참그리고제가신용등급니낮은이유는요..물론제실수이지만..제가모정수기회사의제품을렌트하고있는데몇달전계좌번호를바꾸면서렌탈료가자동이체되지않아서3개월정도연체가되었는데,제가까맣게모르고있던중모신용정보사에서제신용정보를했나봐요.이것때문에등급이떨어진거라고설명을들었고요.물론이부분은다정리를한상태입니다.</t>
  </si>
  <si>
    <t>제발부탁드리겠습니다....</t>
  </si>
  <si>
    <t>이전에대출받은게있는데현재잘상환하고있습니다.다만무분별한대출로인해생활자금도없는형편입니다.마지막대출입니다.한번만도와주십시요.</t>
  </si>
  <si>
    <t>지금기간으로한달내에연봉협상예정중입니다.현재기준연봉2230만원이며예상협상가는2500~2800정도됩니다.매달꾸준히낼수있습니다.</t>
  </si>
  <si>
    <t>점점나아지고있습니다.</t>
  </si>
  <si>
    <t>빠듯한생활이조금씩풀려가고있습니다.이일저일가리지않고열심히하니조금씩은나아집니다.그래서처음200만원신청했을때보다지금계약금이들어와서100만원정도필요하게되었습니다.말처럼처음머니옥션에서200만원을누가저를뭘믿고투자하실까요?(그래도저를믿고한분이투자를해주셨더라구요.감사드립니다.)역시자동유찰이되었습니다.비롤승인은되지않았지만투자해주신그분께감사하며의뢰들어오는디자인뿐아니라발로뛰어서더계약하고열심히살고있습니다.열심히밤낮가리지않고일하고있습니다.조금있으면대부업에서빌린이자를갚아야하는날이다가옵니다.아마요번계약건은말일좀넘어정도에완료금이들어올것같아서요.쇼핑몰물건사느라돈을좀써서빠듯해요.그래서투자자님들께투자를부탁드리려구요.참!제신용등급이너무낮은이유는신용카드도없고대부업에서조회가들어가서낮습니다.프리랜서이기때문이기도한것같습니다.하지만전신용카드를만들생각은없습니다.더열심히해서머니옥션투자자님들처럼순수자산을많이모아서살고싶습니다.이젠무조건이아니라더계획적으로자산관리를해서머니옥션투자자님들처럼베풀어주시고정말돈이필요한사람들에게저도투자하고싶습니다.우선100만원투자신청했습니다.투자해주시면열심히상환해서투자자님들께신뢰를드리고싶습니다.열심히긍정적으로살고있습니다.머니옥션투자자님들께부탁드립니다.웹마스터겸웹디자인으로한달3건이상으로120만원이고,유지보수관리로30만원정도더들어오고있습니다.쇼핑몰을요번에오픈해서고정수입으로더들어올예정입니다.요번1월에사업자등록내서열심히상품등록중입니다.생활비와대출금상환액으로100만원정도들어갑니다.</t>
  </si>
  <si>
    <t>잘갚을께요..도와주세요..</t>
  </si>
  <si>
    <t>상환확실한사업자입니다.도움부탁드립니다.</t>
  </si>
  <si>
    <t>안녕하세요?현재2년4개월째사무기기임대업을해오고있는사업자입니다.그외컴퓨터판매및홈페이지제작도해오고있으며,대출에관련해문외했던제가초기대출500만원을중개업자로부터대출받는바람에조회건수가올라가고신용등급은떨어져이곳에도움을청해보려고글을올립니다.현재모든곳에연체나신용불량된것은없으며,사업의특성상현금거래를많이하다보니세무서신고분이적어원하는조건의대출이어려운상태입니다.결혼한지10년째되어가는가장으로,가정에좀더든든한버팀목이되어보고자3년전웹마스터로재직하던직장을나와사업을시작하게되었습니다.안사람은현재입시학원을운영중에있으며,1억4천만원정도의빌라2채소유중에있습니다.상환이안되거나연체가되거나하는일은절대없음을알려드립니다.더욱이임대업이라는업종이매월고정적으로임대비가들어오는지라큰돈은매달불입이힘들지만일정소액의이자및원금상환하는정도는힘들지않게상환할수있습니다.거래처가늘어남에따라장비구매하는데비용이적지않게들어가집에도움을청할수동있으나그러고싶지않아이곳에도움을청합니다.성실하게하루하루를살아가는가장입니다.많은도움부탁드리겠습니다.감사합니다.</t>
  </si>
  <si>
    <t>사업상재투자</t>
  </si>
  <si>
    <t>사업상재투자상환은날짜정확히지킬것임</t>
  </si>
  <si>
    <t>생활자금으로급히필요합니다</t>
  </si>
  <si>
    <t>생활자금으로재신청하게되었습니다꼭부탁드리겠습니다</t>
  </si>
  <si>
    <t>25일12개월납부합니다이번달갑자기좀힘들어져재신청하게되었습니다</t>
  </si>
  <si>
    <t>성실히상환하겠습니다..많은도움부탁드려요</t>
  </si>
  <si>
    <t>공무원퇴직후아버님이소일거릴찾으시던중다단계를하셨나봅니다...자꾸이런저런이유로돈을달라하시길래별다른의심없이드렸고언젠가부터집에건강보조식품이며옥장판이런걸들고오셨습니다..곧큰돈을벌거란말씀도자주하시고사회생활을하던저이지만다단계란분야를전혀모르는저였기에그냥별의심하지않았습니다..하지만시간이지나아버지혼자감당하시기힘든채무에시달리고또한다단계가사기란걸느끼고가족에게털어놓은시점은참으로막막한채무상태였습니다...시집간동생들과상의하였지만오히려시댁에부끄럽다고그런말조차못하게하며채무변제에대한생각은하질않는걸보며제가시집을안간죄로조금이나마변제해드리고자이곳에에대출을신청합니다..</t>
  </si>
  <si>
    <t>현재원생수는약50명정도이며원비가최하70,000원이며월마다약간의변동은있으나변동폭이크지는않습니다..한달수입은최하300만원정도이며지출을학원운영비전기세,상가관리비,정수리렌탈료,전화세,월세등약60만원정도이며..기대출이자및금융관상환하고있는이자지출은월에약120만정도입니다..상환하는데는큰무리없으며성실히상환하겠습니다</t>
  </si>
  <si>
    <t>고이율대부업을전환하고싶습니다</t>
  </si>
  <si>
    <t>작년에어머님께서많이아프셔서급하게대부업체에서대출을받았는데이율이66프로라고민했지만급했기에그냥받았습니다어머니아프신것도해결됐는데이율이높아서조금이라도낮은이율로바꾸고싶어서이렇게글을남겨봅니다지금도한달에20만원정도되는금액충분히납부하고있으니까걱정은안하셔도되구여저에게도움을주시는분들에게피해입히는일은절대로하지않겠습니다</t>
  </si>
  <si>
    <t>요번달에생각지도못하게교통사고를내는바람에생활비까지합의금으로나갔습니다.그래서다음달월급받을때까지생활비가빠듯하여이렇게대출신청을하였습니다.60만원정도의생활비면한달너끈히버팀니다.저의월급은한달에초과근무야간수당다합치면180~200여만원정도나옵니다.저는딱1달떠발리상환하겠습니다..연체같은거없습니다.빠른입찰부탁드리겠습니다.투자자여러분이인간한번믿어주십시요.처음마음그대로성실히갚겠습니다.여러분도와주십시오</t>
  </si>
  <si>
    <t>비싼고금리에서벗어나고싶습니다.꼭좀도와주세요.</t>
  </si>
  <si>
    <t>육아휴직중입니다.달달이노동부에서50만원씩보조금이나오고있습니다.내년6월까지휴직중이라휴직기간동안은보조금으로갚아나갈계획입니다.휴가끝나면복직할꺼구요.지금까지사금융쓰면서한번도연체없이거래좋았습니다.직장생활도10년넘게했구요.성실하게갚아나갈수있습니다.꼭좀도와주세요.</t>
  </si>
  <si>
    <t>사금융상환목적으로대출희망합니다.</t>
  </si>
  <si>
    <t>현재사금융(아네스트200,유아이200,위드캐피탈280,엠원120)사용중입니다..두곳이66%이자를상환중이라..원금을정리하려합니다..이곳투자자분들께대출받고제가가지고있는돈을합쳐서상환예정입니다.투자자여러분..저를믿고투자해주십시요.어떠한경우라도저를믿고투자해주신투자자분들께손해가가는일은없도록하겠습니다.</t>
  </si>
  <si>
    <t>긴급사업자금필요합니다!!</t>
  </si>
  <si>
    <t>사무실여유자금필요..매입대금과매출금액과의자금회전용도로필요함.</t>
  </si>
  <si>
    <t>6개월동안매월지정한날짜에상환가능함.</t>
  </si>
  <si>
    <t>사금융상환이요..</t>
  </si>
  <si>
    <t>안녕하세요!저는20대중반의직장여성입니다.처음대출받았을때사금융에서대출을받아지금사금융을사용하고있는데요.200만원대출받아여기에서상환하고싶어서요.직장다닌지올해3월부터입사하였고월소득150~160사이이고한달대출로상환하는돈은다른곳에서30만원정도있습니다.상환하는데있어연체는없구요..지금휴대폰연체8만원정도있어요;;급여가매달1일인데저번달에집안의우환으로아버지병원비로급여를다써버려서..본의아니게연체가되었어요..신용등급도썩좋지않아대출이가능하다면여러분께연체없는상환으로보답해드리고싶습니다.통장으로급여받고있구요.4대보험가입,직장의보,재직증명다확인가능하구요.정말연체없는상환으로보답해드리고싶어요,.</t>
  </si>
  <si>
    <t>저금리로갚을수있게도와주세요.</t>
  </si>
  <si>
    <t>지금현재3군데정도고금리를저금리로갈아탈려구신청합니다.,현소득으로는저희신랑월실수령액250(연봉3000)제소득은아동복점운영중입니다..월순이익150이상은들어오구요..하지만지금대부업쪽상환금때문에들어오는족족히없어지고있네요..매달이자만많이나가고원금은얼마들어가질않고있으니표시도안납니다지금상호쪽한군데쓰고있지만4월달이마지막달입니다..무분별하게많은조회건수때문에캐피탈쪽에도대출이안되고있습니다..투자자분들연체없이잘갚을수있으니꼭좀많은입찰부탁드립니다...</t>
  </si>
  <si>
    <t>이젠더이상돈때문에힘들어하고싶지않습니다</t>
  </si>
  <si>
    <t>안녕하세요저는대전에사는29살이광선입니다우선전중국음식을하는주방장입니다음식하나만큼은정말열정적으로열심히하는사람입니다저번에는대출신청을했는데잘못표기하고등급또한올리지못해다시이렇게올립니다솔직히제장사를하고싶습니다중국음식을했기때문에중식장사를하고싶습니다제가모은돈조금하고조금만더대출을받아제몸모든걸걸고정말열심히살고싶습니다음식기술만큼은정말자신있습니다제가여기글올리는분들처럼힘든사연도좋은직장도좋은기술도아니지만제꿈을보고도와주신다면정말열심히살겠습니다</t>
  </si>
  <si>
    <t>우선제급여일의25일입니다금액이모자라장사를할수없다하여도일하여갚겠습니다중식사업은현금이맨날유통됩니다매현금들어올때마다통장에입금하겠습니다</t>
  </si>
  <si>
    <t>저에게희망의씨앗을안겨주십시오.</t>
  </si>
  <si>
    <t>부모님의사업부도로인해집안사정이안좋아져저도가족이고큰딸이기에무분별하게대출을받았습니다.현재는그래도어느정도안정되고다시화목한가족생활을하고있지만너무높은이자로인해경제적으로힘이듭니다.그래서이렇게머니옥션에SOS를청해봅니다.저에게희망을안겨주세요.그희망속에열심히살아가고싶습니다.</t>
  </si>
  <si>
    <t>저는사회복지사로서현재6년이넘게일하고있으며과장입니다.현재매달180만원정도의급여를받고있으며캐피탈등높은이자또한연체없이상환하고있습니다.매달정확하게상환할것을약속드립니다.</t>
  </si>
  <si>
    <t>베트남현지법인설립을위한법무비및진행비</t>
  </si>
  <si>
    <t>저는현재베트남현지법인이ZINU라는회사에근무를하고있으며한국내에서는지사장역할을수행하고있습니다.ZINU라는회사에근무는계속하고는있는상태지만VTC라는베트남정보통신부산하방송국(한국의MBC와같다고보면됨)의한국모바일게임솔루션공급을위한회사설립을제안받아법인설립에들어갈예정입니다.물론기존회사는계속다니는겁니다.법인설립정관자본금은4월중순에넣어야하는데그부분은지인의도움으로만들수가있으나,법인설립절차에대한초도자금이일부모자라게되어서대출을신청합니다.보통베트남의법인설립절차는장평과같은한국에서진출한법무법인이진행하며,해당지역인민위원회에설립비용(인지세같은형태)을지불하고,회사크기에따라법무비용이1000~5000달러를지불해야합니다.12개월간상환하게되어있으나4월말까지는원금상환과3개월치이자,10%의중도상환수수료를드리겠습니다.상환은법인의설립전이라도정관자본금이마련되면바로상환할수가있습니다.읽어주셔서감사합니다.</t>
  </si>
  <si>
    <t>대출상환하고신용등급을좀올리고싶습니다.이제껏연체한적은없습니다.</t>
  </si>
  <si>
    <t>(중도완납)재대출신청합니다사업자금</t>
  </si>
  <si>
    <t>안녕하세요^^투자자여러분지난번두번에대출에서도와주신여러분감사드립니다^^12월1일에오픈한사업장유지를위한사업자금대출을신청합니다...좀더확실한투자처를원하신다면저에게투자해주세요...대출비용은매장운영비,악세사리단말기유심,비용입니다그리고,2개월간의운영자금으로사용할계획입니다많은관심바랍니다^^</t>
  </si>
  <si>
    <t>상환계획월500~800만원정도의수입을예상합니다일전에경매올렸을당시지금현매장을깔세운영을할려고했는데요...150만원이란금액이부담이되어형님께얘기드린후매매를결정키로하였습니다.다행히12월1일주안2동에있는새마을금고에서소상공인대출신청결과금액이나온다하여1500대출신청중입니다물론와이프명의구요...소상공인대출금은연7.3%에이율에매월25만원씩정기적금을든후년300만원이되면중도상환하는식으로하는대출이더군요일전에소상공인대출승인후중도완납을할려고하였으나깔세보단매매가나을꺼같아대출받은후전액(1150만원)에매매할것입니다...현재상민파파로활동중이며,현재융자금480만원투자금6만원월37만원정도에원리금균등상환으로입금중이구요이금액은제가죽지않는한재투자후돈을굴릴생각이오니너무연체에걱정말아주세요^^지출내역생활비(월세공과금보험식비생활비)200만원가게월세;70만원가게관리비전기세;25만원식대;15만원기존에깔세월세보다부담이줄어저에게더할나위없이기쁩니다그리고현재오대리(032-555-5555)사번1923대리운전투잡기사이며,12월은대목이라200만원이상수입이가능합니다...중고폰(중고폰회수중고폰수리중고폰판매)요세가지를접목시켜쓰리잡계획인데요나중에매장넓히며,이쪽통신쪽사업에특수성을알고있기에믿어주시면정말여러분들의도움으로성공하고자리잡을수있을거같습니다^^</t>
  </si>
  <si>
    <t>고금리상환하고행복하게살고싶습니다</t>
  </si>
  <si>
    <t>현제고금리대출이많습니다집에갑자기돈이필요하게되어대출받았던게시작이되어이자를갚아야되다보니계속대출받게되어대출금액이늘어나게되었습니다자산관리공사에서시행하는전환대출을하고싶었지만자격이안되어서못하고있었는데11월26일부터제도가바뀌어서신청시점6개월이전꺼가지만전환대출을할수있게되었는데2009년8월26일현대캐피탈에400만원대출받은게있어서전환대출접수를못하고있습니다매달고금리의이자에너무힘들고있는상황에저에겐정말큰희망인전환대출인데아무리알아봐도돈을구할수가없네요그래서이렇게여러분에게도움을구하고자신청하게되었습니다600만원신청이유는400만원을현대캐피탈갚고100만원은자산관리공사전환대출신청하고원금만전환대출이되고승인나는동안의이자는날짜게산해서제가내야한다고합니다그래서이자금액과백만원은이자때문에지인에게빌린100만을급하게갚아야해서600만원을신청하였습니다정말전환대출하고이자걱정없이적금도들고그렇게살고싶습니다부탁드려요</t>
  </si>
  <si>
    <t>현제제급여가년봉2950만원입니다실수령액은205만원입니다이중매달이자만160만원정도가나가고있습니다여러분들이도와주셔서대출이되고캠코진행을하게되면1주일안으로승인난다고합니다그럼사금융정리와저축은행애서빌린돈을모두갚게되면매달나가던이자의절반이상을줄이게됩니다그럼아무문제없이상환할수있습니다두번째방법은전환대출을하게되고모든대출금을정리하게되면신용도가금방올라간다고합니다그럼전은행에서저금리로대출을받을수있게되고일시상환도할계획입니다2년이다되도록정말연체하루없이갚았습니다신용은정말제생명과도같습니다도와주시면정말성실히갚겠습니다</t>
  </si>
  <si>
    <t>급전이필요하게되었습니다.현재아버지병원비가급하게필요하게되었습니다.저저번주중간정산을하였는데60만원가량이병원비로들었고저번주중간정산을아직하지못했습니다.곧이번주중간정산도해야하고그래야수술을들어가실수있는데병원비를도저히구할수가없어도움을받고자대출신청합니다.</t>
  </si>
  <si>
    <t>현재매달150만원가량의월급을21일에지급받고있습니다.삼성그룹재직중이며12월29일경보너스를받고있습니다250%지급받으며그외에고가및ps도추가지급됩니다.(월급포함500가량)1월에도200%의pi가확정되었습니다(월급포함300가량)2월에도100%의설상여가지급되며3월에는년월차비도지급받습니다.매달은행대출금으로70만원가량나가고있습니다.저번달캠코환승받기전까진150만원월급이전부대출상환으로나갔었습니다.대출상환을우선시하기에연체는두어번을빼놓고는거의없었으며캠코환승이후론상환금이훨씬줄어충분히상환할수있으며결코연체하지않을것을약속드립니다.29일이보너스지급날이라병원비수술비를마련할수있는데이번주중간정산까지마쳐야아버지수술이들어갈수있어이렇게도움을부탁드립니다.작년도원청징수를보면매달140-170의월급으로연간월급이2천만이며연간상여금은1천만원지급받은것으로나옵니다.무엇보다연체없는상환을우선시하기에결코연체없이상환할것을약속드립니다.고개숙여부탁드리겠습니다.</t>
  </si>
  <si>
    <t>안녕하세요.개인사업체를하고있는37살의청년입니다.작년에결혼한늦깎이새신랑이기도하구요.작년에셜혼준비하면서목돈이필요해고금리대출을받았습니다.(54%~48%)물론연체한번없이잘갚아나가고있습니다.이자비용만월60만원이넘고있지만집사람과맞벌이해가며열심히살고있습니다.월수입은맞벌이해서4백정도되구요.상환하는데는전혀문제없다고생각합니다.조금늦게한결혼이라집사람한테도잘해주고싶지만삶이호락호락하지않더군요.10년가까이사업체를운영하면서성실하게살아왔습니다만흘린땀만큼돌아오는성과가없을땐정말막막했습니다.거래처결제도한번도외상없이제날짜에해왔는데경기는나날이호전될기미가안보이고이자날짜가도래하면가슴한쪽이멍해지더군요.일단은고금리로빌린대출을조금이라도갚아나가고자합니다.단기간에상환하기에는솔직히부담스러워12개월로나누어상환하고자합니다.투자자님들께성실한모습보여드리겠습니다.감히부탁드립니다.</t>
  </si>
  <si>
    <t>제가갑자기돈이필요해서신랑모르게4금융2군데서대출을받았습니다.그런데사금융에서신랑번호랑시댁식구들번호를알려달라그래서알려줬는데연락을해서또언제연락이갈지몰라조금걱정이됩니다.그리고처음사금융을써본거라높은이자율땜에걱정이되었는데아는지인분이머니옥션을추천해주셔서이렇게신청을하게되었습니다.</t>
  </si>
  <si>
    <t>미즈사랑200만원원더풀250만원다른대출은전혀없으며,고정급130만원에다른거상환할거없으니연체없이잘상환할수있습니다.꼭좀도와주세요~</t>
  </si>
  <si>
    <t>꿈에비해심각했던뒷처리를도와주십시요..</t>
  </si>
  <si>
    <t>안녕하십니까.대출신청자권오현입니다.25살의나이에큰꿈을갖고태국에힙합댄스학원을진출했었습니다.성공적으로자리를잡고진행하는데맨몸으로나가서맨몸으로만들었던학원에차츰현지태국기업들의간섭과태클이심해지고태국의법은외국인들에게쉽게자리를내주지않으려했습니다.3년여의고된생활을아내와막태어난아이에게더고생시키면안되겠다는생각에한국으로철수하게되었습니다.결혼전대학을다니며착실하게신용을쌓아왔던아내와달리군전역후에바로해외생활을한저는한국내에신용이마이너스도없고플러스도없는0점의상황이라급한일을아내의신용카드로처리하게되었고힘든상황에한달80만원씩150만원씩나름열심히상환했지만철수하여들어오게되면서마지막300만원의신한카드카드론을처리하지못하여아내의신용에큰짐을남기게되었습니다.한국에철수하여들어온지한달정도되어서저는오자마자아르바이트를시작하였고,아내는아직어린아이때문에친정과저의부모님댁을오가며다시자리잡기를기대하고있습니다.당장철수하여힘든상황을겪고있지만,다시일어날꿈이있습니다.하지만아이까지키워야하는아내의신용에더큰상처를남길수없어서급한마음에이렇게머니옥션에대출투자자분들께도움을요청할까합니다.</t>
  </si>
  <si>
    <t>현재아르바이트를시작한지20일가량되었습니다.다행히부모님께서숙박업을하고계셔서기본적인식주에관련된문제는걱정없이하고있으므로,기초생활비를제외한급여는모두전사업정리에사용할계획입니다.부모님의숙박업도정식으로일을맡아서급여형식으로도일을하고있습니다.(부모님께서도최근에숙박업인수를하셔서급하게목돈을만들어주시기힘든상황입니다.그리고마지막철수때도움을많이주셔서당장도움주시기힘든상황입니다.)현재는오전오후아르바이트를두개하고있지만,다음달부터는저녁까지세개정도아르바이트를할생각입니다.지금하고있는숙박업아르바이트는월80만원의급여로일을시작했고.사무보조의아르바이트는월55만원에인센티브로약30만원정도식추가급여가가능하다고합니다.매달상환할금액에문제는전혀없을것입니다.(사무보조아르바이트는보험판매팀장의개인아르바이트이기때문에확인이필요하시면사무실이아닌팀장의직접통화가가능하도록준비해보겠습니다.)아내의신용에관련된문제이므로최선의방법으로상환을우선할것을약속드립니다.관심갖고지켜봐주신분들께진심으로깊은감사드립니다.</t>
  </si>
  <si>
    <t>이자일연체없이입금하겠습니다.</t>
  </si>
  <si>
    <t>비싼이자율로하루하루이자내기에너무바뻐서이렇게머니옥선환승론을신청합니다.대환이목적이며이자연체없이24개월동안꼬박꼬박입금시킬것을약속합니다지금대출현황이모아저축은행-200만원(이자만납입7만원)hk상호저축은행-300만원(원금균등상환중23만원가량)스타상호저축은행-322만원(원금균등상환중22만원가량)이중hk저축은행과스타상호저축은행일부를상환할려고합니다.</t>
  </si>
  <si>
    <t>부모님이하시는사업장에서근무를하고있습니다.매달말이날월급을받으면어느때보다도신속하고어김없이이자를입금시키겠습니다.많은투자부탁드립니다.부모님이하시는사업장이라딱히재직을증빙할수있는서류는없습니다.홈페이지들어가시면하단에관리인으로제이름이올라가있습니다.</t>
  </si>
  <si>
    <t>안녕하세요.산와머니에서받은250만원을상환하려고합니다.매월잘상환해나가고있었지만부득이한사정으로이번달딱한번그것도하루가연체되었습니다.수시로결려오는전화와함께상담원의불친전한태도와무시에너무기분이상하기도하고,철없을적높은금리도알지못한체받은대출금에지금은맘편히잠을잘수가없습니다.대출해줄때만해도쉽고편하게대출해주었지만지금에선사람잡는것도아니고너무자기네입장만생각하며몰아붙이는데너무속이상하기만합니다.산와머니에꼭돈을갚고싶습니다.</t>
  </si>
  <si>
    <t>저는한달에180만원에월급을받고있습니다.한달에보험료와핸드폰요금등20만원정도들어가구요집에들어가는세금등20만원정도들어갑니다.산와머니,러시앤캐시,저축은행에이자와원금함께35만원돈이들어갑니다.그리고집근처에일하는가게라다른생활비가들어가진않습니다.지금까지잘상환해왔습니다.앞으로도잘상환할자신있으며믿어주세요..신용보고서를보니저축은행에2000만원이라고나오는데정작대출받은금액은200만원입니다.학자금대출받은거구요알아주셨음하고적습니다.</t>
  </si>
  <si>
    <t>급하게주택자금이필요합니다</t>
  </si>
  <si>
    <t>안녕하세요지인과같이1년에200만원월세인주택을구해서살기로했습니다근데지인이갑작스레계약을취소하면서저혼자주택자금을부담하게되었습니다제가부담할금액인100만원은이미임차주에게지급하였습니다만나머지금액인100만원은형편이안돼서지급을못하고있습니다현재백화점에서일을하고있으나이제만1달근무로인해월급은아직수령하지못한상태입니다임차주가최대한빨리잔금을요구하고있어도움을요청합니다고맙습니다</t>
  </si>
  <si>
    <t>현재모백화점에서순수하게수령하는금액이95만원입니다그리고수령일은매월25일이며돈을수령하는25일을상환일자로잡아바로바로상환할수있습니다</t>
  </si>
  <si>
    <t>잘쓰고미리미리상환하겠습니다.</t>
  </si>
  <si>
    <t>지난달결혼하면서카드사용을많이하였습니다.이번달카드대금이많이나왔습니다.잘쓰고10일전부터미리미리상환하겠습니다.</t>
  </si>
  <si>
    <t>저는구미에서휴대폰생산직으로2년8개월째근무하고있습니다.작년연봉2300만원월실수령액:140~170만원.상여금500%따로나옵니다.올초에현대캐피탈500만원,러쉬500만원,산와300만원,HK200만원,하이론300만원연체없이다상환하였습니다.지금사용중인건우리은행전세자금대출:2600만원이자만납부합니다.월13만원카드론270만원--월15만원원더풀400만원--월20만원위드200만원--월8만원웰컴200만원--월15만원총:71만원머니옥션에된다면월18만원대략:90만원정도입니다.지금와이프도직장에서월100만정도받습니다.지금러쉬나산와에대출이될것같으나,신용의중요성을뒤늦게알고,이제정말사금융은사용안하고싶기에여기에서문의드립니다.대출금은상환날짜최소7일전에납입하겠습니다.그러고상여금봤거나돈이생기면사금융을다갚을생각입니다.변제능력은충분하니저를믿고한번투자해주십시요.잘쓰고미리미리상환하겠습니다.약속드립니다.올초에대출에대해서잘모르고중개업자통하는바람에조회건수가많이올라,신용점수가많이하락하였습니다.신용정말중요하다는걸이제알게되었습니다.이제부터라도신용을높이는데최선을다할려고합니다.믿고투자해주십시요.</t>
  </si>
  <si>
    <t>연체없이성실히상환약속드려요.</t>
  </si>
  <si>
    <t>카드대금및현금서비스상환목적입니다.</t>
  </si>
  <si>
    <t>현재머니옥션3회이용중에2건은완납하였고1건은현재6회째까지상환하였습니다.단기연체2번있는데2번다1일연체입니다.현재건설회사영업사원으로근무중이고급여는세후183만원입니다.급여외월50만원의영업지원비가있습니다.맞벌이하고있는데제월급으로는빛을갚아나가고있습니다.연체없이성실히상환하겠습니다.꼭도와주세요.</t>
  </si>
  <si>
    <t>어머니께서빈혈이있으셔서병원을다니십니다.이번에빈혈수치가높아져서병원에입원하셨습니다.병원비가300만원가까이나왔습니다.급하게돈을만들어야하는데제가기존대출이있어서더이상대출을받을수가없었습니다.정직원이된지얼마안돼서2금융은처다도못봅니다.보험금은나오는데3개월이상이걸린다고합니다.정말절박해서이렇게도움을청합니다.부탁드립니다.도와주세요</t>
  </si>
  <si>
    <t>월급은기본금80만원인센티브30~60정도받고있습니다.달달이대출금하고생활비해서100만원정도나갑니다.20만원정도는대출금상환할수있습니다.정말이지꼬박꼬박잘갚을수있습니다.투자하신분들이후회안하시게잘갚겠습니다.</t>
  </si>
  <si>
    <t>생활자금이필요합니다!성실한채무이행약속드려요.</t>
  </si>
  <si>
    <t>한번대출신청을하였는데유찰이되어다시신청하게되었습니다.저번대출신청때입찰해주신분들감사해요.제가병원에있어서,감사의글을제대로전하지못하였네요.대출신청을해도글이사라지는경우가있나봐요.한번더작성하셨는데어딜찾아봐도제가대출신청한글이보이지가않네요.급한마음에다시글을올립니다.남편의사고로모아두었돈은다사용하는바람에당장수중엔몇만원이전부입니다.병원에있었기에집안일엔잘신경쓰지못하여서밀려잇는세금들과남편의보조기구입과당장써야하는생활자금이필요해서이렇게대출신청을하게되었습니다.</t>
  </si>
  <si>
    <t>남편은사고를당해서사회활동을하지못하는실정입니다.전에는조그마한사업을하였는데모두접은상태이구요.전일을쉰지몇달되었습니다.남편이퇴원해서지금현재는재활치료하는중이구요.제가이달중순부터일을시작합니다.한달에120정도의월급을받고요.둘이생활하기때문에생활비는많이들지않습니다.대출이된다면매달상환일에맞추어성실히갚아나가겠습니다.</t>
  </si>
  <si>
    <t>투자자분들~도와주세여......</t>
  </si>
  <si>
    <t>안녕하세여~~투자자분들다름이아니고대부업체에서350을받았었는데..부분상환100만원한상태이며250만원남았습니다..이금액에대하여완납을하고이자율을조금이나마줄이고자대출을신청하게되었습니다..저의급여는150만원이며급여날15일이라25일상환날짜로잡아두었으며급여날미리입금하여연체가없도록하겠습니다....많은관심과투자부탁드리겠습니다..서류오늘보내려고했는데너무늦어서못보내고내일아침에바로보낼려고합니다...</t>
  </si>
  <si>
    <t>대출성사시대부업체대출건바로상환하겠습니다....상환후게시판에바로올리도록하겠습니다,급여날15일이며,급여150만원입니다....급여날미리입금하여연체가없도록하겠습니다..</t>
  </si>
  <si>
    <t>사업에필요한유동자금대출신청합니다.</t>
  </si>
  <si>
    <t>라이브업소를운영하고있는머니옥션대출유경험회원입니다.운영자금의원활한회전을위한여유자금대출을신청합니다.현재운영에는문제는없으나사업장리뉴얼을위한자금이조금은부족하게느껴져다시한번대출을신청합니다.대출금은사업장의시설및설비개선에투자할계획입니다.</t>
  </si>
  <si>
    <t>마지막고금리대출탈피도와주세요(이자율변경)</t>
  </si>
  <si>
    <t>고금리대출은캠코보증外도움을받아현재연체없이잘상환하고있습니다.마지막남은위드캐피탈140만원과적금담보대출40만원...이두건은매월이자만납입하고있습니다.이곳에서원리금균등상환으로다달이줄여나가고싶어대출등록합니다.상환계획잘분석하시어투자부탁드립니다.필요한금액은180만원인데,24개월로맞추기위해201만원으로신청하였습니다.</t>
  </si>
  <si>
    <t>현재대출내역농협-캠코보증대출잔액:8,769,807(12%)원금이자합쳐217,106상환하고있음(기간5년이구,1년째상환중)한달먼저상환하는중입니다.신협-이것또한보증대출(저신용자):3,650,000(8.9%)원금이자합쳐95,000상환하고있음(기간5년이구,6개월째상환중)전북은행-저신용자대출:4,583,315(19.9%)원금이자합쳐160,000상환하고있음(기간5년이구,6개월째상환중)위드캐피탈-1,420,957(44.968%)이자만57,000원정도농협-적금담보대출:450,000(4.5%)현재,중소기업관리부재직중(총무,경리담당-직급:주임)재직기간:2007.10/1~재직중자동차부품제조업(현대자동차2차협력업체)월급여세금공제후1,555(천원)-상여금별도급여는매월10일,상여금은해당월말일(3월,6월,9월,12월,설,추석,휴가)-350%(각50%)(2010.1/1기준기본급인상기준임)월지출내역위의상환금액(4건),적금(200,000),청약저축(20,000)핸드폰요금(엄마,본인-70,000),보험료(95,000)인터넷요금(27,000),전기,도시가스요금(약5~8만원)출퇴근유류비(180,000),위드캐피탈은현재이자만내고있습니다..여기서환승론을통해원금+이자를상환하고,기록도삭제하고싶어서간곡히부탁드립니다.급여는10일입니다.연체없는상환약속드립니다.그리구회사거리상원룸에살고있습니다.보증금300,월세25만원하지만1년치월세는모두납입하여매월월세는나가지않습니다.</t>
  </si>
  <si>
    <t>네번째입니다.</t>
  </si>
  <si>
    <t>마지막으로올리려합니다.제입장을어떻게설명해야될지너무나어렵습니다.지금까지살면서남한테거짓말도안하고약속안지킨것도한번도없습니다.물론돈관계도연체한번없습니다.뭐라설명드릴수는없지만개인적으로급하게백만원정도필요해서자꾸올리게됩니다.</t>
  </si>
  <si>
    <t>직장다닌지는일년삼개월됩니다.매달25일에통장으로삼백만원정도받고있고요.40%해서원금과이자육만이천원정도되는데25일이월급날이니까갚아나가는데는아무지장이없다고생각됩니다.무조건갚아야된다고생각하고있습니다.정말상환못할까봐투자를안하시는거라면절대걱정하지마셨으면하는바램입니다.믿고투자해주세요부탁드립니다.</t>
  </si>
  <si>
    <t>어머님수술비상환목적</t>
  </si>
  <si>
    <t>*대출을하게된계기작년어머님암수술시지인에게급하게빌린돈상환을목적으로대출신청*2008년대출알선업자전화받고진행했다가무분별한조회로신용이많이하락되어은행권대출이어려워머니옥션을이용하게되었습니다.</t>
  </si>
  <si>
    <t>*기대출-신한은행마이너스통장800만원연이율17.5%월10만원정도-현대캐피탈500연이율28%월18만원(원리금균등상환)*주수입원급여:세금후250만원*고정지출내역-대출금이자상환:29만원-생활비:80만원-저축보험:60만원-보험료:10만원-용돈및기타비용:70만원*상환계획저축보험해지(30만원)및용돈(15만원)에서충당할계획이며6월퇴직금중간정산시여유자금확보(500만원)예정</t>
  </si>
  <si>
    <t>유찰되어다시한번도전해봅니다.</t>
  </si>
  <si>
    <t>이제사금융에서탈출하고할수있도록도와주세요.사금융정리하고이제저금리로살고싶어요.기존사금융조이,원캐싱,러쉬해서400정도있습니다.사금융정리하고제가요번에직장을옴겨서약간의생활비사용할까합니다.기존에200만원월급을받았는데새직장에선상여금포함해서처음200부터시작하지만다음달부터인상하기로계약되었습니다.열심히벌어서대부업상환하느라다른일을하기가힘드네요.저축은행은제일,스타,hk3군데400정도있습니다.그리고머니옥션에서대출받은300중에180만원6회납부남았습니다.물론연체없이열심히상환중입니다.다시한번투자자여러분들의도움부탁드리겠습니다...</t>
  </si>
  <si>
    <t>어머니병원비가급합니다.투자자님부탁드리겠습니다.</t>
  </si>
  <si>
    <t>이번에대학교를졸업하게되어저축은행(현대스위스저축은행)대출이불가능한상태였습니다.다행스럽게도졸업과동시에취업이되어3월2일에출근예정입니다.연봉1900만에계약을하게되어상환에는큰걱정이없는상황입니다.기대출현황은전혀없는상태이고,매달통신비와생활비로30만원이나가고있는상황입니다.이번에어머니디스크로인해수술비와생활비가부족하여신청하게되었습니다.</t>
  </si>
  <si>
    <t>다른대출현황은전혀없는상황입니다.현재3월부터근무를시작하여4월부터급여를받게되어있고,월통신비와생활비로인해30만원출금외에는없습니다.식비는제가도시락을싸기때문에발생하지않습니다.충분한상환이가능하기에신청합니다.나머지용돈으로20만원안밖으로매달사용중이었습니다.</t>
  </si>
  <si>
    <t>신용확실합니다.한번만봐주세요.집안급한일로대출신청합니다.</t>
  </si>
  <si>
    <t>크린토피아세탁전문점개설비용</t>
  </si>
  <si>
    <t>글한번읽어보시고도와주시면감사하겠습니다..</t>
  </si>
  <si>
    <t>군전역후다니던대학교를자퇴한후아는사람과함께대학교근처에테이크아웃커피숍을차리기로했었습니다..어린마음에돈을빨리벌고싶다는생각에대출에대해잘알지도못하면서중개업체를통해저축은행과사금융쪽으로여러군데서대출을받게되었습니다..2000천만원정도라는거금을들고아는사람이자리를알아놨다며전세를내고인테리어비에쓴다며돈을달라고하기에..전너무믿는형이었기에아무꺼리낌없이돈을주었고그형은연락이안돼고있습니다..지금은일본계회사에들어간지3개월째입니다..저번달까지는수습이라130~150정도받았지만이번달부터는180정도받을예정입니다..얼마전손을다치는바람에신경을손상당해신경봉합수술을받느라카드로또빛을내게되었습니다..군전역후계속돼는실패로인해너무힘드네요..앞으로2~3달만잘참으면회사일도잘돼고있으니제가하는일도잘될거라믿습니다..너무길어진거같아이만끝내겠습니다..</t>
  </si>
  <si>
    <t>제가현재대출받은쪽에서내는이자가70만원돈정도됩니다..이번달까지는월급이180아래쪽으로들어와서힘들겠지만..다음달부터는180이상으로월급이나오니상환하는데는큰지장이없을것입니다.1년에상여금500%나오니보너스받는데로계속상환하겠습니다..</t>
  </si>
  <si>
    <t>다시한번도움을청합니다</t>
  </si>
  <si>
    <t>친구의보증이잘못돼어이렇게도움을얻고자합니다몇년전에친구가급히돈이필요하다해서보증을서게돼었는데그게잘못될줄은꿈에도몰랐습니다지금현제저축은행쪽과러쉬엔캐쉬에서돈을빌렸습닌다저축은행쪽은..이자율이적은대비해러쉬엔캐쉬는이자만갑는꼴이더군여집안이어려운터라제가번돈으로만으로도충분히할수있기에이렇게도움을청합니다도와주셔여부모님들꼐알리면걱정만더쌓는일인거같아알리지않았습니다현제절반정도는갚은상태이고쭉갚아나가고있습니다</t>
  </si>
  <si>
    <t>프리랜서도움이로활동하고건당9~10만원정도의일당제로일하고있고빠에서정식직원으로일하고있습니다한달수입은200정도이고생활비를보태고있기에도움을청합니다정식적으로회사에서일하는것은아니지만빠에서도오래일했고부수입도있으니믿고한번기회를주셔여</t>
  </si>
  <si>
    <t>남은하나의저축은행중도상환목적으로...</t>
  </si>
  <si>
    <t>안녕하세요!!저는경기도부천에사는26살청년입니다.이렇게머니옥션에대출을의뢰한것도이번이4번째네요;;작년에처음으로사금융에손을대서지금까지상환하느라엄청힘들고고생스러웠습니다.아직까지도단한군데그나마이자가저렴한솔로몬상호저축은행은다달히이자와원금을내고있는데요;;남은채무는약300만원정도됩니다.누구나인생을살면서위기의순간과동시에기회가찾아온다고합니다.저또한남자라는이유로돈을빌린다는것이마냥쉬운세상에아무런생각없이대출을받고무심결에상환할줄로만알았지만;;(잊다른사업실패및직장퇴직)등으로인해그간1년동안갖가지고생을다햇습니다.한달한달상환날짜에맞춰다달히꼬박100여만원의월급여를받고서는60~70만원에달하는금액을매달상환해야한적도있었습니다.더욱이대출받은사실을부모님은모르게해야한다는생각에~어떻게든돈을벌려고~낮이건밤이건투잡으로일당제로안해본일이없구요!!모두가제가자초한일이지만단한번의결정과실수는저에게그간1년동안너무나힘든삶을초래하게만들었네요!!이번일을계기로더욱돈에대한소중함과무서움을알게되었답니다.</t>
  </si>
  <si>
    <t>저의현재채무상태를말씀드리겠습니다.작년사금융대출(위드캐피탈,HK상호저축,캐쉬벅스,산와머니)총4군데에서각각위드캐피탈150만원,HK상호저축은행200만원,캐쉬벅스100만원,산와머니200만원)총650만원의채무가있었는데~모두상환한상태이구요!!한번에일시불로상환햇습니다.올해2월달에..이제남은것은솔로몬상호저축은행300만원입니다.이300만원대출은올해5월갑작스레부모님의몸이않좋으셔서급히병원비및생활비가필요햇기에대출을받은것이구요!!사금융이나캐피탈처럼이자율이그다지높지는않습니다.다만다달히이자만내고원금은중도상환하는방식이라서...한번에원금300만원을갚고이자가저렴한머니옥션으로대채상환하려고대출을신청하게되엇습니다.현재다니고있는직장은야간제일모직물류센터에서상품검수및관리직일을하고잇구요!!낮에는투잡으로sk중계기유지보수점검알바일을하고잇습니다.야간일은월80~90만원정도되구요~낮에일하는알바는월60~70만원정도수익이있습니다.남자라서,,,남자라는이유로집안에유일한경제적능력이있는가장겸아들로써;;부모님께남몰래&amp;#51675;은저의죄갚을치르기위해서라도;;예전저만의사리사욕및무작정파고들었던돈욕심에죄갚을치르기위해서라도~앞으로남은인생새롭게살아가고싶습니다.여지껏살면서무슨일이있어도남에게만큼은피해주지않고살아가려고노력했습니다.머니옥션투자자님들의도움을기다리겠습니다.감사합니다.</t>
  </si>
  <si>
    <t>저희어머니께서25일날수술하시는데수술비가필요해서이렇게대출신청을올립니다부모님께서는수술비걱정하지말라고하시지만아들된도리로써지금까지제대로된효도한번못해드린게죄송해서이렇게여러분들의도움을받고자합니다대출을안받아도수술하시는데큰어려움은없겠지만여러분의도움을받아대출을해서라도제가수술비해드리고싶습니다자식이부모님께효도한다고생각하시고많은투자부탁드리겠습니다</t>
  </si>
  <si>
    <t>일단수입을말씀드리면월급통장에월190만원씩꼬박꼬박들어오며그외수당으로적게는20많게는50이상들어옵니다월급은확인가능하지만그외수당은현금으로받는거라확인시켜드릴방법은없습니다지출내용을말씀드리면국민은행대출상환금액590,000원머니옥션대출상환금액470,000원총106만원입니다그외들어가는돈은제생활비가전부이기때문에제생활비를줄이면지금까지그랬던것처럼연체없이상환하는것은큰지장이없을것으로생각됩니다예전에멋모르고썼던대출들때문에대출상환금액은크지만아직까지연체한번없이성실히상환하고있습니다이번대출건도성사가된다면단하루에연체없이갚아나갈것을약속드립니다</t>
  </si>
  <si>
    <t>중학교교사입니다.신용등급이낮아신청합니다.</t>
  </si>
  <si>
    <t>제연봉은3500만원이고부부교사니둘이합치면7000만원넘습니다.한달급여는500만원정도됩니다.저에게도움을주신다면매달제날짜에꼭갚겠습니다.-기존대출건농협중앙회:1200만원,기업은행:200만원남아있습니다.,지역농협500만원,교원신협:1000만원,삼성카드론198만원있습니다.-대출이후의상환계획현재제가받은대출들은삼성카드만한달에25만원씩나갑니다.나머지는이자만내고있습니다.총내고있는이자액은25만원입니다.머니옥션투자자분들께대출을받는다면한달에46만원가량의돈을내게됩니다.정말밀리지않고낼자신이있으니도와주시기바랍니다.제가연체기록때문에정상적인금융생활을할수있는데시간이걸립니다.아버지수술비용으로갑자기비용이필요합니다.꼭도와주세요.</t>
  </si>
  <si>
    <t>투자자님조언으로재대출신청합니다</t>
  </si>
  <si>
    <t>고금리상환입니다.모든대출을통합하려큰금액을올렸더니...^^;;한투자자님께서고금리만상환을먼저하라는조언을받고다시신청합니다.HK170만원리드코프250만원입니다둘다49%라줄지는않네염참..희소식은시티의금리가하향조정되었습니다..^^25%로요....현대스위스도그런기회가오면더욱좋은데요..^^</t>
  </si>
  <si>
    <t>신용카드단말기서비스회사영업관리중입니다.급여가현재3개월근무로120만원수령이며다음달부터는140만원예정입니다.시티가월25만원조정...되었으며==&gt;24개월중6회납입중.현대가월60만원입니다==&gt;12개월중6회납입중.이전까진HK와리드코프두군데가34만원이었지만낙찰된다면월28만원을부담이줍니다.핸드폰은회사지원이구요..음...화재보험만3만원있습니다...낙찰로인한주는부담액은6만원이지만차후신용과균등상환으로따른많은혜택을위하여확실한상환을약속드립니다.</t>
  </si>
  <si>
    <t>연체걱정없는대출신청입니다.</t>
  </si>
  <si>
    <t>지난번머니옥션에서대출은신청승인되어연체없이입금하고있고이번에신규대출신청을합니다.대출목적은생활자금이목적입니다.지난번대출목적은결혼을위한원룸보증금마련으로신청하여여러분의현명하신투자로인하여귀중한돈을받아서정말많은도움이되었습니다.그래서한숨돌리고웃으면서생활을하였는데이번에불행이도교통사고가났습니다.불행중다행이도인사사고는없었으나제가자동차보험을자차까지가입하는스타일이나그것도금전적으로뒷받침해주지않으니이번에는자차가입을하지않았는데교통사고가나고보니상대방이나상대방차량은보험으로처리가가능하나제차가문제입니다.수리비가180만원정도나왔는데중고나새차나수리비는같다고하더군요이제좀돈좀모아보려했는데이런일이있으니정말앞이깜깜하더군요물론차를패차를시키고걸어다니면좋겠으나제일이영업인지라차가없으면회사에서의저의입지는무용지물입니다.하루속히차를고쳐야일을할수있는처지이니결혼도앞둔저로써는지푸라기라도잡고싶은심정입니다.그래서머니옥션의대출을신청하게되었습니다.직장은4대보험가입되어있고1년정도근속하였으면바로전직장은역시4대보험가입되어있는사업장에서3년근무하였습니다중간에휴직기간은없습니다.신용카드도사용하는만큼신용에는이상이없습니다.1년전쯤에사금융대출을받고2-3차례중개업자를통하여신청하다보니신용조회건수가누적이되어일반은행권에서는대출이힘든상황입니다.</t>
  </si>
  <si>
    <t>상환계획은지난달부터월급인상을하여4대보험료빼고순수월급만200만원입니다.거기서차량유지비가월40만원정도생활비가10만원머니옥션대출상환금이18만원기존대출상환금이30만원월세및공과금이20만원통신비가10만원적금이20만원해서총150만원정도됩니다.그래서50만원의여유자금이항상있으므로250만원의머니옥션대출상환금24개월로월15만원정도갚는데는전혀문제가없습니다.다시한번말씀드리지만갚을수없다면빌리지도않습니다.</t>
  </si>
  <si>
    <t>성실하고책임있게상환하겠습니다!!</t>
  </si>
  <si>
    <t>안녕하세요취업하기전에사금융대출과보증금관련대출입니다기술직취업후4대보험가입과성실하게인정받고일을하고있으며기존4금융대출권때문에불필요한이자가너무부담스러워우연한기회로머니옥션이라는곳을알게되어..투자자분들께도움을받고자글을올립니다.</t>
  </si>
  <si>
    <t>나이27(군필)/기술직(일식)/4대보험가입월급여:150+(인센.수당)./연봉2000(인센.수당포함)본사:수산물유통업(직원약200명)/위치:인천연안부두근무처:홈플러스(일식회코너)/직급:부실장근무개월수:7개월(경력직)/위에직장내역과봉급내역입니다.자랑거리는아니지만이번4월본사경기지역권우수상을수상할정도로성실함을인정받고저또한열심히일하고있습니다현재*알타캐(대부)195만원(연49%)잔여연체無-취업직전작년9월취업자금으로대출받은것이집안사정도생기고해서연체없이이자만월9만원가량납부하고있습니다*지인(지인)300만원(연0%)잔여-집보증금문제로지인에게300만원을빌렸습니다하지만시간이좀흘렀지만생각보다갑작이급하게돈이필요하게되어상환을요청하였고그동안아무말없이빌려주신것도감사하고저도취업하여안정적인직장을가지게되어이자는납부하겠지만변제예정입니다현재채무내역은위에사항이고상환계획서입니다월급여1.500.000+약10만원(인센.성과급)지출내역알타대부(49%)이자:90.000핸드폰비:100.000교통.식비:450.000그외부모님께대부분가져다드려보험료와생활비등으로사용하고있었습니다저에게투자를해주신다면우선알타대부200만원가량과지인빛을청산하여나머지여웃돈을연체없는상환으로저를믿고투자해주신분들에게꼭보답드리겠습니다향후지출내역및상환내역(예)머니옥션상환:350.000(추정치)핸드폰비용:100.000교통비및차비:450.000보험료및집안:200.000---------------------합:&lt;1.100.000&gt;4대보험료빼고실수익현재145~155사이입니다계획대로상환하고약40만원가량잔액이남는데잔액으로저의개인생활비및한달유지비용과알뜰하게사용하여가장중요한저의약속인상환기일을꼭지키여실망시키지않겠습니다..불가피하게지인및상환을위해..머니옥션을이용하였고이왕이렇게된거고금리4금융도환승하여조금더좋은조건으로빨리청산하고싶습니다도와주십시요..감사합니다.</t>
  </si>
  <si>
    <t>성실히상환하겠습니다.꼭부탁드립니다.</t>
  </si>
  <si>
    <t>현재콜센터에서강사업무를하고있습니다.급여가많지않아높은금리상환하는부분이힘도들고,앞으로제가더좋은곳에서일하기위하여강사자격증을준비하고있습니다.꼭부탁드리겠습니다.성실히납부하도록하겠습니다.</t>
  </si>
  <si>
    <t>국민은행대출금액300만원월146,000원정도납입(1,980,000원정도남았습니다.)신용협동조합300만원월130,000원정도납입(200만원정도남았습니다.)HK저축은행200만원월132,300원납입(170만원정도남았습니다.)신라저축은행400만원월220,000원납입(370만원정도남았습니다.)액트캐쉬200만원월150,000원납입총월560,000원정도납입을하고있습니다.현재(주)트랜스코스모스코리아란회사에다니고있구요.상담원들교육을담당하고있습니다.4대보험적용되구요~급여는세금제하고수령액이130만원정도됩니다.상반기하반기2번성과급이있습니다.휴대폰요금등월고정지출금액은300,000만원정도사용을하고있습니다.강사자격증취득공부하는데한달에250,000원정도소요가됩니다.매월학원비와기존지출금액을제외하더라도매월성실히납부할수있습니다.</t>
  </si>
  <si>
    <t>고금리금융채무통합및상환을하고싶습니다.</t>
  </si>
  <si>
    <t>안녕하세요.현재사용중인고금리캐피탈을채무통합하여조금이나마저렴한이자로상환하고싶어서대출신청드립니다.저는약국전산직에2년8개월째연봉1500근무중이며남편은아파트관리사무소전기안전관리자로3년째연봉1800근무중입니다.(남편.10등급.채무없음)보증1건있습니다여동생자동차살때보증썼습니다.</t>
  </si>
  <si>
    <t>현재까지고금리금융권매월92만원정도를연체한번없이상환하고있습니다.대출이된다면훨신적은부담으로상환하는데는전혀문제가없습니다.조금이나마이자를줄여서저축도더많이할수있게도와주세요부탁드립니다.정말믿고거래주시면최선을다하여절대연체없이상환할것을약속드립니다.월수입260만원고정지출비보험20만원저축20만원...............나머지상환액및생활비</t>
  </si>
  <si>
    <t>안전한투자자로모십니다.</t>
  </si>
  <si>
    <t>관세청보안업체에근무하며,금번SK브로드밴드CCTVMYCAM사업을실행하며,부산동부산센터를오픈하였읍니다.회사가유지보수업무라개인시간이많이나서동업으로시작했는데시작단계라돈이많이들러가네여^^투자자분들의투자를희망합니다.</t>
  </si>
  <si>
    <t>일절대출이없었는데센터가맹비내면서마이너스1000만원을대출하였읍니다.한달25만원씩적금과연동이라큰걱정안하셔도되구여,머니옥셕기대출내역보시면아시지만상환일에맞추어입금잘했으며,서울본사출장관계로15일상환일못내어진짜16일오전입금한것이단순연체로2번잡혔읍니다.직장에서기본적으로한달200이상수입원이잡히며,SK에서자리잡히면수입이잡히니,연체걱정없이좋은투자해주시면믿음에보답드리겠읍니다.</t>
  </si>
  <si>
    <t>신용불량자는싫습니다.</t>
  </si>
  <si>
    <t>안녕하십니다.얼마전에도글을올렸다가머니옥션상문제로월상환액과총상환액이맞지않아대출에실패해서다시글을올리게되었습니다.저는현재태권도사범입니다.5개월가량일을하고있고근무중에카드를만들게되었습니다.카드를만든후에아버님께서수술을하시는바람에제카드로결제를하게되었었죠.집안형편이그리좋지못하다보니제가힘이되어드리고싶은마음이었습니다.그마음으로인해현재제가신용불량자의길을걸어가게생겼습니다.아버지의몸은많이호전되어서퇴원을하셨지만저는그카드값에&amp;#51922;기고병원비에&amp;#51922;겨서9월17일에카드값을모두결제하지못하면전신용불량자가되는거죠.남들처럼술을마시며흥청망청쓴것도아니고가족을위해쓴건데조금은억울한심정도있고조급하기도합니다.이제는머니옥션을통해서대학교때받았던학자금대출과카드값까지모두정리해버리고싶습니다.그리고다시출발하고싶네요.</t>
  </si>
  <si>
    <t>저의한달월급은현재130만원입니다.초봉이90만원이었는데5개월만에40만원가량올려놨죠.제가일하고있는저희체육관은열심히하면월급이올라가기때문에130만원이상을받을수도있습니다.우선제가받고있는130만원으로계산을하면제가매달쓰는금액은숙소생활비로매달10만원씩내고있습니다.체육관에서방을월세로얻어준것이기때문에월세금액은관장님이내주셔고같이일하는사범님들끼리매달10만원씩걷어서전기세와수도세등을내고있습니다.숙소생활비를제외하고는핸드폰요금10만원가량과기타생활요금을넉넉잡아서30만원을잡았습니다.식비는체육관에서일을하며먹기때문에따로들어가는것이없습니다.그렇게되면넉넉히총50만원을잡았는데남는80만원에서매달이자와원금의일부를상환할계획입니다.</t>
  </si>
  <si>
    <t>첨엔카드를쓰다보니까제월급으론감당할수없이카드청구비가나와서대출을받앗는데그때는대출도모르고러시에서는당일대출을해준다고해서서류를준비해서갔는데바로해주더라구요.하지만이자율이정말높더라구요.원금과갚이상환하고잇지만정말갚아나가기힘이드네요.아직연체한번없이잘갚아나고있지만이자율이부담스럽네요여러분들께서저를믿고한번씩만도와주세요.</t>
  </si>
  <si>
    <t>만약300만을대출받게된다면러시에서빌린돈은모두상환할생각입니다러시에다상환할돈은이곳에서상환한다면저는이자율이줄어들어생활하는데굉장히도움이될꺼같습니다.법인기업이라월급이밀린적도없고늦게들오온적도없습니다.월급날이휴일이면그전날들오오기땜에연체할이은없습니다저를믿고한번만도와주세요</t>
  </si>
  <si>
    <t>고금리부채해결및가계자금..도와주세요~~</t>
  </si>
  <si>
    <t>개인정보*직장인,월급여:240만원와이프가100만원부업으로30~40만원정도수입이들어옵니다(자동차정비를하기때문에토,일요일에일용직을까금합니다)*신용등급9등급(젊어서사업(정비공장전전세)를하다가과다한세금으로실패를해서신용등급이런거생각안하고돈을빌려다가매꾸고했더니신용등급이저리됐네요)*현재금융부채리드코프:300만원원더풀:200만원아주캐피탈:300만원시티파이낸셜:300만원이렇게있고월금액으로갚아나가고있습니다..와이프랑둘이살기에원금이자내고도생활자금하고도돈이남습니다.남은돈이100만원정도남는데이렇게먼제천만원을빌리고그돈으로금리높은대부업을정리하고싶어서글을올려봅니다.*대출이유대출을하게되는이유는고금리로쓰고있는대부업2건을정리하고싶고생활자금으로사용하려고합니다.*대출금액사용계획천만원이대출되면지금사용하고있는고금리대부업을정리할것이며임대아파트계약으로인해월급한달치가들어가생활자금이없어어려운형편입니다..리드코프:300만원원더풀:200만원상환계획이며임대아파트에당첨이되어입주하기위해서계약금을400만원가량와이프월급,제월급다쏟아부어서계약금을치뤄서지금생활자금이없는형편이라서지금살고있는집이빠지는6월20일(임대아파트입주일)까지는좀막막해서나머지금액을생활자금으로사용하고자합니다..</t>
  </si>
  <si>
    <t>*상환계획월고정수입:와이프,저월금해서340만원+부업으로30만원가량부채상환:캐피탈과대부업포함170만원지출내년부터한개씩끝나기시작하네요.생활자금:아파트관리비,각종세,생활비포함30~40만원지출아파트가월세라서월세40만원(6월20일임대로가면월14만원으로줄어듬)그리고통장에남는금액이80~90만원정도남더라고요..모았어야하는데사정이있다보니그렇게하지를못했네요..그래서대부업건정리하고생활자금쓰고해도이자율을20%정도까지로빌려주신다면좀더금액이남지않을까생각됩니다..그래서신청하게되었어요..저는지금현대자동차블루핸즈(자동차수리하는곳)에서일하고있고요..여기서는일한지10개월되었네요..직책은공장장이고요..책임자죠뭐..나이는34정비경력은13년되었네요..아무튼투자자분들이투자해주시면쓸데없는곳에쓰지않고어렸을적에친사고들(사업실패)을조금이나마정리하고사금융쪽에서써서신용등급이나빠진걸1~2년사이에좀끌어올리도록노력해서앞으로는이런실수가두번다시없도록열시미살겠습니다..두서없이막쓴거같은데이해해주시고요..많은투자부탁드립니다..</t>
  </si>
  <si>
    <t>병원비급구함</t>
  </si>
  <si>
    <t>환갑을넘기신홀어머니께서천식으로인한병원입원치료를하십니다...막내아들로지금까지5년6개월동안회사생활을하면서효도한번못해드리고부모님걱정만끼쳐드렸습니다이제야정신차리고모든빛회사에서가불받아갚아습니다그러다보니어머니의건강도못챙기고한제자신이부그럽습니다..조금이나마죄를속죄하는마음에병원비를해드리고싶습니다..회사에서도가능하나7월에오백만원대출받아또다시급여가불하기가곤란하네요</t>
  </si>
  <si>
    <t>급여일12일,월급여:198만원(세금공제후)급여대출상환:100만원(오백대출후8,9월공제했음,세번남았음)핸폰및생활비:45만원</t>
  </si>
  <si>
    <t>저축은행만기일이라갚으려합니다.</t>
  </si>
  <si>
    <t>우선제글을읽어봐주시는분들께정말감사드립니다...제가나이가어린편이지만군대도갔다왔고어지간한고생은다해봤습니다.물론놀자고돈을빌려고생한것이지만요...원래학자금용도였지만그걸다써버렸습니다.그래서대학도못가고일만8개월간했습니다.그런고생이있었기에또래나철없는형들보단철이들었습니다.어렵게사금융을갚았는데저축은행이이번달만기입니다.월급으로는모잘라이렇게부탁을드립니다.절대이자연체없이1년안으로갚겠습니다.이것만갚으면이제2년안에신용도풀린다고하더라구요.그동안열심히일하고공부해서저에게도움주신분들에게꼭보답해드리겠습니다.갚지않으면어떻게되는지도잘알고있고도움주신분들에게신의를져버리지않습니다.이제인생을시작하는저에게투자하신다생각하시고빌려주신다면후에정말후회없는선택이었다는것을느끼게되실겁니다.부탁드립니다.</t>
  </si>
  <si>
    <t>현재신용회복중이라아르바이트를하고있습니다.한달월급100만(가끔노가다까지하는날은한달140법니다.)이자21만원적금30만원나머지저금전에도이런식으로학자금으로빌렸던1000만원정도되는돈을갚았습니다.전에는직업소개소에서소개시켜준세안ENC와인지라는곳에서일을해서8개월만에갚았습니다.치과치료때문에그만두고지금은아르바이트를하고있습니다.절대1분이라도늦지않고이자연체없이갚아나가겠습니다.</t>
  </si>
  <si>
    <t>전세보증금이부족해대출을신청합니다.</t>
  </si>
  <si>
    <t>현재전세금을올려달라는데약간의자금이부족합니다.현재전세금으로들어가있는돈은금융권대출금인데이제껏연체없이상환해오고있습니다.여유자금으로대출하려는것이아니고이돈을빌리기위해또신용도갉아먹으면서대출하기싫어이방법저방법찾아보다신뢰감도가고해서요.당장사는집에서나가게될까딱필요한전세자금을신청합니다.</t>
  </si>
  <si>
    <t>원리금균등상환방식으로연체없이꾸준히갚아나가겠습니다.</t>
  </si>
  <si>
    <t>갑자기돈이이곳저곳에들어가게되어서대출을신청하게되었습니다.친정에손을내밀수있는형편이아니라서여기에문을두드립니다.저는전업주부로제가소득을증빙을할서류가없습니다.하지만남편에게는비밀로대출을신청하고받는것이기때문에연체는있을수도없구요.확실한상환약속드릴수있어요.저는매월10일날생활비로200만원을받습니다.그래서상환날짜는10일에하루이틀늦어질것을감안하면15일이좋구요.저희남편은대치동에서수학강사로있구요.아시다시피세금문제로인하여신고금액은크지않습니다.</t>
  </si>
  <si>
    <t>10일경에생활비를받기때문에여기보니매달10일날하면저녁늦게보내줄때도있기때문에연체가될수있으므로15일날짜가제일좋구요.아까말씀드리데로남편에게비밀로하기때문에알려지고싶지않으므로확실한상환약속드립니다.</t>
  </si>
  <si>
    <t>성실한채무변제를약속드립니다.</t>
  </si>
  <si>
    <t>*대출목적:안녕하세요?오랜기간동안회사생활을하다가현재는안정적인지인의회사로이직한직장인입니다.대출에대해전문적인지식이부족하여,가조회라는말만믿고,여러군데조회를하다보니신용등급이7등급으로내려갔습니다.본인임플란트비용으로300만원이필요하기에기존대출증액및신규대출신청을했었는데,직장생활은오래했어도현재회사에4월1일자로이직을했기에재직기간미달로대출이불가능한상태입니다.머니옥션에서대출을받는다면,일단임플란트비용을충당하고,캐피탈업체의고금리를등을상환하여대출건수와매월상환금액을줄이고,저축금액을늘리는활동을통해꾸준히신용등급을올려서재직6개월이상되었을때제1금융권을이용할수있게신용등급을최대한올리는것이목적입니다.</t>
  </si>
  <si>
    <t>1.기존대출내역:매월69만원-국민행복드림론:대출총액:350만원/월상환액및이자:15만원-농협대출:대출총액350만원/월상환액및이자:15만원-아주캐피탈:대출총액400만원/월상환액및이자:35만원2.주수입원총수입현재급여실수령액153만원이지만,비정기상여등을포함하면190만원으로추정가능함-직장:정규직연봉2,100만원-직장:연봉외상여300만원(추석,여름휴가,설날)3.월고정지출내역-핸드폰사용료:5만원-식대:15만원-교통비:10만원-적금:5만원-대출금상환:65만원-용돈:15만원-생활비및어머니용돈:25만원-기타경조사비:10만원4.대출이후의상환계획고정수입매월150비고정수입300만원지출:핸드폰사용료:3만원식대:0만원(도시락)교통비:10만원적금:30만원~여유돈가능한대로대출금상환:국민15,농협15,머니옥션:50만원용돈:10만원생활비및어머니용돈:25만원5.각오저의신용등급은7등급으로재직기간만맞춰진다면충분히제1금융권도거래가능한상황입니다.단순히임플란트등으로생활비가필요한데,짧은재직기간때문에힘든상황이되었습니다.또다른캐피탈업체에서고금리로대출받을수는있겠지만,거래건수도많아지고매월상환금도늘어나니무척부담될것이라생각됩니다.또다른곳에서대출받기보다는한군데에서대출받아서매월성실하게갚아나가고싶습니다.제사전에연체란없습니다.월급받자마자무조건머니옥션대출금부터입금할것입니다.도와주시기바랍니다.</t>
  </si>
  <si>
    <t>[초등학교교사</t>
  </si>
  <si>
    <t>공립초등학교에서기간제교사로근무하고있는30살청년입니다2007년3월1일부터2008년5월30일까지근무하다가계약만료로인해3개월간휴직하고9월1일부터다시근무하고있습니다.휴직기간소득이없어카드대금을연체하게되었습니다.카드연체가있다보니대출이어렵게되어이렇게머니옥션의투자자님들을찾게되었습니다........................................................................................................................................................며칠전같은내용으로대출은신청하여총400만원중22%입찰로진행되고있었는데어제갑자기목록에서사라졌더군요.전산상의오류인지,무엇때문인지는모르겠으나투자자분들이한건한건입찰하실때마다정말너무도기뻤는데갑자기모든것이사라지니어안이벙벙할따름입니다낙찰을기다리고계셨던투자자분들께괜히제가더죄송한마음이드네요한번더투자부탁드립니다.꼭낙찰되어서투자자분들께는재테크의이윤을,저에게는소중한생활자금으로사용하고싶습니다</t>
  </si>
  <si>
    <t>월급여는210만에서240만까지각종수당에따라매달조금씩다릅니다.상여금은1년에두번(설,추석)에각각80만원가량나옵니다제가신청한대출신청건이낙찰,승인되어진행될경우매월18만원가량이추가로지출됩니다이정도금액은제가씀씀이를줄인다면충분히무리없이상황할수있을꺼라고생각됩니다투자자님들의기대에어긋나지않게성실히상환하겠습니다</t>
  </si>
  <si>
    <t>학원생모집이벤트자금을투자해주십시오!</t>
  </si>
  <si>
    <t>지난주경매신청이유찰되어다시도전합니다.이번해초2월중에오픈한어린이전문바둑교실을운영항고있는개인사업자입니다.스스로의자긍심으로아이들을가르치는전문바둑도장이되기위하여저의이름석자을내걸어정상권바둑교실`로..현재는32명의원생을가르치고있습니다.초기오픈싯점에생각보다많은경비가지출되었고.사업자등록싯점부터걸려오는대출알선업자들을멋모르고이용하여총700만원정도의대출을받았지만높은이자(48%)와엄청난수수료(12%),여기에개인신용등급하락만초래하는결과가되었지만...연체없이매달상환을하고있습니다.영어교욱의과열현상등으로동종업게의어려움속에서도꾸준한홍보와잘가르친다`라는평판등으로아이손잡고&amp;#52287;아주시는학무보님덕택으로매달3~5명상씩꾸준하게등록학생이늘어났지만,바둑협회의권유와진주지회소속바둑교실의공격적인마켓팅의일환으로이루어지고있는학원생모집이벤트`가성공을거두는선례들은보면서,저의학원권역에있는초등학교를대상으로이이벤트를추진하고저마음을굳혔으나,현재의원비수익으로는매월상환금과제비용정도밖에않되어...300만원정도의필요경비중220원을...여러투자자님께투자를신청합니다.(학원모집이벤트`란학교의정문등에서학생과학무보를대상으로학원존재와재인식을시키면서,호감을가지는학부모를대상으로전화와방문,일주일체험교욱,상품등으로학원생의등록을총괄해주고..등록학생당두달분의등록금을받아가는마켓팅으로..수도권과대도시에서는학생유치에많은성공을거두고있는현실입니다.)</t>
  </si>
  <si>
    <t>현재원비(교재)수익---260만원중카드론(600만)과일반대출(500만)의매달원리금상환71만원~카드대금결제(활부)35만원~학원임대료,과리비43만원~각종공과금(통신,인터넷.의보,보헙.연금등)18만원~생활비및자동차유지비60만원~을제하고매원40만원정도의여윳돈이있습니다!!당장몫돈이문제지..여러분들이투자를해주시면매달\134.613원의상환에는전혀어려움이없으며,이벤트이평균적인성공만으로도조기상환도가능할것입니다!!</t>
  </si>
  <si>
    <t>더열심히살게도와주세요!!!</t>
  </si>
  <si>
    <t>안녕하십니까저는중학교때부터지금까지쉬지않고돈을벌고,연세많으신어머니를모시고가정을책임져왔습니다...어려운집안을일으켜보고자이것저것다해보고,잘살아볼려고노력했지만,아직은어린나이라무리한손실을입어개인적으로타격이컸습니다.아무것도모르고신용관리없이사금융조회도해보고대출을받다보니신용도가많이떨어지게되었습니다.신용점수란것은제가앞으로나아가는데많은제약이있었습니다.그래서머니옥션투자자님들께도움을받고자이렇게글을올립니다.</t>
  </si>
  <si>
    <t>1.월수입직장-직장에서월급200만원이조금넘는월급을받고있습니다.자영업-친구와함께고깃집을운영하고있습니다.직장때문에제명의로되어있는가게가아니어서소득증명원은없지만월매출1800만원이며순수익은300만원에서400만원정도입니다.둘이서나누면150만원이상의수입이있습니다.2.지출비용금융권-원리금균등상환상호저축은행월214,000원기업은행166,000원해서총38만원지출하고있습니다.생활비용-차비,통신비포함해서50만원정도사용하고있습니다3.총수익-총지출월수입평균350만원월지출평균90만원4.계획투자자님들께서투자해주신다면이렇게사용하겠습니다.지금운영하고있는식당을여름을맞이하여메뉴개편및시설확충하려합니다.치킨숯불기계와함께생맥주시작하려합니다.-400만원홍보및인건비-100만원둘이서가게를운영하고수익을나누기에는아직매출이부족합니다.투자자분들께서도와주신다면더높은매출을올리고고,투자자님들께안정적인수익이일어날수있도록계획적이고믿음있는생활을이어가겠습니다.약속은꼭지키겠습니다.</t>
  </si>
  <si>
    <t>고금리저축은행해결및이자를줄이려고합니다.</t>
  </si>
  <si>
    <t>머니옥션을이용중이고요~나름성실히상환중입니다~~저축은행에서받은대출건중에서고금리인hk건을처리하고이자율을낮추며신용관리를하고자합니다.쉽게생각할일이아닌듯하네요~</t>
  </si>
  <si>
    <t>일단기본급으로월200만원씩수령중입니다~하고일은일에특성상추가수입이최소50~80정도되고있습니다.저축은행에서대출받은것이있는데이중에이자율이가장높은것을해결하고자합니다~나와부모님보험료로50만생활비25만알프스,시티,예가람해서매달70만원이나가고있습니다.머니옥션에현재27만원씩나가고있으며hk에매달25만원씩나가는금액이면보다이자율이싼머니옥션을이용하는것이좋을듯해서신청합니다.</t>
  </si>
  <si>
    <t>친정아빠병원비때문입니다!!정말급합니다..!!</t>
  </si>
  <si>
    <t>친정아버지께서뇌출혈로쓰러지셨습니다아직연세가48이신데갑자기쓰러지시는바람에저희가족모두비상에걸렸습니다.저희집에서는제가장녀이고또남동생은아직20살인대학생입니다.저는20살에시집을와서이미저에게는2살과4살된딸이있습니다.저희딸들에게외할아버지를잃게하고싶지않습니다저또한아직아버지를보내드릴자신이없습니다!하루라도빨리수술날짜를잡아서아버지가더이상나빠지지않기를바랄뿐입니다.저도일을하고있고신랑도일을하고있습니다정말더열심히일을하여서착실하게상환하겠습니다꼭부탁드립니다...일전에한번경매낙찰이되어서친정엄마도와드린적도있었는데연체없이잘상환중입니다..다시한번기회를주세요!!정말부탁드립니다!!</t>
  </si>
  <si>
    <t>신랑-220본인-180공과금-15만원보험료-신랑12만원본인6만원아이들10만원휴대전화-14만원기름값-60만원식비-30~40만원아이들놀이방-10만원대출상환금-70만원카드값(매달일정하긴함)-70만원시부모님-30만원한달에저희부부가버는돈에서한달에60만원정도가남습니다.60만원남은돈으로대출금상환할수있습니다..현제대출금도단한번의연체없이잘상환중입니다.한번만도와주세요!!꼭좀부탁드릴께요!!!절대연체하지고착실히잘갚아나가겠습니다!</t>
  </si>
  <si>
    <t>의료비와생활자금필요로도움을요청합니다.</t>
  </si>
  <si>
    <t>딸아이3명과아들1명을홀로키우고있는가장이자엄마입니다.눈이잘안보인지오래되었지만정신없이살다보니병원한번가볼여유가없었습니다.휴대폰문자메세지도안보이고주위분들께글을자주물어보다이번에검사를했더니심한백내장으로인해망막이많이손상되어더이상방치하면시력을잃을수있다고합니다.의사선생님이일단백내장수술부터빨리하고망막정밀검사와치료들어가야된다고하시는데,요즘셋째넷째가고3중3이라학원비채우느라당장여유자금이없고생활자금도조금필요하여대출을신청하게되었습니다.</t>
  </si>
  <si>
    <t>저는전에는아파트관리사무소에서환경미화일을오래했으며,작년부터칭기즈칸해물샤브샤브에서근무하고있습니다.오전7시전에출근하여점심시간전까지매장전체청소를하고매월75만원을받습니다.청소를마치면오후에는물댄동산교회에서청소와정리등교회일을봐드리며오후7시전후로퇴근하며매월50만원에서3만원기부하고47만원을받습니다.매월고정으로지출되는것은국민은행대출받으것15만원과,월세20만원,전체생활비가50만원정도됩니다.그래도첫째와둘째애가일을하기에제게손안벌리고월급타면저축하고나머진생활비에도보태기에많이수월한편입니다.매월다지출하고도머니옥션대출이자금142,369원은충분히상환할수있습니다.칭기즈칸사장님도여름만지나면일년이상착실히일했기에월급을더올려주신다고했습니다.직장에서도문제지만애들걱정도많고수술후치료비용도걱정되고요즘두애학원비가빠듯하여당장여유자금이필요해서대출신청을합니다.부족하게살지만지금껏연체되거나한적은없습니다.절대연체없이틀림없이상환하여도와주신은혜헛되지않도록하겠습니다.믿고도와주세요.감사합니다.</t>
  </si>
  <si>
    <t>한번의도움다음으로두번째도움기다립니다.</t>
  </si>
  <si>
    <t>안녕하세요!첫번째경매를잘마치고두번째경매를신청합니다.제가첫번째경매를끝낸지어느덧1년가까이시간이지났네요..너무많은분의도움으로용기와힘을얻어열심히지내고있습니다.예전보다더큰회사로옮기기도했구요장기적으로사용하던은행대출도2천만원이나상환을했습니다.이모든것이투자자님들의덕분입니다.이번에어머니임플란트비용을감당해야하는데..이직한지얼마되지도않았고기록이남는대출을사용하기가두려워두번째경매를신청합니다.제마음은처음과같지만그간대출금갚는데혈안이되어지내다보니어머니이빨하나제대로해드릴돈도없이돈만갚았네요..ㅠ막내딸이지만그래도아들보다좋다고동네방네자랑하고다니시는데꼭도움드리고싶은마음에이렇게두번째도움을기다립니다.물론이곳에저보다더급하고절실하신분들많이계시지만저역시엄마만보면가슴이절절하네요..돌아가신아버지없이처음이빨을하려니까마음이많이약해지시는지자꾸눈물을보이세요..저정말딸이지만투자자님들의도움을등에엎고효도할수있도록도와주세요..</t>
  </si>
  <si>
    <t>지금현재은행권에대출을2500만원을다갚았구요,나머지변동내역있는건없고아직은은행에1700만원과저축은행에650정도가남은상태예요.1700만원은저축은행650만원을제외하고는전액마이너스통장이지만게을러질까싶어서매달원금을조금씩내고있구요,(은행분들이대단하다고혀를두르시네요^^)아차,지금전세로살고있는맨션(고급빌라42평)은올11월이계약만료이긴하지만집주인분과의상의끝에너무나저렴한가격을추가로드리기로하고제가사기로했어요.그럼전11월에집이생기고집을담보로대출을조금더받아은행권과저축은행권대출을상환할계획입니다.물론이곳의대출도상환하면좋겠지만,수익을위해투자하시는점을감안하여머니옥션대출금은그냥정상적인방법으로원리금상환할거예요,제가첫번째경매때도약속드렸듯이말예요^^어린나이에집안형편이좋지않고오빠학비부담과엄마.그리고생활비감당으로큰대출금을받았지만이제갚을일만남았어요,투자자님들의따뜻한관심과도움부탁드립니다.</t>
  </si>
  <si>
    <t>급작스런일로인하여대출을받고자합니다.</t>
  </si>
  <si>
    <t>급여이외에수수료가주수입원인직장(여행사)에다니고있습니다.그런데이번에중간에정산문제로입금이좀늦어지게되었습니다.사금융쪽에200정도땡겨쓴게있는데이것과휴대폰요금이갑자기떨어져급여날짜랑전혀안맞아져서우연하게알게된이곳에도움을청해봅니다.</t>
  </si>
  <si>
    <t>기존사금융대출이200정도있고다른대출은전혀없습니다.월22정도분할해가고있습니다.6개월정도사용했구요제급여가월150정도이며이외에수수료가들어오는게있어서갚아나가는것은큰문제가없습니다.정말급하게들어갈돈이라서무리를하더라도이곳에왔습니다.일반급융을할려니휴대폰연체와신용등급이나빠안되네요부탁드립니다.</t>
  </si>
  <si>
    <t>사금융환승및전세자금이필요해요~부탁드립니다.</t>
  </si>
  <si>
    <t>안녕하세요^^대출목적은대출자금총300만원중연이율66%인사금융액트xx1건(100만원)을완납하여정리를할것이며남은200만원은회사근처로집을옮기기위해서방보증금으로사용할것입니다.신용등급이낫은이유는3년전개인사업(간판가게)하던중사금융대출5건을사용하였습니다.또한3년전신용정보지식이없어서신용조회를무분별하게하였습니다.(일명중개업자)지금현재사금융4곳은다갚고남은1건액트xx100만원만완납하면끝입니다연이율66%신용점수가낫다고오해안하셨으면합니다.신용카드는일체사용하지않습니다.여러분들이도와주셨는데통과가안될까봐오히려걱정이됩니다.도와주세요ㅜㅜ</t>
  </si>
  <si>
    <t>저는신세계이XX에정규직으로근무중입니다.근무기간11개월월급여는21일평균140~150만원입니다.지출내역으로는방월세20만원어머니보험금및본인보험금20만원휴대폰요금5~8만원인터넷사용료3만원액트XX이자10만원생활비30만원이렇게해서월급140중생활비로90~100만원이사용되고남은40~50만원으로대출이자를낼것이며남는것으로은행예금을할려고계획중입니다.작년11월까지너무힘들었지만작년12월에신세계이XX정직원이되어서대부업대출4건도다갚고이제조금숨이트입니다.작년에는이자만60만원돈을냈습니다.젊은청년이이제부터시작할려고합니다.많은분들도와주세요.마이크레딧크레딧뱅크도가입해서신용정보및신용점수도관리중이므로연체는절대절대없습니다.부탁드립니다.</t>
  </si>
  <si>
    <t>기존에금융대출을상환하다가이번달지출이예상보다많아져서이곳을이용하게되었습니다.</t>
  </si>
  <si>
    <t>12개월간원리금납부형식으로상환해나가겠습니다.현재연체중인것전혀없고신용상의문제도전혀없습니다.(크레딧뱅크6등급)월수입은250~300만원정도이며현재대출상환금은95만원정도입니다.믿고투자해주십시오.</t>
  </si>
  <si>
    <t>부모님의건강악화로급히필요합니다.</t>
  </si>
  <si>
    <t>22살에군대를제대하고,뜻하지않게다단계를접하게되었습니다..그러면서4금융에빛을지게되었고..제스스로갚아보겠다고집을나와혼자살기시작햇습니다.시간은흘러,4년..빛은거의다갚았고..이제500만원정도남았습니다..착실히일도하고있고,,지금도혼자살며일을하고잇지만..요새부모님의건강악화로인해.주수입원이없는관계로,부득이하게신청을하게되엇습니다.</t>
  </si>
  <si>
    <t>현재월급은130만원이며,세금을제하면대략120만원정도입니다.고정적으로나가는돈은월세와..교통비..핸드폰요금과..약간의제용돈..그외에는거의빛을갚는데사용하고있습니다..월세27만원핸드폰요금평균8~10만원교통비5만원..용돈15~20만원제가하는일을요식업쪽입니다..</t>
  </si>
  <si>
    <t>사금융을환승하고싶습니다.</t>
  </si>
  <si>
    <t>캐쉬벅스240만원산와머니100만원을환승하고자합니다.이자감소와채무통합,그리고내년결혼을위해신용관리를제일하고싶습니다.</t>
  </si>
  <si>
    <t>현재금여는통장으로170만원과교통비20만원하여190만원수령하고있습니다.현대캐피탈:월36만원(이제3회만납입하면3년만기끝입니다)씨티파이낸셜:월28만원캐쉬벅스:240만원산와머니:100만원머니옥션30만원이렇게나가는돈이월116만원입니다.사금융이2년계약인데...이곳에서환승하여1년으로줄이고싶습니다.정부기관이라급여가밀리는일은없습니다.머니옥션에서대출받아상환중인데그간회사이직을하여급여일이바뀌는관계로상황날짜를변경하려했지만변경불가라하여연체발생이되었습니다.투자자님들연체없는성실한상환약속드리겠습니다.감사합니다.</t>
  </si>
  <si>
    <t>세번째도전!!</t>
  </si>
  <si>
    <t>현재다니고있는회사가이번에월급이조금늦게나올예정입니다.방학때는비수기라..조금늦으진다고합니다..그래서이번에생활자금을신청하게되었습니다.</t>
  </si>
  <si>
    <t>현재사용하고있는대출금은아래와같습니다..국민은행:430만원월납입금:10만원신협:490만원월납입금:14만원씨티파이:920만원월납입금:39만원머니옥션:58만원월납입금:29만원총대출금은현재1900만원정도되구요..월납입금은93만원정도됩니다..현재다니고있는직장연봉은작년기준으로3100만원정도되구요.월급은180만원상여금은두달에한번씩받고있습니다.상여금은년600%입니다.제개인지출은차량유지비랑.핸드폰요금.각종보험금이런게한달에.45만원정도지출되고있습니다..다시한번믿고투자해주시면연체없이상환하겠습니다..저번에대출받고한번도연체없이여태상환하고있습니다..꼭부탁드리겠습니다.</t>
  </si>
  <si>
    <t>고금리이자를해결하고새롭게살고싶습니다.</t>
  </si>
  <si>
    <t>안녕하세요.현재39살의가장입니다.현재대기업소속계약직으로일하고있습니다.2년전중소기업을다니던중중소기업의경영악화로1년간월급을받지못하여생활이힘들어졌었습니다.현재는대기업에계약직으로취직하여열심히생활하고있습니다.과거무지한신용관리로인해신용등급이낮아져은행권대출이어려워투자자님께도움을청합니다.</t>
  </si>
  <si>
    <t>1.직장-2년째근무,월실수령액185만원2.부업8월부터와이프도아르바이트를할예정으로80만원정도의수입이생깁니다.그에따른수입은총265만원정도될예정입니다.&lt;지출비용-금융권비용&gt;현재금융권대출및이자비용은70만원이며금융권이라하여도제2금융권이라서39%의이자율이부담이됩니다.&lt;생활비용&gt;1.관리비:매월35만원2.용돈:매월30만원3.적금:10만원4.육아비:20만원5.기타비용:30만원&lt;총수익-총지출&gt;월급여액185만원중제2금융권비용70만원,생활비115만원입니다.투자자님들께서저에게1000만원을투자해주시면원리금균등상환을약속해드리겠으며사용처는아래와같습니다.1.800만원=&gt;저축은행권완납2.200만원=&gt;카드론일부상환투자자님들이저를믿고주자해주시면새로태어났다는각오로열심히살겠습니다.</t>
  </si>
  <si>
    <t>통신연체가되지않기위해서신청합니다.</t>
  </si>
  <si>
    <t>3개월전핸드폰깡을받았습니다.받으면안돼는것이였지만여자친구가급전이필요하다고해서소개로받았는데알고보니깐사기였네요..얼른정지했지만엄청난요금에목돈이필요하게되었습니다.이번주안으로납부하고해지해야지신용등급에이상이없다고합니다.연체등록과신용회사로넘어가지않는다고합니다.희망을가지고즐거운마음으로사회생활을하기위해서이렇게신청합니다.해지와동시에머니옥션에해지계약서와요금납부를보내겠습니다.</t>
  </si>
  <si>
    <t>11월카드대금납부목적입니다.이런목적으로대출을한다는것이창피하지만,이곳에온이상솔직하게말해야한다고생각했습니다.투자하시는분들이없어서연이자율을조금높입니다.어차피현상황에서대출가능한곳이대부업뿐이라면,40%라고해도대부업보다는낮기에...저도지인들에게아쉬운소리안하고급한불끄고,투자자여러분들도조금이나마이익을보셨으면하는바람입니다.</t>
  </si>
  <si>
    <t>현재방송작가로근무중이며,(방송작가는모두프리랜서)서울시산하기간방송국에서근무중입니다.현재이곳에서일한지6개월정도되었고요,(이직종에근무한지는4년됐습니다)월급여는주당45만원입니다.(4주명180,5주면220)현재다른채무관련이자는한달에80만원정도나가고있고,부모님과살고있어다른생활비는들지않습니다.(카드론은현재25만원씩두번만더납부하면되므로,두달후에는월채무관련이자가55만원으로줄어듭니다.)채무4군데중,2군데는원리금균등상환방식으로잘갚아나가고있고...나머지두군데는이자만납부중입니다.한번도밀린적없습니다.이외카드대금도밀린적없습니다.때문에신용등급도...크레딧6등급(마이크레딧7등급입니다.)첫거래가매우중요하다는것을알며,저에게투자하시는그어떤분에게도피해를드리지않을것임을약속하겠습니다.</t>
  </si>
  <si>
    <t>약속은꼭지키겠습니다.다시한번부탁드립니다.</t>
  </si>
  <si>
    <t>대출을하게된계기:2008년11월12일머니옥션을통하여,500만원을지원받은회원입니다.Citi파이낸셜31.9%7백만원과러시앤캐시48.54%3백5십만원을환승하고자대출신청을하게되었습니다.대출금의사용용도(고금리환승및신용등급상향)성실한상환을약속드리겠습니다.1년동안신용등급이생각보다오르지않고있습니다.은행거래하려면6등급이상은되야할텐데..쉽지않네요.6개월내내660점에서겨우1점올라서등급은그대로8등급입니다.4점만더올랐어도7등급인데,,참안타깝습니다.구분2009년2010년07월08월09월10월11월12월01월02월03월04월05월06월평점593.0593.0630.0630.0651.0660.0660.0660.0660.0660.0660.0661.0등급8.08.08.08.08.08.08.08.08.08.08.08.0종합신용평점주요영향요인이[고금리대출기관대출보유]와[1년내조회3건이하보유]로조회됩니다.[고금리대출기관대출보유]부분을없애고싶습니다.환승할경우매달들어가는상환금액의차액이미비하고,금리인하효과와신용도상승에도움이될것으로보입니다.연체없이상환하겠다는제각오를투자자님들과의약속을꼭지키겠습니다.</t>
  </si>
  <si>
    <t>상환계획2009년09월25일하루연체있습니다.1.다른대출건이있는경우Citi파이낸셜/31.90%/8,000,000원/6,975,014원/월347,992원러시앤캐시/48.54%/4,120,000원/3,436,822원/월251,000원머니옥션/36.00%/5,000,000원/2,876,731원/월229,018원신협/11.90%/3,000,000원/2,010,000원/월105,606원기업은행/12.00%/10,700,000원/9,754,000원/월238,015원=================================================================합계월1,171,631원2.공통-주수입원(보건업,일반병원정직원)-주수입금액(稅前연봉24,000,000-월1,900,000원/명절보너스600,000*2회)-간략한月고정지출내역(稅後1,750,000원)대출상환月1,171,631원(月1,200,000원)식대및기숙사생활비:전액지원(수도및전기료별도:月50,000원)휴대폰및통신비:(月100,000원)기타생활비:(月400,000원)-대출이후의상환계획(환승후)머니옥션/25.00%/11,000,000원/11,000,000원/월587,086원머니옥션/36.00%/5,000,000원/2,876,731원/월229,018원신협/11.90%/3,000,000원/2,010,000원/월105,606원기업은행/12.00%/10,700,000원/9,754,000원/월238,015원=================================================================합계월1,159,725원급여일이25일인관계로연체가없도록,납입기일도매달1일로변경하였습니다.약속은꼭지키겠습니다.두서없이긴글읽어주셔서감사합니다.</t>
  </si>
  <si>
    <t>금융상환자금으로신청합니다.봐주세요~</t>
  </si>
  <si>
    <t>&lt;대출을하게된계기&gt;멋모르고받았던고금리대출을정리하고,여분의생활비를마련코자신용등급향상을하기위해대출을신청하게되었습니다.계약이이루어진다면,반드시고금리대출건은상환을할생각입니다.</t>
  </si>
  <si>
    <t>&lt;기존의대출내역&gt;P저축은행:36%,잔여액194만원S저축은행:40%,잔여액192만원IBK캐피탈:28.9%,잔여액500만원위대출상환금으로월40만원정도원리금균등으로갚아나가고있습니다.&lt;주수입원&gt;저는,아웃소싱업체에소속되어현재서울종합병원에서사무직으로근무하고있습니다.월고정수입135만원급여를받고있으며,연봉2000만원정도(상여포함)입니다.2주마다주말에아는분레스토랑에서일당비슷한개념으로,도와주어30만원정도의부수입이있습니다.기대출있는곳에대출상환금으로40만원정도와핸드폰요금과기타생활비를합해30만원정도사용하는편입니다.&lt;대출이후의상환계획&gt;대출이성사된다면,우선저축은행2곳의대출금을전액상환할예정입니다.남은여유자금으로는캐피탈에100만원정도상환하고,나머지금액은생활자금으로사용할예정입니다.우선,2금융권의부채상환으로신용등급을올리고싶습니다.많은기대출상황에서도단하루도,연체없었습니다.이번기회를좋은기회로삼고싶습니다.감사합니다~!</t>
  </si>
  <si>
    <t>신용등급좀올려보고싶습니다.</t>
  </si>
  <si>
    <t>대출목적은일반적으로부채를상환한다거나목돈이필요하다거나이런것없습니다.저는원래대기업에6년간다녔습니다.당시가1995년-2001년사이였는데나이도어림에도불구하고온갖카드회사에서신용카드를만들어주더군요2001년도회사를퇴사하자마자카드금액을상환하기위해현금서비스를돌려사용해오다가중간에카드사에서현금서비스한도를20%수준까지떨어트리자그때부터상환에문제가생기고신용불량자가되었습니다.부채를계속떠안으며성실히갚아나갔고2년여전즘에신용회복이되었습니다.그러나한번떨어진신용은올라가기가힘든법....신용을올리려면신용카드발급,대출등이발생하고채무를변제하고이런활동이있어야되는데시도조차할수가없습니다.물론시간이더경과하고지속적으로건전한경제활동을하게되면언젠가는올라가겠지요...하지만신용카드한장없이생활한다는게여간불편한일이아닙니다.그래서이머니옥션이라는곳을알게되었고신용등급을올리는데목적이있습니다.이자를6개월동안일부러내면서까지고신용등급을올리고자하니많은분들입찰해주시기바랍니다.</t>
  </si>
  <si>
    <t>기존대출은전혀없습니다.부채도아무것도없습니다.현재4대보험이되는법인회사에근무하고있고부모님명의로된약2억정도의아파트에동거하고있으며저의수입은실수령액154만원정도입니다.6개월에걸쳐원금과이자를자동이체를통해서라도성실히납부하겠습니다.</t>
  </si>
  <si>
    <t>얼마전모친수술비와입원비로목돈이필요하게되어급하게대출받으면서상호저축과사금융을좀쓰게되었습니다.처음써보게되어중개업자의전화로대출을받으면서조회기록이좀생기게되었습니다.저는돈을함부로쓰지않기위해신용카드도절대쓰지않습니다.그래서신용거래기록이적었고,아직나이가젊어등급이좀낮긴하지만연체나신용불이행은절대없습니다.연체할일은절대없습니다.사금융을쓰고보니이자가진짜사람죽이더군요.어머니입원해계시고저혼자입원비에사금융이자주고하면남는게없습니다.이래서안된다고생각해서이렇게대출신청을하게되었습니다.현재한화그룹내한화금융네트워크에근무하고있으며월200-250이급여통장으로자동이체됩니다.적은수입은아니므로현재상태유지는문제가아니나이자로인하여다달이날아가는돈이너무크다고생각되어다른방법이있으면해결하고자하여이렇게올립니다.금융권일이현재힘들다고는하지만저는고정급이므로직장에는아무런문제가없습니다.</t>
  </si>
  <si>
    <t>금융상환액현대캐피탈:월32hk상호저축:월16산와머니:12웰컴크레디트:16밀리언캐쉬:10이렇게월86만원이나갑니다일단대출이성사되면두군데가수수료없이중도상환이되므로이자를13-4%줄일수있습니다.그렇게되면저도조금이라도집전할수있는여유가생깁니다.월상환액은제수입이있으므로연체할일은절대없습니다.많이입찰해주시고입찰해주신분들께는그만한이자로보답드리겠습니다</t>
  </si>
  <si>
    <t>월세보증금마련입니다.</t>
  </si>
  <si>
    <t>회사가이전하는바람에회사를따라집을옮겨야되는데새로이전하는지역이방값이더비싸네요회사에서월세를일부대주는데보증금을올리면회사에서보조해주는월세만으로생활이가능할것같아도움을청합니다.</t>
  </si>
  <si>
    <t>현재대출이나현금서비스받은거아무것도없습니다.월급이190에핸펀비,공과금,생활비및교통비외에는모두여유돈이라상환에큰어려움은없을듯합니다.투자하신다생각하시고믿고투자해주시기바랍니다.급여일이10일이니15일을상환일로하려합니다.</t>
  </si>
  <si>
    <t>안녕하세요23살의어린나이에한가정의가장입니다.20살때한가정의가장이되었습니다.4년간가장으로써의열심히살아보려고노력또노력하고있습니다.아버지의잘못된보증으로전재산날리고저희식구16만원을가지고목포에서청주로도망오다시피올라왔습니다.그러던중철없던제가현제와이프와아기는낳게되었어요제아기라는책임감에낳아서잘키워보려노력했습니다.그러던중생활비,아기정기주사비가튼게터무니없이부족했습니다.그떼사금융에서대출을받았습니다.2곳에서받았는데한곳은200만원빌려서한달에16만원씩18개월납부이구요현제연체없이상환하여4번남은상태입니다.다른한군데100만원빌려서6만원씩60개월입니다.원금100만원인데갚는돈은360만원이구요지금14회차까지납부하였는데원금5만원정고상환처리되고나머지이자로처리된상태입니다.남의돈무서운줄모르고급한나머지빌리게되었습니다.현제법적으로어디에서든대출을받아도저이자보다는싸다고합니다.도와주십시요.불법대출사금융상환하고싶습니다.</t>
  </si>
  <si>
    <t>현제시중s은행청원경찰로일을하고있습니다.월급여130여만원되구요생활비50만원정도,아기어린이집비용10만원,사금융이자22만원,출퇴근버스비10여만원등등지출이됩니다.장애인이신아버지는택시를하시는데4일전교통사고로입원하셧습니다.청주시상당구육거리시장맞은편(심xx신경외과)확인가능합니다.사금융만아니면..잘살수있을텐데..하는생각이하루에서수십번듭니다..연체없이책임지고상환하겟습니다.마을금고1490만원대출은현제주공임대아파트들어가면서보증금담보대출받은것입니다.</t>
  </si>
  <si>
    <t>보증금대출원합니다.적금넣는다생각하고갚겠습니다.</t>
  </si>
  <si>
    <t>저는두아이를둔아빠로써가정을이끌고있는한가장입니다.지난6월6년동안재직하던회사에서퇴사한후동종계열에재취업하지못하고부양가족이있는데마냥이직준비만할수도없어9월부터영업택시를몰고있습니다.제가이곳에글을올리게된사연은이사를앞둔상황에서보증금이부족한상황이라도움을받아볼수있을까하여글을올리게되었습니다.현재살고있는곳은기름으로난방을하는곳이고만기도도래하여서이사하여야하는입장이라지난달주변의작은아파트를계약하였는데현재살고있는집보다500여만원의보증금이더많은곳이라서이백만원은전직장동료에게융통하였고백사십만원정도는일하여번것을모아두었으나나머지부분이부족하여신청하게되었습니다.이사비용등도무시할수없는상황이라절실히도움요청하여봅니다.난방이잘되는집에살게된다는기대에부푼처와아이들을보면혹시이돈이부족해서이사못갈까하여너무조바심이납니다.도와주신다면어차피보증금으로남아있는돈이니대출이아니라적금들었다고생각하고기쁜마음으로갚을결심을하고적습니다.많은관심부탁드리겠습니다.12월14일이사할집의보증금부족분입니다.현재살고있는집은1500만원에월세를낀집입니다.이사할곳은2천에월10만원인곳이구요.보증금부족분중200만원은직장동료에게융통하였고백사십만원정도는제가수입금을모아둔것이있습니다만이사비용과보증금부분이부족하여신청하게되었습니다.</t>
  </si>
  <si>
    <t>현재제수입은택시회사월급약63만원과사납금(일89000원)을제외한수입이전부입니다.날마다사납금을제외한수입은다르지만제가삼개월여근무하여본바평균을내어보니월200만원에서10만원정도왔다갔다하는것같습니다.아내는틈틈히인터넷을통해원고교정아르바이트를하고있고고정된수입이라기보다하루처리량으로계산해볼때최하60만원정도에서가장많을때는130만원정도의수입을벌어들입니다.이사할곳이대규모아파트단지라아내가초등생을대상으로공부방을해보고싶다고계획중이라이사하게되면이부분에서발생할수입이있으리라생각됩니다.(아내는초등생대상으로과외경험이있으며현재이쪽아파트에살고있는친구들이돕겠다고하고있는모양이라긍정적으로생각하고있습니다.)현재까지는제가결혼전부터신용불량딱지를붙이고있던상황이라(부모님이장사를하시면서제앞으로카드등을발급받아사업자금으로융통하셨던탓에..)청약저축등최소한을제외하고빚을갚느라별다른저축액이없지만..지난달에빚을갚고남은사백여만원을국민연금대여를통해갚은상황이라앞으로삼년간매월오천원정도의이자를불입하는것과직장동료에게빌린200만원을갚는것을뺀다면당장납입을하여야하는부분은없으니상환이쉬울듯합니다.제자산상태는현재살고있는집의보증금1500만원과현재가350만원정도의차량을보유하고있습니다.저희한달지출내역은다음과같습니다.월세15만원식비40만원아이보육비(기저귀값,물티슈등..)30만원인터넷,유선료,전화료,전기세등등.매월마다다르지만10-13만원선되는듯합니다.난방비아직은잘모르겠습니다.(이사전이라..)현재는월15만원-20만원선이었습니다.휴대폰사용료13만원청약저축8만원어머니용돈10만원보험료21만원(온가족)기타잡비20만원(이것은항상통장에보유하는돈입니다.아내와제용돈이나기타용도로마련해둡니다.)이상을제외하면여유자금이존재하므로저희생각에30만원정도의저축이라생각하고상환이가능하다고생각하고숙고하여신청하여봅니다.14일이사라12일이금요일이고하여11일을마감일로정합니다.만약융통이안된다면제차라도팔아야하지않을까싶지만(경기가이래서인지..융통이쉽지않아서요)아내가공부방을하게되면차가필요하다고하여서왠만하면팔지않았으면하는생각입니다.(다시사는비용이더들듯합니다.)꼭좀도와주시는분이계셨으면합니다.</t>
  </si>
  <si>
    <t>세번째글올립니다.</t>
  </si>
  <si>
    <t>생활비및금융상환목적입니다.처음에글올릴때400이었으며두번째올릴때가200이었습니다.급한대로있는것들끌어모아모아어렵게매꿨으며.그사이에..업자분들을만나서약간조회들어갔는지점수가또떨어졌네요.속상하기만합니다....생활비가다음달까지살아가려니그저어렵기만합니다.그래서신청합니다.*주소가충북으로되있는데회사기숙사입니다.등본상주소는경기도입니다.부모님소유입니다.*</t>
  </si>
  <si>
    <t>월실수령금125~135만원입니다.매달6일급여통장수령입니다.10일날상환하는것은전혀문제없습니다.수령금125만원으로최소로생각했을때.기타이자70만원에부모님께드리는금액30.남은금액25만원으로생활하기에는전혀부족한건없습니다.회사기숙사라생활비가그렇게많이들어가진않습니다.은행권800만원은학자금이라아직무이자거치기간과낮은이율의거치치간이라4만원의이자로이용하고있습니다.거치기간4년으로2009년6월부터원리금으로나가게됩니다.그전에기타이자를환승하여이기간까지대비할예정이니1년동안여러분들의투자금액에대한연체는절대없습니다.이번달에기타이자에서연장이들어가는곳이있어연장수수료를포함하니많이빠듯합니다.그것도이번달에한정된것이니무리없습니다.</t>
  </si>
  <si>
    <t>보증금이높더라도월세가낮은곳으로이사하고싶습니다.</t>
  </si>
  <si>
    <t>[대출목적]현재월세35만원의방에서생활을하고있습니다.객지생활을하면서나가는방값이너무아깝다는생각이들어보증금이더비싸더라도방값이낮은곳으로이사를하고싶어신청하게되었습니다.[머니옥션신청이유]사실전66%고금리의사금융을이용했었습니다.사금융을이용하면서연체를하게된다면??이라는상상은너무나도무서워서연체없이잘갚아나갔으며올8월에전액상환을할수있었습니다.무분별한신용조회로한때9등급까지하락을하였지만나름의경제적인포트폴리오를짜고맞춰나가면서신용카드또한단한차례의연체없이생활을하여7등급까지올릴수있었습니다.그러나아직은제1금융권의벽은높기에머니옥션에신청하게되었습니다.</t>
  </si>
  <si>
    <t>[가계소득(연봉,월소득)]저가일하는LIG손해보험에서는월급이2번에걸쳐져나옵니다.10일에는성과성수당과25일에는비례성수당이나옵니다.말그대로성과성수당은저가영업한상품에대한성과급으로12개월지급됩니다.또한비례성수당은성과성수당에대한월급으로서약150만원정도나옵니다.둘다합쳐총220만원가량수령합니다.[현재채무상황]청주상호저축은행:300만원(만기일시상환방식으로이자80,000원)애프터6론:500만원(만기일시상환방식으로이자160,000원)HK상호저축은행:200만원(원리금균등상환방식으로1,697,000원이자:107,000원)[상환계획]현재저의계획은머니옥션에서낙찰이될경우20만원의방으로옮길계획입니다.월수령금액:220만원지출내역:방값:20만원생활비:30만원통신비:6만원교통비:10만원이자:34만7천원그외비용(팀원생일낀달:10,000원,팀원결혼:50,000,상조:50,000)이들것으로예상됩니다.모든금액을합쳐보면머니옥션에서의이자또한무리없이상환할수있습니다.말로만믿어달라는호소보다는실천력있는신용있는사람임을보여드리고싶습니다.</t>
  </si>
  <si>
    <t>생활자금도움부탁드립니다.</t>
  </si>
  <si>
    <t>다니던회사를그만두고이직을하던중에생각보다이직이빨리되지않아서생활자금이부족하게되었습니다.하는일은웹디자이너이구요..지금새회사에다닌지한달이아직안되서급여를받지못했습니다.생활비가부족하여힘든상황에있으니좀도와주세요.</t>
  </si>
  <si>
    <t>연봉은1650만원이고4대보험은1월부터들어갑니다.4대보험제하고매월실수령액이125만원쯤됩니다.매월지출금액은월세(25만원)휴대폰및인터넷통신비(10만원)각종공과금(5만원)교통비(5만원)+식생활비(25만원)--------------------------------------토탈70만원정도나갑니다.이금액을제외하고는쓸일이없으니상환하는데는문제없다고자신합니다.</t>
  </si>
  <si>
    <t>마지막희망을잡는심정입니다..</t>
  </si>
  <si>
    <t>기대출상환금액변제및생활자금(원룸보증금)-기대출금액:300만원.(웰컴론200/산와머니200)-직장이직으로거주지변경.(원룸시세:보증금100만원/월20만원)2009년개인적인사정으로부득이웰컴론에서200만원을대출받고11월달부터변제중이며,2010년7월집안사정으로인해200만원을대출받았습니다.그리고2010년8월현재친구집에서생활하며직장을다니고있습니다.두군데의대출금액의이자보다조금이라도낮은이자로변제하고싶어이렇게신청하게되었습니다.웰컴론은현재까지2010년2월약일주일정도연체된적이외에는연체내역이없고꾸준히변제를이행해왔습니다.작은도움을부탁드리겠습니다.</t>
  </si>
  <si>
    <t>1.대출내역-웰컴론:200만원-산와머니:200만원2.월상환금액-웰컴론:163,000원-산와머니:120,000원3.급여내역-3조3교대근무.-월기본만근시약1,500,000원-잔업및특근시약1,800,000원~2,200,000원-상여급600%(분기별100%/명절2회200%)==============================================상환계획==1개월300,000원정도를변제금액으로계획하여지속적으로변제를하며,분기별상여금100%(약1,000,000원)를상환하여원금및이자의총변제기간을줄이도록계획하고있습니다.조금이라도빠른상환과정확히변제일을지켜투자자분들에게손해를입히지않도록노력하겠습니다.</t>
  </si>
  <si>
    <t>확실한상환능력을보유하고있습니다.</t>
  </si>
  <si>
    <t>1.대출목적:치과치료비등(인플란트비용)*차량할부를제외하고대출이없으며과거신용관리가안되었었기에현재신용등급,신용점수가안좋기때문에부득이하게이곳에서대출을신청합니다.</t>
  </si>
  <si>
    <t>1.기존대출-현대캐피탈자동차할부1-1.대출잔액:768만원1-2.이율:8.6%1-3.월상환원리금:377천원2.월지출내역1-1.생활비:월세33만원,공과금평균5만원1-2.기타고정지출비:핸드폰요금5만원1-3.기타생활비:평균15~20만원*1+2=약100만원3.월평균수입:170만원*3-1-2=약70만원*추가대출시월53만원원리금상환에충분함.</t>
  </si>
  <si>
    <t>동생이사비용의목적으로신청합니다.</t>
  </si>
  <si>
    <t>동생네부부가어머니를모시고생활하는데이번에이사를하게되어비용이모자란다고해서제가보탬이되려고이렇게머니옥션의문을두드리게되었습니다.</t>
  </si>
  <si>
    <t>월수입:세무서신고액은연1200만원이고세공제후현금수령200만원입니다.4대보험적용되는개인사업체9년근무중입니다.현부채:국민은행환승론340000만원,국민은행직장인대출440만원있습니다.그외부채는없고환승론은9월1일납부하면상환종료되고직장인대출은월16만원씩3년간상환입니다.제일짧은게3년이라고해서3년입니다.[2년6개월정도남음]지출은보험료40만원정도통신비인터넷비등잡비20만원포함60만원정도지출됩니다.9월달추석보너스포함해서급여250만원이고환승론34만원상환종료되면지출+직장인대출해서80만원이지출로잡힙니다.그외나머지돈은저축할수있으므로여러분들이힘을모아주시는대출금상환하는데는전혀지장이없습니다.머니옥션에신청하게된동기는2금융권에신청해도되는데과거에통신비등명의빌려준거때문이채무불이행으로잡혀등급이낮습니다.내년7월이후에는5년이넘어가등급상향이될듯한대다중채무로잡혀신용에-가될까고민하다신청합니다.한번도와주신다면성실하게도움주신분들께피해안가도록성실히상환할수있씁니다.위에언급한소득정보는현금수령관계로실세무서에신고되는액수로신청서에기재하니참고부탁드립니다.사장님직인찍힌월소득증명진술서제출가능합니다.</t>
  </si>
  <si>
    <t>깔끔한마무리를위해</t>
  </si>
  <si>
    <t>본의아니게아버지차운전중사고가나서합의금이부족합니다.</t>
  </si>
  <si>
    <t>매달급여받으면일정금액씩상환할계획입니다.</t>
  </si>
  <si>
    <t>어머님병원비.</t>
  </si>
  <si>
    <t>2005년어릴적사업하는친구의부탁으로..산와머니에서백만원대출받고..빌려줬습니다.하도부탁을하길래ㅜㅜ..이자만납입하다가..친구가갑자기자취를감추는바람에..몇년동안그돈을납입하지못해..지금까지왔었습니다.제가쓴것도아니고..ㅜㅜ낼여유도없었기에..그렇게세월이흘러갔습니다.최근에목돈이좀필요해..대출을알아볼려구하니..채무불이행기록..(산와머니)그게남아서..어디서든대출이안된다고하더군요ㅠㅠ그래서...월급다박아가며...ㅜㅜ일단그거완납했습니다.그래도기록은남아있어서힘들다고만하네요...대출목적은..어머님치과치료비지원입니다.이가많이안조으셔서..병원에갔더니..지금도늦었다고빨리하라구하더군요..어머님연세도있으시구해서..빨리하는게..좋을꺼같네요ㅜㅜ</t>
  </si>
  <si>
    <t>월급150만(통장수령)수당월50만원(현금수령),현재..월지출금액..통신비10만.자동차유지비20만부모님지원40만빼고는나머지들어가는돈없습니다.지금까지크게모아둔돈이없어서..갑자기목돈이필요한거뿐입니다ㅜㅜ충분히상환할수있구요..100%조기상환약속드려봅니다ㅜㅜ</t>
  </si>
  <si>
    <t>목돈들어갈일들이생겨대출신청합니다.</t>
  </si>
  <si>
    <t>안녕하세요!저는맞벌이워킹맘입니다.남들보기엔저희부부둘다안정적인직업(남편공무원,어린이집교사)을갖고있습니다.저희가정에큰목표는집마련이라남편은그쪽으로만집중하고있고저는가정생활을책임지고있습니다.빠듯하게열심히살고는있지만늘생활이일정하게돌아가지는않는지라우연히이런사이트가있는걸알게되어신청합니다.대출목적은친정부모님이몸이편찮으셔서병원비를보태드리고저의학자금(대학졸업반)에쓰려고합니다.월급쟁이라달달이나누어지출할수는있으나한번에지출하기가힘들어신청합니다.</t>
  </si>
  <si>
    <t>상환계획1.기대출-씨티파이낸셜1350만대출이율33%잔액1000만원hk저축은행500만이율39%잔액400만원신라저축은행400만이율44%잔액300만현대스위스900만이율39%잔액800만위의대출들은모두원리금균등상환으로하고있으며단한번도연체한적이없습니다.2.주수입원-급여연봉제월260만+남편이보조50만원정도3.월고정지출내역-대출금상환150만보험료24만원그외생활비월고정지출액200만원신규대출금나머지60만원에서상환</t>
  </si>
  <si>
    <t>금년초에이사를하면서일부부족한돈을지인한테서빌렸는데지인한테일이생겨갑자기갚을형편이되었습니다.기존대출이있어1금융권에서는추가대출이안되고,할려면2금융권에서가능한데이럴경우신용등급등에좋지않아신청하게되었습니다.</t>
  </si>
  <si>
    <t>기존대출은제일은행5200만원-월150만원정도원리금상환대구은행1000만원(마이너스통장)-이자6만원정도납입우리은행5000만원(퇴직금담보대출)-이자30만원정도납입하고있고연체는없습니다.공무원생활20년정도했는데약속은꼭지키도록하겠습니다.</t>
  </si>
  <si>
    <t>다른택배에서기사로있다가지입차를사서제개인사업자를가지고우체국택배를시작하였습니다.우체국택배는자기차를가지고있어야하기때문에차를직접사야합니다.그리고지입차들은각자리에대한프리미엄이형성되어보통차거래보다가격이높게형성되어있습니다.가지고있던돈과카드값을갚아야할돈합쳐서중도금치루고잔금하고카드값이남아있습니다.우체국택배는개당950원정도받으며한달에평균3000개정도합니다.그리고보조금을하여월삼백정도수입이됩니다.열심히일하여상환하겠습니다.</t>
  </si>
  <si>
    <t>매달원리금균등으로상환하겠습니다.</t>
  </si>
  <si>
    <t>성실하게상환약속합니다</t>
  </si>
  <si>
    <t>고금리상환과(제일저축200만),의료비입니다</t>
  </si>
  <si>
    <t>국민700만농협300만신한400만제일저축200만있습니다월소득은평균450-500사이이며보험대리점15년운영하고있습니다원금과이자를급여날(25일)에맞추고싶습니다</t>
  </si>
  <si>
    <t>성실납부약속합니다.</t>
  </si>
  <si>
    <t>높은이자와낮은신용을개선하고자투자자님께도움을청합니다.저는대출조회를이곳저곳에서하다보니신용도가낮아졌습니다.이번기회에도와주시면낮은신용도를올리고싶습니다.도와주시면성실납부자신있게약속드립니다.</t>
  </si>
  <si>
    <t>기존대출1.삼성카드780만원한달215.000원상환하며이율15%입니다.2.저축은행590만원한달450,000원상환하며이율45.9%입니다.저는월150만원에상여금을받습니다.근무한지는4년이구요4대보험적용한지는2009.12.1부터적용했습니다.(아기어린이집때문에4대보험이있어야해서이때부터적용해달라고했습니다.)기존월급은현금으로수령했으며제가대출을받을려고보니월급통장이있어야쉽다고해서8월달부터통장으로받습니다.상여금은현금으로수령합니다.상여금은50~100만원사이입니다.주수입원저는피부관리실에화장품을납품하는영업직입니다.기본급은150받고있으며수당은판매금에10%입니다.한달대략50~100사이수당을받습니다.총150+50~100200~250만원은매달받습니다.150만원(월급)-215.000원(삼성)-450,000원(저축은행)-400,000(보험료)200.000(적금)-120.000원(어머니,제요금입니다.)나머지는생활비입니다.제가매달수당을50~100원정도는받으니충분히대출금을갚을수있습니다.상환계획저에게800만원을대출해주시면제일먼저저축은행대출금을갚겠습니다.45.9%라많이부담스럽습니다.800만원-590만원(저축은행대출)-110(현금서비스)-100(생활자금)저는수당까지합해서최소200만원은받습니다.200만원에서삼성카드215.000원머니옥션낙찰시대출금468.000원보험료400.000원핸드폰120.000원적금200.000원일반생활비나머지금액에서여유가생길것같습니다.그럼삼성카드원금을줄여나갈것입니다.저는단한번의연체없이성실하게납부하였습니다.투자자님께서도와주시면빨리최선을다해성실납부할것이며신용도를높이기위해최선을다하여떳떳하게살고싶습니다.도와주세요</t>
  </si>
  <si>
    <t>저의이름을걸고단하루의연체없이꼭상환하겠습니다.잘부탁드립니다.</t>
  </si>
  <si>
    <t>얼마전에교통사고가있었습니다술을마시고운전한저의과실이죠..차는퍼질대로퍼졌고상대방차도좀많이부서졌습니다..음주운전인지라보험사직원부르지도못하고그런다고상대방이'제가음주라는걸알고서는경찰부르겠다고난리고.목잡고아이고그러고있고어떻게해야할지모르겠더군요너무당황한나머지차안에만앉아있었습니다..약7분이지났을때상대방운전자가제게말을하더군요보아하니협력사직원같은데300백만원에합의를보자고했습니다.,그래서회사형에게금방준다고하고돈을빌려서다음날드린다고하고서로연락처주고받고그렇게끝을냈습니다.차수리비랑병원비따져보면대충그정도나올듯하여그리합의를보았습니다..그런데이젠돈을빌린회사형이난리입니다..이사하는데언제줄꺼냐는둥,,급하니까빨리달라는둥,,아님가불을하라는등,,,순간저의실수이고저의잘못이긴하지만스트레스가이만저만아니였습니다..부모님께손을벌리기에는제가지금껏사고를많이쳐와서말씀드리지도못합니다.그래서여기저기대출회사에문의도해보았으나작년에사고쳤던것때문에대출을받은게있어서대출이불가하다고합니다...그러던중매번문자로문자전송이오는머니옥션이생각나이렇게도움을청하고자부탁드리게되었습니다..잘부탁드립니다.투자자님들의선처를바랄뿐입니다...</t>
  </si>
  <si>
    <t>작년에받았던대출들이좀있습니다은행2곳,저축은행1곳,대부업2곳이렇게대출을받아지금연체없이꾸준히원금과이자를상환하고있습니다..한번에다상환하기에는좀어려움이있어원리금균등상환으로꼬박꼬박갚아가고있습니다..제가하는일은현대상용차공장안에있는1차협력회사를다니고있습니다근속년수는현3년6개월되었으며현대자동차직영을바라보고있습니다..매월급여는평균적으로250만원받고있습니다년상여금은600프로입니다그래서두달에한번씩00프로나오고있습니다일년에한번씩임금협상을합니다이때성과금과격려금과상여금을대략6백만원씩주더군요.이걸로고금리사채를한곳한곳갚을계획입니다..철이없고부질없는일들을많이했습니다..더이상낙오자가되기는싫습니다.제부탁을들어주시면감사하겠습니다투자자님의은혜에보답하기위해최우선으로단하루의연체없이최우선적으로이자와원금을갚아가겠습니다급여일이매월15일이라상환일도15일로정했습니다..최우선으로하기위해서..제이름정영주이름을걸고은혜에보답하겠습니다잘부탁드립니다..</t>
  </si>
  <si>
    <t>두번째신청입니다투자부탁드려요~</t>
  </si>
  <si>
    <t>지난달에신청했다가부결이되었는데다시한번신청을하게되었습니다.친구가제명의로폰을개통했는데장기연체가되서돌아왔더라구요입사한지한달이되긴했지만첫급여날짜가아직안돼서금융권대출은어려운실정이고그렇다고대부업체를이용하기는싫더라구요어릴때멋모르고대부업체를이용한적이있어서신용등급도안좋아지고이번에카드신청한것도부결이됐습니다.(과거대부업조회이력때문이라네요)지난달엔생활비와의료비로사용할목적으로넉넉하게신청을했다가부결이됐었는데핸드폰비용을더이상미뤄서는안될것같아급한미납요금만신청하게되었습니다.</t>
  </si>
  <si>
    <t>어릴때신청했었던대부업대출건도모두정상상환했고현재카드및기대출건도없어상환에무리가없습니다.비정규직이긴하지만나름탄탄한회사(외국계은행)에입사해서근무하고있구요연체나조기상환하는일없이정상적으로잘상환하겠습니다.투자부탁드릴게요~</t>
  </si>
  <si>
    <t>안녕하세요제가대출을받아보려고여기저기알아봤는데요..알아봐도직업이프리랜서이다보니...대출도힘들어서작업대출에손을대따가...신용조회만한번올라가게&amp;#46124;구요...찾다가머니옥션이라는곳을알게되었습니다...지금현제휴대폰요금도한번도연채없다가...최근2개월연채를하게되고...작업실월세랑유지비용이들어가다보니깐....휴대폰요금을연채하게되었습니다...그래서일일알바하면서돈을조금조금모태고는있는데...그거가지고겨우겨우방세내는정도라....그래서부모님께말씀드리고싶지만...집안사정도...지금아버지가사업을하셨다가실패하셔서...돈을많이벌고계시는것도아니고...겨우힘들게살아가고있어서...말하기힘들어서요..이제다음달부터는서빙알바라도해보려고알아보고있구요상환하는데는연채없이할자신있습니다투자자분들께믿음을드리고싶습니다조그만한관심부탁드리겠습니다...</t>
  </si>
  <si>
    <t>프리랜서/월수입:130~150일일알바/월수입:50~60다음달부터서빙알바를하게되면70~80정도받게되니깐충분히상환할수있습니다</t>
  </si>
  <si>
    <t>새로운시작을위해...</t>
  </si>
  <si>
    <t>의료비(치과)현제저의치아상태가말하기부끄러울정도로나쁩니다.(좌우상하어금니포함10개가없음)임플란트라는시술은엄두도못내고의사선생님추천최소비용으로최대효과를보느시술(보철및브릿지)비용약900만원정도(추가비용조금)든다는진단을받았읍니다.총비용중현제600만원은새마을금고(햇살론)해택을받아마련한상태이면모자란비용을마련코자이렇게글을올립니다.전과거운영하던(레스토랑)곳의무리한운영으로빛을지고신용불량상태로있다가..열심히상환하여금년2월신용회복위원회로부터신용을모두회복하였읍니다..현제부체는이번에치료비를위해받은새마을금고(햇살론)을제외하곤어떤한곳에도부채가없읍니다.신용은회복하였지만현제국가에서시행하는햇살론말고는일반금융권에서의대출이아직적합하지못하단는심사결과가나왔고백방으로알아보던중이곳에서여러분들의도움을신청하게돼었읍니다..과거빛을갚는다는이유로제건강에너무소홀했던게실수였겟지만두가지를다해결하지못하는상황이였터라이상황까지오게돼었고현제정상적인직장에서고정적인급여를수령하며생활하고는있지만치아가부실한부분이이렇게큰고민거리가&amp;#46084;줄몰랐읍니다..제가불편하고아픈것은어떻게라도참아보려했지만현제식사를집에서싸가져가는죽으로해결하고여의치않을때는우유와카스테라로혼자식사를해결하다보니다른사람.혹은거래처직원과의식사자리등은엄두도못내고있는상황입니다과거의묵은빛등을모두청산하고이제는편안하게새출발해보려하니이번엔건강이문제가돼네요...부끄러워말도못하고있다가이렇게용기내서신청해봅니다</t>
  </si>
  <si>
    <t>지금저의기존대출은새말을금고(햇살론)600만원있읍니다이율은년9.6%이고매달20만원정도갚아나가야합니다고정수입월급183만원(4대보험료공제후)고정지출생활비:70만원(현제부모님과같이거주하고있으며부모님은아버지국민연금40만원정도말고는수입이없으신상태라제가보태서생활하고있읍니다)통신비:15만원(제휴대폰7만원,부모님휴대폰5만원,집전화3만원)보험료:13만원현대해상화제보험(암,운전자,성인병,의료실비)병원비:8만원치과치료비주2~3회(회당3000~8000원정도)이부분은치료가끝나면더이상지출이안돼는상황입니다대출금상환:20만원새마을금고(햇살론)원금이자상환기타생활비:20만원본인기타교통비와식대잡비등..(회사출퇴근회사에서제공한1톤트럭으로하고있어서출퇴근교통비는거의들지않습니다)저의수입에서고정지출을감안하면매달37만원정도의여윳돈이생깁니다이부분을감안해대출이이루어진다면상환할계획입니다추후치료가끝나면8만원정도(현제치과진료비)가더여윳돈으로발생하고만원이라도줄일수있는부분이있으면그렇게해서도와주신여러분들에게성실한자세로보답하겠읍니다.</t>
  </si>
  <si>
    <t>고금리대출을낮은금리로전환하고싶습니다.도와주세요!</t>
  </si>
  <si>
    <t>현대스위스저축은행1200만원을상환하고싶어서이렇게신청하게되었습니다.현대스위스1200만원이란금액때문에지금4금융도낮은금리로내렸지만현대스위스금액때문에대출이계속막히고있어낮은금리로갈아타기가너무힘들었습니다.지인을통해머니옥션이란곳을추천받고실날같은희망을갖고대출신청을합니다.많은분들믿고도와주시길바랍니다.생각같아서는낮은금리로신청하고싶지만금액이1200만원이라33%로첫거래를꼭성사시키고싶습니다.</t>
  </si>
  <si>
    <t>기존대출건입니다.1:신협(근로자생계형대출)2010년6월에500만원3년7.89%이며월171.438원씩2회납부하였으며원금472만원남았습니다.2:현대스위스저축은행=&gt;2010년3월에1200만원3년39%이며월463,430원씩5회납부하였으며원금1166만원남았습니다.*상환계획:머니옥션을통해현대스위스1200만원상환할려고합니다.3:러쉬앤캐쉬=&gt;2010년5월에700만원3년48%이며월315.244원씩3회납부하였으며원금700만원남았습니다.*상환계획:몇년전부터갚고빌리고가연체없이꾸준히반복되어왔으며현대스위스를정리하고나면따른데서낮은금리대출이가능해져러쉬앤캐쉬700만원을상환할계획입니다.4:예가람저축은행=&gt;2010년8월에300만원3년43.5%이며월15만원정도9월부터납부해야되며원금300만원입니다.*상환계획:현대스위스정리가끝나면낮은금리로갈아탈생각입니다.**상환계획총110만원정도가한달에나가고있습니다.직장은2009년11월에(주)에스엠로지스물류직에정직원으로입사해서현장사원으로현재10개월째근무중이며급여는평균세금공제후(175~185만원)사이입니다.직장업무는(주)아모제산업이라는곳에서지게차,입출고,피킹,검수,재고관리업무를하고있으며파견직근무를하고있습니다.(주)아모제산업은식자재,공산품등을프랜차이즈,백화점등에유통하고있는회사입니다.*월지출:150만원1:제가기숙사생활을하기때문에폰값,기숙사비약20만원월지출하고있습니다.2:월보험료20만원씩지출(3년째잘넣고있습니다.)3:금융권:110만원나머지30만원정도는제가먹고,쓰는데지출하고있습니다.*대출이후의상환계획=&gt;월지출총150만원에서현대스위스1200만원을상환하면월463,430원이남게되고대신머니옥션1200만원에대한월689.624원이지출되기때문에실질적으로월지출이172만6천원으로됩니다.첫째방법은러쉬앤캐쉬700만원과예가람상호저축은행300만원정도를빠르게낮은금리로전환을하게되면월지출이160만원정도가될것같습니다.둘째방법은월급여180만원받아서안먹고안쓰면됩니다.(사실상무리가많습니다),그리고다른낮은상품알아보고계속갈아타기..믿고빌려주신다면연체없이상환가능꼭약속드립니다.</t>
  </si>
  <si>
    <t>사금융을받고있는데한군데가전에받은거라그런지이율이66%이어서(기존계약이여서금리가안떨어진다네요)금액은180정도남아있어이것을상환하고나머지는이번에이사가는데이사비용이부족해서보탤려고대출을신청했어요캐피탈권에대출을신청했지만예전(2007년)신용조회건수가많고,재직기간이3개월이상이안되어서부결이났고우리캐피탈만300만원신청해놓은거보류상태입니다한달정도더지나면평점이올라가면그때가서보류풀리면입금가능하다하네요하지만지금필요한자금이기에이렇게신청합니다</t>
  </si>
  <si>
    <t>재작년에회사가부도나서월급을제때못받아힘든생활을했어요하지만운이따랐는지2008년11월부터종합병원총무과과장으로입사하게되었습니다이젠안정된직장에다니고월급도제때나오니매월상환할수있습니다저의소득과는별도로와이프가어린이집교사로매달90정도받고있어요지금은처음이라금리높은사금융한개와이사비용으로쓸려고하고있지만나중에남은사금융도이곳에서환승해볼려고합니다이번에제도권에대출을진행하면서신용관리가얼마나중요한가새삼깨달았고앞으로는착실히관리해나갈려고합니다지금제가받는실수령액은191만원이고와이프포함하면281만원정도됩니다여기서원캐싱19만원,산와6만원러시8만원시티은행23만원시티파이넨셜12만원새마을금고는공제보험담보라이자만3만원정도나가면25만원정도는제가상환하는데무리가없을것같아제가갚을수있는금액으로만신청했습니다추후에낙찰이되어서사금융하나를갚고나면,좀더여유가생기면그때는남은사금융도환승해서이제는철저히신용관리하는사람이되도록하겠습니다저를믿고투자해주시는만큼저도최선을다하는사람이되겠습니다</t>
  </si>
  <si>
    <t>사금융고금리환승하고경제적으로안정적인한가장이되고싶습니다.</t>
  </si>
  <si>
    <t>&lt;개인목적&gt;1.현재월급은200~250만원사이로받고있으며잔업이라고해서원래6시퇴근인데그보다더일을하게되면따로수당이붙습니다./정규직/2.신용등급9등급3.총부채사금융850만원캐피탈건2000만원(자동차대출,생활자금)&lt;대출목적&gt;안녕하십니까?저는군산조선소에서일하고있는한청년입니다.제가이렇게머니옥션이라는곳에문을두드린이유는이렇습니다.작년경제난으로아버지께서운영하시던회사에악재가끼어집의경제적여건이많이어려워졌습니다.그런중할머니의병세악화로인하여(녹내장으로앞이보이시질않아자주다치시며,파키슨병과당뇨합병증등으로)병원생활을많이하시며입원도자주하시고병원비가만만치않게나오게되었습니다.병원비를자주냈던건아니였지만한번병원다녀오시거나입원하시면병원비로많은금액이나오기일수였고그럴때마다저는카드할부로병원비를계산할수밖에없었습니다.카드값만한달에제월급에비해서너무많이나오는바람에현금서비스로돌려막기아닌돌려막기로이렇게힘들게생활을하고있었습니다..(이땐신용이2등급정도나와서신용카드4개가있었는데한도가4~5백만원정도는되었던걸로기억하고있습니다..)그러다이러면안되겠다싶어대출에대해서알아보다핸드폰으로대출받아라는소리에전혀저희신용상황에대해선알아볼생각도하지않은채덥석중계업자에게받았다가사금융쪽에만서류만수십건이들어가고..그게이렇게악영향을미치는지는새삼이제서야깨닳게되었습니다..사금융이이렇게무서운것인지도몰랐고정말등급이이렇게바닥으로내려가서힘들어지는지도이제서야깨닳습니다.무려신용등급이2등급에서현재9등급으로까지반년도채되지않은시간에내려가고말았습니다..그러면서카드값을매꾸기위해서대출도많이받게되었고사금융쪽조회도워낙많이들어가다보니지금은현재등급도바닥까지내려가게되었습니다..정말이렇게악영향을미치며모든사회생활(특히금융생활)에영향을미치게되었습니다.내년초에결혼을계획하고있습니다.오랜연예와양가집안에서내년초로결혼을계획하며얘기가오고가고계시지만현재로선가진것이라곤현재살고있는원룸보증금1000만원이전부입니다.현재사금융에쓰고있는모든것과결혼자금즉,생활자금으로조금더신청을합니다.그리하여신용등급도상승시키고이제는결혼해서안정된가정을꾸리는게제꿈입니다..</t>
  </si>
  <si>
    <t>&lt;급여액&gt;1.200~250만원그외에잔업과일요일도출근하게되면수당이더붙음.2.현재8개월근무.그전에일을3년정도하다가바로쉬지않고일함,&lt;상환계획&gt;캐피탈건자동차할부금으로1500만원대출받았으나현재2년반정도갚음(그리하여900만원정도남음)그리고얼마전캐피탈건에서500만원신용대출로받음(이건38%로더이상은카드로할머니병원비계산할엄두가나질않아서대출받았습니다.)(사금융)스타크래티트250산와머니100러쉬앤캐쉬250베이링크250이렇게사금융원금+이자만50만원입니다.그리고현재사금융에있는모든금액을상환할생각입니다..그렇게되면캐피탈건에서대출받은금액이이자와원금을합하게되면60만원정도가나오며현재이곳에서대출을받게되면넉넉잡아60만원이라고하면120만원..이렇게넉넉하게돈도모아가면서절때연체없이잘갚아나가면서안정된생활을할수있을것이라고생각됩니다..&lt;생활비&gt;현재조선소에서일하기때문에지방에서생활하고있어서원룸에거주하고있는데관리비등36만원기타남은금액으로는카드값(한달에50만원정도의금액)과부산에있는할머니와동생이생활하는곳의생활비를보태고있습니다.투자자님들께서900만원을투자를해주신다면사금융650만원완납하고남은금액으로결혼자금에보탤려고생각중입니다.현재저의목적은신용향상입니다.이제정말한가정을꾸려야하는한가장으로써이건아니라고판단되어이렇게투자자님들께부탁드리는것입니다.정말이렇게투자자님들께서투자해서모든게완납되고정상적으로생활이돌아온다면정말연체없이꾸준히잘갚아나갈자신있습니다!!!정말머니옥션투자자님들께는안정적인수익이발생할수있도록원리금균등상환약속꼭지키겠습니다!!도와주시길진심으로부탁드리겠습니다..증빙서류는월급통장재직증명서의료보험증신분증원초본등본등등다보내도록하겠습니다..더이상의생활비로써쓰는대출금은정말필요없습니다.사금융다갚아서신용등급향상시키고그리고정말연체없이꾸준히잘갚아나갈수있으니위에글꼭참고하고계산하고읽어주셔서현명한선택부탁드립니다..</t>
  </si>
  <si>
    <t>오랫동안빚때문에힘들었습니다와주셨으면좋겠습니다간절합니다</t>
  </si>
  <si>
    <t>-어린나이임에도불구하고오랫동안대출을해오면서갚아나가고또해오고이렇게원금도아닌이자만늘어나고갚아가는게벌써2년이넘은것같습니다.이렇다저렇다할방법도없이다른곳에되지도않는곳에서조회나희망을가지고또하고하다보니신용도하락했구요.지금까지열심히일해오고연체또한없었습니다.대출이란부분때문에이자가나가기가무섭더라구요.일을해서100만원을벌면처음엔100만원이자로다나갈때도있었습니다.그러나연체는하지않았습니다.정말그렇게하루하루보내면서일했던월급제통장에저금한번하지못하고이자로나갔습니다정말제가번돈으로그냥</t>
  </si>
  <si>
    <t>-기존대출특례보증금(새마을)1000만원-이자매달7만원국민은행-300만원원금,이자-12만원산와-300,이자15만원미즈-240,이자11만원-직장;고객센터,쇼핑몰(투잡중이나,쇼핑몰은수입이거의없습니다)-쇼핑몰은현재광고나이런부분을전혀하지않고블로그나이런부분을통해하고있기때문에따로돈을투자하고있지않습니다.하지만,오랫동안해왔고실제손해보는금액이없기때문에그만두지않고운영중입니다.그리고이자나돈은꾸준히벌어야하기때문에지금현재는직장인으로써직장생활을하고있습니다.-수입-90만원(인센티브</t>
  </si>
  <si>
    <t>병원비마련으로이렇게대출신청해봅니다.</t>
  </si>
  <si>
    <t>월급여140직장의보3만2천얼마4대보험국민연금5만4천고용보험5400원재직7개월~8개월직장의보날짜9월5일부터입니다하는일은기와공장을하고있스며월매일5일마다월급이들어옵니다현금수령자이다보니어디소액대출하고싶어도과다조회건수인거때문에되는데가너무없더군요어디되는곳이있다면제발이렇게대출신청해봅니다연체없이매월6일~7일사이자동으로연체없이납부가능합니다제발빌려주시면감사하겠습니다상담만하다조회가늘어나고무분멸하게멋도모를때조회가이렇게늘어나니조회건수가이제너무나소중하다는걸알았습니다제발한번만도와주십시요싸이트로도직장명이있으며114로도등재돼어있으며사업채등록되어있습니다</t>
  </si>
  <si>
    <t>매월5일월급5일저녁6~7일사이자동이체상환하겠습니다연체절대없습니다한번만믿고투자해주시면감사하겠습니다ㅜㅜ</t>
  </si>
  <si>
    <t>제글한번만읽어주십시요부탁드립니다.</t>
  </si>
  <si>
    <t>현재농협,대구정부지원학자금대출건360만원남았습니다한달상환금액140,000원새마을금고저신용자햇살론1100만원한달상환금액110,000원러시340만원13만원산와100만원7만원한달총45만원상환하고있습니다..통신비10만원가계세및월세18만원생활비70만원소비됩니다.연소득6000만원정도되며현재사업확장을위해전력질주투자중이며무리없이상환할수있는확실한여건이됩니다..저등급이라서다른곳에는대출에무리가있습니다..지금와서후회하고많이힘들지만신용등급향상에가장크게힘쓰겠습니다.믿고도와주신다면여러분들께도조금이나마도움을드릴수있는기회가될수있도록최선을다하겠습니다..부탁드립니다.감사합니다.</t>
  </si>
  <si>
    <t>안녕하세요^^반갑습니다~☆</t>
  </si>
  <si>
    <t>명의이전취등록세가급하게필요하게되어머니옥션을이용하게되었습니다^^지금은저희작은아버지가공사를해주시고대금을못받아서집으로3받아서저희집하고작은아버지집하고나머지한채해서3채중에1채를저희가족이살고있습니다.시골에서살다가아버지와작은아버지가함께일하셔서현재인천으로이사온상태입니다.건물등기가나지않아서5년정도등기없이살다가이번에건물등기가나서300만원정도의취등록세만있으면제이름앞으로빌라방3개짜리집을해주신다고합니다.그래서급하게돈이필요하게되었습니다.^^많은관심부탁드려요~</t>
  </si>
  <si>
    <t>현재대출은기업은행에400만원이있는데요월이자11500원정도되는저금리대출이고이자만월에11500원내고있습니다.원금상환은앞으로2년남았습니다.현재는새로직장에들어가서열씸히일하고있어요기본상여300%MBO750%되는회사입니다.지금은계약직이지만2개월후부터정규직으로전환되어요.정말돈열씸히벌고자들어온회사입니다.급여날짜는10일입니다.매월15일에원리금균등상환할예정입니다.회사가워낙탄탄하다보니매월상환하는데는무리가없다고판단되어집니다.작은아버지맘이변하시기전에얼른명의옮기고싶습니다.관심부탁드리겠습니다감사합니다.</t>
  </si>
  <si>
    <t>설비제작용사업자금</t>
  </si>
  <si>
    <t>설비특성상목돈이사용되는데일정차질로계획된자금확보가어려워서대출신청대출금사용용도는현재진행중인설비제작과그밖의공장운영비로사용(현제자금조달의어려움은창업초기자기자본이충분하지못한상태에서창업을하다고설비개발자금으로지출이이루어지다보니어려움을격고잇는상태임니다)</t>
  </si>
  <si>
    <t>주수임원은설비판매와고정생산품매출-MOTOR제조설비와MOTOR부품생산2010년2월설립후수주는설비쪽이이억삼천정도이고주생산품은월평균사백만원수준임니다월고정지출은인건비오백오십만원수준이고공장임대료및관리비포함삼백만원공과금약일백오십만원포함총일천만원수준임니다대출이후상환계획은현제진행하는설비가납품하면10월말일부터순차적으로대금이회수되어향후6개월까지원금과이자를납입하고6개월이후에는남은원금을상환할계획임니다설비대금으로10월말일이천사백11월말일사천육백12월말일일천구백만원수금고정생산품은삼개월합산천사백만원수금예정임니다지출은고정비로사천만원설비부품비로삼천만원지출예정이므로상환하는데는어려움이없을것으로판단됨니다</t>
  </si>
  <si>
    <t>월세금과마이너스통장을상환하려합니다.도와주세요</t>
  </si>
  <si>
    <t>*집월세금과마이너스통장을갚으려합니다.=그동안남편이신용불량자로2년동안무직이였고..일을하지않았습니다.아이는현재35개월이고.제가작년12월부터직장에다니고있습니다.친정이영세민이고시댁또한돈벌이를안하시고.시할머님할아버님까지계셔서할아버님치매비용으로제가제명의로대출을받아드렸습니다.저의집도제가벌어먹고살았고요.친정시댁저의집모두제급여로살아갔습니다.하여월세금도밀리고마이너스통장만기일이다가오네요저혼자서는벅차네요..도와주세요힘든삶이지만그래도이혼은싫습니다.아이에겐제가있어야하고그래도남편이있어야하니깐요</t>
  </si>
  <si>
    <t>남편이택배물류센터에서10월1일부터근무를합니다.이젠가족을생각하겠다고하네요저도4대보험가입자로직장에다니고있습니다.매달제급여에서자동이체로납부하겠습니다.자동이체가안된다면절대하루도연체없이직접납부하겠습니다.이제껏..대출연체도카드연체도없습니다.절대로!!!연체는없도록할것입니다!!제가족을생각하듯제게도움주신분들또한가족으로생각할것입니다.(사진에저의이쁜아들입니다..아들앞에부끄럽지않은엄마가되도록약속지키겠습니다.)***금융상환비가뭔지도대체몰라서적지를못하였습니다...</t>
  </si>
  <si>
    <t>문제없이상환하겠습니다.</t>
  </si>
  <si>
    <t>참이렇게제마음을글로쓰는것이힘드네요.3년여전아버님이위암선고를받아그동안계속수술과항암치료를받으셨습니다.아시다시피치료비가만만치않더군요.저희가족들에게는너무나힘들고많은것을겪었습니다.제능력으로경제적한계가오더군요그래서대출을받고또대출을받고하다보니대출이점점늘어나게되었습니다.하지만후회하지는않습니다.최선을다하고싶었으니깐요.제월급을대출이자갚고병원비,생활비를사용하다보니결국은행에잦은연체가있게되었습니다.신용등급이하락하게되어금융권에서도저히대출이되지않는상황이오게되었습니다.하지만치료는계속받으셔야했기에정말친한친구에게돈을조금씩조금씩융통하여썼습니다.(너무나고마운친구입니다.자기처지도그리좋지않은데이자없이빌려주었습니다)하지만얼마전아버님이전이로인해돌아가시게되었습니다.참너무황당하더군요.저희가족정말열심히하려노력했는데이런일이왜생기는지도저히말로표현할수없습니다.(아직사망신고도하지않았습니다.어머님이당분간은하지말자고하시네요..저도벌칙금을내더라도당분간은하지않고싶었습니다.)최근친구가자기처지가너무힘들어저한테그동안빌려준1200만원에서600만원을급히달라고하였습니다.은행,캐피탈,저축은행여기저기모두알아보았습니다.도저히대출이안된다고합니다.신용등급문제로안된다고합니다.친구한테받은은혜를배신하고싶지는정말싫습니다.너무급한마음에머니옥션에투자자분들에게이렇게대출신청을하게되었습니다.</t>
  </si>
  <si>
    <t>저희회사는급여+연말보너스(연봉50%)+기타보너스로주고있습니다.보너스없는달은350만원에서370만원정도월급이들어옵니다.현재부채입니다.한국씨티그룹캐피대출금700만원--&gt;원리금상환액35만원롯데캐피탈대출금450만원---&gt;원리금상환액35만원삼성카드대출금2200만원---&gt;원리금상환액60만원신한대출금1730만원--&gt;이자상환액13만원한국씨티은행대출금98만원---&gt;원리금상환액99만원씨티은행대출금은다음달1회더납부하면완전상환완료가됩니다.씨티은행상환금이가장컸는데이건을다음달완료하면대출금상환에여유가더생기게됩니다.머니옥션에서발생한대출금상환에무리없이문제없이상환가능합니다.그리고차후연말보너스또는신용관리를해서등급을올려저리에은행에서대출을받아좀더빨리상환가능할것같습니다.</t>
  </si>
  <si>
    <t>신용등급향상을위해성실상환하겠습니다.</t>
  </si>
  <si>
    <t>*대출목적저는중학교교사로재직중이며,현재는육아휴직상태입니다.육아휴직급여는50만원받고있고남편도교사로월급이250만원입니다.제가대출을받고자하는이유는어머니가가게를운영하시면서지인에게돈을빌리게되셨는데그과정에서제도장을찍어주셔서그돈을제가갚아야할처지에놓였습니다.반정도는어머니가갚으셨는데나머지반은제가갚아야할처지입니다.그런데저는신용등급도좋지않고현대휴직중이라금융권을이용하기어려워이곳의도움을구합니다.*사용용도400만원을대출받으면200만원은지인에게상환하고나머지200만원은저축은행에서받은돈을상환할생각입니다.제가부채로상환해야할돈이500만원인데저축해놓은돈100만원과저축은행200만원으로얼마전300만원을상환했고나머지200만원을상환하면됩니다.</t>
  </si>
  <si>
    <t>*상환계획기존대출건-농협1700만원(이자만15만원씩냄)기업은행240만원(이자만1만5천원냄)신협1000만원(이자만8만원냄)저축은행200만원을이율이39%로원리금균등상환으로23만원씩냄그리고여기서3월에빌린800만원을이율33%로원리금균등상환으로45만원씩내고있습니다.*주수입원-남편월급250만원에시간강사강의료한달에60만원합이310만원입니다.그리고제휴직급여가50만원입니다.지금은이래저래들어가는비용이많지만제가12월에복직하면저도한달에200만원넘는급여를받으므로절대연체는없습니다.총한달수입원이360만원입니다.11월부터는저도급여를받으므로한달수입이500만원넘습니다.*월고정지출내역부채상환-92만원,적금30만원,관리비20만원,보험20만원,통신비10만원,차량기릅값15만원,남편용돈30만원,생활비50만원,아기보험료3만원총비용이270만원입니다.저축도꾸준히하고있고복직하면퇴직금담보대출을알아봐서조기상환도약속드릴수있으니믿고투자해주시면절대실망시켜드리지않고성실상환하겠습니다.</t>
  </si>
  <si>
    <t>금리높은은행대출을갚고싶습니다매일이자납입날도틀리고첨엔호기심에한대출이이젠제삶이압박당한듯한느낌이들어서착실하게갚고싶어서신청하게되었습니다</t>
  </si>
  <si>
    <t>현재솔로몬500엘하비스트500산와머니100HK상호저축은행500이렇게대출이되어있습니다매달이자는꼬박꼬박내지만저로써는너무힘드네요이자비만다합쳐도62만원인데갚아나가는돈은얼마없습니다저는덴소풍성이라는회사에서1년3개월동안성실하게회사를다&amp;#45395;구요매달150+알파급여를받으며회사생활열심히하고있습니다대출이성공하게된다면일단대출금을다갚고성실하게살아가고싶습니다여러분도와주십시요남자가약속은꼭지키겟습니다</t>
  </si>
  <si>
    <t>고금리채무상환하려합니다.</t>
  </si>
  <si>
    <t>대출의목적은고금리채무상환입니다.저는22살에첫사회생활을하여집안의급한사정상돈을빌리게되었습니다.그게바로러쉬x캐쉬와리x코프인데요그땐은행이라는곳의문턱을넘기가쉽지않았고그래서가장쉽게가장많은돈을빌리게되었습니다.그게이렇게긴시간제신용에발목을잡을준그땐몰랐습니다.</t>
  </si>
  <si>
    <t>햇살론을신청하러갔습니다.3개월급여내역에...중간중간사금융에이자이체된걸보시고안된다고해서접수조차못했습니다.1.러쉬앤캐쉬에800만원에대한이율은48.5%이며현재390만원남았습니다.2.리드코프에750만원에대한이율은44.8%이며현재100만원남았습니다.3.HK저축은행에700만원을빌렸고이율은42.2%였으며현재27만원남았습니다.정말열심히벌어서처음총부채2250만원에서이제517만원남았네요.저에게600만원이라는돈이주어진다면리드코프,러쉬앤캐쉬,HK저축은행에대한모든부채를상환하고매월약정된날짜에그보다먼저상환하겟습니다.현재월수입4대보험제외한후실수령액130만원입니다.그중리드코프와러쉬앤캐쉬HK저축은행에매월나가는돈이353,000원입니다.제가실상머니옥션에낙찰받아매월내는돈보다많습니다.수입130만원에서월세15만원,기타세금10만원,매월부모님50만원머니옥션332,000원이렇게해서상환하겟습니다.필요한서류및연체여부를위한금융거래확인서도모두첨부할것입니다.하루빨리제기할수있도록도와주십시요.부탁드립니다.</t>
  </si>
  <si>
    <t>긴급생활자금!저의모든걸걸고성실히상환하겠습니다!</t>
  </si>
  <si>
    <t>8월달에신차를구입하면서목돈이든관계로미뤄왔었던치과치료와기타자격증을따기위해등록된학원비와생활자금이부족하게되어대출을신청하게되었습니다.솔직히말씀드리면과거에상환능력도없으면서사금융에서대출을받아연체했다가신용등급이급격히하락해서금융권에서는대출이되지않습니다.하지만지금은정확한계획과구상에의해서대출을신청하는것입니다.대출이된다면일단심해진치과치료와학원등록비기타긴급생활자금으로사용할것입니다.</t>
  </si>
  <si>
    <t>현재신협햇살론으로400만원을대출받아한달에15만원정도씩상환하고있습니다.제급여가120만원이고보너스가400프로입니다.한달에16만원정도는충분히상환할수있습니다.120만원급여를타면햇살론과합친다면한달상환금액이30만원정도되고기타통신요금이7만원정도고,유류비10만원정도등을합친다해도채50만원이되지않습니다.현재직장은건축자재를전문적으로취급하는도매상으로직원수가14명정도되는법인사업체입니다.저는주로판매를맡고있습니다.제가다니는직장의가장큰장점은월급이밀린다거나금액이바뀌지않는다는점입니다.매달10일이면고정적으로120만원씩그리고1년에4번현금으로120만원씩보너스를받고있습니다.제가한달에고정적으로지출되는곳은어차피통신비와유류비밖에없습니다.아직미혼이기때문에나머지는제가계획성있게사용하고있습니다.따라서상환능력도충분히되고꾸준히성실하게상환할자신이있습니다.</t>
  </si>
  <si>
    <t>캠코로전화하고싶습니다.</t>
  </si>
  <si>
    <t>캠코로전화할려고합니다.천만원이하이면서류가많이필요가없더군요.게다가거이연봉보다또높으면캠코로전환이어렵다고합니다.그래서사금융하나를고금리에서저금리로갈아타고싶어요여지껏거의1년동안이자만납입을했는데그돈이너무아깝습니다.캠코로전환을할려면일단이것부터해결하면될꺼같습니다.도와주세요낮은이자율로보다성실히납입하고싶습니다.</t>
  </si>
  <si>
    <t>사금융을3곳을이용하고있습니다.웰컴남은잔액약380만원이자48.96%매달264천원씩입금러시남은잔액약500만원이자48.96%매달이자만25만원정도납입미즈남은잔액약600만원이자48.96%매달이자만30만원정도납입현대캐피탈189천원씩납입(11월달에완납)이렇게사용을하고있습니다.웰컴은매달신랑이사업하느라고제이름으로빌려서주고있습니다.제월급100만원매달말일에받습니다.보험료30만원을제외하고이자만상환을하고있습니다.생활비나핸드폰요금은다신랑이저에게주고있습니다.이고금리에서저금리로갈아탈려면캠코에서전화로상담을해보니천만원이하이면서류가많이필요없다고하더군요.그래서이중에서하나를다상환하고바로신청을할려고합니다.고금리에서저금리로이자와원금을같이상환하고돈을조금이나마아끼고싶은마음에신청합니다.도와주세요그럼더빨리자리도잡고안정을잡을수있을꺼같아요돈에쪼달림없이얼마라도..제날에꼬박꼬박상환하겠습니다.연체는한번도없습니다.믿고투자해주세요.</t>
  </si>
  <si>
    <t>정말급하게생활자금이필요합니다.제발...읽어주세요.</t>
  </si>
  <si>
    <t>안녕하세요...고민고민하다가문을두드려봅니다.전직장인이자아이둘을둔엄마입니다.제남편은일용직근로자입니다.한달에250정도의수입은되는데한여름에열심히일하면서번300정도의급여를지금두어달째받지못하고있습니다.저희가한달에들어가는돈이200~300사이인데지금제월급150만원정도로너무힘들게두달을버티고있습니다.기본적으로낼것만내고있습니다.현재아이들의학원비와유치원비도못내고있는실정입니다.남편은그일을그만두고현재다른일을하고있고한달수입은220만원정도입니다.11월급여를둘다받으면그때부턴괜찮아지겠지만현재각종세금과아이들기초교육비그리고집세도미루고있습니다.뿐만아니라병원에계신아버님병원비를남편형제들과함께부담하는데그것도부담을못하고있고필요한생활비를형제들에게조금씩빌려썼습니다.이젠더이상미루기도힘들것같아이렇게대출신청을하게되었습니다.</t>
  </si>
  <si>
    <t>현재저에겐두건의대출이있습니다.상호저축은행에390만원정도가있어연39%의이율로한달에130,000원정도가들어가고있고새마을금고에800만원을연10.3%로한달에원금포함205,000원정도가들어가고있습니다.전반도체(LED)생산업체에다니고있으며한달수입평균은150만원정도이고별도로는비정기적으로성과급과휴가비정도의수입이있습니다.남편은일용직근로자로전기일을하고있으며한달에200~230까지의수입을가지고올수있습니다.총수입이350~370만원정도가되고지금들어가고있는이자350000원정도와집세보험료그리고아이들교육비와세금한달생활비이렇게총지출이250여만원정도가됩니다.만약대출이된다면충분히성실히갚을여력이있고또한밀린급여를받으면조기상환도할수있습니다.제발도와주세요.정말엄마로아내로또며느리로너무이상황이답답해서이렇게부탁드립니다.남편잘못으로이렇게된것이아니기에남편한테퍼불수도없는일이고정말힘이드네요.</t>
  </si>
  <si>
    <t>결혼생활자금이필요해요.</t>
  </si>
  <si>
    <t>머니옥션회원님들안녕하세요.돈이없어급할때`10년3월머니옥션회원님들의도움으로400만원의빚을갚았습니다.대출을받은후하루도연체없이7회를갚고8회때회사상여금과모은돈으로원금을다갚았습니다지금머니옥션을다시찾은이유는내년5월에결혼을하겠&amp;#46124;습니다.현재집을구해약혼녀와동거중인데물론부모님상견례및동의까지받았구여집에필요한가전제품및여러가지생활자금이필요하여다시한번손을벌리게됐습니다.다시한번저에게도움을부탁드립니다.</t>
  </si>
  <si>
    <t>제현재연봉2800만원입니다.월실수령액은197만원입니다(세금빼고요)그리고성과금도나옵니다.(분기별)지출내역은1금융권신한은행이자=33만원1금융권국민은행이자=10만원2금융권새마을금고이자=5만원사금융권스타저축이자=7만원그회식비+휴대폰+용돈+방세=40~50만원1달지출총계:105만원입니다.전에도그랬듯이도움주신분들께감사하는마음으로연체없이전날입금하여갚겠습니다.</t>
  </si>
  <si>
    <t>연체안하고잘쓰겠습니다.도와주세요</t>
  </si>
  <si>
    <t>결혼준비로자금이모자릅니다.연체안하고잘쓸테니도와주세요</t>
  </si>
  <si>
    <t>지금직장에다니며월소득1,800,000받고있습니다.월250,000원정도로열심히갚아가겠습니다</t>
  </si>
  <si>
    <t>힘든세상...열심히살아마음만이라도부자가되고싶습니다.</t>
  </si>
  <si>
    <t>1.대출을하게된계기과거사업의실패로신용등급이많이하락해있었습니다.새로운사업시작을하면서고금리자금을사용하게되었습니다.신용조회기록을최대한남기지않으려고사금융과개인돈을빌려쓰면서신용도상승(채무불이행등그런기록은없습니다.ㅠ)에신경을쓰고있었습니다.우연찮게머니옥션이란곳을알게되었고제가사용하는사금융보다이율을더낮게책정하여환승대출을한다라는것을알게되었습니다.환승을하게되면이자부분의절감과자금의관리가쉬워진다는점그리고신용회복부분에아주유리하다는것과고금리자금의성격상사용하다보면이자부분으로상당부분을지출하기때문에신용등급상승이어렵고그로인해계속된고금리의악순환을끊기가어렵다는것을인지하기때문에머니옥션투자자여러분께도움을청하여대출신청을합니다.2.대출금의사용용도고금리로받게된사금융과개인자금의환승</t>
  </si>
  <si>
    <t>1.대출건우리은행마이너스대출580만원현대캐피탈자동차대출620만원롯대캐피탈250만원러시앤캐시300만원개인사채600만원2.직업및수입현재횟집운영5개월차입니다.(사업자등록증상으론3개월조금넘었습니다.2010년6월30일오픈)월평균매출이540만원정도이여그중순수익은300만원정도됩니다.(카드매출월190만정도이며350정도가현금매출입니다)부업으로작년9월부터해온설비업체의도면수정및전기공사등의기술지원등을하며월150만원정도받습니다.정규직이아닌프리랜서식의일이기때문에이부분역시현금수령을합니다.3.지출내역실제매출부분에서임대비와재료비공과금등을납부하고남은순익300만원과부업의150만원이저의실제수입입니다.카드매출은기록이남지만현금부분은증빙이어렵습니다.고정지출은식비공과금등과아이들양육비용보험포함140만원과마이너스통장대출이자8만원정도러쉬앤캐시15만원롯데캐피탈15만원현대캐피탈30만원개인사채49만원...총금융상환지출이117만원입니다.4.상환계획고금리인롯대/러쉬/개인사채/부분을상환할것입니다.상당한금액을부채비용상환에쓰이고있습니다.ㅠㅠ머니옥션의투자를받게되면이자부분연간120만원정도가절약이됩니다.대출건수의감소와상환으로신용등급의상승과이자부분의지출또한많이감소하여부담이적어질것입니다.머니옥션투자자분들께는안정적인수입이발생할수있도록원리금균등상환약속을지키며상환일전에가상계좌로입금토록하겠습니다.보다나은신용관리로고금리의악연을끊을수있도록투자자여러분께도와주시길간곡히부탁드립니다.</t>
  </si>
  <si>
    <t>학자금마련을위해3월달에300만원10월달에200만원총500만원을대출하였습니다.연40%이자율로이자로만달달이17만원정도가들어갑니다.</t>
  </si>
  <si>
    <t>솔로몬저축은행:500만원이있구요.그외에다른대출은없습니다.월세28만원각종공과금10만원휴대폰비10만원카드값20만원월고정지출입니다.추가대출을받은시점으로부터해서현재까지연체는딱두번이였구요.그때는취직하기전과외를할때였는데,과외비가조금늦게나오는바람에..일주일정도연체된적이있었습니다.지금은회사에취직하여4개월째근무중에있고월급은매달10일에통장입금됩니다.과외와다르게일정한날짜에입금이되기때문에단하루라도연체는되지않을것입니다.</t>
  </si>
  <si>
    <t>긴급하게목돈이필요해서대출신청합니다.성실하게납부하도록하겠습니다.관리부족으로신용도가낮은상태이지만지금까지대출금연체나빌린돈을안갚은적은한번도없습니다.약속드린대로상환할능력도충분히되고요.어떤것보다최우선적으로상환하겠다고약속드리겠습니다.</t>
  </si>
  <si>
    <t>30일동안매일원금+이자균등상환/혹은30일후원금+이자한꺼번에상환현재직장인으로매달180~220정도의월급을받고있습니다.이외에제가투자한가게에서매일수익금으로10만원이들어옵니다.이수익금으로대출금을갚을계획입니다.현재기대출이있는상태이지만재정에크게문제는없습니다.다만지난달에몇가지사고로상황이여유치안아급하게목돈이필요한상황이라대출신청합니다.</t>
  </si>
  <si>
    <t>일단읽어보시고판단해주세요</t>
  </si>
  <si>
    <t>저는현재회사에서숙식을하면서생활하고있습니다.얼마전오랜만에집에가보니휴대폰요금미납독촉장이있는것입니다.사업을같이할려고하였으나현실적인문제로인해서미뤄졌는데같이하기로한사람들이제명의의휴대폰을빌려갔습니다.친분이있기에믿었었는데요금을전혀내지않았고현재는연락도되지않습니다.휴대폰연체가있다보니대출도받을수없습니다.사람을믿은것이잘못입니까?여기밖에는믿을곳이없습니다.앞서대출도성실히완납했습니다.다시한번여러분의도움이필요합니다.</t>
  </si>
  <si>
    <t>현재수입월160만원고정적지출휴대폰:8만원본가지원80만원학자금대출이자:3만원신용대출이자:21만7천원개인적생활비:20만원충분히갚을능력이있습니다.다만빠른시일안에몫돈이필요합니다.</t>
  </si>
  <si>
    <t>신용과성실로이윤으로보답하겠습니다.</t>
  </si>
  <si>
    <t>&lt;인사글&gt;안녕하셔요*올해에도많은도움주셔서정말감사합니다.1,2차대출을완납하고3번째로대출신청을하게되었습니다.많은관심과투자부탁드립니다.&lt;본인소개&gt;*본인은경기도병점동대단위원룸단지(삼성전자기흥반도체부근)에서도서,dvd대여및테디베어강의(도,소매)복합매장을5년째운영중에있습니다.*주요고객층은삼성전자직원들이며,원룸단지의지역적특성을잇점(3교대)으로24시간운영불황없이꾸준히매출이일어나고있습니다.*5년전개업당시만해도주위에경쟁샵이많아힘든점이많았지만,철저한고객관리와투자로서,현재는저희매장이이지역독점으로운영중에있습니다.&lt;대출사유&gt;*금번대출신청건은매장확장이전건(33평-&gt;60평)으로시설비용으로사용할계획입니다.(바닥공사/천정공사/전기공사/간판제작/이사비용외)*5년째영업을하다보니현재(33평형)매장은매달입고되는도서류입고로인해,책물건진열장설치를더이상할수없음으로매장이너무답답합니다.*또한테디베어/퀼트교육생증가로테이블이부족하여교육시학생이않을자리가없어수업에지장이많습니다.위와같은이유로매장확장이전을결정하게되었습니다.*이전할매장이2배나크지만,월세나보증금면에서현재보다더좋은조건이어서이전하게되었습니다.바로근처(20미터)건물이어서,이전으로인한매출하락은없을것으로판단되어확장이전결정을하게되었습니다.</t>
  </si>
  <si>
    <t>투자자님들께더욱열심히일해서신용과수익으로보답해드리겠으며이번대출건도연체없이약속지켜드리겠습니다!!</t>
  </si>
  <si>
    <t>사업확장자금이필요해서신청합니다</t>
  </si>
  <si>
    <t>이번에아는지인이운영하는대리운전업체를인수하려고해서자금이필요해서신청합니다.대전지역에서오래된업체이며.단골고객도꽤돼고.고객데이터몇만개도함께인수하려고합니다.인수할시월평균100-150만원정도저한테는수입이증가하게됩니다.좀더안정정인수입을위해선택하게되었습니다.투자자분들이투자해주시면연체없이성실상환으로보답하겠습니다.제가좀더성장할수있도록도와주세요..</t>
  </si>
  <si>
    <t>수입:현재월평균300만원(인수시400만원이상가능)현재콜센터운영:150만원현장대리운전콜수행:150만원지출:머니옥션기대출:월35만원상환중(이율33%)산와머니월18만원상환중(이율43%)러쉬앤캐쉬월12만원상환중(이율43%)아이루리아월15만원상환중(이율43%)국민은행월10만원상환중(이율13%)핸드폰비월15만원정도지출푸르덴셜보험월11만원생활비월50만원상환계획:대출시월금융지출이늘어나지만,수입이더늘어나므로오히려좀더여유가생깁니다.여유가생기는부분은사금융을조금씩상환할생각입니다.</t>
  </si>
  <si>
    <t>투자자님들의도움이필요합니다</t>
  </si>
  <si>
    <t>매달350~400만원수입을벌고있는영어그룹과외하는영어선생입니다.직접교습소를운영해서,선생이면서원장입니다.작년에와이프(전직영어교사)가애기낳고,목돈이들어가서여기저기대출해서학원을차렸는데,컨설팅사기꾼에게소개비와중도금날리고,잘되던교습소팔아서,중개료주고,거의길거리에나앉을뻔했다가,지인들의도움으로다시과외시작해서다갚고,과외교습소를운영한지는6개월정도됐는데다행히도경력10년에그동안집필한열몇권의영어책들때문인지아이들을매달조금씩늘어평균400만원정도월수입은되는데,매달나가는돈이많아서..거기다가얼마전에여기저기서빌려서인테리어공사를했는데곧대금을줘야하는데,180만원정도가모자라서요...사금융쪽을알아보다가,기존에받았던게있어서다른곳을찾다가우연히머니옥션을알게되었습니다.열심히잘날짜어기지않고갚도록하겠습니다.여러분에투자꼭부탁드리겠습니다</t>
  </si>
  <si>
    <t>(기존대출현황)은행,캐피탈)2000만원-매달총60만원상환대부업체)3곳-총370매달총52만원상환러시앤캐시-100만원(이율45%)-매달10만9천원(원리금균등상환)-나머지상환금액-60만원산와머니-200만원(이율44%)매달16만원(원리금균등상환)-나머지상환금액-150만원/원캐싱-200만원(이율44%)-매달20만원(원리금균등상환)-나머지상환금액16만원((생활비))통신비,인터넷,케이블TV,수도세,전기세,전화비,건강보험료,국민연금자동차기름값,보험료(아기,와이프,어머님),식대등등-(이제시작한적금)10만원매달총지출금액150만원.긴급자금으로200만원은항상가지있다가식구들이갑자기아파서병원갈때나급할때사용합니다.그런데없을때는누구한테1000원빌리기도힘드는게현실이더군요.빨리갚을려고12개월로했습니다.1순위로날짜안어기고착실히열심히제날짜에꼭갚겠습니다.</t>
  </si>
  <si>
    <t>성실히납부잘하겠습니다~!!</t>
  </si>
  <si>
    <t>대출을하게된계기:남동생사업장현금자금필요로제가받는급여일부분과해서급하게빌려주려고합니다대출금사용용도:남동생치킨호프집운영중,현금조달이어려워서,제급여일부분보조해주고있는중,연말이라들어가는비용을해결하지못하고있어서이곳에서일부도움을받고자합니다..</t>
  </si>
  <si>
    <t>상환계획현재,월급여500만원,이달12월보너스급여는700만원정도됩니다.매달남동생가게현금조달150만원에서200만원정도해주고있고,다른곳상환하는금액이100만원에서150만원정도적금들어가는부분이100만원정도됩니다급하게현금들어가는부분이라서이곳에서도움요청드립니다매달연체되지않도록잘상환하도록하겠습니다.믿고투자해주시면,정확한상환약속드리겠습니다</t>
  </si>
  <si>
    <t>새로운일시작을위해다시한번머니옥션에도움을청합니다.</t>
  </si>
  <si>
    <t>우선낙찰이되면현재현금서비스350만원을완납할예정입니다.그리고나머지는개인사업자금으로운용할예정입니다.</t>
  </si>
  <si>
    <t>현재소득NEO.ENGㅡ&gt;개인과외인데법적으로사업자를내어현재운용중입니다현재수강인원고교생16명중학생7명총23명평균2~3명씩그룹으로수업진행고교생16명X35만원(평균)=560만원중학생7명X30만원(평균)=210만원=&gt;매월평균치입니다.총합매월평균=&gt;650~800만원2010년5월종합소득세신고상황년8300만원으로신고되어소득금액증명원상3240여만원으로잡혀있습니다.==================================================채무현황국민은행450여만원(매월84000월나감)하나은행1000만원(매월13만원나감)신한은행1000만원(매월10만원나감)=&gt;매월33여만원지출머니옥션현재대출잔액940여만원=&gt;매월96여만원지출매월고정지출130만원=========================================================머니옥션에서최초1200만원하루만에낙찰받아어머님퇴원하신후월세방을구해드린후신한은행1000만원:지난9월부모님께서사시는집을전세로전환시1000만원사용하나은행1000만원:여동생월세보증금으로1000만원사용국민은행500만원:작년연말과외방기자재재구입시사용==============================================적금신한은행:매월정기적립30만원씩매월자유정립30만원씩국민은행:매월자유정립30만원씩하나은행:매월정기적립10만원씩신한주택청약종합통장매월10만원씩================================================신용등급크레딧뱅크현재1등급마이크레딧현재2등급현재전혀연체기록이나그밖에연체전혀없습니다.=================================머니옥션연체건에대해솔직히변명에여지가없습니다.여지껏연체없을거라고당당히피력했는데...두번이나했습니다.물론변명을하자면자동이체에대한착각이였습니다.7월에통화하셨던머니옥션관계자분기억하실지모르겠지만그분과제가유선상으로다투었습니다.단한번의연체도없던저에게전화로연체중이시니입금해달라하시는말에황당해서잘못된거아니냐뭐이런식으로실랭이를벌이다제게혹시자동이체로착각하신게아니냐..그때서야"아차"싶어바로전화주신날입금했습니다.8월도당연히빠져나갈거란생각에신경안쓰고휴가를갔던게두번째연체가되었구요.이점으로인해혹입찰에저해요소가된다면저는할말없습니다.그뒤로보시면아시겠지만연체없이잘갚고있습니다.=========================================================마지막으로등급이좋은데왜여기서받느냐하시는분들이혹계실까하여글남깁니다.첫머니옥션때도6등급이였습니다어느정도이자를감안하고대출을받아잘쓰고잘갚아머니옥션덕분에현재의등급을갖게되었습니다이점너무감사하죠아시겠지만9월의대출건으로여기서더받음등급만내려가고받기어려울것같아여기에다시한번도움을청하는겁니다.=================================================================두번의연체실수를가슴깊이새기고큰도움주신분들께다시한번이자리를빌어죄송하단말씀드립니다.다시초심으로돌아가연체하는일은없을겁니다.</t>
  </si>
  <si>
    <t>일부분만환승대출하려합니다</t>
  </si>
  <si>
    <t>5년전쯤머니옥션한번이용했었습니다.그때신용등급이8등급이었는데요어떤인터넷업체가제명의로인터넷허위가입해서1년간인터넷비용이미납처리가되어신용불이행등록으로신용등급이많이떨어졌었어요.신고도했었지만몇년간처리가되지않다가신용카드연장이안되어서억울하지만1년간비용을다납부하고생활비가부족해서머니옥션에서200만원대출받았었습니다.그때도움이많이되었었네요.그이후로몇년간노력해서최근3등급까지올렸어요.고금리다정리통합해서국민은행대출(9.5%원리금균등)하고,보증금담보로대출받은새마을금고(6%이자만납입)건이있습니다.새마을금고금액이커서그런지이자만납입하니까원금상환을계속미루게되더라고요.일부라도원금을계획적으로상환하려고환승론신청합니다.신용카드사에서카드론한도도700이상나오는데이자율도생각보다비싸고신용등급이떨어질까봐고민하고있는데등급이좋으면이자낮춰준다고해서신청하게되었습니다.</t>
  </si>
  <si>
    <t>집사람이랑맞벌이를해서가계수익이총500정도됩니다.미취학아이2명이랑생활하는데는전혀문제없고요.그동안매달이자만나가는게아까워서조금씩이라도원금을상환하고부채를줄여나가고자합니다.원금상환목적으로조금씩저축하던게여름휴가,어머니환갑,자동차보험,결혼기념일등으로계속쓰게되서저축보다는원리금균등상환으로고정지출로관리하는게더효율적일것같습니다.연체없이상환하겠습니다.</t>
  </si>
  <si>
    <t>부모님밀린월세금때문에..</t>
  </si>
  <si>
    <t>부모님두분이서연립에사시는데월세로사시는곳을아버지가퇴직금을받아전세로전환할려고햇는데친구분한테사기을당해3천만원을다잃어버리고500-40만원에사는곳도월세을내지못해집을나갈처지가되었어요어릴때ㅜ터울아이들을돌봐주시고많은도움을주셨는데..할수없어이리저리알았봤는데주부라중계업소을잘못타서조회기록만남기고급한마음에또알아보고악수놘이계속되서더이상대출이어렵게되었어요친정일이라또돈문제때문에남편한테알리수도없고남편도좋하하지도않고..지금우리가사는아파트전세도시댁에서돈을보태어남편명의로되어있고쉽지가않네요남편도정규직으로바뀌어조금나아지나생각했는데..저도남편이이지장들어가기전에전에화사에서월급도제때못받아사금융을쓰다가이제닦ㅌ나가는데.그전까지저도대출때문에힘들고알아봤는데..부모님을도와줄친척도없고형제들도형편이안되는데이번돈만해결해드리면보증금가지고월세적은대로이사가셔서아버지가직장를구하시는동안일용직이라도일하시고꼐시는데생활할수있을것같은데..한번만꼭도와주세요안타까운마음으로하루하루생활하고있습니다</t>
  </si>
  <si>
    <t>스타저축은행300만원-현재90만원남음웰컴250만원-60만원남음둘다이자.원금20만원남편은생산직에일반사원이고고정수입170-180(주.야간함)2월달부터보너스지급50만원씩지출내역핸드폰7만원아이둘유치원100%정부지원교육비학습지5만원생활비.관리비=50만원보험10만원교통비5만원한달20만원씩상환할수있음이제보너스도받고주야간이라서고정수입에10만원은더받을수&amp;#51078;음토요일도철야하기때문에플러스되는요인이많음</t>
  </si>
  <si>
    <t>사는게좀힘들어서요!!</t>
  </si>
  <si>
    <t>사금융이자가높아서좀줄여보려고합니다저는생산직에서일을하는데기본금은140만원이고요야근및특근수당이100만원가량됩니다매달고정적으로200만원은지급받고잇고요현재월급받아서생활비100만원에이자이자60만원정도내면생활하기가힘드네여진심은통한다고들한다던대좋은결과를기대해봅니다</t>
  </si>
  <si>
    <t>매달5일이금여일이라10일쯤으로상환하려고합니다</t>
  </si>
  <si>
    <t>투자자님께실망을드리지않겠습니다.</t>
  </si>
  <si>
    <t>안녕하세요부산에서가방가게를운영하고있습니다.생활자금이긴급하게필요하여도움을요청합니다.200만원은집세올리는데쓸것입니다.그리고100만원은저를위해쓸려고합니다.몇년부터허리가아팠습니다.병원에갔더니골반이틀렸다고합니다.골반이틀리니얼굴도비대칭해지고허리를제대로숙일수가없어서생활하기가너무힘듭니다.골반교정을해야하는데그금액이100만원정도라고합니다.3년동안은대출받은금액을갚는것이내돈모으는것이라생각하고갚아나가고있지만병원비와검사비로100만원을쓰기에는조그만더참자라는생각이들기도하고그돈으로가게에보태고집에보태자는생각이들어서참아왔습니다.겨울이되고하니통증이점점더심해지네요그리고나머지200만원은가게운영비에보태려고합니다.겨울이라가죽가방을찾는손님들이느는데가죽가방은도매단가가높아서물건매입할여유자금이필요합니다.</t>
  </si>
  <si>
    <t>순수익:250만원지출가게월세:60만원언니에게빌린대출금:50만원어머니생활비:30만원집관리비&amp;공과금:40만원가게대출금:햇살론이자8만원신라저축은행:13만원마우스론:11만원제생활비:20만원충분히투자금액을갚아나갈수있습니다.수협은행에매일1~2만원씩없는돈이다생각하고적금도들고있습니다.차후에어떻게쓰일지몰라대비할려고12월부터6개월단기로넣고있습니다.점점가게도안정되고있습니다.저를믿고투자해주십시오건강한몸과정신으로투자자님께실망드리지않을것을약속드립니다.</t>
  </si>
  <si>
    <t>휴대폰판매점운영자금.</t>
  </si>
  <si>
    <t>저번달에휴대폰판매점을open했어요.open행사로상품권과가입비유심비위약금대납을하고있습니다.생각보다돈이많이들어가네요.1월20일이후로는정산수수료가나오니까아무런문제가없는데손님은자꾸오고돈은없고웃어야될지울어야될지모르겠어요.현재손님들은조금씩늘어나고있구요20일정도의운영자금이필요합니다.많은관심부탁드려요....^^</t>
  </si>
  <si>
    <t>3사(sk.kt.lg)정산수수료가sk.kt는익익월말에입금이됩니다.lg는익월15~20일사이구요매장이11월에오픈해서1월부터정산금이입금됩니다.평균판매대수는40~60대정도될거같구요.평균마진은13~15만원정도나옵니다.11월18대12월현재39대판매가되었습니다.매장판매가능성을인정받아lg에서는권매사도한명지원받고있구요.권매사가있어서직원없어도되니그많큼수익율은많아집니다.매장보증금은2000만원에월50만원입니다.작지만알찬매장으로자리잡아가고있어요.40대를판매한다고하면평균520만원의매출이올라옵니다.여기서월세50식대및기타운영비50만원생활비100만원을빼도상환하는데는아무런문제가없어요.실제정산서를복사해서서류로첨부할께요.</t>
  </si>
  <si>
    <t>현재이리저리아르바이트를하다가이번에드디어직장을들어가게돼었습니다.그런데직장에서그동안교육기간때문에3개월가까이수익이전혀없었습니다.그리고드디어1월21부터월급이나오는데지금당장연체금들을내야되더군요.그래서부득히하게여기저기알아봤습니다.그랬더니지금제상황으로는대출이안되더군요.그래서혹시나여기에서는사정을알아봐주고가능할까싶어서의뢰를하게됐습니다.</t>
  </si>
  <si>
    <t>현재제가하고있는일은보험설계사로써..영업직이라고소득이일정하게정해지진않았지만최소한180정도는보장이됩니다.그래서월급을받게되면최대한빠르게상환을하려고합니다.최저6개월로되있습니다만,가능하면3개월안에전부상환하고싶구요그래서이자도최대한으로올렸습니다.앞으로의상환에서는문제가아니라지금한달이문제이기때문입니다.그전에생활비때문에하나카드에서카드론으로대출받았던금액이160여만원남아있지만그곳도균등상환이라월급을받기시작하면상환에문제가없습니다.그리고제가통신비도연체가돼있습니다.예전에명의를빌려줬다가잘못해서그렇게연체가돼었었는데기간이상당히깁니다.아마2년가까이됐을거라고생각됩니다..역시앞으로의상환은문제가없지만지금당장이문제라이렇게신청을하는겁니다.이대출의상환은1월달부터이므로월급수령이되기때문에앞으로상환에는문제가없을겁니다.</t>
  </si>
  <si>
    <t>추가대출신청합니다~</t>
  </si>
  <si>
    <t>안녕하세요~머니옥션투자자분들반갑습니다.제가머니옥션을이용중에있는데요추가신청을하려고합니다.회사를이직하고들어간회사에서급여를지급하지않아현재소송중에있구요~급여가안나오니생활비가없어프라임에서300만원대출을받았습니다.금리도높고대출기록이남아서안전한머니옥션으로환승을하려고합니다.많은투자부탁드립니다~</t>
  </si>
  <si>
    <t>급여를못받은회사는그만두었구요10월20일날새로운직장으로이직하였습니다.월급여는130이고추가로제가재택알바를하고있는데부수입15만원~20만원정도있습니다.11월급여는10월20~말일까지일한49만원정도수령했구요12월급여부터는한달월급이꼬박꼬박나옵니다.총수입:150정도지출국민은행:23만원신협은행:12만원머니옥션:17만원머니옥션:14만원롯데카드:16만원핸드폰요금;7만원이외에는가족과같이살기때문에다른지출이없습니다.충분히상환가능하며믿고투자해주시면성실상환하겠습니다.</t>
  </si>
  <si>
    <t>추가대출부탁드립니다.연체없는깨끗한상환자신있습니다.</t>
  </si>
  <si>
    <t>남은카드대금을정리하고싶어서입니다.정리하고카드해지하려고합니다.투자해주시면연체없이잘값겠습니다.</t>
  </si>
  <si>
    <t>지금머니옥션에서대출1건을상환중인데한번도연체없이깔끔하게상환하였습니다.이번추가대출도자신있습니다.</t>
  </si>
  <si>
    <t>성실하게상환하겠습니다.지켜봐주세요</t>
  </si>
  <si>
    <t>대출목적은긴급생활자금용도입니다.아직1,2금융권에다문을두드릴수있는처지가안되는것같아처음이지만이곳에용기를내어문을두드려봅니다.직장생활한지이제11개월정도되었는데그동안많이힘들었지만조금씩나아지고있는중입니다.꼭좀이루어졌으면하는바램입니다.</t>
  </si>
  <si>
    <t>직장생활하면서월급여는평균300만원정도수령합니다.기본급여120만정도영업관리수당200~250만원정도(많을때는더되됩니다)직장은일반법인회사이며제조,도,소매업이고전기관련영업업무입니다.직장에서의위치는영업이사로되어있습니다.등재된이사는아니지만직책상이사입니다.직접관리하는영업사원은6명입니다.영업수당은제영업실적과관리영업사원의영업실적을고려해서책정됩니다.평균급여는위에말씀드린대로300정도됩니다.월지출내역은금융비용으로월65만원아이양육비로월80만원(현재아이와따로살고있습니다.)영업경비로월60만원생활비로월60만원정도가나갑니다.아직저축할여력은없지만조금만더노력하면가능하지않을까합니다.직장도나름탄탄하고비젼이나업무특성상만약에대출이가능하다면상환하는데는문제가없을것이라약속드릴수있습니다.지금시점에서큰힘이될수있도록여러분들의도움부탁드립니다.</t>
  </si>
  <si>
    <t>고금리상환및사업자금으로대출신청합니다.</t>
  </si>
  <si>
    <t>저축은행고금리hk은행190만상환하고300만은사업자금으로활용하려고합니다.</t>
  </si>
  <si>
    <t>현재생선가계를운영하고있습니다.월3000만정도매출이발생하며이중모든경비제외하고400-450만정도소득이발생하고있습니다.현재대출상환금액이신한은행20예가람15만신라25만hk25만화물차할부50만</t>
  </si>
  <si>
    <t>안녕하세여저는직장인입니다건축과를졸업하여(주)대화종합건설에서5년째근무중에있으면서월350정도(4400정도)에수입을벌고있지만아들둘을갖고있고아이들의교육비와생활비로인하여미래노후를위한저축금액을많이늘리지못하고있어불가피하게아내와맞벌이를하게되었고아내가교육쪽에관심이많고재능이있어학원개설을얼마전에하게되었습니다아내가벌어들이는수입이(평균순이익300정도)괜찮고학원생들이이번신학기를계기로더늘어날것으로예상되어학원생들을위한교통수단인9인승승합차구입및홍보관련비가필요합니다매우안정적이고고무적인사업자금의용도로서대출목적을갖고있기에긍정적인사고방식으로저의글을보고투자바랍니다</t>
  </si>
  <si>
    <t>제가살고있는아파트와(33평,1억7천거래)미래투자를위해인천영종하늘도시(한양,수자인.24평)등에아파트2채를갖고있고최근5년동안은행및제2금융권에서의다수대출건에대해서도단한번의연체없이정직하고정확하게납입을하고있기에이곳에서의상환계획은저와아내가벌어들이는월수입이약700정도라서원리금균등상황방식에이자와원금은무리없이낼수있다고자부합니다.적극적인투자를바랍니다.결코후회없으실꺼라봅니다</t>
  </si>
  <si>
    <t>못난가장입니다.</t>
  </si>
  <si>
    <t>안녕하세요이렇게글을올리게됩니다이제결혼생활1년을좀넘어가고있는한가장입니다.제가결혼전철이없을적사금융에손을댔었었습니다.결혼을할때와이프도그것을알고같이차근차근갚아주었죠결혼후에도말이죠그런데와이프가있는데요근래자꾸가슴통증을많이호소한답니다결혼하면서신경도많이&amp;#50043;구.결혼하면서반반한예물도집한칸없이월세방도겨우얻어서생활을하면서신경을많이&amp;#50043;나봅니다병원을가고싶은데검사비도만만치않습니다.그리고그뿐아니라현재저희어머니도당뇨&amp;#46468;문에눈을수술을받아야하는데이렇게돈한푼번번히못드리고있습니다이런저런이야기주렁주렁달아봤자사람말이란게거짓이붙을꺼같아서이렇게짧게올립니다.어떻게보면성의없이보일지모르지만짧은평생토목일에만종사하다보니사실만이야기하고할약속만딱하는성격이되어서이렇게글을올리니죄송합니다</t>
  </si>
  <si>
    <t>기업은행:월45000원전주상호저축은행(제가전문대를늦게가서2006년에갔음):270000원아주캐피탈:21만원신라저축은행:16만원웰컴크레디트:12만8천원산와머니:18만원조이크레디트:17만5천원하이캐피탈:8만원=합계1248000원(이자+원금이나갑니다)생활비:40만원=1648000원제봉급:208만원(통장수령)+고철및야간물류아르바이트(한달20만원)이곳에서받으면한달21만원정도를생각하고있습니다그금액포함하면1853000원입니다</t>
  </si>
  <si>
    <t>추가대출입니다.확실한상환약속드려요.</t>
  </si>
  <si>
    <t>설연휴가다가와생활자금이필요합니다.더불어그동안머니옥션의도움으로여유자금을모으고주변(동생)의일부도움으로2금융권대출을모두완납처리했습니다.(오늘모두완납처리해서아직신용조회상에기록이보일것같은데확인해보니2,3일이면모두삭제된다고하네요.)기왕하는거모두완납처리해버리려고동생에게약간도움을얻었습니다.하여동생에게빌린돈을돌려주고저도가지고있는비상금?여유자금을모두써버린지라약간의생활자금이필요하게되었구요.곧설이다가와서요.2금융권상환을한군데미룰까도생각했지만크게마음먹었을때모두정리하고신용관리에힘쓰는게좋을것같아서요그리고늘어려울때마다저를도와준머니옥션에서성실하게상환하며신용관리에초점을맞추는게현명한판단이라생각했습니다.기대출에대한내용을보시면아시겠지만그동안연체는1일도없었습니다.어려울때도와준머니옥션의투자자분들께성실한상환이보답하는길이라고생각했습니다.어려울때도와주는게얼마나눈물나게감사한일인지전잘알거든요.동생에게빌려가며2금융권을무리해서정리한다는게정말옳은일일까라고생각하시는분들도계시겠죠이미2건의대출이있는상황에서요.하지만그런분들께솔직히다털어놓고다시한번도움얻고자합니다.2건의대출중1건은이제5개월이남았네요.원하신다면조기상환도가능하오나..어떤게더좋을지는머니옥션과다시한번상담하도록하겠습니다.</t>
  </si>
  <si>
    <t>2금융권대출금을모두정리해서제대출내역은우리사주담보대출2200만원은회사상장시받은대출인데...주가가워낙떨어져있는상태인지라아직상환못하고있네요.물론주식을담보로받은거고평가액은절반가량됩니다.이에발생하는이자부분은전액회사에서부담해주고있고요작년하반기에대주주가바뀌면서직원들의주식으로인한손해는반드시여러가지방법을통해일체없게해주겠다고하십니다.그리고우리은행에서받은500만원대출중현재430만원잔액은매달23만원씩상환하고있습니다.외환은행의200만원대출은주택청약저축을통한예금담보대출로이자만1만원정도나가고있습니다이역시조만간정리가가능할것같습니다.매달기름값과금융비용,생활비해서60만원정도되는것같습니다.급여230~220만원정도받고있고요머니옥션에60만원정도매달상환하고있습니다.이번에대출을받게되면머니옥션상환금액이30만원정도추가가되는것같습니다.그럼60+60+30총120만원정도됩니다.물론고정적으로지출되는비용이구요.경조사나기타다른일이있으면조금씩더지출되는건이해해주시기바랍니다.그외에여유자금은최대한빨리모아서죄송한말씀이될수있겠지만머니옥션의대출까지조기상환하는게목표입니다.최대한솔직하게말씀드립니다.제가올려드리는내용을검토해보신후입찰부탁드리겠습니다.감사합니다.</t>
  </si>
  <si>
    <t>매출증대로구매자금증자하고자합니다.</t>
  </si>
  <si>
    <t>올해매출증대와발주증가로운영자금을증대하고자합니다.</t>
  </si>
  <si>
    <t>매월25일원리금균등분할상환예정현재연체무신불자아니며상환율100%약속드립니다.</t>
  </si>
  <si>
    <t>단기로자금을마련중입니다.</t>
  </si>
  <si>
    <t>잠시설연휴이후에일주일간을휴가신청하여미국에워크&amp;#49406;(13일간체류)이있어서급히다녀오려고합니다.총예상지출비용이400만원인데이중300만원을급히대출을받으려고합니다.출국예정일은2011년1월30일입니다.*체류기간:2011.1.31~2011.2.13</t>
  </si>
  <si>
    <t>1.월상환일은20일로정하였습니다.(귀국예정일이2월14일이라그이후로잡음)2.일반은행권에주택담보대출2건이있음.:아파트한채보유중.가.마이너스통장(500만원):이자율6.79%적용나.일반대출:2,500만원중1,400만원상환하여1,100만원남음.:이자율5.66%적용(24일변동될예정)3.재직확인:가.개인휴대폰을회사명의휴대폰으로착신시켰음.나.원입사일은2006년10월이나다른회사에근무후에작년2월초부터재입사되었음</t>
  </si>
  <si>
    <t>급하게자금이필요하여다시한번신청드립니다.</t>
  </si>
  <si>
    <t>이번에급하게자금이필요해서다시신청합니다.아버지께서갑자기급전이필요하시게되어저에게말씀하셨는데월요일에필요하시다하셨는데보너스가금요일에지급받게되어이렇게급하게자금신청합니다.</t>
  </si>
  <si>
    <t>기존에머니옥션대출이2건이있었고한건은완납하였으며나머지한건은12개월중7개월납부하였습니다.연체가며칠정도있었지만1개월이상의연체는없었습니다.납부성실히이행할것입니다.또산와머니에150만원과은행권대출및캐피탈대출이있으나산와머니는이번에보너스로완납계획이며은행권대출또한약80만원정도납부하고있어상환에는차질이없이가능합니다.이번에보너스들어오면(금요일에보너스지급예정이며보너스는ps와설보너스합쳐900만원정도이고연말정산-200만원되어700만원입금예정입니다)고금리대출바로상환예정이며그렇게되면상환금이줄어들게됩니다.또보너스가6개월에한번씩들어오던게2개월에한번으로나누어져들어오게되면서급여가더늘어나게되었습니다.이번에대출이성사된다면절대연체없이성실히납부하겠습니다.</t>
  </si>
  <si>
    <t>신용등급을높이고자합니다</t>
  </si>
  <si>
    <t>사업운영자금을현금서비스로사용하여현금서비스사용이잦아신용등급이하락하였습니다머니옥션대출금으로현금서비스를상환하여신용등급을높이고자합니다.</t>
  </si>
  <si>
    <t>평생살아오며단한번의연체도없었습니다.앞으로도단한번의연체도없을것임을약속드립니다.</t>
  </si>
  <si>
    <t>벌금납부와러시앤캐시대출금상환목적입니다</t>
  </si>
  <si>
    <t>-다른대출건르노캐피탈자동차할부(르노캐피탈천백팔십만원잔여금액975만원잔가보장할부라2012년7월에차로돌려줘두댑니다러시앤캐시100만원한달납부금5만6천원원리금자유상환입니다)-기존대출건월상환내역(르노캐피탈11800000원러시앤캐시1000000원르노캐피탈이율8%금액975만원러시앤캐시이율38%금액100만원)월수입적으면150많으면250만원까지입니다-주수입원직장종류는건설업이구요과장이란직책을맡고있습니다-주수입금액평균200만원입니다하루일당10만원책정이구요-월고정지출내역핸드</t>
  </si>
  <si>
    <t>기존사금융에서사용하는것을대환하고치과치료를위하여대출신청을합니다.지금사용하는곳보다이자가낮출려고합니다.부탁드리겠습니다.도움을주신다면깨끗하고연체없는거래하겠습니다.</t>
  </si>
  <si>
    <t>현재제가사용하고있는금액은신한은행에예금담보대출390만원,현대스위스은행400만원스타저축은행200만원,산와머니400만원,엠원크레디트100만원웰컴론100만원입니다.상환은현대스위스은행13만원,스타저축은행9만원,산와머니20만원,엠원과웰컴은각9만원씩상환하고있습니다.저는대림산업에다니고있고월급여와약간의상여가있습니다.좋은거래하겠습니다.도움주시기바랍니다.</t>
  </si>
  <si>
    <t>투자자님들의아름다운투자가필요합니다</t>
  </si>
  <si>
    <t>어린시절멋모르고덤빈세상에게배운교훈이하나있습니다무언가를하고싶던철없던시절아무것도모르고신용등급신용평점이런걸모르고대부업체저축은행등의대출을통해신용도가많이낮아졌고철없는세월을많이흘려보냈습니다그때배운교훈이대부업체와저축은행은절대쳐다보지도말자입니다상환을제때하지못했던제잘못도있지만조금연체하여시달림도많이당했지요결국은다상환하고현재는대출이전혀없는상태입니다깨끗한상태이지만조회수나등급가슴아플정도로많이내려앉아있습니다제나이올해서른이되었습니다.늦었지만꿈을위해적년9월백화점에입사하여협력사원으로열심히근무하고있으며친절사원으로도두차례선정되어강당에나가상도탔습니다빛이없이산다는게참즐겁게사는건지그의미를깨닫고열심히즐겁게살아가고있습니다갑자기생긴교통사고로인하여돈이조금필요하게되었습니다나이서른먹고부모님께손벌리기싫고대부업체등은쳐다보고싶지도않습니다여러분께도움을부탁드립니다</t>
  </si>
  <si>
    <t>현재월급여170만원현금수령하고있습니다생활비30만원과저축30만원여유자금10만원그리고남은100만원은부모님께드리고있습니다저축을당분간보류하고40여만원을상환에쓸계획입니다현재기대출이전혀없기에충분하다고봅니다사금융에시달릴때한달에10만원으로도살아보았습니다생활자금30여만원은제게여유있는정도입니다목돈이필요하니저축을잠시보류하고상환에사용하겠습니다즐겁고성실하게상환해나가겠습니다아름다운투자부탁드립니다.</t>
  </si>
  <si>
    <t>직장과가까운곳으로나갈수있게도와주세요.</t>
  </si>
  <si>
    <t>저번달에집에가정사가생겨제가갑자기대출을받아집에도움을주게되었습니다.그러나얼마후지금살고있는집계약이만료됩니다.그이사비용과보증금이필요합니다.</t>
  </si>
  <si>
    <t>저는사무직으로근무하고있으며월150만원급여를받고있습니다.이번에집안일때문에받은대출금은600만원입니다.월불입금은25만원정도나가게되며나머지125만원중방값30만원보험료30만원적금5만원폰요금및생활요금20만원나머지여유자금40만원남구요.그리고중간중간보너스도받고있어서생활하는데는전혀무리가없습니다.입찰자여러분들께서도움만주신다면연체없이꼭변제약속드립니다.도와주세요...</t>
  </si>
  <si>
    <t>안녕하세요부산에사는사람입니다.</t>
  </si>
  <si>
    <t>부산에서4남매를키우고있는직장인입니다.이혼하고열심히살려고하는데참걱정입니다.현재스마일상사라는직장을다니고있습니다.올해에는큰애가대학을갑니다.여러가지준비를해야되는데걱정이앞섭니다.월급은200만원정도현금수령하고있는데대출을낼려고하니까현금수령자라서안된다고하네요.이제사금융은알아보기싫고여기서잘갚아서신용등급을올리고싶습니다.기존에있는러시앤캐쉬와산와머니를갚고열심히살아보고싶습니다.투자자여러분께서많은도움을주신다면성실히살겠습니다.감사합니다.</t>
  </si>
  <si>
    <t>산와머니-150만원에서10-20만원갚았습니다.러시앤캐쉬1000만원에서10-20만원갚았습니다.현대스위스저축은행에서200만원대출해서20만원정도갚았습니다.연체는없습니다.매달돈이들어와도생활비가많이드니까좀힘드네요.만약에500만원을받는다면기존의채무를다갚고다시는사금융을이용하지않겠습니다.매달나가는돈은대출금40만원정도애들보험20만원정도학비랑기타등등생활비정도해서120정도나가구요연체는전혀없습니다.생활비가좀부족해서현금서비스좀받았는데좀부담이많이됩니다.10-20만원정도자유적금을들어서모을려고하는데쉽지않네요.감사합니다.이렇게글을쓰고있으니제감정이좀이상해지네요.부끄럽기도하고죄송하기도합니다.너그러이봐주시고만약대출이된다면더열심히살겠습니다.감사합니다.</t>
  </si>
  <si>
    <t>부가세미납으로인한개인신용도하락으로...</t>
  </si>
  <si>
    <t>와이프병환치료차2년정도해외에나가있었습니다만당시일을봐주던매니져의미숙으로계속부가세가연체중이였으나모르고있다가귀국후알게되었습니다높던신용도도하락하여8등급이되었고세무서쪽에서계속카드입금대금을수시로지금금지신청을하여정상적인가계운영이어려워졌습니다현재1200만원정도되는부가세를납기유예시켰습니다만12월5일까지완납하여야하여부득이머니옥션측에도움을받고자하게되었습니다투자자분들의많은도움요청드립니다</t>
  </si>
  <si>
    <t>1.주수입내역-가계월매출3500,2.월고정지출내역-기대출상환금액:170만원,임대료등가계고정지출비용인건비포함1000만원,개인교통식대등150만원가계교육비및식대등250만원입니다3.대출이후상환계획-그동안여러협력업체에못드린미수금도거의해결되었고와이프의병도거의완쾌되어부가세외에는목돈들어갈일이없어져어려움없이해결해나갈수있습니다현재부채는자동차할부400만원마이너스통장1000만원얼마전에받은현금써비스240만원있습니다만연체한번없이계속잘납부하고있고자동차할부는4개월후끝이나네요부가세만정리되면초심을가지고다시한번열심히일해보겠습니다투자자분들의많은도움기다리겠습니다관심가져주신분들께다시한번고개숙여감사의마음전합니다</t>
  </si>
  <si>
    <t>부모님환갑기념미국여행비용</t>
  </si>
  <si>
    <t>35세직장인기혼입니다.아시다시피결혼하다보니부모님께용돈드리기도쉽지않네요.외가집이다미국에계셔서부모님과떨어져사신지15년정도됩니다.환갑에가신다고해서보내드리고싶은데세월이벌써왔네요.두분보내드리면1000만원정도들어가네요.와이프는딱정해논금액만드릴라고하고여행경비를챙겨드리고싶네요.금융기관및사금융대출절대없습니다.신용등급은6등급이며은행신용대출가능하지만300만원때문에조회기록및대출기록남는걸로집사람하고시비붙고싶지않네요.</t>
  </si>
  <si>
    <t>1.금융기관및사금융대출절대없습니다.신용등급은6등급이며은행신용대출가능하지만300만원때문에조회기록및대출기록남는걸로집사람하고시비붙고싶지않네요.4월에아파트매매계약을해서담보대출받을시이방법도유리해보입니다.2.월급실수령액232만원(유류비,차량관리,핸드폰및일일출장비2만원모두지원됨)3.제가쓰는건없고200만원와이프주고30만원용돈받습니다.4.제가직장외에의료컨설팅으로1월달에는650만원따로벌었습니다.친구와투잡식으로함께하는것인데성사가또되면일시상환도가능합니다.5.월30만원정도상환은부채가없고월급외에생기는돈이있기에가능합니다.</t>
  </si>
  <si>
    <t>안녕하세요.먼저회사명밝힐수없음을양해바랍니다.공기업쪽으로모두가알수있는곳입니다.2008년입사하여현재까지근무중이며연봉은2800이상입니다.4대보험당연가입이고월급일은17일입니다.신용등급을올리고싶어서대출을신청합니다.</t>
  </si>
  <si>
    <t>기대출이좀많습니다.내역-신한카드론115만원현대스위스저축은행959만원솔로몬저축은행285만원HK저축은행221만원우리파이낸셜713만원정부보증학자금대출620만원입니다.월상환내역은140만원가량이며,월여유자금은80~100만원입니다.기숙사및식대가무료라서들어가는돈은따로없습니다.머니옥션이성사될경우우선카드론115만원과저축은행중한곳을상환하려고합니다.이자비용도약간줄이고신용도가크게올라가지는않겠지만이제부터라도새로운삶에도전하고싶습니다.-------------------------------------------공기업계열의회사에다니기때문에더조심스럽습니다.비록과다한채무를지고있지만,그런점때문에지금까지연체한번하지않았습니다.기존대출들도머니옥션보다금리가크게높지는않지만상환함으로서거래내역이삭제되고신용등급이향상될수도있다는머니옥션의소개글을보고도전해봅니다.지금까지와같이절대로연체없이성실히상환하겠습니다.</t>
  </si>
  <si>
    <t>일자리구하는중인대돈이필요해서이렇게신청합니다</t>
  </si>
  <si>
    <t>일자리구할때까지최소한에생활비좀신청합니다.</t>
  </si>
  <si>
    <t>직장구하면월150만수입이들어오니대출에대한이자및상환은크게걱정안합니다.미래200세종500산와300있습니다미래월67000원세종130000원산와150000원다달이연체없이상환하구있구요.핸드폰연체두없습니다.한달이자빼구나가는돈없어두한달생활비보통50-60이면충분합니다.150받아서이자내구해도충분합니다.</t>
  </si>
  <si>
    <t>갑자기자동차가필요하게되었습니다.현금이500만원정도필요하여추가로대출받고싶습니다.2010년7월20일기존대출연체1건있는데2010년12월10일제가상환이체를1000원작게하는바람에1일연체있었는데12월11일바로해결했습니다.앞으로는이런실수절대없도록하겠습니다.</t>
  </si>
  <si>
    <t>수입희재공예방400만원더풋샵200만원합600만원지출머니옥션상환75만원(2010년7월46만원,2011년3월28만원)기타생활비150만원(통신,관리비,어머니용돈,식비및생활비)합225만원희재공예방한지공예학교영업을하기위해자동차가필요하게되었습니다.자동차유지비는회사부담이어서특별히큰돈을차지하지않게되어여유가꽤있습니다.투자부탁드립니다.</t>
  </si>
  <si>
    <t>해산물도매업을하고있습니다....</t>
  </si>
  <si>
    <t>우연히거래처지인분어러부터머니옥션을접하게대어신청하게되었습니다.예전과달리요즘은도매업도미수없이현금거래를원칙어러로이루어지고있고여기서투자금을받어면여유있게해산물을창고에저장해놓을려구신청하게되었습니다.</t>
  </si>
  <si>
    <t>1.주수입내역-평균순수마진750이상은들고갑니다2.월고정지출내역-자영업자라서지출식비휴대폰요금이런건별의미가없을듯싶내요월고정지출이라고하면자동차캐피탈188만원가량됩니다.(용달차한대승용차한대)3.대출이후상환계획-현제주거래통장내역머니옥션측에서보시겠지만3개월가량2~3억가량댑니다상환에는문제없어니불안해하지마시고투자바랍니다.</t>
  </si>
  <si>
    <t>간절한환승론..부탁합니다...</t>
  </si>
  <si>
    <t>현재대부업대출받은게있어서이자부담이너무큽니다...올연말쯤에결혼할예정인데대출받은게이자가너무세서결혼에차질이빛어질거같아서조금이나마져렴한이자로갈아탈려고합니다...연체없이잘갚겠습니다..도와주세요...</t>
  </si>
  <si>
    <t>제가매달말일이월급날입니다...급여통장수령하구요...사대보험가입되어있습니다...매달1일날연체없이갈겠습니다...</t>
  </si>
  <si>
    <t>사업자금및학자금용도로대출신청합니다.성실상환하겠습니다.</t>
  </si>
  <si>
    <t>저는어머니와아내,그리고두아이를부양하고있는가장입니다.현재저는직장생활을하며아내는보험회사를다니며작은잡화상을경영하고있고아이들은대학생으로2학년,1학년에재학중입니다.신용이좋지못하다보니금융기관대출이어려워머니옥션을통해도움을요청하게되었습니다.아이들이둘다대학을다니게되고노모치과치료비까지목돈이갑자기들어가게되어막막하던중머니옥션이란곳을알게되어신청하오니많은투자자분들의관심부탁드립니다.</t>
  </si>
  <si>
    <t>&lt;기존대출내역&gt;1.농협:담보대출3000만원월12만원이자만상환2.신협:담보대출2500만원월14만원이자만상환&lt;주수입원&gt;1.영업과장년봉3000만원2.배우자급여:보험회사월급여평균250만원3.사업소득(잡화상)월평균150만원-200만원&lt;월고정지출&gt;1.가게임대료및세금:60만원2.가스비,전기:30만원3.보험료및연금저축:130만원4.교육비:100만원5.차량유지비:50만원6.이자상환:26만원7.기타생활비:100만원8.통신비,인터넷:30만원9.여유자금:100만원&lt;상환계획&gt;갑자기들어가는목돈을다준비못해서대출을신청하게되었고분할상환이가능하다면현재의수입으로도상환가능합니다.열심히노력하여성실히상환하겠습니다.</t>
  </si>
  <si>
    <t>추가대출신청합니다.성실하게상환할것을약속드립니다</t>
  </si>
  <si>
    <t>안녕하세요올초에머미옥션을통해대출을받았고성실하게상환을하고있습니다.남는상환금액이아직남아있는상태입니다.부득이하게가족중형님이사업상어려운상태로사업상부채를지고있습니다.저도대출을받아쓰고있지만전결혼도하지않은상태이고형님은두아이와부인이있는가장입니다.그래서도움을주기위해어느정도돈은마련하였지만부족한부분에대해서다시대출신청을하게되었습니다.올초부터꾸준하게신용관리를하고있고현직장에성실하게일하고있습니다.내년1월이면전문의가되며좋은조건으로병원도옮길예정입니다.지금까지성실하게상환했듯이이번에도대출을받으면성실하게상환할것을약속드립니다</t>
  </si>
  <si>
    <t>현재월급월290에부가수입이월350만원있습니다새활비60만원은행대출상환과이자150만원보험료50만원머니옥션116만원기타100만원총수입은640만원-총지출은480만원=160만원여유가있습니다</t>
  </si>
  <si>
    <t>도움을주신다면약속은꼭지키겠습니다.</t>
  </si>
  <si>
    <t>개인치과를운영하는원장입니다.과거세금연체로인해신용등급이낮은관계로1금융권대출이제한되어서등급을올리고자기록이남지않는다는이곳을노크하게되었습니다.지금도2금융권대출은가능하지만2금융권대출기록이등급에좋지못한영향을주기에기록이남지않는다는장점을보고대출신청을합니다.</t>
  </si>
  <si>
    <t>월수입일천일백정도됩니다.현재부채상환및생활비로칠백만원정도듭니다.남은돈으로상환하는데무리는없다고봅니다.상환기간을24개월로길게잡은것은사람일이라는것이원하지않는방향으로흘러갈수가있기에실수를하지않기위해최대한으로늘려놓고여유되는데로조기상환하는게나을거라는생각에서입니다.</t>
  </si>
  <si>
    <t>안녕하세요꼭좀부탁드립니다.</t>
  </si>
  <si>
    <t>대출목적은여자친구가서울에서구두쇼핑몰을시작했는데요카메라을350D가지고찍는데잘안나오는거같아안타깝더라구여..전받기만해서이번에여자친구에게DSL카메라을선물하려고여사귄지5주년도다되어가고해서50D사려고하는데렌즈까지보통170만원정도하는데100만원정도가모자라더라고여..카드로살까했더니제가카드을만들데많이쓸까봐한도금액을젤적은금액70으로잡아놔서카드로는안되겠구여꼭좀부탁드립니다.</t>
  </si>
  <si>
    <t>제한달월급은130이구여부모님이랑같이살기때문에..개인적인거빼고는들어가는게없어요차값30정도휴대폰비12만원부모님용든월마다드릴때도있고안드릴때도있지만보통20정도나머지는개인용돈으로쓰고있어요한달에10만원씩충분히갚을수있어요꼭좀부탁드립니다.</t>
  </si>
  <si>
    <t>운전자금으로사용하려합니다도와주십시요</t>
  </si>
  <si>
    <t>지방에서외국인들을상대로외국인전문식품점을하고있던중2월말에점포확장(10평에서30평)을하여상품구색을많이갖추었더니당장돈이돌아가질않네요확장한만큼매출이아직따라오지못해자금흐름이막혀버려운전자금으로사용하려합니다</t>
  </si>
  <si>
    <t>장사를하고있는지라자금이필요하면쉽게뺄수있는카드론이나현금서비스를이용하였더니신용등급이6등급밖에되질안네요하지만아직까지연체는한번도없었으며앞으로도없을것입니다현재저희가게매출이월2000정도이고마진율이25%정도입니다여기에서가게월세40만원,관리비및전기세30만원,통신비및기타비용에30만원정도를제외하면월수입은400만원정도됩니다그리고생활비및아이들학원비등으로200만원을지출하고현재가지고있는부채카드론(약750정도남았음)상환에45만원정도그리고농협에서받은신용대출(600만원정도남음)상환에30만원그리고제교통비및점심값등으로50만원정도지출하여약간의여유자금이있으므로월상환금액37만원정도는충분히감당할수있습니다그리고점포확장후(약한달정도되었음)매출도급격히는아니나서서히상승곡선을그리고있습니다.....여담이지만지금막내가세째인데출산장려금과양육비등으로55만원이나오네요(하지만이돈은와이프가손도못대게하네요ㅜㅜ)투자자여러분만일도와주신다면성실히변제할것을약속드립니다도와주십시요</t>
  </si>
  <si>
    <t>재대출도전합니다.도와주세요!</t>
  </si>
  <si>
    <t>철없던젊은시절의잘못으로6천만원까지빚을지게된사유로2003년부터신용회복지원금을갚아나가고직업군인전역후에3년간벌인개인사업이공무원특채임용으로부랴부랴정리하는바람에그나마가지고있던4천만원을제대로회수하지못하였습니다.워낙에모은돈이없는상태에서공무원에임용되어홀어머니모시고집안생활을꾸려나가고있는상태에서금년3월에어머님이작은식당을개업하셨는데개인빚을내어창업하시고기타운전자금이부족하여부득이하게대출문을다시두드리게되었습니다.기대출에서비록2번의연체를하였지만식당개업자금으로급하게융통하느라단기연체를한부분에대하여진심으로죄송하게생각하고있습니다.앞으로또다시기회를주신다면안정적인공무원급여를바탕으로성실히상환하고개인적으로재기할수있는계기가되도록최선을다하겠습니다.작년대출받은이후로개인적으로술도끊고,차도없애려계획중이며4개월째대중교통으로출퇴근을하는등의노력도하고있으니더큰응원으로도와주신다면새로운희망을품고열심히새삶을살겠습니다.35살의나이에미혼인제가이러한사연으로이렇게까지대출문을두드리는점에대해그동안의삶에서이룬것이없다는비참함과자괴감에참으로할말이없고부끄럽습니다만신용회복상태에서여타사채말고는다른금융활동이불가한상태로8년여를생활해보니그나마머니옥션같은기회가생겨여러모로참다행이란생각도듭니다.따뜻한마음의여러분들께서아직젊은한사람에게한올한올큰도움주시길진심으로기도해봅니다.</t>
  </si>
  <si>
    <t>*잔금기준웰컴론288만원43%월15만원팝펀딩66만원30%월10만원신용회복1000만원잔금월36만원공무원연금관리공단210만원5%월13만원*현직장-기능직공무원9급*연봉3000만원~3200만원예상(시간외수당변동)-월평균240만원*생활비-핸드폰사용료55000원-교통비버스월38000원-담배6만원-식비점심값7만원-용돈10만원-어머니생활비50만원*상환계획기존대출상환금액및최소생활비를제외하고약100만원의여유금으로머니옥션대출을열심히상환하도록하겠습니다.</t>
  </si>
  <si>
    <t>갚지못하면빌리지않겠습니다.</t>
  </si>
  <si>
    <t>의료기기제조업을하고있습니다.기계를구입하고자대출하려고하는데계약금과기대출이정리되어야금융권에서자금지원이된다고하여이렇게부탁드립니다.</t>
  </si>
  <si>
    <t>&lt;기존대출사항&gt;-롯데캐피탈400만원/29%월238,000납부/현재304만원남았고원캐피탈300만원/44%월200,00원납부/현재240만원남았습니다.&lt;주수입원&gt;현재의료기기제조업을하고있습니다.치과및정형외과기구제조/판매회사이고직원은5명입니다.현재까지외주생상만하였으나직접제조하여수출할계획입니다.&lt;주수입금액&gt;작년매출은약1억원이며순수입은약350만원정도입니다.작년까지는직원이1,2명이어서가능하였고올해약5천의우가매출이있는상태입니다.&lt;월고정지출내역&gt;핸드폰(10만),식대(20만),임대료(57만),대출금및보험(60만)기타공과금및잡비(30만)약177만원&lt;대출이후상환계획&gt;운영자금으로(벤처자금)1억원을신청하고있습니다.기계리스비용으로2,500만원/공구및시설비로3,000만원약4,500만원의운영자금이남게됩니다.대출금상환을다해도3,000만원의운영자금이확보되므로당분간의회사운영에는문제가없으리라생각됩니다.자금확보는4월이내에됩니다.자금확보에문제가생긴다해도현재의매출추이로보면대출금상환에는무리가없습니다.하지만운영자금확보를위해서지금정리해야할금액이1000만원이라는목돈이들어가기에이렇게신청을합니다.</t>
  </si>
  <si>
    <t>다시용기내어재신청합니다.^^</t>
  </si>
  <si>
    <t>안녕하세요.다시투자자님들께도움을요청합니다.현재머니옥션에대출받아상환하고있는것이있습니다.그것포함대략적으로40만원정도대출상환을하고있습니다.대부분사금융이기때문에이자가차지하는비율이너무높기에2년안에모두상환을하고싶기에대출을신청하게되었습니다.투자자님들께서많은관심을보여주셨으나,제가아직머니옥션에상환중인게있고,처음에여길찾아와투자자님들께도움받았을때보다빚이늘어나있었는데그부분에대해충분하게말씀을못드려,믿음을잘못드렸던거같습니다.11월쯤에남편과상황이좋지않아이혼을결정하고,위자료없이아이들과나와서살게되었습니다.저도모아둔돈없이시부모님들께용돈과생활비를드리는입장이였기에방을구하고식기등을사기위해서대출을받았습니다.저혼자몸이라면고시원이든어디든들어가살수있지만어린아이들이있기때문에그러진못하겠더라고요..지금은남편이용서를구하고잘하려고노력을하기때문에숙려기간을지나쳐버리고함께다시살고있습니다.지금은네식구이며,2~3년뒤유치원,초등학교에들어갈아이들을보면..이자만내는것으로는안되겠다싶어서이렇게요청합니다.당연히집을구할때머니옥션에서대출이가능하면하고싶었지만상환하고있는것이6개월이채되지않았기때문에지금까지기다리고있었습니다.^^;</t>
  </si>
  <si>
    <t>머니옥션44만원월95000가량-원금+이자미즈사랑250만원월8~9만원-이자만러쉬앤캐쉬250만원월8~9만원-이자만리드코프200만원월10만원(원리금균등상환)펀딩마켓100만원(상한유예)월2만원가량(이자만)보시다싶이대략40만원의돈이이자와원금으로나가고있으나이자가반을넘게차지하고있습니다.대출이되면머니옥션도중도상환예정이기때문에지금경매신청한대출만열심히갚아나가면2년안에모두빚이없어지게됩니다.이자만반이상넣는40만원이나..원금과이자를함께갚을수있는40만원..같은돈이지만3년뒤저희가족을많이변화할수있을거라생각합니다.투자자님들께도와주시면이번에도실망시켜드리지않고상환하도록하겠습니다.지금까지받은대출건에대하여연체의기록도없습니다.이부분에대해서믿고투자해주시면더열심히살아가겠습니다.현재제수입은130(회사월급)+10(회사알바비)+약2~30(화장품판매알바)=총160만원가량하고있습니다.아이들은어린이집지원을받고있기때문에어린이집기타비용으로7만원가량쓰게되며,대출상환으로40만원,핸폰비+공과금=2~30만원차비3~4만원,월세25만원등기타아이들용품및생활비로나머지로생활하고있습니다.회사에서는도시락을싸가지고다니며밥을먹기때문에식비등추가로드는상황도별로없습니다.남편또한실직상태가오래되어있기는하지만취직준비하며아르바이트도짬짬히하며생활비에보탬을주고있습니다.열심히살아가는한가정입니다.조금만힘을보태주세요.제가말주변이없어서횡설수설쓰긴하였네요^^;요즘날씨가이래서감기몸살에걸렸네요^^;;만근수당이먼지..10만원가량되는돈이지만그것도받으려고회사에나와서열심히일하고있습니다^^;모두건강조심하시고항상행복하시길바랍니다.좋은하루되세요^^</t>
  </si>
  <si>
    <t>성실히상환하겠습니다,</t>
  </si>
  <si>
    <t>안녕하세요.다름이아니라대환을통하여신용상승을위하여이렇게인사드립니다.저는서울에서부사관으로근무하는직업군인입니다.어린나이에고참들과어울리고약간의강제성도있었지만...제가자신을컨트롤하지못하여채무가생기고말았습니다.어려서잘몰랐지만여러가지은행서민지원상품도알고이런사이트도알게되었습니다.이제라도계획적으로상환하기위해서많은투자자님들에게도움요청합니다.</t>
  </si>
  <si>
    <t>1.&lt;&lt;급여&gt;&gt;:150(보너스포함)3년근무연봉18002.&lt;&lt;채무현황&gt;&gt;신한은행:700(이건제가군인공제회적금담보로받은것입니다.)현대스위스:1077만원현대캐피탈:200만원모아저축은행:200만원3.&lt;&lt;이자지출비용&gt;&gt;신한:4%이자공제회에서알아서차감됨(어차피제돈이라신경안쓰고있습니다.)현대스위스39%원리금상환:43만원현대캐피탈29.99원리금상환:8만원모아저축은행44%이자:8만원4&lt;&lt;생활비지출&gt;&gt;보험료:15만원핸드폰:5~6만원생활비:20만원(부대있으면돈쓸일은없습니다.)군인공제회적금:30만원5&lt;&lt;총수익&gt;&gt;-&lt;&lt;총지출&gt;&gt;150-이자비용59만원-생활비70만원===============================================투자자님들께서도와주신다면상환계획은모아저축은행완납현대캐피탈완납현대스위스200중도상환일단이렇게해서2건을해결하고서민지원금융(햇살론,새희망)을받아서현대스위스완납할것입니다.이렇게되면이자비용도줄고단기간에갚을수도있을거같습니다.전지금중사진급을앞두고있습니다.진급하면연봉도오를것이고공제회적금도상사눈치안보고해지할수있을것같습니다.일정부분중도상환도가능합니다.이렇게상환계획을가지고있고만약투자해주시면완납증명과중도상환내역을확실히확인시켜드리겠습니다.긴글읽어주셔서감사합니다.</t>
  </si>
  <si>
    <t>안녕하세요반갑습니다대출경매를하려고합니다</t>
  </si>
  <si>
    <t>일본에서일을하다가집에안좋은일이있어서급하게귀국하고직장을다니기시작했습니다.당장한국회사에다닌게아니라통장이나신용면에서아무것도할수가없는상태여서대출을여러차례빌려서집문제를해결했습니다.헌데이제는생활자금이부족하네요친구도그리많치않고카드도못만드는상태라서급하게빌리려고하는데대출중계업체에서과다조회를하는바람에다른곳에서는빌릴수가없습니다.</t>
  </si>
  <si>
    <t>현재직장에들어간지3개월차입니다급여는130만원이구요교육기관이라서급여는잘나오는편입니다.한달생활비50만원에대출상환금40만원정도빠집니다.이곳에서빌리면총55만원이되는거죠아직신입이라서급여는적지만빠듯하게하면다른대출금갚을것도따로저금하려고합니다.부탁합니다좋은하루되세요</t>
  </si>
  <si>
    <t>이제저도결혼하고싶습니다.</t>
  </si>
  <si>
    <t>대전에서수원으로올라와온갖일을다하다가정식주방장이된지도벌써4년째가되어갑니다.그러다부모님의소개로정말저에게는과분하고도늘감사한여자를만나게되었습니다.없는돈으로새살림을시작하려니막막합니다.현재살고있은오피스텔은제명의지만저희가게에서일하는직원들의숙소가되다시피되어집을구해야합니다.도와주십시요.떳떳한남편이되고싶습니다.</t>
  </si>
  <si>
    <t>현재24시간으로운영되는수원의팔달구에위치한중국집에서4년째주방장으로근무하고있습니다.월250만원씩받고있으며,매달부모님께50만원씩용돈형식으로보내드리고있고,현재살고있는오피스텔월세로35만원씩지출되고있습니다.다른어떠한곳에도대출은한건도없습니다.사실입니다.그동안아버지건강이안좋으셔서부모님께많이드리다보니모은돈이얼마안됩니다만,현재는수술후에건강해지셔서아파트경비일을하고계십니다.그래서이제는제가여유로워졌고매달30~40만원가량은충분히갚아나갈수있습니다.이젠정말좋은여자와아이도낳고안정된삶을살고싶습니다.진심으로도움을청합니다.어떠한일이있어도상환에대하여절대로실수하거나잘못된일이없을것을맹세합니다.도와주십시요.</t>
  </si>
  <si>
    <t>쇼핑몰사업확장으로사업자금이필요합니다</t>
  </si>
  <si>
    <t>작년2010년12월중순부터대게쇼핑몰사업(옥션,지마켓)을시작했습니다이제는단골도많이생기고해서올해5월부터문어쇼핑몰까지해볼까해서사업자금을빌리려고합니다그나마요기에서대출이되면기존대출회사보다이자가조금이나마싸기때문에대출신청을하는겁니다여름철에문어장사를할려면여러가지가필요하고대게철에번돈까지투자할려고하니깐생활자금이조금딸릴꺼같더라구욤사업자금사용용도는대형냉장고(급속냉동창고문어300~400마리보관가능)10평형300~350만원수족관대형1개(80~120만원)대게철에사용한수족관이있는데문어가싸질때대량구입후보관을할려면한개가지고는안될꺼같아요대충계산을해보니깐400~500만원정도쯤빌려야될꺼같아욤</t>
  </si>
  <si>
    <t>현제작년8월중순쯤에산와머니에100만원대출을받은상태구요4달치만내면다상환합니다주수입원은인터넷쇼핑몰(옥션,지마켓)사업종류는대게사업입니다지마켓에울진대게치시면정훈이네대게마을이나올꺼에욤작년12월중순부터4월달까지순수수입은3000~3500만원정도됩니다현제돌을막지난딸하나있구욤현제는아버지명의로된집에서부모님이랑따로살고있습니다현제3식구가살고있어욤월지출액은핸드폰2개10만원~20만원선매달나가구요집전화는있는데거의안써서2만원미만정도됩니다1살된딸아이가있어서기저귀랑분유값등저의3식구한달식대비는50~60만원선정도되는거같아요요기는촌이라도시보다물건값이좀싼편이라그다지식대비는많이안나가는편이에요매달꼬박꼬박날짜확실하게상환해나가겠습니다젊은패기로여러사람을피해를안보겠금하겠습니다이상입니다이런글을잘못해서이상하게적었더라도좀양해부탁드립니다</t>
  </si>
  <si>
    <t>신용도향상을위해대환하려합니다.</t>
  </si>
  <si>
    <t>입시학원의대표자로서소득이좋은편이지만,작년말에학생수의증가로불가피하게시설을확충이전하면서일시적으로생활비가부족해카드론대출을받았습니다.그때씨티카드상담자가분명히신용기록에영향이없다고했는데,얼마전에살펴보니3등급에서5등급으로2단계나신용등급이하락했더군요.정말화가납니다.시티카드대출1000만원갚아버리고,일부생활자금으로쓰고자합니다.머니옥션은지난번에도받았는데기록이안남고신용등급에도영향이전혀없어서좋더군요.</t>
  </si>
  <si>
    <t>급여600만원이외에매년사업소득으로1억정도를법니다.원래신용등급이좋은편이었고,안정적인소득이있는만큼상환은문제가없습니다.개인사업자라서기대출은있는편입니다만,절반은담보대출이고절반은은행등에서저리로받은신용대출과마이너스통장입니다.제명의로압구정동에아파트를소유하고있습니다.작년말에학원을이전하면서보증금과인테리어비용이발생해서자금이일시적으로부족하지만,매달안정적인수입이있으니상환은전혀걱정않으셔도됩니다.이자율은카드론과비교해서약간낮게15%로올립니다.낮다고생각하실수도있지만그만큼안전하니믿고투자부탁드립니다.</t>
  </si>
  <si>
    <t>고금리대출해결및딸아이치료비부분을위해다시금도움을받고싶습니다.</t>
  </si>
  <si>
    <t>머니옥션을통하여고금리대출을마니해결하여지속적으로신용을관리할수있었으며,지금도꾸준히신용도를관리하여신용도를점차상승하고있습니다.높은금리의대출을지속적으로상환을하고있으나,높은금리의이자가너무도아깝습니다.올가을에이사를가야하는부분으로신용도를더욱더올려야하기에이렇게투자자분들에도움을기다립니다.대출목적은조금씩남아있는높은금리상환및생활자금(병원치료)비용으로사용할예정입니다.33개월된저희딸아이눈이사시끼가있어정밀검사를해봐야할것같으며,올해전세대출이만기시점이라신용등급을조금이나마올리기위하여많은투자자분들이도움이필요합니다.많은도움부탁드리겠습니다.</t>
  </si>
  <si>
    <t>[현사용대출기관및현잔액]ＳC스탠다드저축은행:1100만원/월상환금액(30만원)현대스위스상호저축:1700만원/월상환금액(40만원)현대캐피탈:350만원/월상환금액(33만원)하나은행본부총괄:1450만원/월상환금액(17만원)한국씨티은행:858만원/월상환금액(30만원)농협중앙회:128만원/월상환환금액(7만원)국민은행:340만원/월상환환금액(4만원)[월고정지출비용]월고정비(생활비+기타):40만원(생활비부분은처가집및본가가저희집이랑가까이있어거의모든생활에대해서는비용이들어가지않고있음)통신비:10만원미만차량유지비:차량은없으며,회사출.퇴근버스사용하고있습니다.[현직장근무]현직장LED조명을만들고있으며,중간중간성과급이지급되고있습니다.[상환계획]퇴지금이해마다나오며,7월에나오므로현대캐피탈및농협은상환예정이며,대출이성사되어지면급여일이5일이기에10일이전에미리머니옥션계좌에입금처리하겠으며,중간에인센티브등이지급시추가적으로상환할예정입니다.지금처럼1일연체없이성실히상환하도록하겠습니다.많은투자자님들의성원에다시금도움을받고싶습니다.</t>
  </si>
  <si>
    <t>생할자금이필요해요</t>
  </si>
  <si>
    <t>안녕하세요!저는예전에머니옥션에신청을하였스나부결이낫습니다제가머니옥션관계자분들에게믿음과정직과솔직한마음이전달돼지못했나봅니다그래서다시한번도전을합니다저에게도한번에기회을주십시오희망을주십시오저는예전에신청한거와달리지금은저도일을하고있습니다비록아르바이트이지만조금씩조금씩돈을모으면열심이살고있습니다그러나갑자기집안에일이생격이렇게다시신청을합니다핑계도아니고거짓말도아입니다저는저희언니에게도움이될까해서이렇신청을하게돼었습니다저희언니가사정이너무좋지않아조금보탬이될까하고올립니다열심히갑겠습니다트글모아태산이라고했습니다비록작은돈이지만열심히돈을모으고있습니다저에게대출을해주신다면남편월급과재월급으로갑아나가도록하겠습니다그리고직장란에는남편직장을적어습니다저에게먼저연락을주십시오이거는재가신청하는거니다부디좋을결과을기다리겠습니다</t>
  </si>
  <si>
    <t>남편월급괴재가아르바이트비용으로잘~갑아나가도럭하겠습니다저도아르바이트을하고월급은통장으로들어와요</t>
  </si>
  <si>
    <t>제대출하는거구요연체없이성실히값았으니한번더믿어주세요~^^</t>
  </si>
  <si>
    <t>처남이이번에나가기로했는데보증금을보태주고자대출을신청하게되었습니다.보증금으로들어가는거라전혀위험부담없구요,,일부는가전및생필품사는데보태주려합니다신세를많이져서도와주고자하는거라..서^^급하게다시머니옥션을찾게되었습니다</t>
  </si>
  <si>
    <t>(기존대출)신한카드대환:4월5일월급날기준(약1년5개월정도연체없이값음)월약18만원정도상환남은금액약130만원정도새마을금고:임대아파트아파트보증금대출약1390만원매월이자약10만원햇살론대출:약350만원월약105,000원정도납입하고있음직장:킹콩스테이크(4대보험적용정직원입니다)2개월뒤법인회사로바뀔예정이여서급여가좀더올라갈듯해요강남구신사동가로수길에있습니다홀총괄실장으로있구요일한지11개월정도되었습니다고정수입:월급매월5일날세금포함220만원통장에들어오는돈약200만원교통비10만원총210만원장모님께서매월저희에게값고계신돈50만원2011년5월3일부터맞벌이시작으로6월부터배우자소득이잡힐예정약180만원(이건참고만^^요확실하지만현재는아니기에^^)총수입:약2,600,000원고정지출:아파트임대료145000원관리비평균100000원대출대환이자총약385000원공과금(인터넷TV전화기도시가스등)120000원보험료약260000원(가족모두포함,장모님은본인이납입)교통비100000원핸드폰비(부인포함)약120000~130000원딸어린이집경비90000만원생활비약600000원기타(경조사비외)100000원총:약2,030,000원그동안대출받았을적글들을보니제가빛이많았더군요..^^1년조금넘는시간동안노력해서조금씩값았더니세번째대출신청기존대출란에적을때뿌듯했습니다다시금빛을진다는부담은있지만허튼곳에쓰여지는돈이아니기에..다시한번신청하게되었네요..머니옥션과투자자여러분들때문에고비가있을때너무잘썼구요보답하는길은성실히잘값는것이였는데..최선을다했다고생각해요..마지막상환일때실수로하루연체한것빼곤두번대출받아모두성실히값았습니다..제동생처럼생각하는처남이직장이너무멀어..같이살수없게되었는데해줄수있는큰돈이없어..또한번대출을신청하게되었네요..처남에게신세도많이지고제동생과도다름없기에..더못해주는게가슴이아푸지만..이렇게라도돕고싶네요..만약제가못값는일은없지만혹여그럴일이와도처남본인이낸다고하니걱정은하지않으셔도됩니다,본인이낸다는거..이거라도해줘야저희부부마음이편하겠기에머니옥션과투자자분들의도움을다시한번청하게되었네요한번더믿어주시고투자해주세요^ㅡ^</t>
  </si>
  <si>
    <t>생활자금필요로합니다.</t>
  </si>
  <si>
    <t>월세아파트에집세에관리비가올라고금리대출을피하기위하여신청합니다.</t>
  </si>
  <si>
    <t>충남서산에위치한KCC내에서근무하고있으며월급여는160정도되며상여금400%입니다.(3교대근무이기에급여에는다소변동이있을수있습니다.)기존대출-정부학자금대출360만원(월상황금액25000원)타대부업-현재없음통신비-10만원주유비-20만원식대비-15만원</t>
  </si>
  <si>
    <t>썩은치아로인해치아가부셔지고,옆에치아까지썩어반쪽이부셔진상태입니다.반년정도되었는데,괜찮다가갑자기통증이너무심합니다.임플란트를해야하는데비용이만만치않네요...지난3월금융권대출받았던것들을전액변제하면서자금이많이부족한상태입니다.현재금융기관부지점장으로근무하고있으며안정적인월소득이있으니도와주시면성실히상환하겠습니다.</t>
  </si>
  <si>
    <t>현재카드론이400만원정도있으며,앞서말씀드린바와같이기타부채는없는상태입니다.월급여가기본급300만원+(실적수당)으로월평균500만원정도됩니다.월평균60만원정도로짧은기간에상환할계획입니다.</t>
  </si>
  <si>
    <t>카드대금을빌리고자합니다</t>
  </si>
  <si>
    <t>카드대금이급하여대출을받고자합니다적은자금이라도와주시면열심히상환하겠습니다</t>
  </si>
  <si>
    <t>월상환방식12개월로하여한달에한번씩원금과이자포함한금액을상환하게씁니다</t>
  </si>
  <si>
    <t>급하게생활자금으로필요합니다.재단법인에서일하고있기에무조건상환가능합니다.</t>
  </si>
  <si>
    <t>직장에들어간지얼마되지않아급박하게생활자금이필요하게되었습니다.직장에다닐옷이라든지생활비가없게되어이렇게신청하게되었습니다.그동안은아르바이트로이자및생활비를벌어서충당했는데아르바이트를관두고직장을다니게되어돈이필요하게되었습니다.200만원을신청했는데.100만원만받아도됩니다.급하게필요하게되어부탁드리겠습니다.</t>
  </si>
  <si>
    <t>1.다른대출건-솔로몬저축은행(500만원)-산와머니(200만원)-러쉬앤캐쉬(100만원)2.대출상환금액-솔로몬저축은행본인부담안하고있습니다.아버님이이자납부하고계십니다.-산와머니(18만원)-러쉬앤캐쉬(6만원)3.공통-직장은재단법인부산사회체육센터산하영도구국민체육센터총무과에서서무로근무합니다.-세금떼고하면160만원정도받습니다.-월고정지출내역은산와머니이자18만원,러쉬앤캐쉬6만원,핸드폰요금7만원교통비5만원.토탈36만원정도나갑니다.-여기에서돈을빌리면월12만원씩24개월갚아나갈예정입니다.아참그리고조기상환도가능합니다.급작스럽게필요하게된거라여유를찾으면조기상환할예정입니다.-4대보험가입예정입니다.과장님이아직가입신청을안해서5월16일안으로가입예정입니다.</t>
  </si>
  <si>
    <t>대출전환간절히원하고있습니다.</t>
  </si>
  <si>
    <t>현재정규직으로재직중에있습니다.대출에관한지식이얼마없었을때대출을받았던지라제가높은이자율로상환하고있는지이제야깨닫게되었습니다.빨리알았다면얘기가달라졌을텐데...자책하며이제야문을두드립니다.전환대출할수있게도와주세요...지금사용하고있는곳은39%~44%입니다.제가전환대출을할수있도록도와주세요..!!</t>
  </si>
  <si>
    <t>직장인이지만토,일엔웨딩관련일을하고있습니다.직장급여을제외하고도월100만원정도수입이더있습니다.저한테들어오는순수수입은급여포함하여평균300만원정도입니다.이때까지연체한번없었구요다른대출건도잘상환하고있습니다.이번대출상환으로월상환금액을줄여부채를빠른시간에해결하고자합니다.이때가지그래왔지만연체되는일은반드시없을것을약속드립니다.다시한번머리숙여간절히부탁드리겠습니다.</t>
  </si>
  <si>
    <t>일시적생활자금이필요합니다.연체,불이행없습니다.</t>
  </si>
  <si>
    <t>대출목적:현재직장에다니고있고입사1개월반되었습니다.바로일전에영업을하였으나,친하던친구에게빌려줬던돈들이회수가되지않고,교통사고로인하여자동차수리비가많이나오게되어어쩔수없이자동차는처분하고영업을그만둔후직장에다니고있습니다.사용용도:현재,직장에자리잡은지한달반여뿐되지않고,기존에개인돈을빌려준부분이전혀회수되지않아서생활자금이부족하고,어렵습니다.어쩔수없이저도남에게돈을빌렸고,그래도사실힘들어신용카드를사용하고있으며아무래도신용카드를장기적으로사용시좋지못할것을예상하며,생활안정자금으로사용하려고합니다.</t>
  </si>
  <si>
    <t>-기존에다른대출은받아본적없습니다.-직장은의약품도매회사에서일하고있으며,직장에서는일반사원급이며.현재는내근직으로의약품창고에서의약품관리입,출고를하고있습니다.3~4개월후의약품배송및,거래처를돌아다니며고정루트의세일즈를하게될예정입니다.-현재입사한달반이어서입사3개월까지는수습기간적용으로130만원(식대포함)정도의수입을가지고있습니다.3개월이후수습기간종료되면160만원(식대포함)의급여를받게됩니다.-월고정지출내역은월세40만원+관리비8만원+통신비9만원+교통비5만원+식대11만원+생활</t>
  </si>
  <si>
    <t>믿고빌려주시면단하루도연체없이설실히갚아나갈수있습니다.</t>
  </si>
  <si>
    <t>생활자금으로급하게필요한일이생겨서신청하게되었습니다.대출에대해서지식이없는상태에서잘못된중개업체에서류를맡겨서과다조회로급하게필요한이시점에대출이힘들다하여여기에글을남기게되었습니다.</t>
  </si>
  <si>
    <t>한국투자저축은행400만원(햇살론으로받은것이고월10만원씩원리금으로상환중이며1년연체없이쓰고있습니다.금리12%대)씨티캐피탈900만원(신용대출로받은것이고월40만원씩원리금으로상환중이며3개월&amp;#51760;연체없이쓰고있습니다.금리25%대)네오라인150만원(대부업이고신용으로받은것이고월7만5천원씩원리금으로상환중이며3개월&amp;#51760;연체없이쓰고있습니다.금리44%대)월급여는평균150~250사이이구월평균나가는금액은대출받은원리금월불입금57만5천원을포함해서휴대폰10만원생활비30만원외에는지출하는곳이없습니다.마지막으로충분히갚을수있는능력이되고상환할수있는대잘못된대출조회로인해서불가피하게도움을청할대가없어서여기에글을남겨봅니다.그리고그외에연체되있는것도하나도없습니다.</t>
  </si>
  <si>
    <t>7월달에저작권관리사라는자격증을획득하여고합니다동렬상강의비만98만원입니다.지금거주지가제주여서비행기표값이것저것해서200만원이필요할것같습니다.자격증획득하기위해여러분들의도움을받고자합니다.성실상환약속드립니다.</t>
  </si>
  <si>
    <t>대출받은건모두완납하여현재남은대출금이없으며1달고정수입은회사에서통장으로100만원받고현금으로40~50현금수령합니다.그리고제가2개월전부터토,일주말아르바이트를합니다.건설현장에서아르바이트를하는데수입은한달에약60만원정도입니다.고정수입이외에알바비까지다합치면한달에약200만원정도입니다.</t>
  </si>
  <si>
    <t>고신용추가대출</t>
  </si>
  <si>
    <t>지난번에머니옥션에서대출을받아카드론을상환했고,현재5회차까지하루도늦지않고상환했어요.2등급에15%이자면머니옥션대출이신용기록에남지않기에기꺼이지급할용의가있습니다.생활자금으로추가로700만원을대출받았으면합니다.</t>
  </si>
  <si>
    <t>현재상장기업재무팀부장으로근무하고있고요.연봉은이번에인상돼서5,500만원이고,맞벌이라서상환여력은충분합니다.머니옥션에문의해보니2등급이면13%까지도가능하다고하던데,투자자분들의수익도생각해서15%로높였습니다.상환여력충분하고,그럴일은절대없지만재무팀이기에연체해서채불등재하면치명적이라서하루도늦지않고잘갚을거에요.믿고투자해주세요.</t>
  </si>
  <si>
    <t>이제는사람답게살려합니다.</t>
  </si>
  <si>
    <t>회사사정으로어려워졌던터라3개월간급여를못받고회사생활을이어가다가결국퇴사처리하고현직장으로옮기게되었습니다.하지만,3개월이라는시간동안없는살림을털어운영하게되자결국작년부터무리하게대출을받은것이일이커져버렸습니다.특히나고금리로이자를갚다보니아무것도남는게없더군요.지난번에도한번등록을했지만,그때는너무바쁜나머지서류를준비하지못해아무것도진행하지못했습니다.그래서다시한번도전해보고자합니다.물론중개업자에낚여서과조회로신용등급은최악으로달려가고있습니다.하지만,주기적으로급여가오르는추세의회사를다니고있기때문에,비용에대한부담은갈수록줄예정입니다.제가다소부족하고이상해보일수있지만,제글읽어주시고저도이제살기위해몸부릴칠것입니다.결국미래없는일은아무것도없기때문입니다.</t>
  </si>
  <si>
    <t>1.급여액직장:정규직-8개월근무,업계경력11년월실수령액175만원,기타부업30만원2.지출금융권:이자비용으로약25만원정도나갑니다.사금융권:원리금상환으로40만원정도됩니다.카드:120만원(이이후로사용내역은없습니다.)비용은금융권이더많은편이기때문에먼저카드채무와금융권비용을상환하는게목표입니다.사금융은다행히도원리금상환이기때문에비용에대한부담이큰편이아닙니다.그리고급여도지속적으로오르는편이고,업무에대한성과급도적용되기때문에상환에는무리없을듯합니다.저의목표는채무상환이지만,신용등급상승이라는목표도더불어함께하고있습니다.3.생활비용1.교통비:약15만원2.기타용돈:약30만원3.연금보험및보험:30만원4.청약저축:20만원4.총수익-총지출월실제수입200만원금융권25+사금융40+생활자금및저축110만원인상태입니다.투자자분들께서500만원을투자해주시면1)120만원-카드금액완납2)230만원-XX저축은행완납3)150만원-XX저축은행완납예정입니다.사금융은약400만원정도남아있지만,부업의수입폭이커지면서내년이면모두상환이가능할것으로생각됩니다.신용등급향상과금융부담감소가1차적인저의목표입니다.여러분께서안정적인수익이발생할수있도록정일상환약속드리며,상환일도급여일로책정하겠습니다.그리고신용등급상승되는순간,사금융은금융권대환대출로이전시킬예정입니다.많이도움주셨으면하는부탁입니다.긴글읽어주셔서감사합니다.</t>
  </si>
  <si>
    <t>생활여유자금필요해서신청올려봅니다.</t>
  </si>
  <si>
    <t>작년8월첫째출산후일시적인지출증가로생활여유자금이필요해서신청합니다.캐피탈쪽에서는한도1300만원에23프로금리까지제시받았으나20프로이상금리는쓰고싶지않아서신청해봅니다.</t>
  </si>
  <si>
    <t>1.주수입내역-매월15일급여일에급여500만원/부가세50만원입금됩니다.2.월고정지출내역-주택담보대출매월59만원상환/신협햇살론56만원(2번남음)/카드론신한카드576만원매월60씩상환(8번남음)/카드론하나카드125만원매월30씩상환(4번남음)3.대출이후상환계획-카드론신한카드는일시상환하고나머지는생활여유자금으로쓸예정입니다.</t>
  </si>
  <si>
    <t>안녕하세요대출문의드려요,</t>
  </si>
  <si>
    <t>우선급히돈이필요해서글올렸어요,얼마전동생결혼을하면서목돈이들어가서여기저기빌린것들이있어서,상환하고싶어서용기내어여기에올려보아요,</t>
  </si>
  <si>
    <t>타사대출은사금융금3군대해서월50만원정도들어가고요,농협국민은행대출해서두군데월23만원정도들어가고있어요,현제근무지는서초고등학교행정실에근무하고있고요,주마다시험을보기때문에고정적으로한60만원정도월급이외의것으로들어오고있어요,연체없이잘값을수있을꺼같아서이렇게올려보았어요,신용등급이좀안좋긴하지만정말잘상환할수있어요,,</t>
  </si>
  <si>
    <t>안녕하세요송구스럽게도이번에다시추가대출을신청하게되었습니다정신지체아버지께서당뇨합병증으로입원을계속하시고통원치료를일년동안받아야하는상황이어서도저히시골에서전주병원까지다닐수가없어원룸을구하게되었습니다그래서주인분께양해를구하고보증금오백만원중삼백만원만드리고나머지는다음달에드리기로양해를구했습니다...오백만원대출을받아이백만원은나머지보증금에삼백만원은아버지이치료비와병원비로사용할예정입니다</t>
  </si>
  <si>
    <t>저의주수입원은아동복가게를운영하면서나오는수입이평균300만원과이번에카드설계사일을시작하게되어서150만원의수입이더생길예정입니다지출은가게임대료30만원방월세35만원가게관리비(전기,수도포함)10만원캡스비6만원통신비(핸드폰포함)10만원보험료15만원저축보험30만원부모님용돈30만원생활비30만원금융상환비(머니옥션포함)45만원총240만원가량의지출이있습니다머니옥션에서처음대출을받았을때그마음을간직하면서이번대출도지금처럼성실상환으로보답드리겠습니다</t>
  </si>
  <si>
    <t>고금리대환&amp;운영자금투자부탁드립니다</t>
  </si>
  <si>
    <t>기존에대출받았고정상상환중입니다추가대출신청드립니다</t>
  </si>
  <si>
    <t>기존대출받아서잘사용했고정상적으로납입중입니다.이번에휴대폰요금5월분30만원정도포함해서집이사건으로약200만원대출을신청하려고합니다성실하게상환하겠습니다.</t>
  </si>
  <si>
    <t>현재대출은머니옥션한달에약22만원(원금+이자)산와머니한달에약12만원(원금+이자)s/c캐피탈한달약35만원(원금+이자)스타상호한달약10만원(이자)시티캐피탈한달약21만원(원금+이자)이정도상환하고있으며연체는없는상태입니다금년하반기연봉도인상예정에있으니조금은여유가생길것같습니다.여러투자자분들의많은도움부탁드리겠습니다.</t>
  </si>
  <si>
    <t>꼭도와주십시요...성실히상환하겠습니다.</t>
  </si>
  <si>
    <t>이번기회에금융부채를상환하고안정적으로재기하고자신청하였습니다.작년이맘쯤에집안에안좋은일이있어급한마음에사금융과현금서비스를신청하였습니다.그때1,2금융권을찾아대출상담을했어야했는데너무급한마음에쉽게대출이된다는말에현혹되어저도모르게대부업체에서고금리대출을받았습니다연체없이잘갚고있긴하지만이자가너무높아서원금상환보다이자금액이커서경제적인부담을감당하기정말힘듭니다낮은금리로전환할려고알아봤지만대부업사용때문에신용도가많이하락하여그마저도쉽지가않더라구요.1년동안꾸준히갚았는데아직도남은금액이너무많아서이번기회에현금서비스와카드론을상환하고신용등급을올려1금융권에서대출을받아사금융도대환할예정입니다.투자자님들의도움을얻고자절실한마음으로글올립니다도와주신다면그은혜잊지않고성실히잘갚겠습니다꼭부탁드립니다.감사합니다.</t>
  </si>
  <si>
    <t>이번대출신청에낙찰을받으면우선현금서비스와카드론을대환할예정입니다.마지막지푸라기라도잡는심정으로꼭투자부탁드립니다.이에총급여190만원(인센티브에따라더많을때도있음:급여+운영비)*고정비용생활비:30만원(통신료,보험료포함)*카드비:50만원+대부업:60만원(일부중도상환예정)총월비용=120만원입니다.현재9년째성실하게초등학교에서방과후아이들을지도하고있으며연체하지않고성실히상환할것을약속드립니다.투자자여러분들께서믿고투자해주신다면당장은힘들어도쫓기지않고안정을찾아가는데큰도움이될것같습니다.투자자님들의도움을받을수만있다면저도모든대출이건이완료되는시점에투자자로서저와같은환경에처한분들을돕고싶습니다.저를믿고투자부탁드립니다.</t>
  </si>
  <si>
    <t>성실함과책임감을담보로내놓겠습니다</t>
  </si>
  <si>
    <t>머니옥션에두번째문을두드립니다.처음에아들중학교입학자금부족으로문을두드렸고이번에도역시아들의사교육비등생활자금이필요합니다.벌써고등학교입학을앞둔중3이라필요자금이많아지네요..홀로10년째아들을키우는엄마입니다.지난번처럼여러분들의따뜻한손길을받을수있다면성실히상환할것을약속드립니다.</t>
  </si>
  <si>
    <t>현재수입으로는큰무리없이상환할수있을겁니다.</t>
  </si>
  <si>
    <t>또한번도움을요청합니다.</t>
  </si>
  <si>
    <t>일시적으로과외학생들이많이빠져나가한달한달버티기가넘힘듭니다.1:1로과외를하자니중고생상대로하는거라하루에세타임정도밖에못해수입이적을거같아그룹으로하고있는데이그룹과외의단점이한명이그만두면그그룹이모두해체가되어버리네요..과외경력3년차들어서면서이젠한계를느낍니다..학원같은경우는반인원이적어도5명씩은되니한명이빠져나가도분위기가나빠지지않는데그룹과외는어머님들끼리도서로아시니분위기에넘휩쓸리는것같습니다.여자가아니라남선생이라어머님들이랑상담에도한계가느껴지고,,,나름지역에서는알아주는인기강사라생각했었는데넘힘이빠집니다..그래서현재많이빠져나가400만원정도겨우맞추고있는데저희집에선매월생활비가만만치않습니다.이것도사업인지라항상들쑥날쑥이니잘될땐빚갚느라정신없고안될땐빌리느라힘들고그렇습니다..항상대출신청을하면서'이번이마지막이다'란맘으로쓰지만은행권에서대출이힘든저로서는힘들때제일먼저생각나는곳이머니옥션여기였습니다.</t>
  </si>
  <si>
    <t>3개월전부터와이프도학원에나갑니다..잠깐오후에4시간씩하는거라급여가많지는않습니다...90만원정도되구요...저두아이들많이빠져나가몇백떨어지긴했지만그래도400만원은고정적으로들어옵니다..거기서월세빼고,,,(50만원)여기서첨에과외를하려고생각했던지라넘작은평수는힘들것같았습니다..좀많긴하죠?^^*현대캐피탈40만원정도,,,머니옥션기존대출금68만원정도,,,카드론40만원정도,,,,곗돈240만원(이것때문에좀힘듭니다,,그래도아무것도없는상태에서이정도모았던건이곗돈의힘이컸습니다.이중140만원짜리가올해10월끝납니다.)여기다생활비,,관리비,보험료,통신비합치면500만원이좀넘겠죠?그래서계속적자가계를운영하고있었죠.하지만희망이있습니다..10월에140만원짜리계가끝나면여유가좀생기죠..거기다제가지금새로운사업구상중이라일이좀잘풀릴것같아요..아직풀린건아니라믿어달라고하는표현이좀더맞을것같습니다.와이프도잠깐알바라생각하고학원을다녔었는데,,,이제본격적으로돈벌이를하려고합니다.아이들가르치는게일이라고수입은아니겠지만좀더시간을늘려서150만원정도목표를가지고학원을다시구하고있습니다..면접에서떨어져본일이없는지라잘될겁니다.카드몇년째쓰면서연체한번한적없고,,,현대캐피탈도마이너스카드라힘들때마다조금씩뺐다넣었다합니다.거의6년정도쓰고있는데연체한번한적없습니다.연체정말싫어합니다.앞서머니옥션에서연체기록이있긴한데,,,500원부족해서안빠져나간거,,입금날짜잘못알아서그다음날입금한거,,,뭐그런식으로정말실수로입금못한게좀있었습니다..지금상환건은아예없구요...믿어주시고힘이되어주신다면일단3개월정도생활비가여유가생겨서좀더나은직장에서일할수있을것같습니다...</t>
  </si>
  <si>
    <t>다시한번소중한투자부탁드립니다~!!!</t>
  </si>
  <si>
    <t>작년10월정말막막한심정으로우연히알게된머니옥션을통해저와시누이에게많은도움을주신여러투자자님들께진심으로감사드립니다.작게시작하였던개인쇼핑몰이작년12월뜻하지않게찾아온기회로규모가많이큰아주많이알려지진않았지만나름이업종에선이름있는쇼핑몰을인수하게되어운영중입니다.(홈패션이불,침구등패브릭홈데코용품제작,판매업체입니다)그래도한가지우물만파다보면이런좋은날이오는구나하고매일어린두아이들도제대로챙기지못하며새벽두시세시까지기쁜마음으로열심이일하면서도가지고있던돈이아닌신랑이름으로기존에받아두었던대출금으로인수하였기에항상마음한구석에부담이많았습니다.어찌보면액땜이라하겠지만도매거래를제안하였던사람이돈을입금해주어제품제작을하여보내주었는데배송이늦니,제품이마음에안드니(그사이제가손을좀다쳐그부분도양해를구하고협의가되었던상황)하면서1월부터2월중순까지다른업무도볼수없겠금트집을잡더니결국은돈을다시회수해달라고하였습니다.그한달반동안다른고객들의주문량도너무많고배송이늦어진상태에서자체제작이힘들어가공소에의뢰한제품도있고기존고객님들의배송느림으로주문취소도많이발생하여손해가생기고있는과정에서자기가입금한금액전부를받은제품도보내주지않고돌려달라하여돌려주게되었습니다.(그에따른여러가지일들이있지만길어질듯하여여기서생략하겠습니다)이러한일로인해배송이늦어지니고객들의주문도한달가까이뜸해져저희로서는세배이상의손해를보게되고부족한자금을지인들에게융통을하였지만오히려매달악순환만계속되는것같아다시여러분들께도움을요청하게되었습니다.기존머니옥션대출에남아있는대출상환금을중도상환하구요.지인들에게융통한천만원을상환하고나머지금액으로는다음시즌신상품을위해원단과부자재를구입하려고합니다.현재로서는거래처와의관계가저희로선제일중요하다보니신뢰를유지해야한답니다ㅠㅠ</t>
  </si>
  <si>
    <t>현재hk상호저축은행대출금월25만원정도있구요.부산은행에신용대출월10만원씩상환하고있습니다신랑명의로받은현대스위스은행대출금매달90만원씩상환하고있구요.쇼핑몰인수시신랑이받은대출이외에남동생에게천만원을빌려매달50만원씩보내주고있습니다.매출이한달반정도줄긴하였었지만2011년상반기총매출카드,현금모두하여6400만원정도됩니다.7월8일까지의매출입니다.평균900정도의수입중매달상환되는금액165만원머니옥션29만원원단과부자재구입비250만원가계월세35만원,그리고각종세금30(전기,수도,인터넷,전화)만원그리고택배비(개당3,000원월평균100개)30만원,식비20만원직원임금70만원이매달나가고있습니다.만약여러분께서도움을주시어대출이성사될경우기존머니옥션의대출을상환하고몇개월동안계속돌려막기식으로아는분들께부탁하였던돈을상환할것이구요.그렇게되면월300~400정도의순이익이생기게됩니다.(비수기기준입니다.2006년부터운영되었던쇼핑몰이고평균연매출은2억입니다)제가자료를깔끔하게정리해드려야하는데부족한부분이많죠~많은분들께서아시겠지만매달돈을융통해서이리저리갚는게할짓이아니다보니~충분히상환할수있구요~얼른저도마음놓고사업에매진하여매출을올리고싶습니다.(현재로선몸이열두개라도모자란상황입니다.)신랑은따로직장생활을하고있습니다.그래서머니옥션상환금을최우선으로변제가가능하니처음도움주셨을때처럼많은믿음부탁드립니다.꼭~!!!성실상환하겠습니다.</t>
  </si>
  <si>
    <t>회사인수합병될때까지의생활비병원비필요합니다.</t>
  </si>
  <si>
    <t>11월초로회사자금사정이안좋아다른큰업체에서인수합병중에있으며공장과장비꾸미는데2~3개월정도시간이걸립니다.그때까지임시로퇴직하였으며인수합병시까의시간에생활자금과아버지병원비가필요합니다.</t>
  </si>
  <si>
    <t>회사이전전에지인도움으로일하고있으며급여도20일날받고있습니다.회사이전되면이전회사에서받던급여보다1.5배이상인상됩니다.두세달고생하면이전보다는조금여유로운상황이되어상환하는데는문제없습니다.인수합병하는뢰사는연매출100억이상의탄탄한회사입니다.급한마음에인터넷대출신청하였으나대출중개업자의과다조회로신용등급떨어져크래딧뱅크7등급/마이크래딧9등급정도나옵니다.사금융쓰고있으나연체는없습니다.도와주시면감사하겠습니다.성실히상환할것을약속드립니다.</t>
  </si>
  <si>
    <t>믿고빌려주세요..!!</t>
  </si>
  <si>
    <t>부모님께서시골에서농사를지으시는데돈이들어갈때가많이있습니다...저도직장생활을하고있는데작년에모아놓은돈을무분별하게사용하여지금다시모을려고계획하고있습니다..근대부모님은그사실을모르시기에빌려달라는말을거절을할수없었습니다..신용도는10등급에과다조회로다른조건은다좋은데이2가지조건때문에대출이안되더라구요..연봉조건만으로대출해주실분계시면좋겠습니다.</t>
  </si>
  <si>
    <t>아파트보증금500만원에월40만원씩매월납부하고있구요월166만원에월세40만원가스비5만원전기세3만원관리비6만원사금융대출이자14만원기타생활비30만원제하고대략100만원정도되는데요월급날이매월말일이다보니월초에는연체없이납부할수있어요</t>
  </si>
  <si>
    <t>좋은인연바랍니다</t>
  </si>
  <si>
    <t>모아둔돈이없어결혼식이라도조촐하게올리고자합니다...ㅜ.ㅜ다른분께는적은돈일지몰라도저한테는정말제인생의중요한돈이라고생각하시고부탁드립니다.좋은인연만나길바랍니다..</t>
  </si>
  <si>
    <t>직장인이므로월급날다음부터상환가능합니다.1년안데갚겠습니다...부채도많이업고하니깐열심히일해서꼭갚아나가겠습니다.</t>
  </si>
  <si>
    <t>결혼을앞두고있습니다.</t>
  </si>
  <si>
    <t>11월에결혼을앞두고있습니다.결혼을하려고보니보이게안보이게돈이많이들더라구요.결혼자금으로필요하여신청합니다.</t>
  </si>
  <si>
    <t>현대캐피탈에서몇달전300만원대출받아연체없이잘상환중에있습니다.그리고예전에머니옥션에서200만원대출받았었는데이건연체없이다입금하여이미다상환하였구요.지금병원에서의무기록사로일하고있구요.일한지는6년4개월정도됐습니다.결혼을해도계속다닐예정이구요.월수입은실수령액이130~150정도됩니다.야근수당이있어월수입은약간차이가있구요.이전에도한번의연체도없이잘입금하였구요이번에도받게된다면연체없이잘상환할수있습니다.</t>
  </si>
  <si>
    <t>감귤초콜릿사업운영자금</t>
  </si>
  <si>
    <t>당사는제주관광상품인감귤,백년초,한라봉,녹차초콜릿을소분및유통하는업체입니다.물량이많이늘어나일시적인자금압박을받고있어대출을신청합니다.</t>
  </si>
  <si>
    <t>주수입원:제주관광상품인감귤,백년초,한라봉,녹차초콜릿을소분및유통(제조원:주식회사로하스영주)주수입내역:소분수입-월평균1,200만원상품매출수입-월평균1,000만원(매입자금부족으로거의매출을발생시키지못하고있슴)월고정지출액:임대료-20만원수도광열비-50만원급여-345만원외주발주비-월평균250만원식대-월평균40만원휴대폰및일반전화료-월평균10만원소분에필요한소모품비-월평균180만원유류대-월평균180만원상품매입비-월평균700만원(자금부족으로매입이원할치못함)상환계획:현재상황에서매출평균이2,200만원이고매입및비용평균이1,800만원가량으로약400만원의차익이생깁니다.매월70만원정도의원리금을상환하고나머지는매입자금에더치중하여빠른안정을도모할생각입니다.원리금상환일을20일로정한이유는소분의뢰업체로부터매월10일에소분비를받게되어있으나업체사정으로입금이늦어지는경향이있어안전하게상환하기위하여여유를두었습니다.</t>
  </si>
  <si>
    <t>집을구하려합니다</t>
  </si>
  <si>
    <t>안녕하세요대전에살고있는직장인입니다이번에직장에서경기도권으로발령나서가게되었는데가정이있는터라부인과아이를놔두고혼자갈수없어급히이사를계획하게되었습니다아이를낳고키우다보니모아논돈이부족하고현재거주하는데를집값이싼편이라보증금도소금액이라경기도권집을구하려니기본보증금이500이상이라이렇게대출신청을하게되었습니다</t>
  </si>
  <si>
    <t>현재4대보험가입되어있는직장을다니고있으며근무한지는2년되었고건설업체사무실사원입니다신용등급조회로는현재7등급나오며예전에통신연체가되었던적이있어서그당시9등급까지떨어졌던적이있습니다기대출상황은CT캐피탈에200만원(19%대이율,월123,000원납부,17개월남음)리드코프에300만원(39%대이율,월180,000원납부,21개월남음)두군데500정도있습니다따로신용카드사용하는것도없습니다상환계획*소득월급여(세후):1,850,000*지출생활비:300,000보험료:120,000양육비:250,000통신비:100,000경조사비:50,000부부용돈:200,000대출금상환:310,000기타비용:100,000월지출이약150만원정도인데최대한도로잡은금액이라월평균30~50만원정도는돈을저축할수있었습니다헌데작년말올해초아이와부인이병으로병원에번갈아입원하게되면서지출이많아져현재모아뒀던돈을거의다쓰게되었습니다하지만갑작스럽게이사는해야하고대출은안되고하여이렇게대출신청합니다이사후맞벌이를계획이며믿고빌려주시는분들께절대실망안겨드리지않고열심히상환할것을약속드립니다월상환일은15일로월급날이15일이니무조건월급나오면모니옥션상환금부터내고생활하겠다고약속드릴수있습니다</t>
  </si>
  <si>
    <t>머니옥션에서두건의대출을받고1건은상황완료하였고,다른한건도연체없이잘상환하고있습니다.갑자기부모님병원비로삼백만원정도필요하게되어서다시한번투자자님들의도움을요청드립니다.</t>
  </si>
  <si>
    <t>월수입은3백8십만정도입니다.추가로유류비,통신비기타영업비가40-50정도나옵니다.현재거주하는곳은회사에서모든경비를다내기때문에제가별도로사용하는돈은거의없습니다.총부채는2천2백입니다.1금융권700만원한달에원금+이자25만지출,2금융권1천5백원금이자합쳐서80만원지출,머니옥션58만지출하고있습니다.제가이혼하여딸둘을부모님이돌봐주고계시기때문에매달150-200만원생활비로드립니다.그외에지출하는돈은거의없고분기마다실적평가로보너스를받습니다.금번대출건에대해서도연체없이정확히상환할것을약속드립니다.감사합니다.</t>
  </si>
  <si>
    <t>부탁드립니다.급합니다.</t>
  </si>
  <si>
    <t>올렸다가입찰이잘되지않아다시올립니다.전세금이올라서이번주나다음주까지꼭줘야되는데..150이부족해요..전세금은5500정도됩니다.나머지는지인에게빌렸던돈갚으려고합니다..꼭좀도와주세요.현제결혼할여자친구와같이살고있구요.둘다직장생활하고있습니다.연체는안할자신있구요.상환잘하겠습니다.여자친구의모아놓았던돈도전세금에보태고..하다보니생활비&amp;#48820;고나면좀부족합니다.</t>
  </si>
  <si>
    <t>현제엘하비스트와산와머니사용중에있구요.우리은행대출&amp;#48820;고는더이상의대출은없습니다.신용카드는한개사용중이구요.한달에대출값은34만원??정도씩상환하고있습니다..급여는매달20일날들어오니25일정도에상환하게되면연체는안합니다.급여는평균170정도되고,,여자친구의급여도160정도됩니다.핸드폰비7만원..정도씩나가고있고..보험비20정도..빼고나면많이남을듯합니다.회사는재직한지3개월정도되었구요.영업관리직으로일하고있습니다.</t>
  </si>
  <si>
    <t>고금리환상및생활자금입니다.</t>
  </si>
  <si>
    <t>안녕하세요.이번에여러투자자분들의도움이필요하여이렇게신청하였습니다.머니옥션이라는사이트를알게된것은지인으로부터의말에대해알게되었습니다.소셜금융플랫폼머니옥션많은투자자분들과투자를바라는많은분들이계신이곳에저도작은희망을찾고자찾아왔습니다.현재리드코프,스타크래디트대부,산와머니를이용중에있습니다.고금리대출을받았습니다.고금리대출을받은이후,수시로오는대출,대부업체의전화로인해마음도몸도지친상태입니다.저는직장인입니다.반도체회사에다니고있습니다.LG이노텍,삼성전자,삼성테크원,하이닉스반도체,플렉기타여러회사에서오는제품들을납품받아서재가공처리하는업무를하고있습니다.저는제품을생산을할수있을수있도록제공해주는업무를하고있습니다.투자자여러분한번저를믿고투자부탁드립니다.성실상환하겠습니다.현재까지연체금액없으며,신용카드또한연체금액이없습니다.한번저를믿어주세요대출목적:고금리연44%~36.5%금리대환목적입니다.최종목적:리드코프,스타크래디트대부,산와머니대환그리고생활여유자금입니다.지금까지살아오면서누구에게피해를주지않고자열심히살아왔습니다.이번에큰실수를했는데...정말머니옥션투자자여러분들의힘을받고싶습니다.연체하지않고상환할것을약속드립니다.작은희망을찾아왔습니다.작은희망을놓치고싶지않습니다.이곳에연체하시는분들도있다고저는기필코성실상환약속드립니다.연</t>
  </si>
  <si>
    <t>현재제가대출받아쓰고있는사금융대출내역입니다-리드코프(44%200만원)-스타크레디트대부(44%300만원)-산와머니36.5%(2,535,870만원)상환내역-산와머니월320000-스타크래디트대부월150000원-리드코프월150000원$직장-(주)한국시그네틱스(생산직)$월수입_150~200↑★지출내역★통신비7만원식비20만원건강보험료7만원교통비5만원-상환계획-머니옥션전용계좌를통하여매달50만원▲이상을상환할계획입니다.</t>
  </si>
  <si>
    <t>한번만더도와주세요~</t>
  </si>
  <si>
    <t>현금서비스를정리하고싶습니다.고금리는바꿔드림론으로신청해서기대출금이원래는1,477,000원정도로나갔는데담달부터는1,160,000원정도나갑니다.충분히상환할수있는능력은되오니한번만믿고도와주십시오성실납부약속드립니다.</t>
  </si>
  <si>
    <t>급여1,670,000알바200,000핸드폰요금60,000-65,000원사이기대출1,160,000생활비는거의나가고있지않습니다.</t>
  </si>
  <si>
    <t>제가장례식장에근무를하고있읍니다..그러다보니장례업쪽으로는다양한정보를얻고있읍니다..제가아시는장례식장사장님의권유로이번에장례식장내매점을해볼려구합니다..그래서조금부족한금액때문에이렇게대출을신청합니다..꼭좋은소식있길바랍니다</t>
  </si>
  <si>
    <t>제가현재월150만원을고정월급으로받고있으며수당(입관비,노자,시트비등)은정해져있지않지만월평균100~200만원사이가됩니다..그래서월평균수입은250~350만원정도되며월급은15일이구수당은말일날받게됩니다..그리구9월부터장례식장매점을하게되면거기서월500정도의이익이날거라예상하구있구요..첨엔원금과이자를갚아나가다가단기간에상환할려는계획입니다..기존대출은은행권총2300만원있읍니다..장례식장매점계약금으로들어가있구요...</t>
  </si>
  <si>
    <t>신라상호330만원.한신저축550만원,미래상호저축390만원연체없이매달꼬박꼬박이자내고있구요현대카드야간상담팀에서근무중이고월고정수입154~160정도됩니다.보험료,통신료,대출이자,생활비(100)정도에서해결되고나머지50만원으로이자내는부분입니다.</t>
  </si>
  <si>
    <t>제친동생이사업을하다몇번에실패로많은빚을지게됐습니다.은행빚도있고대부업빚도있고,,하지만그건매월꾸준히자기가어떻게든갚아나가고있습니다,문제는개인사채입니다.매일12만원씩이란돈을넣고있습니다.감당하기도힘들고너무힘들어합니다.저도작년에다리를크게다쳐병원에누워있다보니도와줄수도없었습니다.이제다시다니던직장에들어가일을합니다지금동생사채빚이라도도움을줄까합니다.남은금액은600만원정도됩니다도움을주신다면도움받은금액이랑제가가진거보태해결할려합니다도움을주신다면정말감사하겠습니다</t>
  </si>
  <si>
    <t>다른대출건은산와머니150과러쉬앤캐쉬140정도있습니다,산와머니는월12만원과러쉬는월10만원넣고있습니다.두군데다48%이율입니다.제가일을다시시작한지3개월정도됐습니다.월230만원정도급여를받습니다직급은안전관리대리로근무중입니다.휴대폰요금8만원정도나가구요매월상환은어렵지않습니다.당직도서고직업상늦게까지하다보니다른곳엔크게쓸때도없습니다.출퇴근은회사에서시켜줍니다.식사는거의회사에서다해결합니다.도움을주신다면성실히갚아나가겠습니다.대부업총이용한달대금22만원휴대폰이용료8만원기타비용10만원</t>
  </si>
  <si>
    <t>사업운영자금용도로대출부탁드립니다.</t>
  </si>
  <si>
    <t>-안녕하세요.-현재선박설계엔지니어링업체를운영중입니다.이번추석에집행될자금대출을부탁드립니다.저희기성집행일이매달15일입니다,그런데추석이9/12이라아쉽지만9월기성집행날싸에미치지못하여신청하게되었습니다.자금이전혀없는것이아니라조금모지랍니다.용도는직원추석상여금및거래업체선물구입용도입니다.</t>
  </si>
  <si>
    <t>-현재는기존대출및연체관련사항은없슴니다.-절대대출없이운영할려고했습니다만.저번달여름휴가및이번달추석이이어지는바람에어쩔수없이신청하게되었습니다.-위에서언급하였지만,선박설계엔지니어링업체를운영중인소사장입니다.월매출은1300~1800사이기성집행됩니다.여기서직원두명월급660만원/사대보험비160만원제월급500만원을제하면평균100~200사이의여유자금이생김니다.여기서한달빠짝더하면더남겠지요!회사운영경비로매달50만원의지출은전혀문제될것이없습니다.그리고제월급으로도충분히상환가능합니다</t>
  </si>
  <si>
    <t>안녕하세요..현재콜센타상담사로일하고있는20대후반청년입니다....나름대로열심히살아보려고하였으나아직젊다면젊은나이에빚이꽤생겼습니다...원래는집도어렵지는않았지만,아버지께서뇌경색으로쓰러지신후수입이끊기게되자한순간에생활형편이곤두박질치게되었고대학휴학후군복무당시일어난일이라저는군대에서발만동동구를수밖에없었습니다병으로아프신이후로아버지는집에서쉬시고...저는제대하자마자학교는뒷전으로미루고알바를하게되었습니다..알바한번안해보고막상하려니힘이들더라구요..그래도군대라도다녀와서오기로버텼습니다..알바로번돈은90프로이상집생활비에보태드리고...중간에안좋은사고도터져서빚까지지게되었습니다...현재대부업체4군데에서600가량대출금액이있구요한달30~40사이로상환중입니다...대출금용도는집안생활비이구요.....</t>
  </si>
  <si>
    <t>현재다니는직장에서는순월급100정도에인센티브포함10~20정도더받습니다..100만원여러분들께서도와주셔서대출받게된다면생활비제외한한달10만원정도의상환금액은충분하게납부가능합니다...정말마지막으로대출받고싶습니다...신용도안좋아져서믿을곳은단한군데이네요.....젊다면젊은나이에학교도포기하고이런시련을주시는거보면참서럽네요...희망을갖고싶습니다....</t>
  </si>
  <si>
    <t>초기운영자금필요합니다.</t>
  </si>
  <si>
    <t>삼겹살집을운영하고있습니다.이제2달정도접어들었습니다.운영하면서초기에인테리어비와집기비용과추가지출비용이발생하게되어서대출을신청하게되었습니다.이자금으로운영에사용할예정입니다.</t>
  </si>
  <si>
    <t>기존대출로는소상공인창업자금지원자금으로2천만원지원받았으며내년7월부터3년간분활상환계획입니다.오픈첫달에는홍보비용과창업비용이지출이컷지만2달째접어들면서매출이안정화되고있어매달상환에는아무문제없습니다.과거에머니옥션에서대출도모두잘상환하였습니다.</t>
  </si>
  <si>
    <t>다시한번희망을걸고신청합니다</t>
  </si>
  <si>
    <t>지난번에네일샵운영비가모자라대출신청을했었습니다물론과거면책인자라대출을받지못하고하루라면1개로생활하며최대한나가는돈을없애고모아서네일샵을열게되었습니다그동안아들학원도난방도끈고1인용전기장판만사용하며지냈지요남동생(뇌병변1급)의디스크병원도약만받으러가고진료는잠시멈추었습니다이젠열심히일하는것밖에살길이없는저는동생에게넘미안했지만별다른방법이없었습니다요근래날씨가추워지면서동생의몸이많이안좋아졌습니다일전에주치의께서재검사를한번하자고했는데그게말이쉽지검사비도만만찮은데없는사람은다아시겠지만낼당장죽는다해도별뾰족한수가없습니다하여다시한번부탁드립니다한번만딱한번만믿어주세요</t>
  </si>
  <si>
    <t>다른부채는전혀없습니다할머니,아들그리고남동생의생계를책임지고있는저는네일샵수익으로생활비와매달할머니,남동생(정기적으로치료를해야하므로)의병원비를충당하고있으며앞으로는약간의저축도할수있을것으로보입니다그리고여전히저녁에는아르바이트를하고있습니다요즘은날씨탓에손님이적긴하지만(저는손님수에따라수익이달라집니다)그래도짬짬히일해서한달50만원정도는생활에보탬이되고있습니다다른곳에갚아야할돈이없으니아르바이트수익으로대출금을갚을것입니다여긴대출기간이6개월이최소이기에6개월상환을했으나필요하시면불안하시면3개월에갚을수도있습니다말주변도없지만한번만더부탁드리겠습니다</t>
  </si>
  <si>
    <t>마이너스대출통장만기상환비용입니다.</t>
  </si>
  <si>
    <t>어머니께서가지고계셨던마이너스통장을1년마다연장해서사용했었는데이번대출억제정책때문인지만기연장이안된다며상환을하라고합니다.가지고있는자금과함께보태어상환하려고합니다.마이너스통장은저와동생이생활비를드리면부족한금액을보충하던비상금개념의통장이었구요.최근어머니가미용실오픈하시게되면서인출해사용했습니다.</t>
  </si>
  <si>
    <t>월수입:215-225월고정지출:농협생계보증대출상환비-18만원캠코전환대출(농협)-57만원SC스탠다드캐피탈-51만원현금서비스리볼빙상환금액약20만원참고사항:동생이직장생활을해서생활비에더하고있고어머니가가게시작하시면서제보험을책임져주시고계시네요(그동안어머니께드렸던돈들이있어이자주신다생각하고결혼전까지넣어주시기로했습니다)그래서월상환금액외에는전부제가결혼자금으로모으고있는중이구요.이번대출까지더하면제가가진부채가너무많아지기는하나가족들이모두경제활동중이어서,지금당장급전마련이어렵지월상환및중도상환도가능합니다.해마다잘거래해오던주거래은행에서마이너스통장상환명령떨어져정말속상하고,지금은거래은행옮길려고알아보는중이네요.저같은경험가지신분들많이계실거라생각됩니다.성실하게상환하겠습니다.도와주세요.</t>
  </si>
  <si>
    <t>결혼에자금이필요합니다.</t>
  </si>
  <si>
    <t>올해12월중결혼이예정되어있습니다.제가많은월급을받기는않지만월평균200만원수령을하고있고이를통해모아놓은돈도어느정도는되자만서울에서생활을하다보니신혼집을장만을위해이리저리노력하다보니현재결혼비용이부족해졌습니다.아주성대한결혼식은아니더라도평균적인결혼식을올리기위해서라도자금이필요하여신청합니다.</t>
  </si>
  <si>
    <t>약700만원정도의기대출이있지만성실하게상환을하고있습니다.월25만원정도상환을하고있습니다.현재회사에서나오는월급이저의주수입이고작은일이지만매일PC파트타임아르바이트를하여저의용돈을충당하고있습니다.월지출은약60만원정도입니다.이중25만원정도는아르바이트를통해충당을하고있습니다.현재수입을기준으로월25만원정도를상환할수있습니다.</t>
  </si>
  <si>
    <t>사금융을상환하고생활자금이필요합니다..꼭부탁드리겠습니다.</t>
  </si>
  <si>
    <t>신용도가안좋아서...은행권대출이안되서사금융을썼읍니다..사금융을갚고신용도를올리고생활자금이필요합니다..투자자님들부탁드리겠습니다..</t>
  </si>
  <si>
    <t>지금산와머니500만원24개월월25만원(대출시상환예정)시티캐피탈2200만원4년월70만원신협190만원남음월12만원신라저축은행250만원2년월12만원(대출시상환예정)제가직장은울산현대미포조선협력업체에다니고있습니다..매달받는월급은350만원정도입니다...지금들어가는돈이대출금120만원이고..부모님용돈을50만원적금80만원월세35만원입니다..생활비는40만원내외입니다..생활비를조금씩줄이고...사금융을상환하고신용등급을올리고싶습니다...투자자님들실망시키고않고성실히상환하겠습니다.부탁드리겠습니다...</t>
  </si>
  <si>
    <t>긴급생활자금이필요하여대출신청합니다!~</t>
  </si>
  <si>
    <t>긴급생활자금(리볼빙과할부건280만원정도정리예정)이필요하여신청하게되었습니다.300만원원금균등6개월상환할예정이며,마이너스통장생각하다가인터넷기사를통해알게되어신청하게되었습니다.</t>
  </si>
  <si>
    <t>지금학자금대출100여만원이남아있습니다.월급은매월150만원받습니다.학자금대출은매월부모님이납부해주시고있어제월급에서는보험료포함생활비60만원정도사용하고있습니다.다른대출건이없어서6개월안에연체없이성실히상환할것입니다.</t>
  </si>
  <si>
    <t>자녀학비필요</t>
  </si>
  <si>
    <t>1.금융권대출이안되어귀사의의뢰하게됨-보유재산이없음-회사가법정관리중임(금년말혹은2012년종료계획임)-은행권신용대출한도가없음2.자녀학자금에필요-둘째학비가필요함:부산대근처자취방구입목적</t>
  </si>
  <si>
    <t>1.회사의가동율은대단히높고발전가능성이높기때문에월급여수령에는아무런문제가없으며,오히려임금인상의가능성은높음2.월급여에서매월50만원씩추가로갚아나가는데는아무런문제가없으며,집사람도같이벌면서생활하고있음3.월급여에서매월대출금을상환해나가고있으며2013년6월까지모든대출금이0가되도록하고안정된생활을유지할계획입니다</t>
  </si>
  <si>
    <t>20년친구가사업(식당운영)을하는데돈이부족하다고하여대출신청합니다.저역시운영예정인식당의수익성에대해신중하게확인하고빌려주기로하였습니다.</t>
  </si>
  <si>
    <t>1.주수입내역-월300만원이상,부수입약250만원2.월고정지출내역-제가받은대출이자로월25(3.55%)만원가량빠져나가고생활비(월세,카드값)등으로200만원,현재매월적금200만원(2회납),20만원(8회납),10년만기20만원씩3년이상납입.3.대출이후상환계획-친구가상환일에맞춰서돈을주지못할것에대비해제월급날에곧바로인출하도록조치하겠습니다.제가여러분에게대출을신청하는것이니성실히갚아나가겠습니다.</t>
  </si>
  <si>
    <t>안녕하세요투자자님들,2년전머니옥션을알게되었고그동안투자자님들덕분으로총3번의대출을받았습니다.3건중2건은이미상환하였고나머지1건은6개월남았습니다(월14만원상환).오늘다시대출을신청하게된이유는작년말에개인적으로선배로부터빌린돈상환과저의부모님댁에조금이나마도움을주고자함입니다(어머님허리수술비).와이프모르게하려보니다시머니옥션에신청하게되었습니다.</t>
  </si>
  <si>
    <t>현재대출현황으로는머니옥션대출1건과알프스론(1200만원),솔로몬저축은행(300만원)이있으며,채무상환금은월평균80만원입니다.저는중소기업IT업체에차장으로재직중(11년근무)이며,연봉은3,400만원입니다(실수령액기준),그리고아르바이트(지인과홈페이지개발-연평균200만원)로현재까지단한번의연체없이대출금을상환하고있습니다.투자자님들,믿고투자해주시면연체없는신뢰와성실로상환하겠습니다.</t>
  </si>
  <si>
    <t>투자해주시면착실한상환약속드립니다.</t>
  </si>
  <si>
    <t>현금서비스와사금융상환코자신청하게되었습니다.</t>
  </si>
  <si>
    <t>현재대출이조금많지만정부학자금대출은5년후상환이라월6만원가량의이자만내고기업은행은월25만원영남저축은행은15만원정도납입하고있습니다.나머지보험금8만원가량나가고특별한지출은없는상황입니다.카드값과사금융상환만한다면충분히잘상환할수있습니다.그리고내년엔되면연봉도오를것이고보너스도제대로나오기때문에더빨리상환할수있을꺼라생각합니다.투자해주시는분들께정말감사드리고착실히상환하겠습니다.</t>
  </si>
  <si>
    <t>투자자님들부탁드립니다..ㅠ.ㅠ</t>
  </si>
  <si>
    <t>제가눈이많이안좋습니다.원추각막이라고하는데요.눈동자부분이계속튀서나와각막쪽으로계속나오는거고요.눈에링같은걸박는수술로이걸잡아줘야한다고합니다ㅜㅜ라식이나라섹은각막이얇아서안된다고하고요..랜즈로그동안보정했는데수술해야한다고하네요ㅜㅜ그래서급하게돈이필요합니다.,수술비가700만원이라고하네요.ㅜㅜ200만원정도제가마련했구요..나머지500만원이필요합니다.투자자님들성실히납부할테니많은부탁드립니다.</t>
  </si>
  <si>
    <t>현재사금융에700만원대출받고있고요.원금100만원정도갚았습니다.꼬박꼬박납부잘하고있습니다.저는지금N.D.T라는대한한공협력업체에서일하고있고요.항공조립쪽에서생산직에서근무하고있습니다.입사한지는3개월정도됐고월급은잔업하고토욜근무까지해서4대보험다때고150~160정도받고있습니다.보너스는연300프로이고요한달나가는돈은상환금,폰값.생활비정도해서70만원정도나가고있습니다.월금은매달5일에들어오고있습니다.연체없이성실히상환할테니투자부탁드립니다.감사합니다.</t>
  </si>
  <si>
    <t>투자자님과의약속을우선시하겠습니다.</t>
  </si>
  <si>
    <t>기존에머니옥션을이용..정상상환중이며2012년1월에끝납니다.이전에한번도이자상환을안지킨적없으며성실이납부하고있습니다.얼마전개인사정으로급하게HK저축은행에서대출(700만원)을받은금액을일부상환할려구합니다.12월달에목돈이생겨반은상환할수있을꺼같아서반은머니옥션도움을받고자합니다.이전에거래했던대로만...상환일어기지않고투자자님들과약속을지키겠습니다.</t>
  </si>
  <si>
    <t>얼마전고금리에서벗어나고자캠코진행을한상태입니다.농협-9,132(22만원-캠코/원금같이상환중)새마을금고-7,968(23만원-원금같이상환중)HK-6,655(32만원)-머니옥션에서낮은금리로대환하여상환하여이자금액을낮추고싶습니다.솔로몬-2,485(13만원-원금과같이상환중)모두다정상상환중으로한번도연체된적없습니다.다들빌릴땐급해서이런말저런말도하지만급할때뿐인말을하지않겠습니다.지금처럼만....연체없이정상상환하겠습니다.</t>
  </si>
  <si>
    <t>성실히상환하겠습니다.부탁드립니다..</t>
  </si>
  <si>
    <t>2006년도에학교에다니면서학자금대출을신청하게되었습니다.꾸준히이자납부를잘하고있다가,외국으로잠시어학연수를가게되면서부모님이알아서잘내주시겠지생각하고걱정하지않았는데,그게연체가되고있는줄몰랐습니다.국민은행에서도한번도알려준사실이없었구요.그렇게장기연체가되었다가해제를하게된지얼마안되서,번듯한직장이있는데도불구하고대출이어려워졌습니다.그래서대출을하게되었습니다.생활자금으로신청합니다.</t>
  </si>
  <si>
    <t>월수입160만원~180만원사이평균(170만원사이)리드코프-350만원(월상환-16만원)휴대폰비용-(전가족총26만원~30만원사이)인터넷및전화납부비용-월5~7만원사이식대-15만원교통비-10만원월92만원여유자금이있습니다.</t>
  </si>
  <si>
    <t>해외유학자금대출</t>
  </si>
  <si>
    <t>해외유학중인친정동생의유학자금대출</t>
  </si>
  <si>
    <t>1.주수입내역-연5천3백만원정도2.월고정지출내역-대략생활비및이자포함300만원정도지출3.대출이후상환계획-매달평균350만원정도의급여생활자이며,연4회보너스가있어충분히상환가능</t>
  </si>
  <si>
    <t>어머니병원비로쓸려고합니다.</t>
  </si>
  <si>
    <t>현재어머니가뇌암으로수술을받으신상황이구여뇌에서폐쪽으로전위가되었다고해서폐암판정을받았습니다.수술비와치료비로대출을할려고합니다.</t>
  </si>
  <si>
    <t>성실하게갚을수있구여.월급이10일이니매달10일에입금하겠습니다.</t>
  </si>
  <si>
    <t>다시한번도움을주시면감사하겠습니다.</t>
  </si>
  <si>
    <t>작년8월16일처음머니옥션에서많은분들의도움을얻어대출을하게되었고,벌써18회중14회차까지납부하게되었습니다.이번한번더도움을얻고자이렇게신청하게되었습니다.현재파주에서직장생활을하고있는데,11월4일부모님을모시고같이생활하기위해부산에서이사를할예정입니다.이사비용을알아보니부산에서파주까지200만원정도잡고있는데,제월급에서100만원에추가로100만원정도를머니옥션을통해지원을받을려고하고있습니다.이번대출도항상시간어기지않고약속지킬수있도록하겠습니다.부탁드리겠습니다.</t>
  </si>
  <si>
    <t>솔로몬상호저축은행260만원현대스위스상호저축773만원더블유저축은행480만원스타상호저축은행200만원머니옥션총300만원에대출상환14/18납입-연체無총1720만원대출하였고,상환금액은솔로몬-월75000원w저축은행-월278,000원스타상호저축은행-월66,300원현대스위스저축은행-월440,000원머니옥션-월215,040원총1,074,340원을납부하고있습니다.현재직장에서정규직으로월기본250만원+(특근및상여금)를받고있는상태입니다.현재기숙사생활을하여식대비나생활비는월20만원정도나가는상태이고,휴대폰도거의월10만내로사용하고있습니다.저희회사는현재외감법인이고현재연매출1조이상을하는전자회사입니다.주로TV및모니터,노트북에들어가는부품제조회사입니다.현재총급여에서매달이자비용1,074,340+94,560(머니옥션이자)에추가로식비및생활비포함하여1,368,900원지출할계획입니다.</t>
  </si>
  <si>
    <t>성실히납부가능합니다.</t>
  </si>
  <si>
    <t>부산에서매장(백화점)을운영하다가이번에대전으로발령을받아서운영하고있습니다.인지도가있는브랜드라금방자리잡겠지만초반에조금힘든부분이있어서대출을신청할려고합니다.</t>
  </si>
  <si>
    <t>상환을일부러24개월로결정했습니다.이자부담이약간늘지만아무래도월마다나가는돈이적어부담이없고연체도없을것같습니다.사업(백화점매장운영)이잘되면조기상환도고려하고있습니다.</t>
  </si>
  <si>
    <t>연극&lt;광수생각&gt;홍보마케팅비용</t>
  </si>
  <si>
    <t>현재진행중인연극&lt;광수생각&gt;의여름홍보마케팅비용과하반기로이어지는상기공연의연계홍보마케팅을위한자금입니다인지도는충분히알려진상태이나보다적극적인홍보마케팅을통한여름관객수요흡수와가을공연의자연스런홍보를통해매출의급상승을기대합니다</t>
  </si>
  <si>
    <t>원리금균등상환으로납부하는것을원칙으로합니다.올해8월혹은9월부터첫상환하여내년7월혹은8월까지월2,376,105원씩납부하도록하겠습니다.또한10만원이상투자하신투자자들에게본공연의초대권1장씩을제공합니다.</t>
  </si>
  <si>
    <t>안녕하세요..투자자님들...저도2008년도에잠시나마머니옥션에잠시소액투자를하였습니다.이후세차장.노래방부터현재PC방까지바쁘게살고있습니다.제가내년1월에결혼을하게되었습니다.신혼집은현재제명의로된아파트에서신혼을꾸미고가구와예물를하려는데돈이모자랍니다.PC방을운영하면서전에했던주식에다시투자를하다보니지금손해가눈물이핑돕니다.6월까지는좋았는데7월말부터떨어져손해가좀크게되었습니다.그래서여유가없어이렇게투자자님들께도움을요청하게되었습니다.</t>
  </si>
  <si>
    <t>현재제소유인아파트와땅,자동차,가게임대보증금2000만원*담보대출3200만원,잔액3200만원,월상환29만원*자동차할부1200만원,잔액540만원,월상환47만원*신협신용700만원,잔액650만원,월상환6만원주식에서조금씩수익나는종목도있고상환하는데큰무리는없습니다.**작년노래방할때대출를신청했다가2번취소한적이있었습니다.당시주위분이뜻하지않게도와주셔서노래방인테리어도하고좀비싸게노래방도처분하게되었습니다.당시신청할땐신용등급도8등급에서지금은6등급까지내려왔습니다.*신용카드1장도쓰면미리즉시결제를하고있습니다.*투자자님들께서도와주시면성실함으로보답드리겠습니다.믿고투자부탁드립니다.</t>
  </si>
  <si>
    <t>절믿고투자해주시면성실히납입하겟습니다!</t>
  </si>
  <si>
    <t>안녕하세요저는올해23인직장인여성입니다.20세에첫직장에다니게되어인천에오게되었구여지금은꾸준히성실히다닌결과2년반만에주임으로승진도하였습니다.21세에집월세보증금을마련하기위하여4금융권에서대출을받게되었습니다.러쉬엔캐쉬와산와머니고금리49&amp;로적용하여받다보니배보다배꼽이라고원리균등상환으로높은이자율로납임하고있습니다.이번머니옥션에서감사한분들만나고금리부분을상환하고남은금액으로현재보증금액을합쳐이사를할계획입니다.성실히납입할것을약속드립니다^^*믿고도움주시면잊지않고보답하겠습니다..</t>
  </si>
  <si>
    <t>제수입상세내역입니다.월급여1500000수령과(세금을제하면140만원정도실수령됩니다)주말에아르바이트로지인가게를2달전부터도와드리고있습니다.시간당5000원으로6시간을하구여한달에8일정도되면480000만원에부수입이있습니다.이건현금수령합니다.이렇게되면월수입이190만원정도되는데요여기에서매달고정으로나가는돈이산와머니-14만원러쉬엔캐쉬-12만2천원방세-40만원청약적금-25만원교통-8만원핸드폰비-10만원보험-6만원기타세금-가스비전기세관리비)10만원해서고정적으로126만원정도나갑니다.현재ㅡ600만원을받게된다면4금융권2곳을상환후남은300만원으로는현재방보증금을합쳐이사를할계획입니다.보증금이높아야월세가내려가기때문에방을여러군대알아봐놓은상태이구여^^2곳을상황하고방세보증금을27만원으로생각하고있기때문에한달에적어도50~70만원정도가여유가생기기에이렇게신청합니다.많은도움주시면잊지않고꾸준하게성실하게납세하겟습니다.그동안성실히일해온대한민국젊은여성입니다.도움기다릴께요..^^*</t>
  </si>
  <si>
    <t>성실히상환하는모습보여드리겠습니다.</t>
  </si>
  <si>
    <t>곧결혼을앞두고있는29세직장인입니다.집안이어려워져서사실상가장의역활을했었고벌어놓은돈보다나가는돈이더많아서쪼들리며생활해왔습니다.아직학생인동생땜에이것저것나가는돈이많았고아버님디스크수술비때문에급한마음에현금서비스와대부업을이용하게되었습니다.얼마전아버님께서경비일을구하게되셔서한시름놓게되었는데12월에결혼을앞두고있어결혼자금이많이부족하게되어도움을청합니다.여지껏연체한번한적없었습니다.제가못먹어도남줄돈은항상지켜왔습니다.믿고도와주신다면꼭성실히상환하겠습니다.신랑될남자친구가월급여230정도받고저도월180만원정도수령하기때문에여유되는대로빨리상환하도록하겠습니다.</t>
  </si>
  <si>
    <t>대출내역-현대스위스스피드론(300만원/230만원남음/월16만원납부)-신라저축은행(300만원/270만원남음/월13만원납부)-러시앤캐시(300만원/월이자만13만원납부)-원캐싱(200만원/월이자만13만원납부-웰컴론(100만원/현재50만원남음/한달76000원납부)한달에약60만원정도이자로납부하고있고곧캠코전환대출신청할예정이라이자부담이많이줄어들어머니옥션금액에더많이상환가능합니다.</t>
  </si>
  <si>
    <t>맘굳게먹고열심히생활하고있습니다...</t>
  </si>
  <si>
    <t>22살군대막재대하고여자친구대신500빛을낸순간부터빚이란짐을지금까지짊어매고가고있습니다정말몇년안에다없어질줄알았지만..사람에게속고실망도많이하면서반성하며열심히없애려고했지만빚이란게...점점늘어져가더라구요...정말주변인들까지피해주면서빚만4천정도되었을땐정말죽을시도도해보았지만혼자계신어머니와여동생만생각해서라도이러면안될거같아5년동안열심히생활하면서허덕이며갚아나아갔습니다..정말지옥같은5년이였습니다현제4천에서1100으로줄었습니다아직도막막하지만그때에비하면저로선홀가분하고곧1년사이없어질꺼라고굳게믿고열심히일하고있습니다...글이길어졌네요..죄송합니다말그대로생활자금과이율높은곳한곳정도라도없애고싶어서이렇게글을남겨드립니다..</t>
  </si>
  <si>
    <t>기대출은러시앤캐시110만웰컴론150만청주저축은행500조이크레디트500이렇게있습니다남은금액은1100만정도남아있습니다...상환계획과지출은매달러시와청주저축은행은이자만납입하고조이크레디트와웰컴은원금균등상환을하고있습니다..월평균수입은160~220정도입니다하는게가전제품판매입니다통신비15만원대출상환52만원집생활비30만원총지출은97만원~100만원정도의지출이있습니다밥값과교통비는들지않습니다상환계획은매달원금균등상환으로남은금액에서처리할수있습니다짧지않은글끝까지읽어주신분계시다면정말감사합니다..정말평범하게살아가고싶습니다..</t>
  </si>
  <si>
    <t>전세금을올려야해서급전이필요해요ㅠ</t>
  </si>
  <si>
    <t>서울에서자취를하고있어요.12월달에계약기간이끝나는데...주인집에서전세금을조금올려달라고하시는데150정도가부족해요.이근처에서는집이괜찮은편이라이사가기는힘들거같구...동생도같이살고있어서계속살아야할거같아요.</t>
  </si>
  <si>
    <t>현대스위스300만원있어요.2월쯤에다갚을예정이구요~.현재이자6만원씩내구있어요~현재직장인이구요.월급평균150이에요.그때그때다른일이아니구야근하면야근수당때문에좀늘어나고하는거라150이거의최저라구보시면되요.4대보험도되어있어요~매달주된지출내역이방값45만원휴대폰7만원교통비5~6만원식비,기타생활비30정도쓰고있어요.일단은어떻게될지몰라서12개월상환이라고해놨지만6개월전에다갚을거같아요.정말성실히갚을자신있구요!너무급해서그러니도와주시면정말감사하겠습니다!!</t>
  </si>
  <si>
    <t>집안의가장이되어~</t>
  </si>
  <si>
    <t>이번에부모님이일을그만두시게되어이제는집안에가장이되었습니다대출받을려고하는목적은저혼자지낼때는부모님용돈도안드리고제가쓰고싶은거다써가며살았었는데부모님이일을그만두시게되면서철이드는듯싶네요그리고이번에제차가고장나서면서차수리비용이많이들어가게되고예전에회사에가불한돈이조금조금씩갑다보니300만원정도남았습니다이부분도처리하고싶고어서신청하게되었습니다이제야만큼은진짜열심히살아야겠다는굳은마음가짐으로신청합니다</t>
  </si>
  <si>
    <t>기존대출은전혀없으며예전에사용은했었는데전부상환이되어진상태입니다직장인이며전기판넬을만들고기계에설치를하는일을하고있습니다급여는많이받을때는190가까이까지받았습니다급여평균140~150정도되는것같습니다(세금제후)고정지출은차유지비한달10만원휴대폰6만원용돈10만원부모님생활비60</t>
  </si>
  <si>
    <t>안녕하세요한번더도움이필요해서올립니다.</t>
  </si>
  <si>
    <t>연말이라그런지돈이좀부족합니다.아기유치원이며장모님몸이안좋으셔서좀보태드려야할거같습니다.성실히상환하겠습니다.</t>
  </si>
  <si>
    <t>기존대출은기업은행대출한건있습니다.600받아250정도상환했고..현재350남았습니다.월18만원정도나가고있습니다.그외엔생활비랑공과금실비보험으로60정도나갑니다.제가버는수입은회사에서실수령액은150~165만원정도됩니다..그리고집사람이알바해서70정도가지고옵니다.상환하는데크게어려움은없습니다.성실상환하겠습니다.그리고전대출에서연체한건있었는데집사람이깜빡하고이체를안해놔서ㅠㅠ다음날바로상환했습니다..도와주세요^^</t>
  </si>
  <si>
    <t>과조회로속상한사업자도와주세요</t>
  </si>
  <si>
    <t>안녕하세요헤어&amp;두피,탈모관리&amp;#49406;을운영하고있는사업자입니다.나이는27이구요.사업자는본인이고운영만어머니와함께합니다.잘못된중개업자를통해대출을받은적이있는데다시받으려고하니과다조회자로나오더군요..과다조회의심각성을잘못느끼고있을당시인지도가있는업체에서전화가왔었습니다.과다조회가걸리면받을수있는상황에서도부결난다고도와주겠다고했고제입장을잘알아주었습니다.이런사람이라면받을수있겠구나하면서귀기울였고서류진행을했었어요아니나다를까진행중죄송합니다라는문자한통보내고자르더라구요서류보낸것때문에다시전화를했더니안받았어요제자신이너무한심했어요..다시마음을잡고이곳저곳낮이고밤이고알아보다가이곳에부탁드리기로마음을정했습니다.이자가높은타대부업건상환이필요하구요어느정돈생활자금으로사용할목적입니다.어머니와함께운영을하다보니사생활보호가쫌안되더라구요..대화하다보면자꾸트러블이생기구요..&amp;#49406;에도저는이곳저곳꾸미고도싶고,이번행사에필요한물품들도구입하고싶고..헌데,어머니는아무래도연세가있으신지관심밖이시거든요..더군다나연말엔미용모임도많고대접해야할선생님들도계시고한데...걱정입니다.이몇을전에낙찰전화가왔었는데상담해주시는언니와심사과정중오류난것이있다고말씀해주셨어요.계속진행할것인지아닌지말씀하시고힘들어도재신청하는것이옳은방법인것을알게되어재신청하게된것입니다.저에게투자해주셨던분들께너무나죄송하지만,다시재신청을하는것이결과를생각했을때실망드리지않는방법이라생각했거든요..성실히상환할것을약속드려요부탁드릴께요</t>
  </si>
  <si>
    <t>기존대출:삼성카드론(600만원-작년에진행한것임)*상환금액:13만원기업은행(150만원-60만원가량남음)*상환금액:24만원신라저축은행(200-10월준에받음)*상환금액:9만6천원-대부업(두군데다올초에진행)-산와(300만원)*상환금액:15만원러시(300만원)*상환금액:11만원상환일:25일,28일제일높은이자인대부업어느정도상환하고,나머진생활자금으로사용할것입니다.미용실행사에도어느정도사용해행사진행을수월이하면매출이평균매출보다오르기때문에하나씩이자율높은곳을상환해갈예정입니다.신용불량,연체자가아니기때문에잘상환하여과조회자를벗어나고싶습니다.</t>
  </si>
  <si>
    <t>카드대금,대출대금납부및개인생활자금으로사용하려합니다</t>
  </si>
  <si>
    <t>대출목적1.대출을하게된계기이번달대금납부를위해준비해놓았던돈이생각지않았던일로다른곳에지출되었습니다.2.대출금의사용용도대금납부및개인생활자금입니다.</t>
  </si>
  <si>
    <t>상환계획1.다른대출건이있는경우-기존대출의내역(이율과금액)1).국민은행(마이너스대출)1&gt;.대출금:500만원2&gt;.이자율:8~9%3&gt;.남은금액:500만원4&gt;.이자:3만원정도2).러쉬앤캐쉬1&gt;.대출금:500만원2&gt;.이자율:39%3&gt;.남은금액:500만원4&gt;.이자:15만원정도3).웰컴론1&gt;.대출금:300만원2&gt;.이자율:39%3&gt;.남은금액:270만원4&gt;.이자:14만원정도4).신라저축은행1&gt;.대출금:300만원2&gt;.이자율:39%3&gt;.남은금액:300만원4&gt;.이자:14만원정도5).카드대금:150만원2.공통현재월급은210만원정도됩니다.월급중30만원정도는제가사용가능하고(나머지는와이프에게..)추가로,개인적으로PC여러대를이용해서월60정도의수입을얻고있습니다.</t>
  </si>
  <si>
    <t>고금리대출상환입니다</t>
  </si>
  <si>
    <t>안녕하세요아무생각없이고금리이자만1년째내고있었던직장인입니다이러면안되겠다싶어우연히이곳을알게됐습니다원리금균등으로24개월이지만최대한빨리조기상환할계획입니다</t>
  </si>
  <si>
    <t>연체는일절하지않습니다20살때카드값한번연체되서크게당한이후론보험료,적금,카드,대출금지금까지단하루도연체한적이없습니다믿고투자부탁드립니다</t>
  </si>
  <si>
    <t>다시한번투자자님들의도움을요청드립니다.</t>
  </si>
  <si>
    <t>안녕하세요.얼마전전액상환후갑자기집안의어려움이발생(전세보증금상승)하여다시한번투자자님들의도움을요청코저글을올립니다.</t>
  </si>
  <si>
    <t>현재하나은행22,170,000원(월50만원원리금균등납부)신한은행6,000,000원(월18만원원리금균등납부)신라저축은행3,500,000원(월16만원원리금균등납부)웰컴크레디트2,000,000원(월9만8천원원리금균등납부)등총31,670,000원(월93만6천원원리금균등납부)로현재직장인급여월270만원수령으로생활비150만원제외후약30만원정도의변제능력을가지고있습니다.저축은행이나사금융등으로알아봐서신용등급이하락하는것보다머니옥션을사용하는게이득이라판단하여다시한번투자자님들의도움을요청코저하오니많이도와주십시요.성실히상환하여결코투자자님들이실망하시는없도록하겠습니다,감사합니다,</t>
  </si>
  <si>
    <t>추가대출~~(부모님병원비)</t>
  </si>
  <si>
    <t>안녕하십니까~~지난3월에머니옥션을알게되어신청후낙찰이라는결과물을보며기쁨의눈물을흘렸던기억이있습니다.어느덧대출받은지10개월이라는시간이흘렀고지금까지초심잃지않고단한번의연체없이정상상적으로잘상환하고있습니다.다시한번머리숙여감사드립니다.머니옥션대출초기부터지금까지타금융권의부채도역시나정상적으로잘상환하고있으나,금번에아버님의치아치료에많은돈이소요되어너무급한나머지또한번의사금융(250만원)을이용하게되었습니다,이번대출이성사되면총신청금액700만원中250만원은사금융상환하고나머지금액에대해서치아치료비용으로처리하려합니다.아버님의총총치아치료비용이너무만만치않아추가대출을신청합니다.</t>
  </si>
  <si>
    <t>-부채내역-1.국민은행(마이너스통장10년만기연장불가--&gt;월별상환中)가)대출금액:\9,000,000/잔액6,276,896대출이율:13.80%/5년약정/최초실행일:10년6월17일월상환액:약25만원나)대출금액:\4,500,000/잔액4,430,000대출이율:\13,50%/10년약정/최초실행일:11년11월25일월상환액:약7만원2.한국투자저축은행(햇살론)가)대출금액:\21,000,000/잔액20,600,000대출이율:14.10%/5년약정/최초실행월;11년11월월</t>
  </si>
  <si>
    <t>싱글맘을도와주세요</t>
  </si>
  <si>
    <t>대출목적은대환을하려합니다.사금융에서이백오십만원대출받았는데매월이자만십만원가까이내고있습니다.원리금은갚지도못하고있어서대환을하려합니다.</t>
  </si>
  <si>
    <t>사금융에서2,500,000만원대출이있고이자만96,000정도매월내고있습니다.급여는매월말일1,500,000만원씩받고있습니다.</t>
  </si>
  <si>
    <t>29세남자//월200만원수입직장인//신용등급9등급</t>
  </si>
  <si>
    <t>안녕하세요.29살큰희망과포부를잊지않고살고있는청년입니다.우선재직중인직장은최근4개월전에1년간자격증공부를하여전기기사자격증을취득하면서제자신을조금더업그레이드할수있다고생각하는아이서비스라는회사에입사를하게되었습니다.20중반때학생신분때금전에욕심이생겨,휴학후조금한가게를운영하다불법사기대출을받게되어문제가생겨부득이하게대출금을연체하게되었습니다.이로인하여신용등급이하락하게되었고,추후직장생활을통하여1년만에기대출을모두상환하게되었습니다.하지만,제가거주하고있는지역이경기도하남시이다보니,월세집마련을위해최근에대출을알아보다가시티캐피탈500만원&amp;산와머니300만원을또다시받게되었습니다하지만,신용등급이낮다보니이자율이40%에가깝게되어,방법을찾다이곳까지방문하게되었습니다.기대출문제를이곳투자자님들을빌어고금리이자의저리화와더불어신용등급향상을꾀하고자합니다</t>
  </si>
  <si>
    <t>--------------수입&lt;급여&gt;직장:정규직이직후3개월근무&lt;전직장3년&gt;실수령액:150&lt;부업&gt;오후6시퇴근후압구정도모던바에서파트타임으로월/수/금주3회6시간씩근무하여월72만원정도수령예정입니다.-----총수입222--------------지출시티캐피탈-월28만원산와머니-월28만원주택청약적금-월10만원월세-50만원기타용돈-30만원적금-100만원&lt;부모님50만원지원&gt;-----총지출196만원추후투자자선생님들께도움을받을수있다면,아래와같이사용하고자합니다.-시티캐피탈5</t>
  </si>
  <si>
    <t>저신용자에게기회를주십시오..</t>
  </si>
  <si>
    <t>1년전에누나가암으로세상을떠나면서그때모아두엇던돈과여기저기부채로인해생활이많이어려워졌습니다..직장은다닌지가1년7개월정도되었는데계약직으로입사해서6개월후에정규직이되었습니다..헌데작년7월에회사상호와법인,대표까지바뀌게되면서대출도어려웠고그래서사금융을사용하게되었습니다..신용등급이매우낮아다시올리고제생활도찾고싶습니다..도와주십시오..사금융을다처분하려고하는데우선적으로제일이율이제일높은곳부터처리하고싶어서도움청해봅니다..</t>
  </si>
  <si>
    <t>직장은상호가바뀌고6개월급여수령(매월160이상)짝수달에는100만원의상여금수령(상여금달260이상)현제러쉬380만원,산와머니300만원,리드코프200만원대출이있습니다36개월분할이며대략한달48만원정도씩상환중입니다..생활비용으로는휴대폰비10만월세36만각종세금10만대출상환48만기타한달생활비용10만정도입니다.투자자분들께안정적으로수익이생길수있도록원리금균등상환약속을드리면반드시상환일전에가상계좌로입금하도록할것을약속드립니다..증빙서류는날이밝는대로바로첨부하도록하겠습니다..투자자여러분들께도와주시길간곡히부탁드립니다..</t>
  </si>
  <si>
    <t>현재4대보험은되지않지만월200정도의급여를통장으로수령하는직장맘입니다.2년전신랑이크게다쳐올케언니에게천만원을급하게융통받아생활비와육아,병원비등에큰도움이되었습니다.현재언니의상황이많이좋지않아그동안유보시켜두었던돈을상환하여야하는처지이나한번에목돈을구할수없어이렇게대출신청을하게되었습니다.저에게는정말고마운언니입니다.사업악화와오빠와의문제등이모든게저때문인거같아너무죄스러워꼭상환을해주어야합니다.</t>
  </si>
  <si>
    <t>일정하진않지만20일이후로150~200가까이사장님이름또는회사이름으로통장으로급여를받고있습니다.저축은행20만원그리고생활비에100만원정도를포함시키고나면50~70정도의여유자금이생깁니다.신랑이몸을다쳐일을하지못하고있다몇달전부터는직장을다니고있어생활비에도앞으로는여유가생길것같아상환하는데는문제가없습니다.카드연체가있긴하였지만현재는다상환하고문제가없는상태입니다.신랑급여가안정되는대로저축은행건도상환하려고합니다만지금은언니에게주어야하는게더급한상황인지라~꼭도움을부탁드립니다.없는집에시집와서고생하는언니에게은혜를꼭갚아야합니다.연체없는상환약속드립니다.</t>
  </si>
  <si>
    <t>한번믿어주세요.반드시열심히상환하겠읍니다..</t>
  </si>
  <si>
    <t>아버님이뇌경색으로4번째쓰러지면서반신불수가되시어아버님의병원비와부모님의생활비조로조금씩지원해드리다보니1년이란시간이넘게오다보니정작제살림이많이어려워져서지인한테갚아야하는것도있고아이들유치원입학금외생활비도조달하기어려뤄이렇게신청하게됐읍니다..</t>
  </si>
  <si>
    <t>대출이좀많습니다..한3년전쯤다니던회사가부도나는바람에연체가있었지만최근연체없이거래하였읍니다..국민카드론240만원신한카드론325만원현대스위스저축은행628만원씨티캐피탈1642만원이상한달총상환금액70만원입니다..원더풀397만원러시앤캐시509만원이상한달총상환금액40만원입니다..그리고기업bc카드한장사용하고있읍니다..현금서비스사용하지않았읍니다..개인사업체(2008년입사,4대보험가입)팀장으로한달급여로350만원받고있읍니다..원천징수엔2160만원돼있지만통장내역으로확인가능합니다..한달급여350만원받아서110만원상환하고머니옥션에서대출받게되면29만원상환하게되어총140만원정도상환하게되고다달이들어가는게월세40만원4가족보험60만원아이들학원비,학습지30만원잡생활비30만원나머진50만원은카드값지불로예상하고있읍니다..반드시열심히상환하겠읍니다..도와주세요..긴글읽어봐주셔서감사합니다..</t>
  </si>
  <si>
    <t>사업분류:커피전문점사업기간:11.03.03~현재대출계기:현재지속적으로증가되고있는커피전문점으로인한사업경쟁및차별화된전문적이고체계적인운영을위해사용용도:신선한갓볶은원두제공을위한로스터리머신구입로스터머신배치를위한인테리어구축비용각각의고객취향을반영,고객이직접선택한원두를그라인딩하기위한그라인더추가구입부가설명:현재와이프(로스터)와커피전문점으로운영하고있습니다.무분별하게증가하는커피전문점과경기침체로인해타커피전문점과의차별화된운영을진행하고자하나금전적인문제로인해이곳을통해여러분의도움을얻고자글을올립니다.고객이보고느끼고향을맡을수있는로스팅을직접진행하고고객이원하는원두를선택이를직접그라인딩하여제공함으로써타커피전문점과는다른맛과향을제공하고싶습니다.국내최고의바리스타와국내최고의커피전문점이되기위한저의꿈을꼭도와주셨으면합니다.</t>
  </si>
  <si>
    <t>부채현황:상호저축은행-500만원2011.08월대출진행월납입금액-18만원(매월05일납입)12년01월남은금액3,695,000원주수입원:커피전문점운영을통한수입주수입금액:월평균매출1200만원/월순수평균매출550만원고정지출금액:매장직원월급-120만원전기세-1층2층포함40만원수도세-10만원통신비(인터넷,TV수신료포함)-40만원보험비-40만원기타생활비-80만원원두재료비-60만원우유재료비-50만원과일재료비-40만원기타재료비(코스트코,브런치)-200만원총지출비용-매월평균부채포함-700만원상환다짐:최근경기침체및커피전문점증가로인해솔직히약간의수입이저조한부분은있습니다.하지만제꿈이국내최고의바리스타이자카페베네와같은저만의커피브랜드화를꿈꾸고있습니다.다음달부터는커피교육생을모집하여바리스타및로스팅교육을진행하고자합니다.매월4명씩1인45만원의교육비를받아바리스타자격증대비및로스팅기술을중점적으로진행할예정입니다.고객에게진심어린서비스와변하지맛과향기로보답드린다면저의진심은통할것이라고믿습니다.마지막으로올해5월에태어날저희아이에게부족하지않은아빠가될수있도록도와주시면진심으로감사드리겠습니다.</t>
  </si>
  <si>
    <t>실망시키지않겠습니다!!!좀도와주세요ㅠㅠ</t>
  </si>
  <si>
    <t>취업자금과치과비용으로쓰기위해대출을하려고하다가해바***에접수를하고기다렸습니다.심사전화가왔었고엄마랑동생명의가본인의명의가되어있지않아안된다고하였습니다낙심하고있던중한곳의저축은행에서대출을해주셨는데원금일시상환에6개월이자36%...일단너무급한마음에빌리긴했지만대출기간에촉박하고이자도너무쎄더라구요...</t>
  </si>
  <si>
    <t>현재직장을다니고있으며8시간의근무를하고있습니다4대보험을안들어서소득증빙이되지않아직장인대출이안된다고합니다ㅠ근무한지5개월이넘었으며월급여소득은150만원도됩니다.빌려주신다면절대연체할일없으며꼬박꼬박잘갚겠습니다믿어주시고꼭좀참여해주세요,,현재핸드폰연체및신용카드연체한번도한적없습니다!!항상감사하는마음으로살겠습니다저한테낙찰하시면진짜잘투자하신거에요!!</t>
  </si>
  <si>
    <t>치과치료및생활자금이필요합니다.</t>
  </si>
  <si>
    <t>치과치료및생활자금으로필요합니다.</t>
  </si>
  <si>
    <t>기존대출;산와머니370스타크래디트350리드코프300미래저축300국민은행(새희망홀씨)400급여는세후300만원수령하고있습니다.기존대출은월75만원씩상환하고있고연체는없습니다.1년상환으로이자는법정이자내에서상환코져합니다.과조회로신용등급이8등급이라고합니다.정말대출힘드네요부탁드립니다.</t>
  </si>
  <si>
    <t>아파트담보대출을하여친구에게돈을빌려줬는데받질못하여소송중입니다.변호사선임때문에자금이필요합니다.</t>
  </si>
  <si>
    <t>푸르덴셜에서받는금액이월300만원이상이고,전기공사회사에서월100만원정도받고있어서..월400만원이상의수입이있어서80만우너정도는충분히가능함</t>
  </si>
  <si>
    <t>대출을하게된계기는아는지인으로부터소개를받아서머니옥션이란곳을알게됐습니다제가사용하고자하는이유는부모님병원비인데요...저희형제가셋입니다그중제가둘째이구요저희형제들끼리각각어느정도부담하기로햇는데그중제가일부를부담하기로하여대출신청을하게됐습니다솔직히배우자에게부탁을하고싶지만저의부모님병원비인데부탁하기그렇터군요..대부업체인러시엔케시에서저저번달에대출을받앗으나금리도금리이지만신용에문제가잇다고하여바로상환을햇습니다여기머니옥션에서대출을신청하면제신용에문제가되는부분은전혀없다고하여안심하고신청할수있을거같습니다최근급하여러시엔케시나산와머니에서대출을내준다고는하나더이상대부업체는이용하기싫은부분두잇구요제가갚아야할몫인데월상환금액및금리가조금이라도적으면서신용상문제가없는여기를택하고싶습니다제가술을좋아하는편도아니고월급여받아서지출이따로들어가는부분은없습니다생활비및기타비용을제외하드라도월상환하는106.743은무리없이상환가능합니다많은관심부탁드리겟습니다</t>
  </si>
  <si>
    <t>신한은행마이너스통장2.000만원[이율:10%]국민은행신용대출400만원[이율14%]저는컴퓨터도소매업종에근무하고잇으며월급여는300만원을수령하고잇습니다급여와별도로보너스300%가있습니다월지출:생활비300만원중배우자도현제직장생활을하고있으며연봉은3600만원정도가되어각각150만원씩부담을하여생활비및자녀교육비지출이되고있습니다그외자녀교육비는배우자가대기업에근무를하여몃가지혜택을받고잇어서많은지출은나가지않습니다휴대폰비용은월13만원정도지출이되나회사에서반을부담하기때문에월6~7만원정도지출됩니다그외대출원금이자비용이신한은행16만6천원국민은행6만6천원정도지출이되구요나머지차량유지비는회사차량을이용하여개인적인비용지출은없습니다저의총지출내역은생활비150만원+휴대폰비용7만원+대출상환금24만원정도합하여181만원정도입니다..상환계획은월급여300만원에서나머지지출이되드라도충분히상환가능합니다</t>
  </si>
  <si>
    <t>저의마지막끈을잡아주세요~~</t>
  </si>
  <si>
    <t>제작년에무심결에사금융에서고금리의대출을받아서그때도지인분의도움으로머니옥션을알게되어사금융을완납하고연체없이상환하다완납하고다시한번투자자님들의도움이필요해서이렇게신청을하게되었습니다.대출을받게된계기는제작년에도부모님이일찍돌아가셔서대신저를키워주신외할머니께서치과를다니시게돼서몰래받아해드렸는데이번에는여름에홍수로인해집에피해가입어조금도와드리고자받았습니다.투자자님들께선외할머닌데이렇게신경을쓰냐고하시겠지만저한테는어려서부모님께서이혼하고아빠랑친할머니께서저를버리신걸외할머니께서저를데려다키워주시고없는살림에이렇게시집까지보내주신엄마같은존재입니다.도와드리고싶은마음에무작정대출을받다보니등급도많이하락되고조회건수도많다보니이젠등급도올리고두아이의엄마로서신용은좋아야겠구나하는생각에이렇게다시투자자님들의도움을받고자합니다.여태까지연체없이잘상환하였고이번에도저를믿고도와주신투자자님들의한푼한푼을정말소중히생각하여잘상환하겠습니다.저의마지막끈을예쁘게잘매듭지어주세요~~</t>
  </si>
  <si>
    <t>HK저축은행-28만원신라저축은행-17만원산와-16미즈-490완납웰컴-11핸드폰비10~15만원자녀보험-10만원저희끼리살다가생활비라도조금모을까싶어서시댁에들어와서살고있기때문에핸드폰요금외엔전혀들어가는돈없습니다.핸드폰비랑애들보험비등생활비는신랑월급으로생활하기때문에저는순수히대출빛만갚으면됩니다.신랑월급으로같이생활했었기때문에신랑알기전에얼른완납하고이젠제신용관리만하고싶습니다.그리고월급외에제품을팔거나간식비가따로10~20만원정도따로나오기때문에열심히상환할자신있습니다.</t>
  </si>
  <si>
    <t>절실하게채무통합을원하고있습니다.고금리에서벗어나고싶어요..</t>
  </si>
  <si>
    <t>총7군데의대출이있습니다현재까지연체가없구요저축은행의고금리두군데와카드론두군데결제를상환하고한군데에서갚아나아가고싶습니다.잘몰라서저축은행을들어온것이..신용등급하락의요인이되버려서..고금리를쓰게되었습니다.결제나가는곳이여러곳이라일할때도신경이쓰이고자금관리가더힘들어져서간절하게채무통합과고금리보다낮은이율로가는방향을간절히원하고있습니다.성실납부하겠습니다.솔로몬과현대스위스도1년남짓단한번의연체도하지않았습니다.열심히부지런히살고있구요.연봉을올리고보너스계약조건이좋은회사로이직을1월에해서현재회사에서의근무개월수가1개월이지만안정적입니다.아래의총4건을묶어서차근차근갚아나가고싶습니다.솔로몬/현대스위스:부채1800카드론2[신한,국민]/700만원</t>
  </si>
  <si>
    <t>현재대출건신한은행/새마을금고/솔로몬,현대스위스/한성저축은행카드론:신한,국민매달부채외지출건신한은행198000원새마을금고120,000원한성저축은행/이자만78,000원솔로몬,현대스위스[1년넘게갚아나고있습니다]합쳐서월상환액740000원*12회이상원리금균등인데이쪽저축은행은이자를거의90%20회이상내야원금비율이높아지더라구요..카드론매달[국민,잔액:450정도신한:잔액340만원]매달합쳐서630,000원고정수입처:방송업무라광고한건계약성사시인센티브가있습니다.고정수입:매달세금제하고290만원인센티브:50만원+[200만원이상의목돈이들어올수도있고매달다릅니다]식비및핸드폰비는회사복지카드로해결하고있습니다.기본고정수입290만원[세후]월상환액150만원[머니옥션]추가대출비상환396000원월세60만원관리비10만원보험비12만원용돈20만원</t>
  </si>
  <si>
    <t>월투잡으로열심히상환하겟음니다한가족에과장으로서..</t>
  </si>
  <si>
    <t>현제결혼을했으며회사이직을하게되어서수습기간동안에적은월급으로생활함에있어서부담이되어서신용도가좋지가안아이렇게대출신청을하게됨니다..</t>
  </si>
  <si>
    <t>현제직장이직4개월째이고연봉2630만계약함6살된아이와집사람과함께전세4500만에주택에거주중임니다캐피탈1000만원자산관리공사바꿔드림론경남은행대환916월이자원금18만납부햇살론500만대출에서현제300여만원월6만6천상환중사금융권4건중1000여만원대출금월이자35만원금은조금식상환중바꿔드림론대환예정임수습기간중에신청한거라수습끝나고월급여인상시대환신청하로다시오라고담당자분이해주신다고해서가능함니다생활자금부족으로현제야간에대리운전해서월100여만원부수입으로생활해가고있어요고정월수입170만부가수입100만총270만고정지출헨드폰두대월8만전기3만가스10만총21만아이어린이집정부지원부가적인부식비월15만반찬같은건본가처가에서보내주심추가적으로시골에어머님한달용돈조금씩보내드리는데이번3월달에아이유치원등록금이랑부수적인지출금이있어이렇게대출신청을함니다현제연채체권추심같은거전혀없구요대출해주신다면문제없이성실히값아나가겟음니다</t>
  </si>
  <si>
    <t>공사대금및사업자금부족으로대출을신청합니다.</t>
  </si>
  <si>
    <t>현재가구납품및인테리어공사를하고있는개입사업자입니다.3월부터시작할한의원공사와마을회관공사로인한공사대금및사업자금으로쓸계획으로대출을신청합니다.</t>
  </si>
  <si>
    <t>제가일년에매출신고를2억원에서4억원사이를신고를하고있읍니다.또한학교에들어가는가구및인테리어공사를진행을하고있읍니다.또하대기업의유지보수관리도같이하고있읍니다.평균으로나누어봤을때월수입은600만원이상으로보고있읍니다.현재대출은현대캐피탈차량할부2450만원,씨티캐피탈390만원.롯데캐피탈390만원,농협캐피탈640만원을가지고있고,매월원리금합계170만원정도를값고있읍니다.대출을받고서성실히값도록하겠읍니다.도움부탁드립니다.좋은하루되세요</t>
  </si>
  <si>
    <t>다시한번재도전합니다.연체없이잘갚다가급여가조금씩밀리기시작하고매장에문제가생기면서일을그만두게되었어요.그래서돌려막다가8개월때부터계획에차질이생기면서연체가되기시작했어요.정말힘들때큰도움을받았기때문에하루하루가가시방석이었어요.한번더기회를주시고믿어주시면정말열시미잘상환하겠습니다.이번건만해결되면여유가생겨서연체는절대로하지않을거에요.</t>
  </si>
  <si>
    <t>급여:170만원(급여날짜:10일)머니옥션:30만원현대스위스:28만원캐피탈:16만원(부분상환함)2011년2월26일핸드폰:5만원&amp;#48399;럼:8만원기숙사비:9만원교통비+식비:15만원총:95만원</t>
  </si>
  <si>
    <t>희망을찾다</t>
  </si>
  <si>
    <t>집안에힘든일이있어,현재금리가높은대출을약간쓰고있습니다.금리를최대한낮춰분할상환하고싶어이렇게대출을신청합니다.</t>
  </si>
  <si>
    <t>기존대출-제1금융권담보대출(22,000천원)-5.7%제2금융권신용대출(3,600천원)-26%대부업체신용대출(2,800천원)-36%</t>
  </si>
  <si>
    <t>학원비로인해추가대출을받으려합니다.</t>
  </si>
  <si>
    <t>이번에전산응용건축제도기능사필기시험을본후실기를대비해학원을등록하려합니다.아무것도모르는채로건설회사에아르바이트식으로들어와6개월정도근무를했는데이사님께서자격증을취득하면정규직으로올려주겠다는말에부랴부랴필기공부를시작했지만실기시험인캐드는치수만찍어본게다라학원의도움이필요할것같아이렇게추가대출을신청합니다.집이여유롭지가않고엄마가혼자버시는터라이렇게다시머니옥션을찾게되었지만합격후정규직이되고월급이오르면될수록빨리상환을하고싶습니다.다시한번도움부탁드리겠습니다.</t>
  </si>
  <si>
    <t>기존대출내역머니옥션150만원(작년에300만원대출받은후현재남은금액입니다.)저축은행학자금대출200만원리드코프300만원월상환내역머니옥션168,000원(원금+이자)저축은행70,000원(이자)리드코프181,000원(원금+이자)리드코프는올해이사비용으로받은대출로엄마가내시고계십니다.월급1,300,000원고정지출이자+원금240,000원핸드폰요금80,000원엄마생활비보탬300,000원교통비50,000원보험료110,000원총=780,000원지금까지딱한번직장을옮겼을때3일연체가된적이있었는데그한번이후로는단한번도연체를한적없습니다.성실하게상환하겠습니다.</t>
  </si>
  <si>
    <t>-인터넷가입유치관련프리랜서입니다급여는매주금요일100에서200정도받고있습니다.꾸준히들어오는돈이있어바로바로상환이가능합니다.-월수입은400만원-현대출금액은학자금대출2번받은1200만원뿐입니다.그밖의연체나채무불이행전혀없구요~-고정지출비용은핸드폰비6만원인터넷비3만원학자금대출이자16만원보험료20만원정수기렌탈비3만원월급을받고지출비용을뺀나머지로적금을들고있습니다.6개월뒤면만기라서그때상환할계획입니다.</t>
  </si>
  <si>
    <t>성실히상환하겠습니다....</t>
  </si>
  <si>
    <t>급하게집에돈이필요해서요이리저리알아보는대과조회로인해추가대출이안되네요믿고도와주세요.</t>
  </si>
  <si>
    <t>직장에서근무한지2년8개월째구요작년원천징수상급여3천정도구요보너스600정도고요2개월마다고정100%보너스나옵니다현재사금융러쉬700굿타이밍300전북은행마이너스450롯데360스타280우리180씨티110있습니다연체없이상환중입니다.</t>
  </si>
  <si>
    <t>이사관련비용</t>
  </si>
  <si>
    <t>안녕하세요.올해31세동파이프제조업에종사하는직장인입니다.저의대출목적은거주지이사와관련하여보증금마련과사고로인한벌금마련을목적으로신청하게되었습니다.지금개인사정으로는올해5월까지계약중인월세집(원룸)에서이사을가야하는형편인데교제중인여자친구와동거생활을계획하여조금한빌라보증금800만원이부족하여미루고있으며작년에음주사고로인한벌금300만원중잔금200만원을한번에내야한다는데급여생활을하는입장에서부담스럽않을수가없어서재대출을신청하게되었습니다.1금융이나,2금융에서대출신청은조금부족하고미흡한자격이있고이곳에서작년에500만원을받고정상적으로상환중에자격이된다기에다시한번신청하게되었습니다.</t>
  </si>
  <si>
    <t>현재상환계획은이러합니다.제가다니는회사에수입은매월180만원에서200만원사이의급여을받고있으며1년에500%보너스을받고있습니다.이렇게되는수입으로매월지출은1,100,000원정도나가고있습니다집세200,000원공과금100,000원통신료55,000원식대및용돈300,000원잡비150,000원(보험료등)머니옥션대출상환비290,000원입니다.물론동거생활을하게되면지출은늘겠지만여자친구역시110만원정도에수입이있기에대출을받더라도상환하는데큰문제는없을것라예상합니다.위머니옥션기대출잔금270만원은성사시중도상환을계획하므로이번에받는대출상환금을성실히이행할생각입니다.저희회사규모상잔업수당및특근으로인한수입이붙기때문에기존에받는것보다더수입을높게받을수있는상태이고보너스500프로는3개월에100프로씩(110만원)수령하시때문에좀더수월하게갈수있다고생각합니다.외감법인회사로튼튼한대기업이므로고정수입에대해서투자자님들의투자금에관해걱정을덜하고안정적으로상환할수있다고자신합니다.믿고도움을주신다면성실상환으로보답하겠습니다.감사합니다.</t>
  </si>
  <si>
    <t>엄마병원비가조금부족합니다도와주세요..</t>
  </si>
  <si>
    <t>안녕하세요.먼저부탁의말씀과약속을먼저드리겠습니다.정말지금저의상황을거짓없이적을테니제발끝까지읽고판단해주세요.가까운지인이이곳에서도움을받았다기에저도이렇게희망을갖고글을올립니다.저는현재CF스타일리스트일을하고있는25살여성입니다.저희엄마께선2년전쯤에유방암판정을받으시고수술을하신적이있으십니다.그런데이번에암이다시재발해서수술과치료가필료한상황입니다.아무래도아버지도안계시고제가저희집에장녀이다보니저희엄마의수술비를제가거의부담해야하는상황입니다.2년전에는다행히아는지인의도움과사금융쪽대출로해결할수있었습니다.그런데이번수술비는그동안사금융대출금도갚고지인돈도갚느라고모아둔돈이별로없어서이렇게신청을하게되었습니다.엄마께서처음수술받으실때도은행권에서대출받으려고많이알아봤는데..제가프리랜서이다보니딱히지금소득증빙도어렵고차나집같은답보물이있는것도아니라서어렵다고만하더라고요.급한데로사금융권에서신용대출을받았는데이자가너무비싸서이번에는여기에먼저일단도움을청해봅니다.제가가지고있는돈과제동생돈을모아도돈이좀부족합니다.제가좀여유있게갚을수있는선에서빌리고자일부러200만원을신청합니다.여기서낙찰되지못하면어쩔수없이또비싼고금리를써야합니다.제발저를믿고도와주세요.제가나이가좀다른분들보다어려서잘갚지않을거라는생각은하지말아주세요.비록나이는25이지만사회생활5년도안돈에관해서신용을잃은적은정말단한번도없습니다.꼭한번만도와주세요부탁드립니다.</t>
  </si>
  <si>
    <t>*12개월동안매월이자와원금연체없이잘갚도록하겠습니다*매달수입저는월급제가아니고프리랜서이다보니인권비로받습니다.CF에따라서조금은차이가있긴하지만CF하나에최하40~70만원은받습니다.한달에일하는갯수가정해져있는건아니지만아무리못해도5개는꼭합니다.그래서평균제한달수입이최하로잡았을때200만원정도는됩니다.매달지출어머니생활비50만원핸드폰비10만원정도의료보험료4만원정도인터넷비3만원정도교통비10만원정도기타생활비50만원정도원더풀15만원정도총지출이150만원정도됩니다.그동안은남는돈잘모아서지인에게빌렸던돈은모두갚았습니다.원더풀에서빌린400만원도100만원정도만남은상황입니다.이번에도여러분들이저를믿고빌려주시면엄마병원비로감사히사용하고매달성실하게갚겠습니다.정말부탁드립니다.</t>
  </si>
  <si>
    <t>두번째대출입니다.성실히상환하겠습니다.</t>
  </si>
  <si>
    <t>옥션머니에서두번째받는대출입니다.첫대출은200만원받아서3개월후여유자금이조금생겨서바로상환했습니다.대출목적은생활자금이며업무관계로인하여중고차량을구매하려하는데자금이부족하여대출을신청하게됐습니다.현재크래딧뱅크7등급이며연체및신용불량자아닙니다.예전(약7년전)집안사정이안좋아서부모님께서지인분들에게부탁하여보증을세우고받은대출이몇건이있었는데부모님께서파산신청을하시면서지인분들에게피해가갈까봐대출명의를제명의로바꾸신게몇건이있었습니다.어릴때는신용에중요성을몰라부모님이알아서하시겠지하며방치해두었는데그대출건때문에신용불량자에등록됐었습니다.현재는그대출건은모두상환한상태입니다만(약3천만원)오랜연체와대출기간이길어서그런지신용등급이좋지못하며금융권에서대출이쉽지않습니다.제가머니옥션에대출을신청하는이유이기도합니다.</t>
  </si>
  <si>
    <t>1.다른대출건이있는경우-기존대출은우리은행에780만원이있습니다.우리은행이주거래은행이고청약저축및적금을포함하여900정도예금되어있습니다.이대출은적금담보대출로이율은6%정도이고상환기간은1년입니다.적금만기시대출금을상환못하였을경우대출금을제외한금액만수령하게되는대출이라여유가되는데로조금씩갚아나가고있습니다.-기존대출월이자는5만원정도입니다.원금은여유가되는데로조금씩갚아나갈생각입니다.주수입원-현재건설현장안전관리자로있습니다.주수입금액-현제세후175수령하고있습니다.월고정지출내역-대출이자5만원,적금100만원,청약저축10만원,통신비10만원현제부모님과함께살기에식대및임대료는따로부담하지않고있습니다.상환계획월수입175만원-(고정지출125만원-기타지출20)남은금액약30만원300만원대출시월상환금액이19만원정도입니다.고정지출을뺀여유자금으로충분히상환할수있습니다.(만약에경우적금을줄이는방법도있습니다.)</t>
  </si>
  <si>
    <t>긴급생활자금입니다!꼭잘상환하겠습니다부탁드립니다여러분!</t>
  </si>
  <si>
    <t>-현재직장은인터넷쇼핑몰이며2년동안(중간에출산휴가1달제외)잘다니고있습니다당연히다니는동안매출상승은물론이고앞으로비젼이좋은회사입니다.또한의료보험및4대보험가입되어있습니다.월급은세금제외월141만원이며매월인센티브20만원+현금수령합니다.생활비는월보험료41만원통신비7만원카드값및공과금(남편)이며월평균90만원정도여유자금이있습니다.꼭성실히잘상환하겟습니다감사합니다!</t>
  </si>
  <si>
    <t>치과병원틀니제작</t>
  </si>
  <si>
    <t>모친이올해80세로이빨이나빠음식을전여씹지못하여체중이하루가다르게빠져자식된도리로죄를짖는것같아틀니를제작하여드릴려고현재치료중이이며8월30일경치과병원에서마지막으로제작완료하게되어비용이약200만원정도필요하여귀사에도움을요청하게되었읍니다.아무쪼록좋은결과있도록도움을주시기바랍니다.</t>
  </si>
  <si>
    <t>현재본인의기대출은농협에서320만원정도월9만원정도상환하고있고사금융은1년전에급전이필요하여산화머니에서200만원대출하여현재약100만원정도남았고월132,000원을원리금균등상환중입니다.본인의월소득은300만원정도이며년간3천6백만원정도입니다.종사하는일은건설회사현장관리직이며동종경험은약15년정도입니다.본인의금융거래가다중거래가아니고월30만원정도는여유가있어대출성사시1년간상환에는문제가없는것으로판단되며소액이기때문에상환에별다른어려움은없것으로사료되며통장에서자동이체하여상환스케줄에따라성실하게갚아나가겠읍니다.</t>
  </si>
  <si>
    <t>음주운전을하다가적발되었습니다법원에서벌금300만원이나왔는데지금와이프모르게가지고있는돈이100만원밖에없습니다</t>
  </si>
  <si>
    <t>웰컴크레디트820만원중43%504,000원매월21일상환산와머니100만원36.5%60,000원매월10일시티캐피탈21,000,000원10%500,000원매월10일상환매월10일에월급2,000,000만원과짝수달30일보너스2,00,000만원으로성실히상환하겠습니다도와주세요</t>
  </si>
  <si>
    <t>다시한번기회를주시면감사하겠습니다.</t>
  </si>
  <si>
    <t>안녕하십니까,현재전자회사에서연구원으로근무하고있는직장인입니다.머니옥션에서두번의도움을받은적이있었고,현재한건은완료,다른한건은절반정도지났습니다.현재연체는없는상태이고,이번대출을통해현재고금리로사용하고있는대출을전환하기위하여신청하게되었습니다.항상고마움을가지고최선을다해연체없이상환하도록하겠습니다.부탁드리겠습니다.</t>
  </si>
  <si>
    <t>현재저축은행에서35,374,000원대출이있는상황이고,머니옥션에서1,000,000원대출이있는상황입니다.지금월이자상환액은1,688,400원입니다.(머니옥션+저축은행)현재월급은고정금액220만원이고,주말근무수당(56,000원/일)포함시250만원정도받고있습니다.그리고올해연봉계약은3400만원에계약을한상태여서기본고정금액은230~240만원오를예정입니다.그외생활비로는현재휴대폰사용료월7만원외기타생활비30만원사용하고있습니다.직업상연구원이고중견급전자회사이다보니업무시간이많아서따로사용하는비용은없습니다.</t>
  </si>
  <si>
    <t>생활비자금목적</t>
  </si>
  <si>
    <t>딸대학생과아들고등학생생활하는데조금보탤려고합니다</t>
  </si>
  <si>
    <t>매월1일날급여받으니까60000원씩원금상환가능합니다걱정안하셔도됩니다.</t>
  </si>
  <si>
    <t>금융대환을하고자합니다.</t>
  </si>
  <si>
    <t>수학과외교사로일하며쌍둥이딸을키우고있는싱글맘입니다.우연히머니옥션을알게되었는데직장인이아니더라도가능하다고하여신청해봅니다.대출목적은현금서비스와카드론을상환하기위해서입니다.머니옥션환승론에신청하려고했는데현금서비스와카드론은머니옥션측에서직접상환이안되는것같아이곳에신청합니다.</t>
  </si>
  <si>
    <t>기존대출보험사600만원:매월이자만납입(6만원)현금서비스:800만원카드론:120만원월평균수입:300만원15년넘게중고등학생들을상대로수학과외교사로일하고있으며거의대부분통장으로수령하고있습니다.지출내역핸드폰:6만원보험료:15만원차량유류비:20만원월세:50만원생활비:100만원현금서비스를돌려막기하고있는데매월이자가17만원나갑니다.그돈이면차라리머니옥션에서대출을받아원리금균등상환하는게낫겠다싶습니다.대출신청금500만원이실행되면현금서비스800만원중400만원을상환하고나머지는카드론을상환할계획입니다.현금서비스나머지400만원은2달뒤에목돈이들어올게있어완전히상환할예정입니다.저의실정에맞추다보니높은대출금리를제시하지못했네요.여러분들이도와주시면매달나가는현금서비스이자와카드론원리금만합해도충분히상환하고도남습니다.머니옥션을진작에알았다면진작에신청했을겁니다.여러분들의많은도움기다리겠습니다.</t>
  </si>
  <si>
    <t>성실하게감사하는마음으로갚아나가겟습니다.</t>
  </si>
  <si>
    <t>이번에여동생결혼하는데하나밖에없는동생이어서조금이나마결혼할때보태고싶은데..딱히모아둔돈이없어서이렇게투자자님들께부탁을드리며대출을신청합니다</t>
  </si>
  <si>
    <t>현재기존대출은국민은행에600만원마이너스통장있고요씨티캐피탈에886만원대출이있습니다그리고머니옥션에300만원있고여다연체한번없이잘갚아나가고있습니다현재분당구삼평동테크노밸리에위치한코스닥상장업체에서근무하고있습니다부서는마케팅부서이며월고정급여는250만원입니다그외수당으로20만원가량들어옵니다4대보험은가입되어있습니다월대출상환액은국민은행4만5천원가량되고요씨티캐피탈은40만원머니옥션32만원입니다이번대출받으면서머니옥션대출중하나는중도상환하려고합니다합이월76만원가량대출원금과이자로갚아나가고있습니다월지출은휴대폰요금6만원가량관리비포함가스비14만원그외지출은월생활비40만원가량사용하고있습니다상환계획은그어떤말보다도정직하게갚아나가면서투자해주신회원님께실망을안드리는것이최선이라고생각합니다믿음에절대실망안시켜드리겠습니다믿고투자부탁드립니다</t>
  </si>
  <si>
    <t>사업상물품구입목적으로대출신청합니다.</t>
  </si>
  <si>
    <t>장사시작한지얼마안되었기때문에오더가들어오면물품을현금으로지급하고가지고와서납품해야하기에생각보다물품구매비용이많이들어가고있습니다.대출받은금액으로는물품구매에사용할것입니다.거래처도늘고있고주문도늘고있지만납품할물품을구매해야하는금전이필요해서대출을신청하게되었습니다.</t>
  </si>
  <si>
    <t>직장이름은현대유통이며그릇도소매,잡화를주로취급하고있습니다.월지출내역은핸드폰통화료7만원/기대출이자외생활자금으로100만원정도사용하고있습니다.월평균수입은300만원이며생활자금과대출금액을제외한부분은다시물품구매등사업에필요한물품이나자재를구매하고있습니다.상환계획은현재100만원정도의생활자금외대출금액을150정도로늘리고나머지100-150만원을사업에필요한물품을구매할생각입니다.앞으로거래처도늘게되면저도신용으로물품을가지고올수있기에조금더여유가생길것으로기대됩니다.</t>
  </si>
  <si>
    <t>긴급생활자금요청요..</t>
  </si>
  <si>
    <t>긴급하게생활자금이필요하게되서자금신청합니다.투자자여러분의많은관심부탁드립니다.</t>
  </si>
  <si>
    <t>상환여력은충분합니다.믿고맡겨주신다면성실하게상환하도록하겠습니다.</t>
  </si>
  <si>
    <t>안녕하세요^^도와주세요</t>
  </si>
  <si>
    <t>중고1톤화물차를살려고합니다.직업상필요하여살려고하는데요자금이&amp;#47806;자라서신청합니다</t>
  </si>
  <si>
    <t>지금대출받아쓰는곳은산와,러쉬두군데있습니다매달원금이자합쳐14만원식내고있습니다몇개월전직장에서일하다가다쳐산제처리하고지금은직장복귀해서일한지두달&amp;#46124;습니다한달급여는210만원입니다.솔직히제양심을걸고서말씀드립니다210만원급여에서아버님병원비50만원드리고제가쓰는폰요금(10만원미만)일하면서밥사먹고담배사고음료사먹고그럽니다저는타고다니는자가용도없고요술또한안마십니다정말입니다한달에지출금액100만쓰고있습니다비록지금제가신용등급도낮고연체했던기록도있기는하지만요저희아바지뇌에이상이생겨신촌세브란스에서방사선치료하시고가족들도알아보지못하시게&amp;#46124;지만요이번에많은걸후회했고요반성도했습니다정신차리고사람답게살자고굳게다짐했습니다물론제것도소중하지만남의것도소중하다는거잘알고있습니다열심히먹고살려고부탁드립니다제가하는일이재활용,고물상파지이런일이라회사일말고도개인적으로1톤차갔고아르바이트식으로하면괜찬을거라생각합니다(부수입)위에서제가측정한이자측정한개월수안에연체없이성실히변제하겠습니다</t>
  </si>
  <si>
    <t>일을하면서먼가부족한거같아부업식으로인터넷부업하나준비하고있는대생각보다비용이많이드네요나름모아둔것도있고해서댈줄알았는대준비하다보니착오나는게많더라구요</t>
  </si>
  <si>
    <t>현직장에2년7개월가량근무하였고건축배관설비쪽일이라현장직이라회사에는거의없습니다.하지만전화확인도가능하시고4대보험가입대어있어그걸로확인시켜드릴수도있습니다.매달월급이현장일에따라조금씩차이가있기때문에현금수령하구있구요한달에최소130에서200이상받을때도있습니다제가처음에대출에대해잘몰라서사금융이빨리나오니까대출은다똑같다는생각에사금융이용을좀많이햇습니다리드코프300=월12만(이자포함)4개월납입러쉬200=월8만(이자포함)2개월납입원더풀250=월10만(이자포함)3개월납입스타크래티드100=월5만(이자포함)1개월납입매달상환금액35만원기간이&amp;#51099;은것도있지만아직연체는한번도없습니다.핸드폰요금10만원생활비35만원(교통비포함)현제부모님이랑같이살고있어생활비라고하는건그냥제가한달동안평균적으로쓰는돈입니다.월급적은달기준으로저금액제외시켜도한달에40~50만원가량여유있습니다그리고인터넷으로할려고하는일이꼭잘댄다는보장은없지만부업으로어느정도수입도있을꺼같습니다.정말실수없이잘갚아나가도록하겟습니다.</t>
  </si>
  <si>
    <t>못난자식이어도환갑은챙겨드리고싶습니다.</t>
  </si>
  <si>
    <t>글제주가없어서..얼마나설득이될지는모르겠지만.우선적어봅니다.저는.35살의아기한명.남편과살고있는주부입니다.재택으로홈쇼핑콜센터일을하고있구요..아이땜에출퇴근은어렵거든요..신랑이버는급여는시어머니가관리를하고계셔서..개인적으로자금을유용하고자재택업무를시작하였습니다.저희부모님은제가어릴때이혼하시고제가결혼할때.이사실을.시어머니께는말씀을못드리고(신랑이선입견생기니까..말씀드리지말자해서..)결혼식때친엄마를부르지도못하였습니다.그런데올해.엄마가환갑이에요...큰잔치는못해드려도.외갓집식구들몇몇과밥도먹고작은선물이라도해드리고싶은데..제가일을시작한지6개월정도밖에되지않아..여의치가않네요ㅜㅜ공개적으로대출을하거나하기도어려운상황이라...어쩔수없이..이쪽에문을두드려봅니다.결혼식때도못불렀는데..환갑이라도좀챙겨드릴수있게..도움주셨으면좋겠어요..</t>
  </si>
  <si>
    <t>우선.주수입신랑의월급은350만원입니다.그중에200만원을시어머니로부터받아서신랑용돈과.각종보험.적금으로사용을합니다.그외최근에제가저의자기개발을위해재택콜센터업무를시작하였고급여는100만원내외입니다.그돈에서.어머니의료실비와.제가따로적금하는통장에넣고..나면매달40마넌정도의여유가있습니다.그렇기때문에대출금상환은걱정을안하셔도되요..목돈이없을뿐.달달이여유자금은약간씩있는상태거든요..또한7월에저희가이사를하면서부터는.신랑급여통장도제게오기로되어있기때문에..올해말부터는자금여유가좀더있다고생각합니다.워낙.시어머니나신랑이나.대출자체를싫어하기때문에.특별히대출로인한고충은없는상태입니다.살고있는집도대출하나없는전세이구요..걱정말고투자해주셨으면좋겠습니다.</t>
  </si>
  <si>
    <t>정말간절히새롭게시작하고싶습니다!</t>
  </si>
  <si>
    <t>대출목적:1월말아버지께서뇌경색으로쓰러지셨습니다.2년전에여동생이어려워돈을빌려주고저의생활도그렇넉넉한상황이아니였던터라,병원비(간병인비는제외)로천여만원을쓰고나니너무나힘이들었습니다.거기다아버지퇴원후3월한달휴직을하고고향으로내려가아버지를보살피며재활을도우느라,급격하게빚이늘어났습니다.주위에도와주는사람이없어저의힘으로해결하다보니,카드론과현금서비스,조금씩들어놨던적금담보대출을받아생활하게되었습니다.매달돌아오는상환금때문에이런식으로는너무힘들것같아이렇게도움을청해봅니다.열심히약속지키며갚겠습니다.도와주십시오.</t>
  </si>
  <si>
    <t>소득내역:현재대학교에서외국인들에게한국어를가르치는한국어강사입니다.*월평균:240만원*레벨테스트,교재작업을하여부수입이있습니다(월평균:20만원)*1년중6월에는2주만수업이있어수입이130만원입니다.하지만,이때는종합소득세환급금(100여만원-증명가능)을받아보충하고있습니다.기존대출과월상황내역*우리은행에42,800,000원(전세자금대출-25,000,000원적금담보대출-17,800,000원)-전세자금대출이자152,000원*우리은행카드론-1,727,000원(원금272,463원+이자41064원)월313,527원*현대카드론-5,726,000원(원금273,049원+이자137,500원)월410,549원*롯데카드론-1,591,000원(원금291600원+이자43,250원)월334,850원*우리비씨카드현금서비스-800,000원*하나비씨카드현금서비스-1,600,000원*머니옥션-2,577,455원월553,906원월고정지출내역*휴대폰요금-58,000원*공과금(전기세가스)-60,000원*의료보험-90000원*전세금자금대출이자-152,000원*식대-150,000원대출이후상환계획만약머니옥션에서투자자여러분의도움으로대출을받게된다면,*머니옥션1300만원*1.카드론-9,044,000원2.현금서비스-2,400,000원3.가까운지인에게1월에200만원을빌렸습니다.1,2,3이모두를갚겠습니다.향후지출계획저의월소득은240만원입니다.그러나부수입으로체점이나교재작업등으로평균으로20만원은들어옵니다.*머니옥션-700,000원*전세자금대출이자-152,000원*휴대폰-58,000원*공과금-60,000원*의료보험-90,000원*식대-150,000원*아버지-200000원총지출금액-1,410,000원입니다.투자자여러분!이렇게또머니옥션에도움을받고자대출신청하는것이참으로부끄럽고부끄럽습니다.2년전엔동생이어려운일로힘들어해서어린조카를보니차마외면할수없어도와줘야했고,이번엔혼자힘들고외롭게사시는아버지가쓰러졌다는소식을듣고멀리서제밥벌이하느라신경써드리지못한것에죄송스럽고마음이아팠습니다.저의능력이부족하고모자라다는건알지만아버지를어떻게해서라도도와드리고싶었습니다.그렇게하다보니돈이라는현실이저를또이렇게힘들게하네요ㅠㅠ믿고도와주신다면그믿음을배신하는그런일은없을겁니다!</t>
  </si>
  <si>
    <t>믿음으로투자해주십시오!</t>
  </si>
  <si>
    <t>기존머니옥션대출이이번달로모두상환하게됩니다.그동안저를믿고투자해주시고기다려주신투자자분들께진심으로감사합니다.-이사하려고여기저기알아보고다녔는데맘에드는집이있는데비용이조금부족합니다.-200만원정도면되는데남아있는머니옥션마지막회차를상환하면서하나의대출만남기고자100을추가했습니다.</t>
  </si>
  <si>
    <t>현재은행권대출과우리파이낸셜대출이있습니다.1.금융상환비용:총150만원(머니옥션금액제외)-우리은행:1400만원(월50만원균등상환)-sc은행:850만원(월30만원균등상환)-외환은행:900만원(월20만원균등상환)-우리파이낸셜:1200만원(월40만원균등상환)-머니옥션:80만원2.생활비용:50만원-통신비:10만원-가스/전기:3만원-월세:30만원-용돈:10만원3.월급:290만원-현재금융상환비용이많지만열심히생활하고있습니다.단기로6개월상환하는데어려움은없습니다.-월세비용도줄일겸해서이사하려고하는데도움주시면감사하겠습니다.다시한번믿음으로보답하겠습니다.감사합니다.</t>
  </si>
  <si>
    <t>생활자금이급하게필요합니다.제가혼자살다보니.이렇게빌리게됐습니다..</t>
  </si>
  <si>
    <t>대출받은건없고요.</t>
  </si>
  <si>
    <t>치과비용이필요합니다.</t>
  </si>
  <si>
    <t>임플란트시술비용이필요하여신청합니다.</t>
  </si>
  <si>
    <t>재직중인회사는1년10개월차다니고있고연봉은3800만원입니다.머니옥션기대출39만원정도씩납입중이고지금은2회남아있습니다.은행권대출작년말에천만원받았고,46만6천원가량매달갚고있습니다.</t>
  </si>
  <si>
    <t>생활안정자금신청드립니다</t>
  </si>
  <si>
    <t>빌리는사연3년전조그만사업실패로인해카드,할부금융,아파트대출금에빛을갚아왔습니다꾸준히담당자와상담하면서이자변제받으면서제상황을상세히전달하면서금액조정으로2011년7월달부로변제완료하였습니다현제대출목적은제배우자와이혼후처와아들에게생활안정자금을마련해주기위함이가장큰목적입니다금융권빛변제로인해처와아들을생활을좀힘들게만들었습니다그러다보니아내가카드빛이300만원가량되어독촉을좀받고있다합니다이혼은했지만아들을잘돌보며지금초등학교를다니고있어돈이많이들어갑니다양육비는꾸준히40~70만원사이에서송금해주고있었습니다이제부터라도조금이나마서서히많은도움을주고싶습니다평소에갚을빛에대해서는정확히해결해야지만직성이풀리는성격입니다부디처서않대는게없다는게제생각입니다회피보다는부디쳐서해결하면사람은않대는것이없지않겠습니까!믿어주십시요</t>
  </si>
  <si>
    <t>*상환의지현재채무변제금액이없습니다생활비70만원에서충분이월상환계획금액을변제할수있습니다회사에서의급여인상으로월급여가230만원정도됩니다한번채무불이행을경험해보았고다시는그런절차는거치지않을겁니다신용관리사이트에서꾸준히관리하여지금은올크래딧신용등급이6등급(619점)입니다채계적으로금전관리를잘하는편이라다시제계를하여등급을더높여안정권에서생활하겠습니다</t>
  </si>
  <si>
    <t>이자만납부하는고금리대출건을원리금균등상환방식으로전환하고자합니다.</t>
  </si>
  <si>
    <t>2010년개인적으로많은어려움을겪었습니다.그런과정에서신용관리를제대로하지못하였고,대출상환이정상화되어1년6개월이상의기간이경과하였음에도불구하고,신용등급의상향조정이이루어지지못하고있습니다.다행히연봉이높고,매년지급되는성과급이좋게나와서큰부담없이정상적인상환이이루어지고있습니다.2013년금융부채zero,신용등급상향을목표로여러가지방법들을찾던중,언론을통해머니옥션기사를접하게되었습니다.머니옥션을통해이자만납부하고있는산와머니대출1건을상환하고,원리금균등으로상환하고자합니다.기존대출건을20개월이상월25만원을정상납부하여왔기때문에대출상환에는큰문제가없습니다.투자자여러분의많은참여부탁드립니다.</t>
  </si>
  <si>
    <t>위대출건은매월25만원,20개월이상이자만납부했습니다.덕분에원금은여전히500만원그대로입니다.머니옥션을통해환승을할경우,매월28만원을상환하게되므로기존25만원대비3만원을추가상환하게되면,원리금균등으로기존과는다르게원금을조금씩상환할수있습니다.기존대출건의납부이력을확인하시면매월,정상적으로이자납부가이루어진것을확인하실수있을것이고,매월상환함에큰부담이없다는것을이해하게되시리라생각합니다.또한기존대출건중대부분이2013년상반기중만기가됩니다.해당상환금액이매월170만원정도가되므로2013년상반기부터는추가여유자금이조금씩생기게됩니다.또한매년초성과급으로1,000만원정도를받기때문에상환에는큰문제가없습니다.</t>
  </si>
  <si>
    <t>인터넷검색이구요,피치못하게급돈이필요합니다</t>
  </si>
  <si>
    <t>현대에서1200있구요3.6.9.12월보너스달입니다작년연봉은2500정도구요현대에서는월40정도나갑니다월급은월평균150좀넘구요</t>
  </si>
  <si>
    <t>아들의방</t>
  </si>
  <si>
    <t>투자자님들안녕하신지요1년도채되지않아도움요청하려하니부끄럽습니다..운영하고있는구내식당은잘되고있습니다지금살고있는집에아들의방이없습니다2개의방에하나는저희부부다른방은어머니와딸아이가사용하고있습니다고1남학생이방없이할머니방에있는모습에부모로서브끄럽습니다남아있는대출금은조기상환하겠습니다..구내식당이다보니고정적인수입이보장되고협력업체직원들도많이오셔서상환하는데는지장없습니다..지금까지믿어주신것처럼한번더믿어주십시요연체없이상환하겠습니다</t>
  </si>
  <si>
    <t>햇살론1000만원중700정도남았고롯데캐피달500중400에이원캐피탈400중300국민은행500월상환금백만원정도</t>
  </si>
  <si>
    <t>부모님병원비가급히필요합니다.</t>
  </si>
  <si>
    <t>부모님이당료병으로신장투석한지벌써2년정도되어갑니다.아버님도경제활동을하고계시지않아병원비를도와드려야합니다.</t>
  </si>
  <si>
    <t>1.타금윤권대출약2,500만원정도있습니다.3건은이율이약12.5%되고1건(700만원)은29%입니다.월약75만원정도원금+이자가나옵니다.2.현재직장생활을정규직으로하고있어1년에나누어갚겠습니다.</t>
  </si>
  <si>
    <t>연말생활자금때문에급하게돈이필요합니다.</t>
  </si>
  <si>
    <t>현재산와머니300만(원리금균등)/12개월상환중6개월남았습니다.모두상환후에차액을생활자금으로사용할계획입니다.</t>
  </si>
  <si>
    <t>급여일은5일입니다.상환일을여유있게10일로하여반드시약속일에상환하겠습니다.</t>
  </si>
  <si>
    <t>생활자금,결혼준비자금간절히부탁드립니다.</t>
  </si>
  <si>
    <t>34세로결혼을준비하는남자입니다.작년집안형편이어려워져서아버님사업의부도로인해손빌리기가힘든상황이고부모님과살고있지만..아버님은부도로인해신용불량자가되셨고..경제적인활동은제가혼자하는상황이라어머님의건강도안좋아지셔서손목혈관장애가생기셔서수술해야된다고하는데여건상포기하시고일자리도못구하시는상황입니다.제가모든걸책임지기때문에힘에조금벅차는게힘이듭니다.제발부탁드립니다.생활자금과결혼자금을도움을받고자이렇게부탁드립니다.</t>
  </si>
  <si>
    <t>주수입원으월급이260이들어오면어머님께생활비100만원드리고관리비평균10만원내고집전화인터넷통신요금20~30만원내고교통비10만원아버님이랑같이일할때대출받았었던.타사대출이용금리드코프235000원내고솔로몬저축은행18만원내고(솔로몬은2013년1월부로종료될예정)식대비30만원내고데이트비용으로20만원빼놓구요적금들어놓은거그달상황따라서조금씩이라도넣어놓고있습니다.이렇게대략지출하고있습니다.상환은연체없이꼬박꼬박상환하겠습니다.꼭이자금액만상환하는게아니라더여유가될땐더많이상환하겠습니다.제발부탁드립니다.</t>
  </si>
  <si>
    <t>프랜차이즈준비하면서가게홀확장을위한자금이필요합니다.</t>
  </si>
  <si>
    <t>-기존의대출은가게를내면서미소금융으로부터받은800만원이있으며원리금균등상환으로월23만원가량내고있습니다.다른대출은전혀없습니다.-주수입원은가게에서발생하는월매출약850만원이며가게오픈이후로다달이성장하고있습니다.-월고정지출은가게월세및공과금100만원그리고월매출의40%인약350만원의재료비가있습니다.-홀확장을하게되면그동안놓쳤던매출을끌어잡을수있으며,프랜차이즈가맹점을개설하게되면추가적인가맹소득이발생할것으로예상됩니다.그리고만약의경우에도가족의수입이있으므로정상적인상환에는문제가없을것</t>
  </si>
  <si>
    <t>급하게의료비및대출상환(친척)필요합니다.도움부탁드립니다.</t>
  </si>
  <si>
    <t>급하게의료비및대출상환(친척융통자금)이필요합니다.제가과거에신용상에문제가생겨현재신용등급이좋지않습니다.은행대출은상환하였으나,일부는현재도상환하고있습니다.과거채무불이행기록때문에대출이되지않습니다.부모님병원치료비와친척한테융통한대출금의상환이급하게필요합니다.도움부탁드립니다.</t>
  </si>
  <si>
    <t>현재,카드사용액에대한1500만원중500만원이남아있어매달50만원씩상환하고있으며,이자는없습니다.사금융중3군데총330만원이남아있습니다.세부내용은매월이자및대출원금을35만원씩상환하고있으며,올해안에종료예정입니다.저는공공기관에근무하고있으며,현재대리직급입니다.연봉은4700정도이나회사대출금3천만원을매달170만원씩상환하고있으며,현재500만원이남아있습니다.실제급여는170만원을상환하고남은150-170만원사이로받고있습니다.월고정지출내역은대출이자및원금86만원(카드대금51만원,사금융35만원),보험및저축40만원,핸드폰및공과금15만원,생활비15만원으로매월생활하고있습니다.수당및명절상여금,연말성과금으로평균500만원정도가나와이여유자금으로상환할예정이며,2월에명절성과금으로상환할예정이며,4월부터는회사상환대출금이종료되어정상월급수령이가능합니다.4월에는가능한최대한사금융및카드대금위주로대출상환할예정입니다.도움부탁드립니다.</t>
  </si>
  <si>
    <t>한번더저를믿어주세요.</t>
  </si>
  <si>
    <t>기존머니옥션을이용중인데요.처음700신청하여서저를믿고투자해주신투자자님들께너무감사드려요^^..11회납부상태이고..지금430만원남은상태입니다.캐피탈과저축은행이지금430만두개합쳐서이렇게남은상태예요.머니옥션결제일과똑같구요.이두개만해서41만원씩나가고있습니다기간은이제1년남았구요.결제일모두똑같아서상환해나가는데무리없을것같아요1000만원대출받아기존머니옥션430만원갚구요.캐피탈저축은행430갚고그리고나머지금액은현금서비스150가량있는데이돈갚고열심히상환하겠습니다.한번더저를믿어주세요.</t>
  </si>
  <si>
    <t>롯데캐피탈670만원31만원새마을금고734만원16만6천국민은행660만원21만원그리고루스모,산와,웰컴에700정도있습니다.사실대로오픈하는게좋을것같아서말씀드려요.</t>
  </si>
  <si>
    <t>꼭!필요합니다.사랑합니다</t>
  </si>
  <si>
    <t>안녕하세요이돈의목적은벌금상환입니다.벌금이없어야운전면허를낼수있고면허가있어야회사에서인정그리고연봉인상을받을수있습니다.-이상-</t>
  </si>
  <si>
    <t>-상환계획-상환계획은그리거창하진않습니다.회사의다니고있고급예가있으니급예일의맞추어자동이체상환하고성실상환해서신용등급이좋아진다면더나은일이있을꺼라믿습니다.간단하지만거짓은없습니다.잘부탁드립니다.-이상-</t>
  </si>
  <si>
    <t>대부업정리건으로다시한번부탁드립니다.</t>
  </si>
  <si>
    <t>이번에대출을받게된다면사금융을다정리하고개인부채를정리한후현대스위스대출금과머니옥션만남게됩니다.제인생마지막대출이될것같습니다.부탁드리겠습니다.</t>
  </si>
  <si>
    <t>현대스위스원리금500-6개월째상환중입니다.사금융3군데[원더풀,러쉬앤캐쉬,웰컴론]900만정도머니옥션690만-정도남았습니다.생활비-30만원차량유지비-회사지원아직미혼이라본가에서생활하므로여유자금이불필요합니다.부탁드리겠습니다.2년간성실히납부하겠습니다.이전진행중인대출건은2번의연체가있습니다.머니옥션과연락을취한후하루정도늦는다고미리연락을드렸습니다.이번대출건도열심히상환하겠습니다.</t>
  </si>
  <si>
    <t>갑작스런집안에문제로계획에없던지출을하는바람에어쩔수없이서비스를받게되었습니다.매달200만원정도를값는게개인사업을하는저에게는부담이될수밖에없었습니다...그래서다시고민끝에투자자님들의도움을받고자이렇게문을두드립니다.아시다시피본인은머니옥션에서투자자님들의도움을이미받았던사람입니다.금년3월부로단한번에연체없이정상상환을하였고어려움속에서도신용을생명처럼여기며살아가고있습니다.다시한번투자자님들의도움을부탁드립니다...도와주신다면반드시성실상환을약속드립니다.</t>
  </si>
  <si>
    <t>기존대출1.국민은행신용대출350만원-금년초에24개월원리금분할상환으로전환-이자포함13만원2.농협보증기금5년만기사업자대출1800만원-이자약6%대3.2금융권신용대출3건1100만원-이자35~38%소득산업용장비(검사장비)무역관련개인사업자로써작년총매출약9000만원부대비용경비등을제하고순수익은약3700만원정도됩니다.올해는해외에이젼트확장으로거래처별20%매출증가를목표로하고있으면현재작년매출대비꾸준히증가하고있습니다.부채비율을꾸준히줄여나가고있으며금년안으로2금융권대출상환을목표로더욱더열심히일하고자합니다.다시한번말씀드리지만전에머니옥션대출상환에도보셨듯이성실상환을반드시약속드립니다.</t>
  </si>
  <si>
    <t>그릴수없다는목소리가들려와도......</t>
  </si>
  <si>
    <t>계속그리면이내그목소리는사그라든다-빈센트반고흐안될것같다는목소리가들려와도계속도전해보겠습니다~~저는중국집에서일합니다.월급제가아니고일당제로일합니다.남대문에‘문병기직업소개소’라는중국집전문소개소가있습니다.배달-사완(설거지)-라면(면담당)-조리장-깔판장(칼질전문)-실장대충이런포지션에사람들이일합니다.저는여기서배달과라면을하고있습니다.배달장사해보신분들은아시겠지만배달구하기도힘들고툭하면술먹고안오는사람들이꽤있습니다.이럴때주인입장에선장사는해야겠고울며겨자먹기로비싼일당을불러씁니다.또직원들휴무때대체인원이없을때,주말에바쁠때,직원을구하는동안,비올때등등수요는충분합니다.저는오랜일당생활로단골집이여러군데있습니다.그래서수수료5,000원떼는소개소는한달에두어번갈까말까합니다.한남동에중국성,장안성구로구효정루,산동성성남에궁전관등제가주로가는단골집입니다.한달평균25일이상일하구요,많을때300만원벌때도있습니다.일당을하는이유는페이와몸관리면에서훨씬메리트가있어서입니다.배달월급월2~3회휴무기준평균200~210만원선이고오래해도별로월급안오릅니다.면파트도마찬가지구요.일당을하면월5회휴무에250만원이상버니까훨씬메리트가있죠.그리고어찌보면단순노동이라지루해지기쉽상인데여러가게를돌아다니면서비교분석도가능하고저한텐훨씬매력적입니다.참고로성실하지못하면단골집은커녕아예일자체를할수가없습니다.‘일당=성실’이공식입니다.대출목적은신용등급하락의주범인카드론1개정리하고생활자금에약간보태려합니다.대출에있어가장중요할수있는소득증빙이어려워이렇게자세히설명드렸습니다.기대출금이많은이유는잠깐자판기사업을하다가엄청비싼수업료를내서대출이대출을낳아부채가많아졌습니다.상환능력은충분합니다.하루일당10만원을바로그날현금으로받습니다.가장확실한게현금이죠.월급이밀리지도않고회사가망하지도않습니다.구조조정당할리도없구요.겉으로보기엔불안한직업같지만,이것만큼안전한직업도없습니다.저같은경우주방기술도있기때문에일자리의폭은훨씬넓고다양합니다.맘만먹으면한달에300만원도벌지만,몸을너무혹사시켜선안되죠.그것도제자산이니까요.‘일당=성실’이필요충분조건이라는거잊지마세요!!!</t>
  </si>
  <si>
    <t>＊＊기대출금정리＊＊1.국민신용대출:1천5백만원2.국민청약부금담보대출:190만원3.교보신용대출:500만원4.현대스위스저축은행:240만원5.신한카드론:잔액2,656,000원/현금서비스:720,000원6.국민이지론:잔액1,818,000원/현금서비스:2,430,000원&amp;#65517;&amp;#65517;실총부채:30,024,000원(예금담보제외)$$월소득:250만원(평균)$$월지출:*신용대출상환/이자74만원*공과금10만원*통신비9만원*보험료15만원*교통비10만원차량유지비5만원*생활비50만원$$총지출173만원$$월여유자금:(250-173)=77만원77만원에서머니옥선월상환액25만원제하고52만원정도여윳돈발생소득은최소,지출은최대로잡은겁니다.좀더일하고,좀더아껴쓰면여유자금훨씬많이확보됩니다.물론변수야항상있겠지만요..여유자금생길때마다부채하나씩정리하면훨씬수월해질꺼라생각합니다.**상환능력과의지는200%이상확증하겠습니다.월급날이맞지않아서,월급이늦게나와서연체하는일절대없습니다.지금까지연체한적한번도없구요...아직미래가창창한젊은이에게희망한번주세요~~~~~~~~~^^</t>
  </si>
  <si>
    <t>생활자금및입원비가필요합니다.</t>
  </si>
  <si>
    <t>지난달부터가족분중에입원환자가생겨서생활에어려움이따르고있습니다.9월중에는퇴원하실예정이라마지막고비인듯합니다.도움을주신다면감사하게사용하고성실하게갚아나가도록하겠습니다.</t>
  </si>
  <si>
    <t>기대출은2000만원정도이고기대출에따른매달상환금액은100만원정도이며연체없이거래하고있다고자부합니다.IT업체에정규직으로근무하며매달300만원(세금떼면270만원)의급여를수령하고있습니다.매달평균생활비는100~120만원사이이기때문에급여대비50만원정도의여유자금은생기는편입니다.여유자금이매달조금씩줄어들기는하겠지만제가경매에제시한대출금에대한상환을하는데에는무리가없을듯합니다.</t>
  </si>
  <si>
    <t>고금리금융상환과생활자금으로사용하려고합니다.</t>
  </si>
  <si>
    <t>고금리로이용하고있는대부업체대출300만원을상환하고100만원은생활비용으로사용하려고합니다.</t>
  </si>
  <si>
    <t>현재중학교에서종일제강사로계약하여일을하고있습니다.지금까지어디에서대출을받아도연체한적이한번도없습니다.열심히일을하여갚으려고합니다.그리고현재계약을12월까지되어있습니다.</t>
  </si>
  <si>
    <t>집사람병원비난소암3기중증환자병원비가부족해서요~~</t>
  </si>
  <si>
    <t>대부업76038%캐피탈20036%농협무이자380카드론960총120만원정도상환함연체없시상환할게요~</t>
  </si>
  <si>
    <t>대출목적생활비입니다.할머니병원비며부모님요양비로추가로할려고합니다.부탁드립니다.</t>
  </si>
  <si>
    <t>1.다른대출러시앤캐쉬300만웰컴론120만총420만원있습니다.2.매달20만원정도상환하고성과급나올&amp;#46468;조기상환가능합니다.</t>
  </si>
  <si>
    <t>환승론꼭부탁드립니다.</t>
  </si>
  <si>
    <t>7월에급하게결혼식을하게되었습니다.저는현재부모님과같이생활하고있고요부모님사업자금으로제가대출을받아부모님을도와드렸습니다.머니옥션대출2번이용하였는데요3~4년동안하루도연채된적은없이다완제하였습니다.부모님께서도대출사실을다아시고같이상환하여다른대출건들도현제연체없이갚고있습니다.급하게서두르는결혼이라집을구하고있는데신혼부부전세자금대출을받으려고합니다.제가보증인이되는데현재보증인채무가많아서한도가깍인다던지그것도부결사유가될수있다고하여제고금리채무를대환대출로환승하려고합니다.지금하루라도빨리은행에가서대출을받아야되서매우급합니다.꼭도와주세요.부탁드립니다.</t>
  </si>
  <si>
    <t>저는4대보혐이가능한중소기업회사에서5년째근무중입니다.사무직이고요지금은현재부모님과함께살고있습니다아버지께선전기에관한사업을하시고어머니는요양보호사이시고요부모님께도움을드리고자받은대출이었기에대출사실을알고계시고함께변제중이라특별히변제하지못할사유는없습니다.하루라도연체된적은몇년째없습니다.성실히납부하겠습니다.</t>
  </si>
  <si>
    <t>한번만도와주세요...</t>
  </si>
  <si>
    <t>새로운일을도전하고싶어자격증을따려고대출문의를드립니다.사금융대출을하고싶었지만중계업체에서마구잡이로쑤셔넣어서현재과다조회자로대출이어렵습니다..한번만믿고도와주세요,</t>
  </si>
  <si>
    <t>프라임저축은행에서600을쓰고잇습니다현재연체된적단한번도없습니다.빠른시일갚을자신잇습니다철없을때끌어&amp;#50043;던대출이라돈아까운지모르고대출을끌었습니다많은반성과후회를하고있습니다.믿고투자해주세요.</t>
  </si>
  <si>
    <t>도와주십시요..너무힘들어요,..</t>
  </si>
  <si>
    <t>현재농협학자금대출매달5만원씩상환하구있구요다른대출은없습니다.....근데제가군대를가는바람에..학자금대출연체가좀되었습니다..그것때문에신용등급도하락하고채무불이행떳다가,다시갚아나가서신용등급이조금올랐습니다..그래서다른곳대출도어렵습니다....어머니병원비가800만원이나왔습니다...군대전역후에모은돈500만원있습니다..300만원가량모자른데..병원비하고차비하고이것저것생활비정도해서350정도가필요합니다..도와주세요...다시일어서겠습니다......</t>
  </si>
  <si>
    <t>현재호텔이재직중이구요,월급은매달25일120만원받고있습니다.매달25일바로바로갚고연체없이칼같이상환지키겠습니다.</t>
  </si>
  <si>
    <t>안정적인고시원운영(머니옥션요청으로대출금액조절)</t>
  </si>
  <si>
    <t>2011년개업할때지인들에게빌렸던금액상환이번이마지막상환입니다.많은관심부탁드립니다.(머니옥션에서금액을조절해서다시올려달라고함..믿을수있습니다.)</t>
  </si>
  <si>
    <t>현대출1.펀딩트리:약900만원남은2.아주캐피탈:자동차할부금약600남음-------------------------------------------------------상환계획1.안정적인고시원운영:부가가치세신고월300만원정도임(자영업자가신고하는금액은얼마인지아시죠^^::90%현금매출)2.2013년6월부터삼성화재설계사일함3.2013년7월1일카페사업운영하는회사정직원출근이정도면상환에문제가없다고생각합니다.</t>
  </si>
  <si>
    <t>부탁드려요상환날짜는꼭지켜요</t>
  </si>
  <si>
    <t>미용사입니다고정금액으론130만원이구요인센티드로조금더들어오구요핸드폰사욜료9만원부모님용돈30만원러쉬앤캐쉬십만원리드코프십만원(연체한번도없습니다!!!!)카드값50만원에서60만원정도단한번도연체없어요정말믿으셔도됩니다~~</t>
  </si>
  <si>
    <t>임대차보증금명목으로대출신청합니다.</t>
  </si>
  <si>
    <t>현재,인턴직으로근무하고있으며,월소득액은140입니다.24개월상환시월납입액이19만원정도인데,저의급여로연체없이충분히납입할수있는금액이여서350만원대출을신청합니다.</t>
  </si>
  <si>
    <t>*생활안정자금부탁드립니다</t>
  </si>
  <si>
    <t>생할안정자금이필요합니다.사금융100만대출받으면서생활이계속힘드네여집안에일도있구요...계확잇는생활을하고싶습니다</t>
  </si>
  <si>
    <t>차량할부금50만언내고제월급이200조금넘습니다나머지35만원정도12개월로갚고,연로하신부모님께생활비50만원드리고나머지는제생활비를할수잇을거같습니다꼭착실히갚겟습니다부탁드립니다.......</t>
  </si>
  <si>
    <t>이번달생활비가모자라서대출을받으려고합니다</t>
  </si>
  <si>
    <t>주위에경조사가너무많아서이번달생활자금이너무부족합니다그래서받으려고하는것이구요.사용할곳이많아이번생활자금이부족할거같아서신청하는것입니다.부모님생활비도드려야해서꼭받았으면좋겠습니다</t>
  </si>
  <si>
    <t>현대스위스800만원총26만원납입하고있음.hk저축은행500총20만원납입중.솔로몬저축은행1000만원30만원납입하고있음.씨티캐피탈700만원22만원납입하고있음.</t>
  </si>
  <si>
    <t>내일의발전을위해...</t>
  </si>
  <si>
    <t>솔직하게..사업이랄건없지만...하던일이잘못되고나서..다시한번노력해보려햇지만..신용의중요성을그때서야절실히느꼇습니다..깨닳고나서....햇을땐이미늦어있엇고...지금은열심히급여받고살고있습니다..생활자금으로천만원정도가필요한데..결혼하기전,,준비할것도있고...현재는등급이..좀금낮게떨어져은행대출은힘들었습니다.....연체는없지만떨어지긴쉽고올리긴힘들더군요...그래서우선..사금융한군데서멋도모르고받았는데...이자가너무나비싸서..알아보던중...이곳을알게되었습니다~~</t>
  </si>
  <si>
    <t>급여는400-500사이수령하고있고카드사전화영업일을하고있습니다..집도이사해야되고..준비할게많아여유자금으로1000정도필요하고나머진사금융갚고싶어서요~~급여가적은건아니지만..고정적지출이좀있어서....부담없이2금융권수준정도20%안쪽으로2년정도할부약정하면크게부담없이갚을듯합니다~~~대출을받고연체없이갚으면오히려평점에도좋다하니~~~이리결정하게되었고....한번의실수가있어재기의발판삼아열심히살겠습니다~~~수고들하세요~</t>
  </si>
  <si>
    <t>귀사의건승하심을진심으로기원합니다.자녀의학원비지출에유용하게사용하기위함입니다.</t>
  </si>
  <si>
    <t>상기금액이어렵게이루어진다면귀사에피해가전혀없도록성실히납부할것을약속드립니다.</t>
  </si>
  <si>
    <t>급한마음에다시한번여러분께도움을요청드립니다.</t>
  </si>
  <si>
    <t>머니옥션에대출신청하였다가입찰률이저조하여대출이성사되지않았습니다.하여다시한번여러분들께도움을받고자이렇게글을올립니다.물품외상판매에따른보증금을걸어야업체로부터제품을공급받아판매할수가있습니다.공급업체쪽에서2500만원을요구하고있는데,2000만원은마련이가능하지만500만원이부족한실정입니다.</t>
  </si>
  <si>
    <t>부채는아버지차량할부구입시연세가많으셔서보증인이있어야한다고하셔서차량할부보증으로1200만원정도가있으며,대업업쪽에700만원이대출되어있습니다.현재장애아동복지시설협의회에소모성물품공동구매건으로공급계약이체결되어있습니다.이연합회는회원시설이170여개가있으며,공동구매진행시70%정도가참여한다고합니다.한시설당매출액은50~70만원으로예상하고있으며,월총매출액은8천만원으로예상됩니다.최소5천만원은넘을것으로보입니다.순수이익이20%이므로월천만원이상의순수익이발생할것으로생각됩니다.여러분들께서도와주시는500만원을포함하여2500만원을공급업체에보증을해야이루어질수있는일들입니다.판매계약은이루어져있으며,11월15일부터는시설에서발주가나오는상황입니다.여러분께서도와주신다면대출금상환은물론회사가정상괘도에오를수있습니다.회사가잘되면좋은일하면서살도록하겠습니다.부탁드립니다.감사합니다.</t>
  </si>
  <si>
    <t>사금융상환해서이자부담을줄이고싶습니다.러시앤캐쉬:460만원하이캐피탈:200만원산와머니:300만원원더풀:300만원</t>
  </si>
  <si>
    <t>급여월수령액:240만원지출핸드폰요금:10만원보험료:20만원신용카드:30만원생활비:100만원이자러시앤캐쉬:18만원(이자만)하이캐피탈:6.5만원(이자만)산와머니:15만원(원금+이자)원더풀:12만원--------------------------------------합계:약212만원입니다.차량은회사법인차량이고,기름값,톨게이트비는법인카드를씁니다.월사금융이자만50만원이넘습니다.660만원을대출받게되면,러시앤캐쉬,하이캐피탈대출상환하겠습니다.그렇게되면월상환금액이머니옥션37만원,사금융27만원가량됩니다.합쳐서65만원이넘네요.원금못갚고,이자만내는것보다10만원의상환금액이커지지만이자만내는것보다원금과같이갚아나가는것이더좋아보입니다.여러분의도움으로원금도갚고,이자도갚아나갈수있었으면좋겠습니다.</t>
  </si>
  <si>
    <t>대출목적은생활자금이필요합니다..다니던회사가문제가생겨서옵겼습니다.그러다보니월급이다음달에나와서당장생활자금이없습니다...성실상환하겠습니다...부탁드려요</t>
  </si>
  <si>
    <t>월급이초봉130만원이나옵니다.그중상환하고생활될것같아요..부탁드립니다..성실한상환하겠습니다..</t>
  </si>
  <si>
    <t>제발꼭좀도와주세요~</t>
  </si>
  <si>
    <t>이년전에친정아버지가아프셨어요.엄마는가사도우미로아버지병수발하시면서일을하시고요.저와제여동생한명.아빠가.간경화에서.지금은.간암이시고.그동안제실랑이.월급외에소득이있어서친정아버지병원비를.많이도와주었네요.시댁에일이있어도친정아버지우선이라고.수차례도와주어서.실랑얼굴볼면목이없을정도입니다.저번달10월에제수술을하셨습니다.그리고중환자실에십오일계셧고요.일반병동으로.옮기면서.1300만원이라는.병원비가나왔습니다.엄마는.어떻게하냐고.발을동동구르시고계시고.옆에서보던제가.맘이아파서.대부를통해.세군데에서.900만원을받아.도와드렸습니다.모자라는돈은.가까운지인분들에게빌리고요.이번달월급을타서지인들돈반은갚았고요.이번달25일까지나머지.돈도주어야하는데.막막합니다.빌려준.지인분도.12월2일날.이사할돈입니다.대출받은거에.실랑에게말도못하고받았습니다.너무미안해서요.지인들에게빌린거도모릅니다..ㅜㅜ시부모님도아프셔서.병원들락거리시는데.차마.말을하지못햇습니다.저도.실랑이랑같이버는터라.도와주신다면.꼭.열심히갚겠습니다.도와주세요ㅜㅜ간절히부탁드립니다.대부업받은곳도,연체없이.잘갚고있습니다.부탁드려요~~^^</t>
  </si>
  <si>
    <t>기존대출금은..산와머니.500월불입금.11만원.횟수.2회아이유.300월불입금.8만원.동일원더풀.150월불입금.8만원.동일.월수입은.배우자..270만원.본인..150마원.저는인터넷쇼핑물회사에서.월급제로일하고있고요.배우자는.전문직.건설업에종사하고있습니다.아이한명있고요..학원비.35만원.공과금.전기.도시.15만원정도고요,외..병원비.조금.카드값.월.보통90만원정도..핸드폰.세대.기본적으로나오는.월.지출.17만원.보험료.20만원..집은전세입니다..꼭도와주신다면..그다지큰지출은없기에.충분히.상환을.할.여유는있습니다..이글을보신다면.꼭좀.도와주세요..</t>
  </si>
  <si>
    <t>급여에서대출상환</t>
  </si>
  <si>
    <t>어머니을작은형님이모시는데이번에집세을제가해야할거같읍니다형님이조금어려운상황이라서</t>
  </si>
  <si>
    <t>급여에서자동이체해서월270000원을상환하다가목돈이생기면전체을상환</t>
  </si>
  <si>
    <t>대출을한번도사용해본적없는데...</t>
  </si>
  <si>
    <t>저는30세남성입니다.저는여지껏살면서대출이란걸받아본적이없습니다.대출이필요할만큼큰일이있었던것도아니고씀씀이가큰것도아니였습니다.그렇다고집안이넉넉한형편도아닙니다대학도등록금부담으로제가자퇴를하고20살부터제가정말하고싶었던음악세계로몸을던졌습니다.원래꿈은작곡가였지만지금은조금다른길을가고있습니다.현제전국을다니면서클럽에서음악을틀고있습니다.이런일한다고안좋은시선으로보시는분들도간혹계시지만전꿈이있기에포기하지않습니다.헌데이번에집안에가장이신아버지께서쓰러지셨습니다.예전에사업을하시다부도가나시는바람에온가족이돈을벌어야먹고살수있었습니다.빛도고스란히가족들몫이되었고...저는전국을돌아다니면서돈을벌어집으로보냈습니다.그렇게10년이흘러빛도다갚고좋은날만기다리는상황에서..아버지께서쓰러져수술비용이급히필요합니다.우리가족에겐보험도사치입니다이럴때보험이절실히필요하단걸느낍니다..열심히살던저에게정말날벼락같은일입니다..매일간절히기도합니다아버지가다시건강해지셔서제가효도할수있게해달라고..수술비용및병원비용만천만원정도가들어갑니다.제가어려운상황에서도10만원20만원씩저축해서그나마좀모아둔돈이랑여기서여러분들의도움이있으면수술비용을만들수있습니다.부디제기도를들어주세요</t>
  </si>
  <si>
    <t>저개인도집안빛도이제모두없습니다저는한달에약300이상벌고있습니다.물론프리랜서지만..한달생활비30만통신비5만원교통비5만원기타10만원약50만원을제외한나머지는상환할수있는금액이됩니다.월급은통장으로받고있고사장님이름으로찍혀서들어옵니다필요하다면통장내역올리겠습니다.여러분들이도와주셔서대툴이성사된다면최대한빠른시간에모두상환하겠습니다.제발부탁드립니다.도와주세요</t>
  </si>
  <si>
    <t>저좀도와주세요성실이납부하겠습니다</t>
  </si>
  <si>
    <t>안녕하세요저는33살아기엄마입니다사금융쪽으로대출이있는데상환하고싶어요지금부업도하고있습니다부업하면서모아둔돈도사기당했습니다신랑은모르고있는상태입니다도와주세요</t>
  </si>
  <si>
    <t>사금융쪽으로산와머니300-120정도원더풀500하트캐싱150(2007년에받았는데아직도이자만내고있죠)미즈200-160러시안캐시330-280</t>
  </si>
  <si>
    <t>긴급하게생활자금이필요하게되어신청합니다..</t>
  </si>
  <si>
    <t>집사람수술비등본의아니게지출이갑자기늘다보니자금이급하게필요하게되었습니다..대부분은생활자금으로사용할계획이며,일부는카드론상환에쓸계획입니다</t>
  </si>
  <si>
    <t>현재총대출이약4000만원정도되고월상환비용이120여만원정도되는것같습니다..월급이외에직무상지방출장등외근이많는관계로출장수당이따로월40만원정도현금으로받고있습니다..상환하는데는별무리가없을것같습니다..</t>
  </si>
  <si>
    <t>의료비용으로대출을원합니다.</t>
  </si>
  <si>
    <t>현재보험설계사로근무하고있고홀로아이둘을키우고있습니다.서울관악구에거주중이며38세의기혼남성입니다.자금용도는눈수술용입니다..제가대학생때눈을다쳐서망막박리증이발생했고여러번재수술을했으나끝내시력이회복되지않았습니다.시간이오래경과되면천천히외사시증상이발생하는데현재심하게우측안구의증상이진행된상태입니다.제일이고객을상대하는일이라..아무래도영업하다보면위축되는면이생기게되더군요.아시겠지만보험영업은기본수당이없고철저히실적에따른수수료를받기때문에한두달삐긋하면좀곤란한경우도생길수있습니다.5명의가족을부양하고있고한달이자및아이들교육비생활비등고정적으로지출되는금액이일정하다보니저축은여의치않은상황입니다.일단사시수술로자신감을회복하면영업하는데더많은힘을낼수있을것같습니다.3년전쯤자영업(음식점)하던시절곤란함이있어신용상태가많이안좋아졌는데쉽게회복이되지않아제도권대출도쉽지않은상황입니다.투자자님들께서도와주신다면성실히변제해나가겠습니다.제두아이의이름을걸고부탁드립니다..</t>
  </si>
  <si>
    <t>1.기대출건:우리은행주택담보대출9000만원(변동금리)매달35만원정도이자를내고있습니다.(연체무)2.현재보험설계사(흥국생명)일을하고있으며위촉된지는1년이조금지났습니다.평균수입은250~300선이였으며1월급여일(매월25일)300정도수령합니다..(전월업적근거)평균고정적지출액은담보대출이자35만원+공과금30여만원+자녀교육비50+가족보험료60만원+식대비60~70선입니다.나머지는영업활동비로지출되고있습니다.현재큰아이학원비를줄여서대출이자를갚을계획을하고있습니다..</t>
  </si>
  <si>
    <t>식당운영여유자금필요합니다</t>
  </si>
  <si>
    <t>식당(고깃집)운영하고있습니다.요즘불경기라운영여유자금때문에신청합니다.연체건이있었는데2012.11월에완납했습니다아직신용기간이짧아서신용등급이낮습니다심사팀과통화후대출금액.이자.상환기간협의하에조정해서올립니다</t>
  </si>
  <si>
    <t>저희가게는저가형고깃집으로운영합니다단골확보을위해블로그광고두했구요쿠폰행사두겸하고있어서자리를잡아가는중입니다가게월세990.000(부가세포함)전기세350.000가스비300.000수도세100.000재료비3.500.000자택월임대료120.000(LH전세임대)전기수도가스300.000인건비500.000통신비기타500.000총지출6.660.000총매출1.000~1.200저가형고깃집이라현금매출이많이됩니다네이버에참야콘왕냉면삼겹살검색하시면자세히나옵니다^^저희부부열심히장사해서성실히갚겠습니다</t>
  </si>
  <si>
    <t>믿고도와주십시요성실히상환하겠습니다</t>
  </si>
  <si>
    <t>제작년조그마한호프집을하나운영하게되었습니다사정이어려워저작년10월에가게를정리하게되었습니다그로인해개인생활자금이급히필요하게되었습니다현재정부지원하는내일배움카드로2월학원등록할예정이며4월부터는회사에취직할예정입니다</t>
  </si>
  <si>
    <t>현재일욜직으로근무하고있습니다수입은110정도됩니다통신비주유비기타생활비등으로60만정도지출하고있습니다고정지출을제외하도여유가있어열심히충실히상환하겠습니다</t>
  </si>
  <si>
    <t>믿고배푸십시요</t>
  </si>
  <si>
    <t>돈이급하게필요합니다구절구절애기는하지안습니다믿고배푸세요</t>
  </si>
  <si>
    <t>지금까지대출건도연체업이잘갚아나ㅏ고있으면현재직장생활하면4대보험가입월세금다제외하고220일년에성과금800만원가량나오고요기계정비일합니다매월10일날월급날이고통장수령하니월급다음날균등상환으로갚게습니다</t>
  </si>
  <si>
    <t>꼭좀읽어주세요~`~~</t>
  </si>
  <si>
    <t>대출목적대출목적대출목적현제어머님과와이프15개월된아들이러케살고있습니다맞벌이아기는어머님이봐주셔서맞벌이하고있습니다&lt;380&gt;수입작년12월중순쯤에어머님이평소고혈압과당뇨과좀있으신데몸이많이안좋아서병원에입원을하시게되엇습니다..애기봐줄사람이없어서와이프도잠시쉬고잇는상태여서여러므로많이힘들엇습니다업친데덥친격으로늘튼튼하고잔병치레없던알들마저도고열이나서병원에2틀입원하는신게가되엇습니다다행히아들은아무탈없이퇴원햇고어머님두현제는건강이양호한상태입니다,.갑작스레병원비로목돈이나가고급한맘에지인들한테돈빌려급한건다해결하엿는데당장생활비&amp;#48142;지인들한테빌린돈이신경쓰여서이렇게여러투자자님께글남겨봅니다한번만믿고도와주시면절대투자자님들실망시키지안을거라장담합니다,,2월초에제요구로고용보험들어주기로하엿음..와이프고용보험이랑같이서류재출해서소득증빙두할것입니다</t>
  </si>
  <si>
    <t>이번달부터급여올라서제월급230와이프식대비제하구170둘이400법니다...일단현제나가는돈을보면은1.국미은행114.000340정도남음2.카드론740.000610정도남음3.웰컴론140.000240정도남음4.러시70.000160정도남음생활비&amp;#48142;통신800.0005.머니옥션대출시172.000이렇게나간다하더라도절대무리수없을거라장담합니다,.저희젊은부부한번믿아주시고도와주십시요믿음주신만큼절대실망시켜드리는일없을겁니다~~</t>
  </si>
  <si>
    <t>생활자금과가계운영비...</t>
  </si>
  <si>
    <t>안녕하세요^^2009년도에머니옥션을알게되어서대출을받았습니다.대기업개인의류사업체를운영하구요.일년중에서2월달이제일힘든시기라서다시한번도움을요청합니다.대출목적은개인생활자금및매장운영비입니다.</t>
  </si>
  <si>
    <t>수입:400~1000만원지출대출(대부업)리드+산와+YN+로니오=70만원(리드랑산와는거의끝나감)현대스위스+씨티캐피탈+스마트저축:90만원(현대스위스는거의끝나감)스마트저축은매장공탁급때문에1000만원빌림직원급여+수선비+택배비등=200만원보험금:30만원방갑:40만원총:450~500만원</t>
  </si>
  <si>
    <t>집을구할려고대출합니다</t>
  </si>
  <si>
    <t>결혼할여자랑동거를시작할려고하는데자금이부족해서대출신청을합니다</t>
  </si>
  <si>
    <t>집에서운영하는피시방에서가족이랑교대로근무하고있습니다현금을수령하다보니통장내역이없어서이렇게대출신청을합니다급여는필요할때마다받아쓰고있는데지금동거를시작할려고집을구할려고이렇게신청합니다매달25일에입급할수있고연체없이하겟습니다부탁드립니다</t>
  </si>
  <si>
    <t>치아치료비용</t>
  </si>
  <si>
    <t>안녕하세요.벌써세번째투자자님께부탁을하게되었네요...치아치료및임플란트목적입니다.이빨이시원치않아제대로씹을수가없습니다.목돈을마련하기에어려움이있기에이렁게다시투자자분들에게글을올리게되었습니다성실한납부하겠습니다</t>
  </si>
  <si>
    <t>국민은행1000만원매월22만원853만원롯데캐피탈500만원매월9만원473만원머니옥션1000만원매월56만원698만원기업은행300만원매월이자만3만7남은금액300만원2013년09월04일만기월소득270만투잡매월30~70만원통장입금됩니다..하루도연체한적없습니다..성실히갚겟습니다</t>
  </si>
  <si>
    <t>일부카드대금상환과생활여유자금마련입니다</t>
  </si>
  <si>
    <t>월급여250만원과식대포함수당~40만원정도입니다총290여만원기대출현대캐피탈1420만원월160만원(차량할부)농협햇살론660만원월20만원현대스위스500만원월27만원가량월총부채상환액200만원여기서지금머니옥션을받게되면20만원정도추가해서220여만원이월부채상환액이됩니다..현재차량은개인판매로내놓은상황이라판매가된다면현대캐피탈은자동으로없어지므로월부채상환액은70프로가량감소하게됩니다현재기존대출1년넘게한번도연체없이잘갚아나가고있습니다옥션에서월20만원가량으로신용에금가는일만들지않습니다.믿고투자해주시면성실히상환할것입니다참고로기존대출상환액이많아서생활이가능하겠냐는생각을가지신분들이많을거라생각합니다숙소생활을하는지라앞으로특별한지출은발생하지않을것이며..그것으로인한여유자금의마련이목적이기에..상환에는문제없을거라생각합니다.</t>
  </si>
  <si>
    <t>여러분들에게꼭보답하겠습니다</t>
  </si>
  <si>
    <t>갑자기생활자금이필요하여여러모로알아본결과신용이좋지않은저에게희망이되어줄머니옥션에대출신청하게되었습니다지금형편상생활자금이필요하게되었습니다둘째가갑자기생기는바람에목돈이들어갈거같아이렇게필요하게되었습니다</t>
  </si>
  <si>
    <t>현재기업은행새희망홀씨에서1000만원티포스300만원있습니다현재잘상환중이며연체는없습니다현재직장에4년넘게근무하고있습니다잘상환하여꼭보답하겠습니다</t>
  </si>
  <si>
    <t>자금이필요하네요.</t>
  </si>
  <si>
    <t>항상많은관심감사드립니다.작년에일이많어져서확장하려고저축은행에도움을받았습니다.신용관리가점점까다로워지는추세라이번에기회가주어지면저축은행대출건을상환하고져합니다.</t>
  </si>
  <si>
    <t>20년가까이투잡으로일하고있습니다.급여소득이380만원정도되고별도사업으로순수입이최저80이상발생합니다.물론많을때는몇백까지되지만최저수입만적습니다.어려울시기에투자자분들도움이컸습니다.이번에도윈윈하여낙찰되면저축은행두곳과머니옥션대출1건을완납하려고합니다.나머지는운영비와차수리비또는중고차구매를계획하고있습니다.단한번의연체도없습니다.서로가도움이되면좋겠습니다.</t>
  </si>
  <si>
    <t>어머니병원비랑생활자금이필요합니다도움주신다면성실히변제해나가겠읍니다</t>
  </si>
  <si>
    <t>매월20일이월급날입니다단한번의연체없이성실히납부할것을약속드립니다</t>
  </si>
  <si>
    <t>약속은반드시지킵니다!부채상환을위한마지막힘을얻고자합니다.</t>
  </si>
  <si>
    <t>안녕하십니까!투자자님들!청운의꿈을안고24이라는어린나이에시작한사업을아쉽게실패로끝내버리고,남겨진빚들을갚으며오늘날까지버텨오다드디어부채상환의마지막순간까지오게되었습니다.사업을시직할때햇살론을진행하였던영남저축은행이부도로넘어가서매달꼬박꼬박연체없이갚아오던대출을,KRNC라는정부가운용하는공사에넘어감에따라일시불로상환해야하는상황이도달하게되었습니다.다행히모아놓은돈이있어상환하려고하는데,일정액수가부족한상황입니다.이자금만해결되면바꿔드림론을통하여고금리전환대출이바로가능하다고오늘담당공무원님에게설명을듣고온대답입니다.이에곧바로이곳에글올립니다!!!지난번에도머니옥션의힘을빌러고금리대출전환에성공하였고,그때투자해주신분들의것들도모두갚았습니다!!!이번에도도와주시면!!저번보다더욱빠르고강력한신뢰로!!반드시재기에성공하여보답하겠습니다!!!이제다와간다고생각됩니다!!마지막스타트직전힘이필요한상황입니다!!!곧날아오르겠습니다!!꼭도와주십시오!!</t>
  </si>
  <si>
    <t>1.주수입내역-현재월급여생활정규직중소기업3년차다되가는사원입니다.-울산에서IT분야에종사중이며,곧카카오톡을비롯한다양한소셜플랫폼을활용한게임을출시할예정입니다.-연봉2200에월급168만원을수령중에있습니다.2.월고정지출내역-기대출상환금액=64만원정도2군데상환중입니다.-생활비는휴대폰요금포함하여40만원정도지출중입니다.3.대출이후상환계획-위에서설명해드린KRNC상환이후에곧바로저금리상환대출을통한채무통합을진행하고,-월급여에서여유자금을저축하여최대한빠른시일안에상환할예정입니다.-게임타이틀출시에따른출시보너스도저축하여상환에보탤것입니다.</t>
  </si>
  <si>
    <t>병원비와카드비(재대출받고싶습니당)</t>
  </si>
  <si>
    <t>목적-리볼빙카드1달연체비용과생활자금</t>
  </si>
  <si>
    <t>1.기존대출건두개상품1.우리은행카드리볼빙200만원중매달12만원원금상환2.4금융산와-200만원빌림매달8만원원금이자상환-상환계획안녕하세요.작년에대출잘받아소중하게잘썼습니다.넘감사드리구요갑자기금이빨이든사기든임플란트를해야되서요.지금미술강사일과프리랜서인테리어데코레이션일로매달평균400정도는버는데겨울엔일이별로없어서미술과외강사일로현금으로200정도수령합니다.우리은행리볼빙비한달연체인데산와는작년재대출이후로한번도연체가없구요!핸드폰소액결제건한달치밀려있습니다.요것도빨리결제해야되서요!무엇보다임플란트를하게되서요.5월에일한돈이다들어와서기다릴수가없습니다!의사선생님말로는하루빨리해야된다고합니다.이럴줄알았으면이빨보험하나들어둘걸그랬습니다.ㅡㅡ"12월-5월까지는매달200만원수령-5월이후로400~이번에도최선을다해서열심히조기상환하도록노력하겠습니다.감사합니다!</t>
  </si>
  <si>
    <t>**절대연체없이책임감을가지고상환하도록하겠습니다.**</t>
  </si>
  <si>
    <t>안녕하세요~올해31살직장에재직중인여성입니다.솔직히말씀드리면집안사정이좋지는않았습니다.아버지께서눈수술을하시고집에계시게되고12살차이나는동생이이번에예능뮤지컬로대학을진학하게되었습니다.집안에들어가는돈과생활을하다보니고금리금융사에서대출을받게되었습니다.매달나가는이자비용도만만치않고작년까지많이힘들었지만올해(주)트랜스코스모스코리아의직원으로한국증권금융서비스지원팀에서근무하게되었습니다.월소득도안정적이로올해가을쯤에는많이는아니지만몫돈이아주조금생길꺼같습니다.그래서대환대출도생각해봤지만아직재직기간이길지는않아서신청은많이어려운부분도있었고,대출중계업자를통해무분별하게죄회만하게되었습니다.그런던중에머니옥션이라는사이트를알게되었습니다.기회가된다면대출을받아상환가능한부분상환하고낮은금리로이용했으면좋겠습니다.고신용자도아니고대출도이용하고있지만다른건몰라도절대연체를하거나그런적도없고그런부분은책임가밌게하겠습니다.24개월월리금균등상환을선택했고그기간안에는절대연체없이책임감있게잘상환하겠습니다.또한중간에보너스등.자금이생기게된다면좀더빠르게상환할수있도옥노력할것입니다.꼭믿고투자부탁드리겠습니다.</t>
  </si>
  <si>
    <t>부산솔로몬저축은행960만원/원리금균등상환월상환액37만원(이율39%이상)HK저축은행350만원/원리금균등상환월상환액22만원(이율39%이상)신라저축은행320만원/원리금균등상환월상환액17만원(이율39%이상)-&gt;현재(주)트랜스코스모스직원으로한국증권금융서비스지원센터근무하고있습니다.4대보험가입되어있고일년에두번70만원씩지원되고월189만4천원급여입니다.세금제외하면실수령액은175~8만원정도입니다.현재근무기간은한달조금넘었습니다.계속근무예정이며소득증빙또한가능합니다.고정지출은교통비와점심식사는회사구내식당에서식권으로이용하며핸드폰요금보험실손료이외에는가끔약속이잡힌다거나그런지출을빼고는개인적인지출은많지않습니다.저의상환계획은머니옥션에서대출이된다면저축은행두곳을먼저상환할예정입니다.그리고저축은행에납부했던금액을머니옥션에서낮은금리로낙찰되면좀더저에게는혜택으로상환을할수있을꺼같습니다.또한중간에자금이좀더생기게된다면24개월보다좀더빠르게상환할수있도록하겠습니다.</t>
  </si>
  <si>
    <t>사업자금이급히필요합니다..매출실적도좋습니다..예전에등급이많이떨어져서대출이힘이듭니다..상환등력정말좋습니다..</t>
  </si>
  <si>
    <t>매월상환날짜에입금하겠습니다.</t>
  </si>
  <si>
    <t>다시한번투자자님들의큰힘과도움부탁드립니다.정확한날짜와성실히상환할것을꼭약속드립니다~!!"</t>
  </si>
  <si>
    <t>현재,10년째같은직장에서사원들을관리하는일을하고있습니다.부득이하게,올해봄부터사원한두명이무단결근,잠수타며퇴사를하면서사원들의급여환수가시작되었습니다.처음에는작은금액이어서,지나가든듯했으나,후에여러명이퇴사를하면서생긴급여환수부분에관리를하고있는제책임까지과중이되어서,사원들의급여환수중일부를책임지게되었습니다.책임지면서,가장쉽게빨리받을수있는카드론을받게되었고,현재,현대카드와국민카드카드론을받은상태입니다.카드론을받고나서신용등급이1단계하락이되었고,매달갚아나가는중이기는하나,이자부분이높아서원금이갚아지는것같지않고있습니다.회사일은잘처리되었으나,현재제게남은건카드론대출로빚만남아있는부분이라,현금서비스를가장먼저상환하고,카드론과대출금을성실히상환하고싶습니다.'머니옥션투자자님'들이큰관심과큰도움을주신다면,다시한번성실히상환해나가도록하겠습니다.정말염치없지만다시한번투자자님들의큰힘부탁드립니다.</t>
  </si>
  <si>
    <t>1.주수입내역-수입이불규칙할시평균금액기재월평균급여는550만원정도됩니다.2.월고정지출내역-기대출상환금액,휴대폰요금,식대,임대료등고정적으로지출하는내역모두기재카드론대출과씨티캐피탈대출이고정적으로나가는금액은150만원정도됩니다.카드현금서비스사용부분으로150만원정도지출됩니다.보험및적금으로100만원지출됩니다.휴대폰요금및식대,교통비로80만원정도지출됩니다.나머지기타비용으로매달여유자금이조금씩있어서,대출금상환하는용도로적립해놓고있습니다.3.대출이후상환계획-수입대비고정지출내역을제외한금액을예로들어기재현금서비스부분을일부정리하면서,정해진날짜에정확하게성실히상환하도록하겠습니다.2014년1~2월에추가로직장에서받는추가보너스로카드론선입금으로상환해서신용등급올리도록하겠습니다.</t>
  </si>
  <si>
    <t>이직을하는것에시간이조금걸렸습니다.</t>
  </si>
  <si>
    <t>대학교를졸업한뒤,장사만배우다가,작년에안정적인직장을찾아야겠다는생각에,사무직으로이직을하려고준비했습니다.그런데,세상이참녹록치않아서,아무기술도없는제가사무직으로취직을하기까지는거의1년이란시간이걸렸습니다.그래서힘들게취직을했어도그동안의돈이이미바닥이난상태에서,수습3개월의월급으로는겨울을보내기가많이힘들더군요.장사때문에빌린은행이자내기에급급해서,그동안밀린,통신비와각종생활공과금이자꾸연체되서제신용에너무좋지않을것같아서이부분정리하고싶습니다.</t>
  </si>
  <si>
    <t>1.기대출2곳의저축은행800만원에서합산이자26만원2.현재수습급여세후120은행이자생활비+식비차비통신비보험비부모님병원비★상환계획-&gt;수습3개월이지나서이제급여가오르며,4대보험이되는보험회사사무원으로현재4개월째근무중.근무8개월이지났을때저금리상품으로알아보고,갈아타서부채를줄일예정입니다.그러기위해서는신용관리를위해서연체를줄일려고합니다.</t>
  </si>
  <si>
    <t>마주보고활짝웃으면서대화나누고싶습니다.성실히갚아나가겟습니다.</t>
  </si>
  <si>
    <t>오랫동안좋지않던이를방치해오다.지난10월에만성치주질환이라는진단을받고바쁜와중에도야간진료를선택하여치료를받기시작햇습니다.현재치료가어느정도끝나고내년1월10일발치한잇몸에뼈이식수술한후바로임플란트수술예약이잡혀있습니다.총치료비520만중이미120만원을납부하였고수술후2주안에병원비를납부해야하는상황입니다.얼마전신용등급이nice6등급에kcb5등급이였습니다.3년전연체기록이있어은행대출이아직어렵다고합니다.그리해서급한맘에리드코프에서대출을받는순간양사등급이7등급이되었습니다..사금융을받는바람에타대출권을알아보기가힘들어조회기록이남지않는머니옥션을방문하게되었습니다.</t>
  </si>
  <si>
    <t>1.주수입내역-187만2.고정지출내역-기대출상환금액19만,휴대폰요금10만,보험료10만.교통비10만3.대출이후상환계획-고정지출50만원에+옥션대출확정시17만원을제하고수입대비상환가능충분하리라봅니다.</t>
  </si>
  <si>
    <t>전건축내장시공일을하고있습니다.월300~350만원정도수입이됩니다.2월달에갑자기몸이안좋아져서수술을받았는데많이좋아졌습니다.3개월정도일을안하다보니생활하는데좀어려워서요.300만원정도필요한데월16만원정도원금과이자나가는데뭐이정도는능히갚을수있구요원금도빠른시일내에값울수있으니좀도와주십시요....</t>
  </si>
  <si>
    <t>월300~350은벌수있으니상환하는데는무리가안될것같습니다.</t>
  </si>
  <si>
    <t>연체없이성실상환하겠습니다.도와주십시요.</t>
  </si>
  <si>
    <t>투자자님들안녕하십니까.저는32세직장인남자입니다.머니옥션을알게된동기는예전에제친구가대출받아상환완료하여추천해주었습니다.저는현재보안회사에재직하고있으며4대보험에가입되어있고매월26일날짜에급여를받고있습니다.급여는4대보험료제외하고매달171만원씩통장으로받고있습니다.또한무인경비영업료로현금으로한달에30만원씩받고있습니다.현재하는일이무인경비설치팀에서설치요원으로일하고있습니다.대출목적은대출을받기위함입니다.결혼식만안올리고같이살고있는저의와이프와이번에어렵게결혼승락을받아식을올리게되었습니다.은행에전세자금을신청하니예전에22살때국민카드카드론을받았었는데생각치도못하고있다군대에입대하여지금까지연체가있는것을몰랐습니다.제가신용관리에대해크게생각을못하고있었던것이이렇게필요할때발목을잡을것이라고생각을미처못했던것이이제와서후회가됩니다.은행에알아본결과전세자금을대출받을려면국민카드244만원을상환하면된다고하여이렇게투자자님들에게도움을요청합니다.정말감사하고사랑하는아내를만나결혼이라는중요한시점을앞두고저에게투자를해주신다면행복한가정을꾸려서연체없이성실히상환하도록하겠습니다.</t>
  </si>
  <si>
    <t>대출현황새마을금고-400만원(143,000원씩매달14일자동이체)국민카드카드론-244만원월수입-200만원지출내역자동차할부금-쌍용엑티억스포츠48개월매달32만원씩납부올해6월에회사에서다마스LPG차량을지원하여차량을매각할예정입니다.현재와이프될사람과원룸에서월세로있습니다.매달25만원지출휴대폰비-8만원기름값-20만원생활비-30만원나머지는현재저와결혼할반쪽과공동으로저축을하고있습니다.만난지3년되어전세금목적으로매달50만원씩1년4개월정도저축하고있습니다.와이프는백화점옷매장에서일하고있으며4대보험은적용이되지않습니다.급여는150만원받고있습니다.도와주신다면은혜있지않고성실상환하도록하겠습니다.감사합니다.</t>
  </si>
  <si>
    <t>사금융한건(러쉬)상환하고자대출신청을합니다</t>
  </si>
  <si>
    <t>러쉬앤케쉬한곳에300만원대출이있습니다받은지는5년가까이되구요..매달이자만납부하다보니원금이계속남아있네요현재신용대출은러쉬한군데뿐이구요...</t>
  </si>
  <si>
    <t>현재러쉬이자매달10만원가량납부하고있습니다목돈을만들어서원금을갚으려고했는데생각처럼안되네요매달이자에서조금더보태2년안에대출을전액상환하고자합니다</t>
  </si>
  <si>
    <t>투자받기를원합니다.</t>
  </si>
  <si>
    <t>동생과함께지낼집을마련하고자합니다그이유는저는직장생활을하려고광주로온지7개월정도가되어갑니다이번에여동생이고등학생인데직업훈련학교교육을받으러광주로올라오게되었습니다같이지낼수있는집이있어야하는데보증금이조금부족하네요현제300만원정도있는데보증금이나머지부분을충당하고또남는부분은생활비로쓰고자신청합니다투자자님들에투자를간절히바랍니다</t>
  </si>
  <si>
    <t>지금직장에서7개월여근무를하였으며수습기간이지난지금은정식직원이되었습니다기본급포함해서월180만원정도받고있습니다대출이라고는모르고살아왔습니다.몇일전에웰컴단박대출이라는상품을보고서류없이간단하게해준다고100만원을받아서집에부모님이50만원이필요하여받아서부모님께보내드렸습니다그외에는대출같은거는업구요상환은카드연체도없고휴대폰연체도없습니다연체하는걸싫어해서잘낼수있습니다중간에보너스나상여금받고여유가좀풀리면언제될지모르지만한번에낼려고계획중입니다대출금값고남는금액으로잘생활할수있게도와주십시요부탁드립니다</t>
  </si>
  <si>
    <t>체인사업을시작할때동생에게기한없이빌렸는데동생의아파트입주관계로돌려줘야해서신청하게됐습니다.</t>
  </si>
  <si>
    <t>동생에게빌린사업초기자금을동생에게되돌려주어야해서신청하게되었습니다.</t>
  </si>
  <si>
    <t>1.주수입내역-평균1100만원2.월고정지출내역-휴대폰요금5만원,식대30만원,임대료25만원,인건비100만원,재료비450만원,기름값20만원,전기료12만원,상하수도4만,카드할부20만원,기타경비30만원=696만원3.대출이후상환계획-개업하고현재까지평균수입이비슷합니다.전화주문이오면고객관리시스템과컴퓨터시스템으로인해수입내역이정확하게나옵니다.거짓이있을수없구요,남편이개인사업을올해초에시작해서이제거의자리잡혀가고있지만.그전엔수입이일정치않아현재제가운영하는곳에수입의일부를투자할수밖에없었지만지금은안정이되어제가번수입의일부가대출상환에들어가도충분한생활이될꺼라생각합니다.</t>
  </si>
  <si>
    <t>성실하게갚도록하겠습니다</t>
  </si>
  <si>
    <t>이번에저희동생이결혼을하게되는데마땅히모아놓은돈은없고...머라도해주고싶은마음에대출을받아보려고합니다.</t>
  </si>
  <si>
    <t>국민은행약520만원정도있구요농협약250만원정도남았구요씨티캐피탈에770만원정도남았습니다.직장은제조회사에서생산직담당하구있고요직책은주임입니다.다닌지는한3년조금넘었구요급여는매달잔업에따라틀린데요평균260만원정도수령하고있습니다.한달고정으로나가는금액은특별히핸드폰비용9만원정도랑한달에소주몇번마시는정도로20만원입니다.상환하게되면</t>
  </si>
  <si>
    <t>필요한데지출하겠습니다</t>
  </si>
  <si>
    <t>카드는쓰고있으나치과금액이많이나옵니다</t>
  </si>
  <si>
    <t>직장월급.주수입내역-수입이불규칙할시평균금액기재2.월고정지출내역-기대출상환금액,휴대폰요금,식대,임대료등고정적으로지출하는내역모두기재3.대출이후상환계획-수입대비고정지출내역을제외한금액을예로들어기재</t>
  </si>
  <si>
    <t>재대출을다시신청합니다.</t>
  </si>
  <si>
    <t>현재법인회사에근무하고있으나,회사의사정상급여가몇일밀리게되었습니다.따라서,카드대금및생활자금을신청합니다.</t>
  </si>
  <si>
    <t>상환은급여로진행될예정입니다.현재신용카드를중심으로생활이되고있습니다.5월중회사에서나름규모가있는계약이성사되어인센티브가반영될예정이라중도상환이나조기상환토록할것입니다.또한,나름30%가넘는고금리자금은금번햇살론을통하여대환을할예정입니다.매월이자규모를줄여나갈생각입니다.</t>
  </si>
  <si>
    <t>겨울에머니옥션에대출신청을했었고그때투자자님들께서고맙게낙찰은해주셨으나서류미달로신청을포기했었습니다.시간이좀지나서류준비해서다시도전해봅니다.전생보사보험설계사로근무하고있습니다.영업직이다보니고객을만나는경우가많죠.요새좀걸리는게제가대학생때눈을다친적이있어서수술을여러번했었고끝내시력이회복되지는않았습니다.시간이오래지나다보니사시현상이와서근래에는좀많이멀어진상태입니다.요즘들어그런부분에지적을하는사람들이있어서많이위축된상태입니다.그래서눈수술용자금과회복될때까지생활자금이좀필요해서이렇게대출을신청하게되었습니다..</t>
  </si>
  <si>
    <t>1.우리은행담보대출9000만원(2007년5월대출)5년동안이자잘납부중입니다.(매월35만원)그리고대부업체3곳(산와,러쉬,원캐싱:2011년6월대출)총700만원이고산와250,러쉬250,원캐싱150대출잔액남아있습니다.이자잘납부중입니다.(매월총30만원)최근에자산관리공사의바꿔드림론을알게되서고금리사금융건을대환신청해보았으나부결되었습니다.사유는은행담보대출이최근3개월정도연체한게문제였습니다.5년가까이연체없이잘내다가최근모친의뇌졸중으로의료비가과다하게들었던게이유였지요..4월27일완납처리했지만이력에남아있어문제가되더군요.급여일은매월25일이며평균300정도수령했으며4월에390만원수령했지만은행연체이자상환하는관계로현재생활자금이많이부족한상태입니다..다시는연체하면안되겠다는걸깊게절감했습니다.투자자님들께서저에게투자해주신다면눈수술도받고다시자신감있게일해서연체없이성실히잘상환할자신이있습니다.그리고고금리대부업체건은3개월후에신청가능하다하니그때우선으로상환하겠습니다.지금까지올린글은한치의거짓도없으니투자자님들께서잘판단해보시고도와주시면큰도움이되겠습니다.감사합니다..</t>
  </si>
  <si>
    <t>캐피탈대출을상환하려합니다.</t>
  </si>
  <si>
    <t>안녕하세요대출목적은.추석에과다한카드사용으로인해.카드결제금액이조금모자라현대캐피탈다이렉트론에문을두들겼습니다.1400만원까지대출이된다고하지만.200만원정도만있으면되는데.한도를대출받으면이자를깍아준다는말에1400만원을받았습니다.그돈으로머니옥션대출금을상환하고400여만원남았습니다.생각해보니어리석은짓이였습니다.신용평점이하락한다는걸생각치못했습니다.남은돈으로일부중도상환하고.나머지금액을머니옥션투자자님들께신청합니다.고신용자가되려고몇년을해왔는데실수를하고말았네요.</t>
  </si>
  <si>
    <t>우선한달고정수입은260만원에유류비10만원입니다..한달평균50시간이상잔업을하고잔업비포함한달대략310만원이상입니다.기존자동차활부990만원상환중이고주택담보대출1000만원이자만납입중입니다.마이너스통장500만원.현대캐피탈1400만원입니다.이자율이조금낮을수도있겠지만.과도한이자률제시에연체하는것보단조금은낮지만.성실히납부하는게맞다고생각합니다.오랜과거에신용불량경험이있기에.지금은신용점수에민감합니다.절때연체할일은없을것입니다.감사합니다.</t>
  </si>
  <si>
    <t>이번한달이힘들것같습니다.</t>
  </si>
  <si>
    <t>작년11월까지일을하다가집안사정으로일을그만두었습니다.남편월급과대출로생활을4개월은버텼으나,이번한달이딱고비입니다.4월16일부터보험TM업무출근중이나교육등의이유로이번달은교육비일부만지급되고다음달23일부터정상적인급여를받게될것같습니다.정상급여수령시200~300만원사이수령예상됩니다.지금딱필요한금액은70만원이나최소대출금액이100만원이라100만원신청합니다.대출실행후30만원은바로상환하겠습니다.많은도움부탁드립니다.</t>
  </si>
  <si>
    <t>기존대출국민은행새희망홀씨+햇살론=580만원(월20만원상환)신한은행캠코=230만원(월5만원상환)신한카드카드론=550만원(월30만원상환)우리은행전세자금대출=1580만(월5만원상환)기업은행학자금+근로자생활자금대출=240만원(거치기간중)웰컴론=250만원(월14만원상환)원캐싱=200만원(월6만원상환)HK저축은행=550만원(월30만원상환)주수입원배우자월135만원수령본인직장다닐시평균150~200만원씩수령하였습니다.현재취업한곳에서는최소200만원예상하고있고그렇게받도록최선을다할것입니다.월생활비,대출금,집세등포함하여250만원가량지출이있습니다.배우자의사금융은9월캠코예정이고,제사금융과저축은행금액도3개월~6개월후에햇살론대환대출예정입니다.그렇게되면월지출금액이50만원가량줄어들것으로생각합니다.여유자금이되는대로머니옥션을먼저정리할예정입니다.</t>
  </si>
  <si>
    <t>기간제교사(고등학교)로재직중이고연체사실없습니다.재산세도내고있습니다.</t>
  </si>
  <si>
    <t>생활자금,카드대금(현금서비스)갚고자합니다.생활자금때문에적자가누적되다보니300만원때문에연체가발생할려고해서대출신청합니다..</t>
  </si>
  <si>
    <t>기간제교사로재직중이라월급여250정도됩니다.대학생자녀가둘인데고대성대다닙니다.둘다알바해서본인용돈은알아서해결합니다.생활자금때문에적자가누적되다보니300만원때문에연체가발생할려고해서대출신청합니다..전제집을줄이려고전세만기(9월)전에내놓았는데안나가네요.집이나감바로상환가능하구요.전세만기가9월이라혹시나해서500신청합니다.원하시면9월까기는바로상환가능합니다.</t>
  </si>
  <si>
    <t>1년넘개대출해오면서연체한번도없이원금이자를갚고있는성실한청년입니다</t>
  </si>
  <si>
    <t>현재다니고있는회사는재직한지비록7개월밖에안되었지만전회사2녀다니다가바로이직한상태이며,현재기대출도잇지만아직까지원금이자연체한번도없이1년이상납부하였습니다이번달에는어버이날및기타지출이많아서이렇게신청하게되네요한번믿고빌려주시면성실히갚도록하겠습니다이번달도원금이자성실히납부하였습니다</t>
  </si>
  <si>
    <t>현제기대출2금용1650사금용950만원이며월2금용85만씩이자원금상환중이며사금용월50만원씩상환중입니다이렇게상환한지10개월정도됐습니다현재연봉2400뿐이안되지만8월달부터연봉3000만원이되며그때정부시책으로진행되는바꺼드림론으로한꺼번에갈아타서정리할생각입니다부업으로형과같이회사에서하는일과관련된일을하고있는데평균한달에100만원정도수입이있습니다투자자분들께투자받은금액은부업으로중도상환등최대한빨리상환할계획입니다</t>
  </si>
  <si>
    <t>급한병원비와생활비때문에대출을원합니다.</t>
  </si>
  <si>
    <t>급하게나의병원비를내야되고한달이상의생활비때문에소액대출을원합니다.부디부탁드립니다.</t>
  </si>
  <si>
    <t>현재남은대출출건은마이너스농협통장500만원과저축은행에서450만원정도남아있습니다.연체없이잘진행되고있습니다작년에급전필요로여러군데에서약3000만원이상대출을받았지만작년10월쯤에장기연체가있었지만지인들의도움으로해결되었고남은금액은위의두군데밖에없습니다.다른곳에대출을알아봤지만장기연체때문에계속걸리더군요.당장병원비때문에필요한금액이여서소액대출을원합니다.현재급여는4대보험제외하고130만원정도의급여가있고식비와수당까지합하면총180만원정도의월수입이있습니다,와이프도벌고있으니합하여총270만원정도의소득이있습니다.</t>
  </si>
  <si>
    <t>급한생활자금용도입니다</t>
  </si>
  <si>
    <t>5월에교통사고로인한.급전이필요하게됐습니다.대출해주시면반드시.연체없이상환하겠습니다</t>
  </si>
  <si>
    <t>사고로인한급전이필요합니다직장을다니고있으며월급여가300정도이므로절대로연체를하거나.밀리는일이없도록하겠습니다.사람한명살리는셈치고도와주십시요</t>
  </si>
  <si>
    <t>정확한상환약속합니다</t>
  </si>
  <si>
    <t>저는41세직장인으로한번떨어진제신용을얼마전부터끌어올리기위해전력을다하고있읍니다.이것을통한자금확보가제게유용할거같아신청하게됐구요아들로써어머니허리디스크수술에조금은보탬이되고자신청합니다철없던시절무분별했던생활이이제야후회되네요40이넘도록부모님필요하실때도움도크게못할형편이라투자자분들의도움을받아한번은아들노릇해볼까합니다.믿고해주시면감사하겠읍니다참고로아내에게는미안한일이라(여러모로)비밀로할려고합니다</t>
  </si>
  <si>
    <t>현채무상태시티캐피탈-원금800만원잔여액(720만원)3회납부(월44만원)리드코프-원금1300만원잔여액(1300만원)1년정도이자만납부중(월45만원)위두개의대출을사용중입니다저는매월280~350정도의급여를받고있으며(보너스달3,6,9,12월은약500만원정도)교대근무특성상비번근무가많아틈틈히아르바이트를하여급여외약50만원정도의수입이매월있읍니다평균월수입-350만원월평균고정지출금액대출비용-90월세-25부모님생활비-20지인차용금변제비-10(200만원중30남음)통신비.공과금-20교육비-30모임등회비-5교통비-30총평균지출금액약230만원정도입니다아내는인근개인병원에간호사로근무중으로일정소득이있구요월40만원정도1년분할상환에충분히여력이된다고생각되구요틀림없는날짜에정확한상환약속드립니다</t>
  </si>
  <si>
    <t>집안에일이있어대출을받았고생활에어려움이있어대출신청합니다</t>
  </si>
  <si>
    <t>1.주수입내역-월220정도받고있는정규직직장인입니다2.월고정지출내역-기대출월60생활비1003.대출이후상환계획-생활비제외남는돈은대출상환으로사용중</t>
  </si>
  <si>
    <t>부모님께효녀딸노릇한번하고싶습니다..도와주세요..</t>
  </si>
  <si>
    <t>[대출받은동기]안녕하세요저는31살5년차직장인입니다.어릴때설계사무실에근무하면서..다닌지얼마안되서급여가6개월이밀리기시작했습니다.나름꿈도많고..효도도하고싶고웃음도많고활발했던저는..어린나이에부모님께걱정을끼치기시러서..멋모르고..근로자대출을받게&amp;#46124;습니다...ㅠㅠ회사에서급여가밀리면..근로복지공단에서지원해주는대출이있다고하여받기시작하면서..빚이눈떵이처럼불기시작했습니다..그때당시는햇살론이나..바꿔드림론같은것이없어서..대환이란생각을못하게&amp;#46124;네요..제가생각이짧은거였고..오로지부모님걱정되실까바급여나오는척하느라..;;;그러던중점점부모님을속이게되고..돌려막기를하게되더라구요..그래서알바란알바는다해왔고..참..나름열심히살았다고생각했는데..불효녀가되버렸네요..부모님이빨도안좋으신데..인플란트도못해리고..넘속이상합니다..그동안애매한곳에이자만내고..한거생각하면너무아깝네요...그러던중에이곳을찾게&amp;#46124;고..오백만원대출이성공하게되면..3,4회남은대출상환하고나머지는부모님병원비나..좀도와드리고싶습니다..여러분..열심상환하겠습니다.효녀딸이한번되보고싶어요...ㅠㅠ;;</t>
  </si>
  <si>
    <t>[매월수입]급여:1,700,000번장(옷판매수입):100,000~380,000(세금계산서증빙가능함)친언니한테용돈받음:200,0002,000,000~2,400,000정도들어옵니다.[대출목록]1.신한은행(바꿔드림론):8,800,000매월:218,679원(원금/이자)2.씨티캐피탈:7,042,733매월:309,498원(원금/이자)3.산와머니:1,923,070매월:150,000원(이자)4.하나플러스:1,508,000매월:377,000원(원금/이자)(4번남음)5.신성금융:1,380,000매월:460,000원(원금/이자)(3번남음)총대출액:20,653,803원/매월지출액:1,515,177원----------------------------------------------------------------------하나플러스,신성금융은현재각3회,4회남앗습니다.매월나가는금액이너무타격이커서..5,000,000만원을신청하여..승인이나면..3번,4번,5번상환하고나머지110,000정도는생활비로사용하고싶네요..그렇게되면매월..1,515,177원씩나가던금액이머니옥션대출/씨티/신한=매월807,741원만나가면됩니다700,000만원이나절감되네요ㅠㅠ..</t>
  </si>
  <si>
    <t>잘변제하겠습니다</t>
  </si>
  <si>
    <t>아파트전세자금부모님과함께모두급여자6개월안에변제계획</t>
  </si>
  <si>
    <t>4명총수입380세사람급여수령자360어머니개인레슨피아노40가족모두소득있기때문에6개월안에변제계획확실함</t>
  </si>
  <si>
    <t>현대스위스,웰컴론대출이율을줄이고싶어신청합니다~</t>
  </si>
  <si>
    <t>1.주수입내역-매월급여세금공제후227만원정도급여를받습니다.2.월고정지출내역-매월고정으로지출되는금액은카드값,대출이자,보험료이렇게매월고정지출입니다.카드값매월현대카드,롯데카드2개해서약60만원대출이자(원금포함)국민은행대출13만원정도,현대스위스35만원정도,웰컴론20만원보험료약30만원매월총고정지출금액160만원정도입니다.3.대출이후상환계획-상환계획은매월현대스위스,웰컴으로지급되던원금포함이자55만원정도를머니옥션에서대출받아줄이고자합니다.그렇게되면대출기간,매월납부금액모두줄게됩니다.</t>
  </si>
  <si>
    <t>안녕하세요당차게워크맘이된두아이엄마에요성실상환약속드립니다.</t>
  </si>
  <si>
    <t>안녕하세요올해32살된두아이엄마이자워크맘입니다.큰아이14살,둘째3살이구요.남편과시댁의조카랑5인이살아요.솔직하게현재통신연체로인한신용불량자입니다.뜻하지않게몇년전에지인에게휴대폰명의와인터넷사용명의등을빌려주었다가고액의요금미납후잠적해버렸어요.경찰서까지왔다갔다했지만그분을찾을수는없었구요...갑작스레남편의실직이몇개월있어서...밀린요금분납을못하게되어서신용불량자가되었습니다.주거형태는보증금300만원에월33만원입니다.전현재근무직장4대보험적용되며,기본급110만원과기타수당및보너스등연평균1400~1800이상조건으로근무하고있구요.친구가하는휴대폰매장에서저녁시간과주말에아르바이트를해요.매월10일현금으로60만원받구요.남편은저녁에는대리운전으로매일5~10만원정도부수입있구요.평균160만원정도벌구요.이달2일부터남편이낮에도일을해요.오늘아침부터출근했어요^^마트에서낮에생선판매일로190만원현금수령해요.대출목적은제가지금근무하는직장에수습기간이끝나고곧정규직전환이되는데신용상문제가있으면전환이힘들다고하네요ㅠㅠ또한동안남편의일정수입없이집안생활하다보니세금도밀렸구요.지난달부터시댁의조카가사정상와있어서생활비가두배로들었어요....조카는14살이구요.대출목적1.통신연체요금정리-250만원2.밀린세금및생활비충당.-150만원급하게대출을받아서신용불량풀려하니가능한곳이없었어요...그래서이곳에도움을청하며.간절하게여러분의투자기다립니다.</t>
  </si>
  <si>
    <t>대출상환계획제수입기본급여.110만원아르바이트,60만원신랑급여.190만원(다음달부터)대리운전수입최소130만원총수입490만원----400만원대출후지출통신연체금250만원밀린세금과월세80만원생활비충당70만원</t>
  </si>
  <si>
    <t>일을중도에한달정도쉬다보니카드대금및생활자금이필요해서이렇게대출을올리게됐습니다.다음달이후로직장재직3개월이라..햇살론전환하고자하는데연체를막고자이렇게올립니다.</t>
  </si>
  <si>
    <t>현재월180만원정도수입이있는상태고..뭐연체나그런것등은없는상태입니다.다음달이후로직장재직기간이3개월이상재직되며햇살론이용가능한상태라..전환하려고합니다.</t>
  </si>
  <si>
    <t>저는상환이아님니다.</t>
  </si>
  <si>
    <t>지금아버지는회사악덕사장때문에퇴직하시구퇴직금도못받구요나이가있으셔서직장을못들어가고계심니다제가회사를입사한지가얼마안되서월급도못받구있어요4대보험도다음달부터가입이되구요좀만도와주세요생계유지가쫌힘드내여</t>
  </si>
  <si>
    <t>연봉2600에결정하고회사드러갔습니다그렇게큰회사는아니구요월급받는대로월이자상환금값아드리겠습니다부탁드리겠습니다</t>
  </si>
  <si>
    <t>개인생활자금..대출요...</t>
  </si>
  <si>
    <t>안녕하십니까저는30살이며현재직장인입니다부모님을모시고살고있고형하나가있습니다현재전부무직이며저혼자나오는소득으로살고있습니다그런데이번에집을신경스다가보니제앞가림을하나도하지못했네요..자동차보험도만기이고크게목돈이들어갈일잇있어서이렇게대출을하게됐습니다</t>
  </si>
  <si>
    <t>지금월수입은300만원정도이며개인채무는저축은행900중연체없이월45만원씩상환학있으며대부업900만원월57만5천원ㅆ기연체업이납입중입니다지금이대출금액은18개월동안나눠서상환게획이며성실하게압부할수있습니다</t>
  </si>
  <si>
    <t>전세자금을신청합니다..</t>
  </si>
  <si>
    <t>안녕하세요.그동안3번의여러분들의도움으로2번의연체없이완납을하고지금나머지대출금을상환하고있읍니다..이번에저희가이사를가게되서다시한번여러분들의도움을받고자이곳에신청을하게되었읍니다..</t>
  </si>
  <si>
    <t>저는대학교교직원으로재직중입니다..연봉5050만원정도됩니다..수당으로50정도따로지급받고있구요올9월호봉인상으로25-30정도오를예정이구요.1월과9월떡값으로각각50만원,겨울입시때에입시수당으로200만원정도받고있읍니다..월지출은식비40만원,공과금15만원,교통비10만원,통신료15만원보험료5만원,저축은행상환77만원,옥션28만원,예비비20만원월150만원정도남습니다..이번대출을받아서지금옥션에대출중은280만원을먼저상환예정이구요나머지부분은이사할때쓰려고합니다..지금까지연체한적없구요제월급날대출상환일을잡아서제일먼저상환하고있읍니다..여러분께서도움을주시면연체없이성실한상환으로보답하겠읍니다..</t>
  </si>
  <si>
    <t>성실한납부로보답하겠습니다.</t>
  </si>
  <si>
    <t>지금까지앞만보고열심히뛰어온28세직장인입니다.현재수원에있는법인사업체에서R&amp;D실장으로일하고있습니다.개발일의특성에따라잔업및특근이많아퇴근시간이일정치않아,자차로매일출퇴근을하고있습니다.그러다보니한달에교통비로만많은금액을지출하고있고,늦은시간퇴근하다보니졸음운전도가끔하게되어놀란적이한두번이아니었습니다.물론지금까진아무런사고없이잘다니고있지만,혹시나생길사고위험을줄이고자회사근처로이사를할려고합니다.이사를하려고알아보니,보증금부분이조금부족하여이렇게도움을요청드리게되었습니다.</t>
  </si>
  <si>
    <t>현재회사에서월급은150만원을매달15일에통장수령하고있습니다.차량유지비및유류비그리고잔업및특근수당은현금으로따로받고있습니다.두가지를포함하면매달190~210만원정도를실수령하고있습니다.현재지출내역은기대출상환57만원차량할부금37만원차량유지비54만원보험10만원이렇게지출하며생활하고있습니다.대출을받아이사를하게될경우사고의위험성으로부터벗어날수있으며,현재과다지출되고있는교통비를줄일수있어현재보다조금더채무상환에집중하게되어보다빠른채무상환을할수있을것같습니다.지금까지기대출에대해서도단한번의연체도없었습니다.믿고투자해주신다면더열심히일해서투자자님들께보답하겠습니다.</t>
  </si>
  <si>
    <t>한달수입에대해서최우선변제약속드리겠습니다.</t>
  </si>
  <si>
    <t>일전에뜻하지않은사고로인해서제아이들돌반지며결혼반지모두전당포에맡겨두었습니다.다음달5일이면밀린이자와함께모든소유권이전당포로넘어가게되었습니다.제급여일은20입니다.현제있는돈100여만원과함께저의아이들돌반지와저의결혼식반지를꼭찾고싶습니다.일부는팔아서중도상관하겠습니다.간절히부탁드립니다.도와주세요!!!</t>
  </si>
  <si>
    <t>저는현제신용회복중이며5년납부중2년반째연체없이상환중입니다.그러던중성실납부자라하여재조정으로내년1월부터남은금액납부가시작됩니다.월납입액은108000원입니다.사금융은웰컴론250만원(18개월)중6회납부1회184000원입니다.바로크레디트150만원(18개월)중6회납부90000원입니다.기타연체는없습니다.직장은인천구월동에있구요근무한지는약2년정도되는데통장으로급여받은지는7개월정도됩니다.부업으로가끔수당이생기는통장도따로있습니다.그래서월수입은일정치않지만250만원정도됩니다.연체없이가급적이면최우선으로변제하겠습니다.전당포영수증이나급여내역등등등필요한모든서류는제출하겠습니다.믿고한번도와주세요!진심으로부탁드립니다.</t>
  </si>
  <si>
    <t>긴급생할자금을빌리려합니다</t>
  </si>
  <si>
    <t>가족암치료후.밀린공과금세금생활비로인해빌리려합니다.벼원비로가까운이웃의도움을받았으나이웃의갑작스런이사로인해.한ㄲ번에살한하다보니.공과금학원비월세세금이밀리게되었습니다</t>
  </si>
  <si>
    <t>20일이급여일이며최근3개월소득150만원(통장수령)신랑은150만원현금수령기존대출금22만원매당상한중연체없으며.3개월은빠듯하지만이후조기상환도가능합니다</t>
  </si>
  <si>
    <t>성실상환할것을약속드립니다.</t>
  </si>
  <si>
    <t>결혼하여출가하기전까지부모님썩을원체섞여드린저로서항상저뒤치닥거리만해주시다처음으로부탁하신부모님의말을못들은척할수없어올해들어대출을처음으로받게되었습니다.대출을받아조금모지라게급한불은해결했습니다.나머지부분해결을위해대출을더받으려했는데타금융권은주부대출이라금리도높고머니옥션을통하면1%라도적은금리로대출을받을수있을것같아이렇게글을올립니다.</t>
  </si>
  <si>
    <t>저축은행1곳사금융4곳총1200만원있습니다.이율은모두39%입니다.올1월에서4월초에받았으며연체없이잘상환하고있습니다.배우자월급여230~250정도이며배우자시간외알바수당으로월50정도본인알바로월60정도의수입이있습니다.대출상환금으로월50정도들어가고있으며각종공과금생활비를제외하면60정도의여유자금이생깁니다.옥션머니의대출금상환을최우선적으로생각하며연체없이상환하도록하겠습니다.</t>
  </si>
  <si>
    <t>직장이직으로급히생활자금이필요합니다아이에언어치료도해야하고생활에필요한돈이직장이직으로부족하네요연체없이꼭제날짜에상환약속드리겠습니다이직한직장월급날이10일이라무엇보다도이자상환을우선시해꼭가갑겠습니다꼭좀도와주세요</t>
  </si>
  <si>
    <t>1)저축은행:624만원(원리금상환월45만원)전세자금대출2000만원월이자125000원2)고정수입은남편:180만원저도월:100만원월급을받습니다3)고정지출내역카드값:150(식대생활비모두포함)아이들원비:36만원(아이2명)핸드폰비:12만원정도가저의지출내역입니다</t>
  </si>
  <si>
    <t>도와주신다면성실히납부하겠습니다</t>
  </si>
  <si>
    <t>남편과아이들셋이있는작은식당을운영하고있는주부입니다머니옥션에도움을청하게된건집에서아이들학교와식당이20분정도거리에있는데2주전쯤교통사고가나서새로차량을구입해야해서도움청하게되었습니다다행히사고는혼자서난거라큰피해는없지만폐차를해야하는상태라현재는남편이타고다니는봉고차량으로운행하고있지만10일후부터는남편도다시출근을해야하는상황이라도움청합니다남편은여름레져사업을하고있는데여름두달외엔사업을할수없어그외달에는지인분의건축일을돕고있습니다시골에서빠듯하게살고는있지만둘다벌고있고제가게도이제는자리를잡아가는상황이라상환하는데큰문제는없을것같구요성실한상환은꼭약속드리겠습니다</t>
  </si>
  <si>
    <t>현재살고있는집담보대출로은행권에4000만원연3%현대스위스500만원솔로몬900만원미즈,산와400만원있습니다사용한지는좀됐고현재연체없이상환중입니다주수입원은남편월급이월250정도이고6개월동안가게순수익이월200조금넘습니다아이가셋이고시어머니모시고살다보니생활비와애들한테들어가는돈이평균230정도되구요(각종보험료포함)기타대출금상환에120정도들어가고차량유지와경조사용돈에60정도들어갑니다평균최상으로잡은거라상환에어려움은없을것같구요위에도밝혔듯이가게가자리를잡아가는상황이라단골도많이늘어서수입은점점늘어가고있으니얼굴은모르지만저를믿고한번투자해주시면실망하시는일없도록하겠습니다다시한번부탁드립니다</t>
  </si>
  <si>
    <t>두아이를둔엄마입니다..성실히잘갚겟습니다</t>
  </si>
  <si>
    <t>두아이를키우다보니깐돈들어가는게상상이상으로많더라구여...그래서대출을여러군데알아보다가중계업체를잘못타는바람에과다조회자로저축은행쪽이나캐피탈이어렵다고해서인터넷검색을하다가머니옥션이라는곳을알게되었습니다......이번대출금을받게되면올2월에갑자스럽게친정아빠가돌아가시는바람에친정엄마환갑이었는데걍지나치고말았어여....그래서친정엄마환갑선물로돈좀드리고싶고여,,나머지는제가이빨이안좋아서치과를다녀야하는데돈이넘많이들어가서요.....거기에다가도좀보태고싶어서요........잘부탁드립니다...성실히잘갚겠습니다</t>
  </si>
  <si>
    <t>1.기존대출은요현대스위스300/그리고사금융쪽에4군데있는데1200정도쓰고있고여..하루라도연채는없었습니다.....현대캐피탈중고차할부700받은거에서지금은350정도남았어여.....참고로현대캐피탈은제가명의만친정오빠한테빌려주고돈은친정오빠가할부금을내고있습니다....차할부도연체는없습니다....현대스위스는월이자만9만원대로내고있구여..사금융쪽은매달14만원에서15만원으로내고있습니다(원금+이자)2.우리집주수입은요신랑월급으로매달320정도받고있구여..저도집에서부업으로50에서60정도수입있습니다..통장에들어오구여..신랑은사대보험도적용되구여...3.월고정지출내역은요핸폰제거는평균10만원정도전기세10만원정도신용카드비로매달50정도내고있습니다...4.대출이후상환계획은요일단매월5일하고10일날신랑하고제부업한돈이들어옵니다..그래서매달10일날자동이체(공과금)대출이자정리하고있습니다...함께매달정리하는게제원칙입니다...일단신랑월급으로다정리가되구여....돈내는거에는걱정안하셔도됩니다</t>
  </si>
  <si>
    <t>취업준비중인휴학생입니다.각종스펙준비및면접등을보면서아르바이트로자금을충당하고있었는데남의물건을파손하는바람에구매비용으로체크카드에있던소액한도(30만원)과알바비용을모두사용했습니다.이달10일이소액한도결재일인데당장가진현금이없어서신청하게되었습니다.</t>
  </si>
  <si>
    <t>1.주수입내역-주수입내역은아르바이트입니다.취업준비중이라고정으로하는장기아르바이트는없고단기아르바이트로한달평균50만원정도수입이있습니다.2.월고정지출내역-월고정식비,교통비20여만원이나갑니다.통신비는집에서지원해주고있습니다.3.대출이후상환계획-지금까지하던대로아르바이트를통해수입을얻고상환해갈예정입니다.</t>
  </si>
  <si>
    <t>안녕하세요도와주시면믿음에보답해드리겠습니다!!!</t>
  </si>
  <si>
    <t>안녕하세요저는26살남자입니다다름이아니라저희어머니께서많이편찮으신대병원가서검사를받아보라고해도돈이비싸다며잘안가십니다..그래서제가돈을마련해서병원에서검사를받을수있게해드릴려고합니다.그리고마친저희누나도이번에결혼을하는데신혼집에작은티비라도하나해주고싶어서이렇게자금을신청해게됐네요...</t>
  </si>
  <si>
    <t>현제기대출은없구요...옛날에카드를쓴적이있는데잘모르고넘어갔다가현재신용정보사에넘어가있는상태에요소액이구요이것도자금마련하면바로갚으려고합니다.직장은제가인력사무실에건설현장일용직으로나가서하루에8~12만원현금으로매일받고있습니다한달에24일정도일나가구요거의일요일에쉬는거빼고는꾸준히일을하고있습니다.그래서매달갚아나가는것에대해서는부담없이잘갚아나갈계획입니다.정말믿고도와주신다면믿음에어긋나는그런짓은하지않겠습니다.</t>
  </si>
  <si>
    <t>선량한애기엄마한번도와주신다고생각해주시면감사하겠습니다.</t>
  </si>
  <si>
    <t>배우자의불이익건사고로인하여현제로서가진돈이급하게없어서수술후병원에서이렇게나마도움을청하기에올립니다.당장퇴원하면병원비를내야하는데악성혹으로인하여수술을받게되었는데도움청할곳이이곳밖에없다는생각이들어어렵게글을올립니다.도와주신다면잊지않겠습니다.</t>
  </si>
  <si>
    <t>동양생명보험약관대출로받은지1년넘게있고배우자로인하여저축은행4군데정도받은게있습니다.카드는국민카드한장으로서비스받은내역이있습니다.지금은배우자도열심히일하여연봉4000받는상황이고저도연봉2400이며현제아들키우며세식구살아가고있는상황이라다른것도연체없이잘상환하고있는상황이니확실히믿음을가지시고부탁좀드리겠습니다.정말연체없이잘상환할수있는금액이므로부탁좀드리겠습니다.</t>
  </si>
  <si>
    <t>성실히변제하도록하겠습니다</t>
  </si>
  <si>
    <t>*목적*여기대출을신청하시는분들은많은경제적어려움으로대출신청을하실것으로생각합니다..그런분들에비해전솔직히신청하기좀죄송스럽습니다..안된다고생각하고일단신청을해봅니다결혼하고시댁과의갈등으로여러번남편과이혼과재겹합을반복하다가..떨어져산지&amp;#47750;년이지나고다시같이산지몇달되지않았습니다사실저도신용이안좋은상태였었어요..그러다몇달전다해결하고같이살게된거죠..남편이실직해서쉬고있었고남편이아이와시어머니랑같이살고있었&amp;#45717;데남편이3개월정도쉬다보니대출이자등..많이힘든상황이였어요..그래서제가다시들어와8월에대출까지받아거의생활을했습니다..아이도가정환경때문에정신적으로육체적으로아프구요..제가다시들어오고남편은취업을했습니다..제가대출받은건밀린공과금을해결하고병원비랑..거의집안생활비로&amp;#50043;어요..남편도이번달부터월급을받기시작했구..다닌지얼마안되고받은거라이번달은많지않아요..저희집은연락하고오가며지내는친척들이없어요..암튼남편도일을찾았고아이와함께가족들이여행을좀가려고합니다..최소금액이100만원부터인데그렇게까지는필요는없지만..된다면좋겠어요저도이유가될지모르지만..부탁드립니다</t>
  </si>
  <si>
    <t>*대출내역*1.리드코프(39.9%300만원)-월불입금:305,0002.hk저추은행(39%400만원)-월불입금:189.9003.미즈사랑(39%300만원)-월불입금:97,000(이자)*수입원*남편:185본인:190-지출내역-.주택담보대출이자:30만원.자동차할부:36만원.광과금(폰요금포함)50만원.아이교육비:20만원.보험료(가족):32만원.차량주유비:15만원.집생활비:50마원.대출3건월불입금:59만2천*****총:2,622,000*****월여유자금:1,128,000원</t>
  </si>
  <si>
    <t>치과치료비가필요하여신청합니다</t>
  </si>
  <si>
    <t>대출을하게된이유를정확하게작성해주세요.얼마전부터앞니3개가아파서치과를방문하였는데이를뽑고임플란트를진행해야될것같다하여서갑작스럽게큰돈이필요하여신청합니다</t>
  </si>
  <si>
    <t>1.주수입내역-한달240~270만원들어옵니다휴무가많을시적지만없을시엔270만원받습니다.2.월고정지출내역-대출상환금액77만원이랑휴대폰요금4만원생활자금해서120만원정도고정지출합니다3.대출이후상환계획-저희회사가한달월급은240~270선이지만성과금을9월달,11월달12월달나눠서받고있습니다그래서소득금액증명서발급받으면연봉이5200만원으로찝힙니다성과금이1300~1400정도됩니다9월달성과금받으면러시와캐피탈반정도상환할계획입니다.그외충분히상환할수있으니믿고도움주신다면열심히갚아나가겠습니다!</t>
  </si>
  <si>
    <t>망설이다글적어요한번만읽어주세요..</t>
  </si>
  <si>
    <t>43세직장인입니다직장다닌지15년됐구요아내와딸셋을둔가장입니다.인터넷보고이런곳이있어망설이다회원등록과글을올림니다.2년전아내의사업으로대출과빚으로시작하였읍니다.그런데생각과달리어려워작년에모두정리하고나니남는건빚뿐이었읍니다.그래서자가아파트를처분하여빚을정리하였읍니다.어째든저의아내였기에잘살자고시작하였는데.....지금은빚은정리를하였는데얼마전남은빚을정리하다급하게급전을빌렸는데사채였읍니다.이걸정리하려합니다.</t>
  </si>
  <si>
    <t>교보생명1600만원=155000원납입미래1000만원=320000원납입바로700만원중원금과이자같이납입(10회남음)=350000원납입티포스500만원=210000원(원금과이자)얼마전빌린사채600만원=아직한달아니여서..월이자100만원에15만원얼마전회사거래은행에서몇달지나면대출이가능하다하여연체않시키려착실히납부중제가월세전400만원정도급여가나옵니다.작년원청징수가4900만원쯤됨니다.금융상환을뺀금액으로세금및생활비가150만원쯤들어갑니다.작년이사와어려운환경에도묵묵히도와준아내어려워도착하게지내온딸들때문에힘내려합니다.염치불구하고부탁드립니다.제발한번만도와주시면정말성실히납부하겠습니다,저를한번만믿어주세요.마지막으로긴글끝까지읽어주셔고맙습니다.</t>
  </si>
  <si>
    <t>1.총부채는약8천만원입니다.이중에서대부업체부채(1,200만원,연이자율39%)를상환하기위한목적입니다.2.연체한번없었는데도상환기일만되면득달같이전화오는게너무싫어서우선적으로상환하려합니다.3.최고수준에가까운이자율연27%(18개월만기)조건으로제시드립니다.대부업체부채를상환하게되면저에게는연12%절감효과가있습니다.</t>
  </si>
  <si>
    <t>1.주수입원-세전기준연봉7,400만원*상여금포함시약8천만원(예상상여6백만원)-월평균5백만원2.지출내역-월평균지출액330만원o기대출상환액300만원o기타고정비용30만원(식대10만원+교통비5만원+용돈5만원+휴대폰요금5만원+공과금5만원)3.상환계획-상기에서보시다시피지출액대비급여수준은프러스로상환여력은충분합니다.-월평균지출도최소화하면서긴축생활을하고있습니다.-이곳에서대출을이용한적있으며(200만원,이자율27%),단하루도연체없이상환중에있습니다.(총12회차중8회차상환)4.당부말씀1)신청배경-친모의병환치료비와친형님의사업악화에따른지원으로불가피하게대출을하게되었습니다.-4~5년전일시적인카드연체로인해신용등급이급락하였고,그후로계속해서금리가높은2금융권과대부업체를이용하게되었습니다.-서두에서언급했지만,상환기일만되면시도때도없이전화하는대부업체전화가너무나싫어서입니다.대부업체대출을이용해보신분이나,임창정주연의영화'불량남녀'를보신분들은그기분이해하실겁니다.2)상환약속-이번건이잘해결되어고금리의대부업체부채를상환하게되면,악순환고리를끊고선순환으로전환될것으로기대하고있습니다.-제시해드린이자율로도저에겐큰도움이됩니다.그리고,근본도모르는일본계대부업체에고금리이자를지불하는것보단우리나라일반투자자분들에게이자를내는게마음이훨씬편합니다.-솔직히대기업부장으로재직중에있으면서이런대출부탁을드리는것이부끄럽습니다.그렇기에걱정하시지않도록단하루도연체없이상환할것을약속드립니다.감사합니다.※본건은처음에는생활자금으로신청했었으며,만하루도안되어조기마감되었습니다.그러나,대출성격상채무통합대출로신청하는것이좋을거라는어느투자자분의댓글의견과머니옥션측의제안으로기존신청건을삭제하고채무통합건으로재신청하게되었습니다.진정성있는의견과제안에감사드립니다.아울러취소건에투자신청하셨던분들께는번거롭게해드려죄송하지만,한번더참여해주시면감사하겠습니다.</t>
  </si>
  <si>
    <t>생활자금명목으로대출을신청합니다.</t>
  </si>
  <si>
    <t>대학원에다니고있고매달프로젝트비명목으로고정적수익80만원가량이있는대학원생입니다.연구실생활을하느라학교앞에서자취방을구했는데,같이살던룸메가나가게되면서보증금을매꿔야하는상황이와서이렇게글을올려봅니다.</t>
  </si>
  <si>
    <t>1.주수입내역-프로젝트명목으로한달에80만원정도수익이있고,조교비등부가적인수익이있습니다.2.월고정지출내역-기대출상환금액,휴대폰요금,식대,임대료등고정적으로지출하는내역모두기재휴대폰요금은한달에7~8만원정도이며,식대는한달기준20~30,월세는룸메가있어한달에공과금포함20정도입니다.3.대출이후상환계획-위에쓰는돈말고는특별히나갈일이없기에상환금액과이자는충분히가능합니다.</t>
  </si>
  <si>
    <t>성실납부자입니다투자자님들믿고투자해주세요!!!</t>
  </si>
  <si>
    <t>3남매에장녀입니다막내동생이결혼을하게될거같습니다모아둔돈과대출을조금보태서결혼자금을도와주고싶어요저는프리랜서디자이너입니다한달에3백만원정도에수입이있습니다믿어주세요복받으실거에요!!!!</t>
  </si>
  <si>
    <t>상환계획은다른거없습니다무조건성실납부!!!!</t>
  </si>
  <si>
    <t>치과진료비필요합니다.한달만쓰겠습니다</t>
  </si>
  <si>
    <t>이빨이시려서치과를갔더니..생각보다진료비가많이들었습니다.따로치과보험들어놓은곳도없어서..월급이다음달보름에나오는데..그때모두상환할예정입니다.</t>
  </si>
  <si>
    <t>현재저축은행에서대출을사용하고있으나이번달모두상환했고,다음달역시월급이후가상환일이라지금빌리는이돈과더불어연체할가능성은전혀없습니다.</t>
  </si>
  <si>
    <t>고마움을알고매달성실하게상환하겠습니다.</t>
  </si>
  <si>
    <t>자격증을따기위해여러시험에응시하게되어생활자금이조금부족합니다.현재비정규직으로직장에는2년2개월근무중에있습니다.매달갚아나갈수있는능력은충분히됩니다.도움부탁드리겠습니다.</t>
  </si>
  <si>
    <t>현재기대출은2군데로합계400만원출중이구요,월이자와함께내는대출금은2군데합쳐서25만원가량성실히납부중에있습니다.그리고한달지출내역은휴대폰사용료식대등하여서월30만원정도지출하고있습니다.</t>
  </si>
  <si>
    <t>많은투자자님들이도와주셨으면좋겠습니다.</t>
  </si>
  <si>
    <t>저는서울반포동에거주하고있는31살의직장인입니다.작년에강원도강릉에서무리하게사업을하다가부도가나서자포자기하고생활다가올해초동생의권유로서울에상경해서다시한번직장생활을하고있습니다.정신을차리고보니새마을금고햇살론대출받은게연체되서채무불이행이되어있더군요.12.01.14일날입사해서4월까지받은월급으로는생활을다시안정시키는데(핸드폰미납.의류.기타등등한.)들어가고12.5월부터강원신용보증재단과연락해서채무를상환하기시작했습니다490만원정도남아있어서.한단50만원씩갚기로하고갚기시작한날부터채무불이행이없어지는줄알았는데신용정보해제요청서라는것을써야풀린다는걸12.8.23일날이되서야알고12.08.31일날해제했습니다.나머지197만원은9월18일날전부변제해서채무는하나도없는상태구요현재신용등급은마이크레딧올크레딧7등급이구요.다른곳에대출문의를해봤는데CB60일장기연체기록때문에힘들다고하는군요..자금용도는12.10.21이여동생결혼식인데부모님도가진게없으시고남자쪽집안형편도그리좋은건아닌지라돈을모아서전세집이라도원주쪽에구하려고하는데자금이부족해서이렇게글을올리게되었습니다.지금까지해준것도없고.한번만이라도오빠로써꼭도움이되고싶은마음에이렇게올려봅니다꼭좀도와주세요긴글읽어주셔서감사합니다.</t>
  </si>
  <si>
    <t>1.채무는하나도없습니다.2.직장은2012.01.14일날입사4대보험가입되어있구요.직장명은(주)해주세요주된업무는심부름대행입니다네이버검색해보시면나오실듯합니다.월급여는평균220만원통장으로177만원수령나머지는현금지급입니다.고정지출은핸드폰요금12만원정도와용돈30만원정도구요상환계획은고정지출빼고급여로최대한빠르게상환할려고합니다.</t>
  </si>
  <si>
    <t>의류업운영중물품구비비용</t>
  </si>
  <si>
    <t>대출목적대출을하게된계기_전통시장내에의류가게를운영중인데무등록사업자라금융권대출이불가해서이곳을이용하게되었습니다.이용목적은이번에가게를확장하게되서마네킹이며매대등이더필요하게되었습니다.물품구입비용이모자라대출을신청하였습니다.</t>
  </si>
  <si>
    <t>상환계획사금융2군데이용하고있고,한곳은200/다른곳은300이율모두39%이며매달10만원/25만원입금하고있습니다.원리금균등상환이며한번도연체한적없습니다.주수입원:운영중인의류가게와야간분식점아르바이트주수입금액:한달에약350만원월고정지출내역:가게임대료50만원,의류구입비100만원,이자등세금50만원상환계획:고정지출외에개인지출을줄여서상환액을연체없이꼭납입하겠습니다.첨부한사진에신원시장내에의류업을하고있습니다.</t>
  </si>
  <si>
    <t>남편의고정급여가없어서갑자기생활자금이필요합니다취업준비중이며,거의진행되어갑니다.</t>
  </si>
  <si>
    <t>월상환금액이소액이라잘상환할것을약속합니다</t>
  </si>
  <si>
    <t>투자자님들에게도움을받고자합니다</t>
  </si>
  <si>
    <t>집에서직장까지버스로30~40분정도걸립니다직장근처에원룸을얻고자합니다</t>
  </si>
  <si>
    <t>현재다른대출은없으며어려서부터남한테아쉬운소리안하고그렇게살아왔습니다대출도없고신용카드는물론없구요아니만들지않았습니다이제껏제가벌어제가번만큼써왔습니다그런데그게나중에좋지않다는걸알았습니다금융거래미비인가그런다하더군요그러던중머니옥션이란곳을알게되었습니다투자자님들이도움을주신다면성실히잘갚아나가겟습니다지금직장에서근무한지9개월정도되었으며매월200만원이상급여를받고있는상태입니다앞서말씀드리것처럼거의식비교통비생활비등을빼고나면100만원이상이순수익이라고보시면됩니다.12개월동안성실히잘갚아나갈것이고그돈이보증금으로걸어져있고하니저또한그걸보고열심히일하겠습니다많은관심부탁드립니다.</t>
  </si>
  <si>
    <t>개인생활자금이필요하여신청합니다.</t>
  </si>
  <si>
    <t>개인적인생활자금이필요하여신청하게되었습니다.개인적으로대출은없으며차량담보대출1000만원받아48만원씩상환중이며직장은대기업에다니며예전에파산면책을받아올해11월이기록삭제5년이되는시기라신용등급좀관리하려고이곳에대출신청을하게되었습니다.월급은평균250이상수령하여충분히대출금상환을할수있다고말하고싶습니다..많은투자부탁드립니다.</t>
  </si>
  <si>
    <t>한달용돈이100만원이라충분히상환할수있습니다.차량대출말고는기대출은없습니다.</t>
  </si>
  <si>
    <t>카드론과지인에게빌린돈을상환하고자합니다.</t>
  </si>
  <si>
    <t>9월24일우리은행에서바꿔드림론으로고금리채무는해결하였으나19%대의카드론(390만원)은남아있는데카드론이월입금액(64만원)이가장크고,그동안연체없이상환하면서지인들에게도움을받았습니다.월입금액을줄이고지인들의돈을상환하고자합니다.</t>
  </si>
  <si>
    <t>고금리의월입금액을56만원에서25만원으로줄어들었고,만약에대출을받게된다면카드론의64만원에서33만원으로줄어들어납입하게됩니다.충분히납입할수있습니다.1년넘게고금리를사용하면서연체없었습니다.연체없이성실하게납부하겠습니다.수입155만원월세및공과금36만원휴대폰요금10만원보험료4만원우리은행(10월24일예정)25만원카드론64만원</t>
  </si>
  <si>
    <t>가정적인사정으로인해소액이급히필요해서대출을신청하게되었습니다.상환능력은충분합니다.</t>
  </si>
  <si>
    <t>-주수입원및주수입금액;휴대폰매장관리직을하고있으며,고정급여150만원과매월추가인센티브로100~130만원의추가상여금을지급받고있습니다.-월고정지출내역및기대출내역;월고정지출은식대20만원,휴대폰비용10만원,자가용유지비30만원,기타생활비10만원.기대출은에이치케이저축은행400만원을월20만원,원캐싱300만원을월10만원,산와머니150만원을월12만원씩상환중입니다.-대출이후상환계획;갑작스런일로급하게소액이필요한상황인지라,내달부터예정중이었던저축중일부금액을대출상환금액으로설정하여저</t>
  </si>
  <si>
    <t>저는1남2녀중장녀입니다.아버지가2006년사업부도로인하여2년여도피생활하시다가구속되었구요.4년형만기꽉채워서지난달1일에출소하셨습니다.교도소에서계실때도3번쇼크로쓰러지셔서병원비가천만원가까이나왔는데..저희3남매가부담하였습니다.별도로보험들어놓으신것도없으시네요..출소하시고나서숨이너무가빠서일상생활이너무힘들다하셔서추석전에동네내과갔더니대학병원소견서를써주시고수원에있는빈센트병원에가서검사했구요.어제결과보러같이갔었는데당장입원하라고하시네요.대동맥이기형이고콩팥기능이거의상실이되어서입원해서조직검사및집중치료를해야한다고하는데.아버지는자녀들한테짐이되기싫어서돈이없으니일단약으로치료하고싶다고하시고약받아오셨습니다.제동생이이번달말에결혼하고요.엄마도허리디스크재발하셔서힘드신데힘든요양보호사일하시면서하루하루생활하시고저희삼남매는부모님도와드리는데도점점돈쓸일이많아집니다..결혼하는동생은박봉에부모님살림에보태드라돈모아놓은것도별로없어서저희부부가결혼준비하는데돈을많이보탰거든요.샐러리맨들이다그렇지만한달한달빠듯한데.아버지입원하게생겼는데가족들이걱정이이만저만이아닙니다.결혼후에입원하게되면건강이더악화될까봐돌아오는월요일당장입원시키려고합니다.구구절절너무길었는데요.대학병원다인실병실얻기도힘들고,2인실입원해야한다는데얼추계산해봐도병실료만100만원이넘어가게생겼어요..</t>
  </si>
  <si>
    <t>기존대출은1600만원정도있어요.남편은세후450만받고저한테생활비명목으로200만원을매달주고있구요.저는세후175만원정도받고있습니다.이돈으로부모님생활비드리고제대출갚고회사교통비쓰고생활비쓰고살고있습니다.저는제조업체에서기계설계와3차원측정일을하고있습니다.이회사오기전에보험영업을했었구요.지금도보험대리점에코드내놓고한달에한두건정도부업으로하고있어서대출을받게되면대출원리금정도는무난하게갚을수있을것으로생각이됩니다.</t>
  </si>
  <si>
    <t>생활자금으로쓰일급전</t>
  </si>
  <si>
    <t>생활자금으로쓰일급전입니다.의외의지출이생겨생활자금부족</t>
  </si>
  <si>
    <t>매달이자금+상환금합하여상환할계획</t>
  </si>
  <si>
    <t>생활자금목적으로재대출신청합니다</t>
  </si>
  <si>
    <t>안녕하세요일전에머니옥션에서도움을받았으며중도상환으로마무리를잘끝냈습니다.예전에1~2일연체는있었지만꾸준히성실히납입하고자금이생겼을때는도움주신분들을위하여중도상환도하였습니다.그동안빚도꾸준히없애오고하였으나생활자금으로딱필요한자금만받으려고합니다다른곳에대출을낼려고하니바꿔드림론이나1금융대출로대환할려면더이상대출이나조회기록남기지말라고하셔서..(주거래은행담당자분)머니옥션에글남겨봅니다.</t>
  </si>
  <si>
    <t>``부채내용``1.농협학자금대출-340만원정도/월18만원정도납입.2.시티캐피탈-940만원/월36만원납입.3.배르넷-250만원/월12만5천원납입.4.아크코리아-200만원/월15만원납입.5.펀딩트리-대략350만원/월19만원대납입그외핸드폰비10만원대관리비17만원대교통비는회사버스로출퇴근합니다.이렇게부채상환/이자로월100만원대지출중입니다.꾸준히상환중입니다.현재씨티외4금융은쪽을바꿔드림론으로바꾸려고기다리는중입니다이번엔단기연체없이꾸준히빠른시일안에성실상환하고자함이며도움을기다려봅니다.</t>
  </si>
  <si>
    <t>직장을다니면서조그맣게아는선배와사업을한적이있습니다.사업에무지햇던저는선배가하자는데로대출을받아서시작하게되었습니다.처음엔잘되는가싶더니4개월째부터어려워졌지요.이래저래필요한금액을대출을해서사용하였습니다.그래서제가힘이들다보니당뇨로고생하시는어머니께도움을못드렸습니다.몇년전부터당뇨로고생하시는어머니께돈을조금씩보내드렸는데지금은제가어려워서한참을못보내드렸습니다.당뇨에합병증이눈으로와서수술을두차례햇지만사람얼굴을알아보지못하십니다.정부보조금으로는병원비약값을충당하기어려워이렇게신청하게되었습니다.</t>
  </si>
  <si>
    <t>삼성물산협력업체에서일한지는2년6개월되었습니다.임직으로2년정직으로6개월되었습니다.급여는통장으로받고잇습니다.매달25일이급여일이라대출금상환은25일로하엿구요.월188만원통장에수령하고여보너스및성과금까지합하면연3천정도됩니다.별다르게들어가는돈은없고차량유지비와전화비담배값정도로월70만원정도들어갑니다.빌려주신다면연체없이꼭상환하겠습니다.</t>
  </si>
  <si>
    <t>어플개발자금</t>
  </si>
  <si>
    <t>대출목적과사용용도-모바일학습어플개발에따른디자인비용현재어플을개발하여안드로이드마켓에등록해놓은상입니다만제품디자인을거의못하고있어서경쟁력이떨어집니다.-제품을마켓에올린후의광고비용</t>
  </si>
  <si>
    <t>다른대출건-저축은행300만원납부이자108000원리드코프400만원납부이자130000원연체없이잘납부하고있습니다.현재어플개발업체인Hilanguagesoft와영어과외교실운영중입니다.어플개발업체에서는수익이거의없으나과외교실에서350-500정도의매출이있습니다.</t>
  </si>
  <si>
    <t>경매신청요</t>
  </si>
  <si>
    <t>자동차담보로300만원대출받은거값고200정도는생활비랑개인용무로필요해서대출신청함니다KT&amp;G협력업체다니고있고요연봉은2800성과금및이것저럿들어오면220~240통장에입금되요월급날은매달10일이구연체없이잘값아나갈수있습니다근무개월수는5개월되습니다</t>
  </si>
  <si>
    <t>300만원연체무300만원담보대출다값고완납확인서바로보내드리고요200만원은생활비랑이리저리빚진거다납부하고한군대만납부하고싶습니다</t>
  </si>
  <si>
    <t>기대출로인한생활자금부족으로신청합니다</t>
  </si>
  <si>
    <t>대출목적은금융상환및생활자금융통입니다.매월기대출로인한이자로인하여생활자금이부족하게되었습니다.현재연체없이모두잘납부하고있으나2개월전사고로인하여급히카드를사용하게되어악순환이반복되고있습니다.이자납입등을하고카드로한번순환하게되니매월한도가적은카드로돌리면서생활하고있습니다.현재는정상이지만시간이지날수록순환이배가되면이자연체가될수있을걸로생각됩니다.</t>
  </si>
  <si>
    <t>기대출은러시앤캐시.솔로몬저축은행.산와머니가있으며이자율은40%가넘는걸로알고있습니다.기대출은약1,000만원정도가있으며카드현금서비스할부로약100만원정도가있는상태입니다.매월약60만원정도의대출이자를납입하고있으며카드사할부도추가적으로내고있습니다.휴대폰이용요금및장남으로집안의생활까지맡고있습니다.가족중에직장인이있어서생활비의부족은조금나아졌으나불안한면은있습니다.매월약190-200만원정도의고정적인월급을받고있으며지금까지연체없이2년정도를상환은잘하고있습니다.이전에기대출로인해신용등급하락및내용으로인해추가대출이어려운상태입니다.대출을받게된다면우선신용카드를먼저상환을할것이며이부분이해결되면기대출중적은금액의대출부터조금씩선납입으로상환할계획을가지고있습니다.또한여유가되게되면머니옥션을우선으로상환을할예정입니다.정규적인직장에서2년이상근무하였으며사내에서인정받고있으며인사를통해스탭급지원후보에뽑혀있는상태입니다.이에도움부탁드립니다.</t>
  </si>
  <si>
    <t>소득은고액이나등급미달로대출이안됩니다도와주세요</t>
  </si>
  <si>
    <t>현재삼성전자에다니며연봉은1억1000정도받고있습니다매형에게1억정도돈을빌려준것이문제되어연체가되면서등급이8등급까지떨어져서은행권대출이되지않네요현재는전체금액을갚고1800만원만남은상태입니다매월400만원정도의월급을받고있으며이번에어머니가편찮으셔셔돈이들어가는수술을하셔야하는데자금이부족하여대출신청을하게되었습니다</t>
  </si>
  <si>
    <t>1.기대출내역삼성생명1800만원이율:9.9%삼성생명월15만원이자만나가며원금은1년에10%씩갚아나갑니다2.주수입원:삼성전자사무직으로월급수령수입금액:월430만원월급수령중월지출금액:삼성생명이자18만원그외생활비200만원상환계획-긴급하게500만원정도필요하나은행대출이등급미달로안되어요청드립니다월급21일에들어오고성실하게이자와원금을갚아나가도록하겠습니다</t>
  </si>
  <si>
    <t>이사하는데보증금300만원이부족합니다.</t>
  </si>
  <si>
    <t>스위스저축은행900만원웰컴론300연체없이이자잘납부하고있습니다.서울에서보험설계사로근무중이며월250-300만원급여받고있습니다.매월고정지출은원금이자상환50만원정도와핸드폰15만원학원비25만원입니다.성실하게갚겠습니다.</t>
  </si>
  <si>
    <t>성실히잘갚아드릴수있습니다.</t>
  </si>
  <si>
    <t>대출을신청하게된이유는저희신랑이휴대폰대출로인하여피해를봐서신청하게되었습니다.뜻하지않게큰금액이나가야하는데여유자금이없어서대출을신청하게되었습니다.현재기존에대출을받은것이있어서연체없이잘갚고있는데갑자기신랑것이터지는바람에현재좀힘든상황이라서요..신랑휴대폰대금을지급목적을가지고신청합니다.</t>
  </si>
  <si>
    <t>기존대출이있습니다.전부주부대출로받은것입니다..사금융권에대부분다있습니다.사금융권에대출은총1천5백정도있습니다금리는39%대입니다...그리고현대스위스에400만원있습니다.금리는27%입니다.사금융과현대이자는한달평균65만원정도지출되고있습니다.현재는맞벌이를하고있습니다.신랑은월평균220만원정도급여를받고요저또한월평균120만원정도받습니다.고정지출은울가족핸폰요금이13만원정도고요시부모님께생활비로50만원드리고있습니다.그외에아이들에게들어가는것이평균20만원정도입니다기타(용돈,식대등)들어가는것이평균부부합산50만원정도지출합니다그리고경조사등은행보험등해서50만원정도들어갑니다.만약에대출이된다면상환하는데는아무런문제가없을겁니다.월고정수입이300만원에고정지출이250만원입니다.약간의여유가있어서대출을받아도충분히갚아드릴수있습니다연체없이잘갚아드릴수있습니다..한번만도와주세요.</t>
  </si>
  <si>
    <t>11월에와이프가출산을하는데자금이필요합니다..</t>
  </si>
  <si>
    <t>11월달에와이프가아이를출산합니다.자금이월급으로는부족할거같아이렇게글을올리게됩니다.</t>
  </si>
  <si>
    <t>기존대출은지금잔액이신라상호저축은행146만원39%우리금융저축은행32039%hk상호저축은행24039%이렇게랑.국민카드에185만원현금써비스가있습니다.이렇게해서월상환금액은60만원정도입니다.주수입원은회사급여입니다.개인업체이나사대보험도되구요.월250만원씩들어오구요.지출내역은대출상환금액60만원이랑.보험료랑각종세금이50만원정도이며나머지급여에서잔액은생활비로이용중입니다.대출받게되면현금서비스랑아내병원비로이용할생각이구요..할부로나눠서갚는다면연체없이갚아나갈수있을거라생각합니다.꼭필요한자금입니다.부탁드려요.</t>
  </si>
  <si>
    <t>아버님수술비와입원비충당(급전)</t>
  </si>
  <si>
    <t>아버지께서갑자기입원하시게되어급전이필요하게되었습니다.우연한기회에머니옥션이라는대출방법을알게되어이렇게신청하게되었습니다.연체없이성실하게납부가능합니다.많은관심부탁합니다.여러분들과함께웃을수잇길바랍니다.감사합니다.</t>
  </si>
  <si>
    <t>주연테크컴퓨터에서조립pc판매및A/S을하고있습니다.월고정수입은200만원정도됩니다.그리고보너스도가끔씩팀장이주고요.월고정지출내역은방세30만원,휴대폰비5만원,생활비30만원,부모님용돈30만원,보험료10만원,정기적금15만원여유자금80만원이므로월20만원내외에서24개월정도면충분하게부담없이연체없이끝까지다갚을수있습니다.성실하게납부할것을분명히밝힙니다.여러분들의성원에힘내서살수있도록간절한도움부탁합니다.</t>
  </si>
  <si>
    <t>저축은행에서환승합니다.</t>
  </si>
  <si>
    <t>솔로몬저축은행이영업정지로인해집으로우편물이발송되어부모님이아시면안되기에급하게모아상호저축은행으로환승했습니다.그때경황이없어서빨리받으려고꼼꼼히확인하지않고진행했는데이자율이38%라너무높아환승하려고합니다.지금월11만8천원상환하고있었는데,몇일전에확인해보니이자율이너무높아원금이얼마줄어들지않고손해보는느낌이드네요.</t>
  </si>
  <si>
    <t>1년전에현대스위스300만원전액연체없이상환하였으며,솔로몬저축은행200만원전액연체없이모아상호저축은행으로환승하여연체없이상환중입니다.현재11만8천원씩원리금균등상환으로연체없이갚았기에,투자자님들이도와주셔서낙찰이된다면12만9천여원도연체없이갚아나가겠습니다.</t>
  </si>
  <si>
    <t>대부업상환하고싶습니다.신용등급도높이고싶습니다.</t>
  </si>
  <si>
    <t>대부업상환하고싶은데신용등급에지장이없는곳을찾다신청하게?습니다.</t>
  </si>
  <si>
    <t>1.주수입내역-월급314만,식대및유류대30만,기타명절100%보너스2.월고정지출내역-기대출상환금액:씨티은행16만(집담보),러쉬25만(이자만),웰컴20만(이자)휴대폰요금15만,식대10만,보험료15만3.대출이후상환계획-와이프통장으로200만,보너스및기타금액으로상환예정</t>
  </si>
  <si>
    <t>안녕하세요.영업직에근무하고있는29세청년입니다.한두달제가몸이안좋아서일을제대로못했습니다.영업사원의특성상실적이안되서월급도거의못받게&amp;#46124;습니다.ㅠ생활비로200만원은클수도있는자금인데제가다른사금융대출금이좀있어서이렇게신청합니다.어린시절멋모르고철없이여기저기대출을받아쓴게이렇게힘들게될지몰랐습니다.정말후회하고열심히노력하며살고있습니다.저에게조금씩힘을보태주시면정말열심히살며세상에보답하겠습니다.대출이자연체해본적은단한번도없습니다.결코단한번도!안해봤습니다.열심히갚아나가고있습니다.믿고투자부탁드립니다</t>
  </si>
  <si>
    <t>*기대출내역솔로몬-200만원(39.9%)웰컴론-500만원(39.9%)러쉬앤캐시-400만원(39.9%)*직업:웅진영업사원월급여:100만원~200만원(영업직이라변동이조금있습니다.)현재기대출이자를월40만원정도납입하고있습니다거기에지금대출금10만원을더해월50만원정도되는데저는차가없고차구매계획도없습니다차유지비들어간다고생각하고성실히갚아나가겠습니다.</t>
  </si>
  <si>
    <t>최근부양가족(모)생계비에지출이많았습니다.(디스크,치과)그리고갑작스런해외출장등으로생계비가많이소진되었습니다.</t>
  </si>
  <si>
    <t>월상환금을고려하여24개월로신청하였으며,내년1분기내에전체상환예정임(보너스및추가소득있음)</t>
  </si>
  <si>
    <t>부모님인플란트비용..</t>
  </si>
  <si>
    <t>부모님인플란트비용돈이조금부족해서이렇게신청해봅니다</t>
  </si>
  <si>
    <t>sk텔레콤대리점에서일을하고있으며1년6개월째근무중입니다판매관리직을하고있으며월평균180~~200소득이있습니다sk대리점직원들은올해4대보험가입여부가결정되었으면저는아직가입안되어있는상태이며현금수령하고있습니다내년3월달에적금을타기때문에6개월안에상환으로해놓았으며돈이조금모자라서이렇게신청해봅니다ㅠㅠ인플란트비용만천2백이라ㅠㅠ2백정도가....실수라는단어는생각해보지도않았습니다부탁좀드리겠습니다^^기대출솔로몬5만원정도나가고있습니다(200)만원</t>
  </si>
  <si>
    <t>대출목적은몸이아파서조금쉬게될때가있었습니다.가장으로서미안한마음도있고생활비로쓰려고합니다.</t>
  </si>
  <si>
    <t>현재대출은신한은행에1420만원,자동차할부대출1100만원시티캐피탈1000만원이렇게있습니다.이자로는총100여만원정도내고있습니다.현재다니는회사는안진회계법인에임원수행운전기사로5개월째다니고있으며,급여통장에220만원정도수령하고있읍니다.사대보험가입되어있습니다.대출이된다면생활자금으로사용하고싶으며,성실하게납부할것을약속드립니다.</t>
  </si>
  <si>
    <t>동생이보험이없는데병원에입원을했어요.</t>
  </si>
  <si>
    <t>동생이병원에입원을하게되었는데생각보다기간이길어져서병원비가급여로는많이부족할것같습니다.동생이우울증치료기록이있어서보험마저가입이안되는상황이라퇴원시에금전적으로많이힘드네요.도와주시면고맙겠습니다.</t>
  </si>
  <si>
    <t>다른대출-현대저축은행월186,000원원리금균등납-대신저축은행월95,000원원리금균등납-러시앤캐쉬월88.000원이자납-원캐싱월70,600원원리금균등납-주수입원카페에서바리스타및매니저로일하면서고정적으로급여를받고있습니다.-급여바리스타월급1.500.000원-월고정지출내역휴대폰비77.000원교통비50.000원신용카드결제대금180.000원보험료70.600원은행저축105.000원-대출이후의상환계획1.500.000-고정지출비(377.600)-기대출금(439.600)-은행저축(105.000)=577.800원입니다.여유돈이대출금상환에는지장이없기때문에성실히납입하겠습니다.</t>
  </si>
  <si>
    <t>곧아빠가되는저에게힘을보태주세요...</t>
  </si>
  <si>
    <t>안녕하세요.곧태어날아기보석이아버지입니다.현재아내가임신중인데요.곧출산을앞두고있습니다.출산을위해매달조금씩돈을모았지만얼마전예상치못하게집주인이보증금을올려달라고연락을해왔습니다.저희는현재월세로살고있는데요.집주인께서도저번달까지는그대로살아도된다하여저희는마음을놓고있었습니다.아무래도집주인께서갑작스레돈이필요한일이생겼나봅니다.사정은해보았지만어쩔수없는상황이라올려드릴수밖에없었습니다.그래서현재산후조리원비용과아내가출산후3개월동안출산휴가에들어가있는동안필요한자금을이렇게대출신청하게되었습니다.현재아내에게는가족이친정아버지와남동생둘뿐이고저또한어머니가없어몸조리를해줄사람이없습니다.그래서부득이하게산후조리원을택하게되었습니다.또한출산후3개월후에는아내는다시일터로돌아갈예정입니다.여러분의절실한도움이꼭필요한상황이기에대출을신청하게되었습니다.</t>
  </si>
  <si>
    <t>상환계획수입:본인230만원(금세공업)아내150만원(일반회사경리)총수입원:380만원고정지출내역:1.핸드폰사용료:본인-6만원아내-4만원2.월세임대료:20만원3.가족보험료:16만원(본인,아내,태아보험)4.공과금납부:한달평균12만원5.기존대출금:140만원6.한달평균식대:35만원7.장인어른용돈:25만원8.시댁용돈:15만원9.적금:40만원현재고정지출은이렇습니다.기타남는금액60만원정도인데요따로통장을만들어놓고경조사비나갑작스럽게닥친일에대비하고있습니다.얼마전엔처남이다쳐서병원비와얼마전월세보증금으로사용했습니다.기존대출금은저희가결혼할당시아무것도가진게없어서보증금명목으로대출을받은거구요.현재원리금과같이갚는중이라조금많습니다.이제상환까지몇달안남았습니다.적금은3년후전세를목표로넣고있습니다.이제넣은지몇달되지않았습니다.</t>
  </si>
  <si>
    <t>한가정의가장으로써사업실패로인해대출을신청합니다.부모님을모시고열심히살려고노력했는데본의아니게사업실패하게되었습니다.생활자금으로요청하오니투자자들의도움부탁드립니다.</t>
  </si>
  <si>
    <t>매월25일결재할것이며월급및아르바이트(당직)를하고있으며투자자들의원금을성실히갚겠습니다.</t>
  </si>
  <si>
    <t>믿고투자해주시면성실하게상환하겠습니다.</t>
  </si>
  <si>
    <t>여자친구의갑작스러운수술로인해도움을요청하게되었습니다.</t>
  </si>
  <si>
    <t>소득급여:기본급만받고있으며실수령액146만원정도이며,회사사정으로수당지급이전혀안되고밀려있는상태입니다.지출머니옥션:21만8천원한국장학재단:5만원(학자금대출금)한국주택공사:2만원(학자금대출금)새마을금고:담보대출2000만원이있으며,부모님께서납입하십니다.믿고투자해주시면성실하게상환하겠습니다.도와주세요.</t>
  </si>
  <si>
    <t>치과치료비가부족한데대출을해주신다면성실히상환하겠습니다.</t>
  </si>
  <si>
    <t>여지껏돈에얽메여제대로된치과치료한번받지않다이번에더이상늦으면더많은돈이들어갈까봐본격적으로치아치료를시작하였는데치아상태가너무좋지않아서생각보다치료비가너무많이들어가서어느정도치료를받긴하였는데목돈이더필요해서부담이되치료를중단했내요..남은치료마저마무리하려는데250정도가부족해서일반2저축이나소비자금융보단이율이훨씬싼머니옥션을알개되서이렇게글을올려봅니다.</t>
  </si>
  <si>
    <t>현재세후월급여210조금넘게받고있는데생활비50대부및2저축원금및이자상환월60조금안되고저축은행및대부채무는3개월이내에회사내대출이나햇살론같은걸통해채무통합및대환예정이고요그렇게되면이자및원금부담이반도안되게줄어서이거이외엔다른지출은특별한일아니면없어서머니옥션에서대출을받게된다면월15만원정도는부담없이상환할수있습니다그리고연말성과급이나오면조기상환도가능하지만무슨일이있을지모르니대출을이렇게급할때쓰기위해성과급은비상금으로쓸예정입니다..</t>
  </si>
  <si>
    <t>7월경에신청을하였으나기대출이많다는이유로머니옥션에서거절을당했었습니다.그때생각이사업자금을융통하여생겨나는이익도중요하지만은행권,투자자의입장에선그건리스크만큰사람일꺼라생각을하게되었습니다.그래서일단중고차의매입대수를줄이고기존채무를좀줄여가기시작했습니다.3000만원정도값아낸듯싶네요.급여는세금제하면인센티브포함230만원정도됩니다..중고차는현재2천만원으로월200만정도수익이생깁니다.매입자금으로기대출줄이다보니수익이줄어들게되었습니다.(당연한것인데왜그땐그생각을못했는지...;;)사업의특성상금액대비수익이나는것이라좀더나은수익을창출하여하루빨리예전사업의부진을씻고정상적인부채없는가정의가장으로거듭나고싶습니다.앞으로이년만더고생하면기존부채는다상환이되며그때가되면이젠제집을얻기위한노력을해보고자합니다.투자자여러분많은도움부탁드려봅니다.</t>
  </si>
  <si>
    <t>기존대출이력으로는우리은행500/신협(마이너스)500/신협694만원/씨티캐피탈668만원러쉬335만원입니다.수입은직장평균(리베이트포함)220만원중고차에서200만원입니다.금융상환비는원금이자포함해서120만원정도입니다.생활비(4가족모든것포함)130만원정도씁니다.꼭필요한것만쓰고있습니다.예상외잡비나경비로30만원정도따로오차는있을것입니다.그외에는특별히이용하는것이없습니다.많은투자부탁드립니다.성실히납부토록하겠습니다.</t>
  </si>
  <si>
    <t>주택매입대금부족합니다.잘부탁합니다..수고하세요^^</t>
  </si>
  <si>
    <t>월급날입금원금이자하고같이입금잘부탁합니다..수고하세요</t>
  </si>
  <si>
    <t>크리스마스개롤송</t>
  </si>
  <si>
    <t>생활자금및현금서비스대환으로필요합니다</t>
  </si>
  <si>
    <t>매월연체없이정확히10일입금하겠습니다</t>
  </si>
  <si>
    <t>투자자여러분들의작은손길이저에겐희망이됩니다.</t>
  </si>
  <si>
    <t>안녕하세요.대출을신청하게된25살직장인여성입니다.더이상의고금리이용을하지않기위해인터넷을찾아보던중머니옥션이라는한줄기의희망을잡았습니다.부모님께선결혼자금으로저의월급을저축해주십니다.힘들게번딸의월급을섣불리쓰지않으시며,꼬박꼬박저축해주시는부모님께손벌리긴죄송스럽고,어려운형편에배우고자하는마음은크다보니..조금은안정된생활에서배우기위해고금리채무를상환하고자합니다.</t>
  </si>
  <si>
    <t>캐피탈및저축은행약1천만원(월42만원)사금융3곳420정도(월21만원정도)남은금액부분을적어놓은거구요.원리금균등상환방식입니다.사금융부분을2곳을한곳으로통합하고,건수를줄이고신용등급또한미세하더라도올리고싶습니다.단한번도연체한적은없으며,그부분에대해서는저의신용을조회해보시면믿음이가시리라생각이듭니다.어린나이에대출이란곳에손을뻗어,잘못된길을걷고있음을알고있습니다.새롭게조금씩안정된생활에힘이될수있도록도와주세요.지금은개인사업장에서사무직으로일을하고있으며,그외수입으로부모님께서매달생활비로50만원씩꾸준히보내주고있습니다.비록어렵게대출이란것에손을뻗었지만,저를믿고빌려주신금융사분들께믿음을드리고자,연체란것은질색을합니다.한줄기의희망에빛을내어주세요.감사합니다^-^/</t>
  </si>
  <si>
    <t>환승신청</t>
  </si>
  <si>
    <t>고금리대출을낮은금리로바꾸고자신청합니다</t>
  </si>
  <si>
    <t>학습관리교사로3년가까이근무중이며평균소득은120-150입니다부업으로영어과외도하고있습니다급여일에약속된금액을성실히상환할것을약속드립니다</t>
  </si>
  <si>
    <t>부모님의치과치료(의료비사용목적)두분모두새로이틀이를교체하여야합니다1200만원의비용이발생</t>
  </si>
  <si>
    <t>상환계획은년600%의상여금에서상환비용으로충당할계획임</t>
  </si>
  <si>
    <t>2011년머니옥션을통해대출을받은바있으며현재16회차정도까지단한번도연체없이꾸준히성실상환하고있습니다.대출상환과가계자금으로대출을사용할목적이며,기존에해왔던것처럼성실상환할것을약속드립니다.</t>
  </si>
  <si>
    <t>현재기대출은HK상호저축은행3,159,000원,솔로몬상호저축은행7,413,000원,현대캐피탈중고차할부2,612,000원,현대스위스상호저축은행19,750,000원으로3300만원정도이용중입니다.매달원리금균등상환방법으로HK상호저축은행은35만원정도,솔로몬상호저축은행은62만원정도,현대캐피탈중고차할부는14만원정도,현대스위스상호저축은행은73만원정도매달상환하고있습니다.현재재직하는회사는외감업체이며정규직원으로급여는연봉4500만원정도됩니다.기존에단한번도연체한적없으며성실상환하였으며머니옥션에서추가대출이된다면지금까지상환해오던것처럼성실상환할것을약속드립니다.</t>
  </si>
  <si>
    <t>성실한두아이의아빠입니다.조그마한부업을해보려합니다.도움부탁드립니다.</t>
  </si>
  <si>
    <t>현재아내와두아들과함께열심히살고있습니다.일반조그마한직장에근무중이며가정살림에조금이나마보탬이되고저의미래와가족의미래를위해서직장생활과더불어부업으로쇼핑몰과오프라인으로납품을하는건어물판매업을해보고저합니다.아시는분께서건어물도매업을하시는데저에게많은도움을주고있습니다.아이들이조금씩커갈수록아이들에게참으로많은것을부모로써해주고싶은마음에조금더저의몸을희생하여더욱더열심히살아보고저합니다.생활이여유롭지못하여여유자금이조금부족하여도움을받고저합니다.부탁드립니다.</t>
  </si>
  <si>
    <t>저또한열심히직장생활을하고있으며집사람또한일을하고있습니다.저의소득과집사람의소득그리고지금하려는사업의소득으로정말하루도늦지않게상환할수있습니다.남자로써두아들의아빠로써한가정의가장으로써세상에부끄럽지않고투자해주시는분들께부끄럽지않도록정말열심히하도록하겠습니다.그리고,현재오프라인으로는작으나마조금씩수입이발생하고있으며저의사업이비젼이있다고확신을드립니다.</t>
  </si>
  <si>
    <t>사업자금신청합니다성실한납부와신용</t>
  </si>
  <si>
    <t>사무실을조금넓히고사무기기구입할예정입니다</t>
  </si>
  <si>
    <t>급여일25일에맞춰상환하며기대출1건하루도연체한적없슴니다</t>
  </si>
  <si>
    <t>구체적인상황을말씀드리긴어렵지만,가족의질병치료를위한긴급자금이필요한상황입니다..</t>
  </si>
  <si>
    <t>신용조회이후시간나는대로자세히서술하겠습니다.</t>
  </si>
  <si>
    <t>저는현재삼성전자서비스에근무중입니다몇년전여자친구를만나사랑의싹을트며지내고있습니다이제결혼을앞두고동거를시작할까하는데전세금이약간부족하여이곳에신청하게되었습니다..성실하게잘상환하겠습니다투자자님들많은도움부탁드립니다</t>
  </si>
  <si>
    <t>급여230리드코프:월121,000연(39%)9개월남음핸드폰비:9만5천원교통비:10만원식대비:10만원나머지금액으로충분히상환할수있습니다</t>
  </si>
  <si>
    <t>생활자금소액필요합니다</t>
  </si>
  <si>
    <t>현재4대보험급여받고있습니다연말이고해서돈나갈때가많은데...신용이좋지못해서신용카드는없어요체크카드는사용중이구요그래서생활자금이조금필요합니다</t>
  </si>
  <si>
    <t>12개월균등으로상환하고싶습니다이정도면부담안되기에...급여일이10일이니15일상환일로하고싶구요이자20%정도생각하고있습니다</t>
  </si>
  <si>
    <t>늦깍이대학생신용카드결제와생활비지원요청</t>
  </si>
  <si>
    <t>안녕하세요?저는3남매를키우고있는늦깍이대학생으로서이제마지막학기를마치고1월부터직장에출근합니다.남편은공인중개사로서얼마전부동산을개업하여안정적인수입은얻고있지못합니다.이번달우리부부카드결제와생활비300만원을지원받고싶어서대출을신청하였습니다.</t>
  </si>
  <si>
    <t>1.다른대출-삼성생명대출700만원이율12%(월이자79,253원)-학자금대출900만원이율5%(원리금상환170,000원)-신한카드론1000만원이율17%(원리금상환493,126원)2.상환계획-1월부터IT컨설팅회사출근예정(연봉3천6백만원,월300만원)-고정지출금기타대출상환금800,000원핸드폰사용료60,000원식대및교통비600,000원임대료및관리비600,000원급여공제(세금)200,000원예금200,000원-신규대출상환200,000원-예비비340,000원</t>
  </si>
  <si>
    <t>현재머니옥션에대출을쓰고있습니다.추가대출신청합니다</t>
  </si>
  <si>
    <t>현재돈받을곳이있는데갑자기막혀버리는바람에급하게또신청하게됐습니다현재교육청공무원이고아직정규직으로근무중입니다일단다음주까지빌린돈과상환할께있어서신청을합니다</t>
  </si>
  <si>
    <t>기대출건은기존과같이연체없이잘상환하고있고연봉은작년보다올해500만원정도올랐습니다내년에도마찬가지고많이오를듯합니다제가수당이많은편이라2011년연봉2500만,2012년3000만,그리고상환계획은기존처럼갚고연체없이잘상환하겠습니다저에신분에누를끼치지않겠습니다</t>
  </si>
  <si>
    <t>추석사업운영자금용도로대출신청드립니다.</t>
  </si>
  <si>
    <t>현재선박설계업을운영하고있습니다.추석사업자금(직원상여/거래처선물등..)확보를목적으로대출을신청드립니다.</t>
  </si>
  <si>
    <t>1.주수입내역-월기성금33,000,000(주거래통장및부가세증명원에서확인됨.)에서직원급여및4대보험각종복지비및운영비를제외한순수익금액750만원2.월고정지출내역-대출원리금3곳-34만원/개인카드-150만원,/적금-200만원기타생활비및현금지출100만원/기업은행대출1100만원은청약통장(1500만원예치)담보대출이며월이자41,000지출됩니다.3.대출이후상환계획-위지출내역을제외하고약200여만원이잉여자금으로남아있습니다.그래서월40만원추가대출원리금부담에는아무문제가없으며,지금까지2번머니옥션을이용했지만24개월동안연체는한번도없었습니다.</t>
  </si>
  <si>
    <t>기사자격증준비를하려고합니다.</t>
  </si>
  <si>
    <t>안녕하십니까경성대학교전자공학과를나온서지홍이라고합니다.올해2월졸업했는데마땅히따놓은자격증이업다보니전기기사자격증을준비하려고학원비용도로쓸려고합니다.</t>
  </si>
  <si>
    <t>1.주수입내역-일용직아르바이트하고있습니다.대략월150만원정도됩니다.2.월고정지출내역-휴대폰요금10,식대20,대출이자183.대출이후상환계획-이자포함월12만원씩갚아나갈계획입니다.</t>
  </si>
  <si>
    <t>잘못된대출로인한일부대출금을상환하고싶습니다.</t>
  </si>
  <si>
    <t>대출에대해모르는상태에서중계로통해사기도한번당하였고대출된곳은모두사금융이였습니다.일부라도상환을하고자하니투자를부탁드립니다.</t>
  </si>
  <si>
    <t>미즈사랑290만원-39%월납10만원스타240만원-32%월납24만원웰컴200만원-38%월납5만원원더풀300만원-32%월납18만2천&amp;#50897;태강300만원-39%월납10만원1년동안잘상환을하고있습니다.절대연체를하지않겠습니다.</t>
  </si>
  <si>
    <t>몸이안좋아서대출을받습니다</t>
  </si>
  <si>
    <t>건강상몸상태가안좋아서요저혼자사는데좀힘들어서대출신청합니다</t>
  </si>
  <si>
    <t>보너스달에맞춰서상황에따라조금씩상환하겠습니다</t>
  </si>
  <si>
    <t>진정,진득한실천함만으로이행하겠습니다</t>
  </si>
  <si>
    <t>안녕하세요저는,공공기관인(정부투자지원기관)에서근무해오고있는직장인임과동시에예전부터개인적인자그마한부업차원으로PC유지보수및수리관련업을겸해서운영해온직장인입니다.제가대출을신청하게된계기는,직장생활을해오면서,남는시간에부업차원으로시작한개인적인부업투자를목적으로,친척분을통해서700여만원을융통하여사용하게되어졌고,그후로얼마전까지해서,일부금액은상환을해드렸고,나머지잔여금액을상환해드리고자이렇게신청하게되었습니다.</t>
  </si>
  <si>
    <t>그럼,●기존대출및채무관계와,상환계획에대하여말씀드리겠습니다.●농협&amp;축협(정부지원저금리신용대출-거치상환방식)최초대출금액2.200만원-&gt;현재잔액280만원-&gt;월납입액:14만원●산림조합(정부저금리신용대출)최초대출금액:1천만원-&gt;현재잔액:480만원-&gt;월납입액:약11만원●현대스위스저축은행(신용대출-원금균등상환)최초대출금액:450만원-&gt;현재잔액:370만원-&gt;월납입액:19만3천원●원캐싱(신용대출)최초대출금액:450만원-&gt;현재잔액:413만원-&gt;월납입액:13만2천원===&gt;잔존대출금액:合1.543만원/원금균등-월납입총액:약41만원&lt;===다음으로는,일상생활과관련한,월지출내역입니다◆대출과관련한월납입액들:합계41만원◆전기세및기타통신관련비(인터넷요금등):7만원◆휴대폰요금:평균6만원정도◆교통비등기타소비성지출비용들(식대.부식비등):25만원◆난방비:12만원◆저축성보험료:15만원◆본인부업과관련한광고비용과기초재반비용-10만원정도◆용돈:25만원정도============&gt;合計금액:141만원&lt;==============다음은,수입(소득)내역입니다●매월수령하는급여:평균155만원과(성과수급은제외)●개인적인부업(PC관련유지보수및렌탈업)과,그외짜투리아르바이트등으로,월평균120만원정도를수입하여=&gt;월평균소득액은275만원+입니다이번대출이성사되어져상환해나아가는부분에서는큰부담없이잘이끌어져가리라믿으며,그래도좀더신중히계획하여이렇게대출을신청하게되었습니다.제자신의능력과계획에좀더신중하게발맞춰,투자자님들과이곳머니옥션에신뢰를쌓는한사람이되도록노력하는마음으로여러따뜻한분들의소중한땀과정이담긴,소중한은혜에진정누가되지않는이가되도록노력하겠습니다그럼모든분들계사년올한해도더욱더소중하고행복하신시간들되시길기원드리며글올립니다(열심히사는모습으로꼭보답드려가겠습니다감사합니다..)</t>
  </si>
  <si>
    <t>전세보증금돌려주려합니다.</t>
  </si>
  <si>
    <t>지방에제명의의집이있습니다.6년넘게전세사시던분들이갑작스런사정으로이사도전세보증금도급하시다하셔서2달째전세도안나가는중에여기저기알아보다부족분이있어머니옥션을떠올렸습니다.</t>
  </si>
  <si>
    <t>전세든월세든보증금낮춰서내놨으니큰걱정은하지않습니다만기존머니옥션상환분도3개월만남았으니상환을이어가는것을걱정하지않아도될것입니다제가아파트경매를하는편이라저축은행사용분도있지만그동안의상환내역으로투자자분들의도움을바래봅니다</t>
  </si>
  <si>
    <t>친정에일이생겨서도와드리고싶습니다.</t>
  </si>
  <si>
    <t>결혼을하다보니가지고있던비상금을다사용하게되고남편과살림을합치면서정작친정에는도움을드릴수가없네요.다음달까지원리금균등상환을하고3월에초에720만원적금을타니중도상환을하려고합니다.꼭도움을주셨으면합니다.</t>
  </si>
  <si>
    <t>현재직장에서175만원정도의월급여와교육청에서매달46만원의처우개선비가들어옵니다.월220만원을받는데생활비와보험료매달110만원의대출금이나갑니다.한달용돈만으로도2월은상환이가능하고3월엔중도상환이바로가능하니꼭도움을주셨으면합니다.</t>
  </si>
  <si>
    <t>소액으로대출을받고싶습니다</t>
  </si>
  <si>
    <t>신용등급이가조회등으로너무낮아져서급하게돈이필요한데대출이안됩니다학자금대출을미납된것을내고싶습니다</t>
  </si>
  <si>
    <t>대출은연체없이잘내고있습니다학자금대출이조금밀려서원금이랑낼려고하니좀빠듯해져서이렇게신청하게&amp;#46124;습니다올해부터월급이올라서130정도받고있습니다저는휴대폰판매직에서3년좀넘게근무를하고있습니다4대보험은없습니다그리고제가대출받은곳은러시엔캐쉬,웰컴론,미즈사랑,이세군대는다합해서한달에170000원정도나갑니다그리고햇살론은새마을금고에서가족이필요하다고해서500만원대출해서현재연체없이잘갚고있습니다신용에보일것이없고,가조회를넣다보니신용등급이많이떨어졌습니다도와주세요통신연체는없습니다.</t>
  </si>
  <si>
    <t>고금리대출이많아상환목적입니다.</t>
  </si>
  <si>
    <t>바꿔드림론신청할려고했더니작년10월달에받았던저축은행2곳부채380만원정도가6개월미만이라매달나가는이자금액이무서워이곳에도움을청합니다.</t>
  </si>
  <si>
    <t>기존에대부와저축은행캐피탈등3500만원(햇살론500포함)대부분20%이상의고금리를이용하고있습니다.바꿔드림론을이용기존대출통합대환하고신용등급향상후1금융권대출받아상환예정입니다.</t>
  </si>
  <si>
    <t>안녕하세요,25살여성입니다...현재바꿔드림론에서대환을한번했구요.HK저축은행과리드코프에서38.9%의고금리를사용중에있습니다..금리를조금이라도내려보고싶습니다..지난달에편도염이점점오더니편도주위농양까지와서편도선제거수술까지받느라일을약한달가량쉬게되었고얼마전부터다시일하느라,한달가량의월급을벌지못한상황에수술비,병원비등으로저축한돈까지바닥이난상태입니다.생활자금도절실하게필요하게되었습니다...</t>
  </si>
  <si>
    <t>바꿔드림론12.5%850만원사용중입니다.리드코프에서38.9%200만원사용중입니다.HK저축은행38.9%300만원사용중입니다.생산직에서주야2교대로근무중이구요.월수입은150~180정도입니다.고정지출로는월세-35만바꿔드림론-20만HK저축은행-15만리드코프-10만어머니드릴돈-30만입니다대출기회를주신다면다시성실히일하고있으므로월수입에서고정지출과생활비를빼면대략40~80만원정도남습니다.바꿔드림론한도가안되서빠진사금융건을1%라도줄여보고싶어요매달정해진날짜에성실히상환할수있습니다.이번한달이가장고비인것같습니다.아프고나서정말열심히살아야겠다고일자리도다시구해열심히일하고있습니다..꼭도와주십시요,,꼭..</t>
  </si>
  <si>
    <t>노력합니다.</t>
  </si>
  <si>
    <t>파산면책받은지1년7개월&amp;#46124;읍니다.친구의도움으로지금회사에다니게되었고정식고용된지는2년됩니다.이혼해서얘들엄마가중1딸하나,5학년초등학교아들을키우고있읍니다.부모님은본인소유시지만너무연로하셔직접적인수입원은없으십니다.아이들치아치료등으로생활자금이긴급하게필요해서부탁드리게되었읍니다.</t>
  </si>
  <si>
    <t>대부두곳이자,원금상환\230,000이지출되고부모님,애들교육비로\1,300,000보내주고생활은사택에서하고있어서큰지출은없어상환가능합니다.도와주십시요.</t>
  </si>
  <si>
    <t>이번에한번필요한소액대출신청합니다</t>
  </si>
  <si>
    <t>입사후일년8개월동안모든자금부분관리를어머님께서하셨는데요어떻게하다보니대출을받게되어계속쌓이다지금총부채가2600정도가되었습니다.어머니에게말씀드려다움달부터의월급을제가관리하기로하였는데이번달결제일은상환을해야하는상황이라서요더이상의대출은하지않을것이고이제캠코라든지저렴한이자로채무통합할예정입니다.여태까지대출받으면서단1회의연체도없이상환해?育만?이후에이곳에서받게된다면정말성실히상환할것을약속드립니다</t>
  </si>
  <si>
    <t>위에서말씀드린듯이지금부채가몇군데로나누어져있는데저렴한금리의캠코로전환할계획이며월급을3월부터제과관리하게되니월급으로충분히상환할수있고절대연체없이상환하도록하겠습니다.나이에비해월급이적진않기때문에충분히상환할수있으며투자하신분들에게피해절대없도록성실히상환하겠습니다</t>
  </si>
  <si>
    <t>힘들어서너무자금이필요해서올리게?營윱求?</t>
  </si>
  <si>
    <t>처음으로카드연체5일정도연체가?映맙?핸드폰연체가20일?營윱求?너무힘들어서생활자금으로쓸려고합니다</t>
  </si>
  <si>
    <t>매달열심히15일날짜로값겠습니다믿어주시고대출부탁드립니다</t>
  </si>
  <si>
    <t>수술과병원비로인해부탁드립니다...딸같은마음에도와주세요..</t>
  </si>
  <si>
    <t>사실혼남자로인해사고를당했는데그와부모가한푼도보태지않아병원비가1400만원정도나왔는데거기서반정도못되게보험으로지원받았습니다.제가석달정도일을못해서급여도지금적은데다가(영업직이라)사실혼남자가그후일방해제통보를하고그집에돈넣어준게많아지금자금은여유없어요.부모님께손벌리기도미안하고..당분간생활자금에보탤쓸생각입니다.조만간보험비가몇백나올예정인데몇달뒤라서..그전에나오면조기상황가능합니다.내딸이저런상황이라면....이런마음으로제게격려와희망을주시길바랍니다...부탁입니다...</t>
  </si>
  <si>
    <t>1.기대출건hk250정도매달30만원사금율600정도매달46만원납부총76만원납부ㅡ사실혼부모님이제명의로담보대출1억7천이있는데그집이3억5천입니다.늦어도다음달안에본인들명의로이전하고집이팔리면완납할건데상환은본인들이하고있고이건다음달안에제명의가아닌그들명의로이전중입니다.ㅡ2.보험영업직이라최소150에서많게는850정도받았으며평균300정도이며1등두번했습니다.(총콜센터경력7년에보험경력이3년이나여기는이직하여7개월차입니다.)3.지출내역-폰값10만원대카드20만원정도그외생활비대략40정도4.세네달뒤보험금이몇백나올예정인데거기맞춰조기상환가능합니다.5.제명의의집이팔리면역시조기상환가능합니다</t>
  </si>
  <si>
    <t>직장생활한지4년차입니다..이젠제발현금서비스에서벗어나고싶습니다..</t>
  </si>
  <si>
    <t>제목에도적혀있듯이..이젠제발..현금서비스의수렁에서좀벗어나고싶습니다..직장생활시작하고,약4~5개월정도돈쓰는맛에빠져부채를만들었습니다..너무쉽게돈을빼서쓸수있는현금서비스였죠..그몇개월이4년이지난지금까지도제발목을잡고있습니다..햇살론도받아보고,저축은행대출을받아보아도,어느새또불어나있는현금서비스를보면한숨뿐입니다..현금서비스안써야지하며카드도잘라보았으나,다음달상환액을갚지못해다시카드를발급받고서비스를받더군요..정말좀수렁에서건저주세요..!!!</t>
  </si>
  <si>
    <t>현재부채-저축은행햇살론1000만원-5년중약2년여납입-저축은행신용대출400만원-3년중약1년6개월납입-카드현금서비스-약400만원인천의네트웍관련업체정직원으로4년째재직중입니다.올해실급여175만원수령중입니다..부모님두분명의로각각자가보유중이구요..아직결혼안한총각입니다..빛청산후결혼하려고연애도하지않고있습니다..비록돌려막기도하고부채도있긴하지만,태어난이후로연체경력은단한번도없습니다..매월지출-햇살론약26만원/신용대출약17만원/자동차할부33만원니형편에무슨자동차냐하시겠지만,제업무상차량이필요하기도하구요,부모님께서두분다면허가없으신관계로,3천만원짜리차량집에서보증금1500걸어주시고구입하게되었습니다.감사하기도하고원망스럽기도하네요;;기름값및휴대폰사용료각종생활비로한30정도더빠지는듯합니다..계산해보면매달106만원정도나오네요..현금서비스돌려막지않고여기서받을대출금까지계산해도연체걱정은없을듯합니다..이정도벌고이정도지출인데왜현금서비스를못줄이냐하실수도있겠습니다만,작년한해사장님께개인적으로빌렸던돈을갑느라,매달110밖에수령을못했습니다.부채털겠다고빌렸던돈이다시현금서비스를받을수밖에없는상황으로변해버리더군요..내년안에빛다갚겠다고벼르고담배도끊었습니다..저보다훨씬어렵고힘든분들많으시리라생각합니다..한번만도와주시면2년안에부채싹털겠습니다..그리고저도저보다어려운분들도와드리려노력하겠습니다..</t>
  </si>
  <si>
    <t>성실납부약속드리겠습니다.</t>
  </si>
  <si>
    <t>대부업체도알아보고있었지만신용조회가필요없는곳을생각하다가여기까지들어왔구요,생활자금으로소액이필요합니다.</t>
  </si>
  <si>
    <t>원리금균등상환방식으로매달약속한날짜에입금시키겠습니다.</t>
  </si>
  <si>
    <t>희망의천사가되어주세요</t>
  </si>
  <si>
    <t>첫번째결혼실패후떠안은빚때문에지하방신세를늘면치못했습니다그러다보니올해18살인큰애는늘알레르기비염을달고살고저또한12시건근무하는데다가눅눅한집환경으로인해몸이많이무거웠습니다뼈빠지게돈조금더벌자고12시간근무에200가량의돈을받는거말고는재산도가진것도없는데그급여때문에임대주택이며학비지원이며받을수있는길도없고그렇다고은행신용도가높아대출로집을옮길수도없는상황입니다그래도열심히살아온덕에빚도바닥을보이더둔요올해한해늦게고등학교에입학한아이에게정말깨끗한자기방하나주는게이어미의심정입니다아이는괜찮다고하지만늘감기걸린아이처럼코가막혀숨도제대로못쉬는아이를볼때마다가슴이너무아픕니다</t>
  </si>
  <si>
    <t>총급여195만원부수입10만원(고정수입)기대출-기업은행(월166,000원올해5월만기)롯데캐피탈(월150,000내년3월만기)개인부채300만(월15만원올해9월만기)지출-월세40만원(세금포함)통신비12만원생활비30만원(큰애의식사해결위주)머니옥션56만원만기가다되어가는부채가있으므로차츰여유돈은더생길거같습니다</t>
  </si>
  <si>
    <t>다음달에월세계약이끝나서이사준비를함녀서좀더안정적인생활큰집으로이사가고자합니다</t>
  </si>
  <si>
    <t>기존대출내역은머니옥션에서작년2월에300만원빌려서밀리지않코현재상환중입니다그리고얼마전에러쉬엔캐쉬에서300만원있습니다금하게이사하려고마련했었는데집이나가는바람에게약을못하고지금다른집을계약하기위해기다리고있습니다현재1년넘게GS25동선행복점에서1년넘게점장으로일하고있습니다월급은150~160정도되고1월부터국민연금과건강보험을가입했습니다</t>
  </si>
  <si>
    <t>1.기존대출현황-굿타이밍(200만원)매월25일6만원씩납부(대출을받게된다면상환할계획입니다)-삼성카드사(100만원)대출을받은것이아니라컴퓨터리스(렌탈)하여매월6만원씩납부하고있습니다.이외엔사용하는대출은없습니다.2.수입원및상환계획수입금액:150만원및차비로30만원정도따로지급됩니다.3.월고정지출금액대출지출액:120,000만원보험료:100,000만원기타:(공과금및핸드폰비용):200,000원4.상환계획-매월급여에서고정지출액을제외하고500,000원정도상환할여력이있습니다.-올해결혼예정이며결혼후머니옥션투자자분들께중도상환할예정입니다.</t>
  </si>
  <si>
    <t>정말급합니다.제발도움좀부탁드려요!</t>
  </si>
  <si>
    <t>개인생활자금으로필요목적입니다.요번달까지결재처리해야할게있어서꼭좀부탁드립니다</t>
  </si>
  <si>
    <t>현재기존에사금융미즈사랑480산와머니280원캐싱250이렇게있구요4월달에바꿔드림론으로변경할예정이라.이자납부에는부담이없구요한달월평균180정도수입이있습니다.현재사금만3건을사용하다보니..기존은행이나캐피탈쪽에서는대출이어렵다고해서..긴급자금이필요해서이쪽으로문의좀드립니다.정확하게12개월까지안가더라도..돈생기는즉시바로바로입금드릴께요..도와주세요</t>
  </si>
  <si>
    <t>생활자금과병원비</t>
  </si>
  <si>
    <t>기존에거래를하고있습니다.이자상환과원금잘납부하고있습니다.아프신시어머니하고두딸아이와아빠아빠도허리를다쳐서저혼자벌어서생활하고있습니다.또한번도와주신다면성심성의것갚아나가겠습니다.</t>
  </si>
  <si>
    <t>머니옥션300받앗구요172.356원씩갚아나아가고있습니다11월에만기입니다.미래저축500신라200전북450있습니다.</t>
  </si>
  <si>
    <t>아버지병원비로재대출신청합니다.부탁드립니다.</t>
  </si>
  <si>
    <t>아버지가폐기흉과결핵이와서현2달째입원중입니다.한쪽폐는젊은시절탄광에서일을하여폐상태가많이안좋은도중에결핵까지겹처서2달째병원에(대구영대)계신상태입니다.결핵치료는지원을많이받아금액적으로부담이덜되나현72세로보호자가꼭필요한상황입니다.거동불편.형님이라누나3분이계시나현재시집을간상태라간호가불가능형님은장애가있는분이셔서부득이하게간병인을2-3달간써야될뜻싶은데간병비가예상외로많이들어이렇게도움을구하고저올립니다.부탁드리겠습니다.</t>
  </si>
  <si>
    <t>현재경남진주혁신도시내제일정보통신이란회사에서근무중이며통신업체입니다.월급여는250세금제하고230가량받구요기숙사에월나가는돈은러시앤캐시(20)정도매달나가구요휴대폰비(10)생활비(30)아버님(50)정도매달꾸준히나가고있습니다.나머지여윳돈으로결제상환은가능한상태구요어려울때도움을많이받은지라성실상환을약속드리겠습니다.</t>
  </si>
  <si>
    <t>사기건으로인한생활고에시달리고있습니다..ㅠㅠ</t>
  </si>
  <si>
    <t>작년8월...신차할부사기를당하면서작년부터극심한생활고에시달리고있습니다.아무리일을해도매달...쌓여가는이자때문에점점더힘들어지네요..이번에대출신청한이유는7월쯤에여유가생기는돈이들어오는데그때까지생활자금에여유가없어서신청했습니다.지금도조금씩쌓여가는이자때문에만성두통까지생겼어요...꼭....부탁드립니다...ㅠㅠ</t>
  </si>
  <si>
    <t>매다르원리금균등상환해서변재하겠습니다.성실하게연체없이변재할자신있습니다.!!</t>
  </si>
  <si>
    <t>예전에350만원이용해본적이있어서다시이렇게찾았습니다자금은개인빚을해결하고자이렇게다시부탁을하구요금융권이아니라서빨리해결하고자해서대출을신청합니다</t>
  </si>
  <si>
    <t>현재기대출은러쉬앤캐쉬250만원있고통신연체2건입니다통신연체기간은오래되었고합쳐서80만원조금안됩니다직장은재직한지5년됐습니다급여는세후225만원정도입니다이중아버지병원비100만원러쉬앤캐쉬10만원통신비10만원(업무상전화를많이씁니다)개인빚100만원나머지금액으로생활비를할려니너무빠듯합니다개인빚남은거200만원만해결하면다른곳에들어가는금액은없습니다두달만더고생하면되지이렇게생각하실지모르겠으나정말생활비가안되어서주위사람들에게십만원씩이렇게빌리는게너무힘들고지쳐서그렇습니다..정말착실히상환하겠습니다</t>
  </si>
  <si>
    <t>대출을꼭받고싶습니다.착실히갚아나가겠습니다.</t>
  </si>
  <si>
    <t>현재사단법인한국디자인협회부설업체h&amp;designs에서웹디자인팀장으로일하고있습니다.이직한지2달이됐는데개인적인투자목적으로대부업그리고카드론3000정도받았는데여유자금이200정도모지라서대출을꼭받고싶습니다.그전에대출건해서3000정도이나연체한적없고꼬박꼬박갚아나가고있구요현재연봉은4000입니다.중계업체통해서이번대출을진행했더니과조회및현재4대보험이안되있는관계로추가대출이어렵다고하네요꼭갚아나가겠습니다.</t>
  </si>
  <si>
    <t>매달25일원리금균등상환방식으로해드리겠습니다.그리고연체없이꼬박꼬박갚아나가겠습니다.</t>
  </si>
  <si>
    <t>도움을급하게기다립니다.</t>
  </si>
  <si>
    <t>저는경남사천에거주하는36살회사원입니다.최근비정규직에서정규직으로전환하는과정에서채용신체검사에서간수치가높은관계로치료목적으로몇달을쉬었고지금은비정규직이지만월200정도의직장에다시취업했습니다.그런데취업지가집과멀어출퇴근이불가능한상황이라차량을구입(중고)코저하는데제가어릴적사용한카드대출을좀긴시간미뤄갚아신용등급이낮아이렇게여러분께대출신청합니다.</t>
  </si>
  <si>
    <t>25일월급일마다원리급을꾸준히입금하겠습니다.</t>
  </si>
  <si>
    <t>안녕하세요.생활자금으로대출신청합니다</t>
  </si>
  <si>
    <t>안녕하세요.이번에생활자금용도로대출신청합니다.북서울꿈의숲아트센터에서일하고있으며1년계약직으로있습니다.월급여는세금공제하고130만원정도받습니다.리드코프300만원을빌려서현재120만원정도원금상환한상태이며사금융을쓰다보니신용등급도떨어지고금리도부담되서대출을신청합니다.</t>
  </si>
  <si>
    <t>리드코프300만원원금+이자형태로상환하고있으며10일날월급을받으면리드코프에30만원정도빠져나가고100만원남은거에서부모님생활비50만원핸드폰비약10만원교통비10만원식대비15만원빠져나갑니다.이번에대출을받게된다면연체없이매달10만원씩상환하겠습니다.</t>
  </si>
  <si>
    <t>긴급하게요청합니다.</t>
  </si>
  <si>
    <t>어머니의카드값을도움드리고싶습니다.계속해서리볼빙으로막으시는데점차가계가잘안되어서버거워하시는모습에도움드리고싶습니다.성실상환하여,신용등급도올리고싶습니다.</t>
  </si>
  <si>
    <t>농협600-540만원남음신협500-340만원정도남음스타저축-200만원-188만원정도햇살론800-720정도남았습니다다른대출들도성실하게납부하는만큼신용도관리하여도움주신분들께이자로보답하겠습니다.</t>
  </si>
  <si>
    <t>생활자금으로친정엄마병원비에조금보태고자합니다.</t>
  </si>
  <si>
    <t>원리금균등상환으로하고싶습니다.이자원금같이갚아나가는것이저에게도유리할거같아서요</t>
  </si>
  <si>
    <t>원룸보증금이급하여도움을부탁드립니다</t>
  </si>
  <si>
    <t>1.주수입내역-현재주말알바를하고있으며평균급여60만원정도입니다.국가근로로매월지급받는돈25만원이있으며,추가적으로집에서매월70만원씩지급받습니다2.월고정지출내역-고정적으로지출하는내역은월세35만원이외에는식대,휴대폰요금10만원정도입니다3.대출이후상환계획-급하여이곳에150만원을구하려하는데2월23일에한국장학재단에서150만원생활비대출을받아여기금액을전액상환하고자합니다그전으로도2월급여가들어오는대로바로상환가능합니다</t>
  </si>
  <si>
    <t>안녕하세요다신한번신청합니다</t>
  </si>
  <si>
    <t>안녕하세요머니옥션을통해여러차례대출을받았고현재도정상상환중입니다작년초부터많은어려움속에서도수입증대를위해시설확충과인력보강을통해좋은결과를얻었습니다올겨울도지속적인수입증대를위해투자하고있습니다.이과정에서은행대출과부족한부분은신용카드서비스를통해조달을하였고이에어렵게올린신용에나쁜영향을줄수있는서비스상환을위해다신한번신청을하려합니다.다시한번많은분들의성원을부탁드리며최선을다해상환을약속하겠습니다</t>
  </si>
  <si>
    <t>1.주수입내역-월급여1480(통장2.월고정지출내역-은행상환150만원머니옥션170만원올6월10월전액상환연금보험300만원생활자금200만원기타생활자금150만원3.대출이후상환계획-월1450수입에고정지출970을제외약500만원여유가생겨7월안으로현금서비스전액상환하고자합니다</t>
  </si>
  <si>
    <t>제발..한번만도와주세요.행복하고싶습니다.</t>
  </si>
  <si>
    <t>저는이제사회에뛰어듬새내기입니다...정말..너무힘듭니다지인에게돈도줘야하고제가지금이빨이너무아픈데치료도못받고잇어요제발부탁드립니다제발요.한번만도와주십시오오늘까지피려함데밤이라도내일오전이라도좋습니다....</t>
  </si>
  <si>
    <t>돈이들어오눈순간바로상환도할수잇구요..꼬박꼬박갚겟숩니다.도와주시면은혜안잊을게요제발부탁드리겟습니다..정말부탁드려요...</t>
  </si>
  <si>
    <t>낮에는학원강사밤에는피시방에서아르바이트를하고있는사회초년생</t>
  </si>
  <si>
    <t>대학을자퇴하고학원강사와아르바이트를하고있습니다학원이집에서너무멀어작은월세를구하려합니다</t>
  </si>
  <si>
    <t>학자금대출및본가에생활비도움을주느냐750정도의빚이있습니다그러나핸드폰요금과이자납부에관하여연체는일체없습니다매월1일가끔늦어지면2~3일즈음학원과피시방월급이들어옵니다기대출에관해서도조금씩이지만이자뿐아니라원금도갚아나가고있습니다급하게필요하게되어이렇게글을올리게되었습니다.</t>
  </si>
  <si>
    <t>투자자님들안녕하세요제가대출을신청하게된계기는이번원룸계약이끝나이사를가야하는데보증금이조금부족합니다공부를잘하지못해지금껏호프집편의점홈플러스안해본일이없을정도로아르바이트를열심히하다가군대현역제대이후열심히살아보려노력하고또노력하고있습니다!</t>
  </si>
  <si>
    <t>어렸을적모르고빌렸던저축은행,사금융기대출이좀있지만연체없이성실상환하고있습니다사금융800만원월26만원저축은행400만원월10만6천원=월36만원생활비20만원정도아르바이트만하다정말제대로된직장에입사했습니다아직어린나이고공부도안하고노는것을좋아했지만이일로정말새로운인생시작하고싶습니다꾸준히호프집에서150만원수령하다가터울없이이직하여lg유플러스강남본사직영점에서한달넘게근무중이고기본급140+인센한달못받아도180수령합니다생활비대출이자포함넉넉히갚아나갈수있습니다2개월후사금융저축은행권저금리로대환예정이며친구와보증금합해서전세로이사가게되서월세도안내도되어서다른데나갈돈은생활비말고는딱히없습니다!이제부터저도급여가늘어난만큼그금액그대로적금도넣을생각입니다!ㅎㅎㅎ곧명함도나옵니다저를믿고빌려주시는투자자님들께아~투자하기를잘했구나생각하실정도로성실상환제일먼저입금하겠습니다긴글읽어주셔서감사합니다^^</t>
  </si>
  <si>
    <t>생활자금및병원비가급하게필요합니다.도와주세요</t>
  </si>
  <si>
    <t>갑작스레병원비가필요하게되었습니다.이번달제월급으로턱없이부족하여이렇게도움을요청합니다.병원비와생활자금조금만도와주십시요..열심히상환하겟습니다.</t>
  </si>
  <si>
    <t>지금현재엘하비스트150만원있습니다.원금및이자포함하여20만원씩상환하고잇습니다.현재제가근무하고잇는일은pc방실장으로있습니다.pc방에서월200을받고있고인센티브도같이받고잇는편입니다.현재핸드폰+생활비+엘하비스트등등해서100정도나가고있습니다.이번달만여우가없어급해서이렇게올립니다.연체없이상환하겠습니다.</t>
  </si>
  <si>
    <t>가족병원비로급하게자금이필요합니다.</t>
  </si>
  <si>
    <t>급하게가족병원비로자금이필요합니다..대출로알아봤는데저축은행두곳에서부결이떨어졌습니다..병원비기일은이미넘긴상태라빨리돈을융통해야하는데그것마저도여의치가않습니다..성실하게채무상환하고있는직장인입니다.4대보험이미가입된상태라추가적인대출이어렵다는부분이있었습니다..</t>
  </si>
  <si>
    <t>현재1년정도회사를다니고있는직장인입니다.금융권및통신사연체전혀없습니다.기대출이있어추가적인대출진행이어렵습니다..해솔저축은행(1000만원-학자금)세람저축은행(500만원-학자금)웰컴론(300만원)리드코프(300만원)미즈사랑(200만원)사금융권은전액상환했다가전세금때문에급히받게되었습니다.성실히원금과이자납부중입니다.웰컴론은500만원에서원금200만원납부했고,10월에적금만기가되면사금융먼저전액상환할예정입니다.갑자기이렇게어려운시기에돈이들어갈일이생겨버려서...도움요청드립니다..</t>
  </si>
  <si>
    <t>생활자금을위해</t>
  </si>
  <si>
    <t>곧결혼할오빠에게조금이나마동생으로서보탬이되고싶습니다.</t>
  </si>
  <si>
    <t>저축은행과은행에대출이있으나제월급으로또는부업으로충분히상환가능합니다.부업이2개정도있으며수입또한괜찮습니다부업은멜라루카와화장품판매입니다.앞으로부수입이더늘어날전망입니다</t>
  </si>
  <si>
    <t>예전치료했던이빨에문제가생겨(임플란트)큰돈들어갈일이생겨부득이하게대출을신청하게되었습니다.사용용도로는치과치료목적</t>
  </si>
  <si>
    <t>저축은행두군데로월15만원.8만원.대부업월7만원납입하고있습니다.현재직장인으로월120정도받고있고.고정급으로는핸드폰비대략10만원.대출금대략30만원.회사식대4만원입니다.도움주신다면월10만원씩해서기간에꼭납입하도록하겠습니다.부탁드립니다.</t>
  </si>
  <si>
    <t>가스요금미납으로대출을신청하게되었습니다.</t>
  </si>
  <si>
    <t>가스요금미납이되어급히대출을신청하게되었습니다.가스비가밀려있던게60만원이나밀려있어서급하게대출신청을하게되었습니다.</t>
  </si>
  <si>
    <t>지금학자금대출을청주저축은행에서350만원대출금이있구요이자는월급들어오는날꼬박꼬박잘내고있습니다.회사다니면서월급날어기지않고들어와서연체나그런일없을것입니다.</t>
  </si>
  <si>
    <t>매월월급에서원금+이자를성실히납부하겠습니다.</t>
  </si>
  <si>
    <t>생활하는데어려움이너무크다보니이렇게대출을받게되었습니다.꼭좀도와주시면정말감사하겠습니다.</t>
  </si>
  <si>
    <t>현재gs에서일하고있으며매월약90~100정도의월급을받습니다.거기서매월저한테나가는비용은휴대폰요금10만원차비6만원옷사는것에10만원정도나갑니다충분히원금과이자를갚을수있다고생각합니다.또한타금융에선전혀대출기록이없으므로더믿음이가실것입니다.투자자님들도와주십시오부탁드리겠습니다.</t>
  </si>
  <si>
    <t>꼭필요합니다....!</t>
  </si>
  <si>
    <t>지금현재쓰고있는대부업체가있는데너무고금리인지라상환처리하고나머지100만원은생활자금으로사용하기위해서신청합니다.</t>
  </si>
  <si>
    <t>지금저축은행대출이2건있고대부가2건이있습니다.저축은행은한국투자1200스타저축200이있고이류8프로26프로로사용중이며6개월사용이며대부는kji애니원캐피탈400씩쓰고있으며금리39프로에4개월&amp;#46124;습니다.대부업체남은금액을일단줄이고자합니다.</t>
  </si>
  <si>
    <t>동생학자금이필요합니다.도와주세요</t>
  </si>
  <si>
    <t>현재춘해보건대학2학년재직중입니다.마지막한학기가남았는데요현재제가도와주고싶은데이길밖에없는것같네요갑자기목돈이나가야되니부담이되고힘도들고동생아르바이트월급과제월급으로는다음달까지학자금을마련하지못할것같아서신청합니다.꼭좀도와주세요</t>
  </si>
  <si>
    <t>저는현재울산병원에서일하고있는간호사입니다.현재180~230만원을월급으로받고있구요부산은행20만원현대캐피탈40만원외에사금융50만원휴대폰사용료10만원일정지출내역입니다.총120만원나가는상황입니다.일한지는2년으로3년차간호사구요월급쟁이라월급은매달꼬박꼬박들어옵니다.꼭잘좀부탁드립니다.</t>
  </si>
  <si>
    <t>아기병원비가없어서이렇게신청합니다</t>
  </si>
  <si>
    <t>아기가병원에입윈하였는데병원비가부족하여서이렇게신청을합니다꼭좀도움부탁드립니다..</t>
  </si>
  <si>
    <t>수입한부모.7만양육비50만아르바이트50지출폰비8만생활비30아기교육비10</t>
  </si>
  <si>
    <t>저희집생활자금에꼭필요한자금으로대출신청합니다</t>
  </si>
  <si>
    <t>기존대출2년정도되었고200정도있습니다...한달에10만원씩꼬박납부하고있슴니다.지금남은금액은얼마인지확실히모릅니다..저의수입은한달월급200정도됩니다..한달지출금액은위에서도말씀드렷듯이대출금10만원저희본가(부산)생활자금100핸드폰요금20그리고저의(부천)생활비60정도가들어갑니다1000대출금이들어오게되면부산의생활자금은필요없게되어상환능력은충분히가능합니다..부탁드리겠습니다</t>
  </si>
  <si>
    <t>금융상환도움주시면감사하겠습니다.</t>
  </si>
  <si>
    <t>현금서비스를납부하여카드대금을정리하고월급으로대출금액을상환하여하루빨리부채를없애고싶어신청하게되었습니다.이전2번신청하였으며모두완납된상태로납부에대해서는걱정하지않으셔도됩니다.이전교보생명다니면서영업으로인해대출을받게되었으며,교보생명퇴사한지2년이되어가는데..월급받은것중일부를납부해야한다는청구서를받아..일시불로큰금액을납부하다보니대출을많이받게되었습니다.위메프에서1년동안열심히일을하여작년12월정직원이되었습니다.지속적으로오랫동안일을하여부채를빨리해결하고싶습니다.</t>
  </si>
  <si>
    <t>아주저축은행94,987/남은금액133만원정도hk저축은행142,410/남은금액297만원정도한국투자증권459,951/남은금액1409만원정도/만기일자2017.08.25</t>
  </si>
  <si>
    <t>소액자금대출</t>
  </si>
  <si>
    <t>생활자금및소액자금대출을원합니다.</t>
  </si>
  <si>
    <t>월원리금상환예정이며중도상환계획도있습니다.</t>
  </si>
  <si>
    <t>부끄럽지만돈관리를잘못해서통장잔고가바닥나는바람에휴대폰요금도못내는상황에전화가내일끊깁니다그정도로돈이너무절실하게급합니다내일당장출근이걱정입니다휴대폰이없으면일을할수가없습니다그리고정말갚아줘야할돈이있는데돈몇푼때문에사이가안좋아지는걸원치않습니다꼭갚아주고싶습니다그래서급하게대출을요청합니다</t>
  </si>
  <si>
    <t>수입:월250만원대출현황:리드-300만원공평저축은행-250만원러시앤캐시-150만원지출:집세-25만원리드이자-11만원공평이자-9만원러시-5만원생활비-70만원통신비-10만원지입료-36만원총지출약170만원정도이며특별한여가생활을하지않는다면충분히상환해나갈수있습니다성실하게일해서갚겠습니다도와주세요</t>
  </si>
  <si>
    <t>생활자금이필요하여대출신청을합니다부탁드립니다</t>
  </si>
  <si>
    <t>현제받고있는급여가상환하기에어려운상황은아닙니다이전대출건은일시불로갚아서없애고후대출금만남겨서갚을려고합니다</t>
  </si>
  <si>
    <t>생활자금이꼭급하게필요한데대출받기가힘이드네요도와주시면성심성의껏상환하겠습니다</t>
  </si>
  <si>
    <t>햇살론예가람1180만원받았었고고려저축은행300받았었고제이파이낸셜&amp;케이아즈토아즈연계상품으로400만원사용중입니다급여는인센제외기본165만원통장으로수령하고4대보험가입되어있습니다매월꼬박꼬박성실히상환하겠습니다</t>
  </si>
  <si>
    <t>생활자금이필요해현재캐피탈쪽에추가대출을요구했지만,현직장에서3개월이안되어거절당해서신청합니다.참고전직장-1년11개월현직장-2개월</t>
  </si>
  <si>
    <t>학자금대출-1,500만원(아직상환중이아님)캐피탈대출-800만원(월40만원정도씩나감)핸드폰-10만원생활비-20만원</t>
  </si>
  <si>
    <t>급하게사무실운영자금이필요합니다</t>
  </si>
  <si>
    <t>안녕하세요샴푸회사를부산에서운영하고있는사람입니다주문제작형식으로천연한방샴푸를판매를하고있는데년말이라그런지판매한샴푸는수금이조금씩늦어지고있어사무실운영자금으로신청하려합니다현재은행,사금융등어디에도대출은없으며제자금으로만사업을영위해왔습니다직원권위로머니옥션이빠르다하여신청합니다많은도움부탁드립니다</t>
  </si>
  <si>
    <t>샴푸회사는법인이며제가대표로되어있습니다수입은불규칙하며어떤달은1000만원을넘을때도있고어떤달은사무실유지정도입니다월고정지출은현재다른곳대출이없어이자나원금상환액은없으며동생이랑동업식으로사무실을하고있어고정적으로나가는월급은없습니다그이외에는생활비정도입니다대출상환은가능한조기에하려고합니다판매한제품수금으로충분할것으로판단됩니다</t>
  </si>
  <si>
    <t>C10070618CA1170</t>
  </si>
  <si>
    <t>C10070619BA1200</t>
  </si>
  <si>
    <t>C10070616CA1160</t>
  </si>
  <si>
    <t>C10070626CA1320</t>
  </si>
  <si>
    <t>C10070721DA1780</t>
  </si>
  <si>
    <t>C10070806CA1950</t>
  </si>
  <si>
    <t>C10070820DA2110</t>
  </si>
  <si>
    <t>C10070822CA2140</t>
  </si>
  <si>
    <t>C10070908DA2405</t>
  </si>
  <si>
    <t>C10070912DA2460</t>
  </si>
  <si>
    <t>C10071016DA2870</t>
  </si>
  <si>
    <t>T10071006DA2770</t>
  </si>
  <si>
    <t>T10070918DA2550</t>
  </si>
  <si>
    <t>C10071123DA3480</t>
  </si>
  <si>
    <t>C10071206CA3590</t>
  </si>
  <si>
    <t>C10071211CA3730</t>
  </si>
  <si>
    <t>C10071211DA3760</t>
  </si>
  <si>
    <t>C10071217DA3920</t>
  </si>
  <si>
    <t>T10071220DA3980</t>
  </si>
  <si>
    <t>C10071223DA4020</t>
  </si>
  <si>
    <t>T10080105DA4240</t>
  </si>
  <si>
    <t>T10080225DB5000</t>
  </si>
  <si>
    <t>C10080314DA5220</t>
  </si>
  <si>
    <t>C10080317DA5250</t>
  </si>
  <si>
    <t>C10080401DA5520</t>
  </si>
  <si>
    <t>T10080415CA5750</t>
  </si>
  <si>
    <t>C10080417CA5790</t>
  </si>
  <si>
    <t>C10080421DB5820</t>
  </si>
  <si>
    <t>T10080422DD5870</t>
  </si>
  <si>
    <t>C10080517CA6537</t>
  </si>
  <si>
    <t>C10080526CA6770</t>
  </si>
  <si>
    <t>T10080527CB6810</t>
  </si>
  <si>
    <t>C10080602CA6980</t>
  </si>
  <si>
    <t>C10080606DA7135</t>
  </si>
  <si>
    <t>C10080607CA7140</t>
  </si>
  <si>
    <t>C10080617CA7350</t>
  </si>
  <si>
    <t>C10080624DA7540</t>
  </si>
  <si>
    <t>T10080623DC7500</t>
  </si>
  <si>
    <t>C10080708DA7910</t>
  </si>
  <si>
    <t>T10080723DC8439</t>
  </si>
  <si>
    <t>C10080723CA8410</t>
  </si>
  <si>
    <t>C10080728CA8550</t>
  </si>
  <si>
    <t>C10080731CC8660</t>
  </si>
  <si>
    <t>C10080814BC9137</t>
  </si>
  <si>
    <t>C10080818DA9190</t>
  </si>
  <si>
    <t>C10080813CC9110</t>
  </si>
  <si>
    <t>C10080816DC9170</t>
  </si>
  <si>
    <t>C10080825CA9480</t>
  </si>
  <si>
    <t>C10080829CC9702</t>
  </si>
  <si>
    <t>C10080910CA0130</t>
  </si>
  <si>
    <t>C10080917CA0320</t>
  </si>
  <si>
    <t>C10080910DA0160</t>
  </si>
  <si>
    <t>T10080916CC0250</t>
  </si>
  <si>
    <t>C10080922CA0440</t>
  </si>
  <si>
    <t>T10080917DC0300</t>
  </si>
  <si>
    <t>C10080926CC0645</t>
  </si>
  <si>
    <t>C10081020DA1530</t>
  </si>
  <si>
    <t>C10081010CC1240</t>
  </si>
  <si>
    <t>C10081022DA1670</t>
  </si>
  <si>
    <t>C10081103CA2055</t>
  </si>
  <si>
    <t>C10081106CB2250</t>
  </si>
  <si>
    <t>C10081117CA2770</t>
  </si>
  <si>
    <t>C10081118DA2820</t>
  </si>
  <si>
    <t>C10081126CA3150</t>
  </si>
  <si>
    <t>C10081130CA3360</t>
  </si>
  <si>
    <t>C10081205CA3658</t>
  </si>
  <si>
    <t>C10081205DA3660</t>
  </si>
  <si>
    <t>C10081202CA3462</t>
  </si>
  <si>
    <t>C10081213CB4104</t>
  </si>
  <si>
    <t>C10081214CA4130</t>
  </si>
  <si>
    <t>C10081218CC4384</t>
  </si>
  <si>
    <t>C10081221CA4516</t>
  </si>
  <si>
    <t>C10081224CA4700</t>
  </si>
  <si>
    <t>C10090105CC5230</t>
  </si>
  <si>
    <t>C10090110CA5600</t>
  </si>
  <si>
    <t>T10090119CA6260</t>
  </si>
  <si>
    <t>C10090119CA6281</t>
  </si>
  <si>
    <t>C10090110CA5590</t>
  </si>
  <si>
    <t>C10090119CB6280</t>
  </si>
  <si>
    <t>C10090129CA6670</t>
  </si>
  <si>
    <t>C10090204CA6990</t>
  </si>
  <si>
    <t>C10090211CA7580</t>
  </si>
  <si>
    <t>C10070623DA1270</t>
  </si>
  <si>
    <t>C10070709CA1570</t>
  </si>
  <si>
    <t>C10090302DA9990</t>
  </si>
  <si>
    <t>C10090303CA0139</t>
  </si>
  <si>
    <t>C10070713CA1660</t>
  </si>
  <si>
    <t>C10090305DA0370</t>
  </si>
  <si>
    <t>C10090311CA0890</t>
  </si>
  <si>
    <t>C10090309CA0636</t>
  </si>
  <si>
    <t>C10090309CA0600</t>
  </si>
  <si>
    <t>C10111201DB0990</t>
  </si>
  <si>
    <t>C10090320DA1790</t>
  </si>
  <si>
    <t>C10090323CA1910</t>
  </si>
  <si>
    <t>C10090320DA1760</t>
  </si>
  <si>
    <t>C10070812CA2010</t>
  </si>
  <si>
    <t>C10090330CA2500</t>
  </si>
  <si>
    <t>C10070813CA2020</t>
  </si>
  <si>
    <t>C10090408CA3030</t>
  </si>
  <si>
    <t>C10090408CA3040</t>
  </si>
  <si>
    <t>C10090408CA3050</t>
  </si>
  <si>
    <t>C10070828DA2250</t>
  </si>
  <si>
    <t>C10090423CA3750</t>
  </si>
  <si>
    <t>C10090411CA3230</t>
  </si>
  <si>
    <t>C10090420DA3590</t>
  </si>
  <si>
    <t>C10090429DA4060</t>
  </si>
  <si>
    <t>C10090504CA4240</t>
  </si>
  <si>
    <t>C10090507CA4340</t>
  </si>
  <si>
    <t>C10090513CA4660</t>
  </si>
  <si>
    <t>C10090522BA5100</t>
  </si>
  <si>
    <t>C10090519CA4910</t>
  </si>
  <si>
    <t>C10090521CA5030</t>
  </si>
  <si>
    <t>C10090602BA5570</t>
  </si>
  <si>
    <t>C10090602CA5580</t>
  </si>
  <si>
    <t>C10090603CA5620</t>
  </si>
  <si>
    <t>C10090610CA5890</t>
  </si>
  <si>
    <t>C10071023DA3030</t>
  </si>
  <si>
    <t>C10090622CA6260</t>
  </si>
  <si>
    <t>C10090625CA6370</t>
  </si>
  <si>
    <t>C10090625CA6399</t>
  </si>
  <si>
    <t>C10090630BA6561</t>
  </si>
  <si>
    <t>T10090624CA6340</t>
  </si>
  <si>
    <t>C10090702CA6640</t>
  </si>
  <si>
    <t>C10090703DA6668</t>
  </si>
  <si>
    <t>C10090703CA6670</t>
  </si>
  <si>
    <t>C10090704CA6680</t>
  </si>
  <si>
    <t>T10090708CA6780</t>
  </si>
  <si>
    <t>C10090706CA6700</t>
  </si>
  <si>
    <t>C10120406CC7920</t>
  </si>
  <si>
    <t>C10090714CA6890</t>
  </si>
  <si>
    <t>C10090716DA6950</t>
  </si>
  <si>
    <t>T10071207DA3600</t>
  </si>
  <si>
    <t>C10090728CA7290</t>
  </si>
  <si>
    <t>C10090729CA7320</t>
  </si>
  <si>
    <t>C10090730BA7350</t>
  </si>
  <si>
    <t>C10071213CA3853</t>
  </si>
  <si>
    <t>T10090803CA7450</t>
  </si>
  <si>
    <t>C10090804DA7490</t>
  </si>
  <si>
    <t>C10071219CA3970</t>
  </si>
  <si>
    <t>C10071218CA3940</t>
  </si>
  <si>
    <t>C10090809CA7570</t>
  </si>
  <si>
    <t>T10090814CA7730</t>
  </si>
  <si>
    <t>B10090818CB7792</t>
  </si>
  <si>
    <t>C10090820BA7840</t>
  </si>
  <si>
    <t>C10071226CA4080</t>
  </si>
  <si>
    <t>C10080103CA4200</t>
  </si>
  <si>
    <t>C10080101DA4160</t>
  </si>
  <si>
    <t>C10090826CA7974</t>
  </si>
  <si>
    <t>C10090828CA8020</t>
  </si>
  <si>
    <t>T10090827CC7990</t>
  </si>
  <si>
    <t>C10090901CA8080</t>
  </si>
  <si>
    <t>B10090902CC8090</t>
  </si>
  <si>
    <t>T10090905CA8200</t>
  </si>
  <si>
    <t>C10090906DA8220</t>
  </si>
  <si>
    <t>C10090908DC8290</t>
  </si>
  <si>
    <t>C10080123CA4520</t>
  </si>
  <si>
    <t>C10090914CB8447</t>
  </si>
  <si>
    <t>T10090928CA8770</t>
  </si>
  <si>
    <t>C10080214CA4840</t>
  </si>
  <si>
    <t>C10091007CA8901</t>
  </si>
  <si>
    <t>C10080228CA5030</t>
  </si>
  <si>
    <t>C10080305DA5110</t>
  </si>
  <si>
    <t>C10091105CB9400</t>
  </si>
  <si>
    <t>C10091105CB9420</t>
  </si>
  <si>
    <t>C10091112CB9570</t>
  </si>
  <si>
    <t>T10091119DA9785</t>
  </si>
  <si>
    <t>C10091115DA9640</t>
  </si>
  <si>
    <t>C10091126CB0020</t>
  </si>
  <si>
    <t>C10091128CA0080</t>
  </si>
  <si>
    <t>C10080410DB5630</t>
  </si>
  <si>
    <t>C10091202DA0192</t>
  </si>
  <si>
    <t>T10091202CB0200</t>
  </si>
  <si>
    <t>C10091208CC0340</t>
  </si>
  <si>
    <t>C10091216CA0550</t>
  </si>
  <si>
    <t>C10080429CA6110</t>
  </si>
  <si>
    <t>T10091217CA0600</t>
  </si>
  <si>
    <t>C10080513DA6360</t>
  </si>
  <si>
    <t>M10091224CA0790</t>
  </si>
  <si>
    <t>T10091231CD1040</t>
  </si>
  <si>
    <t>C10080515CA6458</t>
  </si>
  <si>
    <t>C10080519CA6600</t>
  </si>
  <si>
    <t>C10080519CA6566</t>
  </si>
  <si>
    <t>C10080524CA6750</t>
  </si>
  <si>
    <t>T10100118CA1610</t>
  </si>
  <si>
    <t>C10080528CB6840</t>
  </si>
  <si>
    <t>C10080529CA6910</t>
  </si>
  <si>
    <t>C10080605CB7040</t>
  </si>
  <si>
    <t>T10100130CB2020</t>
  </si>
  <si>
    <t>C10100203CB2170</t>
  </si>
  <si>
    <t>C10080628CA7670</t>
  </si>
  <si>
    <t>C10080702DA7810</t>
  </si>
  <si>
    <t>C10080710DA7970</t>
  </si>
  <si>
    <t>C10080708DB7900</t>
  </si>
  <si>
    <t>C10080716CA8227</t>
  </si>
  <si>
    <t>C10080721DA8360</t>
  </si>
  <si>
    <t>C10080722DA8380</t>
  </si>
  <si>
    <t>C10080721DA8330</t>
  </si>
  <si>
    <t>C10080716CA8230</t>
  </si>
  <si>
    <t>C10100317CA3780</t>
  </si>
  <si>
    <t>C10100316DB3720</t>
  </si>
  <si>
    <t>T10100322CC3900</t>
  </si>
  <si>
    <t>C10080806BA8882</t>
  </si>
  <si>
    <t>C10080807CA8884</t>
  </si>
  <si>
    <t>C10100324CB4000</t>
  </si>
  <si>
    <t>C10100330CB4180</t>
  </si>
  <si>
    <t>C10080806CC8872</t>
  </si>
  <si>
    <t>C10080812CA9070</t>
  </si>
  <si>
    <t>C10100404DC4340</t>
  </si>
  <si>
    <t>C10100416CA4690</t>
  </si>
  <si>
    <t>C10100416CA4680</t>
  </si>
  <si>
    <t>C10080828DA9620</t>
  </si>
  <si>
    <t>C10080827DA9550</t>
  </si>
  <si>
    <t>C10100427AB5040</t>
  </si>
  <si>
    <t>C10080904DA9900</t>
  </si>
  <si>
    <t>C10100506CA5350</t>
  </si>
  <si>
    <t>C10100507CA5360</t>
  </si>
  <si>
    <t>C10080916CA0270</t>
  </si>
  <si>
    <t>C10080922DB0460</t>
  </si>
  <si>
    <t>C10080922CA0480</t>
  </si>
  <si>
    <t>C10100520DA5796</t>
  </si>
  <si>
    <t>C10081001DA0794</t>
  </si>
  <si>
    <t>T10100512CD5540</t>
  </si>
  <si>
    <t>C10081001CA0770</t>
  </si>
  <si>
    <t>C10100526DA5950</t>
  </si>
  <si>
    <t>T10100530DA6090</t>
  </si>
  <si>
    <t>C10100531DB6130</t>
  </si>
  <si>
    <t>C10081017CA1460</t>
  </si>
  <si>
    <t>C10081013CA1260</t>
  </si>
  <si>
    <t>T10100607DA6320</t>
  </si>
  <si>
    <t>C10081015CA1411</t>
  </si>
  <si>
    <t>C10081019CA1510</t>
  </si>
  <si>
    <t>C10100610DA6460</t>
  </si>
  <si>
    <t>C10081015DA1420</t>
  </si>
  <si>
    <t>C10100613DA6520</t>
  </si>
  <si>
    <t>T10100609DB6440</t>
  </si>
  <si>
    <t>C10100619DA6700</t>
  </si>
  <si>
    <t>C10081027DA1790</t>
  </si>
  <si>
    <t>T10100622DA6780</t>
  </si>
  <si>
    <t>T10100623DA6810</t>
  </si>
  <si>
    <t>C10100623DA6820</t>
  </si>
  <si>
    <t>C10100624DC6860</t>
  </si>
  <si>
    <t>C10081104CA2144</t>
  </si>
  <si>
    <t>C10081105CA2190</t>
  </si>
  <si>
    <t>C10081111CA2420</t>
  </si>
  <si>
    <t>C10100705DA7180</t>
  </si>
  <si>
    <t>C10100706DA7220</t>
  </si>
  <si>
    <t>C10100707DA7260</t>
  </si>
  <si>
    <t>C10081120CA2920</t>
  </si>
  <si>
    <t>C10081119DA2830</t>
  </si>
  <si>
    <t>C10081119CA2840</t>
  </si>
  <si>
    <t>C10100714DA7460</t>
  </si>
  <si>
    <t>C10100716DA7510</t>
  </si>
  <si>
    <t>C10081129CA3354</t>
  </si>
  <si>
    <t>C10100720DA7600</t>
  </si>
  <si>
    <t>C10100721DA7670</t>
  </si>
  <si>
    <t>C10081204CA3620</t>
  </si>
  <si>
    <t>C10100727DA7870</t>
  </si>
  <si>
    <t>C10100727DD7880</t>
  </si>
  <si>
    <t>T10100727DC7848</t>
  </si>
  <si>
    <t>C10100729DA7990</t>
  </si>
  <si>
    <t>C10081207CA3709</t>
  </si>
  <si>
    <t>T10100728DC7920</t>
  </si>
  <si>
    <t>C10100731DA8080</t>
  </si>
  <si>
    <t>C10081217CA4290</t>
  </si>
  <si>
    <t>T10100803DC8170</t>
  </si>
  <si>
    <t>C10100803DC8190</t>
  </si>
  <si>
    <t>C10100806DE8290</t>
  </si>
  <si>
    <t>C10081217CA4360</t>
  </si>
  <si>
    <t>C10081217CA4300</t>
  </si>
  <si>
    <t>C10081223CA4630</t>
  </si>
  <si>
    <t>C10100811DA8500</t>
  </si>
  <si>
    <t>C10100816DA8680</t>
  </si>
  <si>
    <t>C10100817DD8720</t>
  </si>
  <si>
    <t>T10100818DA8790</t>
  </si>
  <si>
    <t>B10100818DA8800</t>
  </si>
  <si>
    <t>C10081231CA5020</t>
  </si>
  <si>
    <t>C10100824DA9120</t>
  </si>
  <si>
    <t>T10100823DD9042</t>
  </si>
  <si>
    <t>C10090104DB5199</t>
  </si>
  <si>
    <t>C10100829DB9300</t>
  </si>
  <si>
    <t>C10090112BA5670</t>
  </si>
  <si>
    <t>T10100902DC9460</t>
  </si>
  <si>
    <t>C10100903DA9530</t>
  </si>
  <si>
    <t>C10100905DC9560</t>
  </si>
  <si>
    <t>C10090114DA5954</t>
  </si>
  <si>
    <t>T10100906DC9570</t>
  </si>
  <si>
    <t>T10100909DA9700</t>
  </si>
  <si>
    <t>C10100911DB9760</t>
  </si>
  <si>
    <t>C10100915DD9860</t>
  </si>
  <si>
    <t>C10090127CA6520</t>
  </si>
  <si>
    <t>T10100916DB9900</t>
  </si>
  <si>
    <t>C10090129CA6614</t>
  </si>
  <si>
    <t>T10100916DD9910</t>
  </si>
  <si>
    <t>T10101001DB0260</t>
  </si>
  <si>
    <t>C10101009DA0520</t>
  </si>
  <si>
    <t>C10101003DA0310</t>
  </si>
  <si>
    <t>C10101006DA0430</t>
  </si>
  <si>
    <t>C10101019DA0830</t>
  </si>
  <si>
    <t>T10101013DB0610</t>
  </si>
  <si>
    <t>C10101020DA0860</t>
  </si>
  <si>
    <t>C10101022DA0930</t>
  </si>
  <si>
    <t>C10101026DA1010</t>
  </si>
  <si>
    <t>B10101027DC1060</t>
  </si>
  <si>
    <t>C10101026DD1000</t>
  </si>
  <si>
    <t>C10101102DA1260</t>
  </si>
  <si>
    <t>C10101103DA1280</t>
  </si>
  <si>
    <t>C10101107CD1410</t>
  </si>
  <si>
    <t>C10090318CA1552</t>
  </si>
  <si>
    <t>C10101109CA1505</t>
  </si>
  <si>
    <t>T10101102CD1210</t>
  </si>
  <si>
    <t>T10101111CA1570</t>
  </si>
  <si>
    <t>T10101104BD1320</t>
  </si>
  <si>
    <t>C10101116CA1680</t>
  </si>
  <si>
    <t>C10101117CA1750</t>
  </si>
  <si>
    <t>C10101119DC1820</t>
  </si>
  <si>
    <t>T10101118DB1770</t>
  </si>
  <si>
    <t>T10101124CB2055</t>
  </si>
  <si>
    <t>C10101203CB2378</t>
  </si>
  <si>
    <t>C10101204CA2420</t>
  </si>
  <si>
    <t>C10101206CA2440</t>
  </si>
  <si>
    <t>C10101207CA2482</t>
  </si>
  <si>
    <t>T10101201DA2300</t>
  </si>
  <si>
    <t>T10101210DA2670</t>
  </si>
  <si>
    <t>C10101210CF2700</t>
  </si>
  <si>
    <t>C10130917DC9974</t>
  </si>
  <si>
    <t>C10101222CA3434</t>
  </si>
  <si>
    <t>C10101227DA3730</t>
  </si>
  <si>
    <t>C10101228DA3768</t>
  </si>
  <si>
    <t>C10101230DA3971</t>
  </si>
  <si>
    <t>T10101224DB3624</t>
  </si>
  <si>
    <t>C10101230CB3980</t>
  </si>
  <si>
    <t>C10110110DA4570</t>
  </si>
  <si>
    <t>C10110103CD4230</t>
  </si>
  <si>
    <t>T10110104CB4300</t>
  </si>
  <si>
    <t>C10131011DD0427</t>
  </si>
  <si>
    <t>C10110106DA4390</t>
  </si>
  <si>
    <t>C10110110CA4580</t>
  </si>
  <si>
    <t>C10110111CA4720</t>
  </si>
  <si>
    <t>C10110120BA5400</t>
  </si>
  <si>
    <t>C10110121DC5490</t>
  </si>
  <si>
    <t>C10110122CA5540</t>
  </si>
  <si>
    <t>C10110122BA5550</t>
  </si>
  <si>
    <t>C10110123DA5587</t>
  </si>
  <si>
    <t>B10110124DC5630</t>
  </si>
  <si>
    <t>T10110205CD6110</t>
  </si>
  <si>
    <t>C10110212CA6577</t>
  </si>
  <si>
    <t>T10110211DB6504</t>
  </si>
  <si>
    <t>C10110221DA7230</t>
  </si>
  <si>
    <t>C10110223DB7402</t>
  </si>
  <si>
    <t>C10110226DD7520</t>
  </si>
  <si>
    <t>C10110305DA7870</t>
  </si>
  <si>
    <t>C10110311DA8280</t>
  </si>
  <si>
    <t>C10110310DC8190</t>
  </si>
  <si>
    <t>C10131207001970</t>
  </si>
  <si>
    <t>C10110314DA8440</t>
  </si>
  <si>
    <t>C10110329DC9120</t>
  </si>
  <si>
    <t>C10090808DA7564</t>
  </si>
  <si>
    <t>B10131226002570</t>
  </si>
  <si>
    <t>C10090813CA7680</t>
  </si>
  <si>
    <t>C10090814CA7720</t>
  </si>
  <si>
    <t>T10110403DB9360</t>
  </si>
  <si>
    <t>T10110411DF9630</t>
  </si>
  <si>
    <t>C10090829CB8030</t>
  </si>
  <si>
    <t>C10090909CA8340</t>
  </si>
  <si>
    <t>C10110504CA0764</t>
  </si>
  <si>
    <t>C10110428DA0500</t>
  </si>
  <si>
    <t>C10110513DA1100</t>
  </si>
  <si>
    <t>C10090921CA8630</t>
  </si>
  <si>
    <t>C10140214004563</t>
  </si>
  <si>
    <t>C10090928DA8760</t>
  </si>
  <si>
    <t>C10090929CB8790</t>
  </si>
  <si>
    <t>C10110525DA1640</t>
  </si>
  <si>
    <t>C10110527DA1770</t>
  </si>
  <si>
    <t>C10110521DC1450</t>
  </si>
  <si>
    <t>T10110531DC1920</t>
  </si>
  <si>
    <t>C10110531DC1960</t>
  </si>
  <si>
    <t>C10110601DA1980</t>
  </si>
  <si>
    <t>C10091012DA8971</t>
  </si>
  <si>
    <t>C10110603DB2180</t>
  </si>
  <si>
    <t>C10110608DA2399</t>
  </si>
  <si>
    <t>C10110609DD2480</t>
  </si>
  <si>
    <t>C10110615DA2760</t>
  </si>
  <si>
    <t>C10110617DA2830</t>
  </si>
  <si>
    <t>C10110620DA2890</t>
  </si>
  <si>
    <t>C10110613DD2650</t>
  </si>
  <si>
    <t>C10091028CA9240</t>
  </si>
  <si>
    <t>T10110620DA2910</t>
  </si>
  <si>
    <t>C10110624DA3090</t>
  </si>
  <si>
    <t>C10110629DA3360</t>
  </si>
  <si>
    <t>C10110628DA3290</t>
  </si>
  <si>
    <t>C10110624DA3070</t>
  </si>
  <si>
    <t>C10110706DA3610</t>
  </si>
  <si>
    <t>C10110707DA3700</t>
  </si>
  <si>
    <t>C10110712DA3908</t>
  </si>
  <si>
    <t>C10110714DA4028</t>
  </si>
  <si>
    <t>C10140331006550</t>
  </si>
  <si>
    <t>B10110725DA4430</t>
  </si>
  <si>
    <t>C10110730DA4650</t>
  </si>
  <si>
    <t>C10110801DA4719</t>
  </si>
  <si>
    <t>C10110726DA4490</t>
  </si>
  <si>
    <t>C10091211DA0420</t>
  </si>
  <si>
    <t>C10091215CA0530</t>
  </si>
  <si>
    <t>C10091216CA0560</t>
  </si>
  <si>
    <t>C10110809BA4970</t>
  </si>
  <si>
    <t>C10110808DC4920</t>
  </si>
  <si>
    <t>C10110818DA5360</t>
  </si>
  <si>
    <t>C10110824CC5710</t>
  </si>
  <si>
    <t>C10100103CA1069</t>
  </si>
  <si>
    <t>C10110819DB5430</t>
  </si>
  <si>
    <t>C10110902DA6240</t>
  </si>
  <si>
    <t>C10110904DA6291</t>
  </si>
  <si>
    <t>C10110829DC5960</t>
  </si>
  <si>
    <t>T10100114CA1490</t>
  </si>
  <si>
    <t>C10110906CA6390</t>
  </si>
  <si>
    <t>C10121015DA5080</t>
  </si>
  <si>
    <t>C10110916DC7080</t>
  </si>
  <si>
    <t>C10110921CA7340</t>
  </si>
  <si>
    <t>C10110922CA7400</t>
  </si>
  <si>
    <t>C10110923DB7490</t>
  </si>
  <si>
    <t>C10110925DA7560</t>
  </si>
  <si>
    <t>C10110925CC7580</t>
  </si>
  <si>
    <t>C10110927DA7730</t>
  </si>
  <si>
    <t>C10110926DB7600</t>
  </si>
  <si>
    <t>C10110927DA7660</t>
  </si>
  <si>
    <t>C10111004DB8040</t>
  </si>
  <si>
    <t>C10111010CA8310</t>
  </si>
  <si>
    <t>C10100219CA2790</t>
  </si>
  <si>
    <t>C10111013DD8500</t>
  </si>
  <si>
    <t>C10100226CA3060</t>
  </si>
  <si>
    <t>C10111019DA8770</t>
  </si>
  <si>
    <t>C10111025DB9190</t>
  </si>
  <si>
    <t>T10111101DB9542</t>
  </si>
  <si>
    <t>C10111028DA9380</t>
  </si>
  <si>
    <t>C10111107DA9790</t>
  </si>
  <si>
    <t>C10100317CA3760</t>
  </si>
  <si>
    <t>C10100322DA3940</t>
  </si>
  <si>
    <t>C10111116DA0360</t>
  </si>
  <si>
    <t>C10100326CA4107</t>
  </si>
  <si>
    <t>C10111117DA0430</t>
  </si>
  <si>
    <t>C10111111DA0140</t>
  </si>
  <si>
    <t>C10111124DB0710</t>
  </si>
  <si>
    <t>C10111128DC0830</t>
  </si>
  <si>
    <t>C10111205DA1230</t>
  </si>
  <si>
    <t>C10100415CA4650</t>
  </si>
  <si>
    <t>C10111212CA1600</t>
  </si>
  <si>
    <t>C10111213DA1672</t>
  </si>
  <si>
    <t>C10111214DA1710</t>
  </si>
  <si>
    <t>C10111208DA1400</t>
  </si>
  <si>
    <t>C10110914DA6774</t>
  </si>
  <si>
    <t>C10110914DA6751</t>
  </si>
  <si>
    <t>C10111220DA1980</t>
  </si>
  <si>
    <t>B10111229DA2477</t>
  </si>
  <si>
    <t>C10120102DA2666</t>
  </si>
  <si>
    <t>C10120103DB2710</t>
  </si>
  <si>
    <t>C10120107DA2920</t>
  </si>
  <si>
    <t>C10120110CA2970</t>
  </si>
  <si>
    <t>C10141009000910</t>
  </si>
  <si>
    <t>C10120112DD3080</t>
  </si>
  <si>
    <t>C10120116DA3290</t>
  </si>
  <si>
    <t>C10130226DA1240</t>
  </si>
  <si>
    <t>C10120111DA3010</t>
  </si>
  <si>
    <t>B10120116DA3300</t>
  </si>
  <si>
    <t>C10120204DD4460</t>
  </si>
  <si>
    <t>C10120202BA4280</t>
  </si>
  <si>
    <t>C10100616DA6640</t>
  </si>
  <si>
    <t>C10120130DA4100</t>
  </si>
  <si>
    <t>C10120208DA4670</t>
  </si>
  <si>
    <t>C10120202CC4330</t>
  </si>
  <si>
    <t>T10120209DD4777</t>
  </si>
  <si>
    <t>C10120207DE4620</t>
  </si>
  <si>
    <t>B10120207DD4600</t>
  </si>
  <si>
    <t>C10120220DA5320</t>
  </si>
  <si>
    <t>C10120220CA5350</t>
  </si>
  <si>
    <t>C10120221DA5411</t>
  </si>
  <si>
    <t>C10120214DD5030</t>
  </si>
  <si>
    <t>C10120221CA5440</t>
  </si>
  <si>
    <t>C10120229DA5960</t>
  </si>
  <si>
    <t>C10120305DA6180</t>
  </si>
  <si>
    <t>C10120302DA6100</t>
  </si>
  <si>
    <t>B10120228DD5890</t>
  </si>
  <si>
    <t>C10120229DA5930</t>
  </si>
  <si>
    <t>C10120229DA5970</t>
  </si>
  <si>
    <t>C10120309DB6526</t>
  </si>
  <si>
    <t>C10120308DC6470</t>
  </si>
  <si>
    <t>C10100721DA7660</t>
  </si>
  <si>
    <t>C10120313DA6686</t>
  </si>
  <si>
    <t>C10120313DC6720</t>
  </si>
  <si>
    <t>C10120315DB6820</t>
  </si>
  <si>
    <t>B10100803DA8171</t>
  </si>
  <si>
    <t>C10120327DA7350</t>
  </si>
  <si>
    <t>C10120321DB7060</t>
  </si>
  <si>
    <t>C10100806DA8310</t>
  </si>
  <si>
    <t>C10120323DB7160</t>
  </si>
  <si>
    <t>C10100812DA8580</t>
  </si>
  <si>
    <t>C10120327DA7420</t>
  </si>
  <si>
    <t>C10120404DA7840</t>
  </si>
  <si>
    <t>C10120331CD7610</t>
  </si>
  <si>
    <t>C10120407DA7950</t>
  </si>
  <si>
    <t>C10100820DA8950</t>
  </si>
  <si>
    <t>C10120413DA8200</t>
  </si>
  <si>
    <t>C10100826DA9211</t>
  </si>
  <si>
    <t>C10120416DB8330</t>
  </si>
  <si>
    <t>C10100913DA9810</t>
  </si>
  <si>
    <t>C10120502DC9050</t>
  </si>
  <si>
    <t>C10120503DE9170</t>
  </si>
  <si>
    <t>C10120504DA9230</t>
  </si>
  <si>
    <t>C10120508DF9370</t>
  </si>
  <si>
    <t>C10120911DA3950</t>
  </si>
  <si>
    <t>T10120514DC9630</t>
  </si>
  <si>
    <t>C10120523DA0120</t>
  </si>
  <si>
    <t>C10101004DA0351</t>
  </si>
  <si>
    <t>C10120608DA0793</t>
  </si>
  <si>
    <t>C10120612DA0890</t>
  </si>
  <si>
    <t>C10120613DB0970</t>
  </si>
  <si>
    <t>C10120615DA1040</t>
  </si>
  <si>
    <t>C10120620DC1210</t>
  </si>
  <si>
    <t>C10120724DC2395</t>
  </si>
  <si>
    <t>C10101211DA2740</t>
  </si>
  <si>
    <t>C10101219DA3240</t>
  </si>
  <si>
    <t>C10110117DA5168</t>
  </si>
  <si>
    <t>C10110123DA5589</t>
  </si>
  <si>
    <t>C10121113DA6625</t>
  </si>
  <si>
    <t>C10121114DA6706</t>
  </si>
  <si>
    <t>C10121121DA7070</t>
  </si>
  <si>
    <t>C10121224DA8667</t>
  </si>
  <si>
    <t>C10121224DA8689</t>
  </si>
  <si>
    <t>C10121218DA8440</t>
  </si>
  <si>
    <t>T10121218DB8490</t>
  </si>
  <si>
    <t>C10110422DA0230</t>
  </si>
  <si>
    <t>C10121228DA8812</t>
  </si>
  <si>
    <t>C10110506DA0800</t>
  </si>
  <si>
    <t>C10130105DA9090</t>
  </si>
  <si>
    <t>C10130110DA9340</t>
  </si>
  <si>
    <t>C10110510DA0950</t>
  </si>
  <si>
    <t>C10110520DA1440</t>
  </si>
  <si>
    <t>C10110603DA2170</t>
  </si>
  <si>
    <t>C10130206DD0480</t>
  </si>
  <si>
    <t>C10130211DA0590</t>
  </si>
  <si>
    <t>C10130214DA0710</t>
  </si>
  <si>
    <t>C10110722CA4334</t>
  </si>
  <si>
    <t>C10110825DA5830</t>
  </si>
  <si>
    <t>C10130428CA3270</t>
  </si>
  <si>
    <t>C10110825DA5780</t>
  </si>
  <si>
    <t>C10110914CA6850</t>
  </si>
  <si>
    <t>C10130514DA4000</t>
  </si>
  <si>
    <t>U10110909DA6540</t>
  </si>
  <si>
    <t>C10130515DA4080</t>
  </si>
  <si>
    <t>C10130521DA4508</t>
  </si>
  <si>
    <t>C10130527DA4730</t>
  </si>
  <si>
    <t>C10130604DA5120</t>
  </si>
  <si>
    <t>C10111003DA8030</t>
  </si>
  <si>
    <t>C10111017DA8649</t>
  </si>
  <si>
    <t>C10111018DA8660</t>
  </si>
  <si>
    <t>T10130607DA5230</t>
  </si>
  <si>
    <t>C10111024DA9020</t>
  </si>
  <si>
    <t>C10111025CA9131</t>
  </si>
  <si>
    <t>C10111025DA9200</t>
  </si>
  <si>
    <t>C10111027DA9298</t>
  </si>
  <si>
    <t>C10111020DA8870</t>
  </si>
  <si>
    <t>C10111109DA9970</t>
  </si>
  <si>
    <t>C10111118DA0500</t>
  </si>
  <si>
    <t>C10130716DD7340</t>
  </si>
  <si>
    <t>C10111124DA0730</t>
  </si>
  <si>
    <t>C10130726DF7850</t>
  </si>
  <si>
    <t>C10111212DA1590</t>
  </si>
  <si>
    <t>C10130812DA8610</t>
  </si>
  <si>
    <t>T10130816DA8830</t>
  </si>
  <si>
    <t>C10111212CA1580</t>
  </si>
  <si>
    <t>C10130520DA4280</t>
  </si>
  <si>
    <t>C10111225CA2270</t>
  </si>
  <si>
    <t>C10120105DA2831</t>
  </si>
  <si>
    <t>C10120125DA3760</t>
  </si>
  <si>
    <t>C10120130DA4095</t>
  </si>
  <si>
    <t>C10130926DA0090</t>
  </si>
  <si>
    <t>C10120131DA4170</t>
  </si>
  <si>
    <t>C10120206DA4540</t>
  </si>
  <si>
    <t>C10120131DA4120</t>
  </si>
  <si>
    <t>C10120211DA4870</t>
  </si>
  <si>
    <t>C10120215DA5110</t>
  </si>
  <si>
    <t>C10120222DA5500</t>
  </si>
  <si>
    <t>C10120321DA7070</t>
  </si>
  <si>
    <t>C10120306DA6230</t>
  </si>
  <si>
    <t>C10120308DA6490</t>
  </si>
  <si>
    <t>C10120313DA6693</t>
  </si>
  <si>
    <t>C10131107DC1008</t>
  </si>
  <si>
    <t>C10120320DA7030</t>
  </si>
  <si>
    <t>C10120324DA7201</t>
  </si>
  <si>
    <t>C10120405DA7870</t>
  </si>
  <si>
    <t>C10131205001920</t>
  </si>
  <si>
    <t>C10120412DA8138</t>
  </si>
  <si>
    <t>C10120417DA8390</t>
  </si>
  <si>
    <t>C10120410DA8090</t>
  </si>
  <si>
    <t>C10120418DA8410</t>
  </si>
  <si>
    <t>C10120420DA8510</t>
  </si>
  <si>
    <t>U10120421DA8530</t>
  </si>
  <si>
    <t>C10120416DA8270</t>
  </si>
  <si>
    <t>C10120423DA8640</t>
  </si>
  <si>
    <t>C10120425DA8770</t>
  </si>
  <si>
    <t>C10120418DA8440</t>
  </si>
  <si>
    <t>C10120426DA8809</t>
  </si>
  <si>
    <t>C10120423DB8610</t>
  </si>
  <si>
    <t>C10120502DA9063</t>
  </si>
  <si>
    <t>C10131225002547</t>
  </si>
  <si>
    <t>T10131230002710</t>
  </si>
  <si>
    <t>C10120508DA9390</t>
  </si>
  <si>
    <t>C10140101002780</t>
  </si>
  <si>
    <t>C10120515DA9680</t>
  </si>
  <si>
    <t>C10120516DA9730</t>
  </si>
  <si>
    <t>C10120510DA9507</t>
  </si>
  <si>
    <t>C10120519DA9900</t>
  </si>
  <si>
    <t>C10120523DA0072</t>
  </si>
  <si>
    <t>C10120523DA0111</t>
  </si>
  <si>
    <t>C10120516DA9750</t>
  </si>
  <si>
    <t>C10140117003460</t>
  </si>
  <si>
    <t>C10120529DA0300</t>
  </si>
  <si>
    <t>C10120601DA0506</t>
  </si>
  <si>
    <t>C10120601DA0530</t>
  </si>
  <si>
    <t>C10120608DA0790</t>
  </si>
  <si>
    <t>C10120602DA0560</t>
  </si>
  <si>
    <t>C10120602DA0570</t>
  </si>
  <si>
    <t>C10140202004152</t>
  </si>
  <si>
    <t>C10140202004170</t>
  </si>
  <si>
    <t>C10120609DA0810</t>
  </si>
  <si>
    <t>C10120610DA0828</t>
  </si>
  <si>
    <t>C10120604DA0645</t>
  </si>
  <si>
    <t>C10120605DA0680</t>
  </si>
  <si>
    <t>C10140219004860</t>
  </si>
  <si>
    <t>C10120622DC1310</t>
  </si>
  <si>
    <t>C10120616DA1085</t>
  </si>
  <si>
    <t>C10120623DA1319</t>
  </si>
  <si>
    <t>C10120625DA1330</t>
  </si>
  <si>
    <t>C10120628DA1510</t>
  </si>
  <si>
    <t>C10120703DA1650</t>
  </si>
  <si>
    <t>C10120712DA1992</t>
  </si>
  <si>
    <t>C10120706DA1810</t>
  </si>
  <si>
    <t>C10140312005940</t>
  </si>
  <si>
    <t>C10120714DA2034</t>
  </si>
  <si>
    <t>B10120714DA2036</t>
  </si>
  <si>
    <t>C10120525DA0227</t>
  </si>
  <si>
    <t>C10120717DA2130</t>
  </si>
  <si>
    <t>C10120718DA2140</t>
  </si>
  <si>
    <t>C10120716DA2060</t>
  </si>
  <si>
    <t>C10120723DA2320</t>
  </si>
  <si>
    <t>C10120807DA2770</t>
  </si>
  <si>
    <t>C10120810DA2810</t>
  </si>
  <si>
    <t>C10120813DA2858</t>
  </si>
  <si>
    <t>C10120815DA2950</t>
  </si>
  <si>
    <t>C10120823DA3224</t>
  </si>
  <si>
    <t>C10120907DB3810</t>
  </si>
  <si>
    <t>B10140506007640</t>
  </si>
  <si>
    <t>B10120920DA4220</t>
  </si>
  <si>
    <t>C10140520008020</t>
  </si>
  <si>
    <t>C10120924DA4341</t>
  </si>
  <si>
    <t>C10121003DA4597</t>
  </si>
  <si>
    <t>C10120928DA4540</t>
  </si>
  <si>
    <t>C10121009DA4835</t>
  </si>
  <si>
    <t>C10121015DA5069</t>
  </si>
  <si>
    <t>C10121009DA4870</t>
  </si>
  <si>
    <t>C10121017DA5140</t>
  </si>
  <si>
    <t>C10121017DA5150</t>
  </si>
  <si>
    <t>C10121017DD5170</t>
  </si>
  <si>
    <t>C10121010DA4930</t>
  </si>
  <si>
    <t>C10121011CA4980</t>
  </si>
  <si>
    <t>C10121019DA5257</t>
  </si>
  <si>
    <t>C10121018DA5240</t>
  </si>
  <si>
    <t>C10140625008830</t>
  </si>
  <si>
    <t>C10121030DA5680</t>
  </si>
  <si>
    <t>C10121030DA5696</t>
  </si>
  <si>
    <t>C10121024DA5440</t>
  </si>
  <si>
    <t>C10121024DA5460</t>
  </si>
  <si>
    <t>C10121031DA5714</t>
  </si>
  <si>
    <t>C10121031DC5720</t>
  </si>
  <si>
    <t>C10121026DA5540</t>
  </si>
  <si>
    <t>C10121105DA5820</t>
  </si>
  <si>
    <t>C10121106DA5850</t>
  </si>
  <si>
    <t>C10121106DA6070</t>
  </si>
  <si>
    <t>C10121106DA6123</t>
  </si>
  <si>
    <t>C10121102DA5770</t>
  </si>
  <si>
    <t>C10121102DA5780</t>
  </si>
  <si>
    <t>B10140708009083</t>
  </si>
  <si>
    <t>C10121112CA6610</t>
  </si>
  <si>
    <t>A10121115DE6792</t>
  </si>
  <si>
    <t>C10121116DA6880</t>
  </si>
  <si>
    <t>C10121126DA7410</t>
  </si>
  <si>
    <t>C10121122DA7150</t>
  </si>
  <si>
    <t>C10121126DA7400</t>
  </si>
  <si>
    <t>C10121209DA7970</t>
  </si>
  <si>
    <t>C10121214DA8230</t>
  </si>
  <si>
    <t>C10121223DA8640</t>
  </si>
  <si>
    <t>C10121218DA8421</t>
  </si>
  <si>
    <t>C10121221DC8603</t>
  </si>
  <si>
    <t>C10121218DA8455</t>
  </si>
  <si>
    <t>C10130103DA9012</t>
  </si>
  <si>
    <t>C10140826000085</t>
  </si>
  <si>
    <t>H10140828000130</t>
  </si>
  <si>
    <t>C10130109DA9310</t>
  </si>
  <si>
    <t>C10130115DA9529</t>
  </si>
  <si>
    <t>C10130122DA9850</t>
  </si>
  <si>
    <t>C10130123DA9884</t>
  </si>
  <si>
    <t>C10130124DA9962</t>
  </si>
  <si>
    <t>B10130124DA9940</t>
  </si>
  <si>
    <t>A10130128DC0090</t>
  </si>
  <si>
    <t>C10130129DA0120</t>
  </si>
  <si>
    <t>T10140915000440</t>
  </si>
  <si>
    <t>C10130206DA0490</t>
  </si>
  <si>
    <t>E10140929000700</t>
  </si>
  <si>
    <t>C10130208DA0555</t>
  </si>
  <si>
    <t>C10130210CA0576</t>
  </si>
  <si>
    <t>C10130212DA0630</t>
  </si>
  <si>
    <t>C10130213DA0650</t>
  </si>
  <si>
    <t>C10130206DA0500</t>
  </si>
  <si>
    <t>C10130215CA0776</t>
  </si>
  <si>
    <t>B10130216DA0820</t>
  </si>
  <si>
    <t>C10130219DA0939</t>
  </si>
  <si>
    <t>C10130219DA0950</t>
  </si>
  <si>
    <t>C10130220DA0975</t>
  </si>
  <si>
    <t>C10130223DA1120</t>
  </si>
  <si>
    <t>C10130227DA1260</t>
  </si>
  <si>
    <t>C10130227DA1270</t>
  </si>
  <si>
    <t>C10130228DB1320</t>
  </si>
  <si>
    <t>C10130318DA1830</t>
  </si>
  <si>
    <t>C10130318DA1859</t>
  </si>
  <si>
    <t>C10130320DA1934</t>
  </si>
  <si>
    <t>C10130322DA1980</t>
  </si>
  <si>
    <t>C10130325DA2100</t>
  </si>
  <si>
    <t>C10130325DB2072</t>
  </si>
  <si>
    <t>C10130328DA2220</t>
  </si>
  <si>
    <t>C10130325DC2040</t>
  </si>
  <si>
    <t>C10130408DA2480</t>
  </si>
  <si>
    <t>C10130415DA2680</t>
  </si>
  <si>
    <t>C10130416CA2698</t>
  </si>
  <si>
    <t>C10130415DA2679</t>
  </si>
  <si>
    <t>C10141208001820</t>
  </si>
  <si>
    <t>C10130420DA2880</t>
  </si>
  <si>
    <t>C10130425DA3110</t>
  </si>
  <si>
    <t>C10130430DA3384</t>
  </si>
  <si>
    <t>C10130502DA3500</t>
  </si>
  <si>
    <t>B10130429DA3350</t>
  </si>
  <si>
    <t>C10130508CA3752</t>
  </si>
  <si>
    <t>C10150107002270</t>
  </si>
  <si>
    <t>C10150109002340</t>
  </si>
  <si>
    <t>C10130523DA4585</t>
  </si>
  <si>
    <t>C10150113002410</t>
  </si>
  <si>
    <t>C10130524DA4610</t>
  </si>
  <si>
    <t>C10130610DA5344</t>
  </si>
  <si>
    <t>C10130611DA5408</t>
  </si>
  <si>
    <t>C10130613DA5538</t>
  </si>
  <si>
    <t>C10130621DA6000</t>
  </si>
  <si>
    <t>C10130709DB6920</t>
  </si>
  <si>
    <t>C10130716DA7320</t>
  </si>
  <si>
    <t>C10130723DA7654</t>
  </si>
  <si>
    <t>B10130720DA7550</t>
  </si>
  <si>
    <t>C10130811DA8540</t>
  </si>
  <si>
    <t>C10130812DA8576</t>
  </si>
  <si>
    <t>C10130813DA8679</t>
  </si>
  <si>
    <t>C10130822DA9077</t>
  </si>
  <si>
    <t>C10130902DA9450</t>
  </si>
  <si>
    <t>C10130902DA9452</t>
  </si>
  <si>
    <t>C10131013DA0440</t>
  </si>
  <si>
    <t>C10131015DA0464</t>
  </si>
  <si>
    <t>C10131023DA0667</t>
  </si>
  <si>
    <t>C10131112DA1100</t>
  </si>
  <si>
    <t>C10131125001600</t>
  </si>
  <si>
    <t>C10131229002680</t>
  </si>
  <si>
    <t>C10131231002747</t>
  </si>
  <si>
    <t>C10070620CA1211</t>
  </si>
  <si>
    <t>C10070626CA1321</t>
  </si>
  <si>
    <t>C10070630DA1381</t>
  </si>
  <si>
    <t>C10070727CA1871</t>
  </si>
  <si>
    <t>C10070809DA1991</t>
  </si>
  <si>
    <t>C10070818BA2071</t>
  </si>
  <si>
    <t>C10070822BA2141</t>
  </si>
  <si>
    <t>C10070904DA2351</t>
  </si>
  <si>
    <t>T10070821DA2121</t>
  </si>
  <si>
    <t>C10071025DA3081</t>
  </si>
  <si>
    <t>C10071119CA3411</t>
  </si>
  <si>
    <t>C10071212CA3821</t>
  </si>
  <si>
    <t>C10071210DA3671</t>
  </si>
  <si>
    <t>C10071212DA3791</t>
  </si>
  <si>
    <t>C10071220CA3991</t>
  </si>
  <si>
    <t>C10071226CA4051</t>
  </si>
  <si>
    <t>C10071224CA4031</t>
  </si>
  <si>
    <t>T10071219CA3971</t>
  </si>
  <si>
    <t>C10080113DA4361</t>
  </si>
  <si>
    <t>C10080122CA4491</t>
  </si>
  <si>
    <t>C10080214CA4832</t>
  </si>
  <si>
    <t>C10080211CA4771</t>
  </si>
  <si>
    <t>C10080220CA4941</t>
  </si>
  <si>
    <t>C10080228DA5031</t>
  </si>
  <si>
    <t>T10080225DC4991</t>
  </si>
  <si>
    <t>C10080303DA5071</t>
  </si>
  <si>
    <t>C10080310DA5161</t>
  </si>
  <si>
    <t>C10080325DA5321</t>
  </si>
  <si>
    <t>C10080425CA6001</t>
  </si>
  <si>
    <t>C10080423DA5931</t>
  </si>
  <si>
    <t>C10080509CA6331</t>
  </si>
  <si>
    <t>T10080506DA6251</t>
  </si>
  <si>
    <t>C10080519CA6601</t>
  </si>
  <si>
    <t>C10080522CA6701</t>
  </si>
  <si>
    <t>C10080526DA6781</t>
  </si>
  <si>
    <t>C10080528CA6851</t>
  </si>
  <si>
    <t>C10080605DA7041</t>
  </si>
  <si>
    <t>T10080609CC7161</t>
  </si>
  <si>
    <t>C10080621CA7471</t>
  </si>
  <si>
    <t>C10080630DA7691</t>
  </si>
  <si>
    <t>C10080707DB7871</t>
  </si>
  <si>
    <t>C10080707CA7881</t>
  </si>
  <si>
    <t>C10080708DB7901</t>
  </si>
  <si>
    <t>C10080715DA8161</t>
  </si>
  <si>
    <t>C10080710DA7971</t>
  </si>
  <si>
    <t>C10080715DA8171</t>
  </si>
  <si>
    <t>C10080728CC8541</t>
  </si>
  <si>
    <t>T10080808DC8931</t>
  </si>
  <si>
    <t>C10080814CA9136</t>
  </si>
  <si>
    <t>C10080820CA9341</t>
  </si>
  <si>
    <t>C10080821CC9361</t>
  </si>
  <si>
    <t>C10080827DA9558</t>
  </si>
  <si>
    <t>C10080901CA9731</t>
  </si>
  <si>
    <t>C10080909CC0056</t>
  </si>
  <si>
    <t>C10080902CC9791</t>
  </si>
  <si>
    <t>C10080918CA0341</t>
  </si>
  <si>
    <t>C10080916CA0271</t>
  </si>
  <si>
    <t>C10080925DC0571</t>
  </si>
  <si>
    <t>C10081002CA1001</t>
  </si>
  <si>
    <t>C10081006CA1091</t>
  </si>
  <si>
    <t>C10081014DC1314</t>
  </si>
  <si>
    <t>C10081014CA1361</t>
  </si>
  <si>
    <t>C10081015CA1381</t>
  </si>
  <si>
    <t>C10081025DB1761</t>
  </si>
  <si>
    <t>C10081030DA1931</t>
  </si>
  <si>
    <t>C10081102CA2041</t>
  </si>
  <si>
    <t>C10081106CD2251</t>
  </si>
  <si>
    <t>C10081111DA2471</t>
  </si>
  <si>
    <t>C10081117CA2721</t>
  </si>
  <si>
    <t>C10081124DA3041</t>
  </si>
  <si>
    <t>T10081121CC2931</t>
  </si>
  <si>
    <t>C10081126CC3161</t>
  </si>
  <si>
    <t>C10081128CB3338</t>
  </si>
  <si>
    <t>C10081210CA3951</t>
  </si>
  <si>
    <t>C10081214DA4121</t>
  </si>
  <si>
    <t>C10110905DA6321</t>
  </si>
  <si>
    <t>C10081229CA4911</t>
  </si>
  <si>
    <t>C10081230BA4941</t>
  </si>
  <si>
    <t>C10090106CA5311</t>
  </si>
  <si>
    <t>C10090108DA5471</t>
  </si>
  <si>
    <t>T10090114CA5971</t>
  </si>
  <si>
    <t>C10090106CA5351</t>
  </si>
  <si>
    <t>C10090116CA6061</t>
  </si>
  <si>
    <t>C10090117CA6221</t>
  </si>
  <si>
    <t>C10090127CA6521</t>
  </si>
  <si>
    <t>C10090202CA6801</t>
  </si>
  <si>
    <t>C10090210CA7401</t>
  </si>
  <si>
    <t>C10090216BA8271</t>
  </si>
  <si>
    <t>C10090212CA7868</t>
  </si>
  <si>
    <t>C10090219CA8741</t>
  </si>
  <si>
    <t>C10090219CA8791</t>
  </si>
  <si>
    <t>C10090306CA0411</t>
  </si>
  <si>
    <t>C10090309CA0631</t>
  </si>
  <si>
    <t>C10090312DA1101</t>
  </si>
  <si>
    <t>C10090320CA1731</t>
  </si>
  <si>
    <t>C10070807DA1971</t>
  </si>
  <si>
    <t>C10090401CA2701</t>
  </si>
  <si>
    <t>C10090326DA2231</t>
  </si>
  <si>
    <t>C10090406CA2941</t>
  </si>
  <si>
    <t>T10090213CC7957</t>
  </si>
  <si>
    <t>C10070820CA2111</t>
  </si>
  <si>
    <t>C10090409DA3111</t>
  </si>
  <si>
    <t>C10090413DA3311</t>
  </si>
  <si>
    <t>C10090414CA3322</t>
  </si>
  <si>
    <t>C10070901CA2311</t>
  </si>
  <si>
    <t>C10090416CA3495</t>
  </si>
  <si>
    <t>C10090424CA3821</t>
  </si>
  <si>
    <t>C10070916BA2511</t>
  </si>
  <si>
    <t>C10090508CA4411</t>
  </si>
  <si>
    <t>C10090512CA4561</t>
  </si>
  <si>
    <t>C10090511CA4501</t>
  </si>
  <si>
    <t>C10090520DA5001</t>
  </si>
  <si>
    <t>T10090526CA5231</t>
  </si>
  <si>
    <t>C10090527DA5341</t>
  </si>
  <si>
    <t>C10090622DA6261</t>
  </si>
  <si>
    <t>T10090625CA6381</t>
  </si>
  <si>
    <t>C10090702BA6641</t>
  </si>
  <si>
    <t>C10090716CB6971</t>
  </si>
  <si>
    <t>C10090728DA7261</t>
  </si>
  <si>
    <t>C10090803CA7451</t>
  </si>
  <si>
    <t>C10071212CA3811</t>
  </si>
  <si>
    <t>C10090805DA7501</t>
  </si>
  <si>
    <t>C10090818CA7801</t>
  </si>
  <si>
    <t>C10071228AA4121</t>
  </si>
  <si>
    <t>C10080102DA4181</t>
  </si>
  <si>
    <t>C10090823CB7891</t>
  </si>
  <si>
    <t>C10080103DA4191</t>
  </si>
  <si>
    <t>B10090825CA7951</t>
  </si>
  <si>
    <t>C10090825CA7931</t>
  </si>
  <si>
    <t>C10090826DB7981</t>
  </si>
  <si>
    <t>C10080105CA4241</t>
  </si>
  <si>
    <t>C10090901CD8081</t>
  </si>
  <si>
    <t>C10090909DA8331</t>
  </si>
  <si>
    <t>C10090911AA8391</t>
  </si>
  <si>
    <t>C10090913DA8431</t>
  </si>
  <si>
    <t>C10090916BC8491</t>
  </si>
  <si>
    <t>T10090916CD8501</t>
  </si>
  <si>
    <t>C10080202DA4721</t>
  </si>
  <si>
    <t>C10091006CA8861</t>
  </si>
  <si>
    <t>C10080219DA4921</t>
  </si>
  <si>
    <t>T10091005CC8851</t>
  </si>
  <si>
    <t>C10091012CA8961</t>
  </si>
  <si>
    <t>C10091017BC9081</t>
  </si>
  <si>
    <t>C10080226DA5001</t>
  </si>
  <si>
    <t>C10091021CA9131</t>
  </si>
  <si>
    <t>C10080307CA5131</t>
  </si>
  <si>
    <t>C10091030DA9261</t>
  </si>
  <si>
    <t>C10091029DB9251</t>
  </si>
  <si>
    <t>C10080316DA5241</t>
  </si>
  <si>
    <t>C10091102CD9301</t>
  </si>
  <si>
    <t>C10091105CA9411</t>
  </si>
  <si>
    <t>C10091110DB9531</t>
  </si>
  <si>
    <t>C10080326DA5361</t>
  </si>
  <si>
    <t>C10091120BA9811</t>
  </si>
  <si>
    <t>C10080330DA5481</t>
  </si>
  <si>
    <t>C10091123CA9881</t>
  </si>
  <si>
    <t>C10091125CA9991</t>
  </si>
  <si>
    <t>C10090819CA7811</t>
  </si>
  <si>
    <t>C10080410DA5631</t>
  </si>
  <si>
    <t>C10080408DA5621</t>
  </si>
  <si>
    <t>C10091207CA0317</t>
  </si>
  <si>
    <t>C10120903CA3609</t>
  </si>
  <si>
    <t>C10091208CB0341</t>
  </si>
  <si>
    <t>C10080422DA5871</t>
  </si>
  <si>
    <t>C10091216CA0561</t>
  </si>
  <si>
    <t>C10080429DA6091</t>
  </si>
  <si>
    <t>C10080430CA6141</t>
  </si>
  <si>
    <t>C10080501DA6151</t>
  </si>
  <si>
    <t>T10091222CB0721</t>
  </si>
  <si>
    <t>C10080513DA6371</t>
  </si>
  <si>
    <t>C10100104DA1091</t>
  </si>
  <si>
    <t>C10080519CC6561</t>
  </si>
  <si>
    <t>C10100112CA1401</t>
  </si>
  <si>
    <t>C10080526CA6791</t>
  </si>
  <si>
    <t>T10100111CC1351</t>
  </si>
  <si>
    <t>C10100126DA1871</t>
  </si>
  <si>
    <t>C10100125CB1828</t>
  </si>
  <si>
    <t>C10100210CA2551</t>
  </si>
  <si>
    <t>C10080701DA7771</t>
  </si>
  <si>
    <t>C10100223CA2951</t>
  </si>
  <si>
    <t>C10100223CA2962</t>
  </si>
  <si>
    <t>C10080708DA7921</t>
  </si>
  <si>
    <t>C10100225CA3051</t>
  </si>
  <si>
    <t>C10080711BA8041</t>
  </si>
  <si>
    <t>C10100304CC3351</t>
  </si>
  <si>
    <t>C10100308CA3421</t>
  </si>
  <si>
    <t>C10080720DA8321</t>
  </si>
  <si>
    <t>C10080723DB8411</t>
  </si>
  <si>
    <t>T10100314CA3639</t>
  </si>
  <si>
    <t>T10100315CA3671</t>
  </si>
  <si>
    <t>C10080725DA8491</t>
  </si>
  <si>
    <t>C10080730DA8631</t>
  </si>
  <si>
    <t>C10080731CA8651</t>
  </si>
  <si>
    <t>C10100323CA3981</t>
  </si>
  <si>
    <t>T10100319CA3851</t>
  </si>
  <si>
    <t>C10100409CA4481</t>
  </si>
  <si>
    <t>C10080826CA9541</t>
  </si>
  <si>
    <t>C10080824CA9449</t>
  </si>
  <si>
    <t>C10080828DA9581</t>
  </si>
  <si>
    <t>C10080828DA9641</t>
  </si>
  <si>
    <t>C10100421CA4841</t>
  </si>
  <si>
    <t>C10100426DA5021</t>
  </si>
  <si>
    <t>T10100428CC5091</t>
  </si>
  <si>
    <t>T10100429CA5141</t>
  </si>
  <si>
    <t>C10080903CA9841</t>
  </si>
  <si>
    <t>C10080904CA9921</t>
  </si>
  <si>
    <t>C10100507CA5361</t>
  </si>
  <si>
    <t>C10100510CA5451</t>
  </si>
  <si>
    <t>T10100505CA5323</t>
  </si>
  <si>
    <t>C10100513CA5551</t>
  </si>
  <si>
    <t>C10100514DA5621</t>
  </si>
  <si>
    <t>C10080919DB0401</t>
  </si>
  <si>
    <t>C10100518DA5711</t>
  </si>
  <si>
    <t>T10100517DA5691</t>
  </si>
  <si>
    <t>C10081002DA0811</t>
  </si>
  <si>
    <t>T10100525DB5931</t>
  </si>
  <si>
    <t>C10081010CA1221</t>
  </si>
  <si>
    <t>C10081009CA1151</t>
  </si>
  <si>
    <t>C10100603DB6261</t>
  </si>
  <si>
    <t>C10081018CA1501</t>
  </si>
  <si>
    <t>C10081014CA1311</t>
  </si>
  <si>
    <t>C10100608DA6371</t>
  </si>
  <si>
    <t>C10081021CA1611</t>
  </si>
  <si>
    <t>C10100607DC6341</t>
  </si>
  <si>
    <t>C10081021CA1571</t>
  </si>
  <si>
    <t>C10100614DA6571</t>
  </si>
  <si>
    <t>C10081027DA1791</t>
  </si>
  <si>
    <t>C10100615DA6591</t>
  </si>
  <si>
    <t>C10100616DB6641</t>
  </si>
  <si>
    <t>C10081030DB1961</t>
  </si>
  <si>
    <t>C10081028CA1851</t>
  </si>
  <si>
    <t>C10100621DA6761</t>
  </si>
  <si>
    <t>C10100623DA6801</t>
  </si>
  <si>
    <t>C10100625DA6911</t>
  </si>
  <si>
    <t>C10100625DA6901</t>
  </si>
  <si>
    <t>C10081107CA2261</t>
  </si>
  <si>
    <t>T10100624DB6831</t>
  </si>
  <si>
    <t>C10081112BA2541</t>
  </si>
  <si>
    <t>C10081117DA2701</t>
  </si>
  <si>
    <t>B10100706DB7211</t>
  </si>
  <si>
    <t>C10081120CA2911</t>
  </si>
  <si>
    <t>C10081117DA2761</t>
  </si>
  <si>
    <t>C10100708DA7281</t>
  </si>
  <si>
    <t>C10100709DA7332</t>
  </si>
  <si>
    <t>C10081124CA3031</t>
  </si>
  <si>
    <t>C10081124CA3061</t>
  </si>
  <si>
    <t>C10081127DB3271</t>
  </si>
  <si>
    <t>C10081127DB3231</t>
  </si>
  <si>
    <t>T10100720DC7621</t>
  </si>
  <si>
    <t>C10081128CA3331</t>
  </si>
  <si>
    <t>C10100723DA7729</t>
  </si>
  <si>
    <t>B10100803DD8151</t>
  </si>
  <si>
    <t>T10100804DB8201</t>
  </si>
  <si>
    <t>C10081212CA4061</t>
  </si>
  <si>
    <t>C10100804DC8231</t>
  </si>
  <si>
    <t>C10100806DB8311</t>
  </si>
  <si>
    <t>C10100809DC8391</t>
  </si>
  <si>
    <t>C10081226CA4773</t>
  </si>
  <si>
    <t>C10090321DA1811</t>
  </si>
  <si>
    <t>C10100823DB9021</t>
  </si>
  <si>
    <t>C10100823DA9061</t>
  </si>
  <si>
    <t>C10090106CA5331</t>
  </si>
  <si>
    <t>C10100827DD9261</t>
  </si>
  <si>
    <t>C10090105CA5271</t>
  </si>
  <si>
    <t>C10100902DA9458</t>
  </si>
  <si>
    <t>T10100902DC9501</t>
  </si>
  <si>
    <t>T10100903DB9521</t>
  </si>
  <si>
    <t>C10100910DD9731</t>
  </si>
  <si>
    <t>C10100913DE9781</t>
  </si>
  <si>
    <t>C10100916DA9899</t>
  </si>
  <si>
    <t>C10100916DC9911</t>
  </si>
  <si>
    <t>C10100913DA9801</t>
  </si>
  <si>
    <t>C10100915DB9871</t>
  </si>
  <si>
    <t>C10100927DA0087</t>
  </si>
  <si>
    <t>C10100927DA0131</t>
  </si>
  <si>
    <t>C10100929DA0201</t>
  </si>
  <si>
    <t>T10101004DA0331</t>
  </si>
  <si>
    <t>C10100928DA0151</t>
  </si>
  <si>
    <t>C10101011DC0561</t>
  </si>
  <si>
    <t>T10101007DD0434</t>
  </si>
  <si>
    <t>C10101013DA0611</t>
  </si>
  <si>
    <t>C10101015DA0711</t>
  </si>
  <si>
    <t>C10101020DA0861</t>
  </si>
  <si>
    <t>T10101018DA0781</t>
  </si>
  <si>
    <t>T10101026DA1011</t>
  </si>
  <si>
    <t>T10101028DD1091</t>
  </si>
  <si>
    <t>C10101030DA1151</t>
  </si>
  <si>
    <t>T10101026DE1021</t>
  </si>
  <si>
    <t>T10101102DE1241</t>
  </si>
  <si>
    <t>T10101102DD1231</t>
  </si>
  <si>
    <t>C10101105CC1391</t>
  </si>
  <si>
    <t>C10101107BC1421</t>
  </si>
  <si>
    <t>C10101109CA1491</t>
  </si>
  <si>
    <t>C10101116CF1691</t>
  </si>
  <si>
    <t>T10101110CC1541</t>
  </si>
  <si>
    <t>C10090401CA2641</t>
  </si>
  <si>
    <t>C10101119CA1811</t>
  </si>
  <si>
    <t>C10101120CA1851</t>
  </si>
  <si>
    <t>T10101120CA1861</t>
  </si>
  <si>
    <t>C10101121CC1881</t>
  </si>
  <si>
    <t>C10101122CA1931</t>
  </si>
  <si>
    <t>C10101130CA2251</t>
  </si>
  <si>
    <t>C10101202CA2331</t>
  </si>
  <si>
    <t>C10101213DA2831</t>
  </si>
  <si>
    <t>C10101214CA2921</t>
  </si>
  <si>
    <t>C10101217DB3161</t>
  </si>
  <si>
    <t>C10101221CA3401</t>
  </si>
  <si>
    <t>C10101222CB3481</t>
  </si>
  <si>
    <t>T10101230CB4021</t>
  </si>
  <si>
    <t>C10101231DA4071</t>
  </si>
  <si>
    <t>C10101227CA3681</t>
  </si>
  <si>
    <t>C10110103DA4241</t>
  </si>
  <si>
    <t>C10101228DB3751</t>
  </si>
  <si>
    <t>B10110110DA4558</t>
  </si>
  <si>
    <t>C10110111AA4731</t>
  </si>
  <si>
    <t>C10110104CA4301</t>
  </si>
  <si>
    <t>C10090522CA5111</t>
  </si>
  <si>
    <t>C10110107CA4481</t>
  </si>
  <si>
    <t>C10110110DB4601</t>
  </si>
  <si>
    <t>C10110124CA5644</t>
  </si>
  <si>
    <t>B10110120CB5371</t>
  </si>
  <si>
    <t>T10110119CD5241</t>
  </si>
  <si>
    <t>C10110124CA5591</t>
  </si>
  <si>
    <t>C10110125DB5721</t>
  </si>
  <si>
    <t>C10110126DA5771</t>
  </si>
  <si>
    <t>C10110126DA5801</t>
  </si>
  <si>
    <t>C10110127CB5841</t>
  </si>
  <si>
    <t>C10090624CA6341</t>
  </si>
  <si>
    <t>C10131115001261</t>
  </si>
  <si>
    <t>C10110211BD6491</t>
  </si>
  <si>
    <t>C10110221CA7231</t>
  </si>
  <si>
    <t>C10090708CA6771</t>
  </si>
  <si>
    <t>C10110303DB7741</t>
  </si>
  <si>
    <t>C10110308DB8001</t>
  </si>
  <si>
    <t>T10110318DD8641</t>
  </si>
  <si>
    <t>C10110324DA8921</t>
  </si>
  <si>
    <t>C10110326CA9001</t>
  </si>
  <si>
    <t>C10110329DA9111</t>
  </si>
  <si>
    <t>C10110404DC9411</t>
  </si>
  <si>
    <t>C10090820CA7851</t>
  </si>
  <si>
    <t>C10090825CA7941</t>
  </si>
  <si>
    <t>T10110414DB9741</t>
  </si>
  <si>
    <t>C10110415DA9841</t>
  </si>
  <si>
    <t>C10090905CA8191</t>
  </si>
  <si>
    <t>C10090905CA8201</t>
  </si>
  <si>
    <t>C10110429DA0561</t>
  </si>
  <si>
    <t>C10110430DA0571</t>
  </si>
  <si>
    <t>C10110507DB0881</t>
  </si>
  <si>
    <t>C10110508DA0891</t>
  </si>
  <si>
    <t>C10090928CA8771</t>
  </si>
  <si>
    <t>C10090929CA8781</t>
  </si>
  <si>
    <t>B10110523DA1491</t>
  </si>
  <si>
    <t>C10140210004441</t>
  </si>
  <si>
    <t>C10110527DA1761</t>
  </si>
  <si>
    <t>C10110607DA2361</t>
  </si>
  <si>
    <t>C10110609DA2461</t>
  </si>
  <si>
    <t>C10110607DA2371</t>
  </si>
  <si>
    <t>A10110526DE1751</t>
  </si>
  <si>
    <t>C10110620DA2901</t>
  </si>
  <si>
    <t>C10110622DA3021</t>
  </si>
  <si>
    <t>C10110621DB2961</t>
  </si>
  <si>
    <t>T10110707DA3681</t>
  </si>
  <si>
    <t>C10110711DA3835</t>
  </si>
  <si>
    <t>C10110708DB3731</t>
  </si>
  <si>
    <t>C10110718DA4151</t>
  </si>
  <si>
    <t>C10091126CA0041</t>
  </si>
  <si>
    <t>T10140421007171</t>
  </si>
  <si>
    <t>C10091130CA0111</t>
  </si>
  <si>
    <t>C10091202CA0211</t>
  </si>
  <si>
    <t>C10110728DA4581</t>
  </si>
  <si>
    <t>T10110723DA4401</t>
  </si>
  <si>
    <t>C10091217CA0581</t>
  </si>
  <si>
    <t>C10091221CA0681</t>
  </si>
  <si>
    <t>C10140508007721</t>
  </si>
  <si>
    <t>C10091224CA0791</t>
  </si>
  <si>
    <t>C10140429007441</t>
  </si>
  <si>
    <t>C10110823DB5591</t>
  </si>
  <si>
    <t>C10110902DA6251</t>
  </si>
  <si>
    <t>C10110902DC6211</t>
  </si>
  <si>
    <t>C10100117CA1561</t>
  </si>
  <si>
    <t>T10110903DB6261</t>
  </si>
  <si>
    <t>C10110906DD6409</t>
  </si>
  <si>
    <t>C10110919DA7227</t>
  </si>
  <si>
    <t>C10110912DA6721</t>
  </si>
  <si>
    <t>C10110922DA7421</t>
  </si>
  <si>
    <t>C10110929DA7851</t>
  </si>
  <si>
    <t>C10100208CA2398</t>
  </si>
  <si>
    <t>T10111004CC8051</t>
  </si>
  <si>
    <t>T10100219CA2781</t>
  </si>
  <si>
    <t>C10111012DA8431</t>
  </si>
  <si>
    <t>C10100225CA3021</t>
  </si>
  <si>
    <t>T10111012DD8421</t>
  </si>
  <si>
    <t>C10111018DA8671</t>
  </si>
  <si>
    <t>C10111018DA8711</t>
  </si>
  <si>
    <t>C10111026DA9221</t>
  </si>
  <si>
    <t>B10111025DD9161</t>
  </si>
  <si>
    <t>C10111101DA9561</t>
  </si>
  <si>
    <t>C10100312DA3601</t>
  </si>
  <si>
    <t>C10111110DB0031</t>
  </si>
  <si>
    <t>T10111108DC9861</t>
  </si>
  <si>
    <t>C10111123DA0681</t>
  </si>
  <si>
    <t>C10111124DA0731</t>
  </si>
  <si>
    <t>C10111130DA0921</t>
  </si>
  <si>
    <t>C10111206DB1261</t>
  </si>
  <si>
    <t>C10111206DC1291</t>
  </si>
  <si>
    <t>C10111215DA1781</t>
  </si>
  <si>
    <t>C10111212CB1561</t>
  </si>
  <si>
    <t>C10111209DB1451</t>
  </si>
  <si>
    <t>C10100427CA5071</t>
  </si>
  <si>
    <t>B10111215DE1773</t>
  </si>
  <si>
    <t>C10111223DA2251</t>
  </si>
  <si>
    <t>C10111220DA2041</t>
  </si>
  <si>
    <t>C10111221DA2081</t>
  </si>
  <si>
    <t>C10120103DA2731</t>
  </si>
  <si>
    <t>C10120111DA3051</t>
  </si>
  <si>
    <t>C10120113DA3141</t>
  </si>
  <si>
    <t>A10110928DB7811</t>
  </si>
  <si>
    <t>C10120120CA3641</t>
  </si>
  <si>
    <t>C10100608DA6391</t>
  </si>
  <si>
    <t>C10120127DB3961</t>
  </si>
  <si>
    <t>C10100614DA6561</t>
  </si>
  <si>
    <t>C10120202DA4331</t>
  </si>
  <si>
    <t>C10130320DA1921</t>
  </si>
  <si>
    <t>C10120202DD4341</t>
  </si>
  <si>
    <t>C10120226CA5711</t>
  </si>
  <si>
    <t>C10120227DC5841</t>
  </si>
  <si>
    <t>C10120305DA6219</t>
  </si>
  <si>
    <t>C10100715DA7491</t>
  </si>
  <si>
    <t>T10120223DF5561</t>
  </si>
  <si>
    <t>C10120311DB6568</t>
  </si>
  <si>
    <t>C10100720DA7611</t>
  </si>
  <si>
    <t>C10120306DF6271</t>
  </si>
  <si>
    <t>C10120307BA6361</t>
  </si>
  <si>
    <t>C10120309DA6551</t>
  </si>
  <si>
    <t>C10120314DC6756</t>
  </si>
  <si>
    <t>C10120322DB7091</t>
  </si>
  <si>
    <t>C10120322DA7131</t>
  </si>
  <si>
    <t>C10120323DC7191</t>
  </si>
  <si>
    <t>C10120318DA6941</t>
  </si>
  <si>
    <t>C10120326DD7331</t>
  </si>
  <si>
    <t>C10120328DA7461</t>
  </si>
  <si>
    <t>C10120409DA8031</t>
  </si>
  <si>
    <t>C10100823DA9041</t>
  </si>
  <si>
    <t>C10120408DB7981</t>
  </si>
  <si>
    <t>C10120416DA8351</t>
  </si>
  <si>
    <t>C10120417DA8381</t>
  </si>
  <si>
    <t>C10100902DA9481</t>
  </si>
  <si>
    <t>C10120425DA8761</t>
  </si>
  <si>
    <t>C10120504DA9231</t>
  </si>
  <si>
    <t>T10120517DD9761</t>
  </si>
  <si>
    <t>C10120517DA9791</t>
  </si>
  <si>
    <t>C10120601DA0531</t>
  </si>
  <si>
    <t>C10120605DA0701</t>
  </si>
  <si>
    <t>T10120604DB0611</t>
  </si>
  <si>
    <t>C10120827DB3341</t>
  </si>
  <si>
    <t>C10120520DA9921</t>
  </si>
  <si>
    <t>C10120829DA3421</t>
  </si>
  <si>
    <t>C10120830DB3501</t>
  </si>
  <si>
    <t>C10110115CA5011</t>
  </si>
  <si>
    <t>C10121102DA5781</t>
  </si>
  <si>
    <t>C10121126DA7392</t>
  </si>
  <si>
    <t>C10121122DA7111</t>
  </si>
  <si>
    <t>C10121228CA8821</t>
  </si>
  <si>
    <t>C10130102DA8911</t>
  </si>
  <si>
    <t>C10130104DA9051</t>
  </si>
  <si>
    <t>C10110509DA0911</t>
  </si>
  <si>
    <t>C10130123CA9871</t>
  </si>
  <si>
    <t>C10110617DA2841</t>
  </si>
  <si>
    <t>C10110822DA5511</t>
  </si>
  <si>
    <t>C10110819CA5401</t>
  </si>
  <si>
    <t>C10130506DA3631</t>
  </si>
  <si>
    <t>C10130521DA4451</t>
  </si>
  <si>
    <t>C10111028DA9365</t>
  </si>
  <si>
    <t>C10111031CA9481</t>
  </si>
  <si>
    <t>C10111031DA9491</t>
  </si>
  <si>
    <t>C10111028DA9391</t>
  </si>
  <si>
    <t>C10111101DA9531</t>
  </si>
  <si>
    <t>C10111108DA9931</t>
  </si>
  <si>
    <t>C10111109DA9961</t>
  </si>
  <si>
    <t>C10130703DA6741</t>
  </si>
  <si>
    <t>C10111115DA0295</t>
  </si>
  <si>
    <t>C10111121DA0571</t>
  </si>
  <si>
    <t>C10130722DA7611</t>
  </si>
  <si>
    <t>C10111129DA0901</t>
  </si>
  <si>
    <t>C10111130DA0939</t>
  </si>
  <si>
    <t>C10130722DA7591</t>
  </si>
  <si>
    <t>C10111130DA0961</t>
  </si>
  <si>
    <t>C10111201DA1011</t>
  </si>
  <si>
    <t>C10111203DA1091</t>
  </si>
  <si>
    <t>C10120112DA3081</t>
  </si>
  <si>
    <t>C10120218DA5287</t>
  </si>
  <si>
    <t>C10120220CA5311</t>
  </si>
  <si>
    <t>B10131017DA0541</t>
  </si>
  <si>
    <t>C10120220DA5341</t>
  </si>
  <si>
    <t>T10131028DD0801</t>
  </si>
  <si>
    <t>C10120308DA6501</t>
  </si>
  <si>
    <t>C10120320DA7011</t>
  </si>
  <si>
    <t>C10120315DA6791</t>
  </si>
  <si>
    <t>C10120315DA6811</t>
  </si>
  <si>
    <t>C10120309DA6539</t>
  </si>
  <si>
    <t>T10120315DB6841</t>
  </si>
  <si>
    <t>T10120316DC6901</t>
  </si>
  <si>
    <t>C10120323DA7171</t>
  </si>
  <si>
    <t>C10131130001781</t>
  </si>
  <si>
    <t>C10120411DA8101</t>
  </si>
  <si>
    <t>C10120412DA8161</t>
  </si>
  <si>
    <t>C10120414DA8241</t>
  </si>
  <si>
    <t>C10120417DA8383</t>
  </si>
  <si>
    <t>C10120427DA8861</t>
  </si>
  <si>
    <t>T10131224002511</t>
  </si>
  <si>
    <t>U10120422DA8537</t>
  </si>
  <si>
    <t>C10120430DA8991</t>
  </si>
  <si>
    <t>C10120423DA8621</t>
  </si>
  <si>
    <t>C10120425DA8741</t>
  </si>
  <si>
    <t>C10120504DA9195</t>
  </si>
  <si>
    <t>C10120505DA9241</t>
  </si>
  <si>
    <t>T10120510DA9491</t>
  </si>
  <si>
    <t>C10140108003091</t>
  </si>
  <si>
    <t>C10120519DA9891</t>
  </si>
  <si>
    <t>C10120514DA9601</t>
  </si>
  <si>
    <t>C10120526DA0251</t>
  </si>
  <si>
    <t>C10120527DA0261</t>
  </si>
  <si>
    <t>C10120530CA0401</t>
  </si>
  <si>
    <t>C10120531DA0491</t>
  </si>
  <si>
    <t>C10140129004058</t>
  </si>
  <si>
    <t>C10120529DC0301</t>
  </si>
  <si>
    <t>C10120529DA0341</t>
  </si>
  <si>
    <t>C10120610DA0831</t>
  </si>
  <si>
    <t>B10120611DC0871</t>
  </si>
  <si>
    <t>C10120612DA0901</t>
  </si>
  <si>
    <t>C10120621DA1241</t>
  </si>
  <si>
    <t>C10120628DA1491</t>
  </si>
  <si>
    <t>C10120629DA1541</t>
  </si>
  <si>
    <t>C10120702DA1611</t>
  </si>
  <si>
    <t>C10120703DA1681</t>
  </si>
  <si>
    <t>C10120711DA1951</t>
  </si>
  <si>
    <t>C10120713DA2031</t>
  </si>
  <si>
    <t>C10140226005271</t>
  </si>
  <si>
    <t>C10120709CB1861</t>
  </si>
  <si>
    <t>C10120710DA1881</t>
  </si>
  <si>
    <t>C10120717DA2081</t>
  </si>
  <si>
    <t>C10120710DA1901</t>
  </si>
  <si>
    <t>C10120710DA1911</t>
  </si>
  <si>
    <t>T10120720DC2221</t>
  </si>
  <si>
    <t>C10120721DA2251</t>
  </si>
  <si>
    <t>C10120731DA2581</t>
  </si>
  <si>
    <t>C10120803DA2701</t>
  </si>
  <si>
    <t>T10140401006571</t>
  </si>
  <si>
    <t>C10120731DA2591</t>
  </si>
  <si>
    <t>C10120807DA2761</t>
  </si>
  <si>
    <t>C10120814DA2871</t>
  </si>
  <si>
    <t>C10120814CA2911</t>
  </si>
  <si>
    <t>C10120817DA3031</t>
  </si>
  <si>
    <t>C10120817DA3051</t>
  </si>
  <si>
    <t>C10120830DA3451</t>
  </si>
  <si>
    <t>T10120901DA3571</t>
  </si>
  <si>
    <t>C10120901CA3581</t>
  </si>
  <si>
    <t>C10120906CA3761</t>
  </si>
  <si>
    <t>C10120906DD3791</t>
  </si>
  <si>
    <t>C10120908CA3841</t>
  </si>
  <si>
    <t>C10140506007641</t>
  </si>
  <si>
    <t>C10120920DA4231</t>
  </si>
  <si>
    <t>C10120928DA4532</t>
  </si>
  <si>
    <t>C10120924DA4331</t>
  </si>
  <si>
    <t>C10121003DA4601</t>
  </si>
  <si>
    <t>C10121005DA4701</t>
  </si>
  <si>
    <t>C10121004DC4631</t>
  </si>
  <si>
    <t>C10121004DA4641</t>
  </si>
  <si>
    <t>C10121013DC5041</t>
  </si>
  <si>
    <t>C10140612008521</t>
  </si>
  <si>
    <t>C10121028DA5591</t>
  </si>
  <si>
    <t>C10121105DA5821</t>
  </si>
  <si>
    <t>C10121119DA6971</t>
  </si>
  <si>
    <t>C10121120DA7011</t>
  </si>
  <si>
    <t>T10121121DB7091</t>
  </si>
  <si>
    <t>C10121129DC7571</t>
  </si>
  <si>
    <t>C10121126DA7351</t>
  </si>
  <si>
    <t>C10121204DA7771</t>
  </si>
  <si>
    <t>T10121127DB7498</t>
  </si>
  <si>
    <t>C10121121DA7101</t>
  </si>
  <si>
    <t>C10121201DA7661</t>
  </si>
  <si>
    <t>C10121125CB7311</t>
  </si>
  <si>
    <t>C10121204DC7751</t>
  </si>
  <si>
    <t>C10121204DA7761</t>
  </si>
  <si>
    <t>C10121212DA8151</t>
  </si>
  <si>
    <t>T10121218CB8471</t>
  </si>
  <si>
    <t>C10121214DA8241</t>
  </si>
  <si>
    <t>C10121216DA8291</t>
  </si>
  <si>
    <t>C10121224DA8691</t>
  </si>
  <si>
    <t>C10121217CA8391</t>
  </si>
  <si>
    <t>C10121225DA8711</t>
  </si>
  <si>
    <t>C10121217DA8371</t>
  </si>
  <si>
    <t>C10121231DA8891</t>
  </si>
  <si>
    <t>C10121228CA8831</t>
  </si>
  <si>
    <t>C10130113DA9441</t>
  </si>
  <si>
    <t>C10130117DA9641</t>
  </si>
  <si>
    <t>C10130118DA9731</t>
  </si>
  <si>
    <t>C10130118DA9721</t>
  </si>
  <si>
    <t>C10130123DA9881</t>
  </si>
  <si>
    <t>C10130125DA9991</t>
  </si>
  <si>
    <t>C10130125DA0011</t>
  </si>
  <si>
    <t>E10141002000801</t>
  </si>
  <si>
    <t>C10130219DA0931</t>
  </si>
  <si>
    <t>C10130315DA1771</t>
  </si>
  <si>
    <t>C10130411DC2611</t>
  </si>
  <si>
    <t>C10130426DA3231</t>
  </si>
  <si>
    <t>C10130513CA3911</t>
  </si>
  <si>
    <t>C10150111002371</t>
  </si>
  <si>
    <t>H10150126002691</t>
  </si>
  <si>
    <t>C10130703DA6721</t>
  </si>
  <si>
    <t>C10130702DA6601</t>
  </si>
  <si>
    <t>C10130626DA6321</t>
  </si>
  <si>
    <t>C10110826DA5877</t>
  </si>
  <si>
    <t>C10130706DA6841</t>
  </si>
  <si>
    <t>C10130716DA7336</t>
  </si>
  <si>
    <t>C10130728DA7914</t>
  </si>
  <si>
    <t>C10130802DA8251</t>
  </si>
  <si>
    <t>C10130806DA8351</t>
  </si>
  <si>
    <t>C10130809DA8511</t>
  </si>
  <si>
    <t>C10130822DA9071</t>
  </si>
  <si>
    <t>C10130823DA9101</t>
  </si>
  <si>
    <t>C10130824DA9141</t>
  </si>
  <si>
    <t>C10130826DA9161</t>
  </si>
  <si>
    <t>C10130826DA9191</t>
  </si>
  <si>
    <t>C10130917DA9991</t>
  </si>
  <si>
    <t>C10130917DA9971</t>
  </si>
  <si>
    <t>C10131015DA0481</t>
  </si>
  <si>
    <t>C10131016DA0501</t>
  </si>
  <si>
    <t>C10131015DA0491</t>
  </si>
  <si>
    <t>C10070611CA1062</t>
  </si>
  <si>
    <t>C10070619CA1182</t>
  </si>
  <si>
    <t>C10070618DA1172</t>
  </si>
  <si>
    <t>C10070624AA1292</t>
  </si>
  <si>
    <t>C10070706DA1532</t>
  </si>
  <si>
    <t>C10070727CA1862</t>
  </si>
  <si>
    <t>C10070815CA2032</t>
  </si>
  <si>
    <t>C10070819DA2082</t>
  </si>
  <si>
    <t>C10070826CA2198</t>
  </si>
  <si>
    <t>C10071012DA2822</t>
  </si>
  <si>
    <t>C10071117DA3402</t>
  </si>
  <si>
    <t>C10071119DA3432</t>
  </si>
  <si>
    <t>T10071206CA3592</t>
  </si>
  <si>
    <t>C10071215CA3902</t>
  </si>
  <si>
    <t>T10071211DB3782</t>
  </si>
  <si>
    <t>C10071221DA4012</t>
  </si>
  <si>
    <t>T10071231CA4142</t>
  </si>
  <si>
    <t>C10080113DA4362</t>
  </si>
  <si>
    <t>C10080114DA4392</t>
  </si>
  <si>
    <t>C10080203CA4722</t>
  </si>
  <si>
    <t>C10080219DA4912</t>
  </si>
  <si>
    <t>C10080226CA5012</t>
  </si>
  <si>
    <t>C10080229CB5042</t>
  </si>
  <si>
    <t>C10080303CA5082</t>
  </si>
  <si>
    <t>C10080328CA5462</t>
  </si>
  <si>
    <t>C10080401BC5512</t>
  </si>
  <si>
    <t>T10080406DA5582</t>
  </si>
  <si>
    <t>C10080415DA5712</t>
  </si>
  <si>
    <t>C10080412CB5662</t>
  </si>
  <si>
    <t>C10080415CB5742</t>
  </si>
  <si>
    <t>C10080417DA5792</t>
  </si>
  <si>
    <t>C10080427DA6042</t>
  </si>
  <si>
    <t>C10080516BB6502</t>
  </si>
  <si>
    <t>C10080526CA6782</t>
  </si>
  <si>
    <t>C10080530DA6912</t>
  </si>
  <si>
    <t>C10080618CA7372</t>
  </si>
  <si>
    <t>C10080621BB7472</t>
  </si>
  <si>
    <t>C10080701DA7752</t>
  </si>
  <si>
    <t>C10080701DA7762</t>
  </si>
  <si>
    <t>C10080708DA7932</t>
  </si>
  <si>
    <t>C10080714CA8152</t>
  </si>
  <si>
    <t>C10080711DA7992</t>
  </si>
  <si>
    <t>C10080721CB8362</t>
  </si>
  <si>
    <t>C10080804CA8772</t>
  </si>
  <si>
    <t>C10080807CA8892</t>
  </si>
  <si>
    <t>C10080812CB9057</t>
  </si>
  <si>
    <t>C10080828CA9582</t>
  </si>
  <si>
    <t>T10080912DB0202</t>
  </si>
  <si>
    <t>C10080917CA0282</t>
  </si>
  <si>
    <t>T10080917CB0302</t>
  </si>
  <si>
    <t>C10080923CA0512</t>
  </si>
  <si>
    <t>C10080926CA0622</t>
  </si>
  <si>
    <t>C10081013CA1262</t>
  </si>
  <si>
    <t>C10081015CA1412</t>
  </si>
  <si>
    <t>C10081028CA1842</t>
  </si>
  <si>
    <t>C10081029BA1922</t>
  </si>
  <si>
    <t>C10081104CA2132</t>
  </si>
  <si>
    <t>C10081113CA2632</t>
  </si>
  <si>
    <t>C10081118CA2792</t>
  </si>
  <si>
    <t>C10081117DA2752</t>
  </si>
  <si>
    <t>C10081121CA2922</t>
  </si>
  <si>
    <t>C10081122CA2982</t>
  </si>
  <si>
    <t>C10081223CA4682</t>
  </si>
  <si>
    <t>T10081224CB4722</t>
  </si>
  <si>
    <t>C10081226CA4812</t>
  </si>
  <si>
    <t>C10090112DA5642</t>
  </si>
  <si>
    <t>C10090118CA6242</t>
  </si>
  <si>
    <t>C10090129CA6632</t>
  </si>
  <si>
    <t>C10090201CA6762</t>
  </si>
  <si>
    <t>C10090211CA7632</t>
  </si>
  <si>
    <t>T10090204CB6982</t>
  </si>
  <si>
    <t>C10090217DA8392</t>
  </si>
  <si>
    <t>C10070702CA1412</t>
  </si>
  <si>
    <t>C10090220CA9016</t>
  </si>
  <si>
    <t>C10090303CA0102</t>
  </si>
  <si>
    <t>C10090319DA1712</t>
  </si>
  <si>
    <t>C10090321CA1802</t>
  </si>
  <si>
    <t>C10090324CA1992</t>
  </si>
  <si>
    <t>C10090331CA2562</t>
  </si>
  <si>
    <t>C10090410CA3162</t>
  </si>
  <si>
    <t>T10090212DB7812</t>
  </si>
  <si>
    <t>C10090411CA3222</t>
  </si>
  <si>
    <t>C10090404CA2872</t>
  </si>
  <si>
    <t>C10090417CA3512</t>
  </si>
  <si>
    <t>T10070824DA2182</t>
  </si>
  <si>
    <t>C10090421DA3642</t>
  </si>
  <si>
    <t>C10090502CA4172</t>
  </si>
  <si>
    <t>C10090504DA4212</t>
  </si>
  <si>
    <t>C10090511CA4532</t>
  </si>
  <si>
    <t>C10070917DA2522</t>
  </si>
  <si>
    <t>C10090518DA4852</t>
  </si>
  <si>
    <t>C10090521CA5052</t>
  </si>
  <si>
    <t>C10120216DA5202</t>
  </si>
  <si>
    <t>C10090525CA5192</t>
  </si>
  <si>
    <t>C10090527CA5322</t>
  </si>
  <si>
    <t>C10090527CA5352</t>
  </si>
  <si>
    <t>C10071012CA2832</t>
  </si>
  <si>
    <t>C10090603CA5622</t>
  </si>
  <si>
    <t>C10090605CA5672</t>
  </si>
  <si>
    <t>C10090615BA6022</t>
  </si>
  <si>
    <t>C10090625CA6382</t>
  </si>
  <si>
    <t>C10090629CA6512</t>
  </si>
  <si>
    <t>C10090707CA6742</t>
  </si>
  <si>
    <t>C10090713CA6882</t>
  </si>
  <si>
    <t>C10090716CA6942</t>
  </si>
  <si>
    <t>C10090720CA7022</t>
  </si>
  <si>
    <t>C10090723CA7122</t>
  </si>
  <si>
    <t>C10090730CA7362</t>
  </si>
  <si>
    <t>C10090414CA3342</t>
  </si>
  <si>
    <t>C10090727CB7242</t>
  </si>
  <si>
    <t>C10090804CA7472</t>
  </si>
  <si>
    <t>T10090819CB7823</t>
  </si>
  <si>
    <t>C10080101DA4162</t>
  </si>
  <si>
    <t>C10080108DA4292</t>
  </si>
  <si>
    <t>C10090826CA7982</t>
  </si>
  <si>
    <t>C10080107DA4262</t>
  </si>
  <si>
    <t>C10090831CA8062</t>
  </si>
  <si>
    <t>T10090907CB8242</t>
  </si>
  <si>
    <t>C10090907CA8252</t>
  </si>
  <si>
    <t>C10090910CA8352</t>
  </si>
  <si>
    <t>C10090910BD8362</t>
  </si>
  <si>
    <t>T10090911DA8395</t>
  </si>
  <si>
    <t>C10080122DA4482</t>
  </si>
  <si>
    <t>C10080122DA4502</t>
  </si>
  <si>
    <t>C10090915DA8452</t>
  </si>
  <si>
    <t>C10090917CA8552</t>
  </si>
  <si>
    <t>C10090916CC8522</t>
  </si>
  <si>
    <t>C10080131DA4662</t>
  </si>
  <si>
    <t>C10090920CC8602</t>
  </si>
  <si>
    <t>C10090916BB8492</t>
  </si>
  <si>
    <t>C10090921CB8633</t>
  </si>
  <si>
    <t>C10090922CA8655</t>
  </si>
  <si>
    <t>C10080205DA4742</t>
  </si>
  <si>
    <t>C10091001CA8822</t>
  </si>
  <si>
    <t>C10091005CA8852</t>
  </si>
  <si>
    <t>C10080218DA4892</t>
  </si>
  <si>
    <t>T10091009DC8932</t>
  </si>
  <si>
    <t>C10080220CA4932</t>
  </si>
  <si>
    <t>C10091016CA9055</t>
  </si>
  <si>
    <t>C10091019CA9092</t>
  </si>
  <si>
    <t>B10091021DA9132</t>
  </si>
  <si>
    <t>C10091016CA9058</t>
  </si>
  <si>
    <t>C10091026CA9182</t>
  </si>
  <si>
    <t>C10091027CA9212</t>
  </si>
  <si>
    <t>C10080313CA5212</t>
  </si>
  <si>
    <t>C10080318CA5262</t>
  </si>
  <si>
    <t>C10091109BA9482</t>
  </si>
  <si>
    <t>T10091103DB9342</t>
  </si>
  <si>
    <t>C10091105CA9412</t>
  </si>
  <si>
    <t>C10080326CA5382</t>
  </si>
  <si>
    <t>C10091113DA9602</t>
  </si>
  <si>
    <t>C10091116CA9642</t>
  </si>
  <si>
    <t>C10080327DA5432</t>
  </si>
  <si>
    <t>C10091120AB9802</t>
  </si>
  <si>
    <t>C10091119CB9782</t>
  </si>
  <si>
    <t>C10091127DB0062</t>
  </si>
  <si>
    <t>T10091201BC0136</t>
  </si>
  <si>
    <t>C10091203DB0222</t>
  </si>
  <si>
    <t>C10080422CA5882</t>
  </si>
  <si>
    <t>C10080421BA5822</t>
  </si>
  <si>
    <t>C10091218CA0612</t>
  </si>
  <si>
    <t>T10091221CA0678</t>
  </si>
  <si>
    <t>C10091224CA0792</t>
  </si>
  <si>
    <t>T10091224CB0802</t>
  </si>
  <si>
    <t>C10080507DA6282</t>
  </si>
  <si>
    <t>T10091229BB0942</t>
  </si>
  <si>
    <t>T10100105DA1152</t>
  </si>
  <si>
    <t>C10100111CA1382</t>
  </si>
  <si>
    <t>C10080527CA6812</t>
  </si>
  <si>
    <t>C10100110CA1312</t>
  </si>
  <si>
    <t>C10080529BA6892</t>
  </si>
  <si>
    <t>C10100116CA1552</t>
  </si>
  <si>
    <t>C10100119CA1632</t>
  </si>
  <si>
    <t>C10100125CA1792</t>
  </si>
  <si>
    <t>C10100128BC1942</t>
  </si>
  <si>
    <t>C10100119DA1622</t>
  </si>
  <si>
    <t>C10080610DA7192</t>
  </si>
  <si>
    <t>C10100202CA2112</t>
  </si>
  <si>
    <t>C10100209CA2442</t>
  </si>
  <si>
    <t>C10100210CA2532</t>
  </si>
  <si>
    <t>C10080624DC7539</t>
  </si>
  <si>
    <t>C10080628DA7672</t>
  </si>
  <si>
    <t>C10100217CD2712</t>
  </si>
  <si>
    <t>C10100217CA2722</t>
  </si>
  <si>
    <t>C10080707DB7882</t>
  </si>
  <si>
    <t>C10100219CA2802</t>
  </si>
  <si>
    <t>C10080709DA7952</t>
  </si>
  <si>
    <t>C10080714CA8142</t>
  </si>
  <si>
    <t>C10080715CA8162</t>
  </si>
  <si>
    <t>C10080715DA8192</t>
  </si>
  <si>
    <t>C10080710DA7972</t>
  </si>
  <si>
    <t>C10100304BA3353</t>
  </si>
  <si>
    <t>C10080724DA8442</t>
  </si>
  <si>
    <t>T10100329BA4152</t>
  </si>
  <si>
    <t>C10100322DA3902</t>
  </si>
  <si>
    <t>B10100331CB4232</t>
  </si>
  <si>
    <t>C10100401CC4272</t>
  </si>
  <si>
    <t>C10080811DA9052</t>
  </si>
  <si>
    <t>C10100413CA4582</t>
  </si>
  <si>
    <t>C10080823BA9442</t>
  </si>
  <si>
    <t>C10100419CA4732</t>
  </si>
  <si>
    <t>C10100420CA4832</t>
  </si>
  <si>
    <t>C10080902DA9792</t>
  </si>
  <si>
    <t>C10100427DA5034</t>
  </si>
  <si>
    <t>C10100427DB5062</t>
  </si>
  <si>
    <t>C10080907CA0002</t>
  </si>
  <si>
    <t>T10100429DB5142</t>
  </si>
  <si>
    <t>C10080911DA0192</t>
  </si>
  <si>
    <t>T10100506CA5342</t>
  </si>
  <si>
    <t>C10080915CA0232</t>
  </si>
  <si>
    <t>C10080924DA0532</t>
  </si>
  <si>
    <t>C10080923DA0522</t>
  </si>
  <si>
    <t>C10080926CA0644</t>
  </si>
  <si>
    <t>C10080924CA0542</t>
  </si>
  <si>
    <t>C10080929DA0712</t>
  </si>
  <si>
    <t>C10080929CB0672</t>
  </si>
  <si>
    <t>C10081007DA1102</t>
  </si>
  <si>
    <t>C10080926DA0612</t>
  </si>
  <si>
    <t>C10081006CA1062</t>
  </si>
  <si>
    <t>C10100526DA5992</t>
  </si>
  <si>
    <t>C10081006CA1092</t>
  </si>
  <si>
    <t>B10100527DC6002</t>
  </si>
  <si>
    <t>C10100529DA6082</t>
  </si>
  <si>
    <t>C10081015CA1402</t>
  </si>
  <si>
    <t>C10081010CB1204</t>
  </si>
  <si>
    <t>C10100521DD5822</t>
  </si>
  <si>
    <t>C10081008CA1142</t>
  </si>
  <si>
    <t>C10100610DA6452</t>
  </si>
  <si>
    <t>C10100609DA6422</t>
  </si>
  <si>
    <t>C10081025DA1762</t>
  </si>
  <si>
    <t>C10081030DA1932</t>
  </si>
  <si>
    <t>C10100622DE6783</t>
  </si>
  <si>
    <t>C10081109CA2342</t>
  </si>
  <si>
    <t>C10100628DE6955</t>
  </si>
  <si>
    <t>T10100628DD6994</t>
  </si>
  <si>
    <t>T10100629DC7012</t>
  </si>
  <si>
    <t>C10100630DA7062</t>
  </si>
  <si>
    <t>T10100703DB7152</t>
  </si>
  <si>
    <t>C10081105CA2182</t>
  </si>
  <si>
    <t>C10081112DA2512</t>
  </si>
  <si>
    <t>C10081108DA2332</t>
  </si>
  <si>
    <t>C10081113CA2622</t>
  </si>
  <si>
    <t>C10100708DB7302</t>
  </si>
  <si>
    <t>C10100708DB7292</t>
  </si>
  <si>
    <t>C10081117CA2702</t>
  </si>
  <si>
    <t>T10100710DA7342</t>
  </si>
  <si>
    <t>C10081117CA2762</t>
  </si>
  <si>
    <t>C10081126CA3192</t>
  </si>
  <si>
    <t>C10100718DA7562</t>
  </si>
  <si>
    <t>T10100721DA7642</t>
  </si>
  <si>
    <t>C10081203CA3532</t>
  </si>
  <si>
    <t>C10081205CB3662</t>
  </si>
  <si>
    <t>C10081207BC3712</t>
  </si>
  <si>
    <t>C10100728DB7922</t>
  </si>
  <si>
    <t>C10100729DA7952</t>
  </si>
  <si>
    <t>C10081209CA3922</t>
  </si>
  <si>
    <t>C10100728DA7932</t>
  </si>
  <si>
    <t>C10100730DA8052</t>
  </si>
  <si>
    <t>C10081214DA4128</t>
  </si>
  <si>
    <t>C10081216DA4228</t>
  </si>
  <si>
    <t>C10081216DA4232</t>
  </si>
  <si>
    <t>C10081226DB4772</t>
  </si>
  <si>
    <t>C10081216DA4252</t>
  </si>
  <si>
    <t>C10081230CA5012</t>
  </si>
  <si>
    <t>C10090106CA5322</t>
  </si>
  <si>
    <t>C10090104CA5192</t>
  </si>
  <si>
    <t>C10090102CA5132</t>
  </si>
  <si>
    <t>C10090101CA5092</t>
  </si>
  <si>
    <t>C10100824DA9142</t>
  </si>
  <si>
    <t>C10090108CA5462</t>
  </si>
  <si>
    <t>C10100827DA9262</t>
  </si>
  <si>
    <t>C10090105CA5202</t>
  </si>
  <si>
    <t>C10090110CA5592</t>
  </si>
  <si>
    <t>C10090114CA5902</t>
  </si>
  <si>
    <t>C10090115DA6012</t>
  </si>
  <si>
    <t>T10100903DD9532</t>
  </si>
  <si>
    <t>C10090119CA6272</t>
  </si>
  <si>
    <t>C10100909DA9722</t>
  </si>
  <si>
    <t>C10090120CA6322</t>
  </si>
  <si>
    <t>C10100926DA0082</t>
  </si>
  <si>
    <t>C10090209BA7342</t>
  </si>
  <si>
    <t>C10101004DD0322</t>
  </si>
  <si>
    <t>T10100928DC0162</t>
  </si>
  <si>
    <t>C10100930DA0242</t>
  </si>
  <si>
    <t>B10101006DC0412</t>
  </si>
  <si>
    <t>C10101013DA0642</t>
  </si>
  <si>
    <t>B10101027DA1052</t>
  </si>
  <si>
    <t>C10101028DB1112</t>
  </si>
  <si>
    <t>T10101102DF1212</t>
  </si>
  <si>
    <t>C10101026DB1032</t>
  </si>
  <si>
    <t>C10101104DA1312</t>
  </si>
  <si>
    <t>C10101110CB1509</t>
  </si>
  <si>
    <t>C10090325DA2152</t>
  </si>
  <si>
    <t>C10101109DB1472</t>
  </si>
  <si>
    <t>C10101117CC1722</t>
  </si>
  <si>
    <t>T10101109CD1482</t>
  </si>
  <si>
    <t>T10101124CA2072</t>
  </si>
  <si>
    <t>C10101125DA2102</t>
  </si>
  <si>
    <t>C10130913DA9918</t>
  </si>
  <si>
    <t>C10101127CA2172</t>
  </si>
  <si>
    <t>T10101209CC2572</t>
  </si>
  <si>
    <t>C10101210CA2682</t>
  </si>
  <si>
    <t>C10101215CA2985</t>
  </si>
  <si>
    <t>C10101215DA3052</t>
  </si>
  <si>
    <t>C10101216CA3092</t>
  </si>
  <si>
    <t>C10101221CB3352</t>
  </si>
  <si>
    <t>C10101214BB2932</t>
  </si>
  <si>
    <t>C10101222CA3462</t>
  </si>
  <si>
    <t>T10101228DB3762</t>
  </si>
  <si>
    <t>C10110107CA4462</t>
  </si>
  <si>
    <t>C10110111CB4642</t>
  </si>
  <si>
    <t>C10110111DC4683</t>
  </si>
  <si>
    <t>C10090528CA5502</t>
  </si>
  <si>
    <t>C10110124CA5652</t>
  </si>
  <si>
    <t>C10110119CB5352</t>
  </si>
  <si>
    <t>C10110127DA5852</t>
  </si>
  <si>
    <t>C10110127DC5862</t>
  </si>
  <si>
    <t>C10110207DA6146</t>
  </si>
  <si>
    <t>C10110210DA6442</t>
  </si>
  <si>
    <t>C10110210CC6472</t>
  </si>
  <si>
    <t>C10110208DA6292</t>
  </si>
  <si>
    <t>T10110623DA3032</t>
  </si>
  <si>
    <t>C10110211DB6542</t>
  </si>
  <si>
    <t>C10110228DC7598</t>
  </si>
  <si>
    <t>C10131203001842</t>
  </si>
  <si>
    <t>C10090725CA7182</t>
  </si>
  <si>
    <t>C10090727CA7204</t>
  </si>
  <si>
    <t>C10110319DA8678</t>
  </si>
  <si>
    <t>C10110327DA9035</t>
  </si>
  <si>
    <t>B10110321DC8742</t>
  </si>
  <si>
    <t>C10110329DA9132</t>
  </si>
  <si>
    <t>T10110325DA8972</t>
  </si>
  <si>
    <t>C10090810DA7592</t>
  </si>
  <si>
    <t>C10090813CA7702</t>
  </si>
  <si>
    <t>C10110331DB9237</t>
  </si>
  <si>
    <t>C10110405DB9432</t>
  </si>
  <si>
    <t>C10090820CA7862</t>
  </si>
  <si>
    <t>C10110407DA9512</t>
  </si>
  <si>
    <t>T10110418DA0022</t>
  </si>
  <si>
    <t>C10110412DA9682</t>
  </si>
  <si>
    <t>C10110420DA0142</t>
  </si>
  <si>
    <t>T10110415DB9832</t>
  </si>
  <si>
    <t>C10140117003432</t>
  </si>
  <si>
    <t>C10090904CA8165</t>
  </si>
  <si>
    <t>C10090910CA8372</t>
  </si>
  <si>
    <t>C10110506DA0802</t>
  </si>
  <si>
    <t>C10110511DA0972</t>
  </si>
  <si>
    <t>C10090920CA8592</t>
  </si>
  <si>
    <t>B10110511DF0992</t>
  </si>
  <si>
    <t>C10110517DA1272</t>
  </si>
  <si>
    <t>B10110518DA1322</t>
  </si>
  <si>
    <t>C10091013CA8982</t>
  </si>
  <si>
    <t>C10110530DA1832</t>
  </si>
  <si>
    <t>C10110601DA1992</t>
  </si>
  <si>
    <t>C10110601DA2002</t>
  </si>
  <si>
    <t>T10110601DB2009</t>
  </si>
  <si>
    <t>C10110610CA2572</t>
  </si>
  <si>
    <t>C10091020CA9112</t>
  </si>
  <si>
    <t>C10110613DA2642</t>
  </si>
  <si>
    <t>B10110606DE2312</t>
  </si>
  <si>
    <t>C10091022CA9152</t>
  </si>
  <si>
    <t>C10110614DA2732</t>
  </si>
  <si>
    <t>C10110608DC2382</t>
  </si>
  <si>
    <t>C10110608DA2442</t>
  </si>
  <si>
    <t>C10110614DC2692</t>
  </si>
  <si>
    <t>C10110620DA2892</t>
  </si>
  <si>
    <t>C10110620DA2912</t>
  </si>
  <si>
    <t>C10110616DA2802</t>
  </si>
  <si>
    <t>C10110627DA3182</t>
  </si>
  <si>
    <t>C10110630DA3402</t>
  </si>
  <si>
    <t>C10110624DA3102</t>
  </si>
  <si>
    <t>C10091108DA9472</t>
  </si>
  <si>
    <t>U10110701DA3472</t>
  </si>
  <si>
    <t>C10110630DB3412</t>
  </si>
  <si>
    <t>C10110710DA3812</t>
  </si>
  <si>
    <t>C10140408006732</t>
  </si>
  <si>
    <t>C10110709DA3787</t>
  </si>
  <si>
    <t>C10091123CA9872</t>
  </si>
  <si>
    <t>C10091123DA9912</t>
  </si>
  <si>
    <t>C10110717BA4102</t>
  </si>
  <si>
    <t>T10110716DD4072</t>
  </si>
  <si>
    <t>C10110722DB4347</t>
  </si>
  <si>
    <t>T10110718CF4142</t>
  </si>
  <si>
    <t>C10110721DB4302</t>
  </si>
  <si>
    <t>T10110722DB4362</t>
  </si>
  <si>
    <t>C10091208DA0362</t>
  </si>
  <si>
    <t>C10110801DA4693</t>
  </si>
  <si>
    <t>C10110801CA4682</t>
  </si>
  <si>
    <t>B10110809BE4992</t>
  </si>
  <si>
    <t>C10110821DB5452</t>
  </si>
  <si>
    <t>C10110822DA5482</t>
  </si>
  <si>
    <t>T10140508007712</t>
  </si>
  <si>
    <t>C10110830DA6032</t>
  </si>
  <si>
    <t>C10110823CC5622</t>
  </si>
  <si>
    <t>C10100111CA1342</t>
  </si>
  <si>
    <t>C10110905CA6352</t>
  </si>
  <si>
    <t>C10110901DA6159</t>
  </si>
  <si>
    <t>T10140527008182</t>
  </si>
  <si>
    <t>C10100119CA1626</t>
  </si>
  <si>
    <t>C10110919DA7192</t>
  </si>
  <si>
    <t>C10110917CA7102</t>
  </si>
  <si>
    <t>C10110922DD7442</t>
  </si>
  <si>
    <t>C10110924CA7554</t>
  </si>
  <si>
    <t>C10110916CA6978</t>
  </si>
  <si>
    <t>C10110927DB7702</t>
  </si>
  <si>
    <t>C10110919DB7197</t>
  </si>
  <si>
    <t>C10110927DD7662</t>
  </si>
  <si>
    <t>C10111004CA8062</t>
  </si>
  <si>
    <t>C10110928DB7782</t>
  </si>
  <si>
    <t>C10111006DA8192</t>
  </si>
  <si>
    <t>C10111011DA8372</t>
  </si>
  <si>
    <t>C10111011DA8392</t>
  </si>
  <si>
    <t>C10111013DA8532</t>
  </si>
  <si>
    <t>C10111016BA8612</t>
  </si>
  <si>
    <t>C10111010DB8332</t>
  </si>
  <si>
    <t>C10111019DA8832</t>
  </si>
  <si>
    <t>C10111018DA8692</t>
  </si>
  <si>
    <t>C10111027DA9302</t>
  </si>
  <si>
    <t>T10100310CA3542</t>
  </si>
  <si>
    <t>C10111102DA9602</t>
  </si>
  <si>
    <t>C10111105DC9743</t>
  </si>
  <si>
    <t>C10111107DA9832</t>
  </si>
  <si>
    <t>C10111111DA0132</t>
  </si>
  <si>
    <t>C10111116DC0392</t>
  </si>
  <si>
    <t>C10111129DA0912</t>
  </si>
  <si>
    <t>B10111130DB0932</t>
  </si>
  <si>
    <t>T10140903000222</t>
  </si>
  <si>
    <t>C10111207DA1352</t>
  </si>
  <si>
    <t>C10111208DA1422</t>
  </si>
  <si>
    <t>C10111205DB1202</t>
  </si>
  <si>
    <t>C10100424CA4962</t>
  </si>
  <si>
    <t>C10111215DB1792</t>
  </si>
  <si>
    <t>T10111219DC1912</t>
  </si>
  <si>
    <t>C10100428CA5092</t>
  </si>
  <si>
    <t>C10111221DA2132</t>
  </si>
  <si>
    <t>H10140930000739</t>
  </si>
  <si>
    <t>C10111230DA2552</t>
  </si>
  <si>
    <t>C10111230DA2556</t>
  </si>
  <si>
    <t>C10111229DA2532</t>
  </si>
  <si>
    <t>C10100525DA5922</t>
  </si>
  <si>
    <t>C10120117DC3382</t>
  </si>
  <si>
    <t>C10120113DC3162</t>
  </si>
  <si>
    <t>C10120113DE3172</t>
  </si>
  <si>
    <t>C10120125DA3802</t>
  </si>
  <si>
    <t>C10120126DA3832</t>
  </si>
  <si>
    <t>C10120126DA3912</t>
  </si>
  <si>
    <t>C10120130DA4042</t>
  </si>
  <si>
    <t>C10120130DA4092</t>
  </si>
  <si>
    <t>C10120130DA4072</t>
  </si>
  <si>
    <t>C10120201DA4262</t>
  </si>
  <si>
    <t>C10100619DA6702</t>
  </si>
  <si>
    <t>B10120215DD5092</t>
  </si>
  <si>
    <t>C10100626DA6932</t>
  </si>
  <si>
    <t>B10120221DA5432</t>
  </si>
  <si>
    <t>C10120214DC5042</t>
  </si>
  <si>
    <t>C10120222DA5502</t>
  </si>
  <si>
    <t>C10120216DA5142</t>
  </si>
  <si>
    <t>C10120227DC5782</t>
  </si>
  <si>
    <t>C10120301DA6002</t>
  </si>
  <si>
    <t>C10120224DA5612</t>
  </si>
  <si>
    <t>C10120309DA6532</t>
  </si>
  <si>
    <t>C10120311DA6572</t>
  </si>
  <si>
    <t>C10120312BA6642</t>
  </si>
  <si>
    <t>C10120317DA6922</t>
  </si>
  <si>
    <t>C10120322DA7112</t>
  </si>
  <si>
    <t>C10100810DA8432</t>
  </si>
  <si>
    <t>C10100812DA8562</t>
  </si>
  <si>
    <t>C10150120002532</t>
  </si>
  <si>
    <t>C10120427DA8842</t>
  </si>
  <si>
    <t>C10120503DC9162</t>
  </si>
  <si>
    <t>C10120515DA9672</t>
  </si>
  <si>
    <t>T10120508DD9409</t>
  </si>
  <si>
    <t>C10120518DA9852</t>
  </si>
  <si>
    <t>C10120521DA9962</t>
  </si>
  <si>
    <t>T10120210DB4822</t>
  </si>
  <si>
    <t>B10120529DE0292</t>
  </si>
  <si>
    <t>C10120531DA0432</t>
  </si>
  <si>
    <t>C10101018DA0792</t>
  </si>
  <si>
    <t>T10101019DA0826</t>
  </si>
  <si>
    <t>C10101102DA1232</t>
  </si>
  <si>
    <t>C10120906CC3782</t>
  </si>
  <si>
    <t>C10121106AC5952</t>
  </si>
  <si>
    <t>C10121107DC6302</t>
  </si>
  <si>
    <t>T10121106DA5972</t>
  </si>
  <si>
    <t>C10121212DA8112</t>
  </si>
  <si>
    <t>T10121229DB8852</t>
  </si>
  <si>
    <t>C10130108DA9182</t>
  </si>
  <si>
    <t>C10130128DA0092</t>
  </si>
  <si>
    <t>T10130129CD0152</t>
  </si>
  <si>
    <t>C10110604DA2212</t>
  </si>
  <si>
    <t>B10130107DF9142</t>
  </si>
  <si>
    <t>T10130202DB0362</t>
  </si>
  <si>
    <t>C10130212DA0602</t>
  </si>
  <si>
    <t>C10130226DA1232</t>
  </si>
  <si>
    <t>C10110617DA2852</t>
  </si>
  <si>
    <t>C10130220DA1013</t>
  </si>
  <si>
    <t>C10110619DA2882</t>
  </si>
  <si>
    <t>C10110704DA3522</t>
  </si>
  <si>
    <t>T10110817CB5302</t>
  </si>
  <si>
    <t>C10110824CA5672</t>
  </si>
  <si>
    <t>C10110819DA5404</t>
  </si>
  <si>
    <t>C10110831DA6102</t>
  </si>
  <si>
    <t>C10130513CA3912</t>
  </si>
  <si>
    <t>C10110923DA7492</t>
  </si>
  <si>
    <t>C10111031DA9462</t>
  </si>
  <si>
    <t>C10111025DA9182</t>
  </si>
  <si>
    <t>C10111028DA9402</t>
  </si>
  <si>
    <t>C10111107DA9822</t>
  </si>
  <si>
    <t>C10111110DA0092</t>
  </si>
  <si>
    <t>C10111121DA0592</t>
  </si>
  <si>
    <t>C10111116DA0352</t>
  </si>
  <si>
    <t>C10111116DA0372</t>
  </si>
  <si>
    <t>C10111208CA1402</t>
  </si>
  <si>
    <t>B10130807DE8442</t>
  </si>
  <si>
    <t>C10120102DA2672</t>
  </si>
  <si>
    <t>C10120116DA3272</t>
  </si>
  <si>
    <t>C10120112DB3112</t>
  </si>
  <si>
    <t>C10120118DA3462</t>
  </si>
  <si>
    <t>C10120214DA5032</t>
  </si>
  <si>
    <t>T10131019DB0602</t>
  </si>
  <si>
    <t>C10120229DA5962</t>
  </si>
  <si>
    <t>C10120306DA6240</t>
  </si>
  <si>
    <t>C10120310DA6562</t>
  </si>
  <si>
    <t>C10120305CA6182</t>
  </si>
  <si>
    <t>C10131109DA1042</t>
  </si>
  <si>
    <t>B10120312DB6602</t>
  </si>
  <si>
    <t>C10120313DA6702</t>
  </si>
  <si>
    <t>C10120320DA7022</t>
  </si>
  <si>
    <t>C10131118001382</t>
  </si>
  <si>
    <t>C10120328DA7462</t>
  </si>
  <si>
    <t>C10131126001642</t>
  </si>
  <si>
    <t>T10131126001652</t>
  </si>
  <si>
    <t>C10120405DA7863</t>
  </si>
  <si>
    <t>B10131129001732</t>
  </si>
  <si>
    <t>C10120409DA7992</t>
  </si>
  <si>
    <t>C10120404DC7772</t>
  </si>
  <si>
    <t>C10120411DA8112</t>
  </si>
  <si>
    <t>C10131211002092</t>
  </si>
  <si>
    <t>B10120406DE7932</t>
  </si>
  <si>
    <t>C10131205001922</t>
  </si>
  <si>
    <t>C10120417DA8372</t>
  </si>
  <si>
    <t>C10131212002132</t>
  </si>
  <si>
    <t>C10120419DA8483</t>
  </si>
  <si>
    <t>C10120430DA8962</t>
  </si>
  <si>
    <t>C10120423DC8622</t>
  </si>
  <si>
    <t>C10120501CA9042</t>
  </si>
  <si>
    <t>C10140102002812</t>
  </si>
  <si>
    <t>T10120508DA9392</t>
  </si>
  <si>
    <t>C10120508CA9352</t>
  </si>
  <si>
    <t>C10120531DA0482</t>
  </si>
  <si>
    <t>C10120617CA1102</t>
  </si>
  <si>
    <t>C10120619DA1192</t>
  </si>
  <si>
    <t>C10120620DA1212</t>
  </si>
  <si>
    <t>C10120627DA1482</t>
  </si>
  <si>
    <t>C10120628DA1502</t>
  </si>
  <si>
    <t>C10120702DA1632</t>
  </si>
  <si>
    <t>C10120704DA1742</t>
  </si>
  <si>
    <t>C10120629DB1552</t>
  </si>
  <si>
    <t>C10120709DA1852</t>
  </si>
  <si>
    <t>C10120801CA2652</t>
  </si>
  <si>
    <t>B10140401006582</t>
  </si>
  <si>
    <t>C10120729DA2532</t>
  </si>
  <si>
    <t>C10120806DA2752</t>
  </si>
  <si>
    <t>C10120824DB3262</t>
  </si>
  <si>
    <t>T10120820DB3102</t>
  </si>
  <si>
    <t>T10140424007268</t>
  </si>
  <si>
    <t>C10120828DA3392</t>
  </si>
  <si>
    <t>C10120829DA3412</t>
  </si>
  <si>
    <t>C10120830DA3466</t>
  </si>
  <si>
    <t>T10120904DA3662</t>
  </si>
  <si>
    <t>C10120904DA3692</t>
  </si>
  <si>
    <t>C10120829DC3402</t>
  </si>
  <si>
    <t>C10120905DA3706</t>
  </si>
  <si>
    <t>E10140519007984</t>
  </si>
  <si>
    <t>C10120928DA4542</t>
  </si>
  <si>
    <t>E10140523008092</t>
  </si>
  <si>
    <t>C10121005DA4682</t>
  </si>
  <si>
    <t>C10121211DA8072</t>
  </si>
  <si>
    <t>C10121015DA5092</t>
  </si>
  <si>
    <t>C10121016DA5102</t>
  </si>
  <si>
    <t>C10121019DA5272</t>
  </si>
  <si>
    <t>C10121022DA5376</t>
  </si>
  <si>
    <t>C10121016DA5112</t>
  </si>
  <si>
    <t>C10121024DB5442</t>
  </si>
  <si>
    <t>C10121018DB5242</t>
  </si>
  <si>
    <t>F10121109DB6482</t>
  </si>
  <si>
    <t>C10121107DA6292</t>
  </si>
  <si>
    <t>C10121107DA6372</t>
  </si>
  <si>
    <t>C10121115DA6812</t>
  </si>
  <si>
    <t>C10121112DA6572</t>
  </si>
  <si>
    <t>C10121119DA7002</t>
  </si>
  <si>
    <t>E10140719009282</t>
  </si>
  <si>
    <t>C10121122DA7132</t>
  </si>
  <si>
    <t>C10121122DA7142</t>
  </si>
  <si>
    <t>E10140721009302</t>
  </si>
  <si>
    <t>C10121205BA7860</t>
  </si>
  <si>
    <t>C10140810009762</t>
  </si>
  <si>
    <t>C10121212BA8092</t>
  </si>
  <si>
    <t>C10121218DA8422</t>
  </si>
  <si>
    <t>C10121221DA8613</t>
  </si>
  <si>
    <t>C10121209DA7972</t>
  </si>
  <si>
    <t>C10121216DA8295</t>
  </si>
  <si>
    <t>C10121224DA8672</t>
  </si>
  <si>
    <t>H10140818009892</t>
  </si>
  <si>
    <t>C10130102DA8922</t>
  </si>
  <si>
    <t>B10130114DE9462</t>
  </si>
  <si>
    <t>C10130122DA9852</t>
  </si>
  <si>
    <t>T10130123DA9922</t>
  </si>
  <si>
    <t>C10130123DA9892</t>
  </si>
  <si>
    <t>E10140917000492</t>
  </si>
  <si>
    <t>C10130129DA0132</t>
  </si>
  <si>
    <t>T10130204DA0412</t>
  </si>
  <si>
    <t>T10130212DC0592</t>
  </si>
  <si>
    <t>C10130219DA0912</t>
  </si>
  <si>
    <t>C10130221DA1032</t>
  </si>
  <si>
    <t>C10130226DA1242</t>
  </si>
  <si>
    <t>C10141018001066</t>
  </si>
  <si>
    <t>C10141024001192</t>
  </si>
  <si>
    <t>C10130307DA1542</t>
  </si>
  <si>
    <t>C10130312DA1682</t>
  </si>
  <si>
    <t>C10130312DA1712</t>
  </si>
  <si>
    <t>C10130307CA1572</t>
  </si>
  <si>
    <t>C10130318DA1802</t>
  </si>
  <si>
    <t>C10130322DA1982</t>
  </si>
  <si>
    <t>C10130417DA2772</t>
  </si>
  <si>
    <t>C10141207001802</t>
  </si>
  <si>
    <t>E10141208001812</t>
  </si>
  <si>
    <t>C10130419DA2852</t>
  </si>
  <si>
    <t>C10130419DA2872</t>
  </si>
  <si>
    <t>C10130423DA2992</t>
  </si>
  <si>
    <t>C10130501DA3432</t>
  </si>
  <si>
    <t>C10130607DA5232</t>
  </si>
  <si>
    <t>C10130628DA6462</t>
  </si>
  <si>
    <t>C10130715DA7202</t>
  </si>
  <si>
    <t>C10130713DA7172</t>
  </si>
  <si>
    <t>C10130718DA7412</t>
  </si>
  <si>
    <t>C10130722DA7602</t>
  </si>
  <si>
    <t>C10130723DA7662</t>
  </si>
  <si>
    <t>C10130731DA8102</t>
  </si>
  <si>
    <t>C10130802DA8215</t>
  </si>
  <si>
    <t>C10130731DA8162</t>
  </si>
  <si>
    <t>C10130805DA8342</t>
  </si>
  <si>
    <t>C10150406004042</t>
  </si>
  <si>
    <t>C10130819DA8882</t>
  </si>
  <si>
    <t>T10130827DC9227</t>
  </si>
  <si>
    <t>C10130828DA9272</t>
  </si>
  <si>
    <t>C10130902DA9422</t>
  </si>
  <si>
    <t>C10130903DA9474</t>
  </si>
  <si>
    <t>C10130904DA9522</t>
  </si>
  <si>
    <t>C10130930DA0165</t>
  </si>
  <si>
    <t>C10131003DA0252</t>
  </si>
  <si>
    <t>C10131001DA0232</t>
  </si>
  <si>
    <t>C10150530004962</t>
  </si>
  <si>
    <t>C10131011DA0422</t>
  </si>
  <si>
    <t>C10131014DA0452</t>
  </si>
  <si>
    <t>C10131014DA0462</t>
  </si>
  <si>
    <t>C10131017DA0542</t>
  </si>
  <si>
    <t>C10131104DA0952</t>
  </si>
  <si>
    <t>C10131108DA1022</t>
  </si>
  <si>
    <t>C10131211002112</t>
  </si>
  <si>
    <t>B10131206001952</t>
  </si>
  <si>
    <t>C10131228002662</t>
  </si>
  <si>
    <t>C10131219002342</t>
  </si>
  <si>
    <t>C10070912CA2463</t>
  </si>
  <si>
    <t>C10071009DA2783</t>
  </si>
  <si>
    <t>T10070827CA2223</t>
  </si>
  <si>
    <t>T10071012DA2833</t>
  </si>
  <si>
    <t>C10071101CA3203</t>
  </si>
  <si>
    <t>C10071125CA3483</t>
  </si>
  <si>
    <t>C10071128CA3523</t>
  </si>
  <si>
    <t>C10071206CA3583</t>
  </si>
  <si>
    <t>C10071211DA3733</t>
  </si>
  <si>
    <t>C10071212DA3783</t>
  </si>
  <si>
    <t>C10071217CA3915</t>
  </si>
  <si>
    <t>T10071123DA3473</t>
  </si>
  <si>
    <t>C10071220CA3993</t>
  </si>
  <si>
    <t>C10071211DA3763</t>
  </si>
  <si>
    <t>C10080102CA4183</t>
  </si>
  <si>
    <t>T10071115DA3393</t>
  </si>
  <si>
    <t>C10080122DA4483</t>
  </si>
  <si>
    <t>C10080211DA4793</t>
  </si>
  <si>
    <t>C10080212DA4813</t>
  </si>
  <si>
    <t>T10080118DB4433</t>
  </si>
  <si>
    <t>C10080229DA5043</t>
  </si>
  <si>
    <t>C10080227CA5023</t>
  </si>
  <si>
    <t>C10080331CA5493</t>
  </si>
  <si>
    <t>C10080406DB5583</t>
  </si>
  <si>
    <t>C10080404DC5563</t>
  </si>
  <si>
    <t>T10080417CC5793</t>
  </si>
  <si>
    <t>C10080502DA6163</t>
  </si>
  <si>
    <t>T10080503DD6203</t>
  </si>
  <si>
    <t>C10080507DA6283</t>
  </si>
  <si>
    <t>C10080513CA6393</t>
  </si>
  <si>
    <t>C10080519CB6583</t>
  </si>
  <si>
    <t>C10080522DA6703</t>
  </si>
  <si>
    <t>C10080610DA7183</t>
  </si>
  <si>
    <t>C10080610DA7193</t>
  </si>
  <si>
    <t>C10080618CA7403</t>
  </si>
  <si>
    <t>C10080615DA7303</t>
  </si>
  <si>
    <t>T10080618CC7383</t>
  </si>
  <si>
    <t>C10080624CA7543</t>
  </si>
  <si>
    <t>C10080714DA8153</t>
  </si>
  <si>
    <t>C10080715DA8193</t>
  </si>
  <si>
    <t>C10080717DA8243</t>
  </si>
  <si>
    <t>C10080716CA8209</t>
  </si>
  <si>
    <t>C10080725CC8473</t>
  </si>
  <si>
    <t>C10080731CD8663</t>
  </si>
  <si>
    <t>C10080806DA8853</t>
  </si>
  <si>
    <t>T10080814CC9133</t>
  </si>
  <si>
    <t>C10080822CA9413</t>
  </si>
  <si>
    <t>C10080821DA9373</t>
  </si>
  <si>
    <t>C10080818CB9223</t>
  </si>
  <si>
    <t>C10080828CC9633</t>
  </si>
  <si>
    <t>T10080917DB0293</t>
  </si>
  <si>
    <t>C10080925CA0573</t>
  </si>
  <si>
    <t>C10080929CB0663</t>
  </si>
  <si>
    <t>C10081004CB1033</t>
  </si>
  <si>
    <t>T10081014DB1343</t>
  </si>
  <si>
    <t>C10081015CC1413</t>
  </si>
  <si>
    <t>T10081014CB1323</t>
  </si>
  <si>
    <t>C10081015CA1423</t>
  </si>
  <si>
    <t>T10080918BC0338</t>
  </si>
  <si>
    <t>C10081023DC1713</t>
  </si>
  <si>
    <t>C10081103DA2053</t>
  </si>
  <si>
    <t>C10081029CA1903</t>
  </si>
  <si>
    <t>C10081030BA1933</t>
  </si>
  <si>
    <t>C10081110CA2388</t>
  </si>
  <si>
    <t>C10081112DC2513</t>
  </si>
  <si>
    <t>C10081127CA3243</t>
  </si>
  <si>
    <t>C10081203CB3523</t>
  </si>
  <si>
    <t>C10081202CB3453</t>
  </si>
  <si>
    <t>C10081205DB3623</t>
  </si>
  <si>
    <t>C10081204DA3583</t>
  </si>
  <si>
    <t>C10090104CA5183</t>
  </si>
  <si>
    <t>C10090105CB5233</t>
  </si>
  <si>
    <t>C10090109CA5583</t>
  </si>
  <si>
    <t>C10090114CA5963</t>
  </si>
  <si>
    <t>C10090121CA6353</t>
  </si>
  <si>
    <t>C10090123CA6453</t>
  </si>
  <si>
    <t>C10090123DA6463</t>
  </si>
  <si>
    <t>C10090209CA7293</t>
  </si>
  <si>
    <t>C10090209CA7343</t>
  </si>
  <si>
    <t>T10090210DA7403</t>
  </si>
  <si>
    <t>C10090304CA0183</t>
  </si>
  <si>
    <t>C10090316DA1353</t>
  </si>
  <si>
    <t>C10090316CA1333</t>
  </si>
  <si>
    <t>C10090316CA1413</t>
  </si>
  <si>
    <t>C10070818DA2073</t>
  </si>
  <si>
    <t>C10090408CA3073</t>
  </si>
  <si>
    <t>C10090409CA3093</t>
  </si>
  <si>
    <t>C10090407CA3023</t>
  </si>
  <si>
    <t>C10090428CA3963</t>
  </si>
  <si>
    <t>C10090515CA4773</t>
  </si>
  <si>
    <t>C10090609DA5773</t>
  </si>
  <si>
    <t>C10071025BA3083</t>
  </si>
  <si>
    <t>C10090612CA5983</t>
  </si>
  <si>
    <t>C10090610DA5903</t>
  </si>
  <si>
    <t>C10090611CA5933</t>
  </si>
  <si>
    <t>C10090619CA6183</t>
  </si>
  <si>
    <t>C10090626CA6443</t>
  </si>
  <si>
    <t>C10090630CA6563</t>
  </si>
  <si>
    <t>C10090707DA6743</t>
  </si>
  <si>
    <t>C10090714CA6893</t>
  </si>
  <si>
    <t>C10090717CA6983</t>
  </si>
  <si>
    <t>T10090728CA7263</t>
  </si>
  <si>
    <t>C10090728CA7253</t>
  </si>
  <si>
    <t>C10071216CA3913</t>
  </si>
  <si>
    <t>C10071219BA3953</t>
  </si>
  <si>
    <t>C10071227DA4103</t>
  </si>
  <si>
    <t>C10071224DA4023</t>
  </si>
  <si>
    <t>C10071231DA4143</t>
  </si>
  <si>
    <t>C10090818CA7783</t>
  </si>
  <si>
    <t>C10080107BB4283</t>
  </si>
  <si>
    <t>C10080116CA4403</t>
  </si>
  <si>
    <t>T10090910CA8363</t>
  </si>
  <si>
    <t>C10080124CA4553</t>
  </si>
  <si>
    <t>C10080122DA4503</t>
  </si>
  <si>
    <t>C10080123DA4513</t>
  </si>
  <si>
    <t>C10090930CA8803</t>
  </si>
  <si>
    <t>C10091005CA8853</t>
  </si>
  <si>
    <t>C10080213DA4823</t>
  </si>
  <si>
    <t>C10091012CA8973</t>
  </si>
  <si>
    <t>C10091015CD9043</t>
  </si>
  <si>
    <t>C10091103CA9353</t>
  </si>
  <si>
    <t>B10091124CB9943</t>
  </si>
  <si>
    <t>C10091125CA9973</t>
  </si>
  <si>
    <t>C10080408CA5613</t>
  </si>
  <si>
    <t>C10091129AA0083</t>
  </si>
  <si>
    <t>C10080409DA5623</t>
  </si>
  <si>
    <t>C10091130CC0113</t>
  </si>
  <si>
    <t>C10091130CA0123</t>
  </si>
  <si>
    <t>T10091207CB0283</t>
  </si>
  <si>
    <t>C10091202DA0213</t>
  </si>
  <si>
    <t>T10091211CB0403</t>
  </si>
  <si>
    <t>C10080425CA6013</t>
  </si>
  <si>
    <t>C10091217CB0593</t>
  </si>
  <si>
    <t>C10091223CA0773</t>
  </si>
  <si>
    <t>C10091228BA0883</t>
  </si>
  <si>
    <t>C10080507BA6273</t>
  </si>
  <si>
    <t>C10080512DA6353</t>
  </si>
  <si>
    <t>C10100111CA1353</t>
  </si>
  <si>
    <t>C10100107CB1253</t>
  </si>
  <si>
    <t>C10100114CB1513</t>
  </si>
  <si>
    <t>C10100127CA1873</t>
  </si>
  <si>
    <t>C10100201CC2053</t>
  </si>
  <si>
    <t>T10100205CB2273</t>
  </si>
  <si>
    <t>C10100204DA2173</t>
  </si>
  <si>
    <t>C10100207BA2343</t>
  </si>
  <si>
    <t>C10100212CA2613</t>
  </si>
  <si>
    <t>C10080701DA7753</t>
  </si>
  <si>
    <t>C10080704DA7853</t>
  </si>
  <si>
    <t>B10100225BC3013</t>
  </si>
  <si>
    <t>T10100223CB2943</t>
  </si>
  <si>
    <t>T10100222CB2863</t>
  </si>
  <si>
    <t>C10091123CA9893</t>
  </si>
  <si>
    <t>C10080714CA8143</t>
  </si>
  <si>
    <t>T10100304CC3333</t>
  </si>
  <si>
    <t>C10080722DA8393</t>
  </si>
  <si>
    <t>T10100315CD3663</t>
  </si>
  <si>
    <t>C10080725DA8493</t>
  </si>
  <si>
    <t>C10080730CA8623</t>
  </si>
  <si>
    <t>C10080729CA8583</t>
  </si>
  <si>
    <t>C10100322CB3903</t>
  </si>
  <si>
    <t>C10100324CE4003</t>
  </si>
  <si>
    <t>C10100326CA4093</t>
  </si>
  <si>
    <t>C10080806DA8843</t>
  </si>
  <si>
    <t>C10100329CA4143</t>
  </si>
  <si>
    <t>C10100401CA4293</t>
  </si>
  <si>
    <t>C10080811CA9003</t>
  </si>
  <si>
    <t>C10100407DB4423</t>
  </si>
  <si>
    <t>C10100409CA4483</t>
  </si>
  <si>
    <t>T10100411CA4513</t>
  </si>
  <si>
    <t>T10100415CC4653</t>
  </si>
  <si>
    <t>C10100418CA4723</t>
  </si>
  <si>
    <t>T10100420CD4817</t>
  </si>
  <si>
    <t>C10100425CA4973</t>
  </si>
  <si>
    <t>C10080903CA9835</t>
  </si>
  <si>
    <t>C10080903CA9853</t>
  </si>
  <si>
    <t>C10080904CA9913</t>
  </si>
  <si>
    <t>C10100427CA5063</t>
  </si>
  <si>
    <t>C10100423CA4943</t>
  </si>
  <si>
    <t>C10080917CA0303</t>
  </si>
  <si>
    <t>T10100509DC5413</t>
  </si>
  <si>
    <t>C10100510CA5463</t>
  </si>
  <si>
    <t>C10080917DA0283</t>
  </si>
  <si>
    <t>C10081006DA1083</t>
  </si>
  <si>
    <t>C10100531DA6123</t>
  </si>
  <si>
    <t>C10100604DA6273</t>
  </si>
  <si>
    <t>C10081017CA1483</t>
  </si>
  <si>
    <t>C10081013CA1283</t>
  </si>
  <si>
    <t>C10081026CA1783</t>
  </si>
  <si>
    <t>C10100610DC6443</t>
  </si>
  <si>
    <t>C10081024CA1733</t>
  </si>
  <si>
    <t>C10081025CA1763</t>
  </si>
  <si>
    <t>C10100618DA6683</t>
  </si>
  <si>
    <t>C10081029DA1883</t>
  </si>
  <si>
    <t>C10081105CA2173</t>
  </si>
  <si>
    <t>C10081104CA2143</t>
  </si>
  <si>
    <t>C10100628DC6973</t>
  </si>
  <si>
    <t>T10100629DB7023</t>
  </si>
  <si>
    <t>C10100630DA7063</t>
  </si>
  <si>
    <t>T10100707DD7263</t>
  </si>
  <si>
    <t>C10081119CA2863</t>
  </si>
  <si>
    <t>C10081126DA3189</t>
  </si>
  <si>
    <t>C10081124CA3063</t>
  </si>
  <si>
    <t>C10081126CA3175</t>
  </si>
  <si>
    <t>C10100721DA7653</t>
  </si>
  <si>
    <t>C10100725DA7763</t>
  </si>
  <si>
    <t>C10100726DD7783</t>
  </si>
  <si>
    <t>T10100728DD7903</t>
  </si>
  <si>
    <t>C10100727DF7873</t>
  </si>
  <si>
    <t>C10100801DB8103</t>
  </si>
  <si>
    <t>C10100802DA8133</t>
  </si>
  <si>
    <t>C10081216CA4253</t>
  </si>
  <si>
    <t>C10100804DA8203</t>
  </si>
  <si>
    <t>C10100804DA8213</t>
  </si>
  <si>
    <t>C10081216DA4263</t>
  </si>
  <si>
    <t>C10100811DB8483</t>
  </si>
  <si>
    <t>T10100503CB5243</t>
  </si>
  <si>
    <t>C10100813DA8613</t>
  </si>
  <si>
    <t>C10081223DA4643</t>
  </si>
  <si>
    <t>C10100817DA8723</t>
  </si>
  <si>
    <t>T10100815DE8633</t>
  </si>
  <si>
    <t>T10100820DA8949</t>
  </si>
  <si>
    <t>C10100823DB9033</t>
  </si>
  <si>
    <t>C10090108CA5493</t>
  </si>
  <si>
    <t>C10100830DA9363</t>
  </si>
  <si>
    <t>T10100901DA9413</t>
  </si>
  <si>
    <t>C10100901DA9443</t>
  </si>
  <si>
    <t>C10100906DB9593</t>
  </si>
  <si>
    <t>T10100908DC9653</t>
  </si>
  <si>
    <t>C10100924DB0043</t>
  </si>
  <si>
    <t>T10100926DA0073</t>
  </si>
  <si>
    <t>C10100927DA0093</t>
  </si>
  <si>
    <t>C10100923DA0013</t>
  </si>
  <si>
    <t>C10090209CA7383</t>
  </si>
  <si>
    <t>C10101012DC0593</t>
  </si>
  <si>
    <t>B10101007DC0443</t>
  </si>
  <si>
    <t>C10101018DA0783</t>
  </si>
  <si>
    <t>C10101015DB0723</t>
  </si>
  <si>
    <t>T10101025DD0983</t>
  </si>
  <si>
    <t>C10101028DC1113</t>
  </si>
  <si>
    <t>C10101102DC1223</t>
  </si>
  <si>
    <t>C10101103DA1303</t>
  </si>
  <si>
    <t>C10101103DA1293</t>
  </si>
  <si>
    <t>C10101101DC1183</t>
  </si>
  <si>
    <t>T10101122CA1923</t>
  </si>
  <si>
    <t>C10101123CA2013</t>
  </si>
  <si>
    <t>T10101118DA1783</t>
  </si>
  <si>
    <t>C10101122BB1933</t>
  </si>
  <si>
    <t>C10101203CC2393</t>
  </si>
  <si>
    <t>C10101203CC2403</t>
  </si>
  <si>
    <t>T10101214DA2913</t>
  </si>
  <si>
    <t>C10101215CA3043</t>
  </si>
  <si>
    <t>C10101210CC2693</t>
  </si>
  <si>
    <t>C10101228CC3753</t>
  </si>
  <si>
    <t>T10131010DC0383</t>
  </si>
  <si>
    <t>C10110118CA5223</t>
  </si>
  <si>
    <t>C10110113DB4863</t>
  </si>
  <si>
    <t>C10110124CA5614</t>
  </si>
  <si>
    <t>C10110125CC5743</t>
  </si>
  <si>
    <t>C10110119DA5273</t>
  </si>
  <si>
    <t>C10110126BA5763</t>
  </si>
  <si>
    <t>C10110126BA5803</t>
  </si>
  <si>
    <t>C10110127DA5823</t>
  </si>
  <si>
    <t>C10110120DF5393</t>
  </si>
  <si>
    <t>C10110204CA6103</t>
  </si>
  <si>
    <t>T10110209DA6343</t>
  </si>
  <si>
    <t>C10110211CB6487</t>
  </si>
  <si>
    <t>C10110211DA6513</t>
  </si>
  <si>
    <t>B10110214CA6733</t>
  </si>
  <si>
    <t>C10110210CA6463</t>
  </si>
  <si>
    <t>C10110218DA7043</t>
  </si>
  <si>
    <t>C10110218DA7073</t>
  </si>
  <si>
    <t>T10110216CC6893</t>
  </si>
  <si>
    <t>C10110226DA7523</t>
  </si>
  <si>
    <t>C10110228DA7573</t>
  </si>
  <si>
    <t>T10110228DB7603</t>
  </si>
  <si>
    <t>C10110301DB7623</t>
  </si>
  <si>
    <t>C10110308CA8023</t>
  </si>
  <si>
    <t>C10110302DC7663</t>
  </si>
  <si>
    <t>C10110302DA7713</t>
  </si>
  <si>
    <t>C10110303DA7763</t>
  </si>
  <si>
    <t>C10110308DA7993</t>
  </si>
  <si>
    <t>C10110311DB8253</t>
  </si>
  <si>
    <t>C10110307CA7933</t>
  </si>
  <si>
    <t>C10110312DA8283</t>
  </si>
  <si>
    <t>B10110321DC8743</t>
  </si>
  <si>
    <t>C10110330DA9203</t>
  </si>
  <si>
    <t>C10110330DB9213</t>
  </si>
  <si>
    <t>C10110325DA8953</t>
  </si>
  <si>
    <t>C10090902DA8113</t>
  </si>
  <si>
    <t>C10110426DA0383</t>
  </si>
  <si>
    <t>C10090908DA8293</t>
  </si>
  <si>
    <t>T10110429DB0543</t>
  </si>
  <si>
    <t>B10140204004333</t>
  </si>
  <si>
    <t>C10140204004343</t>
  </si>
  <si>
    <t>C10110509DA0913</t>
  </si>
  <si>
    <t>C10110511DA0983</t>
  </si>
  <si>
    <t>C10090925CA8713</t>
  </si>
  <si>
    <t>C10110519DB1373</t>
  </si>
  <si>
    <t>B10110516DB1173</t>
  </si>
  <si>
    <t>C10110525DA1653</t>
  </si>
  <si>
    <t>C10091010CA8943</t>
  </si>
  <si>
    <t>C10110602DA2163</t>
  </si>
  <si>
    <t>T10110527DD1763</t>
  </si>
  <si>
    <t>C10110611DC2593</t>
  </si>
  <si>
    <t>B10140219004883</t>
  </si>
  <si>
    <t>T10110610DD2563</t>
  </si>
  <si>
    <t>C10091024CA9173</t>
  </si>
  <si>
    <t>C10110614DA2683</t>
  </si>
  <si>
    <t>C10110615DC2743</t>
  </si>
  <si>
    <t>C10110628DA3243</t>
  </si>
  <si>
    <t>C10110621DA2973</t>
  </si>
  <si>
    <t>C10091105CE9423</t>
  </si>
  <si>
    <t>C10110629DA3343</t>
  </si>
  <si>
    <t>C10110708DA3773</t>
  </si>
  <si>
    <t>C10110708CA3713</t>
  </si>
  <si>
    <t>C10110722DA4383</t>
  </si>
  <si>
    <t>C10110718DA4123</t>
  </si>
  <si>
    <t>B10110720DC4243</t>
  </si>
  <si>
    <t>T10110722DB4373</t>
  </si>
  <si>
    <t>C10110726DB4493</t>
  </si>
  <si>
    <t>T10110727DD4553</t>
  </si>
  <si>
    <t>C10110803DC4783</t>
  </si>
  <si>
    <t>C10110811DA5103</t>
  </si>
  <si>
    <t>C10100104CB1113</t>
  </si>
  <si>
    <t>C10110821DB5463</t>
  </si>
  <si>
    <t>C10110909DB6613</t>
  </si>
  <si>
    <t>C10100113CA1473</t>
  </si>
  <si>
    <t>H10140507007673</t>
  </si>
  <si>
    <t>C10110909CA6525</t>
  </si>
  <si>
    <t>H10140521008053</t>
  </si>
  <si>
    <t>C10100119CA1653</t>
  </si>
  <si>
    <t>C10110908DC6513</t>
  </si>
  <si>
    <t>C10100127DA1883</t>
  </si>
  <si>
    <t>B10110914DD6853</t>
  </si>
  <si>
    <t>B10110926DD7633</t>
  </si>
  <si>
    <t>C10110920DA7273</t>
  </si>
  <si>
    <t>C10110927DA7683</t>
  </si>
  <si>
    <t>C10100206DC2323</t>
  </si>
  <si>
    <t>C10110930DA7963</t>
  </si>
  <si>
    <t>C10111005DA8103</t>
  </si>
  <si>
    <t>C10111019DA8813</t>
  </si>
  <si>
    <t>C10100301DA3133</t>
  </si>
  <si>
    <t>C10111025DA9143</t>
  </si>
  <si>
    <t>C10111029DA9413</t>
  </si>
  <si>
    <t>T10111026DC9213</t>
  </si>
  <si>
    <t>B10111104DB9723</t>
  </si>
  <si>
    <t>C10100317CA3743</t>
  </si>
  <si>
    <t>T10100317CB3763</t>
  </si>
  <si>
    <t>T10111108DD9933</t>
  </si>
  <si>
    <t>C10111109DA9943</t>
  </si>
  <si>
    <t>C10111114DC0223</t>
  </si>
  <si>
    <t>T10111114DC0273</t>
  </si>
  <si>
    <t>C10111124DA0713</t>
  </si>
  <si>
    <t>C10111211CA1553</t>
  </si>
  <si>
    <t>C10111213DA1623</t>
  </si>
  <si>
    <t>C10111213DA1663</t>
  </si>
  <si>
    <t>C10111209DB1453</t>
  </si>
  <si>
    <t>C10100423CA4923</t>
  </si>
  <si>
    <t>T10110830DB6063</t>
  </si>
  <si>
    <t>C10111219DA1953</t>
  </si>
  <si>
    <t>C10111220DA1976</t>
  </si>
  <si>
    <t>C10111220DA2013</t>
  </si>
  <si>
    <t>C10111221DA2103</t>
  </si>
  <si>
    <t>T10111220DF2033</t>
  </si>
  <si>
    <t>T10100519DA5763</t>
  </si>
  <si>
    <t>C10100526DA5953</t>
  </si>
  <si>
    <t>C10120117DB3413</t>
  </si>
  <si>
    <t>C10120118DB3563</t>
  </si>
  <si>
    <t>C10120117DA3393</t>
  </si>
  <si>
    <t>C10120119DA3633</t>
  </si>
  <si>
    <t>C10141021001123</t>
  </si>
  <si>
    <t>C10120120DA3683</t>
  </si>
  <si>
    <t>C10120204DA4487</t>
  </si>
  <si>
    <t>B10120203DB4413</t>
  </si>
  <si>
    <t>C10120208BA4718</t>
  </si>
  <si>
    <t>C10120208DA4723</t>
  </si>
  <si>
    <t>T10120203DA4384</t>
  </si>
  <si>
    <t>C10120217DA5213</t>
  </si>
  <si>
    <t>C10120220DA5333</t>
  </si>
  <si>
    <t>C10120221DA5423</t>
  </si>
  <si>
    <t>C10120224DA5603</t>
  </si>
  <si>
    <t>C10120227DA5843</t>
  </si>
  <si>
    <t>C10120229DA5943</t>
  </si>
  <si>
    <t>C10120229DA5986</t>
  </si>
  <si>
    <t>C10120305DA6173</t>
  </si>
  <si>
    <t>C10120228DA5853</t>
  </si>
  <si>
    <t>C10120312DC6593</t>
  </si>
  <si>
    <t>T10120308DD6503</t>
  </si>
  <si>
    <t>C10120309DA6553</t>
  </si>
  <si>
    <t>C10120323CA7173</t>
  </si>
  <si>
    <t>C10120318DB6933</t>
  </si>
  <si>
    <t>C10120323BA7163</t>
  </si>
  <si>
    <t>C10120403DC7713</t>
  </si>
  <si>
    <t>T10120404DC7813</t>
  </si>
  <si>
    <t>C10120423DA8573</t>
  </si>
  <si>
    <t>T10120426DA8785</t>
  </si>
  <si>
    <t>T10120426DB8823</t>
  </si>
  <si>
    <t>T10100913DA9813</t>
  </si>
  <si>
    <t>C10120508DC9363</t>
  </si>
  <si>
    <t>C10120509DC9453</t>
  </si>
  <si>
    <t>C10120510DA9513</t>
  </si>
  <si>
    <t>B10120520DA9923</t>
  </si>
  <si>
    <t>C10120514DA9583</t>
  </si>
  <si>
    <t>C10120521DB9943</t>
  </si>
  <si>
    <t>C10120517DC9783</t>
  </si>
  <si>
    <t>C10101015DA0703</t>
  </si>
  <si>
    <t>C10120605DF0673</t>
  </si>
  <si>
    <t>C10101019DA0833</t>
  </si>
  <si>
    <t>C10120731DA2593</t>
  </si>
  <si>
    <t>C10120817DA3028</t>
  </si>
  <si>
    <t>C10101221CA3413</t>
  </si>
  <si>
    <t>C10120821DA3143</t>
  </si>
  <si>
    <t>C10120514DA9613</t>
  </si>
  <si>
    <t>T10110130DA5933</t>
  </si>
  <si>
    <t>C10120925DA4383</t>
  </si>
  <si>
    <t>C10110215CA6813</t>
  </si>
  <si>
    <t>C10110425DA0273</t>
  </si>
  <si>
    <t>B10130325DB2063</t>
  </si>
  <si>
    <t>C10110809DA5003</t>
  </si>
  <si>
    <t>C10130415DA2673</t>
  </si>
  <si>
    <t>C10110819DA5393</t>
  </si>
  <si>
    <t>T10110823DA5633</t>
  </si>
  <si>
    <t>C10110824DA5643</t>
  </si>
  <si>
    <t>C10130422DA2903</t>
  </si>
  <si>
    <t>C10130424DA3023</t>
  </si>
  <si>
    <t>C10130423DA2963</t>
  </si>
  <si>
    <t>C10110829DA5953</t>
  </si>
  <si>
    <t>C10130502DA3493</t>
  </si>
  <si>
    <t>C10110908DA6473</t>
  </si>
  <si>
    <t>C10110913DA6723</t>
  </si>
  <si>
    <t>C10110906DA6383</t>
  </si>
  <si>
    <t>C10110907DA6463</t>
  </si>
  <si>
    <t>C10110915DA6943</t>
  </si>
  <si>
    <t>T10110929CA7837</t>
  </si>
  <si>
    <t>C10130526DA4713</t>
  </si>
  <si>
    <t>C10111012DA8433</t>
  </si>
  <si>
    <t>C10111011DA8363</t>
  </si>
  <si>
    <t>C10111006DA8163</t>
  </si>
  <si>
    <t>C10130711DA7093</t>
  </si>
  <si>
    <t>T10111125DA0773</t>
  </si>
  <si>
    <t>C10111201CA1023</t>
  </si>
  <si>
    <t>T10130812DD8633</t>
  </si>
  <si>
    <t>C10120109DA2953</t>
  </si>
  <si>
    <t>C10120103DA2703</t>
  </si>
  <si>
    <t>C10120110DB2993</t>
  </si>
  <si>
    <t>C10120111DA3013</t>
  </si>
  <si>
    <t>C10120213DA4997</t>
  </si>
  <si>
    <t>C10120222DA5523</t>
  </si>
  <si>
    <t>C10120227CA5733</t>
  </si>
  <si>
    <t>C10120217CA5253</t>
  </si>
  <si>
    <t>C10120227DB5793</t>
  </si>
  <si>
    <t>C10120227DA5823</t>
  </si>
  <si>
    <t>C10120302DA6063</t>
  </si>
  <si>
    <t>C10120306CA6313</t>
  </si>
  <si>
    <t>T10131103DD0933</t>
  </si>
  <si>
    <t>T10120330DA7593</t>
  </si>
  <si>
    <t>C10131118001373</t>
  </si>
  <si>
    <t>C10120417DA8403</t>
  </si>
  <si>
    <t>C10120504DA9193</t>
  </si>
  <si>
    <t>C10120507DA9273</t>
  </si>
  <si>
    <t>C10120530DC0395</t>
  </si>
  <si>
    <t>C10120621DA1273</t>
  </si>
  <si>
    <t>C10120622CA1303</t>
  </si>
  <si>
    <t>U10120625DA1323</t>
  </si>
  <si>
    <t>C10120707DB1833</t>
  </si>
  <si>
    <t>C10120717DA2085</t>
  </si>
  <si>
    <t>C10120717DA2113</t>
  </si>
  <si>
    <t>B10120719DD2183</t>
  </si>
  <si>
    <t>C10140318006133</t>
  </si>
  <si>
    <t>T10120715DB2043</t>
  </si>
  <si>
    <t>C10120717DA2083</t>
  </si>
  <si>
    <t>C10120725DA2423</t>
  </si>
  <si>
    <t>C10140325006403</t>
  </si>
  <si>
    <t>C10120801DA2643</t>
  </si>
  <si>
    <t>C10120813DB2833</t>
  </si>
  <si>
    <t>C10140416007063</t>
  </si>
  <si>
    <t>C10120813DA2863</t>
  </si>
  <si>
    <t>C10120821DA3153</t>
  </si>
  <si>
    <t>T10120822DA3193</t>
  </si>
  <si>
    <t>C10120829CA3433</t>
  </si>
  <si>
    <t>C10120824DA3243</t>
  </si>
  <si>
    <t>C10120901DA3573</t>
  </si>
  <si>
    <t>C10120903DA3633</t>
  </si>
  <si>
    <t>C10120904DA3673</t>
  </si>
  <si>
    <t>C10120921DA4243</t>
  </si>
  <si>
    <t>C10120930DA4556</t>
  </si>
  <si>
    <t>E10140529008233</t>
  </si>
  <si>
    <t>C10121005DA4673</t>
  </si>
  <si>
    <t>C10121008DA4803</t>
  </si>
  <si>
    <t>B10121009CA4813</t>
  </si>
  <si>
    <t>C10121010DA4923</t>
  </si>
  <si>
    <t>C10121011DA4963</t>
  </si>
  <si>
    <t>B10121012DA5003</t>
  </si>
  <si>
    <t>C10121009DA4823</t>
  </si>
  <si>
    <t>C10121017DA5163</t>
  </si>
  <si>
    <t>C10121017DA5173</t>
  </si>
  <si>
    <t>C10121011DA4983</t>
  </si>
  <si>
    <t>C10121022DA5353</t>
  </si>
  <si>
    <t>C10121024DA5473</t>
  </si>
  <si>
    <t>C10140623008773</t>
  </si>
  <si>
    <t>C10140703008993</t>
  </si>
  <si>
    <t>C10121105DA5843</t>
  </si>
  <si>
    <t>C10140707009063</t>
  </si>
  <si>
    <t>B10140711009123</t>
  </si>
  <si>
    <t>C10121115DA6783</t>
  </si>
  <si>
    <t>C10121119DA6973</t>
  </si>
  <si>
    <t>C10121112DA6613</t>
  </si>
  <si>
    <t>C10121123DA7193</t>
  </si>
  <si>
    <t>C10140725009413</t>
  </si>
  <si>
    <t>C10121116DA6863</t>
  </si>
  <si>
    <t>C10121201DA7673</t>
  </si>
  <si>
    <t>C10121130DA7613</t>
  </si>
  <si>
    <t>C10121205CA7863</t>
  </si>
  <si>
    <t>C10121210DA7993</t>
  </si>
  <si>
    <t>C10121210DA8004</t>
  </si>
  <si>
    <t>F10130104DE9063</t>
  </si>
  <si>
    <t>C10130107DA9113</t>
  </si>
  <si>
    <t>C10130108DA9203</t>
  </si>
  <si>
    <t>C10130109DA9303</t>
  </si>
  <si>
    <t>C10130123DA9913</t>
  </si>
  <si>
    <t>C10130121DC9803</t>
  </si>
  <si>
    <t>B10130125DA0003</t>
  </si>
  <si>
    <t>C10130130DA0233</t>
  </si>
  <si>
    <t>C10130203DA0373</t>
  </si>
  <si>
    <t>C10130207DA0543</t>
  </si>
  <si>
    <t>C10141001000753</t>
  </si>
  <si>
    <t>C10130213DA0683</t>
  </si>
  <si>
    <t>C10130215DA0783</t>
  </si>
  <si>
    <t>C10130215DA0773</t>
  </si>
  <si>
    <t>C10130218CA0903</t>
  </si>
  <si>
    <t>B10130219DA0933</t>
  </si>
  <si>
    <t>C10130220DA0983</t>
  </si>
  <si>
    <t>C10130225DA1213</t>
  </si>
  <si>
    <t>C10130227DA1293</t>
  </si>
  <si>
    <t>C10130313DA1733</t>
  </si>
  <si>
    <t>C10130313DA1743</t>
  </si>
  <si>
    <t>B10141103001323</t>
  </si>
  <si>
    <t>B10141104001333</t>
  </si>
  <si>
    <t>C10130314DA1763</t>
  </si>
  <si>
    <t>C10130319DA1913</t>
  </si>
  <si>
    <t>C10130318DA1853</t>
  </si>
  <si>
    <t>C10130320DA1933</t>
  </si>
  <si>
    <t>C10130328DD2193</t>
  </si>
  <si>
    <t>C10130316DA1793</t>
  </si>
  <si>
    <t>C10130403DA2363</t>
  </si>
  <si>
    <t>E10141111001433</t>
  </si>
  <si>
    <t>C10130404DA2393</t>
  </si>
  <si>
    <t>C10130418DA2823</t>
  </si>
  <si>
    <t>B10130419DB2863</t>
  </si>
  <si>
    <t>C10130422DA2923</t>
  </si>
  <si>
    <t>B10130426DA3233</t>
  </si>
  <si>
    <t>C10130429DA3343</t>
  </si>
  <si>
    <t>C10130430DA3373</t>
  </si>
  <si>
    <t>C10130501DA3453</t>
  </si>
  <si>
    <t>C10130517DA4143</t>
  </si>
  <si>
    <t>C10130529DA4828</t>
  </si>
  <si>
    <t>C10130623DA6064</t>
  </si>
  <si>
    <t>C10130703DA6693</t>
  </si>
  <si>
    <t>C10130712DA7133</t>
  </si>
  <si>
    <t>C10130712DA7143</t>
  </si>
  <si>
    <t>H10150306003513</t>
  </si>
  <si>
    <t>C10130725DA7753</t>
  </si>
  <si>
    <t>C10130727DA7873</t>
  </si>
  <si>
    <t>C10130802DA8233</t>
  </si>
  <si>
    <t>C10130806DA8353</t>
  </si>
  <si>
    <t>C10130826DA9178</t>
  </si>
  <si>
    <t>C10150425004353</t>
  </si>
  <si>
    <t>C10131007DA0303</t>
  </si>
  <si>
    <t>C10131007DA0310</t>
  </si>
  <si>
    <t>C10131118001326</t>
  </si>
  <si>
    <t>B10131220002363</t>
  </si>
  <si>
    <t>C10131220002383</t>
  </si>
  <si>
    <t>C10070623CA1274</t>
  </si>
  <si>
    <t>C10070702DA1414</t>
  </si>
  <si>
    <t>C10070708CA1544</t>
  </si>
  <si>
    <t>C10070720CA1774</t>
  </si>
  <si>
    <t>C10070730CA1894</t>
  </si>
  <si>
    <t>C10070815DA2034</t>
  </si>
  <si>
    <t>C10070821CA2114</t>
  </si>
  <si>
    <t>C10070906DA2384</t>
  </si>
  <si>
    <t>T10070824DA2174</t>
  </si>
  <si>
    <t>T10071001CA2704</t>
  </si>
  <si>
    <t>C10071012CA2824</t>
  </si>
  <si>
    <t>T10070827CA2224</t>
  </si>
  <si>
    <t>T10071022DA2994</t>
  </si>
  <si>
    <t>T10071210DA3624</t>
  </si>
  <si>
    <t>C10071210DA3714</t>
  </si>
  <si>
    <t>C10071215DA3904</t>
  </si>
  <si>
    <t>C10080128CA4604</t>
  </si>
  <si>
    <t>C10080211DA4784</t>
  </si>
  <si>
    <t>C10080220CA4934</t>
  </si>
  <si>
    <t>C10080222DA4964</t>
  </si>
  <si>
    <t>C10080310DA5164</t>
  </si>
  <si>
    <t>C10080312CA5194</t>
  </si>
  <si>
    <t>T10080206CB4754</t>
  </si>
  <si>
    <t>T10080314DB5214</t>
  </si>
  <si>
    <t>C10080407CA5594</t>
  </si>
  <si>
    <t>C10080414DA5684</t>
  </si>
  <si>
    <t>C10080501CB6144</t>
  </si>
  <si>
    <t>T10080507DC6264</t>
  </si>
  <si>
    <t>C10080508DA6314</t>
  </si>
  <si>
    <t>T10080513DA6384</t>
  </si>
  <si>
    <t>C10080609DA7154</t>
  </si>
  <si>
    <t>C10080612DA7264</t>
  </si>
  <si>
    <t>C10080619CA7414</t>
  </si>
  <si>
    <t>C10110328DB9064</t>
  </si>
  <si>
    <t>C10080707DA7874</t>
  </si>
  <si>
    <t>C10080722DA8374</t>
  </si>
  <si>
    <t>C10080729DA8564</t>
  </si>
  <si>
    <t>C10080729DA8614</t>
  </si>
  <si>
    <t>C10080804CA8774</t>
  </si>
  <si>
    <t>C10080808CC8964</t>
  </si>
  <si>
    <t>C10080805DA8834</t>
  </si>
  <si>
    <t>C10080814DB9134</t>
  </si>
  <si>
    <t>C10080818DA9194</t>
  </si>
  <si>
    <t>C10080818CA9224</t>
  </si>
  <si>
    <t>C10080821CB9384</t>
  </si>
  <si>
    <t>C10080905CA9944</t>
  </si>
  <si>
    <t>C10080908CA0044</t>
  </si>
  <si>
    <t>C10080908CA0004</t>
  </si>
  <si>
    <t>C10080903CB9854</t>
  </si>
  <si>
    <t>C10080912DA0204</t>
  </si>
  <si>
    <t>C10080910CA0134</t>
  </si>
  <si>
    <t>C10080917CA0314</t>
  </si>
  <si>
    <t>T10080926CC0624</t>
  </si>
  <si>
    <t>C10081004CC1034</t>
  </si>
  <si>
    <t>C10081016CA1454</t>
  </si>
  <si>
    <t>C10081029CA1914</t>
  </si>
  <si>
    <t>C10081108CC2334</t>
  </si>
  <si>
    <t>T10081113CB2614</t>
  </si>
  <si>
    <t>C10081117CB2714</t>
  </si>
  <si>
    <t>C10081123CB3004</t>
  </si>
  <si>
    <t>T10081201CD3384</t>
  </si>
  <si>
    <t>C10081126DB3214</t>
  </si>
  <si>
    <t>C10081208CA3844</t>
  </si>
  <si>
    <t>C10081225CA4754</t>
  </si>
  <si>
    <t>C10090113DA5734</t>
  </si>
  <si>
    <t>C10090117CA6214</t>
  </si>
  <si>
    <t>T10090128CB6564</t>
  </si>
  <si>
    <t>C10090129CA6624</t>
  </si>
  <si>
    <t>C10090213CA7934</t>
  </si>
  <si>
    <t>C10070624DA1284</t>
  </si>
  <si>
    <t>C10070707CA1534</t>
  </si>
  <si>
    <t>C10090227AD9794</t>
  </si>
  <si>
    <t>C10090221CB9044</t>
  </si>
  <si>
    <t>C10090224BB9374</t>
  </si>
  <si>
    <t>C10090223CA9204</t>
  </si>
  <si>
    <t>C10090313AA1194</t>
  </si>
  <si>
    <t>C10090312DA1074</t>
  </si>
  <si>
    <t>C10090316CA1414</t>
  </si>
  <si>
    <t>C10090319CA1704</t>
  </si>
  <si>
    <t>C10070802CA1934</t>
  </si>
  <si>
    <t>T10111221DA2114</t>
  </si>
  <si>
    <t>C10090403CA2804</t>
  </si>
  <si>
    <t>C10090401CA2694</t>
  </si>
  <si>
    <t>C10090407CA3004</t>
  </si>
  <si>
    <t>C10090406CA2974</t>
  </si>
  <si>
    <t>C10090410BA3214</t>
  </si>
  <si>
    <t>C10090425CA3844</t>
  </si>
  <si>
    <t>C10090424CA3794</t>
  </si>
  <si>
    <t>C10090422DA3714</t>
  </si>
  <si>
    <t>C10090429CA4054</t>
  </si>
  <si>
    <t>C10090507CA4354</t>
  </si>
  <si>
    <t>C10090513CA4624</t>
  </si>
  <si>
    <t>C10090514CA4724</t>
  </si>
  <si>
    <t>C10090518CA4864</t>
  </si>
  <si>
    <t>C10071007DA2774</t>
  </si>
  <si>
    <t>C10090602CA5574</t>
  </si>
  <si>
    <t>C10090616CA6074</t>
  </si>
  <si>
    <t>C10090617CA6144</t>
  </si>
  <si>
    <t>C10090622CA6264</t>
  </si>
  <si>
    <t>C10090629DA6554</t>
  </si>
  <si>
    <t>C10090701BA6594</t>
  </si>
  <si>
    <t>T10090706CB6704</t>
  </si>
  <si>
    <t>C10090714CB6904</t>
  </si>
  <si>
    <t>C10090720CA7024</t>
  </si>
  <si>
    <t>C10090728BA7264</t>
  </si>
  <si>
    <t>T10090728CA7274</t>
  </si>
  <si>
    <t>T10090729BA7328</t>
  </si>
  <si>
    <t>C10071213CA3844</t>
  </si>
  <si>
    <t>C10090804CA7474</t>
  </si>
  <si>
    <t>C10090804CB7484</t>
  </si>
  <si>
    <t>T10090805CA7494</t>
  </si>
  <si>
    <t>C10090807BA7534</t>
  </si>
  <si>
    <t>C10071219DA3974</t>
  </si>
  <si>
    <t>C10071222DA4014</t>
  </si>
  <si>
    <t>C10071224CA4024</t>
  </si>
  <si>
    <t>T10090816DA7744</t>
  </si>
  <si>
    <t>C10071227DA4084</t>
  </si>
  <si>
    <t>C10090819DA7814</t>
  </si>
  <si>
    <t>C10090819CA7824</t>
  </si>
  <si>
    <t>C10080103DA4214</t>
  </si>
  <si>
    <t>C10090824CA7904</t>
  </si>
  <si>
    <t>C10090831CA8044</t>
  </si>
  <si>
    <t>C10090831CB8054</t>
  </si>
  <si>
    <t>C10090903CA8154</t>
  </si>
  <si>
    <t>T10090906DB8224</t>
  </si>
  <si>
    <t>C10090908CA8304</t>
  </si>
  <si>
    <t>C10080117CA4424</t>
  </si>
  <si>
    <t>C10090905CA8194</t>
  </si>
  <si>
    <t>C10080126CA4584</t>
  </si>
  <si>
    <t>T10090921CA8614</t>
  </si>
  <si>
    <t>C10090926CA8734</t>
  </si>
  <si>
    <t>C10090927CA8744</t>
  </si>
  <si>
    <t>C10080211BA4774</t>
  </si>
  <si>
    <t>C10080212CA4804</t>
  </si>
  <si>
    <t>T10091007CA8904</t>
  </si>
  <si>
    <t>C10091010DA8944</t>
  </si>
  <si>
    <t>C10091015CA9044</t>
  </si>
  <si>
    <t>C10091016CA9064</t>
  </si>
  <si>
    <t>C10080315DA5224</t>
  </si>
  <si>
    <t>T10091109CA9494</t>
  </si>
  <si>
    <t>C10080324DA5304</t>
  </si>
  <si>
    <t>C10091120DA9814</t>
  </si>
  <si>
    <t>C10080404CA5574</t>
  </si>
  <si>
    <t>C10091201CB0164</t>
  </si>
  <si>
    <t>C10091203CA0224</t>
  </si>
  <si>
    <t>C10091207CA0284</t>
  </si>
  <si>
    <t>C10091210CA0394</t>
  </si>
  <si>
    <t>C10080423DA5944</t>
  </si>
  <si>
    <t>C10080422DA5904</t>
  </si>
  <si>
    <t>C10091215CE0534</t>
  </si>
  <si>
    <t>C10091218CA0624</t>
  </si>
  <si>
    <t>C10080505DA6224</t>
  </si>
  <si>
    <t>C10080519CA6584</t>
  </si>
  <si>
    <t>C10080522DA6684</t>
  </si>
  <si>
    <t>C10080521CA6664</t>
  </si>
  <si>
    <t>C10080602DA6974</t>
  </si>
  <si>
    <t>C10100119CA1634</t>
  </si>
  <si>
    <t>C10100122DA1764</t>
  </si>
  <si>
    <t>C10100122CB1744</t>
  </si>
  <si>
    <t>C10100125DB1814</t>
  </si>
  <si>
    <t>C10080609CA7164</t>
  </si>
  <si>
    <t>C10100201BA2044</t>
  </si>
  <si>
    <t>C10100205CA2264</t>
  </si>
  <si>
    <t>C10100203CB217B</t>
  </si>
  <si>
    <t>T10100211CB2604</t>
  </si>
  <si>
    <t>C10080627AA7664</t>
  </si>
  <si>
    <t>C10080623DA7524</t>
  </si>
  <si>
    <t>C10100218CA2754</t>
  </si>
  <si>
    <t>C10080630CB7714</t>
  </si>
  <si>
    <t>C10080701CA7754</t>
  </si>
  <si>
    <t>C10100226CA3064</t>
  </si>
  <si>
    <t>C10080715DA8174</t>
  </si>
  <si>
    <t>C10080720CB8324</t>
  </si>
  <si>
    <t>C10080718DA8284</t>
  </si>
  <si>
    <t>C10080721DA8334</t>
  </si>
  <si>
    <t>C10100315DA3654</t>
  </si>
  <si>
    <t>C10100309CA3494</t>
  </si>
  <si>
    <t>C10080728DA8554</t>
  </si>
  <si>
    <t>C10100317CA3764</t>
  </si>
  <si>
    <t>C10100320CA3864</t>
  </si>
  <si>
    <t>C10080731CA8664</t>
  </si>
  <si>
    <t>C10100325CA4034</t>
  </si>
  <si>
    <t>C10100325CB4064</t>
  </si>
  <si>
    <t>C10080806CA8874</t>
  </si>
  <si>
    <t>C10080805CA8794</t>
  </si>
  <si>
    <t>C10080807CA8904</t>
  </si>
  <si>
    <t>C10080812CA9064</t>
  </si>
  <si>
    <t>C10100407CB4434</t>
  </si>
  <si>
    <t>C10080820CA9344</t>
  </si>
  <si>
    <t>C10080824CC9454</t>
  </si>
  <si>
    <t>C10080903CA9834</t>
  </si>
  <si>
    <t>C10080904DA9894</t>
  </si>
  <si>
    <t>C10080904CA9914</t>
  </si>
  <si>
    <t>C10100426CC5014</t>
  </si>
  <si>
    <t>C10080903CA9824</t>
  </si>
  <si>
    <t>C10080913CA0214</t>
  </si>
  <si>
    <t>T10100423BC4944</t>
  </si>
  <si>
    <t>T10100505CB5314</t>
  </si>
  <si>
    <t>T10100510CA5434</t>
  </si>
  <si>
    <t>C10080918CA0354</t>
  </si>
  <si>
    <t>C10080920CA0424</t>
  </si>
  <si>
    <t>C10100512CA5524</t>
  </si>
  <si>
    <t>C10080925CA0574</t>
  </si>
  <si>
    <t>C10100518DA5714</t>
  </si>
  <si>
    <t>C10100518DA5724</t>
  </si>
  <si>
    <t>T10100522DB5844</t>
  </si>
  <si>
    <t>C10080930DA0724</t>
  </si>
  <si>
    <t>C10100525DA5934</t>
  </si>
  <si>
    <t>B10100520DA5814</t>
  </si>
  <si>
    <t>C10081005DA1044</t>
  </si>
  <si>
    <t>T10100524DD5874</t>
  </si>
  <si>
    <t>C10081013CA1284</t>
  </si>
  <si>
    <t>C10100601DA6174</t>
  </si>
  <si>
    <t>C10100601DA6184</t>
  </si>
  <si>
    <t>T10100604DA6294</t>
  </si>
  <si>
    <t>C10081014DA1364</t>
  </si>
  <si>
    <t>C10100607DA6344</t>
  </si>
  <si>
    <t>C10081023CA1704</t>
  </si>
  <si>
    <t>C10081024CA1734</t>
  </si>
  <si>
    <t>T10100303BC3294</t>
  </si>
  <si>
    <t>C10081027CA1819</t>
  </si>
  <si>
    <t>T10100611DC6474</t>
  </si>
  <si>
    <t>C10100618DA6674</t>
  </si>
  <si>
    <t>C10081030CA1954</t>
  </si>
  <si>
    <t>C10081028CA1874</t>
  </si>
  <si>
    <t>B10100617DA6664</t>
  </si>
  <si>
    <t>C10081104DA2134</t>
  </si>
  <si>
    <t>C10081103CA2084</t>
  </si>
  <si>
    <t>T10100627DB6934</t>
  </si>
  <si>
    <t>C10081106CA2244</t>
  </si>
  <si>
    <t>C10081111DA2434</t>
  </si>
  <si>
    <t>C10081111CA2468</t>
  </si>
  <si>
    <t>T10100709DA7334</t>
  </si>
  <si>
    <t>C10100713DD7414</t>
  </si>
  <si>
    <t>C10100715DA7474</t>
  </si>
  <si>
    <t>C10081125CA3114</t>
  </si>
  <si>
    <t>C10081203DA3494</t>
  </si>
  <si>
    <t>C10100722DA7689</t>
  </si>
  <si>
    <t>C10081203CA3504</t>
  </si>
  <si>
    <t>C10100726DA7834</t>
  </si>
  <si>
    <t>C10081214CA4124</t>
  </si>
  <si>
    <t>T10100804DD8214</t>
  </si>
  <si>
    <t>C10081212CA4084</t>
  </si>
  <si>
    <t>C10100806DA8324</t>
  </si>
  <si>
    <t>C10100806DA8294</t>
  </si>
  <si>
    <t>T10100808DA8354</t>
  </si>
  <si>
    <t>C10081224CA4694</t>
  </si>
  <si>
    <t>C10100723DA7744</t>
  </si>
  <si>
    <t>C10100816DA8704</t>
  </si>
  <si>
    <t>C10100816DA8714</t>
  </si>
  <si>
    <t>T10100812DD8574</t>
  </si>
  <si>
    <t>C10100819DA8894</t>
  </si>
  <si>
    <t>C10081230CA5014</t>
  </si>
  <si>
    <t>C10100823DA9064</t>
  </si>
  <si>
    <t>T10100821DC8974</t>
  </si>
  <si>
    <t>C10100826DA9214</t>
  </si>
  <si>
    <t>C10090107CA5394</t>
  </si>
  <si>
    <t>C10100830DA9364</t>
  </si>
  <si>
    <t>C10100903DD9504</t>
  </si>
  <si>
    <t>C10090112CA5624</t>
  </si>
  <si>
    <t>T10100906DC9574</t>
  </si>
  <si>
    <t>C10090120CA6334</t>
  </si>
  <si>
    <t>C10100908DA9684</t>
  </si>
  <si>
    <t>C10100909DA9724</t>
  </si>
  <si>
    <t>C10090129DA6654</t>
  </si>
  <si>
    <t>C10100924DB0024</t>
  </si>
  <si>
    <t>C10100929DA0224</t>
  </si>
  <si>
    <t>C10100927DA0094</t>
  </si>
  <si>
    <t>T10101002DC0284</t>
  </si>
  <si>
    <t>T10101004DC0324</t>
  </si>
  <si>
    <t>C10090214CA8114</t>
  </si>
  <si>
    <t>C10101013DA0614</t>
  </si>
  <si>
    <t>C10101019DC0815</t>
  </si>
  <si>
    <t>C10101015DC0724</t>
  </si>
  <si>
    <t>C10101024DA0964</t>
  </si>
  <si>
    <t>T10101025DB0974</t>
  </si>
  <si>
    <t>T10101026DB1024</t>
  </si>
  <si>
    <t>C10101031DB1164</t>
  </si>
  <si>
    <t>T10101102DA1224</t>
  </si>
  <si>
    <t>C10101108CA1464</t>
  </si>
  <si>
    <t>C10101109CA1484</t>
  </si>
  <si>
    <t>C10101102DD1254</t>
  </si>
  <si>
    <t>T10101108DA1454</t>
  </si>
  <si>
    <t>C10101122DF1904</t>
  </si>
  <si>
    <t>C10101118DA1774</t>
  </si>
  <si>
    <t>T10101129CC2234</t>
  </si>
  <si>
    <t>C10101213CA2824</t>
  </si>
  <si>
    <t>T10101220DA3324</t>
  </si>
  <si>
    <t>C10101216BA3114</t>
  </si>
  <si>
    <t>C10101216CA3124</t>
  </si>
  <si>
    <t>C10101224DA3594</t>
  </si>
  <si>
    <t>C10101227DA3704</t>
  </si>
  <si>
    <t>C10101222DE3504</t>
  </si>
  <si>
    <t>C10101231CA4084</t>
  </si>
  <si>
    <t>C10101224CC3604</t>
  </si>
  <si>
    <t>C10110106DA4444</t>
  </si>
  <si>
    <t>C10110102DF4169</t>
  </si>
  <si>
    <t>T10110115BA5034</t>
  </si>
  <si>
    <t>T10110115CC5004</t>
  </si>
  <si>
    <t>B10110128DE5874</t>
  </si>
  <si>
    <t>C10110131DD6004</t>
  </si>
  <si>
    <t>C10110208DB6244</t>
  </si>
  <si>
    <t>C10110216DC6884</t>
  </si>
  <si>
    <t>C10110217DA6974</t>
  </si>
  <si>
    <t>C10110216CA6854</t>
  </si>
  <si>
    <t>C10110216CB6874</t>
  </si>
  <si>
    <t>C10110222DA7374</t>
  </si>
  <si>
    <t>C10110216DA6954</t>
  </si>
  <si>
    <t>C10110228DA7614</t>
  </si>
  <si>
    <t>C10110302DA7674</t>
  </si>
  <si>
    <t>C10110304DA7834</t>
  </si>
  <si>
    <t>C10110309DA8154</t>
  </si>
  <si>
    <t>C10110307DB7954</t>
  </si>
  <si>
    <t>C10110309DA8064</t>
  </si>
  <si>
    <t>C10110309DA8164</t>
  </si>
  <si>
    <t>C10110321CA8704</t>
  </si>
  <si>
    <t>C10090801DA7424</t>
  </si>
  <si>
    <t>T10110315DB8484</t>
  </si>
  <si>
    <t>T10110324DC8904</t>
  </si>
  <si>
    <t>C10110401DA9314</t>
  </si>
  <si>
    <t>C10110328DA9044</t>
  </si>
  <si>
    <t>B10110407DC9527</t>
  </si>
  <si>
    <t>C10110401DB9304</t>
  </si>
  <si>
    <t>C10090817DA7754</t>
  </si>
  <si>
    <t>C10110413DA9704</t>
  </si>
  <si>
    <t>C10090903DA8124</t>
  </si>
  <si>
    <t>B10110419DC0054</t>
  </si>
  <si>
    <t>C10090905DA8184</t>
  </si>
  <si>
    <t>C10110422DA0204</t>
  </si>
  <si>
    <t>C10110502DA0614</t>
  </si>
  <si>
    <t>T10090909CA8334</t>
  </si>
  <si>
    <t>T10110503DA0664</t>
  </si>
  <si>
    <t>C10110502DA0624</t>
  </si>
  <si>
    <t>C10090918CA8574</t>
  </si>
  <si>
    <t>C10110511DA0964</t>
  </si>
  <si>
    <t>B10110512BA1064</t>
  </si>
  <si>
    <t>T10120612DB0907</t>
  </si>
  <si>
    <t>C10110511DA0974</t>
  </si>
  <si>
    <t>C10140217004674</t>
  </si>
  <si>
    <t>C10090930DA8814</t>
  </si>
  <si>
    <t>C10110512DB1054</t>
  </si>
  <si>
    <t>C10110530DA1844</t>
  </si>
  <si>
    <t>C10110609DA2474</t>
  </si>
  <si>
    <t>C10091019DA9094</t>
  </si>
  <si>
    <t>C10091022CA9154</t>
  </si>
  <si>
    <t>B10110607DC2364</t>
  </si>
  <si>
    <t>C10091027DA9194</t>
  </si>
  <si>
    <t>C10140324006334</t>
  </si>
  <si>
    <t>C10110622DA2984</t>
  </si>
  <si>
    <t>B10110623CB3034</t>
  </si>
  <si>
    <t>C10110628DA3274</t>
  </si>
  <si>
    <t>H10140330006534</t>
  </si>
  <si>
    <t>C10110708CA3784</t>
  </si>
  <si>
    <t>C10110708DC3754</t>
  </si>
  <si>
    <t>C10110709DB3794</t>
  </si>
  <si>
    <t>C10110717DA4084</t>
  </si>
  <si>
    <t>C10110718DB4144</t>
  </si>
  <si>
    <t>C10110718DA4164</t>
  </si>
  <si>
    <t>C10110714DB4044</t>
  </si>
  <si>
    <t>C10110720DB4254</t>
  </si>
  <si>
    <t>H10140416007064</t>
  </si>
  <si>
    <t>T10110728DC4576</t>
  </si>
  <si>
    <t>C10110811DA5064</t>
  </si>
  <si>
    <t>C10110811DA5074</t>
  </si>
  <si>
    <t>C10110804DC4834</t>
  </si>
  <si>
    <t>C10110812DA5134</t>
  </si>
  <si>
    <t>T10110805DC4854</t>
  </si>
  <si>
    <t>C10110819DD5414</t>
  </si>
  <si>
    <t>C10100106CA1184</t>
  </si>
  <si>
    <t>C10110823DC5574</t>
  </si>
  <si>
    <t>C10110830CA6034</t>
  </si>
  <si>
    <t>C10110914DA6834</t>
  </si>
  <si>
    <t>C10110915CB6904</t>
  </si>
  <si>
    <t>C10110917DA7124</t>
  </si>
  <si>
    <t>C10110919DA7174</t>
  </si>
  <si>
    <t>C10100127CA1894</t>
  </si>
  <si>
    <t>C10110920DA7254</t>
  </si>
  <si>
    <t>T10110920DC7304</t>
  </si>
  <si>
    <t>C10110924BA7544</t>
  </si>
  <si>
    <t>C10110926DA7604</t>
  </si>
  <si>
    <t>C10110928DA7834</t>
  </si>
  <si>
    <t>C10110930DA7904</t>
  </si>
  <si>
    <t>T10111010DD8324</t>
  </si>
  <si>
    <t>C10111020DA8864</t>
  </si>
  <si>
    <t>C10100302CA3254</t>
  </si>
  <si>
    <t>C10111021DA8914</t>
  </si>
  <si>
    <t>C10140724009384</t>
  </si>
  <si>
    <t>C10111104BA9704</t>
  </si>
  <si>
    <t>B10100315CA3684</t>
  </si>
  <si>
    <t>C10111102DC9614</t>
  </si>
  <si>
    <t>C10111118DB0464</t>
  </si>
  <si>
    <t>C10111203DA1084</t>
  </si>
  <si>
    <t>C10140901000184</t>
  </si>
  <si>
    <t>C10100413CA4574</t>
  </si>
  <si>
    <t>C10111205DA1214</t>
  </si>
  <si>
    <t>C10111205DA1234</t>
  </si>
  <si>
    <t>C10111208DA1424</t>
  </si>
  <si>
    <t>C10111202DA1074</t>
  </si>
  <si>
    <t>C10111214DA1714</t>
  </si>
  <si>
    <t>C10111215DA1774</t>
  </si>
  <si>
    <t>C10111222CA2134</t>
  </si>
  <si>
    <t>C10120111DA3044</t>
  </si>
  <si>
    <t>C10120112CA3074</t>
  </si>
  <si>
    <t>C10120109DA2944</t>
  </si>
  <si>
    <t>C10120118DA3524</t>
  </si>
  <si>
    <t>C10120126DA3914</t>
  </si>
  <si>
    <t>C10120131DA4164</t>
  </si>
  <si>
    <t>C10120125DE3804</t>
  </si>
  <si>
    <t>C10120127DA3994</t>
  </si>
  <si>
    <t>C10120131DC4114</t>
  </si>
  <si>
    <t>C10120201DC4214</t>
  </si>
  <si>
    <t>C10120214DA5044</t>
  </si>
  <si>
    <t>C10120130DD4094</t>
  </si>
  <si>
    <t>C10120220DA5384</t>
  </si>
  <si>
    <t>C10120229DA5964</t>
  </si>
  <si>
    <t>C10120305DA6154</t>
  </si>
  <si>
    <t>B10120305DF6214</t>
  </si>
  <si>
    <t>C10120306DA6244</t>
  </si>
  <si>
    <t>B10120313DA6674</t>
  </si>
  <si>
    <t>C10100723DA7734</t>
  </si>
  <si>
    <t>C10120308DA6444</t>
  </si>
  <si>
    <t>C10100802DA8104</t>
  </si>
  <si>
    <t>C10120319DA6954</t>
  </si>
  <si>
    <t>C10100806DA8314</t>
  </si>
  <si>
    <t>C10120329DA7474</t>
  </si>
  <si>
    <t>C10120326DA7334</t>
  </si>
  <si>
    <t>B10120328CA7444</t>
  </si>
  <si>
    <t>C10120330DA7574</t>
  </si>
  <si>
    <t>C10120410DA8084</t>
  </si>
  <si>
    <t>C10120409DC8024</t>
  </si>
  <si>
    <t>C10120410DC8094</t>
  </si>
  <si>
    <t>C10100827DA9264</t>
  </si>
  <si>
    <t>C10120509DA9464</t>
  </si>
  <si>
    <t>C10120518DB9854</t>
  </si>
  <si>
    <t>B10120515DC9654</t>
  </si>
  <si>
    <t>C10120531DA0474</t>
  </si>
  <si>
    <t>C10101015DA0704</t>
  </si>
  <si>
    <t>C10101019DA0834</t>
  </si>
  <si>
    <t>C10120616DB1094</t>
  </si>
  <si>
    <t>C10120615DF1054</t>
  </si>
  <si>
    <t>C10130108DA9164</t>
  </si>
  <si>
    <t>T10130115DE9534</t>
  </si>
  <si>
    <t>C10130424DA3024</t>
  </si>
  <si>
    <t>C10130424DA3044</t>
  </si>
  <si>
    <t>C10130425DA3154</t>
  </si>
  <si>
    <t>C10110830DA6024</t>
  </si>
  <si>
    <t>F10110919DE7214</t>
  </si>
  <si>
    <t>C10110915DA6954</t>
  </si>
  <si>
    <t>C10110926DA7634</t>
  </si>
  <si>
    <t>T10110927DA7714</t>
  </si>
  <si>
    <t>C10111007DA8244</t>
  </si>
  <si>
    <t>C10130519DD4194</t>
  </si>
  <si>
    <t>C10111012DA8444</t>
  </si>
  <si>
    <t>T10130611DA5385</t>
  </si>
  <si>
    <t>C10130626DA6304</t>
  </si>
  <si>
    <t>C10130626DA6314</t>
  </si>
  <si>
    <t>C10130701DA6584</t>
  </si>
  <si>
    <t>C10111112DA0184</t>
  </si>
  <si>
    <t>C10111114DA0214</t>
  </si>
  <si>
    <t>C10111201DA0974</t>
  </si>
  <si>
    <t>C10111227DA2344</t>
  </si>
  <si>
    <t>C10111230DA2534</t>
  </si>
  <si>
    <t>C10120125DA3794</t>
  </si>
  <si>
    <t>C10130924DA0044</t>
  </si>
  <si>
    <t>C10120128CA4004</t>
  </si>
  <si>
    <t>C10120206DA4524</t>
  </si>
  <si>
    <t>C10120202DA4354</t>
  </si>
  <si>
    <t>F10120219DC5304</t>
  </si>
  <si>
    <t>C10120215DA5114</t>
  </si>
  <si>
    <t>C10120216DA5204</t>
  </si>
  <si>
    <t>C10120303DA6124</t>
  </si>
  <si>
    <t>C10120326DA7344</t>
  </si>
  <si>
    <t>F10120404DC7774</t>
  </si>
  <si>
    <t>C10120329DA7544</t>
  </si>
  <si>
    <t>C10131214002194</t>
  </si>
  <si>
    <t>C10131219002354</t>
  </si>
  <si>
    <t>C10120501DA9024</t>
  </si>
  <si>
    <t>C10131218002294</t>
  </si>
  <si>
    <t>C10120503DA9164</t>
  </si>
  <si>
    <t>C10120504CA9224</t>
  </si>
  <si>
    <t>C10120516DA9714</t>
  </si>
  <si>
    <t>C10140110003164</t>
  </si>
  <si>
    <t>C10120523DA0114</t>
  </si>
  <si>
    <t>C10120523CA0124</t>
  </si>
  <si>
    <t>C10120620DA1214</t>
  </si>
  <si>
    <t>C10120620DA1234</t>
  </si>
  <si>
    <t>C10120824DA3234</t>
  </si>
  <si>
    <t>C10120825DA3274</t>
  </si>
  <si>
    <t>C10120827DA3304</t>
  </si>
  <si>
    <t>C10120908DA3844</t>
  </si>
  <si>
    <t>C10120911DA3954</t>
  </si>
  <si>
    <t>C10120906DA3788</t>
  </si>
  <si>
    <t>C10120918DA4154</t>
  </si>
  <si>
    <t>C10140519007974</t>
  </si>
  <si>
    <t>C10120920DC4224</t>
  </si>
  <si>
    <t>C10121008DA4784</t>
  </si>
  <si>
    <t>C10121002DA4574</t>
  </si>
  <si>
    <t>C10121011DA4954</t>
  </si>
  <si>
    <t>C10140609008404</t>
  </si>
  <si>
    <t>C10121029DA5604</t>
  </si>
  <si>
    <t>C10121006CA4734</t>
  </si>
  <si>
    <t>C10121016DB5104</t>
  </si>
  <si>
    <t>C10121017DB5194</t>
  </si>
  <si>
    <t>C10121019DA5274</t>
  </si>
  <si>
    <t>C10121020DA5294</t>
  </si>
  <si>
    <t>C10121101DA5734</t>
  </si>
  <si>
    <t>C10140618008654</t>
  </si>
  <si>
    <t>C10121029DA5614</t>
  </si>
  <si>
    <t>C10121031CC5704</t>
  </si>
  <si>
    <t>C10121024DA5444</t>
  </si>
  <si>
    <t>C10121106DB6074</t>
  </si>
  <si>
    <t>C10121108DB6409</t>
  </si>
  <si>
    <t>C10121113DA6654</t>
  </si>
  <si>
    <t>C10121128DA7514</t>
  </si>
  <si>
    <t>C10121122DA7164</t>
  </si>
  <si>
    <t>C10121117DA6904</t>
  </si>
  <si>
    <t>C10121126DA7364</t>
  </si>
  <si>
    <t>C10121127DA7464</t>
  </si>
  <si>
    <t>C10121122DB7124</t>
  </si>
  <si>
    <t>C10121127DA7484</t>
  </si>
  <si>
    <t>T10121124DA7304</t>
  </si>
  <si>
    <t>C10121203DA7734</t>
  </si>
  <si>
    <t>C10121203DA7744</t>
  </si>
  <si>
    <t>C10140801009554</t>
  </si>
  <si>
    <t>C10121204CA7816</t>
  </si>
  <si>
    <t>C10121207DA7934</t>
  </si>
  <si>
    <t>T10121130CA7624</t>
  </si>
  <si>
    <t>C10121211DA8074</t>
  </si>
  <si>
    <t>C10121213DA8176</t>
  </si>
  <si>
    <t>C10121213DA8214</t>
  </si>
  <si>
    <t>C10121214DA8264</t>
  </si>
  <si>
    <t>C10121225DA8714</t>
  </si>
  <si>
    <t>C10140818009914</t>
  </si>
  <si>
    <t>C10121226DA8744</t>
  </si>
  <si>
    <t>C10130102CA8934</t>
  </si>
  <si>
    <t>C10130102DA8944</t>
  </si>
  <si>
    <t>C10130107DA9144</t>
  </si>
  <si>
    <t>C10130107DB9134</t>
  </si>
  <si>
    <t>B10130107DD9154</t>
  </si>
  <si>
    <t>B10130109DA9234</t>
  </si>
  <si>
    <t>C10130112DA9434</t>
  </si>
  <si>
    <t>C10130117DA9674</t>
  </si>
  <si>
    <t>C10130117DA9684</t>
  </si>
  <si>
    <t>C10130125DA9974</t>
  </si>
  <si>
    <t>C10130126DA0034</t>
  </si>
  <si>
    <t>C10130128DA0094</t>
  </si>
  <si>
    <t>C10130128DA0074</t>
  </si>
  <si>
    <t>C10130128DA0084</t>
  </si>
  <si>
    <t>C10130130DA0224</t>
  </si>
  <si>
    <t>C10140922000574</t>
  </si>
  <si>
    <t>T10130206DA0474</t>
  </si>
  <si>
    <t>C10130213DA0644</t>
  </si>
  <si>
    <t>C10130219DA0914</t>
  </si>
  <si>
    <t>C10130220DA0994</t>
  </si>
  <si>
    <t>C10130312DB1694</t>
  </si>
  <si>
    <t>C10130319DA1884</t>
  </si>
  <si>
    <t>C10130320DA1954</t>
  </si>
  <si>
    <t>C10130321DA1964</t>
  </si>
  <si>
    <t>C10130321DB1974</t>
  </si>
  <si>
    <t>C10130326DA2134</t>
  </si>
  <si>
    <t>C10130327DA2144</t>
  </si>
  <si>
    <t>C10130409DA2544</t>
  </si>
  <si>
    <t>T10130406DA2436</t>
  </si>
  <si>
    <t>E10141205001764</t>
  </si>
  <si>
    <t>C10130410DA2564</t>
  </si>
  <si>
    <t>C10141215001914</t>
  </si>
  <si>
    <t>C10130503DA3544</t>
  </si>
  <si>
    <t>C10130502DA3474</t>
  </si>
  <si>
    <t>T10130501DC3434</t>
  </si>
  <si>
    <t>C10130509DA3774</t>
  </si>
  <si>
    <t>C10141230002144</t>
  </si>
  <si>
    <t>C10130516DA4134</t>
  </si>
  <si>
    <t>C10130519CA4184</t>
  </si>
  <si>
    <t>C10130527DA4744</t>
  </si>
  <si>
    <t>C10130530DA4864</t>
  </si>
  <si>
    <t>C10130607DA5234</t>
  </si>
  <si>
    <t>C10130730DA8054</t>
  </si>
  <si>
    <t>C10130701DA6564</t>
  </si>
  <si>
    <t>C10130708DA6894</t>
  </si>
  <si>
    <t>C10130716DA7355</t>
  </si>
  <si>
    <t>C10130820DA8964</t>
  </si>
  <si>
    <t>C10130905DA9524</t>
  </si>
  <si>
    <t>C10150505004474</t>
  </si>
  <si>
    <t>C10130914DA9934</t>
  </si>
  <si>
    <t>C10130923DA0017</t>
  </si>
  <si>
    <t>C10131115001294</t>
  </si>
  <si>
    <t>T10131125001594</t>
  </si>
  <si>
    <t>C10131129001734</t>
  </si>
  <si>
    <t>C10131208001994</t>
  </si>
  <si>
    <t>C10131201001784</t>
  </si>
  <si>
    <t>C10070613AA1095</t>
  </si>
  <si>
    <t>C10070804CA1945</t>
  </si>
  <si>
    <t>C10070806CA1955</t>
  </si>
  <si>
    <t>C10070813DA2015</t>
  </si>
  <si>
    <t>C10070820CA2105</t>
  </si>
  <si>
    <t>C10070912CA2465</t>
  </si>
  <si>
    <t>C10070917DA2535</t>
  </si>
  <si>
    <t>T10070930DA2685</t>
  </si>
  <si>
    <t>C10071023CA3015</t>
  </si>
  <si>
    <t>T10070905CA2375</t>
  </si>
  <si>
    <t>T10071106CA3245</t>
  </si>
  <si>
    <t>C10071210CA3635</t>
  </si>
  <si>
    <t>T10071119DA3415</t>
  </si>
  <si>
    <t>C10071212CA3785</t>
  </si>
  <si>
    <t>C10071211CA3725</t>
  </si>
  <si>
    <t>C10080110DA4325</t>
  </si>
  <si>
    <t>C10080122DA4485</t>
  </si>
  <si>
    <t>C10080318BC5255</t>
  </si>
  <si>
    <t>C10080410DA5635</t>
  </si>
  <si>
    <t>C10080428DA6065</t>
  </si>
  <si>
    <t>C10080519BA6595</t>
  </si>
  <si>
    <t>C10080529CA6905</t>
  </si>
  <si>
    <t>C10080611CA7235</t>
  </si>
  <si>
    <t>C10080618CC7375</t>
  </si>
  <si>
    <t>C10080620DA7445</t>
  </si>
  <si>
    <t>C10080702BA7785</t>
  </si>
  <si>
    <t>C10080707DA7895</t>
  </si>
  <si>
    <t>C10080704CA7845</t>
  </si>
  <si>
    <t>C10080710DA7985</t>
  </si>
  <si>
    <t>C10080721DB8365</t>
  </si>
  <si>
    <t>C10080724DB8465</t>
  </si>
  <si>
    <t>C10080729DA8585</t>
  </si>
  <si>
    <t>C10080808CA8965</t>
  </si>
  <si>
    <t>C10080811DA9025</t>
  </si>
  <si>
    <t>C10110506DD0815</t>
  </si>
  <si>
    <t>C10080812DA9065</t>
  </si>
  <si>
    <t>C10080818CC9205</t>
  </si>
  <si>
    <t>C10080818CA9215</t>
  </si>
  <si>
    <t>T10080902DC9815</t>
  </si>
  <si>
    <t>C10080903CA9875</t>
  </si>
  <si>
    <t>C10080909CB0105</t>
  </si>
  <si>
    <t>T10080925CD0575</t>
  </si>
  <si>
    <t>C10081102CA2045</t>
  </si>
  <si>
    <t>C10081105CB2175</t>
  </si>
  <si>
    <t>C10081113CA2635</t>
  </si>
  <si>
    <t>C10081117DA2715</t>
  </si>
  <si>
    <t>C10081118CA2805</t>
  </si>
  <si>
    <t>C10081124DA3045</t>
  </si>
  <si>
    <t>C10081204CA3595</t>
  </si>
  <si>
    <t>C10081208CA3765</t>
  </si>
  <si>
    <t>C10081217DA4305</t>
  </si>
  <si>
    <t>C10081222DD4605</t>
  </si>
  <si>
    <t>C10081229CA4895</t>
  </si>
  <si>
    <t>C10081226DA4765</t>
  </si>
  <si>
    <t>C10110928DB7779</t>
  </si>
  <si>
    <t>C10090108CB5495</t>
  </si>
  <si>
    <t>C10090212CA7885</t>
  </si>
  <si>
    <t>C10070706DA1515</t>
  </si>
  <si>
    <t>C10070723CA1805</t>
  </si>
  <si>
    <t>C10090306CA0465</t>
  </si>
  <si>
    <t>C10090311CA0885</t>
  </si>
  <si>
    <t>C10090313DA1205</t>
  </si>
  <si>
    <t>C10090321CA1825</t>
  </si>
  <si>
    <t>C10090323DA1915</t>
  </si>
  <si>
    <t>C10090402CA2765</t>
  </si>
  <si>
    <t>C10090410DA3165</t>
  </si>
  <si>
    <t>C10090408CA3075</t>
  </si>
  <si>
    <t>C10070824CA2175</t>
  </si>
  <si>
    <t>C10090420CA3575</t>
  </si>
  <si>
    <t>C10090420BA3595</t>
  </si>
  <si>
    <t>C10090423CA3785</t>
  </si>
  <si>
    <t>C10090424CA3795</t>
  </si>
  <si>
    <t>C10090428CA3975</t>
  </si>
  <si>
    <t>C10090506CA4305</t>
  </si>
  <si>
    <t>C10090506DA4285</t>
  </si>
  <si>
    <t>C10090523CA5125</t>
  </si>
  <si>
    <t>C10090528CA5495</t>
  </si>
  <si>
    <t>C10090602CA5605</t>
  </si>
  <si>
    <t>C10090609CA5845</t>
  </si>
  <si>
    <t>C10090610CA5875</t>
  </si>
  <si>
    <t>C10090622DA6265</t>
  </si>
  <si>
    <t>C10090622CA6225</t>
  </si>
  <si>
    <t>C10090701CA6605</t>
  </si>
  <si>
    <t>C10090707DA6735</t>
  </si>
  <si>
    <t>T10090609CA5825</t>
  </si>
  <si>
    <t>T10090722CB7095</t>
  </si>
  <si>
    <t>C10090803DA7445</t>
  </si>
  <si>
    <t>C10071213CA3845</t>
  </si>
  <si>
    <t>C10090804CA7485</t>
  </si>
  <si>
    <t>C10071220DA3975</t>
  </si>
  <si>
    <t>T10090826CD7975</t>
  </si>
  <si>
    <t>C10080114CA4385</t>
  </si>
  <si>
    <t>C10090909CA8335</t>
  </si>
  <si>
    <t>C10090907DA8245</t>
  </si>
  <si>
    <t>C10080130DA4635</t>
  </si>
  <si>
    <t>T10090924CB8685</t>
  </si>
  <si>
    <t>C10090925DA8725</t>
  </si>
  <si>
    <t>C10080205CA4745</t>
  </si>
  <si>
    <t>C10080211DA4785</t>
  </si>
  <si>
    <t>C10080218DA4895</t>
  </si>
  <si>
    <t>C10080217DA4885</t>
  </si>
  <si>
    <t>C10120705BA1745</t>
  </si>
  <si>
    <t>T10091009CB8935</t>
  </si>
  <si>
    <t>C10091019DA9085</t>
  </si>
  <si>
    <t>C10091019CB9095</t>
  </si>
  <si>
    <t>C10091117CB9685</t>
  </si>
  <si>
    <t>C10080403DA5545</t>
  </si>
  <si>
    <t>T10091126CA0025</t>
  </si>
  <si>
    <t>C10091130CC0095</t>
  </si>
  <si>
    <t>T10091207CB0315</t>
  </si>
  <si>
    <t>C10080425DA6005</t>
  </si>
  <si>
    <t>C10091213CA0435</t>
  </si>
  <si>
    <t>C10091214CA0455</t>
  </si>
  <si>
    <t>C10091215CC0505</t>
  </si>
  <si>
    <t>C10080429DA6085</t>
  </si>
  <si>
    <t>C10080430DA6135</t>
  </si>
  <si>
    <t>C10091222CA0705</t>
  </si>
  <si>
    <t>C10080508CA6295</t>
  </si>
  <si>
    <t>C10080519AA6585</t>
  </si>
  <si>
    <t>C10080530CA6925</t>
  </si>
  <si>
    <t>T10100119CA1655</t>
  </si>
  <si>
    <t>C10080530CA6935</t>
  </si>
  <si>
    <t>C10100127CA1895</t>
  </si>
  <si>
    <t>C10080617CA7365</t>
  </si>
  <si>
    <t>C10080619DA7405</t>
  </si>
  <si>
    <t>B10100209CC2435</t>
  </si>
  <si>
    <t>C10080626CA7595</t>
  </si>
  <si>
    <t>C10080624DA7535</t>
  </si>
  <si>
    <t>C10100217CC2705</t>
  </si>
  <si>
    <t>C10080627DA7645</t>
  </si>
  <si>
    <t>C10100219CA2805</t>
  </si>
  <si>
    <t>C10080716DA8235</t>
  </si>
  <si>
    <t>C10080719DA8315</t>
  </si>
  <si>
    <t>C10080721DA8335</t>
  </si>
  <si>
    <t>C10100309CB3485</t>
  </si>
  <si>
    <t>C10100311CA3575</t>
  </si>
  <si>
    <t>C10080722CA8405</t>
  </si>
  <si>
    <t>C10100315BA3685</t>
  </si>
  <si>
    <t>C10100313DA3635</t>
  </si>
  <si>
    <t>T10100312CB3615</t>
  </si>
  <si>
    <t>T10100317CB3775</t>
  </si>
  <si>
    <t>C10100318BA3815</t>
  </si>
  <si>
    <t>C10080731DA8655</t>
  </si>
  <si>
    <t>C10100323CA3975</t>
  </si>
  <si>
    <t>C10080808CA8935</t>
  </si>
  <si>
    <t>C10080807CA8885</t>
  </si>
  <si>
    <t>C10080811CA9005</t>
  </si>
  <si>
    <t>C10100404CA4335</t>
  </si>
  <si>
    <t>C10100416CA4675</t>
  </si>
  <si>
    <t>C10080822CC9415</t>
  </si>
  <si>
    <t>C10080829CA9695</t>
  </si>
  <si>
    <t>C10080829CC9705</t>
  </si>
  <si>
    <t>C10080905CA9945</t>
  </si>
  <si>
    <t>C10080913CA0215</t>
  </si>
  <si>
    <t>C10100501CC5215</t>
  </si>
  <si>
    <t>C10100514DA5605</t>
  </si>
  <si>
    <t>C10100521DA5835</t>
  </si>
  <si>
    <t>C10081001CA0785</t>
  </si>
  <si>
    <t>T10100604DC6295</t>
  </si>
  <si>
    <t>T10100607DB6325</t>
  </si>
  <si>
    <t>B10100607DC6355</t>
  </si>
  <si>
    <t>C10100615DA6585</t>
  </si>
  <si>
    <t>C10100616DA6635</t>
  </si>
  <si>
    <t>C10081024CB1755</t>
  </si>
  <si>
    <t>C10081027DA1815</t>
  </si>
  <si>
    <t>C10081105CA2205</t>
  </si>
  <si>
    <t>C10100625DA6905</t>
  </si>
  <si>
    <t>C10081103CA2085</t>
  </si>
  <si>
    <t>C10100628DA6985</t>
  </si>
  <si>
    <t>C10100701DB7115</t>
  </si>
  <si>
    <t>C10081122CA2965</t>
  </si>
  <si>
    <t>C10081119CA2855</t>
  </si>
  <si>
    <t>C10100712DA7395</t>
  </si>
  <si>
    <t>C10081124CA3035</t>
  </si>
  <si>
    <t>C10081124DB3065</t>
  </si>
  <si>
    <t>C10100713DA7435</t>
  </si>
  <si>
    <t>C10081121DA2925</t>
  </si>
  <si>
    <t>C10081124DA3055</t>
  </si>
  <si>
    <t>C10081201DA3385</t>
  </si>
  <si>
    <t>C10100719DA7585</t>
  </si>
  <si>
    <t>C10100720DC7605</t>
  </si>
  <si>
    <t>T10100721DC7645</t>
  </si>
  <si>
    <t>C10100722DA7685</t>
  </si>
  <si>
    <t>C10100724DC7756</t>
  </si>
  <si>
    <t>T10100723DB7725</t>
  </si>
  <si>
    <t>C10081203DA3515</t>
  </si>
  <si>
    <t>C10081210CA3935</t>
  </si>
  <si>
    <t>C10100729DA7945</t>
  </si>
  <si>
    <t>C10100727DF7865</t>
  </si>
  <si>
    <t>T10100802DD8105</t>
  </si>
  <si>
    <t>C10081205DC3665</t>
  </si>
  <si>
    <t>C10081215DA4225</t>
  </si>
  <si>
    <t>C10100805DB8255</t>
  </si>
  <si>
    <t>C10081215DA4185</t>
  </si>
  <si>
    <t>C10100809DA8375</t>
  </si>
  <si>
    <t>C10081215CC4205</t>
  </si>
  <si>
    <t>C10081219CA4485</t>
  </si>
  <si>
    <t>C10100817DA8765</t>
  </si>
  <si>
    <t>C10081226CA4805</t>
  </si>
  <si>
    <t>T10100824DB9085</t>
  </si>
  <si>
    <t>C10081229CA4925</t>
  </si>
  <si>
    <t>C10090114DA5905</t>
  </si>
  <si>
    <t>T10100906DB9575</t>
  </si>
  <si>
    <t>C10090120CA6325</t>
  </si>
  <si>
    <t>C10090121CA6375</t>
  </si>
  <si>
    <t>T10100917DB9945</t>
  </si>
  <si>
    <t>C10100920DB9985</t>
  </si>
  <si>
    <t>C10090201CA6765</t>
  </si>
  <si>
    <t>T10101002DC0285</t>
  </si>
  <si>
    <t>C10101007DB0435</t>
  </si>
  <si>
    <t>C10101006DA0425</t>
  </si>
  <si>
    <t>C10101020DA0875</t>
  </si>
  <si>
    <t>T10101023DD0945</t>
  </si>
  <si>
    <t>C10101025DA0975</t>
  </si>
  <si>
    <t>T10101019DA0845</t>
  </si>
  <si>
    <t>C10101021DA0915</t>
  </si>
  <si>
    <t>C10101027DA1045</t>
  </si>
  <si>
    <t>C10101029DC1145</t>
  </si>
  <si>
    <t>T10101026DF1005</t>
  </si>
  <si>
    <t>C10101102DA1215</t>
  </si>
  <si>
    <t>B10101118CB1795</t>
  </si>
  <si>
    <t>C10101125CC2085</t>
  </si>
  <si>
    <t>C10101129CA2205</t>
  </si>
  <si>
    <t>C10090410CA3175</t>
  </si>
  <si>
    <t>T10101207CD2515</t>
  </si>
  <si>
    <t>C10101220DA3345</t>
  </si>
  <si>
    <t>C10101215DA2995</t>
  </si>
  <si>
    <t>C10101227DA3735</t>
  </si>
  <si>
    <t>C10101230DA3985</t>
  </si>
  <si>
    <t>T10101228CA3875</t>
  </si>
  <si>
    <t>C10110105BB4359</t>
  </si>
  <si>
    <t>C10110110CA4615</t>
  </si>
  <si>
    <t>C10110113CB4905</t>
  </si>
  <si>
    <t>C10110114DA4955</t>
  </si>
  <si>
    <t>C10090602DA5585</t>
  </si>
  <si>
    <t>C10110131CB5985</t>
  </si>
  <si>
    <t>C10110207DA6145</t>
  </si>
  <si>
    <t>C10110211BA6535</t>
  </si>
  <si>
    <t>C10110208DA6285</t>
  </si>
  <si>
    <t>C10110221BA7185</t>
  </si>
  <si>
    <t>C10110303DA7765</t>
  </si>
  <si>
    <t>T10110220CC7165</t>
  </si>
  <si>
    <t>T10110304DC7825</t>
  </si>
  <si>
    <t>C10110308DA8045</t>
  </si>
  <si>
    <t>C10110302CB7675</t>
  </si>
  <si>
    <t>C10110304DA7815</t>
  </si>
  <si>
    <t>C10101215CA3015</t>
  </si>
  <si>
    <t>C10090811DA7615</t>
  </si>
  <si>
    <t>T10110328DB9085</t>
  </si>
  <si>
    <t>C10090813CA7665</t>
  </si>
  <si>
    <t>C10110412DA9649</t>
  </si>
  <si>
    <t>C10090826CA7965</t>
  </si>
  <si>
    <t>C10110411DA9615</t>
  </si>
  <si>
    <t>C10110418DC0015</t>
  </si>
  <si>
    <t>C10110408DB9575</t>
  </si>
  <si>
    <t>T10110411DA9645</t>
  </si>
  <si>
    <t>C10110420DA0085</t>
  </si>
  <si>
    <t>C10110421DA0145</t>
  </si>
  <si>
    <t>C10110417CA9965</t>
  </si>
  <si>
    <t>C10110422DB0215</t>
  </si>
  <si>
    <t>C10110428DA0485</t>
  </si>
  <si>
    <t>C10090908DA8315</t>
  </si>
  <si>
    <t>C10090914DA8435</t>
  </si>
  <si>
    <t>C10110512DA1045</t>
  </si>
  <si>
    <t>C10140202004145</t>
  </si>
  <si>
    <t>C10090923CA8675</t>
  </si>
  <si>
    <t>C10110518DA1325</t>
  </si>
  <si>
    <t>C10110518DA1335</t>
  </si>
  <si>
    <t>C10110524DB1615</t>
  </si>
  <si>
    <t>C10140226005295</t>
  </si>
  <si>
    <t>C10110607DA2325</t>
  </si>
  <si>
    <t>C10091015CA9045</t>
  </si>
  <si>
    <t>C10110608DA2385</t>
  </si>
  <si>
    <t>C10110602CA2035</t>
  </si>
  <si>
    <t>C10110611DA2575</t>
  </si>
  <si>
    <t>T10110609DB2465</t>
  </si>
  <si>
    <t>C10110616DB2825</t>
  </si>
  <si>
    <t>C10110627CA3205</t>
  </si>
  <si>
    <t>C10110621DA2935</t>
  </si>
  <si>
    <t>C10110627DC3125</t>
  </si>
  <si>
    <t>C10140407006715</t>
  </si>
  <si>
    <t>C10091121CA9835</t>
  </si>
  <si>
    <t>C10110726DC4495</t>
  </si>
  <si>
    <t>C10091205CA0275</t>
  </si>
  <si>
    <t>B10110725DB4455</t>
  </si>
  <si>
    <t>T10110726DA4475</t>
  </si>
  <si>
    <t>T10140418007105</t>
  </si>
  <si>
    <t>T10110728DF4585</t>
  </si>
  <si>
    <t>C10091215DA0515</t>
  </si>
  <si>
    <t>C10091215CA0525</t>
  </si>
  <si>
    <t>C10110809DB4995</t>
  </si>
  <si>
    <t>T10110818DA5355</t>
  </si>
  <si>
    <t>C10110813DB5185</t>
  </si>
  <si>
    <t>B10110826DD5875</t>
  </si>
  <si>
    <t>C10100104CA1115</t>
  </si>
  <si>
    <t>B10140509007755</t>
  </si>
  <si>
    <t>C10110831DB6125</t>
  </si>
  <si>
    <t>C10100115CA1545</t>
  </si>
  <si>
    <t>B10110909DA6605</t>
  </si>
  <si>
    <t>C10110920DA7245</t>
  </si>
  <si>
    <t>C10110922DA7455</t>
  </si>
  <si>
    <t>C10110928DA7785</t>
  </si>
  <si>
    <t>C10110928DC7806</t>
  </si>
  <si>
    <t>C10100211CA2605</t>
  </si>
  <si>
    <t>B10110927CA7735</t>
  </si>
  <si>
    <t>C10111007DA8225</t>
  </si>
  <si>
    <t>C10111017DA8625</t>
  </si>
  <si>
    <t>C10111019DA8785</t>
  </si>
  <si>
    <t>C10111013DA8515</t>
  </si>
  <si>
    <t>C10140721009295</t>
  </si>
  <si>
    <t>B10140712009135</t>
  </si>
  <si>
    <t>C10111029DB9435</t>
  </si>
  <si>
    <t>C10100316CA3705</t>
  </si>
  <si>
    <t>C10111111DC0145</t>
  </si>
  <si>
    <t>C10111104DD9725</t>
  </si>
  <si>
    <t>C10111112CA0165</t>
  </si>
  <si>
    <t>C10111108DC9935</t>
  </si>
  <si>
    <t>C10111113DA0195</t>
  </si>
  <si>
    <t>C10100401CA4265</t>
  </si>
  <si>
    <t>B10111122DA0615</t>
  </si>
  <si>
    <t>C10100412CA4535</t>
  </si>
  <si>
    <t>C10100419CA4736</t>
  </si>
  <si>
    <t>C10111210BA1525</t>
  </si>
  <si>
    <t>C10111223DA2225</t>
  </si>
  <si>
    <t>C10111226DA2295</t>
  </si>
  <si>
    <t>C10111226DC2335</t>
  </si>
  <si>
    <t>C10120111DC3035</t>
  </si>
  <si>
    <t>C10120120DA3665</t>
  </si>
  <si>
    <t>C10120119DA3615</t>
  </si>
  <si>
    <t>C10100610DA6445</t>
  </si>
  <si>
    <t>B10120130CB4045</t>
  </si>
  <si>
    <t>C10120203DA4375</t>
  </si>
  <si>
    <t>C10120209DA4785</t>
  </si>
  <si>
    <t>C10120213DA4925</t>
  </si>
  <si>
    <t>C10120213DA4985</t>
  </si>
  <si>
    <t>C10100625DA6895</t>
  </si>
  <si>
    <t>C10120215DA5105</t>
  </si>
  <si>
    <t>C10120207DE4615</t>
  </si>
  <si>
    <t>B10120222DA5485</t>
  </si>
  <si>
    <t>C10120222DC5525</t>
  </si>
  <si>
    <t>C10120225DA5685</t>
  </si>
  <si>
    <t>C10120220DA5335</t>
  </si>
  <si>
    <t>C10100708DA7295</t>
  </si>
  <si>
    <t>C10100714DA7446</t>
  </si>
  <si>
    <t>C10120228DE5855</t>
  </si>
  <si>
    <t>C10120313DA6705</t>
  </si>
  <si>
    <t>B10120307DF6385</t>
  </si>
  <si>
    <t>C10120325DA7225</t>
  </si>
  <si>
    <t>C10120405DA7865</t>
  </si>
  <si>
    <t>C10120405DA7885</t>
  </si>
  <si>
    <t>T10120408DB7975</t>
  </si>
  <si>
    <t>C10100825DA9155</t>
  </si>
  <si>
    <t>C10120417DC8405</t>
  </si>
  <si>
    <t>T10100827DA9255</t>
  </si>
  <si>
    <t>C10120501DA9045</t>
  </si>
  <si>
    <t>C10120504DA9205</t>
  </si>
  <si>
    <t>C10120510AA9475</t>
  </si>
  <si>
    <t>C10120510DA9505</t>
  </si>
  <si>
    <t>C10120529DA0335</t>
  </si>
  <si>
    <t>C10101018DA0785</t>
  </si>
  <si>
    <t>C10101023DA0947</t>
  </si>
  <si>
    <t>C10120820CE3105</t>
  </si>
  <si>
    <t>C10120824DA3255</t>
  </si>
  <si>
    <t>C10110211DB6525</t>
  </si>
  <si>
    <t>C10121206DA7905</t>
  </si>
  <si>
    <t>C10130214DC0745</t>
  </si>
  <si>
    <t>C10130214DF0735</t>
  </si>
  <si>
    <t>C10130222DC1115</t>
  </si>
  <si>
    <t>C10130225DA1215</t>
  </si>
  <si>
    <t>C10130326DC2139</t>
  </si>
  <si>
    <t>C10110804DA4835</t>
  </si>
  <si>
    <t>U10110803DA4785</t>
  </si>
  <si>
    <t>B10130411DF2605</t>
  </si>
  <si>
    <t>C10110820DA5435</t>
  </si>
  <si>
    <t>C10130418DA2825</t>
  </si>
  <si>
    <t>C10110814DA5195</t>
  </si>
  <si>
    <t>C10110829DA5995</t>
  </si>
  <si>
    <t>C10110908CA6485</t>
  </si>
  <si>
    <t>C10110909DA6535</t>
  </si>
  <si>
    <t>C10130503DB3565</t>
  </si>
  <si>
    <t>C10110927DA7705</t>
  </si>
  <si>
    <t>C10110930DA7915</t>
  </si>
  <si>
    <t>C10111006DA8205</t>
  </si>
  <si>
    <t>C10111006DA8165</t>
  </si>
  <si>
    <t>C10130531DE4955</t>
  </si>
  <si>
    <t>C10130603DB5055</t>
  </si>
  <si>
    <t>C10130626DA6255</t>
  </si>
  <si>
    <t>C10111116DA0405</t>
  </si>
  <si>
    <t>C10111119DA0525</t>
  </si>
  <si>
    <t>C10111206DA1286</t>
  </si>
  <si>
    <t>C10111220CA2025</t>
  </si>
  <si>
    <t>C10120120DA3655</t>
  </si>
  <si>
    <t>C10120128DA4005</t>
  </si>
  <si>
    <t>T10131016DD0505</t>
  </si>
  <si>
    <t>C10120213DA4975</t>
  </si>
  <si>
    <t>C10120222DA5495</t>
  </si>
  <si>
    <t>B10131018DF0565</t>
  </si>
  <si>
    <t>C10120315DA6815</t>
  </si>
  <si>
    <t>C10131112DA1105</t>
  </si>
  <si>
    <t>C10131117001313</t>
  </si>
  <si>
    <t>C10120328DA7445</t>
  </si>
  <si>
    <t>C10120330DA7595</t>
  </si>
  <si>
    <t>C10120331DA7615</t>
  </si>
  <si>
    <t>C10120404DA7805</t>
  </si>
  <si>
    <t>C10131127001670</t>
  </si>
  <si>
    <t>C10120405DA7900</t>
  </si>
  <si>
    <t>C10120407DA7955</t>
  </si>
  <si>
    <t>C10120402DA7655</t>
  </si>
  <si>
    <t>C10120404DB7815</t>
  </si>
  <si>
    <t>C10120425DA8755</t>
  </si>
  <si>
    <t>C10120425DA8765</t>
  </si>
  <si>
    <t>C10120426DA8815</t>
  </si>
  <si>
    <t>C10120419CA8485</t>
  </si>
  <si>
    <t>C10120508DB9415</t>
  </si>
  <si>
    <t>C10120517DA9785</t>
  </si>
  <si>
    <t>C10120517DA9815</t>
  </si>
  <si>
    <t>C10120521DA9975</t>
  </si>
  <si>
    <t>C10120530DA0385</t>
  </si>
  <si>
    <t>C10120527DA0255</t>
  </si>
  <si>
    <t>C10120529DA0305</t>
  </si>
  <si>
    <t>C10120524DA0195</t>
  </si>
  <si>
    <t>C10120602CA0545</t>
  </si>
  <si>
    <t>C10120603DA0575</t>
  </si>
  <si>
    <t>C10120604DB0615</t>
  </si>
  <si>
    <t>C10120604DA0655</t>
  </si>
  <si>
    <t>C10120613DA0965</t>
  </si>
  <si>
    <t>C10120613DA0985</t>
  </si>
  <si>
    <t>T10140210004435</t>
  </si>
  <si>
    <t>C10120611DA0865</t>
  </si>
  <si>
    <t>C10120621DA1255</t>
  </si>
  <si>
    <t>C10120625DC1365</t>
  </si>
  <si>
    <t>T10120703DB1645</t>
  </si>
  <si>
    <t>C10120627DA1435</t>
  </si>
  <si>
    <t>C10120706DA1795</t>
  </si>
  <si>
    <t>C10120706DA1815</t>
  </si>
  <si>
    <t>C10140303005535</t>
  </si>
  <si>
    <t>C10120710DA1905</t>
  </si>
  <si>
    <t>C10120718DA2135</t>
  </si>
  <si>
    <t>C10120719DA2215</t>
  </si>
  <si>
    <t>C10120713DA2025</t>
  </si>
  <si>
    <t>C10120806DB2735</t>
  </si>
  <si>
    <t>C10120810DA2805</t>
  </si>
  <si>
    <t>C10120814DA2875</t>
  </si>
  <si>
    <t>C10120815DA2915</t>
  </si>
  <si>
    <t>C10120809DA2795</t>
  </si>
  <si>
    <t>C10120903CA3605</t>
  </si>
  <si>
    <t>B10120904DA3645</t>
  </si>
  <si>
    <t>C10120921CA4235</t>
  </si>
  <si>
    <t>C10120924DA4345</t>
  </si>
  <si>
    <t>C10121012DA5025</t>
  </si>
  <si>
    <t>C10121012DB5035</t>
  </si>
  <si>
    <t>C10121015DA5085</t>
  </si>
  <si>
    <t>C10121010DA4925</t>
  </si>
  <si>
    <t>C10121027DA5545</t>
  </si>
  <si>
    <t>C10121028DA5565</t>
  </si>
  <si>
    <t>C10121031DA5715</t>
  </si>
  <si>
    <t>C10121102DA5775</t>
  </si>
  <si>
    <t>T10121027DD5555</t>
  </si>
  <si>
    <t>T10121109DA6505</t>
  </si>
  <si>
    <t>C10121103DB5785</t>
  </si>
  <si>
    <t>C10121113DA6685</t>
  </si>
  <si>
    <t>T10121122DA7145</t>
  </si>
  <si>
    <t>B10121115DC6785</t>
  </si>
  <si>
    <t>C10121126CA7385</t>
  </si>
  <si>
    <t>C10121127DA7475</t>
  </si>
  <si>
    <t>B10121121DA7075</t>
  </si>
  <si>
    <t>C10121130CA7635</t>
  </si>
  <si>
    <t>C10121127DA7485</t>
  </si>
  <si>
    <t>C10121126CA7335</t>
  </si>
  <si>
    <t>C10121129DA7595</t>
  </si>
  <si>
    <t>C10140814009825</t>
  </si>
  <si>
    <t>C10121217DA8365</t>
  </si>
  <si>
    <t>C10121217DB8385</t>
  </si>
  <si>
    <t>C10121226DC8765</t>
  </si>
  <si>
    <t>C10121213DA8185</t>
  </si>
  <si>
    <t>C10121227DA8785</t>
  </si>
  <si>
    <t>C10121231DA8885</t>
  </si>
  <si>
    <t>C10121218DA8475</t>
  </si>
  <si>
    <t>C10121231DA8895</t>
  </si>
  <si>
    <t>C10121224DA8695</t>
  </si>
  <si>
    <t>T10130117DC9625</t>
  </si>
  <si>
    <t>C10140912000355</t>
  </si>
  <si>
    <t>C10130130DA0185</t>
  </si>
  <si>
    <t>C10130207DA0545</t>
  </si>
  <si>
    <t>C10130214CA0725</t>
  </si>
  <si>
    <t>C10130215DA0755</t>
  </si>
  <si>
    <t>C10130214DA0715</t>
  </si>
  <si>
    <t>C10130227CA1275</t>
  </si>
  <si>
    <t>C10130304DA1375</t>
  </si>
  <si>
    <t>B10130228DA1315</t>
  </si>
  <si>
    <t>C10130303DA1355</t>
  </si>
  <si>
    <t>C10130314DA1755</t>
  </si>
  <si>
    <t>C10130319DA1905</t>
  </si>
  <si>
    <t>C10130325DA2085</t>
  </si>
  <si>
    <t>C10130328DA2195</t>
  </si>
  <si>
    <t>C10130401DA2305</t>
  </si>
  <si>
    <t>C10130409DA2555</t>
  </si>
  <si>
    <t>C10130414DA2655</t>
  </si>
  <si>
    <t>C10130415DA2685</t>
  </si>
  <si>
    <t>C10130418DA2815</t>
  </si>
  <si>
    <t>C10130426DA3195</t>
  </si>
  <si>
    <t>C10130430DA3365</t>
  </si>
  <si>
    <t>C10130507DA3665</t>
  </si>
  <si>
    <t>C10130510DA3795</t>
  </si>
  <si>
    <t>C10130510DA3825</t>
  </si>
  <si>
    <t>C10130526DA4705</t>
  </si>
  <si>
    <t>E10150118002505</t>
  </si>
  <si>
    <t>C10130604DA5105</t>
  </si>
  <si>
    <t>C10130603DA5045</t>
  </si>
  <si>
    <t>C10130605DA5155</t>
  </si>
  <si>
    <t>C10130610DA5325</t>
  </si>
  <si>
    <t>C10130617DA5735</t>
  </si>
  <si>
    <t>C10130626DA6275</t>
  </si>
  <si>
    <t>C10150222003225</t>
  </si>
  <si>
    <t>C10130709DA6905</t>
  </si>
  <si>
    <t>C10130711DA7125</t>
  </si>
  <si>
    <t>C10130715DA7209</t>
  </si>
  <si>
    <t>C10130718DA7445</t>
  </si>
  <si>
    <t>C10130719DA7505</t>
  </si>
  <si>
    <t>C10130724DA7725</t>
  </si>
  <si>
    <t>C10130723DA7645</t>
  </si>
  <si>
    <t>C10130729DA7985</t>
  </si>
  <si>
    <t>C10130802DA8245</t>
  </si>
  <si>
    <t>C10130806DA8345</t>
  </si>
  <si>
    <t>C10130822DA9085</t>
  </si>
  <si>
    <t>C10130822DA9075</t>
  </si>
  <si>
    <t>C10130906DA9605</t>
  </si>
  <si>
    <t>C10130911DA9705</t>
  </si>
  <si>
    <t>C10150527004905</t>
  </si>
  <si>
    <t>C10131003DA0255</t>
  </si>
  <si>
    <t>C10131029DA0845</t>
  </si>
  <si>
    <t>C10131121001495</t>
  </si>
  <si>
    <t>C10131216002235</t>
  </si>
  <si>
    <t>C10131230002715</t>
  </si>
  <si>
    <t>C10070804AA1946</t>
  </si>
  <si>
    <t>C10070817DA2066</t>
  </si>
  <si>
    <t>C10070921DA2586</t>
  </si>
  <si>
    <t>C10071004CA2746</t>
  </si>
  <si>
    <t>T10070914CA2486</t>
  </si>
  <si>
    <t>C10071210CA3626</t>
  </si>
  <si>
    <t>C10071210DA3636</t>
  </si>
  <si>
    <t>T10071108DA3326</t>
  </si>
  <si>
    <t>C10071218BA3946</t>
  </si>
  <si>
    <t>C10071220DA3976</t>
  </si>
  <si>
    <t>C10071224DA4036</t>
  </si>
  <si>
    <t>C10080107CA4266</t>
  </si>
  <si>
    <t>T10071114CA3376</t>
  </si>
  <si>
    <t>T10080125DA4576</t>
  </si>
  <si>
    <t>C10080305DA5096</t>
  </si>
  <si>
    <t>T10080324DA5296</t>
  </si>
  <si>
    <t>T10080326DB5356</t>
  </si>
  <si>
    <t>C10080401CA5506</t>
  </si>
  <si>
    <t>C10080413CA5676</t>
  </si>
  <si>
    <t>C10080414DA5686</t>
  </si>
  <si>
    <t>C10080423DA5956</t>
  </si>
  <si>
    <t>C10080510CA6346</t>
  </si>
  <si>
    <t>C10080519BA6586</t>
  </si>
  <si>
    <t>C10080515CB6476</t>
  </si>
  <si>
    <t>C10080611CB7216</t>
  </si>
  <si>
    <t>C10080616CA7317</t>
  </si>
  <si>
    <t>C10080618DB7376</t>
  </si>
  <si>
    <t>C10080626DA7586</t>
  </si>
  <si>
    <t>C10080701DA7749</t>
  </si>
  <si>
    <t>C10080707DA7886</t>
  </si>
  <si>
    <t>C10080715BA8176</t>
  </si>
  <si>
    <t>C10080711DA7996</t>
  </si>
  <si>
    <t>C10080721CD8336</t>
  </si>
  <si>
    <t>C10080722DC8366</t>
  </si>
  <si>
    <t>C10080728DA8556</t>
  </si>
  <si>
    <t>C10080811CA9036</t>
  </si>
  <si>
    <t>C10080808DA8966</t>
  </si>
  <si>
    <t>C10080818CA9216</t>
  </si>
  <si>
    <t>T10080812DC9066</t>
  </si>
  <si>
    <t>C10080820DA9336</t>
  </si>
  <si>
    <t>T10080821CC9386</t>
  </si>
  <si>
    <t>C10080912DA0206</t>
  </si>
  <si>
    <t>C10080918CB0326</t>
  </si>
  <si>
    <t>T10080923CB0516</t>
  </si>
  <si>
    <t>C10080926CA0606</t>
  </si>
  <si>
    <t>C10081001CB0786</t>
  </si>
  <si>
    <t>C10081007CA1106</t>
  </si>
  <si>
    <t>C10081022CA1636</t>
  </si>
  <si>
    <t>C10081021CB1616</t>
  </si>
  <si>
    <t>C10081031CA2016</t>
  </si>
  <si>
    <t>T10081028CB1866</t>
  </si>
  <si>
    <t>C10081112CA2516</t>
  </si>
  <si>
    <t>C10081114CA2666</t>
  </si>
  <si>
    <t>C10081124CA3016</t>
  </si>
  <si>
    <t>C10081202CB3456</t>
  </si>
  <si>
    <t>C10081212CB4036</t>
  </si>
  <si>
    <t>C10081220CA4496</t>
  </si>
  <si>
    <t>C10090107CB5366</t>
  </si>
  <si>
    <t>C10090108CA5486</t>
  </si>
  <si>
    <t>T10090115CA5996</t>
  </si>
  <si>
    <t>C10090123CA6456</t>
  </si>
  <si>
    <t>C10090202CA6816</t>
  </si>
  <si>
    <t>C10090129CB6596</t>
  </si>
  <si>
    <t>C10090205CB7046</t>
  </si>
  <si>
    <t>C10090216CA8306</t>
  </si>
  <si>
    <t>C10090216CB8216</t>
  </si>
  <si>
    <t>C10070713CA1646</t>
  </si>
  <si>
    <t>C10090310CA0846</t>
  </si>
  <si>
    <t>C10070723BA1796</t>
  </si>
  <si>
    <t>C10090311BA0936</t>
  </si>
  <si>
    <t>C10090317DA1496</t>
  </si>
  <si>
    <t>C10090316CA1336</t>
  </si>
  <si>
    <t>C10090318CA1586</t>
  </si>
  <si>
    <t>C10090323CA1966</t>
  </si>
  <si>
    <t>C10090327DA2316</t>
  </si>
  <si>
    <t>C10090328CA2416</t>
  </si>
  <si>
    <t>C10090325CA2106</t>
  </si>
  <si>
    <t>C10090331CA2546</t>
  </si>
  <si>
    <t>C10090402CB2726</t>
  </si>
  <si>
    <t>C10070816CA2046</t>
  </si>
  <si>
    <t>C10090410CA3166</t>
  </si>
  <si>
    <t>C10090410DA3136</t>
  </si>
  <si>
    <t>C10090414DA3346</t>
  </si>
  <si>
    <t>C10090415CA3386</t>
  </si>
  <si>
    <t>T10070828DA2256</t>
  </si>
  <si>
    <t>C10090423CA3776</t>
  </si>
  <si>
    <t>C10090504CA4226</t>
  </si>
  <si>
    <t>C10090506DA4326</t>
  </si>
  <si>
    <t>C10090507DA4366</t>
  </si>
  <si>
    <t>C10090511CA4506</t>
  </si>
  <si>
    <t>C10090511DA4526</t>
  </si>
  <si>
    <t>C10090506CA4286</t>
  </si>
  <si>
    <t>C10090519CA4916</t>
  </si>
  <si>
    <t>C10090208CA7276</t>
  </si>
  <si>
    <t>C10070930AA2686</t>
  </si>
  <si>
    <t>C10090608CA5736</t>
  </si>
  <si>
    <t>C10090609CA5846</t>
  </si>
  <si>
    <t>C10090616CA6086</t>
  </si>
  <si>
    <t>T10090615CA6026</t>
  </si>
  <si>
    <t>T10090611CB5916</t>
  </si>
  <si>
    <t>T10090623DA6296</t>
  </si>
  <si>
    <t>C10090628CA6486</t>
  </si>
  <si>
    <t>C10090709BA6806</t>
  </si>
  <si>
    <t>C10090713CA6856</t>
  </si>
  <si>
    <t>C10090716DA6956</t>
  </si>
  <si>
    <t>C10071129DA3526</t>
  </si>
  <si>
    <t>C10090718CA6996</t>
  </si>
  <si>
    <t>C10071219CA3956</t>
  </si>
  <si>
    <t>C10071217DA3936</t>
  </si>
  <si>
    <t>C10090813DA7666</t>
  </si>
  <si>
    <t>C10071228DA4106</t>
  </si>
  <si>
    <t>T10090820CA7846</t>
  </si>
  <si>
    <t>C10080103CA4206</t>
  </si>
  <si>
    <t>C10090824CA7906</t>
  </si>
  <si>
    <t>C10080109DA4316</t>
  </si>
  <si>
    <t>C10090828CA8016</t>
  </si>
  <si>
    <t>C10080110DA4326</t>
  </si>
  <si>
    <t>C10090908CA8296</t>
  </si>
  <si>
    <t>C10080117DA4426</t>
  </si>
  <si>
    <t>C10080119CA4456</t>
  </si>
  <si>
    <t>C10090919CD8586</t>
  </si>
  <si>
    <t>C10080214BA4836</t>
  </si>
  <si>
    <t>C10080221DA4956</t>
  </si>
  <si>
    <t>C10080226DA5006</t>
  </si>
  <si>
    <t>C10091016CA9056</t>
  </si>
  <si>
    <t>C10091019CA9096</t>
  </si>
  <si>
    <t>C10091023CA9166</t>
  </si>
  <si>
    <t>C10091025AE9176</t>
  </si>
  <si>
    <t>C10080306DA5116</t>
  </si>
  <si>
    <t>C10091031CC9286</t>
  </si>
  <si>
    <t>T10091103CB9336</t>
  </si>
  <si>
    <t>C10091105CC9396</t>
  </si>
  <si>
    <t>C10080324CB5316</t>
  </si>
  <si>
    <t>C10091118CA9736</t>
  </si>
  <si>
    <t>C10080401CA5526</t>
  </si>
  <si>
    <t>C10091125CC9986</t>
  </si>
  <si>
    <t>C10080408CA5616</t>
  </si>
  <si>
    <t>C10091129DA0086</t>
  </si>
  <si>
    <t>T10091202DC0196</t>
  </si>
  <si>
    <t>C10080416BA5766</t>
  </si>
  <si>
    <t>T10091130DC0116</t>
  </si>
  <si>
    <t>C10091216BA0566</t>
  </si>
  <si>
    <t>C10080426DA6036</t>
  </si>
  <si>
    <t>C10080503CC6196</t>
  </si>
  <si>
    <t>C10080508BB6296</t>
  </si>
  <si>
    <t>C10091231CC1026</t>
  </si>
  <si>
    <t>C10080514CA6446</t>
  </si>
  <si>
    <t>T10100110CA1336</t>
  </si>
  <si>
    <t>C10080526CA6776</t>
  </si>
  <si>
    <t>C10080528CA6836</t>
  </si>
  <si>
    <t>C10100120DB1666</t>
  </si>
  <si>
    <t>B10100121CB1706</t>
  </si>
  <si>
    <t>C10080602DA6956</t>
  </si>
  <si>
    <t>C10080528CA6846</t>
  </si>
  <si>
    <t>C10100126CA1836</t>
  </si>
  <si>
    <t>C10100125CC1816</t>
  </si>
  <si>
    <t>C10080603DA6996</t>
  </si>
  <si>
    <t>C10100201CA2096</t>
  </si>
  <si>
    <t>C10100212CC2616</t>
  </si>
  <si>
    <t>C10100218CA2776</t>
  </si>
  <si>
    <t>C10080701CA7766</t>
  </si>
  <si>
    <t>C10080702DB7786</t>
  </si>
  <si>
    <t>C10080703DA7836</t>
  </si>
  <si>
    <t>C10080711DA8006</t>
  </si>
  <si>
    <t>C10100308CA3426</t>
  </si>
  <si>
    <t>C10100305DA3386</t>
  </si>
  <si>
    <t>C10100315DB3666</t>
  </si>
  <si>
    <t>C10080729DA8586</t>
  </si>
  <si>
    <t>C10080724DA8456</t>
  </si>
  <si>
    <t>T10100319CA3846</t>
  </si>
  <si>
    <t>C10100323CA3966</t>
  </si>
  <si>
    <t>C10100323CA3976</t>
  </si>
  <si>
    <t>C10080726DA8506</t>
  </si>
  <si>
    <t>C10080804CA8776</t>
  </si>
  <si>
    <t>C10080807DA8906</t>
  </si>
  <si>
    <t>C10100322DB3916</t>
  </si>
  <si>
    <t>C10080819CA9266</t>
  </si>
  <si>
    <t>C10100408CA4436</t>
  </si>
  <si>
    <t>C10100406CB4366</t>
  </si>
  <si>
    <t>C10100414CA4636</t>
  </si>
  <si>
    <t>C10100501CA5206</t>
  </si>
  <si>
    <t>C10100510CA5446</t>
  </si>
  <si>
    <t>C10080919DA0386</t>
  </si>
  <si>
    <t>C10080924DA0526</t>
  </si>
  <si>
    <t>C10080925DA0586</t>
  </si>
  <si>
    <t>C10080926BA0646</t>
  </si>
  <si>
    <t>T10100520DA5786</t>
  </si>
  <si>
    <t>C10081002CA0816</t>
  </si>
  <si>
    <t>C10081002DA0916</t>
  </si>
  <si>
    <t>C10080923DA0506</t>
  </si>
  <si>
    <t>C10100526DA5966</t>
  </si>
  <si>
    <t>C10081015CC1416</t>
  </si>
  <si>
    <t>C10100607DC6346</t>
  </si>
  <si>
    <t>T10100608DA6376</t>
  </si>
  <si>
    <t>C10081021CA1586</t>
  </si>
  <si>
    <t>C10100621DD6756</t>
  </si>
  <si>
    <t>T10100623DC6796</t>
  </si>
  <si>
    <t>T10100625DA6906</t>
  </si>
  <si>
    <t>C10081105CA2176</t>
  </si>
  <si>
    <t>C10100704DB7166</t>
  </si>
  <si>
    <t>C10100705DA7196</t>
  </si>
  <si>
    <t>C10100706DA7206</t>
  </si>
  <si>
    <t>C10100707DA7246</t>
  </si>
  <si>
    <t>C10100712DA7366</t>
  </si>
  <si>
    <t>T10100715DC7486</t>
  </si>
  <si>
    <t>C10081125DA3116</t>
  </si>
  <si>
    <t>C10081125DB3146</t>
  </si>
  <si>
    <t>C10100720DA7616</t>
  </si>
  <si>
    <t>C10081128CA3336</t>
  </si>
  <si>
    <t>C10100722DC7686</t>
  </si>
  <si>
    <t>T10100725DA7766</t>
  </si>
  <si>
    <t>C10081205CA3626</t>
  </si>
  <si>
    <t>C10100727DB7866</t>
  </si>
  <si>
    <t>C10100803DC8156</t>
  </si>
  <si>
    <t>C10100810DB8446</t>
  </si>
  <si>
    <t>C10081219BA4436</t>
  </si>
  <si>
    <t>T10100811DC8516</t>
  </si>
  <si>
    <t>T10100810DD8476</t>
  </si>
  <si>
    <t>C10100815DB8646</t>
  </si>
  <si>
    <t>C10081226CA4806</t>
  </si>
  <si>
    <t>T10100822DA8996</t>
  </si>
  <si>
    <t>T10100822DB9006</t>
  </si>
  <si>
    <t>C10081227CA4816</t>
  </si>
  <si>
    <t>C10090109CA5556</t>
  </si>
  <si>
    <t>C10090107CA5376</t>
  </si>
  <si>
    <t>C10100830DA9346</t>
  </si>
  <si>
    <t>C10090111DA5616</t>
  </si>
  <si>
    <t>C10090114CA5966</t>
  </si>
  <si>
    <t>T10100909DC9716</t>
  </si>
  <si>
    <t>C10100920DD9986</t>
  </si>
  <si>
    <t>T10100917DB9946</t>
  </si>
  <si>
    <t>C10100928DA0176</t>
  </si>
  <si>
    <t>C10100924DC0016</t>
  </si>
  <si>
    <t>C10100927DB0096</t>
  </si>
  <si>
    <t>T10100929DB0216</t>
  </si>
  <si>
    <t>C10101013DB0616</t>
  </si>
  <si>
    <t>C10101017DA0746</t>
  </si>
  <si>
    <t>C10101020DB0846</t>
  </si>
  <si>
    <t>C10101027DC1036</t>
  </si>
  <si>
    <t>C10101025DA0986</t>
  </si>
  <si>
    <t>C10101102DA1206</t>
  </si>
  <si>
    <t>C10101106CC1406</t>
  </si>
  <si>
    <t>C10101129CA2206</t>
  </si>
  <si>
    <t>C10101124CB2066</t>
  </si>
  <si>
    <t>C10101203CA2396</t>
  </si>
  <si>
    <t>C10101203DA2386</t>
  </si>
  <si>
    <t>T10101129CA2226</t>
  </si>
  <si>
    <t>T10101208CD2546</t>
  </si>
  <si>
    <t>C10101202DA2336</t>
  </si>
  <si>
    <t>C10101206CA2446</t>
  </si>
  <si>
    <t>C10101210CA2716</t>
  </si>
  <si>
    <t>C10101213CE2806</t>
  </si>
  <si>
    <t>C10101213CD2876</t>
  </si>
  <si>
    <t>C10101217DA3196</t>
  </si>
  <si>
    <t>C10101231CA4106</t>
  </si>
  <si>
    <t>C10110106DA4446</t>
  </si>
  <si>
    <t>C10101231CA4116</t>
  </si>
  <si>
    <t>C10110108DA4506</t>
  </si>
  <si>
    <t>T10110111DA4716</t>
  </si>
  <si>
    <t>C10090518DA4906</t>
  </si>
  <si>
    <t>C10110107DA4476</t>
  </si>
  <si>
    <t>C10131015DC0466</t>
  </si>
  <si>
    <t>C10110109CA4536</t>
  </si>
  <si>
    <t>T10110119DB5246</t>
  </si>
  <si>
    <t>C10110113DA4876</t>
  </si>
  <si>
    <t>C10110113DA4886</t>
  </si>
  <si>
    <t>T10110122DA5556</t>
  </si>
  <si>
    <t>C10110124CA5606</t>
  </si>
  <si>
    <t>C10110125CF5706</t>
  </si>
  <si>
    <t>T10110130CB5936</t>
  </si>
  <si>
    <t>C10110208CB6316</t>
  </si>
  <si>
    <t>T10110207DB6216</t>
  </si>
  <si>
    <t>C10110215DA6806</t>
  </si>
  <si>
    <t>C10110228DA7576</t>
  </si>
  <si>
    <t>C10131129001746</t>
  </si>
  <si>
    <t>C10110320DA8686</t>
  </si>
  <si>
    <t>C10140102002846</t>
  </si>
  <si>
    <t>C10110406DA9466</t>
  </si>
  <si>
    <t>C10110412DA9696</t>
  </si>
  <si>
    <t>C10140113003286</t>
  </si>
  <si>
    <t>C10110426DA0426</t>
  </si>
  <si>
    <t>T10090910CA8366</t>
  </si>
  <si>
    <t>C10110422DA0206</t>
  </si>
  <si>
    <t>C10090918DA8576</t>
  </si>
  <si>
    <t>C10110508DC0886</t>
  </si>
  <si>
    <t>C10090922CA8659</t>
  </si>
  <si>
    <t>B10110511DE1026</t>
  </si>
  <si>
    <t>C10110518DA1316</t>
  </si>
  <si>
    <t>C10140219004866</t>
  </si>
  <si>
    <t>C10090930CA8816</t>
  </si>
  <si>
    <t>C10110525DB1676</t>
  </si>
  <si>
    <t>C10110603DA2186</t>
  </si>
  <si>
    <t>C10110530DE1846</t>
  </si>
  <si>
    <t>C10110608DA2436</t>
  </si>
  <si>
    <t>C10110603DA2206</t>
  </si>
  <si>
    <t>C10110701DA3456</t>
  </si>
  <si>
    <t>C10140402006606</t>
  </si>
  <si>
    <t>C10110711DA3846</t>
  </si>
  <si>
    <t>C10110723DA4396</t>
  </si>
  <si>
    <t>C10110728DA4566</t>
  </si>
  <si>
    <t>C10110724DA4416</t>
  </si>
  <si>
    <t>C10091216CA0556</t>
  </si>
  <si>
    <t>C10110811DA5116</t>
  </si>
  <si>
    <t>C10110821DA5456</t>
  </si>
  <si>
    <t>B10110909DA6546</t>
  </si>
  <si>
    <t>C10110909DA6676</t>
  </si>
  <si>
    <t>C10110905DA6336</t>
  </si>
  <si>
    <t>H10140501007506</t>
  </si>
  <si>
    <t>C10110914DA6776</t>
  </si>
  <si>
    <t>C10140524008126</t>
  </si>
  <si>
    <t>C10110916CD6996</t>
  </si>
  <si>
    <t>C10110922DC7406</t>
  </si>
  <si>
    <t>C10110922DA7416</t>
  </si>
  <si>
    <t>C10110922DA7446</t>
  </si>
  <si>
    <t>C10110922BC7386</t>
  </si>
  <si>
    <t>C10100207CA2346</t>
  </si>
  <si>
    <t>C10111020DA8876</t>
  </si>
  <si>
    <t>C10100307CA3416</t>
  </si>
  <si>
    <t>C10111102DA9616</t>
  </si>
  <si>
    <t>B10111029DB9416</t>
  </si>
  <si>
    <t>T10100315DA3676</t>
  </si>
  <si>
    <t>C10111110DA0026</t>
  </si>
  <si>
    <t>T10111105DD9746</t>
  </si>
  <si>
    <t>C10111109DB9946</t>
  </si>
  <si>
    <t>C10111121DA0556</t>
  </si>
  <si>
    <t>C10111122DA0646</t>
  </si>
  <si>
    <t>C10111123DA0686</t>
  </si>
  <si>
    <t>C10111122CA0626</t>
  </si>
  <si>
    <t>C10111125DB0796</t>
  </si>
  <si>
    <t>C10100416CA4686</t>
  </si>
  <si>
    <t>C10111209CA1436</t>
  </si>
  <si>
    <t>C10111202DA1076</t>
  </si>
  <si>
    <t>C10111213CA1646</t>
  </si>
  <si>
    <t>T10111215DC1786</t>
  </si>
  <si>
    <t>C10120111DA3016</t>
  </si>
  <si>
    <t>C10120112DA3076</t>
  </si>
  <si>
    <t>T10120112DC3106</t>
  </si>
  <si>
    <t>C10120113DA3186</t>
  </si>
  <si>
    <t>T10100524DA5876</t>
  </si>
  <si>
    <t>C10120117DA3396</t>
  </si>
  <si>
    <t>T10120125DA3746</t>
  </si>
  <si>
    <t>C10120130DA4046</t>
  </si>
  <si>
    <t>C10120201DF4206</t>
  </si>
  <si>
    <t>C10120208CA4686</t>
  </si>
  <si>
    <t>C10120201DB4236</t>
  </si>
  <si>
    <t>C10120208DC4736</t>
  </si>
  <si>
    <t>C10120209DD4766</t>
  </si>
  <si>
    <t>T10120210DD4826</t>
  </si>
  <si>
    <t>C10120228DA5886</t>
  </si>
  <si>
    <t>C10120223DA5546</t>
  </si>
  <si>
    <t>C10120225DA5676</t>
  </si>
  <si>
    <t>T10120227DB5756</t>
  </si>
  <si>
    <t>C10120301CA6006</t>
  </si>
  <si>
    <t>C10120227DC5826</t>
  </si>
  <si>
    <t>T10120304DC6146</t>
  </si>
  <si>
    <t>C10120311DA6566</t>
  </si>
  <si>
    <t>C10120315DA6816</t>
  </si>
  <si>
    <t>T10120312DA6576</t>
  </si>
  <si>
    <t>C10120323DA7186</t>
  </si>
  <si>
    <t>C10120326DA7346</t>
  </si>
  <si>
    <t>C10120324DD7206</t>
  </si>
  <si>
    <t>C10120417DF8366</t>
  </si>
  <si>
    <t>C10100831DA9396</t>
  </si>
  <si>
    <t>C10120423DA8566</t>
  </si>
  <si>
    <t>C10100910DA9726</t>
  </si>
  <si>
    <t>C10100910DA9746</t>
  </si>
  <si>
    <t>C10120504DC9216</t>
  </si>
  <si>
    <t>C10120503DA9156</t>
  </si>
  <si>
    <t>C10120518DA9866</t>
  </si>
  <si>
    <t>C10120511DA9536</t>
  </si>
  <si>
    <t>C10100928DA0156</t>
  </si>
  <si>
    <t>C10100929DA0206</t>
  </si>
  <si>
    <t>C10120524DA0156</t>
  </si>
  <si>
    <t>T10120523DD0106</t>
  </si>
  <si>
    <t>B10120604DC0636</t>
  </si>
  <si>
    <t>C10101102DA1226</t>
  </si>
  <si>
    <t>C10101105CA1396</t>
  </si>
  <si>
    <t>C10120719DE2206</t>
  </si>
  <si>
    <t>C10110112DA4786</t>
  </si>
  <si>
    <t>C10121023DA5436</t>
  </si>
  <si>
    <t>T10121120DD7036</t>
  </si>
  <si>
    <t>C10130416DA2716</t>
  </si>
  <si>
    <t>C10130418DA2806</t>
  </si>
  <si>
    <t>T10110824DB5666</t>
  </si>
  <si>
    <t>C10130427DA3246</t>
  </si>
  <si>
    <t>C10110901CA6176</t>
  </si>
  <si>
    <t>C10130513DA3886</t>
  </si>
  <si>
    <t>C10110915DA6906</t>
  </si>
  <si>
    <t>U10110922DA7426</t>
  </si>
  <si>
    <t>C10110916DA7046</t>
  </si>
  <si>
    <t>C10130605DC5166</t>
  </si>
  <si>
    <t>C10111015DA8596</t>
  </si>
  <si>
    <t>C10130610DB5336</t>
  </si>
  <si>
    <t>C10111108DA9896</t>
  </si>
  <si>
    <t>C10111111DA0106</t>
  </si>
  <si>
    <t>C10111104DA9706</t>
  </si>
  <si>
    <t>T10130610DF5346</t>
  </si>
  <si>
    <t>B10111106DC9756</t>
  </si>
  <si>
    <t>C10130816DA8826</t>
  </si>
  <si>
    <t>C10121220DA8526</t>
  </si>
  <si>
    <t>C10130823DD9116</t>
  </si>
  <si>
    <t>C10120106DA2876</t>
  </si>
  <si>
    <t>C10120204DA4466</t>
  </si>
  <si>
    <t>C10120222DB5476</t>
  </si>
  <si>
    <t>C10120302DA6106</t>
  </si>
  <si>
    <t>C10120303DA6116</t>
  </si>
  <si>
    <t>C10131115001286</t>
  </si>
  <si>
    <t>C10131118001386</t>
  </si>
  <si>
    <t>C10120326CA7256</t>
  </si>
  <si>
    <t>C10120321DB7056</t>
  </si>
  <si>
    <t>T10120321DA7058</t>
  </si>
  <si>
    <t>C10120329DA7546</t>
  </si>
  <si>
    <t>C10120328DA7437</t>
  </si>
  <si>
    <t>C10131127001676</t>
  </si>
  <si>
    <t>C10131205001916</t>
  </si>
  <si>
    <t>C10131210002046</t>
  </si>
  <si>
    <t>C10120418DA8426</t>
  </si>
  <si>
    <t>C10120419DA8476</t>
  </si>
  <si>
    <t>C10120421DA8526</t>
  </si>
  <si>
    <t>B10131219002336</t>
  </si>
  <si>
    <t>T10120427DA8846</t>
  </si>
  <si>
    <t>C10120422DB8556</t>
  </si>
  <si>
    <t>C10120521DB9966</t>
  </si>
  <si>
    <t>C10120529DA0309</t>
  </si>
  <si>
    <t>C10120605DA0696</t>
  </si>
  <si>
    <t>C10120531DC0446</t>
  </si>
  <si>
    <t>C10120612DA0916</t>
  </si>
  <si>
    <t>C10120607DB0766</t>
  </si>
  <si>
    <t>C10120608DA0776</t>
  </si>
  <si>
    <t>C10140206004386</t>
  </si>
  <si>
    <t>C10120618DA1146</t>
  </si>
  <si>
    <t>C10120613DA0936</t>
  </si>
  <si>
    <t>C10120613DC0976</t>
  </si>
  <si>
    <t>C10140123003666</t>
  </si>
  <si>
    <t>C10120614DA1016</t>
  </si>
  <si>
    <t>E10140205004376</t>
  </si>
  <si>
    <t>C10120615DA1046</t>
  </si>
  <si>
    <t>C10120627DB1426</t>
  </si>
  <si>
    <t>C10120628DB1496</t>
  </si>
  <si>
    <t>C10120629DA1536</t>
  </si>
  <si>
    <t>C10120706DA1806</t>
  </si>
  <si>
    <t>C10140204004336</t>
  </si>
  <si>
    <t>U10120712DA1956</t>
  </si>
  <si>
    <t>C10120705DC1776</t>
  </si>
  <si>
    <t>C10120712DA1986</t>
  </si>
  <si>
    <t>C10120717CB2126</t>
  </si>
  <si>
    <t>C10120718DA2156</t>
  </si>
  <si>
    <t>C10140306005706</t>
  </si>
  <si>
    <t>C10121123DA7246</t>
  </si>
  <si>
    <t>C10120727DA2506</t>
  </si>
  <si>
    <t>C10140403006626</t>
  </si>
  <si>
    <t>C10120807DA2766</t>
  </si>
  <si>
    <t>C10120808DA2786</t>
  </si>
  <si>
    <t>C10120814DA2886</t>
  </si>
  <si>
    <t>C10120814DA2906</t>
  </si>
  <si>
    <t>C10120817DC3046</t>
  </si>
  <si>
    <t>C10120827DA3326</t>
  </si>
  <si>
    <t>C10120823DA3226</t>
  </si>
  <si>
    <t>C10120821DA3156</t>
  </si>
  <si>
    <t>C10140424007276</t>
  </si>
  <si>
    <t>C10120903DA3616</t>
  </si>
  <si>
    <t>C10120827DC3356</t>
  </si>
  <si>
    <t>C10120904DA3676</t>
  </si>
  <si>
    <t>C10120911DA3946</t>
  </si>
  <si>
    <t>C10120913DA4036</t>
  </si>
  <si>
    <t>C10120926DA4456</t>
  </si>
  <si>
    <t>C10120927DA4486</t>
  </si>
  <si>
    <t>C10121004DA4626</t>
  </si>
  <si>
    <t>B10121005DA4676</t>
  </si>
  <si>
    <t>C10121003DB4606</t>
  </si>
  <si>
    <t>C10121008DA4786</t>
  </si>
  <si>
    <t>C10121010DE4886</t>
  </si>
  <si>
    <t>C10121024DA5466</t>
  </si>
  <si>
    <t>C10121018DA5226</t>
  </si>
  <si>
    <t>C10121025CA5506</t>
  </si>
  <si>
    <t>C10121030DA5636</t>
  </si>
  <si>
    <t>C10121030DA5666</t>
  </si>
  <si>
    <t>C10121101DB5736</t>
  </si>
  <si>
    <t>C10121104DA5806</t>
  </si>
  <si>
    <t>C10121105DB5826</t>
  </si>
  <si>
    <t>C10121106DA5866</t>
  </si>
  <si>
    <t>C10121106DA5916</t>
  </si>
  <si>
    <t>C10121107DA6256</t>
  </si>
  <si>
    <t>C10121114DA6726</t>
  </si>
  <si>
    <t>C10121116DA6886</t>
  </si>
  <si>
    <t>C10121119DA6956</t>
  </si>
  <si>
    <t>C10121120DA7016</t>
  </si>
  <si>
    <t>C10121127DA7456</t>
  </si>
  <si>
    <t>C10121126DA7406</t>
  </si>
  <si>
    <t>C10121127DA7486</t>
  </si>
  <si>
    <t>C10121128CA7506</t>
  </si>
  <si>
    <t>C10121122DA7136</t>
  </si>
  <si>
    <t>C10121130DA7646</t>
  </si>
  <si>
    <t>C10121210DA7986</t>
  </si>
  <si>
    <t>C10121213DA8196</t>
  </si>
  <si>
    <t>T10121218DA8476</t>
  </si>
  <si>
    <t>C10121221DA8626</t>
  </si>
  <si>
    <t>C10121225DA8706</t>
  </si>
  <si>
    <t>C10121210CA8016</t>
  </si>
  <si>
    <t>T10140915000426</t>
  </si>
  <si>
    <t>B10141002000786</t>
  </si>
  <si>
    <t>B10130213DA0666</t>
  </si>
  <si>
    <t>C10130214DA0746</t>
  </si>
  <si>
    <t>C10130220DB1006</t>
  </si>
  <si>
    <t>C10130215DA0786</t>
  </si>
  <si>
    <t>C10130228DA1316</t>
  </si>
  <si>
    <t>C10130318DA1856</t>
  </si>
  <si>
    <t>C10130329DA2246</t>
  </si>
  <si>
    <t>C10130330DA2256</t>
  </si>
  <si>
    <t>C10130402DA2326</t>
  </si>
  <si>
    <t>E10141114001476</t>
  </si>
  <si>
    <t>C10141202001706</t>
  </si>
  <si>
    <t>C10130417DA2796</t>
  </si>
  <si>
    <t>C10130422DA2946</t>
  </si>
  <si>
    <t>C10130428DA3286</t>
  </si>
  <si>
    <t>C10130518DA4176</t>
  </si>
  <si>
    <t>T10130530DA4866</t>
  </si>
  <si>
    <t>C10130529DA4846</t>
  </si>
  <si>
    <t>C10150119002516</t>
  </si>
  <si>
    <t>C10130604DA5086</t>
  </si>
  <si>
    <t>C10130606DA5186</t>
  </si>
  <si>
    <t>C10130626DA6286</t>
  </si>
  <si>
    <t>C10150218003186</t>
  </si>
  <si>
    <t>C10150223003236</t>
  </si>
  <si>
    <t>C10130724DA7736</t>
  </si>
  <si>
    <t>C10130724DA7706</t>
  </si>
  <si>
    <t>C10130731DA8166</t>
  </si>
  <si>
    <t>C10150424004346</t>
  </si>
  <si>
    <t>C10130910DA9696</t>
  </si>
  <si>
    <t>C10130924DA0046</t>
  </si>
  <si>
    <t>C10130926DA0110</t>
  </si>
  <si>
    <t>C10130929DA0136</t>
  </si>
  <si>
    <t>C10130930DA0156</t>
  </si>
  <si>
    <t>C10131002DA0236</t>
  </si>
  <si>
    <t>B10131002DC0246</t>
  </si>
  <si>
    <t>C10131023DA0706</t>
  </si>
  <si>
    <t>C10131028DA0806</t>
  </si>
  <si>
    <t>C10131028DA0817</t>
  </si>
  <si>
    <t>C10131202001806</t>
  </si>
  <si>
    <t>C10131216002236</t>
  </si>
  <si>
    <t>C10131211002086</t>
  </si>
  <si>
    <t>C10131223002486</t>
  </si>
  <si>
    <t>C10070723DA1807</t>
  </si>
  <si>
    <t>C10070730CA1897</t>
  </si>
  <si>
    <t>C10070808CA1987</t>
  </si>
  <si>
    <t>C10070817DA2067</t>
  </si>
  <si>
    <t>C10070822DA2147</t>
  </si>
  <si>
    <t>C10070824DA2177</t>
  </si>
  <si>
    <t>C10070916CA2517</t>
  </si>
  <si>
    <t>C10070924CA2607</t>
  </si>
  <si>
    <t>T10070906DA2387</t>
  </si>
  <si>
    <t>C10071104DA3227</t>
  </si>
  <si>
    <t>C10071114CA3377</t>
  </si>
  <si>
    <t>C10071218CA3937</t>
  </si>
  <si>
    <t>C10071217DA3917</t>
  </si>
  <si>
    <t>C10071220DA3997</t>
  </si>
  <si>
    <t>T10071107DA3317</t>
  </si>
  <si>
    <t>T10080106CA4247</t>
  </si>
  <si>
    <t>C10080201BA4697</t>
  </si>
  <si>
    <t>C10080218BA4897</t>
  </si>
  <si>
    <t>C10080214CA4847</t>
  </si>
  <si>
    <t>C10080219DA4907</t>
  </si>
  <si>
    <t>C10080315CA5237</t>
  </si>
  <si>
    <t>C10080312DA5187</t>
  </si>
  <si>
    <t>C10080317DA5247</t>
  </si>
  <si>
    <t>C10080319DA5277</t>
  </si>
  <si>
    <t>C10080324DB5307</t>
  </si>
  <si>
    <t>C10080325CA5317</t>
  </si>
  <si>
    <t>C10080326DC5417</t>
  </si>
  <si>
    <t>C10080415CA5737</t>
  </si>
  <si>
    <t>C10080513DA6377</t>
  </si>
  <si>
    <t>T10080519CC6577</t>
  </si>
  <si>
    <t>C10080522CA6667</t>
  </si>
  <si>
    <t>C10080523DD6707</t>
  </si>
  <si>
    <t>C10080526DA6767</t>
  </si>
  <si>
    <t>C10080531DA6937</t>
  </si>
  <si>
    <t>C10080605DA7047</t>
  </si>
  <si>
    <t>T10080611CA7227</t>
  </si>
  <si>
    <t>C10080612DA7247</t>
  </si>
  <si>
    <t>C10080627DB7647</t>
  </si>
  <si>
    <t>C10080703DA7827</t>
  </si>
  <si>
    <t>C10080710CA7967</t>
  </si>
  <si>
    <t>C10080715CC8177</t>
  </si>
  <si>
    <t>C10080711CA8007</t>
  </si>
  <si>
    <t>C10080718DB8297</t>
  </si>
  <si>
    <t>C10080723DA8427</t>
  </si>
  <si>
    <t>T10080805DC8817</t>
  </si>
  <si>
    <t>C10080812CA9067</t>
  </si>
  <si>
    <t>C10080826CA9517</t>
  </si>
  <si>
    <t>C10080910CA0127</t>
  </si>
  <si>
    <t>C10080905CB9927</t>
  </si>
  <si>
    <t>T10080911CB0177</t>
  </si>
  <si>
    <t>C10080916CA0247</t>
  </si>
  <si>
    <t>T10080917CB0287</t>
  </si>
  <si>
    <t>T10080918DC0367</t>
  </si>
  <si>
    <t>C10081010CA1197</t>
  </si>
  <si>
    <t>C10081024CA1737</t>
  </si>
  <si>
    <t>C10081110CA2367</t>
  </si>
  <si>
    <t>C10081119CA2827</t>
  </si>
  <si>
    <t>C10081217CD4297</t>
  </si>
  <si>
    <t>C10090105CA5257</t>
  </si>
  <si>
    <t>C10090110CA5607</t>
  </si>
  <si>
    <t>C10090119DA6257</t>
  </si>
  <si>
    <t>C10090122CA6397</t>
  </si>
  <si>
    <t>C10090129DA6597</t>
  </si>
  <si>
    <t>T10090131DA6737</t>
  </si>
  <si>
    <t>C10090202DA6797</t>
  </si>
  <si>
    <t>C10090206CA7177</t>
  </si>
  <si>
    <t>C10090217CA8347</t>
  </si>
  <si>
    <t>C10090303BB0057</t>
  </si>
  <si>
    <t>C10070716DA1707</t>
  </si>
  <si>
    <t>C10090318CA1597</t>
  </si>
  <si>
    <t>C10090327CA2367</t>
  </si>
  <si>
    <t>C10090327CA2317</t>
  </si>
  <si>
    <t>C10090330DA2517</t>
  </si>
  <si>
    <t>C10090331CB2627</t>
  </si>
  <si>
    <t>C10090326CA2287</t>
  </si>
  <si>
    <t>C10070813CA2017</t>
  </si>
  <si>
    <t>C10090401CA2697</t>
  </si>
  <si>
    <t>C10090414DA3347</t>
  </si>
  <si>
    <t>C10070825CA2187</t>
  </si>
  <si>
    <t>C10090420CA3627</t>
  </si>
  <si>
    <t>C10090428DA3947</t>
  </si>
  <si>
    <t>C10090504CA4237</t>
  </si>
  <si>
    <t>C10090509CA4457</t>
  </si>
  <si>
    <t>C10090508CA4397</t>
  </si>
  <si>
    <t>C10090514CA4667</t>
  </si>
  <si>
    <t>C10090521DA5057</t>
  </si>
  <si>
    <t>C10090530BA5537</t>
  </si>
  <si>
    <t>C10090602CA5577</t>
  </si>
  <si>
    <t>C10090610CA5887</t>
  </si>
  <si>
    <t>C10090613CA5987</t>
  </si>
  <si>
    <t>T10090626CA6427</t>
  </si>
  <si>
    <t>C10090706CA6697</t>
  </si>
  <si>
    <t>T10090706DA6707</t>
  </si>
  <si>
    <t>C10090713CA6877</t>
  </si>
  <si>
    <t>C10090716CA6947</t>
  </si>
  <si>
    <t>C10090716CA6957</t>
  </si>
  <si>
    <t>C10090721DA7047</t>
  </si>
  <si>
    <t>C10071211BA3747</t>
  </si>
  <si>
    <t>B10090803DA7447</t>
  </si>
  <si>
    <t>T10090804CA7477</t>
  </si>
  <si>
    <t>T10090806CA7517</t>
  </si>
  <si>
    <t>C10071219DA3967</t>
  </si>
  <si>
    <t>C10071216BA3907</t>
  </si>
  <si>
    <t>C10090807BA7537</t>
  </si>
  <si>
    <t>T10090810CA7597</t>
  </si>
  <si>
    <t>C10071224DA4037</t>
  </si>
  <si>
    <t>C10071213CA3857</t>
  </si>
  <si>
    <t>C10071226DA4057</t>
  </si>
  <si>
    <t>B10090813DB7697</t>
  </si>
  <si>
    <t>C10090814DA7717</t>
  </si>
  <si>
    <t>C10090819CC7827</t>
  </si>
  <si>
    <t>C10090824CA7907</t>
  </si>
  <si>
    <t>T10090826CA7987</t>
  </si>
  <si>
    <t>T10090830CA8037</t>
  </si>
  <si>
    <t>C10090902BB8107</t>
  </si>
  <si>
    <t>C10080117CA4417</t>
  </si>
  <si>
    <t>C10090906AB8217</t>
  </si>
  <si>
    <t>C10080116CA4407</t>
  </si>
  <si>
    <t>C10090909CA8347</t>
  </si>
  <si>
    <t>C10090910DA8357</t>
  </si>
  <si>
    <t>C10080123DA4507</t>
  </si>
  <si>
    <t>C10080131CA4677</t>
  </si>
  <si>
    <t>C10080128CA4597</t>
  </si>
  <si>
    <t>C10090925CA8707</t>
  </si>
  <si>
    <t>C10080202CA4717</t>
  </si>
  <si>
    <t>T10091006CA8887</t>
  </si>
  <si>
    <t>C10091008CA8907</t>
  </si>
  <si>
    <t>C10091008CA8917</t>
  </si>
  <si>
    <t>C10091019CC9097</t>
  </si>
  <si>
    <t>C10091026CA9187</t>
  </si>
  <si>
    <t>C10091029CA9257</t>
  </si>
  <si>
    <t>B10091031CA9287</t>
  </si>
  <si>
    <t>C10080324DA5297</t>
  </si>
  <si>
    <t>C10080401DA5517</t>
  </si>
  <si>
    <t>T10091111BC9557</t>
  </si>
  <si>
    <t>C10091115CB9627</t>
  </si>
  <si>
    <t>C10080405DA5577</t>
  </si>
  <si>
    <t>C10080403DA5557</t>
  </si>
  <si>
    <t>C10091125CA9977</t>
  </si>
  <si>
    <t>C10091125CA9997</t>
  </si>
  <si>
    <t>C10080407CA5607</t>
  </si>
  <si>
    <t>C10080407DA5587</t>
  </si>
  <si>
    <t>C10091128CB0077</t>
  </si>
  <si>
    <t>C10080414DA5697</t>
  </si>
  <si>
    <t>C10080416DA5777</t>
  </si>
  <si>
    <t>T10091201DA0157</t>
  </si>
  <si>
    <t>C10091208CC0337</t>
  </si>
  <si>
    <t>C10091208CA0347</t>
  </si>
  <si>
    <t>C10080422DA5907</t>
  </si>
  <si>
    <t>C10080421CA5837</t>
  </si>
  <si>
    <t>C10091209DA0377</t>
  </si>
  <si>
    <t>C10080426CE6027</t>
  </si>
  <si>
    <t>T10091223CA0767</t>
  </si>
  <si>
    <t>C10080509DC6317</t>
  </si>
  <si>
    <t>C10080509DA6327</t>
  </si>
  <si>
    <t>C10080530DA6917</t>
  </si>
  <si>
    <t>C10100120DA1697</t>
  </si>
  <si>
    <t>C10100121BA1727</t>
  </si>
  <si>
    <t>C10080601DA6947</t>
  </si>
  <si>
    <t>C10100127CA1877</t>
  </si>
  <si>
    <t>C10100127CA1907</t>
  </si>
  <si>
    <t>C10100201CA2057</t>
  </si>
  <si>
    <t>T10100201CA2097</t>
  </si>
  <si>
    <t>C10080619DD7417</t>
  </si>
  <si>
    <t>C10080623CA7507</t>
  </si>
  <si>
    <t>C10080630CA7697</t>
  </si>
  <si>
    <t>C10100223BA2947</t>
  </si>
  <si>
    <t>C10100222CA2907</t>
  </si>
  <si>
    <t>C10100225BB3027</t>
  </si>
  <si>
    <t>C10100304BA3327</t>
  </si>
  <si>
    <t>C10100304CA3337</t>
  </si>
  <si>
    <t>C10100302CA3257</t>
  </si>
  <si>
    <t>C10080721DA8357</t>
  </si>
  <si>
    <t>C10100310DA3537</t>
  </si>
  <si>
    <t>B10100311CC3557</t>
  </si>
  <si>
    <t>C10080728DA8547</t>
  </si>
  <si>
    <t>C10100316CA3737</t>
  </si>
  <si>
    <t>C10080730DA8627</t>
  </si>
  <si>
    <t>C10080806DA8857</t>
  </si>
  <si>
    <t>C10080815CA9157</t>
  </si>
  <si>
    <t>C10080819CA9287</t>
  </si>
  <si>
    <t>C10100406CA4397</t>
  </si>
  <si>
    <t>C10100409CA4487</t>
  </si>
  <si>
    <t>C10100413CA4587</t>
  </si>
  <si>
    <t>C10080821DC9397</t>
  </si>
  <si>
    <t>C10100414CB4607</t>
  </si>
  <si>
    <t>C10100421DA4837</t>
  </si>
  <si>
    <t>T10100413CB4577</t>
  </si>
  <si>
    <t>C10100416CB4697</t>
  </si>
  <si>
    <t>C10080904DA9887</t>
  </si>
  <si>
    <t>C10080917CA0307</t>
  </si>
  <si>
    <t>C10100507CA5377</t>
  </si>
  <si>
    <t>C10080919DA0397</t>
  </si>
  <si>
    <t>C10100512CA5537</t>
  </si>
  <si>
    <t>C10080918DA0327</t>
  </si>
  <si>
    <t>C10080930CA0737</t>
  </si>
  <si>
    <t>C10100518DA5707</t>
  </si>
  <si>
    <t>C10080923DA0497</t>
  </si>
  <si>
    <t>C10081006DA1057</t>
  </si>
  <si>
    <t>C10081003CA1027</t>
  </si>
  <si>
    <t>T10100527DA6007</t>
  </si>
  <si>
    <t>C10081009CA1177</t>
  </si>
  <si>
    <t>C10081014CA1377</t>
  </si>
  <si>
    <t>C10081006CA1087</t>
  </si>
  <si>
    <t>C10100607DA6347</t>
  </si>
  <si>
    <t>C10081021CA1617</t>
  </si>
  <si>
    <t>C10100610DB6447</t>
  </si>
  <si>
    <t>C10100610DA6467</t>
  </si>
  <si>
    <t>C10081019CA1507</t>
  </si>
  <si>
    <t>C10081026DA1777</t>
  </si>
  <si>
    <t>C10081027CA1797</t>
  </si>
  <si>
    <t>C10081027DA1807</t>
  </si>
  <si>
    <t>C10100701DF7097</t>
  </si>
  <si>
    <t>C10081110DA2417</t>
  </si>
  <si>
    <t>C10081112DA2537</t>
  </si>
  <si>
    <t>C10100706DA7207</t>
  </si>
  <si>
    <t>C10100708DA7297</t>
  </si>
  <si>
    <t>C10100708DB7277</t>
  </si>
  <si>
    <t>C10081111CB2497</t>
  </si>
  <si>
    <t>C10081121DA2937</t>
  </si>
  <si>
    <t>C10081119DA2867</t>
  </si>
  <si>
    <t>C10100713DD7397</t>
  </si>
  <si>
    <t>C10081125CA3077</t>
  </si>
  <si>
    <t>C10081125CA3097</t>
  </si>
  <si>
    <t>C10081124DA3057</t>
  </si>
  <si>
    <t>T10100719DD7567</t>
  </si>
  <si>
    <t>C10081126DC3217</t>
  </si>
  <si>
    <t>C10100722DA7677</t>
  </si>
  <si>
    <t>C10100726DA7817</t>
  </si>
  <si>
    <t>C10100727DC7847</t>
  </si>
  <si>
    <t>C10100729DA7947</t>
  </si>
  <si>
    <t>C10081208DB3847</t>
  </si>
  <si>
    <t>C10081210CA3967</t>
  </si>
  <si>
    <t>C10081211CA4027</t>
  </si>
  <si>
    <t>C10100805DA8257</t>
  </si>
  <si>
    <t>C10081217CA4307</t>
  </si>
  <si>
    <t>C10100810DA8437</t>
  </si>
  <si>
    <t>C10100810DB8447</t>
  </si>
  <si>
    <t>C10100815DC8647</t>
  </si>
  <si>
    <t>T10100815DA8657</t>
  </si>
  <si>
    <t>C10081225CA4757</t>
  </si>
  <si>
    <t>C10100818DB8787</t>
  </si>
  <si>
    <t>C10081230DA4947</t>
  </si>
  <si>
    <t>C10081229CA4917</t>
  </si>
  <si>
    <t>C10100823DA9067</t>
  </si>
  <si>
    <t>C10090101CA5077</t>
  </si>
  <si>
    <t>T10100825DC9187</t>
  </si>
  <si>
    <t>C10090103CA5177</t>
  </si>
  <si>
    <t>C10100825DA9177</t>
  </si>
  <si>
    <t>C10090108DA5487</t>
  </si>
  <si>
    <t>C10100831DA9387</t>
  </si>
  <si>
    <t>C10090115CA6017</t>
  </si>
  <si>
    <t>C10090119CA6287</t>
  </si>
  <si>
    <t>C10100909DB9717</t>
  </si>
  <si>
    <t>C10100913DA9777</t>
  </si>
  <si>
    <t>B10100913DC9797</t>
  </si>
  <si>
    <t>C10100914DA9827</t>
  </si>
  <si>
    <t>C10090122CA6447</t>
  </si>
  <si>
    <t>C10100914DA9847</t>
  </si>
  <si>
    <t>C10100928DA0157</t>
  </si>
  <si>
    <t>C10101001DC0257</t>
  </si>
  <si>
    <t>C10101008DA0497</t>
  </si>
  <si>
    <t>C10090216DA8307</t>
  </si>
  <si>
    <t>T10101014DC0677</t>
  </si>
  <si>
    <t>C10101018DC0757</t>
  </si>
  <si>
    <t>T10101014DC0667</t>
  </si>
  <si>
    <t>C10101022DB0927</t>
  </si>
  <si>
    <t>C10090303BA0077</t>
  </si>
  <si>
    <t>B10101020DD0877</t>
  </si>
  <si>
    <t>C10101022DA0937</t>
  </si>
  <si>
    <t>T10101025DC0977</t>
  </si>
  <si>
    <t>C10101104CA1327</t>
  </si>
  <si>
    <t>C10101110CA1517</t>
  </si>
  <si>
    <t>T10101109CB1487</t>
  </si>
  <si>
    <t>C10101118CB1767</t>
  </si>
  <si>
    <t>B10101122CC1897</t>
  </si>
  <si>
    <t>B10101119CD1847</t>
  </si>
  <si>
    <t>T10101124CD2057</t>
  </si>
  <si>
    <t>C10101129CA2207</t>
  </si>
  <si>
    <t>C10101203CA2387</t>
  </si>
  <si>
    <t>T10101130CC2237</t>
  </si>
  <si>
    <t>C10101206CA2437</t>
  </si>
  <si>
    <t>C10101207CA2497</t>
  </si>
  <si>
    <t>C10101209DA2597</t>
  </si>
  <si>
    <t>C10101202DB2367</t>
  </si>
  <si>
    <t>T10101216CC3137</t>
  </si>
  <si>
    <t>C10101209CA2637</t>
  </si>
  <si>
    <t>T10101226CA3667</t>
  </si>
  <si>
    <t>C10101228CD3797</t>
  </si>
  <si>
    <t>C10110103CA4217</t>
  </si>
  <si>
    <t>T10101231DA4057</t>
  </si>
  <si>
    <t>C10110106CB4387</t>
  </si>
  <si>
    <t>C10101230CC3987</t>
  </si>
  <si>
    <t>C10110112DA4807</t>
  </si>
  <si>
    <t>T10110120DA5407</t>
  </si>
  <si>
    <t>C10131021DC0617</t>
  </si>
  <si>
    <t>C10110214CA6657</t>
  </si>
  <si>
    <t>C10110215CA6757</t>
  </si>
  <si>
    <t>C10110221DC7197</t>
  </si>
  <si>
    <t>C10110210DC6447</t>
  </si>
  <si>
    <t>C10110221DC7267</t>
  </si>
  <si>
    <t>C10110216CA6867</t>
  </si>
  <si>
    <t>C10110223DB7377</t>
  </si>
  <si>
    <t>C10110303DC7777</t>
  </si>
  <si>
    <t>C10110222DC7367</t>
  </si>
  <si>
    <t>B10131130001777</t>
  </si>
  <si>
    <t>C10090720CA7017</t>
  </si>
  <si>
    <t>C10131211002107</t>
  </si>
  <si>
    <t>B10131223002467</t>
  </si>
  <si>
    <t>C10110321DB8727</t>
  </si>
  <si>
    <t>B10110322DA8767</t>
  </si>
  <si>
    <t>C10090811CA7607</t>
  </si>
  <si>
    <t>C10090814DA7707</t>
  </si>
  <si>
    <t>T10110406DB9457</t>
  </si>
  <si>
    <t>C10090821DA7867</t>
  </si>
  <si>
    <t>C10110411DA9627</t>
  </si>
  <si>
    <t>C10110414BB9767</t>
  </si>
  <si>
    <t>C10110414DA9797</t>
  </si>
  <si>
    <t>C10110422DA0217</t>
  </si>
  <si>
    <t>C10110509DA0937</t>
  </si>
  <si>
    <t>C10110517DA1257</t>
  </si>
  <si>
    <t>C10110511DA0997</t>
  </si>
  <si>
    <t>C10110511DA0987</t>
  </si>
  <si>
    <t>T10110523DD1487</t>
  </si>
  <si>
    <t>C10110531DA1927</t>
  </si>
  <si>
    <t>T10110525DC1647</t>
  </si>
  <si>
    <t>C10091017CA9077</t>
  </si>
  <si>
    <t>C10110614DB2727</t>
  </si>
  <si>
    <t>A11110601DG1997</t>
  </si>
  <si>
    <t>C10110623DA3057</t>
  </si>
  <si>
    <t>C10091103CA9357</t>
  </si>
  <si>
    <t>C10110628DB3247</t>
  </si>
  <si>
    <t>C10110712DA3937</t>
  </si>
  <si>
    <t>B10110707DF3697</t>
  </si>
  <si>
    <t>C10110708DB3747</t>
  </si>
  <si>
    <t>C10110703DD3497</t>
  </si>
  <si>
    <t>C10110704DA3517</t>
  </si>
  <si>
    <t>C10110704DA3537</t>
  </si>
  <si>
    <t>C10091118CA9767</t>
  </si>
  <si>
    <t>C10110714DD4017</t>
  </si>
  <si>
    <t>T10120818DC3057</t>
  </si>
  <si>
    <t>C10110714DC4007</t>
  </si>
  <si>
    <t>C10110718DB4167</t>
  </si>
  <si>
    <t>C10091130CA0097</t>
  </si>
  <si>
    <t>C10110719DA4177</t>
  </si>
  <si>
    <t>C10110727BC4547</t>
  </si>
  <si>
    <t>C10110805DA4847</t>
  </si>
  <si>
    <t>C10091217CA0577</t>
  </si>
  <si>
    <t>C10110809DA4987</t>
  </si>
  <si>
    <t>C10110804CA4817</t>
  </si>
  <si>
    <t>B10110817DD5307</t>
  </si>
  <si>
    <t>C10110817DA5327</t>
  </si>
  <si>
    <t>C10110822DA5557</t>
  </si>
  <si>
    <t>T10140425007307</t>
  </si>
  <si>
    <t>T10110822DB5517</t>
  </si>
  <si>
    <t>C10110824CA5747</t>
  </si>
  <si>
    <t>C10110825DA5837</t>
  </si>
  <si>
    <t>C10110829DA5977</t>
  </si>
  <si>
    <t>C10110921DA7317</t>
  </si>
  <si>
    <t>C10100201CA2047</t>
  </si>
  <si>
    <t>C10110924DA7547</t>
  </si>
  <si>
    <t>C10110927DA7667</t>
  </si>
  <si>
    <t>C10111005DA8147</t>
  </si>
  <si>
    <t>B10111010DD8327</t>
  </si>
  <si>
    <t>H10140715009187</t>
  </si>
  <si>
    <t>T10111012CB8427</t>
  </si>
  <si>
    <t>T10111019DD8817</t>
  </si>
  <si>
    <t>C10111012DC8477</t>
  </si>
  <si>
    <t>C10111022CA8977</t>
  </si>
  <si>
    <t>B10140716009207</t>
  </si>
  <si>
    <t>C10111025DA9177</t>
  </si>
  <si>
    <t>B10111101DB9547</t>
  </si>
  <si>
    <t>C10100313DA3617</t>
  </si>
  <si>
    <t>C10100325DA4067</t>
  </si>
  <si>
    <t>C10111207DA1367</t>
  </si>
  <si>
    <t>C10111213DA1677</t>
  </si>
  <si>
    <t>C10111212DC1597</t>
  </si>
  <si>
    <t>C10111216DA1847</t>
  </si>
  <si>
    <t>C10140917000487</t>
  </si>
  <si>
    <t>C10120103DA2707</t>
  </si>
  <si>
    <t>C10120111DB3027</t>
  </si>
  <si>
    <t>T10120110DE2987</t>
  </si>
  <si>
    <t>C10141020001097</t>
  </si>
  <si>
    <t>C10120117DB3377</t>
  </si>
  <si>
    <t>C10100603DA6247</t>
  </si>
  <si>
    <t>C10120131DA4117</t>
  </si>
  <si>
    <t>C10120203DC4367</t>
  </si>
  <si>
    <t>C10120206DA4537</t>
  </si>
  <si>
    <t>T10120131DD4167</t>
  </si>
  <si>
    <t>C10120209DC4787</t>
  </si>
  <si>
    <t>C10120213DA4907</t>
  </si>
  <si>
    <t>C10120207DA4567</t>
  </si>
  <si>
    <t>T10100628DA6957</t>
  </si>
  <si>
    <t>C10120227DA5767</t>
  </si>
  <si>
    <t>C10120228DA5847</t>
  </si>
  <si>
    <t>C10120312DA6607</t>
  </si>
  <si>
    <t>C10120224DC5627</t>
  </si>
  <si>
    <t>C10120303DA6137</t>
  </si>
  <si>
    <t>C10100715DA7487</t>
  </si>
  <si>
    <t>C10120307DA6397</t>
  </si>
  <si>
    <t>C10100718DA7557</t>
  </si>
  <si>
    <t>C10120312DB6587</t>
  </si>
  <si>
    <t>C10120315DA6827</t>
  </si>
  <si>
    <t>C10120322DE7107</t>
  </si>
  <si>
    <t>T10100810DC8477</t>
  </si>
  <si>
    <t>C10100818DA8807</t>
  </si>
  <si>
    <t>B10120329DB7497</t>
  </si>
  <si>
    <t>C10120329DA7517</t>
  </si>
  <si>
    <t>C10120330DC7567</t>
  </si>
  <si>
    <t>C10100819DA8847</t>
  </si>
  <si>
    <t>C10120405DD7897</t>
  </si>
  <si>
    <t>C10120408DB7977</t>
  </si>
  <si>
    <t>C10120416DA8307</t>
  </si>
  <si>
    <t>C10120417DA8357</t>
  </si>
  <si>
    <t>C10120425DA8737</t>
  </si>
  <si>
    <t>C10120425DA8767</t>
  </si>
  <si>
    <t>C10120503DD9177</t>
  </si>
  <si>
    <t>C10120426DB8827</t>
  </si>
  <si>
    <t>C10120508DC9397</t>
  </si>
  <si>
    <t>B10120515DC9677</t>
  </si>
  <si>
    <t>C10100927DA0097</t>
  </si>
  <si>
    <t>C10120521DC9967</t>
  </si>
  <si>
    <t>C10101012DA0587</t>
  </si>
  <si>
    <t>C10120611DA0867</t>
  </si>
  <si>
    <t>C10120607DE0747</t>
  </si>
  <si>
    <t>C10120724DA2387</t>
  </si>
  <si>
    <t>C10120810DA2817</t>
  </si>
  <si>
    <t>C10121023DD5407</t>
  </si>
  <si>
    <t>C10121128DA7527</t>
  </si>
  <si>
    <t>C10110410DA9597</t>
  </si>
  <si>
    <t>C10121205DA7847</t>
  </si>
  <si>
    <t>C10110420DA0127</t>
  </si>
  <si>
    <t>C10121218DA8497</t>
  </si>
  <si>
    <t>C10121219DA8507</t>
  </si>
  <si>
    <t>C10130202DB0367</t>
  </si>
  <si>
    <t>C10130218DB0897</t>
  </si>
  <si>
    <t>C10110812DA5127</t>
  </si>
  <si>
    <t>T10110916DA6977</t>
  </si>
  <si>
    <t>C10110914DA6807</t>
  </si>
  <si>
    <t>C10130515DF4077</t>
  </si>
  <si>
    <t>C10130521DA4457</t>
  </si>
  <si>
    <t>C10110921DA7377</t>
  </si>
  <si>
    <t>C10130527DC4757</t>
  </si>
  <si>
    <t>C10130603DA5077</t>
  </si>
  <si>
    <t>C10111006CA8167</t>
  </si>
  <si>
    <t>C10111019DA8747</t>
  </si>
  <si>
    <t>C10111101DA9527</t>
  </si>
  <si>
    <t>C10111102DC9597</t>
  </si>
  <si>
    <t>C10111030CB9447</t>
  </si>
  <si>
    <t>C10111031DA9477</t>
  </si>
  <si>
    <t>T10111102DA9627</t>
  </si>
  <si>
    <t>C10130702DA6627</t>
  </si>
  <si>
    <t>C10130702DA6617</t>
  </si>
  <si>
    <t>C10111121DA0587</t>
  </si>
  <si>
    <t>C10130722DA7577</t>
  </si>
  <si>
    <t>C10111129DA0907</t>
  </si>
  <si>
    <t>C10120223DA5587</t>
  </si>
  <si>
    <t>C10130703DC6717</t>
  </si>
  <si>
    <t>C10120227DA5807</t>
  </si>
  <si>
    <t>C10131018DB0587</t>
  </si>
  <si>
    <t>C10120229DA5947</t>
  </si>
  <si>
    <t>C10120302DA6077</t>
  </si>
  <si>
    <t>C10120305DA6217</t>
  </si>
  <si>
    <t>C10120306DA6237</t>
  </si>
  <si>
    <t>C10120306DA6247</t>
  </si>
  <si>
    <t>C10120302CA6097</t>
  </si>
  <si>
    <t>C10131108DA1027</t>
  </si>
  <si>
    <t>C10120306DB6277</t>
  </si>
  <si>
    <t>C10120313DA6717</t>
  </si>
  <si>
    <t>T10131115001287</t>
  </si>
  <si>
    <t>C10120322CA7097</t>
  </si>
  <si>
    <t>B10120329DA7487</t>
  </si>
  <si>
    <t>C10131114001247</t>
  </si>
  <si>
    <t>C10120330DA7587</t>
  </si>
  <si>
    <t>C10120326DA7287</t>
  </si>
  <si>
    <t>C10120326DA7317</t>
  </si>
  <si>
    <t>T10120418CA8407</t>
  </si>
  <si>
    <t>C10120420DA8507</t>
  </si>
  <si>
    <t>C10120423DA8607</t>
  </si>
  <si>
    <t>C10120504DA9207</t>
  </si>
  <si>
    <t>C10120511DA9527</t>
  </si>
  <si>
    <t>C10140108003077</t>
  </si>
  <si>
    <t>C10120514DA9617</t>
  </si>
  <si>
    <t>C10120508DB9357</t>
  </si>
  <si>
    <t>C10120526DA0237</t>
  </si>
  <si>
    <t>C10120530DA0367</t>
  </si>
  <si>
    <t>C10120524DA0137</t>
  </si>
  <si>
    <t>C10120601DA0537</t>
  </si>
  <si>
    <t>C10120604DA0637</t>
  </si>
  <si>
    <t>T10120613DA0987</t>
  </si>
  <si>
    <t>C10120627DA1437</t>
  </si>
  <si>
    <t>C10120627DA1477</t>
  </si>
  <si>
    <t>B10120621DC1237</t>
  </si>
  <si>
    <t>C10120703DA1697</t>
  </si>
  <si>
    <t>C10140224005167</t>
  </si>
  <si>
    <t>C10120720DA2247</t>
  </si>
  <si>
    <t>C10120708DA1837</t>
  </si>
  <si>
    <t>C10120708DA1847</t>
  </si>
  <si>
    <t>C10120701DA1607</t>
  </si>
  <si>
    <t>C10140227005367</t>
  </si>
  <si>
    <t>C10120712DA1957</t>
  </si>
  <si>
    <t>C10120723DA2277</t>
  </si>
  <si>
    <t>C10120723DA2317</t>
  </si>
  <si>
    <t>C10120716DA2077</t>
  </si>
  <si>
    <t>B10120725DA2417</t>
  </si>
  <si>
    <t>C10120802DC2667</t>
  </si>
  <si>
    <t>C10140407006677</t>
  </si>
  <si>
    <t>C10140410006807</t>
  </si>
  <si>
    <t>C10120817DA3047</t>
  </si>
  <si>
    <t>C10120827DA3327</t>
  </si>
  <si>
    <t>C10120828DA3387</t>
  </si>
  <si>
    <t>C10120823DA3217</t>
  </si>
  <si>
    <t>C10120830DA3497</t>
  </si>
  <si>
    <t>C10120901DB3587</t>
  </si>
  <si>
    <t>C10120907CB3807</t>
  </si>
  <si>
    <t>C10120907DA3837</t>
  </si>
  <si>
    <t>C10120831DA3567</t>
  </si>
  <si>
    <t>C10120901DA3577</t>
  </si>
  <si>
    <t>C10140505007607</t>
  </si>
  <si>
    <t>C10120910DA3887</t>
  </si>
  <si>
    <t>C10120910DA3907</t>
  </si>
  <si>
    <t>C10120913DA4047</t>
  </si>
  <si>
    <t>C10120924DA4337</t>
  </si>
  <si>
    <t>C10120925DA4397</t>
  </si>
  <si>
    <t>C10120926DA4417</t>
  </si>
  <si>
    <t>B10120918DB4127</t>
  </si>
  <si>
    <t>C10121002DA4587</t>
  </si>
  <si>
    <t>C10121005DA4707</t>
  </si>
  <si>
    <t>C10121014DA5057</t>
  </si>
  <si>
    <t>T10121009DA4817</t>
  </si>
  <si>
    <t>C10121106DA5897</t>
  </si>
  <si>
    <t>C10121106CA5877</t>
  </si>
  <si>
    <t>T10121106CA6157</t>
  </si>
  <si>
    <t>C10121108DA6417</t>
  </si>
  <si>
    <t>C10121109DA6507</t>
  </si>
  <si>
    <t>C10121110DA6517</t>
  </si>
  <si>
    <t>C10121113DA6647</t>
  </si>
  <si>
    <t>C10121106DA5987</t>
  </si>
  <si>
    <t>C10121113DA6667</t>
  </si>
  <si>
    <t>C10121114DA6697</t>
  </si>
  <si>
    <t>C10121115DC6807</t>
  </si>
  <si>
    <t>C10121112DB6557</t>
  </si>
  <si>
    <t>C10121119DA6977</t>
  </si>
  <si>
    <t>C10121128DB7537</t>
  </si>
  <si>
    <t>C10121121DA7077</t>
  </si>
  <si>
    <t>C10121129DA7557</t>
  </si>
  <si>
    <t>C10121123DA7227</t>
  </si>
  <si>
    <t>C10121130DA7637</t>
  </si>
  <si>
    <t>C10121127DA7447</t>
  </si>
  <si>
    <t>C10121206DA7877</t>
  </si>
  <si>
    <t>C10121129DA7597</t>
  </si>
  <si>
    <t>C10121207DA7957</t>
  </si>
  <si>
    <t>C10121211DA8037</t>
  </si>
  <si>
    <t>T10121205DA7867</t>
  </si>
  <si>
    <t>C10121206DA7887</t>
  </si>
  <si>
    <t>C10121214DA8247</t>
  </si>
  <si>
    <t>C10121215DB8277</t>
  </si>
  <si>
    <t>C10121217DA8367</t>
  </si>
  <si>
    <t>C10121222DA8637</t>
  </si>
  <si>
    <t>C10121214DB8237</t>
  </si>
  <si>
    <t>B10140825000037</t>
  </si>
  <si>
    <t>C10130123DA9897</t>
  </si>
  <si>
    <t>C10130125DA9977</t>
  </si>
  <si>
    <t>C10130122DA9847</t>
  </si>
  <si>
    <t>C10130131DA0247</t>
  </si>
  <si>
    <t>C10130128DA0057</t>
  </si>
  <si>
    <t>C10130204DA0417</t>
  </si>
  <si>
    <t>C10130224CA1127</t>
  </si>
  <si>
    <t>C10130227DA1287</t>
  </si>
  <si>
    <t>C10130320DA1937</t>
  </si>
  <si>
    <t>E10141110001397</t>
  </si>
  <si>
    <t>B10130321DB1967</t>
  </si>
  <si>
    <t>C10130325DA2057</t>
  </si>
  <si>
    <t>C10130327DA2157</t>
  </si>
  <si>
    <t>C10130327DA2187</t>
  </si>
  <si>
    <t>C10130403DA2367</t>
  </si>
  <si>
    <t>C10130404DA2387</t>
  </si>
  <si>
    <t>C10130425DA3137</t>
  </si>
  <si>
    <t>C10130425DA3097</t>
  </si>
  <si>
    <t>C10130425DA3117</t>
  </si>
  <si>
    <t>C10130424CA3047</t>
  </si>
  <si>
    <t>C10130424DA3077</t>
  </si>
  <si>
    <t>E10150110002347</t>
  </si>
  <si>
    <t>C10130529DA4847</t>
  </si>
  <si>
    <t>C10130526DA4707</t>
  </si>
  <si>
    <t>C10130624DA6077</t>
  </si>
  <si>
    <t>C10130621DA5987</t>
  </si>
  <si>
    <t>C10130625DA6217</t>
  </si>
  <si>
    <t>C10130702DA6657</t>
  </si>
  <si>
    <t>C10130703DA6667</t>
  </si>
  <si>
    <t>E10150310003567</t>
  </si>
  <si>
    <t>C10130723DA7667</t>
  </si>
  <si>
    <t>T10130728DA7897</t>
  </si>
  <si>
    <t>C10130729DA7927</t>
  </si>
  <si>
    <t>C10130731DA8117</t>
  </si>
  <si>
    <t>C10130727DA7877</t>
  </si>
  <si>
    <t>C10130730DA8037</t>
  </si>
  <si>
    <t>C10130807DA8407</t>
  </si>
  <si>
    <t>C10130807DA8447</t>
  </si>
  <si>
    <t>C10130806DA8357</t>
  </si>
  <si>
    <t>E10150410004137</t>
  </si>
  <si>
    <t>C10130824DA9137</t>
  </si>
  <si>
    <t>E10150422004317</t>
  </si>
  <si>
    <t>C10130909DA9637</t>
  </si>
  <si>
    <t>C10130910DA9697</t>
  </si>
  <si>
    <t>C10131009DA0377</t>
  </si>
  <si>
    <t>C10131015DA0477</t>
  </si>
  <si>
    <t>C10131015DC0467</t>
  </si>
  <si>
    <t>C10131024DA0727</t>
  </si>
  <si>
    <t>C10150616005197</t>
  </si>
  <si>
    <t>C10131027DA0777</t>
  </si>
  <si>
    <t>B10131026DD0767</t>
  </si>
  <si>
    <t>C10131119001407</t>
  </si>
  <si>
    <t>C10131221002427</t>
  </si>
  <si>
    <t>C10070627CA1338</t>
  </si>
  <si>
    <t>C10070726DA1858</t>
  </si>
  <si>
    <t>T10070821DA2128</t>
  </si>
  <si>
    <t>C10070929DA2678</t>
  </si>
  <si>
    <t>T10070904DA2348</t>
  </si>
  <si>
    <t>C10071030DA3168</t>
  </si>
  <si>
    <t>C10071031CA3188</t>
  </si>
  <si>
    <t>T10070917CA2528</t>
  </si>
  <si>
    <t>C10071119DA3408</t>
  </si>
  <si>
    <t>C10071211CA3738</t>
  </si>
  <si>
    <t>C10071211CA3768</t>
  </si>
  <si>
    <t>C10071227CA4088</t>
  </si>
  <si>
    <t>C10080120DA4458</t>
  </si>
  <si>
    <t>C10080124CA4538</t>
  </si>
  <si>
    <t>C10080211DA4778</t>
  </si>
  <si>
    <t>C10080221DA4958</t>
  </si>
  <si>
    <t>C10080227DA5018</t>
  </si>
  <si>
    <t>C10080307DA5128</t>
  </si>
  <si>
    <t>T10080319CB5278</t>
  </si>
  <si>
    <t>C10080413DB5678</t>
  </si>
  <si>
    <t>C10080423DA5928</t>
  </si>
  <si>
    <t>C10080423DA5948</t>
  </si>
  <si>
    <t>T10080421DC5828</t>
  </si>
  <si>
    <t>C10080521DA6658</t>
  </si>
  <si>
    <t>C10080522CA6698</t>
  </si>
  <si>
    <t>C10080601CA6948</t>
  </si>
  <si>
    <t>C10080613CD7268</t>
  </si>
  <si>
    <t>C10080616DA7328</t>
  </si>
  <si>
    <t>C10080619DA7438</t>
  </si>
  <si>
    <t>C10080625BB7568</t>
  </si>
  <si>
    <t>C10080626CA7588</t>
  </si>
  <si>
    <t>C10080712DA8048</t>
  </si>
  <si>
    <t>C10080722DB8398</t>
  </si>
  <si>
    <t>C10080723CA8418</t>
  </si>
  <si>
    <t>C10080725DA8468</t>
  </si>
  <si>
    <t>C10080728DA8558</t>
  </si>
  <si>
    <t>C10080808DA8958</t>
  </si>
  <si>
    <t>C10080808DA8928</t>
  </si>
  <si>
    <t>C10080818CA9218</t>
  </si>
  <si>
    <t>T10080818DB9228</t>
  </si>
  <si>
    <t>C10080825DB9498</t>
  </si>
  <si>
    <t>C10080901CB9758</t>
  </si>
  <si>
    <t>C10081013CA1268</t>
  </si>
  <si>
    <t>C10081016CB1458</t>
  </si>
  <si>
    <t>C10081024CA1748</t>
  </si>
  <si>
    <t>C10081106DB2238</t>
  </si>
  <si>
    <t>C10081112CB2538</t>
  </si>
  <si>
    <t>C10081117CA2768</t>
  </si>
  <si>
    <t>C10081119CA2838</t>
  </si>
  <si>
    <t>C10081125DB3078</t>
  </si>
  <si>
    <t>C10081129CC3348</t>
  </si>
  <si>
    <t>C10081209CA3888</t>
  </si>
  <si>
    <t>C10081229CA4918</t>
  </si>
  <si>
    <t>C10090102CA5168</t>
  </si>
  <si>
    <t>C10090105CA5258</t>
  </si>
  <si>
    <t>C10090114BC5978</t>
  </si>
  <si>
    <t>T10090114CA5898</t>
  </si>
  <si>
    <t>C10090124BA6498</t>
  </si>
  <si>
    <t>C10090129BA6618</t>
  </si>
  <si>
    <t>C10090202CA6818</t>
  </si>
  <si>
    <t>C10090222CA9108</t>
  </si>
  <si>
    <t>C10090220CA9008</t>
  </si>
  <si>
    <t>T10090218BC8498</t>
  </si>
  <si>
    <t>T10090226CA9698</t>
  </si>
  <si>
    <t>C10090304CA0198</t>
  </si>
  <si>
    <t>C10090305CA0348</t>
  </si>
  <si>
    <t>C10090306DA0458</t>
  </si>
  <si>
    <t>T10090202CC6788</t>
  </si>
  <si>
    <t>C10070731CA1918</t>
  </si>
  <si>
    <t>C10070807DA1958</t>
  </si>
  <si>
    <t>C10090406CA2928</t>
  </si>
  <si>
    <t>C10090413CA3288</t>
  </si>
  <si>
    <t>C10090417CA3518</t>
  </si>
  <si>
    <t>C10090421CA3668</t>
  </si>
  <si>
    <t>C10090420CA3578</t>
  </si>
  <si>
    <t>C10090410DA3178</t>
  </si>
  <si>
    <t>C10090419CA3568</t>
  </si>
  <si>
    <t>C10090506CA4288</t>
  </si>
  <si>
    <t>C10090512BA4608</t>
  </si>
  <si>
    <t>C10090507DA4388</t>
  </si>
  <si>
    <t>C10090511DA4518</t>
  </si>
  <si>
    <t>C10090511CA4538</t>
  </si>
  <si>
    <t>C10090515CA4728</t>
  </si>
  <si>
    <t>C10090519CA4918</t>
  </si>
  <si>
    <t>C10090522CA5108</t>
  </si>
  <si>
    <t>C10090525CA5158</t>
  </si>
  <si>
    <t>C10090529DA5508</t>
  </si>
  <si>
    <t>C10090604CA5648</t>
  </si>
  <si>
    <t>C10090608DA5728</t>
  </si>
  <si>
    <t>C10090615AA6038</t>
  </si>
  <si>
    <t>C10090613BA5998</t>
  </si>
  <si>
    <t>C10090617CA6118</t>
  </si>
  <si>
    <t>C10090623CA6298</t>
  </si>
  <si>
    <t>C10090627CA6468</t>
  </si>
  <si>
    <t>C10090709BA6808</t>
  </si>
  <si>
    <t>C10090713CA6858</t>
  </si>
  <si>
    <t>C10090715CA6928</t>
  </si>
  <si>
    <t>C10090723CA7128</t>
  </si>
  <si>
    <t>C10090728CA7278</t>
  </si>
  <si>
    <t>C10090802DA7428</t>
  </si>
  <si>
    <t>T10090811CA7608</t>
  </si>
  <si>
    <t>B10090812CC7638</t>
  </si>
  <si>
    <t>C10071228DA4118</t>
  </si>
  <si>
    <t>C10071226DA4058</t>
  </si>
  <si>
    <t>C10080103DA4198</t>
  </si>
  <si>
    <t>C10080101CA4158</t>
  </si>
  <si>
    <t>C10080109DA4308</t>
  </si>
  <si>
    <t>C10080114CA4368</t>
  </si>
  <si>
    <t>C10080114CA4378</t>
  </si>
  <si>
    <t>C10090910CB8368</t>
  </si>
  <si>
    <t>T10090915CA8478</t>
  </si>
  <si>
    <t>C10080129DA4628</t>
  </si>
  <si>
    <t>C10080130CA4648</t>
  </si>
  <si>
    <t>C10080202CA4718</t>
  </si>
  <si>
    <t>C10090922CA8638</t>
  </si>
  <si>
    <t>C10090927DC8758</t>
  </si>
  <si>
    <t>C10090928DA8768</t>
  </si>
  <si>
    <t>C10080215DA4868</t>
  </si>
  <si>
    <t>C10091007CA8888</t>
  </si>
  <si>
    <t>C10091015CA9048</t>
  </si>
  <si>
    <t>C10080228CA5038</t>
  </si>
  <si>
    <t>C10080308CA5138</t>
  </si>
  <si>
    <t>C10091027CA9218</t>
  </si>
  <si>
    <t>C10091101CC9298</t>
  </si>
  <si>
    <t>C10091104CA9368</t>
  </si>
  <si>
    <t>C10080321AC5288</t>
  </si>
  <si>
    <t>C10080408DA5608</t>
  </si>
  <si>
    <t>C10080414DA5698</t>
  </si>
  <si>
    <t>C10080428CA6058</t>
  </si>
  <si>
    <t>C10091215CA0518</t>
  </si>
  <si>
    <t>C10080428DA6068</t>
  </si>
  <si>
    <t>C10080429CA6098</t>
  </si>
  <si>
    <t>C10091216CA0568</t>
  </si>
  <si>
    <t>C10080430DA6138</t>
  </si>
  <si>
    <t>C10080501DA6148</t>
  </si>
  <si>
    <t>T10091218CA0618</t>
  </si>
  <si>
    <t>C10091214CA0438</t>
  </si>
  <si>
    <t>T10091230CA0988</t>
  </si>
  <si>
    <t>C10080521DA6648</t>
  </si>
  <si>
    <t>B10100111BD1358</t>
  </si>
  <si>
    <t>C10080525CB6758</t>
  </si>
  <si>
    <t>C10080527DA6808</t>
  </si>
  <si>
    <t>C10100114BB1498</t>
  </si>
  <si>
    <t>C10100130DA2018</t>
  </si>
  <si>
    <t>C10100201CA2048</t>
  </si>
  <si>
    <t>C10100128BB1948</t>
  </si>
  <si>
    <t>T10100209CB2448</t>
  </si>
  <si>
    <t>T10100212CC2618</t>
  </si>
  <si>
    <t>C10100221CC2838</t>
  </si>
  <si>
    <t>C10080708DA7918</t>
  </si>
  <si>
    <t>T10100219CA2808</t>
  </si>
  <si>
    <t>C10080711CA8038</t>
  </si>
  <si>
    <t>C10080703DB7828</t>
  </si>
  <si>
    <t>T10100302CB3258</t>
  </si>
  <si>
    <t>C10100309CA3478</t>
  </si>
  <si>
    <t>C10100308DA3458</t>
  </si>
  <si>
    <t>C10100311CB3578</t>
  </si>
  <si>
    <t>C10100310CA3528</t>
  </si>
  <si>
    <t>C10080725DA8488</t>
  </si>
  <si>
    <t>C10100317CB3768</t>
  </si>
  <si>
    <t>C10080725DA8498</t>
  </si>
  <si>
    <t>C10080804CA8788</t>
  </si>
  <si>
    <t>C10100325CB4038</t>
  </si>
  <si>
    <t>C10080821DA9388</t>
  </si>
  <si>
    <t>C10100418CA4718</t>
  </si>
  <si>
    <t>C10100420CA4818</t>
  </si>
  <si>
    <t>C10080904CA9898</t>
  </si>
  <si>
    <t>C10100417CB4698</t>
  </si>
  <si>
    <t>C10080909DA0118</t>
  </si>
  <si>
    <t>T10100510CB5428</t>
  </si>
  <si>
    <t>T10100509CB5408</t>
  </si>
  <si>
    <t>C10100517DA5688</t>
  </si>
  <si>
    <t>C10080929DA0688</t>
  </si>
  <si>
    <t>C10080926DA0628</t>
  </si>
  <si>
    <t>C10100525DA5918</t>
  </si>
  <si>
    <t>C10080930DA0718</t>
  </si>
  <si>
    <t>C10100526DA5968</t>
  </si>
  <si>
    <t>C10081003DA1028</t>
  </si>
  <si>
    <t>C10100531DA6098</t>
  </si>
  <si>
    <t>C10081013DA1258</t>
  </si>
  <si>
    <t>T10100601DA6188</t>
  </si>
  <si>
    <t>T10100608DD6378</t>
  </si>
  <si>
    <t>T10100608DD6388</t>
  </si>
  <si>
    <t>T10100609DC6408</t>
  </si>
  <si>
    <t>C10081022DA1648</t>
  </si>
  <si>
    <t>C10100615DA6618</t>
  </si>
  <si>
    <t>C10100616DA6628</t>
  </si>
  <si>
    <t>C10100618DA6688</t>
  </si>
  <si>
    <t>C10100622DA6768</t>
  </si>
  <si>
    <t>C10100623DA6818</t>
  </si>
  <si>
    <t>C10081106CA2228</t>
  </si>
  <si>
    <t>C10081107DA2288</t>
  </si>
  <si>
    <t>C10081111DA2478</t>
  </si>
  <si>
    <t>C10081119CA2858</t>
  </si>
  <si>
    <t>C10100709DA7308</t>
  </si>
  <si>
    <t>C10100712DA7388</t>
  </si>
  <si>
    <t>T10100719DC7578</t>
  </si>
  <si>
    <t>C10100720DB7608</t>
  </si>
  <si>
    <t>C10100722DA7708</t>
  </si>
  <si>
    <t>C10100723DC7728</t>
  </si>
  <si>
    <t>C10100725DA7758</t>
  </si>
  <si>
    <t>C10081204AA3608</t>
  </si>
  <si>
    <t>C10081211CA3998</t>
  </si>
  <si>
    <t>C10100804DB8228</t>
  </si>
  <si>
    <t>T10100804DB8238</t>
  </si>
  <si>
    <t>C10100809DB8388</t>
  </si>
  <si>
    <t>C10081219DA4478</t>
  </si>
  <si>
    <t>C10100811DA8508</t>
  </si>
  <si>
    <t>C10081226CA4798</t>
  </si>
  <si>
    <t>T10100818DA8828</t>
  </si>
  <si>
    <t>C10100819DA8888</t>
  </si>
  <si>
    <t>C10081231CC5048</t>
  </si>
  <si>
    <t>T10100824DB9108</t>
  </si>
  <si>
    <t>C10100825DA9178</t>
  </si>
  <si>
    <t>C10081230CB5008</t>
  </si>
  <si>
    <t>C10100830DC9338</t>
  </si>
  <si>
    <t>C10100902DC9478</t>
  </si>
  <si>
    <t>T10100907DA9608</t>
  </si>
  <si>
    <t>C10100908DA9658</t>
  </si>
  <si>
    <t>C10100908DA9678</t>
  </si>
  <si>
    <t>T10100914DF9828</t>
  </si>
  <si>
    <t>T10100915DC9848</t>
  </si>
  <si>
    <t>C10100928DA0188</t>
  </si>
  <si>
    <t>C10090216CA8328</t>
  </si>
  <si>
    <t>C10101005DA0398</t>
  </si>
  <si>
    <t>C10101011DC0558</t>
  </si>
  <si>
    <t>T10101011DB0538</t>
  </si>
  <si>
    <t>C10101005DD0368</t>
  </si>
  <si>
    <t>C10101008DA0488</t>
  </si>
  <si>
    <t>C10101019DA0808</t>
  </si>
  <si>
    <t>C10101101DD1198</t>
  </si>
  <si>
    <t>C10101101DA1188</t>
  </si>
  <si>
    <t>C10101109CB1498</t>
  </si>
  <si>
    <t>C10101104CA1318</t>
  </si>
  <si>
    <t>C10101111CA1568</t>
  </si>
  <si>
    <t>C10101104CC1328</t>
  </si>
  <si>
    <t>C10101111CA1578</t>
  </si>
  <si>
    <t>C10090321DA1808</t>
  </si>
  <si>
    <t>C10101115CB1648</t>
  </si>
  <si>
    <t>C10101116DA1718</t>
  </si>
  <si>
    <t>C10101112CF1598</t>
  </si>
  <si>
    <t>T10101119CC1808</t>
  </si>
  <si>
    <t>C10101130CA2238</t>
  </si>
  <si>
    <t>C10101202CA2348</t>
  </si>
  <si>
    <t>B10101216DD3078</t>
  </si>
  <si>
    <t>T10101214CB2958</t>
  </si>
  <si>
    <t>C10101223DA3548</t>
  </si>
  <si>
    <t>C10101221DA3348</t>
  </si>
  <si>
    <t>B10101222DC3498</t>
  </si>
  <si>
    <t>C10110111CA4698</t>
  </si>
  <si>
    <t>C10110113DB4868</t>
  </si>
  <si>
    <t>C10110113CA4938</t>
  </si>
  <si>
    <t>T10110111CD4678</t>
  </si>
  <si>
    <t>C10110116DA5048</t>
  </si>
  <si>
    <t>C10110111DA4738</t>
  </si>
  <si>
    <t>C10110119DC5348</t>
  </si>
  <si>
    <t>T10110124CA5658</t>
  </si>
  <si>
    <t>B10110126DB5758</t>
  </si>
  <si>
    <t>C10110207DA6138</t>
  </si>
  <si>
    <t>C10110208DC6328</t>
  </si>
  <si>
    <t>T10110214CC6698</t>
  </si>
  <si>
    <t>C10110216CA6878</t>
  </si>
  <si>
    <t>C10110225DA7488</t>
  </si>
  <si>
    <t>C10090710DA6828</t>
  </si>
  <si>
    <t>C10110303DB7748</t>
  </si>
  <si>
    <t>C10131126001638</t>
  </si>
  <si>
    <t>C10110308DA8058</t>
  </si>
  <si>
    <t>C10110315DA8488</t>
  </si>
  <si>
    <t>C10090731BA7418</t>
  </si>
  <si>
    <t>C10110328DA9068</t>
  </si>
  <si>
    <t>C10090814DA7708</t>
  </si>
  <si>
    <t>C10110406DA9478</t>
  </si>
  <si>
    <t>C10110321CD8718</t>
  </si>
  <si>
    <t>C10110330CC9168</t>
  </si>
  <si>
    <t>C10090825CA7938</t>
  </si>
  <si>
    <t>C10110418DA9978</t>
  </si>
  <si>
    <t>T10110419DB0048</t>
  </si>
  <si>
    <t>C10090902DA8098</t>
  </si>
  <si>
    <t>C10090908DA8308</t>
  </si>
  <si>
    <t>C10090909CA8328</t>
  </si>
  <si>
    <t>C10110502DC0658</t>
  </si>
  <si>
    <t>C10090910DA8358</t>
  </si>
  <si>
    <t>C10110503DA0688</t>
  </si>
  <si>
    <t>C10110506DB0858</t>
  </si>
  <si>
    <t>C10110508CA0888</t>
  </si>
  <si>
    <t>C10090915DA8468</t>
  </si>
  <si>
    <t>C10110509DA0908</t>
  </si>
  <si>
    <t>C10110512DA1088</t>
  </si>
  <si>
    <t>C10090924DA8688</t>
  </si>
  <si>
    <t>T10110516DD1168</t>
  </si>
  <si>
    <t>C10110512DB1078</t>
  </si>
  <si>
    <t>C10090929DA8788</t>
  </si>
  <si>
    <t>C10110522DA1468</t>
  </si>
  <si>
    <t>C10110518DA1298</t>
  </si>
  <si>
    <t>T10110525DA1668</t>
  </si>
  <si>
    <t>C10110526DA1738</t>
  </si>
  <si>
    <t>C10091006DA8868</t>
  </si>
  <si>
    <t>C10110602DA2128</t>
  </si>
  <si>
    <t>C10110601DC2028</t>
  </si>
  <si>
    <t>T10110607DD2338</t>
  </si>
  <si>
    <t>B10110602DB2148</t>
  </si>
  <si>
    <t>C10110620DA2908</t>
  </si>
  <si>
    <t>B10140219004878</t>
  </si>
  <si>
    <t>C10110627DA3118</t>
  </si>
  <si>
    <t>C10110630DA3418</t>
  </si>
  <si>
    <t>C10110624DA3068</t>
  </si>
  <si>
    <t>C10110627DB3158</t>
  </si>
  <si>
    <t>C10110629DA3388</t>
  </si>
  <si>
    <t>C10110718DB4118</t>
  </si>
  <si>
    <t>C10110726DA4488</t>
  </si>
  <si>
    <t>T10140424007278</t>
  </si>
  <si>
    <t>C10110817DC5308</t>
  </si>
  <si>
    <t>C10110816DC5258</t>
  </si>
  <si>
    <t>C10110818DB5348</t>
  </si>
  <si>
    <t>T10110831DA6118</t>
  </si>
  <si>
    <t>C10110909DA6648</t>
  </si>
  <si>
    <t>C10100123CA1778</t>
  </si>
  <si>
    <t>C10110916DB7008</t>
  </si>
  <si>
    <t>C10110914DB6848</t>
  </si>
  <si>
    <t>C10110920DB7258</t>
  </si>
  <si>
    <t>B10110922DC7428</t>
  </si>
  <si>
    <t>C10110926DA7618</t>
  </si>
  <si>
    <t>C10110926DA7638</t>
  </si>
  <si>
    <t>C10110928DA7768</t>
  </si>
  <si>
    <t>C10110927DB7658</t>
  </si>
  <si>
    <t>C10111010DA8318</t>
  </si>
  <si>
    <t>C10111008DA8278</t>
  </si>
  <si>
    <t>C10111010DC8328</t>
  </si>
  <si>
    <t>T10100311CA3568</t>
  </si>
  <si>
    <t>C10111027DB9318</t>
  </si>
  <si>
    <t>C10111104DB9728</t>
  </si>
  <si>
    <t>B10111108DE9888</t>
  </si>
  <si>
    <t>C10111119DC0518</t>
  </si>
  <si>
    <t>C10111114DB0258</t>
  </si>
  <si>
    <t>C10111123DB0698</t>
  </si>
  <si>
    <t>C10111125CA0768</t>
  </si>
  <si>
    <t>C10111205DA1218</t>
  </si>
  <si>
    <t>B10111202DD1048</t>
  </si>
  <si>
    <t>C10111211DA1538</t>
  </si>
  <si>
    <t>T10140912000358</t>
  </si>
  <si>
    <t>C10111219DA1948</t>
  </si>
  <si>
    <t>C10100504CA5308</t>
  </si>
  <si>
    <t>C10120102DB2658</t>
  </si>
  <si>
    <t>C10111229DD2508</t>
  </si>
  <si>
    <t>C10120106DA2868</t>
  </si>
  <si>
    <t>C10120109DB2938</t>
  </si>
  <si>
    <t>C10120104DB2758</t>
  </si>
  <si>
    <t>C10120125DA3808</t>
  </si>
  <si>
    <t>C10120119DA3588</t>
  </si>
  <si>
    <t>C10120120DA3668</t>
  </si>
  <si>
    <t>C10120126CB3828</t>
  </si>
  <si>
    <t>H10141105001348</t>
  </si>
  <si>
    <t>C10120215DB5108</t>
  </si>
  <si>
    <t>C10100626DA6928</t>
  </si>
  <si>
    <t>C10120210DA4818</t>
  </si>
  <si>
    <t>C10100629DA7008</t>
  </si>
  <si>
    <t>B10120216DF5188</t>
  </si>
  <si>
    <t>C10120226DA5698</t>
  </si>
  <si>
    <t>C10120228DC5858</t>
  </si>
  <si>
    <t>C10120222DA5538</t>
  </si>
  <si>
    <t>C10120302DA6078</t>
  </si>
  <si>
    <t>B10120305DA6168</t>
  </si>
  <si>
    <t>C10120305DA6208</t>
  </si>
  <si>
    <t>C10120308DA6458</t>
  </si>
  <si>
    <t>C10120307CF6348</t>
  </si>
  <si>
    <t>C10120322DA7108</t>
  </si>
  <si>
    <t>C10111216DB1838</t>
  </si>
  <si>
    <t>C10100805DA8248</t>
  </si>
  <si>
    <t>C10120330DA7598</t>
  </si>
  <si>
    <t>C10120327DB7378</t>
  </si>
  <si>
    <t>C10120403DA7728</t>
  </si>
  <si>
    <t>C10100818DA8798</t>
  </si>
  <si>
    <t>C10120502DE9068</t>
  </si>
  <si>
    <t>C10150202002838</t>
  </si>
  <si>
    <t>C10120502DA9108</t>
  </si>
  <si>
    <t>C10150206002928</t>
  </si>
  <si>
    <t>C10120515DA9678</t>
  </si>
  <si>
    <t>C10120529DE0328</t>
  </si>
  <si>
    <t>C10120525DC0208</t>
  </si>
  <si>
    <t>T10101018DA0798</t>
  </si>
  <si>
    <t>T10130924DB0048</t>
  </si>
  <si>
    <t>C10110125DA5668</t>
  </si>
  <si>
    <t>C10110211CA6548</t>
  </si>
  <si>
    <t>C10110222DA7338</t>
  </si>
  <si>
    <t>C10110221DA7298</t>
  </si>
  <si>
    <t>C10121020DB5308</t>
  </si>
  <si>
    <t>C10121116DB6878</t>
  </si>
  <si>
    <t>C10121119DA6938</t>
  </si>
  <si>
    <t>C10110328DA9048</t>
  </si>
  <si>
    <t>C10120825DA3268</t>
  </si>
  <si>
    <t>C10121225DA8718</t>
  </si>
  <si>
    <t>C10110503CA0678</t>
  </si>
  <si>
    <t>T10130103CC9008</t>
  </si>
  <si>
    <t>T10121227DC8788</t>
  </si>
  <si>
    <t>C10130107DA9138</t>
  </si>
  <si>
    <t>T10130109DF9238</t>
  </si>
  <si>
    <t>T10110516DA1178</t>
  </si>
  <si>
    <t>C10110530DA1838</t>
  </si>
  <si>
    <t>C10130307DC1532</t>
  </si>
  <si>
    <t>B10130406DA2448</t>
  </si>
  <si>
    <t>B10130412DA2628</t>
  </si>
  <si>
    <t>C10130416DA2708</t>
  </si>
  <si>
    <t>C10110825DA5828</t>
  </si>
  <si>
    <t>C10110826CA5878</t>
  </si>
  <si>
    <t>T10130429DD3338</t>
  </si>
  <si>
    <t>C10110915DA6898</t>
  </si>
  <si>
    <t>C10130515CA4058</t>
  </si>
  <si>
    <t>C10130521DA4478</t>
  </si>
  <si>
    <t>C10111006DA8188</t>
  </si>
  <si>
    <t>C10130602DA5018</t>
  </si>
  <si>
    <t>C10111011DA8358</t>
  </si>
  <si>
    <t>C10130531DA4968</t>
  </si>
  <si>
    <t>C10130609DA5298</t>
  </si>
  <si>
    <t>C10111021DB8928</t>
  </si>
  <si>
    <t>C10130605DC5138</t>
  </si>
  <si>
    <t>C10130622DA6058</t>
  </si>
  <si>
    <t>C10130624DA6138</t>
  </si>
  <si>
    <t>C10111028DA9348</t>
  </si>
  <si>
    <t>C10130626DA6328</t>
  </si>
  <si>
    <t>C10111116DA0388</t>
  </si>
  <si>
    <t>C10111123DA0688</t>
  </si>
  <si>
    <t>C10111205DA1178</t>
  </si>
  <si>
    <t>C10111231DA2598</t>
  </si>
  <si>
    <t>B10130822DB9058</t>
  </si>
  <si>
    <t>C10120118DA3558</t>
  </si>
  <si>
    <t>C10120131DA4108</t>
  </si>
  <si>
    <t>C10131001DA0228</t>
  </si>
  <si>
    <t>C10120126DA3918</t>
  </si>
  <si>
    <t>C10120214DA5068</t>
  </si>
  <si>
    <t>C10131013DA0438</t>
  </si>
  <si>
    <t>C10120220DA5378</t>
  </si>
  <si>
    <t>C10120228DC5878</t>
  </si>
  <si>
    <t>C10120302DA6108</t>
  </si>
  <si>
    <t>C10120306DB6238</t>
  </si>
  <si>
    <t>C10120306DA6258</t>
  </si>
  <si>
    <t>C10120307DA6418</t>
  </si>
  <si>
    <t>C10120308DA6478</t>
  </si>
  <si>
    <t>C10120307CA6428</t>
  </si>
  <si>
    <t>C10120310DA6558</t>
  </si>
  <si>
    <t>C10131108DA1018</t>
  </si>
  <si>
    <t>T10131104DA0958</t>
  </si>
  <si>
    <t>C10120312DB6638</t>
  </si>
  <si>
    <t>C10120306DB6228</t>
  </si>
  <si>
    <t>C10120313DA6698</t>
  </si>
  <si>
    <t>C10120319DB6978</t>
  </si>
  <si>
    <t>C10130113001158</t>
  </si>
  <si>
    <t>C10120312DA6628</t>
  </si>
  <si>
    <t>C10131126001628</t>
  </si>
  <si>
    <t>C10120323DA7168</t>
  </si>
  <si>
    <t>C10120330DA7578</t>
  </si>
  <si>
    <t>T10120331DB7618</t>
  </si>
  <si>
    <t>C10120414DA8228</t>
  </si>
  <si>
    <t>C10120425DA8758</t>
  </si>
  <si>
    <t>C10120406DA7928</t>
  </si>
  <si>
    <t>B10120415DA8258</t>
  </si>
  <si>
    <t>C10120409DA7998</t>
  </si>
  <si>
    <t>C10120419DA8458</t>
  </si>
  <si>
    <t>C10120411DB8098</t>
  </si>
  <si>
    <t>C10120413DA8188</t>
  </si>
  <si>
    <t>C10120427DB8838</t>
  </si>
  <si>
    <t>C10120421DB8518</t>
  </si>
  <si>
    <t>C10120503DA9148</t>
  </si>
  <si>
    <t>C10120512DA9573</t>
  </si>
  <si>
    <t>C10120517DA9808</t>
  </si>
  <si>
    <t>T10120518DA9868</t>
  </si>
  <si>
    <t>C10120511DC9538</t>
  </si>
  <si>
    <t>C10120512DA9568</t>
  </si>
  <si>
    <t>C10120522DA0018</t>
  </si>
  <si>
    <t>C10120608DA0798</t>
  </si>
  <si>
    <t>C10120609DA0808</t>
  </si>
  <si>
    <t>C10120602DB0568</t>
  </si>
  <si>
    <t>C10140224005128</t>
  </si>
  <si>
    <t>C10120621DA1238</t>
  </si>
  <si>
    <t>C10120628DA1518</t>
  </si>
  <si>
    <t>C10120703DA1658</t>
  </si>
  <si>
    <t>C10120704DA1729</t>
  </si>
  <si>
    <t>B10120627DA1438</t>
  </si>
  <si>
    <t>C10120627DA1448</t>
  </si>
  <si>
    <t>C10140315006048</t>
  </si>
  <si>
    <t>C10120724DA2398</t>
  </si>
  <si>
    <t>E10140408006728</t>
  </si>
  <si>
    <t>U10120814DA2898</t>
  </si>
  <si>
    <t>C10120822DA3178</t>
  </si>
  <si>
    <t>C10120830DA3488</t>
  </si>
  <si>
    <t>C10120908DA3858</t>
  </si>
  <si>
    <t>T10140425007308</t>
  </si>
  <si>
    <t>C10120912DA3985</t>
  </si>
  <si>
    <t>C10120913CB4028</t>
  </si>
  <si>
    <t>C10120912CA3998</t>
  </si>
  <si>
    <t>C10120922DA4248</t>
  </si>
  <si>
    <t>C10120921DA4238</t>
  </si>
  <si>
    <t>C10120928DA4538</t>
  </si>
  <si>
    <t>C10121001DA4568</t>
  </si>
  <si>
    <t>C10121015DB5098</t>
  </si>
  <si>
    <t>B10121016DA5118</t>
  </si>
  <si>
    <t>C10121017DA5148</t>
  </si>
  <si>
    <t>T10121020CF5318</t>
  </si>
  <si>
    <t>C10121022DA5348</t>
  </si>
  <si>
    <t>C10121024DC5458</t>
  </si>
  <si>
    <t>C10140619008698</t>
  </si>
  <si>
    <t>C10121021DC5338</t>
  </si>
  <si>
    <t>C10121029DA5628</t>
  </si>
  <si>
    <t>C10121106DA6058</t>
  </si>
  <si>
    <t>C10121109DA6468</t>
  </si>
  <si>
    <t>T10140708009088</t>
  </si>
  <si>
    <t>C10121112DA6548</t>
  </si>
  <si>
    <t>C10121105DA5818</t>
  </si>
  <si>
    <t>C10121115DA6818</t>
  </si>
  <si>
    <t>C10121116DA6848</t>
  </si>
  <si>
    <t>C10121112DA6598</t>
  </si>
  <si>
    <t>C10121121DA7068</t>
  </si>
  <si>
    <t>C10121126DB7368</t>
  </si>
  <si>
    <t>C10121119DA6978</t>
  </si>
  <si>
    <t>C10121129DA7568</t>
  </si>
  <si>
    <t>C10121202DA7698</t>
  </si>
  <si>
    <t>C10121203DA7718</t>
  </si>
  <si>
    <t>C10121204DA7818</t>
  </si>
  <si>
    <t>C10121201CA7668</t>
  </si>
  <si>
    <t>C10121210DA7978</t>
  </si>
  <si>
    <t>C10121210DA7988</t>
  </si>
  <si>
    <t>C10121211DA8068</t>
  </si>
  <si>
    <t>C10121218DA8488</t>
  </si>
  <si>
    <t>C10121214DA8258</t>
  </si>
  <si>
    <t>C10121215DA8268</t>
  </si>
  <si>
    <t>C10121222DA8628</t>
  </si>
  <si>
    <t>C10121224DA8658</t>
  </si>
  <si>
    <t>T10121211DB8038</t>
  </si>
  <si>
    <t>C10121218DA8438</t>
  </si>
  <si>
    <t>C10140818009898</t>
  </si>
  <si>
    <t>C10121217DB8358</t>
  </si>
  <si>
    <t>C10130102DA8938</t>
  </si>
  <si>
    <t>C10130105DA9068</t>
  </si>
  <si>
    <t>C10130108DA9188</t>
  </si>
  <si>
    <t>C10130109DA9278</t>
  </si>
  <si>
    <t>C10130305DA1398</t>
  </si>
  <si>
    <t>C10130305DA1468</t>
  </si>
  <si>
    <t>C10130309DA1618</t>
  </si>
  <si>
    <t>C10130308CA1598</t>
  </si>
  <si>
    <t>C10130312DB1698</t>
  </si>
  <si>
    <t>C10130315CA1768</t>
  </si>
  <si>
    <t>C10130317DA1798</t>
  </si>
  <si>
    <t>C10130316DA1788</t>
  </si>
  <si>
    <t>T10130328DA2218</t>
  </si>
  <si>
    <t>C10130416DA2728</t>
  </si>
  <si>
    <t>C10130426DA3228</t>
  </si>
  <si>
    <t>C10130424CA3038</t>
  </si>
  <si>
    <t>C10130428DA3268</t>
  </si>
  <si>
    <t>C10130502DA3508</t>
  </si>
  <si>
    <t>C10130503DA3568</t>
  </si>
  <si>
    <t>C10130507DA3698</t>
  </si>
  <si>
    <t>C10130529DA4838</t>
  </si>
  <si>
    <t>C10130529DA4858</t>
  </si>
  <si>
    <t>C10130612DA5418</t>
  </si>
  <si>
    <t>C10130623DA6068</t>
  </si>
  <si>
    <t>C10130717DA7408</t>
  </si>
  <si>
    <t>C10130719DA7498</t>
  </si>
  <si>
    <t>C10130724DA7698</t>
  </si>
  <si>
    <t>C10130809DA8508</t>
  </si>
  <si>
    <t>C10130808DA8468</t>
  </si>
  <si>
    <t>C10130823DA9098</t>
  </si>
  <si>
    <t>C10130825DA9148</t>
  </si>
  <si>
    <t>C10130829DA9318</t>
  </si>
  <si>
    <t>C10130902DA9418</t>
  </si>
  <si>
    <t>B10150513004648</t>
  </si>
  <si>
    <t>C10130925DA0078</t>
  </si>
  <si>
    <t>C10130930DA0178</t>
  </si>
  <si>
    <t>C10130930DA0168</t>
  </si>
  <si>
    <t>C10150527004898</t>
  </si>
  <si>
    <t>C10131115001288</t>
  </si>
  <si>
    <t>C10131224002518</t>
  </si>
  <si>
    <t>C10131227002638</t>
  </si>
  <si>
    <t>C10131230002718</t>
  </si>
  <si>
    <t>C10070616CA1159</t>
  </si>
  <si>
    <t>C10070619DA1189</t>
  </si>
  <si>
    <t>C10070816CA2039</t>
  </si>
  <si>
    <t>C10070816CA2049</t>
  </si>
  <si>
    <t>C10070817CA2069</t>
  </si>
  <si>
    <t>C10070819DA2079</t>
  </si>
  <si>
    <t>C10070829CA2269</t>
  </si>
  <si>
    <t>C10070906CA2379</t>
  </si>
  <si>
    <t>T10070826DA2199</t>
  </si>
  <si>
    <t>C10070918DA2539</t>
  </si>
  <si>
    <t>C10070920AA2579</t>
  </si>
  <si>
    <t>C10071003CA2729</t>
  </si>
  <si>
    <t>C10071119DA3429</t>
  </si>
  <si>
    <t>C10071211DA3749</t>
  </si>
  <si>
    <t>C10071211CA3729</t>
  </si>
  <si>
    <t>T10071217CA3929</t>
  </si>
  <si>
    <t>T10071226DA4079</t>
  </si>
  <si>
    <t>C10080107DA4279</t>
  </si>
  <si>
    <t>C10080118DA4449</t>
  </si>
  <si>
    <t>C10080121DA4469</t>
  </si>
  <si>
    <t>T10080128DA4599</t>
  </si>
  <si>
    <t>C10080131CA4679</t>
  </si>
  <si>
    <t>C10080211CA4779</t>
  </si>
  <si>
    <t>T10080219CA4919</t>
  </si>
  <si>
    <t>C10080324CD5309</t>
  </si>
  <si>
    <t>C10080327CA5429</t>
  </si>
  <si>
    <t>C10080331DA5489</t>
  </si>
  <si>
    <t>C10080403CA5549</t>
  </si>
  <si>
    <t>C10080410DA5629</t>
  </si>
  <si>
    <t>C10080415DB5749</t>
  </si>
  <si>
    <t>C10080417DA5799</t>
  </si>
  <si>
    <t>C10080427DA6039</t>
  </si>
  <si>
    <t>C10080501CA6149</t>
  </si>
  <si>
    <t>T10080506DB6239</t>
  </si>
  <si>
    <t>C10080617CA7359</t>
  </si>
  <si>
    <t>C10080618DA7399</t>
  </si>
  <si>
    <t>C10080619DA7409</t>
  </si>
  <si>
    <t>T10080618DC7389</t>
  </si>
  <si>
    <t>C10080724DA8449</t>
  </si>
  <si>
    <t>C10080728DA8539</t>
  </si>
  <si>
    <t>C10080821DA9399</t>
  </si>
  <si>
    <t>C10080908CA0009</t>
  </si>
  <si>
    <t>C10080909DA0099</t>
  </si>
  <si>
    <t>C10080917DB0289</t>
  </si>
  <si>
    <t>C10080917CA0299</t>
  </si>
  <si>
    <t>C10080922DA0459</t>
  </si>
  <si>
    <t>C10081010CA1199</t>
  </si>
  <si>
    <t>C10081007CA1109</t>
  </si>
  <si>
    <t>C10081011CA1249</t>
  </si>
  <si>
    <t>C10081027CA1809</t>
  </si>
  <si>
    <t>C10081029DA1889</t>
  </si>
  <si>
    <t>C10081104DA2119</t>
  </si>
  <si>
    <t>C10081117CA2759</t>
  </si>
  <si>
    <t>C10081121CA2949</t>
  </si>
  <si>
    <t>C10081127CA3229</t>
  </si>
  <si>
    <t>C10081126CB3169</t>
  </si>
  <si>
    <t>C10081203CA3519</t>
  </si>
  <si>
    <t>T10081127CB3259</t>
  </si>
  <si>
    <t>C10081225DA4739</t>
  </si>
  <si>
    <t>C10090102CA5119</t>
  </si>
  <si>
    <t>C10090113CA5729</t>
  </si>
  <si>
    <t>C10090206CA7179</t>
  </si>
  <si>
    <t>C10090206CA7169</t>
  </si>
  <si>
    <t>C10070623DA1279</t>
  </si>
  <si>
    <t>T10090210DA7389</t>
  </si>
  <si>
    <t>C10090217CA8489</t>
  </si>
  <si>
    <t>C10090218BA8519</t>
  </si>
  <si>
    <t>C10070712CA1639</t>
  </si>
  <si>
    <t>C10090301DA9869</t>
  </si>
  <si>
    <t>C10090303CA0089</t>
  </si>
  <si>
    <t>C10090305DA0319</t>
  </si>
  <si>
    <t>C10090224CB9359</t>
  </si>
  <si>
    <t>C10090324CA2009</t>
  </si>
  <si>
    <t>C10090409DB3079</t>
  </si>
  <si>
    <t>C10090416DA3449</t>
  </si>
  <si>
    <t>C10090406CA2939</t>
  </si>
  <si>
    <t>C10090430CA4129</t>
  </si>
  <si>
    <t>C10090127CA6519</t>
  </si>
  <si>
    <t>C10090504CA4229</t>
  </si>
  <si>
    <t>C10090507DA4379</t>
  </si>
  <si>
    <t>C10090520DA4999</t>
  </si>
  <si>
    <t>C10090518CA4839</t>
  </si>
  <si>
    <t>C10090523BA5139</t>
  </si>
  <si>
    <t>C10090521CA5039</t>
  </si>
  <si>
    <t>C10090602CA5599</t>
  </si>
  <si>
    <t>C10090601CA5559</t>
  </si>
  <si>
    <t>C10090529DA5509</t>
  </si>
  <si>
    <t>C10090605CA5669</t>
  </si>
  <si>
    <t>C10090609DA5759</t>
  </si>
  <si>
    <t>C10090613DA5989</t>
  </si>
  <si>
    <t>C10090622DA6279</t>
  </si>
  <si>
    <t>C10090629CA6509</t>
  </si>
  <si>
    <t>C10090706CA6699</t>
  </si>
  <si>
    <t>C10090714CA6899</t>
  </si>
  <si>
    <t>C10090711DA6839</t>
  </si>
  <si>
    <t>C10090716CB6949</t>
  </si>
  <si>
    <t>C10090722CC7079</t>
  </si>
  <si>
    <t>C10090724DA7159</t>
  </si>
  <si>
    <t>T10090728CB7279</t>
  </si>
  <si>
    <t>C10120425DA8759</t>
  </si>
  <si>
    <t>C10090807CA7529</t>
  </si>
  <si>
    <t>C10071214CA3879</t>
  </si>
  <si>
    <t>C10090813CA7689</t>
  </si>
  <si>
    <t>C10071227DA4089</t>
  </si>
  <si>
    <t>C10071228DA4119</t>
  </si>
  <si>
    <t>T10090812CB7649</t>
  </si>
  <si>
    <t>C10071230DA4139</t>
  </si>
  <si>
    <t>C10080104CA4219</t>
  </si>
  <si>
    <t>C10080103CA4199</t>
  </si>
  <si>
    <t>C10080110DA4329</t>
  </si>
  <si>
    <t>C10090901DA8069</t>
  </si>
  <si>
    <t>C10080122DA4479</t>
  </si>
  <si>
    <t>C10080122CA4489</t>
  </si>
  <si>
    <t>C10080124DA4539</t>
  </si>
  <si>
    <t>C10080129BA4629</t>
  </si>
  <si>
    <t>C10090922CA8639</t>
  </si>
  <si>
    <t>C10090929CB8779</t>
  </si>
  <si>
    <t>C10080213DA4819</t>
  </si>
  <si>
    <t>C10080217DA4889</t>
  </si>
  <si>
    <t>T10091006CB8869</t>
  </si>
  <si>
    <t>C10080225DA4989</t>
  </si>
  <si>
    <t>C10091016BA9059</t>
  </si>
  <si>
    <t>T10091031DA9279</t>
  </si>
  <si>
    <t>C10080316CB5239</t>
  </si>
  <si>
    <t>C10091108CA9459</t>
  </si>
  <si>
    <t>T10091106CB9439</t>
  </si>
  <si>
    <t>C10080326CA5359</t>
  </si>
  <si>
    <t>C10080408CA5609</t>
  </si>
  <si>
    <t>C10091202CB0199</t>
  </si>
  <si>
    <t>T10091204CB0269</t>
  </si>
  <si>
    <t>C10091206CA0279</t>
  </si>
  <si>
    <t>C10080418CA5809</t>
  </si>
  <si>
    <t>T10091213CA0429</t>
  </si>
  <si>
    <t>T10091222CA0699</t>
  </si>
  <si>
    <t>T10091223CA0759</t>
  </si>
  <si>
    <t>C10080527CA6819</t>
  </si>
  <si>
    <t>C10080528CA6849</t>
  </si>
  <si>
    <t>C10080604DA7019</t>
  </si>
  <si>
    <t>C10100127CA1909</t>
  </si>
  <si>
    <t>C10080610DA7209</t>
  </si>
  <si>
    <t>C10080608BA7149</t>
  </si>
  <si>
    <t>C10100203CA2169</t>
  </si>
  <si>
    <t>C10100205BA2239</t>
  </si>
  <si>
    <t>T10100205CA2289</t>
  </si>
  <si>
    <t>C10080616DA7329</t>
  </si>
  <si>
    <t>C10100206CB2309</t>
  </si>
  <si>
    <t>C10100217CA2719</t>
  </si>
  <si>
    <t>C10100223BA2919</t>
  </si>
  <si>
    <t>C10080716CA8229</t>
  </si>
  <si>
    <t>C10080714BD8159</t>
  </si>
  <si>
    <t>C10080718DA8309</t>
  </si>
  <si>
    <t>C10080726CA8499</t>
  </si>
  <si>
    <t>C10080723CA8429</t>
  </si>
  <si>
    <t>C10100315CA3669</t>
  </si>
  <si>
    <t>C10100322CB3939</t>
  </si>
  <si>
    <t>C10080806CA8859</t>
  </si>
  <si>
    <t>C10080821DA9359</t>
  </si>
  <si>
    <t>C10100409CA4489</t>
  </si>
  <si>
    <t>C10100410CA4499</t>
  </si>
  <si>
    <t>C10080826CC9539</t>
  </si>
  <si>
    <t>C10100420CA4789</t>
  </si>
  <si>
    <t>C10080830DA9719</t>
  </si>
  <si>
    <t>C10080901DA9749</t>
  </si>
  <si>
    <t>C10100427CB5039</t>
  </si>
  <si>
    <t>C10080919DA0419</t>
  </si>
  <si>
    <t>C10080923CA0489</t>
  </si>
  <si>
    <t>C10080927CA0649</t>
  </si>
  <si>
    <t>C10100517DA5669</t>
  </si>
  <si>
    <t>C10100513CC5569</t>
  </si>
  <si>
    <t>C10080928DA0659</t>
  </si>
  <si>
    <t>C10081013DA1259</t>
  </si>
  <si>
    <t>C10100531DA6149</t>
  </si>
  <si>
    <t>T10100601DA6189</t>
  </si>
  <si>
    <t>C10081015CA1399</t>
  </si>
  <si>
    <t>C10100611DA6479</t>
  </si>
  <si>
    <t>C10100613DA6519</t>
  </si>
  <si>
    <t>C10100624DA6839</t>
  </si>
  <si>
    <t>C10081105CA2169</t>
  </si>
  <si>
    <t>C10081112CA2519</t>
  </si>
  <si>
    <t>C10100705DA7189</t>
  </si>
  <si>
    <t>C10081117DA2749</t>
  </si>
  <si>
    <t>C10100707DA7249</t>
  </si>
  <si>
    <t>T10100708DC7289</t>
  </si>
  <si>
    <t>C10081117CA2709</t>
  </si>
  <si>
    <t>C10081122CA2989</t>
  </si>
  <si>
    <t>T10100714DD7449</t>
  </si>
  <si>
    <t>T10100716DB7529</t>
  </si>
  <si>
    <t>C10100720DA7609</t>
  </si>
  <si>
    <t>C10081201CA3399</t>
  </si>
  <si>
    <t>C10081128DA3339</t>
  </si>
  <si>
    <t>C10081203DA3529</t>
  </si>
  <si>
    <t>C10081207DA3719</t>
  </si>
  <si>
    <t>C10081212DA4069</t>
  </si>
  <si>
    <t>C10081209CA3889</t>
  </si>
  <si>
    <t>C10081216BA4279</t>
  </si>
  <si>
    <t>C10100805DA8249</t>
  </si>
  <si>
    <t>C10100809DC8359</t>
  </si>
  <si>
    <t>C10100811DA8499</t>
  </si>
  <si>
    <t>C10081229CA4879</t>
  </si>
  <si>
    <t>C10100817DA8729</t>
  </si>
  <si>
    <t>C10100820DA8909</t>
  </si>
  <si>
    <t>C10100822DD8999</t>
  </si>
  <si>
    <t>C10081230BB5009</t>
  </si>
  <si>
    <t>C10100823DA9039</t>
  </si>
  <si>
    <t>C10100826DB9249</t>
  </si>
  <si>
    <t>C10100830DA9369</t>
  </si>
  <si>
    <t>C10090107CA5439</t>
  </si>
  <si>
    <t>C10090115CA6009</t>
  </si>
  <si>
    <t>C10100906DA9589</t>
  </si>
  <si>
    <t>T10100903DD9539</t>
  </si>
  <si>
    <t>C10090115CA5999</t>
  </si>
  <si>
    <t>T10100908DC9669</t>
  </si>
  <si>
    <t>T10100908DB9649</t>
  </si>
  <si>
    <t>C10090119CA6279</t>
  </si>
  <si>
    <t>C10100913DB9779</t>
  </si>
  <si>
    <t>C10100916DA9889</t>
  </si>
  <si>
    <t>B10100914DE9839</t>
  </si>
  <si>
    <t>C10100928DA0179</t>
  </si>
  <si>
    <t>C10101001DB0259</t>
  </si>
  <si>
    <t>C10100927DA0099</t>
  </si>
  <si>
    <t>T10100927DE0109</t>
  </si>
  <si>
    <t>T10101007DB0439</t>
  </si>
  <si>
    <t>C10101012DA0609</t>
  </si>
  <si>
    <t>T10101006DB0419</t>
  </si>
  <si>
    <t>C10101015DA0719</t>
  </si>
  <si>
    <t>C10101026DA0999</t>
  </si>
  <si>
    <t>C10101029DA1139</t>
  </si>
  <si>
    <t>T10101103DD1269</t>
  </si>
  <si>
    <t>T10101104CA1349</t>
  </si>
  <si>
    <t>C10090401DA2669</t>
  </si>
  <si>
    <t>C10101115CA1639</t>
  </si>
  <si>
    <t>C10101126CC2159</t>
  </si>
  <si>
    <t>C10101202CC2329</t>
  </si>
  <si>
    <t>C10101204CA2409</t>
  </si>
  <si>
    <t>C10101207DA2499</t>
  </si>
  <si>
    <t>C10101210AB2689</t>
  </si>
  <si>
    <t>T10130930DA0159</t>
  </si>
  <si>
    <t>C10101220DA3289</t>
  </si>
  <si>
    <t>C10101222CC3499</t>
  </si>
  <si>
    <t>C10101223DA3569</t>
  </si>
  <si>
    <t>C10101226CA3649</t>
  </si>
  <si>
    <t>C10101228DA3879</t>
  </si>
  <si>
    <t>T10101221DA3379</t>
  </si>
  <si>
    <t>C10101222DA3459</t>
  </si>
  <si>
    <t>C10110107CA4459</t>
  </si>
  <si>
    <t>C10110105DA4319</t>
  </si>
  <si>
    <t>C10110117DC5159</t>
  </si>
  <si>
    <t>C10110117CA5169</t>
  </si>
  <si>
    <t>C10110111CA4689</t>
  </si>
  <si>
    <t>C10110119CA5269</t>
  </si>
  <si>
    <t>C10110121DA5519</t>
  </si>
  <si>
    <t>C10110124CA5609</t>
  </si>
  <si>
    <t>C10120309DA6549</t>
  </si>
  <si>
    <t>C10110204CB6099</t>
  </si>
  <si>
    <t>C10110207DA6199</t>
  </si>
  <si>
    <t>C10110209CA6369</t>
  </si>
  <si>
    <t>C10110210BC6449</t>
  </si>
  <si>
    <t>C10110214CA6719</t>
  </si>
  <si>
    <t>B10131121001479</t>
  </si>
  <si>
    <t>C10110303DA7749</t>
  </si>
  <si>
    <t>C10110225DA7479</t>
  </si>
  <si>
    <t>C10120424CA8699</t>
  </si>
  <si>
    <t>C10110314CA8459</t>
  </si>
  <si>
    <t>B10131213002189</t>
  </si>
  <si>
    <t>T10110323DB8849</t>
  </si>
  <si>
    <t>C10110317DC8609</t>
  </si>
  <si>
    <t>C10090803CB7459</t>
  </si>
  <si>
    <t>C10110406DF9459</t>
  </si>
  <si>
    <t>C10090805CA7499</t>
  </si>
  <si>
    <t>C10110324DB8919</t>
  </si>
  <si>
    <t>C10110325DB8959</t>
  </si>
  <si>
    <t>C10110408DA9569</t>
  </si>
  <si>
    <t>C10110408DB9559</t>
  </si>
  <si>
    <t>T10110421DB0169</t>
  </si>
  <si>
    <t>C10090902CA8109</t>
  </si>
  <si>
    <t>C10110425DA0339</t>
  </si>
  <si>
    <t>C10110426DA0349</t>
  </si>
  <si>
    <t>C10140115003369</t>
  </si>
  <si>
    <t>C10110429DC0529</t>
  </si>
  <si>
    <t>C10090907CA8249</t>
  </si>
  <si>
    <t>C10110428DA0479</t>
  </si>
  <si>
    <t>C10110429CA0539</t>
  </si>
  <si>
    <t>C10110509DA0919</t>
  </si>
  <si>
    <t>C10090916CA8519</t>
  </si>
  <si>
    <t>C10110509DA0939</t>
  </si>
  <si>
    <t>T10110511DA0969</t>
  </si>
  <si>
    <t>C10110514DA1149</t>
  </si>
  <si>
    <t>C10110516DA1239</t>
  </si>
  <si>
    <t>C10110516DA1169</t>
  </si>
  <si>
    <t>C10140224005119</t>
  </si>
  <si>
    <t>C10110519DA1389</t>
  </si>
  <si>
    <t>C10140219004879</t>
  </si>
  <si>
    <t>C10110531DA1969</t>
  </si>
  <si>
    <t>C10110525DA1659</t>
  </si>
  <si>
    <t>C10110527DB1759</t>
  </si>
  <si>
    <t>C10110605DA2249</t>
  </si>
  <si>
    <t>C10110615DB2769</t>
  </si>
  <si>
    <t>C10110624DA3089</t>
  </si>
  <si>
    <t>C10110628DB3319</t>
  </si>
  <si>
    <t>C10110708DE3759</t>
  </si>
  <si>
    <t>C10091117CA9689</t>
  </si>
  <si>
    <t>C10110713DA3979</t>
  </si>
  <si>
    <t>C10091124CA9959</t>
  </si>
  <si>
    <t>C10110720DA4249</t>
  </si>
  <si>
    <t>B10110720DC4219</t>
  </si>
  <si>
    <t>C10110730DA4639</t>
  </si>
  <si>
    <t>C10110805DA4849</t>
  </si>
  <si>
    <t>C10110811DA5109</t>
  </si>
  <si>
    <t>T10110802DC4749</t>
  </si>
  <si>
    <t>C10140512007819</t>
  </si>
  <si>
    <t>C10110819DA5409</t>
  </si>
  <si>
    <t>C10110822DA5499</t>
  </si>
  <si>
    <t>C10110823DA5589</t>
  </si>
  <si>
    <t>C10110817DA5309</t>
  </si>
  <si>
    <t>C10100105CA1169</t>
  </si>
  <si>
    <t>B10110830DA6019</t>
  </si>
  <si>
    <t>C10100108DA1259</t>
  </si>
  <si>
    <t>C10110830DA6029</t>
  </si>
  <si>
    <t>C10110907DA6429</t>
  </si>
  <si>
    <t>C10110906DC6379</t>
  </si>
  <si>
    <t>C10110914DA6839</t>
  </si>
  <si>
    <t>C10110916DB7009</t>
  </si>
  <si>
    <t>C10140610008429</t>
  </si>
  <si>
    <t>C10110917DA7119</t>
  </si>
  <si>
    <t>C10110920DB7309</t>
  </si>
  <si>
    <t>C10110922DA7389</t>
  </si>
  <si>
    <t>T10111004DA8049</t>
  </si>
  <si>
    <t>C10111004DA8079</t>
  </si>
  <si>
    <t>C10140721009299</t>
  </si>
  <si>
    <t>C10121128DA7549</t>
  </si>
  <si>
    <t>C10111026DA9219</t>
  </si>
  <si>
    <t>C10111026DA9229</t>
  </si>
  <si>
    <t>F11110714DF3909</t>
  </si>
  <si>
    <t>C10111027DD9329</t>
  </si>
  <si>
    <t>C10111120DB0549</t>
  </si>
  <si>
    <t>C10111114DA0269</t>
  </si>
  <si>
    <t>C10111122DA0639</t>
  </si>
  <si>
    <t>C10111128DA0859</t>
  </si>
  <si>
    <t>C10111206DA1319</t>
  </si>
  <si>
    <t>C10111214CA1729</t>
  </si>
  <si>
    <t>C10111218DA1899</t>
  </si>
  <si>
    <t>C10111220DA2019</t>
  </si>
  <si>
    <t>T10111222DA2149</t>
  </si>
  <si>
    <t>C10120104CA2789</t>
  </si>
  <si>
    <t>C10120105DB2809</t>
  </si>
  <si>
    <t>C10120105DA2859</t>
  </si>
  <si>
    <t>C10120107DC2910</t>
  </si>
  <si>
    <t>C10120105DA2799</t>
  </si>
  <si>
    <t>C10120119DB3579</t>
  </si>
  <si>
    <t>C10120112DA3069</t>
  </si>
  <si>
    <t>C10120117DC3389</t>
  </si>
  <si>
    <t>T10120121DA3699</t>
  </si>
  <si>
    <t>C10120131DA4119</t>
  </si>
  <si>
    <t>C10120125DD3789</t>
  </si>
  <si>
    <t>C10120202DA4289</t>
  </si>
  <si>
    <t>T10120203DD4399</t>
  </si>
  <si>
    <t>C10120208DF4739</t>
  </si>
  <si>
    <t>C10120216CA5189</t>
  </si>
  <si>
    <t>C10120210DB4839</t>
  </si>
  <si>
    <t>C10100702DA7129</t>
  </si>
  <si>
    <t>C10120222DE5519</t>
  </si>
  <si>
    <t>C10120229DA5919</t>
  </si>
  <si>
    <t>C10120314DA6769</t>
  </si>
  <si>
    <t>C10120314DB6779</t>
  </si>
  <si>
    <t>C10120319DD6949</t>
  </si>
  <si>
    <t>C10100812DA8559</t>
  </si>
  <si>
    <t>C10120405DA7889</t>
  </si>
  <si>
    <t>C10120402DA7669</t>
  </si>
  <si>
    <t>C10100824DA9129</t>
  </si>
  <si>
    <t>C10120423DA8619</t>
  </si>
  <si>
    <t>C10120427DA8859</t>
  </si>
  <si>
    <t>T10120501DA9019</t>
  </si>
  <si>
    <t>C10120430DA8929</t>
  </si>
  <si>
    <t>C10120507DA9299</t>
  </si>
  <si>
    <t>B10120503DA9169</t>
  </si>
  <si>
    <t>C10120522DA0059</t>
  </si>
  <si>
    <t>C10120524DA0199</t>
  </si>
  <si>
    <t>C10101021DA0899</t>
  </si>
  <si>
    <t>C10120626DA1379</t>
  </si>
  <si>
    <t>T10120702DD1619</t>
  </si>
  <si>
    <t>C10120705DA1789</t>
  </si>
  <si>
    <t>C10101212DA2779</t>
  </si>
  <si>
    <t>C10120814CA2899</t>
  </si>
  <si>
    <t>C10120829DA3419</t>
  </si>
  <si>
    <t>T10121112DA6559</t>
  </si>
  <si>
    <t>C10121119DA6989</t>
  </si>
  <si>
    <t>C10121113CD6619</t>
  </si>
  <si>
    <t>C10121124DA7309</t>
  </si>
  <si>
    <t>C10121116DA6869</t>
  </si>
  <si>
    <t>C10130108DC9159</t>
  </si>
  <si>
    <t>C10130107DC9109</t>
  </si>
  <si>
    <t>C10130110DB9339</t>
  </si>
  <si>
    <t>C10130108DC9209</t>
  </si>
  <si>
    <t>C10130111DB9389</t>
  </si>
  <si>
    <t>C10130106DD9099</t>
  </si>
  <si>
    <t>C10110526DA1679</t>
  </si>
  <si>
    <t>C10110722DA4339</t>
  </si>
  <si>
    <t>C10110831DA6109</t>
  </si>
  <si>
    <t>T10130523DA4569</t>
  </si>
  <si>
    <t>C10130516DA4139</t>
  </si>
  <si>
    <t>C10111006DA8209</t>
  </si>
  <si>
    <t>T10130530DD4889</t>
  </si>
  <si>
    <t>C10111007DA8259</t>
  </si>
  <si>
    <t>C10111011DA8389</t>
  </si>
  <si>
    <t>B10130615DA5649</t>
  </si>
  <si>
    <t>C10111019DA8749</t>
  </si>
  <si>
    <t>C10111019DA8769</t>
  </si>
  <si>
    <t>C10111012DA8459</t>
  </si>
  <si>
    <t>C10111024DA9059</t>
  </si>
  <si>
    <t>C10130609DD5289</t>
  </si>
  <si>
    <t>C10130621DA6019</t>
  </si>
  <si>
    <t>C10111104DA9709</t>
  </si>
  <si>
    <t>T10111122DB0629</t>
  </si>
  <si>
    <t>C10111124DA0719</t>
  </si>
  <si>
    <t>C10111117DA0429</t>
  </si>
  <si>
    <t>C10130727DA7889</t>
  </si>
  <si>
    <t>C10111203DA1089</t>
  </si>
  <si>
    <t>C10111209DA1509</t>
  </si>
  <si>
    <t>C10130827DA9229</t>
  </si>
  <si>
    <t>C10120103DA2729</t>
  </si>
  <si>
    <t>B10130905DA9529</t>
  </si>
  <si>
    <t>C10120121DA3689</t>
  </si>
  <si>
    <t>C10120125DA3769</t>
  </si>
  <si>
    <t>C10120130DA4049</t>
  </si>
  <si>
    <t>C10120303DA6129</t>
  </si>
  <si>
    <t>C10120305DA6189</t>
  </si>
  <si>
    <t>C10120228DB5849</t>
  </si>
  <si>
    <t>C10120229DA5929</t>
  </si>
  <si>
    <t>C10131104DA0949</t>
  </si>
  <si>
    <t>C10120307CD6379</t>
  </si>
  <si>
    <t>C10120309DA6529</t>
  </si>
  <si>
    <t>C10131122001519</t>
  </si>
  <si>
    <t>C10120326DA7299</t>
  </si>
  <si>
    <t>C10120320DB6999</t>
  </si>
  <si>
    <t>T10120409DA7999</t>
  </si>
  <si>
    <t>C10131206001969</t>
  </si>
  <si>
    <t>C10120428CA8899</t>
  </si>
  <si>
    <t>C10131216002239</t>
  </si>
  <si>
    <t>C10120423DA8589</t>
  </si>
  <si>
    <t>C10120418DA8439</t>
  </si>
  <si>
    <t>T10120531DA0429</t>
  </si>
  <si>
    <t>C10120502DB9089</t>
  </si>
  <si>
    <t>B10131219002329</t>
  </si>
  <si>
    <t>C10120503DA9189</t>
  </si>
  <si>
    <t>C10140101002779</t>
  </si>
  <si>
    <t>C10120430CB8979</t>
  </si>
  <si>
    <t>C10120508DA9379</t>
  </si>
  <si>
    <t>C10130929DC0139</t>
  </si>
  <si>
    <t>C10120503DA9179</t>
  </si>
  <si>
    <t>C10120511DA9529</t>
  </si>
  <si>
    <t>C10120525DA0209</t>
  </si>
  <si>
    <t>C10120521CA9939</t>
  </si>
  <si>
    <t>C10120531CA0459</t>
  </si>
  <si>
    <t>C10120605DA0669</t>
  </si>
  <si>
    <t>C10140126003789</t>
  </si>
  <si>
    <t>C10120618DA1149</t>
  </si>
  <si>
    <t>C10120627DA1479</t>
  </si>
  <si>
    <t>H10140227005349</t>
  </si>
  <si>
    <t>C10120703DA1639</t>
  </si>
  <si>
    <t>C10120711DA1939</t>
  </si>
  <si>
    <t>T10120713DA2029</t>
  </si>
  <si>
    <t>C10120717DA2109</t>
  </si>
  <si>
    <t>C10120717CD2119</t>
  </si>
  <si>
    <t>C10120723DA2319</t>
  </si>
  <si>
    <t>C10120726DA2469</t>
  </si>
  <si>
    <t>C10120723DA2279</t>
  </si>
  <si>
    <t>C10120730DB2559</t>
  </si>
  <si>
    <t>C10120809DA2799</t>
  </si>
  <si>
    <t>C10120906DA3779</t>
  </si>
  <si>
    <t>C10120908DA3849</t>
  </si>
  <si>
    <t>E10140508007709</t>
  </si>
  <si>
    <t>C10120911CA3939</t>
  </si>
  <si>
    <t>C10120912DA4009</t>
  </si>
  <si>
    <t>C10120918DA4159</t>
  </si>
  <si>
    <t>C10140509007759</t>
  </si>
  <si>
    <t>C10120920DB4219</t>
  </si>
  <si>
    <t>H10140512007823</t>
  </si>
  <si>
    <t>E10140521008059</t>
  </si>
  <si>
    <t>C10120923DA4279</t>
  </si>
  <si>
    <t>C10120924DA4319</t>
  </si>
  <si>
    <t>C10120924DA4339</t>
  </si>
  <si>
    <t>C10120925DB4359</t>
  </si>
  <si>
    <t>C10120925DA4379</t>
  </si>
  <si>
    <t>C10120924CA4349</t>
  </si>
  <si>
    <t>C10120925DA4389</t>
  </si>
  <si>
    <t>C10120927DA4519</t>
  </si>
  <si>
    <t>C10120927DB4469</t>
  </si>
  <si>
    <t>C10121005DA4709</t>
  </si>
  <si>
    <t>C10121006DA4719</t>
  </si>
  <si>
    <t>C10121007DA4739</t>
  </si>
  <si>
    <t>C10121008DA4779</t>
  </si>
  <si>
    <t>C10121017DA5159</t>
  </si>
  <si>
    <t>A10121022DC5389</t>
  </si>
  <si>
    <t>C10121018DA5219</t>
  </si>
  <si>
    <t>C10121019DA5259</t>
  </si>
  <si>
    <t>C10121023DA5409</t>
  </si>
  <si>
    <t>C10121024DA5479</t>
  </si>
  <si>
    <t>C10121028DA5589</t>
  </si>
  <si>
    <t>C10121029DA5599</t>
  </si>
  <si>
    <t>C10121022CA5379</t>
  </si>
  <si>
    <t>T10121031DA5699</t>
  </si>
  <si>
    <t>T10140627008899</t>
  </si>
  <si>
    <t>C10121101DA5749</t>
  </si>
  <si>
    <t>C10121103DA5799</t>
  </si>
  <si>
    <t>C10121028CA5569</t>
  </si>
  <si>
    <t>C10121029DA5619</t>
  </si>
  <si>
    <t>C10121106DA5859</t>
  </si>
  <si>
    <t>C10121119DA6969</t>
  </si>
  <si>
    <t>C10121123DA7249</t>
  </si>
  <si>
    <t>C10121128DA7539</t>
  </si>
  <si>
    <t>C10121130DA7659</t>
  </si>
  <si>
    <t>C10121127DC7439</t>
  </si>
  <si>
    <t>C10121204DA7789</t>
  </si>
  <si>
    <t>B10121207DA7949</t>
  </si>
  <si>
    <t>C10121219CA8509</t>
  </si>
  <si>
    <t>T10121221DB8609</t>
  </si>
  <si>
    <t>C10121215DA8289</t>
  </si>
  <si>
    <t>C10121217DB8319</t>
  </si>
  <si>
    <t>C10121217DA8349</t>
  </si>
  <si>
    <t>C10121217DA8369</t>
  </si>
  <si>
    <t>C10121217DA8379</t>
  </si>
  <si>
    <t>C10121211DA8039</t>
  </si>
  <si>
    <t>C10121218DA8469</t>
  </si>
  <si>
    <t>C10121225DA8719</t>
  </si>
  <si>
    <t>C10121228DA8829</t>
  </si>
  <si>
    <t>B10140826000079</t>
  </si>
  <si>
    <t>E10140907000289</t>
  </si>
  <si>
    <t>C10130110DB9349</t>
  </si>
  <si>
    <t>C10130114DA9459</t>
  </si>
  <si>
    <t>C10130120DA9789</t>
  </si>
  <si>
    <t>C10130122DB9869</t>
  </si>
  <si>
    <t>C10130123DA9899</t>
  </si>
  <si>
    <t>C10130125DA9979</t>
  </si>
  <si>
    <t>C10130213DB0659</t>
  </si>
  <si>
    <t>C10130214DA0739</t>
  </si>
  <si>
    <t>C10130216DA0819</t>
  </si>
  <si>
    <t>C10130220DA1019</t>
  </si>
  <si>
    <t>C10130222CA1079</t>
  </si>
  <si>
    <t>C10130219DA0959</t>
  </si>
  <si>
    <t>C10130225DA1219</t>
  </si>
  <si>
    <t>C10130225DA1209</t>
  </si>
  <si>
    <t>C10130311DC1669</t>
  </si>
  <si>
    <t>C10130318DA1809</t>
  </si>
  <si>
    <t>C10130314DA1759</t>
  </si>
  <si>
    <t>C10130325DA2049</t>
  </si>
  <si>
    <t>C10130328CA2199</t>
  </si>
  <si>
    <t>C10130402DB2319</t>
  </si>
  <si>
    <t>C10130403DA2349</t>
  </si>
  <si>
    <t>C10130419DA2869</t>
  </si>
  <si>
    <t>C10130424DA3029</t>
  </si>
  <si>
    <t>C10130424DA3049</t>
  </si>
  <si>
    <t>C10130428DA3289</t>
  </si>
  <si>
    <t>C10130516DA4099</t>
  </si>
  <si>
    <t>C10130520DA4309</t>
  </si>
  <si>
    <t>E10150114002419</t>
  </si>
  <si>
    <t>C10150202002839</t>
  </si>
  <si>
    <t>C10130614DA5639</t>
  </si>
  <si>
    <t>C10130703DA6679</t>
  </si>
  <si>
    <t>C10130706DA6839</t>
  </si>
  <si>
    <t>C10130502DA3459</t>
  </si>
  <si>
    <t>C10130725DA7779</t>
  </si>
  <si>
    <t>C10130802DA8249</t>
  </si>
  <si>
    <t>C10130729DA7969</t>
  </si>
  <si>
    <t>C10130731DA8109</t>
  </si>
  <si>
    <t>C10130730DA8039</t>
  </si>
  <si>
    <t>C10130730DA8029</t>
  </si>
  <si>
    <t>C10130812DA8549</t>
  </si>
  <si>
    <t>C10130816DA8819</t>
  </si>
  <si>
    <t>C10130901DC9409</t>
  </si>
  <si>
    <t>C10130916DA9959</t>
  </si>
  <si>
    <t>C10131015DA0479</t>
  </si>
  <si>
    <t>C10131015DA0489</t>
  </si>
  <si>
    <t>C10131020DA0609</t>
  </si>
  <si>
    <t>C10131028DA0819</t>
  </si>
  <si>
    <t>C10131104DA0959</t>
  </si>
  <si>
    <t>C10131227002629</t>
  </si>
  <si>
    <t>경매번호</t>
    <phoneticPr fontId="18" type="noConversion"/>
  </si>
  <si>
    <t>상환결과</t>
    <phoneticPr fontId="18" type="noConversion"/>
  </si>
  <si>
    <t>성공횟수</t>
    <phoneticPr fontId="18" type="noConversion"/>
  </si>
  <si>
    <t>총횟수</t>
    <phoneticPr fontId="18" type="noConversion"/>
  </si>
  <si>
    <t>정상상환</t>
  </si>
  <si>
    <t>중도완납</t>
  </si>
  <si>
    <t>합의완납</t>
  </si>
  <si>
    <t>연체상환</t>
  </si>
  <si>
    <t>월소득(만원)</t>
    <phoneticPr fontId="18" type="noConversion"/>
  </si>
  <si>
    <t>신청금액(만원)</t>
    <phoneticPr fontId="18" type="noConversion"/>
  </si>
  <si>
    <t>연소득(만원)</t>
    <phoneticPr fontId="18" type="noConversion"/>
  </si>
  <si>
    <t>신청기간(개월)</t>
    <phoneticPr fontId="18" type="noConversion"/>
  </si>
  <si>
    <t>투자금액(만원)</t>
    <phoneticPr fontId="18" type="noConversion"/>
  </si>
  <si>
    <t>대출(은행보험)</t>
    <phoneticPr fontId="18" type="noConversion"/>
  </si>
  <si>
    <t>대출(캐피탈증권)</t>
    <phoneticPr fontId="18" type="noConversion"/>
  </si>
  <si>
    <t>대출(저축은행)</t>
    <phoneticPr fontId="18" type="noConversion"/>
  </si>
  <si>
    <t>대출(현금서비스)</t>
    <phoneticPr fontId="18" type="noConversion"/>
  </si>
  <si>
    <t>대출(대부업)</t>
    <phoneticPr fontId="18" type="noConversion"/>
  </si>
  <si>
    <t>대출(카드신협금고)</t>
    <phoneticPr fontId="18" type="noConversion"/>
  </si>
  <si>
    <t>대출합계(만원)</t>
    <phoneticPr fontId="18" type="noConversion"/>
  </si>
  <si>
    <t>주거</t>
    <phoneticPr fontId="18" type="noConversion"/>
  </si>
  <si>
    <t>자가</t>
  </si>
  <si>
    <t>임대</t>
  </si>
  <si>
    <t>가족수</t>
    <phoneticPr fontId="18" type="noConversion"/>
  </si>
  <si>
    <t>결혼</t>
    <phoneticPr fontId="18" type="noConversion"/>
  </si>
  <si>
    <t>4대보험</t>
    <phoneticPr fontId="18" type="noConversion"/>
  </si>
  <si>
    <t>고용</t>
    <phoneticPr fontId="18" type="noConversion"/>
  </si>
  <si>
    <t>대출용도</t>
    <phoneticPr fontId="18" type="noConversion"/>
  </si>
  <si>
    <t>수도권</t>
  </si>
  <si>
    <t>지방</t>
  </si>
  <si>
    <t>실패횟수</t>
    <phoneticPr fontId="18" type="noConversion"/>
  </si>
  <si>
    <t>취소횟수</t>
    <phoneticPr fontId="18" type="noConversion"/>
  </si>
  <si>
    <t>채무불이행</t>
  </si>
  <si>
    <t>대출시기</t>
    <phoneticPr fontId="18" type="noConversion"/>
  </si>
  <si>
    <t>07</t>
  </si>
  <si>
    <t>08</t>
  </si>
  <si>
    <t>09</t>
  </si>
  <si>
    <t>10</t>
  </si>
  <si>
    <t>11</t>
  </si>
  <si>
    <t>12</t>
  </si>
  <si>
    <t>13</t>
  </si>
  <si>
    <t>14</t>
  </si>
  <si>
    <t>15</t>
  </si>
  <si>
    <t>성별(남0)</t>
    <phoneticPr fontId="18" type="noConversion"/>
  </si>
  <si>
    <t>지역(수도권0)</t>
    <phoneticPr fontId="18" type="noConversion"/>
  </si>
  <si>
    <t>대출용도(대출상환0)</t>
    <phoneticPr fontId="18" type="noConversion"/>
  </si>
  <si>
    <t>4대보험(가입0)</t>
    <phoneticPr fontId="18" type="noConversion"/>
  </si>
  <si>
    <t>결혼(기혼0)</t>
    <phoneticPr fontId="18" type="noConversion"/>
  </si>
  <si>
    <t>주거(자가0)</t>
    <phoneticPr fontId="18" type="noConversion"/>
  </si>
  <si>
    <t>군필(군필0)</t>
    <phoneticPr fontId="18" type="noConversion"/>
  </si>
  <si>
    <t>군필여부</t>
    <phoneticPr fontId="18" type="noConversion"/>
  </si>
  <si>
    <t>고용(정규직0)</t>
    <phoneticPr fontId="18" type="noConversion"/>
  </si>
  <si>
    <t>성공률</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</si>
</sst>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0_ "/>
  </numFmts>
  <fonts count="20" x14ac:knownFonts="1">
    <font>
      <sz val="8"/>
      <color theme="1"/>
      <name val="나눔고딕"/>
      <family val="2"/>
      <charset val="129"/>
    </font>
    <font>
      <sz val="8"/>
      <color theme="1"/>
      <name val="나눔고딕"/>
      <family val="2"/>
      <charset val="129"/>
    </font>
    <font>
      <b/>
      <sz val="18"/>
      <color theme="3"/>
      <name val="맑은 고딕"/>
      <family val="2"/>
      <charset val="129"/>
      <scheme val="major"/>
    </font>
    <font>
      <b/>
      <sz val="15"/>
      <color theme="3"/>
      <name val="나눔고딕"/>
      <family val="2"/>
      <charset val="129"/>
    </font>
    <font>
      <b/>
      <sz val="13"/>
      <color theme="3"/>
      <name val="나눔고딕"/>
      <family val="2"/>
      <charset val="129"/>
    </font>
    <font>
      <b/>
      <sz val="11"/>
      <color theme="3"/>
      <name val="나눔고딕"/>
      <family val="2"/>
      <charset val="129"/>
    </font>
    <font>
      <sz val="8"/>
      <color rgb="FF006100"/>
      <name val="나눔고딕"/>
      <family val="2"/>
      <charset val="129"/>
    </font>
    <font>
      <sz val="8"/>
      <color rgb="FF9C0006"/>
      <name val="나눔고딕"/>
      <family val="2"/>
      <charset val="129"/>
    </font>
    <font>
      <sz val="8"/>
      <color rgb="FF9C6500"/>
      <name val="나눔고딕"/>
      <family val="2"/>
      <charset val="129"/>
    </font>
    <font>
      <sz val="8"/>
      <color rgb="FF3F3F76"/>
      <name val="나눔고딕"/>
      <family val="2"/>
      <charset val="129"/>
    </font>
    <font>
      <b/>
      <sz val="8"/>
      <color rgb="FF3F3F3F"/>
      <name val="나눔고딕"/>
      <family val="2"/>
      <charset val="129"/>
    </font>
    <font>
      <b/>
      <sz val="8"/>
      <color rgb="FFFA7D00"/>
      <name val="나눔고딕"/>
      <family val="2"/>
      <charset val="129"/>
    </font>
    <font>
      <sz val="8"/>
      <color rgb="FFFA7D00"/>
      <name val="나눔고딕"/>
      <family val="2"/>
      <charset val="129"/>
    </font>
    <font>
      <b/>
      <sz val="8"/>
      <color theme="0"/>
      <name val="나눔고딕"/>
      <family val="2"/>
      <charset val="129"/>
    </font>
    <font>
      <sz val="8"/>
      <color rgb="FFFF0000"/>
      <name val="나눔고딕"/>
      <family val="2"/>
      <charset val="129"/>
    </font>
    <font>
      <i/>
      <sz val="8"/>
      <color rgb="FF7F7F7F"/>
      <name val="나눔고딕"/>
      <family val="2"/>
      <charset val="129"/>
    </font>
    <font>
      <b/>
      <sz val="8"/>
      <color theme="1"/>
      <name val="나눔고딕"/>
      <family val="2"/>
      <charset val="129"/>
    </font>
    <font>
      <sz val="8"/>
      <color theme="0"/>
      <name val="나눔고딕"/>
      <family val="2"/>
      <charset val="129"/>
    </font>
    <font>
      <sz val="8"/>
      <name val="나눔고딕"/>
      <family val="2"/>
      <charset val="129"/>
    </font>
    <font>
      <sz val="8"/>
      <color theme="1"/>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7">
    <xf numFmtId="0" fontId="0" fillId="0" borderId="0" xfId="0">
      <alignment vertical="center"/>
    </xf>
    <xf numFmtId="0" fontId="19" fillId="0" borderId="0" xfId="0" applyFont="1">
      <alignment vertical="center"/>
    </xf>
    <xf numFmtId="14" fontId="19" fillId="0" borderId="0" xfId="0" applyNumberFormat="1" applyFont="1">
      <alignment vertical="center"/>
    </xf>
    <xf numFmtId="176" fontId="19" fillId="0" borderId="0" xfId="42" applyNumberFormat="1" applyFont="1">
      <alignment vertical="center"/>
    </xf>
    <xf numFmtId="177" fontId="19" fillId="0" borderId="0" xfId="0" applyNumberFormat="1" applyFont="1">
      <alignment vertical="center"/>
    </xf>
    <xf numFmtId="176" fontId="19" fillId="0" borderId="0" xfId="0" applyNumberFormat="1" applyFont="1">
      <alignment vertical="center"/>
    </xf>
    <xf numFmtId="2" fontId="19" fillId="0" borderId="0" xfId="0" applyNumberFormat="1" applyFon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2" builtinId="5"/>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6058"/>
  <sheetViews>
    <sheetView tabSelected="1" workbookViewId="0">
      <pane xSplit="1" ySplit="1" topLeftCell="C2" activePane="bottomRight" state="frozen"/>
      <selection pane="topRight" activeCell="B1" sqref="B1"/>
      <selection pane="bottomLeft" activeCell="A2" sqref="A2"/>
      <selection pane="bottomRight" activeCell="I19" sqref="I19"/>
    </sheetView>
  </sheetViews>
  <sheetFormatPr defaultColWidth="9.296875" defaultRowHeight="11.5" x14ac:dyDescent="0.25"/>
  <cols>
    <col min="1" max="2" width="19.69921875" style="1" customWidth="1"/>
    <col min="3" max="3" width="21.09765625" style="1" customWidth="1"/>
    <col min="4" max="8" width="13.296875" style="1" customWidth="1"/>
    <col min="10" max="10" width="9.5" style="1" bestFit="1" customWidth="1"/>
    <col min="11" max="11" width="9.5" style="1" customWidth="1"/>
    <col min="12" max="12" width="9.5" style="1" bestFit="1" customWidth="1"/>
    <col min="13" max="13" width="9.5" style="1" customWidth="1"/>
    <col min="14" max="14" width="10.296875" style="5" customWidth="1"/>
    <col min="15" max="15" width="13.296875" style="4" customWidth="1"/>
    <col min="16" max="16" width="17.09765625" style="4" customWidth="1"/>
    <col min="17" max="17" width="9.5" style="3" bestFit="1" customWidth="1"/>
    <col min="18" max="18" width="9.5" style="1" bestFit="1" customWidth="1"/>
    <col min="19" max="19" width="9.5" style="1" customWidth="1"/>
    <col min="20" max="20" width="9.5" style="1" bestFit="1" customWidth="1"/>
    <col min="21" max="21" width="9.5" style="1" customWidth="1"/>
    <col min="22" max="27" width="9.296875" style="1"/>
    <col min="28" max="30" width="9.5" style="1" customWidth="1"/>
    <col min="31" max="35" width="24" style="1" customWidth="1"/>
    <col min="36" max="38" width="13.69921875" style="1" bestFit="1" customWidth="1"/>
    <col min="39" max="39" width="9.296875" style="1"/>
    <col min="40" max="41" width="9.5" style="1" customWidth="1"/>
    <col min="42" max="44" width="9.296875" style="1"/>
    <col min="45" max="45" width="9.5" style="1" customWidth="1"/>
    <col min="46" max="16384" width="9.296875" style="1"/>
  </cols>
  <sheetData>
    <row r="1" spans="1:46" x14ac:dyDescent="0.25">
      <c r="A1" s="1" t="s">
        <v>23069</v>
      </c>
      <c r="B1" s="1" t="s">
        <v>23070</v>
      </c>
      <c r="C1" s="1" t="s">
        <v>23102</v>
      </c>
      <c r="D1" s="1" t="s">
        <v>23100</v>
      </c>
      <c r="E1" s="1" t="s">
        <v>23099</v>
      </c>
      <c r="F1" s="1" t="s">
        <v>23071</v>
      </c>
      <c r="G1" s="1" t="s">
        <v>23072</v>
      </c>
      <c r="H1" s="1" t="s">
        <v>23121</v>
      </c>
      <c r="I1" s="1" t="s">
        <v>23112</v>
      </c>
      <c r="J1" s="1" t="s">
        <v>2</v>
      </c>
      <c r="K1" s="1" t="s">
        <v>23113</v>
      </c>
      <c r="L1" s="1" t="s">
        <v>4</v>
      </c>
      <c r="M1" s="5" t="s">
        <v>5</v>
      </c>
      <c r="N1" s="4" t="s">
        <v>23079</v>
      </c>
      <c r="O1" s="4" t="s">
        <v>23077</v>
      </c>
      <c r="P1" s="4" t="s">
        <v>23078</v>
      </c>
      <c r="Q1" s="3" t="s">
        <v>6</v>
      </c>
      <c r="R1" s="1" t="s">
        <v>23080</v>
      </c>
      <c r="S1" s="4" t="s">
        <v>23081</v>
      </c>
      <c r="T1" s="1" t="s">
        <v>7</v>
      </c>
      <c r="U1" s="1" t="s">
        <v>23114</v>
      </c>
      <c r="V1" s="1" t="s">
        <v>10</v>
      </c>
      <c r="W1" s="1" t="s">
        <v>23120</v>
      </c>
      <c r="X1" s="1" t="s">
        <v>23115</v>
      </c>
      <c r="Y1" s="1" t="s">
        <v>23116</v>
      </c>
      <c r="Z1" s="1" t="s">
        <v>23092</v>
      </c>
      <c r="AA1" s="1" t="s">
        <v>23117</v>
      </c>
      <c r="AB1" s="1" t="s">
        <v>23118</v>
      </c>
      <c r="AC1" s="1" t="s">
        <v>23082</v>
      </c>
      <c r="AD1" s="1" t="s">
        <v>23087</v>
      </c>
      <c r="AE1" s="1" t="s">
        <v>23083</v>
      </c>
      <c r="AF1" s="1" t="s">
        <v>23084</v>
      </c>
      <c r="AG1" s="1" t="s">
        <v>23085</v>
      </c>
      <c r="AH1" s="1" t="s">
        <v>23086</v>
      </c>
      <c r="AI1" s="1" t="s">
        <v>23088</v>
      </c>
      <c r="AJ1" s="1" t="s">
        <v>0</v>
      </c>
      <c r="AK1" s="1" t="s">
        <v>8</v>
      </c>
      <c r="AL1" s="1" t="s">
        <v>9</v>
      </c>
      <c r="AM1" s="1" t="s">
        <v>1</v>
      </c>
      <c r="AN1" s="1" t="s">
        <v>3</v>
      </c>
      <c r="AO1" s="1" t="s">
        <v>23096</v>
      </c>
      <c r="AP1" s="1" t="s">
        <v>23095</v>
      </c>
      <c r="AQ1" s="1" t="s">
        <v>23094</v>
      </c>
      <c r="AR1" s="1" t="s">
        <v>23093</v>
      </c>
      <c r="AS1" s="1" t="s">
        <v>23089</v>
      </c>
      <c r="AT1" s="1" t="s">
        <v>23119</v>
      </c>
    </row>
    <row r="2" spans="1:46" x14ac:dyDescent="0.25">
      <c r="A2" s="1" t="s">
        <v>22504</v>
      </c>
      <c r="B2" s="2" t="s">
        <v>23076</v>
      </c>
      <c r="C2" s="2" t="s">
        <v>23103</v>
      </c>
      <c r="D2" s="1">
        <v>1</v>
      </c>
      <c r="E2" s="1">
        <v>1</v>
      </c>
      <c r="F2" s="1">
        <v>1</v>
      </c>
      <c r="G2" s="1">
        <v>3</v>
      </c>
      <c r="H2" s="6">
        <v>0.33333333333333331</v>
      </c>
      <c r="I2">
        <v>0</v>
      </c>
      <c r="J2" s="1">
        <v>33</v>
      </c>
      <c r="K2" s="1">
        <v>0</v>
      </c>
      <c r="L2" s="1">
        <v>617</v>
      </c>
      <c r="M2" s="6">
        <v>0</v>
      </c>
      <c r="N2" s="4">
        <v>1200</v>
      </c>
      <c r="O2" s="4">
        <v>100</v>
      </c>
      <c r="P2" s="4">
        <v>150</v>
      </c>
      <c r="Q2" s="3">
        <v>0.35</v>
      </c>
      <c r="R2" s="1">
        <v>12</v>
      </c>
      <c r="S2" s="1">
        <v>155</v>
      </c>
      <c r="T2" s="1">
        <v>5</v>
      </c>
      <c r="U2" s="1">
        <v>1</v>
      </c>
      <c r="V2" s="1">
        <v>0</v>
      </c>
      <c r="W2" s="1">
        <v>1</v>
      </c>
      <c r="X2" s="1">
        <v>1</v>
      </c>
      <c r="Y2" s="1">
        <v>1</v>
      </c>
      <c r="Z2" s="1">
        <v>4</v>
      </c>
      <c r="AA2" s="1">
        <v>0</v>
      </c>
      <c r="AB2" s="1">
        <v>0</v>
      </c>
      <c r="AC2" s="1">
        <v>1791</v>
      </c>
      <c r="AD2" s="1">
        <v>0</v>
      </c>
      <c r="AE2" s="1">
        <v>770</v>
      </c>
      <c r="AF2" s="1">
        <v>330</v>
      </c>
      <c r="AG2" s="1">
        <v>15</v>
      </c>
      <c r="AH2" s="1">
        <v>0</v>
      </c>
      <c r="AI2" s="1">
        <v>2906</v>
      </c>
      <c r="AJ2" s="1" t="s">
        <v>15497</v>
      </c>
      <c r="AK2" s="1" t="s">
        <v>15498</v>
      </c>
      <c r="AL2" s="1" t="s">
        <v>11</v>
      </c>
      <c r="AM2" s="1" t="s">
        <v>12</v>
      </c>
      <c r="AN2" s="1" t="s">
        <v>23097</v>
      </c>
      <c r="AO2" s="1" t="s">
        <v>86</v>
      </c>
      <c r="AP2" s="1" t="s">
        <v>86</v>
      </c>
      <c r="AQ2" s="1" t="s">
        <v>14</v>
      </c>
      <c r="AR2" s="1" t="s">
        <v>19</v>
      </c>
      <c r="AS2" s="1" t="s">
        <v>23090</v>
      </c>
      <c r="AT2" s="1" t="s">
        <v>26</v>
      </c>
    </row>
    <row r="3" spans="1:46" x14ac:dyDescent="0.25">
      <c r="A3" s="1" t="s">
        <v>17799</v>
      </c>
      <c r="B3" s="2" t="s">
        <v>23076</v>
      </c>
      <c r="C3" s="2" t="s">
        <v>23104</v>
      </c>
      <c r="D3" s="1">
        <v>0</v>
      </c>
      <c r="E3" s="1">
        <v>0</v>
      </c>
      <c r="F3" s="1">
        <v>5</v>
      </c>
      <c r="G3" s="1">
        <v>5</v>
      </c>
      <c r="H3" s="6">
        <v>1</v>
      </c>
      <c r="I3">
        <v>0</v>
      </c>
      <c r="J3" s="1">
        <v>42</v>
      </c>
      <c r="K3" s="1">
        <v>0</v>
      </c>
      <c r="L3" s="1">
        <v>647</v>
      </c>
      <c r="M3" s="6">
        <v>0</v>
      </c>
      <c r="N3" s="4">
        <v>7200</v>
      </c>
      <c r="O3" s="4">
        <v>650</v>
      </c>
      <c r="P3" s="4">
        <v>200</v>
      </c>
      <c r="Q3" s="3">
        <v>0.3</v>
      </c>
      <c r="R3" s="1">
        <v>12</v>
      </c>
      <c r="S3" s="1">
        <v>200</v>
      </c>
      <c r="T3" s="1">
        <v>8</v>
      </c>
      <c r="U3" s="1">
        <v>1</v>
      </c>
      <c r="V3" s="1">
        <v>0</v>
      </c>
      <c r="W3" s="1">
        <v>1</v>
      </c>
      <c r="X3" s="1">
        <v>1</v>
      </c>
      <c r="Y3" s="1">
        <v>0</v>
      </c>
      <c r="Z3" s="1">
        <v>4</v>
      </c>
      <c r="AA3" s="1">
        <v>1</v>
      </c>
      <c r="AB3" s="1">
        <v>0</v>
      </c>
      <c r="AC3" s="1">
        <v>0</v>
      </c>
      <c r="AD3" s="1">
        <v>0</v>
      </c>
      <c r="AE3" s="1">
        <v>1242</v>
      </c>
      <c r="AF3" s="1">
        <v>0</v>
      </c>
      <c r="AG3" s="1">
        <v>20</v>
      </c>
      <c r="AH3" s="1">
        <v>0</v>
      </c>
      <c r="AI3" s="1">
        <v>1262</v>
      </c>
      <c r="AJ3" s="1" t="s">
        <v>2466</v>
      </c>
      <c r="AK3" s="1" t="s">
        <v>2467</v>
      </c>
      <c r="AL3" s="1" t="s">
        <v>11</v>
      </c>
      <c r="AM3" s="1" t="s">
        <v>12</v>
      </c>
      <c r="AN3" s="1" t="s">
        <v>23097</v>
      </c>
      <c r="AO3" s="1" t="s">
        <v>86</v>
      </c>
      <c r="AP3" s="1" t="s">
        <v>86</v>
      </c>
      <c r="AQ3" s="1" t="s">
        <v>14</v>
      </c>
      <c r="AR3" s="1" t="s">
        <v>30</v>
      </c>
      <c r="AS3" s="1" t="s">
        <v>23091</v>
      </c>
      <c r="AT3" s="1" t="s">
        <v>26</v>
      </c>
    </row>
    <row r="4" spans="1:46" x14ac:dyDescent="0.25">
      <c r="A4" s="1" t="s">
        <v>17809</v>
      </c>
      <c r="B4" s="2" t="s">
        <v>23076</v>
      </c>
      <c r="C4" s="2" t="s">
        <v>23104</v>
      </c>
      <c r="D4" s="1">
        <v>7</v>
      </c>
      <c r="E4" s="1">
        <v>5</v>
      </c>
      <c r="F4" s="1">
        <v>5</v>
      </c>
      <c r="G4" s="1">
        <v>17</v>
      </c>
      <c r="H4" s="6">
        <v>0.29411764705882354</v>
      </c>
      <c r="I4">
        <v>0</v>
      </c>
      <c r="J4" s="1">
        <v>37</v>
      </c>
      <c r="K4" s="1">
        <v>0</v>
      </c>
      <c r="L4" s="1">
        <v>598</v>
      </c>
      <c r="M4" s="6">
        <v>0</v>
      </c>
      <c r="N4" s="4">
        <v>2400</v>
      </c>
      <c r="O4" s="4">
        <v>200</v>
      </c>
      <c r="P4" s="4">
        <v>300</v>
      </c>
      <c r="Q4" s="3">
        <v>0.36</v>
      </c>
      <c r="R4" s="1">
        <v>24</v>
      </c>
      <c r="S4" s="1">
        <v>300</v>
      </c>
      <c r="T4" s="1">
        <v>9</v>
      </c>
      <c r="U4" s="1">
        <v>0</v>
      </c>
      <c r="V4" s="1">
        <v>0</v>
      </c>
      <c r="W4" s="1">
        <v>1</v>
      </c>
      <c r="X4" s="1">
        <v>1</v>
      </c>
      <c r="Y4" s="1">
        <v>1</v>
      </c>
      <c r="Z4" s="1">
        <v>0</v>
      </c>
      <c r="AA4" s="1">
        <v>1</v>
      </c>
      <c r="AB4" s="1">
        <v>0</v>
      </c>
      <c r="AC4" s="1">
        <v>67</v>
      </c>
      <c r="AD4" s="1">
        <v>0</v>
      </c>
      <c r="AE4" s="1">
        <v>0</v>
      </c>
      <c r="AF4" s="1">
        <v>600</v>
      </c>
      <c r="AG4" s="1">
        <v>10</v>
      </c>
      <c r="AH4" s="1">
        <v>670</v>
      </c>
      <c r="AI4" s="1">
        <v>1347</v>
      </c>
      <c r="AJ4" s="1" t="s">
        <v>2483</v>
      </c>
      <c r="AK4" s="1" t="s">
        <v>2484</v>
      </c>
      <c r="AL4" s="1" t="s">
        <v>2485</v>
      </c>
      <c r="AM4" s="1" t="s">
        <v>12</v>
      </c>
      <c r="AN4" s="1" t="s">
        <v>23097</v>
      </c>
      <c r="AO4" s="1" t="s">
        <v>364</v>
      </c>
      <c r="AP4" s="1" t="s">
        <v>86</v>
      </c>
      <c r="AQ4" s="1" t="s">
        <v>14</v>
      </c>
      <c r="AR4" s="1" t="s">
        <v>19</v>
      </c>
      <c r="AS4" s="1" t="s">
        <v>23091</v>
      </c>
      <c r="AT4" s="1" t="s">
        <v>26</v>
      </c>
    </row>
    <row r="5" spans="1:46" x14ac:dyDescent="0.25">
      <c r="A5" s="1" t="s">
        <v>21383</v>
      </c>
      <c r="B5" s="2" t="s">
        <v>23076</v>
      </c>
      <c r="C5" s="2" t="s">
        <v>23105</v>
      </c>
      <c r="D5" s="1">
        <v>0</v>
      </c>
      <c r="E5" s="1">
        <v>0</v>
      </c>
      <c r="F5" s="1">
        <v>1</v>
      </c>
      <c r="G5" s="1">
        <v>1</v>
      </c>
      <c r="H5" s="6">
        <v>1</v>
      </c>
      <c r="I5">
        <v>1</v>
      </c>
      <c r="J5" s="1">
        <v>32</v>
      </c>
      <c r="K5" s="1">
        <v>0</v>
      </c>
      <c r="L5" s="1">
        <v>667</v>
      </c>
      <c r="M5" s="6">
        <v>0.2</v>
      </c>
      <c r="N5" s="4">
        <v>2000</v>
      </c>
      <c r="O5" s="4">
        <v>150</v>
      </c>
      <c r="P5" s="4">
        <v>250</v>
      </c>
      <c r="Q5" s="3">
        <v>0.35</v>
      </c>
      <c r="R5" s="1">
        <v>24</v>
      </c>
      <c r="S5" s="1">
        <v>250</v>
      </c>
      <c r="T5" s="1">
        <v>23</v>
      </c>
      <c r="U5" s="1">
        <v>1</v>
      </c>
      <c r="V5" s="1">
        <v>0</v>
      </c>
      <c r="W5" s="1">
        <v>1</v>
      </c>
      <c r="X5" s="1">
        <v>1</v>
      </c>
      <c r="Y5" s="1">
        <v>1</v>
      </c>
      <c r="Z5" s="1">
        <v>0</v>
      </c>
      <c r="AA5" s="1">
        <v>1</v>
      </c>
      <c r="AB5" s="1">
        <v>1</v>
      </c>
      <c r="AC5" s="1">
        <v>0</v>
      </c>
      <c r="AD5" s="1">
        <v>0</v>
      </c>
      <c r="AE5" s="1">
        <v>0</v>
      </c>
      <c r="AF5" s="1">
        <v>306</v>
      </c>
      <c r="AG5" s="1">
        <v>0</v>
      </c>
      <c r="AH5" s="1">
        <v>0</v>
      </c>
      <c r="AI5" s="1">
        <v>306</v>
      </c>
      <c r="AJ5" s="1" t="s">
        <v>12501</v>
      </c>
      <c r="AK5" s="1" t="s">
        <v>12502</v>
      </c>
      <c r="AL5" s="1" t="s">
        <v>12503</v>
      </c>
      <c r="AM5" s="1" t="s">
        <v>16</v>
      </c>
      <c r="AN5" s="1" t="s">
        <v>23097</v>
      </c>
      <c r="AO5" s="1" t="s">
        <v>86</v>
      </c>
      <c r="AP5" s="1" t="s">
        <v>86</v>
      </c>
      <c r="AQ5" s="1" t="s">
        <v>14</v>
      </c>
      <c r="AR5" s="1" t="s">
        <v>19</v>
      </c>
      <c r="AS5" s="1" t="s">
        <v>23091</v>
      </c>
      <c r="AT5" s="1" t="s">
        <v>101</v>
      </c>
    </row>
    <row r="6" spans="1:46" x14ac:dyDescent="0.25">
      <c r="A6" s="1" t="s">
        <v>20302</v>
      </c>
      <c r="B6" s="2" t="s">
        <v>23076</v>
      </c>
      <c r="C6" s="2" t="s">
        <v>23105</v>
      </c>
      <c r="D6" s="1">
        <v>0</v>
      </c>
      <c r="E6" s="1">
        <v>0</v>
      </c>
      <c r="F6" s="1">
        <v>1</v>
      </c>
      <c r="G6" s="1">
        <v>1</v>
      </c>
      <c r="H6" s="6">
        <v>1</v>
      </c>
      <c r="I6">
        <v>1</v>
      </c>
      <c r="J6" s="1">
        <v>31</v>
      </c>
      <c r="K6" s="1">
        <v>0</v>
      </c>
      <c r="L6" s="1">
        <v>762</v>
      </c>
      <c r="M6" s="6">
        <v>0.22</v>
      </c>
      <c r="N6" s="4">
        <v>6300</v>
      </c>
      <c r="O6" s="4">
        <v>500</v>
      </c>
      <c r="P6" s="4">
        <v>200</v>
      </c>
      <c r="Q6" s="3">
        <v>0.38</v>
      </c>
      <c r="R6" s="1">
        <v>24</v>
      </c>
      <c r="S6" s="1">
        <v>200</v>
      </c>
      <c r="T6" s="1">
        <v>28</v>
      </c>
      <c r="U6" s="1">
        <v>1</v>
      </c>
      <c r="V6" s="1">
        <v>0</v>
      </c>
      <c r="W6" s="1">
        <v>1</v>
      </c>
      <c r="X6" s="1">
        <v>1</v>
      </c>
      <c r="Y6" s="1">
        <v>1</v>
      </c>
      <c r="Z6" s="1">
        <v>4</v>
      </c>
      <c r="AA6" s="1">
        <v>1</v>
      </c>
      <c r="AB6" s="1">
        <v>1</v>
      </c>
      <c r="AC6" s="1">
        <v>0</v>
      </c>
      <c r="AD6" s="1">
        <v>0</v>
      </c>
      <c r="AE6" s="1">
        <v>1463</v>
      </c>
      <c r="AF6" s="1">
        <v>0</v>
      </c>
      <c r="AG6" s="1">
        <v>564</v>
      </c>
      <c r="AH6" s="1">
        <v>160</v>
      </c>
      <c r="AI6" s="1">
        <v>2187</v>
      </c>
      <c r="AJ6" s="1" t="s">
        <v>9569</v>
      </c>
      <c r="AK6" s="1" t="s">
        <v>9570</v>
      </c>
      <c r="AL6" s="1" t="s">
        <v>9571</v>
      </c>
      <c r="AM6" s="1" t="s">
        <v>16</v>
      </c>
      <c r="AN6" s="1" t="s">
        <v>23097</v>
      </c>
      <c r="AO6" s="1" t="s">
        <v>86</v>
      </c>
      <c r="AP6" s="1" t="s">
        <v>86</v>
      </c>
      <c r="AQ6" s="1" t="s">
        <v>14</v>
      </c>
      <c r="AR6" s="1" t="s">
        <v>19</v>
      </c>
      <c r="AS6" s="1" t="s">
        <v>23091</v>
      </c>
      <c r="AT6" s="1" t="s">
        <v>101</v>
      </c>
    </row>
    <row r="7" spans="1:46" x14ac:dyDescent="0.25">
      <c r="A7" s="1" t="s">
        <v>22569</v>
      </c>
      <c r="B7" s="2" t="s">
        <v>23076</v>
      </c>
      <c r="C7" s="2" t="s">
        <v>23105</v>
      </c>
      <c r="D7" s="1">
        <v>0</v>
      </c>
      <c r="E7" s="1">
        <v>0</v>
      </c>
      <c r="F7" s="1">
        <v>1</v>
      </c>
      <c r="G7" s="1">
        <v>1</v>
      </c>
      <c r="H7" s="6">
        <v>1</v>
      </c>
      <c r="I7">
        <v>0</v>
      </c>
      <c r="J7" s="1">
        <v>34</v>
      </c>
      <c r="K7" s="1">
        <v>0</v>
      </c>
      <c r="L7" s="1">
        <v>745</v>
      </c>
      <c r="M7" s="6">
        <v>0.09</v>
      </c>
      <c r="N7" s="4">
        <v>1200</v>
      </c>
      <c r="O7" s="4">
        <v>100</v>
      </c>
      <c r="P7" s="4">
        <v>100</v>
      </c>
      <c r="Q7" s="3">
        <v>0.33</v>
      </c>
      <c r="R7" s="1">
        <v>12</v>
      </c>
      <c r="S7" s="1">
        <v>100</v>
      </c>
      <c r="T7" s="1">
        <v>6</v>
      </c>
      <c r="U7" s="1">
        <v>1</v>
      </c>
      <c r="V7" s="1">
        <v>0</v>
      </c>
      <c r="W7" s="1">
        <v>1</v>
      </c>
      <c r="X7" s="1">
        <v>1</v>
      </c>
      <c r="Y7" s="1">
        <v>1</v>
      </c>
      <c r="Z7" s="1">
        <v>4</v>
      </c>
      <c r="AA7" s="1">
        <v>0</v>
      </c>
      <c r="AB7" s="1">
        <v>0</v>
      </c>
      <c r="AC7" s="1">
        <v>0</v>
      </c>
      <c r="AD7" s="1">
        <v>0</v>
      </c>
      <c r="AE7" s="1">
        <v>0</v>
      </c>
      <c r="AF7" s="1">
        <v>0</v>
      </c>
      <c r="AG7" s="1">
        <v>0</v>
      </c>
      <c r="AH7" s="1">
        <v>0</v>
      </c>
      <c r="AI7" s="1">
        <v>0</v>
      </c>
      <c r="AJ7" s="1" t="s">
        <v>15655</v>
      </c>
      <c r="AK7" s="1" t="s">
        <v>15656</v>
      </c>
      <c r="AL7" s="1" t="s">
        <v>15657</v>
      </c>
      <c r="AM7" s="1" t="s">
        <v>12</v>
      </c>
      <c r="AN7" s="1" t="s">
        <v>23097</v>
      </c>
      <c r="AO7" s="1" t="s">
        <v>86</v>
      </c>
      <c r="AP7" s="1" t="s">
        <v>86</v>
      </c>
      <c r="AQ7" s="1" t="s">
        <v>14</v>
      </c>
      <c r="AR7" s="1" t="s">
        <v>19</v>
      </c>
      <c r="AS7" s="1" t="s">
        <v>23090</v>
      </c>
      <c r="AT7" s="1" t="s">
        <v>26</v>
      </c>
    </row>
    <row r="8" spans="1:46" x14ac:dyDescent="0.25">
      <c r="A8" s="1" t="s">
        <v>21401</v>
      </c>
      <c r="B8" s="2" t="s">
        <v>23076</v>
      </c>
      <c r="C8" s="2" t="s">
        <v>23105</v>
      </c>
      <c r="D8" s="1">
        <v>0</v>
      </c>
      <c r="E8" s="1">
        <v>0</v>
      </c>
      <c r="F8" s="1">
        <v>2</v>
      </c>
      <c r="G8" s="1">
        <v>2</v>
      </c>
      <c r="H8" s="6">
        <v>1</v>
      </c>
      <c r="I8">
        <v>1</v>
      </c>
      <c r="J8" s="1">
        <v>30</v>
      </c>
      <c r="K8" s="1">
        <v>0</v>
      </c>
      <c r="L8" s="1">
        <v>744</v>
      </c>
      <c r="M8" s="6">
        <v>7.0000000000000007E-2</v>
      </c>
      <c r="N8" s="4">
        <v>50</v>
      </c>
      <c r="O8" s="4">
        <v>200</v>
      </c>
      <c r="P8" s="4">
        <v>100</v>
      </c>
      <c r="Q8" s="3">
        <v>0.33</v>
      </c>
      <c r="R8" s="1">
        <v>12</v>
      </c>
      <c r="S8" s="1">
        <v>100</v>
      </c>
      <c r="T8" s="1">
        <v>17</v>
      </c>
      <c r="U8" s="1">
        <v>1</v>
      </c>
      <c r="V8" s="1">
        <v>0</v>
      </c>
      <c r="W8" s="1">
        <v>1</v>
      </c>
      <c r="X8" s="1">
        <v>1</v>
      </c>
      <c r="Y8" s="1">
        <v>1</v>
      </c>
      <c r="Z8" s="1">
        <v>3</v>
      </c>
      <c r="AA8" s="1">
        <v>0</v>
      </c>
      <c r="AB8" s="1">
        <v>1</v>
      </c>
      <c r="AC8" s="1">
        <v>0</v>
      </c>
      <c r="AD8" s="1">
        <v>0</v>
      </c>
      <c r="AE8" s="1">
        <v>0</v>
      </c>
      <c r="AF8" s="1">
        <v>0</v>
      </c>
      <c r="AG8" s="1">
        <v>0</v>
      </c>
      <c r="AH8" s="1">
        <v>0</v>
      </c>
      <c r="AI8" s="1">
        <v>0</v>
      </c>
      <c r="AJ8" s="1" t="s">
        <v>12554</v>
      </c>
      <c r="AK8" s="1" t="s">
        <v>12555</v>
      </c>
      <c r="AL8" s="1" t="s">
        <v>12556</v>
      </c>
      <c r="AM8" s="1" t="s">
        <v>16</v>
      </c>
      <c r="AN8" s="1" t="s">
        <v>23097</v>
      </c>
      <c r="AO8" s="1" t="s">
        <v>86</v>
      </c>
      <c r="AP8" s="1" t="s">
        <v>86</v>
      </c>
      <c r="AQ8" s="1" t="s">
        <v>14</v>
      </c>
      <c r="AR8" s="1" t="s">
        <v>19</v>
      </c>
      <c r="AS8" s="1" t="s">
        <v>23090</v>
      </c>
      <c r="AT8" s="1" t="s">
        <v>101</v>
      </c>
    </row>
    <row r="9" spans="1:46" x14ac:dyDescent="0.25">
      <c r="A9" s="1" t="s">
        <v>19184</v>
      </c>
      <c r="B9" s="2" t="s">
        <v>23076</v>
      </c>
      <c r="C9" s="2" t="s">
        <v>23105</v>
      </c>
      <c r="D9" s="1">
        <v>6</v>
      </c>
      <c r="E9" s="1">
        <v>1</v>
      </c>
      <c r="F9" s="1">
        <v>5</v>
      </c>
      <c r="G9" s="1">
        <v>12</v>
      </c>
      <c r="H9" s="6">
        <v>0.41666666666666669</v>
      </c>
      <c r="I9">
        <v>1</v>
      </c>
      <c r="J9" s="1">
        <v>40</v>
      </c>
      <c r="K9" s="1">
        <v>1</v>
      </c>
      <c r="L9" s="1">
        <v>627</v>
      </c>
      <c r="M9" s="6">
        <v>0.44</v>
      </c>
      <c r="N9" s="4">
        <v>2160</v>
      </c>
      <c r="O9" s="4">
        <v>180</v>
      </c>
      <c r="P9" s="4">
        <v>300</v>
      </c>
      <c r="Q9" s="3">
        <v>0.35</v>
      </c>
      <c r="R9" s="1">
        <v>12</v>
      </c>
      <c r="S9" s="1">
        <v>300</v>
      </c>
      <c r="T9" s="1">
        <v>35</v>
      </c>
      <c r="U9" s="1">
        <v>0</v>
      </c>
      <c r="V9" s="1">
        <v>0</v>
      </c>
      <c r="W9" s="1">
        <v>1</v>
      </c>
      <c r="X9" s="1">
        <v>1</v>
      </c>
      <c r="Y9" s="1">
        <v>1</v>
      </c>
      <c r="Z9" s="1">
        <v>1</v>
      </c>
      <c r="AA9" s="1">
        <v>1</v>
      </c>
      <c r="AB9" s="1">
        <v>1</v>
      </c>
      <c r="AC9" s="1">
        <v>98</v>
      </c>
      <c r="AD9" s="1">
        <v>0</v>
      </c>
      <c r="AE9" s="1">
        <v>444</v>
      </c>
      <c r="AF9" s="1">
        <v>582</v>
      </c>
      <c r="AG9" s="1">
        <v>0</v>
      </c>
      <c r="AH9" s="1">
        <v>0</v>
      </c>
      <c r="AI9" s="1">
        <v>1124</v>
      </c>
      <c r="AJ9" s="1" t="s">
        <v>6460</v>
      </c>
      <c r="AK9" s="1" t="s">
        <v>6461</v>
      </c>
      <c r="AL9" s="1" t="s">
        <v>6462</v>
      </c>
      <c r="AM9" s="1" t="s">
        <v>16</v>
      </c>
      <c r="AN9" s="1" t="s">
        <v>23098</v>
      </c>
      <c r="AO9" s="1" t="s">
        <v>364</v>
      </c>
      <c r="AP9" s="1" t="s">
        <v>86</v>
      </c>
      <c r="AQ9" s="1" t="s">
        <v>14</v>
      </c>
      <c r="AR9" s="1" t="s">
        <v>19</v>
      </c>
      <c r="AS9" s="1" t="s">
        <v>23091</v>
      </c>
      <c r="AT9" s="1" t="s">
        <v>101</v>
      </c>
    </row>
    <row r="10" spans="1:46" x14ac:dyDescent="0.25">
      <c r="A10" s="1" t="s">
        <v>20369</v>
      </c>
      <c r="B10" s="2" t="s">
        <v>23076</v>
      </c>
      <c r="C10" s="2" t="s">
        <v>23106</v>
      </c>
      <c r="D10" s="1">
        <v>0</v>
      </c>
      <c r="E10" s="1">
        <v>0</v>
      </c>
      <c r="F10" s="1">
        <v>1</v>
      </c>
      <c r="G10" s="1">
        <v>1</v>
      </c>
      <c r="H10" s="6">
        <v>1</v>
      </c>
      <c r="I10">
        <v>0</v>
      </c>
      <c r="J10" s="1">
        <v>29</v>
      </c>
      <c r="K10" s="1">
        <v>0</v>
      </c>
      <c r="L10" s="1">
        <v>575</v>
      </c>
      <c r="M10" s="6">
        <v>0.24</v>
      </c>
      <c r="N10" s="4">
        <v>1940</v>
      </c>
      <c r="O10" s="4">
        <v>160</v>
      </c>
      <c r="P10" s="4">
        <v>100</v>
      </c>
      <c r="Q10" s="3">
        <v>0.3</v>
      </c>
      <c r="R10" s="1">
        <v>6</v>
      </c>
      <c r="S10" s="1">
        <v>100</v>
      </c>
      <c r="T10" s="1">
        <v>2</v>
      </c>
      <c r="U10" s="1">
        <v>1</v>
      </c>
      <c r="V10" s="1">
        <v>0</v>
      </c>
      <c r="W10" s="1">
        <v>1</v>
      </c>
      <c r="X10" s="1">
        <v>0</v>
      </c>
      <c r="Y10" s="1">
        <v>1</v>
      </c>
      <c r="Z10" s="1">
        <v>2</v>
      </c>
      <c r="AA10" s="1">
        <v>1</v>
      </c>
      <c r="AB10" s="1">
        <v>0</v>
      </c>
      <c r="AC10" s="1">
        <v>383</v>
      </c>
      <c r="AD10" s="1">
        <v>0</v>
      </c>
      <c r="AE10" s="1">
        <v>0</v>
      </c>
      <c r="AF10" s="1">
        <v>180</v>
      </c>
      <c r="AG10" s="1">
        <v>0</v>
      </c>
      <c r="AH10" s="1">
        <v>0</v>
      </c>
      <c r="AI10" s="1">
        <v>563</v>
      </c>
      <c r="AJ10" s="1" t="s">
        <v>9745</v>
      </c>
      <c r="AK10" s="1" t="s">
        <v>9746</v>
      </c>
      <c r="AL10" s="1" t="s">
        <v>9747</v>
      </c>
      <c r="AM10" s="1" t="s">
        <v>12</v>
      </c>
      <c r="AN10" s="1" t="s">
        <v>23097</v>
      </c>
      <c r="AO10" s="1" t="s">
        <v>86</v>
      </c>
      <c r="AP10" s="1" t="s">
        <v>86</v>
      </c>
      <c r="AQ10" s="1" t="s">
        <v>25</v>
      </c>
      <c r="AR10" s="1" t="s">
        <v>19</v>
      </c>
      <c r="AS10" s="1" t="s">
        <v>23091</v>
      </c>
      <c r="AT10" s="1" t="s">
        <v>26</v>
      </c>
    </row>
    <row r="11" spans="1:46" x14ac:dyDescent="0.25">
      <c r="A11" s="1" t="s">
        <v>17985</v>
      </c>
      <c r="B11" s="2" t="s">
        <v>23076</v>
      </c>
      <c r="C11" s="2" t="s">
        <v>23106</v>
      </c>
      <c r="D11" s="1">
        <v>1</v>
      </c>
      <c r="E11" s="1">
        <v>0</v>
      </c>
      <c r="F11" s="1">
        <v>1</v>
      </c>
      <c r="G11" s="1">
        <v>2</v>
      </c>
      <c r="H11" s="6">
        <v>0.5</v>
      </c>
      <c r="I11">
        <v>0</v>
      </c>
      <c r="J11" s="1">
        <v>36</v>
      </c>
      <c r="K11" s="1">
        <v>1</v>
      </c>
      <c r="L11" s="1">
        <v>687</v>
      </c>
      <c r="M11" s="6">
        <v>0.23</v>
      </c>
      <c r="N11" s="4">
        <v>3000</v>
      </c>
      <c r="O11" s="4">
        <v>200</v>
      </c>
      <c r="P11" s="4">
        <v>430</v>
      </c>
      <c r="Q11" s="3">
        <v>0.25</v>
      </c>
      <c r="R11" s="1">
        <v>24</v>
      </c>
      <c r="S11" s="1">
        <v>430</v>
      </c>
      <c r="T11" s="1">
        <v>55</v>
      </c>
      <c r="U11" s="1">
        <v>0</v>
      </c>
      <c r="V11" s="1">
        <v>0</v>
      </c>
      <c r="W11" s="1">
        <v>1</v>
      </c>
      <c r="X11" s="1">
        <v>1</v>
      </c>
      <c r="Y11" s="1">
        <v>0</v>
      </c>
      <c r="Z11" s="1">
        <v>4</v>
      </c>
      <c r="AA11" s="1">
        <v>0</v>
      </c>
      <c r="AB11" s="1">
        <v>0</v>
      </c>
      <c r="AC11" s="1">
        <v>0</v>
      </c>
      <c r="AD11" s="1">
        <v>0</v>
      </c>
      <c r="AE11" s="1">
        <v>0</v>
      </c>
      <c r="AF11" s="1">
        <v>0</v>
      </c>
      <c r="AG11" s="1">
        <v>10</v>
      </c>
      <c r="AH11" s="1">
        <v>400</v>
      </c>
      <c r="AI11" s="1">
        <v>410</v>
      </c>
      <c r="AJ11" s="1" t="s">
        <v>2989</v>
      </c>
      <c r="AK11" s="1" t="s">
        <v>2990</v>
      </c>
      <c r="AL11" s="1" t="s">
        <v>2991</v>
      </c>
      <c r="AM11" s="1" t="s">
        <v>12</v>
      </c>
      <c r="AN11" s="1" t="s">
        <v>23098</v>
      </c>
      <c r="AO11" s="1" t="s">
        <v>364</v>
      </c>
      <c r="AP11" s="1" t="s">
        <v>86</v>
      </c>
      <c r="AQ11" s="1" t="s">
        <v>14</v>
      </c>
      <c r="AR11" s="1" t="s">
        <v>30</v>
      </c>
      <c r="AS11" s="1" t="s">
        <v>23090</v>
      </c>
      <c r="AT11" s="1" t="s">
        <v>26</v>
      </c>
    </row>
    <row r="12" spans="1:46" x14ac:dyDescent="0.25">
      <c r="A12" s="1" t="s">
        <v>20955</v>
      </c>
      <c r="B12" s="2" t="s">
        <v>23076</v>
      </c>
      <c r="C12" s="2" t="s">
        <v>23106</v>
      </c>
      <c r="D12" s="1">
        <v>0</v>
      </c>
      <c r="E12" s="1">
        <v>3</v>
      </c>
      <c r="F12" s="1">
        <v>1</v>
      </c>
      <c r="G12" s="1">
        <v>4</v>
      </c>
      <c r="H12" s="6">
        <v>0.25</v>
      </c>
      <c r="I12">
        <v>1</v>
      </c>
      <c r="J12" s="1">
        <v>31</v>
      </c>
      <c r="K12" s="1">
        <v>0</v>
      </c>
      <c r="L12" s="1">
        <v>770</v>
      </c>
      <c r="M12" s="6">
        <v>0.26</v>
      </c>
      <c r="N12" s="4">
        <v>2400</v>
      </c>
      <c r="O12" s="4">
        <v>200</v>
      </c>
      <c r="P12" s="4">
        <v>150</v>
      </c>
      <c r="Q12" s="3">
        <v>0.32</v>
      </c>
      <c r="R12" s="1">
        <v>18</v>
      </c>
      <c r="S12" s="1">
        <v>150</v>
      </c>
      <c r="T12" s="1">
        <v>38</v>
      </c>
      <c r="U12" s="1">
        <v>1</v>
      </c>
      <c r="V12" s="1">
        <v>0</v>
      </c>
      <c r="W12" s="1">
        <v>1</v>
      </c>
      <c r="X12" s="1">
        <v>1</v>
      </c>
      <c r="Y12" s="1">
        <v>1</v>
      </c>
      <c r="Z12" s="1">
        <v>2</v>
      </c>
      <c r="AA12" s="1">
        <v>1</v>
      </c>
      <c r="AB12" s="1">
        <v>1</v>
      </c>
      <c r="AC12" s="1">
        <v>0</v>
      </c>
      <c r="AD12" s="1">
        <v>0</v>
      </c>
      <c r="AE12" s="1">
        <v>0</v>
      </c>
      <c r="AF12" s="1">
        <v>0</v>
      </c>
      <c r="AG12" s="1">
        <v>0</v>
      </c>
      <c r="AH12" s="1">
        <v>700</v>
      </c>
      <c r="AI12" s="1">
        <v>700</v>
      </c>
      <c r="AJ12" s="1" t="s">
        <v>3990</v>
      </c>
      <c r="AK12" s="1" t="s">
        <v>11338</v>
      </c>
      <c r="AL12" s="1" t="s">
        <v>11339</v>
      </c>
      <c r="AM12" s="1" t="s">
        <v>16</v>
      </c>
      <c r="AN12" s="1" t="s">
        <v>23097</v>
      </c>
      <c r="AO12" s="1" t="s">
        <v>86</v>
      </c>
      <c r="AP12" s="1" t="s">
        <v>86</v>
      </c>
      <c r="AQ12" s="1" t="s">
        <v>14</v>
      </c>
      <c r="AR12" s="1" t="s">
        <v>19</v>
      </c>
      <c r="AS12" s="1" t="s">
        <v>23091</v>
      </c>
      <c r="AT12" s="1" t="s">
        <v>101</v>
      </c>
    </row>
    <row r="13" spans="1:46" x14ac:dyDescent="0.25">
      <c r="A13" s="1" t="s">
        <v>19889</v>
      </c>
      <c r="B13" s="2" t="s">
        <v>23076</v>
      </c>
      <c r="C13" s="2" t="s">
        <v>23106</v>
      </c>
      <c r="D13" s="1">
        <v>3</v>
      </c>
      <c r="E13" s="1">
        <v>3</v>
      </c>
      <c r="F13" s="1">
        <v>3</v>
      </c>
      <c r="G13" s="1">
        <v>9</v>
      </c>
      <c r="H13" s="6">
        <v>0.33333333333333331</v>
      </c>
      <c r="I13">
        <v>0</v>
      </c>
      <c r="J13" s="1">
        <v>35</v>
      </c>
      <c r="K13" s="1">
        <v>0</v>
      </c>
      <c r="L13" s="1">
        <v>641</v>
      </c>
      <c r="M13" s="6">
        <v>0.22</v>
      </c>
      <c r="N13" s="4">
        <v>3600</v>
      </c>
      <c r="O13" s="4">
        <v>300</v>
      </c>
      <c r="P13" s="4">
        <v>400</v>
      </c>
      <c r="Q13" s="3">
        <v>0.35</v>
      </c>
      <c r="R13" s="1">
        <v>18</v>
      </c>
      <c r="S13" s="1">
        <v>400</v>
      </c>
      <c r="T13" s="1">
        <v>50</v>
      </c>
      <c r="U13" s="1">
        <v>1</v>
      </c>
      <c r="V13" s="1">
        <v>0</v>
      </c>
      <c r="W13" s="1">
        <v>1</v>
      </c>
      <c r="X13" s="1">
        <v>1</v>
      </c>
      <c r="Y13" s="1">
        <v>1</v>
      </c>
      <c r="Z13" s="1">
        <v>1</v>
      </c>
      <c r="AA13" s="1">
        <v>0</v>
      </c>
      <c r="AB13" s="1">
        <v>0</v>
      </c>
      <c r="AC13" s="1">
        <v>400</v>
      </c>
      <c r="AD13" s="1">
        <v>300</v>
      </c>
      <c r="AE13" s="1">
        <v>0</v>
      </c>
      <c r="AF13" s="1">
        <v>0</v>
      </c>
      <c r="AG13" s="1">
        <v>0</v>
      </c>
      <c r="AH13" s="1">
        <v>250</v>
      </c>
      <c r="AI13" s="1">
        <v>950</v>
      </c>
      <c r="AJ13" s="1" t="s">
        <v>8438</v>
      </c>
      <c r="AK13" s="1" t="s">
        <v>8439</v>
      </c>
      <c r="AL13" s="1" t="s">
        <v>8440</v>
      </c>
      <c r="AM13" s="1" t="s">
        <v>12</v>
      </c>
      <c r="AN13" s="1" t="s">
        <v>23097</v>
      </c>
      <c r="AO13" s="1" t="s">
        <v>86</v>
      </c>
      <c r="AP13" s="1" t="s">
        <v>86</v>
      </c>
      <c r="AQ13" s="1" t="s">
        <v>14</v>
      </c>
      <c r="AR13" s="1" t="s">
        <v>19</v>
      </c>
      <c r="AS13" s="1" t="s">
        <v>23090</v>
      </c>
      <c r="AT13" s="1" t="s">
        <v>26</v>
      </c>
    </row>
    <row r="14" spans="1:46" x14ac:dyDescent="0.25">
      <c r="A14" s="1" t="s">
        <v>18687</v>
      </c>
      <c r="B14" s="2" t="s">
        <v>23076</v>
      </c>
      <c r="C14" s="2" t="s">
        <v>23106</v>
      </c>
      <c r="D14" s="1">
        <v>0</v>
      </c>
      <c r="E14" s="1">
        <v>2</v>
      </c>
      <c r="F14" s="1">
        <v>1</v>
      </c>
      <c r="G14" s="1">
        <v>3</v>
      </c>
      <c r="H14" s="6">
        <v>0.33333333333333331</v>
      </c>
      <c r="I14">
        <v>1</v>
      </c>
      <c r="J14" s="1">
        <v>35</v>
      </c>
      <c r="K14" s="1">
        <v>0</v>
      </c>
      <c r="L14" s="1">
        <v>780</v>
      </c>
      <c r="M14" s="6">
        <v>0.22</v>
      </c>
      <c r="N14" s="4">
        <v>3000</v>
      </c>
      <c r="O14" s="4">
        <v>250</v>
      </c>
      <c r="P14" s="4">
        <v>1000</v>
      </c>
      <c r="Q14" s="3">
        <v>0.31</v>
      </c>
      <c r="R14" s="1">
        <v>24</v>
      </c>
      <c r="S14" s="1">
        <v>1000</v>
      </c>
      <c r="T14" s="1">
        <v>52</v>
      </c>
      <c r="U14" s="1">
        <v>1</v>
      </c>
      <c r="V14" s="1">
        <v>0</v>
      </c>
      <c r="W14" s="1">
        <v>1</v>
      </c>
      <c r="X14" s="1">
        <v>1</v>
      </c>
      <c r="Y14" s="1">
        <v>1</v>
      </c>
      <c r="Z14" s="1">
        <v>3</v>
      </c>
      <c r="AA14" s="1">
        <v>0</v>
      </c>
      <c r="AB14" s="1">
        <v>1</v>
      </c>
      <c r="AC14" s="1">
        <v>0</v>
      </c>
      <c r="AD14" s="1">
        <v>0</v>
      </c>
      <c r="AE14" s="1">
        <v>0</v>
      </c>
      <c r="AF14" s="1">
        <v>0</v>
      </c>
      <c r="AG14" s="1">
        <v>20</v>
      </c>
      <c r="AH14" s="1">
        <v>0</v>
      </c>
      <c r="AI14" s="1">
        <v>20</v>
      </c>
      <c r="AJ14" s="1" t="s">
        <v>5061</v>
      </c>
      <c r="AK14" s="1" t="s">
        <v>5062</v>
      </c>
      <c r="AL14" s="1" t="s">
        <v>5063</v>
      </c>
      <c r="AM14" s="1" t="s">
        <v>16</v>
      </c>
      <c r="AN14" s="1" t="s">
        <v>23097</v>
      </c>
      <c r="AO14" s="1" t="s">
        <v>86</v>
      </c>
      <c r="AP14" s="1" t="s">
        <v>86</v>
      </c>
      <c r="AQ14" s="1" t="s">
        <v>14</v>
      </c>
      <c r="AR14" s="1" t="s">
        <v>19</v>
      </c>
      <c r="AS14" s="1" t="s">
        <v>23090</v>
      </c>
      <c r="AT14" s="1" t="s">
        <v>101</v>
      </c>
    </row>
    <row r="15" spans="1:46" x14ac:dyDescent="0.25">
      <c r="A15" s="1" t="s">
        <v>18706</v>
      </c>
      <c r="B15" s="2" t="s">
        <v>23076</v>
      </c>
      <c r="C15" s="2" t="s">
        <v>23106</v>
      </c>
      <c r="D15" s="1">
        <v>0</v>
      </c>
      <c r="E15" s="1">
        <v>0</v>
      </c>
      <c r="F15" s="1">
        <v>5</v>
      </c>
      <c r="G15" s="1">
        <v>5</v>
      </c>
      <c r="H15" s="6">
        <v>1</v>
      </c>
      <c r="I15">
        <v>0</v>
      </c>
      <c r="J15" s="1">
        <v>42</v>
      </c>
      <c r="K15" s="1">
        <v>0</v>
      </c>
      <c r="L15" s="1">
        <v>763</v>
      </c>
      <c r="M15" s="6">
        <v>0.28000000000000003</v>
      </c>
      <c r="N15" s="4">
        <v>5200</v>
      </c>
      <c r="O15" s="4">
        <v>400</v>
      </c>
      <c r="P15" s="4">
        <v>1000</v>
      </c>
      <c r="Q15" s="3">
        <v>0.28999999999999998</v>
      </c>
      <c r="R15" s="1">
        <v>18</v>
      </c>
      <c r="S15" s="1">
        <v>1000</v>
      </c>
      <c r="T15" s="1">
        <v>75</v>
      </c>
      <c r="U15" s="1">
        <v>0</v>
      </c>
      <c r="V15" s="1">
        <v>0</v>
      </c>
      <c r="W15" s="1">
        <v>1</v>
      </c>
      <c r="X15" s="1">
        <v>1</v>
      </c>
      <c r="Y15" s="1">
        <v>0</v>
      </c>
      <c r="Z15" s="1">
        <v>4</v>
      </c>
      <c r="AA15" s="1">
        <v>1</v>
      </c>
      <c r="AB15" s="1">
        <v>0</v>
      </c>
      <c r="AC15" s="1">
        <v>0</v>
      </c>
      <c r="AD15" s="1">
        <v>843</v>
      </c>
      <c r="AE15" s="1">
        <v>353</v>
      </c>
      <c r="AF15" s="1">
        <v>0</v>
      </c>
      <c r="AG15" s="1">
        <v>0</v>
      </c>
      <c r="AH15" s="1">
        <v>0</v>
      </c>
      <c r="AI15" s="1">
        <v>1196</v>
      </c>
      <c r="AJ15" s="1" t="s">
        <v>5118</v>
      </c>
      <c r="AK15" s="1" t="s">
        <v>5119</v>
      </c>
      <c r="AL15" s="1" t="s">
        <v>5120</v>
      </c>
      <c r="AM15" s="1" t="s">
        <v>12</v>
      </c>
      <c r="AN15" s="1" t="s">
        <v>23097</v>
      </c>
      <c r="AO15" s="1" t="s">
        <v>364</v>
      </c>
      <c r="AP15" s="1" t="s">
        <v>86</v>
      </c>
      <c r="AQ15" s="1" t="s">
        <v>14</v>
      </c>
      <c r="AR15" s="1" t="s">
        <v>30</v>
      </c>
      <c r="AS15" s="1" t="s">
        <v>23091</v>
      </c>
      <c r="AT15" s="1" t="s">
        <v>26</v>
      </c>
    </row>
    <row r="16" spans="1:46" x14ac:dyDescent="0.25">
      <c r="A16" s="1" t="s">
        <v>22734</v>
      </c>
      <c r="B16" s="2" t="s">
        <v>23076</v>
      </c>
      <c r="C16" s="2" t="s">
        <v>23106</v>
      </c>
      <c r="D16" s="1">
        <v>0</v>
      </c>
      <c r="E16" s="1">
        <v>0</v>
      </c>
      <c r="F16" s="1">
        <v>2</v>
      </c>
      <c r="G16" s="1">
        <v>2</v>
      </c>
      <c r="H16" s="6">
        <v>1</v>
      </c>
      <c r="I16">
        <v>0</v>
      </c>
      <c r="J16" s="1">
        <v>30</v>
      </c>
      <c r="K16" s="1">
        <v>0</v>
      </c>
      <c r="L16" s="1">
        <v>454</v>
      </c>
      <c r="M16" s="6">
        <v>0.18</v>
      </c>
      <c r="N16" s="4">
        <v>2500</v>
      </c>
      <c r="O16" s="4">
        <v>180</v>
      </c>
      <c r="P16" s="4">
        <v>150</v>
      </c>
      <c r="Q16" s="3">
        <v>0.36</v>
      </c>
      <c r="R16" s="1">
        <v>6</v>
      </c>
      <c r="S16" s="1">
        <v>150</v>
      </c>
      <c r="T16" s="1">
        <v>14</v>
      </c>
      <c r="U16" s="1">
        <v>0</v>
      </c>
      <c r="V16" s="1">
        <v>0</v>
      </c>
      <c r="W16" s="1">
        <v>1</v>
      </c>
      <c r="X16" s="1">
        <v>1</v>
      </c>
      <c r="Y16" s="1">
        <v>1</v>
      </c>
      <c r="Z16" s="1">
        <v>3</v>
      </c>
      <c r="AA16" s="1">
        <v>0</v>
      </c>
      <c r="AB16" s="1">
        <v>0</v>
      </c>
      <c r="AC16" s="1">
        <v>0</v>
      </c>
      <c r="AD16" s="1">
        <v>160</v>
      </c>
      <c r="AE16" s="1">
        <v>0</v>
      </c>
      <c r="AF16" s="1">
        <v>0</v>
      </c>
      <c r="AG16" s="1">
        <v>0</v>
      </c>
      <c r="AH16" s="1">
        <v>0</v>
      </c>
      <c r="AI16" s="1">
        <v>160</v>
      </c>
      <c r="AJ16" s="1" t="s">
        <v>873</v>
      </c>
      <c r="AK16" s="1" t="s">
        <v>16088</v>
      </c>
      <c r="AL16" s="1" t="s">
        <v>16089</v>
      </c>
      <c r="AM16" s="1" t="s">
        <v>12</v>
      </c>
      <c r="AN16" s="1" t="s">
        <v>23097</v>
      </c>
      <c r="AO16" s="1" t="s">
        <v>364</v>
      </c>
      <c r="AP16" s="1" t="s">
        <v>86</v>
      </c>
      <c r="AQ16" s="1" t="s">
        <v>14</v>
      </c>
      <c r="AR16" s="1" t="s">
        <v>19</v>
      </c>
      <c r="AS16" s="1" t="s">
        <v>23090</v>
      </c>
      <c r="AT16" s="1" t="s">
        <v>26</v>
      </c>
    </row>
    <row r="17" spans="1:46" x14ac:dyDescent="0.25">
      <c r="A17" s="1" t="s">
        <v>19329</v>
      </c>
      <c r="B17" s="2" t="s">
        <v>23076</v>
      </c>
      <c r="C17" s="2" t="s">
        <v>23107</v>
      </c>
      <c r="D17" s="1">
        <v>0</v>
      </c>
      <c r="E17" s="1">
        <v>0</v>
      </c>
      <c r="F17" s="1">
        <v>3</v>
      </c>
      <c r="G17" s="1">
        <v>3</v>
      </c>
      <c r="H17" s="6">
        <v>1</v>
      </c>
      <c r="I17">
        <v>0</v>
      </c>
      <c r="J17" s="1">
        <v>31</v>
      </c>
      <c r="K17" s="1">
        <v>1</v>
      </c>
      <c r="L17" s="1">
        <v>835</v>
      </c>
      <c r="M17" s="6">
        <v>0.15</v>
      </c>
      <c r="N17" s="4">
        <v>1284</v>
      </c>
      <c r="O17" s="4">
        <v>107</v>
      </c>
      <c r="P17" s="4">
        <v>250</v>
      </c>
      <c r="Q17" s="3">
        <v>0.3</v>
      </c>
      <c r="R17" s="1">
        <v>18</v>
      </c>
      <c r="S17" s="1">
        <v>250</v>
      </c>
      <c r="T17" s="1">
        <v>35</v>
      </c>
      <c r="U17" s="1">
        <v>1</v>
      </c>
      <c r="V17" s="1">
        <v>0</v>
      </c>
      <c r="W17" s="1">
        <v>1</v>
      </c>
      <c r="X17" s="1">
        <v>1</v>
      </c>
      <c r="Y17" s="1">
        <v>1</v>
      </c>
      <c r="Z17" s="1">
        <v>3</v>
      </c>
      <c r="AA17" s="1">
        <v>0</v>
      </c>
      <c r="AB17" s="1">
        <v>0</v>
      </c>
      <c r="AC17" s="1">
        <v>0</v>
      </c>
      <c r="AD17" s="1">
        <v>0</v>
      </c>
      <c r="AE17" s="1">
        <v>0</v>
      </c>
      <c r="AF17" s="1">
        <v>0</v>
      </c>
      <c r="AG17" s="1">
        <v>0</v>
      </c>
      <c r="AH17" s="1">
        <v>0</v>
      </c>
      <c r="AI17" s="1">
        <v>0</v>
      </c>
      <c r="AJ17" s="1" t="s">
        <v>6878</v>
      </c>
      <c r="AK17" s="1" t="s">
        <v>6879</v>
      </c>
      <c r="AL17" s="1" t="s">
        <v>6880</v>
      </c>
      <c r="AM17" s="1" t="s">
        <v>12</v>
      </c>
      <c r="AN17" s="1" t="s">
        <v>23098</v>
      </c>
      <c r="AO17" s="1" t="s">
        <v>86</v>
      </c>
      <c r="AP17" s="1" t="s">
        <v>86</v>
      </c>
      <c r="AQ17" s="1" t="s">
        <v>14</v>
      </c>
      <c r="AR17" s="1" t="s">
        <v>19</v>
      </c>
      <c r="AS17" s="1" t="s">
        <v>23090</v>
      </c>
      <c r="AT17" s="1" t="s">
        <v>26</v>
      </c>
    </row>
    <row r="18" spans="1:46" x14ac:dyDescent="0.25">
      <c r="A18" s="1" t="s">
        <v>20470</v>
      </c>
      <c r="B18" s="2" t="s">
        <v>23076</v>
      </c>
      <c r="C18" s="2" t="s">
        <v>23107</v>
      </c>
      <c r="D18" s="1">
        <v>0</v>
      </c>
      <c r="E18" s="1">
        <v>0</v>
      </c>
      <c r="F18" s="1">
        <v>2</v>
      </c>
      <c r="G18" s="1">
        <v>2</v>
      </c>
      <c r="H18" s="6">
        <v>1</v>
      </c>
      <c r="I18">
        <v>0</v>
      </c>
      <c r="J18" s="1">
        <v>33</v>
      </c>
      <c r="K18" s="1">
        <v>0</v>
      </c>
      <c r="L18" s="1">
        <v>840</v>
      </c>
      <c r="M18" s="6">
        <v>7.0000000000000007E-2</v>
      </c>
      <c r="N18" s="4">
        <v>2000</v>
      </c>
      <c r="O18" s="4">
        <v>200</v>
      </c>
      <c r="P18" s="4">
        <v>150</v>
      </c>
      <c r="Q18" s="3">
        <v>0.35</v>
      </c>
      <c r="R18" s="1">
        <v>12</v>
      </c>
      <c r="S18" s="1">
        <v>150</v>
      </c>
      <c r="T18" s="1">
        <v>19</v>
      </c>
      <c r="U18" s="1">
        <v>1</v>
      </c>
      <c r="V18" s="1">
        <v>0</v>
      </c>
      <c r="W18" s="1">
        <v>1</v>
      </c>
      <c r="X18" s="1">
        <v>1</v>
      </c>
      <c r="Y18" s="1">
        <v>1</v>
      </c>
      <c r="Z18" s="1">
        <v>4</v>
      </c>
      <c r="AA18" s="1">
        <v>0</v>
      </c>
      <c r="AB18" s="1">
        <v>1</v>
      </c>
      <c r="AC18" s="1">
        <v>0</v>
      </c>
      <c r="AD18" s="1">
        <v>0</v>
      </c>
      <c r="AE18" s="1">
        <v>0</v>
      </c>
      <c r="AF18" s="1">
        <v>0</v>
      </c>
      <c r="AG18" s="1">
        <v>0</v>
      </c>
      <c r="AH18" s="1">
        <v>0</v>
      </c>
      <c r="AI18" s="1">
        <v>0</v>
      </c>
      <c r="AJ18" s="1" t="s">
        <v>468</v>
      </c>
      <c r="AK18" s="1" t="s">
        <v>10039</v>
      </c>
      <c r="AL18" s="1" t="s">
        <v>10040</v>
      </c>
      <c r="AM18" s="1" t="s">
        <v>12</v>
      </c>
      <c r="AN18" s="1" t="s">
        <v>23097</v>
      </c>
      <c r="AO18" s="1" t="s">
        <v>86</v>
      </c>
      <c r="AP18" s="1" t="s">
        <v>86</v>
      </c>
      <c r="AQ18" s="1" t="s">
        <v>14</v>
      </c>
      <c r="AR18" s="1" t="s">
        <v>19</v>
      </c>
      <c r="AS18" s="1" t="s">
        <v>23090</v>
      </c>
      <c r="AT18" s="1" t="s">
        <v>101</v>
      </c>
    </row>
    <row r="19" spans="1:46" x14ac:dyDescent="0.25">
      <c r="A19" s="1" t="s">
        <v>22791</v>
      </c>
      <c r="B19" s="2" t="s">
        <v>23076</v>
      </c>
      <c r="C19" s="2" t="s">
        <v>23107</v>
      </c>
      <c r="D19" s="1">
        <v>0</v>
      </c>
      <c r="E19" s="1">
        <v>0</v>
      </c>
      <c r="F19" s="1">
        <v>5</v>
      </c>
      <c r="G19" s="1">
        <v>5</v>
      </c>
      <c r="H19" s="6">
        <v>1</v>
      </c>
      <c r="I19">
        <v>0</v>
      </c>
      <c r="J19" s="1">
        <v>42</v>
      </c>
      <c r="K19" s="1">
        <v>0</v>
      </c>
      <c r="L19" s="1">
        <v>662</v>
      </c>
      <c r="M19" s="6">
        <v>0.14000000000000001</v>
      </c>
      <c r="N19" s="4">
        <v>5200</v>
      </c>
      <c r="O19" s="4">
        <v>490</v>
      </c>
      <c r="P19" s="4">
        <v>600</v>
      </c>
      <c r="Q19" s="3">
        <v>0.28000000000000003</v>
      </c>
      <c r="R19" s="1">
        <v>18</v>
      </c>
      <c r="S19" s="1">
        <v>600</v>
      </c>
      <c r="T19" s="1">
        <v>44</v>
      </c>
      <c r="U19" s="1">
        <v>1</v>
      </c>
      <c r="V19" s="1">
        <v>0</v>
      </c>
      <c r="W19" s="1">
        <v>1</v>
      </c>
      <c r="X19" s="1">
        <v>1</v>
      </c>
      <c r="Y19" s="1">
        <v>0</v>
      </c>
      <c r="Z19" s="1">
        <v>4</v>
      </c>
      <c r="AA19" s="1">
        <v>1</v>
      </c>
      <c r="AB19" s="1">
        <v>0</v>
      </c>
      <c r="AC19" s="1">
        <v>0</v>
      </c>
      <c r="AD19" s="1">
        <v>381</v>
      </c>
      <c r="AE19" s="1">
        <v>460</v>
      </c>
      <c r="AF19" s="1">
        <v>0</v>
      </c>
      <c r="AG19" s="1">
        <v>0</v>
      </c>
      <c r="AH19" s="1">
        <v>0</v>
      </c>
      <c r="AI19" s="1">
        <v>841</v>
      </c>
      <c r="AJ19" s="1" t="s">
        <v>16248</v>
      </c>
      <c r="AK19" s="1" t="s">
        <v>16249</v>
      </c>
      <c r="AL19" s="1" t="s">
        <v>16250</v>
      </c>
      <c r="AM19" s="1" t="s">
        <v>12</v>
      </c>
      <c r="AN19" s="1" t="s">
        <v>23097</v>
      </c>
      <c r="AO19" s="1" t="s">
        <v>86</v>
      </c>
      <c r="AP19" s="1" t="s">
        <v>86</v>
      </c>
      <c r="AQ19" s="1" t="s">
        <v>14</v>
      </c>
      <c r="AR19" s="1" t="s">
        <v>30</v>
      </c>
      <c r="AS19" s="1" t="s">
        <v>23091</v>
      </c>
      <c r="AT19" s="1" t="s">
        <v>26</v>
      </c>
    </row>
    <row r="20" spans="1:46" x14ac:dyDescent="0.25">
      <c r="A20" s="1" t="s">
        <v>18780</v>
      </c>
      <c r="B20" s="2" t="s">
        <v>23076</v>
      </c>
      <c r="C20" s="2" t="s">
        <v>23107</v>
      </c>
      <c r="D20" s="1">
        <v>1</v>
      </c>
      <c r="E20" s="1">
        <v>0</v>
      </c>
      <c r="F20" s="1">
        <v>4</v>
      </c>
      <c r="G20" s="1">
        <v>5</v>
      </c>
      <c r="H20" s="6">
        <v>0.8</v>
      </c>
      <c r="I20">
        <v>1</v>
      </c>
      <c r="J20" s="1">
        <v>29</v>
      </c>
      <c r="K20" s="1">
        <v>1</v>
      </c>
      <c r="L20" s="1">
        <v>813</v>
      </c>
      <c r="M20" s="6">
        <v>0.2</v>
      </c>
      <c r="N20" s="4">
        <v>1560</v>
      </c>
      <c r="O20" s="4">
        <v>140</v>
      </c>
      <c r="P20" s="4">
        <v>200</v>
      </c>
      <c r="Q20" s="3">
        <v>0.26</v>
      </c>
      <c r="R20" s="1">
        <v>24</v>
      </c>
      <c r="S20" s="1">
        <v>200</v>
      </c>
      <c r="T20" s="1">
        <v>28</v>
      </c>
      <c r="U20" s="1">
        <v>1</v>
      </c>
      <c r="V20" s="1">
        <v>0</v>
      </c>
      <c r="W20" s="1">
        <v>1</v>
      </c>
      <c r="X20" s="1">
        <v>1</v>
      </c>
      <c r="Y20" s="1">
        <v>1</v>
      </c>
      <c r="Z20" s="1">
        <v>3</v>
      </c>
      <c r="AA20" s="1">
        <v>1</v>
      </c>
      <c r="AB20" s="1">
        <v>1</v>
      </c>
      <c r="AC20" s="1">
        <v>0</v>
      </c>
      <c r="AD20" s="1">
        <v>0</v>
      </c>
      <c r="AE20" s="1">
        <v>0</v>
      </c>
      <c r="AF20" s="1">
        <v>0</v>
      </c>
      <c r="AG20" s="1">
        <v>604</v>
      </c>
      <c r="AH20" s="1">
        <v>0</v>
      </c>
      <c r="AI20" s="1">
        <v>604</v>
      </c>
      <c r="AJ20" s="1" t="s">
        <v>5330</v>
      </c>
      <c r="AK20" s="1" t="s">
        <v>5331</v>
      </c>
      <c r="AL20" s="1" t="s">
        <v>5332</v>
      </c>
      <c r="AM20" s="1" t="s">
        <v>16</v>
      </c>
      <c r="AN20" s="1" t="s">
        <v>23098</v>
      </c>
      <c r="AO20" s="1" t="s">
        <v>86</v>
      </c>
      <c r="AP20" s="1" t="s">
        <v>86</v>
      </c>
      <c r="AQ20" s="1" t="s">
        <v>14</v>
      </c>
      <c r="AR20" s="1" t="s">
        <v>19</v>
      </c>
      <c r="AS20" s="1" t="s">
        <v>23091</v>
      </c>
      <c r="AT20" s="1" t="s">
        <v>101</v>
      </c>
    </row>
    <row r="21" spans="1:46" x14ac:dyDescent="0.25">
      <c r="A21" s="1" t="s">
        <v>21062</v>
      </c>
      <c r="B21" s="2" t="s">
        <v>23076</v>
      </c>
      <c r="C21" s="2" t="s">
        <v>23107</v>
      </c>
      <c r="D21" s="1">
        <v>0</v>
      </c>
      <c r="E21" s="1">
        <v>0</v>
      </c>
      <c r="F21" s="1">
        <v>1</v>
      </c>
      <c r="G21" s="1">
        <v>1</v>
      </c>
      <c r="H21" s="6">
        <v>1</v>
      </c>
      <c r="I21">
        <v>1</v>
      </c>
      <c r="J21" s="1">
        <v>29</v>
      </c>
      <c r="K21" s="1">
        <v>1</v>
      </c>
      <c r="L21" s="1">
        <v>631</v>
      </c>
      <c r="M21" s="6">
        <v>0.61</v>
      </c>
      <c r="N21" s="4">
        <v>2500</v>
      </c>
      <c r="O21" s="4">
        <v>200</v>
      </c>
      <c r="P21" s="4">
        <v>200</v>
      </c>
      <c r="Q21" s="3">
        <v>0.3</v>
      </c>
      <c r="R21" s="1">
        <v>12</v>
      </c>
      <c r="S21" s="1">
        <v>200</v>
      </c>
      <c r="T21" s="1">
        <v>21</v>
      </c>
      <c r="U21" s="1">
        <v>1</v>
      </c>
      <c r="V21" s="1">
        <v>0</v>
      </c>
      <c r="W21" s="1">
        <v>1</v>
      </c>
      <c r="X21" s="1">
        <v>1</v>
      </c>
      <c r="Y21" s="1">
        <v>1</v>
      </c>
      <c r="Z21" s="1">
        <v>5</v>
      </c>
      <c r="AA21" s="1">
        <v>1</v>
      </c>
      <c r="AB21" s="1">
        <v>1</v>
      </c>
      <c r="AC21" s="1">
        <v>1065</v>
      </c>
      <c r="AD21" s="1">
        <v>0</v>
      </c>
      <c r="AE21" s="1">
        <v>140</v>
      </c>
      <c r="AF21" s="1">
        <v>0</v>
      </c>
      <c r="AG21" s="1">
        <v>40</v>
      </c>
      <c r="AH21" s="1">
        <v>1010</v>
      </c>
      <c r="AI21" s="1">
        <v>2255</v>
      </c>
      <c r="AJ21" s="1" t="s">
        <v>595</v>
      </c>
      <c r="AK21" s="1" t="s">
        <v>11643</v>
      </c>
      <c r="AL21" s="1" t="s">
        <v>11644</v>
      </c>
      <c r="AM21" s="1" t="s">
        <v>16</v>
      </c>
      <c r="AN21" s="1" t="s">
        <v>23098</v>
      </c>
      <c r="AO21" s="1" t="s">
        <v>86</v>
      </c>
      <c r="AP21" s="1" t="s">
        <v>86</v>
      </c>
      <c r="AQ21" s="1" t="s">
        <v>14</v>
      </c>
      <c r="AR21" s="1" t="s">
        <v>19</v>
      </c>
      <c r="AS21" s="1" t="s">
        <v>23091</v>
      </c>
      <c r="AT21" s="1" t="s">
        <v>101</v>
      </c>
    </row>
    <row r="22" spans="1:46" x14ac:dyDescent="0.25">
      <c r="A22" s="1" t="s">
        <v>17439</v>
      </c>
      <c r="B22" s="2" t="s">
        <v>23076</v>
      </c>
      <c r="C22" s="2" t="s">
        <v>23107</v>
      </c>
      <c r="D22" s="1">
        <v>0</v>
      </c>
      <c r="E22" s="1">
        <v>1</v>
      </c>
      <c r="F22" s="1">
        <v>3</v>
      </c>
      <c r="G22" s="1">
        <v>4</v>
      </c>
      <c r="H22" s="6">
        <v>0.75</v>
      </c>
      <c r="I22">
        <v>0</v>
      </c>
      <c r="J22" s="1">
        <v>43</v>
      </c>
      <c r="K22" s="1">
        <v>0</v>
      </c>
      <c r="L22" s="1">
        <v>813</v>
      </c>
      <c r="M22" s="6">
        <v>0.37</v>
      </c>
      <c r="N22" s="4">
        <v>3800</v>
      </c>
      <c r="O22" s="4">
        <v>300</v>
      </c>
      <c r="P22" s="4">
        <v>1100</v>
      </c>
      <c r="Q22" s="3">
        <v>0.3</v>
      </c>
      <c r="R22" s="1">
        <v>24</v>
      </c>
      <c r="S22" s="1">
        <v>1100</v>
      </c>
      <c r="T22" s="1">
        <v>84</v>
      </c>
      <c r="U22" s="1">
        <v>1</v>
      </c>
      <c r="V22" s="1">
        <v>0</v>
      </c>
      <c r="W22" s="1">
        <v>1</v>
      </c>
      <c r="X22" s="1">
        <v>1</v>
      </c>
      <c r="Y22" s="1">
        <v>1</v>
      </c>
      <c r="Z22" s="1">
        <v>2</v>
      </c>
      <c r="AA22" s="1">
        <v>0</v>
      </c>
      <c r="AB22" s="1">
        <v>0</v>
      </c>
      <c r="AC22" s="1">
        <v>0</v>
      </c>
      <c r="AD22" s="1">
        <v>747</v>
      </c>
      <c r="AE22" s="1">
        <v>0</v>
      </c>
      <c r="AF22" s="1">
        <v>0</v>
      </c>
      <c r="AG22" s="1">
        <v>0</v>
      </c>
      <c r="AH22" s="1">
        <v>500</v>
      </c>
      <c r="AI22" s="1">
        <v>1247</v>
      </c>
      <c r="AJ22" s="1" t="s">
        <v>1374</v>
      </c>
      <c r="AK22" s="1" t="s">
        <v>1375</v>
      </c>
      <c r="AL22" s="1" t="s">
        <v>1376</v>
      </c>
      <c r="AM22" s="1" t="s">
        <v>12</v>
      </c>
      <c r="AN22" s="1" t="s">
        <v>23097</v>
      </c>
      <c r="AO22" s="1" t="s">
        <v>86</v>
      </c>
      <c r="AP22" s="1" t="s">
        <v>86</v>
      </c>
      <c r="AQ22" s="1" t="s">
        <v>14</v>
      </c>
      <c r="AR22" s="1" t="s">
        <v>19</v>
      </c>
      <c r="AS22" s="1" t="s">
        <v>23090</v>
      </c>
      <c r="AT22" s="1" t="s">
        <v>26</v>
      </c>
    </row>
    <row r="23" spans="1:46" x14ac:dyDescent="0.25">
      <c r="A23" s="1" t="s">
        <v>21099</v>
      </c>
      <c r="B23" s="2" t="s">
        <v>23076</v>
      </c>
      <c r="C23" s="2" t="s">
        <v>23108</v>
      </c>
      <c r="D23" s="1">
        <v>0</v>
      </c>
      <c r="E23" s="1">
        <v>0</v>
      </c>
      <c r="F23" s="1">
        <v>1</v>
      </c>
      <c r="G23" s="1">
        <v>1</v>
      </c>
      <c r="H23" s="6">
        <v>1</v>
      </c>
      <c r="I23">
        <v>0</v>
      </c>
      <c r="J23" s="1">
        <v>34</v>
      </c>
      <c r="K23" s="1">
        <v>0</v>
      </c>
      <c r="L23" s="1">
        <v>689</v>
      </c>
      <c r="M23" s="6">
        <v>0.62</v>
      </c>
      <c r="N23" s="4">
        <v>1044</v>
      </c>
      <c r="O23" s="4">
        <v>87</v>
      </c>
      <c r="P23" s="4">
        <v>500</v>
      </c>
      <c r="Q23" s="3">
        <v>0.3</v>
      </c>
      <c r="R23" s="1">
        <v>24</v>
      </c>
      <c r="S23" s="1">
        <v>500</v>
      </c>
      <c r="T23" s="1">
        <v>34</v>
      </c>
      <c r="U23" s="1">
        <v>1</v>
      </c>
      <c r="V23" s="1">
        <v>0</v>
      </c>
      <c r="W23" s="1">
        <v>1</v>
      </c>
      <c r="X23" s="1">
        <v>1</v>
      </c>
      <c r="Y23" s="1">
        <v>1</v>
      </c>
      <c r="Z23" s="1">
        <v>3</v>
      </c>
      <c r="AA23" s="1">
        <v>0</v>
      </c>
      <c r="AB23" s="1">
        <v>0</v>
      </c>
      <c r="AC23" s="1">
        <v>0</v>
      </c>
      <c r="AD23" s="1">
        <v>0</v>
      </c>
      <c r="AE23" s="1">
        <v>393</v>
      </c>
      <c r="AF23" s="1">
        <v>0</v>
      </c>
      <c r="AG23" s="1">
        <v>0</v>
      </c>
      <c r="AH23" s="1">
        <v>201</v>
      </c>
      <c r="AI23" s="1">
        <v>594</v>
      </c>
      <c r="AJ23" s="1" t="s">
        <v>11751</v>
      </c>
      <c r="AK23" s="1" t="s">
        <v>11752</v>
      </c>
      <c r="AL23" s="1" t="s">
        <v>11753</v>
      </c>
      <c r="AM23" s="1" t="s">
        <v>12</v>
      </c>
      <c r="AN23" s="1" t="s">
        <v>23097</v>
      </c>
      <c r="AO23" s="1" t="s">
        <v>86</v>
      </c>
      <c r="AP23" s="1" t="s">
        <v>86</v>
      </c>
      <c r="AQ23" s="1" t="s">
        <v>14</v>
      </c>
      <c r="AR23" s="1" t="s">
        <v>19</v>
      </c>
      <c r="AS23" s="1" t="s">
        <v>23090</v>
      </c>
      <c r="AT23" s="1" t="s">
        <v>26</v>
      </c>
    </row>
    <row r="24" spans="1:46" x14ac:dyDescent="0.25">
      <c r="A24" s="1" t="s">
        <v>20564</v>
      </c>
      <c r="B24" s="2" t="s">
        <v>23076</v>
      </c>
      <c r="C24" s="2" t="s">
        <v>23108</v>
      </c>
      <c r="D24" s="1">
        <v>0</v>
      </c>
      <c r="E24" s="1">
        <v>1</v>
      </c>
      <c r="F24" s="1">
        <v>1</v>
      </c>
      <c r="G24" s="1">
        <v>2</v>
      </c>
      <c r="H24" s="6">
        <v>0.5</v>
      </c>
      <c r="I24">
        <v>0</v>
      </c>
      <c r="J24" s="1">
        <v>32</v>
      </c>
      <c r="K24" s="1">
        <v>0</v>
      </c>
      <c r="L24" s="1">
        <v>794</v>
      </c>
      <c r="M24" s="6">
        <v>0.46</v>
      </c>
      <c r="N24" s="4">
        <v>3300</v>
      </c>
      <c r="O24" s="4">
        <v>150</v>
      </c>
      <c r="P24" s="4">
        <v>200</v>
      </c>
      <c r="Q24" s="3">
        <v>0.25</v>
      </c>
      <c r="R24" s="1">
        <v>12</v>
      </c>
      <c r="S24" s="1">
        <v>200</v>
      </c>
      <c r="T24" s="1">
        <v>20</v>
      </c>
      <c r="U24" s="1">
        <v>1</v>
      </c>
      <c r="V24" s="1">
        <v>0</v>
      </c>
      <c r="W24" s="1">
        <v>1</v>
      </c>
      <c r="X24" s="1">
        <v>1</v>
      </c>
      <c r="Y24" s="1">
        <v>1</v>
      </c>
      <c r="Z24" s="1">
        <v>3</v>
      </c>
      <c r="AA24" s="1">
        <v>1</v>
      </c>
      <c r="AB24" s="1">
        <v>0</v>
      </c>
      <c r="AC24" s="1">
        <v>620</v>
      </c>
      <c r="AD24" s="1">
        <v>0</v>
      </c>
      <c r="AE24" s="1">
        <v>727</v>
      </c>
      <c r="AF24" s="1">
        <v>0</v>
      </c>
      <c r="AG24" s="1">
        <v>50</v>
      </c>
      <c r="AH24" s="1">
        <v>0</v>
      </c>
      <c r="AI24" s="1">
        <v>1397</v>
      </c>
      <c r="AJ24" s="1" t="s">
        <v>10306</v>
      </c>
      <c r="AK24" s="1" t="s">
        <v>10307</v>
      </c>
      <c r="AL24" s="1" t="s">
        <v>10308</v>
      </c>
      <c r="AM24" s="1" t="s">
        <v>12</v>
      </c>
      <c r="AN24" s="1" t="s">
        <v>23097</v>
      </c>
      <c r="AO24" s="1" t="s">
        <v>86</v>
      </c>
      <c r="AP24" s="1" t="s">
        <v>86</v>
      </c>
      <c r="AQ24" s="1" t="s">
        <v>14</v>
      </c>
      <c r="AR24" s="1" t="s">
        <v>19</v>
      </c>
      <c r="AS24" s="1" t="s">
        <v>23091</v>
      </c>
      <c r="AT24" s="1" t="s">
        <v>26</v>
      </c>
    </row>
    <row r="25" spans="1:46" x14ac:dyDescent="0.25">
      <c r="A25" s="1" t="s">
        <v>20076</v>
      </c>
      <c r="B25" s="2" t="s">
        <v>23076</v>
      </c>
      <c r="C25" s="2" t="s">
        <v>23108</v>
      </c>
      <c r="D25" s="1">
        <v>0</v>
      </c>
      <c r="E25" s="1">
        <v>0</v>
      </c>
      <c r="F25" s="1">
        <v>1</v>
      </c>
      <c r="G25" s="1">
        <v>1</v>
      </c>
      <c r="H25" s="6">
        <v>1</v>
      </c>
      <c r="I25">
        <v>0</v>
      </c>
      <c r="J25" s="1">
        <v>30</v>
      </c>
      <c r="K25" s="1">
        <v>1</v>
      </c>
      <c r="L25" s="1">
        <v>681</v>
      </c>
      <c r="M25" s="6">
        <v>0.63</v>
      </c>
      <c r="N25" s="4">
        <v>3000</v>
      </c>
      <c r="O25" s="4">
        <v>250</v>
      </c>
      <c r="P25" s="4">
        <v>200</v>
      </c>
      <c r="Q25" s="3">
        <v>0.27</v>
      </c>
      <c r="R25" s="1">
        <v>12</v>
      </c>
      <c r="S25" s="1">
        <v>200</v>
      </c>
      <c r="T25" s="1">
        <v>19</v>
      </c>
      <c r="U25" s="1">
        <v>1</v>
      </c>
      <c r="V25" s="1">
        <v>0</v>
      </c>
      <c r="W25" s="1">
        <v>1</v>
      </c>
      <c r="X25" s="1">
        <v>1</v>
      </c>
      <c r="Y25" s="1">
        <v>1</v>
      </c>
      <c r="Z25" s="1">
        <v>2</v>
      </c>
      <c r="AA25" s="1">
        <v>0</v>
      </c>
      <c r="AB25" s="1">
        <v>0</v>
      </c>
      <c r="AC25" s="1">
        <v>0</v>
      </c>
      <c r="AD25" s="1">
        <v>0</v>
      </c>
      <c r="AE25" s="1">
        <v>1401</v>
      </c>
      <c r="AF25" s="1">
        <v>10500</v>
      </c>
      <c r="AG25" s="1">
        <v>0</v>
      </c>
      <c r="AH25" s="1">
        <v>0</v>
      </c>
      <c r="AI25" s="1">
        <v>11901</v>
      </c>
      <c r="AJ25" s="1" t="s">
        <v>335</v>
      </c>
      <c r="AK25" s="1" t="s">
        <v>8973</v>
      </c>
      <c r="AL25" s="1" t="s">
        <v>8974</v>
      </c>
      <c r="AM25" s="1" t="s">
        <v>12</v>
      </c>
      <c r="AN25" s="1" t="s">
        <v>23098</v>
      </c>
      <c r="AO25" s="1" t="s">
        <v>86</v>
      </c>
      <c r="AP25" s="1" t="s">
        <v>86</v>
      </c>
      <c r="AQ25" s="1" t="s">
        <v>14</v>
      </c>
      <c r="AR25" s="1" t="s">
        <v>19</v>
      </c>
      <c r="AS25" s="1" t="s">
        <v>23090</v>
      </c>
      <c r="AT25" s="1" t="s">
        <v>26</v>
      </c>
    </row>
    <row r="26" spans="1:46" x14ac:dyDescent="0.25">
      <c r="A26" s="1" t="s">
        <v>21732</v>
      </c>
      <c r="B26" s="2" t="s">
        <v>23076</v>
      </c>
      <c r="C26" s="2" t="s">
        <v>23108</v>
      </c>
      <c r="D26" s="1">
        <v>1</v>
      </c>
      <c r="E26" s="1">
        <v>1</v>
      </c>
      <c r="F26" s="1">
        <v>2</v>
      </c>
      <c r="G26" s="1">
        <v>4</v>
      </c>
      <c r="H26" s="6">
        <v>0.5</v>
      </c>
      <c r="I26">
        <v>0</v>
      </c>
      <c r="J26" s="1">
        <v>34</v>
      </c>
      <c r="K26" s="1">
        <v>1</v>
      </c>
      <c r="L26" s="1">
        <v>718</v>
      </c>
      <c r="M26" s="6">
        <v>0.35</v>
      </c>
      <c r="N26" s="4">
        <v>2400</v>
      </c>
      <c r="O26" s="4">
        <v>210</v>
      </c>
      <c r="P26" s="4">
        <v>200</v>
      </c>
      <c r="Q26" s="3">
        <v>0.25</v>
      </c>
      <c r="R26" s="1">
        <v>12</v>
      </c>
      <c r="S26" s="1">
        <v>200</v>
      </c>
      <c r="T26" s="1">
        <v>20</v>
      </c>
      <c r="U26" s="1">
        <v>1</v>
      </c>
      <c r="V26" s="1">
        <v>0</v>
      </c>
      <c r="W26" s="1">
        <v>1</v>
      </c>
      <c r="X26" s="1">
        <v>1</v>
      </c>
      <c r="Y26" s="1">
        <v>0</v>
      </c>
      <c r="Z26" s="1">
        <v>3</v>
      </c>
      <c r="AA26" s="1">
        <v>0</v>
      </c>
      <c r="AB26" s="1">
        <v>1</v>
      </c>
      <c r="AC26" s="1">
        <v>350</v>
      </c>
      <c r="AD26" s="1">
        <v>0</v>
      </c>
      <c r="AE26" s="1">
        <v>1042</v>
      </c>
      <c r="AF26" s="1">
        <v>0</v>
      </c>
      <c r="AG26" s="1">
        <v>92</v>
      </c>
      <c r="AH26" s="1">
        <v>0</v>
      </c>
      <c r="AI26" s="1">
        <v>1484</v>
      </c>
      <c r="AJ26" s="1" t="s">
        <v>4194</v>
      </c>
      <c r="AK26" s="1" t="s">
        <v>13451</v>
      </c>
      <c r="AL26" s="1" t="s">
        <v>13452</v>
      </c>
      <c r="AM26" s="1" t="s">
        <v>12</v>
      </c>
      <c r="AN26" s="1" t="s">
        <v>23098</v>
      </c>
      <c r="AO26" s="1" t="s">
        <v>86</v>
      </c>
      <c r="AP26" s="1" t="s">
        <v>86</v>
      </c>
      <c r="AQ26" s="1" t="s">
        <v>14</v>
      </c>
      <c r="AR26" s="1" t="s">
        <v>30</v>
      </c>
      <c r="AS26" s="1" t="s">
        <v>23090</v>
      </c>
      <c r="AT26" s="1" t="s">
        <v>101</v>
      </c>
    </row>
    <row r="27" spans="1:46" x14ac:dyDescent="0.25">
      <c r="A27" s="1" t="s">
        <v>21172</v>
      </c>
      <c r="B27" s="2" t="s">
        <v>23076</v>
      </c>
      <c r="C27" s="2" t="s">
        <v>23109</v>
      </c>
      <c r="D27" s="1">
        <v>3</v>
      </c>
      <c r="E27" s="1">
        <v>4</v>
      </c>
      <c r="F27" s="1">
        <v>6</v>
      </c>
      <c r="G27" s="1">
        <v>13</v>
      </c>
      <c r="H27" s="6">
        <v>0.46153846153846156</v>
      </c>
      <c r="I27">
        <v>1</v>
      </c>
      <c r="J27" s="1">
        <v>32</v>
      </c>
      <c r="K27" s="1">
        <v>0</v>
      </c>
      <c r="L27" s="1">
        <v>638</v>
      </c>
      <c r="M27" s="6">
        <v>0.18</v>
      </c>
      <c r="N27" s="4">
        <v>7200</v>
      </c>
      <c r="O27" s="4">
        <v>600</v>
      </c>
      <c r="P27" s="4">
        <v>500</v>
      </c>
      <c r="Q27" s="3">
        <v>0.25</v>
      </c>
      <c r="R27" s="1">
        <v>24</v>
      </c>
      <c r="S27" s="1">
        <v>500</v>
      </c>
      <c r="T27" s="1">
        <v>32</v>
      </c>
      <c r="U27" s="1">
        <v>1</v>
      </c>
      <c r="V27" s="1">
        <v>0</v>
      </c>
      <c r="W27" s="1">
        <v>1</v>
      </c>
      <c r="X27" s="1">
        <v>1</v>
      </c>
      <c r="Y27" s="1">
        <v>0</v>
      </c>
      <c r="Z27" s="1">
        <v>3</v>
      </c>
      <c r="AA27" s="1">
        <v>1</v>
      </c>
      <c r="AB27" s="1">
        <v>1</v>
      </c>
      <c r="AC27" s="1">
        <v>0</v>
      </c>
      <c r="AD27" s="1">
        <v>0</v>
      </c>
      <c r="AE27" s="1">
        <v>1171</v>
      </c>
      <c r="AF27" s="1">
        <v>463</v>
      </c>
      <c r="AG27" s="1">
        <v>17</v>
      </c>
      <c r="AH27" s="1">
        <v>250</v>
      </c>
      <c r="AI27" s="1">
        <v>1901</v>
      </c>
      <c r="AJ27" s="1" t="s">
        <v>1524</v>
      </c>
      <c r="AK27" s="1" t="s">
        <v>11951</v>
      </c>
      <c r="AL27" s="1" t="s">
        <v>11952</v>
      </c>
      <c r="AM27" s="1" t="s">
        <v>16</v>
      </c>
      <c r="AN27" s="1" t="s">
        <v>23097</v>
      </c>
      <c r="AO27" s="1" t="s">
        <v>86</v>
      </c>
      <c r="AP27" s="1" t="s">
        <v>86</v>
      </c>
      <c r="AQ27" s="1" t="s">
        <v>14</v>
      </c>
      <c r="AR27" s="1" t="s">
        <v>30</v>
      </c>
      <c r="AS27" s="1" t="s">
        <v>23091</v>
      </c>
      <c r="AT27" s="1" t="s">
        <v>101</v>
      </c>
    </row>
    <row r="28" spans="1:46" x14ac:dyDescent="0.25">
      <c r="A28" s="1" t="s">
        <v>21660</v>
      </c>
      <c r="B28" s="2" t="s">
        <v>23076</v>
      </c>
      <c r="C28" s="2" t="s">
        <v>23110</v>
      </c>
      <c r="D28" s="1">
        <v>2</v>
      </c>
      <c r="E28" s="1">
        <v>1</v>
      </c>
      <c r="F28" s="1">
        <v>2</v>
      </c>
      <c r="G28" s="1">
        <v>5</v>
      </c>
      <c r="H28" s="6">
        <v>0.4</v>
      </c>
      <c r="I28">
        <v>1</v>
      </c>
      <c r="J28" s="1">
        <v>37</v>
      </c>
      <c r="K28" s="1">
        <v>1</v>
      </c>
      <c r="L28" s="1">
        <v>740</v>
      </c>
      <c r="M28" s="6">
        <v>0.41</v>
      </c>
      <c r="N28" s="4">
        <v>5160</v>
      </c>
      <c r="O28" s="4">
        <v>430</v>
      </c>
      <c r="P28" s="4">
        <v>800</v>
      </c>
      <c r="Q28" s="3">
        <v>0.22</v>
      </c>
      <c r="R28" s="1">
        <v>24</v>
      </c>
      <c r="S28" s="1">
        <v>800</v>
      </c>
      <c r="T28" s="1">
        <v>91</v>
      </c>
      <c r="U28" s="1">
        <v>0</v>
      </c>
      <c r="V28" s="1">
        <v>0</v>
      </c>
      <c r="W28" s="1">
        <v>1</v>
      </c>
      <c r="X28" s="1">
        <v>1</v>
      </c>
      <c r="Y28" s="1">
        <v>0</v>
      </c>
      <c r="Z28" s="1">
        <v>4</v>
      </c>
      <c r="AA28" s="1">
        <v>0</v>
      </c>
      <c r="AB28" s="1">
        <v>1</v>
      </c>
      <c r="AC28" s="1">
        <v>2895</v>
      </c>
      <c r="AD28" s="1">
        <v>488</v>
      </c>
      <c r="AE28" s="1">
        <v>0</v>
      </c>
      <c r="AF28" s="1">
        <v>1082</v>
      </c>
      <c r="AG28" s="1">
        <v>0</v>
      </c>
      <c r="AH28" s="1">
        <v>0</v>
      </c>
      <c r="AI28" s="1">
        <v>4465</v>
      </c>
      <c r="AJ28" s="1" t="s">
        <v>13259</v>
      </c>
      <c r="AK28" s="1" t="s">
        <v>13260</v>
      </c>
      <c r="AL28" s="1" t="s">
        <v>13261</v>
      </c>
      <c r="AM28" s="1" t="s">
        <v>16</v>
      </c>
      <c r="AN28" s="1" t="s">
        <v>23098</v>
      </c>
      <c r="AO28" s="1" t="s">
        <v>364</v>
      </c>
      <c r="AP28" s="1" t="s">
        <v>86</v>
      </c>
      <c r="AQ28" s="1" t="s">
        <v>14</v>
      </c>
      <c r="AR28" s="1" t="s">
        <v>30</v>
      </c>
      <c r="AS28" s="1" t="s">
        <v>23090</v>
      </c>
      <c r="AT28" s="1" t="s">
        <v>101</v>
      </c>
    </row>
    <row r="29" spans="1:46" x14ac:dyDescent="0.25">
      <c r="A29" s="1" t="s">
        <v>23047</v>
      </c>
      <c r="B29" s="2" t="s">
        <v>23076</v>
      </c>
      <c r="C29" s="2" t="s">
        <v>23111</v>
      </c>
      <c r="D29" s="1">
        <v>0</v>
      </c>
      <c r="E29" s="1">
        <v>0</v>
      </c>
      <c r="F29" s="1">
        <v>2</v>
      </c>
      <c r="G29" s="1">
        <v>2</v>
      </c>
      <c r="H29" s="6">
        <v>1</v>
      </c>
      <c r="I29">
        <v>0</v>
      </c>
      <c r="J29" s="1">
        <v>23</v>
      </c>
      <c r="K29" s="1">
        <v>1</v>
      </c>
      <c r="L29" s="1">
        <v>676</v>
      </c>
      <c r="M29" s="6">
        <v>0</v>
      </c>
      <c r="N29" s="4">
        <v>0</v>
      </c>
      <c r="O29" s="4">
        <v>0</v>
      </c>
      <c r="P29" s="4">
        <v>150</v>
      </c>
      <c r="Q29" s="3">
        <v>0.23</v>
      </c>
      <c r="R29" s="1">
        <v>6</v>
      </c>
      <c r="S29" s="1">
        <v>150</v>
      </c>
      <c r="T29" s="1">
        <v>9</v>
      </c>
      <c r="U29" s="1">
        <v>1</v>
      </c>
      <c r="V29" s="1">
        <v>0</v>
      </c>
      <c r="W29" s="1">
        <v>1</v>
      </c>
      <c r="X29" s="1">
        <v>1</v>
      </c>
      <c r="Y29" s="1">
        <v>1</v>
      </c>
      <c r="Z29" s="1">
        <v>0</v>
      </c>
      <c r="AA29" s="1">
        <v>1</v>
      </c>
      <c r="AB29" s="1">
        <v>0</v>
      </c>
      <c r="AC29" s="1">
        <v>516</v>
      </c>
      <c r="AD29" s="1">
        <v>0</v>
      </c>
      <c r="AE29" s="1">
        <v>0</v>
      </c>
      <c r="AF29" s="1">
        <v>0</v>
      </c>
      <c r="AG29" s="1">
        <v>0</v>
      </c>
      <c r="AH29" s="1">
        <v>0</v>
      </c>
      <c r="AI29" s="1">
        <v>516</v>
      </c>
      <c r="AJ29" s="1" t="s">
        <v>16954</v>
      </c>
      <c r="AK29" s="1" t="s">
        <v>15479</v>
      </c>
      <c r="AL29" s="1" t="s">
        <v>16955</v>
      </c>
      <c r="AM29" s="1" t="s">
        <v>12</v>
      </c>
      <c r="AN29" s="1" t="s">
        <v>23098</v>
      </c>
      <c r="AO29" s="1" t="s">
        <v>86</v>
      </c>
      <c r="AP29" s="1" t="s">
        <v>86</v>
      </c>
      <c r="AQ29" s="1" t="s">
        <v>14</v>
      </c>
      <c r="AR29" s="1" t="s">
        <v>19</v>
      </c>
      <c r="AS29" s="1" t="s">
        <v>23091</v>
      </c>
      <c r="AT29" s="1" t="s">
        <v>26</v>
      </c>
    </row>
    <row r="30" spans="1:46" x14ac:dyDescent="0.25">
      <c r="A30" s="1" t="s">
        <v>21909</v>
      </c>
      <c r="B30" s="2" t="s">
        <v>23076</v>
      </c>
      <c r="C30" s="2" t="s">
        <v>23111</v>
      </c>
      <c r="D30" s="1">
        <v>0</v>
      </c>
      <c r="E30" s="1">
        <v>0</v>
      </c>
      <c r="F30" s="1">
        <v>1</v>
      </c>
      <c r="G30" s="1">
        <v>1</v>
      </c>
      <c r="H30" s="6">
        <v>1</v>
      </c>
      <c r="I30">
        <v>1</v>
      </c>
      <c r="J30" s="1">
        <v>31</v>
      </c>
      <c r="K30" s="1">
        <v>1</v>
      </c>
      <c r="L30" s="1">
        <v>696</v>
      </c>
      <c r="M30" s="6">
        <v>0</v>
      </c>
      <c r="N30" s="4">
        <v>0</v>
      </c>
      <c r="O30" s="4">
        <v>0</v>
      </c>
      <c r="P30" s="4">
        <v>200</v>
      </c>
      <c r="Q30" s="3">
        <v>0.2</v>
      </c>
      <c r="R30" s="1">
        <v>18</v>
      </c>
      <c r="S30" s="1">
        <v>200</v>
      </c>
      <c r="T30" s="1">
        <v>19</v>
      </c>
      <c r="U30" s="1">
        <v>1</v>
      </c>
      <c r="V30" s="1">
        <v>0</v>
      </c>
      <c r="W30" s="1">
        <v>1</v>
      </c>
      <c r="X30" s="1">
        <v>1</v>
      </c>
      <c r="Y30" s="1">
        <v>1</v>
      </c>
      <c r="Z30" s="1">
        <v>2</v>
      </c>
      <c r="AA30" s="1">
        <v>1</v>
      </c>
      <c r="AB30" s="1">
        <v>1</v>
      </c>
      <c r="AC30" s="1">
        <v>0</v>
      </c>
      <c r="AD30" s="1">
        <v>0</v>
      </c>
      <c r="AE30" s="1">
        <v>0</v>
      </c>
      <c r="AF30" s="1">
        <v>1195</v>
      </c>
      <c r="AG30" s="1">
        <v>0</v>
      </c>
      <c r="AH30" s="1">
        <v>100</v>
      </c>
      <c r="AI30" s="1">
        <v>1295</v>
      </c>
      <c r="AJ30" s="1" t="s">
        <v>3761</v>
      </c>
      <c r="AK30" s="1" t="s">
        <v>13917</v>
      </c>
      <c r="AL30" s="1" t="s">
        <v>13918</v>
      </c>
      <c r="AM30" s="1" t="s">
        <v>16</v>
      </c>
      <c r="AN30" s="1" t="s">
        <v>23098</v>
      </c>
      <c r="AO30" s="1" t="s">
        <v>86</v>
      </c>
      <c r="AP30" s="1" t="s">
        <v>86</v>
      </c>
      <c r="AQ30" s="1" t="s">
        <v>14</v>
      </c>
      <c r="AR30" s="1" t="s">
        <v>19</v>
      </c>
      <c r="AS30" s="1" t="s">
        <v>23091</v>
      </c>
      <c r="AT30" s="1" t="s">
        <v>101</v>
      </c>
    </row>
    <row r="31" spans="1:46" x14ac:dyDescent="0.25">
      <c r="A31" s="1" t="s">
        <v>17025</v>
      </c>
      <c r="B31" s="2" t="s">
        <v>23073</v>
      </c>
      <c r="C31" s="2" t="s">
        <v>23103</v>
      </c>
      <c r="D31" s="1">
        <v>1</v>
      </c>
      <c r="E31" s="1">
        <v>4</v>
      </c>
      <c r="F31" s="1">
        <v>3</v>
      </c>
      <c r="G31" s="1">
        <v>8</v>
      </c>
      <c r="H31" s="6">
        <v>0.375</v>
      </c>
      <c r="I31">
        <v>1</v>
      </c>
      <c r="J31" s="1">
        <v>34</v>
      </c>
      <c r="K31" s="1">
        <v>0</v>
      </c>
      <c r="L31" s="1">
        <v>369</v>
      </c>
      <c r="M31" s="6">
        <v>0</v>
      </c>
      <c r="N31" s="4">
        <v>5600</v>
      </c>
      <c r="O31" s="4">
        <v>400</v>
      </c>
      <c r="P31" s="4">
        <v>500</v>
      </c>
      <c r="Q31" s="3">
        <v>0.38</v>
      </c>
      <c r="R31" s="1">
        <v>12</v>
      </c>
      <c r="S31" s="1">
        <v>500</v>
      </c>
      <c r="T31" s="1">
        <v>10</v>
      </c>
      <c r="U31" s="1">
        <v>0</v>
      </c>
      <c r="V31" s="1">
        <v>0</v>
      </c>
      <c r="W31" s="1">
        <v>1</v>
      </c>
      <c r="X31" s="1">
        <v>1</v>
      </c>
      <c r="Y31" s="1">
        <v>1</v>
      </c>
      <c r="Z31" s="1">
        <v>0</v>
      </c>
      <c r="AA31" s="1">
        <v>0</v>
      </c>
      <c r="AB31" s="1">
        <v>1</v>
      </c>
      <c r="AC31" s="1">
        <v>0</v>
      </c>
      <c r="AD31" s="1">
        <v>0</v>
      </c>
      <c r="AE31" s="1">
        <v>951</v>
      </c>
      <c r="AF31" s="1">
        <v>432</v>
      </c>
      <c r="AG31" s="1">
        <v>112</v>
      </c>
      <c r="AH31" s="1">
        <v>400</v>
      </c>
      <c r="AI31" s="1">
        <v>1895</v>
      </c>
      <c r="AJ31" s="1" t="s">
        <v>49</v>
      </c>
      <c r="AK31" s="1" t="s">
        <v>50</v>
      </c>
      <c r="AL31" s="1" t="s">
        <v>11</v>
      </c>
      <c r="AM31" s="1" t="s">
        <v>16</v>
      </c>
      <c r="AN31" s="1" t="s">
        <v>23097</v>
      </c>
      <c r="AO31" s="1" t="s">
        <v>364</v>
      </c>
      <c r="AP31" s="1" t="s">
        <v>86</v>
      </c>
      <c r="AQ31" s="1" t="s">
        <v>14</v>
      </c>
      <c r="AR31" s="1" t="s">
        <v>19</v>
      </c>
      <c r="AS31" s="1" t="s">
        <v>23090</v>
      </c>
      <c r="AT31" s="1" t="s">
        <v>101</v>
      </c>
    </row>
    <row r="32" spans="1:46" x14ac:dyDescent="0.25">
      <c r="A32" s="1" t="s">
        <v>20248</v>
      </c>
      <c r="B32" s="2" t="s">
        <v>23073</v>
      </c>
      <c r="C32" s="2" t="s">
        <v>23104</v>
      </c>
      <c r="D32" s="1">
        <v>1</v>
      </c>
      <c r="E32" s="1">
        <v>2</v>
      </c>
      <c r="F32" s="1">
        <v>1</v>
      </c>
      <c r="G32" s="1">
        <v>4</v>
      </c>
      <c r="H32" s="6">
        <v>0.25</v>
      </c>
      <c r="I32">
        <v>0</v>
      </c>
      <c r="J32" s="1">
        <v>41</v>
      </c>
      <c r="K32" s="1">
        <v>1</v>
      </c>
      <c r="L32" s="1">
        <v>751</v>
      </c>
      <c r="M32" s="6">
        <v>0</v>
      </c>
      <c r="N32" s="4">
        <v>6500</v>
      </c>
      <c r="O32" s="4">
        <v>500</v>
      </c>
      <c r="P32" s="4">
        <v>1000</v>
      </c>
      <c r="Q32" s="3">
        <v>0.35</v>
      </c>
      <c r="R32" s="1">
        <v>24</v>
      </c>
      <c r="S32" s="1">
        <v>1000</v>
      </c>
      <c r="T32" s="1">
        <v>18</v>
      </c>
      <c r="U32" s="1">
        <v>0</v>
      </c>
      <c r="V32" s="1">
        <v>0</v>
      </c>
      <c r="W32" s="1">
        <v>1</v>
      </c>
      <c r="X32" s="1">
        <v>1</v>
      </c>
      <c r="Y32" s="1">
        <v>1</v>
      </c>
      <c r="Z32" s="1">
        <v>0</v>
      </c>
      <c r="AA32" s="1">
        <v>1</v>
      </c>
      <c r="AB32" s="1">
        <v>0</v>
      </c>
      <c r="AC32" s="1">
        <v>0</v>
      </c>
      <c r="AD32" s="1">
        <v>0</v>
      </c>
      <c r="AE32" s="1">
        <v>1000</v>
      </c>
      <c r="AF32" s="1">
        <v>0</v>
      </c>
      <c r="AG32" s="1">
        <v>0</v>
      </c>
      <c r="AH32" s="1">
        <v>300</v>
      </c>
      <c r="AI32" s="1">
        <v>1300</v>
      </c>
      <c r="AJ32" s="1" t="s">
        <v>28</v>
      </c>
      <c r="AK32" s="1" t="s">
        <v>9427</v>
      </c>
      <c r="AL32" s="1" t="s">
        <v>11</v>
      </c>
      <c r="AM32" s="1" t="s">
        <v>12</v>
      </c>
      <c r="AN32" s="1" t="s">
        <v>23098</v>
      </c>
      <c r="AO32" s="1" t="s">
        <v>364</v>
      </c>
      <c r="AP32" s="1" t="s">
        <v>86</v>
      </c>
      <c r="AQ32" s="1" t="s">
        <v>14</v>
      </c>
      <c r="AR32" s="1" t="s">
        <v>19</v>
      </c>
      <c r="AS32" s="1" t="s">
        <v>23091</v>
      </c>
      <c r="AT32" s="1" t="s">
        <v>26</v>
      </c>
    </row>
    <row r="33" spans="1:46" x14ac:dyDescent="0.25">
      <c r="A33" s="1" t="s">
        <v>21940</v>
      </c>
      <c r="B33" s="2" t="s">
        <v>23073</v>
      </c>
      <c r="C33" s="2" t="s">
        <v>23104</v>
      </c>
      <c r="D33" s="1">
        <v>1</v>
      </c>
      <c r="E33" s="1">
        <v>4</v>
      </c>
      <c r="F33" s="1">
        <v>3</v>
      </c>
      <c r="G33" s="1">
        <v>8</v>
      </c>
      <c r="H33" s="6">
        <v>0.375</v>
      </c>
      <c r="I33">
        <v>1</v>
      </c>
      <c r="J33" s="1">
        <v>34</v>
      </c>
      <c r="K33" s="1">
        <v>0</v>
      </c>
      <c r="L33" s="1">
        <v>369</v>
      </c>
      <c r="M33" s="6">
        <v>0</v>
      </c>
      <c r="N33" s="4">
        <v>5600</v>
      </c>
      <c r="O33" s="4">
        <v>400</v>
      </c>
      <c r="P33" s="4">
        <v>700</v>
      </c>
      <c r="Q33" s="3">
        <v>0.38</v>
      </c>
      <c r="R33" s="1">
        <v>36</v>
      </c>
      <c r="S33" s="1">
        <v>700</v>
      </c>
      <c r="T33" s="1">
        <v>13</v>
      </c>
      <c r="U33" s="1">
        <v>0</v>
      </c>
      <c r="V33" s="1">
        <v>0</v>
      </c>
      <c r="W33" s="1">
        <v>1</v>
      </c>
      <c r="X33" s="1">
        <v>1</v>
      </c>
      <c r="Y33" s="1">
        <v>1</v>
      </c>
      <c r="Z33" s="1">
        <v>0</v>
      </c>
      <c r="AA33" s="1">
        <v>0</v>
      </c>
      <c r="AB33" s="1">
        <v>1</v>
      </c>
      <c r="AC33" s="1">
        <v>0</v>
      </c>
      <c r="AD33" s="1">
        <v>0</v>
      </c>
      <c r="AE33" s="1">
        <v>951</v>
      </c>
      <c r="AF33" s="1">
        <v>432</v>
      </c>
      <c r="AG33" s="1">
        <v>112</v>
      </c>
      <c r="AH33" s="1">
        <v>400</v>
      </c>
      <c r="AI33" s="1">
        <v>1895</v>
      </c>
      <c r="AJ33" s="1" t="s">
        <v>8841</v>
      </c>
      <c r="AK33" s="1" t="s">
        <v>13980</v>
      </c>
      <c r="AL33" s="1" t="s">
        <v>11</v>
      </c>
      <c r="AM33" s="1" t="s">
        <v>16</v>
      </c>
      <c r="AN33" s="1" t="s">
        <v>23097</v>
      </c>
      <c r="AO33" s="1" t="s">
        <v>364</v>
      </c>
      <c r="AP33" s="1" t="s">
        <v>86</v>
      </c>
      <c r="AQ33" s="1" t="s">
        <v>14</v>
      </c>
      <c r="AR33" s="1" t="s">
        <v>19</v>
      </c>
      <c r="AS33" s="1" t="s">
        <v>23090</v>
      </c>
      <c r="AT33" s="1" t="s">
        <v>101</v>
      </c>
    </row>
    <row r="34" spans="1:46" x14ac:dyDescent="0.25">
      <c r="A34" s="1" t="s">
        <v>19152</v>
      </c>
      <c r="B34" s="2" t="s">
        <v>23073</v>
      </c>
      <c r="C34" s="2" t="s">
        <v>23105</v>
      </c>
      <c r="D34" s="1">
        <v>3</v>
      </c>
      <c r="E34" s="1">
        <v>4</v>
      </c>
      <c r="F34" s="1">
        <v>6</v>
      </c>
      <c r="G34" s="1">
        <v>13</v>
      </c>
      <c r="H34" s="6">
        <v>0.46153846153846156</v>
      </c>
      <c r="I34">
        <v>1</v>
      </c>
      <c r="J34" s="1">
        <v>32</v>
      </c>
      <c r="K34" s="1">
        <v>0</v>
      </c>
      <c r="L34" s="1">
        <v>725</v>
      </c>
      <c r="M34" s="6">
        <v>0.55000000000000004</v>
      </c>
      <c r="N34" s="4">
        <v>4000</v>
      </c>
      <c r="O34" s="4">
        <v>300</v>
      </c>
      <c r="P34" s="4">
        <v>400</v>
      </c>
      <c r="Q34" s="3">
        <v>0.39</v>
      </c>
      <c r="R34" s="1">
        <v>24</v>
      </c>
      <c r="S34" s="1">
        <v>400</v>
      </c>
      <c r="T34" s="1">
        <v>49</v>
      </c>
      <c r="U34" s="1">
        <v>0</v>
      </c>
      <c r="V34" s="1">
        <v>0</v>
      </c>
      <c r="W34" s="1">
        <v>1</v>
      </c>
      <c r="X34" s="1">
        <v>1</v>
      </c>
      <c r="Y34" s="1">
        <v>0</v>
      </c>
      <c r="Z34" s="1">
        <v>2</v>
      </c>
      <c r="AA34" s="1">
        <v>1</v>
      </c>
      <c r="AB34" s="1">
        <v>1</v>
      </c>
      <c r="AC34" s="1">
        <v>0</v>
      </c>
      <c r="AD34" s="1">
        <v>7223</v>
      </c>
      <c r="AE34" s="1">
        <v>0</v>
      </c>
      <c r="AF34" s="1">
        <v>273</v>
      </c>
      <c r="AG34" s="1">
        <v>48</v>
      </c>
      <c r="AH34" s="1">
        <v>700</v>
      </c>
      <c r="AI34" s="1">
        <v>8244</v>
      </c>
      <c r="AJ34" s="1" t="s">
        <v>6383</v>
      </c>
      <c r="AK34" s="1" t="s">
        <v>6384</v>
      </c>
      <c r="AL34" s="1" t="s">
        <v>6385</v>
      </c>
      <c r="AM34" s="1" t="s">
        <v>16</v>
      </c>
      <c r="AN34" s="1" t="s">
        <v>23097</v>
      </c>
      <c r="AO34" s="1" t="s">
        <v>364</v>
      </c>
      <c r="AP34" s="1" t="s">
        <v>86</v>
      </c>
      <c r="AQ34" s="1" t="s">
        <v>14</v>
      </c>
      <c r="AR34" s="1" t="s">
        <v>30</v>
      </c>
      <c r="AS34" s="1" t="s">
        <v>23091</v>
      </c>
      <c r="AT34" s="1" t="s">
        <v>101</v>
      </c>
    </row>
    <row r="35" spans="1:46" x14ac:dyDescent="0.25">
      <c r="A35" s="1" t="s">
        <v>19725</v>
      </c>
      <c r="B35" s="2" t="s">
        <v>23073</v>
      </c>
      <c r="C35" s="2" t="s">
        <v>23105</v>
      </c>
      <c r="D35" s="1">
        <v>0</v>
      </c>
      <c r="E35" s="1">
        <v>0</v>
      </c>
      <c r="F35" s="1">
        <v>2</v>
      </c>
      <c r="G35" s="1">
        <v>2</v>
      </c>
      <c r="H35" s="6">
        <v>1</v>
      </c>
      <c r="I35">
        <v>0</v>
      </c>
      <c r="J35" s="1">
        <v>33</v>
      </c>
      <c r="K35" s="1">
        <v>1</v>
      </c>
      <c r="L35" s="1">
        <v>664</v>
      </c>
      <c r="M35" s="6">
        <v>0.62</v>
      </c>
      <c r="N35" s="4">
        <v>7800</v>
      </c>
      <c r="O35" s="4">
        <v>650</v>
      </c>
      <c r="P35" s="4">
        <v>500</v>
      </c>
      <c r="Q35" s="3">
        <v>0.35</v>
      </c>
      <c r="R35" s="1">
        <v>12</v>
      </c>
      <c r="S35" s="1">
        <v>500</v>
      </c>
      <c r="T35" s="1">
        <v>48</v>
      </c>
      <c r="U35" s="1">
        <v>1</v>
      </c>
      <c r="V35" s="1">
        <v>0</v>
      </c>
      <c r="W35" s="1">
        <v>1</v>
      </c>
      <c r="X35" s="1">
        <v>1</v>
      </c>
      <c r="Y35" s="1">
        <v>1</v>
      </c>
      <c r="Z35" s="1">
        <v>1</v>
      </c>
      <c r="AA35" s="1">
        <v>0</v>
      </c>
      <c r="AB35" s="1">
        <v>0</v>
      </c>
      <c r="AC35" s="1">
        <v>0</v>
      </c>
      <c r="AD35" s="1">
        <v>1515</v>
      </c>
      <c r="AE35" s="1">
        <v>0</v>
      </c>
      <c r="AF35" s="1">
        <v>392</v>
      </c>
      <c r="AG35" s="1">
        <v>0</v>
      </c>
      <c r="AH35" s="1">
        <v>0</v>
      </c>
      <c r="AI35" s="1">
        <v>1907</v>
      </c>
      <c r="AJ35" s="1" t="s">
        <v>7990</v>
      </c>
      <c r="AK35" s="1" t="s">
        <v>7991</v>
      </c>
      <c r="AL35" s="1" t="s">
        <v>7992</v>
      </c>
      <c r="AM35" s="1" t="s">
        <v>12</v>
      </c>
      <c r="AN35" s="1" t="s">
        <v>23098</v>
      </c>
      <c r="AO35" s="1" t="s">
        <v>86</v>
      </c>
      <c r="AP35" s="1" t="s">
        <v>86</v>
      </c>
      <c r="AQ35" s="1" t="s">
        <v>14</v>
      </c>
      <c r="AR35" s="1" t="s">
        <v>19</v>
      </c>
      <c r="AS35" s="1" t="s">
        <v>23090</v>
      </c>
      <c r="AT35" s="1" t="s">
        <v>26</v>
      </c>
    </row>
    <row r="36" spans="1:46" x14ac:dyDescent="0.25">
      <c r="A36" s="1" t="s">
        <v>17112</v>
      </c>
      <c r="B36" s="2" t="s">
        <v>23073</v>
      </c>
      <c r="C36" s="2" t="s">
        <v>23105</v>
      </c>
      <c r="D36" s="1">
        <v>1</v>
      </c>
      <c r="E36" s="1">
        <v>1</v>
      </c>
      <c r="F36" s="1">
        <v>1</v>
      </c>
      <c r="G36" s="1">
        <v>3</v>
      </c>
      <c r="H36" s="6">
        <v>0.33333333333333331</v>
      </c>
      <c r="I36">
        <v>0</v>
      </c>
      <c r="J36" s="1">
        <v>35</v>
      </c>
      <c r="K36" s="1">
        <v>1</v>
      </c>
      <c r="L36" s="1">
        <v>762</v>
      </c>
      <c r="M36" s="6">
        <v>0.06</v>
      </c>
      <c r="N36" s="4">
        <v>2700</v>
      </c>
      <c r="O36" s="4">
        <v>230</v>
      </c>
      <c r="P36" s="4">
        <v>250</v>
      </c>
      <c r="Q36" s="3">
        <v>0.35</v>
      </c>
      <c r="R36" s="1">
        <v>24</v>
      </c>
      <c r="S36" s="1">
        <v>250</v>
      </c>
      <c r="T36" s="1">
        <v>5</v>
      </c>
      <c r="U36" s="1">
        <v>0</v>
      </c>
      <c r="V36" s="1">
        <v>0</v>
      </c>
      <c r="W36" s="1">
        <v>1</v>
      </c>
      <c r="X36" s="1">
        <v>0</v>
      </c>
      <c r="Y36" s="1">
        <v>1</v>
      </c>
      <c r="Z36" s="1">
        <v>0</v>
      </c>
      <c r="AA36" s="1">
        <v>1</v>
      </c>
      <c r="AB36" s="1">
        <v>0</v>
      </c>
      <c r="AC36" s="1">
        <v>0</v>
      </c>
      <c r="AD36" s="1">
        <v>0</v>
      </c>
      <c r="AE36" s="1">
        <v>0</v>
      </c>
      <c r="AF36" s="1">
        <v>0</v>
      </c>
      <c r="AG36" s="1">
        <v>0</v>
      </c>
      <c r="AH36" s="1">
        <v>0</v>
      </c>
      <c r="AI36" s="1">
        <v>0</v>
      </c>
      <c r="AJ36" s="1" t="s">
        <v>306</v>
      </c>
      <c r="AK36" s="1" t="s">
        <v>307</v>
      </c>
      <c r="AL36" s="1" t="s">
        <v>308</v>
      </c>
      <c r="AM36" s="1" t="s">
        <v>12</v>
      </c>
      <c r="AN36" s="1" t="s">
        <v>23098</v>
      </c>
      <c r="AO36" s="1" t="s">
        <v>364</v>
      </c>
      <c r="AP36" s="1" t="s">
        <v>86</v>
      </c>
      <c r="AQ36" s="1" t="s">
        <v>25</v>
      </c>
      <c r="AR36" s="1" t="s">
        <v>19</v>
      </c>
      <c r="AS36" s="1" t="s">
        <v>23091</v>
      </c>
      <c r="AT36" s="1" t="s">
        <v>26</v>
      </c>
    </row>
    <row r="37" spans="1:46" x14ac:dyDescent="0.25">
      <c r="A37" s="1" t="s">
        <v>18493</v>
      </c>
      <c r="B37" s="2" t="s">
        <v>23073</v>
      </c>
      <c r="C37" s="2" t="s">
        <v>23105</v>
      </c>
      <c r="D37" s="1">
        <v>0</v>
      </c>
      <c r="E37" s="1">
        <v>0</v>
      </c>
      <c r="F37" s="1">
        <v>1</v>
      </c>
      <c r="G37" s="1">
        <v>1</v>
      </c>
      <c r="H37" s="6">
        <v>1</v>
      </c>
      <c r="I37">
        <v>0</v>
      </c>
      <c r="J37" s="1">
        <v>35</v>
      </c>
      <c r="K37" s="1">
        <v>0</v>
      </c>
      <c r="L37" s="1">
        <v>582</v>
      </c>
      <c r="M37" s="6">
        <v>0.53</v>
      </c>
      <c r="N37" s="4">
        <v>3700</v>
      </c>
      <c r="O37" s="4">
        <v>308</v>
      </c>
      <c r="P37" s="4">
        <v>250</v>
      </c>
      <c r="Q37" s="3">
        <v>0.37</v>
      </c>
      <c r="R37" s="1">
        <v>24</v>
      </c>
      <c r="S37" s="1">
        <v>250</v>
      </c>
      <c r="T37" s="1">
        <v>28</v>
      </c>
      <c r="U37" s="1">
        <v>0</v>
      </c>
      <c r="V37" s="1">
        <v>0</v>
      </c>
      <c r="W37" s="1">
        <v>1</v>
      </c>
      <c r="X37" s="1">
        <v>1</v>
      </c>
      <c r="Y37" s="1">
        <v>0</v>
      </c>
      <c r="Z37" s="1">
        <v>2</v>
      </c>
      <c r="AA37" s="1">
        <v>1</v>
      </c>
      <c r="AB37" s="1">
        <v>0</v>
      </c>
      <c r="AC37" s="1">
        <v>0</v>
      </c>
      <c r="AD37" s="1">
        <v>383</v>
      </c>
      <c r="AE37" s="1">
        <v>1754</v>
      </c>
      <c r="AF37" s="1">
        <v>0</v>
      </c>
      <c r="AG37" s="1">
        <v>208</v>
      </c>
      <c r="AH37" s="1">
        <v>550</v>
      </c>
      <c r="AI37" s="1">
        <v>2895</v>
      </c>
      <c r="AJ37" s="1" t="s">
        <v>4507</v>
      </c>
      <c r="AK37" s="1" t="s">
        <v>4508</v>
      </c>
      <c r="AL37" s="1" t="s">
        <v>4509</v>
      </c>
      <c r="AM37" s="1" t="s">
        <v>12</v>
      </c>
      <c r="AN37" s="1" t="s">
        <v>23097</v>
      </c>
      <c r="AO37" s="1" t="s">
        <v>364</v>
      </c>
      <c r="AP37" s="1" t="s">
        <v>86</v>
      </c>
      <c r="AQ37" s="1" t="s">
        <v>14</v>
      </c>
      <c r="AR37" s="1" t="s">
        <v>30</v>
      </c>
      <c r="AS37" s="1" t="s">
        <v>23091</v>
      </c>
      <c r="AT37" s="1" t="s">
        <v>26</v>
      </c>
    </row>
    <row r="38" spans="1:46" x14ac:dyDescent="0.25">
      <c r="A38" s="1" t="s">
        <v>17888</v>
      </c>
      <c r="B38" s="2" t="s">
        <v>23073</v>
      </c>
      <c r="C38" s="2" t="s">
        <v>23105</v>
      </c>
      <c r="D38" s="1">
        <v>0</v>
      </c>
      <c r="E38" s="1">
        <v>2</v>
      </c>
      <c r="F38" s="1">
        <v>2</v>
      </c>
      <c r="G38" s="1">
        <v>4</v>
      </c>
      <c r="H38" s="6">
        <v>0.5</v>
      </c>
      <c r="I38">
        <v>0</v>
      </c>
      <c r="J38" s="1">
        <v>41</v>
      </c>
      <c r="K38" s="1">
        <v>0</v>
      </c>
      <c r="L38" s="1">
        <v>550</v>
      </c>
      <c r="M38" s="6">
        <v>0.1</v>
      </c>
      <c r="N38" s="4">
        <v>2400</v>
      </c>
      <c r="O38" s="4">
        <v>200</v>
      </c>
      <c r="P38" s="4">
        <v>210</v>
      </c>
      <c r="Q38" s="3">
        <v>0.3</v>
      </c>
      <c r="R38" s="1">
        <v>12</v>
      </c>
      <c r="S38" s="1">
        <v>210</v>
      </c>
      <c r="T38" s="1">
        <v>27</v>
      </c>
      <c r="U38" s="1">
        <v>1</v>
      </c>
      <c r="V38" s="1">
        <v>0</v>
      </c>
      <c r="W38" s="1">
        <v>1</v>
      </c>
      <c r="X38" s="1">
        <v>1</v>
      </c>
      <c r="Y38" s="1">
        <v>1</v>
      </c>
      <c r="Z38" s="1">
        <v>0</v>
      </c>
      <c r="AA38" s="1">
        <v>1</v>
      </c>
      <c r="AB38" s="1">
        <v>1</v>
      </c>
      <c r="AC38" s="1">
        <v>0</v>
      </c>
      <c r="AD38" s="1">
        <v>0</v>
      </c>
      <c r="AE38" s="1">
        <v>0</v>
      </c>
      <c r="AF38" s="1">
        <v>0</v>
      </c>
      <c r="AG38" s="1">
        <v>0</v>
      </c>
      <c r="AH38" s="1">
        <v>0</v>
      </c>
      <c r="AI38" s="1">
        <v>0</v>
      </c>
      <c r="AJ38" s="1" t="s">
        <v>2711</v>
      </c>
      <c r="AK38" s="1" t="s">
        <v>2712</v>
      </c>
      <c r="AL38" s="1" t="s">
        <v>2713</v>
      </c>
      <c r="AM38" s="1" t="s">
        <v>12</v>
      </c>
      <c r="AN38" s="1" t="s">
        <v>23097</v>
      </c>
      <c r="AO38" s="1" t="s">
        <v>86</v>
      </c>
      <c r="AP38" s="1" t="s">
        <v>86</v>
      </c>
      <c r="AQ38" s="1" t="s">
        <v>14</v>
      </c>
      <c r="AR38" s="1" t="s">
        <v>19</v>
      </c>
      <c r="AS38" s="1" t="s">
        <v>23091</v>
      </c>
      <c r="AT38" s="1" t="s">
        <v>101</v>
      </c>
    </row>
    <row r="39" spans="1:46" x14ac:dyDescent="0.25">
      <c r="A39" s="1" t="s">
        <v>20308</v>
      </c>
      <c r="B39" s="2" t="s">
        <v>23073</v>
      </c>
      <c r="C39" s="2" t="s">
        <v>23105</v>
      </c>
      <c r="D39" s="1">
        <v>0</v>
      </c>
      <c r="E39" s="1">
        <v>1</v>
      </c>
      <c r="F39" s="1">
        <v>2</v>
      </c>
      <c r="G39" s="1">
        <v>3</v>
      </c>
      <c r="H39" s="6">
        <v>0.66666666666666663</v>
      </c>
      <c r="I39">
        <v>0</v>
      </c>
      <c r="J39" s="1">
        <v>31</v>
      </c>
      <c r="K39" s="1">
        <v>0</v>
      </c>
      <c r="L39" s="1">
        <v>732</v>
      </c>
      <c r="M39" s="6">
        <v>0.15</v>
      </c>
      <c r="N39" s="4">
        <v>2640</v>
      </c>
      <c r="O39" s="4">
        <v>220</v>
      </c>
      <c r="P39" s="4">
        <v>150</v>
      </c>
      <c r="Q39" s="3">
        <v>0.28999999999999998</v>
      </c>
      <c r="R39" s="1">
        <v>12</v>
      </c>
      <c r="S39" s="1">
        <v>150</v>
      </c>
      <c r="T39" s="1">
        <v>30</v>
      </c>
      <c r="U39" s="1">
        <v>1</v>
      </c>
      <c r="V39" s="1">
        <v>0</v>
      </c>
      <c r="W39" s="1">
        <v>1</v>
      </c>
      <c r="X39" s="1">
        <v>1</v>
      </c>
      <c r="Y39" s="1">
        <v>1</v>
      </c>
      <c r="Z39" s="1">
        <v>3</v>
      </c>
      <c r="AA39" s="1">
        <v>1</v>
      </c>
      <c r="AB39" s="1">
        <v>0</v>
      </c>
      <c r="AC39" s="1">
        <v>500</v>
      </c>
      <c r="AD39" s="1">
        <v>0</v>
      </c>
      <c r="AE39" s="1">
        <v>0</v>
      </c>
      <c r="AF39" s="1">
        <v>0</v>
      </c>
      <c r="AG39" s="1">
        <v>113</v>
      </c>
      <c r="AH39" s="1">
        <v>0</v>
      </c>
      <c r="AI39" s="1">
        <v>613</v>
      </c>
      <c r="AJ39" s="1" t="s">
        <v>9586</v>
      </c>
      <c r="AK39" s="1" t="s">
        <v>9587</v>
      </c>
      <c r="AL39" s="1" t="s">
        <v>9588</v>
      </c>
      <c r="AM39" s="1" t="s">
        <v>12</v>
      </c>
      <c r="AN39" s="1" t="s">
        <v>23097</v>
      </c>
      <c r="AO39" s="1" t="s">
        <v>86</v>
      </c>
      <c r="AP39" s="1" t="s">
        <v>86</v>
      </c>
      <c r="AQ39" s="1" t="s">
        <v>14</v>
      </c>
      <c r="AR39" s="1" t="s">
        <v>19</v>
      </c>
      <c r="AS39" s="1" t="s">
        <v>23091</v>
      </c>
      <c r="AT39" s="1" t="s">
        <v>26</v>
      </c>
    </row>
    <row r="40" spans="1:46" x14ac:dyDescent="0.25">
      <c r="A40" s="1" t="s">
        <v>19740</v>
      </c>
      <c r="B40" s="2" t="s">
        <v>23073</v>
      </c>
      <c r="C40" s="2" t="s">
        <v>23105</v>
      </c>
      <c r="D40" s="1">
        <v>3</v>
      </c>
      <c r="E40" s="1">
        <v>3</v>
      </c>
      <c r="F40" s="1">
        <v>3</v>
      </c>
      <c r="G40" s="1">
        <v>9</v>
      </c>
      <c r="H40" s="6">
        <v>0.33333333333333331</v>
      </c>
      <c r="I40">
        <v>0</v>
      </c>
      <c r="J40" s="1">
        <v>35</v>
      </c>
      <c r="K40" s="1">
        <v>0</v>
      </c>
      <c r="L40" s="1">
        <v>568</v>
      </c>
      <c r="M40" s="6">
        <v>0.17</v>
      </c>
      <c r="N40" s="4">
        <v>3600</v>
      </c>
      <c r="O40" s="4">
        <v>300</v>
      </c>
      <c r="P40" s="4">
        <v>400</v>
      </c>
      <c r="Q40" s="3">
        <v>0.38</v>
      </c>
      <c r="R40" s="1">
        <v>12</v>
      </c>
      <c r="S40" s="1">
        <v>400</v>
      </c>
      <c r="T40" s="1">
        <v>52</v>
      </c>
      <c r="U40" s="1">
        <v>1</v>
      </c>
      <c r="V40" s="1">
        <v>0</v>
      </c>
      <c r="W40" s="1">
        <v>1</v>
      </c>
      <c r="X40" s="1">
        <v>1</v>
      </c>
      <c r="Y40" s="1">
        <v>1</v>
      </c>
      <c r="Z40" s="1">
        <v>1</v>
      </c>
      <c r="AA40" s="1">
        <v>0</v>
      </c>
      <c r="AB40" s="1">
        <v>0</v>
      </c>
      <c r="AC40" s="1">
        <v>400</v>
      </c>
      <c r="AD40" s="1">
        <v>0</v>
      </c>
      <c r="AE40" s="1">
        <v>0</v>
      </c>
      <c r="AF40" s="1">
        <v>0</v>
      </c>
      <c r="AG40" s="1">
        <v>0</v>
      </c>
      <c r="AH40" s="1">
        <v>0</v>
      </c>
      <c r="AI40" s="1">
        <v>400</v>
      </c>
      <c r="AJ40" s="1" t="s">
        <v>8034</v>
      </c>
      <c r="AK40" s="1" t="s">
        <v>8035</v>
      </c>
      <c r="AL40" s="1" t="s">
        <v>8036</v>
      </c>
      <c r="AM40" s="1" t="s">
        <v>12</v>
      </c>
      <c r="AN40" s="1" t="s">
        <v>23097</v>
      </c>
      <c r="AO40" s="1" t="s">
        <v>86</v>
      </c>
      <c r="AP40" s="1" t="s">
        <v>86</v>
      </c>
      <c r="AQ40" s="1" t="s">
        <v>14</v>
      </c>
      <c r="AR40" s="1" t="s">
        <v>19</v>
      </c>
      <c r="AS40" s="1" t="s">
        <v>23090</v>
      </c>
      <c r="AT40" s="1" t="s">
        <v>26</v>
      </c>
    </row>
    <row r="41" spans="1:46" x14ac:dyDescent="0.25">
      <c r="A41" s="1" t="s">
        <v>22015</v>
      </c>
      <c r="B41" s="2" t="s">
        <v>23073</v>
      </c>
      <c r="C41" s="2" t="s">
        <v>23105</v>
      </c>
      <c r="D41" s="1">
        <v>0</v>
      </c>
      <c r="E41" s="1">
        <v>0</v>
      </c>
      <c r="F41" s="1">
        <v>2</v>
      </c>
      <c r="G41" s="1">
        <v>2</v>
      </c>
      <c r="H41" s="6">
        <v>1</v>
      </c>
      <c r="I41">
        <v>1</v>
      </c>
      <c r="J41" s="1">
        <v>29</v>
      </c>
      <c r="K41" s="1">
        <v>1</v>
      </c>
      <c r="L41" s="1">
        <v>774</v>
      </c>
      <c r="M41" s="6">
        <v>0.4</v>
      </c>
      <c r="N41" s="4">
        <v>800</v>
      </c>
      <c r="O41" s="4">
        <v>45</v>
      </c>
      <c r="P41" s="4">
        <v>100</v>
      </c>
      <c r="Q41" s="3">
        <v>0.3</v>
      </c>
      <c r="R41" s="1">
        <v>6</v>
      </c>
      <c r="S41" s="1">
        <v>100</v>
      </c>
      <c r="T41" s="1">
        <v>25</v>
      </c>
      <c r="U41" s="1">
        <v>1</v>
      </c>
      <c r="V41" s="1">
        <v>0</v>
      </c>
      <c r="W41" s="1">
        <v>1</v>
      </c>
      <c r="X41" s="1">
        <v>1</v>
      </c>
      <c r="Y41" s="1">
        <v>1</v>
      </c>
      <c r="Z41" s="1">
        <v>4</v>
      </c>
      <c r="AA41" s="1">
        <v>0</v>
      </c>
      <c r="AB41" s="1">
        <v>1</v>
      </c>
      <c r="AC41" s="1">
        <v>0</v>
      </c>
      <c r="AD41" s="1">
        <v>0</v>
      </c>
      <c r="AE41" s="1">
        <v>0</v>
      </c>
      <c r="AF41" s="1">
        <v>0</v>
      </c>
      <c r="AG41" s="1">
        <v>0</v>
      </c>
      <c r="AH41" s="1">
        <v>0</v>
      </c>
      <c r="AI41" s="1">
        <v>0</v>
      </c>
      <c r="AJ41" s="1" t="s">
        <v>14175</v>
      </c>
      <c r="AK41" s="1" t="s">
        <v>14176</v>
      </c>
      <c r="AL41" s="1" t="s">
        <v>14177</v>
      </c>
      <c r="AM41" s="1" t="s">
        <v>16</v>
      </c>
      <c r="AN41" s="1" t="s">
        <v>23098</v>
      </c>
      <c r="AO41" s="1" t="s">
        <v>86</v>
      </c>
      <c r="AP41" s="1" t="s">
        <v>86</v>
      </c>
      <c r="AQ41" s="1" t="s">
        <v>14</v>
      </c>
      <c r="AR41" s="1" t="s">
        <v>19</v>
      </c>
      <c r="AS41" s="1" t="s">
        <v>23090</v>
      </c>
      <c r="AT41" s="1" t="s">
        <v>101</v>
      </c>
    </row>
    <row r="42" spans="1:46" x14ac:dyDescent="0.25">
      <c r="A42" s="1" t="s">
        <v>17894</v>
      </c>
      <c r="B42" s="2" t="s">
        <v>23073</v>
      </c>
      <c r="C42" s="2" t="s">
        <v>23105</v>
      </c>
      <c r="D42" s="1">
        <v>1</v>
      </c>
      <c r="E42" s="1">
        <v>4</v>
      </c>
      <c r="F42" s="1">
        <v>3</v>
      </c>
      <c r="G42" s="1">
        <v>8</v>
      </c>
      <c r="H42" s="6">
        <v>0.375</v>
      </c>
      <c r="I42">
        <v>1</v>
      </c>
      <c r="J42" s="1">
        <v>34</v>
      </c>
      <c r="K42" s="1">
        <v>0</v>
      </c>
      <c r="L42" s="1">
        <v>648</v>
      </c>
      <c r="M42" s="6">
        <v>0.33</v>
      </c>
      <c r="N42" s="4">
        <v>5600</v>
      </c>
      <c r="O42" s="4">
        <v>400</v>
      </c>
      <c r="P42" s="4">
        <v>800</v>
      </c>
      <c r="Q42" s="3">
        <v>0.34</v>
      </c>
      <c r="R42" s="1">
        <v>24</v>
      </c>
      <c r="S42" s="1">
        <v>800</v>
      </c>
      <c r="T42" s="1">
        <v>87</v>
      </c>
      <c r="U42" s="1">
        <v>1</v>
      </c>
      <c r="V42" s="1">
        <v>0</v>
      </c>
      <c r="W42" s="1">
        <v>1</v>
      </c>
      <c r="X42" s="1">
        <v>1</v>
      </c>
      <c r="Y42" s="1">
        <v>1</v>
      </c>
      <c r="Z42" s="1">
        <v>0</v>
      </c>
      <c r="AA42" s="1">
        <v>0</v>
      </c>
      <c r="AB42" s="1">
        <v>1</v>
      </c>
      <c r="AC42" s="1">
        <v>0</v>
      </c>
      <c r="AD42" s="1">
        <v>0</v>
      </c>
      <c r="AE42" s="1">
        <v>951</v>
      </c>
      <c r="AF42" s="1">
        <v>432</v>
      </c>
      <c r="AG42" s="1">
        <v>112</v>
      </c>
      <c r="AH42" s="1">
        <v>400</v>
      </c>
      <c r="AI42" s="1">
        <v>1895</v>
      </c>
      <c r="AJ42" s="1" t="s">
        <v>2732</v>
      </c>
      <c r="AK42" s="1" t="s">
        <v>2733</v>
      </c>
      <c r="AL42" s="1" t="s">
        <v>2734</v>
      </c>
      <c r="AM42" s="1" t="s">
        <v>16</v>
      </c>
      <c r="AN42" s="1" t="s">
        <v>23097</v>
      </c>
      <c r="AO42" s="1" t="s">
        <v>86</v>
      </c>
      <c r="AP42" s="1" t="s">
        <v>86</v>
      </c>
      <c r="AQ42" s="1" t="s">
        <v>14</v>
      </c>
      <c r="AR42" s="1" t="s">
        <v>19</v>
      </c>
      <c r="AS42" s="1" t="s">
        <v>23090</v>
      </c>
      <c r="AT42" s="1" t="s">
        <v>101</v>
      </c>
    </row>
    <row r="43" spans="1:46" x14ac:dyDescent="0.25">
      <c r="A43" s="1" t="s">
        <v>19749</v>
      </c>
      <c r="B43" s="2" t="s">
        <v>23073</v>
      </c>
      <c r="C43" s="2" t="s">
        <v>23105</v>
      </c>
      <c r="D43" s="1">
        <v>11</v>
      </c>
      <c r="E43" s="1">
        <v>0</v>
      </c>
      <c r="F43" s="1">
        <v>3</v>
      </c>
      <c r="G43" s="1">
        <v>14</v>
      </c>
      <c r="H43" s="6">
        <v>0.21428571428571427</v>
      </c>
      <c r="I43">
        <v>0</v>
      </c>
      <c r="J43" s="1">
        <v>37</v>
      </c>
      <c r="K43" s="1">
        <v>0</v>
      </c>
      <c r="L43" s="1">
        <v>757</v>
      </c>
      <c r="M43" s="6">
        <v>0.11</v>
      </c>
      <c r="N43" s="4">
        <v>2000</v>
      </c>
      <c r="O43" s="4">
        <v>180</v>
      </c>
      <c r="P43" s="4">
        <v>200</v>
      </c>
      <c r="Q43" s="3">
        <v>0.36</v>
      </c>
      <c r="R43" s="1">
        <v>12</v>
      </c>
      <c r="S43" s="1">
        <v>200</v>
      </c>
      <c r="T43" s="1">
        <v>23</v>
      </c>
      <c r="U43" s="1">
        <v>1</v>
      </c>
      <c r="V43" s="1">
        <v>0</v>
      </c>
      <c r="W43" s="1">
        <v>1</v>
      </c>
      <c r="X43" s="1">
        <v>1</v>
      </c>
      <c r="Y43" s="1">
        <v>1</v>
      </c>
      <c r="Z43" s="1">
        <v>3</v>
      </c>
      <c r="AA43" s="1">
        <v>0</v>
      </c>
      <c r="AB43" s="1">
        <v>0</v>
      </c>
      <c r="AC43" s="1">
        <v>0</v>
      </c>
      <c r="AD43" s="1">
        <v>0</v>
      </c>
      <c r="AE43" s="1">
        <v>0</v>
      </c>
      <c r="AF43" s="1">
        <v>0</v>
      </c>
      <c r="AG43" s="1">
        <v>0</v>
      </c>
      <c r="AH43" s="1">
        <v>0</v>
      </c>
      <c r="AI43" s="1">
        <v>0</v>
      </c>
      <c r="AJ43" s="1" t="s">
        <v>8059</v>
      </c>
      <c r="AK43" s="1" t="s">
        <v>8060</v>
      </c>
      <c r="AL43" s="1" t="s">
        <v>8061</v>
      </c>
      <c r="AM43" s="1" t="s">
        <v>12</v>
      </c>
      <c r="AN43" s="1" t="s">
        <v>23097</v>
      </c>
      <c r="AO43" s="1" t="s">
        <v>86</v>
      </c>
      <c r="AP43" s="1" t="s">
        <v>86</v>
      </c>
      <c r="AQ43" s="1" t="s">
        <v>14</v>
      </c>
      <c r="AR43" s="1" t="s">
        <v>19</v>
      </c>
      <c r="AS43" s="1" t="s">
        <v>23090</v>
      </c>
      <c r="AT43" s="1" t="s">
        <v>26</v>
      </c>
    </row>
    <row r="44" spans="1:46" x14ac:dyDescent="0.25">
      <c r="A44" s="1" t="s">
        <v>22595</v>
      </c>
      <c r="B44" s="2" t="s">
        <v>23073</v>
      </c>
      <c r="C44" s="2" t="s">
        <v>23105</v>
      </c>
      <c r="D44" s="1">
        <v>0</v>
      </c>
      <c r="E44" s="1">
        <v>0</v>
      </c>
      <c r="F44" s="1">
        <v>1</v>
      </c>
      <c r="G44" s="1">
        <v>1</v>
      </c>
      <c r="H44" s="6">
        <v>1</v>
      </c>
      <c r="I44">
        <v>1</v>
      </c>
      <c r="J44" s="1">
        <v>32</v>
      </c>
      <c r="K44" s="1">
        <v>1</v>
      </c>
      <c r="L44" s="1">
        <v>653</v>
      </c>
      <c r="M44" s="6">
        <v>0.28000000000000003</v>
      </c>
      <c r="N44" s="4">
        <v>1300</v>
      </c>
      <c r="O44" s="4">
        <v>100</v>
      </c>
      <c r="P44" s="4">
        <v>150</v>
      </c>
      <c r="Q44" s="3">
        <v>0.27</v>
      </c>
      <c r="R44" s="1">
        <v>6</v>
      </c>
      <c r="S44" s="1">
        <v>150</v>
      </c>
      <c r="T44" s="1">
        <v>13</v>
      </c>
      <c r="U44" s="1">
        <v>0</v>
      </c>
      <c r="V44" s="1">
        <v>0</v>
      </c>
      <c r="W44" s="1">
        <v>1</v>
      </c>
      <c r="X44" s="1">
        <v>1</v>
      </c>
      <c r="Y44" s="1">
        <v>1</v>
      </c>
      <c r="Z44" s="1">
        <v>4</v>
      </c>
      <c r="AA44" s="1">
        <v>0</v>
      </c>
      <c r="AB44" s="1">
        <v>1</v>
      </c>
      <c r="AC44" s="1">
        <v>0</v>
      </c>
      <c r="AD44" s="1">
        <v>0</v>
      </c>
      <c r="AE44" s="1">
        <v>0</v>
      </c>
      <c r="AF44" s="1">
        <v>0</v>
      </c>
      <c r="AG44" s="1">
        <v>40</v>
      </c>
      <c r="AH44" s="1">
        <v>0</v>
      </c>
      <c r="AI44" s="1">
        <v>40</v>
      </c>
      <c r="AJ44" s="1" t="s">
        <v>15726</v>
      </c>
      <c r="AK44" s="1" t="s">
        <v>15727</v>
      </c>
      <c r="AL44" s="1" t="s">
        <v>15728</v>
      </c>
      <c r="AM44" s="1" t="s">
        <v>16</v>
      </c>
      <c r="AN44" s="1" t="s">
        <v>23098</v>
      </c>
      <c r="AO44" s="1" t="s">
        <v>364</v>
      </c>
      <c r="AP44" s="1" t="s">
        <v>86</v>
      </c>
      <c r="AQ44" s="1" t="s">
        <v>14</v>
      </c>
      <c r="AR44" s="1" t="s">
        <v>19</v>
      </c>
      <c r="AS44" s="1" t="s">
        <v>23090</v>
      </c>
      <c r="AT44" s="1" t="s">
        <v>101</v>
      </c>
    </row>
    <row r="45" spans="1:46" x14ac:dyDescent="0.25">
      <c r="A45" s="1" t="s">
        <v>17905</v>
      </c>
      <c r="B45" s="2" t="s">
        <v>23073</v>
      </c>
      <c r="C45" s="2" t="s">
        <v>23105</v>
      </c>
      <c r="D45" s="1">
        <v>0</v>
      </c>
      <c r="E45" s="1">
        <v>0</v>
      </c>
      <c r="F45" s="1">
        <v>2</v>
      </c>
      <c r="G45" s="1">
        <v>2</v>
      </c>
      <c r="H45" s="6">
        <v>1</v>
      </c>
      <c r="I45">
        <v>1</v>
      </c>
      <c r="J45" s="1">
        <v>40</v>
      </c>
      <c r="K45" s="1">
        <v>1</v>
      </c>
      <c r="L45" s="1">
        <v>663</v>
      </c>
      <c r="M45" s="6">
        <v>0.49</v>
      </c>
      <c r="N45" s="4">
        <v>2700</v>
      </c>
      <c r="O45" s="4">
        <v>220</v>
      </c>
      <c r="P45" s="4">
        <v>500</v>
      </c>
      <c r="Q45" s="3">
        <v>0.33</v>
      </c>
      <c r="R45" s="1">
        <v>12</v>
      </c>
      <c r="S45" s="1">
        <v>500</v>
      </c>
      <c r="T45" s="1">
        <v>52</v>
      </c>
      <c r="U45" s="1">
        <v>1</v>
      </c>
      <c r="V45" s="1">
        <v>0</v>
      </c>
      <c r="W45" s="1">
        <v>1</v>
      </c>
      <c r="X45" s="1">
        <v>1</v>
      </c>
      <c r="Y45" s="1">
        <v>1</v>
      </c>
      <c r="Z45" s="1">
        <v>2</v>
      </c>
      <c r="AA45" s="1">
        <v>0</v>
      </c>
      <c r="AB45" s="1">
        <v>1</v>
      </c>
      <c r="AC45" s="1">
        <v>0</v>
      </c>
      <c r="AD45" s="1">
        <v>200</v>
      </c>
      <c r="AE45" s="1">
        <v>500</v>
      </c>
      <c r="AF45" s="1">
        <v>170</v>
      </c>
      <c r="AG45" s="1">
        <v>0</v>
      </c>
      <c r="AH45" s="1">
        <v>400</v>
      </c>
      <c r="AI45" s="1">
        <v>1270</v>
      </c>
      <c r="AJ45" s="1" t="s">
        <v>2760</v>
      </c>
      <c r="AK45" s="1" t="s">
        <v>2761</v>
      </c>
      <c r="AL45" s="1" t="s">
        <v>2762</v>
      </c>
      <c r="AM45" s="1" t="s">
        <v>16</v>
      </c>
      <c r="AN45" s="1" t="s">
        <v>23098</v>
      </c>
      <c r="AO45" s="1" t="s">
        <v>86</v>
      </c>
      <c r="AP45" s="1" t="s">
        <v>86</v>
      </c>
      <c r="AQ45" s="1" t="s">
        <v>14</v>
      </c>
      <c r="AR45" s="1" t="s">
        <v>19</v>
      </c>
      <c r="AS45" s="1" t="s">
        <v>23090</v>
      </c>
      <c r="AT45" s="1" t="s">
        <v>101</v>
      </c>
    </row>
    <row r="46" spans="1:46" x14ac:dyDescent="0.25">
      <c r="A46" s="1" t="s">
        <v>19778</v>
      </c>
      <c r="B46" s="2" t="s">
        <v>23073</v>
      </c>
      <c r="C46" s="2" t="s">
        <v>23105</v>
      </c>
      <c r="D46" s="1">
        <v>0</v>
      </c>
      <c r="E46" s="1">
        <v>1</v>
      </c>
      <c r="F46" s="1">
        <v>1</v>
      </c>
      <c r="G46" s="1">
        <v>2</v>
      </c>
      <c r="H46" s="6">
        <v>0.5</v>
      </c>
      <c r="I46">
        <v>0</v>
      </c>
      <c r="J46" s="1">
        <v>31</v>
      </c>
      <c r="K46" s="1">
        <v>1</v>
      </c>
      <c r="L46" s="1">
        <v>635</v>
      </c>
      <c r="M46" s="6">
        <v>0.06</v>
      </c>
      <c r="N46" s="4">
        <v>1800</v>
      </c>
      <c r="O46" s="4">
        <v>150</v>
      </c>
      <c r="P46" s="4">
        <v>100</v>
      </c>
      <c r="Q46" s="3">
        <v>0.3</v>
      </c>
      <c r="R46" s="1">
        <v>12</v>
      </c>
      <c r="S46" s="1">
        <v>100</v>
      </c>
      <c r="T46" s="1">
        <v>25</v>
      </c>
      <c r="U46" s="1">
        <v>1</v>
      </c>
      <c r="V46" s="1">
        <v>0</v>
      </c>
      <c r="W46" s="1">
        <v>1</v>
      </c>
      <c r="X46" s="1">
        <v>1</v>
      </c>
      <c r="Y46" s="1">
        <v>1</v>
      </c>
      <c r="Z46" s="1">
        <v>1</v>
      </c>
      <c r="AA46" s="1">
        <v>0</v>
      </c>
      <c r="AB46" s="1">
        <v>0</v>
      </c>
      <c r="AC46" s="1">
        <v>0</v>
      </c>
      <c r="AD46" s="1">
        <v>0</v>
      </c>
      <c r="AE46" s="1">
        <v>0</v>
      </c>
      <c r="AF46" s="1">
        <v>0</v>
      </c>
      <c r="AG46" s="1">
        <v>0</v>
      </c>
      <c r="AH46" s="1">
        <v>0</v>
      </c>
      <c r="AI46" s="1">
        <v>0</v>
      </c>
      <c r="AJ46" s="1" t="s">
        <v>8132</v>
      </c>
      <c r="AK46" s="1" t="s">
        <v>8133</v>
      </c>
      <c r="AL46" s="1" t="s">
        <v>8134</v>
      </c>
      <c r="AM46" s="1" t="s">
        <v>12</v>
      </c>
      <c r="AN46" s="1" t="s">
        <v>23098</v>
      </c>
      <c r="AO46" s="1" t="s">
        <v>86</v>
      </c>
      <c r="AP46" s="1" t="s">
        <v>86</v>
      </c>
      <c r="AQ46" s="1" t="s">
        <v>14</v>
      </c>
      <c r="AR46" s="1" t="s">
        <v>19</v>
      </c>
      <c r="AS46" s="1" t="s">
        <v>23090</v>
      </c>
      <c r="AT46" s="1" t="s">
        <v>26</v>
      </c>
    </row>
    <row r="47" spans="1:46" x14ac:dyDescent="0.25">
      <c r="A47" s="1" t="s">
        <v>20336</v>
      </c>
      <c r="B47" s="2" t="s">
        <v>23073</v>
      </c>
      <c r="C47" s="2" t="s">
        <v>23105</v>
      </c>
      <c r="D47" s="1">
        <v>0</v>
      </c>
      <c r="E47" s="1">
        <v>0</v>
      </c>
      <c r="F47" s="1">
        <v>5</v>
      </c>
      <c r="G47" s="1">
        <v>5</v>
      </c>
      <c r="H47" s="6">
        <v>1</v>
      </c>
      <c r="I47">
        <v>0</v>
      </c>
      <c r="J47" s="1">
        <v>42</v>
      </c>
      <c r="K47" s="1">
        <v>0</v>
      </c>
      <c r="L47" s="1">
        <v>672</v>
      </c>
      <c r="M47" s="6">
        <v>0.1</v>
      </c>
      <c r="N47" s="4">
        <v>7200</v>
      </c>
      <c r="O47" s="4">
        <v>650</v>
      </c>
      <c r="P47" s="4">
        <v>700</v>
      </c>
      <c r="Q47" s="3">
        <v>0.28999999999999998</v>
      </c>
      <c r="R47" s="1">
        <v>12</v>
      </c>
      <c r="S47" s="1">
        <v>700</v>
      </c>
      <c r="T47" s="1">
        <v>60</v>
      </c>
      <c r="U47" s="1">
        <v>1</v>
      </c>
      <c r="V47" s="1">
        <v>0</v>
      </c>
      <c r="W47" s="1">
        <v>1</v>
      </c>
      <c r="X47" s="1">
        <v>1</v>
      </c>
      <c r="Y47" s="1">
        <v>0</v>
      </c>
      <c r="Z47" s="1">
        <v>4</v>
      </c>
      <c r="AA47" s="1">
        <v>1</v>
      </c>
      <c r="AB47" s="1">
        <v>0</v>
      </c>
      <c r="AC47" s="1">
        <v>0</v>
      </c>
      <c r="AD47" s="1">
        <v>0</v>
      </c>
      <c r="AE47" s="1">
        <v>0</v>
      </c>
      <c r="AF47" s="1">
        <v>0</v>
      </c>
      <c r="AG47" s="1">
        <v>0</v>
      </c>
      <c r="AH47" s="1">
        <v>0</v>
      </c>
      <c r="AI47" s="1">
        <v>0</v>
      </c>
      <c r="AJ47" s="1" t="s">
        <v>9654</v>
      </c>
      <c r="AK47" s="1" t="s">
        <v>9655</v>
      </c>
      <c r="AL47" s="1" t="s">
        <v>9656</v>
      </c>
      <c r="AM47" s="1" t="s">
        <v>12</v>
      </c>
      <c r="AN47" s="1" t="s">
        <v>23097</v>
      </c>
      <c r="AO47" s="1" t="s">
        <v>86</v>
      </c>
      <c r="AP47" s="1" t="s">
        <v>86</v>
      </c>
      <c r="AQ47" s="1" t="s">
        <v>14</v>
      </c>
      <c r="AR47" s="1" t="s">
        <v>30</v>
      </c>
      <c r="AS47" s="1" t="s">
        <v>23091</v>
      </c>
      <c r="AT47" s="1" t="s">
        <v>26</v>
      </c>
    </row>
    <row r="48" spans="1:46" x14ac:dyDescent="0.25">
      <c r="A48" s="1" t="s">
        <v>17930</v>
      </c>
      <c r="B48" s="2" t="s">
        <v>23073</v>
      </c>
      <c r="C48" s="2" t="s">
        <v>23105</v>
      </c>
      <c r="D48" s="1">
        <v>1</v>
      </c>
      <c r="E48" s="1">
        <v>0</v>
      </c>
      <c r="F48" s="1">
        <v>1</v>
      </c>
      <c r="G48" s="1">
        <v>2</v>
      </c>
      <c r="H48" s="6">
        <v>0.5</v>
      </c>
      <c r="I48">
        <v>1</v>
      </c>
      <c r="J48" s="1">
        <v>39</v>
      </c>
      <c r="K48" s="1">
        <v>1</v>
      </c>
      <c r="L48" s="1">
        <v>814</v>
      </c>
      <c r="M48" s="6">
        <v>0.53</v>
      </c>
      <c r="N48" s="4">
        <v>1800</v>
      </c>
      <c r="O48" s="4">
        <v>160</v>
      </c>
      <c r="P48" s="4">
        <v>450</v>
      </c>
      <c r="Q48" s="3">
        <v>0.25</v>
      </c>
      <c r="R48" s="1">
        <v>24</v>
      </c>
      <c r="S48" s="1">
        <v>450</v>
      </c>
      <c r="T48" s="1">
        <v>27</v>
      </c>
      <c r="U48" s="1">
        <v>1</v>
      </c>
      <c r="V48" s="1">
        <v>0</v>
      </c>
      <c r="W48" s="1">
        <v>1</v>
      </c>
      <c r="X48" s="1">
        <v>1</v>
      </c>
      <c r="Y48" s="1">
        <v>0</v>
      </c>
      <c r="Z48" s="1">
        <v>3</v>
      </c>
      <c r="AA48" s="1">
        <v>1</v>
      </c>
      <c r="AB48" s="1">
        <v>1</v>
      </c>
      <c r="AC48" s="1">
        <v>1289</v>
      </c>
      <c r="AD48" s="1">
        <v>0</v>
      </c>
      <c r="AE48" s="1">
        <v>0</v>
      </c>
      <c r="AF48" s="1">
        <v>0</v>
      </c>
      <c r="AG48" s="1">
        <v>639</v>
      </c>
      <c r="AH48" s="1">
        <v>0</v>
      </c>
      <c r="AI48" s="1">
        <v>1928</v>
      </c>
      <c r="AJ48" s="1" t="s">
        <v>2828</v>
      </c>
      <c r="AK48" s="1" t="s">
        <v>2829</v>
      </c>
      <c r="AL48" s="1" t="s">
        <v>2830</v>
      </c>
      <c r="AM48" s="1" t="s">
        <v>16</v>
      </c>
      <c r="AN48" s="1" t="s">
        <v>23098</v>
      </c>
      <c r="AO48" s="1" t="s">
        <v>86</v>
      </c>
      <c r="AP48" s="1" t="s">
        <v>86</v>
      </c>
      <c r="AQ48" s="1" t="s">
        <v>14</v>
      </c>
      <c r="AR48" s="1" t="s">
        <v>30</v>
      </c>
      <c r="AS48" s="1" t="s">
        <v>23091</v>
      </c>
      <c r="AT48" s="1" t="s">
        <v>101</v>
      </c>
    </row>
    <row r="49" spans="1:46" x14ac:dyDescent="0.25">
      <c r="A49" s="1" t="s">
        <v>17183</v>
      </c>
      <c r="B49" s="2" t="s">
        <v>23073</v>
      </c>
      <c r="C49" s="2" t="s">
        <v>23105</v>
      </c>
      <c r="D49" s="1">
        <v>7</v>
      </c>
      <c r="E49" s="1">
        <v>5</v>
      </c>
      <c r="F49" s="1">
        <v>5</v>
      </c>
      <c r="G49" s="1">
        <v>17</v>
      </c>
      <c r="H49" s="6">
        <v>0.29411764705882354</v>
      </c>
      <c r="I49">
        <v>0</v>
      </c>
      <c r="J49" s="1">
        <v>37</v>
      </c>
      <c r="K49" s="1">
        <v>0</v>
      </c>
      <c r="L49" s="1">
        <v>608</v>
      </c>
      <c r="M49" s="6">
        <v>0.56999999999999995</v>
      </c>
      <c r="N49" s="4">
        <v>2400</v>
      </c>
      <c r="O49" s="4">
        <v>200</v>
      </c>
      <c r="P49" s="4">
        <v>700</v>
      </c>
      <c r="Q49" s="3">
        <v>0.36</v>
      </c>
      <c r="R49" s="1">
        <v>24</v>
      </c>
      <c r="S49" s="1">
        <v>700</v>
      </c>
      <c r="T49" s="1">
        <v>48</v>
      </c>
      <c r="U49" s="1">
        <v>0</v>
      </c>
      <c r="V49" s="1">
        <v>0</v>
      </c>
      <c r="W49" s="1">
        <v>1</v>
      </c>
      <c r="X49" s="1">
        <v>1</v>
      </c>
      <c r="Y49" s="1">
        <v>1</v>
      </c>
      <c r="Z49" s="1">
        <v>0</v>
      </c>
      <c r="AA49" s="1">
        <v>1</v>
      </c>
      <c r="AB49" s="1">
        <v>0</v>
      </c>
      <c r="AC49" s="1">
        <v>67</v>
      </c>
      <c r="AD49" s="1">
        <v>0</v>
      </c>
      <c r="AE49" s="1">
        <v>0</v>
      </c>
      <c r="AF49" s="1">
        <v>600</v>
      </c>
      <c r="AG49" s="1">
        <v>10</v>
      </c>
      <c r="AH49" s="1">
        <v>670</v>
      </c>
      <c r="AI49" s="1">
        <v>1347</v>
      </c>
      <c r="AJ49" s="1" t="s">
        <v>538</v>
      </c>
      <c r="AK49" s="1" t="s">
        <v>539</v>
      </c>
      <c r="AL49" s="1" t="s">
        <v>540</v>
      </c>
      <c r="AM49" s="1" t="s">
        <v>12</v>
      </c>
      <c r="AN49" s="1" t="s">
        <v>23097</v>
      </c>
      <c r="AO49" s="1" t="s">
        <v>364</v>
      </c>
      <c r="AP49" s="1" t="s">
        <v>86</v>
      </c>
      <c r="AQ49" s="1" t="s">
        <v>14</v>
      </c>
      <c r="AR49" s="1" t="s">
        <v>19</v>
      </c>
      <c r="AS49" s="1" t="s">
        <v>23091</v>
      </c>
      <c r="AT49" s="1" t="s">
        <v>26</v>
      </c>
    </row>
    <row r="50" spans="1:46" x14ac:dyDescent="0.25">
      <c r="A50" s="1" t="s">
        <v>17937</v>
      </c>
      <c r="B50" s="2" t="s">
        <v>23073</v>
      </c>
      <c r="C50" s="2" t="s">
        <v>23105</v>
      </c>
      <c r="D50" s="1">
        <v>0</v>
      </c>
      <c r="E50" s="1">
        <v>3</v>
      </c>
      <c r="F50" s="1">
        <v>6</v>
      </c>
      <c r="G50" s="1">
        <v>9</v>
      </c>
      <c r="H50" s="6">
        <v>0.66666666666666663</v>
      </c>
      <c r="I50">
        <v>1</v>
      </c>
      <c r="J50" s="1">
        <v>39</v>
      </c>
      <c r="K50" s="1">
        <v>0</v>
      </c>
      <c r="L50" s="1">
        <v>655</v>
      </c>
      <c r="M50" s="6">
        <v>0.16</v>
      </c>
      <c r="N50" s="4">
        <v>4500</v>
      </c>
      <c r="O50" s="4">
        <v>370</v>
      </c>
      <c r="P50" s="4">
        <v>150</v>
      </c>
      <c r="Q50" s="3">
        <v>0.3</v>
      </c>
      <c r="R50" s="1">
        <v>6</v>
      </c>
      <c r="S50" s="1">
        <v>150</v>
      </c>
      <c r="T50" s="1">
        <v>29</v>
      </c>
      <c r="U50" s="1">
        <v>1</v>
      </c>
      <c r="V50" s="1">
        <v>0</v>
      </c>
      <c r="W50" s="1">
        <v>1</v>
      </c>
      <c r="X50" s="1">
        <v>1</v>
      </c>
      <c r="Y50" s="1">
        <v>0</v>
      </c>
      <c r="Z50" s="1">
        <v>4</v>
      </c>
      <c r="AA50" s="1">
        <v>1</v>
      </c>
      <c r="AB50" s="1">
        <v>1</v>
      </c>
      <c r="AC50" s="1">
        <v>0</v>
      </c>
      <c r="AD50" s="1">
        <v>0</v>
      </c>
      <c r="AE50" s="1">
        <v>0</v>
      </c>
      <c r="AF50" s="1">
        <v>400</v>
      </c>
      <c r="AG50" s="1">
        <v>0</v>
      </c>
      <c r="AH50" s="1">
        <v>200</v>
      </c>
      <c r="AI50" s="1">
        <v>600</v>
      </c>
      <c r="AJ50" s="1" t="s">
        <v>2845</v>
      </c>
      <c r="AK50" s="1" t="s">
        <v>2846</v>
      </c>
      <c r="AL50" s="1" t="s">
        <v>2847</v>
      </c>
      <c r="AM50" s="1" t="s">
        <v>16</v>
      </c>
      <c r="AN50" s="1" t="s">
        <v>23097</v>
      </c>
      <c r="AO50" s="1" t="s">
        <v>86</v>
      </c>
      <c r="AP50" s="1" t="s">
        <v>86</v>
      </c>
      <c r="AQ50" s="1" t="s">
        <v>14</v>
      </c>
      <c r="AR50" s="1" t="s">
        <v>30</v>
      </c>
      <c r="AS50" s="1" t="s">
        <v>23091</v>
      </c>
      <c r="AT50" s="1" t="s">
        <v>101</v>
      </c>
    </row>
    <row r="51" spans="1:46" x14ac:dyDescent="0.25">
      <c r="A51" s="1" t="s">
        <v>19790</v>
      </c>
      <c r="B51" s="2" t="s">
        <v>23073</v>
      </c>
      <c r="C51" s="2" t="s">
        <v>23105</v>
      </c>
      <c r="D51" s="1">
        <v>2</v>
      </c>
      <c r="E51" s="1">
        <v>0</v>
      </c>
      <c r="F51" s="1">
        <v>1</v>
      </c>
      <c r="G51" s="1">
        <v>3</v>
      </c>
      <c r="H51" s="6">
        <v>0.33333333333333331</v>
      </c>
      <c r="I51">
        <v>0</v>
      </c>
      <c r="J51" s="1">
        <v>42</v>
      </c>
      <c r="K51" s="1">
        <v>0</v>
      </c>
      <c r="L51" s="1">
        <v>727</v>
      </c>
      <c r="M51" s="6">
        <v>0.49</v>
      </c>
      <c r="N51" s="4">
        <v>4800</v>
      </c>
      <c r="O51" s="4">
        <v>400</v>
      </c>
      <c r="P51" s="4">
        <v>1700</v>
      </c>
      <c r="Q51" s="3">
        <v>0.3</v>
      </c>
      <c r="R51" s="1">
        <v>18</v>
      </c>
      <c r="S51" s="1">
        <v>1700</v>
      </c>
      <c r="T51" s="1">
        <v>112</v>
      </c>
      <c r="U51" s="1">
        <v>1</v>
      </c>
      <c r="V51" s="1">
        <v>0</v>
      </c>
      <c r="W51" s="1">
        <v>1</v>
      </c>
      <c r="X51" s="1">
        <v>1</v>
      </c>
      <c r="Y51" s="1">
        <v>1</v>
      </c>
      <c r="Z51" s="1">
        <v>4</v>
      </c>
      <c r="AA51" s="1">
        <v>0</v>
      </c>
      <c r="AB51" s="1">
        <v>0</v>
      </c>
      <c r="AC51" s="1">
        <v>0</v>
      </c>
      <c r="AD51" s="1">
        <v>1026</v>
      </c>
      <c r="AE51" s="1">
        <v>0</v>
      </c>
      <c r="AF51" s="1">
        <v>0</v>
      </c>
      <c r="AG51" s="1">
        <v>740</v>
      </c>
      <c r="AH51" s="1">
        <v>0</v>
      </c>
      <c r="AI51" s="1">
        <v>1766</v>
      </c>
      <c r="AJ51" s="1" t="s">
        <v>8156</v>
      </c>
      <c r="AK51" s="1" t="s">
        <v>8157</v>
      </c>
      <c r="AL51" s="1" t="s">
        <v>8158</v>
      </c>
      <c r="AM51" s="1" t="s">
        <v>12</v>
      </c>
      <c r="AN51" s="1" t="s">
        <v>23097</v>
      </c>
      <c r="AO51" s="1" t="s">
        <v>86</v>
      </c>
      <c r="AP51" s="1" t="s">
        <v>86</v>
      </c>
      <c r="AQ51" s="1" t="s">
        <v>14</v>
      </c>
      <c r="AR51" s="1" t="s">
        <v>19</v>
      </c>
      <c r="AS51" s="1" t="s">
        <v>23090</v>
      </c>
      <c r="AT51" s="1" t="s">
        <v>26</v>
      </c>
    </row>
    <row r="52" spans="1:46" x14ac:dyDescent="0.25">
      <c r="A52" s="1" t="s">
        <v>17945</v>
      </c>
      <c r="B52" s="2" t="s">
        <v>23073</v>
      </c>
      <c r="C52" s="2" t="s">
        <v>23105</v>
      </c>
      <c r="D52" s="1">
        <v>0</v>
      </c>
      <c r="E52" s="1">
        <v>0</v>
      </c>
      <c r="F52" s="1">
        <v>1</v>
      </c>
      <c r="G52" s="1">
        <v>1</v>
      </c>
      <c r="H52" s="6">
        <v>1</v>
      </c>
      <c r="I52">
        <v>0</v>
      </c>
      <c r="J52" s="1">
        <v>36</v>
      </c>
      <c r="K52" s="1">
        <v>0</v>
      </c>
      <c r="L52" s="1">
        <v>687</v>
      </c>
      <c r="M52" s="6">
        <v>0.38</v>
      </c>
      <c r="N52" s="4">
        <v>4000</v>
      </c>
      <c r="O52" s="4">
        <v>300</v>
      </c>
      <c r="P52" s="4">
        <v>600</v>
      </c>
      <c r="Q52" s="3">
        <v>0.3</v>
      </c>
      <c r="R52" s="1">
        <v>12</v>
      </c>
      <c r="S52" s="1">
        <v>600</v>
      </c>
      <c r="T52" s="1">
        <v>30</v>
      </c>
      <c r="U52" s="1">
        <v>0</v>
      </c>
      <c r="V52" s="1">
        <v>0</v>
      </c>
      <c r="W52" s="1">
        <v>1</v>
      </c>
      <c r="X52" s="1">
        <v>1</v>
      </c>
      <c r="Y52" s="1">
        <v>1</v>
      </c>
      <c r="Z52" s="1">
        <v>2</v>
      </c>
      <c r="AA52" s="1">
        <v>1</v>
      </c>
      <c r="AB52" s="1">
        <v>0</v>
      </c>
      <c r="AC52" s="1">
        <v>286</v>
      </c>
      <c r="AD52" s="1">
        <v>0</v>
      </c>
      <c r="AE52" s="1">
        <v>292</v>
      </c>
      <c r="AF52" s="1">
        <v>700</v>
      </c>
      <c r="AG52" s="1">
        <v>0</v>
      </c>
      <c r="AH52" s="1">
        <v>0</v>
      </c>
      <c r="AI52" s="1">
        <v>1278</v>
      </c>
      <c r="AJ52" s="1" t="s">
        <v>2866</v>
      </c>
      <c r="AK52" s="1" t="s">
        <v>2867</v>
      </c>
      <c r="AL52" s="1" t="s">
        <v>2868</v>
      </c>
      <c r="AM52" s="1" t="s">
        <v>12</v>
      </c>
      <c r="AN52" s="1" t="s">
        <v>23097</v>
      </c>
      <c r="AO52" s="1" t="s">
        <v>364</v>
      </c>
      <c r="AP52" s="1" t="s">
        <v>86</v>
      </c>
      <c r="AQ52" s="1" t="s">
        <v>14</v>
      </c>
      <c r="AR52" s="1" t="s">
        <v>19</v>
      </c>
      <c r="AS52" s="1" t="s">
        <v>23091</v>
      </c>
      <c r="AT52" s="1" t="s">
        <v>26</v>
      </c>
    </row>
    <row r="53" spans="1:46" x14ac:dyDescent="0.25">
      <c r="A53" s="1" t="s">
        <v>18577</v>
      </c>
      <c r="B53" s="2" t="s">
        <v>23073</v>
      </c>
      <c r="C53" s="2" t="s">
        <v>23106</v>
      </c>
      <c r="D53" s="1">
        <v>0</v>
      </c>
      <c r="E53" s="1">
        <v>0</v>
      </c>
      <c r="F53" s="1">
        <v>3</v>
      </c>
      <c r="G53" s="1">
        <v>3</v>
      </c>
      <c r="H53" s="6">
        <v>1</v>
      </c>
      <c r="I53">
        <v>1</v>
      </c>
      <c r="J53" s="1">
        <v>28</v>
      </c>
      <c r="K53" s="1">
        <v>0</v>
      </c>
      <c r="L53" s="1">
        <v>741</v>
      </c>
      <c r="M53" s="6">
        <v>0.19</v>
      </c>
      <c r="N53" s="4">
        <v>2500</v>
      </c>
      <c r="O53" s="4">
        <v>200</v>
      </c>
      <c r="P53" s="4">
        <v>400</v>
      </c>
      <c r="Q53" s="3">
        <v>0.34</v>
      </c>
      <c r="R53" s="1">
        <v>12</v>
      </c>
      <c r="S53" s="1">
        <v>400</v>
      </c>
      <c r="T53" s="1">
        <v>59</v>
      </c>
      <c r="U53" s="1">
        <v>1</v>
      </c>
      <c r="V53" s="1">
        <v>0</v>
      </c>
      <c r="W53" s="1">
        <v>1</v>
      </c>
      <c r="X53" s="1">
        <v>1</v>
      </c>
      <c r="Y53" s="1">
        <v>1</v>
      </c>
      <c r="Z53" s="1">
        <v>1</v>
      </c>
      <c r="AA53" s="1">
        <v>1</v>
      </c>
      <c r="AB53" s="1">
        <v>1</v>
      </c>
      <c r="AC53" s="1">
        <v>0</v>
      </c>
      <c r="AD53" s="1">
        <v>0</v>
      </c>
      <c r="AE53" s="1">
        <v>0</v>
      </c>
      <c r="AF53" s="1">
        <v>0</v>
      </c>
      <c r="AG53" s="1">
        <v>0</v>
      </c>
      <c r="AH53" s="1">
        <v>0</v>
      </c>
      <c r="AI53" s="1">
        <v>0</v>
      </c>
      <c r="AJ53" s="1" t="s">
        <v>4734</v>
      </c>
      <c r="AK53" s="1" t="s">
        <v>4735</v>
      </c>
      <c r="AL53" s="1" t="s">
        <v>4736</v>
      </c>
      <c r="AM53" s="1" t="s">
        <v>16</v>
      </c>
      <c r="AN53" s="1" t="s">
        <v>23097</v>
      </c>
      <c r="AO53" s="1" t="s">
        <v>86</v>
      </c>
      <c r="AP53" s="1" t="s">
        <v>86</v>
      </c>
      <c r="AQ53" s="1" t="s">
        <v>14</v>
      </c>
      <c r="AR53" s="1" t="s">
        <v>19</v>
      </c>
      <c r="AS53" s="1" t="s">
        <v>23091</v>
      </c>
      <c r="AT53" s="1" t="s">
        <v>101</v>
      </c>
    </row>
    <row r="54" spans="1:46" x14ac:dyDescent="0.25">
      <c r="A54" s="1" t="s">
        <v>20353</v>
      </c>
      <c r="B54" s="2" t="s">
        <v>23073</v>
      </c>
      <c r="C54" s="2" t="s">
        <v>23106</v>
      </c>
      <c r="D54" s="1">
        <v>0</v>
      </c>
      <c r="E54" s="1">
        <v>0</v>
      </c>
      <c r="F54" s="1">
        <v>2</v>
      </c>
      <c r="G54" s="1">
        <v>2</v>
      </c>
      <c r="H54" s="6">
        <v>1</v>
      </c>
      <c r="I54">
        <v>1</v>
      </c>
      <c r="J54" s="1">
        <v>30</v>
      </c>
      <c r="K54" s="1">
        <v>0</v>
      </c>
      <c r="L54" s="1">
        <v>597</v>
      </c>
      <c r="M54" s="6">
        <v>0.15</v>
      </c>
      <c r="N54" s="4">
        <v>2300</v>
      </c>
      <c r="O54" s="4">
        <v>180</v>
      </c>
      <c r="P54" s="4">
        <v>220</v>
      </c>
      <c r="Q54" s="3">
        <v>0.32</v>
      </c>
      <c r="R54" s="1">
        <v>24</v>
      </c>
      <c r="S54" s="1">
        <v>220</v>
      </c>
      <c r="T54" s="1">
        <v>38</v>
      </c>
      <c r="U54" s="1">
        <v>1</v>
      </c>
      <c r="V54" s="1">
        <v>0</v>
      </c>
      <c r="W54" s="1">
        <v>1</v>
      </c>
      <c r="X54" s="1">
        <v>1</v>
      </c>
      <c r="Y54" s="1">
        <v>1</v>
      </c>
      <c r="Z54" s="1">
        <v>3</v>
      </c>
      <c r="AA54" s="1">
        <v>0</v>
      </c>
      <c r="AB54" s="1">
        <v>1</v>
      </c>
      <c r="AC54" s="1">
        <v>0</v>
      </c>
      <c r="AD54" s="1">
        <v>0</v>
      </c>
      <c r="AE54" s="1">
        <v>0</v>
      </c>
      <c r="AF54" s="1">
        <v>300</v>
      </c>
      <c r="AG54" s="1">
        <v>0</v>
      </c>
      <c r="AH54" s="1">
        <v>0</v>
      </c>
      <c r="AI54" s="1">
        <v>300</v>
      </c>
      <c r="AJ54" s="1" t="s">
        <v>9695</v>
      </c>
      <c r="AK54" s="1" t="s">
        <v>9696</v>
      </c>
      <c r="AL54" s="1" t="s">
        <v>9697</v>
      </c>
      <c r="AM54" s="1" t="s">
        <v>16</v>
      </c>
      <c r="AN54" s="1" t="s">
        <v>23097</v>
      </c>
      <c r="AO54" s="1" t="s">
        <v>86</v>
      </c>
      <c r="AP54" s="1" t="s">
        <v>86</v>
      </c>
      <c r="AQ54" s="1" t="s">
        <v>14</v>
      </c>
      <c r="AR54" s="1" t="s">
        <v>19</v>
      </c>
      <c r="AS54" s="1" t="s">
        <v>23090</v>
      </c>
      <c r="AT54" s="1" t="s">
        <v>101</v>
      </c>
    </row>
    <row r="55" spans="1:46" x14ac:dyDescent="0.25">
      <c r="A55" s="1" t="s">
        <v>22064</v>
      </c>
      <c r="B55" s="2" t="s">
        <v>23073</v>
      </c>
      <c r="C55" s="2" t="s">
        <v>23106</v>
      </c>
      <c r="D55" s="1">
        <v>3</v>
      </c>
      <c r="E55" s="1">
        <v>3</v>
      </c>
      <c r="F55" s="1">
        <v>3</v>
      </c>
      <c r="G55" s="1">
        <v>9</v>
      </c>
      <c r="H55" s="6">
        <v>0.33333333333333331</v>
      </c>
      <c r="I55">
        <v>0</v>
      </c>
      <c r="J55" s="1">
        <v>35</v>
      </c>
      <c r="K55" s="1">
        <v>0</v>
      </c>
      <c r="L55" s="1">
        <v>581</v>
      </c>
      <c r="M55" s="6">
        <v>0.25</v>
      </c>
      <c r="N55" s="4">
        <v>3600</v>
      </c>
      <c r="O55" s="4">
        <v>300</v>
      </c>
      <c r="P55" s="4">
        <v>500</v>
      </c>
      <c r="Q55" s="3">
        <v>0.39</v>
      </c>
      <c r="R55" s="1">
        <v>18</v>
      </c>
      <c r="S55" s="1">
        <v>500</v>
      </c>
      <c r="T55" s="1">
        <v>32</v>
      </c>
      <c r="U55" s="1">
        <v>1</v>
      </c>
      <c r="V55" s="1">
        <v>0</v>
      </c>
      <c r="W55" s="1">
        <v>1</v>
      </c>
      <c r="X55" s="1">
        <v>1</v>
      </c>
      <c r="Y55" s="1">
        <v>1</v>
      </c>
      <c r="Z55" s="1">
        <v>1</v>
      </c>
      <c r="AA55" s="1">
        <v>0</v>
      </c>
      <c r="AB55" s="1">
        <v>0</v>
      </c>
      <c r="AC55" s="1">
        <v>376</v>
      </c>
      <c r="AD55" s="1">
        <v>300</v>
      </c>
      <c r="AE55" s="1">
        <v>0</v>
      </c>
      <c r="AF55" s="1">
        <v>0</v>
      </c>
      <c r="AG55" s="1">
        <v>0</v>
      </c>
      <c r="AH55" s="1">
        <v>250</v>
      </c>
      <c r="AI55" s="1">
        <v>926</v>
      </c>
      <c r="AJ55" s="1" t="s">
        <v>14291</v>
      </c>
      <c r="AK55" s="1" t="s">
        <v>14292</v>
      </c>
      <c r="AL55" s="1" t="s">
        <v>5403</v>
      </c>
      <c r="AM55" s="1" t="s">
        <v>12</v>
      </c>
      <c r="AN55" s="1" t="s">
        <v>23097</v>
      </c>
      <c r="AO55" s="1" t="s">
        <v>86</v>
      </c>
      <c r="AP55" s="1" t="s">
        <v>86</v>
      </c>
      <c r="AQ55" s="1" t="s">
        <v>14</v>
      </c>
      <c r="AR55" s="1" t="s">
        <v>19</v>
      </c>
      <c r="AS55" s="1" t="s">
        <v>23090</v>
      </c>
      <c r="AT55" s="1" t="s">
        <v>26</v>
      </c>
    </row>
    <row r="56" spans="1:46" x14ac:dyDescent="0.25">
      <c r="A56" s="1" t="s">
        <v>19213</v>
      </c>
      <c r="B56" s="2" t="s">
        <v>23073</v>
      </c>
      <c r="C56" s="2" t="s">
        <v>23106</v>
      </c>
      <c r="D56" s="1">
        <v>11</v>
      </c>
      <c r="E56" s="1">
        <v>0</v>
      </c>
      <c r="F56" s="1">
        <v>3</v>
      </c>
      <c r="G56" s="1">
        <v>14</v>
      </c>
      <c r="H56" s="6">
        <v>0.21428571428571427</v>
      </c>
      <c r="I56">
        <v>0</v>
      </c>
      <c r="J56" s="1">
        <v>37</v>
      </c>
      <c r="K56" s="1">
        <v>0</v>
      </c>
      <c r="L56" s="1">
        <v>770</v>
      </c>
      <c r="M56" s="6">
        <v>7.0000000000000007E-2</v>
      </c>
      <c r="N56" s="4">
        <v>2000</v>
      </c>
      <c r="O56" s="4">
        <v>180</v>
      </c>
      <c r="P56" s="4">
        <v>150</v>
      </c>
      <c r="Q56" s="3">
        <v>0.33</v>
      </c>
      <c r="R56" s="1">
        <v>18</v>
      </c>
      <c r="S56" s="1">
        <v>150</v>
      </c>
      <c r="T56" s="1">
        <v>26</v>
      </c>
      <c r="U56" s="1">
        <v>1</v>
      </c>
      <c r="V56" s="1">
        <v>0</v>
      </c>
      <c r="W56" s="1">
        <v>1</v>
      </c>
      <c r="X56" s="1">
        <v>1</v>
      </c>
      <c r="Y56" s="1">
        <v>1</v>
      </c>
      <c r="Z56" s="1">
        <v>3</v>
      </c>
      <c r="AA56" s="1">
        <v>0</v>
      </c>
      <c r="AB56" s="1">
        <v>0</v>
      </c>
      <c r="AC56" s="1">
        <v>0</v>
      </c>
      <c r="AD56" s="1">
        <v>0</v>
      </c>
      <c r="AE56" s="1">
        <v>0</v>
      </c>
      <c r="AF56" s="1">
        <v>0</v>
      </c>
      <c r="AG56" s="1">
        <v>89</v>
      </c>
      <c r="AH56" s="1">
        <v>0</v>
      </c>
      <c r="AI56" s="1">
        <v>89</v>
      </c>
      <c r="AJ56" s="1" t="s">
        <v>6540</v>
      </c>
      <c r="AK56" s="1" t="s">
        <v>6541</v>
      </c>
      <c r="AL56" s="1" t="s">
        <v>6542</v>
      </c>
      <c r="AM56" s="1" t="s">
        <v>12</v>
      </c>
      <c r="AN56" s="1" t="s">
        <v>23097</v>
      </c>
      <c r="AO56" s="1" t="s">
        <v>86</v>
      </c>
      <c r="AP56" s="1" t="s">
        <v>86</v>
      </c>
      <c r="AQ56" s="1" t="s">
        <v>14</v>
      </c>
      <c r="AR56" s="1" t="s">
        <v>19</v>
      </c>
      <c r="AS56" s="1" t="s">
        <v>23090</v>
      </c>
      <c r="AT56" s="1" t="s">
        <v>26</v>
      </c>
    </row>
    <row r="57" spans="1:46" x14ac:dyDescent="0.25">
      <c r="A57" s="1" t="s">
        <v>20359</v>
      </c>
      <c r="B57" s="2" t="s">
        <v>23073</v>
      </c>
      <c r="C57" s="2" t="s">
        <v>23106</v>
      </c>
      <c r="D57" s="1">
        <v>0</v>
      </c>
      <c r="E57" s="1">
        <v>4</v>
      </c>
      <c r="F57" s="1">
        <v>3</v>
      </c>
      <c r="G57" s="1">
        <v>7</v>
      </c>
      <c r="H57" s="6">
        <v>0.42857142857142855</v>
      </c>
      <c r="I57">
        <v>0</v>
      </c>
      <c r="J57" s="1">
        <v>41</v>
      </c>
      <c r="K57" s="1">
        <v>0</v>
      </c>
      <c r="L57" s="1">
        <v>753</v>
      </c>
      <c r="M57" s="6">
        <v>0.22</v>
      </c>
      <c r="N57" s="4">
        <v>4200</v>
      </c>
      <c r="O57" s="4">
        <v>350</v>
      </c>
      <c r="P57" s="4">
        <v>1000</v>
      </c>
      <c r="Q57" s="3">
        <v>0.33</v>
      </c>
      <c r="R57" s="1">
        <v>24</v>
      </c>
      <c r="S57" s="1">
        <v>1000</v>
      </c>
      <c r="T57" s="1">
        <v>86</v>
      </c>
      <c r="U57" s="1">
        <v>1</v>
      </c>
      <c r="V57" s="1">
        <v>0</v>
      </c>
      <c r="W57" s="1">
        <v>1</v>
      </c>
      <c r="X57" s="1">
        <v>1</v>
      </c>
      <c r="Y57" s="1">
        <v>1</v>
      </c>
      <c r="Z57" s="1">
        <v>3</v>
      </c>
      <c r="AA57" s="1">
        <v>0</v>
      </c>
      <c r="AB57" s="1">
        <v>0</v>
      </c>
      <c r="AC57" s="1">
        <v>0</v>
      </c>
      <c r="AD57" s="1">
        <v>580</v>
      </c>
      <c r="AE57" s="1">
        <v>0</v>
      </c>
      <c r="AF57" s="1">
        <v>0</v>
      </c>
      <c r="AG57" s="1">
        <v>18</v>
      </c>
      <c r="AH57" s="1">
        <v>0</v>
      </c>
      <c r="AI57" s="1">
        <v>598</v>
      </c>
      <c r="AJ57" s="1" t="s">
        <v>9713</v>
      </c>
      <c r="AK57" s="1" t="s">
        <v>9714</v>
      </c>
      <c r="AL57" s="1" t="s">
        <v>9715</v>
      </c>
      <c r="AM57" s="1" t="s">
        <v>12</v>
      </c>
      <c r="AN57" s="1" t="s">
        <v>23097</v>
      </c>
      <c r="AO57" s="1" t="s">
        <v>86</v>
      </c>
      <c r="AP57" s="1" t="s">
        <v>86</v>
      </c>
      <c r="AQ57" s="1" t="s">
        <v>14</v>
      </c>
      <c r="AR57" s="1" t="s">
        <v>19</v>
      </c>
      <c r="AS57" s="1" t="s">
        <v>23090</v>
      </c>
      <c r="AT57" s="1" t="s">
        <v>26</v>
      </c>
    </row>
    <row r="58" spans="1:46" x14ac:dyDescent="0.25">
      <c r="A58" s="1" t="s">
        <v>19241</v>
      </c>
      <c r="B58" s="2" t="s">
        <v>23073</v>
      </c>
      <c r="C58" s="2" t="s">
        <v>23106</v>
      </c>
      <c r="D58" s="1">
        <v>0</v>
      </c>
      <c r="E58" s="1">
        <v>1</v>
      </c>
      <c r="F58" s="1">
        <v>1</v>
      </c>
      <c r="G58" s="1">
        <v>2</v>
      </c>
      <c r="H58" s="6">
        <v>0.5</v>
      </c>
      <c r="I58">
        <v>1</v>
      </c>
      <c r="J58" s="1">
        <v>38</v>
      </c>
      <c r="K58" s="1">
        <v>1</v>
      </c>
      <c r="L58" s="1">
        <v>622</v>
      </c>
      <c r="M58" s="6">
        <v>0.64</v>
      </c>
      <c r="N58" s="4">
        <v>2000</v>
      </c>
      <c r="O58" s="4">
        <v>170</v>
      </c>
      <c r="P58" s="4">
        <v>150</v>
      </c>
      <c r="Q58" s="3">
        <v>0.33</v>
      </c>
      <c r="R58" s="1">
        <v>12</v>
      </c>
      <c r="S58" s="1">
        <v>150</v>
      </c>
      <c r="T58" s="1">
        <v>22</v>
      </c>
      <c r="U58" s="1">
        <v>1</v>
      </c>
      <c r="V58" s="1">
        <v>0</v>
      </c>
      <c r="W58" s="1">
        <v>1</v>
      </c>
      <c r="X58" s="1">
        <v>1</v>
      </c>
      <c r="Y58" s="1">
        <v>1</v>
      </c>
      <c r="Z58" s="1">
        <v>2</v>
      </c>
      <c r="AA58" s="1">
        <v>0</v>
      </c>
      <c r="AB58" s="1">
        <v>1</v>
      </c>
      <c r="AC58" s="1">
        <v>300</v>
      </c>
      <c r="AD58" s="1">
        <v>730</v>
      </c>
      <c r="AE58" s="1">
        <v>580</v>
      </c>
      <c r="AF58" s="1">
        <v>670</v>
      </c>
      <c r="AG58" s="1">
        <v>0</v>
      </c>
      <c r="AH58" s="1">
        <v>0</v>
      </c>
      <c r="AI58" s="1">
        <v>2280</v>
      </c>
      <c r="AJ58" s="1" t="s">
        <v>6619</v>
      </c>
      <c r="AK58" s="1" t="s">
        <v>6620</v>
      </c>
      <c r="AL58" s="1" t="s">
        <v>6621</v>
      </c>
      <c r="AM58" s="1" t="s">
        <v>16</v>
      </c>
      <c r="AN58" s="1" t="s">
        <v>23098</v>
      </c>
      <c r="AO58" s="1" t="s">
        <v>86</v>
      </c>
      <c r="AP58" s="1" t="s">
        <v>86</v>
      </c>
      <c r="AQ58" s="1" t="s">
        <v>14</v>
      </c>
      <c r="AR58" s="1" t="s">
        <v>19</v>
      </c>
      <c r="AS58" s="1" t="s">
        <v>23090</v>
      </c>
      <c r="AT58" s="1" t="s">
        <v>101</v>
      </c>
    </row>
    <row r="59" spans="1:46" x14ac:dyDescent="0.25">
      <c r="A59" s="1" t="s">
        <v>20400</v>
      </c>
      <c r="B59" s="2" t="s">
        <v>23073</v>
      </c>
      <c r="C59" s="2" t="s">
        <v>23106</v>
      </c>
      <c r="D59" s="1">
        <v>4</v>
      </c>
      <c r="E59" s="1">
        <v>0</v>
      </c>
      <c r="F59" s="1">
        <v>6</v>
      </c>
      <c r="G59" s="1">
        <v>10</v>
      </c>
      <c r="H59" s="6">
        <v>0.6</v>
      </c>
      <c r="I59">
        <v>0</v>
      </c>
      <c r="J59" s="1">
        <v>28</v>
      </c>
      <c r="K59" s="1">
        <v>0</v>
      </c>
      <c r="L59" s="1">
        <v>686</v>
      </c>
      <c r="M59" s="6">
        <v>1.47</v>
      </c>
      <c r="N59" s="4">
        <v>960</v>
      </c>
      <c r="O59" s="4">
        <v>80</v>
      </c>
      <c r="P59" s="4">
        <v>650</v>
      </c>
      <c r="Q59" s="3">
        <v>0.3</v>
      </c>
      <c r="R59" s="1">
        <v>24</v>
      </c>
      <c r="S59" s="1">
        <v>650</v>
      </c>
      <c r="T59" s="1">
        <v>41</v>
      </c>
      <c r="U59" s="1">
        <v>1</v>
      </c>
      <c r="V59" s="1">
        <v>0</v>
      </c>
      <c r="W59" s="1">
        <v>1</v>
      </c>
      <c r="X59" s="1">
        <v>1</v>
      </c>
      <c r="Y59" s="1">
        <v>1</v>
      </c>
      <c r="Z59" s="1">
        <v>0</v>
      </c>
      <c r="AA59" s="1">
        <v>1</v>
      </c>
      <c r="AB59" s="1">
        <v>1</v>
      </c>
      <c r="AC59" s="1">
        <v>1251</v>
      </c>
      <c r="AD59" s="1">
        <v>0</v>
      </c>
      <c r="AE59" s="1">
        <v>0</v>
      </c>
      <c r="AF59" s="1">
        <v>634</v>
      </c>
      <c r="AG59" s="1">
        <v>199</v>
      </c>
      <c r="AH59" s="1">
        <v>0</v>
      </c>
      <c r="AI59" s="1">
        <v>2084</v>
      </c>
      <c r="AJ59" s="1" t="s">
        <v>1524</v>
      </c>
      <c r="AK59" s="1" t="s">
        <v>9835</v>
      </c>
      <c r="AL59" s="1" t="s">
        <v>9836</v>
      </c>
      <c r="AM59" s="1" t="s">
        <v>12</v>
      </c>
      <c r="AN59" s="1" t="s">
        <v>23097</v>
      </c>
      <c r="AO59" s="1" t="s">
        <v>86</v>
      </c>
      <c r="AP59" s="1" t="s">
        <v>86</v>
      </c>
      <c r="AQ59" s="1" t="s">
        <v>14</v>
      </c>
      <c r="AR59" s="1" t="s">
        <v>19</v>
      </c>
      <c r="AS59" s="1" t="s">
        <v>23091</v>
      </c>
      <c r="AT59" s="1" t="s">
        <v>101</v>
      </c>
    </row>
    <row r="60" spans="1:46" x14ac:dyDescent="0.25">
      <c r="A60" s="1" t="s">
        <v>18662</v>
      </c>
      <c r="B60" s="2" t="s">
        <v>23073</v>
      </c>
      <c r="C60" s="2" t="s">
        <v>23106</v>
      </c>
      <c r="D60" s="1">
        <v>0</v>
      </c>
      <c r="E60" s="1">
        <v>0</v>
      </c>
      <c r="F60" s="1">
        <v>3</v>
      </c>
      <c r="G60" s="1">
        <v>3</v>
      </c>
      <c r="H60" s="6">
        <v>1</v>
      </c>
      <c r="I60">
        <v>0</v>
      </c>
      <c r="J60" s="1">
        <v>31</v>
      </c>
      <c r="K60" s="1">
        <v>1</v>
      </c>
      <c r="L60" s="1">
        <v>709</v>
      </c>
      <c r="M60" s="6">
        <v>0.21</v>
      </c>
      <c r="N60" s="4">
        <v>1080</v>
      </c>
      <c r="O60" s="4">
        <v>90</v>
      </c>
      <c r="P60" s="4">
        <v>200</v>
      </c>
      <c r="Q60" s="3">
        <v>0.3</v>
      </c>
      <c r="R60" s="1">
        <v>12</v>
      </c>
      <c r="S60" s="1">
        <v>200</v>
      </c>
      <c r="T60" s="1">
        <v>28</v>
      </c>
      <c r="U60" s="1">
        <v>1</v>
      </c>
      <c r="V60" s="1">
        <v>0</v>
      </c>
      <c r="W60" s="1">
        <v>1</v>
      </c>
      <c r="X60" s="1">
        <v>1</v>
      </c>
      <c r="Y60" s="1">
        <v>1</v>
      </c>
      <c r="Z60" s="1">
        <v>3</v>
      </c>
      <c r="AA60" s="1">
        <v>0</v>
      </c>
      <c r="AB60" s="1">
        <v>0</v>
      </c>
      <c r="AC60" s="1">
        <v>0</v>
      </c>
      <c r="AD60" s="1">
        <v>0</v>
      </c>
      <c r="AE60" s="1">
        <v>0</v>
      </c>
      <c r="AF60" s="1">
        <v>0</v>
      </c>
      <c r="AG60" s="1">
        <v>0</v>
      </c>
      <c r="AH60" s="1">
        <v>0</v>
      </c>
      <c r="AI60" s="1">
        <v>0</v>
      </c>
      <c r="AJ60" s="1" t="s">
        <v>4987</v>
      </c>
      <c r="AK60" s="1" t="s">
        <v>4988</v>
      </c>
      <c r="AL60" s="1" t="s">
        <v>4989</v>
      </c>
      <c r="AM60" s="1" t="s">
        <v>12</v>
      </c>
      <c r="AN60" s="1" t="s">
        <v>23098</v>
      </c>
      <c r="AO60" s="1" t="s">
        <v>86</v>
      </c>
      <c r="AP60" s="1" t="s">
        <v>86</v>
      </c>
      <c r="AQ60" s="1" t="s">
        <v>14</v>
      </c>
      <c r="AR60" s="1" t="s">
        <v>19</v>
      </c>
      <c r="AS60" s="1" t="s">
        <v>23090</v>
      </c>
      <c r="AT60" s="1" t="s">
        <v>26</v>
      </c>
    </row>
    <row r="61" spans="1:46" x14ac:dyDescent="0.25">
      <c r="A61" s="1" t="s">
        <v>19285</v>
      </c>
      <c r="B61" s="2" t="s">
        <v>23073</v>
      </c>
      <c r="C61" s="2" t="s">
        <v>23106</v>
      </c>
      <c r="D61" s="1">
        <v>0</v>
      </c>
      <c r="E61" s="1">
        <v>0</v>
      </c>
      <c r="F61" s="1">
        <v>2</v>
      </c>
      <c r="G61" s="1">
        <v>2</v>
      </c>
      <c r="H61" s="6">
        <v>1</v>
      </c>
      <c r="I61">
        <v>0</v>
      </c>
      <c r="J61" s="1">
        <v>35</v>
      </c>
      <c r="K61" s="1">
        <v>1</v>
      </c>
      <c r="L61" s="1">
        <v>566</v>
      </c>
      <c r="M61" s="6">
        <v>0.65</v>
      </c>
      <c r="N61" s="4">
        <v>2000</v>
      </c>
      <c r="O61" s="4">
        <v>150</v>
      </c>
      <c r="P61" s="4">
        <v>100</v>
      </c>
      <c r="Q61" s="3">
        <v>0.36</v>
      </c>
      <c r="R61" s="1">
        <v>12</v>
      </c>
      <c r="S61" s="1">
        <v>100</v>
      </c>
      <c r="T61" s="1">
        <v>4</v>
      </c>
      <c r="U61" s="1">
        <v>1</v>
      </c>
      <c r="V61" s="1">
        <v>0</v>
      </c>
      <c r="W61" s="1">
        <v>1</v>
      </c>
      <c r="X61" s="1">
        <v>1</v>
      </c>
      <c r="Y61" s="1">
        <v>1</v>
      </c>
      <c r="Z61" s="1">
        <v>0</v>
      </c>
      <c r="AA61" s="1">
        <v>1</v>
      </c>
      <c r="AB61" s="1">
        <v>0</v>
      </c>
      <c r="AC61" s="1">
        <v>923</v>
      </c>
      <c r="AD61" s="1">
        <v>0</v>
      </c>
      <c r="AE61" s="1">
        <v>990</v>
      </c>
      <c r="AF61" s="1">
        <v>0</v>
      </c>
      <c r="AG61" s="1">
        <v>0</v>
      </c>
      <c r="AH61" s="1">
        <v>300</v>
      </c>
      <c r="AI61" s="1">
        <v>2213</v>
      </c>
      <c r="AJ61" s="1" t="s">
        <v>6743</v>
      </c>
      <c r="AK61" s="1" t="s">
        <v>6744</v>
      </c>
      <c r="AL61" s="1" t="s">
        <v>6745</v>
      </c>
      <c r="AM61" s="1" t="s">
        <v>12</v>
      </c>
      <c r="AN61" s="1" t="s">
        <v>23098</v>
      </c>
      <c r="AO61" s="1" t="s">
        <v>86</v>
      </c>
      <c r="AP61" s="1" t="s">
        <v>86</v>
      </c>
      <c r="AQ61" s="1" t="s">
        <v>14</v>
      </c>
      <c r="AR61" s="1" t="s">
        <v>19</v>
      </c>
      <c r="AS61" s="1" t="s">
        <v>23091</v>
      </c>
      <c r="AT61" s="1" t="s">
        <v>26</v>
      </c>
    </row>
    <row r="62" spans="1:46" x14ac:dyDescent="0.25">
      <c r="A62" s="1" t="s">
        <v>17306</v>
      </c>
      <c r="B62" s="2" t="s">
        <v>23073</v>
      </c>
      <c r="C62" s="2" t="s">
        <v>23106</v>
      </c>
      <c r="D62" s="1">
        <v>0</v>
      </c>
      <c r="E62" s="1">
        <v>0</v>
      </c>
      <c r="F62" s="1">
        <v>1</v>
      </c>
      <c r="G62" s="1">
        <v>1</v>
      </c>
      <c r="H62" s="6">
        <v>1</v>
      </c>
      <c r="I62">
        <v>1</v>
      </c>
      <c r="J62" s="1">
        <v>31</v>
      </c>
      <c r="K62" s="1">
        <v>0</v>
      </c>
      <c r="L62" s="1">
        <v>862</v>
      </c>
      <c r="M62" s="6">
        <v>0.21</v>
      </c>
      <c r="N62" s="4">
        <v>1200</v>
      </c>
      <c r="O62" s="4">
        <v>100</v>
      </c>
      <c r="P62" s="4">
        <v>220</v>
      </c>
      <c r="Q62" s="3">
        <v>0.3</v>
      </c>
      <c r="R62" s="1">
        <v>12</v>
      </c>
      <c r="S62" s="1">
        <v>220</v>
      </c>
      <c r="T62" s="1">
        <v>24</v>
      </c>
      <c r="U62" s="1">
        <v>1</v>
      </c>
      <c r="V62" s="1">
        <v>0</v>
      </c>
      <c r="W62" s="1">
        <v>1</v>
      </c>
      <c r="X62" s="1">
        <v>1</v>
      </c>
      <c r="Y62" s="1">
        <v>1</v>
      </c>
      <c r="Z62" s="1">
        <v>3</v>
      </c>
      <c r="AA62" s="1">
        <v>0</v>
      </c>
      <c r="AB62" s="1">
        <v>1</v>
      </c>
      <c r="AC62" s="1">
        <v>0</v>
      </c>
      <c r="AD62" s="1">
        <v>0</v>
      </c>
      <c r="AE62" s="1">
        <v>0</v>
      </c>
      <c r="AF62" s="1">
        <v>0</v>
      </c>
      <c r="AG62" s="1">
        <v>0</v>
      </c>
      <c r="AH62" s="1">
        <v>0</v>
      </c>
      <c r="AI62" s="1">
        <v>0</v>
      </c>
      <c r="AJ62" s="1" t="s">
        <v>943</v>
      </c>
      <c r="AK62" s="1" t="s">
        <v>944</v>
      </c>
      <c r="AL62" s="1" t="s">
        <v>945</v>
      </c>
      <c r="AM62" s="1" t="s">
        <v>16</v>
      </c>
      <c r="AN62" s="1" t="s">
        <v>23097</v>
      </c>
      <c r="AO62" s="1" t="s">
        <v>86</v>
      </c>
      <c r="AP62" s="1" t="s">
        <v>86</v>
      </c>
      <c r="AQ62" s="1" t="s">
        <v>14</v>
      </c>
      <c r="AR62" s="1" t="s">
        <v>19</v>
      </c>
      <c r="AS62" s="1" t="s">
        <v>23090</v>
      </c>
      <c r="AT62" s="1" t="s">
        <v>101</v>
      </c>
    </row>
    <row r="63" spans="1:46" x14ac:dyDescent="0.25">
      <c r="A63" s="1" t="s">
        <v>20442</v>
      </c>
      <c r="B63" s="2" t="s">
        <v>23073</v>
      </c>
      <c r="C63" s="2" t="s">
        <v>23106</v>
      </c>
      <c r="D63" s="1">
        <v>0</v>
      </c>
      <c r="E63" s="1">
        <v>1</v>
      </c>
      <c r="F63" s="1">
        <v>2</v>
      </c>
      <c r="G63" s="1">
        <v>3</v>
      </c>
      <c r="H63" s="6">
        <v>0.66666666666666663</v>
      </c>
      <c r="I63">
        <v>1</v>
      </c>
      <c r="J63" s="1">
        <v>36</v>
      </c>
      <c r="K63" s="1">
        <v>0</v>
      </c>
      <c r="L63" s="1">
        <v>712</v>
      </c>
      <c r="M63" s="6">
        <v>0.32</v>
      </c>
      <c r="N63" s="4">
        <v>4800</v>
      </c>
      <c r="O63" s="4">
        <v>400</v>
      </c>
      <c r="P63" s="4">
        <v>300</v>
      </c>
      <c r="Q63" s="3">
        <v>0.35</v>
      </c>
      <c r="R63" s="1">
        <v>12</v>
      </c>
      <c r="S63" s="1">
        <v>300</v>
      </c>
      <c r="T63" s="1">
        <v>31</v>
      </c>
      <c r="U63" s="1">
        <v>1</v>
      </c>
      <c r="V63" s="1">
        <v>0</v>
      </c>
      <c r="W63" s="1">
        <v>1</v>
      </c>
      <c r="X63" s="1">
        <v>1</v>
      </c>
      <c r="Y63" s="1">
        <v>1</v>
      </c>
      <c r="Z63" s="1">
        <v>4</v>
      </c>
      <c r="AA63" s="1">
        <v>0</v>
      </c>
      <c r="AB63" s="1">
        <v>1</v>
      </c>
      <c r="AC63" s="1">
        <v>0</v>
      </c>
      <c r="AD63" s="1">
        <v>0</v>
      </c>
      <c r="AE63" s="1">
        <v>0</v>
      </c>
      <c r="AF63" s="1">
        <v>410</v>
      </c>
      <c r="AG63" s="1">
        <v>18</v>
      </c>
      <c r="AH63" s="1">
        <v>970</v>
      </c>
      <c r="AI63" s="1">
        <v>1398</v>
      </c>
      <c r="AJ63" s="1" t="s">
        <v>3521</v>
      </c>
      <c r="AK63" s="1" t="s">
        <v>9957</v>
      </c>
      <c r="AL63" s="1" t="s">
        <v>9958</v>
      </c>
      <c r="AM63" s="1" t="s">
        <v>16</v>
      </c>
      <c r="AN63" s="1" t="s">
        <v>23097</v>
      </c>
      <c r="AO63" s="1" t="s">
        <v>86</v>
      </c>
      <c r="AP63" s="1" t="s">
        <v>86</v>
      </c>
      <c r="AQ63" s="1" t="s">
        <v>14</v>
      </c>
      <c r="AR63" s="1" t="s">
        <v>19</v>
      </c>
      <c r="AS63" s="1" t="s">
        <v>23090</v>
      </c>
      <c r="AT63" s="1" t="s">
        <v>101</v>
      </c>
    </row>
    <row r="64" spans="1:46" x14ac:dyDescent="0.25">
      <c r="A64" s="1" t="s">
        <v>18697</v>
      </c>
      <c r="B64" s="2" t="s">
        <v>23073</v>
      </c>
      <c r="C64" s="2" t="s">
        <v>23106</v>
      </c>
      <c r="D64" s="1">
        <v>0</v>
      </c>
      <c r="E64" s="1">
        <v>1</v>
      </c>
      <c r="F64" s="1">
        <v>1</v>
      </c>
      <c r="G64" s="1">
        <v>2</v>
      </c>
      <c r="H64" s="6">
        <v>0.5</v>
      </c>
      <c r="I64">
        <v>0</v>
      </c>
      <c r="J64" s="1">
        <v>29</v>
      </c>
      <c r="K64" s="1">
        <v>0</v>
      </c>
      <c r="L64" s="1">
        <v>735</v>
      </c>
      <c r="M64" s="6">
        <v>0.46</v>
      </c>
      <c r="N64" s="4">
        <v>1800</v>
      </c>
      <c r="O64" s="4">
        <v>150</v>
      </c>
      <c r="P64" s="4">
        <v>500</v>
      </c>
      <c r="Q64" s="3">
        <v>0.3</v>
      </c>
      <c r="R64" s="1">
        <v>12</v>
      </c>
      <c r="S64" s="1">
        <v>500</v>
      </c>
      <c r="T64" s="1">
        <v>76</v>
      </c>
      <c r="U64" s="1">
        <v>0</v>
      </c>
      <c r="V64" s="1">
        <v>0</v>
      </c>
      <c r="W64" s="1">
        <v>1</v>
      </c>
      <c r="X64" s="1">
        <v>1</v>
      </c>
      <c r="Y64" s="1">
        <v>1</v>
      </c>
      <c r="Z64" s="1">
        <v>0</v>
      </c>
      <c r="AA64" s="1">
        <v>1</v>
      </c>
      <c r="AB64" s="1">
        <v>0</v>
      </c>
      <c r="AC64" s="1">
        <v>0</v>
      </c>
      <c r="AD64" s="1">
        <v>0</v>
      </c>
      <c r="AE64" s="1">
        <v>0</v>
      </c>
      <c r="AF64" s="1">
        <v>0</v>
      </c>
      <c r="AG64" s="1">
        <v>120</v>
      </c>
      <c r="AH64" s="1">
        <v>300</v>
      </c>
      <c r="AI64" s="1">
        <v>420</v>
      </c>
      <c r="AJ64" s="1" t="s">
        <v>5090</v>
      </c>
      <c r="AK64" s="1" t="s">
        <v>5091</v>
      </c>
      <c r="AL64" s="1" t="s">
        <v>5092</v>
      </c>
      <c r="AM64" s="1" t="s">
        <v>12</v>
      </c>
      <c r="AN64" s="1" t="s">
        <v>23097</v>
      </c>
      <c r="AO64" s="1" t="s">
        <v>364</v>
      </c>
      <c r="AP64" s="1" t="s">
        <v>86</v>
      </c>
      <c r="AQ64" s="1" t="s">
        <v>14</v>
      </c>
      <c r="AR64" s="1" t="s">
        <v>19</v>
      </c>
      <c r="AS64" s="1" t="s">
        <v>23091</v>
      </c>
      <c r="AT64" s="1" t="s">
        <v>26</v>
      </c>
    </row>
    <row r="65" spans="1:46" x14ac:dyDescent="0.25">
      <c r="A65" s="1" t="s">
        <v>18109</v>
      </c>
      <c r="B65" s="2" t="s">
        <v>23073</v>
      </c>
      <c r="C65" s="2" t="s">
        <v>23107</v>
      </c>
      <c r="D65" s="1">
        <v>0</v>
      </c>
      <c r="E65" s="1">
        <v>0</v>
      </c>
      <c r="F65" s="1">
        <v>3</v>
      </c>
      <c r="G65" s="1">
        <v>3</v>
      </c>
      <c r="H65" s="6">
        <v>1</v>
      </c>
      <c r="I65">
        <v>1</v>
      </c>
      <c r="J65" s="1">
        <v>34</v>
      </c>
      <c r="K65" s="1">
        <v>1</v>
      </c>
      <c r="L65" s="1">
        <v>771</v>
      </c>
      <c r="M65" s="6">
        <v>0.54</v>
      </c>
      <c r="N65" s="4">
        <v>2200</v>
      </c>
      <c r="O65" s="4">
        <v>115</v>
      </c>
      <c r="P65" s="4">
        <v>800</v>
      </c>
      <c r="Q65" s="3">
        <v>0.3</v>
      </c>
      <c r="R65" s="1">
        <v>24</v>
      </c>
      <c r="S65" s="1">
        <v>800</v>
      </c>
      <c r="T65" s="1">
        <v>76</v>
      </c>
      <c r="U65" s="1">
        <v>1</v>
      </c>
      <c r="V65" s="1">
        <v>0</v>
      </c>
      <c r="W65" s="1">
        <v>1</v>
      </c>
      <c r="X65" s="1">
        <v>1</v>
      </c>
      <c r="Y65" s="1">
        <v>1</v>
      </c>
      <c r="Z65" s="1">
        <v>3</v>
      </c>
      <c r="AA65" s="1">
        <v>0</v>
      </c>
      <c r="AB65" s="1">
        <v>1</v>
      </c>
      <c r="AC65" s="1">
        <v>407</v>
      </c>
      <c r="AD65" s="1">
        <v>144</v>
      </c>
      <c r="AE65" s="1">
        <v>0</v>
      </c>
      <c r="AF65" s="1">
        <v>0</v>
      </c>
      <c r="AG65" s="1">
        <v>0</v>
      </c>
      <c r="AH65" s="1">
        <v>0</v>
      </c>
      <c r="AI65" s="1">
        <v>551</v>
      </c>
      <c r="AJ65" s="1" t="s">
        <v>3380</v>
      </c>
      <c r="AK65" s="1" t="s">
        <v>3381</v>
      </c>
      <c r="AL65" s="1" t="s">
        <v>3382</v>
      </c>
      <c r="AM65" s="1" t="s">
        <v>16</v>
      </c>
      <c r="AN65" s="1" t="s">
        <v>23098</v>
      </c>
      <c r="AO65" s="1" t="s">
        <v>86</v>
      </c>
      <c r="AP65" s="1" t="s">
        <v>86</v>
      </c>
      <c r="AQ65" s="1" t="s">
        <v>14</v>
      </c>
      <c r="AR65" s="1" t="s">
        <v>19</v>
      </c>
      <c r="AS65" s="1" t="s">
        <v>23090</v>
      </c>
      <c r="AT65" s="1" t="s">
        <v>101</v>
      </c>
    </row>
    <row r="66" spans="1:46" x14ac:dyDescent="0.25">
      <c r="A66" s="1" t="s">
        <v>21629</v>
      </c>
      <c r="B66" s="2" t="s">
        <v>23073</v>
      </c>
      <c r="C66" s="2" t="s">
        <v>23107</v>
      </c>
      <c r="D66" s="1">
        <v>0</v>
      </c>
      <c r="E66" s="1">
        <v>4</v>
      </c>
      <c r="F66" s="1">
        <v>1</v>
      </c>
      <c r="G66" s="1">
        <v>5</v>
      </c>
      <c r="H66" s="6">
        <v>0.2</v>
      </c>
      <c r="I66">
        <v>1</v>
      </c>
      <c r="J66" s="1">
        <v>47</v>
      </c>
      <c r="K66" s="1">
        <v>0</v>
      </c>
      <c r="L66" s="1">
        <v>898</v>
      </c>
      <c r="M66" s="6">
        <v>0.16</v>
      </c>
      <c r="N66" s="4">
        <v>1900</v>
      </c>
      <c r="O66" s="4">
        <v>160</v>
      </c>
      <c r="P66" s="4">
        <v>300</v>
      </c>
      <c r="Q66" s="3">
        <v>0.2</v>
      </c>
      <c r="R66" s="1">
        <v>18</v>
      </c>
      <c r="S66" s="1">
        <v>300</v>
      </c>
      <c r="T66" s="1">
        <v>29</v>
      </c>
      <c r="U66" s="1">
        <v>1</v>
      </c>
      <c r="V66" s="1">
        <v>0</v>
      </c>
      <c r="W66" s="1">
        <v>1</v>
      </c>
      <c r="X66" s="1">
        <v>1</v>
      </c>
      <c r="Y66" s="1">
        <v>0</v>
      </c>
      <c r="Z66" s="1">
        <v>3</v>
      </c>
      <c r="AA66" s="1">
        <v>0</v>
      </c>
      <c r="AB66" s="1">
        <v>1</v>
      </c>
      <c r="AC66" s="1">
        <v>0</v>
      </c>
      <c r="AD66" s="1">
        <v>0</v>
      </c>
      <c r="AE66" s="1">
        <v>0</v>
      </c>
      <c r="AF66" s="1">
        <v>0</v>
      </c>
      <c r="AG66" s="1">
        <v>0</v>
      </c>
      <c r="AH66" s="1">
        <v>0</v>
      </c>
      <c r="AI66" s="1">
        <v>0</v>
      </c>
      <c r="AJ66" s="1" t="s">
        <v>7090</v>
      </c>
      <c r="AK66" s="1" t="s">
        <v>13170</v>
      </c>
      <c r="AL66" s="1" t="s">
        <v>13171</v>
      </c>
      <c r="AM66" s="1" t="s">
        <v>16</v>
      </c>
      <c r="AN66" s="1" t="s">
        <v>23097</v>
      </c>
      <c r="AO66" s="1" t="s">
        <v>86</v>
      </c>
      <c r="AP66" s="1" t="s">
        <v>86</v>
      </c>
      <c r="AQ66" s="1" t="s">
        <v>14</v>
      </c>
      <c r="AR66" s="1" t="s">
        <v>30</v>
      </c>
      <c r="AS66" s="1" t="s">
        <v>23090</v>
      </c>
      <c r="AT66" s="1" t="s">
        <v>101</v>
      </c>
    </row>
    <row r="67" spans="1:46" x14ac:dyDescent="0.25">
      <c r="A67" s="1" t="s">
        <v>21635</v>
      </c>
      <c r="B67" s="2" t="s">
        <v>23073</v>
      </c>
      <c r="C67" s="2" t="s">
        <v>23107</v>
      </c>
      <c r="D67" s="1">
        <v>0</v>
      </c>
      <c r="E67" s="1">
        <v>0</v>
      </c>
      <c r="F67" s="1">
        <v>1</v>
      </c>
      <c r="G67" s="1">
        <v>1</v>
      </c>
      <c r="H67" s="6">
        <v>1</v>
      </c>
      <c r="I67">
        <v>0</v>
      </c>
      <c r="J67" s="1">
        <v>42</v>
      </c>
      <c r="K67" s="1">
        <v>0</v>
      </c>
      <c r="L67" s="1">
        <v>874</v>
      </c>
      <c r="M67" s="6">
        <v>1.19</v>
      </c>
      <c r="N67" s="4">
        <v>0</v>
      </c>
      <c r="O67" s="4">
        <v>0</v>
      </c>
      <c r="P67" s="4">
        <v>2000</v>
      </c>
      <c r="Q67" s="3">
        <v>0.25</v>
      </c>
      <c r="R67" s="1">
        <v>24</v>
      </c>
      <c r="S67" s="1">
        <v>2000</v>
      </c>
      <c r="T67" s="1">
        <v>82</v>
      </c>
      <c r="U67" s="1">
        <v>1</v>
      </c>
      <c r="V67" s="1">
        <v>0</v>
      </c>
      <c r="W67" s="1">
        <v>1</v>
      </c>
      <c r="X67" s="1">
        <v>1</v>
      </c>
      <c r="Y67" s="1">
        <v>1</v>
      </c>
      <c r="Z67" s="1">
        <v>0</v>
      </c>
      <c r="AA67" s="1">
        <v>1</v>
      </c>
      <c r="AB67" s="1">
        <v>1</v>
      </c>
      <c r="AC67" s="1">
        <v>2200</v>
      </c>
      <c r="AD67" s="1">
        <v>0</v>
      </c>
      <c r="AE67" s="1">
        <v>0</v>
      </c>
      <c r="AF67" s="1">
        <v>0</v>
      </c>
      <c r="AG67" s="1">
        <v>0</v>
      </c>
      <c r="AH67" s="1">
        <v>0</v>
      </c>
      <c r="AI67" s="1">
        <v>2200</v>
      </c>
      <c r="AJ67" s="1" t="s">
        <v>13187</v>
      </c>
      <c r="AK67" s="1" t="s">
        <v>13188</v>
      </c>
      <c r="AL67" s="1" t="s">
        <v>13189</v>
      </c>
      <c r="AM67" s="1" t="s">
        <v>12</v>
      </c>
      <c r="AN67" s="1" t="s">
        <v>23097</v>
      </c>
      <c r="AO67" s="1" t="s">
        <v>86</v>
      </c>
      <c r="AP67" s="1" t="s">
        <v>86</v>
      </c>
      <c r="AQ67" s="1" t="s">
        <v>14</v>
      </c>
      <c r="AR67" s="1" t="s">
        <v>19</v>
      </c>
      <c r="AS67" s="1" t="s">
        <v>23091</v>
      </c>
      <c r="AT67" s="1" t="s">
        <v>101</v>
      </c>
    </row>
    <row r="68" spans="1:46" x14ac:dyDescent="0.25">
      <c r="A68" s="1" t="s">
        <v>17395</v>
      </c>
      <c r="B68" s="2" t="s">
        <v>23073</v>
      </c>
      <c r="C68" s="2" t="s">
        <v>23107</v>
      </c>
      <c r="D68" s="1">
        <v>0</v>
      </c>
      <c r="E68" s="1">
        <v>0</v>
      </c>
      <c r="F68" s="1">
        <v>3</v>
      </c>
      <c r="G68" s="1">
        <v>3</v>
      </c>
      <c r="H68" s="6">
        <v>1</v>
      </c>
      <c r="I68">
        <v>1</v>
      </c>
      <c r="J68" s="1">
        <v>32</v>
      </c>
      <c r="K68" s="1">
        <v>0</v>
      </c>
      <c r="L68" s="1">
        <v>769</v>
      </c>
      <c r="M68" s="6">
        <v>0.21</v>
      </c>
      <c r="N68" s="4">
        <v>3000</v>
      </c>
      <c r="O68" s="4">
        <v>250</v>
      </c>
      <c r="P68" s="4">
        <v>200</v>
      </c>
      <c r="Q68" s="3">
        <v>0.3</v>
      </c>
      <c r="R68" s="1">
        <v>6</v>
      </c>
      <c r="S68" s="1">
        <v>200</v>
      </c>
      <c r="T68" s="1">
        <v>13</v>
      </c>
      <c r="U68" s="1">
        <v>1</v>
      </c>
      <c r="V68" s="1">
        <v>0</v>
      </c>
      <c r="W68" s="1">
        <v>1</v>
      </c>
      <c r="X68" s="1">
        <v>1</v>
      </c>
      <c r="Y68" s="1">
        <v>0</v>
      </c>
      <c r="Z68" s="1">
        <v>1</v>
      </c>
      <c r="AA68" s="1">
        <v>1</v>
      </c>
      <c r="AB68" s="1">
        <v>1</v>
      </c>
      <c r="AC68" s="1">
        <v>0</v>
      </c>
      <c r="AD68" s="1">
        <v>495</v>
      </c>
      <c r="AE68" s="1">
        <v>0</v>
      </c>
      <c r="AF68" s="1">
        <v>0</v>
      </c>
      <c r="AG68" s="1">
        <v>0</v>
      </c>
      <c r="AH68" s="1">
        <v>0</v>
      </c>
      <c r="AI68" s="1">
        <v>495</v>
      </c>
      <c r="AJ68" s="1" t="s">
        <v>1231</v>
      </c>
      <c r="AK68" s="1" t="s">
        <v>1232</v>
      </c>
      <c r="AL68" s="1" t="s">
        <v>1233</v>
      </c>
      <c r="AM68" s="1" t="s">
        <v>16</v>
      </c>
      <c r="AN68" s="1" t="s">
        <v>23097</v>
      </c>
      <c r="AO68" s="1" t="s">
        <v>86</v>
      </c>
      <c r="AP68" s="1" t="s">
        <v>86</v>
      </c>
      <c r="AQ68" s="1" t="s">
        <v>14</v>
      </c>
      <c r="AR68" s="1" t="s">
        <v>30</v>
      </c>
      <c r="AS68" s="1" t="s">
        <v>23091</v>
      </c>
      <c r="AT68" s="1" t="s">
        <v>101</v>
      </c>
    </row>
    <row r="69" spans="1:46" x14ac:dyDescent="0.25">
      <c r="A69" s="1" t="s">
        <v>22790</v>
      </c>
      <c r="B69" s="2" t="s">
        <v>23073</v>
      </c>
      <c r="C69" s="2" t="s">
        <v>23107</v>
      </c>
      <c r="D69" s="1">
        <v>1</v>
      </c>
      <c r="E69" s="1">
        <v>0</v>
      </c>
      <c r="F69" s="1">
        <v>2</v>
      </c>
      <c r="G69" s="1">
        <v>3</v>
      </c>
      <c r="H69" s="6">
        <v>0.66666666666666663</v>
      </c>
      <c r="I69">
        <v>1</v>
      </c>
      <c r="J69" s="1">
        <v>49</v>
      </c>
      <c r="K69" s="1">
        <v>0</v>
      </c>
      <c r="L69" s="1">
        <v>776</v>
      </c>
      <c r="M69" s="6">
        <v>0.09</v>
      </c>
      <c r="N69" s="4">
        <v>1600</v>
      </c>
      <c r="O69" s="4">
        <v>130</v>
      </c>
      <c r="P69" s="4">
        <v>100</v>
      </c>
      <c r="Q69" s="3">
        <v>0.3</v>
      </c>
      <c r="R69" s="1">
        <v>12</v>
      </c>
      <c r="S69" s="1">
        <v>100</v>
      </c>
      <c r="T69" s="1">
        <v>11</v>
      </c>
      <c r="U69" s="1">
        <v>1</v>
      </c>
      <c r="V69" s="1">
        <v>0</v>
      </c>
      <c r="W69" s="1">
        <v>1</v>
      </c>
      <c r="X69" s="1">
        <v>0</v>
      </c>
      <c r="Y69" s="1">
        <v>1</v>
      </c>
      <c r="Z69" s="1">
        <v>1</v>
      </c>
      <c r="AA69" s="1">
        <v>1</v>
      </c>
      <c r="AB69" s="1">
        <v>1</v>
      </c>
      <c r="AC69" s="1">
        <v>113</v>
      </c>
      <c r="AD69" s="1">
        <v>0</v>
      </c>
      <c r="AE69" s="1">
        <v>0</v>
      </c>
      <c r="AF69" s="1">
        <v>0</v>
      </c>
      <c r="AG69" s="1">
        <v>0</v>
      </c>
      <c r="AH69" s="1">
        <v>0</v>
      </c>
      <c r="AI69" s="1">
        <v>113</v>
      </c>
      <c r="AJ69" s="1" t="s">
        <v>16245</v>
      </c>
      <c r="AK69" s="1" t="s">
        <v>16246</v>
      </c>
      <c r="AL69" s="1" t="s">
        <v>16247</v>
      </c>
      <c r="AM69" s="1" t="s">
        <v>16</v>
      </c>
      <c r="AN69" s="1" t="s">
        <v>23097</v>
      </c>
      <c r="AO69" s="1" t="s">
        <v>86</v>
      </c>
      <c r="AP69" s="1" t="s">
        <v>86</v>
      </c>
      <c r="AQ69" s="1" t="s">
        <v>25</v>
      </c>
      <c r="AR69" s="1" t="s">
        <v>19</v>
      </c>
      <c r="AS69" s="1" t="s">
        <v>23091</v>
      </c>
      <c r="AT69" s="1" t="s">
        <v>101</v>
      </c>
    </row>
    <row r="70" spans="1:46" x14ac:dyDescent="0.25">
      <c r="A70" s="1" t="s">
        <v>19996</v>
      </c>
      <c r="B70" s="2" t="s">
        <v>23073</v>
      </c>
      <c r="C70" s="2" t="s">
        <v>23107</v>
      </c>
      <c r="D70" s="1">
        <v>2</v>
      </c>
      <c r="E70" s="1">
        <v>1</v>
      </c>
      <c r="F70" s="1">
        <v>2</v>
      </c>
      <c r="G70" s="1">
        <v>5</v>
      </c>
      <c r="H70" s="6">
        <v>0.4</v>
      </c>
      <c r="I70">
        <v>0</v>
      </c>
      <c r="J70" s="1">
        <v>37</v>
      </c>
      <c r="K70" s="1">
        <v>1</v>
      </c>
      <c r="L70" s="1">
        <v>770</v>
      </c>
      <c r="M70" s="6">
        <v>0.09</v>
      </c>
      <c r="N70" s="4">
        <v>2040</v>
      </c>
      <c r="O70" s="4">
        <v>170</v>
      </c>
      <c r="P70" s="4">
        <v>300</v>
      </c>
      <c r="Q70" s="3">
        <v>0.31</v>
      </c>
      <c r="R70" s="1">
        <v>24</v>
      </c>
      <c r="S70" s="1">
        <v>300</v>
      </c>
      <c r="T70" s="1">
        <v>37</v>
      </c>
      <c r="U70" s="1">
        <v>1</v>
      </c>
      <c r="V70" s="1">
        <v>0</v>
      </c>
      <c r="W70" s="1">
        <v>1</v>
      </c>
      <c r="X70" s="1">
        <v>0</v>
      </c>
      <c r="Y70" s="1">
        <v>0</v>
      </c>
      <c r="Z70" s="1">
        <v>3</v>
      </c>
      <c r="AA70" s="1">
        <v>1</v>
      </c>
      <c r="AB70" s="1">
        <v>0</v>
      </c>
      <c r="AC70" s="1">
        <v>0</v>
      </c>
      <c r="AD70" s="1">
        <v>0</v>
      </c>
      <c r="AE70" s="1">
        <v>0</v>
      </c>
      <c r="AF70" s="1">
        <v>0</v>
      </c>
      <c r="AG70" s="1">
        <v>0</v>
      </c>
      <c r="AH70" s="1">
        <v>0</v>
      </c>
      <c r="AI70" s="1">
        <v>0</v>
      </c>
      <c r="AJ70" s="1" t="s">
        <v>8740</v>
      </c>
      <c r="AK70" s="1" t="s">
        <v>8741</v>
      </c>
      <c r="AL70" s="1" t="s">
        <v>8742</v>
      </c>
      <c r="AM70" s="1" t="s">
        <v>12</v>
      </c>
      <c r="AN70" s="1" t="s">
        <v>23098</v>
      </c>
      <c r="AO70" s="1" t="s">
        <v>86</v>
      </c>
      <c r="AP70" s="1" t="s">
        <v>86</v>
      </c>
      <c r="AQ70" s="1" t="s">
        <v>25</v>
      </c>
      <c r="AR70" s="1" t="s">
        <v>30</v>
      </c>
      <c r="AS70" s="1" t="s">
        <v>23091</v>
      </c>
      <c r="AT70" s="1" t="s">
        <v>26</v>
      </c>
    </row>
    <row r="71" spans="1:46" x14ac:dyDescent="0.25">
      <c r="A71" s="1" t="s">
        <v>21064</v>
      </c>
      <c r="B71" s="2" t="s">
        <v>23073</v>
      </c>
      <c r="C71" s="2" t="s">
        <v>23107</v>
      </c>
      <c r="D71" s="1">
        <v>0</v>
      </c>
      <c r="E71" s="1">
        <v>0</v>
      </c>
      <c r="F71" s="1">
        <v>3</v>
      </c>
      <c r="G71" s="1">
        <v>3</v>
      </c>
      <c r="H71" s="6">
        <v>1</v>
      </c>
      <c r="I71">
        <v>0</v>
      </c>
      <c r="J71" s="1">
        <v>31</v>
      </c>
      <c r="K71" s="1">
        <v>1</v>
      </c>
      <c r="L71" s="1">
        <v>835</v>
      </c>
      <c r="M71" s="6">
        <v>0.11</v>
      </c>
      <c r="N71" s="4">
        <v>1284</v>
      </c>
      <c r="O71" s="4">
        <v>110</v>
      </c>
      <c r="P71" s="4">
        <v>200</v>
      </c>
      <c r="Q71" s="3">
        <v>0.3</v>
      </c>
      <c r="R71" s="1">
        <v>18</v>
      </c>
      <c r="S71" s="1">
        <v>200</v>
      </c>
      <c r="T71" s="1">
        <v>19</v>
      </c>
      <c r="U71" s="1">
        <v>1</v>
      </c>
      <c r="V71" s="1">
        <v>0</v>
      </c>
      <c r="W71" s="1">
        <v>1</v>
      </c>
      <c r="X71" s="1">
        <v>1</v>
      </c>
      <c r="Y71" s="1">
        <v>1</v>
      </c>
      <c r="Z71" s="1">
        <v>3</v>
      </c>
      <c r="AA71" s="1">
        <v>0</v>
      </c>
      <c r="AB71" s="1">
        <v>0</v>
      </c>
      <c r="AC71" s="1">
        <v>0</v>
      </c>
      <c r="AD71" s="1">
        <v>0</v>
      </c>
      <c r="AE71" s="1">
        <v>0</v>
      </c>
      <c r="AF71" s="1">
        <v>0</v>
      </c>
      <c r="AG71" s="1">
        <v>0</v>
      </c>
      <c r="AH71" s="1">
        <v>0</v>
      </c>
      <c r="AI71" s="1">
        <v>0</v>
      </c>
      <c r="AJ71" s="1" t="s">
        <v>11647</v>
      </c>
      <c r="AK71" s="1" t="s">
        <v>11648</v>
      </c>
      <c r="AL71" s="1" t="s">
        <v>11649</v>
      </c>
      <c r="AM71" s="1" t="s">
        <v>12</v>
      </c>
      <c r="AN71" s="1" t="s">
        <v>23098</v>
      </c>
      <c r="AO71" s="1" t="s">
        <v>86</v>
      </c>
      <c r="AP71" s="1" t="s">
        <v>86</v>
      </c>
      <c r="AQ71" s="1" t="s">
        <v>14</v>
      </c>
      <c r="AR71" s="1" t="s">
        <v>19</v>
      </c>
      <c r="AS71" s="1" t="s">
        <v>23090</v>
      </c>
      <c r="AT71" s="1" t="s">
        <v>26</v>
      </c>
    </row>
    <row r="72" spans="1:46" x14ac:dyDescent="0.25">
      <c r="A72" s="1" t="s">
        <v>22233</v>
      </c>
      <c r="B72" s="2" t="s">
        <v>23073</v>
      </c>
      <c r="C72" s="2" t="s">
        <v>23107</v>
      </c>
      <c r="D72" s="1">
        <v>3</v>
      </c>
      <c r="E72" s="1">
        <v>4</v>
      </c>
      <c r="F72" s="1">
        <v>6</v>
      </c>
      <c r="G72" s="1">
        <v>13</v>
      </c>
      <c r="H72" s="6">
        <v>0.46153846153846156</v>
      </c>
      <c r="I72">
        <v>1</v>
      </c>
      <c r="J72" s="1">
        <v>32</v>
      </c>
      <c r="K72" s="1">
        <v>0</v>
      </c>
      <c r="L72" s="1">
        <v>721</v>
      </c>
      <c r="M72" s="6">
        <v>0.39</v>
      </c>
      <c r="N72" s="4">
        <v>6000</v>
      </c>
      <c r="O72" s="4">
        <v>350</v>
      </c>
      <c r="P72" s="4">
        <v>500</v>
      </c>
      <c r="Q72" s="3">
        <v>0.28000000000000003</v>
      </c>
      <c r="R72" s="1">
        <v>24</v>
      </c>
      <c r="S72" s="1">
        <v>500</v>
      </c>
      <c r="T72" s="1">
        <v>40</v>
      </c>
      <c r="U72" s="1">
        <v>1</v>
      </c>
      <c r="V72" s="1">
        <v>0</v>
      </c>
      <c r="W72" s="1">
        <v>1</v>
      </c>
      <c r="X72" s="1">
        <v>1</v>
      </c>
      <c r="Y72" s="1">
        <v>0</v>
      </c>
      <c r="Z72" s="1">
        <v>3</v>
      </c>
      <c r="AA72" s="1">
        <v>1</v>
      </c>
      <c r="AB72" s="1">
        <v>1</v>
      </c>
      <c r="AC72" s="1">
        <v>1000</v>
      </c>
      <c r="AD72" s="1">
        <v>400</v>
      </c>
      <c r="AE72" s="1">
        <v>1400</v>
      </c>
      <c r="AF72" s="1">
        <v>0</v>
      </c>
      <c r="AG72" s="1">
        <v>292</v>
      </c>
      <c r="AH72" s="1">
        <v>0</v>
      </c>
      <c r="AI72" s="1">
        <v>3092</v>
      </c>
      <c r="AJ72" s="1" t="s">
        <v>14768</v>
      </c>
      <c r="AK72" s="1" t="s">
        <v>14769</v>
      </c>
      <c r="AL72" s="1" t="s">
        <v>14770</v>
      </c>
      <c r="AM72" s="1" t="s">
        <v>16</v>
      </c>
      <c r="AN72" s="1" t="s">
        <v>23097</v>
      </c>
      <c r="AO72" s="1" t="s">
        <v>86</v>
      </c>
      <c r="AP72" s="1" t="s">
        <v>86</v>
      </c>
      <c r="AQ72" s="1" t="s">
        <v>14</v>
      </c>
      <c r="AR72" s="1" t="s">
        <v>30</v>
      </c>
      <c r="AS72" s="1" t="s">
        <v>23091</v>
      </c>
      <c r="AT72" s="1" t="s">
        <v>101</v>
      </c>
    </row>
    <row r="73" spans="1:46" x14ac:dyDescent="0.25">
      <c r="A73" s="1" t="s">
        <v>20530</v>
      </c>
      <c r="B73" s="2" t="s">
        <v>23073</v>
      </c>
      <c r="C73" s="2" t="s">
        <v>23107</v>
      </c>
      <c r="D73" s="1">
        <v>0</v>
      </c>
      <c r="E73" s="1">
        <v>1</v>
      </c>
      <c r="F73" s="1">
        <v>2</v>
      </c>
      <c r="G73" s="1">
        <v>3</v>
      </c>
      <c r="H73" s="6">
        <v>0.66666666666666663</v>
      </c>
      <c r="I73">
        <v>1</v>
      </c>
      <c r="J73" s="1">
        <v>30</v>
      </c>
      <c r="K73" s="1">
        <v>1</v>
      </c>
      <c r="L73" s="1">
        <v>714</v>
      </c>
      <c r="M73" s="6">
        <v>0.49</v>
      </c>
      <c r="N73" s="4">
        <v>2200</v>
      </c>
      <c r="O73" s="4">
        <v>180</v>
      </c>
      <c r="P73" s="4">
        <v>200</v>
      </c>
      <c r="Q73" s="3">
        <v>0.35</v>
      </c>
      <c r="R73" s="1">
        <v>12</v>
      </c>
      <c r="S73" s="1">
        <v>200</v>
      </c>
      <c r="T73" s="1">
        <v>29</v>
      </c>
      <c r="U73" s="1">
        <v>1</v>
      </c>
      <c r="V73" s="1">
        <v>0</v>
      </c>
      <c r="W73" s="1">
        <v>1</v>
      </c>
      <c r="X73" s="1">
        <v>1</v>
      </c>
      <c r="Y73" s="1">
        <v>1</v>
      </c>
      <c r="Z73" s="1">
        <v>3</v>
      </c>
      <c r="AA73" s="1">
        <v>0</v>
      </c>
      <c r="AB73" s="1">
        <v>1</v>
      </c>
      <c r="AC73" s="1">
        <v>0</v>
      </c>
      <c r="AD73" s="1">
        <v>0</v>
      </c>
      <c r="AE73" s="1">
        <v>479</v>
      </c>
      <c r="AF73" s="1">
        <v>0</v>
      </c>
      <c r="AG73" s="1">
        <v>0</v>
      </c>
      <c r="AH73" s="1">
        <v>850</v>
      </c>
      <c r="AI73" s="1">
        <v>1329</v>
      </c>
      <c r="AJ73" s="1" t="s">
        <v>10209</v>
      </c>
      <c r="AK73" s="1" t="s">
        <v>10210</v>
      </c>
      <c r="AL73" s="1" t="s">
        <v>10211</v>
      </c>
      <c r="AM73" s="1" t="s">
        <v>16</v>
      </c>
      <c r="AN73" s="1" t="s">
        <v>23098</v>
      </c>
      <c r="AO73" s="1" t="s">
        <v>86</v>
      </c>
      <c r="AP73" s="1" t="s">
        <v>86</v>
      </c>
      <c r="AQ73" s="1" t="s">
        <v>14</v>
      </c>
      <c r="AR73" s="1" t="s">
        <v>19</v>
      </c>
      <c r="AS73" s="1" t="s">
        <v>23090</v>
      </c>
      <c r="AT73" s="1" t="s">
        <v>101</v>
      </c>
    </row>
    <row r="74" spans="1:46" x14ac:dyDescent="0.25">
      <c r="A74" s="1" t="s">
        <v>21091</v>
      </c>
      <c r="B74" s="2" t="s">
        <v>23073</v>
      </c>
      <c r="C74" s="2" t="s">
        <v>23107</v>
      </c>
      <c r="D74" s="1">
        <v>0</v>
      </c>
      <c r="E74" s="1">
        <v>1</v>
      </c>
      <c r="F74" s="1">
        <v>1</v>
      </c>
      <c r="G74" s="1">
        <v>2</v>
      </c>
      <c r="H74" s="6">
        <v>0.5</v>
      </c>
      <c r="I74">
        <v>1</v>
      </c>
      <c r="J74" s="1">
        <v>48</v>
      </c>
      <c r="K74" s="1">
        <v>0</v>
      </c>
      <c r="L74" s="1">
        <v>600</v>
      </c>
      <c r="M74" s="6">
        <v>0.25</v>
      </c>
      <c r="N74" s="4">
        <v>6000</v>
      </c>
      <c r="O74" s="4">
        <v>500</v>
      </c>
      <c r="P74" s="4">
        <v>500</v>
      </c>
      <c r="Q74" s="3">
        <v>0.3</v>
      </c>
      <c r="R74" s="1">
        <v>24</v>
      </c>
      <c r="S74" s="1">
        <v>500</v>
      </c>
      <c r="T74" s="1">
        <v>55</v>
      </c>
      <c r="U74" s="1">
        <v>0</v>
      </c>
      <c r="V74" s="1">
        <v>0</v>
      </c>
      <c r="W74" s="1">
        <v>1</v>
      </c>
      <c r="X74" s="1">
        <v>1</v>
      </c>
      <c r="Y74" s="1">
        <v>0</v>
      </c>
      <c r="Z74" s="1">
        <v>3</v>
      </c>
      <c r="AA74" s="1">
        <v>1</v>
      </c>
      <c r="AB74" s="1">
        <v>1</v>
      </c>
      <c r="AC74" s="1">
        <v>578</v>
      </c>
      <c r="AD74" s="1">
        <v>442</v>
      </c>
      <c r="AE74" s="1">
        <v>0</v>
      </c>
      <c r="AF74" s="1">
        <v>188</v>
      </c>
      <c r="AG74" s="1">
        <v>301</v>
      </c>
      <c r="AH74" s="1">
        <v>750</v>
      </c>
      <c r="AI74" s="1">
        <v>2259</v>
      </c>
      <c r="AJ74" s="1" t="s">
        <v>8821</v>
      </c>
      <c r="AK74" s="1" t="s">
        <v>11729</v>
      </c>
      <c r="AL74" s="1" t="s">
        <v>11730</v>
      </c>
      <c r="AM74" s="1" t="s">
        <v>16</v>
      </c>
      <c r="AN74" s="1" t="s">
        <v>23097</v>
      </c>
      <c r="AO74" s="1" t="s">
        <v>364</v>
      </c>
      <c r="AP74" s="1" t="s">
        <v>86</v>
      </c>
      <c r="AQ74" s="1" t="s">
        <v>14</v>
      </c>
      <c r="AR74" s="1" t="s">
        <v>30</v>
      </c>
      <c r="AS74" s="1" t="s">
        <v>23091</v>
      </c>
      <c r="AT74" s="1" t="s">
        <v>101</v>
      </c>
    </row>
    <row r="75" spans="1:46" x14ac:dyDescent="0.25">
      <c r="A75" s="1" t="s">
        <v>18840</v>
      </c>
      <c r="B75" s="2" t="s">
        <v>23073</v>
      </c>
      <c r="C75" s="2" t="s">
        <v>23107</v>
      </c>
      <c r="D75" s="1">
        <v>0</v>
      </c>
      <c r="E75" s="1">
        <v>2</v>
      </c>
      <c r="F75" s="1">
        <v>4</v>
      </c>
      <c r="G75" s="1">
        <v>6</v>
      </c>
      <c r="H75" s="6">
        <v>0.66666666666666663</v>
      </c>
      <c r="I75">
        <v>0</v>
      </c>
      <c r="J75" s="1">
        <v>42</v>
      </c>
      <c r="K75" s="1">
        <v>1</v>
      </c>
      <c r="L75" s="1">
        <v>611</v>
      </c>
      <c r="M75" s="6">
        <v>0.24</v>
      </c>
      <c r="N75" s="4">
        <v>3000</v>
      </c>
      <c r="O75" s="4">
        <v>250</v>
      </c>
      <c r="P75" s="4">
        <v>500</v>
      </c>
      <c r="Q75" s="3">
        <v>0.26</v>
      </c>
      <c r="R75" s="1">
        <v>18</v>
      </c>
      <c r="S75" s="1">
        <v>500</v>
      </c>
      <c r="T75" s="1">
        <v>54</v>
      </c>
      <c r="U75" s="1">
        <v>1</v>
      </c>
      <c r="V75" s="1">
        <v>0</v>
      </c>
      <c r="W75" s="1">
        <v>1</v>
      </c>
      <c r="X75" s="1">
        <v>1</v>
      </c>
      <c r="Y75" s="1">
        <v>1</v>
      </c>
      <c r="Z75" s="1">
        <v>1</v>
      </c>
      <c r="AA75" s="1">
        <v>1</v>
      </c>
      <c r="AB75" s="1">
        <v>0</v>
      </c>
      <c r="AC75" s="1">
        <v>500</v>
      </c>
      <c r="AD75" s="1">
        <v>0</v>
      </c>
      <c r="AE75" s="1">
        <v>0</v>
      </c>
      <c r="AF75" s="1">
        <v>0</v>
      </c>
      <c r="AG75" s="1">
        <v>0</v>
      </c>
      <c r="AH75" s="1">
        <v>200</v>
      </c>
      <c r="AI75" s="1">
        <v>700</v>
      </c>
      <c r="AJ75" s="1" t="s">
        <v>5516</v>
      </c>
      <c r="AK75" s="1" t="s">
        <v>5517</v>
      </c>
      <c r="AL75" s="1" t="s">
        <v>5518</v>
      </c>
      <c r="AM75" s="1" t="s">
        <v>12</v>
      </c>
      <c r="AN75" s="1" t="s">
        <v>23098</v>
      </c>
      <c r="AO75" s="1" t="s">
        <v>86</v>
      </c>
      <c r="AP75" s="1" t="s">
        <v>86</v>
      </c>
      <c r="AQ75" s="1" t="s">
        <v>14</v>
      </c>
      <c r="AR75" s="1" t="s">
        <v>19</v>
      </c>
      <c r="AS75" s="1" t="s">
        <v>23091</v>
      </c>
      <c r="AT75" s="1" t="s">
        <v>26</v>
      </c>
    </row>
    <row r="76" spans="1:46" x14ac:dyDescent="0.25">
      <c r="A76" s="1" t="s">
        <v>22269</v>
      </c>
      <c r="B76" s="2" t="s">
        <v>23073</v>
      </c>
      <c r="C76" s="2" t="s">
        <v>23108</v>
      </c>
      <c r="D76" s="1">
        <v>0</v>
      </c>
      <c r="E76" s="1">
        <v>0</v>
      </c>
      <c r="F76" s="1">
        <v>2</v>
      </c>
      <c r="G76" s="1">
        <v>2</v>
      </c>
      <c r="H76" s="6">
        <v>1</v>
      </c>
      <c r="I76">
        <v>1</v>
      </c>
      <c r="J76" s="1">
        <v>29</v>
      </c>
      <c r="K76" s="1">
        <v>0</v>
      </c>
      <c r="L76" s="1">
        <v>781</v>
      </c>
      <c r="M76" s="6">
        <v>0.55000000000000004</v>
      </c>
      <c r="N76" s="4">
        <v>1200</v>
      </c>
      <c r="O76" s="4">
        <v>100</v>
      </c>
      <c r="P76" s="4">
        <v>300</v>
      </c>
      <c r="Q76" s="3">
        <v>0.35</v>
      </c>
      <c r="R76" s="1">
        <v>18</v>
      </c>
      <c r="S76" s="1">
        <v>300</v>
      </c>
      <c r="T76" s="1">
        <v>36</v>
      </c>
      <c r="U76" s="1">
        <v>1</v>
      </c>
      <c r="V76" s="1">
        <v>0</v>
      </c>
      <c r="W76" s="1">
        <v>1</v>
      </c>
      <c r="X76" s="1">
        <v>1</v>
      </c>
      <c r="Y76" s="1">
        <v>1</v>
      </c>
      <c r="Z76" s="1">
        <v>4</v>
      </c>
      <c r="AA76" s="1">
        <v>0</v>
      </c>
      <c r="AB76" s="1">
        <v>1</v>
      </c>
      <c r="AC76" s="1">
        <v>0</v>
      </c>
      <c r="AD76" s="1">
        <v>0</v>
      </c>
      <c r="AE76" s="1">
        <v>0</v>
      </c>
      <c r="AF76" s="1">
        <v>0</v>
      </c>
      <c r="AG76" s="1">
        <v>0</v>
      </c>
      <c r="AH76" s="1">
        <v>0</v>
      </c>
      <c r="AI76" s="1">
        <v>0</v>
      </c>
      <c r="AJ76" s="1" t="s">
        <v>420</v>
      </c>
      <c r="AK76" s="1" t="s">
        <v>14866</v>
      </c>
      <c r="AL76" s="1" t="s">
        <v>14867</v>
      </c>
      <c r="AM76" s="1" t="s">
        <v>16</v>
      </c>
      <c r="AN76" s="1" t="s">
        <v>23097</v>
      </c>
      <c r="AO76" s="1" t="s">
        <v>86</v>
      </c>
      <c r="AP76" s="1" t="s">
        <v>86</v>
      </c>
      <c r="AQ76" s="1" t="s">
        <v>14</v>
      </c>
      <c r="AR76" s="1" t="s">
        <v>19</v>
      </c>
      <c r="AS76" s="1" t="s">
        <v>23090</v>
      </c>
      <c r="AT76" s="1" t="s">
        <v>101</v>
      </c>
    </row>
    <row r="77" spans="1:46" x14ac:dyDescent="0.25">
      <c r="A77" s="1" t="s">
        <v>22846</v>
      </c>
      <c r="B77" s="2" t="s">
        <v>23073</v>
      </c>
      <c r="C77" s="2" t="s">
        <v>23108</v>
      </c>
      <c r="D77" s="1">
        <v>0</v>
      </c>
      <c r="E77" s="1">
        <v>0</v>
      </c>
      <c r="F77" s="1">
        <v>1</v>
      </c>
      <c r="G77" s="1">
        <v>1</v>
      </c>
      <c r="H77" s="6">
        <v>1</v>
      </c>
      <c r="I77">
        <v>0</v>
      </c>
      <c r="J77" s="1">
        <v>38</v>
      </c>
      <c r="K77" s="1">
        <v>1</v>
      </c>
      <c r="L77" s="1">
        <v>803</v>
      </c>
      <c r="M77" s="6">
        <v>0.75</v>
      </c>
      <c r="N77" s="4">
        <v>4000</v>
      </c>
      <c r="O77" s="4">
        <v>300</v>
      </c>
      <c r="P77" s="4">
        <v>500</v>
      </c>
      <c r="Q77" s="3">
        <v>0.25</v>
      </c>
      <c r="R77" s="1">
        <v>24</v>
      </c>
      <c r="S77" s="1">
        <v>500</v>
      </c>
      <c r="T77" s="1">
        <v>49</v>
      </c>
      <c r="U77" s="1">
        <v>1</v>
      </c>
      <c r="V77" s="1">
        <v>0</v>
      </c>
      <c r="W77" s="1">
        <v>1</v>
      </c>
      <c r="X77" s="1">
        <v>1</v>
      </c>
      <c r="Y77" s="1">
        <v>0</v>
      </c>
      <c r="Z77" s="1">
        <v>1</v>
      </c>
      <c r="AA77" s="1">
        <v>0</v>
      </c>
      <c r="AB77" s="1">
        <v>0</v>
      </c>
      <c r="AC77" s="1">
        <v>20000</v>
      </c>
      <c r="AD77" s="1">
        <v>0</v>
      </c>
      <c r="AE77" s="1">
        <v>491</v>
      </c>
      <c r="AF77" s="1">
        <v>0</v>
      </c>
      <c r="AG77" s="1">
        <v>918</v>
      </c>
      <c r="AH77" s="1">
        <v>0</v>
      </c>
      <c r="AI77" s="1">
        <v>21409</v>
      </c>
      <c r="AJ77" s="1" t="s">
        <v>2422</v>
      </c>
      <c r="AK77" s="1" t="s">
        <v>16402</v>
      </c>
      <c r="AL77" s="1" t="s">
        <v>16403</v>
      </c>
      <c r="AM77" s="1" t="s">
        <v>12</v>
      </c>
      <c r="AN77" s="1" t="s">
        <v>23098</v>
      </c>
      <c r="AO77" s="1" t="s">
        <v>86</v>
      </c>
      <c r="AP77" s="1" t="s">
        <v>86</v>
      </c>
      <c r="AQ77" s="1" t="s">
        <v>14</v>
      </c>
      <c r="AR77" s="1" t="s">
        <v>30</v>
      </c>
      <c r="AS77" s="1" t="s">
        <v>23090</v>
      </c>
      <c r="AT77" s="1" t="s">
        <v>26</v>
      </c>
    </row>
    <row r="78" spans="1:46" x14ac:dyDescent="0.25">
      <c r="A78" s="1" t="s">
        <v>20047</v>
      </c>
      <c r="B78" s="2" t="s">
        <v>23073</v>
      </c>
      <c r="C78" s="2" t="s">
        <v>23108</v>
      </c>
      <c r="D78" s="1">
        <v>0</v>
      </c>
      <c r="E78" s="1">
        <v>0</v>
      </c>
      <c r="F78" s="1">
        <v>1</v>
      </c>
      <c r="G78" s="1">
        <v>1</v>
      </c>
      <c r="H78" s="6">
        <v>1</v>
      </c>
      <c r="I78">
        <v>0</v>
      </c>
      <c r="J78" s="1">
        <v>31</v>
      </c>
      <c r="K78" s="1">
        <v>1</v>
      </c>
      <c r="L78" s="1">
        <v>855</v>
      </c>
      <c r="M78" s="6">
        <v>0.12</v>
      </c>
      <c r="N78" s="4">
        <v>1800</v>
      </c>
      <c r="O78" s="4">
        <v>150</v>
      </c>
      <c r="P78" s="4">
        <v>320</v>
      </c>
      <c r="Q78" s="3">
        <v>0.3</v>
      </c>
      <c r="R78" s="1">
        <v>24</v>
      </c>
      <c r="S78" s="1">
        <v>320</v>
      </c>
      <c r="T78" s="1">
        <v>36</v>
      </c>
      <c r="U78" s="1">
        <v>1</v>
      </c>
      <c r="V78" s="1">
        <v>0</v>
      </c>
      <c r="W78" s="1">
        <v>1</v>
      </c>
      <c r="X78" s="1">
        <v>1</v>
      </c>
      <c r="Y78" s="1">
        <v>1</v>
      </c>
      <c r="Z78" s="1">
        <v>2</v>
      </c>
      <c r="AA78" s="1">
        <v>1</v>
      </c>
      <c r="AB78" s="1">
        <v>0</v>
      </c>
      <c r="AC78" s="1">
        <v>46</v>
      </c>
      <c r="AD78" s="1">
        <v>0</v>
      </c>
      <c r="AE78" s="1">
        <v>0</v>
      </c>
      <c r="AF78" s="1">
        <v>0</v>
      </c>
      <c r="AG78" s="1">
        <v>0</v>
      </c>
      <c r="AH78" s="1">
        <v>0</v>
      </c>
      <c r="AI78" s="1">
        <v>46</v>
      </c>
      <c r="AJ78" s="1" t="s">
        <v>8818</v>
      </c>
      <c r="AK78" s="1" t="s">
        <v>8888</v>
      </c>
      <c r="AL78" s="1" t="s">
        <v>8889</v>
      </c>
      <c r="AM78" s="1" t="s">
        <v>12</v>
      </c>
      <c r="AN78" s="1" t="s">
        <v>23098</v>
      </c>
      <c r="AO78" s="1" t="s">
        <v>86</v>
      </c>
      <c r="AP78" s="1" t="s">
        <v>86</v>
      </c>
      <c r="AQ78" s="1" t="s">
        <v>14</v>
      </c>
      <c r="AR78" s="1" t="s">
        <v>19</v>
      </c>
      <c r="AS78" s="1" t="s">
        <v>23091</v>
      </c>
      <c r="AT78" s="1" t="s">
        <v>26</v>
      </c>
    </row>
    <row r="79" spans="1:46" x14ac:dyDescent="0.25">
      <c r="A79" s="1" t="s">
        <v>21109</v>
      </c>
      <c r="B79" s="2" t="s">
        <v>23073</v>
      </c>
      <c r="C79" s="2" t="s">
        <v>23108</v>
      </c>
      <c r="D79" s="1">
        <v>0</v>
      </c>
      <c r="E79" s="1">
        <v>0</v>
      </c>
      <c r="F79" s="1">
        <v>1</v>
      </c>
      <c r="G79" s="1">
        <v>1</v>
      </c>
      <c r="H79" s="6">
        <v>1</v>
      </c>
      <c r="I79">
        <v>1</v>
      </c>
      <c r="J79" s="1">
        <v>45</v>
      </c>
      <c r="K79" s="1">
        <v>1</v>
      </c>
      <c r="L79" s="1">
        <v>770</v>
      </c>
      <c r="M79" s="6">
        <v>0.04</v>
      </c>
      <c r="N79" s="4">
        <v>3200</v>
      </c>
      <c r="O79" s="4">
        <v>250</v>
      </c>
      <c r="P79" s="4">
        <v>200</v>
      </c>
      <c r="Q79" s="3">
        <v>0.28000000000000003</v>
      </c>
      <c r="R79" s="1">
        <v>24</v>
      </c>
      <c r="S79" s="1">
        <v>200</v>
      </c>
      <c r="T79" s="1">
        <v>24</v>
      </c>
      <c r="U79" s="1">
        <v>1</v>
      </c>
      <c r="V79" s="1">
        <v>0</v>
      </c>
      <c r="W79" s="1">
        <v>1</v>
      </c>
      <c r="X79" s="1">
        <v>1</v>
      </c>
      <c r="Y79" s="1">
        <v>0</v>
      </c>
      <c r="Z79" s="1">
        <v>3</v>
      </c>
      <c r="AA79" s="1">
        <v>1</v>
      </c>
      <c r="AB79" s="1">
        <v>1</v>
      </c>
      <c r="AC79" s="1">
        <v>0</v>
      </c>
      <c r="AD79" s="1">
        <v>0</v>
      </c>
      <c r="AE79" s="1">
        <v>0</v>
      </c>
      <c r="AF79" s="1">
        <v>0</v>
      </c>
      <c r="AG79" s="1">
        <v>0</v>
      </c>
      <c r="AH79" s="1">
        <v>0</v>
      </c>
      <c r="AI79" s="1">
        <v>0</v>
      </c>
      <c r="AJ79" s="1" t="s">
        <v>11779</v>
      </c>
      <c r="AK79" s="1" t="s">
        <v>11780</v>
      </c>
      <c r="AL79" s="1" t="s">
        <v>11781</v>
      </c>
      <c r="AM79" s="1" t="s">
        <v>16</v>
      </c>
      <c r="AN79" s="1" t="s">
        <v>23098</v>
      </c>
      <c r="AO79" s="1" t="s">
        <v>86</v>
      </c>
      <c r="AP79" s="1" t="s">
        <v>86</v>
      </c>
      <c r="AQ79" s="1" t="s">
        <v>14</v>
      </c>
      <c r="AR79" s="1" t="s">
        <v>30</v>
      </c>
      <c r="AS79" s="1" t="s">
        <v>23091</v>
      </c>
      <c r="AT79" s="1" t="s">
        <v>101</v>
      </c>
    </row>
    <row r="80" spans="1:46" x14ac:dyDescent="0.25">
      <c r="A80" s="1" t="s">
        <v>18865</v>
      </c>
      <c r="B80" s="2" t="s">
        <v>23073</v>
      </c>
      <c r="C80" s="2" t="s">
        <v>23108</v>
      </c>
      <c r="D80" s="1">
        <v>1</v>
      </c>
      <c r="E80" s="1">
        <v>2</v>
      </c>
      <c r="F80" s="1">
        <v>2</v>
      </c>
      <c r="G80" s="1">
        <v>5</v>
      </c>
      <c r="H80" s="6">
        <v>0.4</v>
      </c>
      <c r="I80">
        <v>0</v>
      </c>
      <c r="J80" s="1">
        <v>40</v>
      </c>
      <c r="K80" s="1">
        <v>0</v>
      </c>
      <c r="L80" s="1">
        <v>540</v>
      </c>
      <c r="M80" s="6">
        <v>0.19</v>
      </c>
      <c r="N80" s="4">
        <v>5000</v>
      </c>
      <c r="O80" s="4">
        <v>425</v>
      </c>
      <c r="P80" s="4">
        <v>150</v>
      </c>
      <c r="Q80" s="3">
        <v>0.35</v>
      </c>
      <c r="R80" s="1">
        <v>6</v>
      </c>
      <c r="S80" s="1">
        <v>150</v>
      </c>
      <c r="T80" s="1">
        <v>13</v>
      </c>
      <c r="U80" s="1">
        <v>1</v>
      </c>
      <c r="V80" s="1">
        <v>0</v>
      </c>
      <c r="W80" s="1">
        <v>1</v>
      </c>
      <c r="X80" s="1">
        <v>1</v>
      </c>
      <c r="Y80" s="1">
        <v>1</v>
      </c>
      <c r="Z80" s="1">
        <v>1</v>
      </c>
      <c r="AA80" s="1">
        <v>1</v>
      </c>
      <c r="AB80" s="1">
        <v>0</v>
      </c>
      <c r="AC80" s="1">
        <v>4231</v>
      </c>
      <c r="AD80" s="1">
        <v>60</v>
      </c>
      <c r="AE80" s="1">
        <v>0</v>
      </c>
      <c r="AF80" s="1">
        <v>297</v>
      </c>
      <c r="AG80" s="1">
        <v>0</v>
      </c>
      <c r="AH80" s="1">
        <v>0</v>
      </c>
      <c r="AI80" s="1">
        <v>4588</v>
      </c>
      <c r="AJ80" s="1" t="s">
        <v>238</v>
      </c>
      <c r="AK80" s="1" t="s">
        <v>5589</v>
      </c>
      <c r="AL80" s="1" t="s">
        <v>5590</v>
      </c>
      <c r="AM80" s="1" t="s">
        <v>12</v>
      </c>
      <c r="AN80" s="1" t="s">
        <v>23097</v>
      </c>
      <c r="AO80" s="1" t="s">
        <v>86</v>
      </c>
      <c r="AP80" s="1" t="s">
        <v>86</v>
      </c>
      <c r="AQ80" s="1" t="s">
        <v>14</v>
      </c>
      <c r="AR80" s="1" t="s">
        <v>19</v>
      </c>
      <c r="AS80" s="1" t="s">
        <v>23091</v>
      </c>
      <c r="AT80" s="1" t="s">
        <v>26</v>
      </c>
    </row>
    <row r="81" spans="1:46" x14ac:dyDescent="0.25">
      <c r="A81" s="1" t="s">
        <v>22855</v>
      </c>
      <c r="B81" s="2" t="s">
        <v>23073</v>
      </c>
      <c r="C81" s="2" t="s">
        <v>23108</v>
      </c>
      <c r="D81" s="1">
        <v>0</v>
      </c>
      <c r="E81" s="1">
        <v>0</v>
      </c>
      <c r="F81" s="1">
        <v>1</v>
      </c>
      <c r="G81" s="1">
        <v>1</v>
      </c>
      <c r="H81" s="6">
        <v>1</v>
      </c>
      <c r="I81">
        <v>1</v>
      </c>
      <c r="J81" s="1">
        <v>28</v>
      </c>
      <c r="K81" s="1">
        <v>1</v>
      </c>
      <c r="L81" s="1">
        <v>874</v>
      </c>
      <c r="M81" s="6">
        <v>0.23</v>
      </c>
      <c r="N81" s="4">
        <v>4200</v>
      </c>
      <c r="O81" s="4">
        <v>370</v>
      </c>
      <c r="P81" s="4">
        <v>400</v>
      </c>
      <c r="Q81" s="3">
        <v>0.25</v>
      </c>
      <c r="R81" s="1">
        <v>12</v>
      </c>
      <c r="S81" s="1">
        <v>400</v>
      </c>
      <c r="T81" s="1">
        <v>26</v>
      </c>
      <c r="U81" s="1">
        <v>1</v>
      </c>
      <c r="V81" s="1">
        <v>0</v>
      </c>
      <c r="W81" s="1">
        <v>1</v>
      </c>
      <c r="X81" s="1">
        <v>1</v>
      </c>
      <c r="Y81" s="1">
        <v>1</v>
      </c>
      <c r="Z81" s="1">
        <v>2</v>
      </c>
      <c r="AA81" s="1">
        <v>1</v>
      </c>
      <c r="AB81" s="1">
        <v>1</v>
      </c>
      <c r="AC81" s="1">
        <v>1440</v>
      </c>
      <c r="AD81" s="1">
        <v>0</v>
      </c>
      <c r="AE81" s="1">
        <v>0</v>
      </c>
      <c r="AF81" s="1">
        <v>0</v>
      </c>
      <c r="AG81" s="1">
        <v>0</v>
      </c>
      <c r="AH81" s="1">
        <v>0</v>
      </c>
      <c r="AI81" s="1">
        <v>1440</v>
      </c>
      <c r="AJ81" s="1" t="e">
        <f>-결혼자금이부족합니다매주금요일에급여를받고있어서빠른시일내에상환이가능합니다.</f>
        <v>#NAME?</v>
      </c>
      <c r="AK81" s="1" t="e">
        <f>-결혼식을앞두고모아두었던자금이주택구입비용으로무리하게들어가는바람에예식비용이조금부족합니다.-기간은12개월이지만더빠른시일내에상환이가능합니다</f>
        <v>#NAME?</v>
      </c>
      <c r="AL81" s="1" t="s">
        <v>16426</v>
      </c>
      <c r="AM81" s="1" t="s">
        <v>16</v>
      </c>
      <c r="AN81" s="1" t="s">
        <v>23098</v>
      </c>
      <c r="AO81" s="1" t="s">
        <v>86</v>
      </c>
      <c r="AP81" s="1" t="s">
        <v>86</v>
      </c>
      <c r="AQ81" s="1" t="s">
        <v>14</v>
      </c>
      <c r="AR81" s="1" t="s">
        <v>19</v>
      </c>
      <c r="AS81" s="1" t="s">
        <v>23091</v>
      </c>
      <c r="AT81" s="1" t="s">
        <v>101</v>
      </c>
    </row>
    <row r="82" spans="1:46" x14ac:dyDescent="0.25">
      <c r="A82" s="1" t="s">
        <v>18218</v>
      </c>
      <c r="B82" s="2" t="s">
        <v>23073</v>
      </c>
      <c r="C82" s="2" t="s">
        <v>23108</v>
      </c>
      <c r="D82" s="1">
        <v>2</v>
      </c>
      <c r="E82" s="1">
        <v>2</v>
      </c>
      <c r="F82" s="1">
        <v>2</v>
      </c>
      <c r="G82" s="1">
        <v>6</v>
      </c>
      <c r="H82" s="6">
        <v>0.33333333333333331</v>
      </c>
      <c r="I82">
        <v>0</v>
      </c>
      <c r="J82" s="1">
        <v>24</v>
      </c>
      <c r="K82" s="1">
        <v>1</v>
      </c>
      <c r="L82" s="1">
        <v>740</v>
      </c>
      <c r="M82" s="6">
        <v>0.36</v>
      </c>
      <c r="N82" s="4">
        <v>2400</v>
      </c>
      <c r="O82" s="4">
        <v>200</v>
      </c>
      <c r="P82" s="4">
        <v>300</v>
      </c>
      <c r="Q82" s="3">
        <v>0.35</v>
      </c>
      <c r="R82" s="1">
        <v>6</v>
      </c>
      <c r="S82" s="1">
        <v>300</v>
      </c>
      <c r="T82" s="1">
        <v>16</v>
      </c>
      <c r="U82" s="1">
        <v>1</v>
      </c>
      <c r="V82" s="1">
        <v>0</v>
      </c>
      <c r="W82" s="1">
        <v>1</v>
      </c>
      <c r="X82" s="1">
        <v>1</v>
      </c>
      <c r="Y82" s="1">
        <v>1</v>
      </c>
      <c r="Z82" s="1">
        <v>4</v>
      </c>
      <c r="AA82" s="1">
        <v>1</v>
      </c>
      <c r="AB82" s="1">
        <v>1</v>
      </c>
      <c r="AC82" s="1">
        <v>0</v>
      </c>
      <c r="AD82" s="1">
        <v>0</v>
      </c>
      <c r="AE82" s="1">
        <v>0</v>
      </c>
      <c r="AF82" s="1">
        <v>323</v>
      </c>
      <c r="AG82" s="1">
        <v>0</v>
      </c>
      <c r="AH82" s="1">
        <v>0</v>
      </c>
      <c r="AI82" s="1">
        <v>323</v>
      </c>
      <c r="AJ82" s="1" t="s">
        <v>3716</v>
      </c>
      <c r="AK82" s="1" t="s">
        <v>3717</v>
      </c>
      <c r="AL82" s="1" t="s">
        <v>3718</v>
      </c>
      <c r="AM82" s="1" t="s">
        <v>12</v>
      </c>
      <c r="AN82" s="1" t="s">
        <v>23098</v>
      </c>
      <c r="AO82" s="1" t="s">
        <v>86</v>
      </c>
      <c r="AP82" s="1" t="s">
        <v>86</v>
      </c>
      <c r="AQ82" s="1" t="s">
        <v>14</v>
      </c>
      <c r="AR82" s="1" t="s">
        <v>19</v>
      </c>
      <c r="AS82" s="1" t="s">
        <v>23091</v>
      </c>
      <c r="AT82" s="1" t="s">
        <v>101</v>
      </c>
    </row>
    <row r="83" spans="1:46" x14ac:dyDescent="0.25">
      <c r="A83" s="1" t="s">
        <v>22865</v>
      </c>
      <c r="B83" s="2" t="s">
        <v>23073</v>
      </c>
      <c r="C83" s="2" t="s">
        <v>23108</v>
      </c>
      <c r="D83" s="1">
        <v>0</v>
      </c>
      <c r="E83" s="1">
        <v>0</v>
      </c>
      <c r="F83" s="1">
        <v>1</v>
      </c>
      <c r="G83" s="1">
        <v>1</v>
      </c>
      <c r="H83" s="6">
        <v>1</v>
      </c>
      <c r="I83">
        <v>1</v>
      </c>
      <c r="J83" s="1">
        <v>50</v>
      </c>
      <c r="K83" s="1">
        <v>1</v>
      </c>
      <c r="L83" s="1">
        <v>720</v>
      </c>
      <c r="M83" s="6">
        <v>0.26</v>
      </c>
      <c r="N83" s="4">
        <v>3000</v>
      </c>
      <c r="O83" s="4">
        <v>250</v>
      </c>
      <c r="P83" s="4">
        <v>500</v>
      </c>
      <c r="Q83" s="3">
        <v>0.28000000000000003</v>
      </c>
      <c r="R83" s="1">
        <v>24</v>
      </c>
      <c r="S83" s="1">
        <v>500</v>
      </c>
      <c r="T83" s="1">
        <v>36</v>
      </c>
      <c r="U83" s="1">
        <v>0</v>
      </c>
      <c r="V83" s="1">
        <v>0</v>
      </c>
      <c r="W83" s="1">
        <v>1</v>
      </c>
      <c r="X83" s="1">
        <v>1</v>
      </c>
      <c r="Y83" s="1">
        <v>0</v>
      </c>
      <c r="Z83" s="1">
        <v>3</v>
      </c>
      <c r="AA83" s="1">
        <v>1</v>
      </c>
      <c r="AB83" s="1">
        <v>1</v>
      </c>
      <c r="AC83" s="1">
        <v>600</v>
      </c>
      <c r="AD83" s="1">
        <v>116</v>
      </c>
      <c r="AE83" s="1">
        <v>0</v>
      </c>
      <c r="AF83" s="1">
        <v>0</v>
      </c>
      <c r="AG83" s="1">
        <v>475</v>
      </c>
      <c r="AH83" s="1">
        <v>0</v>
      </c>
      <c r="AI83" s="1">
        <v>1191</v>
      </c>
      <c r="AJ83" s="1" t="s">
        <v>16452</v>
      </c>
      <c r="AK83" s="1" t="s">
        <v>16453</v>
      </c>
      <c r="AL83" s="1" t="s">
        <v>16454</v>
      </c>
      <c r="AM83" s="1" t="s">
        <v>16</v>
      </c>
      <c r="AN83" s="1" t="s">
        <v>23098</v>
      </c>
      <c r="AO83" s="1" t="s">
        <v>364</v>
      </c>
      <c r="AP83" s="1" t="s">
        <v>86</v>
      </c>
      <c r="AQ83" s="1" t="s">
        <v>14</v>
      </c>
      <c r="AR83" s="1" t="s">
        <v>30</v>
      </c>
      <c r="AS83" s="1" t="s">
        <v>23091</v>
      </c>
      <c r="AT83" s="1" t="s">
        <v>101</v>
      </c>
    </row>
    <row r="84" spans="1:46" x14ac:dyDescent="0.25">
      <c r="A84" s="1" t="s">
        <v>17538</v>
      </c>
      <c r="B84" s="2" t="s">
        <v>23073</v>
      </c>
      <c r="C84" s="2" t="s">
        <v>23108</v>
      </c>
      <c r="D84" s="1">
        <v>0</v>
      </c>
      <c r="E84" s="1">
        <v>0</v>
      </c>
      <c r="F84" s="1">
        <v>1</v>
      </c>
      <c r="G84" s="1">
        <v>1</v>
      </c>
      <c r="H84" s="6">
        <v>1</v>
      </c>
      <c r="I84">
        <v>1</v>
      </c>
      <c r="J84" s="1">
        <v>35</v>
      </c>
      <c r="K84" s="1">
        <v>1</v>
      </c>
      <c r="L84" s="1">
        <v>600</v>
      </c>
      <c r="M84" s="6">
        <v>0.67</v>
      </c>
      <c r="N84" s="4">
        <v>1500</v>
      </c>
      <c r="O84" s="4">
        <v>110</v>
      </c>
      <c r="P84" s="4">
        <v>300</v>
      </c>
      <c r="Q84" s="3">
        <v>0.25</v>
      </c>
      <c r="R84" s="1">
        <v>24</v>
      </c>
      <c r="S84" s="1">
        <v>300</v>
      </c>
      <c r="T84" s="1">
        <v>29</v>
      </c>
      <c r="U84" s="1">
        <v>0</v>
      </c>
      <c r="V84" s="1">
        <v>0</v>
      </c>
      <c r="W84" s="1">
        <v>1</v>
      </c>
      <c r="X84" s="1">
        <v>1</v>
      </c>
      <c r="Y84" s="1">
        <v>0</v>
      </c>
      <c r="Z84" s="1">
        <v>2</v>
      </c>
      <c r="AA84" s="1">
        <v>1</v>
      </c>
      <c r="AB84" s="1">
        <v>1</v>
      </c>
      <c r="AC84" s="1">
        <v>0</v>
      </c>
      <c r="AD84" s="1">
        <v>10</v>
      </c>
      <c r="AE84" s="1">
        <v>1443</v>
      </c>
      <c r="AF84" s="1">
        <v>498</v>
      </c>
      <c r="AG84" s="1">
        <v>349</v>
      </c>
      <c r="AH84" s="1">
        <v>0</v>
      </c>
      <c r="AI84" s="1">
        <v>2300</v>
      </c>
      <c r="AJ84" s="1" t="s">
        <v>335</v>
      </c>
      <c r="AK84" s="1" t="s">
        <v>1688</v>
      </c>
      <c r="AL84" s="1" t="s">
        <v>1689</v>
      </c>
      <c r="AM84" s="1" t="s">
        <v>16</v>
      </c>
      <c r="AN84" s="1" t="s">
        <v>23098</v>
      </c>
      <c r="AO84" s="1" t="s">
        <v>364</v>
      </c>
      <c r="AP84" s="1" t="s">
        <v>86</v>
      </c>
      <c r="AQ84" s="1" t="s">
        <v>14</v>
      </c>
      <c r="AR84" s="1" t="s">
        <v>30</v>
      </c>
      <c r="AS84" s="1" t="s">
        <v>23091</v>
      </c>
      <c r="AT84" s="1" t="s">
        <v>101</v>
      </c>
    </row>
    <row r="85" spans="1:46" x14ac:dyDescent="0.25">
      <c r="A85" s="1" t="s">
        <v>17625</v>
      </c>
      <c r="B85" s="2" t="s">
        <v>23073</v>
      </c>
      <c r="C85" s="2" t="s">
        <v>23110</v>
      </c>
      <c r="D85" s="1">
        <v>0</v>
      </c>
      <c r="E85" s="1">
        <v>1</v>
      </c>
      <c r="F85" s="1">
        <v>2</v>
      </c>
      <c r="G85" s="1">
        <v>3</v>
      </c>
      <c r="H85" s="6">
        <v>0.66666666666666663</v>
      </c>
      <c r="I85">
        <v>1</v>
      </c>
      <c r="J85" s="1">
        <v>29</v>
      </c>
      <c r="K85" s="1">
        <v>1</v>
      </c>
      <c r="L85" s="1">
        <v>679</v>
      </c>
      <c r="M85" s="6">
        <v>0.53</v>
      </c>
      <c r="N85" s="4">
        <v>5000</v>
      </c>
      <c r="O85" s="4">
        <v>400</v>
      </c>
      <c r="P85" s="4">
        <v>150</v>
      </c>
      <c r="Q85" s="3">
        <v>0.26</v>
      </c>
      <c r="R85" s="1">
        <v>12</v>
      </c>
      <c r="S85" s="1">
        <v>150</v>
      </c>
      <c r="T85" s="1">
        <v>20</v>
      </c>
      <c r="U85" s="1">
        <v>1</v>
      </c>
      <c r="V85" s="1">
        <v>0</v>
      </c>
      <c r="W85" s="1">
        <v>1</v>
      </c>
      <c r="X85" s="1">
        <v>1</v>
      </c>
      <c r="Y85" s="1">
        <v>0</v>
      </c>
      <c r="Z85" s="1">
        <v>5</v>
      </c>
      <c r="AA85" s="1">
        <v>0</v>
      </c>
      <c r="AB85" s="1">
        <v>1</v>
      </c>
      <c r="AC85" s="1">
        <v>1068</v>
      </c>
      <c r="AD85" s="1">
        <v>0</v>
      </c>
      <c r="AE85" s="1">
        <v>0</v>
      </c>
      <c r="AF85" s="1">
        <v>1513</v>
      </c>
      <c r="AG85" s="1">
        <v>0</v>
      </c>
      <c r="AH85" s="1">
        <v>1362</v>
      </c>
      <c r="AI85" s="1">
        <v>3943</v>
      </c>
      <c r="AJ85" s="1" t="s">
        <v>1956</v>
      </c>
      <c r="AK85" s="1" t="s">
        <v>1957</v>
      </c>
      <c r="AL85" s="1" t="s">
        <v>1958</v>
      </c>
      <c r="AM85" s="1" t="s">
        <v>16</v>
      </c>
      <c r="AN85" s="1" t="s">
        <v>23098</v>
      </c>
      <c r="AO85" s="1" t="s">
        <v>86</v>
      </c>
      <c r="AP85" s="1" t="s">
        <v>86</v>
      </c>
      <c r="AQ85" s="1" t="s">
        <v>14</v>
      </c>
      <c r="AR85" s="1" t="s">
        <v>30</v>
      </c>
      <c r="AS85" s="1" t="s">
        <v>23090</v>
      </c>
      <c r="AT85" s="1" t="s">
        <v>101</v>
      </c>
    </row>
    <row r="86" spans="1:46" x14ac:dyDescent="0.25">
      <c r="A86" s="1" t="s">
        <v>21206</v>
      </c>
      <c r="B86" s="2" t="s">
        <v>23073</v>
      </c>
      <c r="C86" s="2" t="s">
        <v>23110</v>
      </c>
      <c r="D86" s="1">
        <v>0</v>
      </c>
      <c r="E86" s="1">
        <v>1</v>
      </c>
      <c r="F86" s="1">
        <v>1</v>
      </c>
      <c r="G86" s="1">
        <v>2</v>
      </c>
      <c r="H86" s="6">
        <v>0.5</v>
      </c>
      <c r="I86">
        <v>1</v>
      </c>
      <c r="J86" s="1">
        <v>32</v>
      </c>
      <c r="K86" s="1">
        <v>1</v>
      </c>
      <c r="L86" s="1">
        <v>617</v>
      </c>
      <c r="M86" s="6">
        <v>0.34</v>
      </c>
      <c r="N86" s="4">
        <v>2160</v>
      </c>
      <c r="O86" s="4">
        <v>180</v>
      </c>
      <c r="P86" s="4">
        <v>300</v>
      </c>
      <c r="Q86" s="3">
        <v>0.25</v>
      </c>
      <c r="R86" s="1">
        <v>24</v>
      </c>
      <c r="S86" s="1">
        <v>300</v>
      </c>
      <c r="T86" s="1">
        <v>46</v>
      </c>
      <c r="U86" s="1">
        <v>1</v>
      </c>
      <c r="V86" s="1">
        <v>0</v>
      </c>
      <c r="W86" s="1">
        <v>1</v>
      </c>
      <c r="X86" s="1">
        <v>1</v>
      </c>
      <c r="Y86" s="1">
        <v>0</v>
      </c>
      <c r="Z86" s="1">
        <v>2</v>
      </c>
      <c r="AA86" s="1">
        <v>0</v>
      </c>
      <c r="AB86" s="1">
        <v>1</v>
      </c>
      <c r="AC86" s="1">
        <v>0</v>
      </c>
      <c r="AD86" s="1">
        <v>0</v>
      </c>
      <c r="AE86" s="1">
        <v>0</v>
      </c>
      <c r="AF86" s="1">
        <v>597</v>
      </c>
      <c r="AG86" s="1">
        <v>0</v>
      </c>
      <c r="AH86" s="1">
        <v>250</v>
      </c>
      <c r="AI86" s="1">
        <v>847</v>
      </c>
      <c r="AJ86" s="1" t="s">
        <v>12044</v>
      </c>
      <c r="AK86" s="1" t="s">
        <v>12045</v>
      </c>
      <c r="AL86" s="1" t="s">
        <v>12046</v>
      </c>
      <c r="AM86" s="1" t="s">
        <v>16</v>
      </c>
      <c r="AN86" s="1" t="s">
        <v>23098</v>
      </c>
      <c r="AO86" s="1" t="s">
        <v>86</v>
      </c>
      <c r="AP86" s="1" t="s">
        <v>86</v>
      </c>
      <c r="AQ86" s="1" t="s">
        <v>14</v>
      </c>
      <c r="AR86" s="1" t="s">
        <v>30</v>
      </c>
      <c r="AS86" s="1" t="s">
        <v>23090</v>
      </c>
      <c r="AT86" s="1" t="s">
        <v>101</v>
      </c>
    </row>
    <row r="87" spans="1:46" x14ac:dyDescent="0.25">
      <c r="A87" s="1" t="s">
        <v>22963</v>
      </c>
      <c r="B87" s="2" t="s">
        <v>23073</v>
      </c>
      <c r="C87" s="2" t="s">
        <v>23110</v>
      </c>
      <c r="D87" s="1">
        <v>0</v>
      </c>
      <c r="E87" s="1">
        <v>1</v>
      </c>
      <c r="F87" s="1">
        <v>2</v>
      </c>
      <c r="G87" s="1">
        <v>3</v>
      </c>
      <c r="H87" s="6">
        <v>0.66666666666666663</v>
      </c>
      <c r="I87">
        <v>0</v>
      </c>
      <c r="J87" s="1">
        <v>25</v>
      </c>
      <c r="K87" s="1">
        <v>1</v>
      </c>
      <c r="L87" s="1">
        <v>839</v>
      </c>
      <c r="M87" s="6">
        <v>0</v>
      </c>
      <c r="N87" s="4">
        <v>0</v>
      </c>
      <c r="O87" s="4">
        <v>0</v>
      </c>
      <c r="P87" s="4">
        <v>100</v>
      </c>
      <c r="Q87" s="3">
        <v>0.17</v>
      </c>
      <c r="R87" s="1">
        <v>6</v>
      </c>
      <c r="S87" s="1">
        <v>100</v>
      </c>
      <c r="T87" s="1">
        <v>12</v>
      </c>
      <c r="U87" s="1">
        <v>1</v>
      </c>
      <c r="V87" s="1">
        <v>0</v>
      </c>
      <c r="W87" s="1">
        <v>1</v>
      </c>
      <c r="X87" s="1">
        <v>1</v>
      </c>
      <c r="Y87" s="1">
        <v>1</v>
      </c>
      <c r="Z87" s="1">
        <v>1</v>
      </c>
      <c r="AA87" s="1">
        <v>0</v>
      </c>
      <c r="AB87" s="1">
        <v>0</v>
      </c>
      <c r="AC87" s="1">
        <v>0</v>
      </c>
      <c r="AD87" s="1">
        <v>0</v>
      </c>
      <c r="AE87" s="1">
        <v>0</v>
      </c>
      <c r="AF87" s="1">
        <v>0</v>
      </c>
      <c r="AG87" s="1">
        <v>0</v>
      </c>
      <c r="AH87" s="1">
        <v>0</v>
      </c>
      <c r="AI87" s="1">
        <v>0</v>
      </c>
      <c r="AJ87" s="1" t="s">
        <v>6024</v>
      </c>
      <c r="AK87" s="1" t="s">
        <v>16725</v>
      </c>
      <c r="AL87" s="1" t="s">
        <v>16726</v>
      </c>
      <c r="AM87" s="1" t="s">
        <v>12</v>
      </c>
      <c r="AN87" s="1" t="s">
        <v>23098</v>
      </c>
      <c r="AO87" s="1" t="s">
        <v>86</v>
      </c>
      <c r="AP87" s="1" t="s">
        <v>86</v>
      </c>
      <c r="AQ87" s="1" t="s">
        <v>14</v>
      </c>
      <c r="AR87" s="1" t="s">
        <v>19</v>
      </c>
      <c r="AS87" s="1" t="s">
        <v>23090</v>
      </c>
      <c r="AT87" s="1" t="s">
        <v>26</v>
      </c>
    </row>
    <row r="88" spans="1:46" x14ac:dyDescent="0.25">
      <c r="A88" s="1" t="s">
        <v>20737</v>
      </c>
      <c r="B88" s="2" t="s">
        <v>23073</v>
      </c>
      <c r="C88" s="2" t="s">
        <v>23111</v>
      </c>
      <c r="D88" s="1">
        <v>0</v>
      </c>
      <c r="E88" s="1">
        <v>0</v>
      </c>
      <c r="F88" s="1">
        <v>1</v>
      </c>
      <c r="G88" s="1">
        <v>1</v>
      </c>
      <c r="H88" s="6">
        <v>1</v>
      </c>
      <c r="I88">
        <v>0</v>
      </c>
      <c r="J88" s="1">
        <v>24</v>
      </c>
      <c r="K88" s="1">
        <v>1</v>
      </c>
      <c r="L88" s="1">
        <v>817</v>
      </c>
      <c r="M88" s="6">
        <v>0</v>
      </c>
      <c r="N88" s="4">
        <v>0</v>
      </c>
      <c r="O88" s="4">
        <v>0</v>
      </c>
      <c r="P88" s="4">
        <v>100</v>
      </c>
      <c r="Q88" s="3">
        <v>0.15</v>
      </c>
      <c r="R88" s="1">
        <v>6</v>
      </c>
      <c r="S88" s="1">
        <v>100</v>
      </c>
      <c r="T88" s="1">
        <v>7</v>
      </c>
      <c r="U88" s="1">
        <v>1</v>
      </c>
      <c r="V88" s="1">
        <v>0</v>
      </c>
      <c r="W88" s="1">
        <v>1</v>
      </c>
      <c r="X88" s="1">
        <v>1</v>
      </c>
      <c r="Y88" s="1">
        <v>1</v>
      </c>
      <c r="Z88" s="1">
        <v>5</v>
      </c>
      <c r="AA88" s="1">
        <v>0</v>
      </c>
      <c r="AB88" s="1">
        <v>0</v>
      </c>
      <c r="AC88" s="1">
        <v>414</v>
      </c>
      <c r="AD88" s="1">
        <v>130</v>
      </c>
      <c r="AE88" s="1">
        <v>0</v>
      </c>
      <c r="AF88" s="1">
        <v>0</v>
      </c>
      <c r="AG88" s="1">
        <v>0</v>
      </c>
      <c r="AH88" s="1">
        <v>0</v>
      </c>
      <c r="AI88" s="1">
        <v>544</v>
      </c>
      <c r="AJ88" s="1" t="s">
        <v>10785</v>
      </c>
      <c r="AK88" s="1" t="s">
        <v>10786</v>
      </c>
      <c r="AL88" s="1" t="s">
        <v>10787</v>
      </c>
      <c r="AM88" s="1" t="s">
        <v>12</v>
      </c>
      <c r="AN88" s="1" t="s">
        <v>23098</v>
      </c>
      <c r="AO88" s="1" t="s">
        <v>86</v>
      </c>
      <c r="AP88" s="1" t="s">
        <v>86</v>
      </c>
      <c r="AQ88" s="1" t="s">
        <v>14</v>
      </c>
      <c r="AR88" s="1" t="s">
        <v>19</v>
      </c>
      <c r="AS88" s="1" t="s">
        <v>23090</v>
      </c>
      <c r="AT88" s="1" t="s">
        <v>26</v>
      </c>
    </row>
    <row r="89" spans="1:46" x14ac:dyDescent="0.25">
      <c r="A89" s="1" t="s">
        <v>18406</v>
      </c>
      <c r="B89" s="2" t="s">
        <v>23074</v>
      </c>
      <c r="C89" s="2" t="s">
        <v>23103</v>
      </c>
      <c r="D89" s="1">
        <v>7</v>
      </c>
      <c r="E89" s="1">
        <v>5</v>
      </c>
      <c r="F89" s="1">
        <v>5</v>
      </c>
      <c r="G89" s="1">
        <v>17</v>
      </c>
      <c r="H89" s="6">
        <v>0.29411764705882354</v>
      </c>
      <c r="I89">
        <v>0</v>
      </c>
      <c r="J89" s="1">
        <v>37</v>
      </c>
      <c r="K89" s="1">
        <v>0</v>
      </c>
      <c r="L89" s="1">
        <v>598</v>
      </c>
      <c r="M89" s="6">
        <v>0</v>
      </c>
      <c r="N89" s="4">
        <v>2400</v>
      </c>
      <c r="O89" s="4">
        <v>200</v>
      </c>
      <c r="P89" s="4">
        <v>400</v>
      </c>
      <c r="Q89" s="3">
        <v>0.48</v>
      </c>
      <c r="R89" s="1">
        <v>12</v>
      </c>
      <c r="S89" s="1">
        <v>400</v>
      </c>
      <c r="T89" s="1">
        <v>8</v>
      </c>
      <c r="U89" s="1">
        <v>0</v>
      </c>
      <c r="V89" s="1">
        <v>0</v>
      </c>
      <c r="W89" s="1">
        <v>1</v>
      </c>
      <c r="X89" s="1">
        <v>1</v>
      </c>
      <c r="Y89" s="1">
        <v>1</v>
      </c>
      <c r="Z89" s="1">
        <v>0</v>
      </c>
      <c r="AA89" s="1">
        <v>1</v>
      </c>
      <c r="AB89" s="1">
        <v>0</v>
      </c>
      <c r="AC89" s="1">
        <v>67</v>
      </c>
      <c r="AD89" s="1">
        <v>0</v>
      </c>
      <c r="AE89" s="1">
        <v>0</v>
      </c>
      <c r="AF89" s="1">
        <v>600</v>
      </c>
      <c r="AG89" s="1">
        <v>10</v>
      </c>
      <c r="AH89" s="1">
        <v>670</v>
      </c>
      <c r="AI89" s="1">
        <v>1347</v>
      </c>
      <c r="AJ89" s="1" t="s">
        <v>4291</v>
      </c>
      <c r="AK89" s="1" t="s">
        <v>4292</v>
      </c>
      <c r="AL89" s="1" t="s">
        <v>11</v>
      </c>
      <c r="AM89" s="1" t="s">
        <v>12</v>
      </c>
      <c r="AN89" s="1" t="s">
        <v>23097</v>
      </c>
      <c r="AO89" s="1" t="s">
        <v>364</v>
      </c>
      <c r="AP89" s="1" t="s">
        <v>86</v>
      </c>
      <c r="AQ89" s="1" t="s">
        <v>14</v>
      </c>
      <c r="AR89" s="1" t="s">
        <v>19</v>
      </c>
      <c r="AS89" s="1" t="s">
        <v>23091</v>
      </c>
      <c r="AT89" s="1" t="s">
        <v>26</v>
      </c>
    </row>
    <row r="90" spans="1:46" x14ac:dyDescent="0.25">
      <c r="A90" s="1" t="s">
        <v>19077</v>
      </c>
      <c r="B90" s="2" t="s">
        <v>23074</v>
      </c>
      <c r="C90" s="2" t="s">
        <v>23103</v>
      </c>
      <c r="D90" s="1">
        <v>8</v>
      </c>
      <c r="E90" s="1">
        <v>1</v>
      </c>
      <c r="F90" s="1">
        <v>1</v>
      </c>
      <c r="G90" s="1">
        <v>10</v>
      </c>
      <c r="H90" s="6">
        <v>0.1</v>
      </c>
      <c r="I90">
        <v>0</v>
      </c>
      <c r="J90" s="1">
        <v>40</v>
      </c>
      <c r="K90" s="1">
        <v>0</v>
      </c>
      <c r="L90" s="1">
        <v>294</v>
      </c>
      <c r="M90" s="6">
        <v>0</v>
      </c>
      <c r="N90" s="4">
        <v>2000</v>
      </c>
      <c r="O90" s="4">
        <v>150</v>
      </c>
      <c r="P90" s="4">
        <v>300</v>
      </c>
      <c r="Q90" s="3">
        <v>0.4</v>
      </c>
      <c r="R90" s="1">
        <v>12</v>
      </c>
      <c r="S90" s="1">
        <v>300</v>
      </c>
      <c r="T90" s="1">
        <v>10</v>
      </c>
      <c r="U90" s="1">
        <v>1</v>
      </c>
      <c r="V90" s="1">
        <v>0</v>
      </c>
      <c r="W90" s="1">
        <v>1</v>
      </c>
      <c r="X90" s="1">
        <v>1</v>
      </c>
      <c r="Y90" s="1">
        <v>1</v>
      </c>
      <c r="Z90" s="1">
        <v>0</v>
      </c>
      <c r="AA90" s="1">
        <v>1</v>
      </c>
      <c r="AB90" s="1">
        <v>0</v>
      </c>
      <c r="AC90" s="1">
        <v>270</v>
      </c>
      <c r="AD90" s="1">
        <v>0</v>
      </c>
      <c r="AE90" s="1">
        <v>300</v>
      </c>
      <c r="AF90" s="1">
        <v>500</v>
      </c>
      <c r="AG90" s="1">
        <v>0</v>
      </c>
      <c r="AH90" s="1">
        <v>0</v>
      </c>
      <c r="AI90" s="1">
        <v>1070</v>
      </c>
      <c r="AJ90" s="1" t="s">
        <v>6192</v>
      </c>
      <c r="AK90" s="1" t="s">
        <v>6193</v>
      </c>
      <c r="AL90" s="1" t="s">
        <v>11</v>
      </c>
      <c r="AM90" s="1" t="s">
        <v>12</v>
      </c>
      <c r="AN90" s="1" t="s">
        <v>23097</v>
      </c>
      <c r="AO90" s="1" t="s">
        <v>86</v>
      </c>
      <c r="AP90" s="1" t="s">
        <v>86</v>
      </c>
      <c r="AQ90" s="1" t="s">
        <v>14</v>
      </c>
      <c r="AR90" s="1" t="s">
        <v>19</v>
      </c>
      <c r="AS90" s="1" t="s">
        <v>23091</v>
      </c>
      <c r="AT90" s="1" t="s">
        <v>26</v>
      </c>
    </row>
    <row r="91" spans="1:46" x14ac:dyDescent="0.25">
      <c r="A91" s="1" t="s">
        <v>17797</v>
      </c>
      <c r="B91" s="2" t="s">
        <v>23074</v>
      </c>
      <c r="C91" s="2" t="s">
        <v>23104</v>
      </c>
      <c r="D91" s="1">
        <v>1</v>
      </c>
      <c r="E91" s="1">
        <v>2</v>
      </c>
      <c r="F91" s="1">
        <v>2</v>
      </c>
      <c r="G91" s="1">
        <v>5</v>
      </c>
      <c r="H91" s="6">
        <v>0.4</v>
      </c>
      <c r="I91">
        <v>0</v>
      </c>
      <c r="J91" s="1">
        <v>30</v>
      </c>
      <c r="K91" s="1">
        <v>1</v>
      </c>
      <c r="L91" s="1">
        <v>624</v>
      </c>
      <c r="M91" s="6">
        <v>0</v>
      </c>
      <c r="N91" s="4">
        <v>0</v>
      </c>
      <c r="O91" s="4">
        <v>40</v>
      </c>
      <c r="P91" s="4">
        <v>100</v>
      </c>
      <c r="Q91" s="3">
        <v>0.3</v>
      </c>
      <c r="R91" s="1">
        <v>12</v>
      </c>
      <c r="S91" s="1">
        <v>100</v>
      </c>
      <c r="T91" s="1">
        <v>4</v>
      </c>
      <c r="U91" s="1">
        <v>1</v>
      </c>
      <c r="V91" s="1">
        <v>0</v>
      </c>
      <c r="W91" s="1">
        <v>1</v>
      </c>
      <c r="X91" s="1">
        <v>1</v>
      </c>
      <c r="Y91" s="1">
        <v>1</v>
      </c>
      <c r="Z91" s="1">
        <v>3</v>
      </c>
      <c r="AA91" s="1">
        <v>0</v>
      </c>
      <c r="AB91" s="1">
        <v>1</v>
      </c>
      <c r="AC91" s="1">
        <v>0</v>
      </c>
      <c r="AD91" s="1">
        <v>0</v>
      </c>
      <c r="AE91" s="1">
        <v>0</v>
      </c>
      <c r="AF91" s="1">
        <v>100</v>
      </c>
      <c r="AG91" s="1">
        <v>0</v>
      </c>
      <c r="AH91" s="1">
        <v>0</v>
      </c>
      <c r="AI91" s="1">
        <v>100</v>
      </c>
      <c r="AJ91" s="1" t="s">
        <v>2462</v>
      </c>
      <c r="AK91" s="1" t="s">
        <v>2463</v>
      </c>
      <c r="AL91" s="1" t="s">
        <v>11</v>
      </c>
      <c r="AM91" s="1" t="s">
        <v>12</v>
      </c>
      <c r="AN91" s="1" t="s">
        <v>23098</v>
      </c>
      <c r="AO91" s="1" t="s">
        <v>86</v>
      </c>
      <c r="AP91" s="1" t="s">
        <v>86</v>
      </c>
      <c r="AQ91" s="1" t="s">
        <v>14</v>
      </c>
      <c r="AR91" s="1" t="s">
        <v>19</v>
      </c>
      <c r="AS91" s="1" t="s">
        <v>23090</v>
      </c>
      <c r="AT91" s="1" t="s">
        <v>101</v>
      </c>
    </row>
    <row r="92" spans="1:46" x14ac:dyDescent="0.25">
      <c r="A92" s="1" t="s">
        <v>22517</v>
      </c>
      <c r="B92" s="2" t="s">
        <v>23074</v>
      </c>
      <c r="C92" s="2" t="s">
        <v>23104</v>
      </c>
      <c r="D92" s="1">
        <v>7</v>
      </c>
      <c r="E92" s="1">
        <v>0</v>
      </c>
      <c r="F92" s="1">
        <v>1</v>
      </c>
      <c r="G92" s="1">
        <v>8</v>
      </c>
      <c r="H92" s="6">
        <v>0.125</v>
      </c>
      <c r="I92">
        <v>0</v>
      </c>
      <c r="J92" s="1">
        <v>42</v>
      </c>
      <c r="K92" s="1">
        <v>0</v>
      </c>
      <c r="L92" s="1">
        <v>588</v>
      </c>
      <c r="M92" s="6">
        <v>0</v>
      </c>
      <c r="N92" s="4">
        <v>4600</v>
      </c>
      <c r="O92" s="4">
        <v>380</v>
      </c>
      <c r="P92" s="4">
        <v>1500</v>
      </c>
      <c r="Q92" s="3">
        <v>0.4</v>
      </c>
      <c r="R92" s="1">
        <v>36</v>
      </c>
      <c r="S92" s="1">
        <v>1500</v>
      </c>
      <c r="T92" s="1">
        <v>10</v>
      </c>
      <c r="U92" s="1">
        <v>1</v>
      </c>
      <c r="V92" s="1">
        <v>0</v>
      </c>
      <c r="W92" s="1">
        <v>1</v>
      </c>
      <c r="X92" s="1">
        <v>1</v>
      </c>
      <c r="Y92" s="1">
        <v>0</v>
      </c>
      <c r="Z92" s="1">
        <v>4</v>
      </c>
      <c r="AA92" s="1">
        <v>0</v>
      </c>
      <c r="AB92" s="1">
        <v>0</v>
      </c>
      <c r="AC92" s="1">
        <v>450</v>
      </c>
      <c r="AD92" s="1">
        <v>131</v>
      </c>
      <c r="AE92" s="1">
        <v>0</v>
      </c>
      <c r="AF92" s="1">
        <v>0</v>
      </c>
      <c r="AG92" s="1">
        <v>380</v>
      </c>
      <c r="AH92" s="1">
        <v>1600</v>
      </c>
      <c r="AI92" s="1">
        <v>2561</v>
      </c>
      <c r="AJ92" s="1" t="s">
        <v>15518</v>
      </c>
      <c r="AK92" s="1" t="s">
        <v>15519</v>
      </c>
      <c r="AL92" s="1" t="s">
        <v>11</v>
      </c>
      <c r="AM92" s="1" t="s">
        <v>12</v>
      </c>
      <c r="AN92" s="1" t="s">
        <v>23097</v>
      </c>
      <c r="AO92" s="1" t="s">
        <v>86</v>
      </c>
      <c r="AP92" s="1" t="s">
        <v>86</v>
      </c>
      <c r="AQ92" s="1" t="s">
        <v>14</v>
      </c>
      <c r="AR92" s="1" t="s">
        <v>30</v>
      </c>
      <c r="AS92" s="1" t="s">
        <v>23090</v>
      </c>
      <c r="AT92" s="1" t="s">
        <v>26</v>
      </c>
    </row>
    <row r="93" spans="1:46" x14ac:dyDescent="0.25">
      <c r="A93" s="1" t="s">
        <v>20249</v>
      </c>
      <c r="B93" s="2" t="s">
        <v>23074</v>
      </c>
      <c r="C93" s="2" t="s">
        <v>23104</v>
      </c>
      <c r="D93" s="1">
        <v>2</v>
      </c>
      <c r="E93" s="1">
        <v>3</v>
      </c>
      <c r="F93" s="1">
        <v>2</v>
      </c>
      <c r="G93" s="1">
        <v>7</v>
      </c>
      <c r="H93" s="6">
        <v>0.2857142857142857</v>
      </c>
      <c r="I93">
        <v>1</v>
      </c>
      <c r="J93" s="1">
        <v>34</v>
      </c>
      <c r="K93" s="1">
        <v>1</v>
      </c>
      <c r="L93" s="1">
        <v>421</v>
      </c>
      <c r="M93" s="6">
        <v>0</v>
      </c>
      <c r="N93" s="4">
        <v>2160</v>
      </c>
      <c r="O93" s="4">
        <v>180</v>
      </c>
      <c r="P93" s="4">
        <v>350</v>
      </c>
      <c r="Q93" s="3">
        <v>0.38</v>
      </c>
      <c r="R93" s="1">
        <v>12</v>
      </c>
      <c r="S93" s="1">
        <v>350</v>
      </c>
      <c r="T93" s="1">
        <v>10</v>
      </c>
      <c r="U93" s="1">
        <v>0</v>
      </c>
      <c r="V93" s="1">
        <v>0</v>
      </c>
      <c r="W93" s="1">
        <v>1</v>
      </c>
      <c r="X93" s="1">
        <v>1</v>
      </c>
      <c r="Y93" s="1">
        <v>1</v>
      </c>
      <c r="Z93" s="1">
        <v>4</v>
      </c>
      <c r="AA93" s="1">
        <v>0</v>
      </c>
      <c r="AB93" s="1">
        <v>1</v>
      </c>
      <c r="AC93" s="1">
        <v>0</v>
      </c>
      <c r="AD93" s="1">
        <v>0</v>
      </c>
      <c r="AE93" s="1">
        <v>2387</v>
      </c>
      <c r="AF93" s="1">
        <v>200</v>
      </c>
      <c r="AG93" s="1">
        <v>204</v>
      </c>
      <c r="AH93" s="1">
        <v>0</v>
      </c>
      <c r="AI93" s="1">
        <v>2791</v>
      </c>
      <c r="AJ93" s="1" t="s">
        <v>7788</v>
      </c>
      <c r="AK93" s="1" t="s">
        <v>9428</v>
      </c>
      <c r="AL93" s="1" t="s">
        <v>11</v>
      </c>
      <c r="AM93" s="1" t="s">
        <v>16</v>
      </c>
      <c r="AN93" s="1" t="s">
        <v>23098</v>
      </c>
      <c r="AO93" s="1" t="s">
        <v>364</v>
      </c>
      <c r="AP93" s="1" t="s">
        <v>86</v>
      </c>
      <c r="AQ93" s="1" t="s">
        <v>14</v>
      </c>
      <c r="AR93" s="1" t="s">
        <v>19</v>
      </c>
      <c r="AS93" s="1" t="s">
        <v>23090</v>
      </c>
      <c r="AT93" s="1" t="s">
        <v>101</v>
      </c>
    </row>
    <row r="94" spans="1:46" x14ac:dyDescent="0.25">
      <c r="A94" s="1" t="s">
        <v>21981</v>
      </c>
      <c r="B94" s="2" t="s">
        <v>23074</v>
      </c>
      <c r="C94" s="2" t="s">
        <v>23105</v>
      </c>
      <c r="D94" s="1">
        <v>1</v>
      </c>
      <c r="E94" s="1">
        <v>0</v>
      </c>
      <c r="F94" s="1">
        <v>2</v>
      </c>
      <c r="G94" s="1">
        <v>3</v>
      </c>
      <c r="H94" s="6">
        <v>0.66666666666666663</v>
      </c>
      <c r="I94">
        <v>0</v>
      </c>
      <c r="J94" s="1">
        <v>39</v>
      </c>
      <c r="K94" s="1">
        <v>1</v>
      </c>
      <c r="L94" s="1">
        <v>705</v>
      </c>
      <c r="M94" s="6">
        <v>0.06</v>
      </c>
      <c r="N94" s="4">
        <v>2040</v>
      </c>
      <c r="O94" s="4">
        <v>170</v>
      </c>
      <c r="P94" s="4">
        <v>130</v>
      </c>
      <c r="Q94" s="3">
        <v>0.33</v>
      </c>
      <c r="R94" s="1">
        <v>24</v>
      </c>
      <c r="S94" s="1">
        <v>130</v>
      </c>
      <c r="T94" s="1">
        <v>3</v>
      </c>
      <c r="U94" s="1">
        <v>1</v>
      </c>
      <c r="V94" s="1">
        <v>0</v>
      </c>
      <c r="W94" s="1">
        <v>1</v>
      </c>
      <c r="X94" s="1">
        <v>1</v>
      </c>
      <c r="Y94" s="1">
        <v>0</v>
      </c>
      <c r="Z94" s="1">
        <v>1</v>
      </c>
      <c r="AA94" s="1">
        <v>1</v>
      </c>
      <c r="AB94" s="1">
        <v>0</v>
      </c>
      <c r="AC94" s="1">
        <v>0</v>
      </c>
      <c r="AD94" s="1">
        <v>0</v>
      </c>
      <c r="AE94" s="1">
        <v>0</v>
      </c>
      <c r="AF94" s="1">
        <v>0</v>
      </c>
      <c r="AG94" s="1">
        <v>20</v>
      </c>
      <c r="AH94" s="1">
        <v>0</v>
      </c>
      <c r="AI94" s="1">
        <v>20</v>
      </c>
      <c r="AJ94" s="1" t="s">
        <v>14085</v>
      </c>
      <c r="AK94" s="1" t="s">
        <v>14086</v>
      </c>
      <c r="AL94" s="1" t="s">
        <v>14087</v>
      </c>
      <c r="AM94" s="1" t="s">
        <v>12</v>
      </c>
      <c r="AN94" s="1" t="s">
        <v>23098</v>
      </c>
      <c r="AO94" s="1" t="s">
        <v>86</v>
      </c>
      <c r="AP94" s="1" t="s">
        <v>86</v>
      </c>
      <c r="AQ94" s="1" t="s">
        <v>14</v>
      </c>
      <c r="AR94" s="1" t="s">
        <v>30</v>
      </c>
      <c r="AS94" s="1" t="s">
        <v>23091</v>
      </c>
      <c r="AT94" s="1" t="s">
        <v>26</v>
      </c>
    </row>
    <row r="95" spans="1:46" x14ac:dyDescent="0.25">
      <c r="A95" s="1" t="s">
        <v>17102</v>
      </c>
      <c r="B95" s="2" t="s">
        <v>23074</v>
      </c>
      <c r="C95" s="2" t="s">
        <v>23105</v>
      </c>
      <c r="D95" s="1">
        <v>1</v>
      </c>
      <c r="E95" s="1">
        <v>2</v>
      </c>
      <c r="F95" s="1">
        <v>1</v>
      </c>
      <c r="G95" s="1">
        <v>4</v>
      </c>
      <c r="H95" s="6">
        <v>0.25</v>
      </c>
      <c r="I95">
        <v>0</v>
      </c>
      <c r="J95" s="1">
        <v>29</v>
      </c>
      <c r="K95" s="1">
        <v>0</v>
      </c>
      <c r="L95" s="1">
        <v>719</v>
      </c>
      <c r="M95" s="6">
        <v>0.36</v>
      </c>
      <c r="N95" s="4">
        <v>2160</v>
      </c>
      <c r="O95" s="4">
        <v>180</v>
      </c>
      <c r="P95" s="4">
        <v>400</v>
      </c>
      <c r="Q95" s="3">
        <v>0.35</v>
      </c>
      <c r="R95" s="1">
        <v>12</v>
      </c>
      <c r="S95" s="1">
        <v>400</v>
      </c>
      <c r="T95" s="1">
        <v>25</v>
      </c>
      <c r="U95" s="1">
        <v>0</v>
      </c>
      <c r="V95" s="1">
        <v>0</v>
      </c>
      <c r="W95" s="1">
        <v>1</v>
      </c>
      <c r="X95" s="1">
        <v>0</v>
      </c>
      <c r="Y95" s="1">
        <v>1</v>
      </c>
      <c r="Z95" s="1">
        <v>3</v>
      </c>
      <c r="AA95" s="1">
        <v>1</v>
      </c>
      <c r="AB95" s="1">
        <v>0</v>
      </c>
      <c r="AC95" s="1">
        <v>0</v>
      </c>
      <c r="AD95" s="1">
        <v>0</v>
      </c>
      <c r="AE95" s="1">
        <v>0</v>
      </c>
      <c r="AF95" s="1">
        <v>0</v>
      </c>
      <c r="AG95" s="1">
        <v>0</v>
      </c>
      <c r="AH95" s="1">
        <v>470</v>
      </c>
      <c r="AI95" s="1">
        <v>470</v>
      </c>
      <c r="AJ95" s="1" t="s">
        <v>273</v>
      </c>
      <c r="AK95" s="1" t="s">
        <v>274</v>
      </c>
      <c r="AL95" s="1" t="s">
        <v>275</v>
      </c>
      <c r="AM95" s="1" t="s">
        <v>12</v>
      </c>
      <c r="AN95" s="1" t="s">
        <v>23097</v>
      </c>
      <c r="AO95" s="1" t="s">
        <v>364</v>
      </c>
      <c r="AP95" s="1" t="s">
        <v>86</v>
      </c>
      <c r="AQ95" s="1" t="s">
        <v>25</v>
      </c>
      <c r="AR95" s="1" t="s">
        <v>19</v>
      </c>
      <c r="AS95" s="1" t="s">
        <v>23091</v>
      </c>
      <c r="AT95" s="1" t="s">
        <v>26</v>
      </c>
    </row>
    <row r="96" spans="1:46" x14ac:dyDescent="0.25">
      <c r="A96" s="1" t="s">
        <v>20843</v>
      </c>
      <c r="B96" s="2" t="s">
        <v>23074</v>
      </c>
      <c r="C96" s="2" t="s">
        <v>23105</v>
      </c>
      <c r="D96" s="1">
        <v>4</v>
      </c>
      <c r="E96" s="1">
        <v>0</v>
      </c>
      <c r="F96" s="1">
        <v>6</v>
      </c>
      <c r="G96" s="1">
        <v>10</v>
      </c>
      <c r="H96" s="6">
        <v>0.6</v>
      </c>
      <c r="I96">
        <v>0</v>
      </c>
      <c r="J96" s="1">
        <v>28</v>
      </c>
      <c r="K96" s="1">
        <v>0</v>
      </c>
      <c r="L96" s="1">
        <v>637</v>
      </c>
      <c r="M96" s="6">
        <v>0.39</v>
      </c>
      <c r="N96" s="4">
        <v>0</v>
      </c>
      <c r="O96" s="4">
        <v>165</v>
      </c>
      <c r="P96" s="4">
        <v>550</v>
      </c>
      <c r="Q96" s="3">
        <v>0.33</v>
      </c>
      <c r="R96" s="1">
        <v>24</v>
      </c>
      <c r="S96" s="1">
        <v>550</v>
      </c>
      <c r="T96" s="1">
        <v>40</v>
      </c>
      <c r="U96" s="1">
        <v>1</v>
      </c>
      <c r="V96" s="1">
        <v>0</v>
      </c>
      <c r="W96" s="1">
        <v>1</v>
      </c>
      <c r="X96" s="1">
        <v>1</v>
      </c>
      <c r="Y96" s="1">
        <v>1</v>
      </c>
      <c r="Z96" s="1">
        <v>0</v>
      </c>
      <c r="AA96" s="1">
        <v>1</v>
      </c>
      <c r="AB96" s="1">
        <v>1</v>
      </c>
      <c r="AC96" s="1">
        <v>562</v>
      </c>
      <c r="AD96" s="1">
        <v>0</v>
      </c>
      <c r="AE96" s="1">
        <v>0</v>
      </c>
      <c r="AF96" s="1">
        <v>200</v>
      </c>
      <c r="AG96" s="1">
        <v>0</v>
      </c>
      <c r="AH96" s="1">
        <v>0</v>
      </c>
      <c r="AI96" s="1">
        <v>762</v>
      </c>
      <c r="AJ96" s="1" t="s">
        <v>11051</v>
      </c>
      <c r="AK96" s="1" t="s">
        <v>11052</v>
      </c>
      <c r="AL96" s="1" t="s">
        <v>11053</v>
      </c>
      <c r="AM96" s="1" t="s">
        <v>12</v>
      </c>
      <c r="AN96" s="1" t="s">
        <v>23097</v>
      </c>
      <c r="AO96" s="1" t="s">
        <v>86</v>
      </c>
      <c r="AP96" s="1" t="s">
        <v>86</v>
      </c>
      <c r="AQ96" s="1" t="s">
        <v>14</v>
      </c>
      <c r="AR96" s="1" t="s">
        <v>19</v>
      </c>
      <c r="AS96" s="1" t="s">
        <v>23091</v>
      </c>
      <c r="AT96" s="1" t="s">
        <v>101</v>
      </c>
    </row>
    <row r="97" spans="1:46" x14ac:dyDescent="0.25">
      <c r="A97" s="1" t="s">
        <v>22578</v>
      </c>
      <c r="B97" s="2" t="s">
        <v>23074</v>
      </c>
      <c r="C97" s="2" t="s">
        <v>23105</v>
      </c>
      <c r="D97" s="1">
        <v>0</v>
      </c>
      <c r="E97" s="1">
        <v>0</v>
      </c>
      <c r="F97" s="1">
        <v>2</v>
      </c>
      <c r="G97" s="1">
        <v>2</v>
      </c>
      <c r="H97" s="6">
        <v>1</v>
      </c>
      <c r="I97">
        <v>1</v>
      </c>
      <c r="J97" s="1">
        <v>30</v>
      </c>
      <c r="K97" s="1">
        <v>0</v>
      </c>
      <c r="L97" s="1">
        <v>725</v>
      </c>
      <c r="M97" s="6">
        <v>0.05</v>
      </c>
      <c r="N97" s="4">
        <v>900</v>
      </c>
      <c r="O97" s="4">
        <v>70</v>
      </c>
      <c r="P97" s="4">
        <v>100</v>
      </c>
      <c r="Q97" s="3">
        <v>0.3</v>
      </c>
      <c r="R97" s="1">
        <v>12</v>
      </c>
      <c r="S97" s="1">
        <v>100</v>
      </c>
      <c r="T97" s="1">
        <v>13</v>
      </c>
      <c r="U97" s="1">
        <v>1</v>
      </c>
      <c r="V97" s="1">
        <v>0</v>
      </c>
      <c r="W97" s="1">
        <v>1</v>
      </c>
      <c r="X97" s="1">
        <v>1</v>
      </c>
      <c r="Y97" s="1">
        <v>1</v>
      </c>
      <c r="Z97" s="1">
        <v>3</v>
      </c>
      <c r="AA97" s="1">
        <v>0</v>
      </c>
      <c r="AB97" s="1">
        <v>1</v>
      </c>
      <c r="AC97" s="1">
        <v>0</v>
      </c>
      <c r="AD97" s="1">
        <v>0</v>
      </c>
      <c r="AE97" s="1">
        <v>0</v>
      </c>
      <c r="AF97" s="1">
        <v>0</v>
      </c>
      <c r="AG97" s="1">
        <v>0</v>
      </c>
      <c r="AH97" s="1">
        <v>0</v>
      </c>
      <c r="AI97" s="1">
        <v>0</v>
      </c>
      <c r="AJ97" s="1" t="s">
        <v>15680</v>
      </c>
      <c r="AK97" s="1" t="s">
        <v>15681</v>
      </c>
      <c r="AL97" s="1" t="s">
        <v>15682</v>
      </c>
      <c r="AM97" s="1" t="s">
        <v>16</v>
      </c>
      <c r="AN97" s="1" t="s">
        <v>23097</v>
      </c>
      <c r="AO97" s="1" t="s">
        <v>86</v>
      </c>
      <c r="AP97" s="1" t="s">
        <v>86</v>
      </c>
      <c r="AQ97" s="1" t="s">
        <v>14</v>
      </c>
      <c r="AR97" s="1" t="s">
        <v>19</v>
      </c>
      <c r="AS97" s="1" t="s">
        <v>23090</v>
      </c>
      <c r="AT97" s="1" t="s">
        <v>101</v>
      </c>
    </row>
    <row r="98" spans="1:46" x14ac:dyDescent="0.25">
      <c r="A98" s="1" t="s">
        <v>19164</v>
      </c>
      <c r="B98" s="2" t="s">
        <v>23074</v>
      </c>
      <c r="C98" s="2" t="s">
        <v>23105</v>
      </c>
      <c r="D98" s="1">
        <v>1</v>
      </c>
      <c r="E98" s="1">
        <v>0</v>
      </c>
      <c r="F98" s="1">
        <v>2</v>
      </c>
      <c r="G98" s="1">
        <v>3</v>
      </c>
      <c r="H98" s="6">
        <v>0.66666666666666663</v>
      </c>
      <c r="I98">
        <v>0</v>
      </c>
      <c r="J98" s="1">
        <v>29</v>
      </c>
      <c r="K98" s="1">
        <v>1</v>
      </c>
      <c r="L98" s="1">
        <v>751</v>
      </c>
      <c r="M98" s="6">
        <v>0.24</v>
      </c>
      <c r="N98" s="4">
        <v>1550</v>
      </c>
      <c r="O98" s="4">
        <v>125</v>
      </c>
      <c r="P98" s="4">
        <v>230</v>
      </c>
      <c r="Q98" s="3">
        <v>0.28999999999999998</v>
      </c>
      <c r="R98" s="1">
        <v>24</v>
      </c>
      <c r="S98" s="1">
        <v>230</v>
      </c>
      <c r="T98" s="1">
        <v>43</v>
      </c>
      <c r="U98" s="1">
        <v>1</v>
      </c>
      <c r="V98" s="1">
        <v>0</v>
      </c>
      <c r="W98" s="1">
        <v>1</v>
      </c>
      <c r="X98" s="1">
        <v>0</v>
      </c>
      <c r="Y98" s="1">
        <v>1</v>
      </c>
      <c r="Z98" s="1">
        <v>4</v>
      </c>
      <c r="AA98" s="1">
        <v>0</v>
      </c>
      <c r="AB98" s="1">
        <v>0</v>
      </c>
      <c r="AC98" s="1">
        <v>0</v>
      </c>
      <c r="AD98" s="1">
        <v>0</v>
      </c>
      <c r="AE98" s="1">
        <v>0</v>
      </c>
      <c r="AF98" s="1">
        <v>0</v>
      </c>
      <c r="AG98" s="1">
        <v>0</v>
      </c>
      <c r="AH98" s="1">
        <v>300</v>
      </c>
      <c r="AI98" s="1">
        <v>300</v>
      </c>
      <c r="AJ98" s="1" t="s">
        <v>494</v>
      </c>
      <c r="AK98" s="1" t="s">
        <v>6416</v>
      </c>
      <c r="AL98" s="1" t="s">
        <v>6417</v>
      </c>
      <c r="AM98" s="1" t="s">
        <v>12</v>
      </c>
      <c r="AN98" s="1" t="s">
        <v>23098</v>
      </c>
      <c r="AO98" s="1" t="s">
        <v>86</v>
      </c>
      <c r="AP98" s="1" t="s">
        <v>86</v>
      </c>
      <c r="AQ98" s="1" t="s">
        <v>25</v>
      </c>
      <c r="AR98" s="1" t="s">
        <v>19</v>
      </c>
      <c r="AS98" s="1" t="s">
        <v>23090</v>
      </c>
      <c r="AT98" s="1" t="s">
        <v>26</v>
      </c>
    </row>
    <row r="99" spans="1:46" x14ac:dyDescent="0.25">
      <c r="A99" s="1" t="s">
        <v>17144</v>
      </c>
      <c r="B99" s="2" t="s">
        <v>23074</v>
      </c>
      <c r="C99" s="2" t="s">
        <v>23105</v>
      </c>
      <c r="D99" s="1">
        <v>0</v>
      </c>
      <c r="E99" s="1">
        <v>0</v>
      </c>
      <c r="F99" s="1">
        <v>1</v>
      </c>
      <c r="G99" s="1">
        <v>1</v>
      </c>
      <c r="H99" s="6">
        <v>1</v>
      </c>
      <c r="I99">
        <v>0</v>
      </c>
      <c r="J99" s="1">
        <v>34</v>
      </c>
      <c r="K99" s="1">
        <v>1</v>
      </c>
      <c r="L99" s="1">
        <v>704</v>
      </c>
      <c r="M99" s="6">
        <v>0.12</v>
      </c>
      <c r="N99" s="4">
        <v>2400</v>
      </c>
      <c r="O99" s="4">
        <v>178</v>
      </c>
      <c r="P99" s="4">
        <v>400</v>
      </c>
      <c r="Q99" s="3">
        <v>0.37</v>
      </c>
      <c r="R99" s="1">
        <v>24</v>
      </c>
      <c r="S99" s="1">
        <v>400</v>
      </c>
      <c r="T99" s="1">
        <v>38</v>
      </c>
      <c r="U99" s="1">
        <v>1</v>
      </c>
      <c r="V99" s="1">
        <v>0</v>
      </c>
      <c r="W99" s="1">
        <v>1</v>
      </c>
      <c r="X99" s="1">
        <v>1</v>
      </c>
      <c r="Y99" s="1">
        <v>1</v>
      </c>
      <c r="Z99" s="1">
        <v>1</v>
      </c>
      <c r="AA99" s="1">
        <v>0</v>
      </c>
      <c r="AB99" s="1">
        <v>0</v>
      </c>
      <c r="AC99" s="1">
        <v>0</v>
      </c>
      <c r="AD99" s="1">
        <v>0</v>
      </c>
      <c r="AE99" s="1">
        <v>0</v>
      </c>
      <c r="AF99" s="1">
        <v>0</v>
      </c>
      <c r="AG99" s="1">
        <v>0</v>
      </c>
      <c r="AH99" s="1">
        <v>0</v>
      </c>
      <c r="AI99" s="1">
        <v>0</v>
      </c>
      <c r="AJ99" s="1" t="s">
        <v>414</v>
      </c>
      <c r="AK99" s="1" t="s">
        <v>415</v>
      </c>
      <c r="AL99" s="1" t="s">
        <v>416</v>
      </c>
      <c r="AM99" s="1" t="s">
        <v>12</v>
      </c>
      <c r="AN99" s="1" t="s">
        <v>23098</v>
      </c>
      <c r="AO99" s="1" t="s">
        <v>86</v>
      </c>
      <c r="AP99" s="1" t="s">
        <v>86</v>
      </c>
      <c r="AQ99" s="1" t="s">
        <v>14</v>
      </c>
      <c r="AR99" s="1" t="s">
        <v>19</v>
      </c>
      <c r="AS99" s="1" t="s">
        <v>23090</v>
      </c>
      <c r="AT99" s="1" t="s">
        <v>26</v>
      </c>
    </row>
    <row r="100" spans="1:46" x14ac:dyDescent="0.25">
      <c r="A100" s="1" t="s">
        <v>17915</v>
      </c>
      <c r="B100" s="2" t="s">
        <v>23074</v>
      </c>
      <c r="C100" s="2" t="s">
        <v>23105</v>
      </c>
      <c r="D100" s="1">
        <v>0</v>
      </c>
      <c r="E100" s="1">
        <v>0</v>
      </c>
      <c r="F100" s="1">
        <v>2</v>
      </c>
      <c r="G100" s="1">
        <v>2</v>
      </c>
      <c r="H100" s="6">
        <v>1</v>
      </c>
      <c r="I100">
        <v>1</v>
      </c>
      <c r="J100" s="1">
        <v>38</v>
      </c>
      <c r="K100" s="1">
        <v>0</v>
      </c>
      <c r="L100" s="1">
        <v>722</v>
      </c>
      <c r="M100" s="6">
        <v>0.11</v>
      </c>
      <c r="N100" s="4">
        <v>2800</v>
      </c>
      <c r="O100" s="4">
        <v>245</v>
      </c>
      <c r="P100" s="4">
        <v>500</v>
      </c>
      <c r="Q100" s="3">
        <v>0.32</v>
      </c>
      <c r="R100" s="1">
        <v>24</v>
      </c>
      <c r="S100" s="1">
        <v>500</v>
      </c>
      <c r="T100" s="1">
        <v>15</v>
      </c>
      <c r="U100" s="1">
        <v>1</v>
      </c>
      <c r="V100" s="1">
        <v>0</v>
      </c>
      <c r="W100" s="1">
        <v>1</v>
      </c>
      <c r="X100" s="1">
        <v>1</v>
      </c>
      <c r="Y100" s="1">
        <v>0</v>
      </c>
      <c r="Z100" s="1">
        <v>5</v>
      </c>
      <c r="AA100" s="1">
        <v>1</v>
      </c>
      <c r="AB100" s="1">
        <v>1</v>
      </c>
      <c r="AC100" s="1">
        <v>0</v>
      </c>
      <c r="AD100" s="1">
        <v>0</v>
      </c>
      <c r="AE100" s="1">
        <v>0</v>
      </c>
      <c r="AF100" s="1">
        <v>0</v>
      </c>
      <c r="AG100" s="1">
        <v>0</v>
      </c>
      <c r="AH100" s="1">
        <v>0</v>
      </c>
      <c r="AI100" s="1">
        <v>0</v>
      </c>
      <c r="AJ100" s="1" t="s">
        <v>2787</v>
      </c>
      <c r="AK100" s="1" t="s">
        <v>2788</v>
      </c>
      <c r="AL100" s="1" t="s">
        <v>2789</v>
      </c>
      <c r="AM100" s="1" t="s">
        <v>16</v>
      </c>
      <c r="AN100" s="1" t="s">
        <v>23097</v>
      </c>
      <c r="AO100" s="1" t="s">
        <v>86</v>
      </c>
      <c r="AP100" s="1" t="s">
        <v>86</v>
      </c>
      <c r="AQ100" s="1" t="s">
        <v>14</v>
      </c>
      <c r="AR100" s="1" t="s">
        <v>30</v>
      </c>
      <c r="AS100" s="1" t="s">
        <v>23091</v>
      </c>
      <c r="AT100" s="1" t="s">
        <v>101</v>
      </c>
    </row>
    <row r="101" spans="1:46" x14ac:dyDescent="0.25">
      <c r="A101" s="1" t="s">
        <v>17171</v>
      </c>
      <c r="B101" s="2" t="s">
        <v>23074</v>
      </c>
      <c r="C101" s="2" t="s">
        <v>23105</v>
      </c>
      <c r="D101" s="1">
        <v>0</v>
      </c>
      <c r="E101" s="1">
        <v>0</v>
      </c>
      <c r="F101" s="1">
        <v>2</v>
      </c>
      <c r="G101" s="1">
        <v>2</v>
      </c>
      <c r="H101" s="6">
        <v>1</v>
      </c>
      <c r="I101">
        <v>0</v>
      </c>
      <c r="J101" s="1">
        <v>39</v>
      </c>
      <c r="K101" s="1">
        <v>1</v>
      </c>
      <c r="L101" s="1">
        <v>697</v>
      </c>
      <c r="M101" s="6">
        <v>0.38</v>
      </c>
      <c r="N101" s="4">
        <v>5000</v>
      </c>
      <c r="O101" s="4">
        <v>400</v>
      </c>
      <c r="P101" s="4">
        <v>200</v>
      </c>
      <c r="Q101" s="3">
        <v>0.39</v>
      </c>
      <c r="R101" s="1">
        <v>6</v>
      </c>
      <c r="S101" s="1">
        <v>200</v>
      </c>
      <c r="T101" s="1">
        <v>17</v>
      </c>
      <c r="U101" s="1">
        <v>1</v>
      </c>
      <c r="V101" s="1">
        <v>0</v>
      </c>
      <c r="W101" s="1">
        <v>1</v>
      </c>
      <c r="X101" s="1">
        <v>0</v>
      </c>
      <c r="Y101" s="1">
        <v>1</v>
      </c>
      <c r="Z101" s="1">
        <v>3</v>
      </c>
      <c r="AA101" s="1">
        <v>1</v>
      </c>
      <c r="AB101" s="1">
        <v>0</v>
      </c>
      <c r="AC101" s="1">
        <v>1950</v>
      </c>
      <c r="AD101" s="1">
        <v>800</v>
      </c>
      <c r="AE101" s="1">
        <v>711</v>
      </c>
      <c r="AF101" s="1">
        <v>0</v>
      </c>
      <c r="AG101" s="1">
        <v>0</v>
      </c>
      <c r="AH101" s="1">
        <v>0</v>
      </c>
      <c r="AI101" s="1">
        <v>3461</v>
      </c>
      <c r="AJ101" s="1" t="s">
        <v>501</v>
      </c>
      <c r="AK101" s="1" t="s">
        <v>502</v>
      </c>
      <c r="AL101" s="1" t="s">
        <v>503</v>
      </c>
      <c r="AM101" s="1" t="s">
        <v>12</v>
      </c>
      <c r="AN101" s="1" t="s">
        <v>23098</v>
      </c>
      <c r="AO101" s="1" t="s">
        <v>86</v>
      </c>
      <c r="AP101" s="1" t="s">
        <v>86</v>
      </c>
      <c r="AQ101" s="1" t="s">
        <v>25</v>
      </c>
      <c r="AR101" s="1" t="s">
        <v>19</v>
      </c>
      <c r="AS101" s="1" t="s">
        <v>23091</v>
      </c>
      <c r="AT101" s="1" t="s">
        <v>26</v>
      </c>
    </row>
    <row r="102" spans="1:46" x14ac:dyDescent="0.25">
      <c r="A102" s="1" t="s">
        <v>20891</v>
      </c>
      <c r="B102" s="2" t="s">
        <v>23074</v>
      </c>
      <c r="C102" s="2" t="s">
        <v>23105</v>
      </c>
      <c r="D102" s="1">
        <v>4</v>
      </c>
      <c r="E102" s="1">
        <v>0</v>
      </c>
      <c r="F102" s="1">
        <v>6</v>
      </c>
      <c r="G102" s="1">
        <v>10</v>
      </c>
      <c r="H102" s="6">
        <v>0.6</v>
      </c>
      <c r="I102">
        <v>0</v>
      </c>
      <c r="J102" s="1">
        <v>28</v>
      </c>
      <c r="K102" s="1">
        <v>0</v>
      </c>
      <c r="L102" s="1">
        <v>666</v>
      </c>
      <c r="M102" s="6">
        <v>0.33</v>
      </c>
      <c r="N102" s="4">
        <v>2160</v>
      </c>
      <c r="O102" s="4">
        <v>200</v>
      </c>
      <c r="P102" s="4">
        <v>250</v>
      </c>
      <c r="Q102" s="3">
        <v>0.3</v>
      </c>
      <c r="R102" s="1">
        <v>24</v>
      </c>
      <c r="S102" s="1">
        <v>250</v>
      </c>
      <c r="T102" s="1">
        <v>14</v>
      </c>
      <c r="U102" s="1">
        <v>1</v>
      </c>
      <c r="V102" s="1">
        <v>0</v>
      </c>
      <c r="W102" s="1">
        <v>1</v>
      </c>
      <c r="X102" s="1">
        <v>1</v>
      </c>
      <c r="Y102" s="1">
        <v>1</v>
      </c>
      <c r="Z102" s="1">
        <v>0</v>
      </c>
      <c r="AA102" s="1">
        <v>1</v>
      </c>
      <c r="AB102" s="1">
        <v>1</v>
      </c>
      <c r="AC102" s="1">
        <v>740</v>
      </c>
      <c r="AD102" s="1">
        <v>0</v>
      </c>
      <c r="AE102" s="1">
        <v>0</v>
      </c>
      <c r="AF102" s="1">
        <v>547</v>
      </c>
      <c r="AG102" s="1">
        <v>0</v>
      </c>
      <c r="AH102" s="1">
        <v>0</v>
      </c>
      <c r="AI102" s="1">
        <v>1287</v>
      </c>
      <c r="AJ102" s="1" t="s">
        <v>11169</v>
      </c>
      <c r="AK102" s="1" t="s">
        <v>11170</v>
      </c>
      <c r="AL102" s="1" t="s">
        <v>11171</v>
      </c>
      <c r="AM102" s="1" t="s">
        <v>12</v>
      </c>
      <c r="AN102" s="1" t="s">
        <v>23097</v>
      </c>
      <c r="AO102" s="1" t="s">
        <v>86</v>
      </c>
      <c r="AP102" s="1" t="s">
        <v>86</v>
      </c>
      <c r="AQ102" s="1" t="s">
        <v>14</v>
      </c>
      <c r="AR102" s="1" t="s">
        <v>19</v>
      </c>
      <c r="AS102" s="1" t="s">
        <v>23091</v>
      </c>
      <c r="AT102" s="1" t="s">
        <v>101</v>
      </c>
    </row>
    <row r="103" spans="1:46" x14ac:dyDescent="0.25">
      <c r="A103" s="1" t="s">
        <v>17926</v>
      </c>
      <c r="B103" s="2" t="s">
        <v>23074</v>
      </c>
      <c r="C103" s="2" t="s">
        <v>23105</v>
      </c>
      <c r="D103" s="1">
        <v>0</v>
      </c>
      <c r="E103" s="1">
        <v>0</v>
      </c>
      <c r="F103" s="1">
        <v>2</v>
      </c>
      <c r="G103" s="1">
        <v>2</v>
      </c>
      <c r="H103" s="6">
        <v>1</v>
      </c>
      <c r="I103">
        <v>0</v>
      </c>
      <c r="J103" s="1">
        <v>39</v>
      </c>
      <c r="K103" s="1">
        <v>1</v>
      </c>
      <c r="L103" s="1">
        <v>684</v>
      </c>
      <c r="M103" s="6">
        <v>0.61</v>
      </c>
      <c r="N103" s="4">
        <v>5000</v>
      </c>
      <c r="O103" s="4">
        <v>420</v>
      </c>
      <c r="P103" s="4">
        <v>1460</v>
      </c>
      <c r="Q103" s="3">
        <v>0.33</v>
      </c>
      <c r="R103" s="1">
        <v>12</v>
      </c>
      <c r="S103" s="1">
        <v>1460</v>
      </c>
      <c r="T103" s="1">
        <v>164</v>
      </c>
      <c r="U103" s="1">
        <v>1</v>
      </c>
      <c r="V103" s="1">
        <v>0</v>
      </c>
      <c r="W103" s="1">
        <v>1</v>
      </c>
      <c r="X103" s="1">
        <v>1</v>
      </c>
      <c r="Y103" s="1">
        <v>1</v>
      </c>
      <c r="Z103" s="1">
        <v>3</v>
      </c>
      <c r="AA103" s="1">
        <v>1</v>
      </c>
      <c r="AB103" s="1">
        <v>0</v>
      </c>
      <c r="AC103" s="1">
        <v>1951</v>
      </c>
      <c r="AD103" s="1">
        <v>800</v>
      </c>
      <c r="AE103" s="1">
        <v>711</v>
      </c>
      <c r="AF103" s="1">
        <v>0</v>
      </c>
      <c r="AG103" s="1">
        <v>0</v>
      </c>
      <c r="AH103" s="1">
        <v>0</v>
      </c>
      <c r="AI103" s="1">
        <v>3462</v>
      </c>
      <c r="AJ103" s="1" t="s">
        <v>2817</v>
      </c>
      <c r="AK103" s="1" t="s">
        <v>2818</v>
      </c>
      <c r="AL103" s="1" t="s">
        <v>2819</v>
      </c>
      <c r="AM103" s="1" t="s">
        <v>12</v>
      </c>
      <c r="AN103" s="1" t="s">
        <v>23098</v>
      </c>
      <c r="AO103" s="1" t="s">
        <v>86</v>
      </c>
      <c r="AP103" s="1" t="s">
        <v>86</v>
      </c>
      <c r="AQ103" s="1" t="s">
        <v>14</v>
      </c>
      <c r="AR103" s="1" t="s">
        <v>19</v>
      </c>
      <c r="AS103" s="1" t="s">
        <v>23091</v>
      </c>
      <c r="AT103" s="1" t="s">
        <v>26</v>
      </c>
    </row>
    <row r="104" spans="1:46" x14ac:dyDescent="0.25">
      <c r="A104" s="1" t="s">
        <v>20896</v>
      </c>
      <c r="B104" s="2" t="s">
        <v>23074</v>
      </c>
      <c r="C104" s="2" t="s">
        <v>23105</v>
      </c>
      <c r="D104" s="1">
        <v>2</v>
      </c>
      <c r="E104" s="1">
        <v>0</v>
      </c>
      <c r="F104" s="1">
        <v>4</v>
      </c>
      <c r="G104" s="1">
        <v>6</v>
      </c>
      <c r="H104" s="6">
        <v>0.66666666666666663</v>
      </c>
      <c r="I104">
        <v>1</v>
      </c>
      <c r="J104" s="1">
        <v>37</v>
      </c>
      <c r="K104" s="1">
        <v>0</v>
      </c>
      <c r="L104" s="1">
        <v>610</v>
      </c>
      <c r="M104" s="6">
        <v>0.28999999999999998</v>
      </c>
      <c r="N104" s="4">
        <v>6000</v>
      </c>
      <c r="O104" s="4">
        <v>350</v>
      </c>
      <c r="P104" s="4">
        <v>900</v>
      </c>
      <c r="Q104" s="3">
        <v>0.31</v>
      </c>
      <c r="R104" s="1">
        <v>24</v>
      </c>
      <c r="S104" s="1">
        <v>900</v>
      </c>
      <c r="T104" s="1">
        <v>119</v>
      </c>
      <c r="U104" s="1">
        <v>0</v>
      </c>
      <c r="V104" s="1">
        <v>0</v>
      </c>
      <c r="W104" s="1">
        <v>1</v>
      </c>
      <c r="X104" s="1">
        <v>1</v>
      </c>
      <c r="Y104" s="1">
        <v>1</v>
      </c>
      <c r="Z104" s="1">
        <v>2</v>
      </c>
      <c r="AA104" s="1">
        <v>0</v>
      </c>
      <c r="AB104" s="1">
        <v>1</v>
      </c>
      <c r="AC104" s="1">
        <v>0</v>
      </c>
      <c r="AD104" s="1">
        <v>0</v>
      </c>
      <c r="AE104" s="1">
        <v>0</v>
      </c>
      <c r="AF104" s="1">
        <v>74</v>
      </c>
      <c r="AG104" s="1">
        <v>51</v>
      </c>
      <c r="AH104" s="1">
        <v>700</v>
      </c>
      <c r="AI104" s="1">
        <v>825</v>
      </c>
      <c r="AJ104" s="1" t="s">
        <v>8718</v>
      </c>
      <c r="AK104" s="1" t="s">
        <v>11182</v>
      </c>
      <c r="AL104" s="1" t="s">
        <v>11183</v>
      </c>
      <c r="AM104" s="1" t="s">
        <v>16</v>
      </c>
      <c r="AN104" s="1" t="s">
        <v>23097</v>
      </c>
      <c r="AO104" s="1" t="s">
        <v>364</v>
      </c>
      <c r="AP104" s="1" t="s">
        <v>86</v>
      </c>
      <c r="AQ104" s="1" t="s">
        <v>14</v>
      </c>
      <c r="AR104" s="1" t="s">
        <v>19</v>
      </c>
      <c r="AS104" s="1" t="s">
        <v>23090</v>
      </c>
      <c r="AT104" s="1" t="s">
        <v>101</v>
      </c>
    </row>
    <row r="105" spans="1:46" x14ac:dyDescent="0.25">
      <c r="A105" s="1" t="s">
        <v>22626</v>
      </c>
      <c r="B105" s="2" t="s">
        <v>23074</v>
      </c>
      <c r="C105" s="2" t="s">
        <v>23105</v>
      </c>
      <c r="D105" s="1">
        <v>0</v>
      </c>
      <c r="E105" s="1">
        <v>2</v>
      </c>
      <c r="F105" s="1">
        <v>3</v>
      </c>
      <c r="G105" s="1">
        <v>5</v>
      </c>
      <c r="H105" s="6">
        <v>0.6</v>
      </c>
      <c r="I105">
        <v>0</v>
      </c>
      <c r="J105" s="1">
        <v>32</v>
      </c>
      <c r="K105" s="1">
        <v>0</v>
      </c>
      <c r="L105" s="1">
        <v>721</v>
      </c>
      <c r="M105" s="6">
        <v>0.21</v>
      </c>
      <c r="N105" s="4">
        <v>1620</v>
      </c>
      <c r="O105" s="4">
        <v>135</v>
      </c>
      <c r="P105" s="4">
        <v>201</v>
      </c>
      <c r="Q105" s="3">
        <v>0.3</v>
      </c>
      <c r="R105" s="1">
        <v>12</v>
      </c>
      <c r="S105" s="1">
        <v>201</v>
      </c>
      <c r="T105" s="1">
        <v>33</v>
      </c>
      <c r="U105" s="1">
        <v>0</v>
      </c>
      <c r="V105" s="1">
        <v>0</v>
      </c>
      <c r="W105" s="1">
        <v>1</v>
      </c>
      <c r="X105" s="1">
        <v>1</v>
      </c>
      <c r="Y105" s="1">
        <v>0</v>
      </c>
      <c r="Z105" s="1">
        <v>5</v>
      </c>
      <c r="AA105" s="1">
        <v>0</v>
      </c>
      <c r="AB105" s="1">
        <v>0</v>
      </c>
      <c r="AC105" s="1">
        <v>0</v>
      </c>
      <c r="AD105" s="1">
        <v>300</v>
      </c>
      <c r="AE105" s="1">
        <v>0</v>
      </c>
      <c r="AF105" s="1">
        <v>0</v>
      </c>
      <c r="AG105" s="1">
        <v>0</v>
      </c>
      <c r="AH105" s="1">
        <v>0</v>
      </c>
      <c r="AI105" s="1">
        <v>300</v>
      </c>
      <c r="AJ105" s="1" t="s">
        <v>15789</v>
      </c>
      <c r="AK105" s="1" t="s">
        <v>15790</v>
      </c>
      <c r="AL105" s="1" t="s">
        <v>15791</v>
      </c>
      <c r="AM105" s="1" t="s">
        <v>12</v>
      </c>
      <c r="AN105" s="1" t="s">
        <v>23097</v>
      </c>
      <c r="AO105" s="1" t="s">
        <v>364</v>
      </c>
      <c r="AP105" s="1" t="s">
        <v>86</v>
      </c>
      <c r="AQ105" s="1" t="s">
        <v>14</v>
      </c>
      <c r="AR105" s="1" t="s">
        <v>30</v>
      </c>
      <c r="AS105" s="1" t="s">
        <v>23090</v>
      </c>
      <c r="AT105" s="1" t="s">
        <v>26</v>
      </c>
    </row>
    <row r="106" spans="1:46" x14ac:dyDescent="0.25">
      <c r="A106" s="1" t="s">
        <v>19203</v>
      </c>
      <c r="B106" s="2" t="s">
        <v>23074</v>
      </c>
      <c r="C106" s="2" t="s">
        <v>23105</v>
      </c>
      <c r="D106" s="1">
        <v>0</v>
      </c>
      <c r="E106" s="1">
        <v>0</v>
      </c>
      <c r="F106" s="1">
        <v>1</v>
      </c>
      <c r="G106" s="1">
        <v>1</v>
      </c>
      <c r="H106" s="6">
        <v>1</v>
      </c>
      <c r="I106">
        <v>1</v>
      </c>
      <c r="J106" s="1">
        <v>32</v>
      </c>
      <c r="K106" s="1">
        <v>1</v>
      </c>
      <c r="L106" s="1">
        <v>858</v>
      </c>
      <c r="M106" s="6">
        <v>0.5</v>
      </c>
      <c r="N106" s="4">
        <v>840</v>
      </c>
      <c r="O106" s="4">
        <v>70</v>
      </c>
      <c r="P106" s="4">
        <v>180</v>
      </c>
      <c r="Q106" s="3">
        <v>0.3</v>
      </c>
      <c r="R106" s="1">
        <v>6</v>
      </c>
      <c r="S106" s="1">
        <v>180</v>
      </c>
      <c r="T106" s="1">
        <v>9</v>
      </c>
      <c r="U106" s="1">
        <v>0</v>
      </c>
      <c r="V106" s="1">
        <v>0</v>
      </c>
      <c r="W106" s="1">
        <v>1</v>
      </c>
      <c r="X106" s="1">
        <v>1</v>
      </c>
      <c r="Y106" s="1">
        <v>1</v>
      </c>
      <c r="Z106" s="1">
        <v>3</v>
      </c>
      <c r="AA106" s="1">
        <v>0</v>
      </c>
      <c r="AB106" s="1">
        <v>1</v>
      </c>
      <c r="AC106" s="1">
        <v>0</v>
      </c>
      <c r="AD106" s="1">
        <v>0</v>
      </c>
      <c r="AE106" s="1">
        <v>0</v>
      </c>
      <c r="AF106" s="1">
        <v>0</v>
      </c>
      <c r="AG106" s="1">
        <v>120</v>
      </c>
      <c r="AH106" s="1">
        <v>0</v>
      </c>
      <c r="AI106" s="1">
        <v>120</v>
      </c>
      <c r="AJ106" s="1" t="s">
        <v>6513</v>
      </c>
      <c r="AK106" s="1" t="s">
        <v>6514</v>
      </c>
      <c r="AL106" s="1" t="s">
        <v>6515</v>
      </c>
      <c r="AM106" s="1" t="s">
        <v>16</v>
      </c>
      <c r="AN106" s="1" t="s">
        <v>23098</v>
      </c>
      <c r="AO106" s="1" t="s">
        <v>364</v>
      </c>
      <c r="AP106" s="1" t="s">
        <v>86</v>
      </c>
      <c r="AQ106" s="1" t="s">
        <v>14</v>
      </c>
      <c r="AR106" s="1" t="s">
        <v>19</v>
      </c>
      <c r="AS106" s="1" t="s">
        <v>23090</v>
      </c>
      <c r="AT106" s="1" t="s">
        <v>101</v>
      </c>
    </row>
    <row r="107" spans="1:46" x14ac:dyDescent="0.25">
      <c r="A107" s="1" t="s">
        <v>18575</v>
      </c>
      <c r="B107" s="2" t="s">
        <v>23074</v>
      </c>
      <c r="C107" s="2" t="s">
        <v>23106</v>
      </c>
      <c r="D107" s="1">
        <v>1</v>
      </c>
      <c r="E107" s="1">
        <v>0</v>
      </c>
      <c r="F107" s="1">
        <v>2</v>
      </c>
      <c r="G107" s="1">
        <v>3</v>
      </c>
      <c r="H107" s="6">
        <v>0.66666666666666663</v>
      </c>
      <c r="I107">
        <v>1</v>
      </c>
      <c r="J107" s="1">
        <v>37</v>
      </c>
      <c r="K107" s="1">
        <v>1</v>
      </c>
      <c r="L107" s="1">
        <v>680</v>
      </c>
      <c r="M107" s="6">
        <v>0.41</v>
      </c>
      <c r="N107" s="4">
        <v>2400</v>
      </c>
      <c r="O107" s="4">
        <v>200</v>
      </c>
      <c r="P107" s="4">
        <v>500</v>
      </c>
      <c r="Q107" s="3">
        <v>0.33</v>
      </c>
      <c r="R107" s="1">
        <v>12</v>
      </c>
      <c r="S107" s="1">
        <v>500</v>
      </c>
      <c r="T107" s="1">
        <v>30</v>
      </c>
      <c r="U107" s="1">
        <v>1</v>
      </c>
      <c r="V107" s="1">
        <v>0</v>
      </c>
      <c r="W107" s="1">
        <v>1</v>
      </c>
      <c r="X107" s="1">
        <v>1</v>
      </c>
      <c r="Y107" s="1">
        <v>0</v>
      </c>
      <c r="Z107" s="1">
        <v>3</v>
      </c>
      <c r="AA107" s="1">
        <v>0</v>
      </c>
      <c r="AB107" s="1">
        <v>1</v>
      </c>
      <c r="AC107" s="1">
        <v>0</v>
      </c>
      <c r="AD107" s="1">
        <v>900</v>
      </c>
      <c r="AE107" s="1">
        <v>0</v>
      </c>
      <c r="AF107" s="1">
        <v>0</v>
      </c>
      <c r="AG107" s="1">
        <v>0</v>
      </c>
      <c r="AH107" s="1">
        <v>0</v>
      </c>
      <c r="AI107" s="1">
        <v>900</v>
      </c>
      <c r="AJ107" s="1" t="s">
        <v>4729</v>
      </c>
      <c r="AK107" s="1" t="s">
        <v>4730</v>
      </c>
      <c r="AL107" s="1" t="s">
        <v>4731</v>
      </c>
      <c r="AM107" s="1" t="s">
        <v>16</v>
      </c>
      <c r="AN107" s="1" t="s">
        <v>23098</v>
      </c>
      <c r="AO107" s="1" t="s">
        <v>86</v>
      </c>
      <c r="AP107" s="1" t="s">
        <v>86</v>
      </c>
      <c r="AQ107" s="1" t="s">
        <v>14</v>
      </c>
      <c r="AR107" s="1" t="s">
        <v>30</v>
      </c>
      <c r="AS107" s="1" t="s">
        <v>23090</v>
      </c>
      <c r="AT107" s="1" t="s">
        <v>101</v>
      </c>
    </row>
    <row r="108" spans="1:46" x14ac:dyDescent="0.25">
      <c r="A108" s="1" t="s">
        <v>19218</v>
      </c>
      <c r="B108" s="2" t="s">
        <v>23074</v>
      </c>
      <c r="C108" s="2" t="s">
        <v>23106</v>
      </c>
      <c r="D108" s="1">
        <v>1</v>
      </c>
      <c r="E108" s="1">
        <v>3</v>
      </c>
      <c r="F108" s="1">
        <v>1</v>
      </c>
      <c r="G108" s="1">
        <v>5</v>
      </c>
      <c r="H108" s="6">
        <v>0.2</v>
      </c>
      <c r="I108">
        <v>1</v>
      </c>
      <c r="J108" s="1">
        <v>31</v>
      </c>
      <c r="K108" s="1">
        <v>0</v>
      </c>
      <c r="L108" s="1">
        <v>637</v>
      </c>
      <c r="M108" s="6">
        <v>0.49</v>
      </c>
      <c r="N108" s="4">
        <v>2600</v>
      </c>
      <c r="O108" s="4">
        <v>220</v>
      </c>
      <c r="P108" s="4">
        <v>550</v>
      </c>
      <c r="Q108" s="3">
        <v>0.32</v>
      </c>
      <c r="R108" s="1">
        <v>18</v>
      </c>
      <c r="S108" s="1">
        <v>550</v>
      </c>
      <c r="T108" s="1">
        <v>56</v>
      </c>
      <c r="U108" s="1">
        <v>0</v>
      </c>
      <c r="V108" s="1">
        <v>0</v>
      </c>
      <c r="W108" s="1">
        <v>1</v>
      </c>
      <c r="X108" s="1">
        <v>1</v>
      </c>
      <c r="Y108" s="1">
        <v>1</v>
      </c>
      <c r="Z108" s="1">
        <v>4</v>
      </c>
      <c r="AA108" s="1">
        <v>0</v>
      </c>
      <c r="AB108" s="1">
        <v>1</v>
      </c>
      <c r="AC108" s="1">
        <v>0</v>
      </c>
      <c r="AD108" s="1">
        <v>0</v>
      </c>
      <c r="AE108" s="1">
        <v>0</v>
      </c>
      <c r="AF108" s="1">
        <v>300</v>
      </c>
      <c r="AG108" s="1">
        <v>0</v>
      </c>
      <c r="AH108" s="1">
        <v>700</v>
      </c>
      <c r="AI108" s="1">
        <v>1000</v>
      </c>
      <c r="AJ108" s="1" t="s">
        <v>223</v>
      </c>
      <c r="AK108" s="1" t="s">
        <v>6556</v>
      </c>
      <c r="AL108" s="1" t="s">
        <v>6557</v>
      </c>
      <c r="AM108" s="1" t="s">
        <v>16</v>
      </c>
      <c r="AN108" s="1" t="s">
        <v>23097</v>
      </c>
      <c r="AO108" s="1" t="s">
        <v>364</v>
      </c>
      <c r="AP108" s="1" t="s">
        <v>86</v>
      </c>
      <c r="AQ108" s="1" t="s">
        <v>14</v>
      </c>
      <c r="AR108" s="1" t="s">
        <v>19</v>
      </c>
      <c r="AS108" s="1" t="s">
        <v>23090</v>
      </c>
      <c r="AT108" s="1" t="s">
        <v>101</v>
      </c>
    </row>
    <row r="109" spans="1:46" x14ac:dyDescent="0.25">
      <c r="A109" s="1" t="s">
        <v>17966</v>
      </c>
      <c r="B109" s="2" t="s">
        <v>23074</v>
      </c>
      <c r="C109" s="2" t="s">
        <v>23106</v>
      </c>
      <c r="D109" s="1">
        <v>0</v>
      </c>
      <c r="E109" s="1">
        <v>0</v>
      </c>
      <c r="F109" s="1">
        <v>1</v>
      </c>
      <c r="G109" s="1">
        <v>1</v>
      </c>
      <c r="H109" s="6">
        <v>1</v>
      </c>
      <c r="I109">
        <v>0</v>
      </c>
      <c r="J109" s="1">
        <v>32</v>
      </c>
      <c r="K109" s="1">
        <v>1</v>
      </c>
      <c r="L109" s="1">
        <v>732</v>
      </c>
      <c r="M109" s="6">
        <v>0.32</v>
      </c>
      <c r="N109" s="4">
        <v>1800</v>
      </c>
      <c r="O109" s="4">
        <v>130</v>
      </c>
      <c r="P109" s="4">
        <v>200</v>
      </c>
      <c r="Q109" s="3">
        <v>0.3</v>
      </c>
      <c r="R109" s="1">
        <v>12</v>
      </c>
      <c r="S109" s="1">
        <v>200</v>
      </c>
      <c r="T109" s="1">
        <v>40</v>
      </c>
      <c r="U109" s="1">
        <v>1</v>
      </c>
      <c r="V109" s="1">
        <v>0</v>
      </c>
      <c r="W109" s="1">
        <v>1</v>
      </c>
      <c r="X109" s="1">
        <v>1</v>
      </c>
      <c r="Y109" s="1">
        <v>1</v>
      </c>
      <c r="Z109" s="1">
        <v>4</v>
      </c>
      <c r="AA109" s="1">
        <v>0</v>
      </c>
      <c r="AB109" s="1">
        <v>0</v>
      </c>
      <c r="AC109" s="1">
        <v>0</v>
      </c>
      <c r="AD109" s="1">
        <v>0</v>
      </c>
      <c r="AE109" s="1">
        <v>0</v>
      </c>
      <c r="AF109" s="1">
        <v>395</v>
      </c>
      <c r="AG109" s="1">
        <v>60</v>
      </c>
      <c r="AH109" s="1">
        <v>0</v>
      </c>
      <c r="AI109" s="1">
        <v>455</v>
      </c>
      <c r="AJ109" s="1" t="s">
        <v>2930</v>
      </c>
      <c r="AK109" s="1" t="s">
        <v>2931</v>
      </c>
      <c r="AL109" s="1" t="s">
        <v>2932</v>
      </c>
      <c r="AM109" s="1" t="s">
        <v>12</v>
      </c>
      <c r="AN109" s="1" t="s">
        <v>23098</v>
      </c>
      <c r="AO109" s="1" t="s">
        <v>86</v>
      </c>
      <c r="AP109" s="1" t="s">
        <v>86</v>
      </c>
      <c r="AQ109" s="1" t="s">
        <v>14</v>
      </c>
      <c r="AR109" s="1" t="s">
        <v>19</v>
      </c>
      <c r="AS109" s="1" t="s">
        <v>23090</v>
      </c>
      <c r="AT109" s="1" t="s">
        <v>26</v>
      </c>
    </row>
    <row r="110" spans="1:46" x14ac:dyDescent="0.25">
      <c r="A110" s="1" t="s">
        <v>18614</v>
      </c>
      <c r="B110" s="2" t="s">
        <v>23074</v>
      </c>
      <c r="C110" s="2" t="s">
        <v>23106</v>
      </c>
      <c r="D110" s="1">
        <v>0</v>
      </c>
      <c r="E110" s="1">
        <v>0</v>
      </c>
      <c r="F110" s="1">
        <v>1</v>
      </c>
      <c r="G110" s="1">
        <v>1</v>
      </c>
      <c r="H110" s="6">
        <v>1</v>
      </c>
      <c r="I110">
        <v>0</v>
      </c>
      <c r="J110" s="1">
        <v>31</v>
      </c>
      <c r="K110" s="1">
        <v>0</v>
      </c>
      <c r="L110" s="1">
        <v>620</v>
      </c>
      <c r="M110" s="6">
        <v>0.23</v>
      </c>
      <c r="N110" s="4">
        <v>4000</v>
      </c>
      <c r="O110" s="4">
        <v>300</v>
      </c>
      <c r="P110" s="4">
        <v>500</v>
      </c>
      <c r="Q110" s="3">
        <v>0.32</v>
      </c>
      <c r="R110" s="1">
        <v>24</v>
      </c>
      <c r="S110" s="1">
        <v>500</v>
      </c>
      <c r="T110" s="1">
        <v>54</v>
      </c>
      <c r="U110" s="1">
        <v>0</v>
      </c>
      <c r="V110" s="1">
        <v>0</v>
      </c>
      <c r="W110" s="1">
        <v>1</v>
      </c>
      <c r="X110" s="1">
        <v>1</v>
      </c>
      <c r="Y110" s="1">
        <v>1</v>
      </c>
      <c r="Z110" s="1">
        <v>2</v>
      </c>
      <c r="AA110" s="1">
        <v>0</v>
      </c>
      <c r="AB110" s="1">
        <v>0</v>
      </c>
      <c r="AC110" s="1">
        <v>0</v>
      </c>
      <c r="AD110" s="1">
        <v>0</v>
      </c>
      <c r="AE110" s="1">
        <v>0</v>
      </c>
      <c r="AF110" s="1">
        <v>0</v>
      </c>
      <c r="AG110" s="1">
        <v>0</v>
      </c>
      <c r="AH110" s="1">
        <v>700</v>
      </c>
      <c r="AI110" s="1">
        <v>700</v>
      </c>
      <c r="AJ110" s="1" t="s">
        <v>4847</v>
      </c>
      <c r="AK110" s="1" t="s">
        <v>4848</v>
      </c>
      <c r="AL110" s="1" t="s">
        <v>4849</v>
      </c>
      <c r="AM110" s="1" t="s">
        <v>12</v>
      </c>
      <c r="AN110" s="1" t="s">
        <v>23097</v>
      </c>
      <c r="AO110" s="1" t="s">
        <v>364</v>
      </c>
      <c r="AP110" s="1" t="s">
        <v>86</v>
      </c>
      <c r="AQ110" s="1" t="s">
        <v>14</v>
      </c>
      <c r="AR110" s="1" t="s">
        <v>19</v>
      </c>
      <c r="AS110" s="1" t="s">
        <v>23090</v>
      </c>
      <c r="AT110" s="1" t="s">
        <v>26</v>
      </c>
    </row>
    <row r="111" spans="1:46" x14ac:dyDescent="0.25">
      <c r="A111" s="1" t="s">
        <v>19842</v>
      </c>
      <c r="B111" s="2" t="s">
        <v>23074</v>
      </c>
      <c r="C111" s="2" t="s">
        <v>23106</v>
      </c>
      <c r="D111" s="1">
        <v>0</v>
      </c>
      <c r="E111" s="1">
        <v>0</v>
      </c>
      <c r="F111" s="1">
        <v>2</v>
      </c>
      <c r="G111" s="1">
        <v>2</v>
      </c>
      <c r="H111" s="6">
        <v>1</v>
      </c>
      <c r="I111">
        <v>1</v>
      </c>
      <c r="J111" s="1">
        <v>38</v>
      </c>
      <c r="K111" s="1">
        <v>0</v>
      </c>
      <c r="L111" s="1">
        <v>609</v>
      </c>
      <c r="M111" s="6">
        <v>0.3</v>
      </c>
      <c r="N111" s="4">
        <v>4800</v>
      </c>
      <c r="O111" s="4">
        <v>400</v>
      </c>
      <c r="P111" s="4">
        <v>500</v>
      </c>
      <c r="Q111" s="3">
        <v>0.33</v>
      </c>
      <c r="R111" s="1">
        <v>24</v>
      </c>
      <c r="S111" s="1">
        <v>500</v>
      </c>
      <c r="T111" s="1">
        <v>73</v>
      </c>
      <c r="U111" s="1">
        <v>1</v>
      </c>
      <c r="V111" s="1">
        <v>0</v>
      </c>
      <c r="W111" s="1">
        <v>1</v>
      </c>
      <c r="X111" s="1">
        <v>1</v>
      </c>
      <c r="Y111" s="1">
        <v>0</v>
      </c>
      <c r="Z111" s="1">
        <v>5</v>
      </c>
      <c r="AA111" s="1">
        <v>1</v>
      </c>
      <c r="AB111" s="1">
        <v>1</v>
      </c>
      <c r="AC111" s="1">
        <v>0</v>
      </c>
      <c r="AD111" s="1">
        <v>0</v>
      </c>
      <c r="AE111" s="1">
        <v>0</v>
      </c>
      <c r="AF111" s="1">
        <v>389</v>
      </c>
      <c r="AG111" s="1">
        <v>0</v>
      </c>
      <c r="AH111" s="1">
        <v>1200</v>
      </c>
      <c r="AI111" s="1">
        <v>1589</v>
      </c>
      <c r="AJ111" s="1" t="s">
        <v>8304</v>
      </c>
      <c r="AK111" s="1" t="s">
        <v>8305</v>
      </c>
      <c r="AL111" s="1" t="s">
        <v>8306</v>
      </c>
      <c r="AM111" s="1" t="s">
        <v>16</v>
      </c>
      <c r="AN111" s="1" t="s">
        <v>23097</v>
      </c>
      <c r="AO111" s="1" t="s">
        <v>86</v>
      </c>
      <c r="AP111" s="1" t="s">
        <v>86</v>
      </c>
      <c r="AQ111" s="1" t="s">
        <v>14</v>
      </c>
      <c r="AR111" s="1" t="s">
        <v>30</v>
      </c>
      <c r="AS111" s="1" t="s">
        <v>23091</v>
      </c>
      <c r="AT111" s="1" t="s">
        <v>101</v>
      </c>
    </row>
    <row r="112" spans="1:46" x14ac:dyDescent="0.25">
      <c r="A112" s="1" t="s">
        <v>17251</v>
      </c>
      <c r="B112" s="2" t="s">
        <v>23074</v>
      </c>
      <c r="C112" s="2" t="s">
        <v>23106</v>
      </c>
      <c r="D112" s="1">
        <v>0</v>
      </c>
      <c r="E112" s="1">
        <v>0</v>
      </c>
      <c r="F112" s="1">
        <v>3</v>
      </c>
      <c r="G112" s="1">
        <v>3</v>
      </c>
      <c r="H112" s="6">
        <v>1</v>
      </c>
      <c r="I112">
        <v>1</v>
      </c>
      <c r="J112" s="1">
        <v>31</v>
      </c>
      <c r="K112" s="1">
        <v>1</v>
      </c>
      <c r="L112" s="1">
        <v>613</v>
      </c>
      <c r="M112" s="6">
        <v>0.03</v>
      </c>
      <c r="N112" s="4">
        <v>3600</v>
      </c>
      <c r="O112" s="4">
        <v>300</v>
      </c>
      <c r="P112" s="4">
        <v>150</v>
      </c>
      <c r="Q112" s="3">
        <v>0.36</v>
      </c>
      <c r="R112" s="1">
        <v>18</v>
      </c>
      <c r="S112" s="1">
        <v>150</v>
      </c>
      <c r="T112" s="1">
        <v>12</v>
      </c>
      <c r="U112" s="1">
        <v>1</v>
      </c>
      <c r="V112" s="1">
        <v>0</v>
      </c>
      <c r="W112" s="1">
        <v>1</v>
      </c>
      <c r="X112" s="1">
        <v>1</v>
      </c>
      <c r="Y112" s="1">
        <v>1</v>
      </c>
      <c r="Z112" s="1">
        <v>3</v>
      </c>
      <c r="AA112" s="1">
        <v>0</v>
      </c>
      <c r="AB112" s="1">
        <v>1</v>
      </c>
      <c r="AC112" s="1">
        <v>0</v>
      </c>
      <c r="AD112" s="1">
        <v>0</v>
      </c>
      <c r="AE112" s="1">
        <v>0</v>
      </c>
      <c r="AF112" s="1">
        <v>0</v>
      </c>
      <c r="AG112" s="1">
        <v>0</v>
      </c>
      <c r="AH112" s="1">
        <v>0</v>
      </c>
      <c r="AI112" s="1">
        <v>0</v>
      </c>
      <c r="AJ112" s="1" t="s">
        <v>767</v>
      </c>
      <c r="AK112" s="1" t="s">
        <v>768</v>
      </c>
      <c r="AL112" s="1" t="s">
        <v>769</v>
      </c>
      <c r="AM112" s="1" t="s">
        <v>16</v>
      </c>
      <c r="AN112" s="1" t="s">
        <v>23098</v>
      </c>
      <c r="AO112" s="1" t="s">
        <v>86</v>
      </c>
      <c r="AP112" s="1" t="s">
        <v>86</v>
      </c>
      <c r="AQ112" s="1" t="s">
        <v>14</v>
      </c>
      <c r="AR112" s="1" t="s">
        <v>19</v>
      </c>
      <c r="AS112" s="1" t="s">
        <v>23090</v>
      </c>
      <c r="AT112" s="1" t="s">
        <v>101</v>
      </c>
    </row>
    <row r="113" spans="1:46" x14ac:dyDescent="0.25">
      <c r="A113" s="1" t="s">
        <v>18011</v>
      </c>
      <c r="B113" s="2" t="s">
        <v>23074</v>
      </c>
      <c r="C113" s="2" t="s">
        <v>23106</v>
      </c>
      <c r="D113" s="1">
        <v>0</v>
      </c>
      <c r="E113" s="1">
        <v>0</v>
      </c>
      <c r="F113" s="1">
        <v>2</v>
      </c>
      <c r="G113" s="1">
        <v>2</v>
      </c>
      <c r="H113" s="6">
        <v>1</v>
      </c>
      <c r="I113">
        <v>0</v>
      </c>
      <c r="J113" s="1">
        <v>41</v>
      </c>
      <c r="K113" s="1">
        <v>1</v>
      </c>
      <c r="L113" s="1">
        <v>607</v>
      </c>
      <c r="M113" s="6">
        <v>0.14000000000000001</v>
      </c>
      <c r="N113" s="4">
        <v>3000</v>
      </c>
      <c r="O113" s="4">
        <v>250</v>
      </c>
      <c r="P113" s="4">
        <v>300</v>
      </c>
      <c r="Q113" s="3">
        <v>0.3</v>
      </c>
      <c r="R113" s="1">
        <v>24</v>
      </c>
      <c r="S113" s="1">
        <v>300</v>
      </c>
      <c r="T113" s="1">
        <v>39</v>
      </c>
      <c r="U113" s="1">
        <v>1</v>
      </c>
      <c r="V113" s="1">
        <v>0</v>
      </c>
      <c r="W113" s="1">
        <v>1</v>
      </c>
      <c r="X113" s="1">
        <v>1</v>
      </c>
      <c r="Y113" s="1">
        <v>0</v>
      </c>
      <c r="Z113" s="1">
        <v>4</v>
      </c>
      <c r="AA113" s="1">
        <v>1</v>
      </c>
      <c r="AB113" s="1">
        <v>0</v>
      </c>
      <c r="AC113" s="1">
        <v>277</v>
      </c>
      <c r="AD113" s="1">
        <v>0</v>
      </c>
      <c r="AE113" s="1">
        <v>0</v>
      </c>
      <c r="AF113" s="1">
        <v>0</v>
      </c>
      <c r="AG113" s="1">
        <v>0</v>
      </c>
      <c r="AH113" s="1">
        <v>200</v>
      </c>
      <c r="AI113" s="1">
        <v>477</v>
      </c>
      <c r="AJ113" s="1" t="s">
        <v>3068</v>
      </c>
      <c r="AK113" s="1" t="s">
        <v>3069</v>
      </c>
      <c r="AL113" s="1" t="s">
        <v>3070</v>
      </c>
      <c r="AM113" s="1" t="s">
        <v>12</v>
      </c>
      <c r="AN113" s="1" t="s">
        <v>23098</v>
      </c>
      <c r="AO113" s="1" t="s">
        <v>86</v>
      </c>
      <c r="AP113" s="1" t="s">
        <v>86</v>
      </c>
      <c r="AQ113" s="1" t="s">
        <v>14</v>
      </c>
      <c r="AR113" s="1" t="s">
        <v>30</v>
      </c>
      <c r="AS113" s="1" t="s">
        <v>23091</v>
      </c>
      <c r="AT113" s="1" t="s">
        <v>26</v>
      </c>
    </row>
    <row r="114" spans="1:46" x14ac:dyDescent="0.25">
      <c r="A114" s="1" t="s">
        <v>20420</v>
      </c>
      <c r="B114" s="2" t="s">
        <v>23074</v>
      </c>
      <c r="C114" s="2" t="s">
        <v>23106</v>
      </c>
      <c r="D114" s="1">
        <v>0</v>
      </c>
      <c r="E114" s="1">
        <v>0</v>
      </c>
      <c r="F114" s="1">
        <v>1</v>
      </c>
      <c r="G114" s="1">
        <v>1</v>
      </c>
      <c r="H114" s="6">
        <v>1</v>
      </c>
      <c r="I114">
        <v>0</v>
      </c>
      <c r="J114" s="1">
        <v>32</v>
      </c>
      <c r="K114" s="1">
        <v>0</v>
      </c>
      <c r="L114" s="1">
        <v>598</v>
      </c>
      <c r="M114" s="6">
        <v>0.56000000000000005</v>
      </c>
      <c r="N114" s="4">
        <v>2738</v>
      </c>
      <c r="O114" s="4">
        <v>214</v>
      </c>
      <c r="P114" s="4">
        <v>1100</v>
      </c>
      <c r="Q114" s="3">
        <v>0.31</v>
      </c>
      <c r="R114" s="1">
        <v>24</v>
      </c>
      <c r="S114" s="1">
        <v>1100</v>
      </c>
      <c r="T114" s="1">
        <v>58</v>
      </c>
      <c r="U114" s="1">
        <v>0</v>
      </c>
      <c r="V114" s="1">
        <v>0</v>
      </c>
      <c r="W114" s="1">
        <v>1</v>
      </c>
      <c r="X114" s="1">
        <v>1</v>
      </c>
      <c r="Y114" s="1">
        <v>1</v>
      </c>
      <c r="Z114" s="1">
        <v>1</v>
      </c>
      <c r="AA114" s="1">
        <v>1</v>
      </c>
      <c r="AB114" s="1">
        <v>0</v>
      </c>
      <c r="AC114" s="1">
        <v>300</v>
      </c>
      <c r="AD114" s="1">
        <v>133</v>
      </c>
      <c r="AE114" s="1">
        <v>860</v>
      </c>
      <c r="AF114" s="1">
        <v>191</v>
      </c>
      <c r="AG114" s="1">
        <v>0</v>
      </c>
      <c r="AH114" s="1">
        <v>0</v>
      </c>
      <c r="AI114" s="1">
        <v>1484</v>
      </c>
      <c r="AJ114" s="1" t="s">
        <v>9891</v>
      </c>
      <c r="AK114" s="1" t="s">
        <v>9892</v>
      </c>
      <c r="AL114" s="1" t="s">
        <v>9893</v>
      </c>
      <c r="AM114" s="1" t="s">
        <v>12</v>
      </c>
      <c r="AN114" s="1" t="s">
        <v>23097</v>
      </c>
      <c r="AO114" s="1" t="s">
        <v>364</v>
      </c>
      <c r="AP114" s="1" t="s">
        <v>86</v>
      </c>
      <c r="AQ114" s="1" t="s">
        <v>14</v>
      </c>
      <c r="AR114" s="1" t="s">
        <v>19</v>
      </c>
      <c r="AS114" s="1" t="s">
        <v>23091</v>
      </c>
      <c r="AT114" s="1" t="s">
        <v>26</v>
      </c>
    </row>
    <row r="115" spans="1:46" x14ac:dyDescent="0.25">
      <c r="A115" s="1" t="s">
        <v>22125</v>
      </c>
      <c r="B115" s="2" t="s">
        <v>23074</v>
      </c>
      <c r="C115" s="2" t="s">
        <v>23106</v>
      </c>
      <c r="D115" s="1">
        <v>3</v>
      </c>
      <c r="E115" s="1">
        <v>0</v>
      </c>
      <c r="F115" s="1">
        <v>2</v>
      </c>
      <c r="G115" s="1">
        <v>5</v>
      </c>
      <c r="H115" s="6">
        <v>0.4</v>
      </c>
      <c r="I115">
        <v>1</v>
      </c>
      <c r="J115" s="1">
        <v>33</v>
      </c>
      <c r="K115" s="1">
        <v>0</v>
      </c>
      <c r="L115" s="1">
        <v>643</v>
      </c>
      <c r="M115" s="6">
        <v>0.34</v>
      </c>
      <c r="N115" s="4">
        <v>4000</v>
      </c>
      <c r="O115" s="4">
        <v>300</v>
      </c>
      <c r="P115" s="4">
        <v>800</v>
      </c>
      <c r="Q115" s="3">
        <v>0.33</v>
      </c>
      <c r="R115" s="1">
        <v>24</v>
      </c>
      <c r="S115" s="1">
        <v>800</v>
      </c>
      <c r="T115" s="1">
        <v>66</v>
      </c>
      <c r="U115" s="1">
        <v>0</v>
      </c>
      <c r="V115" s="1">
        <v>0</v>
      </c>
      <c r="W115" s="1">
        <v>1</v>
      </c>
      <c r="X115" s="1">
        <v>1</v>
      </c>
      <c r="Y115" s="1">
        <v>1</v>
      </c>
      <c r="Z115" s="1">
        <v>3</v>
      </c>
      <c r="AA115" s="1">
        <v>1</v>
      </c>
      <c r="AB115" s="1">
        <v>1</v>
      </c>
      <c r="AC115" s="1">
        <v>1126</v>
      </c>
      <c r="AD115" s="1">
        <v>0</v>
      </c>
      <c r="AE115" s="1">
        <v>0</v>
      </c>
      <c r="AF115" s="1">
        <v>0</v>
      </c>
      <c r="AG115" s="1">
        <v>0</v>
      </c>
      <c r="AH115" s="1">
        <v>320</v>
      </c>
      <c r="AI115" s="1">
        <v>1446</v>
      </c>
      <c r="AJ115" s="1" t="s">
        <v>1568</v>
      </c>
      <c r="AK115" s="1" t="s">
        <v>1569</v>
      </c>
      <c r="AL115" s="1" t="s">
        <v>14471</v>
      </c>
      <c r="AM115" s="1" t="s">
        <v>16</v>
      </c>
      <c r="AN115" s="1" t="s">
        <v>23097</v>
      </c>
      <c r="AO115" s="1" t="s">
        <v>364</v>
      </c>
      <c r="AP115" s="1" t="s">
        <v>86</v>
      </c>
      <c r="AQ115" s="1" t="s">
        <v>14</v>
      </c>
      <c r="AR115" s="1" t="s">
        <v>19</v>
      </c>
      <c r="AS115" s="1" t="s">
        <v>23091</v>
      </c>
      <c r="AT115" s="1" t="s">
        <v>101</v>
      </c>
    </row>
    <row r="116" spans="1:46" x14ac:dyDescent="0.25">
      <c r="A116" s="1" t="s">
        <v>20425</v>
      </c>
      <c r="B116" s="2" t="s">
        <v>23074</v>
      </c>
      <c r="C116" s="2" t="s">
        <v>23106</v>
      </c>
      <c r="D116" s="1">
        <v>3</v>
      </c>
      <c r="E116" s="1">
        <v>4</v>
      </c>
      <c r="F116" s="1">
        <v>6</v>
      </c>
      <c r="G116" s="1">
        <v>13</v>
      </c>
      <c r="H116" s="6">
        <v>0.46153846153846156</v>
      </c>
      <c r="I116">
        <v>1</v>
      </c>
      <c r="J116" s="1">
        <v>32</v>
      </c>
      <c r="K116" s="1">
        <v>0</v>
      </c>
      <c r="L116" s="1">
        <v>665</v>
      </c>
      <c r="M116" s="6">
        <v>0.26</v>
      </c>
      <c r="N116" s="4">
        <v>4000</v>
      </c>
      <c r="O116" s="4">
        <v>270</v>
      </c>
      <c r="P116" s="4">
        <v>400</v>
      </c>
      <c r="Q116" s="3">
        <v>0.25</v>
      </c>
      <c r="R116" s="1">
        <v>24</v>
      </c>
      <c r="S116" s="1">
        <v>400</v>
      </c>
      <c r="T116" s="1">
        <v>38</v>
      </c>
      <c r="U116" s="1">
        <v>1</v>
      </c>
      <c r="V116" s="1">
        <v>0</v>
      </c>
      <c r="W116" s="1">
        <v>1</v>
      </c>
      <c r="X116" s="1">
        <v>1</v>
      </c>
      <c r="Y116" s="1">
        <v>0</v>
      </c>
      <c r="Z116" s="1">
        <v>2</v>
      </c>
      <c r="AA116" s="1">
        <v>1</v>
      </c>
      <c r="AB116" s="1">
        <v>1</v>
      </c>
      <c r="AC116" s="1">
        <v>4000</v>
      </c>
      <c r="AD116" s="1">
        <v>540</v>
      </c>
      <c r="AE116" s="1">
        <v>0</v>
      </c>
      <c r="AF116" s="1">
        <v>0</v>
      </c>
      <c r="AG116" s="1">
        <v>0</v>
      </c>
      <c r="AH116" s="1">
        <v>0</v>
      </c>
      <c r="AI116" s="1">
        <v>4540</v>
      </c>
      <c r="AJ116" s="1" t="s">
        <v>9905</v>
      </c>
      <c r="AK116" s="1" t="s">
        <v>9906</v>
      </c>
      <c r="AL116" s="1" t="s">
        <v>9907</v>
      </c>
      <c r="AM116" s="1" t="s">
        <v>16</v>
      </c>
      <c r="AN116" s="1" t="s">
        <v>23097</v>
      </c>
      <c r="AO116" s="1" t="s">
        <v>86</v>
      </c>
      <c r="AP116" s="1" t="s">
        <v>86</v>
      </c>
      <c r="AQ116" s="1" t="s">
        <v>14</v>
      </c>
      <c r="AR116" s="1" t="s">
        <v>30</v>
      </c>
      <c r="AS116" s="1" t="s">
        <v>23091</v>
      </c>
      <c r="AT116" s="1" t="s">
        <v>101</v>
      </c>
    </row>
    <row r="117" spans="1:46" x14ac:dyDescent="0.25">
      <c r="A117" s="1" t="s">
        <v>17291</v>
      </c>
      <c r="B117" s="2" t="s">
        <v>23074</v>
      </c>
      <c r="C117" s="2" t="s">
        <v>23106</v>
      </c>
      <c r="D117" s="1">
        <v>0</v>
      </c>
      <c r="E117" s="1">
        <v>0</v>
      </c>
      <c r="F117" s="1">
        <v>1</v>
      </c>
      <c r="G117" s="1">
        <v>1</v>
      </c>
      <c r="H117" s="6">
        <v>1</v>
      </c>
      <c r="I117">
        <v>1</v>
      </c>
      <c r="J117" s="1">
        <v>41</v>
      </c>
      <c r="K117" s="1">
        <v>0</v>
      </c>
      <c r="L117" s="1">
        <v>668</v>
      </c>
      <c r="M117" s="6">
        <v>0.39</v>
      </c>
      <c r="N117" s="4">
        <v>3500</v>
      </c>
      <c r="O117" s="4">
        <v>270</v>
      </c>
      <c r="P117" s="4">
        <v>700</v>
      </c>
      <c r="Q117" s="3">
        <v>0.34</v>
      </c>
      <c r="R117" s="1">
        <v>24</v>
      </c>
      <c r="S117" s="1">
        <v>700</v>
      </c>
      <c r="T117" s="1">
        <v>57</v>
      </c>
      <c r="U117" s="1">
        <v>0</v>
      </c>
      <c r="V117" s="1">
        <v>0</v>
      </c>
      <c r="W117" s="1">
        <v>1</v>
      </c>
      <c r="X117" s="1">
        <v>1</v>
      </c>
      <c r="Y117" s="1">
        <v>0</v>
      </c>
      <c r="Z117" s="1">
        <v>4</v>
      </c>
      <c r="AA117" s="1">
        <v>1</v>
      </c>
      <c r="AB117" s="1">
        <v>1</v>
      </c>
      <c r="AC117" s="1">
        <v>330</v>
      </c>
      <c r="AD117" s="1">
        <v>0</v>
      </c>
      <c r="AE117" s="1">
        <v>0</v>
      </c>
      <c r="AF117" s="1">
        <v>0</v>
      </c>
      <c r="AG117" s="1">
        <v>21</v>
      </c>
      <c r="AH117" s="1">
        <v>900</v>
      </c>
      <c r="AI117" s="1">
        <v>1251</v>
      </c>
      <c r="AJ117" s="1" t="s">
        <v>895</v>
      </c>
      <c r="AK117" s="1" t="s">
        <v>896</v>
      </c>
      <c r="AL117" s="1" t="s">
        <v>897</v>
      </c>
      <c r="AM117" s="1" t="s">
        <v>16</v>
      </c>
      <c r="AN117" s="1" t="s">
        <v>23097</v>
      </c>
      <c r="AO117" s="1" t="s">
        <v>364</v>
      </c>
      <c r="AP117" s="1" t="s">
        <v>86</v>
      </c>
      <c r="AQ117" s="1" t="s">
        <v>14</v>
      </c>
      <c r="AR117" s="1" t="s">
        <v>30</v>
      </c>
      <c r="AS117" s="1" t="s">
        <v>23091</v>
      </c>
      <c r="AT117" s="1" t="s">
        <v>101</v>
      </c>
    </row>
    <row r="118" spans="1:46" x14ac:dyDescent="0.25">
      <c r="A118" s="1" t="s">
        <v>19293</v>
      </c>
      <c r="B118" s="2" t="s">
        <v>23074</v>
      </c>
      <c r="C118" s="2" t="s">
        <v>23106</v>
      </c>
      <c r="D118" s="1">
        <v>0</v>
      </c>
      <c r="E118" s="1">
        <v>1</v>
      </c>
      <c r="F118" s="1">
        <v>1</v>
      </c>
      <c r="G118" s="1">
        <v>2</v>
      </c>
      <c r="H118" s="6">
        <v>0.5</v>
      </c>
      <c r="I118">
        <v>0</v>
      </c>
      <c r="J118" s="1">
        <v>30</v>
      </c>
      <c r="K118" s="1">
        <v>0</v>
      </c>
      <c r="L118" s="1">
        <v>808</v>
      </c>
      <c r="M118" s="6">
        <v>0.3</v>
      </c>
      <c r="N118" s="4">
        <v>2400</v>
      </c>
      <c r="O118" s="4">
        <v>200</v>
      </c>
      <c r="P118" s="4">
        <v>300</v>
      </c>
      <c r="Q118" s="3">
        <v>0.25</v>
      </c>
      <c r="R118" s="1">
        <v>24</v>
      </c>
      <c r="S118" s="1">
        <v>300</v>
      </c>
      <c r="T118" s="1">
        <v>32</v>
      </c>
      <c r="U118" s="1">
        <v>0</v>
      </c>
      <c r="V118" s="1">
        <v>0</v>
      </c>
      <c r="W118" s="1">
        <v>1</v>
      </c>
      <c r="X118" s="1">
        <v>1</v>
      </c>
      <c r="Y118" s="1">
        <v>1</v>
      </c>
      <c r="Z118" s="1">
        <v>0</v>
      </c>
      <c r="AA118" s="1">
        <v>1</v>
      </c>
      <c r="AB118" s="1">
        <v>1</v>
      </c>
      <c r="AC118" s="1">
        <v>804</v>
      </c>
      <c r="AD118" s="1">
        <v>0</v>
      </c>
      <c r="AE118" s="1">
        <v>0</v>
      </c>
      <c r="AF118" s="1">
        <v>0</v>
      </c>
      <c r="AG118" s="1">
        <v>0</v>
      </c>
      <c r="AH118" s="1">
        <v>300</v>
      </c>
      <c r="AI118" s="1">
        <v>1104</v>
      </c>
      <c r="AJ118" s="1" t="s">
        <v>6767</v>
      </c>
      <c r="AK118" s="1" t="s">
        <v>6768</v>
      </c>
      <c r="AL118" s="1" t="s">
        <v>6769</v>
      </c>
      <c r="AM118" s="1" t="s">
        <v>12</v>
      </c>
      <c r="AN118" s="1" t="s">
        <v>23097</v>
      </c>
      <c r="AO118" s="1" t="s">
        <v>364</v>
      </c>
      <c r="AP118" s="1" t="s">
        <v>86</v>
      </c>
      <c r="AQ118" s="1" t="s">
        <v>14</v>
      </c>
      <c r="AR118" s="1" t="s">
        <v>19</v>
      </c>
      <c r="AS118" s="1" t="s">
        <v>23091</v>
      </c>
      <c r="AT118" s="1" t="s">
        <v>101</v>
      </c>
    </row>
    <row r="119" spans="1:46" x14ac:dyDescent="0.25">
      <c r="A119" s="1" t="s">
        <v>19899</v>
      </c>
      <c r="B119" s="2" t="s">
        <v>23074</v>
      </c>
      <c r="C119" s="2" t="s">
        <v>23106</v>
      </c>
      <c r="D119" s="1">
        <v>1</v>
      </c>
      <c r="E119" s="1">
        <v>1</v>
      </c>
      <c r="F119" s="1">
        <v>2</v>
      </c>
      <c r="G119" s="1">
        <v>4</v>
      </c>
      <c r="H119" s="6">
        <v>0.5</v>
      </c>
      <c r="I119">
        <v>0</v>
      </c>
      <c r="J119" s="1">
        <v>37</v>
      </c>
      <c r="K119" s="1">
        <v>1</v>
      </c>
      <c r="L119" s="1">
        <v>778</v>
      </c>
      <c r="M119" s="6">
        <v>0.33</v>
      </c>
      <c r="N119" s="4">
        <v>5500</v>
      </c>
      <c r="O119" s="4">
        <v>470</v>
      </c>
      <c r="P119" s="4">
        <v>1200</v>
      </c>
      <c r="Q119" s="3">
        <v>0.26</v>
      </c>
      <c r="R119" s="1">
        <v>12</v>
      </c>
      <c r="S119" s="1">
        <v>1200</v>
      </c>
      <c r="T119" s="1">
        <v>38</v>
      </c>
      <c r="U119" s="1">
        <v>1</v>
      </c>
      <c r="V119" s="1">
        <v>0</v>
      </c>
      <c r="W119" s="1">
        <v>1</v>
      </c>
      <c r="X119" s="1">
        <v>1</v>
      </c>
      <c r="Y119" s="1">
        <v>1</v>
      </c>
      <c r="Z119" s="1">
        <v>7</v>
      </c>
      <c r="AA119" s="1">
        <v>0</v>
      </c>
      <c r="AB119" s="1">
        <v>0</v>
      </c>
      <c r="AC119" s="1">
        <v>985</v>
      </c>
      <c r="AD119" s="1">
        <v>0</v>
      </c>
      <c r="AE119" s="1">
        <v>202</v>
      </c>
      <c r="AF119" s="1">
        <v>0</v>
      </c>
      <c r="AG119" s="1">
        <v>0</v>
      </c>
      <c r="AH119" s="1">
        <v>0</v>
      </c>
      <c r="AI119" s="1">
        <v>1187</v>
      </c>
      <c r="AJ119" s="1" t="s">
        <v>8465</v>
      </c>
      <c r="AK119" s="1" t="s">
        <v>8466</v>
      </c>
      <c r="AL119" s="1" t="s">
        <v>8467</v>
      </c>
      <c r="AM119" s="1" t="s">
        <v>12</v>
      </c>
      <c r="AN119" s="1" t="s">
        <v>23098</v>
      </c>
      <c r="AO119" s="1" t="s">
        <v>86</v>
      </c>
      <c r="AP119" s="1" t="s">
        <v>86</v>
      </c>
      <c r="AQ119" s="1" t="s">
        <v>14</v>
      </c>
      <c r="AR119" s="1" t="s">
        <v>19</v>
      </c>
      <c r="AS119" s="1" t="s">
        <v>23090</v>
      </c>
      <c r="AT119" s="1" t="s">
        <v>26</v>
      </c>
    </row>
    <row r="120" spans="1:46" x14ac:dyDescent="0.25">
      <c r="A120" s="1" t="s">
        <v>22146</v>
      </c>
      <c r="B120" s="2" t="s">
        <v>23074</v>
      </c>
      <c r="C120" s="2" t="s">
        <v>23106</v>
      </c>
      <c r="D120" s="1">
        <v>0</v>
      </c>
      <c r="E120" s="1">
        <v>1</v>
      </c>
      <c r="F120" s="1">
        <v>2</v>
      </c>
      <c r="G120" s="1">
        <v>3</v>
      </c>
      <c r="H120" s="6">
        <v>0.66666666666666663</v>
      </c>
      <c r="I120">
        <v>0</v>
      </c>
      <c r="J120" s="1">
        <v>45</v>
      </c>
      <c r="K120" s="1">
        <v>1</v>
      </c>
      <c r="L120" s="1">
        <v>634</v>
      </c>
      <c r="M120" s="6">
        <v>0.13</v>
      </c>
      <c r="N120" s="4">
        <v>10000</v>
      </c>
      <c r="O120" s="4">
        <v>1000</v>
      </c>
      <c r="P120" s="4">
        <v>500</v>
      </c>
      <c r="Q120" s="3">
        <v>0.32</v>
      </c>
      <c r="R120" s="1">
        <v>24</v>
      </c>
      <c r="S120" s="1">
        <v>500</v>
      </c>
      <c r="T120" s="1">
        <v>44</v>
      </c>
      <c r="U120" s="1">
        <v>1</v>
      </c>
      <c r="V120" s="1">
        <v>0</v>
      </c>
      <c r="W120" s="1">
        <v>1</v>
      </c>
      <c r="X120" s="1">
        <v>1</v>
      </c>
      <c r="Y120" s="1">
        <v>0</v>
      </c>
      <c r="Z120" s="1">
        <v>3</v>
      </c>
      <c r="AA120" s="1">
        <v>0</v>
      </c>
      <c r="AB120" s="1">
        <v>0</v>
      </c>
      <c r="AC120" s="1">
        <v>346</v>
      </c>
      <c r="AD120" s="1">
        <v>0</v>
      </c>
      <c r="AE120" s="1">
        <v>2339</v>
      </c>
      <c r="AF120" s="1">
        <v>0</v>
      </c>
      <c r="AG120" s="1">
        <v>0</v>
      </c>
      <c r="AH120" s="1">
        <v>0</v>
      </c>
      <c r="AI120" s="1">
        <v>2685</v>
      </c>
      <c r="AJ120" s="1" t="s">
        <v>14525</v>
      </c>
      <c r="AK120" s="1" t="s">
        <v>14526</v>
      </c>
      <c r="AL120" s="1" t="s">
        <v>14527</v>
      </c>
      <c r="AM120" s="1" t="s">
        <v>12</v>
      </c>
      <c r="AN120" s="1" t="s">
        <v>23098</v>
      </c>
      <c r="AO120" s="1" t="s">
        <v>86</v>
      </c>
      <c r="AP120" s="1" t="s">
        <v>86</v>
      </c>
      <c r="AQ120" s="1" t="s">
        <v>14</v>
      </c>
      <c r="AR120" s="1" t="s">
        <v>30</v>
      </c>
      <c r="AS120" s="1" t="s">
        <v>23090</v>
      </c>
      <c r="AT120" s="1" t="s">
        <v>26</v>
      </c>
    </row>
    <row r="121" spans="1:46" x14ac:dyDescent="0.25">
      <c r="A121" s="1" t="s">
        <v>21570</v>
      </c>
      <c r="B121" s="2" t="s">
        <v>23074</v>
      </c>
      <c r="C121" s="2" t="s">
        <v>23106</v>
      </c>
      <c r="D121" s="1">
        <v>0</v>
      </c>
      <c r="E121" s="1">
        <v>0</v>
      </c>
      <c r="F121" s="1">
        <v>2</v>
      </c>
      <c r="G121" s="1">
        <v>2</v>
      </c>
      <c r="H121" s="6">
        <v>1</v>
      </c>
      <c r="I121">
        <v>1</v>
      </c>
      <c r="J121" s="1">
        <v>36</v>
      </c>
      <c r="K121" s="1">
        <v>1</v>
      </c>
      <c r="L121" s="1">
        <v>644</v>
      </c>
      <c r="M121" s="6">
        <v>0.5</v>
      </c>
      <c r="N121" s="4">
        <v>4500</v>
      </c>
      <c r="O121" s="4">
        <v>400</v>
      </c>
      <c r="P121" s="4">
        <v>1000</v>
      </c>
      <c r="Q121" s="3">
        <v>0.3</v>
      </c>
      <c r="R121" s="1">
        <v>24</v>
      </c>
      <c r="S121" s="1">
        <v>1000</v>
      </c>
      <c r="T121" s="1">
        <v>89</v>
      </c>
      <c r="U121" s="1">
        <v>1</v>
      </c>
      <c r="V121" s="1">
        <v>0</v>
      </c>
      <c r="W121" s="1">
        <v>1</v>
      </c>
      <c r="X121" s="1">
        <v>1</v>
      </c>
      <c r="Y121" s="1">
        <v>1</v>
      </c>
      <c r="Z121" s="1">
        <v>1</v>
      </c>
      <c r="AA121" s="1">
        <v>1</v>
      </c>
      <c r="AB121" s="1">
        <v>1</v>
      </c>
      <c r="AC121" s="1">
        <v>0</v>
      </c>
      <c r="AD121" s="1">
        <v>1734</v>
      </c>
      <c r="AE121" s="1">
        <v>0</v>
      </c>
      <c r="AF121" s="1">
        <v>1030</v>
      </c>
      <c r="AG121" s="1">
        <v>0</v>
      </c>
      <c r="AH121" s="1">
        <v>860</v>
      </c>
      <c r="AI121" s="1">
        <v>3624</v>
      </c>
      <c r="AJ121" s="1" t="s">
        <v>13008</v>
      </c>
      <c r="AK121" s="1" t="s">
        <v>13009</v>
      </c>
      <c r="AL121" s="1" t="s">
        <v>13010</v>
      </c>
      <c r="AM121" s="1" t="s">
        <v>16</v>
      </c>
      <c r="AN121" s="1" t="s">
        <v>23098</v>
      </c>
      <c r="AO121" s="1" t="s">
        <v>86</v>
      </c>
      <c r="AP121" s="1" t="s">
        <v>86</v>
      </c>
      <c r="AQ121" s="1" t="s">
        <v>14</v>
      </c>
      <c r="AR121" s="1" t="s">
        <v>19</v>
      </c>
      <c r="AS121" s="1" t="s">
        <v>23091</v>
      </c>
      <c r="AT121" s="1" t="s">
        <v>101</v>
      </c>
    </row>
    <row r="122" spans="1:46" x14ac:dyDescent="0.25">
      <c r="A122" s="1" t="s">
        <v>18060</v>
      </c>
      <c r="B122" s="2" t="s">
        <v>23074</v>
      </c>
      <c r="C122" s="2" t="s">
        <v>23106</v>
      </c>
      <c r="D122" s="1">
        <v>1</v>
      </c>
      <c r="E122" s="1">
        <v>2</v>
      </c>
      <c r="F122" s="1">
        <v>1</v>
      </c>
      <c r="G122" s="1">
        <v>4</v>
      </c>
      <c r="H122" s="6">
        <v>0.25</v>
      </c>
      <c r="I122">
        <v>0</v>
      </c>
      <c r="J122" s="1">
        <v>36</v>
      </c>
      <c r="K122" s="1">
        <v>1</v>
      </c>
      <c r="L122" s="1">
        <v>694</v>
      </c>
      <c r="M122" s="6">
        <v>0.28999999999999998</v>
      </c>
      <c r="N122" s="4">
        <v>0</v>
      </c>
      <c r="O122" s="4">
        <v>0</v>
      </c>
      <c r="P122" s="4">
        <v>300</v>
      </c>
      <c r="Q122" s="3">
        <v>0.3</v>
      </c>
      <c r="R122" s="1">
        <v>12</v>
      </c>
      <c r="S122" s="1">
        <v>300</v>
      </c>
      <c r="T122" s="1">
        <v>13</v>
      </c>
      <c r="U122" s="1">
        <v>0</v>
      </c>
      <c r="V122" s="1">
        <v>0</v>
      </c>
      <c r="W122" s="1">
        <v>1</v>
      </c>
      <c r="X122" s="1">
        <v>1</v>
      </c>
      <c r="Y122" s="1">
        <v>1</v>
      </c>
      <c r="Z122" s="1">
        <v>2</v>
      </c>
      <c r="AA122" s="1">
        <v>0</v>
      </c>
      <c r="AB122" s="1">
        <v>0</v>
      </c>
      <c r="AC122" s="1">
        <v>0</v>
      </c>
      <c r="AD122" s="1">
        <v>140</v>
      </c>
      <c r="AE122" s="1">
        <v>400</v>
      </c>
      <c r="AF122" s="1">
        <v>0</v>
      </c>
      <c r="AG122" s="1">
        <v>0</v>
      </c>
      <c r="AH122" s="1">
        <v>0</v>
      </c>
      <c r="AI122" s="1">
        <v>540</v>
      </c>
      <c r="AJ122" s="1" t="s">
        <v>3225</v>
      </c>
      <c r="AK122" s="1" t="s">
        <v>3226</v>
      </c>
      <c r="AL122" s="1" t="s">
        <v>3227</v>
      </c>
      <c r="AM122" s="1" t="s">
        <v>12</v>
      </c>
      <c r="AN122" s="1" t="s">
        <v>23098</v>
      </c>
      <c r="AO122" s="1" t="s">
        <v>364</v>
      </c>
      <c r="AP122" s="1" t="s">
        <v>86</v>
      </c>
      <c r="AQ122" s="1" t="s">
        <v>14</v>
      </c>
      <c r="AR122" s="1" t="s">
        <v>19</v>
      </c>
      <c r="AS122" s="1" t="s">
        <v>23090</v>
      </c>
      <c r="AT122" s="1" t="s">
        <v>26</v>
      </c>
    </row>
    <row r="123" spans="1:46" x14ac:dyDescent="0.25">
      <c r="A123" s="1" t="s">
        <v>20446</v>
      </c>
      <c r="B123" s="2" t="s">
        <v>23074</v>
      </c>
      <c r="C123" s="2" t="s">
        <v>23106</v>
      </c>
      <c r="D123" s="1">
        <v>0</v>
      </c>
      <c r="E123" s="1">
        <v>1</v>
      </c>
      <c r="F123" s="1">
        <v>2</v>
      </c>
      <c r="G123" s="1">
        <v>3</v>
      </c>
      <c r="H123" s="6">
        <v>0.66666666666666663</v>
      </c>
      <c r="I123">
        <v>0</v>
      </c>
      <c r="J123" s="1">
        <v>38</v>
      </c>
      <c r="K123" s="1">
        <v>1</v>
      </c>
      <c r="L123" s="1">
        <v>704</v>
      </c>
      <c r="M123" s="6">
        <v>0.49</v>
      </c>
      <c r="N123" s="4">
        <v>20000</v>
      </c>
      <c r="O123" s="4">
        <v>150</v>
      </c>
      <c r="P123" s="4">
        <v>200</v>
      </c>
      <c r="Q123" s="3">
        <v>0.36</v>
      </c>
      <c r="R123" s="1">
        <v>18</v>
      </c>
      <c r="S123" s="1">
        <v>200</v>
      </c>
      <c r="T123" s="1">
        <v>20</v>
      </c>
      <c r="U123" s="1">
        <v>1</v>
      </c>
      <c r="V123" s="1">
        <v>0</v>
      </c>
      <c r="W123" s="1">
        <v>1</v>
      </c>
      <c r="X123" s="1">
        <v>1</v>
      </c>
      <c r="Y123" s="1">
        <v>1</v>
      </c>
      <c r="Z123" s="1">
        <v>2</v>
      </c>
      <c r="AA123" s="1">
        <v>0</v>
      </c>
      <c r="AB123" s="1">
        <v>0</v>
      </c>
      <c r="AC123" s="1">
        <v>0</v>
      </c>
      <c r="AD123" s="1">
        <v>0</v>
      </c>
      <c r="AE123" s="1">
        <v>0</v>
      </c>
      <c r="AF123" s="1">
        <v>1150</v>
      </c>
      <c r="AG123" s="1">
        <v>0</v>
      </c>
      <c r="AH123" s="1">
        <v>0</v>
      </c>
      <c r="AI123" s="1">
        <v>1150</v>
      </c>
      <c r="AJ123" s="1" t="s">
        <v>9968</v>
      </c>
      <c r="AK123" s="1" t="s">
        <v>9969</v>
      </c>
      <c r="AL123" s="1" t="s">
        <v>9970</v>
      </c>
      <c r="AM123" s="1" t="s">
        <v>12</v>
      </c>
      <c r="AN123" s="1" t="s">
        <v>23098</v>
      </c>
      <c r="AO123" s="1" t="s">
        <v>86</v>
      </c>
      <c r="AP123" s="1" t="s">
        <v>86</v>
      </c>
      <c r="AQ123" s="1" t="s">
        <v>14</v>
      </c>
      <c r="AR123" s="1" t="s">
        <v>19</v>
      </c>
      <c r="AS123" s="1" t="s">
        <v>23090</v>
      </c>
      <c r="AT123" s="1" t="s">
        <v>26</v>
      </c>
    </row>
    <row r="124" spans="1:46" x14ac:dyDescent="0.25">
      <c r="A124" s="1" t="s">
        <v>19920</v>
      </c>
      <c r="B124" s="2" t="s">
        <v>23074</v>
      </c>
      <c r="C124" s="2" t="s">
        <v>23106</v>
      </c>
      <c r="D124" s="1">
        <v>0</v>
      </c>
      <c r="E124" s="1">
        <v>0</v>
      </c>
      <c r="F124" s="1">
        <v>4</v>
      </c>
      <c r="G124" s="1">
        <v>4</v>
      </c>
      <c r="H124" s="6">
        <v>1</v>
      </c>
      <c r="I124">
        <v>1</v>
      </c>
      <c r="J124" s="1">
        <v>31</v>
      </c>
      <c r="K124" s="1">
        <v>1</v>
      </c>
      <c r="L124" s="1">
        <v>741</v>
      </c>
      <c r="M124" s="6">
        <v>0.06</v>
      </c>
      <c r="N124" s="4">
        <v>1800</v>
      </c>
      <c r="O124" s="4">
        <v>150</v>
      </c>
      <c r="P124" s="4">
        <v>100</v>
      </c>
      <c r="Q124" s="3">
        <v>0.31</v>
      </c>
      <c r="R124" s="1">
        <v>12</v>
      </c>
      <c r="S124" s="1">
        <v>100</v>
      </c>
      <c r="T124" s="1">
        <v>29</v>
      </c>
      <c r="U124" s="1">
        <v>1</v>
      </c>
      <c r="V124" s="1">
        <v>0</v>
      </c>
      <c r="W124" s="1">
        <v>1</v>
      </c>
      <c r="X124" s="1">
        <v>1</v>
      </c>
      <c r="Y124" s="1">
        <v>1</v>
      </c>
      <c r="Z124" s="1">
        <v>0</v>
      </c>
      <c r="AA124" s="1">
        <v>1</v>
      </c>
      <c r="AB124" s="1">
        <v>1</v>
      </c>
      <c r="AC124" s="1">
        <v>0</v>
      </c>
      <c r="AD124" s="1">
        <v>0</v>
      </c>
      <c r="AE124" s="1">
        <v>0</v>
      </c>
      <c r="AF124" s="1">
        <v>0</v>
      </c>
      <c r="AG124" s="1">
        <v>0</v>
      </c>
      <c r="AH124" s="1">
        <v>0</v>
      </c>
      <c r="AI124" s="1">
        <v>0</v>
      </c>
      <c r="AJ124" s="1" t="s">
        <v>8523</v>
      </c>
      <c r="AK124" s="1" t="s">
        <v>8524</v>
      </c>
      <c r="AL124" s="1" t="s">
        <v>8525</v>
      </c>
      <c r="AM124" s="1" t="s">
        <v>16</v>
      </c>
      <c r="AN124" s="1" t="s">
        <v>23098</v>
      </c>
      <c r="AO124" s="1" t="s">
        <v>86</v>
      </c>
      <c r="AP124" s="1" t="s">
        <v>86</v>
      </c>
      <c r="AQ124" s="1" t="s">
        <v>14</v>
      </c>
      <c r="AR124" s="1" t="s">
        <v>19</v>
      </c>
      <c r="AS124" s="1" t="s">
        <v>23091</v>
      </c>
      <c r="AT124" s="1" t="s">
        <v>101</v>
      </c>
    </row>
    <row r="125" spans="1:46" x14ac:dyDescent="0.25">
      <c r="A125" s="1" t="s">
        <v>17320</v>
      </c>
      <c r="B125" s="2" t="s">
        <v>23074</v>
      </c>
      <c r="C125" s="2" t="s">
        <v>23106</v>
      </c>
      <c r="D125" s="1">
        <v>1</v>
      </c>
      <c r="E125" s="1">
        <v>0</v>
      </c>
      <c r="F125" s="1">
        <v>2</v>
      </c>
      <c r="G125" s="1">
        <v>3</v>
      </c>
      <c r="H125" s="6">
        <v>0.66666666666666663</v>
      </c>
      <c r="I125">
        <v>1</v>
      </c>
      <c r="J125" s="1">
        <v>31</v>
      </c>
      <c r="K125" s="1">
        <v>1</v>
      </c>
      <c r="L125" s="1">
        <v>704</v>
      </c>
      <c r="M125" s="6">
        <v>0.33</v>
      </c>
      <c r="N125" s="4">
        <v>1500</v>
      </c>
      <c r="O125" s="4">
        <v>130</v>
      </c>
      <c r="P125" s="4">
        <v>200</v>
      </c>
      <c r="Q125" s="3">
        <v>0.33</v>
      </c>
      <c r="R125" s="1">
        <v>12</v>
      </c>
      <c r="S125" s="1">
        <v>200</v>
      </c>
      <c r="T125" s="1">
        <v>39</v>
      </c>
      <c r="U125" s="1">
        <v>1</v>
      </c>
      <c r="V125" s="1">
        <v>0</v>
      </c>
      <c r="W125" s="1">
        <v>1</v>
      </c>
      <c r="X125" s="1">
        <v>1</v>
      </c>
      <c r="Y125" s="1">
        <v>1</v>
      </c>
      <c r="Z125" s="1">
        <v>1</v>
      </c>
      <c r="AA125" s="1">
        <v>0</v>
      </c>
      <c r="AB125" s="1">
        <v>1</v>
      </c>
      <c r="AC125" s="1">
        <v>0</v>
      </c>
      <c r="AD125" s="1">
        <v>0</v>
      </c>
      <c r="AE125" s="1">
        <v>0</v>
      </c>
      <c r="AF125" s="1">
        <v>0</v>
      </c>
      <c r="AG125" s="1">
        <v>0</v>
      </c>
      <c r="AH125" s="1">
        <v>400</v>
      </c>
      <c r="AI125" s="1">
        <v>400</v>
      </c>
      <c r="AJ125" s="1" t="s">
        <v>994</v>
      </c>
      <c r="AK125" s="1" t="s">
        <v>995</v>
      </c>
      <c r="AL125" s="1" t="s">
        <v>996</v>
      </c>
      <c r="AM125" s="1" t="s">
        <v>16</v>
      </c>
      <c r="AN125" s="1" t="s">
        <v>23098</v>
      </c>
      <c r="AO125" s="1" t="s">
        <v>86</v>
      </c>
      <c r="AP125" s="1" t="s">
        <v>86</v>
      </c>
      <c r="AQ125" s="1" t="s">
        <v>14</v>
      </c>
      <c r="AR125" s="1" t="s">
        <v>19</v>
      </c>
      <c r="AS125" s="1" t="s">
        <v>23090</v>
      </c>
      <c r="AT125" s="1" t="s">
        <v>101</v>
      </c>
    </row>
    <row r="126" spans="1:46" x14ac:dyDescent="0.25">
      <c r="A126" s="1" t="s">
        <v>20452</v>
      </c>
      <c r="B126" s="2" t="s">
        <v>23074</v>
      </c>
      <c r="C126" s="2" t="s">
        <v>23106</v>
      </c>
      <c r="D126" s="1">
        <v>0</v>
      </c>
      <c r="E126" s="1">
        <v>0</v>
      </c>
      <c r="F126" s="1">
        <v>1</v>
      </c>
      <c r="G126" s="1">
        <v>1</v>
      </c>
      <c r="H126" s="6">
        <v>1</v>
      </c>
      <c r="I126">
        <v>0</v>
      </c>
      <c r="J126" s="1">
        <v>38</v>
      </c>
      <c r="K126" s="1">
        <v>1</v>
      </c>
      <c r="L126" s="1">
        <v>613</v>
      </c>
      <c r="M126" s="6">
        <v>0.43</v>
      </c>
      <c r="N126" s="4">
        <v>2940</v>
      </c>
      <c r="O126" s="4">
        <v>245</v>
      </c>
      <c r="P126" s="4">
        <v>500</v>
      </c>
      <c r="Q126" s="3">
        <v>0.3</v>
      </c>
      <c r="R126" s="1">
        <v>24</v>
      </c>
      <c r="S126" s="1">
        <v>500</v>
      </c>
      <c r="T126" s="1">
        <v>54</v>
      </c>
      <c r="U126" s="1">
        <v>1</v>
      </c>
      <c r="V126" s="1">
        <v>0</v>
      </c>
      <c r="W126" s="1">
        <v>1</v>
      </c>
      <c r="X126" s="1">
        <v>1</v>
      </c>
      <c r="Y126" s="1">
        <v>0</v>
      </c>
      <c r="Z126" s="1">
        <v>3</v>
      </c>
      <c r="AA126" s="1">
        <v>1</v>
      </c>
      <c r="AB126" s="1">
        <v>0</v>
      </c>
      <c r="AC126" s="1">
        <v>1259</v>
      </c>
      <c r="AD126" s="1">
        <v>616</v>
      </c>
      <c r="AE126" s="1">
        <v>0</v>
      </c>
      <c r="AF126" s="1">
        <v>0</v>
      </c>
      <c r="AG126" s="1">
        <v>466</v>
      </c>
      <c r="AH126" s="1">
        <v>0</v>
      </c>
      <c r="AI126" s="1">
        <v>2341</v>
      </c>
      <c r="AJ126" s="1" t="s">
        <v>9985</v>
      </c>
      <c r="AK126" s="1" t="s">
        <v>9986</v>
      </c>
      <c r="AL126" s="1" t="s">
        <v>9987</v>
      </c>
      <c r="AM126" s="1" t="s">
        <v>12</v>
      </c>
      <c r="AN126" s="1" t="s">
        <v>23098</v>
      </c>
      <c r="AO126" s="1" t="s">
        <v>86</v>
      </c>
      <c r="AP126" s="1" t="s">
        <v>86</v>
      </c>
      <c r="AQ126" s="1" t="s">
        <v>14</v>
      </c>
      <c r="AR126" s="1" t="s">
        <v>30</v>
      </c>
      <c r="AS126" s="1" t="s">
        <v>23091</v>
      </c>
      <c r="AT126" s="1" t="s">
        <v>26</v>
      </c>
    </row>
    <row r="127" spans="1:46" x14ac:dyDescent="0.25">
      <c r="A127" s="1" t="s">
        <v>22168</v>
      </c>
      <c r="B127" s="2" t="s">
        <v>23074</v>
      </c>
      <c r="C127" s="2" t="s">
        <v>23106</v>
      </c>
      <c r="D127" s="1">
        <v>4</v>
      </c>
      <c r="E127" s="1">
        <v>0</v>
      </c>
      <c r="F127" s="1">
        <v>6</v>
      </c>
      <c r="G127" s="1">
        <v>10</v>
      </c>
      <c r="H127" s="6">
        <v>0.6</v>
      </c>
      <c r="I127">
        <v>0</v>
      </c>
      <c r="J127" s="1">
        <v>28</v>
      </c>
      <c r="K127" s="1">
        <v>0</v>
      </c>
      <c r="L127" s="1">
        <v>718</v>
      </c>
      <c r="M127" s="6">
        <v>1.34</v>
      </c>
      <c r="N127" s="4">
        <v>1560</v>
      </c>
      <c r="O127" s="4">
        <v>80</v>
      </c>
      <c r="P127" s="4">
        <v>300</v>
      </c>
      <c r="Q127" s="3">
        <v>0.31</v>
      </c>
      <c r="R127" s="1">
        <v>24</v>
      </c>
      <c r="S127" s="1">
        <v>300</v>
      </c>
      <c r="T127" s="1">
        <v>25</v>
      </c>
      <c r="U127" s="1">
        <v>1</v>
      </c>
      <c r="V127" s="1">
        <v>0</v>
      </c>
      <c r="W127" s="1">
        <v>1</v>
      </c>
      <c r="X127" s="1">
        <v>0</v>
      </c>
      <c r="Y127" s="1">
        <v>1</v>
      </c>
      <c r="Z127" s="1">
        <v>0</v>
      </c>
      <c r="AA127" s="1">
        <v>1</v>
      </c>
      <c r="AB127" s="1">
        <v>1</v>
      </c>
      <c r="AC127" s="1">
        <v>1568</v>
      </c>
      <c r="AD127" s="1">
        <v>0</v>
      </c>
      <c r="AE127" s="1">
        <v>0</v>
      </c>
      <c r="AF127" s="1">
        <v>550</v>
      </c>
      <c r="AG127" s="1">
        <v>300</v>
      </c>
      <c r="AH127" s="1">
        <v>0</v>
      </c>
      <c r="AI127" s="1">
        <v>2418</v>
      </c>
      <c r="AJ127" s="1" t="s">
        <v>14588</v>
      </c>
      <c r="AK127" s="1" t="s">
        <v>14589</v>
      </c>
      <c r="AL127" s="1" t="s">
        <v>14590</v>
      </c>
      <c r="AM127" s="1" t="s">
        <v>12</v>
      </c>
      <c r="AN127" s="1" t="s">
        <v>23097</v>
      </c>
      <c r="AO127" s="1" t="s">
        <v>86</v>
      </c>
      <c r="AP127" s="1" t="s">
        <v>86</v>
      </c>
      <c r="AQ127" s="1" t="s">
        <v>25</v>
      </c>
      <c r="AR127" s="1" t="s">
        <v>19</v>
      </c>
      <c r="AS127" s="1" t="s">
        <v>23091</v>
      </c>
      <c r="AT127" s="1" t="s">
        <v>101</v>
      </c>
    </row>
    <row r="128" spans="1:46" x14ac:dyDescent="0.25">
      <c r="A128" s="1" t="s">
        <v>21022</v>
      </c>
      <c r="B128" s="2" t="s">
        <v>23074</v>
      </c>
      <c r="C128" s="2" t="s">
        <v>23107</v>
      </c>
      <c r="D128" s="1">
        <v>0</v>
      </c>
      <c r="E128" s="1">
        <v>2</v>
      </c>
      <c r="F128" s="1">
        <v>2</v>
      </c>
      <c r="G128" s="1">
        <v>4</v>
      </c>
      <c r="H128" s="6">
        <v>0.5</v>
      </c>
      <c r="I128">
        <v>1</v>
      </c>
      <c r="J128" s="1">
        <v>25</v>
      </c>
      <c r="K128" s="1">
        <v>0</v>
      </c>
      <c r="L128" s="1">
        <v>898</v>
      </c>
      <c r="M128" s="6">
        <v>0.16</v>
      </c>
      <c r="N128" s="4">
        <v>1200</v>
      </c>
      <c r="O128" s="4">
        <v>100</v>
      </c>
      <c r="P128" s="4">
        <v>300</v>
      </c>
      <c r="Q128" s="3">
        <v>0.3</v>
      </c>
      <c r="R128" s="1">
        <v>24</v>
      </c>
      <c r="S128" s="1">
        <v>300</v>
      </c>
      <c r="T128" s="1">
        <v>51</v>
      </c>
      <c r="U128" s="1">
        <v>1</v>
      </c>
      <c r="V128" s="1">
        <v>0</v>
      </c>
      <c r="W128" s="1">
        <v>1</v>
      </c>
      <c r="X128" s="1">
        <v>1</v>
      </c>
      <c r="Y128" s="1">
        <v>1</v>
      </c>
      <c r="Z128" s="1">
        <v>2</v>
      </c>
      <c r="AA128" s="1">
        <v>0</v>
      </c>
      <c r="AB128" s="1">
        <v>1</v>
      </c>
      <c r="AC128" s="1">
        <v>0</v>
      </c>
      <c r="AD128" s="1">
        <v>0</v>
      </c>
      <c r="AE128" s="1">
        <v>0</v>
      </c>
      <c r="AF128" s="1">
        <v>0</v>
      </c>
      <c r="AG128" s="1">
        <v>0</v>
      </c>
      <c r="AH128" s="1">
        <v>0</v>
      </c>
      <c r="AI128" s="1">
        <v>0</v>
      </c>
      <c r="AJ128" s="1" t="s">
        <v>11529</v>
      </c>
      <c r="AK128" s="1" t="s">
        <v>11530</v>
      </c>
      <c r="AL128" s="1" t="s">
        <v>11531</v>
      </c>
      <c r="AM128" s="1" t="s">
        <v>16</v>
      </c>
      <c r="AN128" s="1" t="s">
        <v>23097</v>
      </c>
      <c r="AO128" s="1" t="s">
        <v>86</v>
      </c>
      <c r="AP128" s="1" t="s">
        <v>86</v>
      </c>
      <c r="AQ128" s="1" t="s">
        <v>14</v>
      </c>
      <c r="AR128" s="1" t="s">
        <v>19</v>
      </c>
      <c r="AS128" s="1" t="s">
        <v>23090</v>
      </c>
      <c r="AT128" s="1" t="s">
        <v>101</v>
      </c>
    </row>
    <row r="129" spans="1:46" x14ac:dyDescent="0.25">
      <c r="A129" s="1" t="s">
        <v>17349</v>
      </c>
      <c r="B129" s="2" t="s">
        <v>23074</v>
      </c>
      <c r="C129" s="2" t="s">
        <v>23107</v>
      </c>
      <c r="D129" s="1">
        <v>0</v>
      </c>
      <c r="E129" s="1">
        <v>0</v>
      </c>
      <c r="F129" s="1">
        <v>1</v>
      </c>
      <c r="G129" s="1">
        <v>1</v>
      </c>
      <c r="H129" s="6">
        <v>1</v>
      </c>
      <c r="I129">
        <v>0</v>
      </c>
      <c r="J129" s="1">
        <v>35</v>
      </c>
      <c r="K129" s="1">
        <v>0</v>
      </c>
      <c r="L129" s="1">
        <v>751</v>
      </c>
      <c r="M129" s="6">
        <v>0.38</v>
      </c>
      <c r="N129" s="4">
        <v>2500</v>
      </c>
      <c r="O129" s="4">
        <v>220</v>
      </c>
      <c r="P129" s="4">
        <v>350</v>
      </c>
      <c r="Q129" s="3">
        <v>0.3</v>
      </c>
      <c r="R129" s="1">
        <v>18</v>
      </c>
      <c r="S129" s="1">
        <v>350</v>
      </c>
      <c r="T129" s="1">
        <v>56</v>
      </c>
      <c r="U129" s="1">
        <v>0</v>
      </c>
      <c r="V129" s="1">
        <v>0</v>
      </c>
      <c r="W129" s="1">
        <v>1</v>
      </c>
      <c r="X129" s="1">
        <v>1</v>
      </c>
      <c r="Y129" s="1">
        <v>1</v>
      </c>
      <c r="Z129" s="1">
        <v>0</v>
      </c>
      <c r="AA129" s="1">
        <v>1</v>
      </c>
      <c r="AB129" s="1">
        <v>0</v>
      </c>
      <c r="AC129" s="1">
        <v>540</v>
      </c>
      <c r="AD129" s="1">
        <v>286</v>
      </c>
      <c r="AE129" s="1">
        <v>500</v>
      </c>
      <c r="AF129" s="1">
        <v>0</v>
      </c>
      <c r="AG129" s="1">
        <v>390</v>
      </c>
      <c r="AH129" s="1">
        <v>0</v>
      </c>
      <c r="AI129" s="1">
        <v>1716</v>
      </c>
      <c r="AJ129" s="1" t="s">
        <v>1086</v>
      </c>
      <c r="AK129" s="1" t="s">
        <v>1087</v>
      </c>
      <c r="AL129" s="1" t="s">
        <v>1088</v>
      </c>
      <c r="AM129" s="1" t="s">
        <v>12</v>
      </c>
      <c r="AN129" s="1" t="s">
        <v>23097</v>
      </c>
      <c r="AO129" s="1" t="s">
        <v>364</v>
      </c>
      <c r="AP129" s="1" t="s">
        <v>86</v>
      </c>
      <c r="AQ129" s="1" t="s">
        <v>14</v>
      </c>
      <c r="AR129" s="1" t="s">
        <v>19</v>
      </c>
      <c r="AS129" s="1" t="s">
        <v>23091</v>
      </c>
      <c r="AT129" s="1" t="s">
        <v>26</v>
      </c>
    </row>
    <row r="130" spans="1:46" x14ac:dyDescent="0.25">
      <c r="A130" s="1" t="s">
        <v>20466</v>
      </c>
      <c r="B130" s="2" t="s">
        <v>23074</v>
      </c>
      <c r="C130" s="2" t="s">
        <v>23107</v>
      </c>
      <c r="D130" s="1">
        <v>0</v>
      </c>
      <c r="E130" s="1">
        <v>0</v>
      </c>
      <c r="F130" s="1">
        <v>3</v>
      </c>
      <c r="G130" s="1">
        <v>3</v>
      </c>
      <c r="H130" s="6">
        <v>1</v>
      </c>
      <c r="I130">
        <v>1</v>
      </c>
      <c r="J130" s="1">
        <v>46</v>
      </c>
      <c r="K130" s="1">
        <v>1</v>
      </c>
      <c r="L130" s="1">
        <v>707</v>
      </c>
      <c r="M130" s="6">
        <v>0.2</v>
      </c>
      <c r="N130" s="4">
        <v>4000</v>
      </c>
      <c r="O130" s="4">
        <v>350</v>
      </c>
      <c r="P130" s="4">
        <v>600</v>
      </c>
      <c r="Q130" s="3">
        <v>0.3</v>
      </c>
      <c r="R130" s="1">
        <v>24</v>
      </c>
      <c r="S130" s="1">
        <v>600</v>
      </c>
      <c r="T130" s="1">
        <v>55</v>
      </c>
      <c r="U130" s="1">
        <v>1</v>
      </c>
      <c r="V130" s="1">
        <v>0</v>
      </c>
      <c r="W130" s="1">
        <v>1</v>
      </c>
      <c r="X130" s="1">
        <v>1</v>
      </c>
      <c r="Y130" s="1">
        <v>0</v>
      </c>
      <c r="Z130" s="1">
        <v>3</v>
      </c>
      <c r="AA130" s="1">
        <v>1</v>
      </c>
      <c r="AB130" s="1">
        <v>1</v>
      </c>
      <c r="AC130" s="1">
        <v>1166</v>
      </c>
      <c r="AD130" s="1">
        <v>0</v>
      </c>
      <c r="AE130" s="1">
        <v>0</v>
      </c>
      <c r="AF130" s="1">
        <v>0</v>
      </c>
      <c r="AG130" s="1">
        <v>0</v>
      </c>
      <c r="AH130" s="1">
        <v>0</v>
      </c>
      <c r="AI130" s="1">
        <v>1166</v>
      </c>
      <c r="AJ130" s="1" t="s">
        <v>10027</v>
      </c>
      <c r="AK130" s="1" t="s">
        <v>10028</v>
      </c>
      <c r="AL130" s="1" t="s">
        <v>10029</v>
      </c>
      <c r="AM130" s="1" t="s">
        <v>16</v>
      </c>
      <c r="AN130" s="1" t="s">
        <v>23098</v>
      </c>
      <c r="AO130" s="1" t="s">
        <v>86</v>
      </c>
      <c r="AP130" s="1" t="s">
        <v>86</v>
      </c>
      <c r="AQ130" s="1" t="s">
        <v>14</v>
      </c>
      <c r="AR130" s="1" t="s">
        <v>30</v>
      </c>
      <c r="AS130" s="1" t="s">
        <v>23091</v>
      </c>
      <c r="AT130" s="1" t="s">
        <v>101</v>
      </c>
    </row>
    <row r="131" spans="1:46" x14ac:dyDescent="0.25">
      <c r="A131" s="1" t="s">
        <v>20491</v>
      </c>
      <c r="B131" s="2" t="s">
        <v>23074</v>
      </c>
      <c r="C131" s="2" t="s">
        <v>23107</v>
      </c>
      <c r="D131" s="1">
        <v>0</v>
      </c>
      <c r="E131" s="1">
        <v>0</v>
      </c>
      <c r="F131" s="1">
        <v>2</v>
      </c>
      <c r="G131" s="1">
        <v>2</v>
      </c>
      <c r="H131" s="6">
        <v>1</v>
      </c>
      <c r="I131">
        <v>1</v>
      </c>
      <c r="J131" s="1">
        <v>39</v>
      </c>
      <c r="K131" s="1">
        <v>0</v>
      </c>
      <c r="L131" s="1">
        <v>794</v>
      </c>
      <c r="M131" s="6">
        <v>0.1</v>
      </c>
      <c r="N131" s="4">
        <v>4500</v>
      </c>
      <c r="O131" s="4">
        <v>240</v>
      </c>
      <c r="P131" s="4">
        <v>250</v>
      </c>
      <c r="Q131" s="3">
        <v>0.32</v>
      </c>
      <c r="R131" s="1">
        <v>24</v>
      </c>
      <c r="S131" s="1">
        <v>250</v>
      </c>
      <c r="T131" s="1">
        <v>26</v>
      </c>
      <c r="U131" s="1">
        <v>1</v>
      </c>
      <c r="V131" s="1">
        <v>0</v>
      </c>
      <c r="W131" s="1">
        <v>1</v>
      </c>
      <c r="X131" s="1">
        <v>1</v>
      </c>
      <c r="Y131" s="1">
        <v>1</v>
      </c>
      <c r="Z131" s="1">
        <v>0</v>
      </c>
      <c r="AA131" s="1">
        <v>1</v>
      </c>
      <c r="AB131" s="1">
        <v>1</v>
      </c>
      <c r="AC131" s="1">
        <v>0</v>
      </c>
      <c r="AD131" s="1">
        <v>0</v>
      </c>
      <c r="AE131" s="1">
        <v>0</v>
      </c>
      <c r="AF131" s="1">
        <v>0</v>
      </c>
      <c r="AG131" s="1">
        <v>0</v>
      </c>
      <c r="AH131" s="1">
        <v>200</v>
      </c>
      <c r="AI131" s="1">
        <v>200</v>
      </c>
      <c r="AJ131" s="1" t="s">
        <v>10097</v>
      </c>
      <c r="AK131" s="1" t="s">
        <v>10098</v>
      </c>
      <c r="AL131" s="1" t="s">
        <v>10099</v>
      </c>
      <c r="AM131" s="1" t="s">
        <v>16</v>
      </c>
      <c r="AN131" s="1" t="s">
        <v>23097</v>
      </c>
      <c r="AO131" s="1" t="s">
        <v>86</v>
      </c>
      <c r="AP131" s="1" t="s">
        <v>86</v>
      </c>
      <c r="AQ131" s="1" t="s">
        <v>14</v>
      </c>
      <c r="AR131" s="1" t="s">
        <v>19</v>
      </c>
      <c r="AS131" s="1" t="s">
        <v>23091</v>
      </c>
      <c r="AT131" s="1" t="s">
        <v>101</v>
      </c>
    </row>
    <row r="132" spans="1:46" x14ac:dyDescent="0.25">
      <c r="A132" s="1" t="s">
        <v>18768</v>
      </c>
      <c r="B132" s="2" t="s">
        <v>23074</v>
      </c>
      <c r="C132" s="2" t="s">
        <v>23107</v>
      </c>
      <c r="D132" s="1">
        <v>1</v>
      </c>
      <c r="E132" s="1">
        <v>1</v>
      </c>
      <c r="F132" s="1">
        <v>2</v>
      </c>
      <c r="G132" s="1">
        <v>4</v>
      </c>
      <c r="H132" s="6">
        <v>0.5</v>
      </c>
      <c r="I132">
        <v>0</v>
      </c>
      <c r="J132" s="1">
        <v>37</v>
      </c>
      <c r="K132" s="1">
        <v>1</v>
      </c>
      <c r="L132" s="1">
        <v>789</v>
      </c>
      <c r="M132" s="6">
        <v>0.4</v>
      </c>
      <c r="N132" s="4">
        <v>6000</v>
      </c>
      <c r="O132" s="4">
        <v>550</v>
      </c>
      <c r="P132" s="4">
        <v>1000</v>
      </c>
      <c r="Q132" s="3">
        <v>0.25</v>
      </c>
      <c r="R132" s="1">
        <v>12</v>
      </c>
      <c r="S132" s="1">
        <v>1000</v>
      </c>
      <c r="T132" s="1">
        <v>28</v>
      </c>
      <c r="U132" s="1">
        <v>1</v>
      </c>
      <c r="V132" s="1">
        <v>0</v>
      </c>
      <c r="W132" s="1">
        <v>1</v>
      </c>
      <c r="X132" s="1">
        <v>1</v>
      </c>
      <c r="Y132" s="1">
        <v>1</v>
      </c>
      <c r="Z132" s="1">
        <v>7</v>
      </c>
      <c r="AA132" s="1">
        <v>0</v>
      </c>
      <c r="AB132" s="1">
        <v>0</v>
      </c>
      <c r="AC132" s="1">
        <v>3481</v>
      </c>
      <c r="AD132" s="1">
        <v>313</v>
      </c>
      <c r="AE132" s="1">
        <v>0</v>
      </c>
      <c r="AF132" s="1">
        <v>0</v>
      </c>
      <c r="AG132" s="1">
        <v>0</v>
      </c>
      <c r="AH132" s="1">
        <v>0</v>
      </c>
      <c r="AI132" s="1">
        <v>3794</v>
      </c>
      <c r="AJ132" s="1" t="s">
        <v>5296</v>
      </c>
      <c r="AK132" s="1" t="s">
        <v>5297</v>
      </c>
      <c r="AL132" s="1" t="s">
        <v>5298</v>
      </c>
      <c r="AM132" s="1" t="s">
        <v>12</v>
      </c>
      <c r="AN132" s="1" t="s">
        <v>23098</v>
      </c>
      <c r="AO132" s="1" t="s">
        <v>86</v>
      </c>
      <c r="AP132" s="1" t="s">
        <v>86</v>
      </c>
      <c r="AQ132" s="1" t="s">
        <v>14</v>
      </c>
      <c r="AR132" s="1" t="s">
        <v>19</v>
      </c>
      <c r="AS132" s="1" t="s">
        <v>23090</v>
      </c>
      <c r="AT132" s="1" t="s">
        <v>26</v>
      </c>
    </row>
    <row r="133" spans="1:46" x14ac:dyDescent="0.25">
      <c r="A133" s="1" t="s">
        <v>20505</v>
      </c>
      <c r="B133" s="2" t="s">
        <v>23074</v>
      </c>
      <c r="C133" s="2" t="s">
        <v>23107</v>
      </c>
      <c r="D133" s="1">
        <v>0</v>
      </c>
      <c r="E133" s="1">
        <v>0</v>
      </c>
      <c r="F133" s="1">
        <v>4</v>
      </c>
      <c r="G133" s="1">
        <v>4</v>
      </c>
      <c r="H133" s="6">
        <v>1</v>
      </c>
      <c r="I133">
        <v>1</v>
      </c>
      <c r="J133" s="1">
        <v>31</v>
      </c>
      <c r="K133" s="1">
        <v>1</v>
      </c>
      <c r="L133" s="1">
        <v>771</v>
      </c>
      <c r="M133" s="6">
        <v>0.06</v>
      </c>
      <c r="N133" s="4">
        <v>1800</v>
      </c>
      <c r="O133" s="4">
        <v>150</v>
      </c>
      <c r="P133" s="4">
        <v>100</v>
      </c>
      <c r="Q133" s="3">
        <v>0.31</v>
      </c>
      <c r="R133" s="1">
        <v>12</v>
      </c>
      <c r="S133" s="1">
        <v>100</v>
      </c>
      <c r="T133" s="1">
        <v>8</v>
      </c>
      <c r="U133" s="1">
        <v>1</v>
      </c>
      <c r="V133" s="1">
        <v>0</v>
      </c>
      <c r="W133" s="1">
        <v>1</v>
      </c>
      <c r="X133" s="1">
        <v>1</v>
      </c>
      <c r="Y133" s="1">
        <v>1</v>
      </c>
      <c r="Z133" s="1">
        <v>0</v>
      </c>
      <c r="AA133" s="1">
        <v>1</v>
      </c>
      <c r="AB133" s="1">
        <v>1</v>
      </c>
      <c r="AC133" s="1">
        <v>0</v>
      </c>
      <c r="AD133" s="1">
        <v>0</v>
      </c>
      <c r="AE133" s="1">
        <v>0</v>
      </c>
      <c r="AF133" s="1">
        <v>0</v>
      </c>
      <c r="AG133" s="1">
        <v>0</v>
      </c>
      <c r="AH133" s="1">
        <v>0</v>
      </c>
      <c r="AI133" s="1">
        <v>0</v>
      </c>
      <c r="AJ133" s="1" t="s">
        <v>10136</v>
      </c>
      <c r="AK133" s="1" t="s">
        <v>10137</v>
      </c>
      <c r="AL133" s="1" t="s">
        <v>10138</v>
      </c>
      <c r="AM133" s="1" t="s">
        <v>16</v>
      </c>
      <c r="AN133" s="1" t="s">
        <v>23098</v>
      </c>
      <c r="AO133" s="1" t="s">
        <v>86</v>
      </c>
      <c r="AP133" s="1" t="s">
        <v>86</v>
      </c>
      <c r="AQ133" s="1" t="s">
        <v>14</v>
      </c>
      <c r="AR133" s="1" t="s">
        <v>19</v>
      </c>
      <c r="AS133" s="1" t="s">
        <v>23091</v>
      </c>
      <c r="AT133" s="1" t="s">
        <v>101</v>
      </c>
    </row>
    <row r="134" spans="1:46" x14ac:dyDescent="0.25">
      <c r="A134" s="1" t="s">
        <v>18778</v>
      </c>
      <c r="B134" s="2" t="s">
        <v>23074</v>
      </c>
      <c r="C134" s="2" t="s">
        <v>23107</v>
      </c>
      <c r="D134" s="1">
        <v>0</v>
      </c>
      <c r="E134" s="1">
        <v>0</v>
      </c>
      <c r="F134" s="1">
        <v>2</v>
      </c>
      <c r="G134" s="1">
        <v>2</v>
      </c>
      <c r="H134" s="6">
        <v>1</v>
      </c>
      <c r="I134">
        <v>0</v>
      </c>
      <c r="J134" s="1">
        <v>35</v>
      </c>
      <c r="K134" s="1">
        <v>1</v>
      </c>
      <c r="L134" s="1">
        <v>737</v>
      </c>
      <c r="M134" s="6">
        <v>0.41</v>
      </c>
      <c r="N134" s="4">
        <v>2400</v>
      </c>
      <c r="O134" s="4">
        <v>200</v>
      </c>
      <c r="P134" s="4">
        <v>100</v>
      </c>
      <c r="Q134" s="3">
        <v>0.3</v>
      </c>
      <c r="R134" s="1">
        <v>12</v>
      </c>
      <c r="S134" s="1">
        <v>100</v>
      </c>
      <c r="T134" s="1">
        <v>8</v>
      </c>
      <c r="U134" s="1">
        <v>1</v>
      </c>
      <c r="V134" s="1">
        <v>0</v>
      </c>
      <c r="W134" s="1">
        <v>1</v>
      </c>
      <c r="X134" s="1">
        <v>0</v>
      </c>
      <c r="Y134" s="1">
        <v>1</v>
      </c>
      <c r="Z134" s="1">
        <v>0</v>
      </c>
      <c r="AA134" s="1">
        <v>1</v>
      </c>
      <c r="AB134" s="1">
        <v>0</v>
      </c>
      <c r="AC134" s="1">
        <v>924</v>
      </c>
      <c r="AD134" s="1">
        <v>0</v>
      </c>
      <c r="AE134" s="1">
        <v>772</v>
      </c>
      <c r="AF134" s="1">
        <v>0</v>
      </c>
      <c r="AG134" s="1">
        <v>0</v>
      </c>
      <c r="AH134" s="1">
        <v>200</v>
      </c>
      <c r="AI134" s="1">
        <v>1896</v>
      </c>
      <c r="AJ134" s="1" t="s">
        <v>5324</v>
      </c>
      <c r="AK134" s="1" t="s">
        <v>5325</v>
      </c>
      <c r="AL134" s="1" t="s">
        <v>5326</v>
      </c>
      <c r="AM134" s="1" t="s">
        <v>12</v>
      </c>
      <c r="AN134" s="1" t="s">
        <v>23098</v>
      </c>
      <c r="AO134" s="1" t="s">
        <v>86</v>
      </c>
      <c r="AP134" s="1" t="s">
        <v>86</v>
      </c>
      <c r="AQ134" s="1" t="s">
        <v>25</v>
      </c>
      <c r="AR134" s="1" t="s">
        <v>19</v>
      </c>
      <c r="AS134" s="1" t="s">
        <v>23091</v>
      </c>
      <c r="AT134" s="1" t="s">
        <v>26</v>
      </c>
    </row>
    <row r="135" spans="1:46" x14ac:dyDescent="0.25">
      <c r="A135" s="1" t="s">
        <v>18140</v>
      </c>
      <c r="B135" s="2" t="s">
        <v>23074</v>
      </c>
      <c r="C135" s="2" t="s">
        <v>23107</v>
      </c>
      <c r="D135" s="1">
        <v>0</v>
      </c>
      <c r="E135" s="1">
        <v>0</v>
      </c>
      <c r="F135" s="1">
        <v>1</v>
      </c>
      <c r="G135" s="1">
        <v>1</v>
      </c>
      <c r="H135" s="6">
        <v>1</v>
      </c>
      <c r="I135">
        <v>1</v>
      </c>
      <c r="J135" s="1">
        <v>33</v>
      </c>
      <c r="K135" s="1">
        <v>0</v>
      </c>
      <c r="L135" s="1">
        <v>774</v>
      </c>
      <c r="M135" s="6">
        <v>0.52</v>
      </c>
      <c r="N135" s="4">
        <v>2280</v>
      </c>
      <c r="O135" s="4">
        <v>190</v>
      </c>
      <c r="P135" s="4">
        <v>600</v>
      </c>
      <c r="Q135" s="3">
        <v>0.3</v>
      </c>
      <c r="R135" s="1">
        <v>24</v>
      </c>
      <c r="S135" s="1">
        <v>600</v>
      </c>
      <c r="T135" s="1">
        <v>36</v>
      </c>
      <c r="U135" s="1">
        <v>1</v>
      </c>
      <c r="V135" s="1">
        <v>0</v>
      </c>
      <c r="W135" s="1">
        <v>1</v>
      </c>
      <c r="X135" s="1">
        <v>1</v>
      </c>
      <c r="Y135" s="1">
        <v>1</v>
      </c>
      <c r="Z135" s="1">
        <v>0</v>
      </c>
      <c r="AA135" s="1">
        <v>1</v>
      </c>
      <c r="AB135" s="1">
        <v>1</v>
      </c>
      <c r="AC135" s="1">
        <v>44</v>
      </c>
      <c r="AD135" s="1">
        <v>441</v>
      </c>
      <c r="AE135" s="1">
        <v>0</v>
      </c>
      <c r="AF135" s="1">
        <v>0</v>
      </c>
      <c r="AG135" s="1">
        <v>594</v>
      </c>
      <c r="AH135" s="1">
        <v>530</v>
      </c>
      <c r="AI135" s="1">
        <v>1609</v>
      </c>
      <c r="AJ135" s="1" t="s">
        <v>3475</v>
      </c>
      <c r="AK135" s="1" t="s">
        <v>3476</v>
      </c>
      <c r="AL135" s="1" t="s">
        <v>3477</v>
      </c>
      <c r="AM135" s="1" t="s">
        <v>16</v>
      </c>
      <c r="AN135" s="1" t="s">
        <v>23097</v>
      </c>
      <c r="AO135" s="1" t="s">
        <v>86</v>
      </c>
      <c r="AP135" s="1" t="s">
        <v>86</v>
      </c>
      <c r="AQ135" s="1" t="s">
        <v>14</v>
      </c>
      <c r="AR135" s="1" t="s">
        <v>19</v>
      </c>
      <c r="AS135" s="1" t="s">
        <v>23091</v>
      </c>
      <c r="AT135" s="1" t="s">
        <v>101</v>
      </c>
    </row>
    <row r="136" spans="1:46" x14ac:dyDescent="0.25">
      <c r="A136" s="1" t="s">
        <v>18782</v>
      </c>
      <c r="B136" s="2" t="s">
        <v>23074</v>
      </c>
      <c r="C136" s="2" t="s">
        <v>23107</v>
      </c>
      <c r="D136" s="1">
        <v>0</v>
      </c>
      <c r="E136" s="1">
        <v>1</v>
      </c>
      <c r="F136" s="1">
        <v>2</v>
      </c>
      <c r="G136" s="1">
        <v>3</v>
      </c>
      <c r="H136" s="6">
        <v>0.66666666666666663</v>
      </c>
      <c r="I136">
        <v>1</v>
      </c>
      <c r="J136" s="1">
        <v>27</v>
      </c>
      <c r="K136" s="1">
        <v>0</v>
      </c>
      <c r="L136" s="1">
        <v>898</v>
      </c>
      <c r="M136" s="6">
        <v>0.15</v>
      </c>
      <c r="N136" s="4">
        <v>3000</v>
      </c>
      <c r="O136" s="4">
        <v>300</v>
      </c>
      <c r="P136" s="4">
        <v>500</v>
      </c>
      <c r="Q136" s="3">
        <v>0.2</v>
      </c>
      <c r="R136" s="1">
        <v>12</v>
      </c>
      <c r="S136" s="1">
        <v>500</v>
      </c>
      <c r="T136" s="1">
        <v>47</v>
      </c>
      <c r="U136" s="1">
        <v>1</v>
      </c>
      <c r="V136" s="1">
        <v>0</v>
      </c>
      <c r="W136" s="1">
        <v>1</v>
      </c>
      <c r="X136" s="1">
        <v>1</v>
      </c>
      <c r="Y136" s="1">
        <v>1</v>
      </c>
      <c r="Z136" s="1">
        <v>1</v>
      </c>
      <c r="AA136" s="1">
        <v>1</v>
      </c>
      <c r="AB136" s="1">
        <v>1</v>
      </c>
      <c r="AC136" s="1">
        <v>0</v>
      </c>
      <c r="AD136" s="1">
        <v>0</v>
      </c>
      <c r="AE136" s="1">
        <v>0</v>
      </c>
      <c r="AF136" s="1">
        <v>0</v>
      </c>
      <c r="AG136" s="1">
        <v>20</v>
      </c>
      <c r="AH136" s="1">
        <v>0</v>
      </c>
      <c r="AI136" s="1">
        <v>20</v>
      </c>
      <c r="AJ136" s="1" t="s">
        <v>5336</v>
      </c>
      <c r="AK136" s="1" t="s">
        <v>5337</v>
      </c>
      <c r="AL136" s="1" t="s">
        <v>5338</v>
      </c>
      <c r="AM136" s="1" t="s">
        <v>16</v>
      </c>
      <c r="AN136" s="1" t="s">
        <v>23097</v>
      </c>
      <c r="AO136" s="1" t="s">
        <v>86</v>
      </c>
      <c r="AP136" s="1" t="s">
        <v>86</v>
      </c>
      <c r="AQ136" s="1" t="s">
        <v>14</v>
      </c>
      <c r="AR136" s="1" t="s">
        <v>19</v>
      </c>
      <c r="AS136" s="1" t="s">
        <v>23091</v>
      </c>
      <c r="AT136" s="1" t="s">
        <v>101</v>
      </c>
    </row>
    <row r="137" spans="1:46" x14ac:dyDescent="0.25">
      <c r="A137" s="1" t="s">
        <v>21652</v>
      </c>
      <c r="B137" s="2" t="s">
        <v>23074</v>
      </c>
      <c r="C137" s="2" t="s">
        <v>23107</v>
      </c>
      <c r="D137" s="1">
        <v>0</v>
      </c>
      <c r="E137" s="1">
        <v>0</v>
      </c>
      <c r="F137" s="1">
        <v>3</v>
      </c>
      <c r="G137" s="1">
        <v>3</v>
      </c>
      <c r="H137" s="6">
        <v>1</v>
      </c>
      <c r="I137">
        <v>1</v>
      </c>
      <c r="J137" s="1">
        <v>31</v>
      </c>
      <c r="K137" s="1">
        <v>0</v>
      </c>
      <c r="L137" s="1">
        <v>855</v>
      </c>
      <c r="M137" s="6">
        <v>0.11</v>
      </c>
      <c r="N137" s="4">
        <v>6000</v>
      </c>
      <c r="O137" s="4">
        <v>500</v>
      </c>
      <c r="P137" s="4">
        <v>1000</v>
      </c>
      <c r="Q137" s="3">
        <v>0.3</v>
      </c>
      <c r="R137" s="1">
        <v>24</v>
      </c>
      <c r="S137" s="1">
        <v>1000</v>
      </c>
      <c r="T137" s="1">
        <v>79</v>
      </c>
      <c r="U137" s="1">
        <v>0</v>
      </c>
      <c r="V137" s="1">
        <v>0</v>
      </c>
      <c r="W137" s="1">
        <v>1</v>
      </c>
      <c r="X137" s="1">
        <v>1</v>
      </c>
      <c r="Y137" s="1">
        <v>1</v>
      </c>
      <c r="Z137" s="1">
        <v>4</v>
      </c>
      <c r="AA137" s="1">
        <v>0</v>
      </c>
      <c r="AB137" s="1">
        <v>1</v>
      </c>
      <c r="AC137" s="1">
        <v>80</v>
      </c>
      <c r="AD137" s="1">
        <v>0</v>
      </c>
      <c r="AE137" s="1">
        <v>0</v>
      </c>
      <c r="AF137" s="1">
        <v>0</v>
      </c>
      <c r="AG137" s="1">
        <v>30</v>
      </c>
      <c r="AH137" s="1">
        <v>0</v>
      </c>
      <c r="AI137" s="1">
        <v>110</v>
      </c>
      <c r="AJ137" s="1" t="s">
        <v>13236</v>
      </c>
      <c r="AK137" s="1" t="s">
        <v>13237</v>
      </c>
      <c r="AL137" s="1" t="s">
        <v>13238</v>
      </c>
      <c r="AM137" s="1" t="s">
        <v>16</v>
      </c>
      <c r="AN137" s="1" t="s">
        <v>23097</v>
      </c>
      <c r="AO137" s="1" t="s">
        <v>364</v>
      </c>
      <c r="AP137" s="1" t="s">
        <v>86</v>
      </c>
      <c r="AQ137" s="1" t="s">
        <v>14</v>
      </c>
      <c r="AR137" s="1" t="s">
        <v>19</v>
      </c>
      <c r="AS137" s="1" t="s">
        <v>23090</v>
      </c>
      <c r="AT137" s="1" t="s">
        <v>101</v>
      </c>
    </row>
    <row r="138" spans="1:46" x14ac:dyDescent="0.25">
      <c r="A138" s="1" t="s">
        <v>18811</v>
      </c>
      <c r="B138" s="2" t="s">
        <v>23074</v>
      </c>
      <c r="C138" s="2" t="s">
        <v>23107</v>
      </c>
      <c r="D138" s="1">
        <v>3</v>
      </c>
      <c r="E138" s="1">
        <v>9</v>
      </c>
      <c r="F138" s="1">
        <v>3</v>
      </c>
      <c r="G138" s="1">
        <v>15</v>
      </c>
      <c r="H138" s="6">
        <v>0.2</v>
      </c>
      <c r="I138">
        <v>1</v>
      </c>
      <c r="J138" s="1">
        <v>39</v>
      </c>
      <c r="K138" s="1">
        <v>0</v>
      </c>
      <c r="L138" s="1">
        <v>703</v>
      </c>
      <c r="M138" s="6">
        <v>0.24</v>
      </c>
      <c r="N138" s="4">
        <v>3000</v>
      </c>
      <c r="O138" s="4">
        <v>250</v>
      </c>
      <c r="P138" s="4">
        <v>600</v>
      </c>
      <c r="Q138" s="3">
        <v>0.32</v>
      </c>
      <c r="R138" s="1">
        <v>24</v>
      </c>
      <c r="S138" s="1">
        <v>600</v>
      </c>
      <c r="T138" s="1">
        <v>37</v>
      </c>
      <c r="U138" s="1">
        <v>1</v>
      </c>
      <c r="V138" s="1">
        <v>0</v>
      </c>
      <c r="W138" s="1">
        <v>1</v>
      </c>
      <c r="X138" s="1">
        <v>1</v>
      </c>
      <c r="Y138" s="1">
        <v>0</v>
      </c>
      <c r="Z138" s="1">
        <v>4</v>
      </c>
      <c r="AA138" s="1">
        <v>0</v>
      </c>
      <c r="AB138" s="1">
        <v>1</v>
      </c>
      <c r="AC138" s="1">
        <v>389</v>
      </c>
      <c r="AD138" s="1">
        <v>232</v>
      </c>
      <c r="AE138" s="1">
        <v>0</v>
      </c>
      <c r="AF138" s="1">
        <v>113</v>
      </c>
      <c r="AG138" s="1">
        <v>0</v>
      </c>
      <c r="AH138" s="1">
        <v>0</v>
      </c>
      <c r="AI138" s="1">
        <v>734</v>
      </c>
      <c r="AJ138" s="1" t="s">
        <v>5428</v>
      </c>
      <c r="AK138" s="1" t="s">
        <v>5429</v>
      </c>
      <c r="AL138" s="1" t="s">
        <v>5430</v>
      </c>
      <c r="AM138" s="1" t="s">
        <v>16</v>
      </c>
      <c r="AN138" s="1" t="s">
        <v>23097</v>
      </c>
      <c r="AO138" s="1" t="s">
        <v>86</v>
      </c>
      <c r="AP138" s="1" t="s">
        <v>86</v>
      </c>
      <c r="AQ138" s="1" t="s">
        <v>14</v>
      </c>
      <c r="AR138" s="1" t="s">
        <v>30</v>
      </c>
      <c r="AS138" s="1" t="s">
        <v>23090</v>
      </c>
      <c r="AT138" s="1" t="s">
        <v>101</v>
      </c>
    </row>
    <row r="139" spans="1:46" x14ac:dyDescent="0.25">
      <c r="A139" s="1" t="s">
        <v>20531</v>
      </c>
      <c r="B139" s="2" t="s">
        <v>23074</v>
      </c>
      <c r="C139" s="2" t="s">
        <v>23107</v>
      </c>
      <c r="D139" s="1">
        <v>0</v>
      </c>
      <c r="E139" s="1">
        <v>0</v>
      </c>
      <c r="F139" s="1">
        <v>4</v>
      </c>
      <c r="G139" s="1">
        <v>4</v>
      </c>
      <c r="H139" s="6">
        <v>1</v>
      </c>
      <c r="I139">
        <v>1</v>
      </c>
      <c r="J139" s="1">
        <v>31</v>
      </c>
      <c r="K139" s="1">
        <v>1</v>
      </c>
      <c r="L139" s="1">
        <v>784</v>
      </c>
      <c r="M139" s="6">
        <v>0.19</v>
      </c>
      <c r="N139" s="4">
        <v>1800</v>
      </c>
      <c r="O139" s="4">
        <v>140</v>
      </c>
      <c r="P139" s="4">
        <v>500</v>
      </c>
      <c r="Q139" s="3">
        <v>0.3</v>
      </c>
      <c r="R139" s="1">
        <v>24</v>
      </c>
      <c r="S139" s="1">
        <v>500</v>
      </c>
      <c r="T139" s="1">
        <v>41</v>
      </c>
      <c r="U139" s="1">
        <v>1</v>
      </c>
      <c r="V139" s="1">
        <v>0</v>
      </c>
      <c r="W139" s="1">
        <v>1</v>
      </c>
      <c r="X139" s="1">
        <v>1</v>
      </c>
      <c r="Y139" s="1">
        <v>1</v>
      </c>
      <c r="Z139" s="1">
        <v>0</v>
      </c>
      <c r="AA139" s="1">
        <v>1</v>
      </c>
      <c r="AB139" s="1">
        <v>1</v>
      </c>
      <c r="AC139" s="1">
        <v>0</v>
      </c>
      <c r="AD139" s="1">
        <v>0</v>
      </c>
      <c r="AE139" s="1">
        <v>0</v>
      </c>
      <c r="AF139" s="1">
        <v>0</v>
      </c>
      <c r="AG139" s="1">
        <v>0</v>
      </c>
      <c r="AH139" s="1">
        <v>0</v>
      </c>
      <c r="AI139" s="1">
        <v>0</v>
      </c>
      <c r="AJ139" s="1" t="s">
        <v>10213</v>
      </c>
      <c r="AK139" s="1" t="s">
        <v>10214</v>
      </c>
      <c r="AL139" s="1" t="s">
        <v>10215</v>
      </c>
      <c r="AM139" s="1" t="s">
        <v>16</v>
      </c>
      <c r="AN139" s="1" t="s">
        <v>23098</v>
      </c>
      <c r="AO139" s="1" t="s">
        <v>86</v>
      </c>
      <c r="AP139" s="1" t="s">
        <v>86</v>
      </c>
      <c r="AQ139" s="1" t="s">
        <v>14</v>
      </c>
      <c r="AR139" s="1" t="s">
        <v>19</v>
      </c>
      <c r="AS139" s="1" t="s">
        <v>23091</v>
      </c>
      <c r="AT139" s="1" t="s">
        <v>101</v>
      </c>
    </row>
    <row r="140" spans="1:46" x14ac:dyDescent="0.25">
      <c r="A140" s="1" t="s">
        <v>19405</v>
      </c>
      <c r="B140" s="2" t="s">
        <v>23074</v>
      </c>
      <c r="C140" s="2" t="s">
        <v>23107</v>
      </c>
      <c r="D140" s="1">
        <v>1</v>
      </c>
      <c r="E140" s="1">
        <v>1</v>
      </c>
      <c r="F140" s="1">
        <v>2</v>
      </c>
      <c r="G140" s="1">
        <v>4</v>
      </c>
      <c r="H140" s="6">
        <v>0.5</v>
      </c>
      <c r="I140">
        <v>0</v>
      </c>
      <c r="J140" s="1">
        <v>35</v>
      </c>
      <c r="K140" s="1">
        <v>0</v>
      </c>
      <c r="L140" s="1">
        <v>694</v>
      </c>
      <c r="M140" s="6">
        <v>0.2</v>
      </c>
      <c r="N140" s="4">
        <v>2400</v>
      </c>
      <c r="O140" s="4">
        <v>200</v>
      </c>
      <c r="P140" s="4">
        <v>199</v>
      </c>
      <c r="Q140" s="3">
        <v>0.32</v>
      </c>
      <c r="R140" s="1">
        <v>6</v>
      </c>
      <c r="S140" s="1">
        <v>199</v>
      </c>
      <c r="T140" s="1">
        <v>18</v>
      </c>
      <c r="U140" s="1">
        <v>1</v>
      </c>
      <c r="V140" s="1">
        <v>0</v>
      </c>
      <c r="W140" s="1">
        <v>1</v>
      </c>
      <c r="X140" s="1">
        <v>1</v>
      </c>
      <c r="Y140" s="1">
        <v>0</v>
      </c>
      <c r="Z140" s="1">
        <v>3</v>
      </c>
      <c r="AA140" s="1">
        <v>1</v>
      </c>
      <c r="AB140" s="1">
        <v>0</v>
      </c>
      <c r="AC140" s="1">
        <v>0</v>
      </c>
      <c r="AD140" s="1">
        <v>142</v>
      </c>
      <c r="AE140" s="1">
        <v>0</v>
      </c>
      <c r="AF140" s="1">
        <v>0</v>
      </c>
      <c r="AG140" s="1">
        <v>0</v>
      </c>
      <c r="AH140" s="1">
        <v>0</v>
      </c>
      <c r="AI140" s="1">
        <v>142</v>
      </c>
      <c r="AJ140" s="1" t="s">
        <v>5846</v>
      </c>
      <c r="AK140" s="1" t="s">
        <v>7094</v>
      </c>
      <c r="AL140" s="1" t="s">
        <v>7095</v>
      </c>
      <c r="AM140" s="1" t="s">
        <v>12</v>
      </c>
      <c r="AN140" s="1" t="s">
        <v>23097</v>
      </c>
      <c r="AO140" s="1" t="s">
        <v>86</v>
      </c>
      <c r="AP140" s="1" t="s">
        <v>86</v>
      </c>
      <c r="AQ140" s="1" t="s">
        <v>14</v>
      </c>
      <c r="AR140" s="1" t="s">
        <v>30</v>
      </c>
      <c r="AS140" s="1" t="s">
        <v>23091</v>
      </c>
      <c r="AT140" s="1" t="s">
        <v>26</v>
      </c>
    </row>
    <row r="141" spans="1:46" x14ac:dyDescent="0.25">
      <c r="A141" s="1" t="s">
        <v>21669</v>
      </c>
      <c r="B141" s="2" t="s">
        <v>23074</v>
      </c>
      <c r="C141" s="2" t="s">
        <v>23107</v>
      </c>
      <c r="D141" s="1">
        <v>0</v>
      </c>
      <c r="E141" s="1">
        <v>0</v>
      </c>
      <c r="F141" s="1">
        <v>1</v>
      </c>
      <c r="G141" s="1">
        <v>1</v>
      </c>
      <c r="H141" s="6">
        <v>1</v>
      </c>
      <c r="I141">
        <v>0</v>
      </c>
      <c r="J141" s="1">
        <v>50</v>
      </c>
      <c r="K141" s="1">
        <v>1</v>
      </c>
      <c r="L141" s="1">
        <v>896</v>
      </c>
      <c r="M141" s="6">
        <v>0.18</v>
      </c>
      <c r="N141" s="4">
        <v>2600</v>
      </c>
      <c r="O141" s="4">
        <v>200</v>
      </c>
      <c r="P141" s="4">
        <v>200</v>
      </c>
      <c r="Q141" s="3">
        <v>0.2</v>
      </c>
      <c r="R141" s="1">
        <v>12</v>
      </c>
      <c r="S141" s="1">
        <v>200</v>
      </c>
      <c r="T141" s="1">
        <v>22</v>
      </c>
      <c r="U141" s="1">
        <v>1</v>
      </c>
      <c r="V141" s="1">
        <v>0</v>
      </c>
      <c r="W141" s="1">
        <v>1</v>
      </c>
      <c r="X141" s="1">
        <v>1</v>
      </c>
      <c r="Y141" s="1">
        <v>1</v>
      </c>
      <c r="Z141" s="1">
        <v>2</v>
      </c>
      <c r="AA141" s="1">
        <v>0</v>
      </c>
      <c r="AB141" s="1">
        <v>0</v>
      </c>
      <c r="AC141" s="1">
        <v>0</v>
      </c>
      <c r="AD141" s="1">
        <v>0</v>
      </c>
      <c r="AE141" s="1">
        <v>1562</v>
      </c>
      <c r="AF141" s="1">
        <v>0</v>
      </c>
      <c r="AG141" s="1">
        <v>0</v>
      </c>
      <c r="AH141" s="1">
        <v>0</v>
      </c>
      <c r="AI141" s="1">
        <v>1562</v>
      </c>
      <c r="AJ141" s="1" t="s">
        <v>13101</v>
      </c>
      <c r="AK141" s="1" t="s">
        <v>13284</v>
      </c>
      <c r="AL141" s="1" t="e">
        <f>-지입차를운행하는데정기적인200만원정도의수입이있습니다.-그외들쭉날쭉하지만자동차보험,블로그운영수익괘됩니다.-대출을12개월로신청했지만그전에상환완료가되리라예상합니다.-기존대출은아파트담보대출로서장기대출이라월17만원씩상환하고있으면그외부채는전혀없습니다.-월DTI가상당히높게나왔는데아파트담보장기대출이라월17만원만내면되니그점은안심하셔도됩니다.</f>
        <v>#NAME?</v>
      </c>
      <c r="AM141" s="1" t="s">
        <v>12</v>
      </c>
      <c r="AN141" s="1" t="s">
        <v>23098</v>
      </c>
      <c r="AO141" s="1" t="s">
        <v>86</v>
      </c>
      <c r="AP141" s="1" t="s">
        <v>86</v>
      </c>
      <c r="AQ141" s="1" t="s">
        <v>14</v>
      </c>
      <c r="AR141" s="1" t="s">
        <v>19</v>
      </c>
      <c r="AS141" s="1" t="s">
        <v>23090</v>
      </c>
      <c r="AT141" s="1" t="s">
        <v>26</v>
      </c>
    </row>
    <row r="142" spans="1:46" x14ac:dyDescent="0.25">
      <c r="A142" s="1" t="s">
        <v>18168</v>
      </c>
      <c r="B142" s="2" t="s">
        <v>23074</v>
      </c>
      <c r="C142" s="2" t="s">
        <v>23107</v>
      </c>
      <c r="D142" s="1">
        <v>1</v>
      </c>
      <c r="E142" s="1">
        <v>2</v>
      </c>
      <c r="F142" s="1">
        <v>1</v>
      </c>
      <c r="G142" s="1">
        <v>4</v>
      </c>
      <c r="H142" s="6">
        <v>0.25</v>
      </c>
      <c r="I142">
        <v>0</v>
      </c>
      <c r="J142" s="1">
        <v>30</v>
      </c>
      <c r="K142" s="1">
        <v>0</v>
      </c>
      <c r="L142" s="1">
        <v>791</v>
      </c>
      <c r="M142" s="6">
        <v>0.36</v>
      </c>
      <c r="N142" s="4">
        <v>4800</v>
      </c>
      <c r="O142" s="4">
        <v>400</v>
      </c>
      <c r="P142" s="4">
        <v>1200</v>
      </c>
      <c r="Q142" s="3">
        <v>0.28000000000000003</v>
      </c>
      <c r="R142" s="1">
        <v>24</v>
      </c>
      <c r="S142" s="1">
        <v>1200</v>
      </c>
      <c r="T142" s="1">
        <v>83</v>
      </c>
      <c r="U142" s="1">
        <v>0</v>
      </c>
      <c r="V142" s="1">
        <v>0</v>
      </c>
      <c r="W142" s="1">
        <v>1</v>
      </c>
      <c r="X142" s="1">
        <v>1</v>
      </c>
      <c r="Y142" s="1">
        <v>0</v>
      </c>
      <c r="Z142" s="1">
        <v>2</v>
      </c>
      <c r="AA142" s="1">
        <v>0</v>
      </c>
      <c r="AB142" s="1">
        <v>0</v>
      </c>
      <c r="AC142" s="1">
        <v>6177</v>
      </c>
      <c r="AD142" s="1">
        <v>420</v>
      </c>
      <c r="AE142" s="1">
        <v>0</v>
      </c>
      <c r="AF142" s="1">
        <v>0</v>
      </c>
      <c r="AG142" s="1">
        <v>9</v>
      </c>
      <c r="AH142" s="1">
        <v>1029</v>
      </c>
      <c r="AI142" s="1">
        <v>7635</v>
      </c>
      <c r="AJ142" s="1" t="s">
        <v>3566</v>
      </c>
      <c r="AK142" s="1" t="s">
        <v>3567</v>
      </c>
      <c r="AL142" s="1" t="s">
        <v>3568</v>
      </c>
      <c r="AM142" s="1" t="s">
        <v>12</v>
      </c>
      <c r="AN142" s="1" t="s">
        <v>23097</v>
      </c>
      <c r="AO142" s="1" t="s">
        <v>364</v>
      </c>
      <c r="AP142" s="1" t="s">
        <v>86</v>
      </c>
      <c r="AQ142" s="1" t="s">
        <v>14</v>
      </c>
      <c r="AR142" s="1" t="s">
        <v>30</v>
      </c>
      <c r="AS142" s="1" t="s">
        <v>23090</v>
      </c>
      <c r="AT142" s="1" t="s">
        <v>26</v>
      </c>
    </row>
    <row r="143" spans="1:46" x14ac:dyDescent="0.25">
      <c r="A143" s="1" t="s">
        <v>20026</v>
      </c>
      <c r="B143" s="2" t="s">
        <v>23074</v>
      </c>
      <c r="C143" s="2" t="s">
        <v>23107</v>
      </c>
      <c r="D143" s="1">
        <v>1</v>
      </c>
      <c r="E143" s="1">
        <v>1</v>
      </c>
      <c r="F143" s="1">
        <v>2</v>
      </c>
      <c r="G143" s="1">
        <v>4</v>
      </c>
      <c r="H143" s="6">
        <v>0.5</v>
      </c>
      <c r="I143">
        <v>0</v>
      </c>
      <c r="J143" s="1">
        <v>28</v>
      </c>
      <c r="K143" s="1">
        <v>1</v>
      </c>
      <c r="L143" s="1">
        <v>790</v>
      </c>
      <c r="M143" s="6">
        <v>0.25</v>
      </c>
      <c r="N143" s="4">
        <v>1600</v>
      </c>
      <c r="O143" s="4">
        <v>130</v>
      </c>
      <c r="P143" s="4">
        <v>300</v>
      </c>
      <c r="Q143" s="3">
        <v>0.35</v>
      </c>
      <c r="R143" s="1">
        <v>24</v>
      </c>
      <c r="S143" s="1">
        <v>300</v>
      </c>
      <c r="T143" s="1">
        <v>38</v>
      </c>
      <c r="U143" s="1">
        <v>1</v>
      </c>
      <c r="V143" s="1">
        <v>0</v>
      </c>
      <c r="W143" s="1">
        <v>1</v>
      </c>
      <c r="X143" s="1">
        <v>1</v>
      </c>
      <c r="Y143" s="1">
        <v>1</v>
      </c>
      <c r="Z143" s="1">
        <v>0</v>
      </c>
      <c r="AA143" s="1">
        <v>1</v>
      </c>
      <c r="AB143" s="1">
        <v>0</v>
      </c>
      <c r="AC143" s="1">
        <v>0</v>
      </c>
      <c r="AD143" s="1">
        <v>0</v>
      </c>
      <c r="AE143" s="1">
        <v>0</v>
      </c>
      <c r="AF143" s="1">
        <v>300</v>
      </c>
      <c r="AG143" s="1">
        <v>0</v>
      </c>
      <c r="AH143" s="1">
        <v>0</v>
      </c>
      <c r="AI143" s="1">
        <v>300</v>
      </c>
      <c r="AJ143" s="1" t="s">
        <v>8828</v>
      </c>
      <c r="AK143" s="1" t="s">
        <v>8829</v>
      </c>
      <c r="AL143" s="1" t="s">
        <v>8830</v>
      </c>
      <c r="AM143" s="1" t="s">
        <v>12</v>
      </c>
      <c r="AN143" s="1" t="s">
        <v>23098</v>
      </c>
      <c r="AO143" s="1" t="s">
        <v>86</v>
      </c>
      <c r="AP143" s="1" t="s">
        <v>86</v>
      </c>
      <c r="AQ143" s="1" t="s">
        <v>14</v>
      </c>
      <c r="AR143" s="1" t="s">
        <v>19</v>
      </c>
      <c r="AS143" s="1" t="s">
        <v>23091</v>
      </c>
      <c r="AT143" s="1" t="s">
        <v>26</v>
      </c>
    </row>
    <row r="144" spans="1:46" x14ac:dyDescent="0.25">
      <c r="A144" s="1" t="s">
        <v>20037</v>
      </c>
      <c r="B144" s="2" t="s">
        <v>23074</v>
      </c>
      <c r="C144" s="2" t="s">
        <v>23107</v>
      </c>
      <c r="D144" s="1">
        <v>1</v>
      </c>
      <c r="E144" s="1">
        <v>1</v>
      </c>
      <c r="F144" s="1">
        <v>2</v>
      </c>
      <c r="G144" s="1">
        <v>4</v>
      </c>
      <c r="H144" s="6">
        <v>0.5</v>
      </c>
      <c r="I144">
        <v>0</v>
      </c>
      <c r="J144" s="1">
        <v>34</v>
      </c>
      <c r="K144" s="1">
        <v>1</v>
      </c>
      <c r="L144" s="1">
        <v>855</v>
      </c>
      <c r="M144" s="6">
        <v>0.1</v>
      </c>
      <c r="N144" s="4">
        <v>2566</v>
      </c>
      <c r="O144" s="4">
        <v>213</v>
      </c>
      <c r="P144" s="4">
        <v>100</v>
      </c>
      <c r="Q144" s="3">
        <v>0.25</v>
      </c>
      <c r="R144" s="1">
        <v>12</v>
      </c>
      <c r="S144" s="1">
        <v>100</v>
      </c>
      <c r="T144" s="1">
        <v>8</v>
      </c>
      <c r="U144" s="1">
        <v>1</v>
      </c>
      <c r="V144" s="1">
        <v>0</v>
      </c>
      <c r="W144" s="1">
        <v>1</v>
      </c>
      <c r="X144" s="1">
        <v>1</v>
      </c>
      <c r="Y144" s="1">
        <v>0</v>
      </c>
      <c r="Z144" s="1">
        <v>3</v>
      </c>
      <c r="AA144" s="1">
        <v>0</v>
      </c>
      <c r="AB144" s="1">
        <v>1</v>
      </c>
      <c r="AC144" s="1">
        <v>350</v>
      </c>
      <c r="AD144" s="1">
        <v>0</v>
      </c>
      <c r="AE144" s="1">
        <v>0</v>
      </c>
      <c r="AF144" s="1">
        <v>0</v>
      </c>
      <c r="AG144" s="1">
        <v>50</v>
      </c>
      <c r="AH144" s="1">
        <v>0</v>
      </c>
      <c r="AI144" s="1">
        <v>400</v>
      </c>
      <c r="AJ144" s="1" t="s">
        <v>8858</v>
      </c>
      <c r="AK144" s="1" t="s">
        <v>8859</v>
      </c>
      <c r="AL144" s="1" t="s">
        <v>8860</v>
      </c>
      <c r="AM144" s="1" t="s">
        <v>12</v>
      </c>
      <c r="AN144" s="1" t="s">
        <v>23098</v>
      </c>
      <c r="AO144" s="1" t="s">
        <v>86</v>
      </c>
      <c r="AP144" s="1" t="s">
        <v>86</v>
      </c>
      <c r="AQ144" s="1" t="s">
        <v>14</v>
      </c>
      <c r="AR144" s="1" t="s">
        <v>30</v>
      </c>
      <c r="AS144" s="1" t="s">
        <v>23090</v>
      </c>
      <c r="AT144" s="1" t="s">
        <v>101</v>
      </c>
    </row>
    <row r="145" spans="1:46" x14ac:dyDescent="0.25">
      <c r="A145" s="1" t="s">
        <v>22844</v>
      </c>
      <c r="B145" s="2" t="s">
        <v>23074</v>
      </c>
      <c r="C145" s="2" t="s">
        <v>23108</v>
      </c>
      <c r="D145" s="1">
        <v>1</v>
      </c>
      <c r="E145" s="1">
        <v>1</v>
      </c>
      <c r="F145" s="1">
        <v>1</v>
      </c>
      <c r="G145" s="1">
        <v>3</v>
      </c>
      <c r="H145" s="6">
        <v>0.33333333333333331</v>
      </c>
      <c r="I145">
        <v>1</v>
      </c>
      <c r="J145" s="1">
        <v>23</v>
      </c>
      <c r="K145" s="1">
        <v>0</v>
      </c>
      <c r="L145" s="1">
        <v>655</v>
      </c>
      <c r="M145" s="6">
        <v>0.3</v>
      </c>
      <c r="N145" s="4">
        <v>1800</v>
      </c>
      <c r="O145" s="4">
        <v>150</v>
      </c>
      <c r="P145" s="4">
        <v>320</v>
      </c>
      <c r="Q145" s="3">
        <v>0.28000000000000003</v>
      </c>
      <c r="R145" s="1">
        <v>18</v>
      </c>
      <c r="S145" s="1">
        <v>320</v>
      </c>
      <c r="T145" s="1">
        <v>29</v>
      </c>
      <c r="U145" s="1">
        <v>0</v>
      </c>
      <c r="V145" s="1">
        <v>0</v>
      </c>
      <c r="W145" s="1">
        <v>1</v>
      </c>
      <c r="X145" s="1">
        <v>1</v>
      </c>
      <c r="Y145" s="1">
        <v>1</v>
      </c>
      <c r="Z145" s="1">
        <v>3</v>
      </c>
      <c r="AA145" s="1">
        <v>1</v>
      </c>
      <c r="AB145" s="1">
        <v>1</v>
      </c>
      <c r="AC145" s="1">
        <v>251</v>
      </c>
      <c r="AD145" s="1">
        <v>0</v>
      </c>
      <c r="AE145" s="1">
        <v>0</v>
      </c>
      <c r="AF145" s="1">
        <v>300</v>
      </c>
      <c r="AG145" s="1">
        <v>0</v>
      </c>
      <c r="AH145" s="1">
        <v>0</v>
      </c>
      <c r="AI145" s="1">
        <v>551</v>
      </c>
      <c r="AJ145" s="1" t="s">
        <v>16396</v>
      </c>
      <c r="AK145" s="1" t="s">
        <v>16397</v>
      </c>
      <c r="AL145" s="1" t="s">
        <v>16398</v>
      </c>
      <c r="AM145" s="1" t="s">
        <v>16</v>
      </c>
      <c r="AN145" s="1" t="s">
        <v>23097</v>
      </c>
      <c r="AO145" s="1" t="s">
        <v>364</v>
      </c>
      <c r="AP145" s="1" t="s">
        <v>86</v>
      </c>
      <c r="AQ145" s="1" t="s">
        <v>14</v>
      </c>
      <c r="AR145" s="1" t="s">
        <v>19</v>
      </c>
      <c r="AS145" s="1" t="s">
        <v>23091</v>
      </c>
      <c r="AT145" s="1" t="s">
        <v>101</v>
      </c>
    </row>
    <row r="146" spans="1:46" x14ac:dyDescent="0.25">
      <c r="A146" s="1" t="s">
        <v>17484</v>
      </c>
      <c r="B146" s="2" t="s">
        <v>23074</v>
      </c>
      <c r="C146" s="2" t="s">
        <v>23108</v>
      </c>
      <c r="D146" s="1">
        <v>0</v>
      </c>
      <c r="E146" s="1">
        <v>2</v>
      </c>
      <c r="F146" s="1">
        <v>4</v>
      </c>
      <c r="G146" s="1">
        <v>6</v>
      </c>
      <c r="H146" s="6">
        <v>0.66666666666666663</v>
      </c>
      <c r="I146">
        <v>0</v>
      </c>
      <c r="J146" s="1">
        <v>36</v>
      </c>
      <c r="K146" s="1">
        <v>1</v>
      </c>
      <c r="L146" s="1">
        <v>600</v>
      </c>
      <c r="M146" s="6">
        <v>0.18</v>
      </c>
      <c r="N146" s="4">
        <v>2000</v>
      </c>
      <c r="O146" s="4">
        <v>150</v>
      </c>
      <c r="P146" s="4">
        <v>200</v>
      </c>
      <c r="Q146" s="3">
        <v>0.3</v>
      </c>
      <c r="R146" s="1">
        <v>12</v>
      </c>
      <c r="S146" s="1">
        <v>200</v>
      </c>
      <c r="T146" s="1">
        <v>24</v>
      </c>
      <c r="U146" s="1">
        <v>1</v>
      </c>
      <c r="V146" s="1">
        <v>0</v>
      </c>
      <c r="W146" s="1">
        <v>1</v>
      </c>
      <c r="X146" s="1">
        <v>1</v>
      </c>
      <c r="Y146" s="1">
        <v>1</v>
      </c>
      <c r="Z146" s="1">
        <v>2</v>
      </c>
      <c r="AA146" s="1">
        <v>0</v>
      </c>
      <c r="AB146" s="1">
        <v>0</v>
      </c>
      <c r="AC146" s="1">
        <v>0</v>
      </c>
      <c r="AD146" s="1">
        <v>0</v>
      </c>
      <c r="AE146" s="1">
        <v>0</v>
      </c>
      <c r="AF146" s="1">
        <v>0</v>
      </c>
      <c r="AG146" s="1">
        <v>0</v>
      </c>
      <c r="AH146" s="1">
        <v>0</v>
      </c>
      <c r="AI146" s="1">
        <v>0</v>
      </c>
      <c r="AJ146" s="1" t="s">
        <v>1513</v>
      </c>
      <c r="AK146" s="1" t="s">
        <v>1514</v>
      </c>
      <c r="AL146" s="1" t="s">
        <v>1515</v>
      </c>
      <c r="AM146" s="1" t="s">
        <v>12</v>
      </c>
      <c r="AN146" s="1" t="s">
        <v>23098</v>
      </c>
      <c r="AO146" s="1" t="s">
        <v>86</v>
      </c>
      <c r="AP146" s="1" t="s">
        <v>86</v>
      </c>
      <c r="AQ146" s="1" t="s">
        <v>14</v>
      </c>
      <c r="AR146" s="1" t="s">
        <v>19</v>
      </c>
      <c r="AS146" s="1" t="s">
        <v>23090</v>
      </c>
      <c r="AT146" s="1" t="s">
        <v>26</v>
      </c>
    </row>
    <row r="147" spans="1:46" x14ac:dyDescent="0.25">
      <c r="A147" s="1" t="s">
        <v>22853</v>
      </c>
      <c r="B147" s="2" t="s">
        <v>23074</v>
      </c>
      <c r="C147" s="2" t="s">
        <v>23108</v>
      </c>
      <c r="D147" s="1">
        <v>0</v>
      </c>
      <c r="E147" s="1">
        <v>0</v>
      </c>
      <c r="F147" s="1">
        <v>1</v>
      </c>
      <c r="G147" s="1">
        <v>1</v>
      </c>
      <c r="H147" s="6">
        <v>1</v>
      </c>
      <c r="I147">
        <v>0</v>
      </c>
      <c r="J147" s="1">
        <v>42</v>
      </c>
      <c r="K147" s="1">
        <v>0</v>
      </c>
      <c r="L147" s="1">
        <v>725</v>
      </c>
      <c r="M147" s="6">
        <v>0.15</v>
      </c>
      <c r="N147" s="4">
        <v>7000</v>
      </c>
      <c r="O147" s="4">
        <v>500</v>
      </c>
      <c r="P147" s="4">
        <v>200</v>
      </c>
      <c r="Q147" s="3">
        <v>0.35</v>
      </c>
      <c r="R147" s="1">
        <v>12</v>
      </c>
      <c r="S147" s="1">
        <v>200</v>
      </c>
      <c r="T147" s="1">
        <v>22</v>
      </c>
      <c r="U147" s="1">
        <v>0</v>
      </c>
      <c r="V147" s="1">
        <v>0</v>
      </c>
      <c r="W147" s="1">
        <v>1</v>
      </c>
      <c r="X147" s="1">
        <v>1</v>
      </c>
      <c r="Y147" s="1">
        <v>0</v>
      </c>
      <c r="Z147" s="1">
        <v>4</v>
      </c>
      <c r="AA147" s="1">
        <v>1</v>
      </c>
      <c r="AB147" s="1">
        <v>0</v>
      </c>
      <c r="AC147" s="1">
        <v>2258</v>
      </c>
      <c r="AD147" s="1">
        <v>0</v>
      </c>
      <c r="AE147" s="1">
        <v>0</v>
      </c>
      <c r="AF147" s="1">
        <v>374</v>
      </c>
      <c r="AG147" s="1">
        <v>110</v>
      </c>
      <c r="AH147" s="1">
        <v>280</v>
      </c>
      <c r="AI147" s="1">
        <v>3022</v>
      </c>
      <c r="AJ147" s="1" t="s">
        <v>16420</v>
      </c>
      <c r="AK147" s="1" t="s">
        <v>16421</v>
      </c>
      <c r="AL147" s="1" t="s">
        <v>16422</v>
      </c>
      <c r="AM147" s="1" t="s">
        <v>12</v>
      </c>
      <c r="AN147" s="1" t="s">
        <v>23097</v>
      </c>
      <c r="AO147" s="1" t="s">
        <v>364</v>
      </c>
      <c r="AP147" s="1" t="s">
        <v>86</v>
      </c>
      <c r="AQ147" s="1" t="s">
        <v>14</v>
      </c>
      <c r="AR147" s="1" t="s">
        <v>30</v>
      </c>
      <c r="AS147" s="1" t="s">
        <v>23091</v>
      </c>
      <c r="AT147" s="1" t="s">
        <v>26</v>
      </c>
    </row>
    <row r="148" spans="1:46" x14ac:dyDescent="0.25">
      <c r="A148" s="1" t="s">
        <v>20571</v>
      </c>
      <c r="B148" s="2" t="s">
        <v>23074</v>
      </c>
      <c r="C148" s="2" t="s">
        <v>23108</v>
      </c>
      <c r="D148" s="1">
        <v>0</v>
      </c>
      <c r="E148" s="1">
        <v>0</v>
      </c>
      <c r="F148" s="1">
        <v>1</v>
      </c>
      <c r="G148" s="1">
        <v>1</v>
      </c>
      <c r="H148" s="6">
        <v>1</v>
      </c>
      <c r="I148">
        <v>0</v>
      </c>
      <c r="J148" s="1">
        <v>48</v>
      </c>
      <c r="K148" s="1">
        <v>1</v>
      </c>
      <c r="L148" s="1">
        <v>770</v>
      </c>
      <c r="M148" s="6">
        <v>0.31</v>
      </c>
      <c r="N148" s="4">
        <v>2300</v>
      </c>
      <c r="O148" s="4">
        <v>210</v>
      </c>
      <c r="P148" s="4">
        <v>200</v>
      </c>
      <c r="Q148" s="3">
        <v>0.35</v>
      </c>
      <c r="R148" s="1">
        <v>18</v>
      </c>
      <c r="S148" s="1">
        <v>200</v>
      </c>
      <c r="T148" s="1">
        <v>20</v>
      </c>
      <c r="U148" s="1">
        <v>1</v>
      </c>
      <c r="V148" s="1">
        <v>0</v>
      </c>
      <c r="W148" s="1">
        <v>1</v>
      </c>
      <c r="X148" s="1">
        <v>1</v>
      </c>
      <c r="Y148" s="1">
        <v>0</v>
      </c>
      <c r="Z148" s="1">
        <v>3</v>
      </c>
      <c r="AA148" s="1">
        <v>1</v>
      </c>
      <c r="AB148" s="1">
        <v>0</v>
      </c>
      <c r="AC148" s="1">
        <v>0</v>
      </c>
      <c r="AD148" s="1">
        <v>0</v>
      </c>
      <c r="AE148" s="1">
        <v>496</v>
      </c>
      <c r="AF148" s="1">
        <v>90</v>
      </c>
      <c r="AG148" s="1">
        <v>362</v>
      </c>
      <c r="AH148" s="1">
        <v>280</v>
      </c>
      <c r="AI148" s="1">
        <v>1228</v>
      </c>
      <c r="AJ148" s="1" t="s">
        <v>10326</v>
      </c>
      <c r="AK148" s="1" t="s">
        <v>10327</v>
      </c>
      <c r="AL148" s="1" t="s">
        <v>10328</v>
      </c>
      <c r="AM148" s="1" t="s">
        <v>12</v>
      </c>
      <c r="AN148" s="1" t="s">
        <v>23098</v>
      </c>
      <c r="AO148" s="1" t="s">
        <v>86</v>
      </c>
      <c r="AP148" s="1" t="s">
        <v>86</v>
      </c>
      <c r="AQ148" s="1" t="s">
        <v>14</v>
      </c>
      <c r="AR148" s="1" t="s">
        <v>30</v>
      </c>
      <c r="AS148" s="1" t="s">
        <v>23091</v>
      </c>
      <c r="AT148" s="1" t="s">
        <v>26</v>
      </c>
    </row>
    <row r="149" spans="1:46" x14ac:dyDescent="0.25">
      <c r="A149" s="1" t="s">
        <v>21113</v>
      </c>
      <c r="B149" s="2" t="s">
        <v>23074</v>
      </c>
      <c r="C149" s="2" t="s">
        <v>23108</v>
      </c>
      <c r="D149" s="1">
        <v>0</v>
      </c>
      <c r="E149" s="1">
        <v>1</v>
      </c>
      <c r="F149" s="1">
        <v>1</v>
      </c>
      <c r="G149" s="1">
        <v>2</v>
      </c>
      <c r="H149" s="6">
        <v>0.5</v>
      </c>
      <c r="I149">
        <v>1</v>
      </c>
      <c r="J149" s="1">
        <v>34</v>
      </c>
      <c r="K149" s="1">
        <v>1</v>
      </c>
      <c r="L149" s="1">
        <v>688</v>
      </c>
      <c r="M149" s="6">
        <v>0.3</v>
      </c>
      <c r="N149" s="4">
        <v>2400</v>
      </c>
      <c r="O149" s="4">
        <v>200</v>
      </c>
      <c r="P149" s="4">
        <v>300</v>
      </c>
      <c r="Q149" s="3">
        <v>0.3</v>
      </c>
      <c r="R149" s="1">
        <v>24</v>
      </c>
      <c r="S149" s="1">
        <v>300</v>
      </c>
      <c r="T149" s="1">
        <v>22</v>
      </c>
      <c r="U149" s="1">
        <v>1</v>
      </c>
      <c r="V149" s="1">
        <v>0</v>
      </c>
      <c r="W149" s="1">
        <v>1</v>
      </c>
      <c r="X149" s="1">
        <v>1</v>
      </c>
      <c r="Y149" s="1">
        <v>0</v>
      </c>
      <c r="Z149" s="1">
        <v>1</v>
      </c>
      <c r="AA149" s="1">
        <v>0</v>
      </c>
      <c r="AB149" s="1">
        <v>1</v>
      </c>
      <c r="AC149" s="1">
        <v>0</v>
      </c>
      <c r="AD149" s="1">
        <v>164</v>
      </c>
      <c r="AE149" s="1">
        <v>0</v>
      </c>
      <c r="AF149" s="1">
        <v>0</v>
      </c>
      <c r="AG149" s="1">
        <v>11</v>
      </c>
      <c r="AH149" s="1">
        <v>640</v>
      </c>
      <c r="AI149" s="1">
        <v>815</v>
      </c>
      <c r="AJ149" s="1" t="s">
        <v>11790</v>
      </c>
      <c r="AK149" s="1" t="s">
        <v>11791</v>
      </c>
      <c r="AL149" s="1" t="s">
        <v>11792</v>
      </c>
      <c r="AM149" s="1" t="s">
        <v>16</v>
      </c>
      <c r="AN149" s="1" t="s">
        <v>23098</v>
      </c>
      <c r="AO149" s="1" t="s">
        <v>86</v>
      </c>
      <c r="AP149" s="1" t="s">
        <v>86</v>
      </c>
      <c r="AQ149" s="1" t="s">
        <v>14</v>
      </c>
      <c r="AR149" s="1" t="s">
        <v>30</v>
      </c>
      <c r="AS149" s="1" t="s">
        <v>23090</v>
      </c>
      <c r="AT149" s="1" t="s">
        <v>101</v>
      </c>
    </row>
    <row r="150" spans="1:46" x14ac:dyDescent="0.25">
      <c r="A150" s="1" t="s">
        <v>17490</v>
      </c>
      <c r="B150" s="2" t="s">
        <v>23074</v>
      </c>
      <c r="C150" s="2" t="s">
        <v>23108</v>
      </c>
      <c r="D150" s="1">
        <v>0</v>
      </c>
      <c r="E150" s="1">
        <v>1</v>
      </c>
      <c r="F150" s="1">
        <v>3</v>
      </c>
      <c r="G150" s="1">
        <v>4</v>
      </c>
      <c r="H150" s="6">
        <v>0.75</v>
      </c>
      <c r="I150">
        <v>0</v>
      </c>
      <c r="J150" s="1">
        <v>28</v>
      </c>
      <c r="K150" s="1">
        <v>0</v>
      </c>
      <c r="L150" s="1">
        <v>814</v>
      </c>
      <c r="M150" s="6">
        <v>1.25</v>
      </c>
      <c r="N150" s="4">
        <v>1560</v>
      </c>
      <c r="O150" s="4">
        <v>130</v>
      </c>
      <c r="P150" s="4">
        <v>500</v>
      </c>
      <c r="Q150" s="3">
        <v>0.3</v>
      </c>
      <c r="R150" s="1">
        <v>24</v>
      </c>
      <c r="S150" s="1">
        <v>500</v>
      </c>
      <c r="T150" s="1">
        <v>37</v>
      </c>
      <c r="U150" s="1">
        <v>1</v>
      </c>
      <c r="V150" s="1">
        <v>0</v>
      </c>
      <c r="W150" s="1">
        <v>1</v>
      </c>
      <c r="X150" s="1">
        <v>1</v>
      </c>
      <c r="Y150" s="1">
        <v>1</v>
      </c>
      <c r="Z150" s="1">
        <v>3</v>
      </c>
      <c r="AA150" s="1">
        <v>0</v>
      </c>
      <c r="AB150" s="1">
        <v>1</v>
      </c>
      <c r="AC150" s="1">
        <v>1932</v>
      </c>
      <c r="AD150" s="1">
        <v>0</v>
      </c>
      <c r="AE150" s="1">
        <v>0</v>
      </c>
      <c r="AF150" s="1">
        <v>1050</v>
      </c>
      <c r="AG150" s="1">
        <v>75</v>
      </c>
      <c r="AH150" s="1">
        <v>200</v>
      </c>
      <c r="AI150" s="1">
        <v>3257</v>
      </c>
      <c r="AJ150" s="1" t="s">
        <v>1531</v>
      </c>
      <c r="AK150" s="1" t="s">
        <v>1532</v>
      </c>
      <c r="AL150" s="1" t="s">
        <v>1533</v>
      </c>
      <c r="AM150" s="1" t="s">
        <v>12</v>
      </c>
      <c r="AN150" s="1" t="s">
        <v>23097</v>
      </c>
      <c r="AO150" s="1" t="s">
        <v>86</v>
      </c>
      <c r="AP150" s="1" t="s">
        <v>86</v>
      </c>
      <c r="AQ150" s="1" t="s">
        <v>14</v>
      </c>
      <c r="AR150" s="1" t="s">
        <v>19</v>
      </c>
      <c r="AS150" s="1" t="s">
        <v>23090</v>
      </c>
      <c r="AT150" s="1" t="s">
        <v>101</v>
      </c>
    </row>
    <row r="151" spans="1:46" x14ac:dyDescent="0.25">
      <c r="A151" s="1" t="s">
        <v>20056</v>
      </c>
      <c r="B151" s="2" t="s">
        <v>23074</v>
      </c>
      <c r="C151" s="2" t="s">
        <v>23108</v>
      </c>
      <c r="D151" s="1">
        <v>0</v>
      </c>
      <c r="E151" s="1">
        <v>3</v>
      </c>
      <c r="F151" s="1">
        <v>2</v>
      </c>
      <c r="G151" s="1">
        <v>5</v>
      </c>
      <c r="H151" s="6">
        <v>0.4</v>
      </c>
      <c r="I151">
        <v>1</v>
      </c>
      <c r="J151" s="1">
        <v>38</v>
      </c>
      <c r="K151" s="1">
        <v>0</v>
      </c>
      <c r="L151" s="1">
        <v>792</v>
      </c>
      <c r="M151" s="6">
        <v>0.46</v>
      </c>
      <c r="N151" s="4">
        <v>3960</v>
      </c>
      <c r="O151" s="4">
        <v>330</v>
      </c>
      <c r="P151" s="4">
        <v>500</v>
      </c>
      <c r="Q151" s="3">
        <v>0.25</v>
      </c>
      <c r="R151" s="1">
        <v>24</v>
      </c>
      <c r="S151" s="1">
        <v>500</v>
      </c>
      <c r="T151" s="1">
        <v>51</v>
      </c>
      <c r="U151" s="1">
        <v>1</v>
      </c>
      <c r="V151" s="1">
        <v>0</v>
      </c>
      <c r="W151" s="1">
        <v>1</v>
      </c>
      <c r="X151" s="1">
        <v>1</v>
      </c>
      <c r="Y151" s="1">
        <v>0</v>
      </c>
      <c r="Z151" s="1">
        <v>4</v>
      </c>
      <c r="AA151" s="1">
        <v>0</v>
      </c>
      <c r="AB151" s="1">
        <v>1</v>
      </c>
      <c r="AC151" s="1">
        <v>2637</v>
      </c>
      <c r="AD151" s="1">
        <v>0</v>
      </c>
      <c r="AE151" s="1">
        <v>0</v>
      </c>
      <c r="AF151" s="1">
        <v>690</v>
      </c>
      <c r="AG151" s="1">
        <v>0</v>
      </c>
      <c r="AH151" s="1">
        <v>0</v>
      </c>
      <c r="AI151" s="1">
        <v>3327</v>
      </c>
      <c r="AJ151" s="1" t="s">
        <v>8913</v>
      </c>
      <c r="AK151" s="1" t="s">
        <v>8914</v>
      </c>
      <c r="AL151" s="1" t="s">
        <v>8915</v>
      </c>
      <c r="AM151" s="1" t="s">
        <v>16</v>
      </c>
      <c r="AN151" s="1" t="s">
        <v>23097</v>
      </c>
      <c r="AO151" s="1" t="s">
        <v>86</v>
      </c>
      <c r="AP151" s="1" t="s">
        <v>86</v>
      </c>
      <c r="AQ151" s="1" t="s">
        <v>14</v>
      </c>
      <c r="AR151" s="1" t="s">
        <v>30</v>
      </c>
      <c r="AS151" s="1" t="s">
        <v>23090</v>
      </c>
      <c r="AT151" s="1" t="s">
        <v>101</v>
      </c>
    </row>
    <row r="152" spans="1:46" x14ac:dyDescent="0.25">
      <c r="A152" s="1" t="s">
        <v>18221</v>
      </c>
      <c r="B152" s="2" t="s">
        <v>23074</v>
      </c>
      <c r="C152" s="2" t="s">
        <v>23108</v>
      </c>
      <c r="D152" s="1">
        <v>0</v>
      </c>
      <c r="E152" s="1">
        <v>1</v>
      </c>
      <c r="F152" s="1">
        <v>1</v>
      </c>
      <c r="G152" s="1">
        <v>2</v>
      </c>
      <c r="H152" s="6">
        <v>0.5</v>
      </c>
      <c r="I152">
        <v>1</v>
      </c>
      <c r="J152" s="1">
        <v>34</v>
      </c>
      <c r="K152" s="1">
        <v>1</v>
      </c>
      <c r="L152" s="1">
        <v>671</v>
      </c>
      <c r="M152" s="6">
        <v>0.41</v>
      </c>
      <c r="N152" s="4">
        <v>1000</v>
      </c>
      <c r="O152" s="4">
        <v>85</v>
      </c>
      <c r="P152" s="4">
        <v>150</v>
      </c>
      <c r="Q152" s="3">
        <v>0.32</v>
      </c>
      <c r="R152" s="1">
        <v>24</v>
      </c>
      <c r="S152" s="1">
        <v>150</v>
      </c>
      <c r="T152" s="1">
        <v>13</v>
      </c>
      <c r="U152" s="1">
        <v>1</v>
      </c>
      <c r="V152" s="1">
        <v>0</v>
      </c>
      <c r="W152" s="1">
        <v>1</v>
      </c>
      <c r="X152" s="1">
        <v>1</v>
      </c>
      <c r="Y152" s="1">
        <v>0</v>
      </c>
      <c r="Z152" s="1">
        <v>5</v>
      </c>
      <c r="AA152" s="1">
        <v>1</v>
      </c>
      <c r="AB152" s="1">
        <v>1</v>
      </c>
      <c r="AC152" s="1">
        <v>0</v>
      </c>
      <c r="AD152" s="1">
        <v>0</v>
      </c>
      <c r="AE152" s="1">
        <v>0</v>
      </c>
      <c r="AF152" s="1">
        <v>0</v>
      </c>
      <c r="AG152" s="1">
        <v>0</v>
      </c>
      <c r="AH152" s="1">
        <v>450</v>
      </c>
      <c r="AI152" s="1">
        <v>450</v>
      </c>
      <c r="AJ152" s="1" t="s">
        <v>3726</v>
      </c>
      <c r="AK152" s="1" t="s">
        <v>3727</v>
      </c>
      <c r="AL152" s="1" t="s">
        <v>3728</v>
      </c>
      <c r="AM152" s="1" t="s">
        <v>16</v>
      </c>
      <c r="AN152" s="1" t="s">
        <v>23098</v>
      </c>
      <c r="AO152" s="1" t="s">
        <v>86</v>
      </c>
      <c r="AP152" s="1" t="s">
        <v>86</v>
      </c>
      <c r="AQ152" s="1" t="s">
        <v>14</v>
      </c>
      <c r="AR152" s="1" t="s">
        <v>30</v>
      </c>
      <c r="AS152" s="1" t="s">
        <v>23091</v>
      </c>
      <c r="AT152" s="1" t="s">
        <v>101</v>
      </c>
    </row>
    <row r="153" spans="1:46" x14ac:dyDescent="0.25">
      <c r="A153" s="1" t="s">
        <v>19464</v>
      </c>
      <c r="B153" s="2" t="s">
        <v>23074</v>
      </c>
      <c r="C153" s="2" t="s">
        <v>23108</v>
      </c>
      <c r="D153" s="1">
        <v>0</v>
      </c>
      <c r="E153" s="1">
        <v>1</v>
      </c>
      <c r="F153" s="1">
        <v>2</v>
      </c>
      <c r="G153" s="1">
        <v>3</v>
      </c>
      <c r="H153" s="6">
        <v>0.66666666666666663</v>
      </c>
      <c r="I153">
        <v>1</v>
      </c>
      <c r="J153" s="1">
        <v>27</v>
      </c>
      <c r="K153" s="1">
        <v>0</v>
      </c>
      <c r="L153" s="1">
        <v>674</v>
      </c>
      <c r="M153" s="6">
        <v>0.24</v>
      </c>
      <c r="N153" s="4">
        <v>4000</v>
      </c>
      <c r="O153" s="4">
        <v>350</v>
      </c>
      <c r="P153" s="4">
        <v>460</v>
      </c>
      <c r="Q153" s="3">
        <v>0.25</v>
      </c>
      <c r="R153" s="1">
        <v>24</v>
      </c>
      <c r="S153" s="1">
        <v>502</v>
      </c>
      <c r="T153" s="1">
        <v>47</v>
      </c>
      <c r="U153" s="1">
        <v>0</v>
      </c>
      <c r="V153" s="1">
        <v>0</v>
      </c>
      <c r="W153" s="1">
        <v>1</v>
      </c>
      <c r="X153" s="1">
        <v>1</v>
      </c>
      <c r="Y153" s="1">
        <v>1</v>
      </c>
      <c r="Z153" s="1">
        <v>1</v>
      </c>
      <c r="AA153" s="1">
        <v>1</v>
      </c>
      <c r="AB153" s="1">
        <v>1</v>
      </c>
      <c r="AC153" s="1">
        <v>0</v>
      </c>
      <c r="AD153" s="1">
        <v>0</v>
      </c>
      <c r="AE153" s="1">
        <v>0</v>
      </c>
      <c r="AF153" s="1">
        <v>1023</v>
      </c>
      <c r="AG153" s="1">
        <v>0</v>
      </c>
      <c r="AH153" s="1">
        <v>100</v>
      </c>
      <c r="AI153" s="1">
        <v>1123</v>
      </c>
      <c r="AJ153" s="1" t="s">
        <v>7268</v>
      </c>
      <c r="AK153" s="1" t="s">
        <v>7269</v>
      </c>
      <c r="AL153" s="1" t="s">
        <v>7270</v>
      </c>
      <c r="AM153" s="1" t="s">
        <v>16</v>
      </c>
      <c r="AN153" s="1" t="s">
        <v>23097</v>
      </c>
      <c r="AO153" s="1" t="s">
        <v>364</v>
      </c>
      <c r="AP153" s="1" t="s">
        <v>86</v>
      </c>
      <c r="AQ153" s="1" t="s">
        <v>14</v>
      </c>
      <c r="AR153" s="1" t="s">
        <v>19</v>
      </c>
      <c r="AS153" s="1" t="s">
        <v>23091</v>
      </c>
      <c r="AT153" s="1" t="s">
        <v>101</v>
      </c>
    </row>
    <row r="154" spans="1:46" x14ac:dyDescent="0.25">
      <c r="A154" s="1" t="s">
        <v>18228</v>
      </c>
      <c r="B154" s="2" t="s">
        <v>23074</v>
      </c>
      <c r="C154" s="2" t="s">
        <v>23108</v>
      </c>
      <c r="D154" s="1">
        <v>0</v>
      </c>
      <c r="E154" s="1">
        <v>0</v>
      </c>
      <c r="F154" s="1">
        <v>2</v>
      </c>
      <c r="G154" s="1">
        <v>2</v>
      </c>
      <c r="H154" s="6">
        <v>1</v>
      </c>
      <c r="I154">
        <v>0</v>
      </c>
      <c r="J154" s="1">
        <v>28</v>
      </c>
      <c r="K154" s="1">
        <v>1</v>
      </c>
      <c r="L154" s="1">
        <v>769</v>
      </c>
      <c r="M154" s="6">
        <v>0.27</v>
      </c>
      <c r="N154" s="4">
        <v>840</v>
      </c>
      <c r="O154" s="4">
        <v>70</v>
      </c>
      <c r="P154" s="4">
        <v>200</v>
      </c>
      <c r="Q154" s="3">
        <v>0.3</v>
      </c>
      <c r="R154" s="1">
        <v>12</v>
      </c>
      <c r="S154" s="1">
        <v>200</v>
      </c>
      <c r="T154" s="1">
        <v>19</v>
      </c>
      <c r="U154" s="1">
        <v>1</v>
      </c>
      <c r="V154" s="1">
        <v>0</v>
      </c>
      <c r="W154" s="1">
        <v>1</v>
      </c>
      <c r="X154" s="1">
        <v>1</v>
      </c>
      <c r="Y154" s="1">
        <v>1</v>
      </c>
      <c r="Z154" s="1">
        <v>3</v>
      </c>
      <c r="AA154" s="1">
        <v>0</v>
      </c>
      <c r="AB154" s="1">
        <v>0</v>
      </c>
      <c r="AC154" s="1">
        <v>0</v>
      </c>
      <c r="AD154" s="1">
        <v>0</v>
      </c>
      <c r="AE154" s="1">
        <v>0</v>
      </c>
      <c r="AF154" s="1">
        <v>0</v>
      </c>
      <c r="AG154" s="1">
        <v>0</v>
      </c>
      <c r="AH154" s="1">
        <v>0</v>
      </c>
      <c r="AI154" s="1">
        <v>0</v>
      </c>
      <c r="AJ154" s="1" t="s">
        <v>3749</v>
      </c>
      <c r="AK154" s="1" t="s">
        <v>3750</v>
      </c>
      <c r="AL154" s="1" t="s">
        <v>3751</v>
      </c>
      <c r="AM154" s="1" t="s">
        <v>12</v>
      </c>
      <c r="AN154" s="1" t="s">
        <v>23098</v>
      </c>
      <c r="AO154" s="1" t="s">
        <v>86</v>
      </c>
      <c r="AP154" s="1" t="s">
        <v>86</v>
      </c>
      <c r="AQ154" s="1" t="s">
        <v>14</v>
      </c>
      <c r="AR154" s="1" t="s">
        <v>19</v>
      </c>
      <c r="AS154" s="1" t="s">
        <v>23090</v>
      </c>
      <c r="AT154" s="1" t="s">
        <v>26</v>
      </c>
    </row>
    <row r="155" spans="1:46" x14ac:dyDescent="0.25">
      <c r="A155" s="1" t="s">
        <v>17527</v>
      </c>
      <c r="B155" s="2" t="s">
        <v>23074</v>
      </c>
      <c r="C155" s="2" t="s">
        <v>23108</v>
      </c>
      <c r="D155" s="1">
        <v>0</v>
      </c>
      <c r="E155" s="1">
        <v>0</v>
      </c>
      <c r="F155" s="1">
        <v>3</v>
      </c>
      <c r="G155" s="1">
        <v>3</v>
      </c>
      <c r="H155" s="6">
        <v>1</v>
      </c>
      <c r="I155">
        <v>1</v>
      </c>
      <c r="J155" s="1">
        <v>31</v>
      </c>
      <c r="K155" s="1">
        <v>0</v>
      </c>
      <c r="L155" s="1">
        <v>817</v>
      </c>
      <c r="M155" s="6">
        <v>0.09</v>
      </c>
      <c r="N155" s="4">
        <v>6000</v>
      </c>
      <c r="O155" s="4">
        <v>500</v>
      </c>
      <c r="P155" s="4">
        <v>850</v>
      </c>
      <c r="Q155" s="3">
        <v>0.3</v>
      </c>
      <c r="R155" s="1">
        <v>24</v>
      </c>
      <c r="S155" s="1">
        <v>850</v>
      </c>
      <c r="T155" s="1">
        <v>50</v>
      </c>
      <c r="U155" s="1">
        <v>0</v>
      </c>
      <c r="V155" s="1">
        <v>0</v>
      </c>
      <c r="W155" s="1">
        <v>1</v>
      </c>
      <c r="X155" s="1">
        <v>1</v>
      </c>
      <c r="Y155" s="1">
        <v>1</v>
      </c>
      <c r="Z155" s="1">
        <v>4</v>
      </c>
      <c r="AA155" s="1">
        <v>0</v>
      </c>
      <c r="AB155" s="1">
        <v>1</v>
      </c>
      <c r="AC155" s="1">
        <v>47</v>
      </c>
      <c r="AD155" s="1">
        <v>0</v>
      </c>
      <c r="AE155" s="1">
        <v>0</v>
      </c>
      <c r="AF155" s="1">
        <v>0</v>
      </c>
      <c r="AG155" s="1">
        <v>30</v>
      </c>
      <c r="AH155" s="1">
        <v>0</v>
      </c>
      <c r="AI155" s="1">
        <v>77</v>
      </c>
      <c r="AJ155" s="1" t="s">
        <v>1650</v>
      </c>
      <c r="AK155" s="1" t="s">
        <v>1651</v>
      </c>
      <c r="AL155" s="1" t="s">
        <v>1652</v>
      </c>
      <c r="AM155" s="1" t="s">
        <v>16</v>
      </c>
      <c r="AN155" s="1" t="s">
        <v>23097</v>
      </c>
      <c r="AO155" s="1" t="s">
        <v>364</v>
      </c>
      <c r="AP155" s="1" t="s">
        <v>86</v>
      </c>
      <c r="AQ155" s="1" t="s">
        <v>14</v>
      </c>
      <c r="AR155" s="1" t="s">
        <v>19</v>
      </c>
      <c r="AS155" s="1" t="s">
        <v>23090</v>
      </c>
      <c r="AT155" s="1" t="s">
        <v>101</v>
      </c>
    </row>
    <row r="156" spans="1:46" x14ac:dyDescent="0.25">
      <c r="A156" s="1" t="s">
        <v>18231</v>
      </c>
      <c r="B156" s="2" t="s">
        <v>23074</v>
      </c>
      <c r="C156" s="2" t="s">
        <v>23108</v>
      </c>
      <c r="D156" s="1">
        <v>0</v>
      </c>
      <c r="E156" s="1">
        <v>2</v>
      </c>
      <c r="F156" s="1">
        <v>4</v>
      </c>
      <c r="G156" s="1">
        <v>6</v>
      </c>
      <c r="H156" s="6">
        <v>0.66666666666666663</v>
      </c>
      <c r="I156">
        <v>0</v>
      </c>
      <c r="J156" s="1">
        <v>36</v>
      </c>
      <c r="K156" s="1">
        <v>1</v>
      </c>
      <c r="L156" s="1">
        <v>564</v>
      </c>
      <c r="M156" s="6">
        <v>0.32</v>
      </c>
      <c r="N156" s="4">
        <v>2000</v>
      </c>
      <c r="O156" s="4">
        <v>150</v>
      </c>
      <c r="P156" s="4">
        <v>300</v>
      </c>
      <c r="Q156" s="3">
        <v>0.32</v>
      </c>
      <c r="R156" s="1">
        <v>24</v>
      </c>
      <c r="S156" s="1">
        <v>300</v>
      </c>
      <c r="T156" s="1">
        <v>35</v>
      </c>
      <c r="U156" s="1">
        <v>1</v>
      </c>
      <c r="V156" s="1">
        <v>0</v>
      </c>
      <c r="W156" s="1">
        <v>1</v>
      </c>
      <c r="X156" s="1">
        <v>1</v>
      </c>
      <c r="Y156" s="1">
        <v>1</v>
      </c>
      <c r="Z156" s="1">
        <v>2</v>
      </c>
      <c r="AA156" s="1">
        <v>0</v>
      </c>
      <c r="AB156" s="1">
        <v>0</v>
      </c>
      <c r="AC156" s="1">
        <v>0</v>
      </c>
      <c r="AD156" s="1">
        <v>0</v>
      </c>
      <c r="AE156" s="1">
        <v>0</v>
      </c>
      <c r="AF156" s="1">
        <v>372</v>
      </c>
      <c r="AG156" s="1">
        <v>0</v>
      </c>
      <c r="AH156" s="1">
        <v>198</v>
      </c>
      <c r="AI156" s="1">
        <v>570</v>
      </c>
      <c r="AJ156" s="1" t="s">
        <v>3763</v>
      </c>
      <c r="AK156" s="1" t="s">
        <v>3764</v>
      </c>
      <c r="AL156" s="1" t="s">
        <v>3765</v>
      </c>
      <c r="AM156" s="1" t="s">
        <v>12</v>
      </c>
      <c r="AN156" s="1" t="s">
        <v>23098</v>
      </c>
      <c r="AO156" s="1" t="s">
        <v>86</v>
      </c>
      <c r="AP156" s="1" t="s">
        <v>86</v>
      </c>
      <c r="AQ156" s="1" t="s">
        <v>14</v>
      </c>
      <c r="AR156" s="1" t="s">
        <v>19</v>
      </c>
      <c r="AS156" s="1" t="s">
        <v>23090</v>
      </c>
      <c r="AT156" s="1" t="s">
        <v>26</v>
      </c>
    </row>
    <row r="157" spans="1:46" x14ac:dyDescent="0.25">
      <c r="A157" s="1" t="s">
        <v>18238</v>
      </c>
      <c r="B157" s="2" t="s">
        <v>23074</v>
      </c>
      <c r="C157" s="2" t="s">
        <v>23108</v>
      </c>
      <c r="D157" s="1">
        <v>0</v>
      </c>
      <c r="E157" s="1">
        <v>0</v>
      </c>
      <c r="F157" s="1">
        <v>1</v>
      </c>
      <c r="G157" s="1">
        <v>1</v>
      </c>
      <c r="H157" s="6">
        <v>1</v>
      </c>
      <c r="I157">
        <v>1</v>
      </c>
      <c r="J157" s="1">
        <v>34</v>
      </c>
      <c r="K157" s="1">
        <v>1</v>
      </c>
      <c r="L157" s="1">
        <v>627</v>
      </c>
      <c r="M157" s="6">
        <v>0.25</v>
      </c>
      <c r="N157" s="4">
        <v>3000</v>
      </c>
      <c r="O157" s="4">
        <v>106</v>
      </c>
      <c r="P157" s="4">
        <v>300</v>
      </c>
      <c r="Q157" s="3">
        <v>0.25</v>
      </c>
      <c r="R157" s="1">
        <v>24</v>
      </c>
      <c r="S157" s="1">
        <v>300</v>
      </c>
      <c r="T157" s="1">
        <v>21</v>
      </c>
      <c r="U157" s="1">
        <v>0</v>
      </c>
      <c r="V157" s="1">
        <v>0</v>
      </c>
      <c r="W157" s="1">
        <v>1</v>
      </c>
      <c r="X157" s="1">
        <v>1</v>
      </c>
      <c r="Y157" s="1">
        <v>0</v>
      </c>
      <c r="Z157" s="1">
        <v>1</v>
      </c>
      <c r="AA157" s="1">
        <v>0</v>
      </c>
      <c r="AB157" s="1">
        <v>1</v>
      </c>
      <c r="AC157" s="1">
        <v>17</v>
      </c>
      <c r="AD157" s="1">
        <v>0</v>
      </c>
      <c r="AE157" s="1">
        <v>0</v>
      </c>
      <c r="AF157" s="1">
        <v>200</v>
      </c>
      <c r="AG157" s="1">
        <v>0</v>
      </c>
      <c r="AH157" s="1">
        <v>0</v>
      </c>
      <c r="AI157" s="1">
        <v>217</v>
      </c>
      <c r="AJ157" s="1" t="s">
        <v>3786</v>
      </c>
      <c r="AK157" s="1" t="s">
        <v>3787</v>
      </c>
      <c r="AL157" s="1" t="s">
        <v>3788</v>
      </c>
      <c r="AM157" s="1" t="s">
        <v>16</v>
      </c>
      <c r="AN157" s="1" t="s">
        <v>23098</v>
      </c>
      <c r="AO157" s="1" t="s">
        <v>364</v>
      </c>
      <c r="AP157" s="1" t="s">
        <v>86</v>
      </c>
      <c r="AQ157" s="1" t="s">
        <v>14</v>
      </c>
      <c r="AR157" s="1" t="s">
        <v>30</v>
      </c>
      <c r="AS157" s="1" t="s">
        <v>23090</v>
      </c>
      <c r="AT157" s="1" t="s">
        <v>101</v>
      </c>
    </row>
    <row r="158" spans="1:46" x14ac:dyDescent="0.25">
      <c r="A158" s="1" t="s">
        <v>17541</v>
      </c>
      <c r="B158" s="2" t="s">
        <v>23074</v>
      </c>
      <c r="C158" s="2" t="s">
        <v>23108</v>
      </c>
      <c r="D158" s="1">
        <v>0</v>
      </c>
      <c r="E158" s="1">
        <v>1</v>
      </c>
      <c r="F158" s="1">
        <v>1</v>
      </c>
      <c r="G158" s="1">
        <v>2</v>
      </c>
      <c r="H158" s="6">
        <v>0.5</v>
      </c>
      <c r="I158">
        <v>0</v>
      </c>
      <c r="J158" s="1">
        <v>37</v>
      </c>
      <c r="K158" s="1">
        <v>1</v>
      </c>
      <c r="L158" s="1">
        <v>674</v>
      </c>
      <c r="M158" s="6">
        <v>0.83</v>
      </c>
      <c r="N158" s="4">
        <v>2400</v>
      </c>
      <c r="O158" s="4">
        <v>200</v>
      </c>
      <c r="P158" s="4">
        <v>100</v>
      </c>
      <c r="Q158" s="3">
        <v>0.35</v>
      </c>
      <c r="R158" s="1">
        <v>12</v>
      </c>
      <c r="S158" s="1">
        <v>100</v>
      </c>
      <c r="T158" s="1">
        <v>11</v>
      </c>
      <c r="U158" s="1">
        <v>1</v>
      </c>
      <c r="V158" s="1">
        <v>0</v>
      </c>
      <c r="W158" s="1">
        <v>1</v>
      </c>
      <c r="X158" s="1">
        <v>1</v>
      </c>
      <c r="Y158" s="1">
        <v>1</v>
      </c>
      <c r="Z158" s="1">
        <v>4</v>
      </c>
      <c r="AA158" s="1">
        <v>0</v>
      </c>
      <c r="AB158" s="1">
        <v>0</v>
      </c>
      <c r="AC158" s="1">
        <v>2290</v>
      </c>
      <c r="AD158" s="1">
        <v>0</v>
      </c>
      <c r="AE158" s="1">
        <v>345</v>
      </c>
      <c r="AF158" s="1">
        <v>750</v>
      </c>
      <c r="AG158" s="1">
        <v>0</v>
      </c>
      <c r="AH158" s="1">
        <v>850</v>
      </c>
      <c r="AI158" s="1">
        <v>4235</v>
      </c>
      <c r="AJ158" s="1" t="s">
        <v>1694</v>
      </c>
      <c r="AK158" s="1" t="s">
        <v>1695</v>
      </c>
      <c r="AL158" s="1" t="s">
        <v>1696</v>
      </c>
      <c r="AM158" s="1" t="s">
        <v>12</v>
      </c>
      <c r="AN158" s="1" t="s">
        <v>23098</v>
      </c>
      <c r="AO158" s="1" t="s">
        <v>86</v>
      </c>
      <c r="AP158" s="1" t="s">
        <v>86</v>
      </c>
      <c r="AQ158" s="1" t="s">
        <v>14</v>
      </c>
      <c r="AR158" s="1" t="s">
        <v>19</v>
      </c>
      <c r="AS158" s="1" t="s">
        <v>23090</v>
      </c>
      <c r="AT158" s="1" t="s">
        <v>26</v>
      </c>
    </row>
    <row r="159" spans="1:46" x14ac:dyDescent="0.25">
      <c r="A159" s="1" t="s">
        <v>17565</v>
      </c>
      <c r="B159" s="2" t="s">
        <v>23074</v>
      </c>
      <c r="C159" s="2" t="s">
        <v>23109</v>
      </c>
      <c r="D159" s="1">
        <v>0</v>
      </c>
      <c r="E159" s="1">
        <v>0</v>
      </c>
      <c r="F159" s="1">
        <v>1</v>
      </c>
      <c r="G159" s="1">
        <v>1</v>
      </c>
      <c r="H159" s="6">
        <v>1</v>
      </c>
      <c r="I159">
        <v>0</v>
      </c>
      <c r="J159" s="1">
        <v>30</v>
      </c>
      <c r="K159" s="1">
        <v>0</v>
      </c>
      <c r="L159" s="1">
        <v>682</v>
      </c>
      <c r="M159" s="6">
        <v>0.36</v>
      </c>
      <c r="N159" s="4">
        <v>2400</v>
      </c>
      <c r="O159" s="4">
        <v>200</v>
      </c>
      <c r="P159" s="4">
        <v>500</v>
      </c>
      <c r="Q159" s="3">
        <v>0.26</v>
      </c>
      <c r="R159" s="1">
        <v>12</v>
      </c>
      <c r="S159" s="1">
        <v>500</v>
      </c>
      <c r="T159" s="1">
        <v>51</v>
      </c>
      <c r="U159" s="1">
        <v>0</v>
      </c>
      <c r="V159" s="1">
        <v>0</v>
      </c>
      <c r="W159" s="1">
        <v>1</v>
      </c>
      <c r="X159" s="1">
        <v>1</v>
      </c>
      <c r="Y159" s="1">
        <v>1</v>
      </c>
      <c r="Z159" s="1">
        <v>3</v>
      </c>
      <c r="AA159" s="1">
        <v>0</v>
      </c>
      <c r="AB159" s="1">
        <v>0</v>
      </c>
      <c r="AC159" s="1">
        <v>0</v>
      </c>
      <c r="AD159" s="1">
        <v>0</v>
      </c>
      <c r="AE159" s="1">
        <v>0</v>
      </c>
      <c r="AF159" s="1">
        <v>500</v>
      </c>
      <c r="AG159" s="1">
        <v>0</v>
      </c>
      <c r="AH159" s="1">
        <v>0</v>
      </c>
      <c r="AI159" s="1">
        <v>500</v>
      </c>
      <c r="AJ159" s="1" t="s">
        <v>1771</v>
      </c>
      <c r="AK159" s="1" t="s">
        <v>1772</v>
      </c>
      <c r="AL159" s="1" t="s">
        <v>1773</v>
      </c>
      <c r="AM159" s="1" t="s">
        <v>12</v>
      </c>
      <c r="AN159" s="1" t="s">
        <v>23097</v>
      </c>
      <c r="AO159" s="1" t="s">
        <v>364</v>
      </c>
      <c r="AP159" s="1" t="s">
        <v>86</v>
      </c>
      <c r="AQ159" s="1" t="s">
        <v>14</v>
      </c>
      <c r="AR159" s="1" t="s">
        <v>19</v>
      </c>
      <c r="AS159" s="1" t="s">
        <v>23090</v>
      </c>
      <c r="AT159" s="1" t="s">
        <v>26</v>
      </c>
    </row>
    <row r="160" spans="1:46" x14ac:dyDescent="0.25">
      <c r="A160" s="1" t="s">
        <v>21200</v>
      </c>
      <c r="B160" s="2" t="s">
        <v>23074</v>
      </c>
      <c r="C160" s="2" t="s">
        <v>23110</v>
      </c>
      <c r="D160" s="1">
        <v>0</v>
      </c>
      <c r="E160" s="1">
        <v>1</v>
      </c>
      <c r="F160" s="1">
        <v>1</v>
      </c>
      <c r="G160" s="1">
        <v>2</v>
      </c>
      <c r="H160" s="6">
        <v>0.5</v>
      </c>
      <c r="I160">
        <v>0</v>
      </c>
      <c r="J160" s="1">
        <v>27</v>
      </c>
      <c r="K160" s="1">
        <v>1</v>
      </c>
      <c r="L160" s="1">
        <v>638</v>
      </c>
      <c r="M160" s="6">
        <v>0</v>
      </c>
      <c r="N160" s="4">
        <v>0</v>
      </c>
      <c r="O160" s="4">
        <v>0</v>
      </c>
      <c r="P160" s="4">
        <v>150</v>
      </c>
      <c r="Q160" s="3">
        <v>0.23</v>
      </c>
      <c r="R160" s="1">
        <v>12</v>
      </c>
      <c r="S160" s="1">
        <v>150</v>
      </c>
      <c r="T160" s="1">
        <v>18</v>
      </c>
      <c r="U160" s="1">
        <v>1</v>
      </c>
      <c r="V160" s="1">
        <v>0</v>
      </c>
      <c r="W160" s="1">
        <v>1</v>
      </c>
      <c r="X160" s="1">
        <v>1</v>
      </c>
      <c r="Y160" s="1">
        <v>1</v>
      </c>
      <c r="Z160" s="1">
        <v>3</v>
      </c>
      <c r="AA160" s="1">
        <v>0</v>
      </c>
      <c r="AB160" s="1">
        <v>0</v>
      </c>
      <c r="AC160" s="1">
        <v>0</v>
      </c>
      <c r="AD160" s="1">
        <v>0</v>
      </c>
      <c r="AE160" s="1">
        <v>0</v>
      </c>
      <c r="AF160" s="1">
        <v>1800</v>
      </c>
      <c r="AG160" s="1">
        <v>0</v>
      </c>
      <c r="AH160" s="1">
        <v>400</v>
      </c>
      <c r="AI160" s="1">
        <v>2200</v>
      </c>
      <c r="AJ160" s="1" t="s">
        <v>2650</v>
      </c>
      <c r="AK160" s="1" t="s">
        <v>12026</v>
      </c>
      <c r="AL160" s="1" t="s">
        <v>12027</v>
      </c>
      <c r="AM160" s="1" t="s">
        <v>12</v>
      </c>
      <c r="AN160" s="1" t="s">
        <v>23098</v>
      </c>
      <c r="AO160" s="1" t="s">
        <v>86</v>
      </c>
      <c r="AP160" s="1" t="s">
        <v>86</v>
      </c>
      <c r="AQ160" s="1" t="s">
        <v>14</v>
      </c>
      <c r="AR160" s="1" t="s">
        <v>19</v>
      </c>
      <c r="AS160" s="1" t="s">
        <v>23090</v>
      </c>
      <c r="AT160" s="1" t="s">
        <v>26</v>
      </c>
    </row>
    <row r="161" spans="1:46" x14ac:dyDescent="0.25">
      <c r="A161" s="1" t="s">
        <v>17647</v>
      </c>
      <c r="B161" s="2" t="s">
        <v>23074</v>
      </c>
      <c r="C161" s="2" t="s">
        <v>23110</v>
      </c>
      <c r="D161" s="1">
        <v>0</v>
      </c>
      <c r="E161" s="1">
        <v>0</v>
      </c>
      <c r="F161" s="1">
        <v>3</v>
      </c>
      <c r="G161" s="1">
        <v>3</v>
      </c>
      <c r="H161" s="6">
        <v>1</v>
      </c>
      <c r="I161">
        <v>1</v>
      </c>
      <c r="J161" s="1">
        <v>35</v>
      </c>
      <c r="K161" s="1">
        <v>1</v>
      </c>
      <c r="L161" s="1">
        <v>698</v>
      </c>
      <c r="M161" s="6">
        <v>0.11</v>
      </c>
      <c r="N161" s="4">
        <v>2000</v>
      </c>
      <c r="O161" s="4">
        <v>164</v>
      </c>
      <c r="P161" s="4">
        <v>100</v>
      </c>
      <c r="Q161" s="3">
        <v>0.34</v>
      </c>
      <c r="R161" s="1">
        <v>24</v>
      </c>
      <c r="S161" s="1">
        <v>100</v>
      </c>
      <c r="T161" s="1">
        <v>15</v>
      </c>
      <c r="U161" s="1">
        <v>1</v>
      </c>
      <c r="V161" s="1">
        <v>0</v>
      </c>
      <c r="W161" s="1">
        <v>1</v>
      </c>
      <c r="X161" s="1">
        <v>1</v>
      </c>
      <c r="Y161" s="1">
        <v>0</v>
      </c>
      <c r="Z161" s="1">
        <v>3</v>
      </c>
      <c r="AA161" s="1">
        <v>0</v>
      </c>
      <c r="AB161" s="1">
        <v>1</v>
      </c>
      <c r="AC161" s="1">
        <v>0</v>
      </c>
      <c r="AD161" s="1">
        <v>0</v>
      </c>
      <c r="AE161" s="1">
        <v>0</v>
      </c>
      <c r="AF161" s="1">
        <v>259</v>
      </c>
      <c r="AG161" s="1">
        <v>0</v>
      </c>
      <c r="AH161" s="1">
        <v>0</v>
      </c>
      <c r="AI161" s="1">
        <v>259</v>
      </c>
      <c r="AJ161" s="1" t="s">
        <v>2019</v>
      </c>
      <c r="AK161" s="1" t="s">
        <v>2020</v>
      </c>
      <c r="AL161" s="1" t="s">
        <v>2021</v>
      </c>
      <c r="AM161" s="1" t="s">
        <v>16</v>
      </c>
      <c r="AN161" s="1" t="s">
        <v>23098</v>
      </c>
      <c r="AO161" s="1" t="s">
        <v>86</v>
      </c>
      <c r="AP161" s="1" t="s">
        <v>86</v>
      </c>
      <c r="AQ161" s="1" t="s">
        <v>14</v>
      </c>
      <c r="AR161" s="1" t="s">
        <v>30</v>
      </c>
      <c r="AS161" s="1" t="s">
        <v>23090</v>
      </c>
      <c r="AT161" s="1" t="s">
        <v>101</v>
      </c>
    </row>
    <row r="162" spans="1:46" x14ac:dyDescent="0.25">
      <c r="A162" s="1" t="s">
        <v>22401</v>
      </c>
      <c r="B162" s="2" t="s">
        <v>23074</v>
      </c>
      <c r="C162" s="2" t="s">
        <v>23110</v>
      </c>
      <c r="D162" s="1">
        <v>0</v>
      </c>
      <c r="E162" s="1">
        <v>0</v>
      </c>
      <c r="F162" s="1">
        <v>2</v>
      </c>
      <c r="G162" s="1">
        <v>2</v>
      </c>
      <c r="H162" s="6">
        <v>1</v>
      </c>
      <c r="I162">
        <v>0</v>
      </c>
      <c r="J162" s="1">
        <v>27</v>
      </c>
      <c r="K162" s="1">
        <v>1</v>
      </c>
      <c r="L162" s="1">
        <v>676</v>
      </c>
      <c r="M162" s="6">
        <v>0</v>
      </c>
      <c r="N162" s="4">
        <v>0</v>
      </c>
      <c r="O162" s="4">
        <v>0</v>
      </c>
      <c r="P162" s="4">
        <v>200</v>
      </c>
      <c r="Q162" s="3">
        <v>0.2</v>
      </c>
      <c r="R162" s="1">
        <v>12</v>
      </c>
      <c r="S162" s="1">
        <v>200</v>
      </c>
      <c r="T162" s="1">
        <v>29</v>
      </c>
      <c r="U162" s="1">
        <v>1</v>
      </c>
      <c r="V162" s="1">
        <v>0</v>
      </c>
      <c r="W162" s="1">
        <v>1</v>
      </c>
      <c r="X162" s="1">
        <v>1</v>
      </c>
      <c r="Y162" s="1">
        <v>1</v>
      </c>
      <c r="Z162" s="1">
        <v>3</v>
      </c>
      <c r="AA162" s="1">
        <v>0</v>
      </c>
      <c r="AB162" s="1">
        <v>0</v>
      </c>
      <c r="AC162" s="1">
        <v>388</v>
      </c>
      <c r="AD162" s="1">
        <v>0</v>
      </c>
      <c r="AE162" s="1">
        <v>0</v>
      </c>
      <c r="AF162" s="1">
        <v>300</v>
      </c>
      <c r="AG162" s="1">
        <v>0</v>
      </c>
      <c r="AH162" s="1">
        <v>0</v>
      </c>
      <c r="AI162" s="1">
        <v>688</v>
      </c>
      <c r="AJ162" s="1" t="s">
        <v>15230</v>
      </c>
      <c r="AK162" s="1" t="s">
        <v>15231</v>
      </c>
      <c r="AL162" s="1" t="s">
        <v>15232</v>
      </c>
      <c r="AM162" s="1" t="s">
        <v>12</v>
      </c>
      <c r="AN162" s="1" t="s">
        <v>23098</v>
      </c>
      <c r="AO162" s="1" t="s">
        <v>86</v>
      </c>
      <c r="AP162" s="1" t="s">
        <v>86</v>
      </c>
      <c r="AQ162" s="1" t="s">
        <v>14</v>
      </c>
      <c r="AR162" s="1" t="s">
        <v>19</v>
      </c>
      <c r="AS162" s="1" t="s">
        <v>23090</v>
      </c>
      <c r="AT162" s="1" t="s">
        <v>26</v>
      </c>
    </row>
    <row r="163" spans="1:46" x14ac:dyDescent="0.25">
      <c r="A163" s="1" t="s">
        <v>18979</v>
      </c>
      <c r="B163" s="2" t="s">
        <v>23074</v>
      </c>
      <c r="C163" s="2" t="s">
        <v>23110</v>
      </c>
      <c r="D163" s="1">
        <v>1</v>
      </c>
      <c r="E163" s="1">
        <v>0</v>
      </c>
      <c r="F163" s="1">
        <v>1</v>
      </c>
      <c r="G163" s="1">
        <v>2</v>
      </c>
      <c r="H163" s="6">
        <v>0.5</v>
      </c>
      <c r="I163">
        <v>0</v>
      </c>
      <c r="J163" s="1">
        <v>25</v>
      </c>
      <c r="K163" s="1">
        <v>1</v>
      </c>
      <c r="L163" s="1">
        <v>626</v>
      </c>
      <c r="M163" s="6">
        <v>0</v>
      </c>
      <c r="N163" s="4">
        <v>0</v>
      </c>
      <c r="O163" s="4">
        <v>0</v>
      </c>
      <c r="P163" s="4">
        <v>200</v>
      </c>
      <c r="Q163" s="3">
        <v>0.22</v>
      </c>
      <c r="R163" s="1">
        <v>24</v>
      </c>
      <c r="S163" s="1">
        <v>200</v>
      </c>
      <c r="T163" s="1">
        <v>31</v>
      </c>
      <c r="U163" s="1">
        <v>1</v>
      </c>
      <c r="V163" s="1">
        <v>0</v>
      </c>
      <c r="W163" s="1">
        <v>1</v>
      </c>
      <c r="X163" s="1">
        <v>1</v>
      </c>
      <c r="Y163" s="1">
        <v>1</v>
      </c>
      <c r="Z163" s="1">
        <v>4</v>
      </c>
      <c r="AA163" s="1">
        <v>0</v>
      </c>
      <c r="AB163" s="1">
        <v>0</v>
      </c>
      <c r="AC163" s="1">
        <v>0</v>
      </c>
      <c r="AD163" s="1">
        <v>0</v>
      </c>
      <c r="AE163" s="1">
        <v>0</v>
      </c>
      <c r="AF163" s="1">
        <v>761</v>
      </c>
      <c r="AG163" s="1">
        <v>20</v>
      </c>
      <c r="AH163" s="1">
        <v>300</v>
      </c>
      <c r="AI163" s="1">
        <v>1081</v>
      </c>
      <c r="AJ163" s="1" t="s">
        <v>5921</v>
      </c>
      <c r="AK163" s="1" t="s">
        <v>5922</v>
      </c>
      <c r="AL163" s="1" t="s">
        <v>5923</v>
      </c>
      <c r="AM163" s="1" t="s">
        <v>12</v>
      </c>
      <c r="AN163" s="1" t="s">
        <v>23098</v>
      </c>
      <c r="AO163" s="1" t="s">
        <v>86</v>
      </c>
      <c r="AP163" s="1" t="s">
        <v>86</v>
      </c>
      <c r="AQ163" s="1" t="s">
        <v>14</v>
      </c>
      <c r="AR163" s="1" t="s">
        <v>19</v>
      </c>
      <c r="AS163" s="1" t="s">
        <v>23090</v>
      </c>
      <c r="AT163" s="1" t="s">
        <v>26</v>
      </c>
    </row>
    <row r="164" spans="1:46" x14ac:dyDescent="0.25">
      <c r="A164" s="1" t="s">
        <v>22970</v>
      </c>
      <c r="B164" s="2" t="s">
        <v>23074</v>
      </c>
      <c r="C164" s="2" t="s">
        <v>23110</v>
      </c>
      <c r="D164" s="1">
        <v>0</v>
      </c>
      <c r="E164" s="1">
        <v>1</v>
      </c>
      <c r="F164" s="1">
        <v>1</v>
      </c>
      <c r="G164" s="1">
        <v>2</v>
      </c>
      <c r="H164" s="6">
        <v>0.5</v>
      </c>
      <c r="I164">
        <v>0</v>
      </c>
      <c r="J164" s="1">
        <v>27</v>
      </c>
      <c r="K164" s="1">
        <v>1</v>
      </c>
      <c r="L164" s="1">
        <v>676</v>
      </c>
      <c r="M164" s="6">
        <v>0</v>
      </c>
      <c r="N164" s="4">
        <v>0</v>
      </c>
      <c r="O164" s="4">
        <v>0</v>
      </c>
      <c r="P164" s="4">
        <v>200</v>
      </c>
      <c r="Q164" s="3">
        <v>0.23</v>
      </c>
      <c r="R164" s="1">
        <v>12</v>
      </c>
      <c r="S164" s="1">
        <v>200</v>
      </c>
      <c r="T164" s="1">
        <v>29</v>
      </c>
      <c r="U164" s="1">
        <v>1</v>
      </c>
      <c r="V164" s="1">
        <v>0</v>
      </c>
      <c r="W164" s="1">
        <v>1</v>
      </c>
      <c r="X164" s="1">
        <v>1</v>
      </c>
      <c r="Y164" s="1">
        <v>1</v>
      </c>
      <c r="Z164" s="1">
        <v>4</v>
      </c>
      <c r="AA164" s="1">
        <v>1</v>
      </c>
      <c r="AB164" s="1">
        <v>0</v>
      </c>
      <c r="AC164" s="1">
        <v>494</v>
      </c>
      <c r="AD164" s="1">
        <v>0</v>
      </c>
      <c r="AE164" s="1">
        <v>0</v>
      </c>
      <c r="AF164" s="1">
        <v>0</v>
      </c>
      <c r="AG164" s="1">
        <v>0</v>
      </c>
      <c r="AH164" s="1">
        <v>0</v>
      </c>
      <c r="AI164" s="1">
        <v>494</v>
      </c>
      <c r="AJ164" s="1" t="s">
        <v>16744</v>
      </c>
      <c r="AK164" s="1" t="s">
        <v>16745</v>
      </c>
      <c r="AL164" s="1" t="s">
        <v>16746</v>
      </c>
      <c r="AM164" s="1" t="s">
        <v>12</v>
      </c>
      <c r="AN164" s="1" t="s">
        <v>23098</v>
      </c>
      <c r="AO164" s="1" t="s">
        <v>86</v>
      </c>
      <c r="AP164" s="1" t="s">
        <v>86</v>
      </c>
      <c r="AQ164" s="1" t="s">
        <v>14</v>
      </c>
      <c r="AR164" s="1" t="s">
        <v>19</v>
      </c>
      <c r="AS164" s="1" t="s">
        <v>23091</v>
      </c>
      <c r="AT164" s="1" t="s">
        <v>26</v>
      </c>
    </row>
    <row r="165" spans="1:46" x14ac:dyDescent="0.25">
      <c r="A165" s="1" t="s">
        <v>18981</v>
      </c>
      <c r="B165" s="2" t="s">
        <v>23074</v>
      </c>
      <c r="C165" s="2" t="s">
        <v>23110</v>
      </c>
      <c r="D165" s="1">
        <v>0</v>
      </c>
      <c r="E165" s="1">
        <v>0</v>
      </c>
      <c r="F165" s="1">
        <v>2</v>
      </c>
      <c r="G165" s="1">
        <v>2</v>
      </c>
      <c r="H165" s="6">
        <v>1</v>
      </c>
      <c r="I165">
        <v>0</v>
      </c>
      <c r="J165" s="1">
        <v>28</v>
      </c>
      <c r="K165" s="1">
        <v>1</v>
      </c>
      <c r="L165" s="1">
        <v>606</v>
      </c>
      <c r="M165" s="6">
        <v>0</v>
      </c>
      <c r="N165" s="4">
        <v>0</v>
      </c>
      <c r="O165" s="4">
        <v>0</v>
      </c>
      <c r="P165" s="4">
        <v>120</v>
      </c>
      <c r="Q165" s="3">
        <v>0.23</v>
      </c>
      <c r="R165" s="1">
        <v>12</v>
      </c>
      <c r="S165" s="1">
        <v>120</v>
      </c>
      <c r="T165" s="1">
        <v>15</v>
      </c>
      <c r="U165" s="1">
        <v>1</v>
      </c>
      <c r="V165" s="1">
        <v>0</v>
      </c>
      <c r="W165" s="1">
        <v>1</v>
      </c>
      <c r="X165" s="1">
        <v>1</v>
      </c>
      <c r="Y165" s="1">
        <v>1</v>
      </c>
      <c r="Z165" s="1">
        <v>0</v>
      </c>
      <c r="AA165" s="1">
        <v>0</v>
      </c>
      <c r="AB165" s="1">
        <v>0</v>
      </c>
      <c r="AC165" s="1">
        <v>0</v>
      </c>
      <c r="AD165" s="1">
        <v>0</v>
      </c>
      <c r="AE165" s="1">
        <v>0</v>
      </c>
      <c r="AF165" s="1">
        <v>0</v>
      </c>
      <c r="AG165" s="1">
        <v>0</v>
      </c>
      <c r="AH165" s="1">
        <v>0</v>
      </c>
      <c r="AI165" s="1">
        <v>0</v>
      </c>
      <c r="AJ165" s="1" t="s">
        <v>5927</v>
      </c>
      <c r="AK165" s="1" t="s">
        <v>5928</v>
      </c>
      <c r="AL165" s="1" t="s">
        <v>5929</v>
      </c>
      <c r="AM165" s="1" t="s">
        <v>12</v>
      </c>
      <c r="AN165" s="1" t="s">
        <v>23098</v>
      </c>
      <c r="AO165" s="1" t="s">
        <v>86</v>
      </c>
      <c r="AP165" s="1" t="s">
        <v>86</v>
      </c>
      <c r="AQ165" s="1" t="s">
        <v>14</v>
      </c>
      <c r="AR165" s="1" t="s">
        <v>19</v>
      </c>
      <c r="AS165" s="1" t="s">
        <v>23090</v>
      </c>
      <c r="AT165" s="1" t="s">
        <v>26</v>
      </c>
    </row>
    <row r="166" spans="1:46" x14ac:dyDescent="0.25">
      <c r="A166" s="1" t="s">
        <v>19555</v>
      </c>
      <c r="B166" s="2" t="s">
        <v>23074</v>
      </c>
      <c r="C166" s="2" t="s">
        <v>23110</v>
      </c>
      <c r="D166" s="1">
        <v>0</v>
      </c>
      <c r="E166" s="1">
        <v>2</v>
      </c>
      <c r="F166" s="1">
        <v>1</v>
      </c>
      <c r="G166" s="1">
        <v>3</v>
      </c>
      <c r="H166" s="6">
        <v>0.33333333333333331</v>
      </c>
      <c r="I166">
        <v>0</v>
      </c>
      <c r="J166" s="1">
        <v>27</v>
      </c>
      <c r="K166" s="1">
        <v>1</v>
      </c>
      <c r="L166" s="1">
        <v>771</v>
      </c>
      <c r="M166" s="6">
        <v>0</v>
      </c>
      <c r="N166" s="4">
        <v>0</v>
      </c>
      <c r="O166" s="4">
        <v>0</v>
      </c>
      <c r="P166" s="4">
        <v>150</v>
      </c>
      <c r="Q166" s="3">
        <v>0.17</v>
      </c>
      <c r="R166" s="1">
        <v>18</v>
      </c>
      <c r="S166" s="1">
        <v>150</v>
      </c>
      <c r="T166" s="1">
        <v>17</v>
      </c>
      <c r="U166" s="1">
        <v>1</v>
      </c>
      <c r="V166" s="1">
        <v>0</v>
      </c>
      <c r="W166" s="1">
        <v>1</v>
      </c>
      <c r="X166" s="1">
        <v>1</v>
      </c>
      <c r="Y166" s="1">
        <v>1</v>
      </c>
      <c r="Z166" s="1">
        <v>0</v>
      </c>
      <c r="AA166" s="1">
        <v>0</v>
      </c>
      <c r="AB166" s="1">
        <v>0</v>
      </c>
      <c r="AC166" s="1">
        <v>732</v>
      </c>
      <c r="AD166" s="1">
        <v>0</v>
      </c>
      <c r="AE166" s="1">
        <v>0</v>
      </c>
      <c r="AF166" s="1">
        <v>0</v>
      </c>
      <c r="AG166" s="1">
        <v>0</v>
      </c>
      <c r="AH166" s="1">
        <v>0</v>
      </c>
      <c r="AI166" s="1">
        <v>732</v>
      </c>
      <c r="AJ166" s="1" t="s">
        <v>7528</v>
      </c>
      <c r="AK166" s="1" t="s">
        <v>7529</v>
      </c>
      <c r="AL166" s="1" t="s">
        <v>7530</v>
      </c>
      <c r="AM166" s="1" t="s">
        <v>12</v>
      </c>
      <c r="AN166" s="1" t="s">
        <v>23098</v>
      </c>
      <c r="AO166" s="1" t="s">
        <v>86</v>
      </c>
      <c r="AP166" s="1" t="s">
        <v>86</v>
      </c>
      <c r="AQ166" s="1" t="s">
        <v>14</v>
      </c>
      <c r="AR166" s="1" t="s">
        <v>19</v>
      </c>
      <c r="AS166" s="1" t="s">
        <v>23090</v>
      </c>
      <c r="AT166" s="1" t="s">
        <v>26</v>
      </c>
    </row>
    <row r="167" spans="1:46" x14ac:dyDescent="0.25">
      <c r="A167" s="1" t="s">
        <v>18997</v>
      </c>
      <c r="B167" s="2" t="s">
        <v>23074</v>
      </c>
      <c r="C167" s="2" t="s">
        <v>23110</v>
      </c>
      <c r="D167" s="1">
        <v>0</v>
      </c>
      <c r="E167" s="1">
        <v>1</v>
      </c>
      <c r="F167" s="1">
        <v>1</v>
      </c>
      <c r="G167" s="1">
        <v>2</v>
      </c>
      <c r="H167" s="6">
        <v>0.5</v>
      </c>
      <c r="I167">
        <v>0</v>
      </c>
      <c r="J167" s="1">
        <v>33</v>
      </c>
      <c r="K167" s="1">
        <v>1</v>
      </c>
      <c r="L167" s="1">
        <v>603</v>
      </c>
      <c r="M167" s="6">
        <v>0</v>
      </c>
      <c r="N167" s="4">
        <v>0</v>
      </c>
      <c r="O167" s="4">
        <v>0</v>
      </c>
      <c r="P167" s="4">
        <v>100</v>
      </c>
      <c r="Q167" s="3">
        <v>0.23</v>
      </c>
      <c r="R167" s="1">
        <v>12</v>
      </c>
      <c r="S167" s="1">
        <v>100</v>
      </c>
      <c r="T167" s="1">
        <v>16</v>
      </c>
      <c r="U167" s="1">
        <v>1</v>
      </c>
      <c r="V167" s="1">
        <v>0</v>
      </c>
      <c r="W167" s="1">
        <v>1</v>
      </c>
      <c r="X167" s="1">
        <v>1</v>
      </c>
      <c r="Y167" s="1">
        <v>1</v>
      </c>
      <c r="Z167" s="1">
        <v>4</v>
      </c>
      <c r="AA167" s="1">
        <v>0</v>
      </c>
      <c r="AB167" s="1">
        <v>0</v>
      </c>
      <c r="AC167" s="1">
        <v>0</v>
      </c>
      <c r="AD167" s="1">
        <v>0</v>
      </c>
      <c r="AE167" s="1">
        <v>489</v>
      </c>
      <c r="AF167" s="1">
        <v>900</v>
      </c>
      <c r="AG167" s="1">
        <v>100</v>
      </c>
      <c r="AH167" s="1">
        <v>0</v>
      </c>
      <c r="AI167" s="1">
        <v>1489</v>
      </c>
      <c r="AJ167" s="1" t="s">
        <v>5972</v>
      </c>
      <c r="AK167" s="1" t="s">
        <v>5973</v>
      </c>
      <c r="AL167" s="1" t="s">
        <v>5974</v>
      </c>
      <c r="AM167" s="1" t="s">
        <v>12</v>
      </c>
      <c r="AN167" s="1" t="s">
        <v>23098</v>
      </c>
      <c r="AO167" s="1" t="s">
        <v>86</v>
      </c>
      <c r="AP167" s="1" t="s">
        <v>86</v>
      </c>
      <c r="AQ167" s="1" t="s">
        <v>14</v>
      </c>
      <c r="AR167" s="1" t="s">
        <v>19</v>
      </c>
      <c r="AS167" s="1" t="s">
        <v>23090</v>
      </c>
      <c r="AT167" s="1" t="s">
        <v>26</v>
      </c>
    </row>
    <row r="168" spans="1:46" x14ac:dyDescent="0.25">
      <c r="A168" s="1" t="s">
        <v>19000</v>
      </c>
      <c r="B168" s="2" t="s">
        <v>23074</v>
      </c>
      <c r="C168" s="2" t="s">
        <v>23110</v>
      </c>
      <c r="D168" s="1">
        <v>0</v>
      </c>
      <c r="E168" s="1">
        <v>1</v>
      </c>
      <c r="F168" s="1">
        <v>2</v>
      </c>
      <c r="G168" s="1">
        <v>3</v>
      </c>
      <c r="H168" s="6">
        <v>0.66666666666666663</v>
      </c>
      <c r="I168">
        <v>0</v>
      </c>
      <c r="J168" s="1">
        <v>25</v>
      </c>
      <c r="K168" s="1">
        <v>1</v>
      </c>
      <c r="L168" s="1">
        <v>729</v>
      </c>
      <c r="M168" s="6">
        <v>0</v>
      </c>
      <c r="N168" s="4">
        <v>0</v>
      </c>
      <c r="O168" s="4">
        <v>0</v>
      </c>
      <c r="P168" s="4">
        <v>200</v>
      </c>
      <c r="Q168" s="3">
        <v>0.2</v>
      </c>
      <c r="R168" s="1">
        <v>12</v>
      </c>
      <c r="S168" s="1">
        <v>200</v>
      </c>
      <c r="T168" s="1">
        <v>20</v>
      </c>
      <c r="U168" s="1">
        <v>1</v>
      </c>
      <c r="V168" s="1">
        <v>0</v>
      </c>
      <c r="W168" s="1">
        <v>1</v>
      </c>
      <c r="X168" s="1">
        <v>1</v>
      </c>
      <c r="Y168" s="1">
        <v>1</v>
      </c>
      <c r="Z168" s="1">
        <v>2</v>
      </c>
      <c r="AA168" s="1">
        <v>1</v>
      </c>
      <c r="AB168" s="1">
        <v>0</v>
      </c>
      <c r="AC168" s="1">
        <v>150</v>
      </c>
      <c r="AD168" s="1">
        <v>0</v>
      </c>
      <c r="AE168" s="1">
        <v>0</v>
      </c>
      <c r="AF168" s="1">
        <v>0</v>
      </c>
      <c r="AG168" s="1">
        <v>0</v>
      </c>
      <c r="AH168" s="1">
        <v>200</v>
      </c>
      <c r="AI168" s="1">
        <v>350</v>
      </c>
      <c r="AJ168" s="1" t="s">
        <v>500</v>
      </c>
      <c r="AK168" s="1" t="s">
        <v>5981</v>
      </c>
      <c r="AL168" s="1" t="s">
        <v>5982</v>
      </c>
      <c r="AM168" s="1" t="s">
        <v>12</v>
      </c>
      <c r="AN168" s="1" t="s">
        <v>23098</v>
      </c>
      <c r="AO168" s="1" t="s">
        <v>86</v>
      </c>
      <c r="AP168" s="1" t="s">
        <v>86</v>
      </c>
      <c r="AQ168" s="1" t="s">
        <v>14</v>
      </c>
      <c r="AR168" s="1" t="s">
        <v>19</v>
      </c>
      <c r="AS168" s="1" t="s">
        <v>23091</v>
      </c>
      <c r="AT168" s="1" t="s">
        <v>26</v>
      </c>
    </row>
    <row r="169" spans="1:46" x14ac:dyDescent="0.25">
      <c r="A169" s="1" t="s">
        <v>23019</v>
      </c>
      <c r="B169" s="2" t="s">
        <v>23074</v>
      </c>
      <c r="C169" s="2" t="s">
        <v>23110</v>
      </c>
      <c r="D169" s="1">
        <v>0</v>
      </c>
      <c r="E169" s="1">
        <v>0</v>
      </c>
      <c r="F169" s="1">
        <v>1</v>
      </c>
      <c r="G169" s="1">
        <v>1</v>
      </c>
      <c r="H169" s="6">
        <v>1</v>
      </c>
      <c r="I169">
        <v>0</v>
      </c>
      <c r="J169" s="1">
        <v>26</v>
      </c>
      <c r="K169" s="1">
        <v>1</v>
      </c>
      <c r="L169" s="1">
        <v>686</v>
      </c>
      <c r="M169" s="6">
        <v>0</v>
      </c>
      <c r="N169" s="4">
        <v>0</v>
      </c>
      <c r="O169" s="4">
        <v>0</v>
      </c>
      <c r="P169" s="4">
        <v>100</v>
      </c>
      <c r="Q169" s="3">
        <v>0.23</v>
      </c>
      <c r="R169" s="1">
        <v>12</v>
      </c>
      <c r="S169" s="1">
        <v>100</v>
      </c>
      <c r="T169" s="1">
        <v>5</v>
      </c>
      <c r="U169" s="1">
        <v>1</v>
      </c>
      <c r="V169" s="1">
        <v>0</v>
      </c>
      <c r="W169" s="1">
        <v>1</v>
      </c>
      <c r="X169" s="1">
        <v>1</v>
      </c>
      <c r="Y169" s="1">
        <v>1</v>
      </c>
      <c r="Z169" s="1">
        <v>3</v>
      </c>
      <c r="AA169" s="1">
        <v>0</v>
      </c>
      <c r="AB169" s="1">
        <v>0</v>
      </c>
      <c r="AC169" s="1">
        <v>703</v>
      </c>
      <c r="AD169" s="1">
        <v>0</v>
      </c>
      <c r="AE169" s="1">
        <v>0</v>
      </c>
      <c r="AF169" s="1">
        <v>648</v>
      </c>
      <c r="AG169" s="1">
        <v>0</v>
      </c>
      <c r="AH169" s="1">
        <v>0</v>
      </c>
      <c r="AI169" s="1">
        <v>1351</v>
      </c>
      <c r="AJ169" s="1" t="s">
        <v>16876</v>
      </c>
      <c r="AK169" s="1" t="s">
        <v>16877</v>
      </c>
      <c r="AL169" s="1" t="s">
        <v>16878</v>
      </c>
      <c r="AM169" s="1" t="s">
        <v>12</v>
      </c>
      <c r="AN169" s="1" t="s">
        <v>23098</v>
      </c>
      <c r="AO169" s="1" t="s">
        <v>86</v>
      </c>
      <c r="AP169" s="1" t="s">
        <v>86</v>
      </c>
      <c r="AQ169" s="1" t="s">
        <v>14</v>
      </c>
      <c r="AR169" s="1" t="s">
        <v>19</v>
      </c>
      <c r="AS169" s="1" t="s">
        <v>23090</v>
      </c>
      <c r="AT169" s="1" t="s">
        <v>26</v>
      </c>
    </row>
    <row r="170" spans="1:46" x14ac:dyDescent="0.25">
      <c r="A170" s="1" t="s">
        <v>19015</v>
      </c>
      <c r="B170" s="2" t="s">
        <v>23074</v>
      </c>
      <c r="C170" s="2" t="s">
        <v>23110</v>
      </c>
      <c r="D170" s="1">
        <v>0</v>
      </c>
      <c r="E170" s="1">
        <v>1</v>
      </c>
      <c r="F170" s="1">
        <v>2</v>
      </c>
      <c r="G170" s="1">
        <v>3</v>
      </c>
      <c r="H170" s="6">
        <v>0.66666666666666663</v>
      </c>
      <c r="I170">
        <v>0</v>
      </c>
      <c r="J170" s="1">
        <v>25</v>
      </c>
      <c r="K170" s="1">
        <v>1</v>
      </c>
      <c r="L170" s="1">
        <v>839</v>
      </c>
      <c r="M170" s="6">
        <v>0</v>
      </c>
      <c r="N170" s="4">
        <v>0</v>
      </c>
      <c r="O170" s="4">
        <v>0</v>
      </c>
      <c r="P170" s="4">
        <v>100</v>
      </c>
      <c r="Q170" s="3">
        <v>0.15</v>
      </c>
      <c r="R170" s="1">
        <v>12</v>
      </c>
      <c r="S170" s="1">
        <v>100</v>
      </c>
      <c r="T170" s="1">
        <v>13</v>
      </c>
      <c r="U170" s="1">
        <v>1</v>
      </c>
      <c r="V170" s="1">
        <v>0</v>
      </c>
      <c r="W170" s="1">
        <v>1</v>
      </c>
      <c r="X170" s="1">
        <v>1</v>
      </c>
      <c r="Y170" s="1">
        <v>1</v>
      </c>
      <c r="Z170" s="1">
        <v>1</v>
      </c>
      <c r="AA170" s="1">
        <v>0</v>
      </c>
      <c r="AB170" s="1">
        <v>0</v>
      </c>
      <c r="AC170" s="1">
        <v>0</v>
      </c>
      <c r="AD170" s="1">
        <v>0</v>
      </c>
      <c r="AE170" s="1">
        <v>0</v>
      </c>
      <c r="AF170" s="1">
        <v>0</v>
      </c>
      <c r="AG170" s="1">
        <v>0</v>
      </c>
      <c r="AH170" s="1">
        <v>0</v>
      </c>
      <c r="AI170" s="1">
        <v>0</v>
      </c>
      <c r="AJ170" s="1" t="s">
        <v>6024</v>
      </c>
      <c r="AK170" s="1" t="s">
        <v>6025</v>
      </c>
      <c r="AL170" s="1" t="s">
        <v>6026</v>
      </c>
      <c r="AM170" s="1" t="s">
        <v>12</v>
      </c>
      <c r="AN170" s="1" t="s">
        <v>23098</v>
      </c>
      <c r="AO170" s="1" t="s">
        <v>86</v>
      </c>
      <c r="AP170" s="1" t="s">
        <v>86</v>
      </c>
      <c r="AQ170" s="1" t="s">
        <v>14</v>
      </c>
      <c r="AR170" s="1" t="s">
        <v>19</v>
      </c>
      <c r="AS170" s="1" t="s">
        <v>23090</v>
      </c>
      <c r="AT170" s="1" t="s">
        <v>26</v>
      </c>
    </row>
    <row r="171" spans="1:46" x14ac:dyDescent="0.25">
      <c r="A171" s="1" t="s">
        <v>17717</v>
      </c>
      <c r="B171" s="2" t="s">
        <v>23074</v>
      </c>
      <c r="C171" s="2" t="s">
        <v>23110</v>
      </c>
      <c r="D171" s="1">
        <v>0</v>
      </c>
      <c r="E171" s="1">
        <v>0</v>
      </c>
      <c r="F171" s="1">
        <v>2</v>
      </c>
      <c r="G171" s="1">
        <v>2</v>
      </c>
      <c r="H171" s="6">
        <v>1</v>
      </c>
      <c r="I171">
        <v>0</v>
      </c>
      <c r="J171" s="1">
        <v>27</v>
      </c>
      <c r="K171" s="1">
        <v>1</v>
      </c>
      <c r="L171" s="1">
        <v>819</v>
      </c>
      <c r="M171" s="6">
        <v>0</v>
      </c>
      <c r="N171" s="4">
        <v>0</v>
      </c>
      <c r="O171" s="4">
        <v>0</v>
      </c>
      <c r="P171" s="4">
        <v>100</v>
      </c>
      <c r="Q171" s="3">
        <v>0.15</v>
      </c>
      <c r="R171" s="1">
        <v>12</v>
      </c>
      <c r="S171" s="1">
        <v>100</v>
      </c>
      <c r="T171" s="1">
        <v>11</v>
      </c>
      <c r="U171" s="1">
        <v>1</v>
      </c>
      <c r="V171" s="1">
        <v>0</v>
      </c>
      <c r="W171" s="1">
        <v>1</v>
      </c>
      <c r="X171" s="1">
        <v>1</v>
      </c>
      <c r="Y171" s="1">
        <v>1</v>
      </c>
      <c r="Z171" s="1">
        <v>4</v>
      </c>
      <c r="AA171" s="1">
        <v>0</v>
      </c>
      <c r="AB171" s="1">
        <v>0</v>
      </c>
      <c r="AC171" s="1">
        <v>0</v>
      </c>
      <c r="AD171" s="1">
        <v>0</v>
      </c>
      <c r="AE171" s="1">
        <v>0</v>
      </c>
      <c r="AF171" s="1">
        <v>0</v>
      </c>
      <c r="AG171" s="1">
        <v>0</v>
      </c>
      <c r="AH171" s="1">
        <v>0</v>
      </c>
      <c r="AI171" s="1">
        <v>0</v>
      </c>
      <c r="AJ171" s="1" t="s">
        <v>2225</v>
      </c>
      <c r="AK171" s="1" t="s">
        <v>2226</v>
      </c>
      <c r="AL171" s="1" t="s">
        <v>2227</v>
      </c>
      <c r="AM171" s="1" t="s">
        <v>12</v>
      </c>
      <c r="AN171" s="1" t="s">
        <v>23098</v>
      </c>
      <c r="AO171" s="1" t="s">
        <v>86</v>
      </c>
      <c r="AP171" s="1" t="s">
        <v>86</v>
      </c>
      <c r="AQ171" s="1" t="s">
        <v>14</v>
      </c>
      <c r="AR171" s="1" t="s">
        <v>19</v>
      </c>
      <c r="AS171" s="1" t="s">
        <v>23090</v>
      </c>
      <c r="AT171" s="1" t="s">
        <v>26</v>
      </c>
    </row>
    <row r="172" spans="1:46" x14ac:dyDescent="0.25">
      <c r="A172" s="1" t="s">
        <v>18378</v>
      </c>
      <c r="B172" s="2" t="s">
        <v>23074</v>
      </c>
      <c r="C172" s="2" t="s">
        <v>23110</v>
      </c>
      <c r="D172" s="1">
        <v>0</v>
      </c>
      <c r="E172" s="1">
        <v>0</v>
      </c>
      <c r="F172" s="1">
        <v>1</v>
      </c>
      <c r="G172" s="1">
        <v>1</v>
      </c>
      <c r="H172" s="6">
        <v>1</v>
      </c>
      <c r="I172">
        <v>0</v>
      </c>
      <c r="J172" s="1">
        <v>28</v>
      </c>
      <c r="K172" s="1">
        <v>1</v>
      </c>
      <c r="L172" s="1">
        <v>681</v>
      </c>
      <c r="M172" s="6">
        <v>0</v>
      </c>
      <c r="N172" s="4">
        <v>0</v>
      </c>
      <c r="O172" s="4">
        <v>0</v>
      </c>
      <c r="P172" s="4">
        <v>100</v>
      </c>
      <c r="Q172" s="3">
        <v>0.2</v>
      </c>
      <c r="R172" s="1">
        <v>24</v>
      </c>
      <c r="S172" s="1">
        <v>100</v>
      </c>
      <c r="T172" s="1">
        <v>8</v>
      </c>
      <c r="U172" s="1">
        <v>1</v>
      </c>
      <c r="V172" s="1">
        <v>0</v>
      </c>
      <c r="W172" s="1">
        <v>1</v>
      </c>
      <c r="X172" s="1">
        <v>1</v>
      </c>
      <c r="Y172" s="1">
        <v>1</v>
      </c>
      <c r="Z172" s="1">
        <v>0</v>
      </c>
      <c r="AA172" s="1">
        <v>1</v>
      </c>
      <c r="AB172" s="1">
        <v>0</v>
      </c>
      <c r="AC172" s="1">
        <v>400</v>
      </c>
      <c r="AD172" s="1">
        <v>0</v>
      </c>
      <c r="AE172" s="1">
        <v>0</v>
      </c>
      <c r="AF172" s="1">
        <v>186</v>
      </c>
      <c r="AG172" s="1">
        <v>0</v>
      </c>
      <c r="AH172" s="1">
        <v>0</v>
      </c>
      <c r="AI172" s="1">
        <v>586</v>
      </c>
      <c r="AJ172" s="1" t="s">
        <v>4196</v>
      </c>
      <c r="AK172" s="1" t="s">
        <v>4197</v>
      </c>
      <c r="AL172" s="1" t="s">
        <v>4198</v>
      </c>
      <c r="AM172" s="1" t="s">
        <v>12</v>
      </c>
      <c r="AN172" s="1" t="s">
        <v>23098</v>
      </c>
      <c r="AO172" s="1" t="s">
        <v>86</v>
      </c>
      <c r="AP172" s="1" t="s">
        <v>86</v>
      </c>
      <c r="AQ172" s="1" t="s">
        <v>14</v>
      </c>
      <c r="AR172" s="1" t="s">
        <v>19</v>
      </c>
      <c r="AS172" s="1" t="s">
        <v>23091</v>
      </c>
      <c r="AT172" s="1" t="s">
        <v>26</v>
      </c>
    </row>
    <row r="173" spans="1:46" x14ac:dyDescent="0.25">
      <c r="A173" s="1" t="s">
        <v>21877</v>
      </c>
      <c r="B173" s="2" t="s">
        <v>23074</v>
      </c>
      <c r="C173" s="2" t="s">
        <v>23110</v>
      </c>
      <c r="D173" s="1">
        <v>0</v>
      </c>
      <c r="E173" s="1">
        <v>0</v>
      </c>
      <c r="F173" s="1">
        <v>1</v>
      </c>
      <c r="G173" s="1">
        <v>1</v>
      </c>
      <c r="H173" s="6">
        <v>1</v>
      </c>
      <c r="I173">
        <v>0</v>
      </c>
      <c r="J173" s="1">
        <v>28</v>
      </c>
      <c r="K173" s="1">
        <v>1</v>
      </c>
      <c r="L173" s="1">
        <v>771</v>
      </c>
      <c r="M173" s="6">
        <v>0</v>
      </c>
      <c r="N173" s="4">
        <v>0</v>
      </c>
      <c r="O173" s="4">
        <v>0</v>
      </c>
      <c r="P173" s="4">
        <v>180</v>
      </c>
      <c r="Q173" s="3">
        <v>0.15</v>
      </c>
      <c r="R173" s="1">
        <v>6</v>
      </c>
      <c r="S173" s="1">
        <v>180</v>
      </c>
      <c r="T173" s="1">
        <v>22</v>
      </c>
      <c r="U173" s="1">
        <v>1</v>
      </c>
      <c r="V173" s="1">
        <v>0</v>
      </c>
      <c r="W173" s="1">
        <v>1</v>
      </c>
      <c r="X173" s="1">
        <v>1</v>
      </c>
      <c r="Y173" s="1">
        <v>1</v>
      </c>
      <c r="Z173" s="1">
        <v>3</v>
      </c>
      <c r="AA173" s="1">
        <v>0</v>
      </c>
      <c r="AB173" s="1">
        <v>1</v>
      </c>
      <c r="AC173" s="1">
        <v>2593</v>
      </c>
      <c r="AD173" s="1">
        <v>262</v>
      </c>
      <c r="AE173" s="1">
        <v>0</v>
      </c>
      <c r="AF173" s="1">
        <v>0</v>
      </c>
      <c r="AG173" s="1">
        <v>10</v>
      </c>
      <c r="AH173" s="1">
        <v>0</v>
      </c>
      <c r="AI173" s="1">
        <v>2865</v>
      </c>
      <c r="AJ173" s="1" t="s">
        <v>13841</v>
      </c>
      <c r="AK173" s="1" t="s">
        <v>13842</v>
      </c>
      <c r="AL173" s="1" t="s">
        <v>13843</v>
      </c>
      <c r="AM173" s="1" t="s">
        <v>12</v>
      </c>
      <c r="AN173" s="1" t="s">
        <v>23098</v>
      </c>
      <c r="AO173" s="1" t="s">
        <v>86</v>
      </c>
      <c r="AP173" s="1" t="s">
        <v>86</v>
      </c>
      <c r="AQ173" s="1" t="s">
        <v>14</v>
      </c>
      <c r="AR173" s="1" t="s">
        <v>19</v>
      </c>
      <c r="AS173" s="1" t="s">
        <v>23090</v>
      </c>
      <c r="AT173" s="1" t="s">
        <v>101</v>
      </c>
    </row>
    <row r="174" spans="1:46" x14ac:dyDescent="0.25">
      <c r="A174" s="1" t="s">
        <v>19614</v>
      </c>
      <c r="B174" s="2" t="s">
        <v>23074</v>
      </c>
      <c r="C174" s="2" t="s">
        <v>23110</v>
      </c>
      <c r="D174" s="1">
        <v>0</v>
      </c>
      <c r="E174" s="1">
        <v>0</v>
      </c>
      <c r="F174" s="1">
        <v>1</v>
      </c>
      <c r="G174" s="1">
        <v>1</v>
      </c>
      <c r="H174" s="6">
        <v>1</v>
      </c>
      <c r="I174">
        <v>0</v>
      </c>
      <c r="J174" s="1">
        <v>36</v>
      </c>
      <c r="K174" s="1">
        <v>1</v>
      </c>
      <c r="L174" s="1">
        <v>854</v>
      </c>
      <c r="M174" s="6">
        <v>0</v>
      </c>
      <c r="N174" s="4">
        <v>0</v>
      </c>
      <c r="O174" s="4">
        <v>0</v>
      </c>
      <c r="P174" s="4">
        <v>250</v>
      </c>
      <c r="Q174" s="3">
        <v>0.22</v>
      </c>
      <c r="R174" s="1">
        <v>12</v>
      </c>
      <c r="S174" s="1">
        <v>250</v>
      </c>
      <c r="T174" s="1">
        <v>31</v>
      </c>
      <c r="U174" s="1">
        <v>1</v>
      </c>
      <c r="V174" s="1">
        <v>0</v>
      </c>
      <c r="W174" s="1">
        <v>1</v>
      </c>
      <c r="X174" s="1">
        <v>1</v>
      </c>
      <c r="Y174" s="1">
        <v>1</v>
      </c>
      <c r="Z174" s="1">
        <v>2</v>
      </c>
      <c r="AA174" s="1">
        <v>0</v>
      </c>
      <c r="AB174" s="1">
        <v>0</v>
      </c>
      <c r="AC174" s="1">
        <v>8982</v>
      </c>
      <c r="AD174" s="1">
        <v>580</v>
      </c>
      <c r="AE174" s="1">
        <v>0</v>
      </c>
      <c r="AF174" s="1">
        <v>0</v>
      </c>
      <c r="AG174" s="1">
        <v>0</v>
      </c>
      <c r="AH174" s="1">
        <v>0</v>
      </c>
      <c r="AI174" s="1">
        <v>9562</v>
      </c>
      <c r="AJ174" s="1" t="s">
        <v>7699</v>
      </c>
      <c r="AK174" s="1" t="s">
        <v>7700</v>
      </c>
      <c r="AL174" s="1" t="s">
        <v>7701</v>
      </c>
      <c r="AM174" s="1" t="s">
        <v>12</v>
      </c>
      <c r="AN174" s="1" t="s">
        <v>23098</v>
      </c>
      <c r="AO174" s="1" t="s">
        <v>86</v>
      </c>
      <c r="AP174" s="1" t="s">
        <v>86</v>
      </c>
      <c r="AQ174" s="1" t="s">
        <v>14</v>
      </c>
      <c r="AR174" s="1" t="s">
        <v>19</v>
      </c>
      <c r="AS174" s="1" t="s">
        <v>23090</v>
      </c>
      <c r="AT174" s="1" t="s">
        <v>26</v>
      </c>
    </row>
    <row r="175" spans="1:46" x14ac:dyDescent="0.25">
      <c r="A175" s="1" t="s">
        <v>21275</v>
      </c>
      <c r="B175" s="2" t="s">
        <v>23074</v>
      </c>
      <c r="C175" s="2" t="s">
        <v>23110</v>
      </c>
      <c r="D175" s="1">
        <v>0</v>
      </c>
      <c r="E175" s="1">
        <v>0</v>
      </c>
      <c r="F175" s="1">
        <v>1</v>
      </c>
      <c r="G175" s="1">
        <v>1</v>
      </c>
      <c r="H175" s="6">
        <v>1</v>
      </c>
      <c r="I175">
        <v>0</v>
      </c>
      <c r="J175" s="1">
        <v>25</v>
      </c>
      <c r="K175" s="1">
        <v>1</v>
      </c>
      <c r="L175" s="1">
        <v>821</v>
      </c>
      <c r="M175" s="6">
        <v>0</v>
      </c>
      <c r="N175" s="4">
        <v>0</v>
      </c>
      <c r="O175" s="4">
        <v>0</v>
      </c>
      <c r="P175" s="4">
        <v>200</v>
      </c>
      <c r="Q175" s="3">
        <v>0.2</v>
      </c>
      <c r="R175" s="1">
        <v>24</v>
      </c>
      <c r="S175" s="1">
        <v>200</v>
      </c>
      <c r="T175" s="1">
        <v>33</v>
      </c>
      <c r="U175" s="1">
        <v>1</v>
      </c>
      <c r="V175" s="1">
        <v>0</v>
      </c>
      <c r="W175" s="1">
        <v>1</v>
      </c>
      <c r="X175" s="1">
        <v>1</v>
      </c>
      <c r="Y175" s="1">
        <v>1</v>
      </c>
      <c r="Z175" s="1">
        <v>2</v>
      </c>
      <c r="AA175" s="1">
        <v>0</v>
      </c>
      <c r="AB175" s="1">
        <v>0</v>
      </c>
      <c r="AC175" s="1">
        <v>0</v>
      </c>
      <c r="AD175" s="1">
        <v>0</v>
      </c>
      <c r="AE175" s="1">
        <v>0</v>
      </c>
      <c r="AF175" s="1">
        <v>0</v>
      </c>
      <c r="AG175" s="1">
        <v>0</v>
      </c>
      <c r="AH175" s="1">
        <v>0</v>
      </c>
      <c r="AI175" s="1">
        <v>0</v>
      </c>
      <c r="AJ175" s="1" t="s">
        <v>12233</v>
      </c>
      <c r="AK175" s="1" t="s">
        <v>12234</v>
      </c>
      <c r="AL175" s="1" t="s">
        <v>12235</v>
      </c>
      <c r="AM175" s="1" t="s">
        <v>12</v>
      </c>
      <c r="AN175" s="1" t="s">
        <v>23098</v>
      </c>
      <c r="AO175" s="1" t="s">
        <v>86</v>
      </c>
      <c r="AP175" s="1" t="s">
        <v>86</v>
      </c>
      <c r="AQ175" s="1" t="s">
        <v>14</v>
      </c>
      <c r="AR175" s="1" t="s">
        <v>19</v>
      </c>
      <c r="AS175" s="1" t="s">
        <v>23090</v>
      </c>
      <c r="AT175" s="1" t="s">
        <v>26</v>
      </c>
    </row>
    <row r="176" spans="1:46" x14ac:dyDescent="0.25">
      <c r="A176" s="1" t="s">
        <v>20204</v>
      </c>
      <c r="B176" s="2" t="s">
        <v>23074</v>
      </c>
      <c r="C176" s="2" t="s">
        <v>23110</v>
      </c>
      <c r="D176" s="1">
        <v>0</v>
      </c>
      <c r="E176" s="1">
        <v>0</v>
      </c>
      <c r="F176" s="1">
        <v>1</v>
      </c>
      <c r="G176" s="1">
        <v>1</v>
      </c>
      <c r="H176" s="6">
        <v>1</v>
      </c>
      <c r="I176">
        <v>0</v>
      </c>
      <c r="J176" s="1">
        <v>28</v>
      </c>
      <c r="K176" s="1">
        <v>1</v>
      </c>
      <c r="L176" s="1">
        <v>707</v>
      </c>
      <c r="M176" s="6">
        <v>0</v>
      </c>
      <c r="N176" s="4">
        <v>0</v>
      </c>
      <c r="O176" s="4">
        <v>0</v>
      </c>
      <c r="P176" s="4">
        <v>150</v>
      </c>
      <c r="Q176" s="3">
        <v>0.2</v>
      </c>
      <c r="R176" s="1">
        <v>24</v>
      </c>
      <c r="S176" s="1">
        <v>150</v>
      </c>
      <c r="T176" s="1">
        <v>6</v>
      </c>
      <c r="U176" s="1">
        <v>1</v>
      </c>
      <c r="V176" s="1">
        <v>0</v>
      </c>
      <c r="W176" s="1">
        <v>1</v>
      </c>
      <c r="X176" s="1">
        <v>1</v>
      </c>
      <c r="Y176" s="1">
        <v>1</v>
      </c>
      <c r="Z176" s="1">
        <v>3</v>
      </c>
      <c r="AA176" s="1">
        <v>0</v>
      </c>
      <c r="AB176" s="1">
        <v>0</v>
      </c>
      <c r="AC176" s="1">
        <v>100</v>
      </c>
      <c r="AD176" s="1">
        <v>0</v>
      </c>
      <c r="AE176" s="1">
        <v>0</v>
      </c>
      <c r="AF176" s="1">
        <v>833</v>
      </c>
      <c r="AG176" s="1">
        <v>0</v>
      </c>
      <c r="AH176" s="1">
        <v>0</v>
      </c>
      <c r="AI176" s="1">
        <v>933</v>
      </c>
      <c r="AJ176" s="1" t="s">
        <v>4287</v>
      </c>
      <c r="AK176" s="1" t="s">
        <v>9329</v>
      </c>
      <c r="AL176" s="1" t="s">
        <v>9330</v>
      </c>
      <c r="AM176" s="1" t="s">
        <v>12</v>
      </c>
      <c r="AN176" s="1" t="s">
        <v>23098</v>
      </c>
      <c r="AO176" s="1" t="s">
        <v>86</v>
      </c>
      <c r="AP176" s="1" t="s">
        <v>86</v>
      </c>
      <c r="AQ176" s="1" t="s">
        <v>14</v>
      </c>
      <c r="AR176" s="1" t="s">
        <v>19</v>
      </c>
      <c r="AS176" s="1" t="s">
        <v>23090</v>
      </c>
      <c r="AT176" s="1" t="s">
        <v>26</v>
      </c>
    </row>
    <row r="177" spans="1:46" x14ac:dyDescent="0.25">
      <c r="A177" s="1" t="s">
        <v>19032</v>
      </c>
      <c r="B177" s="2" t="s">
        <v>23074</v>
      </c>
      <c r="C177" s="2" t="s">
        <v>23110</v>
      </c>
      <c r="D177" s="1">
        <v>0</v>
      </c>
      <c r="E177" s="1">
        <v>0</v>
      </c>
      <c r="F177" s="1">
        <v>1</v>
      </c>
      <c r="G177" s="1">
        <v>1</v>
      </c>
      <c r="H177" s="6">
        <v>1</v>
      </c>
      <c r="I177">
        <v>0</v>
      </c>
      <c r="J177" s="1">
        <v>29</v>
      </c>
      <c r="K177" s="1">
        <v>0</v>
      </c>
      <c r="L177" s="1">
        <v>805</v>
      </c>
      <c r="M177" s="6">
        <v>0</v>
      </c>
      <c r="N177" s="4">
        <v>0</v>
      </c>
      <c r="O177" s="4">
        <v>0</v>
      </c>
      <c r="P177" s="4">
        <v>180</v>
      </c>
      <c r="Q177" s="3">
        <v>0.18</v>
      </c>
      <c r="R177" s="1">
        <v>12</v>
      </c>
      <c r="S177" s="1">
        <v>180</v>
      </c>
      <c r="T177" s="1">
        <v>20</v>
      </c>
      <c r="U177" s="1">
        <v>1</v>
      </c>
      <c r="V177" s="1">
        <v>0</v>
      </c>
      <c r="W177" s="1">
        <v>1</v>
      </c>
      <c r="X177" s="1">
        <v>1</v>
      </c>
      <c r="Y177" s="1">
        <v>1</v>
      </c>
      <c r="Z177" s="1">
        <v>3</v>
      </c>
      <c r="AA177" s="1">
        <v>0</v>
      </c>
      <c r="AB177" s="1">
        <v>0</v>
      </c>
      <c r="AC177" s="1">
        <v>2390</v>
      </c>
      <c r="AD177" s="1">
        <v>0</v>
      </c>
      <c r="AE177" s="1">
        <v>0</v>
      </c>
      <c r="AF177" s="1">
        <v>0</v>
      </c>
      <c r="AG177" s="1">
        <v>0</v>
      </c>
      <c r="AH177" s="1">
        <v>0</v>
      </c>
      <c r="AI177" s="1">
        <v>2390</v>
      </c>
      <c r="AJ177" s="1" t="s">
        <v>6074</v>
      </c>
      <c r="AK177" s="1" t="s">
        <v>6075</v>
      </c>
      <c r="AL177" s="1" t="s">
        <v>6076</v>
      </c>
      <c r="AM177" s="1" t="s">
        <v>12</v>
      </c>
      <c r="AN177" s="1" t="s">
        <v>23097</v>
      </c>
      <c r="AO177" s="1" t="s">
        <v>86</v>
      </c>
      <c r="AP177" s="1" t="s">
        <v>86</v>
      </c>
      <c r="AQ177" s="1" t="s">
        <v>14</v>
      </c>
      <c r="AR177" s="1" t="s">
        <v>19</v>
      </c>
      <c r="AS177" s="1" t="s">
        <v>23090</v>
      </c>
      <c r="AT177" s="1" t="s">
        <v>26</v>
      </c>
    </row>
    <row r="178" spans="1:46" x14ac:dyDescent="0.25">
      <c r="A178" s="1" t="s">
        <v>21889</v>
      </c>
      <c r="B178" s="2" t="s">
        <v>23074</v>
      </c>
      <c r="C178" s="2" t="s">
        <v>23111</v>
      </c>
      <c r="D178" s="1">
        <v>0</v>
      </c>
      <c r="E178" s="1">
        <v>0</v>
      </c>
      <c r="F178" s="1">
        <v>1</v>
      </c>
      <c r="G178" s="1">
        <v>1</v>
      </c>
      <c r="H178" s="6">
        <v>1</v>
      </c>
      <c r="I178">
        <v>0</v>
      </c>
      <c r="J178" s="1">
        <v>26</v>
      </c>
      <c r="K178" s="1">
        <v>1</v>
      </c>
      <c r="L178" s="1">
        <v>659</v>
      </c>
      <c r="M178" s="6">
        <v>0</v>
      </c>
      <c r="N178" s="4">
        <v>0</v>
      </c>
      <c r="O178" s="4">
        <v>0</v>
      </c>
      <c r="P178" s="4">
        <v>200</v>
      </c>
      <c r="Q178" s="3">
        <v>0.23</v>
      </c>
      <c r="R178" s="1">
        <v>24</v>
      </c>
      <c r="S178" s="1">
        <v>200</v>
      </c>
      <c r="T178" s="1">
        <v>19</v>
      </c>
      <c r="U178" s="1">
        <v>1</v>
      </c>
      <c r="V178" s="1">
        <v>0</v>
      </c>
      <c r="W178" s="1">
        <v>1</v>
      </c>
      <c r="X178" s="1">
        <v>1</v>
      </c>
      <c r="Y178" s="1">
        <v>1</v>
      </c>
      <c r="Z178" s="1">
        <v>1</v>
      </c>
      <c r="AA178" s="1">
        <v>1</v>
      </c>
      <c r="AB178" s="1">
        <v>0</v>
      </c>
      <c r="AC178" s="1">
        <v>784</v>
      </c>
      <c r="AD178" s="1">
        <v>0</v>
      </c>
      <c r="AE178" s="1">
        <v>0</v>
      </c>
      <c r="AF178" s="1">
        <v>1300</v>
      </c>
      <c r="AG178" s="1">
        <v>0</v>
      </c>
      <c r="AH178" s="1">
        <v>0</v>
      </c>
      <c r="AI178" s="1">
        <v>2084</v>
      </c>
      <c r="AJ178" s="1" t="s">
        <v>3761</v>
      </c>
      <c r="AK178" s="1" t="s">
        <v>13869</v>
      </c>
      <c r="AL178" s="1" t="s">
        <v>13870</v>
      </c>
      <c r="AM178" s="1" t="s">
        <v>12</v>
      </c>
      <c r="AN178" s="1" t="s">
        <v>23098</v>
      </c>
      <c r="AO178" s="1" t="s">
        <v>86</v>
      </c>
      <c r="AP178" s="1" t="s">
        <v>86</v>
      </c>
      <c r="AQ178" s="1" t="s">
        <v>14</v>
      </c>
      <c r="AR178" s="1" t="s">
        <v>19</v>
      </c>
      <c r="AS178" s="1" t="s">
        <v>23091</v>
      </c>
      <c r="AT178" s="1" t="s">
        <v>26</v>
      </c>
    </row>
    <row r="179" spans="1:46" x14ac:dyDescent="0.25">
      <c r="A179" s="1" t="s">
        <v>21897</v>
      </c>
      <c r="B179" s="2" t="s">
        <v>23074</v>
      </c>
      <c r="C179" s="2" t="s">
        <v>23111</v>
      </c>
      <c r="D179" s="1">
        <v>0</v>
      </c>
      <c r="E179" s="1">
        <v>0</v>
      </c>
      <c r="F179" s="1">
        <v>2</v>
      </c>
      <c r="G179" s="1">
        <v>2</v>
      </c>
      <c r="H179" s="6">
        <v>1</v>
      </c>
      <c r="I179">
        <v>0</v>
      </c>
      <c r="J179" s="1">
        <v>27</v>
      </c>
      <c r="K179" s="1">
        <v>1</v>
      </c>
      <c r="L179" s="1">
        <v>769</v>
      </c>
      <c r="M179" s="6">
        <v>0</v>
      </c>
      <c r="N179" s="4">
        <v>0</v>
      </c>
      <c r="O179" s="4">
        <v>0</v>
      </c>
      <c r="P179" s="4">
        <v>150</v>
      </c>
      <c r="Q179" s="3">
        <v>0.2</v>
      </c>
      <c r="R179" s="1">
        <v>24</v>
      </c>
      <c r="S179" s="1">
        <v>150</v>
      </c>
      <c r="T179" s="1">
        <v>17</v>
      </c>
      <c r="U179" s="1">
        <v>1</v>
      </c>
      <c r="V179" s="1">
        <v>0</v>
      </c>
      <c r="W179" s="1">
        <v>1</v>
      </c>
      <c r="X179" s="1">
        <v>1</v>
      </c>
      <c r="Y179" s="1">
        <v>1</v>
      </c>
      <c r="Z179" s="1">
        <v>3</v>
      </c>
      <c r="AA179" s="1">
        <v>1</v>
      </c>
      <c r="AB179" s="1">
        <v>0</v>
      </c>
      <c r="AC179" s="1">
        <v>583</v>
      </c>
      <c r="AD179" s="1">
        <v>530</v>
      </c>
      <c r="AE179" s="1">
        <v>0</v>
      </c>
      <c r="AF179" s="1">
        <v>0</v>
      </c>
      <c r="AG179" s="1">
        <v>0</v>
      </c>
      <c r="AH179" s="1">
        <v>0</v>
      </c>
      <c r="AI179" s="1">
        <v>1113</v>
      </c>
      <c r="AJ179" s="1" t="s">
        <v>334</v>
      </c>
      <c r="AK179" s="1" t="s">
        <v>13889</v>
      </c>
      <c r="AL179" s="1" t="s">
        <v>13890</v>
      </c>
      <c r="AM179" s="1" t="s">
        <v>12</v>
      </c>
      <c r="AN179" s="1" t="s">
        <v>23098</v>
      </c>
      <c r="AO179" s="1" t="s">
        <v>86</v>
      </c>
      <c r="AP179" s="1" t="s">
        <v>86</v>
      </c>
      <c r="AQ179" s="1" t="s">
        <v>14</v>
      </c>
      <c r="AR179" s="1" t="s">
        <v>19</v>
      </c>
      <c r="AS179" s="1" t="s">
        <v>23091</v>
      </c>
      <c r="AT179" s="1" t="s">
        <v>26</v>
      </c>
    </row>
    <row r="180" spans="1:46" x14ac:dyDescent="0.25">
      <c r="A180" s="1" t="s">
        <v>21907</v>
      </c>
      <c r="B180" s="2" t="s">
        <v>23074</v>
      </c>
      <c r="C180" s="2" t="s">
        <v>23111</v>
      </c>
      <c r="D180" s="1">
        <v>0</v>
      </c>
      <c r="E180" s="1">
        <v>1</v>
      </c>
      <c r="F180" s="1">
        <v>1</v>
      </c>
      <c r="G180" s="1">
        <v>2</v>
      </c>
      <c r="H180" s="6">
        <v>0.5</v>
      </c>
      <c r="I180">
        <v>1</v>
      </c>
      <c r="J180" s="1">
        <v>31</v>
      </c>
      <c r="K180" s="1">
        <v>1</v>
      </c>
      <c r="L180" s="1">
        <v>777</v>
      </c>
      <c r="M180" s="6">
        <v>0</v>
      </c>
      <c r="N180" s="4">
        <v>0</v>
      </c>
      <c r="O180" s="4">
        <v>0</v>
      </c>
      <c r="P180" s="4">
        <v>200</v>
      </c>
      <c r="Q180" s="3">
        <v>0.2</v>
      </c>
      <c r="R180" s="1">
        <v>12</v>
      </c>
      <c r="S180" s="1">
        <v>200</v>
      </c>
      <c r="T180" s="1">
        <v>22</v>
      </c>
      <c r="U180" s="1">
        <v>1</v>
      </c>
      <c r="V180" s="1">
        <v>0</v>
      </c>
      <c r="W180" s="1">
        <v>1</v>
      </c>
      <c r="X180" s="1">
        <v>1</v>
      </c>
      <c r="Y180" s="1">
        <v>1</v>
      </c>
      <c r="Z180" s="1">
        <v>0</v>
      </c>
      <c r="AA180" s="1">
        <v>1</v>
      </c>
      <c r="AB180" s="1">
        <v>1</v>
      </c>
      <c r="AC180" s="1">
        <v>20799</v>
      </c>
      <c r="AD180" s="1">
        <v>0</v>
      </c>
      <c r="AE180" s="1">
        <v>0</v>
      </c>
      <c r="AF180" s="1">
        <v>0</v>
      </c>
      <c r="AG180" s="1">
        <v>0</v>
      </c>
      <c r="AH180" s="1">
        <v>0</v>
      </c>
      <c r="AI180" s="1">
        <v>20799</v>
      </c>
      <c r="AJ180" s="1" t="s">
        <v>494</v>
      </c>
      <c r="AK180" s="1" t="s">
        <v>13913</v>
      </c>
      <c r="AL180" s="1" t="s">
        <v>2402</v>
      </c>
      <c r="AM180" s="1" t="s">
        <v>16</v>
      </c>
      <c r="AN180" s="1" t="s">
        <v>23098</v>
      </c>
      <c r="AO180" s="1" t="s">
        <v>86</v>
      </c>
      <c r="AP180" s="1" t="s">
        <v>86</v>
      </c>
      <c r="AQ180" s="1" t="s">
        <v>14</v>
      </c>
      <c r="AR180" s="1" t="s">
        <v>19</v>
      </c>
      <c r="AS180" s="1" t="s">
        <v>23091</v>
      </c>
      <c r="AT180" s="1" t="s">
        <v>101</v>
      </c>
    </row>
    <row r="181" spans="1:46" x14ac:dyDescent="0.25">
      <c r="A181" s="1" t="s">
        <v>21386</v>
      </c>
      <c r="B181" s="2" t="s">
        <v>23075</v>
      </c>
      <c r="C181" s="2" t="s">
        <v>23105</v>
      </c>
      <c r="D181" s="1">
        <v>0</v>
      </c>
      <c r="E181" s="1">
        <v>3</v>
      </c>
      <c r="F181" s="1">
        <v>1</v>
      </c>
      <c r="G181" s="1">
        <v>4</v>
      </c>
      <c r="H181" s="6">
        <v>0.25</v>
      </c>
      <c r="I181">
        <v>1</v>
      </c>
      <c r="J181" s="1">
        <v>33</v>
      </c>
      <c r="K181" s="1">
        <v>1</v>
      </c>
      <c r="L181" s="1">
        <v>664</v>
      </c>
      <c r="M181" s="6">
        <v>0.84</v>
      </c>
      <c r="N181" s="4">
        <v>660</v>
      </c>
      <c r="O181" s="4">
        <v>55</v>
      </c>
      <c r="P181" s="4">
        <v>150</v>
      </c>
      <c r="Q181" s="3">
        <v>0.37</v>
      </c>
      <c r="R181" s="1">
        <v>12</v>
      </c>
      <c r="S181" s="1">
        <v>150</v>
      </c>
      <c r="T181" s="1">
        <v>35</v>
      </c>
      <c r="U181" s="1">
        <v>1</v>
      </c>
      <c r="V181" s="1">
        <v>0</v>
      </c>
      <c r="W181" s="1">
        <v>1</v>
      </c>
      <c r="X181" s="1">
        <v>1</v>
      </c>
      <c r="Y181" s="1">
        <v>0</v>
      </c>
      <c r="Z181" s="1">
        <v>3</v>
      </c>
      <c r="AA181" s="1">
        <v>0</v>
      </c>
      <c r="AB181" s="1">
        <v>1</v>
      </c>
      <c r="AC181" s="1">
        <v>0</v>
      </c>
      <c r="AD181" s="1">
        <v>0</v>
      </c>
      <c r="AE181" s="1">
        <v>0</v>
      </c>
      <c r="AF181" s="1">
        <v>442</v>
      </c>
      <c r="AG181" s="1">
        <v>0</v>
      </c>
      <c r="AH181" s="1">
        <v>150</v>
      </c>
      <c r="AI181" s="1">
        <v>592</v>
      </c>
      <c r="AJ181" s="1" t="s">
        <v>12509</v>
      </c>
      <c r="AK181" s="1" t="s">
        <v>12510</v>
      </c>
      <c r="AL181" s="1" t="s">
        <v>12511</v>
      </c>
      <c r="AM181" s="1" t="s">
        <v>16</v>
      </c>
      <c r="AN181" s="1" t="s">
        <v>23098</v>
      </c>
      <c r="AO181" s="1" t="s">
        <v>86</v>
      </c>
      <c r="AP181" s="1" t="s">
        <v>86</v>
      </c>
      <c r="AQ181" s="1" t="s">
        <v>14</v>
      </c>
      <c r="AR181" s="1" t="s">
        <v>30</v>
      </c>
      <c r="AS181" s="1" t="s">
        <v>23090</v>
      </c>
      <c r="AT181" s="1" t="s">
        <v>101</v>
      </c>
    </row>
    <row r="182" spans="1:46" x14ac:dyDescent="0.25">
      <c r="A182" s="1" t="s">
        <v>19736</v>
      </c>
      <c r="B182" s="2" t="s">
        <v>23075</v>
      </c>
      <c r="C182" s="2" t="s">
        <v>23105</v>
      </c>
      <c r="D182" s="1">
        <v>0</v>
      </c>
      <c r="E182" s="1">
        <v>0</v>
      </c>
      <c r="F182" s="1">
        <v>1</v>
      </c>
      <c r="G182" s="1">
        <v>1</v>
      </c>
      <c r="H182" s="6">
        <v>1</v>
      </c>
      <c r="I182">
        <v>1</v>
      </c>
      <c r="J182" s="1">
        <v>31</v>
      </c>
      <c r="K182" s="1">
        <v>0</v>
      </c>
      <c r="L182" s="1">
        <v>605</v>
      </c>
      <c r="M182" s="6">
        <v>0.38</v>
      </c>
      <c r="N182" s="4">
        <v>1200</v>
      </c>
      <c r="O182" s="4">
        <v>106</v>
      </c>
      <c r="P182" s="4">
        <v>200</v>
      </c>
      <c r="Q182" s="3">
        <v>0.35</v>
      </c>
      <c r="R182" s="1">
        <v>12</v>
      </c>
      <c r="S182" s="1">
        <v>200</v>
      </c>
      <c r="T182" s="1">
        <v>26</v>
      </c>
      <c r="U182" s="1">
        <v>1</v>
      </c>
      <c r="V182" s="1">
        <v>0</v>
      </c>
      <c r="W182" s="1">
        <v>1</v>
      </c>
      <c r="X182" s="1">
        <v>1</v>
      </c>
      <c r="Y182" s="1">
        <v>1</v>
      </c>
      <c r="Z182" s="1">
        <v>2</v>
      </c>
      <c r="AA182" s="1">
        <v>1</v>
      </c>
      <c r="AB182" s="1">
        <v>1</v>
      </c>
      <c r="AC182" s="1">
        <v>0</v>
      </c>
      <c r="AD182" s="1">
        <v>0</v>
      </c>
      <c r="AE182" s="1">
        <v>0</v>
      </c>
      <c r="AF182" s="1">
        <v>300</v>
      </c>
      <c r="AG182" s="1">
        <v>0</v>
      </c>
      <c r="AH182" s="1">
        <v>100</v>
      </c>
      <c r="AI182" s="1">
        <v>400</v>
      </c>
      <c r="AJ182" s="1" t="s">
        <v>8022</v>
      </c>
      <c r="AK182" s="1" t="s">
        <v>8023</v>
      </c>
      <c r="AL182" s="1" t="s">
        <v>8024</v>
      </c>
      <c r="AM182" s="1" t="s">
        <v>16</v>
      </c>
      <c r="AN182" s="1" t="s">
        <v>23097</v>
      </c>
      <c r="AO182" s="1" t="s">
        <v>86</v>
      </c>
      <c r="AP182" s="1" t="s">
        <v>86</v>
      </c>
      <c r="AQ182" s="1" t="s">
        <v>14</v>
      </c>
      <c r="AR182" s="1" t="s">
        <v>19</v>
      </c>
      <c r="AS182" s="1" t="s">
        <v>23091</v>
      </c>
      <c r="AT182" s="1" t="s">
        <v>101</v>
      </c>
    </row>
    <row r="183" spans="1:46" x14ac:dyDescent="0.25">
      <c r="A183" s="1" t="s">
        <v>20866</v>
      </c>
      <c r="B183" s="2" t="s">
        <v>23075</v>
      </c>
      <c r="C183" s="2" t="s">
        <v>23105</v>
      </c>
      <c r="D183" s="1">
        <v>0</v>
      </c>
      <c r="E183" s="1">
        <v>0</v>
      </c>
      <c r="F183" s="1">
        <v>1</v>
      </c>
      <c r="G183" s="1">
        <v>1</v>
      </c>
      <c r="H183" s="6">
        <v>1</v>
      </c>
      <c r="I183">
        <v>1</v>
      </c>
      <c r="J183" s="1">
        <v>26</v>
      </c>
      <c r="K183" s="1">
        <v>0</v>
      </c>
      <c r="L183" s="1">
        <v>690</v>
      </c>
      <c r="M183" s="6">
        <v>0.34</v>
      </c>
      <c r="N183" s="4">
        <v>2400</v>
      </c>
      <c r="O183" s="4">
        <v>200</v>
      </c>
      <c r="P183" s="4">
        <v>400</v>
      </c>
      <c r="Q183" s="3">
        <v>0.3</v>
      </c>
      <c r="R183" s="1">
        <v>24</v>
      </c>
      <c r="S183" s="1">
        <v>400</v>
      </c>
      <c r="T183" s="1">
        <v>25</v>
      </c>
      <c r="U183" s="1">
        <v>1</v>
      </c>
      <c r="V183" s="1">
        <v>0</v>
      </c>
      <c r="W183" s="1">
        <v>1</v>
      </c>
      <c r="X183" s="1">
        <v>1</v>
      </c>
      <c r="Y183" s="1">
        <v>1</v>
      </c>
      <c r="Z183" s="1">
        <v>3</v>
      </c>
      <c r="AA183" s="1">
        <v>1</v>
      </c>
      <c r="AB183" s="1">
        <v>1</v>
      </c>
      <c r="AC183" s="1">
        <v>1400</v>
      </c>
      <c r="AD183" s="1">
        <v>0</v>
      </c>
      <c r="AE183" s="1">
        <v>0</v>
      </c>
      <c r="AF183" s="1">
        <v>0</v>
      </c>
      <c r="AG183" s="1">
        <v>0</v>
      </c>
      <c r="AH183" s="1">
        <v>0</v>
      </c>
      <c r="AI183" s="1">
        <v>1400</v>
      </c>
      <c r="AJ183" s="1" t="s">
        <v>11113</v>
      </c>
      <c r="AK183" s="1" t="s">
        <v>11114</v>
      </c>
      <c r="AL183" s="1" t="s">
        <v>11115</v>
      </c>
      <c r="AM183" s="1" t="s">
        <v>16</v>
      </c>
      <c r="AN183" s="1" t="s">
        <v>23097</v>
      </c>
      <c r="AO183" s="1" t="s">
        <v>86</v>
      </c>
      <c r="AP183" s="1" t="s">
        <v>86</v>
      </c>
      <c r="AQ183" s="1" t="s">
        <v>14</v>
      </c>
      <c r="AR183" s="1" t="s">
        <v>19</v>
      </c>
      <c r="AS183" s="1" t="s">
        <v>23091</v>
      </c>
      <c r="AT183" s="1" t="s">
        <v>101</v>
      </c>
    </row>
    <row r="184" spans="1:46" x14ac:dyDescent="0.25">
      <c r="A184" s="1" t="s">
        <v>17139</v>
      </c>
      <c r="B184" s="2" t="s">
        <v>23075</v>
      </c>
      <c r="C184" s="2" t="s">
        <v>23105</v>
      </c>
      <c r="D184" s="1">
        <v>0</v>
      </c>
      <c r="E184" s="1">
        <v>1</v>
      </c>
      <c r="F184" s="1">
        <v>2</v>
      </c>
      <c r="G184" s="1">
        <v>3</v>
      </c>
      <c r="H184" s="6">
        <v>0.66666666666666663</v>
      </c>
      <c r="I184">
        <v>0</v>
      </c>
      <c r="J184" s="1">
        <v>33</v>
      </c>
      <c r="K184" s="1">
        <v>1</v>
      </c>
      <c r="L184" s="1">
        <v>610</v>
      </c>
      <c r="M184" s="6">
        <v>0.22</v>
      </c>
      <c r="N184" s="4">
        <v>4000</v>
      </c>
      <c r="O184" s="4">
        <v>300</v>
      </c>
      <c r="P184" s="4">
        <v>250</v>
      </c>
      <c r="Q184" s="3">
        <v>0.3</v>
      </c>
      <c r="R184" s="1">
        <v>12</v>
      </c>
      <c r="S184" s="1">
        <v>250</v>
      </c>
      <c r="T184" s="1">
        <v>45</v>
      </c>
      <c r="U184" s="1">
        <v>1</v>
      </c>
      <c r="V184" s="1">
        <v>0</v>
      </c>
      <c r="W184" s="1">
        <v>1</v>
      </c>
      <c r="X184" s="1">
        <v>1</v>
      </c>
      <c r="Y184" s="1">
        <v>1</v>
      </c>
      <c r="Z184" s="1">
        <v>1</v>
      </c>
      <c r="AA184" s="1">
        <v>0</v>
      </c>
      <c r="AB184" s="1">
        <v>0</v>
      </c>
      <c r="AC184" s="1">
        <v>0</v>
      </c>
      <c r="AD184" s="1">
        <v>0</v>
      </c>
      <c r="AE184" s="1">
        <v>250</v>
      </c>
      <c r="AF184" s="1">
        <v>0</v>
      </c>
      <c r="AG184" s="1">
        <v>30</v>
      </c>
      <c r="AH184" s="1">
        <v>200</v>
      </c>
      <c r="AI184" s="1">
        <v>480</v>
      </c>
      <c r="AJ184" s="1" t="s">
        <v>400</v>
      </c>
      <c r="AK184" s="1" t="s">
        <v>401</v>
      </c>
      <c r="AL184" s="1" t="s">
        <v>402</v>
      </c>
      <c r="AM184" s="1" t="s">
        <v>12</v>
      </c>
      <c r="AN184" s="1" t="s">
        <v>23098</v>
      </c>
      <c r="AO184" s="1" t="s">
        <v>86</v>
      </c>
      <c r="AP184" s="1" t="s">
        <v>86</v>
      </c>
      <c r="AQ184" s="1" t="s">
        <v>14</v>
      </c>
      <c r="AR184" s="1" t="s">
        <v>19</v>
      </c>
      <c r="AS184" s="1" t="s">
        <v>23090</v>
      </c>
      <c r="AT184" s="1" t="s">
        <v>26</v>
      </c>
    </row>
    <row r="185" spans="1:46" x14ac:dyDescent="0.25">
      <c r="A185" s="1" t="s">
        <v>21400</v>
      </c>
      <c r="B185" s="2" t="s">
        <v>23075</v>
      </c>
      <c r="C185" s="2" t="s">
        <v>23105</v>
      </c>
      <c r="D185" s="1">
        <v>0</v>
      </c>
      <c r="E185" s="1">
        <v>0</v>
      </c>
      <c r="F185" s="1">
        <v>1</v>
      </c>
      <c r="G185" s="1">
        <v>1</v>
      </c>
      <c r="H185" s="6">
        <v>1</v>
      </c>
      <c r="I185">
        <v>0</v>
      </c>
      <c r="J185" s="1">
        <v>37</v>
      </c>
      <c r="K185" s="1">
        <v>0</v>
      </c>
      <c r="L185" s="1">
        <v>685</v>
      </c>
      <c r="M185" s="6">
        <v>0.15</v>
      </c>
      <c r="N185" s="4">
        <v>2200</v>
      </c>
      <c r="O185" s="4">
        <v>200</v>
      </c>
      <c r="P185" s="4">
        <v>300</v>
      </c>
      <c r="Q185" s="3">
        <v>0.4</v>
      </c>
      <c r="R185" s="1">
        <v>12</v>
      </c>
      <c r="S185" s="1">
        <v>300</v>
      </c>
      <c r="T185" s="1">
        <v>36</v>
      </c>
      <c r="U185" s="1">
        <v>1</v>
      </c>
      <c r="V185" s="1">
        <v>0</v>
      </c>
      <c r="W185" s="1">
        <v>1</v>
      </c>
      <c r="X185" s="1">
        <v>1</v>
      </c>
      <c r="Y185" s="1">
        <v>1</v>
      </c>
      <c r="Z185" s="1">
        <v>4</v>
      </c>
      <c r="AA185" s="1">
        <v>1</v>
      </c>
      <c r="AB185" s="1">
        <v>0</v>
      </c>
      <c r="AC185" s="1">
        <v>0</v>
      </c>
      <c r="AD185" s="1">
        <v>0</v>
      </c>
      <c r="AE185" s="1">
        <v>0</v>
      </c>
      <c r="AF185" s="1">
        <v>0</v>
      </c>
      <c r="AG185" s="1">
        <v>0</v>
      </c>
      <c r="AH185" s="1">
        <v>0</v>
      </c>
      <c r="AI185" s="1">
        <v>0</v>
      </c>
      <c r="AJ185" s="1" t="s">
        <v>12551</v>
      </c>
      <c r="AK185" s="1" t="s">
        <v>12552</v>
      </c>
      <c r="AL185" s="1" t="s">
        <v>12553</v>
      </c>
      <c r="AM185" s="1" t="s">
        <v>12</v>
      </c>
      <c r="AN185" s="1" t="s">
        <v>23097</v>
      </c>
      <c r="AO185" s="1" t="s">
        <v>86</v>
      </c>
      <c r="AP185" s="1" t="s">
        <v>86</v>
      </c>
      <c r="AQ185" s="1" t="s">
        <v>14</v>
      </c>
      <c r="AR185" s="1" t="s">
        <v>19</v>
      </c>
      <c r="AS185" s="1" t="s">
        <v>23091</v>
      </c>
      <c r="AT185" s="1" t="s">
        <v>26</v>
      </c>
    </row>
    <row r="186" spans="1:46" x14ac:dyDescent="0.25">
      <c r="A186" s="1" t="s">
        <v>20868</v>
      </c>
      <c r="B186" s="2" t="s">
        <v>23075</v>
      </c>
      <c r="C186" s="2" t="s">
        <v>23105</v>
      </c>
      <c r="D186" s="1">
        <v>0</v>
      </c>
      <c r="E186" s="1">
        <v>0</v>
      </c>
      <c r="F186" s="1">
        <v>1</v>
      </c>
      <c r="G186" s="1">
        <v>1</v>
      </c>
      <c r="H186" s="6">
        <v>1</v>
      </c>
      <c r="I186">
        <v>0</v>
      </c>
      <c r="J186" s="1">
        <v>35</v>
      </c>
      <c r="K186" s="1">
        <v>0</v>
      </c>
      <c r="L186" s="1">
        <v>686</v>
      </c>
      <c r="M186" s="6">
        <v>0.21</v>
      </c>
      <c r="N186" s="4">
        <v>4000</v>
      </c>
      <c r="O186" s="4">
        <v>250</v>
      </c>
      <c r="P186" s="4">
        <v>300</v>
      </c>
      <c r="Q186" s="3">
        <v>0.3</v>
      </c>
      <c r="R186" s="1">
        <v>12</v>
      </c>
      <c r="S186" s="1">
        <v>300</v>
      </c>
      <c r="T186" s="1">
        <v>22</v>
      </c>
      <c r="U186" s="1">
        <v>1</v>
      </c>
      <c r="V186" s="1">
        <v>0</v>
      </c>
      <c r="W186" s="1">
        <v>1</v>
      </c>
      <c r="X186" s="1">
        <v>1</v>
      </c>
      <c r="Y186" s="1">
        <v>1</v>
      </c>
      <c r="Z186" s="1">
        <v>2</v>
      </c>
      <c r="AA186" s="1">
        <v>0</v>
      </c>
      <c r="AB186" s="1">
        <v>0</v>
      </c>
      <c r="AC186" s="1">
        <v>681</v>
      </c>
      <c r="AD186" s="1">
        <v>0</v>
      </c>
      <c r="AE186" s="1">
        <v>0</v>
      </c>
      <c r="AF186" s="1">
        <v>0</v>
      </c>
      <c r="AG186" s="1">
        <v>90</v>
      </c>
      <c r="AH186" s="1">
        <v>0</v>
      </c>
      <c r="AI186" s="1">
        <v>771</v>
      </c>
      <c r="AJ186" s="1" t="s">
        <v>11118</v>
      </c>
      <c r="AK186" s="1" t="s">
        <v>11119</v>
      </c>
      <c r="AL186" s="1" t="s">
        <v>11120</v>
      </c>
      <c r="AM186" s="1" t="s">
        <v>12</v>
      </c>
      <c r="AN186" s="1" t="s">
        <v>23097</v>
      </c>
      <c r="AO186" s="1" t="s">
        <v>86</v>
      </c>
      <c r="AP186" s="1" t="s">
        <v>86</v>
      </c>
      <c r="AQ186" s="1" t="s">
        <v>14</v>
      </c>
      <c r="AR186" s="1" t="s">
        <v>19</v>
      </c>
      <c r="AS186" s="1" t="s">
        <v>23090</v>
      </c>
      <c r="AT186" s="1" t="s">
        <v>26</v>
      </c>
    </row>
    <row r="187" spans="1:46" x14ac:dyDescent="0.25">
      <c r="A187" s="1" t="s">
        <v>22076</v>
      </c>
      <c r="B187" s="2" t="s">
        <v>23075</v>
      </c>
      <c r="C187" s="2" t="s">
        <v>23106</v>
      </c>
      <c r="D187" s="1">
        <v>1</v>
      </c>
      <c r="E187" s="1">
        <v>0</v>
      </c>
      <c r="F187" s="1">
        <v>1</v>
      </c>
      <c r="G187" s="1">
        <v>2</v>
      </c>
      <c r="H187" s="6">
        <v>0.5</v>
      </c>
      <c r="I187">
        <v>1</v>
      </c>
      <c r="J187" s="1">
        <v>32</v>
      </c>
      <c r="K187" s="1">
        <v>1</v>
      </c>
      <c r="L187" s="1">
        <v>577</v>
      </c>
      <c r="M187" s="6">
        <v>0.28999999999999998</v>
      </c>
      <c r="N187" s="4">
        <v>2700</v>
      </c>
      <c r="O187" s="4">
        <v>200</v>
      </c>
      <c r="P187" s="4">
        <v>400</v>
      </c>
      <c r="Q187" s="3">
        <v>0.35</v>
      </c>
      <c r="R187" s="1">
        <v>24</v>
      </c>
      <c r="S187" s="1">
        <v>400</v>
      </c>
      <c r="T187" s="1">
        <v>75</v>
      </c>
      <c r="U187" s="1">
        <v>1</v>
      </c>
      <c r="V187" s="1">
        <v>0</v>
      </c>
      <c r="W187" s="1">
        <v>1</v>
      </c>
      <c r="X187" s="1">
        <v>1</v>
      </c>
      <c r="Y187" s="1">
        <v>1</v>
      </c>
      <c r="Z187" s="1">
        <v>3</v>
      </c>
      <c r="AA187" s="1">
        <v>1</v>
      </c>
      <c r="AB187" s="1">
        <v>1</v>
      </c>
      <c r="AC187" s="1">
        <v>0</v>
      </c>
      <c r="AD187" s="1">
        <v>0</v>
      </c>
      <c r="AE187" s="1">
        <v>0</v>
      </c>
      <c r="AF187" s="1">
        <v>243</v>
      </c>
      <c r="AG187" s="1">
        <v>0</v>
      </c>
      <c r="AH187" s="1">
        <v>300</v>
      </c>
      <c r="AI187" s="1">
        <v>543</v>
      </c>
      <c r="AJ187" s="1" t="s">
        <v>14327</v>
      </c>
      <c r="AK187" s="1" t="s">
        <v>14328</v>
      </c>
      <c r="AL187" s="1" t="s">
        <v>14329</v>
      </c>
      <c r="AM187" s="1" t="s">
        <v>16</v>
      </c>
      <c r="AN187" s="1" t="s">
        <v>23098</v>
      </c>
      <c r="AO187" s="1" t="s">
        <v>86</v>
      </c>
      <c r="AP187" s="1" t="s">
        <v>86</v>
      </c>
      <c r="AQ187" s="1" t="s">
        <v>14</v>
      </c>
      <c r="AR187" s="1" t="s">
        <v>19</v>
      </c>
      <c r="AS187" s="1" t="s">
        <v>23091</v>
      </c>
      <c r="AT187" s="1" t="s">
        <v>101</v>
      </c>
    </row>
    <row r="188" spans="1:46" x14ac:dyDescent="0.25">
      <c r="A188" s="1" t="s">
        <v>19245</v>
      </c>
      <c r="B188" s="2" t="s">
        <v>23075</v>
      </c>
      <c r="C188" s="2" t="s">
        <v>23106</v>
      </c>
      <c r="D188" s="1">
        <v>0</v>
      </c>
      <c r="E188" s="1">
        <v>1</v>
      </c>
      <c r="F188" s="1">
        <v>1</v>
      </c>
      <c r="G188" s="1">
        <v>2</v>
      </c>
      <c r="H188" s="6">
        <v>0.5</v>
      </c>
      <c r="I188">
        <v>1</v>
      </c>
      <c r="J188" s="1">
        <v>28</v>
      </c>
      <c r="K188" s="1">
        <v>1</v>
      </c>
      <c r="L188" s="1">
        <v>598</v>
      </c>
      <c r="M188" s="6">
        <v>0.12</v>
      </c>
      <c r="N188" s="4">
        <v>2040</v>
      </c>
      <c r="O188" s="4">
        <v>170</v>
      </c>
      <c r="P188" s="4">
        <v>220</v>
      </c>
      <c r="Q188" s="3">
        <v>0.33</v>
      </c>
      <c r="R188" s="1">
        <v>12</v>
      </c>
      <c r="S188" s="1">
        <v>220</v>
      </c>
      <c r="T188" s="1">
        <v>9</v>
      </c>
      <c r="U188" s="1">
        <v>1</v>
      </c>
      <c r="V188" s="1">
        <v>0</v>
      </c>
      <c r="W188" s="1">
        <v>1</v>
      </c>
      <c r="X188" s="1">
        <v>1</v>
      </c>
      <c r="Y188" s="1">
        <v>1</v>
      </c>
      <c r="Z188" s="1">
        <v>4</v>
      </c>
      <c r="AA188" s="1">
        <v>0</v>
      </c>
      <c r="AB188" s="1">
        <v>1</v>
      </c>
      <c r="AC188" s="1">
        <v>0</v>
      </c>
      <c r="AD188" s="1">
        <v>0</v>
      </c>
      <c r="AE188" s="1">
        <v>0</v>
      </c>
      <c r="AF188" s="1">
        <v>0</v>
      </c>
      <c r="AG188" s="1">
        <v>0</v>
      </c>
      <c r="AH188" s="1">
        <v>0</v>
      </c>
      <c r="AI188" s="1">
        <v>0</v>
      </c>
      <c r="AJ188" s="1" t="s">
        <v>6631</v>
      </c>
      <c r="AK188" s="1" t="s">
        <v>6632</v>
      </c>
      <c r="AL188" s="1" t="s">
        <v>6633</v>
      </c>
      <c r="AM188" s="1" t="s">
        <v>16</v>
      </c>
      <c r="AN188" s="1" t="s">
        <v>23098</v>
      </c>
      <c r="AO188" s="1" t="s">
        <v>86</v>
      </c>
      <c r="AP188" s="1" t="s">
        <v>86</v>
      </c>
      <c r="AQ188" s="1" t="s">
        <v>14</v>
      </c>
      <c r="AR188" s="1" t="s">
        <v>19</v>
      </c>
      <c r="AS188" s="1" t="s">
        <v>23090</v>
      </c>
      <c r="AT188" s="1" t="s">
        <v>101</v>
      </c>
    </row>
    <row r="189" spans="1:46" x14ac:dyDescent="0.25">
      <c r="A189" s="1" t="s">
        <v>18045</v>
      </c>
      <c r="B189" s="2" t="s">
        <v>23075</v>
      </c>
      <c r="C189" s="2" t="s">
        <v>23106</v>
      </c>
      <c r="D189" s="1">
        <v>0</v>
      </c>
      <c r="E189" s="1">
        <v>0</v>
      </c>
      <c r="F189" s="1">
        <v>1</v>
      </c>
      <c r="G189" s="1">
        <v>1</v>
      </c>
      <c r="H189" s="6">
        <v>1</v>
      </c>
      <c r="I189">
        <v>0</v>
      </c>
      <c r="J189" s="1">
        <v>39</v>
      </c>
      <c r="K189" s="1">
        <v>1</v>
      </c>
      <c r="L189" s="1">
        <v>646</v>
      </c>
      <c r="M189" s="6">
        <v>0.17</v>
      </c>
      <c r="N189" s="4">
        <v>5000</v>
      </c>
      <c r="O189" s="4">
        <v>500</v>
      </c>
      <c r="P189" s="4">
        <v>900</v>
      </c>
      <c r="Q189" s="3">
        <v>0.3</v>
      </c>
      <c r="R189" s="1">
        <v>24</v>
      </c>
      <c r="S189" s="1">
        <v>900</v>
      </c>
      <c r="T189" s="1">
        <v>61</v>
      </c>
      <c r="U189" s="1">
        <v>1</v>
      </c>
      <c r="V189" s="1">
        <v>0</v>
      </c>
      <c r="W189" s="1">
        <v>1</v>
      </c>
      <c r="X189" s="1">
        <v>1</v>
      </c>
      <c r="Y189" s="1">
        <v>1</v>
      </c>
      <c r="Z189" s="1">
        <v>4</v>
      </c>
      <c r="AA189" s="1">
        <v>1</v>
      </c>
      <c r="AB189" s="1">
        <v>0</v>
      </c>
      <c r="AC189" s="1">
        <v>803</v>
      </c>
      <c r="AD189" s="1">
        <v>275</v>
      </c>
      <c r="AE189" s="1">
        <v>0</v>
      </c>
      <c r="AF189" s="1">
        <v>0</v>
      </c>
      <c r="AG189" s="1">
        <v>0</v>
      </c>
      <c r="AH189" s="1">
        <v>0</v>
      </c>
      <c r="AI189" s="1">
        <v>1078</v>
      </c>
      <c r="AJ189" s="1" t="s">
        <v>3177</v>
      </c>
      <c r="AK189" s="1" t="s">
        <v>3178</v>
      </c>
      <c r="AL189" s="1" t="s">
        <v>3179</v>
      </c>
      <c r="AM189" s="1" t="s">
        <v>12</v>
      </c>
      <c r="AN189" s="1" t="s">
        <v>23098</v>
      </c>
      <c r="AO189" s="1" t="s">
        <v>86</v>
      </c>
      <c r="AP189" s="1" t="s">
        <v>86</v>
      </c>
      <c r="AQ189" s="1" t="s">
        <v>14</v>
      </c>
      <c r="AR189" s="1" t="s">
        <v>19</v>
      </c>
      <c r="AS189" s="1" t="s">
        <v>23091</v>
      </c>
      <c r="AT189" s="1" t="s">
        <v>26</v>
      </c>
    </row>
    <row r="190" spans="1:46" x14ac:dyDescent="0.25">
      <c r="A190" s="1" t="s">
        <v>22155</v>
      </c>
      <c r="B190" s="2" t="s">
        <v>23075</v>
      </c>
      <c r="C190" s="2" t="s">
        <v>23106</v>
      </c>
      <c r="D190" s="1">
        <v>0</v>
      </c>
      <c r="E190" s="1">
        <v>0</v>
      </c>
      <c r="F190" s="1">
        <v>2</v>
      </c>
      <c r="G190" s="1">
        <v>2</v>
      </c>
      <c r="H190" s="6">
        <v>1</v>
      </c>
      <c r="I190">
        <v>0</v>
      </c>
      <c r="J190" s="1">
        <v>36</v>
      </c>
      <c r="K190" s="1">
        <v>1</v>
      </c>
      <c r="L190" s="1">
        <v>685</v>
      </c>
      <c r="M190" s="6">
        <v>0.1</v>
      </c>
      <c r="N190" s="4">
        <v>3360</v>
      </c>
      <c r="O190" s="4">
        <v>280</v>
      </c>
      <c r="P190" s="4">
        <v>500</v>
      </c>
      <c r="Q190" s="3">
        <v>0.33</v>
      </c>
      <c r="R190" s="1">
        <v>24</v>
      </c>
      <c r="S190" s="1">
        <v>500</v>
      </c>
      <c r="T190" s="1">
        <v>61</v>
      </c>
      <c r="U190" s="1">
        <v>1</v>
      </c>
      <c r="V190" s="1">
        <v>0</v>
      </c>
      <c r="W190" s="1">
        <v>1</v>
      </c>
      <c r="X190" s="1">
        <v>1</v>
      </c>
      <c r="Y190" s="1">
        <v>0</v>
      </c>
      <c r="Z190" s="1">
        <v>6</v>
      </c>
      <c r="AA190" s="1">
        <v>1</v>
      </c>
      <c r="AB190" s="1">
        <v>0</v>
      </c>
      <c r="AC190" s="1">
        <v>0</v>
      </c>
      <c r="AD190" s="1">
        <v>0</v>
      </c>
      <c r="AE190" s="1">
        <v>0</v>
      </c>
      <c r="AF190" s="1">
        <v>32</v>
      </c>
      <c r="AG190" s="1">
        <v>0</v>
      </c>
      <c r="AH190" s="1">
        <v>0</v>
      </c>
      <c r="AI190" s="1">
        <v>32</v>
      </c>
      <c r="AJ190" s="1" t="s">
        <v>14552</v>
      </c>
      <c r="AK190" s="1" t="s">
        <v>14553</v>
      </c>
      <c r="AL190" s="1" t="s">
        <v>14554</v>
      </c>
      <c r="AM190" s="1" t="s">
        <v>12</v>
      </c>
      <c r="AN190" s="1" t="s">
        <v>23098</v>
      </c>
      <c r="AO190" s="1" t="s">
        <v>86</v>
      </c>
      <c r="AP190" s="1" t="s">
        <v>86</v>
      </c>
      <c r="AQ190" s="1" t="s">
        <v>14</v>
      </c>
      <c r="AR190" s="1" t="s">
        <v>30</v>
      </c>
      <c r="AS190" s="1" t="s">
        <v>23091</v>
      </c>
      <c r="AT190" s="1" t="s">
        <v>26</v>
      </c>
    </row>
    <row r="191" spans="1:46" x14ac:dyDescent="0.25">
      <c r="A191" s="1" t="s">
        <v>20459</v>
      </c>
      <c r="B191" s="2" t="s">
        <v>23075</v>
      </c>
      <c r="C191" s="2" t="s">
        <v>23106</v>
      </c>
      <c r="D191" s="1">
        <v>0</v>
      </c>
      <c r="E191" s="1">
        <v>0</v>
      </c>
      <c r="F191" s="1">
        <v>1</v>
      </c>
      <c r="G191" s="1">
        <v>1</v>
      </c>
      <c r="H191" s="6">
        <v>1</v>
      </c>
      <c r="I191">
        <v>0</v>
      </c>
      <c r="J191" s="1">
        <v>30</v>
      </c>
      <c r="K191" s="1">
        <v>1</v>
      </c>
      <c r="L191" s="1">
        <v>690</v>
      </c>
      <c r="M191" s="6">
        <v>0.06</v>
      </c>
      <c r="N191" s="4">
        <v>3000</v>
      </c>
      <c r="O191" s="4">
        <v>300</v>
      </c>
      <c r="P191" s="4">
        <v>200</v>
      </c>
      <c r="Q191" s="3">
        <v>0.31</v>
      </c>
      <c r="R191" s="1">
        <v>12</v>
      </c>
      <c r="S191" s="1">
        <v>200</v>
      </c>
      <c r="T191" s="1">
        <v>45</v>
      </c>
      <c r="U191" s="1">
        <v>1</v>
      </c>
      <c r="V191" s="1">
        <v>0</v>
      </c>
      <c r="W191" s="1">
        <v>1</v>
      </c>
      <c r="X191" s="1">
        <v>1</v>
      </c>
      <c r="Y191" s="1">
        <v>1</v>
      </c>
      <c r="Z191" s="1">
        <v>1</v>
      </c>
      <c r="AA191" s="1">
        <v>0</v>
      </c>
      <c r="AB191" s="1">
        <v>0</v>
      </c>
      <c r="AC191" s="1">
        <v>0</v>
      </c>
      <c r="AD191" s="1">
        <v>0</v>
      </c>
      <c r="AE191" s="1">
        <v>0</v>
      </c>
      <c r="AF191" s="1">
        <v>0</v>
      </c>
      <c r="AG191" s="1">
        <v>0</v>
      </c>
      <c r="AH191" s="1">
        <v>0</v>
      </c>
      <c r="AI191" s="1">
        <v>0</v>
      </c>
      <c r="AJ191" s="1" t="s">
        <v>10007</v>
      </c>
      <c r="AK191" s="1" t="s">
        <v>10008</v>
      </c>
      <c r="AL191" s="1" t="s">
        <v>10009</v>
      </c>
      <c r="AM191" s="1" t="s">
        <v>12</v>
      </c>
      <c r="AN191" s="1" t="s">
        <v>23098</v>
      </c>
      <c r="AO191" s="1" t="s">
        <v>86</v>
      </c>
      <c r="AP191" s="1" t="s">
        <v>86</v>
      </c>
      <c r="AQ191" s="1" t="s">
        <v>14</v>
      </c>
      <c r="AR191" s="1" t="s">
        <v>19</v>
      </c>
      <c r="AS191" s="1" t="s">
        <v>23090</v>
      </c>
      <c r="AT191" s="1" t="s">
        <v>26</v>
      </c>
    </row>
    <row r="192" spans="1:46" x14ac:dyDescent="0.25">
      <c r="A192" s="1" t="s">
        <v>21606</v>
      </c>
      <c r="B192" s="2" t="s">
        <v>23075</v>
      </c>
      <c r="C192" s="2" t="s">
        <v>23107</v>
      </c>
      <c r="D192" s="1">
        <v>0</v>
      </c>
      <c r="E192" s="1">
        <v>0</v>
      </c>
      <c r="F192" s="1">
        <v>1</v>
      </c>
      <c r="G192" s="1">
        <v>1</v>
      </c>
      <c r="H192" s="6">
        <v>1</v>
      </c>
      <c r="I192">
        <v>0</v>
      </c>
      <c r="J192" s="1">
        <v>30</v>
      </c>
      <c r="K192" s="1">
        <v>0</v>
      </c>
      <c r="L192" s="1">
        <v>874</v>
      </c>
      <c r="M192" s="6">
        <v>0.28999999999999998</v>
      </c>
      <c r="N192" s="4">
        <v>2400</v>
      </c>
      <c r="O192" s="4">
        <v>180</v>
      </c>
      <c r="P192" s="4">
        <v>500</v>
      </c>
      <c r="Q192" s="3">
        <v>0.25</v>
      </c>
      <c r="R192" s="1">
        <v>24</v>
      </c>
      <c r="S192" s="1">
        <v>500</v>
      </c>
      <c r="T192" s="1">
        <v>78</v>
      </c>
      <c r="U192" s="1">
        <v>1</v>
      </c>
      <c r="V192" s="1">
        <v>0</v>
      </c>
      <c r="W192" s="1">
        <v>1</v>
      </c>
      <c r="X192" s="1">
        <v>1</v>
      </c>
      <c r="Y192" s="1">
        <v>1</v>
      </c>
      <c r="Z192" s="1">
        <v>3</v>
      </c>
      <c r="AA192" s="1">
        <v>1</v>
      </c>
      <c r="AB192" s="1">
        <v>0</v>
      </c>
      <c r="AC192" s="1">
        <v>0</v>
      </c>
      <c r="AD192" s="1">
        <v>745</v>
      </c>
      <c r="AE192" s="1">
        <v>0</v>
      </c>
      <c r="AF192" s="1">
        <v>0</v>
      </c>
      <c r="AG192" s="1">
        <v>0</v>
      </c>
      <c r="AH192" s="1">
        <v>0</v>
      </c>
      <c r="AI192" s="1">
        <v>745</v>
      </c>
      <c r="AJ192" s="1" t="s">
        <v>13107</v>
      </c>
      <c r="AK192" s="1" t="s">
        <v>13108</v>
      </c>
      <c r="AL192" s="1" t="s">
        <v>13109</v>
      </c>
      <c r="AM192" s="1" t="s">
        <v>12</v>
      </c>
      <c r="AN192" s="1" t="s">
        <v>23097</v>
      </c>
      <c r="AO192" s="1" t="s">
        <v>86</v>
      </c>
      <c r="AP192" s="1" t="s">
        <v>86</v>
      </c>
      <c r="AQ192" s="1" t="s">
        <v>14</v>
      </c>
      <c r="AR192" s="1" t="s">
        <v>19</v>
      </c>
      <c r="AS192" s="1" t="s">
        <v>23091</v>
      </c>
      <c r="AT192" s="1" t="s">
        <v>26</v>
      </c>
    </row>
    <row r="193" spans="1:46" x14ac:dyDescent="0.25">
      <c r="A193" s="1" t="s">
        <v>20011</v>
      </c>
      <c r="B193" s="2" t="s">
        <v>23075</v>
      </c>
      <c r="C193" s="2" t="s">
        <v>23107</v>
      </c>
      <c r="D193" s="1">
        <v>1</v>
      </c>
      <c r="E193" s="1">
        <v>0</v>
      </c>
      <c r="F193" s="1">
        <v>1</v>
      </c>
      <c r="G193" s="1">
        <v>2</v>
      </c>
      <c r="H193" s="6">
        <v>0.5</v>
      </c>
      <c r="I193">
        <v>0</v>
      </c>
      <c r="J193" s="1">
        <v>37</v>
      </c>
      <c r="K193" s="1">
        <v>1</v>
      </c>
      <c r="L193" s="1">
        <v>733</v>
      </c>
      <c r="M193" s="6">
        <v>0.23</v>
      </c>
      <c r="N193" s="4">
        <v>2400</v>
      </c>
      <c r="O193" s="4">
        <v>200</v>
      </c>
      <c r="P193" s="4">
        <v>200</v>
      </c>
      <c r="Q193" s="3">
        <v>0.31</v>
      </c>
      <c r="R193" s="1">
        <v>12</v>
      </c>
      <c r="S193" s="1">
        <v>200</v>
      </c>
      <c r="T193" s="1">
        <v>22</v>
      </c>
      <c r="U193" s="1">
        <v>1</v>
      </c>
      <c r="V193" s="1">
        <v>0</v>
      </c>
      <c r="W193" s="1">
        <v>1</v>
      </c>
      <c r="X193" s="1">
        <v>1</v>
      </c>
      <c r="Y193" s="1">
        <v>1</v>
      </c>
      <c r="Z193" s="1">
        <v>5</v>
      </c>
      <c r="AA193" s="1">
        <v>0</v>
      </c>
      <c r="AB193" s="1">
        <v>0</v>
      </c>
      <c r="AC193" s="1">
        <v>0</v>
      </c>
      <c r="AD193" s="1">
        <v>0</v>
      </c>
      <c r="AE193" s="1">
        <v>0</v>
      </c>
      <c r="AF193" s="1">
        <v>250</v>
      </c>
      <c r="AG193" s="1">
        <v>0</v>
      </c>
      <c r="AH193" s="1">
        <v>250</v>
      </c>
      <c r="AI193" s="1">
        <v>500</v>
      </c>
      <c r="AJ193" s="1" t="s">
        <v>8783</v>
      </c>
      <c r="AK193" s="1" t="s">
        <v>8784</v>
      </c>
      <c r="AL193" s="1" t="s">
        <v>8785</v>
      </c>
      <c r="AM193" s="1" t="s">
        <v>12</v>
      </c>
      <c r="AN193" s="1" t="s">
        <v>23098</v>
      </c>
      <c r="AO193" s="1" t="s">
        <v>86</v>
      </c>
      <c r="AP193" s="1" t="s">
        <v>86</v>
      </c>
      <c r="AQ193" s="1" t="s">
        <v>14</v>
      </c>
      <c r="AR193" s="1" t="s">
        <v>19</v>
      </c>
      <c r="AS193" s="1" t="s">
        <v>23090</v>
      </c>
      <c r="AT193" s="1" t="s">
        <v>26</v>
      </c>
    </row>
    <row r="194" spans="1:46" x14ac:dyDescent="0.25">
      <c r="A194" s="1" t="s">
        <v>18798</v>
      </c>
      <c r="B194" s="2" t="s">
        <v>23075</v>
      </c>
      <c r="C194" s="2" t="s">
        <v>23107</v>
      </c>
      <c r="D194" s="1">
        <v>0</v>
      </c>
      <c r="E194" s="1">
        <v>2</v>
      </c>
      <c r="F194" s="1">
        <v>2</v>
      </c>
      <c r="G194" s="1">
        <v>4</v>
      </c>
      <c r="H194" s="6">
        <v>0.5</v>
      </c>
      <c r="I194">
        <v>0</v>
      </c>
      <c r="J194" s="1">
        <v>28</v>
      </c>
      <c r="K194" s="1">
        <v>1</v>
      </c>
      <c r="L194" s="1">
        <v>771</v>
      </c>
      <c r="M194" s="6">
        <v>0.1</v>
      </c>
      <c r="N194" s="4">
        <v>2000</v>
      </c>
      <c r="O194" s="4">
        <v>180</v>
      </c>
      <c r="P194" s="4">
        <v>200</v>
      </c>
      <c r="Q194" s="3">
        <v>0.35</v>
      </c>
      <c r="R194" s="1">
        <v>12</v>
      </c>
      <c r="S194" s="1">
        <v>200</v>
      </c>
      <c r="T194" s="1">
        <v>16</v>
      </c>
      <c r="U194" s="1">
        <v>1</v>
      </c>
      <c r="V194" s="1">
        <v>0</v>
      </c>
      <c r="W194" s="1">
        <v>1</v>
      </c>
      <c r="X194" s="1">
        <v>1</v>
      </c>
      <c r="Y194" s="1">
        <v>1</v>
      </c>
      <c r="Z194" s="1">
        <v>3</v>
      </c>
      <c r="AA194" s="1">
        <v>0</v>
      </c>
      <c r="AB194" s="1">
        <v>0</v>
      </c>
      <c r="AC194" s="1">
        <v>0</v>
      </c>
      <c r="AD194" s="1">
        <v>0</v>
      </c>
      <c r="AE194" s="1">
        <v>0</v>
      </c>
      <c r="AF194" s="1">
        <v>0</v>
      </c>
      <c r="AG194" s="1">
        <v>0</v>
      </c>
      <c r="AH194" s="1">
        <v>0</v>
      </c>
      <c r="AI194" s="1">
        <v>0</v>
      </c>
      <c r="AJ194" s="1" t="s">
        <v>5385</v>
      </c>
      <c r="AK194" s="1" t="s">
        <v>5386</v>
      </c>
      <c r="AL194" s="1" t="s">
        <v>5387</v>
      </c>
      <c r="AM194" s="1" t="s">
        <v>12</v>
      </c>
      <c r="AN194" s="1" t="s">
        <v>23098</v>
      </c>
      <c r="AO194" s="1" t="s">
        <v>86</v>
      </c>
      <c r="AP194" s="1" t="s">
        <v>86</v>
      </c>
      <c r="AQ194" s="1" t="s">
        <v>14</v>
      </c>
      <c r="AR194" s="1" t="s">
        <v>19</v>
      </c>
      <c r="AS194" s="1" t="s">
        <v>23090</v>
      </c>
      <c r="AT194" s="1" t="s">
        <v>26</v>
      </c>
    </row>
    <row r="195" spans="1:46" x14ac:dyDescent="0.25">
      <c r="A195" s="1" t="s">
        <v>18812</v>
      </c>
      <c r="B195" s="2" t="s">
        <v>23075</v>
      </c>
      <c r="C195" s="2" t="s">
        <v>23107</v>
      </c>
      <c r="D195" s="1">
        <v>0</v>
      </c>
      <c r="E195" s="1">
        <v>1</v>
      </c>
      <c r="F195" s="1">
        <v>1</v>
      </c>
      <c r="G195" s="1">
        <v>2</v>
      </c>
      <c r="H195" s="6">
        <v>0.5</v>
      </c>
      <c r="I195">
        <v>0</v>
      </c>
      <c r="J195" s="1">
        <v>34</v>
      </c>
      <c r="K195" s="1">
        <v>0</v>
      </c>
      <c r="L195" s="1">
        <v>745</v>
      </c>
      <c r="M195" s="6">
        <v>0.31</v>
      </c>
      <c r="N195" s="4">
        <v>3600</v>
      </c>
      <c r="O195" s="4">
        <v>300</v>
      </c>
      <c r="P195" s="4">
        <v>1000</v>
      </c>
      <c r="Q195" s="3">
        <v>0.33</v>
      </c>
      <c r="R195" s="1">
        <v>24</v>
      </c>
      <c r="S195" s="1">
        <v>1000</v>
      </c>
      <c r="T195" s="1">
        <v>55</v>
      </c>
      <c r="U195" s="1">
        <v>1</v>
      </c>
      <c r="V195" s="1">
        <v>0</v>
      </c>
      <c r="W195" s="1">
        <v>1</v>
      </c>
      <c r="X195" s="1">
        <v>1</v>
      </c>
      <c r="Y195" s="1">
        <v>1</v>
      </c>
      <c r="Z195" s="1">
        <v>3</v>
      </c>
      <c r="AA195" s="1">
        <v>1</v>
      </c>
      <c r="AB195" s="1">
        <v>0</v>
      </c>
      <c r="AC195" s="1">
        <v>1060</v>
      </c>
      <c r="AD195" s="1">
        <v>0</v>
      </c>
      <c r="AE195" s="1">
        <v>0</v>
      </c>
      <c r="AF195" s="1">
        <v>0</v>
      </c>
      <c r="AG195" s="1">
        <v>0</v>
      </c>
      <c r="AH195" s="1">
        <v>0</v>
      </c>
      <c r="AI195" s="1">
        <v>1060</v>
      </c>
      <c r="AJ195" s="1" t="s">
        <v>5431</v>
      </c>
      <c r="AK195" s="1" t="s">
        <v>5432</v>
      </c>
      <c r="AL195" s="1" t="s">
        <v>5433</v>
      </c>
      <c r="AM195" s="1" t="s">
        <v>12</v>
      </c>
      <c r="AN195" s="1" t="s">
        <v>23097</v>
      </c>
      <c r="AO195" s="1" t="s">
        <v>86</v>
      </c>
      <c r="AP195" s="1" t="s">
        <v>86</v>
      </c>
      <c r="AQ195" s="1" t="s">
        <v>14</v>
      </c>
      <c r="AR195" s="1" t="s">
        <v>19</v>
      </c>
      <c r="AS195" s="1" t="s">
        <v>23091</v>
      </c>
      <c r="AT195" s="1" t="s">
        <v>26</v>
      </c>
    </row>
    <row r="196" spans="1:46" x14ac:dyDescent="0.25">
      <c r="A196" s="1" t="s">
        <v>18814</v>
      </c>
      <c r="B196" s="2" t="s">
        <v>23075</v>
      </c>
      <c r="C196" s="2" t="s">
        <v>23107</v>
      </c>
      <c r="D196" s="1">
        <v>0</v>
      </c>
      <c r="E196" s="1">
        <v>0</v>
      </c>
      <c r="F196" s="1">
        <v>1</v>
      </c>
      <c r="G196" s="1">
        <v>1</v>
      </c>
      <c r="H196" s="6">
        <v>1</v>
      </c>
      <c r="I196">
        <v>1</v>
      </c>
      <c r="J196" s="1">
        <v>27</v>
      </c>
      <c r="K196" s="1">
        <v>1</v>
      </c>
      <c r="L196" s="1">
        <v>835</v>
      </c>
      <c r="M196" s="6">
        <v>0.17</v>
      </c>
      <c r="N196" s="4">
        <v>2400</v>
      </c>
      <c r="O196" s="4">
        <v>200</v>
      </c>
      <c r="P196" s="4">
        <v>600</v>
      </c>
      <c r="Q196" s="3">
        <v>0.32</v>
      </c>
      <c r="R196" s="1">
        <v>24</v>
      </c>
      <c r="S196" s="1">
        <v>600</v>
      </c>
      <c r="T196" s="1">
        <v>42</v>
      </c>
      <c r="U196" s="1">
        <v>1</v>
      </c>
      <c r="V196" s="1">
        <v>0</v>
      </c>
      <c r="W196" s="1">
        <v>1</v>
      </c>
      <c r="X196" s="1">
        <v>1</v>
      </c>
      <c r="Y196" s="1">
        <v>0</v>
      </c>
      <c r="Z196" s="1">
        <v>6</v>
      </c>
      <c r="AA196" s="1">
        <v>0</v>
      </c>
      <c r="AB196" s="1">
        <v>1</v>
      </c>
      <c r="AC196" s="1">
        <v>0</v>
      </c>
      <c r="AD196" s="1">
        <v>0</v>
      </c>
      <c r="AE196" s="1">
        <v>0</v>
      </c>
      <c r="AF196" s="1">
        <v>0</v>
      </c>
      <c r="AG196" s="1">
        <v>0</v>
      </c>
      <c r="AH196" s="1">
        <v>0</v>
      </c>
      <c r="AI196" s="1">
        <v>0</v>
      </c>
      <c r="AJ196" s="1" t="s">
        <v>5436</v>
      </c>
      <c r="AK196" s="1" t="s">
        <v>5437</v>
      </c>
      <c r="AL196" s="1" t="s">
        <v>5438</v>
      </c>
      <c r="AM196" s="1" t="s">
        <v>16</v>
      </c>
      <c r="AN196" s="1" t="s">
        <v>23098</v>
      </c>
      <c r="AO196" s="1" t="s">
        <v>86</v>
      </c>
      <c r="AP196" s="1" t="s">
        <v>86</v>
      </c>
      <c r="AQ196" s="1" t="s">
        <v>14</v>
      </c>
      <c r="AR196" s="1" t="s">
        <v>30</v>
      </c>
      <c r="AS196" s="1" t="s">
        <v>23090</v>
      </c>
      <c r="AT196" s="1" t="s">
        <v>101</v>
      </c>
    </row>
    <row r="197" spans="1:46" x14ac:dyDescent="0.25">
      <c r="A197" s="1" t="s">
        <v>18829</v>
      </c>
      <c r="B197" s="2" t="s">
        <v>23075</v>
      </c>
      <c r="C197" s="2" t="s">
        <v>23107</v>
      </c>
      <c r="D197" s="1">
        <v>0</v>
      </c>
      <c r="E197" s="1">
        <v>0</v>
      </c>
      <c r="F197" s="1">
        <v>3</v>
      </c>
      <c r="G197" s="1">
        <v>3</v>
      </c>
      <c r="H197" s="6">
        <v>1</v>
      </c>
      <c r="I197">
        <v>1</v>
      </c>
      <c r="J197" s="1">
        <v>46</v>
      </c>
      <c r="K197" s="1">
        <v>1</v>
      </c>
      <c r="L197" s="1">
        <v>567</v>
      </c>
      <c r="M197" s="6">
        <v>0.37</v>
      </c>
      <c r="N197" s="4">
        <v>4800</v>
      </c>
      <c r="O197" s="4">
        <v>400</v>
      </c>
      <c r="P197" s="4">
        <v>1000</v>
      </c>
      <c r="Q197" s="3">
        <v>0.27</v>
      </c>
      <c r="R197" s="1">
        <v>24</v>
      </c>
      <c r="S197" s="1">
        <v>1000</v>
      </c>
      <c r="T197" s="1">
        <v>53</v>
      </c>
      <c r="U197" s="1">
        <v>1</v>
      </c>
      <c r="V197" s="1">
        <v>0</v>
      </c>
      <c r="W197" s="1">
        <v>1</v>
      </c>
      <c r="X197" s="1">
        <v>1</v>
      </c>
      <c r="Y197" s="1">
        <v>0</v>
      </c>
      <c r="Z197" s="1">
        <v>3</v>
      </c>
      <c r="AA197" s="1">
        <v>1</v>
      </c>
      <c r="AB197" s="1">
        <v>1</v>
      </c>
      <c r="AC197" s="1">
        <v>0</v>
      </c>
      <c r="AD197" s="1">
        <v>1021</v>
      </c>
      <c r="AE197" s="1">
        <v>578</v>
      </c>
      <c r="AF197" s="1">
        <v>0</v>
      </c>
      <c r="AG197" s="1">
        <v>0</v>
      </c>
      <c r="AH197" s="1">
        <v>600</v>
      </c>
      <c r="AI197" s="1">
        <v>2199</v>
      </c>
      <c r="AJ197" s="1" t="s">
        <v>5484</v>
      </c>
      <c r="AK197" s="1" t="s">
        <v>5485</v>
      </c>
      <c r="AL197" s="1" t="s">
        <v>5486</v>
      </c>
      <c r="AM197" s="1" t="s">
        <v>16</v>
      </c>
      <c r="AN197" s="1" t="s">
        <v>23098</v>
      </c>
      <c r="AO197" s="1" t="s">
        <v>86</v>
      </c>
      <c r="AP197" s="1" t="s">
        <v>86</v>
      </c>
      <c r="AQ197" s="1" t="s">
        <v>14</v>
      </c>
      <c r="AR197" s="1" t="s">
        <v>30</v>
      </c>
      <c r="AS197" s="1" t="s">
        <v>23091</v>
      </c>
      <c r="AT197" s="1" t="s">
        <v>101</v>
      </c>
    </row>
    <row r="198" spans="1:46" x14ac:dyDescent="0.25">
      <c r="A198" s="1" t="s">
        <v>20036</v>
      </c>
      <c r="B198" s="2" t="s">
        <v>23075</v>
      </c>
      <c r="C198" s="2" t="s">
        <v>23107</v>
      </c>
      <c r="D198" s="1">
        <v>4</v>
      </c>
      <c r="E198" s="1">
        <v>5</v>
      </c>
      <c r="F198" s="1">
        <v>2</v>
      </c>
      <c r="G198" s="1">
        <v>11</v>
      </c>
      <c r="H198" s="6">
        <v>0.18181818181818182</v>
      </c>
      <c r="I198">
        <v>0</v>
      </c>
      <c r="J198" s="1">
        <v>33</v>
      </c>
      <c r="K198" s="1">
        <v>1</v>
      </c>
      <c r="L198" s="1">
        <v>625</v>
      </c>
      <c r="M198" s="6">
        <v>0.13</v>
      </c>
      <c r="N198" s="4">
        <v>4200</v>
      </c>
      <c r="O198" s="4">
        <v>350</v>
      </c>
      <c r="P198" s="4">
        <v>300</v>
      </c>
      <c r="Q198" s="3">
        <v>0.35</v>
      </c>
      <c r="R198" s="1">
        <v>24</v>
      </c>
      <c r="S198" s="1">
        <v>300</v>
      </c>
      <c r="T198" s="1">
        <v>40</v>
      </c>
      <c r="U198" s="1">
        <v>1</v>
      </c>
      <c r="V198" s="1">
        <v>0</v>
      </c>
      <c r="W198" s="1">
        <v>1</v>
      </c>
      <c r="X198" s="1">
        <v>1</v>
      </c>
      <c r="Y198" s="1">
        <v>1</v>
      </c>
      <c r="Z198" s="1">
        <v>3</v>
      </c>
      <c r="AA198" s="1">
        <v>0</v>
      </c>
      <c r="AB198" s="1">
        <v>0</v>
      </c>
      <c r="AC198" s="1">
        <v>0</v>
      </c>
      <c r="AD198" s="1">
        <v>276</v>
      </c>
      <c r="AE198" s="1">
        <v>0</v>
      </c>
      <c r="AF198" s="1">
        <v>272</v>
      </c>
      <c r="AG198" s="1">
        <v>220</v>
      </c>
      <c r="AH198" s="1">
        <v>0</v>
      </c>
      <c r="AI198" s="1">
        <v>768</v>
      </c>
      <c r="AJ198" s="1" t="s">
        <v>8855</v>
      </c>
      <c r="AK198" s="1" t="s">
        <v>8856</v>
      </c>
      <c r="AL198" s="1" t="s">
        <v>8857</v>
      </c>
      <c r="AM198" s="1" t="s">
        <v>12</v>
      </c>
      <c r="AN198" s="1" t="s">
        <v>23098</v>
      </c>
      <c r="AO198" s="1" t="s">
        <v>86</v>
      </c>
      <c r="AP198" s="1" t="s">
        <v>86</v>
      </c>
      <c r="AQ198" s="1" t="s">
        <v>14</v>
      </c>
      <c r="AR198" s="1" t="s">
        <v>19</v>
      </c>
      <c r="AS198" s="1" t="s">
        <v>23090</v>
      </c>
      <c r="AT198" s="1" t="s">
        <v>26</v>
      </c>
    </row>
    <row r="199" spans="1:46" x14ac:dyDescent="0.25">
      <c r="A199" s="1" t="s">
        <v>21102</v>
      </c>
      <c r="B199" s="2" t="s">
        <v>23075</v>
      </c>
      <c r="C199" s="2" t="s">
        <v>23108</v>
      </c>
      <c r="D199" s="1">
        <v>0</v>
      </c>
      <c r="E199" s="1">
        <v>0</v>
      </c>
      <c r="F199" s="1">
        <v>1</v>
      </c>
      <c r="G199" s="1">
        <v>1</v>
      </c>
      <c r="H199" s="6">
        <v>1</v>
      </c>
      <c r="I199">
        <v>0</v>
      </c>
      <c r="J199" s="1">
        <v>26</v>
      </c>
      <c r="K199" s="1">
        <v>1</v>
      </c>
      <c r="L199" s="1">
        <v>781</v>
      </c>
      <c r="M199" s="6">
        <v>0.18</v>
      </c>
      <c r="N199" s="4">
        <v>2160</v>
      </c>
      <c r="O199" s="4">
        <v>180</v>
      </c>
      <c r="P199" s="4">
        <v>350</v>
      </c>
      <c r="Q199" s="3">
        <v>0.3</v>
      </c>
      <c r="R199" s="1">
        <v>12</v>
      </c>
      <c r="S199" s="1">
        <v>350</v>
      </c>
      <c r="T199" s="1">
        <v>34</v>
      </c>
      <c r="U199" s="1">
        <v>1</v>
      </c>
      <c r="V199" s="1">
        <v>0</v>
      </c>
      <c r="W199" s="1">
        <v>1</v>
      </c>
      <c r="X199" s="1">
        <v>1</v>
      </c>
      <c r="Y199" s="1">
        <v>1</v>
      </c>
      <c r="Z199" s="1">
        <v>1</v>
      </c>
      <c r="AA199" s="1">
        <v>1</v>
      </c>
      <c r="AB199" s="1">
        <v>1</v>
      </c>
      <c r="AC199" s="1">
        <v>0</v>
      </c>
      <c r="AD199" s="1">
        <v>0</v>
      </c>
      <c r="AE199" s="1">
        <v>0</v>
      </c>
      <c r="AF199" s="1">
        <v>0</v>
      </c>
      <c r="AG199" s="1">
        <v>0</v>
      </c>
      <c r="AH199" s="1">
        <v>0</v>
      </c>
      <c r="AI199" s="1">
        <v>0</v>
      </c>
      <c r="AJ199" s="1" t="s">
        <v>11760</v>
      </c>
      <c r="AK199" s="1" t="s">
        <v>11761</v>
      </c>
      <c r="AL199" s="1" t="s">
        <v>11762</v>
      </c>
      <c r="AM199" s="1" t="s">
        <v>12</v>
      </c>
      <c r="AN199" s="1" t="s">
        <v>23098</v>
      </c>
      <c r="AO199" s="1" t="s">
        <v>86</v>
      </c>
      <c r="AP199" s="1" t="s">
        <v>86</v>
      </c>
      <c r="AQ199" s="1" t="s">
        <v>14</v>
      </c>
      <c r="AR199" s="1" t="s">
        <v>19</v>
      </c>
      <c r="AS199" s="1" t="s">
        <v>23091</v>
      </c>
      <c r="AT199" s="1" t="s">
        <v>101</v>
      </c>
    </row>
    <row r="200" spans="1:46" x14ac:dyDescent="0.25">
      <c r="A200" s="1" t="s">
        <v>17487</v>
      </c>
      <c r="B200" s="2" t="s">
        <v>23075</v>
      </c>
      <c r="C200" s="2" t="s">
        <v>23108</v>
      </c>
      <c r="D200" s="1">
        <v>0</v>
      </c>
      <c r="E200" s="1">
        <v>0</v>
      </c>
      <c r="F200" s="1">
        <v>1</v>
      </c>
      <c r="G200" s="1">
        <v>1</v>
      </c>
      <c r="H200" s="6">
        <v>1</v>
      </c>
      <c r="I200">
        <v>0</v>
      </c>
      <c r="J200" s="1">
        <v>33</v>
      </c>
      <c r="K200" s="1">
        <v>1</v>
      </c>
      <c r="L200" s="1">
        <v>770</v>
      </c>
      <c r="M200" s="6">
        <v>0.12</v>
      </c>
      <c r="N200" s="4">
        <v>1900</v>
      </c>
      <c r="O200" s="4">
        <v>150</v>
      </c>
      <c r="P200" s="4">
        <v>200</v>
      </c>
      <c r="Q200" s="3">
        <v>0.3</v>
      </c>
      <c r="R200" s="1">
        <v>12</v>
      </c>
      <c r="S200" s="1">
        <v>200</v>
      </c>
      <c r="T200" s="1">
        <v>26</v>
      </c>
      <c r="U200" s="1">
        <v>1</v>
      </c>
      <c r="V200" s="1">
        <v>0</v>
      </c>
      <c r="W200" s="1">
        <v>1</v>
      </c>
      <c r="X200" s="1">
        <v>1</v>
      </c>
      <c r="Y200" s="1">
        <v>1</v>
      </c>
      <c r="Z200" s="1">
        <v>3</v>
      </c>
      <c r="AA200" s="1">
        <v>1</v>
      </c>
      <c r="AB200" s="1">
        <v>0</v>
      </c>
      <c r="AC200" s="1">
        <v>0</v>
      </c>
      <c r="AD200" s="1">
        <v>0</v>
      </c>
      <c r="AE200" s="1">
        <v>0</v>
      </c>
      <c r="AF200" s="1">
        <v>0</v>
      </c>
      <c r="AG200" s="1">
        <v>0</v>
      </c>
      <c r="AH200" s="1">
        <v>0</v>
      </c>
      <c r="AI200" s="1">
        <v>0</v>
      </c>
      <c r="AJ200" s="1" t="s">
        <v>1521</v>
      </c>
      <c r="AK200" s="1" t="s">
        <v>1522</v>
      </c>
      <c r="AL200" s="1" t="s">
        <v>1523</v>
      </c>
      <c r="AM200" s="1" t="s">
        <v>12</v>
      </c>
      <c r="AN200" s="1" t="s">
        <v>23098</v>
      </c>
      <c r="AO200" s="1" t="s">
        <v>86</v>
      </c>
      <c r="AP200" s="1" t="s">
        <v>86</v>
      </c>
      <c r="AQ200" s="1" t="s">
        <v>14</v>
      </c>
      <c r="AR200" s="1" t="s">
        <v>19</v>
      </c>
      <c r="AS200" s="1" t="s">
        <v>23091</v>
      </c>
      <c r="AT200" s="1" t="s">
        <v>26</v>
      </c>
    </row>
    <row r="201" spans="1:46" x14ac:dyDescent="0.25">
      <c r="A201" s="1" t="s">
        <v>19453</v>
      </c>
      <c r="B201" s="2" t="s">
        <v>23075</v>
      </c>
      <c r="C201" s="2" t="s">
        <v>23108</v>
      </c>
      <c r="D201" s="1">
        <v>0</v>
      </c>
      <c r="E201" s="1">
        <v>1</v>
      </c>
      <c r="F201" s="1">
        <v>1</v>
      </c>
      <c r="G201" s="1">
        <v>2</v>
      </c>
      <c r="H201" s="6">
        <v>0.5</v>
      </c>
      <c r="I201">
        <v>0</v>
      </c>
      <c r="J201" s="1">
        <v>52</v>
      </c>
      <c r="K201" s="1">
        <v>0</v>
      </c>
      <c r="L201" s="1">
        <v>606</v>
      </c>
      <c r="M201" s="6">
        <v>0.71</v>
      </c>
      <c r="N201" s="4">
        <v>4500</v>
      </c>
      <c r="O201" s="4">
        <v>130</v>
      </c>
      <c r="P201" s="4">
        <v>200</v>
      </c>
      <c r="Q201" s="3">
        <v>0.3</v>
      </c>
      <c r="R201" s="1">
        <v>24</v>
      </c>
      <c r="S201" s="1">
        <v>200</v>
      </c>
      <c r="T201" s="1">
        <v>19</v>
      </c>
      <c r="U201" s="1">
        <v>1</v>
      </c>
      <c r="V201" s="1">
        <v>0</v>
      </c>
      <c r="W201" s="1">
        <v>1</v>
      </c>
      <c r="X201" s="1">
        <v>1</v>
      </c>
      <c r="Y201" s="1">
        <v>0</v>
      </c>
      <c r="Z201" s="1">
        <v>3</v>
      </c>
      <c r="AA201" s="1">
        <v>0</v>
      </c>
      <c r="AB201" s="1">
        <v>0</v>
      </c>
      <c r="AC201" s="1">
        <v>0</v>
      </c>
      <c r="AD201" s="1">
        <v>0</v>
      </c>
      <c r="AE201" s="1">
        <v>152</v>
      </c>
      <c r="AF201" s="1">
        <v>694</v>
      </c>
      <c r="AG201" s="1">
        <v>0</v>
      </c>
      <c r="AH201" s="1">
        <v>660</v>
      </c>
      <c r="AI201" s="1">
        <v>1506</v>
      </c>
      <c r="AJ201" s="1" t="s">
        <v>7234</v>
      </c>
      <c r="AK201" s="1" t="s">
        <v>7235</v>
      </c>
      <c r="AL201" s="1" t="s">
        <v>7236</v>
      </c>
      <c r="AM201" s="1" t="s">
        <v>12</v>
      </c>
      <c r="AN201" s="1" t="s">
        <v>23097</v>
      </c>
      <c r="AO201" s="1" t="s">
        <v>86</v>
      </c>
      <c r="AP201" s="1" t="s">
        <v>86</v>
      </c>
      <c r="AQ201" s="1" t="s">
        <v>14</v>
      </c>
      <c r="AR201" s="1" t="s">
        <v>30</v>
      </c>
      <c r="AS201" s="1" t="s">
        <v>23090</v>
      </c>
      <c r="AT201" s="1" t="s">
        <v>26</v>
      </c>
    </row>
    <row r="202" spans="1:46" x14ac:dyDescent="0.25">
      <c r="A202" s="1" t="s">
        <v>18229</v>
      </c>
      <c r="B202" s="2" t="s">
        <v>23075</v>
      </c>
      <c r="C202" s="2" t="s">
        <v>23108</v>
      </c>
      <c r="D202" s="1">
        <v>1</v>
      </c>
      <c r="E202" s="1">
        <v>2</v>
      </c>
      <c r="F202" s="1">
        <v>1</v>
      </c>
      <c r="G202" s="1">
        <v>4</v>
      </c>
      <c r="H202" s="6">
        <v>0.25</v>
      </c>
      <c r="I202">
        <v>0</v>
      </c>
      <c r="J202" s="1">
        <v>32</v>
      </c>
      <c r="K202" s="1">
        <v>1</v>
      </c>
      <c r="L202" s="1">
        <v>629</v>
      </c>
      <c r="M202" s="6">
        <v>0.06</v>
      </c>
      <c r="N202" s="4">
        <v>3000</v>
      </c>
      <c r="O202" s="4">
        <v>230</v>
      </c>
      <c r="P202" s="4">
        <v>300</v>
      </c>
      <c r="Q202" s="3">
        <v>0.3</v>
      </c>
      <c r="R202" s="1">
        <v>24</v>
      </c>
      <c r="S202" s="1">
        <v>327</v>
      </c>
      <c r="T202" s="1">
        <v>34</v>
      </c>
      <c r="U202" s="1">
        <v>1</v>
      </c>
      <c r="V202" s="1">
        <v>0</v>
      </c>
      <c r="W202" s="1">
        <v>1</v>
      </c>
      <c r="X202" s="1">
        <v>1</v>
      </c>
      <c r="Y202" s="1">
        <v>1</v>
      </c>
      <c r="Z202" s="1">
        <v>2</v>
      </c>
      <c r="AA202" s="1">
        <v>0</v>
      </c>
      <c r="AB202" s="1">
        <v>0</v>
      </c>
      <c r="AC202" s="1">
        <v>0</v>
      </c>
      <c r="AD202" s="1">
        <v>0</v>
      </c>
      <c r="AE202" s="1">
        <v>0</v>
      </c>
      <c r="AF202" s="1">
        <v>0</v>
      </c>
      <c r="AG202" s="1">
        <v>0</v>
      </c>
      <c r="AH202" s="1">
        <v>0</v>
      </c>
      <c r="AI202" s="1">
        <v>0</v>
      </c>
      <c r="AJ202" s="1" t="s">
        <v>3752</v>
      </c>
      <c r="AK202" s="1" t="s">
        <v>3753</v>
      </c>
      <c r="AL202" s="1" t="s">
        <v>3754</v>
      </c>
      <c r="AM202" s="1" t="s">
        <v>12</v>
      </c>
      <c r="AN202" s="1" t="s">
        <v>23098</v>
      </c>
      <c r="AO202" s="1" t="s">
        <v>86</v>
      </c>
      <c r="AP202" s="1" t="s">
        <v>86</v>
      </c>
      <c r="AQ202" s="1" t="s">
        <v>14</v>
      </c>
      <c r="AR202" s="1" t="s">
        <v>19</v>
      </c>
      <c r="AS202" s="1" t="s">
        <v>23090</v>
      </c>
      <c r="AT202" s="1" t="s">
        <v>26</v>
      </c>
    </row>
    <row r="203" spans="1:46" x14ac:dyDescent="0.25">
      <c r="A203" s="1" t="s">
        <v>17573</v>
      </c>
      <c r="B203" s="2" t="s">
        <v>23075</v>
      </c>
      <c r="C203" s="2" t="s">
        <v>23109</v>
      </c>
      <c r="D203" s="1">
        <v>0</v>
      </c>
      <c r="E203" s="1">
        <v>0</v>
      </c>
      <c r="F203" s="1">
        <v>3</v>
      </c>
      <c r="G203" s="1">
        <v>3</v>
      </c>
      <c r="H203" s="6">
        <v>1</v>
      </c>
      <c r="I203">
        <v>1</v>
      </c>
      <c r="J203" s="1">
        <v>31</v>
      </c>
      <c r="K203" s="1">
        <v>0</v>
      </c>
      <c r="L203" s="1">
        <v>771</v>
      </c>
      <c r="M203" s="6">
        <v>0.17</v>
      </c>
      <c r="N203" s="4">
        <v>6000</v>
      </c>
      <c r="O203" s="4">
        <v>500</v>
      </c>
      <c r="P203" s="4">
        <v>1300</v>
      </c>
      <c r="Q203" s="3">
        <v>0.3</v>
      </c>
      <c r="R203" s="1">
        <v>24</v>
      </c>
      <c r="S203" s="1">
        <v>1300</v>
      </c>
      <c r="T203" s="1">
        <v>64</v>
      </c>
      <c r="U203" s="1">
        <v>0</v>
      </c>
      <c r="V203" s="1">
        <v>0</v>
      </c>
      <c r="W203" s="1">
        <v>1</v>
      </c>
      <c r="X203" s="1">
        <v>1</v>
      </c>
      <c r="Y203" s="1">
        <v>1</v>
      </c>
      <c r="Z203" s="1">
        <v>4</v>
      </c>
      <c r="AA203" s="1">
        <v>0</v>
      </c>
      <c r="AB203" s="1">
        <v>1</v>
      </c>
      <c r="AC203" s="1">
        <v>16</v>
      </c>
      <c r="AD203" s="1">
        <v>286</v>
      </c>
      <c r="AE203" s="1">
        <v>0</v>
      </c>
      <c r="AF203" s="1">
        <v>0</v>
      </c>
      <c r="AG203" s="1">
        <v>213</v>
      </c>
      <c r="AH203" s="1">
        <v>0</v>
      </c>
      <c r="AI203" s="1">
        <v>515</v>
      </c>
      <c r="AJ203" s="1" t="s">
        <v>1794</v>
      </c>
      <c r="AK203" s="1" t="s">
        <v>1795</v>
      </c>
      <c r="AL203" s="1" t="s">
        <v>1796</v>
      </c>
      <c r="AM203" s="1" t="s">
        <v>16</v>
      </c>
      <c r="AN203" s="1" t="s">
        <v>23097</v>
      </c>
      <c r="AO203" s="1" t="s">
        <v>364</v>
      </c>
      <c r="AP203" s="1" t="s">
        <v>86</v>
      </c>
      <c r="AQ203" s="1" t="s">
        <v>14</v>
      </c>
      <c r="AR203" s="1" t="s">
        <v>19</v>
      </c>
      <c r="AS203" s="1" t="s">
        <v>23090</v>
      </c>
      <c r="AT203" s="1" t="s">
        <v>101</v>
      </c>
    </row>
    <row r="204" spans="1:46" x14ac:dyDescent="0.25">
      <c r="A204" s="1" t="s">
        <v>22560</v>
      </c>
      <c r="B204" s="2" t="s">
        <v>23101</v>
      </c>
      <c r="C204" s="2" t="s">
        <v>23103</v>
      </c>
      <c r="D204" s="1">
        <v>1</v>
      </c>
      <c r="E204" s="1">
        <v>2</v>
      </c>
      <c r="F204" s="1">
        <v>2</v>
      </c>
      <c r="G204" s="1">
        <v>5</v>
      </c>
      <c r="H204" s="6">
        <v>0.4</v>
      </c>
      <c r="I204">
        <v>0</v>
      </c>
      <c r="J204" s="1">
        <v>30</v>
      </c>
      <c r="K204" s="1">
        <v>1</v>
      </c>
      <c r="L204" s="1">
        <v>624</v>
      </c>
      <c r="M204" s="6">
        <v>0</v>
      </c>
      <c r="N204" s="4">
        <v>0</v>
      </c>
      <c r="O204" s="4">
        <v>40</v>
      </c>
      <c r="P204" s="4">
        <v>100</v>
      </c>
      <c r="Q204" s="3">
        <v>0.3</v>
      </c>
      <c r="R204" s="1">
        <v>12</v>
      </c>
      <c r="S204" s="1">
        <v>100</v>
      </c>
      <c r="T204" s="1">
        <v>6</v>
      </c>
      <c r="U204" s="1">
        <v>0</v>
      </c>
      <c r="V204" s="1">
        <v>0</v>
      </c>
      <c r="W204" s="1">
        <v>1</v>
      </c>
      <c r="X204" s="1">
        <v>1</v>
      </c>
      <c r="Y204" s="1">
        <v>1</v>
      </c>
      <c r="Z204" s="1">
        <v>3</v>
      </c>
      <c r="AA204" s="1">
        <v>0</v>
      </c>
      <c r="AB204" s="1">
        <v>1</v>
      </c>
      <c r="AC204" s="1">
        <v>0</v>
      </c>
      <c r="AD204" s="1">
        <v>0</v>
      </c>
      <c r="AE204" s="1">
        <v>0</v>
      </c>
      <c r="AF204" s="1">
        <v>100</v>
      </c>
      <c r="AG204" s="1">
        <v>0</v>
      </c>
      <c r="AH204" s="1">
        <v>0</v>
      </c>
      <c r="AI204" s="1">
        <v>100</v>
      </c>
      <c r="AJ204" s="1" t="s">
        <v>15630</v>
      </c>
      <c r="AK204" s="1" t="s">
        <v>15631</v>
      </c>
      <c r="AL204" s="1" t="s">
        <v>11</v>
      </c>
      <c r="AM204" s="1" t="s">
        <v>12</v>
      </c>
      <c r="AN204" s="1" t="s">
        <v>23098</v>
      </c>
      <c r="AO204" s="1" t="s">
        <v>364</v>
      </c>
      <c r="AP204" s="1" t="s">
        <v>86</v>
      </c>
      <c r="AQ204" s="1" t="s">
        <v>14</v>
      </c>
      <c r="AR204" s="1" t="s">
        <v>19</v>
      </c>
      <c r="AS204" s="1" t="s">
        <v>23090</v>
      </c>
      <c r="AT204" s="1" t="s">
        <v>101</v>
      </c>
    </row>
    <row r="205" spans="1:46" x14ac:dyDescent="0.25">
      <c r="A205" s="1" t="s">
        <v>19755</v>
      </c>
      <c r="B205" s="2" t="s">
        <v>23101</v>
      </c>
      <c r="C205" s="2" t="s">
        <v>23103</v>
      </c>
      <c r="D205" s="1">
        <v>0</v>
      </c>
      <c r="E205" s="1">
        <v>7</v>
      </c>
      <c r="F205" s="1">
        <v>2</v>
      </c>
      <c r="G205" s="1">
        <v>9</v>
      </c>
      <c r="H205" s="6">
        <v>0.22222222222222221</v>
      </c>
      <c r="I205">
        <v>1</v>
      </c>
      <c r="J205" s="1">
        <v>31</v>
      </c>
      <c r="K205" s="1">
        <v>1</v>
      </c>
      <c r="L205" s="1">
        <v>642</v>
      </c>
      <c r="M205" s="6">
        <v>0</v>
      </c>
      <c r="N205" s="4">
        <v>1700</v>
      </c>
      <c r="O205" s="4">
        <v>140</v>
      </c>
      <c r="P205" s="4">
        <v>150</v>
      </c>
      <c r="Q205" s="3">
        <v>0.3</v>
      </c>
      <c r="R205" s="1">
        <v>12</v>
      </c>
      <c r="S205" s="1">
        <v>150</v>
      </c>
      <c r="T205" s="1">
        <v>5</v>
      </c>
      <c r="U205" s="1">
        <v>1</v>
      </c>
      <c r="V205" s="1">
        <v>0</v>
      </c>
      <c r="W205" s="1">
        <v>1</v>
      </c>
      <c r="X205" s="1">
        <v>1</v>
      </c>
      <c r="Y205" s="1">
        <v>0</v>
      </c>
      <c r="Z205" s="1">
        <v>7</v>
      </c>
      <c r="AA205" s="1">
        <v>0</v>
      </c>
      <c r="AB205" s="1">
        <v>1</v>
      </c>
      <c r="AC205" s="1">
        <v>9000</v>
      </c>
      <c r="AD205" s="1">
        <v>0</v>
      </c>
      <c r="AE205" s="1">
        <v>0</v>
      </c>
      <c r="AF205" s="1">
        <v>0</v>
      </c>
      <c r="AG205" s="1">
        <v>0</v>
      </c>
      <c r="AH205" s="1">
        <v>0</v>
      </c>
      <c r="AI205" s="1">
        <v>9000</v>
      </c>
      <c r="AJ205" s="1" t="s">
        <v>7301</v>
      </c>
      <c r="AK205" s="1" t="s">
        <v>8073</v>
      </c>
      <c r="AL205" s="1" t="s">
        <v>11</v>
      </c>
      <c r="AM205" s="1" t="s">
        <v>16</v>
      </c>
      <c r="AN205" s="1" t="s">
        <v>23098</v>
      </c>
      <c r="AO205" s="1" t="s">
        <v>86</v>
      </c>
      <c r="AP205" s="1" t="s">
        <v>86</v>
      </c>
      <c r="AQ205" s="1" t="s">
        <v>14</v>
      </c>
      <c r="AR205" s="1" t="s">
        <v>30</v>
      </c>
      <c r="AS205" s="1" t="s">
        <v>23090</v>
      </c>
      <c r="AT205" s="1" t="s">
        <v>101</v>
      </c>
    </row>
    <row r="206" spans="1:46" x14ac:dyDescent="0.25">
      <c r="A206" s="1" t="s">
        <v>22600</v>
      </c>
      <c r="B206" s="2" t="s">
        <v>23101</v>
      </c>
      <c r="C206" s="2" t="s">
        <v>23104</v>
      </c>
      <c r="D206" s="1">
        <v>4</v>
      </c>
      <c r="E206" s="1">
        <v>7</v>
      </c>
      <c r="F206" s="1">
        <v>1</v>
      </c>
      <c r="G206" s="1">
        <v>12</v>
      </c>
      <c r="H206" s="6">
        <v>8.3333333333333329E-2</v>
      </c>
      <c r="I206">
        <v>1</v>
      </c>
      <c r="J206" s="1">
        <v>30</v>
      </c>
      <c r="K206" s="1">
        <v>1</v>
      </c>
      <c r="L206" s="1">
        <v>642</v>
      </c>
      <c r="M206" s="6">
        <v>0</v>
      </c>
      <c r="N206" s="4">
        <v>1560</v>
      </c>
      <c r="O206" s="4">
        <v>130</v>
      </c>
      <c r="P206" s="4">
        <v>110</v>
      </c>
      <c r="Q206" s="3">
        <v>0.4</v>
      </c>
      <c r="R206" s="1">
        <v>12</v>
      </c>
      <c r="S206" s="1">
        <v>110</v>
      </c>
      <c r="T206" s="1">
        <v>6</v>
      </c>
      <c r="U206" s="1">
        <v>1</v>
      </c>
      <c r="V206" s="1">
        <v>0</v>
      </c>
      <c r="W206" s="1">
        <v>1</v>
      </c>
      <c r="X206" s="1">
        <v>1</v>
      </c>
      <c r="Y206" s="1">
        <v>1</v>
      </c>
      <c r="Z206" s="1">
        <v>1</v>
      </c>
      <c r="AA206" s="1">
        <v>1</v>
      </c>
      <c r="AB206" s="1">
        <v>1</v>
      </c>
      <c r="AC206" s="1">
        <v>0</v>
      </c>
      <c r="AD206" s="1">
        <v>0</v>
      </c>
      <c r="AE206" s="1">
        <v>0</v>
      </c>
      <c r="AF206" s="1">
        <v>0</v>
      </c>
      <c r="AG206" s="1">
        <v>0</v>
      </c>
      <c r="AH206" s="1">
        <v>0</v>
      </c>
      <c r="AI206" s="1">
        <v>0</v>
      </c>
      <c r="AJ206" s="1" t="s">
        <v>2357</v>
      </c>
      <c r="AK206" s="1" t="s">
        <v>15735</v>
      </c>
      <c r="AL206" s="1" t="s">
        <v>11</v>
      </c>
      <c r="AM206" s="1" t="s">
        <v>16</v>
      </c>
      <c r="AN206" s="1" t="s">
        <v>23098</v>
      </c>
      <c r="AO206" s="1" t="s">
        <v>86</v>
      </c>
      <c r="AP206" s="1" t="s">
        <v>86</v>
      </c>
      <c r="AQ206" s="1" t="s">
        <v>14</v>
      </c>
      <c r="AR206" s="1" t="s">
        <v>19</v>
      </c>
      <c r="AS206" s="1" t="s">
        <v>23091</v>
      </c>
      <c r="AT206" s="1" t="s">
        <v>101</v>
      </c>
    </row>
    <row r="207" spans="1:46" x14ac:dyDescent="0.25">
      <c r="A207" s="1" t="s">
        <v>19179</v>
      </c>
      <c r="B207" s="2" t="s">
        <v>23101</v>
      </c>
      <c r="C207" s="2" t="s">
        <v>23104</v>
      </c>
      <c r="D207" s="1">
        <v>3</v>
      </c>
      <c r="E207" s="1">
        <v>2</v>
      </c>
      <c r="F207" s="1">
        <v>1</v>
      </c>
      <c r="G207" s="1">
        <v>6</v>
      </c>
      <c r="H207" s="6">
        <v>0.16666666666666666</v>
      </c>
      <c r="I207">
        <v>1</v>
      </c>
      <c r="J207" s="1">
        <v>32</v>
      </c>
      <c r="K207" s="1">
        <v>0</v>
      </c>
      <c r="L207" s="1">
        <v>649</v>
      </c>
      <c r="M207" s="6">
        <v>0</v>
      </c>
      <c r="N207" s="4">
        <v>2400</v>
      </c>
      <c r="O207" s="4">
        <v>150</v>
      </c>
      <c r="P207" s="4">
        <v>300</v>
      </c>
      <c r="Q207" s="3">
        <v>0.42</v>
      </c>
      <c r="R207" s="1">
        <v>36</v>
      </c>
      <c r="S207" s="1">
        <v>300</v>
      </c>
      <c r="T207" s="1">
        <v>8</v>
      </c>
      <c r="U207" s="1">
        <v>0</v>
      </c>
      <c r="V207" s="1">
        <v>0</v>
      </c>
      <c r="W207" s="1">
        <v>1</v>
      </c>
      <c r="X207" s="1">
        <v>1</v>
      </c>
      <c r="Y207" s="1">
        <v>1</v>
      </c>
      <c r="Z207" s="1">
        <v>2</v>
      </c>
      <c r="AA207" s="1">
        <v>1</v>
      </c>
      <c r="AB207" s="1">
        <v>1</v>
      </c>
      <c r="AC207" s="1">
        <v>0</v>
      </c>
      <c r="AD207" s="1">
        <v>0</v>
      </c>
      <c r="AE207" s="1">
        <v>382</v>
      </c>
      <c r="AF207" s="1">
        <v>961</v>
      </c>
      <c r="AG207" s="1">
        <v>0</v>
      </c>
      <c r="AH207" s="1">
        <v>0</v>
      </c>
      <c r="AI207" s="1">
        <v>1343</v>
      </c>
      <c r="AJ207" s="1" t="s">
        <v>393</v>
      </c>
      <c r="AK207" s="1" t="s">
        <v>6451</v>
      </c>
      <c r="AL207" s="1" t="s">
        <v>11</v>
      </c>
      <c r="AM207" s="1" t="s">
        <v>16</v>
      </c>
      <c r="AN207" s="1" t="s">
        <v>23097</v>
      </c>
      <c r="AO207" s="1" t="s">
        <v>364</v>
      </c>
      <c r="AP207" s="1" t="s">
        <v>86</v>
      </c>
      <c r="AQ207" s="1" t="s">
        <v>14</v>
      </c>
      <c r="AR207" s="1" t="s">
        <v>19</v>
      </c>
      <c r="AS207" s="1" t="s">
        <v>23091</v>
      </c>
      <c r="AT207" s="1" t="s">
        <v>101</v>
      </c>
    </row>
    <row r="208" spans="1:46" x14ac:dyDescent="0.25">
      <c r="A208" s="1" t="s">
        <v>20904</v>
      </c>
      <c r="B208" s="2" t="s">
        <v>23101</v>
      </c>
      <c r="C208" s="2" t="s">
        <v>23104</v>
      </c>
      <c r="D208" s="1">
        <v>1</v>
      </c>
      <c r="E208" s="1">
        <v>4</v>
      </c>
      <c r="F208" s="1">
        <v>4</v>
      </c>
      <c r="G208" s="1">
        <v>9</v>
      </c>
      <c r="H208" s="6">
        <v>0.44444444444444442</v>
      </c>
      <c r="I208">
        <v>1</v>
      </c>
      <c r="J208" s="1">
        <v>29</v>
      </c>
      <c r="K208" s="1">
        <v>1</v>
      </c>
      <c r="L208" s="1">
        <v>759</v>
      </c>
      <c r="M208" s="6">
        <v>0</v>
      </c>
      <c r="N208" s="4">
        <v>0</v>
      </c>
      <c r="O208" s="4">
        <v>60</v>
      </c>
      <c r="P208" s="4">
        <v>400</v>
      </c>
      <c r="Q208" s="3">
        <v>0.35</v>
      </c>
      <c r="R208" s="1">
        <v>36</v>
      </c>
      <c r="S208" s="1">
        <v>400</v>
      </c>
      <c r="T208" s="1">
        <v>10</v>
      </c>
      <c r="U208" s="1">
        <v>0</v>
      </c>
      <c r="V208" s="1">
        <v>0</v>
      </c>
      <c r="W208" s="1">
        <v>1</v>
      </c>
      <c r="X208" s="1">
        <v>1</v>
      </c>
      <c r="Y208" s="1">
        <v>0</v>
      </c>
      <c r="Z208" s="1">
        <v>3</v>
      </c>
      <c r="AA208" s="1">
        <v>1</v>
      </c>
      <c r="AB208" s="1">
        <v>1</v>
      </c>
      <c r="AC208" s="1">
        <v>700</v>
      </c>
      <c r="AD208" s="1">
        <v>0</v>
      </c>
      <c r="AE208" s="1">
        <v>0</v>
      </c>
      <c r="AF208" s="1">
        <v>0</v>
      </c>
      <c r="AG208" s="1">
        <v>0</v>
      </c>
      <c r="AH208" s="1">
        <v>338</v>
      </c>
      <c r="AI208" s="1">
        <v>1038</v>
      </c>
      <c r="AJ208" s="1" t="s">
        <v>11201</v>
      </c>
      <c r="AK208" s="1" t="s">
        <v>11202</v>
      </c>
      <c r="AL208" s="1" t="s">
        <v>11</v>
      </c>
      <c r="AM208" s="1" t="s">
        <v>16</v>
      </c>
      <c r="AN208" s="1" t="s">
        <v>23098</v>
      </c>
      <c r="AO208" s="1" t="s">
        <v>364</v>
      </c>
      <c r="AP208" s="1" t="s">
        <v>86</v>
      </c>
      <c r="AQ208" s="1" t="s">
        <v>14</v>
      </c>
      <c r="AR208" s="1" t="s">
        <v>30</v>
      </c>
      <c r="AS208" s="1" t="s">
        <v>23091</v>
      </c>
      <c r="AT208" s="1" t="s">
        <v>101</v>
      </c>
    </row>
    <row r="209" spans="1:46" x14ac:dyDescent="0.25">
      <c r="A209" s="1" t="s">
        <v>17806</v>
      </c>
      <c r="B209" s="2" t="s">
        <v>23101</v>
      </c>
      <c r="C209" s="2" t="s">
        <v>23104</v>
      </c>
      <c r="D209" s="1">
        <v>0</v>
      </c>
      <c r="E209" s="1">
        <v>5</v>
      </c>
      <c r="F209" s="1">
        <v>1</v>
      </c>
      <c r="G209" s="1">
        <v>6</v>
      </c>
      <c r="H209" s="6">
        <v>0.16666666666666666</v>
      </c>
      <c r="I209">
        <v>0</v>
      </c>
      <c r="J209" s="1">
        <v>40</v>
      </c>
      <c r="K209" s="1">
        <v>1</v>
      </c>
      <c r="L209" s="1">
        <v>446</v>
      </c>
      <c r="M209" s="6">
        <v>0</v>
      </c>
      <c r="N209" s="4">
        <v>5500</v>
      </c>
      <c r="O209" s="4">
        <v>400</v>
      </c>
      <c r="P209" s="4">
        <v>400</v>
      </c>
      <c r="Q209" s="3">
        <v>0.28999999999999998</v>
      </c>
      <c r="R209" s="1">
        <v>24</v>
      </c>
      <c r="S209" s="1">
        <v>400</v>
      </c>
      <c r="T209" s="1">
        <v>9</v>
      </c>
      <c r="U209" s="1">
        <v>1</v>
      </c>
      <c r="V209" s="1">
        <v>0</v>
      </c>
      <c r="W209" s="1">
        <v>1</v>
      </c>
      <c r="X209" s="1">
        <v>1</v>
      </c>
      <c r="Y209" s="1">
        <v>1</v>
      </c>
      <c r="Z209" s="1">
        <v>2</v>
      </c>
      <c r="AA209" s="1">
        <v>1</v>
      </c>
      <c r="AB209" s="1">
        <v>0</v>
      </c>
      <c r="AC209" s="1">
        <v>300</v>
      </c>
      <c r="AD209" s="1">
        <v>0</v>
      </c>
      <c r="AE209" s="1">
        <v>1700</v>
      </c>
      <c r="AF209" s="1">
        <v>0</v>
      </c>
      <c r="AG209" s="1">
        <v>0</v>
      </c>
      <c r="AH209" s="1">
        <v>700</v>
      </c>
      <c r="AI209" s="1">
        <v>2700</v>
      </c>
      <c r="AJ209" s="1" t="s">
        <v>2477</v>
      </c>
      <c r="AK209" s="1" t="s">
        <v>2478</v>
      </c>
      <c r="AL209" s="1" t="s">
        <v>11</v>
      </c>
      <c r="AM209" s="1" t="s">
        <v>12</v>
      </c>
      <c r="AN209" s="1" t="s">
        <v>23098</v>
      </c>
      <c r="AO209" s="1" t="s">
        <v>86</v>
      </c>
      <c r="AP209" s="1" t="s">
        <v>86</v>
      </c>
      <c r="AQ209" s="1" t="s">
        <v>14</v>
      </c>
      <c r="AR209" s="1" t="s">
        <v>19</v>
      </c>
      <c r="AS209" s="1" t="s">
        <v>23091</v>
      </c>
      <c r="AT209" s="1" t="s">
        <v>26</v>
      </c>
    </row>
    <row r="210" spans="1:46" x14ac:dyDescent="0.25">
      <c r="A210" s="1" t="s">
        <v>17948</v>
      </c>
      <c r="B210" s="2" t="s">
        <v>23101</v>
      </c>
      <c r="C210" s="2" t="s">
        <v>23104</v>
      </c>
      <c r="D210" s="1">
        <v>0</v>
      </c>
      <c r="E210" s="1">
        <v>4</v>
      </c>
      <c r="F210" s="1">
        <v>3</v>
      </c>
      <c r="G210" s="1">
        <v>7</v>
      </c>
      <c r="H210" s="6">
        <v>0.42857142857142855</v>
      </c>
      <c r="I210">
        <v>0</v>
      </c>
      <c r="J210" s="1">
        <v>41</v>
      </c>
      <c r="K210" s="1">
        <v>0</v>
      </c>
      <c r="L210" s="1">
        <v>671</v>
      </c>
      <c r="M210" s="6">
        <v>0</v>
      </c>
      <c r="N210" s="4">
        <v>4200</v>
      </c>
      <c r="O210" s="4">
        <v>350</v>
      </c>
      <c r="P210" s="4">
        <v>1000</v>
      </c>
      <c r="Q210" s="3">
        <v>0.26</v>
      </c>
      <c r="R210" s="1">
        <v>24</v>
      </c>
      <c r="S210" s="1">
        <v>1000</v>
      </c>
      <c r="T210" s="1">
        <v>21</v>
      </c>
      <c r="U210" s="1">
        <v>1</v>
      </c>
      <c r="V210" s="1">
        <v>0</v>
      </c>
      <c r="W210" s="1">
        <v>1</v>
      </c>
      <c r="X210" s="1">
        <v>1</v>
      </c>
      <c r="Y210" s="1">
        <v>1</v>
      </c>
      <c r="Z210" s="1">
        <v>3</v>
      </c>
      <c r="AA210" s="1">
        <v>0</v>
      </c>
      <c r="AB210" s="1">
        <v>0</v>
      </c>
      <c r="AC210" s="1">
        <v>0</v>
      </c>
      <c r="AD210" s="1">
        <v>580</v>
      </c>
      <c r="AE210" s="1">
        <v>0</v>
      </c>
      <c r="AF210" s="1">
        <v>0</v>
      </c>
      <c r="AG210" s="1">
        <v>18</v>
      </c>
      <c r="AH210" s="1">
        <v>0</v>
      </c>
      <c r="AI210" s="1">
        <v>598</v>
      </c>
      <c r="AJ210" s="1" t="s">
        <v>2874</v>
      </c>
      <c r="AK210" s="1" t="s">
        <v>2875</v>
      </c>
      <c r="AL210" s="1" t="s">
        <v>2876</v>
      </c>
      <c r="AM210" s="1" t="s">
        <v>12</v>
      </c>
      <c r="AN210" s="1" t="s">
        <v>23097</v>
      </c>
      <c r="AO210" s="1" t="s">
        <v>86</v>
      </c>
      <c r="AP210" s="1" t="s">
        <v>86</v>
      </c>
      <c r="AQ210" s="1" t="s">
        <v>14</v>
      </c>
      <c r="AR210" s="1" t="s">
        <v>19</v>
      </c>
      <c r="AS210" s="1" t="s">
        <v>23090</v>
      </c>
      <c r="AT210" s="1" t="s">
        <v>26</v>
      </c>
    </row>
    <row r="211" spans="1:46" x14ac:dyDescent="0.25">
      <c r="A211" s="1" t="s">
        <v>19793</v>
      </c>
      <c r="B211" s="2" t="s">
        <v>23101</v>
      </c>
      <c r="C211" s="2" t="s">
        <v>23104</v>
      </c>
      <c r="D211" s="1">
        <v>2</v>
      </c>
      <c r="E211" s="1">
        <v>0</v>
      </c>
      <c r="F211" s="1">
        <v>2</v>
      </c>
      <c r="G211" s="1">
        <v>4</v>
      </c>
      <c r="H211" s="6">
        <v>0.5</v>
      </c>
      <c r="I211">
        <v>0</v>
      </c>
      <c r="J211" s="1">
        <v>35</v>
      </c>
      <c r="K211" s="1">
        <v>0</v>
      </c>
      <c r="L211" s="1">
        <v>712</v>
      </c>
      <c r="M211" s="6">
        <v>0</v>
      </c>
      <c r="N211" s="4">
        <v>1800</v>
      </c>
      <c r="O211" s="4">
        <v>150</v>
      </c>
      <c r="P211" s="4">
        <v>200</v>
      </c>
      <c r="Q211" s="3">
        <v>0.36</v>
      </c>
      <c r="R211" s="1">
        <v>24</v>
      </c>
      <c r="S211" s="1">
        <v>200</v>
      </c>
      <c r="T211" s="1">
        <v>7</v>
      </c>
      <c r="U211" s="1">
        <v>1</v>
      </c>
      <c r="V211" s="1">
        <v>0</v>
      </c>
      <c r="W211" s="1">
        <v>1</v>
      </c>
      <c r="X211" s="1">
        <v>1</v>
      </c>
      <c r="Y211" s="1">
        <v>1</v>
      </c>
      <c r="Z211" s="1">
        <v>3</v>
      </c>
      <c r="AA211" s="1">
        <v>0</v>
      </c>
      <c r="AB211" s="1">
        <v>0</v>
      </c>
      <c r="AC211" s="1">
        <v>0</v>
      </c>
      <c r="AD211" s="1">
        <v>0</v>
      </c>
      <c r="AE211" s="1">
        <v>0</v>
      </c>
      <c r="AF211" s="1">
        <v>0</v>
      </c>
      <c r="AG211" s="1">
        <v>0</v>
      </c>
      <c r="AH211" s="1">
        <v>0</v>
      </c>
      <c r="AI211" s="1">
        <v>0</v>
      </c>
      <c r="AJ211" s="1" t="s">
        <v>2880</v>
      </c>
      <c r="AK211" s="1" t="s">
        <v>8164</v>
      </c>
      <c r="AL211" s="1" t="s">
        <v>8165</v>
      </c>
      <c r="AM211" s="1" t="s">
        <v>12</v>
      </c>
      <c r="AN211" s="1" t="s">
        <v>23097</v>
      </c>
      <c r="AO211" s="1" t="s">
        <v>86</v>
      </c>
      <c r="AP211" s="1" t="s">
        <v>86</v>
      </c>
      <c r="AQ211" s="1" t="s">
        <v>14</v>
      </c>
      <c r="AR211" s="1" t="s">
        <v>19</v>
      </c>
      <c r="AS211" s="1" t="s">
        <v>23090</v>
      </c>
      <c r="AT211" s="1" t="s">
        <v>26</v>
      </c>
    </row>
    <row r="212" spans="1:46" x14ac:dyDescent="0.25">
      <c r="A212" s="1" t="s">
        <v>22061</v>
      </c>
      <c r="B212" s="2" t="s">
        <v>23101</v>
      </c>
      <c r="C212" s="2" t="s">
        <v>23104</v>
      </c>
      <c r="D212" s="1">
        <v>2</v>
      </c>
      <c r="E212" s="1">
        <v>6</v>
      </c>
      <c r="F212" s="1">
        <v>1</v>
      </c>
      <c r="G212" s="1">
        <v>9</v>
      </c>
      <c r="H212" s="6">
        <v>0.1111111111111111</v>
      </c>
      <c r="I212">
        <v>0</v>
      </c>
      <c r="J212" s="1">
        <v>43</v>
      </c>
      <c r="K212" s="1">
        <v>1</v>
      </c>
      <c r="L212" s="1">
        <v>643</v>
      </c>
      <c r="M212" s="6">
        <v>0</v>
      </c>
      <c r="N212" s="4">
        <v>1800</v>
      </c>
      <c r="O212" s="4">
        <v>150</v>
      </c>
      <c r="P212" s="4">
        <v>600</v>
      </c>
      <c r="Q212" s="3">
        <v>0.3</v>
      </c>
      <c r="R212" s="1">
        <v>36</v>
      </c>
      <c r="S212" s="1">
        <v>600</v>
      </c>
      <c r="T212" s="1">
        <v>22</v>
      </c>
      <c r="U212" s="1">
        <v>1</v>
      </c>
      <c r="V212" s="1">
        <v>0</v>
      </c>
      <c r="W212" s="1">
        <v>1</v>
      </c>
      <c r="X212" s="1">
        <v>1</v>
      </c>
      <c r="Y212" s="1">
        <v>1</v>
      </c>
      <c r="Z212" s="1">
        <v>2</v>
      </c>
      <c r="AA212" s="1">
        <v>0</v>
      </c>
      <c r="AB212" s="1">
        <v>0</v>
      </c>
      <c r="AC212" s="1">
        <v>0</v>
      </c>
      <c r="AD212" s="1">
        <v>0</v>
      </c>
      <c r="AE212" s="1">
        <v>0</v>
      </c>
      <c r="AF212" s="1">
        <v>370</v>
      </c>
      <c r="AG212" s="1">
        <v>0</v>
      </c>
      <c r="AH212" s="1">
        <v>0</v>
      </c>
      <c r="AI212" s="1">
        <v>370</v>
      </c>
      <c r="AJ212" s="1" t="s">
        <v>14284</v>
      </c>
      <c r="AK212" s="1" t="s">
        <v>11226</v>
      </c>
      <c r="AL212" s="1" t="s">
        <v>14285</v>
      </c>
      <c r="AM212" s="1" t="s">
        <v>12</v>
      </c>
      <c r="AN212" s="1" t="s">
        <v>23098</v>
      </c>
      <c r="AO212" s="1" t="s">
        <v>86</v>
      </c>
      <c r="AP212" s="1" t="s">
        <v>86</v>
      </c>
      <c r="AQ212" s="1" t="s">
        <v>14</v>
      </c>
      <c r="AR212" s="1" t="s">
        <v>19</v>
      </c>
      <c r="AS212" s="1" t="s">
        <v>23090</v>
      </c>
      <c r="AT212" s="1" t="s">
        <v>26</v>
      </c>
    </row>
    <row r="213" spans="1:46" x14ac:dyDescent="0.25">
      <c r="A213" s="1" t="s">
        <v>17950</v>
      </c>
      <c r="B213" s="2" t="s">
        <v>23101</v>
      </c>
      <c r="C213" s="2" t="s">
        <v>23104</v>
      </c>
      <c r="D213" s="1">
        <v>2</v>
      </c>
      <c r="E213" s="1">
        <v>0</v>
      </c>
      <c r="F213" s="1">
        <v>2</v>
      </c>
      <c r="G213" s="1">
        <v>4</v>
      </c>
      <c r="H213" s="6">
        <v>0.5</v>
      </c>
      <c r="I213">
        <v>0</v>
      </c>
      <c r="J213" s="1">
        <v>35</v>
      </c>
      <c r="K213" s="1">
        <v>0</v>
      </c>
      <c r="L213" s="1">
        <v>712</v>
      </c>
      <c r="M213" s="6">
        <v>0</v>
      </c>
      <c r="N213" s="4">
        <v>1800</v>
      </c>
      <c r="O213" s="4">
        <v>150</v>
      </c>
      <c r="P213" s="4">
        <v>200</v>
      </c>
      <c r="Q213" s="3">
        <v>0.36</v>
      </c>
      <c r="R213" s="1">
        <v>24</v>
      </c>
      <c r="S213" s="1">
        <v>200</v>
      </c>
      <c r="T213" s="1">
        <v>9</v>
      </c>
      <c r="U213" s="1">
        <v>1</v>
      </c>
      <c r="V213" s="1">
        <v>0</v>
      </c>
      <c r="W213" s="1">
        <v>1</v>
      </c>
      <c r="X213" s="1">
        <v>1</v>
      </c>
      <c r="Y213" s="1">
        <v>1</v>
      </c>
      <c r="Z213" s="1">
        <v>3</v>
      </c>
      <c r="AA213" s="1">
        <v>0</v>
      </c>
      <c r="AB213" s="1">
        <v>0</v>
      </c>
      <c r="AC213" s="1">
        <v>0</v>
      </c>
      <c r="AD213" s="1">
        <v>0</v>
      </c>
      <c r="AE213" s="1">
        <v>0</v>
      </c>
      <c r="AF213" s="1">
        <v>0</v>
      </c>
      <c r="AG213" s="1">
        <v>0</v>
      </c>
      <c r="AH213" s="1">
        <v>0</v>
      </c>
      <c r="AI213" s="1">
        <v>0</v>
      </c>
      <c r="AJ213" s="1" t="s">
        <v>2880</v>
      </c>
      <c r="AK213" s="1" t="s">
        <v>2881</v>
      </c>
      <c r="AL213" s="1" t="s">
        <v>2882</v>
      </c>
      <c r="AM213" s="1" t="s">
        <v>12</v>
      </c>
      <c r="AN213" s="1" t="s">
        <v>23097</v>
      </c>
      <c r="AO213" s="1" t="s">
        <v>86</v>
      </c>
      <c r="AP213" s="1" t="s">
        <v>86</v>
      </c>
      <c r="AQ213" s="1" t="s">
        <v>14</v>
      </c>
      <c r="AR213" s="1" t="s">
        <v>19</v>
      </c>
      <c r="AS213" s="1" t="s">
        <v>23090</v>
      </c>
      <c r="AT213" s="1" t="s">
        <v>26</v>
      </c>
    </row>
    <row r="214" spans="1:46" x14ac:dyDescent="0.25">
      <c r="A214" s="1" t="s">
        <v>22633</v>
      </c>
      <c r="B214" s="2" t="s">
        <v>23101</v>
      </c>
      <c r="C214" s="2" t="s">
        <v>23104</v>
      </c>
      <c r="D214" s="1">
        <v>1</v>
      </c>
      <c r="E214" s="1">
        <v>2</v>
      </c>
      <c r="F214" s="1">
        <v>1</v>
      </c>
      <c r="G214" s="1">
        <v>4</v>
      </c>
      <c r="H214" s="6">
        <v>0.25</v>
      </c>
      <c r="I214">
        <v>1</v>
      </c>
      <c r="J214" s="1">
        <v>31</v>
      </c>
      <c r="K214" s="1">
        <v>0</v>
      </c>
      <c r="L214" s="1">
        <v>804</v>
      </c>
      <c r="M214" s="6">
        <v>0</v>
      </c>
      <c r="N214" s="4">
        <v>600</v>
      </c>
      <c r="O214" s="4">
        <v>50</v>
      </c>
      <c r="P214" s="4">
        <v>150</v>
      </c>
      <c r="Q214" s="3">
        <v>0.35</v>
      </c>
      <c r="R214" s="1">
        <v>12</v>
      </c>
      <c r="S214" s="1">
        <v>150</v>
      </c>
      <c r="T214" s="1">
        <v>12</v>
      </c>
      <c r="U214" s="1">
        <v>1</v>
      </c>
      <c r="V214" s="1">
        <v>0</v>
      </c>
      <c r="W214" s="1">
        <v>1</v>
      </c>
      <c r="X214" s="1">
        <v>1</v>
      </c>
      <c r="Y214" s="1">
        <v>0</v>
      </c>
      <c r="Z214" s="1">
        <v>2</v>
      </c>
      <c r="AA214" s="1">
        <v>0</v>
      </c>
      <c r="AB214" s="1">
        <v>1</v>
      </c>
      <c r="AC214" s="1">
        <v>0</v>
      </c>
      <c r="AD214" s="1">
        <v>0</v>
      </c>
      <c r="AE214" s="1">
        <v>0</v>
      </c>
      <c r="AF214" s="1">
        <v>0</v>
      </c>
      <c r="AG214" s="1">
        <v>0</v>
      </c>
      <c r="AH214" s="1">
        <v>0</v>
      </c>
      <c r="AI214" s="1">
        <v>0</v>
      </c>
      <c r="AJ214" s="1" t="s">
        <v>15808</v>
      </c>
      <c r="AK214" s="1" t="s">
        <v>15809</v>
      </c>
      <c r="AL214" s="1" t="s">
        <v>15810</v>
      </c>
      <c r="AM214" s="1" t="s">
        <v>16</v>
      </c>
      <c r="AN214" s="1" t="s">
        <v>23097</v>
      </c>
      <c r="AO214" s="1" t="s">
        <v>86</v>
      </c>
      <c r="AP214" s="1" t="s">
        <v>86</v>
      </c>
      <c r="AQ214" s="1" t="s">
        <v>14</v>
      </c>
      <c r="AR214" s="1" t="s">
        <v>30</v>
      </c>
      <c r="AS214" s="1" t="s">
        <v>23090</v>
      </c>
      <c r="AT214" s="1" t="s">
        <v>101</v>
      </c>
    </row>
    <row r="215" spans="1:46" x14ac:dyDescent="0.25">
      <c r="A215" s="1" t="s">
        <v>21556</v>
      </c>
      <c r="B215" s="2" t="s">
        <v>23101</v>
      </c>
      <c r="C215" s="2" t="s">
        <v>23105</v>
      </c>
      <c r="D215" s="1">
        <v>0</v>
      </c>
      <c r="E215" s="1">
        <v>2</v>
      </c>
      <c r="F215" s="1">
        <v>1</v>
      </c>
      <c r="G215" s="1">
        <v>3</v>
      </c>
      <c r="H215" s="6">
        <v>0.33333333333333331</v>
      </c>
      <c r="I215">
        <v>1</v>
      </c>
      <c r="J215" s="1">
        <v>34</v>
      </c>
      <c r="K215" s="1">
        <v>1</v>
      </c>
      <c r="L215" s="1">
        <v>563</v>
      </c>
      <c r="M215" s="6">
        <v>0.35</v>
      </c>
      <c r="N215" s="4">
        <v>2400</v>
      </c>
      <c r="O215" s="4">
        <v>120</v>
      </c>
      <c r="P215" s="4">
        <v>300</v>
      </c>
      <c r="Q215" s="3">
        <v>0.4</v>
      </c>
      <c r="R215" s="1">
        <v>12</v>
      </c>
      <c r="S215" s="1">
        <v>300</v>
      </c>
      <c r="T215" s="1">
        <v>32</v>
      </c>
      <c r="U215" s="1">
        <v>0</v>
      </c>
      <c r="V215" s="1">
        <v>0</v>
      </c>
      <c r="W215" s="1">
        <v>0</v>
      </c>
      <c r="X215" s="1">
        <v>1</v>
      </c>
      <c r="Y215" s="1">
        <v>1</v>
      </c>
      <c r="Z215" s="1">
        <v>5</v>
      </c>
      <c r="AA215" s="1">
        <v>0</v>
      </c>
      <c r="AB215" s="1">
        <v>1</v>
      </c>
      <c r="AC215" s="1">
        <v>0</v>
      </c>
      <c r="AD215" s="1">
        <v>0</v>
      </c>
      <c r="AE215" s="1">
        <v>0</v>
      </c>
      <c r="AF215" s="1">
        <v>0</v>
      </c>
      <c r="AG215" s="1">
        <v>400</v>
      </c>
      <c r="AH215" s="1">
        <v>0</v>
      </c>
      <c r="AI215" s="1">
        <v>400</v>
      </c>
      <c r="AJ215" s="1" t="s">
        <v>12963</v>
      </c>
      <c r="AK215" s="1" t="s">
        <v>12964</v>
      </c>
      <c r="AL215" s="1" t="s">
        <v>12965</v>
      </c>
      <c r="AM215" s="1" t="s">
        <v>16</v>
      </c>
      <c r="AN215" s="1" t="s">
        <v>23098</v>
      </c>
      <c r="AO215" s="1" t="s">
        <v>364</v>
      </c>
      <c r="AP215" s="1" t="s">
        <v>57</v>
      </c>
      <c r="AQ215" s="1" t="s">
        <v>14</v>
      </c>
      <c r="AR215" s="1" t="s">
        <v>19</v>
      </c>
      <c r="AS215" s="1" t="s">
        <v>23090</v>
      </c>
      <c r="AT215" s="1" t="s">
        <v>101</v>
      </c>
    </row>
    <row r="216" spans="1:46" x14ac:dyDescent="0.25">
      <c r="A216" s="1" t="s">
        <v>20858</v>
      </c>
      <c r="B216" s="2" t="s">
        <v>23101</v>
      </c>
      <c r="C216" s="2" t="s">
        <v>23105</v>
      </c>
      <c r="D216" s="1">
        <v>0</v>
      </c>
      <c r="E216" s="1">
        <v>0</v>
      </c>
      <c r="F216" s="1">
        <v>1</v>
      </c>
      <c r="G216" s="1">
        <v>1</v>
      </c>
      <c r="H216" s="6">
        <v>1</v>
      </c>
      <c r="I216">
        <v>0</v>
      </c>
      <c r="J216" s="1">
        <v>28</v>
      </c>
      <c r="K216" s="1">
        <v>1</v>
      </c>
      <c r="L216" s="1">
        <v>686</v>
      </c>
      <c r="M216" s="6">
        <v>0.1</v>
      </c>
      <c r="N216" s="4">
        <v>2400</v>
      </c>
      <c r="O216" s="4">
        <v>200</v>
      </c>
      <c r="P216" s="4">
        <v>200</v>
      </c>
      <c r="Q216" s="3">
        <v>0.43</v>
      </c>
      <c r="R216" s="1">
        <v>12</v>
      </c>
      <c r="S216" s="1">
        <v>200</v>
      </c>
      <c r="T216" s="1">
        <v>29</v>
      </c>
      <c r="U216" s="1">
        <v>1</v>
      </c>
      <c r="V216" s="1">
        <v>0</v>
      </c>
      <c r="W216" s="1">
        <v>1</v>
      </c>
      <c r="X216" s="1">
        <v>1</v>
      </c>
      <c r="Y216" s="1">
        <v>1</v>
      </c>
      <c r="Z216" s="1">
        <v>0</v>
      </c>
      <c r="AA216" s="1">
        <v>1</v>
      </c>
      <c r="AB216" s="1">
        <v>1</v>
      </c>
      <c r="AC216" s="1">
        <v>0</v>
      </c>
      <c r="AD216" s="1">
        <v>0</v>
      </c>
      <c r="AE216" s="1">
        <v>0</v>
      </c>
      <c r="AF216" s="1">
        <v>0</v>
      </c>
      <c r="AG216" s="1">
        <v>0</v>
      </c>
      <c r="AH216" s="1">
        <v>0</v>
      </c>
      <c r="AI216" s="1">
        <v>0</v>
      </c>
      <c r="AJ216" s="1" t="s">
        <v>11091</v>
      </c>
      <c r="AK216" s="1" t="s">
        <v>11092</v>
      </c>
      <c r="AL216" s="1" t="s">
        <v>11093</v>
      </c>
      <c r="AM216" s="1" t="s">
        <v>12</v>
      </c>
      <c r="AN216" s="1" t="s">
        <v>23098</v>
      </c>
      <c r="AO216" s="1" t="s">
        <v>86</v>
      </c>
      <c r="AP216" s="1" t="s">
        <v>86</v>
      </c>
      <c r="AQ216" s="1" t="s">
        <v>14</v>
      </c>
      <c r="AR216" s="1" t="s">
        <v>19</v>
      </c>
      <c r="AS216" s="1" t="s">
        <v>23091</v>
      </c>
      <c r="AT216" s="1" t="s">
        <v>101</v>
      </c>
    </row>
    <row r="217" spans="1:46" x14ac:dyDescent="0.25">
      <c r="A217" s="1" t="s">
        <v>18686</v>
      </c>
      <c r="B217" s="2" t="s">
        <v>23101</v>
      </c>
      <c r="C217" s="2" t="s">
        <v>23105</v>
      </c>
      <c r="D217" s="1">
        <v>0</v>
      </c>
      <c r="E217" s="1">
        <v>0</v>
      </c>
      <c r="F217" s="1">
        <v>1</v>
      </c>
      <c r="G217" s="1">
        <v>1</v>
      </c>
      <c r="H217" s="6">
        <v>1</v>
      </c>
      <c r="I217">
        <v>1</v>
      </c>
      <c r="J217" s="1">
        <v>31</v>
      </c>
      <c r="K217" s="1">
        <v>1</v>
      </c>
      <c r="L217" s="1">
        <v>810</v>
      </c>
      <c r="M217" s="6">
        <v>0.4</v>
      </c>
      <c r="N217" s="4">
        <v>2400</v>
      </c>
      <c r="O217" s="4">
        <v>200</v>
      </c>
      <c r="P217" s="4">
        <v>130</v>
      </c>
      <c r="Q217" s="3">
        <v>0.35</v>
      </c>
      <c r="R217" s="1">
        <v>12</v>
      </c>
      <c r="S217" s="1">
        <v>130</v>
      </c>
      <c r="T217" s="1">
        <v>21</v>
      </c>
      <c r="U217" s="1">
        <v>0</v>
      </c>
      <c r="V217" s="1">
        <v>0</v>
      </c>
      <c r="W217" s="1">
        <v>1</v>
      </c>
      <c r="X217" s="1">
        <v>1</v>
      </c>
      <c r="Y217" s="1">
        <v>1</v>
      </c>
      <c r="Z217" s="1">
        <v>0</v>
      </c>
      <c r="AA217" s="1">
        <v>1</v>
      </c>
      <c r="AB217" s="1">
        <v>1</v>
      </c>
      <c r="AC217" s="1">
        <v>1896</v>
      </c>
      <c r="AD217" s="1">
        <v>0</v>
      </c>
      <c r="AE217" s="1">
        <v>0</v>
      </c>
      <c r="AF217" s="1">
        <v>0</v>
      </c>
      <c r="AG217" s="1">
        <v>150</v>
      </c>
      <c r="AH217" s="1">
        <v>0</v>
      </c>
      <c r="AI217" s="1">
        <v>2046</v>
      </c>
      <c r="AJ217" s="1" t="s">
        <v>5058</v>
      </c>
      <c r="AK217" s="1" t="s">
        <v>5059</v>
      </c>
      <c r="AL217" s="1" t="s">
        <v>5060</v>
      </c>
      <c r="AM217" s="1" t="s">
        <v>16</v>
      </c>
      <c r="AN217" s="1" t="s">
        <v>23098</v>
      </c>
      <c r="AO217" s="1" t="s">
        <v>364</v>
      </c>
      <c r="AP217" s="1" t="s">
        <v>86</v>
      </c>
      <c r="AQ217" s="1" t="s">
        <v>14</v>
      </c>
      <c r="AR217" s="1" t="s">
        <v>19</v>
      </c>
      <c r="AS217" s="1" t="s">
        <v>23091</v>
      </c>
      <c r="AT217" s="1" t="s">
        <v>101</v>
      </c>
    </row>
    <row r="218" spans="1:46" x14ac:dyDescent="0.25">
      <c r="A218" s="1" t="s">
        <v>17863</v>
      </c>
      <c r="B218" s="2" t="s">
        <v>23101</v>
      </c>
      <c r="C218" s="2" t="s">
        <v>23105</v>
      </c>
      <c r="D218" s="1">
        <v>0</v>
      </c>
      <c r="E218" s="1">
        <v>0</v>
      </c>
      <c r="F218" s="1">
        <v>1</v>
      </c>
      <c r="G218" s="1">
        <v>1</v>
      </c>
      <c r="H218" s="6">
        <v>1</v>
      </c>
      <c r="I218">
        <v>0</v>
      </c>
      <c r="J218" s="1">
        <v>32</v>
      </c>
      <c r="K218" s="1">
        <v>1</v>
      </c>
      <c r="L218" s="1">
        <v>713</v>
      </c>
      <c r="M218" s="6">
        <v>0.06</v>
      </c>
      <c r="N218" s="4">
        <v>4000</v>
      </c>
      <c r="O218" s="4">
        <v>350</v>
      </c>
      <c r="P218" s="4">
        <v>400</v>
      </c>
      <c r="Q218" s="3">
        <v>0.28000000000000003</v>
      </c>
      <c r="R218" s="1">
        <v>24</v>
      </c>
      <c r="S218" s="1">
        <v>400</v>
      </c>
      <c r="T218" s="1">
        <v>47</v>
      </c>
      <c r="U218" s="1">
        <v>1</v>
      </c>
      <c r="V218" s="1">
        <v>0</v>
      </c>
      <c r="W218" s="1">
        <v>1</v>
      </c>
      <c r="X218" s="1">
        <v>1</v>
      </c>
      <c r="Y218" s="1">
        <v>1</v>
      </c>
      <c r="Z218" s="1">
        <v>0</v>
      </c>
      <c r="AA218" s="1">
        <v>1</v>
      </c>
      <c r="AB218" s="1">
        <v>1</v>
      </c>
      <c r="AC218" s="1">
        <v>0</v>
      </c>
      <c r="AD218" s="1">
        <v>0</v>
      </c>
      <c r="AE218" s="1">
        <v>0</v>
      </c>
      <c r="AF218" s="1">
        <v>0</v>
      </c>
      <c r="AG218" s="1">
        <v>0</v>
      </c>
      <c r="AH218" s="1">
        <v>0</v>
      </c>
      <c r="AI218" s="1">
        <v>0</v>
      </c>
      <c r="AJ218" s="1" t="s">
        <v>2639</v>
      </c>
      <c r="AK218" s="1" t="s">
        <v>2640</v>
      </c>
      <c r="AL218" s="1" t="s">
        <v>2641</v>
      </c>
      <c r="AM218" s="1" t="s">
        <v>12</v>
      </c>
      <c r="AN218" s="1" t="s">
        <v>23098</v>
      </c>
      <c r="AO218" s="1" t="s">
        <v>86</v>
      </c>
      <c r="AP218" s="1" t="s">
        <v>86</v>
      </c>
      <c r="AQ218" s="1" t="s">
        <v>14</v>
      </c>
      <c r="AR218" s="1" t="s">
        <v>19</v>
      </c>
      <c r="AS218" s="1" t="s">
        <v>23091</v>
      </c>
      <c r="AT218" s="1" t="s">
        <v>101</v>
      </c>
    </row>
    <row r="219" spans="1:46" x14ac:dyDescent="0.25">
      <c r="A219" s="1" t="s">
        <v>19712</v>
      </c>
      <c r="B219" s="2" t="s">
        <v>23101</v>
      </c>
      <c r="C219" s="2" t="s">
        <v>23105</v>
      </c>
      <c r="D219" s="1">
        <v>0</v>
      </c>
      <c r="E219" s="1">
        <v>1</v>
      </c>
      <c r="F219" s="1">
        <v>1</v>
      </c>
      <c r="G219" s="1">
        <v>2</v>
      </c>
      <c r="H219" s="6">
        <v>0.5</v>
      </c>
      <c r="I219">
        <v>1</v>
      </c>
      <c r="J219" s="1">
        <v>50</v>
      </c>
      <c r="K219" s="1">
        <v>0</v>
      </c>
      <c r="L219" s="1">
        <v>945</v>
      </c>
      <c r="M219" s="6">
        <v>0.28000000000000003</v>
      </c>
      <c r="N219" s="4">
        <v>4800</v>
      </c>
      <c r="O219" s="4">
        <v>400</v>
      </c>
      <c r="P219" s="4">
        <v>1133</v>
      </c>
      <c r="Q219" s="3">
        <v>0.28000000000000003</v>
      </c>
      <c r="R219" s="1">
        <v>24</v>
      </c>
      <c r="S219" s="1">
        <v>1133</v>
      </c>
      <c r="T219" s="1">
        <v>64</v>
      </c>
      <c r="U219" s="1">
        <v>1</v>
      </c>
      <c r="V219" s="1">
        <v>0</v>
      </c>
      <c r="W219" s="1">
        <v>1</v>
      </c>
      <c r="X219" s="1">
        <v>1</v>
      </c>
      <c r="Y219" s="1">
        <v>0</v>
      </c>
      <c r="Z219" s="1">
        <v>3</v>
      </c>
      <c r="AA219" s="1">
        <v>1</v>
      </c>
      <c r="AB219" s="1">
        <v>1</v>
      </c>
      <c r="AC219" s="1">
        <v>0</v>
      </c>
      <c r="AD219" s="1">
        <v>600</v>
      </c>
      <c r="AE219" s="1">
        <v>0</v>
      </c>
      <c r="AF219" s="1">
        <v>0</v>
      </c>
      <c r="AG219" s="1">
        <v>0</v>
      </c>
      <c r="AH219" s="1">
        <v>0</v>
      </c>
      <c r="AI219" s="1">
        <v>600</v>
      </c>
      <c r="AJ219" s="1" t="s">
        <v>7953</v>
      </c>
      <c r="AK219" s="1" t="s">
        <v>7954</v>
      </c>
      <c r="AL219" s="1" t="s">
        <v>7955</v>
      </c>
      <c r="AM219" s="1" t="s">
        <v>16</v>
      </c>
      <c r="AN219" s="1" t="s">
        <v>23097</v>
      </c>
      <c r="AO219" s="1" t="s">
        <v>86</v>
      </c>
      <c r="AP219" s="1" t="s">
        <v>86</v>
      </c>
      <c r="AQ219" s="1" t="s">
        <v>14</v>
      </c>
      <c r="AR219" s="1" t="s">
        <v>30</v>
      </c>
      <c r="AS219" s="1" t="s">
        <v>23091</v>
      </c>
      <c r="AT219" s="1" t="s">
        <v>101</v>
      </c>
    </row>
    <row r="220" spans="1:46" x14ac:dyDescent="0.25">
      <c r="A220" s="1" t="s">
        <v>17096</v>
      </c>
      <c r="B220" s="2" t="s">
        <v>23101</v>
      </c>
      <c r="C220" s="2" t="s">
        <v>23105</v>
      </c>
      <c r="D220" s="1">
        <v>3</v>
      </c>
      <c r="E220" s="1">
        <v>1</v>
      </c>
      <c r="F220" s="1">
        <v>1</v>
      </c>
      <c r="G220" s="1">
        <v>5</v>
      </c>
      <c r="H220" s="6">
        <v>0.2</v>
      </c>
      <c r="I220">
        <v>0</v>
      </c>
      <c r="J220" s="1">
        <v>40</v>
      </c>
      <c r="K220" s="1">
        <v>0</v>
      </c>
      <c r="L220" s="1">
        <v>524</v>
      </c>
      <c r="M220" s="6">
        <v>0.24</v>
      </c>
      <c r="N220" s="4">
        <v>3000</v>
      </c>
      <c r="O220" s="4">
        <v>150</v>
      </c>
      <c r="P220" s="4">
        <v>250</v>
      </c>
      <c r="Q220" s="3">
        <v>0.35</v>
      </c>
      <c r="R220" s="1">
        <v>12</v>
      </c>
      <c r="S220" s="1">
        <v>250</v>
      </c>
      <c r="T220" s="1">
        <v>30</v>
      </c>
      <c r="U220" s="1">
        <v>1</v>
      </c>
      <c r="V220" s="1">
        <v>0</v>
      </c>
      <c r="W220" s="1">
        <v>1</v>
      </c>
      <c r="X220" s="1">
        <v>1</v>
      </c>
      <c r="Y220" s="1">
        <v>1</v>
      </c>
      <c r="Z220" s="1">
        <v>1</v>
      </c>
      <c r="AA220" s="1">
        <v>1</v>
      </c>
      <c r="AB220" s="1">
        <v>0</v>
      </c>
      <c r="AC220" s="1">
        <v>0</v>
      </c>
      <c r="AD220" s="1">
        <v>0</v>
      </c>
      <c r="AE220" s="1">
        <v>0</v>
      </c>
      <c r="AF220" s="1">
        <v>250</v>
      </c>
      <c r="AG220" s="1">
        <v>0</v>
      </c>
      <c r="AH220" s="1">
        <v>0</v>
      </c>
      <c r="AI220" s="1">
        <v>250</v>
      </c>
      <c r="AJ220" s="1" t="s">
        <v>256</v>
      </c>
      <c r="AK220" s="1" t="s">
        <v>257</v>
      </c>
      <c r="AL220" s="1" t="s">
        <v>258</v>
      </c>
      <c r="AM220" s="1" t="s">
        <v>12</v>
      </c>
      <c r="AN220" s="1" t="s">
        <v>23097</v>
      </c>
      <c r="AO220" s="1" t="s">
        <v>86</v>
      </c>
      <c r="AP220" s="1" t="s">
        <v>86</v>
      </c>
      <c r="AQ220" s="1" t="s">
        <v>14</v>
      </c>
      <c r="AR220" s="1" t="s">
        <v>19</v>
      </c>
      <c r="AS220" s="1" t="s">
        <v>23091</v>
      </c>
      <c r="AT220" s="1" t="s">
        <v>26</v>
      </c>
    </row>
    <row r="221" spans="1:46" x14ac:dyDescent="0.25">
      <c r="A221" s="1" t="s">
        <v>20842</v>
      </c>
      <c r="B221" s="2" t="s">
        <v>23101</v>
      </c>
      <c r="C221" s="2" t="s">
        <v>23105</v>
      </c>
      <c r="D221" s="1">
        <v>0</v>
      </c>
      <c r="E221" s="1">
        <v>0</v>
      </c>
      <c r="F221" s="1">
        <v>1</v>
      </c>
      <c r="G221" s="1">
        <v>1</v>
      </c>
      <c r="H221" s="6">
        <v>1</v>
      </c>
      <c r="I221">
        <v>1</v>
      </c>
      <c r="J221" s="1">
        <v>36</v>
      </c>
      <c r="K221" s="1">
        <v>1</v>
      </c>
      <c r="L221" s="1">
        <v>590</v>
      </c>
      <c r="M221" s="6">
        <v>0.31</v>
      </c>
      <c r="N221" s="4">
        <v>2400</v>
      </c>
      <c r="O221" s="4">
        <v>200</v>
      </c>
      <c r="P221" s="4">
        <v>250</v>
      </c>
      <c r="Q221" s="3">
        <v>0.36</v>
      </c>
      <c r="R221" s="1">
        <v>24</v>
      </c>
      <c r="S221" s="1">
        <v>250</v>
      </c>
      <c r="T221" s="1">
        <v>17</v>
      </c>
      <c r="U221" s="1">
        <v>1</v>
      </c>
      <c r="V221" s="1">
        <v>0</v>
      </c>
      <c r="W221" s="1">
        <v>1</v>
      </c>
      <c r="X221" s="1">
        <v>1</v>
      </c>
      <c r="Y221" s="1">
        <v>0</v>
      </c>
      <c r="Z221" s="1">
        <v>2</v>
      </c>
      <c r="AA221" s="1">
        <v>1</v>
      </c>
      <c r="AB221" s="1">
        <v>1</v>
      </c>
      <c r="AC221" s="1">
        <v>0</v>
      </c>
      <c r="AD221" s="1">
        <v>0</v>
      </c>
      <c r="AE221" s="1">
        <v>0</v>
      </c>
      <c r="AF221" s="1">
        <v>400</v>
      </c>
      <c r="AG221" s="1">
        <v>0</v>
      </c>
      <c r="AH221" s="1">
        <v>400</v>
      </c>
      <c r="AI221" s="1">
        <v>800</v>
      </c>
      <c r="AJ221" s="1" t="s">
        <v>11048</v>
      </c>
      <c r="AK221" s="1" t="s">
        <v>11049</v>
      </c>
      <c r="AL221" s="1" t="s">
        <v>11050</v>
      </c>
      <c r="AM221" s="1" t="s">
        <v>16</v>
      </c>
      <c r="AN221" s="1" t="s">
        <v>23098</v>
      </c>
      <c r="AO221" s="1" t="s">
        <v>86</v>
      </c>
      <c r="AP221" s="1" t="s">
        <v>86</v>
      </c>
      <c r="AQ221" s="1" t="s">
        <v>14</v>
      </c>
      <c r="AR221" s="1" t="s">
        <v>30</v>
      </c>
      <c r="AS221" s="1" t="s">
        <v>23091</v>
      </c>
      <c r="AT221" s="1" t="s">
        <v>101</v>
      </c>
    </row>
    <row r="222" spans="1:46" x14ac:dyDescent="0.25">
      <c r="A222" s="1" t="s">
        <v>17111</v>
      </c>
      <c r="B222" s="2" t="s">
        <v>23101</v>
      </c>
      <c r="C222" s="2" t="s">
        <v>23105</v>
      </c>
      <c r="D222" s="1">
        <v>1</v>
      </c>
      <c r="E222" s="1">
        <v>1</v>
      </c>
      <c r="F222" s="1">
        <v>1</v>
      </c>
      <c r="G222" s="1">
        <v>3</v>
      </c>
      <c r="H222" s="6">
        <v>0.33333333333333331</v>
      </c>
      <c r="I222">
        <v>0</v>
      </c>
      <c r="J222" s="1">
        <v>41</v>
      </c>
      <c r="K222" s="1">
        <v>0</v>
      </c>
      <c r="L222" s="1">
        <v>603</v>
      </c>
      <c r="M222" s="6">
        <v>0.2</v>
      </c>
      <c r="N222" s="4">
        <v>8000</v>
      </c>
      <c r="O222" s="4">
        <v>300</v>
      </c>
      <c r="P222" s="4">
        <v>300</v>
      </c>
      <c r="Q222" s="3">
        <v>0.35</v>
      </c>
      <c r="R222" s="1">
        <v>12</v>
      </c>
      <c r="S222" s="1">
        <v>300</v>
      </c>
      <c r="T222" s="1">
        <v>27</v>
      </c>
      <c r="U222" s="1">
        <v>1</v>
      </c>
      <c r="V222" s="1">
        <v>0</v>
      </c>
      <c r="W222" s="1">
        <v>1</v>
      </c>
      <c r="X222" s="1">
        <v>1</v>
      </c>
      <c r="Y222" s="1">
        <v>1</v>
      </c>
      <c r="Z222" s="1">
        <v>4</v>
      </c>
      <c r="AA222" s="1">
        <v>0</v>
      </c>
      <c r="AB222" s="1">
        <v>1</v>
      </c>
      <c r="AC222" s="1">
        <v>0</v>
      </c>
      <c r="AD222" s="1">
        <v>0</v>
      </c>
      <c r="AE222" s="1">
        <v>0</v>
      </c>
      <c r="AF222" s="1">
        <v>190</v>
      </c>
      <c r="AG222" s="1">
        <v>30</v>
      </c>
      <c r="AH222" s="1">
        <v>350</v>
      </c>
      <c r="AI222" s="1">
        <v>570</v>
      </c>
      <c r="AJ222" s="1" t="s">
        <v>303</v>
      </c>
      <c r="AK222" s="1" t="s">
        <v>304</v>
      </c>
      <c r="AL222" s="1" t="s">
        <v>305</v>
      </c>
      <c r="AM222" s="1" t="s">
        <v>12</v>
      </c>
      <c r="AN222" s="1" t="s">
        <v>23097</v>
      </c>
      <c r="AO222" s="1" t="s">
        <v>86</v>
      </c>
      <c r="AP222" s="1" t="s">
        <v>86</v>
      </c>
      <c r="AQ222" s="1" t="s">
        <v>14</v>
      </c>
      <c r="AR222" s="1" t="s">
        <v>19</v>
      </c>
      <c r="AS222" s="1" t="s">
        <v>23090</v>
      </c>
      <c r="AT222" s="1" t="s">
        <v>101</v>
      </c>
    </row>
    <row r="223" spans="1:46" x14ac:dyDescent="0.25">
      <c r="A223" s="1" t="s">
        <v>22566</v>
      </c>
      <c r="B223" s="2" t="s">
        <v>23101</v>
      </c>
      <c r="C223" s="2" t="s">
        <v>23105</v>
      </c>
      <c r="D223" s="1">
        <v>2</v>
      </c>
      <c r="E223" s="1">
        <v>0</v>
      </c>
      <c r="F223" s="1">
        <v>3</v>
      </c>
      <c r="G223" s="1">
        <v>5</v>
      </c>
      <c r="H223" s="6">
        <v>0.6</v>
      </c>
      <c r="I223">
        <v>0</v>
      </c>
      <c r="J223" s="1">
        <v>43</v>
      </c>
      <c r="K223" s="1">
        <v>1</v>
      </c>
      <c r="L223" s="1">
        <v>576</v>
      </c>
      <c r="M223" s="6">
        <v>0.23</v>
      </c>
      <c r="N223" s="4">
        <v>3240</v>
      </c>
      <c r="O223" s="4">
        <v>270</v>
      </c>
      <c r="P223" s="4">
        <v>600</v>
      </c>
      <c r="Q223" s="3">
        <v>0.35</v>
      </c>
      <c r="R223" s="1">
        <v>24</v>
      </c>
      <c r="S223" s="1">
        <v>600</v>
      </c>
      <c r="T223" s="1">
        <v>43</v>
      </c>
      <c r="U223" s="1">
        <v>1</v>
      </c>
      <c r="V223" s="1">
        <v>0</v>
      </c>
      <c r="W223" s="1">
        <v>1</v>
      </c>
      <c r="X223" s="1">
        <v>1</v>
      </c>
      <c r="Y223" s="1">
        <v>1</v>
      </c>
      <c r="Z223" s="1">
        <v>0</v>
      </c>
      <c r="AA223" s="1">
        <v>1</v>
      </c>
      <c r="AB223" s="1">
        <v>0</v>
      </c>
      <c r="AC223" s="1">
        <v>0</v>
      </c>
      <c r="AD223" s="1">
        <v>331</v>
      </c>
      <c r="AE223" s="1">
        <v>0</v>
      </c>
      <c r="AF223" s="1">
        <v>0</v>
      </c>
      <c r="AG223" s="1">
        <v>0</v>
      </c>
      <c r="AH223" s="1">
        <v>100</v>
      </c>
      <c r="AI223" s="1">
        <v>431</v>
      </c>
      <c r="AJ223" s="1" t="s">
        <v>15646</v>
      </c>
      <c r="AK223" s="1" t="s">
        <v>15647</v>
      </c>
      <c r="AL223" s="1" t="s">
        <v>15648</v>
      </c>
      <c r="AM223" s="1" t="s">
        <v>12</v>
      </c>
      <c r="AN223" s="1" t="s">
        <v>23098</v>
      </c>
      <c r="AO223" s="1" t="s">
        <v>86</v>
      </c>
      <c r="AP223" s="1" t="s">
        <v>86</v>
      </c>
      <c r="AQ223" s="1" t="s">
        <v>14</v>
      </c>
      <c r="AR223" s="1" t="s">
        <v>19</v>
      </c>
      <c r="AS223" s="1" t="s">
        <v>23091</v>
      </c>
      <c r="AT223" s="1" t="s">
        <v>26</v>
      </c>
    </row>
    <row r="224" spans="1:46" x14ac:dyDescent="0.25">
      <c r="A224" s="1" t="s">
        <v>18485</v>
      </c>
      <c r="B224" s="2" t="s">
        <v>23101</v>
      </c>
      <c r="C224" s="2" t="s">
        <v>23105</v>
      </c>
      <c r="D224" s="1">
        <v>0</v>
      </c>
      <c r="E224" s="1">
        <v>0</v>
      </c>
      <c r="F224" s="1">
        <v>1</v>
      </c>
      <c r="G224" s="1">
        <v>1</v>
      </c>
      <c r="H224" s="6">
        <v>1</v>
      </c>
      <c r="I224">
        <v>0</v>
      </c>
      <c r="J224" s="1">
        <v>30</v>
      </c>
      <c r="K224" s="1">
        <v>0</v>
      </c>
      <c r="L224" s="1">
        <v>711</v>
      </c>
      <c r="M224" s="6">
        <v>0.54</v>
      </c>
      <c r="N224" s="4">
        <v>2600</v>
      </c>
      <c r="O224" s="4">
        <v>200</v>
      </c>
      <c r="P224" s="4">
        <v>150</v>
      </c>
      <c r="Q224" s="3">
        <v>0.32</v>
      </c>
      <c r="R224" s="1">
        <v>24</v>
      </c>
      <c r="S224" s="1">
        <v>150</v>
      </c>
      <c r="T224" s="1">
        <v>14</v>
      </c>
      <c r="U224" s="1">
        <v>1</v>
      </c>
      <c r="V224" s="1">
        <v>0</v>
      </c>
      <c r="W224" s="1">
        <v>1</v>
      </c>
      <c r="X224" s="1">
        <v>1</v>
      </c>
      <c r="Y224" s="1">
        <v>1</v>
      </c>
      <c r="Z224" s="1">
        <v>3</v>
      </c>
      <c r="AA224" s="1">
        <v>1</v>
      </c>
      <c r="AB224" s="1">
        <v>0</v>
      </c>
      <c r="AC224" s="1">
        <v>0</v>
      </c>
      <c r="AD224" s="1">
        <v>0</v>
      </c>
      <c r="AE224" s="1">
        <v>1026</v>
      </c>
      <c r="AF224" s="1">
        <v>0</v>
      </c>
      <c r="AG224" s="1">
        <v>49</v>
      </c>
      <c r="AH224" s="1">
        <v>200</v>
      </c>
      <c r="AI224" s="1">
        <v>1275</v>
      </c>
      <c r="AJ224" s="1" t="s">
        <v>4485</v>
      </c>
      <c r="AK224" s="1" t="s">
        <v>4486</v>
      </c>
      <c r="AL224" s="1" t="s">
        <v>4487</v>
      </c>
      <c r="AM224" s="1" t="s">
        <v>12</v>
      </c>
      <c r="AN224" s="1" t="s">
        <v>23097</v>
      </c>
      <c r="AO224" s="1" t="s">
        <v>86</v>
      </c>
      <c r="AP224" s="1" t="s">
        <v>86</v>
      </c>
      <c r="AQ224" s="1" t="s">
        <v>14</v>
      </c>
      <c r="AR224" s="1" t="s">
        <v>19</v>
      </c>
      <c r="AS224" s="1" t="s">
        <v>23091</v>
      </c>
      <c r="AT224" s="1" t="s">
        <v>26</v>
      </c>
    </row>
    <row r="225" spans="1:46" x14ac:dyDescent="0.25">
      <c r="A225" s="1" t="s">
        <v>20454</v>
      </c>
      <c r="B225" s="2" t="s">
        <v>23101</v>
      </c>
      <c r="C225" s="2" t="s">
        <v>23105</v>
      </c>
      <c r="D225" s="1">
        <v>0</v>
      </c>
      <c r="E225" s="1">
        <v>0</v>
      </c>
      <c r="F225" s="1">
        <v>1</v>
      </c>
      <c r="G225" s="1">
        <v>1</v>
      </c>
      <c r="H225" s="6">
        <v>1</v>
      </c>
      <c r="I225">
        <v>1</v>
      </c>
      <c r="J225" s="1">
        <v>33</v>
      </c>
      <c r="K225" s="1">
        <v>0</v>
      </c>
      <c r="L225" s="1">
        <v>720</v>
      </c>
      <c r="M225" s="6">
        <v>0.18</v>
      </c>
      <c r="N225" s="4">
        <v>2400</v>
      </c>
      <c r="O225" s="4">
        <v>200</v>
      </c>
      <c r="P225" s="4">
        <v>200</v>
      </c>
      <c r="Q225" s="3">
        <v>0.33</v>
      </c>
      <c r="R225" s="1">
        <v>12</v>
      </c>
      <c r="S225" s="1">
        <v>200</v>
      </c>
      <c r="T225" s="1">
        <v>1</v>
      </c>
      <c r="U225" s="1">
        <v>1</v>
      </c>
      <c r="V225" s="1">
        <v>0</v>
      </c>
      <c r="W225" s="1">
        <v>1</v>
      </c>
      <c r="X225" s="1">
        <v>1</v>
      </c>
      <c r="Y225" s="1">
        <v>1</v>
      </c>
      <c r="Z225" s="1">
        <v>0</v>
      </c>
      <c r="AA225" s="1">
        <v>1</v>
      </c>
      <c r="AB225" s="1">
        <v>1</v>
      </c>
      <c r="AC225" s="1">
        <v>0</v>
      </c>
      <c r="AD225" s="1">
        <v>0</v>
      </c>
      <c r="AE225" s="1">
        <v>0</v>
      </c>
      <c r="AF225" s="1">
        <v>0</v>
      </c>
      <c r="AG225" s="1">
        <v>0</v>
      </c>
      <c r="AH225" s="1">
        <v>300</v>
      </c>
      <c r="AI225" s="1">
        <v>300</v>
      </c>
      <c r="AJ225" s="1" t="s">
        <v>9991</v>
      </c>
      <c r="AK225" s="1" t="s">
        <v>9992</v>
      </c>
      <c r="AL225" s="1" t="s">
        <v>9993</v>
      </c>
      <c r="AM225" s="1" t="s">
        <v>16</v>
      </c>
      <c r="AN225" s="1" t="s">
        <v>23097</v>
      </c>
      <c r="AO225" s="1" t="s">
        <v>86</v>
      </c>
      <c r="AP225" s="1" t="s">
        <v>86</v>
      </c>
      <c r="AQ225" s="1" t="s">
        <v>14</v>
      </c>
      <c r="AR225" s="1" t="s">
        <v>19</v>
      </c>
      <c r="AS225" s="1" t="s">
        <v>23091</v>
      </c>
      <c r="AT225" s="1" t="s">
        <v>101</v>
      </c>
    </row>
    <row r="226" spans="1:46" x14ac:dyDescent="0.25">
      <c r="A226" s="1" t="s">
        <v>21392</v>
      </c>
      <c r="B226" s="2" t="s">
        <v>23101</v>
      </c>
      <c r="C226" s="2" t="s">
        <v>23105</v>
      </c>
      <c r="D226" s="1">
        <v>1</v>
      </c>
      <c r="E226" s="1">
        <v>4</v>
      </c>
      <c r="F226" s="1">
        <v>2</v>
      </c>
      <c r="G226" s="1">
        <v>7</v>
      </c>
      <c r="H226" s="6">
        <v>0.2857142857142857</v>
      </c>
      <c r="I226">
        <v>0</v>
      </c>
      <c r="J226" s="1">
        <v>30</v>
      </c>
      <c r="K226" s="1">
        <v>0</v>
      </c>
      <c r="L226" s="1">
        <v>579</v>
      </c>
      <c r="M226" s="6">
        <v>0.3</v>
      </c>
      <c r="N226" s="4">
        <v>2200</v>
      </c>
      <c r="O226" s="4">
        <v>220</v>
      </c>
      <c r="P226" s="4">
        <v>150</v>
      </c>
      <c r="Q226" s="3">
        <v>0.4</v>
      </c>
      <c r="R226" s="1">
        <v>12</v>
      </c>
      <c r="S226" s="1">
        <v>150</v>
      </c>
      <c r="T226" s="1">
        <v>28</v>
      </c>
      <c r="U226" s="1">
        <v>1</v>
      </c>
      <c r="V226" s="1">
        <v>0</v>
      </c>
      <c r="W226" s="1">
        <v>1</v>
      </c>
      <c r="X226" s="1">
        <v>1</v>
      </c>
      <c r="Y226" s="1">
        <v>1</v>
      </c>
      <c r="Z226" s="1">
        <v>0</v>
      </c>
      <c r="AA226" s="1">
        <v>1</v>
      </c>
      <c r="AB226" s="1">
        <v>0</v>
      </c>
      <c r="AC226" s="1">
        <v>0</v>
      </c>
      <c r="AD226" s="1">
        <v>0</v>
      </c>
      <c r="AE226" s="1">
        <v>299</v>
      </c>
      <c r="AF226" s="1">
        <v>172</v>
      </c>
      <c r="AG226" s="1">
        <v>140</v>
      </c>
      <c r="AH226" s="1">
        <v>450</v>
      </c>
      <c r="AI226" s="1">
        <v>1061</v>
      </c>
      <c r="AJ226" s="1" t="s">
        <v>12527</v>
      </c>
      <c r="AK226" s="1" t="s">
        <v>12528</v>
      </c>
      <c r="AL226" s="1" t="s">
        <v>12529</v>
      </c>
      <c r="AM226" s="1" t="s">
        <v>12</v>
      </c>
      <c r="AN226" s="1" t="s">
        <v>23097</v>
      </c>
      <c r="AO226" s="1" t="s">
        <v>86</v>
      </c>
      <c r="AP226" s="1" t="s">
        <v>86</v>
      </c>
      <c r="AQ226" s="1" t="s">
        <v>14</v>
      </c>
      <c r="AR226" s="1" t="s">
        <v>19</v>
      </c>
      <c r="AS226" s="1" t="s">
        <v>23091</v>
      </c>
      <c r="AT226" s="1" t="s">
        <v>26</v>
      </c>
    </row>
    <row r="227" spans="1:46" x14ac:dyDescent="0.25">
      <c r="A227" s="1" t="s">
        <v>18093</v>
      </c>
      <c r="B227" s="2" t="s">
        <v>23101</v>
      </c>
      <c r="C227" s="2" t="s">
        <v>23105</v>
      </c>
      <c r="D227" s="1">
        <v>0</v>
      </c>
      <c r="E227" s="1">
        <v>2</v>
      </c>
      <c r="F227" s="1">
        <v>1</v>
      </c>
      <c r="G227" s="1">
        <v>3</v>
      </c>
      <c r="H227" s="6">
        <v>0.33333333333333331</v>
      </c>
      <c r="I227">
        <v>0</v>
      </c>
      <c r="J227" s="1">
        <v>35</v>
      </c>
      <c r="K227" s="1">
        <v>1</v>
      </c>
      <c r="L227" s="1">
        <v>629</v>
      </c>
      <c r="M227" s="6">
        <v>0.03</v>
      </c>
      <c r="N227" s="4">
        <v>3600</v>
      </c>
      <c r="O227" s="4">
        <v>300</v>
      </c>
      <c r="P227" s="4">
        <v>100</v>
      </c>
      <c r="Q227" s="3">
        <v>0.35</v>
      </c>
      <c r="R227" s="1">
        <v>12</v>
      </c>
      <c r="S227" s="1">
        <v>100</v>
      </c>
      <c r="T227" s="1">
        <v>19</v>
      </c>
      <c r="U227" s="1">
        <v>1</v>
      </c>
      <c r="V227" s="1">
        <v>0</v>
      </c>
      <c r="W227" s="1">
        <v>1</v>
      </c>
      <c r="X227" s="1">
        <v>1</v>
      </c>
      <c r="Y227" s="1">
        <v>1</v>
      </c>
      <c r="Z227" s="1">
        <v>1</v>
      </c>
      <c r="AA227" s="1">
        <v>0</v>
      </c>
      <c r="AB227" s="1">
        <v>0</v>
      </c>
      <c r="AC227" s="1">
        <v>0</v>
      </c>
      <c r="AD227" s="1">
        <v>0</v>
      </c>
      <c r="AE227" s="1">
        <v>0</v>
      </c>
      <c r="AF227" s="1">
        <v>0</v>
      </c>
      <c r="AG227" s="1">
        <v>0</v>
      </c>
      <c r="AH227" s="1">
        <v>240</v>
      </c>
      <c r="AI227" s="1">
        <v>240</v>
      </c>
      <c r="AJ227" s="1" t="s">
        <v>3329</v>
      </c>
      <c r="AK227" s="1" t="s">
        <v>3330</v>
      </c>
      <c r="AL227" s="1" t="s">
        <v>3331</v>
      </c>
      <c r="AM227" s="1" t="s">
        <v>12</v>
      </c>
      <c r="AN227" s="1" t="s">
        <v>23098</v>
      </c>
      <c r="AO227" s="1" t="s">
        <v>86</v>
      </c>
      <c r="AP227" s="1" t="s">
        <v>86</v>
      </c>
      <c r="AQ227" s="1" t="s">
        <v>14</v>
      </c>
      <c r="AR227" s="1" t="s">
        <v>19</v>
      </c>
      <c r="AS227" s="1" t="s">
        <v>23090</v>
      </c>
      <c r="AT227" s="1" t="s">
        <v>26</v>
      </c>
    </row>
    <row r="228" spans="1:46" x14ac:dyDescent="0.25">
      <c r="A228" s="1" t="s">
        <v>18500</v>
      </c>
      <c r="B228" s="2" t="s">
        <v>23101</v>
      </c>
      <c r="C228" s="2" t="s">
        <v>23105</v>
      </c>
      <c r="D228" s="1">
        <v>3</v>
      </c>
      <c r="E228" s="1">
        <v>2</v>
      </c>
      <c r="F228" s="1">
        <v>6</v>
      </c>
      <c r="G228" s="1">
        <v>11</v>
      </c>
      <c r="H228" s="6">
        <v>0.54545454545454541</v>
      </c>
      <c r="I228">
        <v>0</v>
      </c>
      <c r="J228" s="1">
        <v>38</v>
      </c>
      <c r="K228" s="1">
        <v>0</v>
      </c>
      <c r="L228" s="1">
        <v>671</v>
      </c>
      <c r="M228" s="6">
        <v>0.05</v>
      </c>
      <c r="N228" s="4">
        <v>6000</v>
      </c>
      <c r="O228" s="4">
        <v>500</v>
      </c>
      <c r="P228" s="4">
        <v>500</v>
      </c>
      <c r="Q228" s="3">
        <v>0.32</v>
      </c>
      <c r="R228" s="1">
        <v>24</v>
      </c>
      <c r="S228" s="1">
        <v>500</v>
      </c>
      <c r="T228" s="1">
        <v>40</v>
      </c>
      <c r="U228" s="1">
        <v>1</v>
      </c>
      <c r="V228" s="1">
        <v>0</v>
      </c>
      <c r="W228" s="1">
        <v>1</v>
      </c>
      <c r="X228" s="1">
        <v>1</v>
      </c>
      <c r="Y228" s="1">
        <v>0</v>
      </c>
      <c r="Z228" s="1">
        <v>1</v>
      </c>
      <c r="AA228" s="1">
        <v>0</v>
      </c>
      <c r="AB228" s="1">
        <v>0</v>
      </c>
      <c r="AC228" s="1">
        <v>0</v>
      </c>
      <c r="AD228" s="1">
        <v>0</v>
      </c>
      <c r="AE228" s="1">
        <v>0</v>
      </c>
      <c r="AF228" s="1">
        <v>0</v>
      </c>
      <c r="AG228" s="1">
        <v>0</v>
      </c>
      <c r="AH228" s="1">
        <v>0</v>
      </c>
      <c r="AI228" s="1">
        <v>0</v>
      </c>
      <c r="AJ228" s="1" t="s">
        <v>4526</v>
      </c>
      <c r="AK228" s="1" t="s">
        <v>4527</v>
      </c>
      <c r="AL228" s="1" t="s">
        <v>4528</v>
      </c>
      <c r="AM228" s="1" t="s">
        <v>12</v>
      </c>
      <c r="AN228" s="1" t="s">
        <v>23097</v>
      </c>
      <c r="AO228" s="1" t="s">
        <v>86</v>
      </c>
      <c r="AP228" s="1" t="s">
        <v>86</v>
      </c>
      <c r="AQ228" s="1" t="s">
        <v>14</v>
      </c>
      <c r="AR228" s="1" t="s">
        <v>30</v>
      </c>
      <c r="AS228" s="1" t="s">
        <v>23090</v>
      </c>
      <c r="AT228" s="1" t="s">
        <v>26</v>
      </c>
    </row>
    <row r="229" spans="1:46" x14ac:dyDescent="0.25">
      <c r="A229" s="1" t="s">
        <v>22008</v>
      </c>
      <c r="B229" s="2" t="s">
        <v>23101</v>
      </c>
      <c r="C229" s="2" t="s">
        <v>23105</v>
      </c>
      <c r="D229" s="1">
        <v>0</v>
      </c>
      <c r="E229" s="1">
        <v>0</v>
      </c>
      <c r="F229" s="1">
        <v>1</v>
      </c>
      <c r="G229" s="1">
        <v>1</v>
      </c>
      <c r="H229" s="6">
        <v>1</v>
      </c>
      <c r="I229">
        <v>1</v>
      </c>
      <c r="J229" s="1">
        <v>40</v>
      </c>
      <c r="K229" s="1">
        <v>1</v>
      </c>
      <c r="L229" s="1">
        <v>642</v>
      </c>
      <c r="M229" s="6">
        <v>0.19</v>
      </c>
      <c r="N229" s="4">
        <v>2400</v>
      </c>
      <c r="O229" s="4">
        <v>200</v>
      </c>
      <c r="P229" s="4">
        <v>100</v>
      </c>
      <c r="Q229" s="3">
        <v>0.35</v>
      </c>
      <c r="R229" s="1">
        <v>12</v>
      </c>
      <c r="S229" s="1">
        <v>100</v>
      </c>
      <c r="T229" s="1">
        <v>19</v>
      </c>
      <c r="U229" s="1">
        <v>1</v>
      </c>
      <c r="V229" s="1">
        <v>0</v>
      </c>
      <c r="W229" s="1">
        <v>1</v>
      </c>
      <c r="X229" s="1">
        <v>1</v>
      </c>
      <c r="Y229" s="1">
        <v>0</v>
      </c>
      <c r="Z229" s="1">
        <v>5</v>
      </c>
      <c r="AA229" s="1">
        <v>0</v>
      </c>
      <c r="AB229" s="1">
        <v>1</v>
      </c>
      <c r="AC229" s="1">
        <v>0</v>
      </c>
      <c r="AD229" s="1">
        <v>0</v>
      </c>
      <c r="AE229" s="1">
        <v>0</v>
      </c>
      <c r="AF229" s="1">
        <v>0</v>
      </c>
      <c r="AG229" s="1">
        <v>0</v>
      </c>
      <c r="AH229" s="1">
        <v>500</v>
      </c>
      <c r="AI229" s="1">
        <v>500</v>
      </c>
      <c r="AJ229" s="1" t="s">
        <v>14155</v>
      </c>
      <c r="AK229" s="1" t="s">
        <v>14156</v>
      </c>
      <c r="AL229" s="1" t="s">
        <v>14157</v>
      </c>
      <c r="AM229" s="1" t="s">
        <v>16</v>
      </c>
      <c r="AN229" s="1" t="s">
        <v>23098</v>
      </c>
      <c r="AO229" s="1" t="s">
        <v>86</v>
      </c>
      <c r="AP229" s="1" t="s">
        <v>86</v>
      </c>
      <c r="AQ229" s="1" t="s">
        <v>14</v>
      </c>
      <c r="AR229" s="1" t="s">
        <v>30</v>
      </c>
      <c r="AS229" s="1" t="s">
        <v>23090</v>
      </c>
      <c r="AT229" s="1" t="s">
        <v>101</v>
      </c>
    </row>
    <row r="230" spans="1:46" x14ac:dyDescent="0.25">
      <c r="A230" s="1" t="s">
        <v>18738</v>
      </c>
      <c r="B230" s="2" t="s">
        <v>23101</v>
      </c>
      <c r="C230" s="2" t="s">
        <v>23105</v>
      </c>
      <c r="D230" s="1">
        <v>1</v>
      </c>
      <c r="E230" s="1">
        <v>0</v>
      </c>
      <c r="F230" s="1">
        <v>1</v>
      </c>
      <c r="G230" s="1">
        <v>2</v>
      </c>
      <c r="H230" s="6">
        <v>0.5</v>
      </c>
      <c r="I230">
        <v>0</v>
      </c>
      <c r="J230" s="1">
        <v>34</v>
      </c>
      <c r="K230" s="1">
        <v>0</v>
      </c>
      <c r="L230" s="1">
        <v>345</v>
      </c>
      <c r="M230" s="6">
        <v>0.17</v>
      </c>
      <c r="N230" s="4">
        <v>3000</v>
      </c>
      <c r="O230" s="4">
        <v>250</v>
      </c>
      <c r="P230" s="4">
        <v>150</v>
      </c>
      <c r="Q230" s="3">
        <v>0.39</v>
      </c>
      <c r="R230" s="1">
        <v>12</v>
      </c>
      <c r="S230" s="1">
        <v>150</v>
      </c>
      <c r="T230" s="1">
        <v>9</v>
      </c>
      <c r="U230" s="1">
        <v>1</v>
      </c>
      <c r="V230" s="1">
        <v>0</v>
      </c>
      <c r="W230" s="1">
        <v>1</v>
      </c>
      <c r="X230" s="1">
        <v>1</v>
      </c>
      <c r="Y230" s="1">
        <v>1</v>
      </c>
      <c r="Z230" s="1">
        <v>1</v>
      </c>
      <c r="AA230" s="1">
        <v>1</v>
      </c>
      <c r="AB230" s="1">
        <v>0</v>
      </c>
      <c r="AC230" s="1">
        <v>0</v>
      </c>
      <c r="AD230" s="1">
        <v>0</v>
      </c>
      <c r="AE230" s="1">
        <v>417</v>
      </c>
      <c r="AF230" s="1">
        <v>0</v>
      </c>
      <c r="AG230" s="1">
        <v>0</v>
      </c>
      <c r="AH230" s="1">
        <v>200</v>
      </c>
      <c r="AI230" s="1">
        <v>617</v>
      </c>
      <c r="AJ230" s="1" t="s">
        <v>5212</v>
      </c>
      <c r="AK230" s="1" t="s">
        <v>5213</v>
      </c>
      <c r="AL230" s="1" t="s">
        <v>5214</v>
      </c>
      <c r="AM230" s="1" t="s">
        <v>12</v>
      </c>
      <c r="AN230" s="1" t="s">
        <v>23097</v>
      </c>
      <c r="AO230" s="1" t="s">
        <v>86</v>
      </c>
      <c r="AP230" s="1" t="s">
        <v>86</v>
      </c>
      <c r="AQ230" s="1" t="s">
        <v>14</v>
      </c>
      <c r="AR230" s="1" t="s">
        <v>19</v>
      </c>
      <c r="AS230" s="1" t="s">
        <v>23091</v>
      </c>
      <c r="AT230" s="1" t="s">
        <v>26</v>
      </c>
    </row>
    <row r="231" spans="1:46" x14ac:dyDescent="0.25">
      <c r="A231" s="1" t="s">
        <v>20480</v>
      </c>
      <c r="B231" s="2" t="s">
        <v>23101</v>
      </c>
      <c r="C231" s="2" t="s">
        <v>23105</v>
      </c>
      <c r="D231" s="1">
        <v>0</v>
      </c>
      <c r="E231" s="1">
        <v>1</v>
      </c>
      <c r="F231" s="1">
        <v>1</v>
      </c>
      <c r="G231" s="1">
        <v>2</v>
      </c>
      <c r="H231" s="6">
        <v>0.5</v>
      </c>
      <c r="I231">
        <v>0</v>
      </c>
      <c r="J231" s="1">
        <v>35</v>
      </c>
      <c r="K231" s="1">
        <v>1</v>
      </c>
      <c r="L231" s="1">
        <v>695</v>
      </c>
      <c r="M231" s="6">
        <v>0.53</v>
      </c>
      <c r="N231" s="4">
        <v>1000</v>
      </c>
      <c r="O231" s="4">
        <v>80</v>
      </c>
      <c r="P231" s="4">
        <v>200</v>
      </c>
      <c r="Q231" s="3">
        <v>0.32</v>
      </c>
      <c r="R231" s="1">
        <v>12</v>
      </c>
      <c r="S231" s="1">
        <v>200</v>
      </c>
      <c r="T231" s="1">
        <v>16</v>
      </c>
      <c r="U231" s="1">
        <v>1</v>
      </c>
      <c r="V231" s="1">
        <v>0</v>
      </c>
      <c r="W231" s="1">
        <v>1</v>
      </c>
      <c r="X231" s="1">
        <v>1</v>
      </c>
      <c r="Y231" s="1">
        <v>1</v>
      </c>
      <c r="Z231" s="1">
        <v>0</v>
      </c>
      <c r="AA231" s="1">
        <v>1</v>
      </c>
      <c r="AB231" s="1">
        <v>1</v>
      </c>
      <c r="AC231" s="1">
        <v>0</v>
      </c>
      <c r="AD231" s="1">
        <v>0</v>
      </c>
      <c r="AE231" s="1">
        <v>0</v>
      </c>
      <c r="AF231" s="1">
        <v>450</v>
      </c>
      <c r="AG231" s="1">
        <v>0</v>
      </c>
      <c r="AH231" s="1">
        <v>0</v>
      </c>
      <c r="AI231" s="1">
        <v>450</v>
      </c>
      <c r="AJ231" s="1" t="s">
        <v>10066</v>
      </c>
      <c r="AK231" s="1" t="s">
        <v>10067</v>
      </c>
      <c r="AL231" s="1" t="s">
        <v>10068</v>
      </c>
      <c r="AM231" s="1" t="s">
        <v>12</v>
      </c>
      <c r="AN231" s="1" t="s">
        <v>23098</v>
      </c>
      <c r="AO231" s="1" t="s">
        <v>86</v>
      </c>
      <c r="AP231" s="1" t="s">
        <v>86</v>
      </c>
      <c r="AQ231" s="1" t="s">
        <v>14</v>
      </c>
      <c r="AR231" s="1" t="s">
        <v>19</v>
      </c>
      <c r="AS231" s="1" t="s">
        <v>23091</v>
      </c>
      <c r="AT231" s="1" t="s">
        <v>101</v>
      </c>
    </row>
    <row r="232" spans="1:46" x14ac:dyDescent="0.25">
      <c r="A232" s="1" t="s">
        <v>22191</v>
      </c>
      <c r="B232" s="2" t="s">
        <v>23101</v>
      </c>
      <c r="C232" s="2" t="s">
        <v>23105</v>
      </c>
      <c r="D232" s="1">
        <v>0</v>
      </c>
      <c r="E232" s="1">
        <v>3</v>
      </c>
      <c r="F232" s="1">
        <v>1</v>
      </c>
      <c r="G232" s="1">
        <v>4</v>
      </c>
      <c r="H232" s="6">
        <v>0.25</v>
      </c>
      <c r="I232">
        <v>1</v>
      </c>
      <c r="J232" s="1">
        <v>29</v>
      </c>
      <c r="K232" s="1">
        <v>0</v>
      </c>
      <c r="L232" s="1">
        <v>443</v>
      </c>
      <c r="M232" s="6">
        <v>0.28000000000000003</v>
      </c>
      <c r="N232" s="4">
        <v>1300</v>
      </c>
      <c r="O232" s="4">
        <v>130</v>
      </c>
      <c r="P232" s="4">
        <v>100</v>
      </c>
      <c r="Q232" s="3">
        <v>0.39</v>
      </c>
      <c r="R232" s="1">
        <v>12</v>
      </c>
      <c r="S232" s="1">
        <v>100</v>
      </c>
      <c r="T232" s="1">
        <v>8</v>
      </c>
      <c r="U232" s="1">
        <v>1</v>
      </c>
      <c r="V232" s="1">
        <v>0</v>
      </c>
      <c r="W232" s="1">
        <v>1</v>
      </c>
      <c r="X232" s="1">
        <v>1</v>
      </c>
      <c r="Y232" s="1">
        <v>1</v>
      </c>
      <c r="Z232" s="1">
        <v>3</v>
      </c>
      <c r="AA232" s="1">
        <v>0</v>
      </c>
      <c r="AB232" s="1">
        <v>1</v>
      </c>
      <c r="AC232" s="1">
        <v>0</v>
      </c>
      <c r="AD232" s="1">
        <v>0</v>
      </c>
      <c r="AE232" s="1">
        <v>0</v>
      </c>
      <c r="AF232" s="1">
        <v>500</v>
      </c>
      <c r="AG232" s="1">
        <v>0</v>
      </c>
      <c r="AH232" s="1">
        <v>0</v>
      </c>
      <c r="AI232" s="1">
        <v>500</v>
      </c>
      <c r="AJ232" s="1" t="s">
        <v>14654</v>
      </c>
      <c r="AK232" s="1" t="s">
        <v>14655</v>
      </c>
      <c r="AL232" s="1" t="s">
        <v>14656</v>
      </c>
      <c r="AM232" s="1" t="s">
        <v>16</v>
      </c>
      <c r="AN232" s="1" t="s">
        <v>23097</v>
      </c>
      <c r="AO232" s="1" t="s">
        <v>86</v>
      </c>
      <c r="AP232" s="1" t="s">
        <v>86</v>
      </c>
      <c r="AQ232" s="1" t="s">
        <v>14</v>
      </c>
      <c r="AR232" s="1" t="s">
        <v>19</v>
      </c>
      <c r="AS232" s="1" t="s">
        <v>23090</v>
      </c>
      <c r="AT232" s="1" t="s">
        <v>101</v>
      </c>
    </row>
    <row r="233" spans="1:46" x14ac:dyDescent="0.25">
      <c r="A233" s="1" t="s">
        <v>18117</v>
      </c>
      <c r="B233" s="2" t="s">
        <v>23101</v>
      </c>
      <c r="C233" s="2" t="s">
        <v>23105</v>
      </c>
      <c r="D233" s="1">
        <v>0</v>
      </c>
      <c r="E233" s="1">
        <v>0</v>
      </c>
      <c r="F233" s="1">
        <v>1</v>
      </c>
      <c r="G233" s="1">
        <v>1</v>
      </c>
      <c r="H233" s="6">
        <v>1</v>
      </c>
      <c r="I233">
        <v>0</v>
      </c>
      <c r="J233" s="1">
        <v>32</v>
      </c>
      <c r="K233" s="1">
        <v>1</v>
      </c>
      <c r="L233" s="1">
        <v>613</v>
      </c>
      <c r="M233" s="6">
        <v>0.99</v>
      </c>
      <c r="N233" s="4">
        <v>960</v>
      </c>
      <c r="O233" s="4">
        <v>80</v>
      </c>
      <c r="P233" s="4">
        <v>200</v>
      </c>
      <c r="Q233" s="3">
        <v>0.39</v>
      </c>
      <c r="R233" s="1">
        <v>6</v>
      </c>
      <c r="S233" s="1">
        <v>200</v>
      </c>
      <c r="T233" s="1">
        <v>33</v>
      </c>
      <c r="U233" s="1">
        <v>1</v>
      </c>
      <c r="V233" s="1">
        <v>0</v>
      </c>
      <c r="W233" s="1">
        <v>1</v>
      </c>
      <c r="X233" s="1">
        <v>1</v>
      </c>
      <c r="Y233" s="1">
        <v>1</v>
      </c>
      <c r="Z233" s="1">
        <v>2</v>
      </c>
      <c r="AA233" s="1">
        <v>1</v>
      </c>
      <c r="AB233" s="1">
        <v>0</v>
      </c>
      <c r="AC233" s="1">
        <v>477</v>
      </c>
      <c r="AD233" s="1">
        <v>0</v>
      </c>
      <c r="AE233" s="1">
        <v>0</v>
      </c>
      <c r="AF233" s="1">
        <v>500</v>
      </c>
      <c r="AG233" s="1">
        <v>0</v>
      </c>
      <c r="AH233" s="1">
        <v>0</v>
      </c>
      <c r="AI233" s="1">
        <v>977</v>
      </c>
      <c r="AJ233" s="1" t="s">
        <v>3406</v>
      </c>
      <c r="AK233" s="1" t="s">
        <v>3407</v>
      </c>
      <c r="AL233" s="1" t="s">
        <v>3408</v>
      </c>
      <c r="AM233" s="1" t="s">
        <v>12</v>
      </c>
      <c r="AN233" s="1" t="s">
        <v>23098</v>
      </c>
      <c r="AO233" s="1" t="s">
        <v>86</v>
      </c>
      <c r="AP233" s="1" t="s">
        <v>86</v>
      </c>
      <c r="AQ233" s="1" t="s">
        <v>14</v>
      </c>
      <c r="AR233" s="1" t="s">
        <v>19</v>
      </c>
      <c r="AS233" s="1" t="s">
        <v>23091</v>
      </c>
      <c r="AT233" s="1" t="s">
        <v>26</v>
      </c>
    </row>
    <row r="234" spans="1:46" x14ac:dyDescent="0.25">
      <c r="A234" s="1" t="s">
        <v>22198</v>
      </c>
      <c r="B234" s="2" t="s">
        <v>23101</v>
      </c>
      <c r="C234" s="2" t="s">
        <v>23105</v>
      </c>
      <c r="D234" s="1">
        <v>0</v>
      </c>
      <c r="E234" s="1">
        <v>3</v>
      </c>
      <c r="F234" s="1">
        <v>1</v>
      </c>
      <c r="G234" s="1">
        <v>4</v>
      </c>
      <c r="H234" s="6">
        <v>0.25</v>
      </c>
      <c r="I234">
        <v>1</v>
      </c>
      <c r="J234" s="1">
        <v>42</v>
      </c>
      <c r="K234" s="1">
        <v>1</v>
      </c>
      <c r="L234" s="1">
        <v>565</v>
      </c>
      <c r="M234" s="6">
        <v>0.33</v>
      </c>
      <c r="N234" s="4">
        <v>5300</v>
      </c>
      <c r="O234" s="4">
        <v>350</v>
      </c>
      <c r="P234" s="4">
        <v>200</v>
      </c>
      <c r="Q234" s="3">
        <v>0.39</v>
      </c>
      <c r="R234" s="1">
        <v>12</v>
      </c>
      <c r="S234" s="1">
        <v>200</v>
      </c>
      <c r="T234" s="1">
        <v>21</v>
      </c>
      <c r="U234" s="1">
        <v>1</v>
      </c>
      <c r="V234" s="1">
        <v>0</v>
      </c>
      <c r="W234" s="1">
        <v>1</v>
      </c>
      <c r="X234" s="1">
        <v>1</v>
      </c>
      <c r="Y234" s="1">
        <v>1</v>
      </c>
      <c r="Z234" s="1">
        <v>3</v>
      </c>
      <c r="AA234" s="1">
        <v>0</v>
      </c>
      <c r="AB234" s="1">
        <v>1</v>
      </c>
      <c r="AC234" s="1">
        <v>0</v>
      </c>
      <c r="AD234" s="1">
        <v>400</v>
      </c>
      <c r="AE234" s="1">
        <v>680</v>
      </c>
      <c r="AF234" s="1">
        <v>1000</v>
      </c>
      <c r="AG234" s="1">
        <v>158</v>
      </c>
      <c r="AH234" s="1">
        <v>0</v>
      </c>
      <c r="AI234" s="1">
        <v>2238</v>
      </c>
      <c r="AJ234" s="1" t="s">
        <v>14675</v>
      </c>
      <c r="AK234" s="1" t="s">
        <v>14676</v>
      </c>
      <c r="AL234" s="1" t="s">
        <v>14677</v>
      </c>
      <c r="AM234" s="1" t="s">
        <v>16</v>
      </c>
      <c r="AN234" s="1" t="s">
        <v>23098</v>
      </c>
      <c r="AO234" s="1" t="s">
        <v>86</v>
      </c>
      <c r="AP234" s="1" t="s">
        <v>86</v>
      </c>
      <c r="AQ234" s="1" t="s">
        <v>14</v>
      </c>
      <c r="AR234" s="1" t="s">
        <v>19</v>
      </c>
      <c r="AS234" s="1" t="s">
        <v>23090</v>
      </c>
      <c r="AT234" s="1" t="s">
        <v>101</v>
      </c>
    </row>
    <row r="235" spans="1:46" x14ac:dyDescent="0.25">
      <c r="A235" s="1" t="s">
        <v>19966</v>
      </c>
      <c r="B235" s="2" t="s">
        <v>23101</v>
      </c>
      <c r="C235" s="2" t="s">
        <v>23105</v>
      </c>
      <c r="D235" s="1">
        <v>5</v>
      </c>
      <c r="E235" s="1">
        <v>3</v>
      </c>
      <c r="F235" s="1">
        <v>1</v>
      </c>
      <c r="G235" s="1">
        <v>9</v>
      </c>
      <c r="H235" s="6">
        <v>0.1111111111111111</v>
      </c>
      <c r="I235">
        <v>1</v>
      </c>
      <c r="J235" s="1">
        <v>28</v>
      </c>
      <c r="K235" s="1">
        <v>1</v>
      </c>
      <c r="L235" s="1">
        <v>563</v>
      </c>
      <c r="M235" s="6">
        <v>0.15</v>
      </c>
      <c r="N235" s="4">
        <v>1200</v>
      </c>
      <c r="O235" s="4">
        <v>120</v>
      </c>
      <c r="P235" s="4">
        <v>100</v>
      </c>
      <c r="Q235" s="3">
        <v>0.35</v>
      </c>
      <c r="R235" s="1">
        <v>6</v>
      </c>
      <c r="S235" s="1">
        <v>100</v>
      </c>
      <c r="T235" s="1">
        <v>20</v>
      </c>
      <c r="U235" s="1">
        <v>1</v>
      </c>
      <c r="V235" s="1">
        <v>0</v>
      </c>
      <c r="W235" s="1">
        <v>1</v>
      </c>
      <c r="X235" s="1">
        <v>1</v>
      </c>
      <c r="Y235" s="1">
        <v>1</v>
      </c>
      <c r="Z235" s="1">
        <v>3</v>
      </c>
      <c r="AA235" s="1">
        <v>1</v>
      </c>
      <c r="AB235" s="1">
        <v>1</v>
      </c>
      <c r="AC235" s="1">
        <v>0</v>
      </c>
      <c r="AD235" s="1">
        <v>0</v>
      </c>
      <c r="AE235" s="1">
        <v>0</v>
      </c>
      <c r="AF235" s="1">
        <v>0</v>
      </c>
      <c r="AG235" s="1">
        <v>0</v>
      </c>
      <c r="AH235" s="1">
        <v>0</v>
      </c>
      <c r="AI235" s="1">
        <v>0</v>
      </c>
      <c r="AJ235" s="1" t="s">
        <v>8658</v>
      </c>
      <c r="AK235" s="1" t="s">
        <v>8659</v>
      </c>
      <c r="AL235" s="1" t="s">
        <v>8660</v>
      </c>
      <c r="AM235" s="1" t="s">
        <v>16</v>
      </c>
      <c r="AN235" s="1" t="s">
        <v>23098</v>
      </c>
      <c r="AO235" s="1" t="s">
        <v>86</v>
      </c>
      <c r="AP235" s="1" t="s">
        <v>86</v>
      </c>
      <c r="AQ235" s="1" t="s">
        <v>14</v>
      </c>
      <c r="AR235" s="1" t="s">
        <v>19</v>
      </c>
      <c r="AS235" s="1" t="s">
        <v>23091</v>
      </c>
      <c r="AT235" s="1" t="s">
        <v>101</v>
      </c>
    </row>
    <row r="236" spans="1:46" x14ac:dyDescent="0.25">
      <c r="A236" s="1" t="s">
        <v>18749</v>
      </c>
      <c r="B236" s="2" t="s">
        <v>23101</v>
      </c>
      <c r="C236" s="2" t="s">
        <v>23105</v>
      </c>
      <c r="D236" s="1">
        <v>1</v>
      </c>
      <c r="E236" s="1">
        <v>0</v>
      </c>
      <c r="F236" s="1">
        <v>1</v>
      </c>
      <c r="G236" s="1">
        <v>2</v>
      </c>
      <c r="H236" s="6">
        <v>0.5</v>
      </c>
      <c r="I236">
        <v>0</v>
      </c>
      <c r="J236" s="1">
        <v>33</v>
      </c>
      <c r="K236" s="1">
        <v>0</v>
      </c>
      <c r="L236" s="1">
        <v>585</v>
      </c>
      <c r="M236" s="6">
        <v>0.6</v>
      </c>
      <c r="N236" s="4">
        <v>600</v>
      </c>
      <c r="O236" s="4">
        <v>60</v>
      </c>
      <c r="P236" s="4">
        <v>100</v>
      </c>
      <c r="Q236" s="3">
        <v>0.3</v>
      </c>
      <c r="R236" s="1">
        <v>6</v>
      </c>
      <c r="S236" s="1">
        <v>100</v>
      </c>
      <c r="T236" s="1">
        <v>9</v>
      </c>
      <c r="U236" s="1">
        <v>1</v>
      </c>
      <c r="V236" s="1">
        <v>0</v>
      </c>
      <c r="W236" s="1">
        <v>1</v>
      </c>
      <c r="X236" s="1">
        <v>1</v>
      </c>
      <c r="Y236" s="1">
        <v>1</v>
      </c>
      <c r="Z236" s="1">
        <v>2</v>
      </c>
      <c r="AA236" s="1">
        <v>0</v>
      </c>
      <c r="AB236" s="1">
        <v>0</v>
      </c>
      <c r="AC236" s="1">
        <v>0</v>
      </c>
      <c r="AD236" s="1">
        <v>0</v>
      </c>
      <c r="AE236" s="1">
        <v>0</v>
      </c>
      <c r="AF236" s="1">
        <v>300</v>
      </c>
      <c r="AG236" s="1">
        <v>80</v>
      </c>
      <c r="AH236" s="1">
        <v>0</v>
      </c>
      <c r="AI236" s="1">
        <v>380</v>
      </c>
      <c r="AJ236" s="1" t="s">
        <v>5242</v>
      </c>
      <c r="AK236" s="1" t="s">
        <v>5243</v>
      </c>
      <c r="AL236" s="1" t="s">
        <v>5244</v>
      </c>
      <c r="AM236" s="1" t="s">
        <v>12</v>
      </c>
      <c r="AN236" s="1" t="s">
        <v>23097</v>
      </c>
      <c r="AO236" s="1" t="s">
        <v>86</v>
      </c>
      <c r="AP236" s="1" t="s">
        <v>86</v>
      </c>
      <c r="AQ236" s="1" t="s">
        <v>14</v>
      </c>
      <c r="AR236" s="1" t="s">
        <v>19</v>
      </c>
      <c r="AS236" s="1" t="s">
        <v>23090</v>
      </c>
      <c r="AT236" s="1" t="s">
        <v>26</v>
      </c>
    </row>
    <row r="237" spans="1:46" x14ac:dyDescent="0.25">
      <c r="A237" s="1" t="s">
        <v>18121</v>
      </c>
      <c r="B237" s="2" t="s">
        <v>23101</v>
      </c>
      <c r="C237" s="2" t="s">
        <v>23105</v>
      </c>
      <c r="D237" s="1">
        <v>3</v>
      </c>
      <c r="E237" s="1">
        <v>0</v>
      </c>
      <c r="F237" s="1">
        <v>1</v>
      </c>
      <c r="G237" s="1">
        <v>4</v>
      </c>
      <c r="H237" s="6">
        <v>0.25</v>
      </c>
      <c r="I237">
        <v>1</v>
      </c>
      <c r="J237" s="1">
        <v>28</v>
      </c>
      <c r="K237" s="1">
        <v>0</v>
      </c>
      <c r="L237" s="1">
        <v>761</v>
      </c>
      <c r="M237" s="6">
        <v>0.15</v>
      </c>
      <c r="N237" s="4">
        <v>720</v>
      </c>
      <c r="O237" s="4">
        <v>60</v>
      </c>
      <c r="P237" s="4">
        <v>100</v>
      </c>
      <c r="Q237" s="3">
        <v>0.3</v>
      </c>
      <c r="R237" s="1">
        <v>12</v>
      </c>
      <c r="S237" s="1">
        <v>100</v>
      </c>
      <c r="T237" s="1">
        <v>16</v>
      </c>
      <c r="U237" s="1">
        <v>1</v>
      </c>
      <c r="V237" s="1">
        <v>0</v>
      </c>
      <c r="W237" s="1">
        <v>1</v>
      </c>
      <c r="X237" s="1">
        <v>1</v>
      </c>
      <c r="Y237" s="1">
        <v>1</v>
      </c>
      <c r="Z237" s="1">
        <v>2</v>
      </c>
      <c r="AA237" s="1">
        <v>1</v>
      </c>
      <c r="AB237" s="1">
        <v>1</v>
      </c>
      <c r="AC237" s="1">
        <v>0</v>
      </c>
      <c r="AD237" s="1">
        <v>0</v>
      </c>
      <c r="AE237" s="1">
        <v>0</v>
      </c>
      <c r="AF237" s="1">
        <v>0</v>
      </c>
      <c r="AG237" s="1">
        <v>2</v>
      </c>
      <c r="AH237" s="1">
        <v>0</v>
      </c>
      <c r="AI237" s="1">
        <v>2</v>
      </c>
      <c r="AJ237" s="1" t="s">
        <v>3419</v>
      </c>
      <c r="AK237" s="1" t="s">
        <v>3420</v>
      </c>
      <c r="AL237" s="1" t="s">
        <v>3421</v>
      </c>
      <c r="AM237" s="1" t="s">
        <v>16</v>
      </c>
      <c r="AN237" s="1" t="s">
        <v>23097</v>
      </c>
      <c r="AO237" s="1" t="s">
        <v>86</v>
      </c>
      <c r="AP237" s="1" t="s">
        <v>86</v>
      </c>
      <c r="AQ237" s="1" t="s">
        <v>14</v>
      </c>
      <c r="AR237" s="1" t="s">
        <v>19</v>
      </c>
      <c r="AS237" s="1" t="s">
        <v>23091</v>
      </c>
      <c r="AT237" s="1" t="s">
        <v>101</v>
      </c>
    </row>
    <row r="238" spans="1:46" x14ac:dyDescent="0.25">
      <c r="A238" s="1" t="s">
        <v>18120</v>
      </c>
      <c r="B238" s="2" t="s">
        <v>23101</v>
      </c>
      <c r="C238" s="2" t="s">
        <v>23105</v>
      </c>
      <c r="D238" s="1">
        <v>0</v>
      </c>
      <c r="E238" s="1">
        <v>0</v>
      </c>
      <c r="F238" s="1">
        <v>1</v>
      </c>
      <c r="G238" s="1">
        <v>1</v>
      </c>
      <c r="H238" s="6">
        <v>1</v>
      </c>
      <c r="I238">
        <v>0</v>
      </c>
      <c r="J238" s="1">
        <v>29</v>
      </c>
      <c r="K238" s="1">
        <v>1</v>
      </c>
      <c r="L238" s="1">
        <v>673</v>
      </c>
      <c r="M238" s="6">
        <v>0.46</v>
      </c>
      <c r="N238" s="4">
        <v>360</v>
      </c>
      <c r="O238" s="4">
        <v>30</v>
      </c>
      <c r="P238" s="4">
        <v>150</v>
      </c>
      <c r="Q238" s="3">
        <v>0.35</v>
      </c>
      <c r="R238" s="1">
        <v>12</v>
      </c>
      <c r="S238" s="1">
        <v>150</v>
      </c>
      <c r="T238" s="1">
        <v>23</v>
      </c>
      <c r="U238" s="1">
        <v>1</v>
      </c>
      <c r="V238" s="1">
        <v>0</v>
      </c>
      <c r="W238" s="1">
        <v>1</v>
      </c>
      <c r="X238" s="1">
        <v>1</v>
      </c>
      <c r="Y238" s="1">
        <v>1</v>
      </c>
      <c r="Z238" s="1">
        <v>0</v>
      </c>
      <c r="AA238" s="1">
        <v>1</v>
      </c>
      <c r="AB238" s="1">
        <v>0</v>
      </c>
      <c r="AC238" s="1">
        <v>0</v>
      </c>
      <c r="AD238" s="1">
        <v>0</v>
      </c>
      <c r="AE238" s="1">
        <v>0</v>
      </c>
      <c r="AF238" s="1">
        <v>0</v>
      </c>
      <c r="AG238" s="1">
        <v>0</v>
      </c>
      <c r="AH238" s="1">
        <v>0</v>
      </c>
      <c r="AI238" s="1">
        <v>0</v>
      </c>
      <c r="AJ238" s="1" t="s">
        <v>3416</v>
      </c>
      <c r="AK238" s="1" t="s">
        <v>3417</v>
      </c>
      <c r="AL238" s="1" t="s">
        <v>3418</v>
      </c>
      <c r="AM238" s="1" t="s">
        <v>12</v>
      </c>
      <c r="AN238" s="1" t="s">
        <v>23098</v>
      </c>
      <c r="AO238" s="1" t="s">
        <v>86</v>
      </c>
      <c r="AP238" s="1" t="s">
        <v>86</v>
      </c>
      <c r="AQ238" s="1" t="s">
        <v>14</v>
      </c>
      <c r="AR238" s="1" t="s">
        <v>19</v>
      </c>
      <c r="AS238" s="1" t="s">
        <v>23091</v>
      </c>
      <c r="AT238" s="1" t="s">
        <v>26</v>
      </c>
    </row>
    <row r="239" spans="1:46" x14ac:dyDescent="0.25">
      <c r="A239" s="1" t="s">
        <v>17375</v>
      </c>
      <c r="B239" s="2" t="s">
        <v>23101</v>
      </c>
      <c r="C239" s="2" t="s">
        <v>23105</v>
      </c>
      <c r="D239" s="1">
        <v>0</v>
      </c>
      <c r="E239" s="1">
        <v>0</v>
      </c>
      <c r="F239" s="1">
        <v>1</v>
      </c>
      <c r="G239" s="1">
        <v>1</v>
      </c>
      <c r="H239" s="6">
        <v>1</v>
      </c>
      <c r="I239">
        <v>0</v>
      </c>
      <c r="J239" s="1">
        <v>32</v>
      </c>
      <c r="K239" s="1">
        <v>0</v>
      </c>
      <c r="L239" s="1">
        <v>621</v>
      </c>
      <c r="M239" s="6">
        <v>0.44</v>
      </c>
      <c r="N239" s="4">
        <v>1000</v>
      </c>
      <c r="O239" s="4">
        <v>100</v>
      </c>
      <c r="P239" s="4">
        <v>300</v>
      </c>
      <c r="Q239" s="3">
        <v>0.3</v>
      </c>
      <c r="R239" s="1">
        <v>24</v>
      </c>
      <c r="S239" s="1">
        <v>300</v>
      </c>
      <c r="T239" s="1">
        <v>2</v>
      </c>
      <c r="U239" s="1">
        <v>0</v>
      </c>
      <c r="V239" s="1">
        <v>0</v>
      </c>
      <c r="W239" s="1">
        <v>1</v>
      </c>
      <c r="X239" s="1">
        <v>1</v>
      </c>
      <c r="Y239" s="1">
        <v>1</v>
      </c>
      <c r="Z239" s="1">
        <v>2</v>
      </c>
      <c r="AA239" s="1">
        <v>0</v>
      </c>
      <c r="AB239" s="1">
        <v>0</v>
      </c>
      <c r="AC239" s="1">
        <v>498</v>
      </c>
      <c r="AD239" s="1">
        <v>0</v>
      </c>
      <c r="AE239" s="1">
        <v>0</v>
      </c>
      <c r="AF239" s="1">
        <v>0</v>
      </c>
      <c r="AG239" s="1">
        <v>0</v>
      </c>
      <c r="AH239" s="1">
        <v>200</v>
      </c>
      <c r="AI239" s="1">
        <v>698</v>
      </c>
      <c r="AJ239" s="1" t="s">
        <v>1172</v>
      </c>
      <c r="AK239" s="1" t="s">
        <v>1173</v>
      </c>
      <c r="AL239" s="1" t="s">
        <v>1174</v>
      </c>
      <c r="AM239" s="1" t="s">
        <v>12</v>
      </c>
      <c r="AN239" s="1" t="s">
        <v>23097</v>
      </c>
      <c r="AO239" s="1" t="s">
        <v>364</v>
      </c>
      <c r="AP239" s="1" t="s">
        <v>86</v>
      </c>
      <c r="AQ239" s="1" t="s">
        <v>14</v>
      </c>
      <c r="AR239" s="1" t="s">
        <v>19</v>
      </c>
      <c r="AS239" s="1" t="s">
        <v>23090</v>
      </c>
      <c r="AT239" s="1" t="s">
        <v>26</v>
      </c>
    </row>
    <row r="240" spans="1:46" x14ac:dyDescent="0.25">
      <c r="A240" s="1" t="s">
        <v>22776</v>
      </c>
      <c r="B240" s="2" t="s">
        <v>23101</v>
      </c>
      <c r="C240" s="2" t="s">
        <v>23105</v>
      </c>
      <c r="D240" s="1">
        <v>0</v>
      </c>
      <c r="E240" s="1">
        <v>0</v>
      </c>
      <c r="F240" s="1">
        <v>1</v>
      </c>
      <c r="G240" s="1">
        <v>1</v>
      </c>
      <c r="H240" s="6">
        <v>1</v>
      </c>
      <c r="I240">
        <v>1</v>
      </c>
      <c r="J240" s="1">
        <v>35</v>
      </c>
      <c r="K240" s="1">
        <v>0</v>
      </c>
      <c r="L240" s="1">
        <v>721</v>
      </c>
      <c r="M240" s="6">
        <v>0.05</v>
      </c>
      <c r="N240" s="4">
        <v>2000</v>
      </c>
      <c r="O240" s="4">
        <v>160</v>
      </c>
      <c r="P240" s="4">
        <v>100</v>
      </c>
      <c r="Q240" s="3">
        <v>0.3</v>
      </c>
      <c r="R240" s="1">
        <v>12</v>
      </c>
      <c r="S240" s="1">
        <v>100</v>
      </c>
      <c r="T240" s="1">
        <v>3</v>
      </c>
      <c r="U240" s="1">
        <v>0</v>
      </c>
      <c r="V240" s="1">
        <v>0</v>
      </c>
      <c r="W240" s="1">
        <v>1</v>
      </c>
      <c r="X240" s="1">
        <v>0</v>
      </c>
      <c r="Y240" s="1">
        <v>1</v>
      </c>
      <c r="Z240" s="1">
        <v>5</v>
      </c>
      <c r="AA240" s="1">
        <v>0</v>
      </c>
      <c r="AB240" s="1">
        <v>1</v>
      </c>
      <c r="AC240" s="1">
        <v>0</v>
      </c>
      <c r="AD240" s="1">
        <v>0</v>
      </c>
      <c r="AE240" s="1">
        <v>0</v>
      </c>
      <c r="AF240" s="1">
        <v>0</v>
      </c>
      <c r="AG240" s="1">
        <v>0</v>
      </c>
      <c r="AH240" s="1">
        <v>0</v>
      </c>
      <c r="AI240" s="1">
        <v>0</v>
      </c>
      <c r="AJ240" s="1" t="s">
        <v>16207</v>
      </c>
      <c r="AK240" s="1" t="s">
        <v>16208</v>
      </c>
      <c r="AL240" s="1" t="s">
        <v>16209</v>
      </c>
      <c r="AM240" s="1" t="s">
        <v>16</v>
      </c>
      <c r="AN240" s="1" t="s">
        <v>23097</v>
      </c>
      <c r="AO240" s="1" t="s">
        <v>364</v>
      </c>
      <c r="AP240" s="1" t="s">
        <v>86</v>
      </c>
      <c r="AQ240" s="1" t="s">
        <v>25</v>
      </c>
      <c r="AR240" s="1" t="s">
        <v>19</v>
      </c>
      <c r="AS240" s="1" t="s">
        <v>23090</v>
      </c>
      <c r="AT240" s="1" t="s">
        <v>101</v>
      </c>
    </row>
    <row r="241" spans="1:46" x14ac:dyDescent="0.25">
      <c r="A241" s="1" t="s">
        <v>21048</v>
      </c>
      <c r="B241" s="2" t="s">
        <v>23101</v>
      </c>
      <c r="C241" s="2" t="s">
        <v>23105</v>
      </c>
      <c r="D241" s="1">
        <v>4</v>
      </c>
      <c r="E241" s="1">
        <v>2</v>
      </c>
      <c r="F241" s="1">
        <v>1</v>
      </c>
      <c r="G241" s="1">
        <v>7</v>
      </c>
      <c r="H241" s="6">
        <v>0.14285714285714285</v>
      </c>
      <c r="I241">
        <v>0</v>
      </c>
      <c r="J241" s="1">
        <v>39</v>
      </c>
      <c r="K241" s="1">
        <v>1</v>
      </c>
      <c r="L241" s="1">
        <v>537</v>
      </c>
      <c r="M241" s="6">
        <v>0.51</v>
      </c>
      <c r="N241" s="4">
        <v>6730</v>
      </c>
      <c r="O241" s="4">
        <v>237</v>
      </c>
      <c r="P241" s="4">
        <v>300</v>
      </c>
      <c r="Q241" s="3">
        <v>0.33</v>
      </c>
      <c r="R241" s="1">
        <v>6</v>
      </c>
      <c r="S241" s="1">
        <v>300</v>
      </c>
      <c r="T241" s="1">
        <v>54</v>
      </c>
      <c r="U241" s="1">
        <v>0</v>
      </c>
      <c r="V241" s="1">
        <v>0</v>
      </c>
      <c r="W241" s="1">
        <v>1</v>
      </c>
      <c r="X241" s="1">
        <v>1</v>
      </c>
      <c r="Y241" s="1">
        <v>1</v>
      </c>
      <c r="Z241" s="1">
        <v>2</v>
      </c>
      <c r="AA241" s="1">
        <v>0</v>
      </c>
      <c r="AB241" s="1">
        <v>0</v>
      </c>
      <c r="AC241" s="1">
        <v>5692</v>
      </c>
      <c r="AD241" s="1">
        <v>1</v>
      </c>
      <c r="AE241" s="1">
        <v>227</v>
      </c>
      <c r="AF241" s="1">
        <v>284</v>
      </c>
      <c r="AG241" s="1">
        <v>47</v>
      </c>
      <c r="AH241" s="1">
        <v>0</v>
      </c>
      <c r="AI241" s="1">
        <v>6251</v>
      </c>
      <c r="AJ241" s="1" t="s">
        <v>11601</v>
      </c>
      <c r="AK241" s="1" t="s">
        <v>11602</v>
      </c>
      <c r="AL241" s="1" t="s">
        <v>11603</v>
      </c>
      <c r="AM241" s="1" t="s">
        <v>12</v>
      </c>
      <c r="AN241" s="1" t="s">
        <v>23098</v>
      </c>
      <c r="AO241" s="1" t="s">
        <v>364</v>
      </c>
      <c r="AP241" s="1" t="s">
        <v>86</v>
      </c>
      <c r="AQ241" s="1" t="s">
        <v>14</v>
      </c>
      <c r="AR241" s="1" t="s">
        <v>19</v>
      </c>
      <c r="AS241" s="1" t="s">
        <v>23090</v>
      </c>
      <c r="AT241" s="1" t="s">
        <v>26</v>
      </c>
    </row>
    <row r="242" spans="1:46" x14ac:dyDescent="0.25">
      <c r="A242" s="1" t="s">
        <v>19365</v>
      </c>
      <c r="B242" s="2" t="s">
        <v>23101</v>
      </c>
      <c r="C242" s="2" t="s">
        <v>23105</v>
      </c>
      <c r="D242" s="1">
        <v>0</v>
      </c>
      <c r="E242" s="1">
        <v>0</v>
      </c>
      <c r="F242" s="1">
        <v>1</v>
      </c>
      <c r="G242" s="1">
        <v>1</v>
      </c>
      <c r="H242" s="6">
        <v>1</v>
      </c>
      <c r="I242">
        <v>0</v>
      </c>
      <c r="J242" s="1">
        <v>30</v>
      </c>
      <c r="K242" s="1">
        <v>1</v>
      </c>
      <c r="L242" s="1">
        <v>679</v>
      </c>
      <c r="M242" s="6">
        <v>0.14000000000000001</v>
      </c>
      <c r="N242" s="4">
        <v>7000</v>
      </c>
      <c r="O242" s="4">
        <v>500</v>
      </c>
      <c r="P242" s="4">
        <v>400</v>
      </c>
      <c r="Q242" s="3">
        <v>0.39</v>
      </c>
      <c r="R242" s="1">
        <v>24</v>
      </c>
      <c r="S242" s="1">
        <v>400</v>
      </c>
      <c r="T242" s="1">
        <v>2</v>
      </c>
      <c r="U242" s="1">
        <v>1</v>
      </c>
      <c r="V242" s="1">
        <v>0</v>
      </c>
      <c r="W242" s="1">
        <v>1</v>
      </c>
      <c r="X242" s="1">
        <v>1</v>
      </c>
      <c r="Y242" s="1">
        <v>1</v>
      </c>
      <c r="Z242" s="1">
        <v>1</v>
      </c>
      <c r="AA242" s="1">
        <v>1</v>
      </c>
      <c r="AB242" s="1">
        <v>0</v>
      </c>
      <c r="AC242" s="1">
        <v>0</v>
      </c>
      <c r="AD242" s="1">
        <v>0</v>
      </c>
      <c r="AE242" s="1">
        <v>0</v>
      </c>
      <c r="AF242" s="1">
        <v>0</v>
      </c>
      <c r="AG242" s="1">
        <v>0</v>
      </c>
      <c r="AH242" s="1">
        <v>800</v>
      </c>
      <c r="AI242" s="1">
        <v>800</v>
      </c>
      <c r="AJ242" s="1" t="s">
        <v>3759</v>
      </c>
      <c r="AK242" s="1" t="s">
        <v>6978</v>
      </c>
      <c r="AL242" s="1" t="s">
        <v>6979</v>
      </c>
      <c r="AM242" s="1" t="s">
        <v>12</v>
      </c>
      <c r="AN242" s="1" t="s">
        <v>23098</v>
      </c>
      <c r="AO242" s="1" t="s">
        <v>86</v>
      </c>
      <c r="AP242" s="1" t="s">
        <v>86</v>
      </c>
      <c r="AQ242" s="1" t="s">
        <v>14</v>
      </c>
      <c r="AR242" s="1" t="s">
        <v>19</v>
      </c>
      <c r="AS242" s="1" t="s">
        <v>23091</v>
      </c>
      <c r="AT242" s="1" t="s">
        <v>26</v>
      </c>
    </row>
    <row r="243" spans="1:46" x14ac:dyDescent="0.25">
      <c r="A243" s="1" t="s">
        <v>18127</v>
      </c>
      <c r="B243" s="2" t="s">
        <v>23101</v>
      </c>
      <c r="C243" s="2" t="s">
        <v>23105</v>
      </c>
      <c r="D243" s="1">
        <v>0</v>
      </c>
      <c r="E243" s="1">
        <v>1</v>
      </c>
      <c r="F243" s="1">
        <v>3</v>
      </c>
      <c r="G243" s="1">
        <v>4</v>
      </c>
      <c r="H243" s="6">
        <v>0.75</v>
      </c>
      <c r="I243">
        <v>1</v>
      </c>
      <c r="J243" s="1">
        <v>39</v>
      </c>
      <c r="K243" s="1">
        <v>0</v>
      </c>
      <c r="L243" s="1">
        <v>706</v>
      </c>
      <c r="M243" s="6">
        <v>7.0000000000000007E-2</v>
      </c>
      <c r="N243" s="4">
        <v>5600</v>
      </c>
      <c r="O243" s="4">
        <v>400</v>
      </c>
      <c r="P243" s="4">
        <v>120</v>
      </c>
      <c r="Q243" s="3">
        <v>0.39</v>
      </c>
      <c r="R243" s="1">
        <v>12</v>
      </c>
      <c r="S243" s="1">
        <v>120</v>
      </c>
      <c r="T243" s="1">
        <v>12</v>
      </c>
      <c r="U243" s="1">
        <v>1</v>
      </c>
      <c r="V243" s="1">
        <v>0</v>
      </c>
      <c r="W243" s="1">
        <v>1</v>
      </c>
      <c r="X243" s="1">
        <v>1</v>
      </c>
      <c r="Y243" s="1">
        <v>0</v>
      </c>
      <c r="Z243" s="1">
        <v>4</v>
      </c>
      <c r="AA243" s="1">
        <v>1</v>
      </c>
      <c r="AB243" s="1">
        <v>1</v>
      </c>
      <c r="AC243" s="1">
        <v>0</v>
      </c>
      <c r="AD243" s="1">
        <v>0</v>
      </c>
      <c r="AE243" s="1">
        <v>0</v>
      </c>
      <c r="AF243" s="1">
        <v>0</v>
      </c>
      <c r="AG243" s="1">
        <v>27</v>
      </c>
      <c r="AH243" s="1">
        <v>300</v>
      </c>
      <c r="AI243" s="1">
        <v>327</v>
      </c>
      <c r="AJ243" s="1" t="s">
        <v>3437</v>
      </c>
      <c r="AK243" s="1" t="s">
        <v>3438</v>
      </c>
      <c r="AL243" s="1" t="s">
        <v>3439</v>
      </c>
      <c r="AM243" s="1" t="s">
        <v>16</v>
      </c>
      <c r="AN243" s="1" t="s">
        <v>23097</v>
      </c>
      <c r="AO243" s="1" t="s">
        <v>86</v>
      </c>
      <c r="AP243" s="1" t="s">
        <v>86</v>
      </c>
      <c r="AQ243" s="1" t="s">
        <v>14</v>
      </c>
      <c r="AR243" s="1" t="s">
        <v>30</v>
      </c>
      <c r="AS243" s="1" t="s">
        <v>23091</v>
      </c>
      <c r="AT243" s="1" t="s">
        <v>101</v>
      </c>
    </row>
    <row r="244" spans="1:46" x14ac:dyDescent="0.25">
      <c r="A244" s="1" t="s">
        <v>21432</v>
      </c>
      <c r="B244" s="2" t="s">
        <v>23101</v>
      </c>
      <c r="C244" s="2" t="s">
        <v>23105</v>
      </c>
      <c r="D244" s="1">
        <v>0</v>
      </c>
      <c r="E244" s="1">
        <v>0</v>
      </c>
      <c r="F244" s="1">
        <v>1</v>
      </c>
      <c r="G244" s="1">
        <v>1</v>
      </c>
      <c r="H244" s="6">
        <v>1</v>
      </c>
      <c r="I244">
        <v>0</v>
      </c>
      <c r="J244" s="1">
        <v>52</v>
      </c>
      <c r="K244" s="1">
        <v>1</v>
      </c>
      <c r="L244" s="1">
        <v>623</v>
      </c>
      <c r="M244" s="6">
        <v>0.14000000000000001</v>
      </c>
      <c r="N244" s="4">
        <v>2500</v>
      </c>
      <c r="O244" s="4">
        <v>210</v>
      </c>
      <c r="P244" s="4">
        <v>400</v>
      </c>
      <c r="Q244" s="3">
        <v>0.39</v>
      </c>
      <c r="R244" s="1">
        <v>24</v>
      </c>
      <c r="S244" s="1">
        <v>400</v>
      </c>
      <c r="T244" s="1">
        <v>39</v>
      </c>
      <c r="U244" s="1">
        <v>0</v>
      </c>
      <c r="V244" s="1">
        <v>0</v>
      </c>
      <c r="W244" s="1">
        <v>1</v>
      </c>
      <c r="X244" s="1">
        <v>1</v>
      </c>
      <c r="Y244" s="1">
        <v>0</v>
      </c>
      <c r="Z244" s="1">
        <v>3</v>
      </c>
      <c r="AA244" s="1">
        <v>1</v>
      </c>
      <c r="AB244" s="1">
        <v>0</v>
      </c>
      <c r="AC244" s="1">
        <v>170</v>
      </c>
      <c r="AD244" s="1">
        <v>0</v>
      </c>
      <c r="AE244" s="1">
        <v>0</v>
      </c>
      <c r="AF244" s="1">
        <v>0</v>
      </c>
      <c r="AG244" s="1">
        <v>0</v>
      </c>
      <c r="AH244" s="1">
        <v>0</v>
      </c>
      <c r="AI244" s="1">
        <v>170</v>
      </c>
      <c r="AJ244" s="1" t="s">
        <v>47</v>
      </c>
      <c r="AK244" s="1" t="s">
        <v>12627</v>
      </c>
      <c r="AL244" s="1" t="s">
        <v>12628</v>
      </c>
      <c r="AM244" s="1" t="s">
        <v>12</v>
      </c>
      <c r="AN244" s="1" t="s">
        <v>23098</v>
      </c>
      <c r="AO244" s="1" t="s">
        <v>364</v>
      </c>
      <c r="AP244" s="1" t="s">
        <v>86</v>
      </c>
      <c r="AQ244" s="1" t="s">
        <v>14</v>
      </c>
      <c r="AR244" s="1" t="s">
        <v>30</v>
      </c>
      <c r="AS244" s="1" t="s">
        <v>23091</v>
      </c>
      <c r="AT244" s="1" t="s">
        <v>26</v>
      </c>
    </row>
    <row r="245" spans="1:46" x14ac:dyDescent="0.25">
      <c r="A245" s="1" t="s">
        <v>19984</v>
      </c>
      <c r="B245" s="2" t="s">
        <v>23101</v>
      </c>
      <c r="C245" s="2" t="s">
        <v>23105</v>
      </c>
      <c r="D245" s="1">
        <v>0</v>
      </c>
      <c r="E245" s="1">
        <v>0</v>
      </c>
      <c r="F245" s="1">
        <v>2</v>
      </c>
      <c r="G245" s="1">
        <v>2</v>
      </c>
      <c r="H245" s="6">
        <v>1</v>
      </c>
      <c r="I245">
        <v>0</v>
      </c>
      <c r="J245" s="1">
        <v>31</v>
      </c>
      <c r="K245" s="1">
        <v>0</v>
      </c>
      <c r="L245" s="1">
        <v>573</v>
      </c>
      <c r="M245" s="6">
        <v>0.1</v>
      </c>
      <c r="N245" s="4">
        <v>2000</v>
      </c>
      <c r="O245" s="4">
        <v>200</v>
      </c>
      <c r="P245" s="4">
        <v>100</v>
      </c>
      <c r="Q245" s="3">
        <v>0.39</v>
      </c>
      <c r="R245" s="1">
        <v>6</v>
      </c>
      <c r="S245" s="1">
        <v>100</v>
      </c>
      <c r="T245" s="1">
        <v>13</v>
      </c>
      <c r="U245" s="1">
        <v>1</v>
      </c>
      <c r="V245" s="1">
        <v>0</v>
      </c>
      <c r="W245" s="1">
        <v>1</v>
      </c>
      <c r="X245" s="1">
        <v>1</v>
      </c>
      <c r="Y245" s="1">
        <v>1</v>
      </c>
      <c r="Z245" s="1">
        <v>3</v>
      </c>
      <c r="AA245" s="1">
        <v>0</v>
      </c>
      <c r="AB245" s="1">
        <v>0</v>
      </c>
      <c r="AC245" s="1">
        <v>0</v>
      </c>
      <c r="AD245" s="1">
        <v>0</v>
      </c>
      <c r="AE245" s="1">
        <v>0</v>
      </c>
      <c r="AF245" s="1">
        <v>0</v>
      </c>
      <c r="AG245" s="1">
        <v>79</v>
      </c>
      <c r="AH245" s="1">
        <v>0</v>
      </c>
      <c r="AI245" s="1">
        <v>79</v>
      </c>
      <c r="AJ245" s="1" t="s">
        <v>8707</v>
      </c>
      <c r="AK245" s="1" t="s">
        <v>8708</v>
      </c>
      <c r="AL245" s="1" t="s">
        <v>8709</v>
      </c>
      <c r="AM245" s="1" t="s">
        <v>12</v>
      </c>
      <c r="AN245" s="1" t="s">
        <v>23097</v>
      </c>
      <c r="AO245" s="1" t="s">
        <v>86</v>
      </c>
      <c r="AP245" s="1" t="s">
        <v>86</v>
      </c>
      <c r="AQ245" s="1" t="s">
        <v>14</v>
      </c>
      <c r="AR245" s="1" t="s">
        <v>19</v>
      </c>
      <c r="AS245" s="1" t="s">
        <v>23090</v>
      </c>
      <c r="AT245" s="1" t="s">
        <v>26</v>
      </c>
    </row>
    <row r="246" spans="1:46" x14ac:dyDescent="0.25">
      <c r="A246" s="1" t="s">
        <v>20900</v>
      </c>
      <c r="B246" s="2" t="s">
        <v>23101</v>
      </c>
      <c r="C246" s="2" t="s">
        <v>23105</v>
      </c>
      <c r="D246" s="1">
        <v>3</v>
      </c>
      <c r="E246" s="1">
        <v>2</v>
      </c>
      <c r="F246" s="1">
        <v>6</v>
      </c>
      <c r="G246" s="1">
        <v>11</v>
      </c>
      <c r="H246" s="6">
        <v>0.54545454545454541</v>
      </c>
      <c r="I246">
        <v>0</v>
      </c>
      <c r="J246" s="1">
        <v>38</v>
      </c>
      <c r="K246" s="1">
        <v>0</v>
      </c>
      <c r="L246" s="1">
        <v>678</v>
      </c>
      <c r="M246" s="6">
        <v>0.22</v>
      </c>
      <c r="N246" s="4">
        <v>6600</v>
      </c>
      <c r="O246" s="4">
        <v>550</v>
      </c>
      <c r="P246" s="4">
        <v>850</v>
      </c>
      <c r="Q246" s="3">
        <v>0.32</v>
      </c>
      <c r="R246" s="1">
        <v>24</v>
      </c>
      <c r="S246" s="1">
        <v>850</v>
      </c>
      <c r="T246" s="1">
        <v>29</v>
      </c>
      <c r="U246" s="1">
        <v>1</v>
      </c>
      <c r="V246" s="1">
        <v>0</v>
      </c>
      <c r="W246" s="1">
        <v>1</v>
      </c>
      <c r="X246" s="1">
        <v>1</v>
      </c>
      <c r="Y246" s="1">
        <v>0</v>
      </c>
      <c r="Z246" s="1">
        <v>1</v>
      </c>
      <c r="AA246" s="1">
        <v>0</v>
      </c>
      <c r="AB246" s="1">
        <v>0</v>
      </c>
      <c r="AC246" s="1">
        <v>500</v>
      </c>
      <c r="AD246" s="1">
        <v>0</v>
      </c>
      <c r="AE246" s="1">
        <v>0</v>
      </c>
      <c r="AF246" s="1">
        <v>0</v>
      </c>
      <c r="AG246" s="1">
        <v>0</v>
      </c>
      <c r="AH246" s="1">
        <v>950</v>
      </c>
      <c r="AI246" s="1">
        <v>1450</v>
      </c>
      <c r="AJ246" s="1" t="s">
        <v>11190</v>
      </c>
      <c r="AK246" s="1" t="s">
        <v>11191</v>
      </c>
      <c r="AL246" s="1" t="s">
        <v>11192</v>
      </c>
      <c r="AM246" s="1" t="s">
        <v>12</v>
      </c>
      <c r="AN246" s="1" t="s">
        <v>23097</v>
      </c>
      <c r="AO246" s="1" t="s">
        <v>86</v>
      </c>
      <c r="AP246" s="1" t="s">
        <v>86</v>
      </c>
      <c r="AQ246" s="1" t="s">
        <v>14</v>
      </c>
      <c r="AR246" s="1" t="s">
        <v>30</v>
      </c>
      <c r="AS246" s="1" t="s">
        <v>23090</v>
      </c>
      <c r="AT246" s="1" t="s">
        <v>26</v>
      </c>
    </row>
    <row r="247" spans="1:46" x14ac:dyDescent="0.25">
      <c r="A247" s="1" t="s">
        <v>17180</v>
      </c>
      <c r="B247" s="2" t="s">
        <v>23101</v>
      </c>
      <c r="C247" s="2" t="s">
        <v>23105</v>
      </c>
      <c r="D247" s="1">
        <v>0</v>
      </c>
      <c r="E247" s="1">
        <v>0</v>
      </c>
      <c r="F247" s="1">
        <v>1</v>
      </c>
      <c r="G247" s="1">
        <v>1</v>
      </c>
      <c r="H247" s="6">
        <v>1</v>
      </c>
      <c r="I247">
        <v>0</v>
      </c>
      <c r="J247" s="1">
        <v>41</v>
      </c>
      <c r="K247" s="1">
        <v>0</v>
      </c>
      <c r="L247" s="1">
        <v>654</v>
      </c>
      <c r="M247" s="6">
        <v>0.5</v>
      </c>
      <c r="N247" s="4">
        <v>1500</v>
      </c>
      <c r="O247" s="4">
        <v>120</v>
      </c>
      <c r="P247" s="4">
        <v>400</v>
      </c>
      <c r="Q247" s="3">
        <v>0.33</v>
      </c>
      <c r="R247" s="1">
        <v>24</v>
      </c>
      <c r="S247" s="1">
        <v>400</v>
      </c>
      <c r="T247" s="1">
        <v>19</v>
      </c>
      <c r="U247" s="1">
        <v>0</v>
      </c>
      <c r="V247" s="1">
        <v>0</v>
      </c>
      <c r="W247" s="1">
        <v>1</v>
      </c>
      <c r="X247" s="1">
        <v>1</v>
      </c>
      <c r="Y247" s="1">
        <v>1</v>
      </c>
      <c r="Z247" s="1">
        <v>1</v>
      </c>
      <c r="AA247" s="1">
        <v>1</v>
      </c>
      <c r="AB247" s="1">
        <v>1</v>
      </c>
      <c r="AC247" s="1">
        <v>0</v>
      </c>
      <c r="AD247" s="1">
        <v>0</v>
      </c>
      <c r="AE247" s="1">
        <v>0</v>
      </c>
      <c r="AF247" s="1">
        <v>120</v>
      </c>
      <c r="AG247" s="1">
        <v>320</v>
      </c>
      <c r="AH247" s="1">
        <v>300</v>
      </c>
      <c r="AI247" s="1">
        <v>740</v>
      </c>
      <c r="AJ247" s="1" t="s">
        <v>529</v>
      </c>
      <c r="AK247" s="1" t="s">
        <v>530</v>
      </c>
      <c r="AL247" s="1" t="s">
        <v>531</v>
      </c>
      <c r="AM247" s="1" t="s">
        <v>12</v>
      </c>
      <c r="AN247" s="1" t="s">
        <v>23097</v>
      </c>
      <c r="AO247" s="1" t="s">
        <v>364</v>
      </c>
      <c r="AP247" s="1" t="s">
        <v>86</v>
      </c>
      <c r="AQ247" s="1" t="s">
        <v>14</v>
      </c>
      <c r="AR247" s="1" t="s">
        <v>19</v>
      </c>
      <c r="AS247" s="1" t="s">
        <v>23091</v>
      </c>
      <c r="AT247" s="1" t="s">
        <v>101</v>
      </c>
    </row>
    <row r="248" spans="1:46" x14ac:dyDescent="0.25">
      <c r="A248" s="1" t="s">
        <v>21650</v>
      </c>
      <c r="B248" s="2" t="s">
        <v>23101</v>
      </c>
      <c r="C248" s="2" t="s">
        <v>23105</v>
      </c>
      <c r="D248" s="1">
        <v>2</v>
      </c>
      <c r="E248" s="1">
        <v>0</v>
      </c>
      <c r="F248" s="1">
        <v>1</v>
      </c>
      <c r="G248" s="1">
        <v>3</v>
      </c>
      <c r="H248" s="6">
        <v>0.33333333333333331</v>
      </c>
      <c r="I248">
        <v>0</v>
      </c>
      <c r="J248" s="1">
        <v>28</v>
      </c>
      <c r="K248" s="1">
        <v>1</v>
      </c>
      <c r="L248" s="1">
        <v>654</v>
      </c>
      <c r="M248" s="6">
        <v>0.33</v>
      </c>
      <c r="N248" s="4">
        <v>3000</v>
      </c>
      <c r="O248" s="4">
        <v>230</v>
      </c>
      <c r="P248" s="4">
        <v>200</v>
      </c>
      <c r="Q248" s="3">
        <v>0.35</v>
      </c>
      <c r="R248" s="1">
        <v>12</v>
      </c>
      <c r="S248" s="1">
        <v>200</v>
      </c>
      <c r="T248" s="1">
        <v>34</v>
      </c>
      <c r="U248" s="1">
        <v>1</v>
      </c>
      <c r="V248" s="1">
        <v>0</v>
      </c>
      <c r="W248" s="1">
        <v>1</v>
      </c>
      <c r="X248" s="1">
        <v>1</v>
      </c>
      <c r="Y248" s="1">
        <v>1</v>
      </c>
      <c r="Z248" s="1">
        <v>1</v>
      </c>
      <c r="AA248" s="1">
        <v>1</v>
      </c>
      <c r="AB248" s="1">
        <v>0</v>
      </c>
      <c r="AC248" s="1">
        <v>1300</v>
      </c>
      <c r="AD248" s="1">
        <v>0</v>
      </c>
      <c r="AE248" s="1">
        <v>350</v>
      </c>
      <c r="AF248" s="1">
        <v>0</v>
      </c>
      <c r="AG248" s="1">
        <v>27</v>
      </c>
      <c r="AH248" s="1">
        <v>0</v>
      </c>
      <c r="AI248" s="1">
        <v>1677</v>
      </c>
      <c r="AJ248" s="1" t="s">
        <v>13230</v>
      </c>
      <c r="AK248" s="1" t="s">
        <v>13231</v>
      </c>
      <c r="AL248" s="1" t="s">
        <v>13232</v>
      </c>
      <c r="AM248" s="1" t="s">
        <v>12</v>
      </c>
      <c r="AN248" s="1" t="s">
        <v>23098</v>
      </c>
      <c r="AO248" s="1" t="s">
        <v>86</v>
      </c>
      <c r="AP248" s="1" t="s">
        <v>86</v>
      </c>
      <c r="AQ248" s="1" t="s">
        <v>14</v>
      </c>
      <c r="AR248" s="1" t="s">
        <v>19</v>
      </c>
      <c r="AS248" s="1" t="s">
        <v>23091</v>
      </c>
      <c r="AT248" s="1" t="s">
        <v>26</v>
      </c>
    </row>
    <row r="249" spans="1:46" x14ac:dyDescent="0.25">
      <c r="A249" s="1" t="s">
        <v>18145</v>
      </c>
      <c r="B249" s="2" t="s">
        <v>23101</v>
      </c>
      <c r="C249" s="2" t="s">
        <v>23105</v>
      </c>
      <c r="D249" s="1">
        <v>0</v>
      </c>
      <c r="E249" s="1">
        <v>2</v>
      </c>
      <c r="F249" s="1">
        <v>1</v>
      </c>
      <c r="G249" s="1">
        <v>3</v>
      </c>
      <c r="H249" s="6">
        <v>0.33333333333333331</v>
      </c>
      <c r="I249">
        <v>0</v>
      </c>
      <c r="J249" s="1">
        <v>35</v>
      </c>
      <c r="K249" s="1">
        <v>1</v>
      </c>
      <c r="L249" s="1">
        <v>695</v>
      </c>
      <c r="M249" s="6">
        <v>0.19</v>
      </c>
      <c r="N249" s="4">
        <v>1800</v>
      </c>
      <c r="O249" s="4">
        <v>150</v>
      </c>
      <c r="P249" s="4">
        <v>200</v>
      </c>
      <c r="Q249" s="3">
        <v>0.37</v>
      </c>
      <c r="R249" s="1">
        <v>12</v>
      </c>
      <c r="S249" s="1">
        <v>200</v>
      </c>
      <c r="T249" s="1">
        <v>31</v>
      </c>
      <c r="U249" s="1">
        <v>1</v>
      </c>
      <c r="V249" s="1">
        <v>0</v>
      </c>
      <c r="W249" s="1">
        <v>1</v>
      </c>
      <c r="X249" s="1">
        <v>1</v>
      </c>
      <c r="Y249" s="1">
        <v>1</v>
      </c>
      <c r="Z249" s="1">
        <v>0</v>
      </c>
      <c r="AA249" s="1">
        <v>1</v>
      </c>
      <c r="AB249" s="1">
        <v>0</v>
      </c>
      <c r="AC249" s="1">
        <v>0</v>
      </c>
      <c r="AD249" s="1">
        <v>0</v>
      </c>
      <c r="AE249" s="1">
        <v>0</v>
      </c>
      <c r="AF249" s="1">
        <v>0</v>
      </c>
      <c r="AG249" s="1">
        <v>0</v>
      </c>
      <c r="AH249" s="1">
        <v>0</v>
      </c>
      <c r="AI249" s="1">
        <v>0</v>
      </c>
      <c r="AJ249" s="1" t="s">
        <v>3493</v>
      </c>
      <c r="AK249" s="1" t="s">
        <v>3494</v>
      </c>
      <c r="AL249" s="1" t="s">
        <v>3495</v>
      </c>
      <c r="AM249" s="1" t="s">
        <v>12</v>
      </c>
      <c r="AN249" s="1" t="s">
        <v>23098</v>
      </c>
      <c r="AO249" s="1" t="s">
        <v>86</v>
      </c>
      <c r="AP249" s="1" t="s">
        <v>86</v>
      </c>
      <c r="AQ249" s="1" t="s">
        <v>14</v>
      </c>
      <c r="AR249" s="1" t="s">
        <v>19</v>
      </c>
      <c r="AS249" s="1" t="s">
        <v>23091</v>
      </c>
      <c r="AT249" s="1" t="s">
        <v>26</v>
      </c>
    </row>
    <row r="250" spans="1:46" x14ac:dyDescent="0.25">
      <c r="A250" s="1" t="s">
        <v>18791</v>
      </c>
      <c r="B250" s="2" t="s">
        <v>23101</v>
      </c>
      <c r="C250" s="2" t="s">
        <v>23105</v>
      </c>
      <c r="D250" s="1">
        <v>0</v>
      </c>
      <c r="E250" s="1">
        <v>0</v>
      </c>
      <c r="F250" s="1">
        <v>1</v>
      </c>
      <c r="G250" s="1">
        <v>1</v>
      </c>
      <c r="H250" s="6">
        <v>1</v>
      </c>
      <c r="I250">
        <v>1</v>
      </c>
      <c r="J250" s="1">
        <v>28</v>
      </c>
      <c r="K250" s="1">
        <v>0</v>
      </c>
      <c r="L250" s="1">
        <v>493</v>
      </c>
      <c r="M250" s="6">
        <v>0.91</v>
      </c>
      <c r="N250" s="4">
        <v>1680</v>
      </c>
      <c r="O250" s="4">
        <v>140</v>
      </c>
      <c r="P250" s="4">
        <v>100</v>
      </c>
      <c r="Q250" s="3">
        <v>0.39</v>
      </c>
      <c r="R250" s="1">
        <v>6</v>
      </c>
      <c r="S250" s="1">
        <v>100</v>
      </c>
      <c r="T250" s="1">
        <v>22</v>
      </c>
      <c r="U250" s="1">
        <v>0</v>
      </c>
      <c r="V250" s="1">
        <v>0</v>
      </c>
      <c r="W250" s="1">
        <v>1</v>
      </c>
      <c r="X250" s="1">
        <v>0</v>
      </c>
      <c r="Y250" s="1">
        <v>1</v>
      </c>
      <c r="Z250" s="1">
        <v>0</v>
      </c>
      <c r="AA250" s="1">
        <v>1</v>
      </c>
      <c r="AB250" s="1">
        <v>1</v>
      </c>
      <c r="AC250" s="1">
        <v>480</v>
      </c>
      <c r="AD250" s="1">
        <v>0</v>
      </c>
      <c r="AE250" s="1">
        <v>0</v>
      </c>
      <c r="AF250" s="1">
        <v>750</v>
      </c>
      <c r="AG250" s="1">
        <v>0</v>
      </c>
      <c r="AH250" s="1">
        <v>900</v>
      </c>
      <c r="AI250" s="1">
        <v>2130</v>
      </c>
      <c r="AJ250" s="1" t="s">
        <v>5363</v>
      </c>
      <c r="AK250" s="1" t="s">
        <v>5364</v>
      </c>
      <c r="AL250" s="1" t="s">
        <v>5365</v>
      </c>
      <c r="AM250" s="1" t="s">
        <v>16</v>
      </c>
      <c r="AN250" s="1" t="s">
        <v>23097</v>
      </c>
      <c r="AO250" s="1" t="s">
        <v>364</v>
      </c>
      <c r="AP250" s="1" t="s">
        <v>86</v>
      </c>
      <c r="AQ250" s="1" t="s">
        <v>25</v>
      </c>
      <c r="AR250" s="1" t="s">
        <v>19</v>
      </c>
      <c r="AS250" s="1" t="s">
        <v>23091</v>
      </c>
      <c r="AT250" s="1" t="s">
        <v>101</v>
      </c>
    </row>
    <row r="251" spans="1:46" x14ac:dyDescent="0.25">
      <c r="A251" s="1" t="s">
        <v>22057</v>
      </c>
      <c r="B251" s="2" t="s">
        <v>23101</v>
      </c>
      <c r="C251" s="2" t="s">
        <v>23105</v>
      </c>
      <c r="D251" s="1">
        <v>0</v>
      </c>
      <c r="E251" s="1">
        <v>0</v>
      </c>
      <c r="F251" s="1">
        <v>1</v>
      </c>
      <c r="G251" s="1">
        <v>1</v>
      </c>
      <c r="H251" s="6">
        <v>1</v>
      </c>
      <c r="I251">
        <v>0</v>
      </c>
      <c r="J251" s="1">
        <v>42</v>
      </c>
      <c r="K251" s="1">
        <v>1</v>
      </c>
      <c r="L251" s="1">
        <v>740</v>
      </c>
      <c r="M251" s="6">
        <v>0.43</v>
      </c>
      <c r="N251" s="4">
        <v>4500</v>
      </c>
      <c r="O251" s="4">
        <v>350</v>
      </c>
      <c r="P251" s="4">
        <v>450</v>
      </c>
      <c r="Q251" s="3">
        <v>0.3</v>
      </c>
      <c r="R251" s="1">
        <v>24</v>
      </c>
      <c r="S251" s="1">
        <v>450</v>
      </c>
      <c r="T251" s="1">
        <v>61</v>
      </c>
      <c r="U251" s="1">
        <v>1</v>
      </c>
      <c r="V251" s="1">
        <v>0</v>
      </c>
      <c r="W251" s="1">
        <v>1</v>
      </c>
      <c r="X251" s="1">
        <v>1</v>
      </c>
      <c r="Y251" s="1">
        <v>1</v>
      </c>
      <c r="Z251" s="1">
        <v>0</v>
      </c>
      <c r="AA251" s="1">
        <v>1</v>
      </c>
      <c r="AB251" s="1">
        <v>0</v>
      </c>
      <c r="AC251" s="1">
        <v>0</v>
      </c>
      <c r="AD251" s="1">
        <v>500</v>
      </c>
      <c r="AE251" s="1">
        <v>2425</v>
      </c>
      <c r="AF251" s="1">
        <v>0</v>
      </c>
      <c r="AG251" s="1">
        <v>0</v>
      </c>
      <c r="AH251" s="1">
        <v>0</v>
      </c>
      <c r="AI251" s="1">
        <v>2925</v>
      </c>
      <c r="AJ251" s="1" t="s">
        <v>14272</v>
      </c>
      <c r="AK251" s="1" t="s">
        <v>14273</v>
      </c>
      <c r="AL251" s="1" t="s">
        <v>14274</v>
      </c>
      <c r="AM251" s="1" t="s">
        <v>12</v>
      </c>
      <c r="AN251" s="1" t="s">
        <v>23098</v>
      </c>
      <c r="AO251" s="1" t="s">
        <v>86</v>
      </c>
      <c r="AP251" s="1" t="s">
        <v>86</v>
      </c>
      <c r="AQ251" s="1" t="s">
        <v>14</v>
      </c>
      <c r="AR251" s="1" t="s">
        <v>19</v>
      </c>
      <c r="AS251" s="1" t="s">
        <v>23091</v>
      </c>
      <c r="AT251" s="1" t="s">
        <v>26</v>
      </c>
    </row>
    <row r="252" spans="1:46" x14ac:dyDescent="0.25">
      <c r="A252" s="1" t="s">
        <v>20519</v>
      </c>
      <c r="B252" s="2" t="s">
        <v>23101</v>
      </c>
      <c r="C252" s="2" t="s">
        <v>23105</v>
      </c>
      <c r="D252" s="1">
        <v>0</v>
      </c>
      <c r="E252" s="1">
        <v>0</v>
      </c>
      <c r="F252" s="1">
        <v>1</v>
      </c>
      <c r="G252" s="1">
        <v>1</v>
      </c>
      <c r="H252" s="6">
        <v>1</v>
      </c>
      <c r="I252">
        <v>0</v>
      </c>
      <c r="J252" s="1">
        <v>36</v>
      </c>
      <c r="K252" s="1">
        <v>0</v>
      </c>
      <c r="L252" s="1">
        <v>485</v>
      </c>
      <c r="M252" s="6">
        <v>0.35</v>
      </c>
      <c r="N252" s="4">
        <v>3600</v>
      </c>
      <c r="O252" s="4">
        <v>300</v>
      </c>
      <c r="P252" s="4">
        <v>300</v>
      </c>
      <c r="Q252" s="3">
        <v>0.35</v>
      </c>
      <c r="R252" s="1">
        <v>6</v>
      </c>
      <c r="S252" s="1">
        <v>300</v>
      </c>
      <c r="T252" s="1">
        <v>35</v>
      </c>
      <c r="U252" s="1">
        <v>0</v>
      </c>
      <c r="V252" s="1">
        <v>0</v>
      </c>
      <c r="W252" s="1">
        <v>1</v>
      </c>
      <c r="X252" s="1">
        <v>1</v>
      </c>
      <c r="Y252" s="1">
        <v>1</v>
      </c>
      <c r="Z252" s="1">
        <v>3</v>
      </c>
      <c r="AA252" s="1">
        <v>0</v>
      </c>
      <c r="AB252" s="1">
        <v>0</v>
      </c>
      <c r="AC252" s="1">
        <v>250</v>
      </c>
      <c r="AD252" s="1">
        <v>500</v>
      </c>
      <c r="AE252" s="1">
        <v>612</v>
      </c>
      <c r="AF252" s="1">
        <v>0</v>
      </c>
      <c r="AG252" s="1">
        <v>40</v>
      </c>
      <c r="AH252" s="1">
        <v>0</v>
      </c>
      <c r="AI252" s="1">
        <v>1402</v>
      </c>
      <c r="AJ252" s="1" t="s">
        <v>10173</v>
      </c>
      <c r="AK252" s="1" t="s">
        <v>10174</v>
      </c>
      <c r="AL252" s="1" t="s">
        <v>10175</v>
      </c>
      <c r="AM252" s="1" t="s">
        <v>12</v>
      </c>
      <c r="AN252" s="1" t="s">
        <v>23097</v>
      </c>
      <c r="AO252" s="1" t="s">
        <v>364</v>
      </c>
      <c r="AP252" s="1" t="s">
        <v>86</v>
      </c>
      <c r="AQ252" s="1" t="s">
        <v>14</v>
      </c>
      <c r="AR252" s="1" t="s">
        <v>19</v>
      </c>
      <c r="AS252" s="1" t="s">
        <v>23090</v>
      </c>
      <c r="AT252" s="1" t="s">
        <v>26</v>
      </c>
    </row>
    <row r="253" spans="1:46" x14ac:dyDescent="0.25">
      <c r="A253" s="1" t="s">
        <v>18151</v>
      </c>
      <c r="B253" s="2" t="s">
        <v>23101</v>
      </c>
      <c r="C253" s="2" t="s">
        <v>23105</v>
      </c>
      <c r="D253" s="1">
        <v>0</v>
      </c>
      <c r="E253" s="1">
        <v>0</v>
      </c>
      <c r="F253" s="1">
        <v>1</v>
      </c>
      <c r="G253" s="1">
        <v>1</v>
      </c>
      <c r="H253" s="6">
        <v>1</v>
      </c>
      <c r="I253">
        <v>0</v>
      </c>
      <c r="J253" s="1">
        <v>30</v>
      </c>
      <c r="K253" s="1">
        <v>1</v>
      </c>
      <c r="L253" s="1">
        <v>656</v>
      </c>
      <c r="M253" s="6">
        <v>0.21</v>
      </c>
      <c r="N253" s="4">
        <v>3000</v>
      </c>
      <c r="O253" s="4">
        <v>200</v>
      </c>
      <c r="P253" s="4">
        <v>200</v>
      </c>
      <c r="Q253" s="3">
        <v>0.35</v>
      </c>
      <c r="R253" s="1">
        <v>12</v>
      </c>
      <c r="S253" s="1">
        <v>200</v>
      </c>
      <c r="T253" s="1">
        <v>15</v>
      </c>
      <c r="U253" s="1">
        <v>1</v>
      </c>
      <c r="V253" s="1">
        <v>0</v>
      </c>
      <c r="W253" s="1">
        <v>1</v>
      </c>
      <c r="X253" s="1">
        <v>1</v>
      </c>
      <c r="Y253" s="1">
        <v>1</v>
      </c>
      <c r="Z253" s="1">
        <v>1</v>
      </c>
      <c r="AA253" s="1">
        <v>0</v>
      </c>
      <c r="AB253" s="1">
        <v>0</v>
      </c>
      <c r="AC253" s="1">
        <v>200</v>
      </c>
      <c r="AD253" s="1">
        <v>0</v>
      </c>
      <c r="AE253" s="1">
        <v>0</v>
      </c>
      <c r="AF253" s="1">
        <v>0</v>
      </c>
      <c r="AG253" s="1">
        <v>0</v>
      </c>
      <c r="AH253" s="1">
        <v>300</v>
      </c>
      <c r="AI253" s="1">
        <v>500</v>
      </c>
      <c r="AJ253" s="1" t="s">
        <v>3511</v>
      </c>
      <c r="AK253" s="1" t="s">
        <v>3512</v>
      </c>
      <c r="AL253" s="1" t="s">
        <v>3513</v>
      </c>
      <c r="AM253" s="1" t="s">
        <v>12</v>
      </c>
      <c r="AN253" s="1" t="s">
        <v>23098</v>
      </c>
      <c r="AO253" s="1" t="s">
        <v>86</v>
      </c>
      <c r="AP253" s="1" t="s">
        <v>86</v>
      </c>
      <c r="AQ253" s="1" t="s">
        <v>14</v>
      </c>
      <c r="AR253" s="1" t="s">
        <v>19</v>
      </c>
      <c r="AS253" s="1" t="s">
        <v>23090</v>
      </c>
      <c r="AT253" s="1" t="s">
        <v>26</v>
      </c>
    </row>
    <row r="254" spans="1:46" x14ac:dyDescent="0.25">
      <c r="A254" s="1" t="s">
        <v>17419</v>
      </c>
      <c r="B254" s="2" t="s">
        <v>23101</v>
      </c>
      <c r="C254" s="2" t="s">
        <v>23106</v>
      </c>
      <c r="D254" s="1">
        <v>2</v>
      </c>
      <c r="E254" s="1">
        <v>0</v>
      </c>
      <c r="F254" s="1">
        <v>1</v>
      </c>
      <c r="G254" s="1">
        <v>3</v>
      </c>
      <c r="H254" s="6">
        <v>0.33333333333333331</v>
      </c>
      <c r="I254">
        <v>0</v>
      </c>
      <c r="J254" s="1">
        <v>36</v>
      </c>
      <c r="K254" s="1">
        <v>0</v>
      </c>
      <c r="L254" s="1">
        <v>761</v>
      </c>
      <c r="M254" s="6">
        <v>0.26</v>
      </c>
      <c r="N254" s="4">
        <v>1050</v>
      </c>
      <c r="O254" s="4">
        <v>80</v>
      </c>
      <c r="P254" s="4">
        <v>300</v>
      </c>
      <c r="Q254" s="3">
        <v>0.31</v>
      </c>
      <c r="R254" s="1">
        <v>12</v>
      </c>
      <c r="S254" s="1">
        <v>300</v>
      </c>
      <c r="T254" s="1">
        <v>10</v>
      </c>
      <c r="U254" s="1">
        <v>1</v>
      </c>
      <c r="V254" s="1">
        <v>0</v>
      </c>
      <c r="W254" s="1">
        <v>1</v>
      </c>
      <c r="X254" s="1">
        <v>1</v>
      </c>
      <c r="Y254" s="1">
        <v>1</v>
      </c>
      <c r="Z254" s="1">
        <v>0</v>
      </c>
      <c r="AA254" s="1">
        <v>1</v>
      </c>
      <c r="AB254" s="1">
        <v>0</v>
      </c>
      <c r="AC254" s="1">
        <v>0</v>
      </c>
      <c r="AD254" s="1">
        <v>0</v>
      </c>
      <c r="AE254" s="1">
        <v>0</v>
      </c>
      <c r="AF254" s="1">
        <v>0</v>
      </c>
      <c r="AG254" s="1">
        <v>0</v>
      </c>
      <c r="AH254" s="1">
        <v>0</v>
      </c>
      <c r="AI254" s="1">
        <v>0</v>
      </c>
      <c r="AJ254" s="1" t="s">
        <v>1308</v>
      </c>
      <c r="AK254" s="1" t="s">
        <v>1309</v>
      </c>
      <c r="AL254" s="1" t="s">
        <v>1310</v>
      </c>
      <c r="AM254" s="1" t="s">
        <v>12</v>
      </c>
      <c r="AN254" s="1" t="s">
        <v>23097</v>
      </c>
      <c r="AO254" s="1" t="s">
        <v>86</v>
      </c>
      <c r="AP254" s="1" t="s">
        <v>86</v>
      </c>
      <c r="AQ254" s="1" t="s">
        <v>14</v>
      </c>
      <c r="AR254" s="1" t="s">
        <v>19</v>
      </c>
      <c r="AS254" s="1" t="s">
        <v>23091</v>
      </c>
      <c r="AT254" s="1" t="s">
        <v>26</v>
      </c>
    </row>
    <row r="255" spans="1:46" x14ac:dyDescent="0.25">
      <c r="A255" s="1" t="s">
        <v>20525</v>
      </c>
      <c r="B255" s="2" t="s">
        <v>23101</v>
      </c>
      <c r="C255" s="2" t="s">
        <v>23106</v>
      </c>
      <c r="D255" s="1">
        <v>1</v>
      </c>
      <c r="E255" s="1">
        <v>0</v>
      </c>
      <c r="F255" s="1">
        <v>1</v>
      </c>
      <c r="G255" s="1">
        <v>2</v>
      </c>
      <c r="H255" s="6">
        <v>0.5</v>
      </c>
      <c r="I255">
        <v>1</v>
      </c>
      <c r="J255" s="1">
        <v>35</v>
      </c>
      <c r="K255" s="1">
        <v>1</v>
      </c>
      <c r="L255" s="1">
        <v>672</v>
      </c>
      <c r="M255" s="6">
        <v>0.1</v>
      </c>
      <c r="N255" s="4">
        <v>3400</v>
      </c>
      <c r="O255" s="4">
        <v>300</v>
      </c>
      <c r="P255" s="4">
        <v>150</v>
      </c>
      <c r="Q255" s="3">
        <v>0.25</v>
      </c>
      <c r="R255" s="1">
        <v>6</v>
      </c>
      <c r="S255" s="1">
        <v>150</v>
      </c>
      <c r="T255" s="1">
        <v>32</v>
      </c>
      <c r="U255" s="1">
        <v>1</v>
      </c>
      <c r="V255" s="1">
        <v>0</v>
      </c>
      <c r="W255" s="1">
        <v>1</v>
      </c>
      <c r="X255" s="1">
        <v>1</v>
      </c>
      <c r="Y255" s="1">
        <v>1</v>
      </c>
      <c r="Z255" s="1">
        <v>0</v>
      </c>
      <c r="AA255" s="1">
        <v>1</v>
      </c>
      <c r="AB255" s="1">
        <v>1</v>
      </c>
      <c r="AC255" s="1">
        <v>0</v>
      </c>
      <c r="AD255" s="1">
        <v>0</v>
      </c>
      <c r="AE255" s="1">
        <v>0</v>
      </c>
      <c r="AF255" s="1">
        <v>0</v>
      </c>
      <c r="AG255" s="1">
        <v>227</v>
      </c>
      <c r="AH255" s="1">
        <v>0</v>
      </c>
      <c r="AI255" s="1">
        <v>227</v>
      </c>
      <c r="AJ255" s="1" t="s">
        <v>10191</v>
      </c>
      <c r="AK255" s="1" t="s">
        <v>10192</v>
      </c>
      <c r="AL255" s="1" t="s">
        <v>10193</v>
      </c>
      <c r="AM255" s="1" t="s">
        <v>16</v>
      </c>
      <c r="AN255" s="1" t="s">
        <v>23098</v>
      </c>
      <c r="AO255" s="1" t="s">
        <v>86</v>
      </c>
      <c r="AP255" s="1" t="s">
        <v>86</v>
      </c>
      <c r="AQ255" s="1" t="s">
        <v>14</v>
      </c>
      <c r="AR255" s="1" t="s">
        <v>19</v>
      </c>
      <c r="AS255" s="1" t="s">
        <v>23091</v>
      </c>
      <c r="AT255" s="1" t="s">
        <v>101</v>
      </c>
    </row>
    <row r="256" spans="1:46" x14ac:dyDescent="0.25">
      <c r="A256" s="1" t="s">
        <v>22809</v>
      </c>
      <c r="B256" s="2" t="s">
        <v>23101</v>
      </c>
      <c r="C256" s="2" t="s">
        <v>23106</v>
      </c>
      <c r="D256" s="1">
        <v>0</v>
      </c>
      <c r="E256" s="1">
        <v>1</v>
      </c>
      <c r="F256" s="1">
        <v>1</v>
      </c>
      <c r="G256" s="1">
        <v>2</v>
      </c>
      <c r="H256" s="6">
        <v>0.5</v>
      </c>
      <c r="I256">
        <v>1</v>
      </c>
      <c r="J256" s="1">
        <v>42</v>
      </c>
      <c r="K256" s="1">
        <v>1</v>
      </c>
      <c r="L256" s="1">
        <v>397</v>
      </c>
      <c r="M256" s="6">
        <v>0.06</v>
      </c>
      <c r="N256" s="4">
        <v>3600</v>
      </c>
      <c r="O256" s="4">
        <v>300</v>
      </c>
      <c r="P256" s="4">
        <v>100</v>
      </c>
      <c r="Q256" s="3">
        <v>0.34</v>
      </c>
      <c r="R256" s="1">
        <v>6</v>
      </c>
      <c r="S256" s="1">
        <v>100</v>
      </c>
      <c r="T256" s="1">
        <v>22</v>
      </c>
      <c r="U256" s="1">
        <v>1</v>
      </c>
      <c r="V256" s="1">
        <v>0</v>
      </c>
      <c r="W256" s="1">
        <v>1</v>
      </c>
      <c r="X256" s="1">
        <v>1</v>
      </c>
      <c r="Y256" s="1">
        <v>0</v>
      </c>
      <c r="Z256" s="1">
        <v>4</v>
      </c>
      <c r="AA256" s="1">
        <v>1</v>
      </c>
      <c r="AB256" s="1">
        <v>1</v>
      </c>
      <c r="AC256" s="1">
        <v>0</v>
      </c>
      <c r="AD256" s="1">
        <v>0</v>
      </c>
      <c r="AE256" s="1">
        <v>0</v>
      </c>
      <c r="AF256" s="1">
        <v>0</v>
      </c>
      <c r="AG256" s="1">
        <v>0</v>
      </c>
      <c r="AH256" s="1">
        <v>0</v>
      </c>
      <c r="AI256" s="1">
        <v>0</v>
      </c>
      <c r="AJ256" s="1" t="s">
        <v>16296</v>
      </c>
      <c r="AK256" s="1" t="s">
        <v>16297</v>
      </c>
      <c r="AL256" s="1" t="s">
        <v>16298</v>
      </c>
      <c r="AM256" s="1" t="s">
        <v>16</v>
      </c>
      <c r="AN256" s="1" t="s">
        <v>23098</v>
      </c>
      <c r="AO256" s="1" t="s">
        <v>86</v>
      </c>
      <c r="AP256" s="1" t="s">
        <v>86</v>
      </c>
      <c r="AQ256" s="1" t="s">
        <v>14</v>
      </c>
      <c r="AR256" s="1" t="s">
        <v>30</v>
      </c>
      <c r="AS256" s="1" t="s">
        <v>23091</v>
      </c>
      <c r="AT256" s="1" t="s">
        <v>101</v>
      </c>
    </row>
    <row r="257" spans="1:46" x14ac:dyDescent="0.25">
      <c r="A257" s="1" t="s">
        <v>19209</v>
      </c>
      <c r="B257" s="2" t="s">
        <v>23101</v>
      </c>
      <c r="C257" s="2" t="s">
        <v>23106</v>
      </c>
      <c r="D257" s="1">
        <v>0</v>
      </c>
      <c r="E257" s="1">
        <v>0</v>
      </c>
      <c r="F257" s="1">
        <v>1</v>
      </c>
      <c r="G257" s="1">
        <v>1</v>
      </c>
      <c r="H257" s="6">
        <v>1</v>
      </c>
      <c r="I257">
        <v>0</v>
      </c>
      <c r="J257" s="1">
        <v>34</v>
      </c>
      <c r="K257" s="1">
        <v>1</v>
      </c>
      <c r="L257" s="1">
        <v>631</v>
      </c>
      <c r="M257" s="6">
        <v>0.34</v>
      </c>
      <c r="N257" s="4">
        <v>900</v>
      </c>
      <c r="O257" s="4">
        <v>75</v>
      </c>
      <c r="P257" s="4">
        <v>500</v>
      </c>
      <c r="Q257" s="3">
        <v>0.39</v>
      </c>
      <c r="R257" s="1">
        <v>24</v>
      </c>
      <c r="S257" s="1">
        <v>500</v>
      </c>
      <c r="T257" s="1">
        <v>44</v>
      </c>
      <c r="U257" s="1">
        <v>1</v>
      </c>
      <c r="V257" s="1">
        <v>0</v>
      </c>
      <c r="W257" s="1">
        <v>1</v>
      </c>
      <c r="X257" s="1">
        <v>1</v>
      </c>
      <c r="Y257" s="1">
        <v>1</v>
      </c>
      <c r="Z257" s="1">
        <v>0</v>
      </c>
      <c r="AA257" s="1">
        <v>1</v>
      </c>
      <c r="AB257" s="1">
        <v>0</v>
      </c>
      <c r="AC257" s="1">
        <v>0</v>
      </c>
      <c r="AD257" s="1">
        <v>0</v>
      </c>
      <c r="AE257" s="1">
        <v>0</v>
      </c>
      <c r="AF257" s="1">
        <v>0</v>
      </c>
      <c r="AG257" s="1">
        <v>0</v>
      </c>
      <c r="AH257" s="1">
        <v>0</v>
      </c>
      <c r="AI257" s="1">
        <v>0</v>
      </c>
      <c r="AJ257" s="1" t="s">
        <v>6529</v>
      </c>
      <c r="AK257" s="1" t="s">
        <v>6530</v>
      </c>
      <c r="AL257" s="1" t="s">
        <v>6531</v>
      </c>
      <c r="AM257" s="1" t="s">
        <v>12</v>
      </c>
      <c r="AN257" s="1" t="s">
        <v>23098</v>
      </c>
      <c r="AO257" s="1" t="s">
        <v>86</v>
      </c>
      <c r="AP257" s="1" t="s">
        <v>86</v>
      </c>
      <c r="AQ257" s="1" t="s">
        <v>14</v>
      </c>
      <c r="AR257" s="1" t="s">
        <v>19</v>
      </c>
      <c r="AS257" s="1" t="s">
        <v>23091</v>
      </c>
      <c r="AT257" s="1" t="s">
        <v>26</v>
      </c>
    </row>
    <row r="258" spans="1:46" x14ac:dyDescent="0.25">
      <c r="A258" s="1" t="s">
        <v>17438</v>
      </c>
      <c r="B258" s="2" t="s">
        <v>23101</v>
      </c>
      <c r="C258" s="2" t="s">
        <v>23106</v>
      </c>
      <c r="D258" s="1">
        <v>2</v>
      </c>
      <c r="E258" s="1">
        <v>1</v>
      </c>
      <c r="F258" s="1">
        <v>1</v>
      </c>
      <c r="G258" s="1">
        <v>4</v>
      </c>
      <c r="H258" s="6">
        <v>0.25</v>
      </c>
      <c r="I258">
        <v>1</v>
      </c>
      <c r="J258" s="1">
        <v>29</v>
      </c>
      <c r="K258" s="1">
        <v>1</v>
      </c>
      <c r="L258" s="1">
        <v>615</v>
      </c>
      <c r="M258" s="6">
        <v>0.71</v>
      </c>
      <c r="N258" s="4">
        <v>1200</v>
      </c>
      <c r="O258" s="4">
        <v>100</v>
      </c>
      <c r="P258" s="4">
        <v>100</v>
      </c>
      <c r="Q258" s="3">
        <v>0.3</v>
      </c>
      <c r="R258" s="1">
        <v>12</v>
      </c>
      <c r="S258" s="1">
        <v>100</v>
      </c>
      <c r="T258" s="1">
        <v>1</v>
      </c>
      <c r="U258" s="1">
        <v>1</v>
      </c>
      <c r="V258" s="1">
        <v>0</v>
      </c>
      <c r="W258" s="1">
        <v>1</v>
      </c>
      <c r="X258" s="1">
        <v>1</v>
      </c>
      <c r="Y258" s="1">
        <v>1</v>
      </c>
      <c r="Z258" s="1">
        <v>0</v>
      </c>
      <c r="AA258" s="1">
        <v>1</v>
      </c>
      <c r="AB258" s="1">
        <v>1</v>
      </c>
      <c r="AC258" s="1">
        <v>897</v>
      </c>
      <c r="AD258" s="1">
        <v>0</v>
      </c>
      <c r="AE258" s="1">
        <v>0</v>
      </c>
      <c r="AF258" s="1">
        <v>600</v>
      </c>
      <c r="AG258" s="1">
        <v>0</v>
      </c>
      <c r="AH258" s="1">
        <v>0</v>
      </c>
      <c r="AI258" s="1">
        <v>1497</v>
      </c>
      <c r="AJ258" s="1" t="s">
        <v>1371</v>
      </c>
      <c r="AK258" s="1" t="s">
        <v>1372</v>
      </c>
      <c r="AL258" s="1" t="s">
        <v>1373</v>
      </c>
      <c r="AM258" s="1" t="s">
        <v>16</v>
      </c>
      <c r="AN258" s="1" t="s">
        <v>23098</v>
      </c>
      <c r="AO258" s="1" t="s">
        <v>86</v>
      </c>
      <c r="AP258" s="1" t="s">
        <v>86</v>
      </c>
      <c r="AQ258" s="1" t="s">
        <v>14</v>
      </c>
      <c r="AR258" s="1" t="s">
        <v>19</v>
      </c>
      <c r="AS258" s="1" t="s">
        <v>23091</v>
      </c>
      <c r="AT258" s="1" t="s">
        <v>101</v>
      </c>
    </row>
    <row r="259" spans="1:46" x14ac:dyDescent="0.25">
      <c r="A259" s="1" t="s">
        <v>21475</v>
      </c>
      <c r="B259" s="2" t="s">
        <v>23101</v>
      </c>
      <c r="C259" s="2" t="s">
        <v>23106</v>
      </c>
      <c r="D259" s="1">
        <v>1</v>
      </c>
      <c r="E259" s="1">
        <v>0</v>
      </c>
      <c r="F259" s="1">
        <v>1</v>
      </c>
      <c r="G259" s="1">
        <v>2</v>
      </c>
      <c r="H259" s="6">
        <v>0.5</v>
      </c>
      <c r="I259">
        <v>1</v>
      </c>
      <c r="J259" s="1">
        <v>35</v>
      </c>
      <c r="K259" s="1">
        <v>0</v>
      </c>
      <c r="L259" s="1">
        <v>783</v>
      </c>
      <c r="M259" s="6">
        <v>0.25</v>
      </c>
      <c r="N259" s="4">
        <v>3000</v>
      </c>
      <c r="O259" s="4">
        <v>250</v>
      </c>
      <c r="P259" s="4">
        <v>589</v>
      </c>
      <c r="Q259" s="3">
        <v>0.3</v>
      </c>
      <c r="R259" s="1">
        <v>24</v>
      </c>
      <c r="S259" s="1">
        <v>589</v>
      </c>
      <c r="T259" s="1">
        <v>80</v>
      </c>
      <c r="U259" s="1">
        <v>1</v>
      </c>
      <c r="V259" s="1">
        <v>0</v>
      </c>
      <c r="W259" s="1">
        <v>1</v>
      </c>
      <c r="X259" s="1">
        <v>1</v>
      </c>
      <c r="Y259" s="1">
        <v>1</v>
      </c>
      <c r="Z259" s="1">
        <v>2</v>
      </c>
      <c r="AA259" s="1">
        <v>1</v>
      </c>
      <c r="AB259" s="1">
        <v>1</v>
      </c>
      <c r="AC259" s="1">
        <v>238</v>
      </c>
      <c r="AD259" s="1">
        <v>0</v>
      </c>
      <c r="AE259" s="1">
        <v>0</v>
      </c>
      <c r="AF259" s="1">
        <v>0</v>
      </c>
      <c r="AG259" s="1">
        <v>0</v>
      </c>
      <c r="AH259" s="1">
        <v>0</v>
      </c>
      <c r="AI259" s="1">
        <v>238</v>
      </c>
      <c r="AJ259" s="1" t="s">
        <v>12732</v>
      </c>
      <c r="AK259" s="1" t="s">
        <v>12733</v>
      </c>
      <c r="AL259" s="1" t="s">
        <v>12734</v>
      </c>
      <c r="AM259" s="1" t="s">
        <v>16</v>
      </c>
      <c r="AN259" s="1" t="s">
        <v>23097</v>
      </c>
      <c r="AO259" s="1" t="s">
        <v>86</v>
      </c>
      <c r="AP259" s="1" t="s">
        <v>86</v>
      </c>
      <c r="AQ259" s="1" t="s">
        <v>14</v>
      </c>
      <c r="AR259" s="1" t="s">
        <v>19</v>
      </c>
      <c r="AS259" s="1" t="s">
        <v>23091</v>
      </c>
      <c r="AT259" s="1" t="s">
        <v>101</v>
      </c>
    </row>
    <row r="260" spans="1:46" x14ac:dyDescent="0.25">
      <c r="A260" s="1" t="s">
        <v>18167</v>
      </c>
      <c r="B260" s="2" t="s">
        <v>23101</v>
      </c>
      <c r="C260" s="2" t="s">
        <v>23106</v>
      </c>
      <c r="D260" s="1">
        <v>5</v>
      </c>
      <c r="E260" s="1">
        <v>0</v>
      </c>
      <c r="F260" s="1">
        <v>2</v>
      </c>
      <c r="G260" s="1">
        <v>7</v>
      </c>
      <c r="H260" s="6">
        <v>0.2857142857142857</v>
      </c>
      <c r="I260">
        <v>1</v>
      </c>
      <c r="J260" s="1">
        <v>30</v>
      </c>
      <c r="K260" s="1">
        <v>1</v>
      </c>
      <c r="L260" s="1">
        <v>682</v>
      </c>
      <c r="M260" s="6">
        <v>0.53</v>
      </c>
      <c r="N260" s="4">
        <v>2000</v>
      </c>
      <c r="O260" s="4">
        <v>160</v>
      </c>
      <c r="P260" s="4">
        <v>150</v>
      </c>
      <c r="Q260" s="3">
        <v>0.39</v>
      </c>
      <c r="R260" s="1">
        <v>12</v>
      </c>
      <c r="S260" s="1">
        <v>150</v>
      </c>
      <c r="T260" s="1">
        <v>1</v>
      </c>
      <c r="U260" s="1">
        <v>1</v>
      </c>
      <c r="V260" s="1">
        <v>0</v>
      </c>
      <c r="W260" s="1">
        <v>1</v>
      </c>
      <c r="X260" s="1">
        <v>1</v>
      </c>
      <c r="Y260" s="1">
        <v>1</v>
      </c>
      <c r="Z260" s="1">
        <v>0</v>
      </c>
      <c r="AA260" s="1">
        <v>1</v>
      </c>
      <c r="AB260" s="1">
        <v>1</v>
      </c>
      <c r="AC260" s="1">
        <v>0</v>
      </c>
      <c r="AD260" s="1">
        <v>0</v>
      </c>
      <c r="AE260" s="1">
        <v>355</v>
      </c>
      <c r="AF260" s="1">
        <v>890</v>
      </c>
      <c r="AG260" s="1">
        <v>34</v>
      </c>
      <c r="AH260" s="1">
        <v>149</v>
      </c>
      <c r="AI260" s="1">
        <v>1428</v>
      </c>
      <c r="AJ260" s="1" t="s">
        <v>3563</v>
      </c>
      <c r="AK260" s="1" t="s">
        <v>3564</v>
      </c>
      <c r="AL260" s="1" t="s">
        <v>3565</v>
      </c>
      <c r="AM260" s="1" t="s">
        <v>16</v>
      </c>
      <c r="AN260" s="1" t="s">
        <v>23098</v>
      </c>
      <c r="AO260" s="1" t="s">
        <v>86</v>
      </c>
      <c r="AP260" s="1" t="s">
        <v>86</v>
      </c>
      <c r="AQ260" s="1" t="s">
        <v>14</v>
      </c>
      <c r="AR260" s="1" t="s">
        <v>19</v>
      </c>
      <c r="AS260" s="1" t="s">
        <v>23091</v>
      </c>
      <c r="AT260" s="1" t="s">
        <v>101</v>
      </c>
    </row>
    <row r="261" spans="1:46" x14ac:dyDescent="0.25">
      <c r="A261" s="1" t="s">
        <v>21082</v>
      </c>
      <c r="B261" s="2" t="s">
        <v>23101</v>
      </c>
      <c r="C261" s="2" t="s">
        <v>23106</v>
      </c>
      <c r="D261" s="1">
        <v>1</v>
      </c>
      <c r="E261" s="1">
        <v>0</v>
      </c>
      <c r="F261" s="1">
        <v>1</v>
      </c>
      <c r="G261" s="1">
        <v>2</v>
      </c>
      <c r="H261" s="6">
        <v>0.5</v>
      </c>
      <c r="I261">
        <v>0</v>
      </c>
      <c r="J261" s="1">
        <v>27</v>
      </c>
      <c r="K261" s="1">
        <v>1</v>
      </c>
      <c r="L261" s="1">
        <v>666</v>
      </c>
      <c r="M261" s="6">
        <v>0.3</v>
      </c>
      <c r="N261" s="4">
        <v>2500</v>
      </c>
      <c r="O261" s="4">
        <v>200</v>
      </c>
      <c r="P261" s="4">
        <v>200</v>
      </c>
      <c r="Q261" s="3">
        <v>0.39</v>
      </c>
      <c r="R261" s="1">
        <v>18</v>
      </c>
      <c r="S261" s="1">
        <v>200</v>
      </c>
      <c r="T261" s="1">
        <v>6</v>
      </c>
      <c r="U261" s="1">
        <v>1</v>
      </c>
      <c r="V261" s="1">
        <v>0</v>
      </c>
      <c r="W261" s="1">
        <v>1</v>
      </c>
      <c r="X261" s="1">
        <v>1</v>
      </c>
      <c r="Y261" s="1">
        <v>1</v>
      </c>
      <c r="Z261" s="1">
        <v>2</v>
      </c>
      <c r="AA261" s="1">
        <v>0</v>
      </c>
      <c r="AB261" s="1">
        <v>0</v>
      </c>
      <c r="AC261" s="1">
        <v>0</v>
      </c>
      <c r="AD261" s="1">
        <v>0</v>
      </c>
      <c r="AE261" s="1">
        <v>0</v>
      </c>
      <c r="AF261" s="1">
        <v>800</v>
      </c>
      <c r="AG261" s="1">
        <v>13</v>
      </c>
      <c r="AH261" s="1">
        <v>0</v>
      </c>
      <c r="AI261" s="1">
        <v>813</v>
      </c>
      <c r="AJ261" s="1" t="s">
        <v>11701</v>
      </c>
      <c r="AK261" s="1" t="s">
        <v>11702</v>
      </c>
      <c r="AL261" s="1" t="s">
        <v>11703</v>
      </c>
      <c r="AM261" s="1" t="s">
        <v>12</v>
      </c>
      <c r="AN261" s="1" t="s">
        <v>23098</v>
      </c>
      <c r="AO261" s="1" t="s">
        <v>86</v>
      </c>
      <c r="AP261" s="1" t="s">
        <v>86</v>
      </c>
      <c r="AQ261" s="1" t="s">
        <v>14</v>
      </c>
      <c r="AR261" s="1" t="s">
        <v>19</v>
      </c>
      <c r="AS261" s="1" t="s">
        <v>23090</v>
      </c>
      <c r="AT261" s="1" t="s">
        <v>26</v>
      </c>
    </row>
    <row r="262" spans="1:46" x14ac:dyDescent="0.25">
      <c r="A262" s="1" t="s">
        <v>21085</v>
      </c>
      <c r="B262" s="2" t="s">
        <v>23101</v>
      </c>
      <c r="C262" s="2" t="s">
        <v>23106</v>
      </c>
      <c r="D262" s="1">
        <v>0</v>
      </c>
      <c r="E262" s="1">
        <v>0</v>
      </c>
      <c r="F262" s="1">
        <v>1</v>
      </c>
      <c r="G262" s="1">
        <v>1</v>
      </c>
      <c r="H262" s="6">
        <v>1</v>
      </c>
      <c r="I262">
        <v>0</v>
      </c>
      <c r="J262" s="1">
        <v>31</v>
      </c>
      <c r="K262" s="1">
        <v>0</v>
      </c>
      <c r="L262" s="1">
        <v>367</v>
      </c>
      <c r="M262" s="6">
        <v>0.09</v>
      </c>
      <c r="N262" s="4">
        <v>3000</v>
      </c>
      <c r="O262" s="4">
        <v>250</v>
      </c>
      <c r="P262" s="4">
        <v>130</v>
      </c>
      <c r="Q262" s="3">
        <v>0.39</v>
      </c>
      <c r="R262" s="1">
        <v>6</v>
      </c>
      <c r="S262" s="1">
        <v>130</v>
      </c>
      <c r="T262" s="1">
        <v>13</v>
      </c>
      <c r="U262" s="1">
        <v>1</v>
      </c>
      <c r="V262" s="1">
        <v>0</v>
      </c>
      <c r="W262" s="1">
        <v>1</v>
      </c>
      <c r="X262" s="1">
        <v>1</v>
      </c>
      <c r="Y262" s="1">
        <v>0</v>
      </c>
      <c r="Z262" s="1">
        <v>1</v>
      </c>
      <c r="AA262" s="1">
        <v>1</v>
      </c>
      <c r="AB262" s="1">
        <v>0</v>
      </c>
      <c r="AC262" s="1">
        <v>0</v>
      </c>
      <c r="AD262" s="1">
        <v>0</v>
      </c>
      <c r="AE262" s="1">
        <v>1850</v>
      </c>
      <c r="AF262" s="1">
        <v>498</v>
      </c>
      <c r="AG262" s="1">
        <v>0</v>
      </c>
      <c r="AH262" s="1">
        <v>0</v>
      </c>
      <c r="AI262" s="1">
        <v>2348</v>
      </c>
      <c r="AJ262" s="1" t="s">
        <v>11711</v>
      </c>
      <c r="AK262" s="1" t="s">
        <v>11712</v>
      </c>
      <c r="AL262" s="1" t="s">
        <v>11713</v>
      </c>
      <c r="AM262" s="1" t="s">
        <v>12</v>
      </c>
      <c r="AN262" s="1" t="s">
        <v>23097</v>
      </c>
      <c r="AO262" s="1" t="s">
        <v>86</v>
      </c>
      <c r="AP262" s="1" t="s">
        <v>86</v>
      </c>
      <c r="AQ262" s="1" t="s">
        <v>14</v>
      </c>
      <c r="AR262" s="1" t="s">
        <v>30</v>
      </c>
      <c r="AS262" s="1" t="s">
        <v>23091</v>
      </c>
      <c r="AT262" s="1" t="s">
        <v>26</v>
      </c>
    </row>
    <row r="263" spans="1:46" x14ac:dyDescent="0.25">
      <c r="A263" s="1" t="s">
        <v>17446</v>
      </c>
      <c r="B263" s="2" t="s">
        <v>23101</v>
      </c>
      <c r="C263" s="2" t="s">
        <v>23106</v>
      </c>
      <c r="D263" s="1">
        <v>3</v>
      </c>
      <c r="E263" s="1">
        <v>4</v>
      </c>
      <c r="F263" s="1">
        <v>6</v>
      </c>
      <c r="G263" s="1">
        <v>13</v>
      </c>
      <c r="H263" s="6">
        <v>0.46153846153846156</v>
      </c>
      <c r="I263">
        <v>1</v>
      </c>
      <c r="J263" s="1">
        <v>32</v>
      </c>
      <c r="K263" s="1">
        <v>0</v>
      </c>
      <c r="L263" s="1">
        <v>686</v>
      </c>
      <c r="M263" s="6">
        <v>0.34</v>
      </c>
      <c r="N263" s="4">
        <v>4000</v>
      </c>
      <c r="O263" s="4">
        <v>300</v>
      </c>
      <c r="P263" s="4">
        <v>500</v>
      </c>
      <c r="Q263" s="3">
        <v>0.3</v>
      </c>
      <c r="R263" s="1">
        <v>24</v>
      </c>
      <c r="S263" s="1">
        <v>500</v>
      </c>
      <c r="T263" s="1">
        <v>32</v>
      </c>
      <c r="U263" s="1">
        <v>1</v>
      </c>
      <c r="V263" s="1">
        <v>0</v>
      </c>
      <c r="W263" s="1">
        <v>1</v>
      </c>
      <c r="X263" s="1">
        <v>1</v>
      </c>
      <c r="Y263" s="1">
        <v>0</v>
      </c>
      <c r="Z263" s="1">
        <v>2</v>
      </c>
      <c r="AA263" s="1">
        <v>1</v>
      </c>
      <c r="AB263" s="1">
        <v>1</v>
      </c>
      <c r="AC263" s="1">
        <v>4000</v>
      </c>
      <c r="AD263" s="1">
        <v>400</v>
      </c>
      <c r="AE263" s="1">
        <v>0</v>
      </c>
      <c r="AF263" s="1">
        <v>0</v>
      </c>
      <c r="AG263" s="1">
        <v>200</v>
      </c>
      <c r="AH263" s="1">
        <v>0</v>
      </c>
      <c r="AI263" s="1">
        <v>4600</v>
      </c>
      <c r="AJ263" s="1" t="s">
        <v>1395</v>
      </c>
      <c r="AK263" s="1" t="s">
        <v>1396</v>
      </c>
      <c r="AL263" s="1" t="s">
        <v>1397</v>
      </c>
      <c r="AM263" s="1" t="s">
        <v>16</v>
      </c>
      <c r="AN263" s="1" t="s">
        <v>23097</v>
      </c>
      <c r="AO263" s="1" t="s">
        <v>86</v>
      </c>
      <c r="AP263" s="1" t="s">
        <v>86</v>
      </c>
      <c r="AQ263" s="1" t="s">
        <v>14</v>
      </c>
      <c r="AR263" s="1" t="s">
        <v>30</v>
      </c>
      <c r="AS263" s="1" t="s">
        <v>23091</v>
      </c>
      <c r="AT263" s="1" t="s">
        <v>101</v>
      </c>
    </row>
    <row r="264" spans="1:46" x14ac:dyDescent="0.25">
      <c r="A264" s="1" t="s">
        <v>21680</v>
      </c>
      <c r="B264" s="2" t="s">
        <v>23101</v>
      </c>
      <c r="C264" s="2" t="s">
        <v>23106</v>
      </c>
      <c r="D264" s="1">
        <v>1</v>
      </c>
      <c r="E264" s="1">
        <v>0</v>
      </c>
      <c r="F264" s="1">
        <v>2</v>
      </c>
      <c r="G264" s="1">
        <v>3</v>
      </c>
      <c r="H264" s="6">
        <v>0.66666666666666663</v>
      </c>
      <c r="I264">
        <v>0</v>
      </c>
      <c r="J264" s="1">
        <v>29</v>
      </c>
      <c r="K264" s="1">
        <v>1</v>
      </c>
      <c r="L264" s="1">
        <v>581</v>
      </c>
      <c r="M264" s="6">
        <v>0.32</v>
      </c>
      <c r="N264" s="4">
        <v>2500</v>
      </c>
      <c r="O264" s="4">
        <v>220</v>
      </c>
      <c r="P264" s="4">
        <v>100</v>
      </c>
      <c r="Q264" s="3">
        <v>0.36</v>
      </c>
      <c r="R264" s="1">
        <v>6</v>
      </c>
      <c r="S264" s="1">
        <v>100</v>
      </c>
      <c r="T264" s="1">
        <v>4</v>
      </c>
      <c r="U264" s="1">
        <v>1</v>
      </c>
      <c r="V264" s="1">
        <v>0</v>
      </c>
      <c r="W264" s="1">
        <v>1</v>
      </c>
      <c r="X264" s="1">
        <v>1</v>
      </c>
      <c r="Y264" s="1">
        <v>1</v>
      </c>
      <c r="Z264" s="1">
        <v>3</v>
      </c>
      <c r="AA264" s="1">
        <v>0</v>
      </c>
      <c r="AB264" s="1">
        <v>0</v>
      </c>
      <c r="AC264" s="1">
        <v>73</v>
      </c>
      <c r="AD264" s="1">
        <v>0</v>
      </c>
      <c r="AE264" s="1">
        <v>0</v>
      </c>
      <c r="AF264" s="1">
        <v>400</v>
      </c>
      <c r="AG264" s="1">
        <v>0</v>
      </c>
      <c r="AH264" s="1">
        <v>480</v>
      </c>
      <c r="AI264" s="1">
        <v>953</v>
      </c>
      <c r="AJ264" s="1" t="s">
        <v>13311</v>
      </c>
      <c r="AK264" s="1" t="s">
        <v>13312</v>
      </c>
      <c r="AL264" s="1" t="s">
        <v>13313</v>
      </c>
      <c r="AM264" s="1" t="s">
        <v>12</v>
      </c>
      <c r="AN264" s="1" t="s">
        <v>23098</v>
      </c>
      <c r="AO264" s="1" t="s">
        <v>86</v>
      </c>
      <c r="AP264" s="1" t="s">
        <v>86</v>
      </c>
      <c r="AQ264" s="1" t="s">
        <v>14</v>
      </c>
      <c r="AR264" s="1" t="s">
        <v>19</v>
      </c>
      <c r="AS264" s="1" t="s">
        <v>23090</v>
      </c>
      <c r="AT264" s="1" t="s">
        <v>26</v>
      </c>
    </row>
    <row r="265" spans="1:46" x14ac:dyDescent="0.25">
      <c r="A265" s="1" t="s">
        <v>21489</v>
      </c>
      <c r="B265" s="2" t="s">
        <v>23101</v>
      </c>
      <c r="C265" s="2" t="s">
        <v>23106</v>
      </c>
      <c r="D265" s="1">
        <v>1</v>
      </c>
      <c r="E265" s="1">
        <v>0</v>
      </c>
      <c r="F265" s="1">
        <v>1</v>
      </c>
      <c r="G265" s="1">
        <v>2</v>
      </c>
      <c r="H265" s="6">
        <v>0.5</v>
      </c>
      <c r="I265">
        <v>0</v>
      </c>
      <c r="J265" s="1">
        <v>42</v>
      </c>
      <c r="K265" s="1">
        <v>1</v>
      </c>
      <c r="L265" s="1">
        <v>683</v>
      </c>
      <c r="M265" s="6">
        <v>0.13</v>
      </c>
      <c r="N265" s="4">
        <v>1800</v>
      </c>
      <c r="O265" s="4">
        <v>150</v>
      </c>
      <c r="P265" s="4">
        <v>200</v>
      </c>
      <c r="Q265" s="3">
        <v>0.39</v>
      </c>
      <c r="R265" s="1">
        <v>12</v>
      </c>
      <c r="S265" s="1">
        <v>200</v>
      </c>
      <c r="T265" s="1">
        <v>56</v>
      </c>
      <c r="U265" s="1">
        <v>1</v>
      </c>
      <c r="V265" s="1">
        <v>0</v>
      </c>
      <c r="W265" s="1">
        <v>1</v>
      </c>
      <c r="X265" s="1">
        <v>1</v>
      </c>
      <c r="Y265" s="1">
        <v>0</v>
      </c>
      <c r="Z265" s="1">
        <v>3</v>
      </c>
      <c r="AA265" s="1">
        <v>1</v>
      </c>
      <c r="AB265" s="1">
        <v>0</v>
      </c>
      <c r="AC265" s="1">
        <v>0</v>
      </c>
      <c r="AD265" s="1">
        <v>0</v>
      </c>
      <c r="AE265" s="1">
        <v>0</v>
      </c>
      <c r="AF265" s="1">
        <v>0</v>
      </c>
      <c r="AG265" s="1">
        <v>0</v>
      </c>
      <c r="AH265" s="1">
        <v>0</v>
      </c>
      <c r="AI265" s="1">
        <v>0</v>
      </c>
      <c r="AJ265" s="1" t="s">
        <v>12773</v>
      </c>
      <c r="AK265" s="1" t="s">
        <v>12774</v>
      </c>
      <c r="AL265" s="1" t="s">
        <v>12775</v>
      </c>
      <c r="AM265" s="1" t="s">
        <v>12</v>
      </c>
      <c r="AN265" s="1" t="s">
        <v>23098</v>
      </c>
      <c r="AO265" s="1" t="s">
        <v>86</v>
      </c>
      <c r="AP265" s="1" t="s">
        <v>86</v>
      </c>
      <c r="AQ265" s="1" t="s">
        <v>14</v>
      </c>
      <c r="AR265" s="1" t="s">
        <v>30</v>
      </c>
      <c r="AS265" s="1" t="s">
        <v>23091</v>
      </c>
      <c r="AT265" s="1" t="s">
        <v>26</v>
      </c>
    </row>
    <row r="266" spans="1:46" x14ac:dyDescent="0.25">
      <c r="A266" s="1" t="s">
        <v>20551</v>
      </c>
      <c r="B266" s="2" t="s">
        <v>23101</v>
      </c>
      <c r="C266" s="2" t="s">
        <v>23106</v>
      </c>
      <c r="D266" s="1">
        <v>0</v>
      </c>
      <c r="E266" s="1">
        <v>2</v>
      </c>
      <c r="F266" s="1">
        <v>1</v>
      </c>
      <c r="G266" s="1">
        <v>3</v>
      </c>
      <c r="H266" s="6">
        <v>0.33333333333333331</v>
      </c>
      <c r="I266">
        <v>0</v>
      </c>
      <c r="J266" s="1">
        <v>29</v>
      </c>
      <c r="K266" s="1">
        <v>1</v>
      </c>
      <c r="L266" s="1">
        <v>745</v>
      </c>
      <c r="M266" s="6">
        <v>0.09</v>
      </c>
      <c r="N266" s="4">
        <v>1800</v>
      </c>
      <c r="O266" s="4">
        <v>200</v>
      </c>
      <c r="P266" s="4">
        <v>100</v>
      </c>
      <c r="Q266" s="3">
        <v>0.35</v>
      </c>
      <c r="R266" s="1">
        <v>6</v>
      </c>
      <c r="S266" s="1">
        <v>100</v>
      </c>
      <c r="T266" s="1">
        <v>29</v>
      </c>
      <c r="U266" s="1">
        <v>1</v>
      </c>
      <c r="V266" s="1">
        <v>0</v>
      </c>
      <c r="W266" s="1">
        <v>1</v>
      </c>
      <c r="X266" s="1">
        <v>1</v>
      </c>
      <c r="Y266" s="1">
        <v>1</v>
      </c>
      <c r="Z266" s="1">
        <v>1</v>
      </c>
      <c r="AA266" s="1">
        <v>1</v>
      </c>
      <c r="AB266" s="1">
        <v>1</v>
      </c>
      <c r="AC266" s="1">
        <v>0</v>
      </c>
      <c r="AD266" s="1">
        <v>0</v>
      </c>
      <c r="AE266" s="1">
        <v>0</v>
      </c>
      <c r="AF266" s="1">
        <v>0</v>
      </c>
      <c r="AG266" s="1">
        <v>0</v>
      </c>
      <c r="AH266" s="1">
        <v>0</v>
      </c>
      <c r="AI266" s="1">
        <v>0</v>
      </c>
      <c r="AJ266" s="1" t="s">
        <v>10268</v>
      </c>
      <c r="AK266" s="1" t="s">
        <v>10269</v>
      </c>
      <c r="AL266" s="1" t="s">
        <v>10270</v>
      </c>
      <c r="AM266" s="1" t="s">
        <v>12</v>
      </c>
      <c r="AN266" s="1" t="s">
        <v>23098</v>
      </c>
      <c r="AO266" s="1" t="s">
        <v>86</v>
      </c>
      <c r="AP266" s="1" t="s">
        <v>86</v>
      </c>
      <c r="AQ266" s="1" t="s">
        <v>14</v>
      </c>
      <c r="AR266" s="1" t="s">
        <v>19</v>
      </c>
      <c r="AS266" s="1" t="s">
        <v>23091</v>
      </c>
      <c r="AT266" s="1" t="s">
        <v>101</v>
      </c>
    </row>
    <row r="267" spans="1:46" x14ac:dyDescent="0.25">
      <c r="A267" s="1" t="s">
        <v>17455</v>
      </c>
      <c r="B267" s="2" t="s">
        <v>23101</v>
      </c>
      <c r="C267" s="2" t="s">
        <v>23106</v>
      </c>
      <c r="D267" s="1">
        <v>0</v>
      </c>
      <c r="E267" s="1">
        <v>1</v>
      </c>
      <c r="F267" s="1">
        <v>1</v>
      </c>
      <c r="G267" s="1">
        <v>2</v>
      </c>
      <c r="H267" s="6">
        <v>0.5</v>
      </c>
      <c r="I267">
        <v>1</v>
      </c>
      <c r="J267" s="1">
        <v>32</v>
      </c>
      <c r="K267" s="1">
        <v>1</v>
      </c>
      <c r="L267" s="1">
        <v>724</v>
      </c>
      <c r="M267" s="6">
        <v>0.43</v>
      </c>
      <c r="N267" s="4">
        <v>1200</v>
      </c>
      <c r="O267" s="4">
        <v>120</v>
      </c>
      <c r="P267" s="4">
        <v>150</v>
      </c>
      <c r="Q267" s="3">
        <v>0.35</v>
      </c>
      <c r="R267" s="1">
        <v>12</v>
      </c>
      <c r="S267" s="1">
        <v>150</v>
      </c>
      <c r="T267" s="1">
        <v>7</v>
      </c>
      <c r="U267" s="1">
        <v>1</v>
      </c>
      <c r="V267" s="1">
        <v>0</v>
      </c>
      <c r="W267" s="1">
        <v>1</v>
      </c>
      <c r="X267" s="1">
        <v>1</v>
      </c>
      <c r="Y267" s="1">
        <v>1</v>
      </c>
      <c r="Z267" s="1">
        <v>3</v>
      </c>
      <c r="AA267" s="1">
        <v>1</v>
      </c>
      <c r="AB267" s="1">
        <v>1</v>
      </c>
      <c r="AC267" s="1">
        <v>0</v>
      </c>
      <c r="AD267" s="1">
        <v>0</v>
      </c>
      <c r="AE267" s="1">
        <v>0</v>
      </c>
      <c r="AF267" s="1">
        <v>450</v>
      </c>
      <c r="AG267" s="1">
        <v>88</v>
      </c>
      <c r="AH267" s="1">
        <v>200</v>
      </c>
      <c r="AI267" s="1">
        <v>738</v>
      </c>
      <c r="AJ267" s="1" t="s">
        <v>1425</v>
      </c>
      <c r="AK267" s="1" t="s">
        <v>1426</v>
      </c>
      <c r="AL267" s="1" t="s">
        <v>1427</v>
      </c>
      <c r="AM267" s="1" t="s">
        <v>16</v>
      </c>
      <c r="AN267" s="1" t="s">
        <v>23098</v>
      </c>
      <c r="AO267" s="1" t="s">
        <v>86</v>
      </c>
      <c r="AP267" s="1" t="s">
        <v>86</v>
      </c>
      <c r="AQ267" s="1" t="s">
        <v>14</v>
      </c>
      <c r="AR267" s="1" t="s">
        <v>19</v>
      </c>
      <c r="AS267" s="1" t="s">
        <v>23091</v>
      </c>
      <c r="AT267" s="1" t="s">
        <v>101</v>
      </c>
    </row>
    <row r="268" spans="1:46" x14ac:dyDescent="0.25">
      <c r="A268" s="1" t="s">
        <v>20552</v>
      </c>
      <c r="B268" s="2" t="s">
        <v>23101</v>
      </c>
      <c r="C268" s="2" t="s">
        <v>23106</v>
      </c>
      <c r="D268" s="1">
        <v>0</v>
      </c>
      <c r="E268" s="1">
        <v>0</v>
      </c>
      <c r="F268" s="1">
        <v>3</v>
      </c>
      <c r="G268" s="1">
        <v>3</v>
      </c>
      <c r="H268" s="6">
        <v>1</v>
      </c>
      <c r="I268">
        <v>1</v>
      </c>
      <c r="J268" s="1">
        <v>31</v>
      </c>
      <c r="K268" s="1">
        <v>1</v>
      </c>
      <c r="L268" s="1">
        <v>600</v>
      </c>
      <c r="M268" s="6">
        <v>0.09</v>
      </c>
      <c r="N268" s="4">
        <v>3600</v>
      </c>
      <c r="O268" s="4">
        <v>300</v>
      </c>
      <c r="P268" s="4">
        <v>150</v>
      </c>
      <c r="Q268" s="3">
        <v>0.36</v>
      </c>
      <c r="R268" s="1">
        <v>6</v>
      </c>
      <c r="S268" s="1">
        <v>150</v>
      </c>
      <c r="T268" s="1">
        <v>28</v>
      </c>
      <c r="U268" s="1">
        <v>1</v>
      </c>
      <c r="V268" s="1">
        <v>0</v>
      </c>
      <c r="W268" s="1">
        <v>1</v>
      </c>
      <c r="X268" s="1">
        <v>1</v>
      </c>
      <c r="Y268" s="1">
        <v>1</v>
      </c>
      <c r="Z268" s="1">
        <v>3</v>
      </c>
      <c r="AA268" s="1">
        <v>0</v>
      </c>
      <c r="AB268" s="1">
        <v>1</v>
      </c>
      <c r="AC268" s="1">
        <v>0</v>
      </c>
      <c r="AD268" s="1">
        <v>0</v>
      </c>
      <c r="AE268" s="1">
        <v>0</v>
      </c>
      <c r="AF268" s="1">
        <v>0</v>
      </c>
      <c r="AG268" s="1">
        <v>0</v>
      </c>
      <c r="AH268" s="1">
        <v>0</v>
      </c>
      <c r="AI268" s="1">
        <v>0</v>
      </c>
      <c r="AJ268" s="1" t="s">
        <v>10271</v>
      </c>
      <c r="AK268" s="1" t="s">
        <v>10272</v>
      </c>
      <c r="AL268" s="1" t="s">
        <v>10273</v>
      </c>
      <c r="AM268" s="1" t="s">
        <v>16</v>
      </c>
      <c r="AN268" s="1" t="s">
        <v>23098</v>
      </c>
      <c r="AO268" s="1" t="s">
        <v>86</v>
      </c>
      <c r="AP268" s="1" t="s">
        <v>86</v>
      </c>
      <c r="AQ268" s="1" t="s">
        <v>14</v>
      </c>
      <c r="AR268" s="1" t="s">
        <v>19</v>
      </c>
      <c r="AS268" s="1" t="s">
        <v>23090</v>
      </c>
      <c r="AT268" s="1" t="s">
        <v>101</v>
      </c>
    </row>
    <row r="269" spans="1:46" x14ac:dyDescent="0.25">
      <c r="A269" s="1" t="s">
        <v>18839</v>
      </c>
      <c r="B269" s="2" t="s">
        <v>23101</v>
      </c>
      <c r="C269" s="2" t="s">
        <v>23106</v>
      </c>
      <c r="D269" s="1">
        <v>0</v>
      </c>
      <c r="E269" s="1">
        <v>0</v>
      </c>
      <c r="F269" s="1">
        <v>1</v>
      </c>
      <c r="G269" s="1">
        <v>1</v>
      </c>
      <c r="H269" s="6">
        <v>1</v>
      </c>
      <c r="I269">
        <v>1</v>
      </c>
      <c r="J269" s="1">
        <v>31</v>
      </c>
      <c r="K269" s="1">
        <v>0</v>
      </c>
      <c r="L269" s="1">
        <v>622</v>
      </c>
      <c r="M269" s="6">
        <v>0.22</v>
      </c>
      <c r="N269" s="4">
        <v>1800</v>
      </c>
      <c r="O269" s="4">
        <v>150</v>
      </c>
      <c r="P269" s="4">
        <v>100</v>
      </c>
      <c r="Q269" s="3">
        <v>0.36</v>
      </c>
      <c r="R269" s="1">
        <v>12</v>
      </c>
      <c r="S269" s="1">
        <v>100</v>
      </c>
      <c r="T269" s="1">
        <v>12</v>
      </c>
      <c r="U269" s="1">
        <v>1</v>
      </c>
      <c r="V269" s="1">
        <v>0</v>
      </c>
      <c r="W269" s="1">
        <v>1</v>
      </c>
      <c r="X269" s="1">
        <v>1</v>
      </c>
      <c r="Y269" s="1">
        <v>0</v>
      </c>
      <c r="Z269" s="1">
        <v>1</v>
      </c>
      <c r="AA269" s="1">
        <v>1</v>
      </c>
      <c r="AB269" s="1">
        <v>1</v>
      </c>
      <c r="AC269" s="1">
        <v>0</v>
      </c>
      <c r="AD269" s="1">
        <v>0</v>
      </c>
      <c r="AE269" s="1">
        <v>0</v>
      </c>
      <c r="AF269" s="1">
        <v>454</v>
      </c>
      <c r="AG269" s="1">
        <v>0</v>
      </c>
      <c r="AH269" s="1">
        <v>0</v>
      </c>
      <c r="AI269" s="1">
        <v>454</v>
      </c>
      <c r="AJ269" s="1" t="s">
        <v>4279</v>
      </c>
      <c r="AK269" s="1" t="s">
        <v>5514</v>
      </c>
      <c r="AL269" s="1" t="s">
        <v>5515</v>
      </c>
      <c r="AM269" s="1" t="s">
        <v>16</v>
      </c>
      <c r="AN269" s="1" t="s">
        <v>23097</v>
      </c>
      <c r="AO269" s="1" t="s">
        <v>86</v>
      </c>
      <c r="AP269" s="1" t="s">
        <v>86</v>
      </c>
      <c r="AQ269" s="1" t="s">
        <v>14</v>
      </c>
      <c r="AR269" s="1" t="s">
        <v>30</v>
      </c>
      <c r="AS269" s="1" t="s">
        <v>23091</v>
      </c>
      <c r="AT269" s="1" t="s">
        <v>101</v>
      </c>
    </row>
    <row r="270" spans="1:46" x14ac:dyDescent="0.25">
      <c r="A270" s="1" t="s">
        <v>22262</v>
      </c>
      <c r="B270" s="2" t="s">
        <v>23101</v>
      </c>
      <c r="C270" s="2" t="s">
        <v>23106</v>
      </c>
      <c r="D270" s="1">
        <v>1</v>
      </c>
      <c r="E270" s="1">
        <v>0</v>
      </c>
      <c r="F270" s="1">
        <v>1</v>
      </c>
      <c r="G270" s="1">
        <v>2</v>
      </c>
      <c r="H270" s="6">
        <v>0.5</v>
      </c>
      <c r="I270">
        <v>0</v>
      </c>
      <c r="J270" s="1">
        <v>39</v>
      </c>
      <c r="K270" s="1">
        <v>1</v>
      </c>
      <c r="L270" s="1">
        <v>627</v>
      </c>
      <c r="M270" s="6">
        <v>0.57999999999999996</v>
      </c>
      <c r="N270" s="4">
        <v>2400</v>
      </c>
      <c r="O270" s="4">
        <v>200</v>
      </c>
      <c r="P270" s="4">
        <v>200</v>
      </c>
      <c r="Q270" s="3">
        <v>0.36</v>
      </c>
      <c r="R270" s="1">
        <v>6</v>
      </c>
      <c r="S270" s="1">
        <v>200</v>
      </c>
      <c r="T270" s="1">
        <v>25</v>
      </c>
      <c r="U270" s="1">
        <v>0</v>
      </c>
      <c r="V270" s="1">
        <v>0</v>
      </c>
      <c r="W270" s="1">
        <v>1</v>
      </c>
      <c r="X270" s="1">
        <v>1</v>
      </c>
      <c r="Y270" s="1">
        <v>1</v>
      </c>
      <c r="Z270" s="1">
        <v>3</v>
      </c>
      <c r="AA270" s="1">
        <v>0</v>
      </c>
      <c r="AB270" s="1">
        <v>0</v>
      </c>
      <c r="AC270" s="1">
        <v>390</v>
      </c>
      <c r="AD270" s="1">
        <v>440</v>
      </c>
      <c r="AE270" s="1">
        <v>0</v>
      </c>
      <c r="AF270" s="1">
        <v>60</v>
      </c>
      <c r="AG270" s="1">
        <v>77</v>
      </c>
      <c r="AH270" s="1">
        <v>949</v>
      </c>
      <c r="AI270" s="1">
        <v>1916</v>
      </c>
      <c r="AJ270" s="1" t="s">
        <v>4309</v>
      </c>
      <c r="AK270" s="1" t="s">
        <v>14848</v>
      </c>
      <c r="AL270" s="1" t="s">
        <v>14849</v>
      </c>
      <c r="AM270" s="1" t="s">
        <v>12</v>
      </c>
      <c r="AN270" s="1" t="s">
        <v>23098</v>
      </c>
      <c r="AO270" s="1" t="s">
        <v>364</v>
      </c>
      <c r="AP270" s="1" t="s">
        <v>86</v>
      </c>
      <c r="AQ270" s="1" t="s">
        <v>14</v>
      </c>
      <c r="AR270" s="1" t="s">
        <v>19</v>
      </c>
      <c r="AS270" s="1" t="s">
        <v>23090</v>
      </c>
      <c r="AT270" s="1" t="s">
        <v>26</v>
      </c>
    </row>
    <row r="271" spans="1:46" x14ac:dyDescent="0.25">
      <c r="A271" s="1" t="s">
        <v>19845</v>
      </c>
      <c r="B271" s="2" t="s">
        <v>23101</v>
      </c>
      <c r="C271" s="2" t="s">
        <v>23106</v>
      </c>
      <c r="D271" s="1">
        <v>1</v>
      </c>
      <c r="E271" s="1">
        <v>0</v>
      </c>
      <c r="F271" s="1">
        <v>1</v>
      </c>
      <c r="G271" s="1">
        <v>2</v>
      </c>
      <c r="H271" s="6">
        <v>0.5</v>
      </c>
      <c r="I271">
        <v>0</v>
      </c>
      <c r="J271" s="1">
        <v>35</v>
      </c>
      <c r="K271" s="1">
        <v>1</v>
      </c>
      <c r="L271" s="1">
        <v>642</v>
      </c>
      <c r="M271" s="6">
        <v>0.28000000000000003</v>
      </c>
      <c r="N271" s="4">
        <v>3000</v>
      </c>
      <c r="O271" s="4">
        <v>300</v>
      </c>
      <c r="P271" s="4">
        <v>500</v>
      </c>
      <c r="Q271" s="3">
        <v>0.3</v>
      </c>
      <c r="R271" s="1">
        <v>24</v>
      </c>
      <c r="S271" s="1">
        <v>500</v>
      </c>
      <c r="T271" s="1">
        <v>71</v>
      </c>
      <c r="U271" s="1">
        <v>0</v>
      </c>
      <c r="V271" s="1">
        <v>0</v>
      </c>
      <c r="W271" s="1">
        <v>1</v>
      </c>
      <c r="X271" s="1">
        <v>1</v>
      </c>
      <c r="Y271" s="1">
        <v>0</v>
      </c>
      <c r="Z271" s="1">
        <v>2</v>
      </c>
      <c r="AA271" s="1">
        <v>0</v>
      </c>
      <c r="AB271" s="1">
        <v>0</v>
      </c>
      <c r="AC271" s="1">
        <v>200</v>
      </c>
      <c r="AD271" s="1">
        <v>400</v>
      </c>
      <c r="AE271" s="1">
        <v>150</v>
      </c>
      <c r="AF271" s="1">
        <v>0</v>
      </c>
      <c r="AG271" s="1">
        <v>74</v>
      </c>
      <c r="AH271" s="1">
        <v>500</v>
      </c>
      <c r="AI271" s="1">
        <v>1324</v>
      </c>
      <c r="AJ271" s="1" t="s">
        <v>8313</v>
      </c>
      <c r="AK271" s="1" t="s">
        <v>8314</v>
      </c>
      <c r="AL271" s="1" t="s">
        <v>8315</v>
      </c>
      <c r="AM271" s="1" t="s">
        <v>12</v>
      </c>
      <c r="AN271" s="1" t="s">
        <v>23098</v>
      </c>
      <c r="AO271" s="1" t="s">
        <v>364</v>
      </c>
      <c r="AP271" s="1" t="s">
        <v>86</v>
      </c>
      <c r="AQ271" s="1" t="s">
        <v>14</v>
      </c>
      <c r="AR271" s="1" t="s">
        <v>30</v>
      </c>
      <c r="AS271" s="1" t="s">
        <v>23090</v>
      </c>
      <c r="AT271" s="1" t="s">
        <v>26</v>
      </c>
    </row>
    <row r="272" spans="1:46" x14ac:dyDescent="0.25">
      <c r="A272" s="1" t="s">
        <v>18195</v>
      </c>
      <c r="B272" s="2" t="s">
        <v>23101</v>
      </c>
      <c r="C272" s="2" t="s">
        <v>23106</v>
      </c>
      <c r="D272" s="1">
        <v>0</v>
      </c>
      <c r="E272" s="1">
        <v>0</v>
      </c>
      <c r="F272" s="1">
        <v>1</v>
      </c>
      <c r="G272" s="1">
        <v>1</v>
      </c>
      <c r="H272" s="6">
        <v>1</v>
      </c>
      <c r="I272">
        <v>0</v>
      </c>
      <c r="J272" s="1">
        <v>26</v>
      </c>
      <c r="K272" s="1">
        <v>0</v>
      </c>
      <c r="L272" s="1">
        <v>686</v>
      </c>
      <c r="M272" s="6">
        <v>0.13</v>
      </c>
      <c r="N272" s="4">
        <v>2400</v>
      </c>
      <c r="O272" s="4">
        <v>200</v>
      </c>
      <c r="P272" s="4">
        <v>150</v>
      </c>
      <c r="Q272" s="3">
        <v>0.36</v>
      </c>
      <c r="R272" s="1">
        <v>6</v>
      </c>
      <c r="S272" s="1">
        <v>150</v>
      </c>
      <c r="T272" s="1">
        <v>14</v>
      </c>
      <c r="U272" s="1">
        <v>1</v>
      </c>
      <c r="V272" s="1">
        <v>0</v>
      </c>
      <c r="W272" s="1">
        <v>1</v>
      </c>
      <c r="X272" s="1">
        <v>1</v>
      </c>
      <c r="Y272" s="1">
        <v>1</v>
      </c>
      <c r="Z272" s="1">
        <v>0</v>
      </c>
      <c r="AA272" s="1">
        <v>1</v>
      </c>
      <c r="AB272" s="1">
        <v>1</v>
      </c>
      <c r="AC272" s="1">
        <v>0</v>
      </c>
      <c r="AD272" s="1">
        <v>0</v>
      </c>
      <c r="AE272" s="1">
        <v>0</v>
      </c>
      <c r="AF272" s="1">
        <v>0</v>
      </c>
      <c r="AG272" s="1">
        <v>0</v>
      </c>
      <c r="AH272" s="1">
        <v>0</v>
      </c>
      <c r="AI272" s="1">
        <v>0</v>
      </c>
      <c r="AJ272" s="1" t="s">
        <v>3645</v>
      </c>
      <c r="AK272" s="1" t="s">
        <v>3646</v>
      </c>
      <c r="AL272" s="1" t="s">
        <v>3647</v>
      </c>
      <c r="AM272" s="1" t="s">
        <v>12</v>
      </c>
      <c r="AN272" s="1" t="s">
        <v>23097</v>
      </c>
      <c r="AO272" s="1" t="s">
        <v>86</v>
      </c>
      <c r="AP272" s="1" t="s">
        <v>86</v>
      </c>
      <c r="AQ272" s="1" t="s">
        <v>14</v>
      </c>
      <c r="AR272" s="1" t="s">
        <v>19</v>
      </c>
      <c r="AS272" s="1" t="s">
        <v>23091</v>
      </c>
      <c r="AT272" s="1" t="s">
        <v>101</v>
      </c>
    </row>
    <row r="273" spans="1:46" x14ac:dyDescent="0.25">
      <c r="A273" s="1" t="s">
        <v>21699</v>
      </c>
      <c r="B273" s="2" t="s">
        <v>23101</v>
      </c>
      <c r="C273" s="2" t="s">
        <v>23106</v>
      </c>
      <c r="D273" s="1">
        <v>0</v>
      </c>
      <c r="E273" s="1">
        <v>0</v>
      </c>
      <c r="F273" s="1">
        <v>1</v>
      </c>
      <c r="G273" s="1">
        <v>1</v>
      </c>
      <c r="H273" s="6">
        <v>1</v>
      </c>
      <c r="I273">
        <v>0</v>
      </c>
      <c r="J273" s="1">
        <v>33</v>
      </c>
      <c r="K273" s="1">
        <v>1</v>
      </c>
      <c r="L273" s="1">
        <v>475</v>
      </c>
      <c r="M273" s="6">
        <v>1.61</v>
      </c>
      <c r="N273" s="4">
        <v>700</v>
      </c>
      <c r="O273" s="4">
        <v>68</v>
      </c>
      <c r="P273" s="4">
        <v>100</v>
      </c>
      <c r="Q273" s="3">
        <v>0.36</v>
      </c>
      <c r="R273" s="1">
        <v>6</v>
      </c>
      <c r="S273" s="1">
        <v>100</v>
      </c>
      <c r="T273" s="1">
        <v>23</v>
      </c>
      <c r="U273" s="1">
        <v>0</v>
      </c>
      <c r="V273" s="1">
        <v>0</v>
      </c>
      <c r="W273" s="1">
        <v>1</v>
      </c>
      <c r="X273" s="1">
        <v>1</v>
      </c>
      <c r="Y273" s="1">
        <v>1</v>
      </c>
      <c r="Z273" s="1">
        <v>0</v>
      </c>
      <c r="AA273" s="1">
        <v>1</v>
      </c>
      <c r="AB273" s="1">
        <v>0</v>
      </c>
      <c r="AC273" s="1">
        <v>522</v>
      </c>
      <c r="AD273" s="1">
        <v>0</v>
      </c>
      <c r="AE273" s="1">
        <v>0</v>
      </c>
      <c r="AF273" s="1">
        <v>1767</v>
      </c>
      <c r="AG273" s="1">
        <v>0</v>
      </c>
      <c r="AH273" s="1">
        <v>0</v>
      </c>
      <c r="AI273" s="1">
        <v>2289</v>
      </c>
      <c r="AJ273" s="1" t="s">
        <v>13362</v>
      </c>
      <c r="AK273" s="1" t="s">
        <v>13363</v>
      </c>
      <c r="AL273" s="1" t="s">
        <v>13364</v>
      </c>
      <c r="AM273" s="1" t="s">
        <v>12</v>
      </c>
      <c r="AN273" s="1" t="s">
        <v>23098</v>
      </c>
      <c r="AO273" s="1" t="s">
        <v>364</v>
      </c>
      <c r="AP273" s="1" t="s">
        <v>86</v>
      </c>
      <c r="AQ273" s="1" t="s">
        <v>14</v>
      </c>
      <c r="AR273" s="1" t="s">
        <v>19</v>
      </c>
      <c r="AS273" s="1" t="s">
        <v>23091</v>
      </c>
      <c r="AT273" s="1" t="s">
        <v>26</v>
      </c>
    </row>
    <row r="274" spans="1:46" x14ac:dyDescent="0.25">
      <c r="A274" s="1" t="s">
        <v>20573</v>
      </c>
      <c r="B274" s="2" t="s">
        <v>23101</v>
      </c>
      <c r="C274" s="2" t="s">
        <v>23106</v>
      </c>
      <c r="D274" s="1">
        <v>0</v>
      </c>
      <c r="E274" s="1">
        <v>0</v>
      </c>
      <c r="F274" s="1">
        <v>1</v>
      </c>
      <c r="G274" s="1">
        <v>1</v>
      </c>
      <c r="H274" s="6">
        <v>1</v>
      </c>
      <c r="I274">
        <v>0</v>
      </c>
      <c r="J274" s="1">
        <v>30</v>
      </c>
      <c r="K274" s="1">
        <v>0</v>
      </c>
      <c r="L274" s="1">
        <v>741</v>
      </c>
      <c r="M274" s="6">
        <v>0.18</v>
      </c>
      <c r="N274" s="4">
        <v>1200</v>
      </c>
      <c r="O274" s="4">
        <v>100</v>
      </c>
      <c r="P274" s="4">
        <v>100</v>
      </c>
      <c r="Q274" s="3">
        <v>0.31</v>
      </c>
      <c r="R274" s="1">
        <v>12</v>
      </c>
      <c r="S274" s="1">
        <v>100</v>
      </c>
      <c r="T274" s="1">
        <v>16</v>
      </c>
      <c r="U274" s="1">
        <v>1</v>
      </c>
      <c r="V274" s="1">
        <v>0</v>
      </c>
      <c r="W274" s="1">
        <v>1</v>
      </c>
      <c r="X274" s="1">
        <v>1</v>
      </c>
      <c r="Y274" s="1">
        <v>1</v>
      </c>
      <c r="Z274" s="1">
        <v>1</v>
      </c>
      <c r="AA274" s="1">
        <v>0</v>
      </c>
      <c r="AB274" s="1">
        <v>0</v>
      </c>
      <c r="AC274" s="1">
        <v>0</v>
      </c>
      <c r="AD274" s="1">
        <v>0</v>
      </c>
      <c r="AE274" s="1">
        <v>0</v>
      </c>
      <c r="AF274" s="1">
        <v>0</v>
      </c>
      <c r="AG274" s="1">
        <v>0</v>
      </c>
      <c r="AH274" s="1">
        <v>150</v>
      </c>
      <c r="AI274" s="1">
        <v>150</v>
      </c>
      <c r="AJ274" s="1" t="s">
        <v>660</v>
      </c>
      <c r="AK274" s="1" t="s">
        <v>10331</v>
      </c>
      <c r="AL274" s="1" t="s">
        <v>10332</v>
      </c>
      <c r="AM274" s="1" t="s">
        <v>12</v>
      </c>
      <c r="AN274" s="1" t="s">
        <v>23097</v>
      </c>
      <c r="AO274" s="1" t="s">
        <v>86</v>
      </c>
      <c r="AP274" s="1" t="s">
        <v>86</v>
      </c>
      <c r="AQ274" s="1" t="s">
        <v>14</v>
      </c>
      <c r="AR274" s="1" t="s">
        <v>19</v>
      </c>
      <c r="AS274" s="1" t="s">
        <v>23090</v>
      </c>
      <c r="AT274" s="1" t="s">
        <v>26</v>
      </c>
    </row>
    <row r="275" spans="1:46" x14ac:dyDescent="0.25">
      <c r="A275" s="1" t="s">
        <v>21705</v>
      </c>
      <c r="B275" s="2" t="s">
        <v>23101</v>
      </c>
      <c r="C275" s="2" t="s">
        <v>23106</v>
      </c>
      <c r="D275" s="1">
        <v>0</v>
      </c>
      <c r="E275" s="1">
        <v>1</v>
      </c>
      <c r="F275" s="1">
        <v>1</v>
      </c>
      <c r="G275" s="1">
        <v>2</v>
      </c>
      <c r="H275" s="6">
        <v>0.5</v>
      </c>
      <c r="I275">
        <v>0</v>
      </c>
      <c r="J275" s="1">
        <v>42</v>
      </c>
      <c r="K275" s="1">
        <v>1</v>
      </c>
      <c r="L275" s="1">
        <v>461</v>
      </c>
      <c r="M275" s="6">
        <v>0.18</v>
      </c>
      <c r="N275" s="4">
        <v>1200</v>
      </c>
      <c r="O275" s="4">
        <v>100</v>
      </c>
      <c r="P275" s="4">
        <v>100</v>
      </c>
      <c r="Q275" s="3">
        <v>0.36</v>
      </c>
      <c r="R275" s="1">
        <v>6</v>
      </c>
      <c r="S275" s="1">
        <v>100</v>
      </c>
      <c r="T275" s="1">
        <v>26</v>
      </c>
      <c r="U275" s="1">
        <v>1</v>
      </c>
      <c r="V275" s="1">
        <v>0</v>
      </c>
      <c r="W275" s="1">
        <v>1</v>
      </c>
      <c r="X275" s="1">
        <v>1</v>
      </c>
      <c r="Y275" s="1">
        <v>1</v>
      </c>
      <c r="Z275" s="1">
        <v>0</v>
      </c>
      <c r="AA275" s="1">
        <v>1</v>
      </c>
      <c r="AB275" s="1">
        <v>0</v>
      </c>
      <c r="AC275" s="1">
        <v>0</v>
      </c>
      <c r="AD275" s="1">
        <v>0</v>
      </c>
      <c r="AE275" s="1">
        <v>0</v>
      </c>
      <c r="AF275" s="1">
        <v>0</v>
      </c>
      <c r="AG275" s="1">
        <v>0</v>
      </c>
      <c r="AH275" s="1">
        <v>0</v>
      </c>
      <c r="AI275" s="1">
        <v>0</v>
      </c>
      <c r="AJ275" s="1" t="s">
        <v>13379</v>
      </c>
      <c r="AK275" s="1" t="s">
        <v>13380</v>
      </c>
      <c r="AL275" s="1" t="s">
        <v>13381</v>
      </c>
      <c r="AM275" s="1" t="s">
        <v>12</v>
      </c>
      <c r="AN275" s="1" t="s">
        <v>23098</v>
      </c>
      <c r="AO275" s="1" t="s">
        <v>86</v>
      </c>
      <c r="AP275" s="1" t="s">
        <v>86</v>
      </c>
      <c r="AQ275" s="1" t="s">
        <v>14</v>
      </c>
      <c r="AR275" s="1" t="s">
        <v>19</v>
      </c>
      <c r="AS275" s="1" t="s">
        <v>23091</v>
      </c>
      <c r="AT275" s="1" t="s">
        <v>26</v>
      </c>
    </row>
    <row r="276" spans="1:46" x14ac:dyDescent="0.25">
      <c r="A276" s="1" t="s">
        <v>21707</v>
      </c>
      <c r="B276" s="2" t="s">
        <v>23101</v>
      </c>
      <c r="C276" s="2" t="s">
        <v>23106</v>
      </c>
      <c r="D276" s="1">
        <v>0</v>
      </c>
      <c r="E276" s="1">
        <v>1</v>
      </c>
      <c r="F276" s="1">
        <v>1</v>
      </c>
      <c r="G276" s="1">
        <v>2</v>
      </c>
      <c r="H276" s="6">
        <v>0.5</v>
      </c>
      <c r="I276">
        <v>1</v>
      </c>
      <c r="J276" s="1">
        <v>33</v>
      </c>
      <c r="K276" s="1">
        <v>1</v>
      </c>
      <c r="L276" s="1">
        <v>450</v>
      </c>
      <c r="M276" s="6">
        <v>0.22</v>
      </c>
      <c r="N276" s="4">
        <v>0</v>
      </c>
      <c r="O276" s="4">
        <v>160</v>
      </c>
      <c r="P276" s="4">
        <v>200</v>
      </c>
      <c r="Q276" s="3">
        <v>0.36</v>
      </c>
      <c r="R276" s="1">
        <v>6</v>
      </c>
      <c r="S276" s="1">
        <v>200</v>
      </c>
      <c r="T276" s="1">
        <v>39</v>
      </c>
      <c r="U276" s="1">
        <v>1</v>
      </c>
      <c r="V276" s="1">
        <v>0</v>
      </c>
      <c r="W276" s="1">
        <v>1</v>
      </c>
      <c r="X276" s="1">
        <v>1</v>
      </c>
      <c r="Y276" s="1">
        <v>1</v>
      </c>
      <c r="Z276" s="1">
        <v>2</v>
      </c>
      <c r="AA276" s="1">
        <v>0</v>
      </c>
      <c r="AB276" s="1">
        <v>1</v>
      </c>
      <c r="AC276" s="1">
        <v>0</v>
      </c>
      <c r="AD276" s="1">
        <v>0</v>
      </c>
      <c r="AE276" s="1">
        <v>0</v>
      </c>
      <c r="AF276" s="1">
        <v>0</v>
      </c>
      <c r="AG276" s="1">
        <v>0</v>
      </c>
      <c r="AH276" s="1">
        <v>0</v>
      </c>
      <c r="AI276" s="1">
        <v>0</v>
      </c>
      <c r="AJ276" s="1" t="s">
        <v>13383</v>
      </c>
      <c r="AK276" s="1" t="s">
        <v>13384</v>
      </c>
      <c r="AL276" s="1" t="s">
        <v>13385</v>
      </c>
      <c r="AM276" s="1" t="s">
        <v>16</v>
      </c>
      <c r="AN276" s="1" t="s">
        <v>23098</v>
      </c>
      <c r="AO276" s="1" t="s">
        <v>86</v>
      </c>
      <c r="AP276" s="1" t="s">
        <v>86</v>
      </c>
      <c r="AQ276" s="1" t="s">
        <v>14</v>
      </c>
      <c r="AR276" s="1" t="s">
        <v>19</v>
      </c>
      <c r="AS276" s="1" t="s">
        <v>23090</v>
      </c>
      <c r="AT276" s="1" t="s">
        <v>101</v>
      </c>
    </row>
    <row r="277" spans="1:46" x14ac:dyDescent="0.25">
      <c r="A277" s="1" t="s">
        <v>20064</v>
      </c>
      <c r="B277" s="2" t="s">
        <v>23101</v>
      </c>
      <c r="C277" s="2" t="s">
        <v>23106</v>
      </c>
      <c r="D277" s="1">
        <v>1</v>
      </c>
      <c r="E277" s="1">
        <v>2</v>
      </c>
      <c r="F277" s="1">
        <v>2</v>
      </c>
      <c r="G277" s="1">
        <v>5</v>
      </c>
      <c r="H277" s="6">
        <v>0.4</v>
      </c>
      <c r="I277">
        <v>1</v>
      </c>
      <c r="J277" s="1">
        <v>34</v>
      </c>
      <c r="K277" s="1">
        <v>1</v>
      </c>
      <c r="L277" s="1">
        <v>675</v>
      </c>
      <c r="M277" s="6">
        <v>0.31</v>
      </c>
      <c r="N277" s="4">
        <v>2400</v>
      </c>
      <c r="O277" s="4">
        <v>195</v>
      </c>
      <c r="P277" s="4">
        <v>200</v>
      </c>
      <c r="Q277" s="3">
        <v>0.35</v>
      </c>
      <c r="R277" s="1">
        <v>18</v>
      </c>
      <c r="S277" s="1">
        <v>200</v>
      </c>
      <c r="T277" s="1">
        <v>21</v>
      </c>
      <c r="U277" s="1">
        <v>1</v>
      </c>
      <c r="V277" s="1">
        <v>0</v>
      </c>
      <c r="W277" s="1">
        <v>1</v>
      </c>
      <c r="X277" s="1">
        <v>1</v>
      </c>
      <c r="Y277" s="1">
        <v>1</v>
      </c>
      <c r="Z277" s="1">
        <v>2</v>
      </c>
      <c r="AA277" s="1">
        <v>1</v>
      </c>
      <c r="AB277" s="1">
        <v>1</v>
      </c>
      <c r="AC277" s="1">
        <v>0</v>
      </c>
      <c r="AD277" s="1">
        <v>0</v>
      </c>
      <c r="AE277" s="1">
        <v>0</v>
      </c>
      <c r="AF277" s="1">
        <v>200</v>
      </c>
      <c r="AG277" s="1">
        <v>0</v>
      </c>
      <c r="AH277" s="1">
        <v>600</v>
      </c>
      <c r="AI277" s="1">
        <v>800</v>
      </c>
      <c r="AJ277" s="1" t="s">
        <v>8937</v>
      </c>
      <c r="AK277" s="1" t="s">
        <v>8938</v>
      </c>
      <c r="AL277" s="1" t="s">
        <v>8939</v>
      </c>
      <c r="AM277" s="1" t="s">
        <v>16</v>
      </c>
      <c r="AN277" s="1" t="s">
        <v>23098</v>
      </c>
      <c r="AO277" s="1" t="s">
        <v>86</v>
      </c>
      <c r="AP277" s="1" t="s">
        <v>86</v>
      </c>
      <c r="AQ277" s="1" t="s">
        <v>14</v>
      </c>
      <c r="AR277" s="1" t="s">
        <v>19</v>
      </c>
      <c r="AS277" s="1" t="s">
        <v>23091</v>
      </c>
      <c r="AT277" s="1" t="s">
        <v>101</v>
      </c>
    </row>
    <row r="278" spans="1:46" x14ac:dyDescent="0.25">
      <c r="A278" s="1" t="s">
        <v>22858</v>
      </c>
      <c r="B278" s="2" t="s">
        <v>23101</v>
      </c>
      <c r="C278" s="2" t="s">
        <v>23106</v>
      </c>
      <c r="D278" s="1">
        <v>0</v>
      </c>
      <c r="E278" s="1">
        <v>1</v>
      </c>
      <c r="F278" s="1">
        <v>1</v>
      </c>
      <c r="G278" s="1">
        <v>2</v>
      </c>
      <c r="H278" s="6">
        <v>0.5</v>
      </c>
      <c r="I278">
        <v>1</v>
      </c>
      <c r="J278" s="1">
        <v>28</v>
      </c>
      <c r="K278" s="1">
        <v>1</v>
      </c>
      <c r="L278" s="1">
        <v>745</v>
      </c>
      <c r="M278" s="6">
        <v>0.21</v>
      </c>
      <c r="N278" s="4">
        <v>2400</v>
      </c>
      <c r="O278" s="4">
        <v>200</v>
      </c>
      <c r="P278" s="4">
        <v>200</v>
      </c>
      <c r="Q278" s="3">
        <v>0.3</v>
      </c>
      <c r="R278" s="1">
        <v>12</v>
      </c>
      <c r="S278" s="1">
        <v>200</v>
      </c>
      <c r="T278" s="1">
        <v>1</v>
      </c>
      <c r="U278" s="1">
        <v>1</v>
      </c>
      <c r="V278" s="1">
        <v>0</v>
      </c>
      <c r="W278" s="1">
        <v>1</v>
      </c>
      <c r="X278" s="1">
        <v>1</v>
      </c>
      <c r="Y278" s="1">
        <v>1</v>
      </c>
      <c r="Z278" s="1">
        <v>2</v>
      </c>
      <c r="AA278" s="1">
        <v>0</v>
      </c>
      <c r="AB278" s="1">
        <v>1</v>
      </c>
      <c r="AC278" s="1">
        <v>0</v>
      </c>
      <c r="AD278" s="1">
        <v>0</v>
      </c>
      <c r="AE278" s="1">
        <v>0</v>
      </c>
      <c r="AF278" s="1">
        <v>0</v>
      </c>
      <c r="AG278" s="1">
        <v>0</v>
      </c>
      <c r="AH278" s="1">
        <v>400</v>
      </c>
      <c r="AI278" s="1">
        <v>400</v>
      </c>
      <c r="AJ278" s="1" t="s">
        <v>16433</v>
      </c>
      <c r="AK278" s="1" t="s">
        <v>16434</v>
      </c>
      <c r="AL278" s="1" t="s">
        <v>16435</v>
      </c>
      <c r="AM278" s="1" t="s">
        <v>16</v>
      </c>
      <c r="AN278" s="1" t="s">
        <v>23098</v>
      </c>
      <c r="AO278" s="1" t="s">
        <v>86</v>
      </c>
      <c r="AP278" s="1" t="s">
        <v>86</v>
      </c>
      <c r="AQ278" s="1" t="s">
        <v>14</v>
      </c>
      <c r="AR278" s="1" t="s">
        <v>19</v>
      </c>
      <c r="AS278" s="1" t="s">
        <v>23090</v>
      </c>
      <c r="AT278" s="1" t="s">
        <v>101</v>
      </c>
    </row>
    <row r="279" spans="1:46" x14ac:dyDescent="0.25">
      <c r="A279" s="1" t="s">
        <v>21712</v>
      </c>
      <c r="B279" s="2" t="s">
        <v>23101</v>
      </c>
      <c r="C279" s="2" t="s">
        <v>23106</v>
      </c>
      <c r="D279" s="1">
        <v>0</v>
      </c>
      <c r="E279" s="1">
        <v>1</v>
      </c>
      <c r="F279" s="1">
        <v>1</v>
      </c>
      <c r="G279" s="1">
        <v>2</v>
      </c>
      <c r="H279" s="6">
        <v>0.5</v>
      </c>
      <c r="I279">
        <v>0</v>
      </c>
      <c r="J279" s="1">
        <v>31</v>
      </c>
      <c r="K279" s="1">
        <v>0</v>
      </c>
      <c r="L279" s="1">
        <v>687</v>
      </c>
      <c r="M279" s="6">
        <v>0.57999999999999996</v>
      </c>
      <c r="N279" s="4">
        <v>2000</v>
      </c>
      <c r="O279" s="4">
        <v>200</v>
      </c>
      <c r="P279" s="4">
        <v>100</v>
      </c>
      <c r="Q279" s="3">
        <v>0.36</v>
      </c>
      <c r="R279" s="1">
        <v>6</v>
      </c>
      <c r="S279" s="1">
        <v>100</v>
      </c>
      <c r="T279" s="1">
        <v>2</v>
      </c>
      <c r="U279" s="1">
        <v>1</v>
      </c>
      <c r="V279" s="1">
        <v>0</v>
      </c>
      <c r="W279" s="1">
        <v>1</v>
      </c>
      <c r="X279" s="1">
        <v>1</v>
      </c>
      <c r="Y279" s="1">
        <v>1</v>
      </c>
      <c r="Z279" s="1">
        <v>4</v>
      </c>
      <c r="AA279" s="1">
        <v>0</v>
      </c>
      <c r="AB279" s="1">
        <v>0</v>
      </c>
      <c r="AC279" s="1">
        <v>0</v>
      </c>
      <c r="AD279" s="1">
        <v>0</v>
      </c>
      <c r="AE279" s="1">
        <v>1300</v>
      </c>
      <c r="AF279" s="1">
        <v>800</v>
      </c>
      <c r="AG279" s="1">
        <v>200</v>
      </c>
      <c r="AH279" s="1">
        <v>0</v>
      </c>
      <c r="AI279" s="1">
        <v>2300</v>
      </c>
      <c r="AJ279" s="1" t="s">
        <v>13397</v>
      </c>
      <c r="AK279" s="1" t="s">
        <v>13398</v>
      </c>
      <c r="AL279" s="1" t="s">
        <v>13399</v>
      </c>
      <c r="AM279" s="1" t="s">
        <v>12</v>
      </c>
      <c r="AN279" s="1" t="s">
        <v>23097</v>
      </c>
      <c r="AO279" s="1" t="s">
        <v>86</v>
      </c>
      <c r="AP279" s="1" t="s">
        <v>86</v>
      </c>
      <c r="AQ279" s="1" t="s">
        <v>14</v>
      </c>
      <c r="AR279" s="1" t="s">
        <v>19</v>
      </c>
      <c r="AS279" s="1" t="s">
        <v>23090</v>
      </c>
      <c r="AT279" s="1" t="s">
        <v>26</v>
      </c>
    </row>
    <row r="280" spans="1:46" x14ac:dyDescent="0.25">
      <c r="A280" s="1" t="s">
        <v>18219</v>
      </c>
      <c r="B280" s="2" t="s">
        <v>23101</v>
      </c>
      <c r="C280" s="2" t="s">
        <v>23106</v>
      </c>
      <c r="D280" s="1">
        <v>2</v>
      </c>
      <c r="E280" s="1">
        <v>2</v>
      </c>
      <c r="F280" s="1">
        <v>2</v>
      </c>
      <c r="G280" s="1">
        <v>6</v>
      </c>
      <c r="H280" s="6">
        <v>0.33333333333333331</v>
      </c>
      <c r="I280">
        <v>0</v>
      </c>
      <c r="J280" s="1">
        <v>24</v>
      </c>
      <c r="K280" s="1">
        <v>1</v>
      </c>
      <c r="L280" s="1">
        <v>745</v>
      </c>
      <c r="M280" s="6">
        <v>0.3</v>
      </c>
      <c r="N280" s="4">
        <v>6</v>
      </c>
      <c r="O280" s="4">
        <v>90</v>
      </c>
      <c r="P280" s="4">
        <v>150</v>
      </c>
      <c r="Q280" s="3">
        <v>0.36</v>
      </c>
      <c r="R280" s="1">
        <v>6</v>
      </c>
      <c r="S280" s="1">
        <v>150</v>
      </c>
      <c r="T280" s="1">
        <v>12</v>
      </c>
      <c r="U280" s="1">
        <v>1</v>
      </c>
      <c r="V280" s="1">
        <v>0</v>
      </c>
      <c r="W280" s="1">
        <v>1</v>
      </c>
      <c r="X280" s="1">
        <v>0</v>
      </c>
      <c r="Y280" s="1">
        <v>1</v>
      </c>
      <c r="Z280" s="1">
        <v>4</v>
      </c>
      <c r="AA280" s="1">
        <v>0</v>
      </c>
      <c r="AB280" s="1">
        <v>1</v>
      </c>
      <c r="AC280" s="1">
        <v>0</v>
      </c>
      <c r="AD280" s="1">
        <v>0</v>
      </c>
      <c r="AE280" s="1">
        <v>0</v>
      </c>
      <c r="AF280" s="1">
        <v>0</v>
      </c>
      <c r="AG280" s="1">
        <v>0</v>
      </c>
      <c r="AH280" s="1">
        <v>0</v>
      </c>
      <c r="AI280" s="1">
        <v>0</v>
      </c>
      <c r="AJ280" s="1" t="s">
        <v>3719</v>
      </c>
      <c r="AK280" s="1" t="s">
        <v>3720</v>
      </c>
      <c r="AL280" s="1" t="s">
        <v>3721</v>
      </c>
      <c r="AM280" s="1" t="s">
        <v>12</v>
      </c>
      <c r="AN280" s="1" t="s">
        <v>23098</v>
      </c>
      <c r="AO280" s="1" t="s">
        <v>86</v>
      </c>
      <c r="AP280" s="1" t="s">
        <v>86</v>
      </c>
      <c r="AQ280" s="1" t="s">
        <v>25</v>
      </c>
      <c r="AR280" s="1" t="s">
        <v>19</v>
      </c>
      <c r="AS280" s="1" t="s">
        <v>23090</v>
      </c>
      <c r="AT280" s="1" t="s">
        <v>101</v>
      </c>
    </row>
    <row r="281" spans="1:46" x14ac:dyDescent="0.25">
      <c r="A281" s="1" t="s">
        <v>20072</v>
      </c>
      <c r="B281" s="2" t="s">
        <v>23101</v>
      </c>
      <c r="C281" s="2" t="s">
        <v>23106</v>
      </c>
      <c r="D281" s="1">
        <v>0</v>
      </c>
      <c r="E281" s="1">
        <v>0</v>
      </c>
      <c r="F281" s="1">
        <v>1</v>
      </c>
      <c r="G281" s="1">
        <v>1</v>
      </c>
      <c r="H281" s="6">
        <v>1</v>
      </c>
      <c r="I281">
        <v>0</v>
      </c>
      <c r="J281" s="1">
        <v>31</v>
      </c>
      <c r="K281" s="1">
        <v>0</v>
      </c>
      <c r="L281" s="1">
        <v>876</v>
      </c>
      <c r="M281" s="6">
        <v>0.12</v>
      </c>
      <c r="N281" s="4">
        <v>2000</v>
      </c>
      <c r="O281" s="4">
        <v>150</v>
      </c>
      <c r="P281" s="4">
        <v>100</v>
      </c>
      <c r="Q281" s="3">
        <v>0.36</v>
      </c>
      <c r="R281" s="1">
        <v>6</v>
      </c>
      <c r="S281" s="1">
        <v>100</v>
      </c>
      <c r="T281" s="1">
        <v>5</v>
      </c>
      <c r="U281" s="1">
        <v>1</v>
      </c>
      <c r="V281" s="1">
        <v>0</v>
      </c>
      <c r="W281" s="1">
        <v>1</v>
      </c>
      <c r="X281" s="1">
        <v>1</v>
      </c>
      <c r="Y281" s="1">
        <v>1</v>
      </c>
      <c r="Z281" s="1">
        <v>0</v>
      </c>
      <c r="AA281" s="1">
        <v>1</v>
      </c>
      <c r="AB281" s="1">
        <v>0</v>
      </c>
      <c r="AC281" s="1">
        <v>0</v>
      </c>
      <c r="AD281" s="1">
        <v>0</v>
      </c>
      <c r="AE281" s="1">
        <v>0</v>
      </c>
      <c r="AF281" s="1">
        <v>0</v>
      </c>
      <c r="AG281" s="1">
        <v>0</v>
      </c>
      <c r="AH281" s="1">
        <v>0</v>
      </c>
      <c r="AI281" s="1">
        <v>0</v>
      </c>
      <c r="AJ281" s="1" t="s">
        <v>8960</v>
      </c>
      <c r="AK281" s="1" t="s">
        <v>8961</v>
      </c>
      <c r="AL281" s="1" t="s">
        <v>8962</v>
      </c>
      <c r="AM281" s="1" t="s">
        <v>12</v>
      </c>
      <c r="AN281" s="1" t="s">
        <v>23097</v>
      </c>
      <c r="AO281" s="1" t="s">
        <v>86</v>
      </c>
      <c r="AP281" s="1" t="s">
        <v>86</v>
      </c>
      <c r="AQ281" s="1" t="s">
        <v>14</v>
      </c>
      <c r="AR281" s="1" t="s">
        <v>19</v>
      </c>
      <c r="AS281" s="1" t="s">
        <v>23091</v>
      </c>
      <c r="AT281" s="1" t="s">
        <v>26</v>
      </c>
    </row>
    <row r="282" spans="1:46" x14ac:dyDescent="0.25">
      <c r="A282" s="1" t="s">
        <v>21130</v>
      </c>
      <c r="B282" s="2" t="s">
        <v>23101</v>
      </c>
      <c r="C282" s="2" t="s">
        <v>23106</v>
      </c>
      <c r="D282" s="1">
        <v>0</v>
      </c>
      <c r="E282" s="1">
        <v>0</v>
      </c>
      <c r="F282" s="1">
        <v>1</v>
      </c>
      <c r="G282" s="1">
        <v>1</v>
      </c>
      <c r="H282" s="6">
        <v>1</v>
      </c>
      <c r="I282">
        <v>1</v>
      </c>
      <c r="J282" s="1">
        <v>28</v>
      </c>
      <c r="K282" s="1">
        <v>1</v>
      </c>
      <c r="L282" s="1">
        <v>691</v>
      </c>
      <c r="M282" s="6">
        <v>0.37</v>
      </c>
      <c r="N282" s="4">
        <v>2200</v>
      </c>
      <c r="O282" s="4">
        <v>200</v>
      </c>
      <c r="P282" s="4">
        <v>200</v>
      </c>
      <c r="Q282" s="3">
        <v>0.36</v>
      </c>
      <c r="R282" s="1">
        <v>6</v>
      </c>
      <c r="S282" s="1">
        <v>200</v>
      </c>
      <c r="T282" s="1">
        <v>36</v>
      </c>
      <c r="U282" s="1">
        <v>1</v>
      </c>
      <c r="V282" s="1">
        <v>0</v>
      </c>
      <c r="W282" s="1">
        <v>1</v>
      </c>
      <c r="X282" s="1">
        <v>1</v>
      </c>
      <c r="Y282" s="1">
        <v>1</v>
      </c>
      <c r="Z282" s="1">
        <v>3</v>
      </c>
      <c r="AA282" s="1">
        <v>0</v>
      </c>
      <c r="AB282" s="1">
        <v>1</v>
      </c>
      <c r="AC282" s="1">
        <v>0</v>
      </c>
      <c r="AD282" s="1">
        <v>0</v>
      </c>
      <c r="AE282" s="1">
        <v>0</v>
      </c>
      <c r="AF282" s="1">
        <v>0</v>
      </c>
      <c r="AG282" s="1">
        <v>0</v>
      </c>
      <c r="AH282" s="1">
        <v>650</v>
      </c>
      <c r="AI282" s="1">
        <v>650</v>
      </c>
      <c r="AJ282" s="1" t="s">
        <v>11837</v>
      </c>
      <c r="AK282" s="1" t="s">
        <v>11838</v>
      </c>
      <c r="AL282" s="1" t="s">
        <v>11839</v>
      </c>
      <c r="AM282" s="1" t="s">
        <v>16</v>
      </c>
      <c r="AN282" s="1" t="s">
        <v>23098</v>
      </c>
      <c r="AO282" s="1" t="s">
        <v>86</v>
      </c>
      <c r="AP282" s="1" t="s">
        <v>86</v>
      </c>
      <c r="AQ282" s="1" t="s">
        <v>14</v>
      </c>
      <c r="AR282" s="1" t="s">
        <v>19</v>
      </c>
      <c r="AS282" s="1" t="s">
        <v>23090</v>
      </c>
      <c r="AT282" s="1" t="s">
        <v>101</v>
      </c>
    </row>
    <row r="283" spans="1:46" x14ac:dyDescent="0.25">
      <c r="A283" s="1" t="s">
        <v>17514</v>
      </c>
      <c r="B283" s="2" t="s">
        <v>23101</v>
      </c>
      <c r="C283" s="2" t="s">
        <v>23106</v>
      </c>
      <c r="D283" s="1">
        <v>0</v>
      </c>
      <c r="E283" s="1">
        <v>0</v>
      </c>
      <c r="F283" s="1">
        <v>1</v>
      </c>
      <c r="G283" s="1">
        <v>1</v>
      </c>
      <c r="H283" s="6">
        <v>1</v>
      </c>
      <c r="I283">
        <v>0</v>
      </c>
      <c r="J283" s="1">
        <v>30</v>
      </c>
      <c r="K283" s="1">
        <v>1</v>
      </c>
      <c r="L283" s="1">
        <v>727</v>
      </c>
      <c r="M283" s="6">
        <v>0.22</v>
      </c>
      <c r="N283" s="4">
        <v>1240</v>
      </c>
      <c r="O283" s="4">
        <v>120</v>
      </c>
      <c r="P283" s="4">
        <v>150</v>
      </c>
      <c r="Q283" s="3">
        <v>0.36</v>
      </c>
      <c r="R283" s="1">
        <v>6</v>
      </c>
      <c r="S283" s="1">
        <v>150</v>
      </c>
      <c r="T283" s="1">
        <v>21</v>
      </c>
      <c r="U283" s="1">
        <v>1</v>
      </c>
      <c r="V283" s="1">
        <v>0</v>
      </c>
      <c r="W283" s="1">
        <v>1</v>
      </c>
      <c r="X283" s="1">
        <v>1</v>
      </c>
      <c r="Y283" s="1">
        <v>1</v>
      </c>
      <c r="Z283" s="1">
        <v>0</v>
      </c>
      <c r="AA283" s="1">
        <v>1</v>
      </c>
      <c r="AB283" s="1">
        <v>0</v>
      </c>
      <c r="AC283" s="1">
        <v>0</v>
      </c>
      <c r="AD283" s="1">
        <v>0</v>
      </c>
      <c r="AE283" s="1">
        <v>0</v>
      </c>
      <c r="AF283" s="1">
        <v>0</v>
      </c>
      <c r="AG283" s="1">
        <v>0</v>
      </c>
      <c r="AH283" s="1">
        <v>0</v>
      </c>
      <c r="AI283" s="1">
        <v>0</v>
      </c>
      <c r="AJ283" s="1" t="s">
        <v>1613</v>
      </c>
      <c r="AK283" s="1" t="s">
        <v>1614</v>
      </c>
      <c r="AL283" s="1" t="s">
        <v>1615</v>
      </c>
      <c r="AM283" s="1" t="s">
        <v>12</v>
      </c>
      <c r="AN283" s="1" t="s">
        <v>23098</v>
      </c>
      <c r="AO283" s="1" t="s">
        <v>86</v>
      </c>
      <c r="AP283" s="1" t="s">
        <v>86</v>
      </c>
      <c r="AQ283" s="1" t="s">
        <v>14</v>
      </c>
      <c r="AR283" s="1" t="s">
        <v>19</v>
      </c>
      <c r="AS283" s="1" t="s">
        <v>23091</v>
      </c>
      <c r="AT283" s="1" t="s">
        <v>26</v>
      </c>
    </row>
    <row r="284" spans="1:46" x14ac:dyDescent="0.25">
      <c r="A284" s="1" t="s">
        <v>18884</v>
      </c>
      <c r="B284" s="2" t="s">
        <v>23101</v>
      </c>
      <c r="C284" s="2" t="s">
        <v>23106</v>
      </c>
      <c r="D284" s="1">
        <v>0</v>
      </c>
      <c r="E284" s="1">
        <v>0</v>
      </c>
      <c r="F284" s="1">
        <v>1</v>
      </c>
      <c r="G284" s="1">
        <v>1</v>
      </c>
      <c r="H284" s="6">
        <v>1</v>
      </c>
      <c r="I284">
        <v>0</v>
      </c>
      <c r="J284" s="1">
        <v>37</v>
      </c>
      <c r="K284" s="1">
        <v>0</v>
      </c>
      <c r="L284" s="1">
        <v>704</v>
      </c>
      <c r="M284" s="6">
        <v>0.05</v>
      </c>
      <c r="N284" s="4">
        <v>4800</v>
      </c>
      <c r="O284" s="4">
        <v>400</v>
      </c>
      <c r="P284" s="4">
        <v>200</v>
      </c>
      <c r="Q284" s="3">
        <v>0.36</v>
      </c>
      <c r="R284" s="1">
        <v>12</v>
      </c>
      <c r="S284" s="1">
        <v>200</v>
      </c>
      <c r="T284" s="1">
        <v>14</v>
      </c>
      <c r="U284" s="1">
        <v>1</v>
      </c>
      <c r="V284" s="1">
        <v>0</v>
      </c>
      <c r="W284" s="1">
        <v>1</v>
      </c>
      <c r="X284" s="1">
        <v>1</v>
      </c>
      <c r="Y284" s="1">
        <v>1</v>
      </c>
      <c r="Z284" s="1">
        <v>2</v>
      </c>
      <c r="AA284" s="1">
        <v>1</v>
      </c>
      <c r="AB284" s="1">
        <v>0</v>
      </c>
      <c r="AC284" s="1">
        <v>0</v>
      </c>
      <c r="AD284" s="1">
        <v>0</v>
      </c>
      <c r="AE284" s="1">
        <v>0</v>
      </c>
      <c r="AF284" s="1">
        <v>0</v>
      </c>
      <c r="AG284" s="1">
        <v>0</v>
      </c>
      <c r="AH284" s="1">
        <v>200</v>
      </c>
      <c r="AI284" s="1">
        <v>200</v>
      </c>
      <c r="AJ284" s="1" t="s">
        <v>5646</v>
      </c>
      <c r="AK284" s="1" t="s">
        <v>5647</v>
      </c>
      <c r="AL284" s="1" t="s">
        <v>5648</v>
      </c>
      <c r="AM284" s="1" t="s">
        <v>12</v>
      </c>
      <c r="AN284" s="1" t="s">
        <v>23097</v>
      </c>
      <c r="AO284" s="1" t="s">
        <v>86</v>
      </c>
      <c r="AP284" s="1" t="s">
        <v>86</v>
      </c>
      <c r="AQ284" s="1" t="s">
        <v>14</v>
      </c>
      <c r="AR284" s="1" t="s">
        <v>19</v>
      </c>
      <c r="AS284" s="1" t="s">
        <v>23091</v>
      </c>
      <c r="AT284" s="1" t="s">
        <v>26</v>
      </c>
    </row>
    <row r="285" spans="1:46" x14ac:dyDescent="0.25">
      <c r="A285" s="1" t="s">
        <v>20078</v>
      </c>
      <c r="B285" s="2" t="s">
        <v>23101</v>
      </c>
      <c r="C285" s="2" t="s">
        <v>23106</v>
      </c>
      <c r="D285" s="1">
        <v>0</v>
      </c>
      <c r="E285" s="1">
        <v>0</v>
      </c>
      <c r="F285" s="1">
        <v>1</v>
      </c>
      <c r="G285" s="1">
        <v>1</v>
      </c>
      <c r="H285" s="6">
        <v>1</v>
      </c>
      <c r="I285">
        <v>0</v>
      </c>
      <c r="J285" s="1">
        <v>27</v>
      </c>
      <c r="K285" s="1">
        <v>0</v>
      </c>
      <c r="L285" s="1">
        <v>686</v>
      </c>
      <c r="M285" s="6">
        <v>0.18</v>
      </c>
      <c r="N285" s="4">
        <v>1400</v>
      </c>
      <c r="O285" s="4">
        <v>120</v>
      </c>
      <c r="P285" s="4">
        <v>120</v>
      </c>
      <c r="Q285" s="3">
        <v>0.36</v>
      </c>
      <c r="R285" s="1">
        <v>6</v>
      </c>
      <c r="S285" s="1">
        <v>120</v>
      </c>
      <c r="T285" s="1">
        <v>9</v>
      </c>
      <c r="U285" s="1">
        <v>1</v>
      </c>
      <c r="V285" s="1">
        <v>0</v>
      </c>
      <c r="W285" s="1">
        <v>1</v>
      </c>
      <c r="X285" s="1">
        <v>1</v>
      </c>
      <c r="Y285" s="1">
        <v>1</v>
      </c>
      <c r="Z285" s="1">
        <v>1</v>
      </c>
      <c r="AA285" s="1">
        <v>0</v>
      </c>
      <c r="AB285" s="1">
        <v>1</v>
      </c>
      <c r="AC285" s="1">
        <v>0</v>
      </c>
      <c r="AD285" s="1">
        <v>0</v>
      </c>
      <c r="AE285" s="1">
        <v>0</v>
      </c>
      <c r="AF285" s="1">
        <v>0</v>
      </c>
      <c r="AG285" s="1">
        <v>0</v>
      </c>
      <c r="AH285" s="1">
        <v>0</v>
      </c>
      <c r="AI285" s="1">
        <v>0</v>
      </c>
      <c r="AJ285" s="1" t="s">
        <v>8978</v>
      </c>
      <c r="AK285" s="1" t="s">
        <v>8979</v>
      </c>
      <c r="AL285" s="1" t="s">
        <v>8980</v>
      </c>
      <c r="AM285" s="1" t="s">
        <v>12</v>
      </c>
      <c r="AN285" s="1" t="s">
        <v>23097</v>
      </c>
      <c r="AO285" s="1" t="s">
        <v>86</v>
      </c>
      <c r="AP285" s="1" t="s">
        <v>86</v>
      </c>
      <c r="AQ285" s="1" t="s">
        <v>14</v>
      </c>
      <c r="AR285" s="1" t="s">
        <v>19</v>
      </c>
      <c r="AS285" s="1" t="s">
        <v>23090</v>
      </c>
      <c r="AT285" s="1" t="s">
        <v>101</v>
      </c>
    </row>
    <row r="286" spans="1:46" x14ac:dyDescent="0.25">
      <c r="A286" s="1" t="s">
        <v>22150</v>
      </c>
      <c r="B286" s="2" t="s">
        <v>23101</v>
      </c>
      <c r="C286" s="2" t="s">
        <v>23106</v>
      </c>
      <c r="D286" s="1">
        <v>1</v>
      </c>
      <c r="E286" s="1">
        <v>0</v>
      </c>
      <c r="F286" s="1">
        <v>1</v>
      </c>
      <c r="G286" s="1">
        <v>2</v>
      </c>
      <c r="H286" s="6">
        <v>0.5</v>
      </c>
      <c r="I286">
        <v>1</v>
      </c>
      <c r="J286" s="1">
        <v>34</v>
      </c>
      <c r="K286" s="1">
        <v>1</v>
      </c>
      <c r="L286" s="1">
        <v>621</v>
      </c>
      <c r="M286" s="6">
        <v>0.22</v>
      </c>
      <c r="N286" s="4">
        <v>3288</v>
      </c>
      <c r="O286" s="4">
        <v>274</v>
      </c>
      <c r="P286" s="4">
        <v>400</v>
      </c>
      <c r="Q286" s="3">
        <v>0.3</v>
      </c>
      <c r="R286" s="1">
        <v>24</v>
      </c>
      <c r="S286" s="1">
        <v>400</v>
      </c>
      <c r="T286" s="1">
        <v>41</v>
      </c>
      <c r="U286" s="1">
        <v>1</v>
      </c>
      <c r="V286" s="1">
        <v>0</v>
      </c>
      <c r="W286" s="1">
        <v>1</v>
      </c>
      <c r="X286" s="1">
        <v>1</v>
      </c>
      <c r="Y286" s="1">
        <v>1</v>
      </c>
      <c r="Z286" s="1">
        <v>2</v>
      </c>
      <c r="AA286" s="1">
        <v>1</v>
      </c>
      <c r="AB286" s="1">
        <v>1</v>
      </c>
      <c r="AC286" s="1">
        <v>337</v>
      </c>
      <c r="AD286" s="1">
        <v>300</v>
      </c>
      <c r="AE286" s="1">
        <v>346</v>
      </c>
      <c r="AF286" s="1">
        <v>50</v>
      </c>
      <c r="AG286" s="1">
        <v>0</v>
      </c>
      <c r="AH286" s="1">
        <v>0</v>
      </c>
      <c r="AI286" s="1">
        <v>1033</v>
      </c>
      <c r="AJ286" s="1" t="s">
        <v>14538</v>
      </c>
      <c r="AK286" s="1" t="s">
        <v>14539</v>
      </c>
      <c r="AL286" s="1" t="s">
        <v>14540</v>
      </c>
      <c r="AM286" s="1" t="s">
        <v>16</v>
      </c>
      <c r="AN286" s="1" t="s">
        <v>23098</v>
      </c>
      <c r="AO286" s="1" t="s">
        <v>86</v>
      </c>
      <c r="AP286" s="1" t="s">
        <v>86</v>
      </c>
      <c r="AQ286" s="1" t="s">
        <v>14</v>
      </c>
      <c r="AR286" s="1" t="s">
        <v>19</v>
      </c>
      <c r="AS286" s="1" t="s">
        <v>23091</v>
      </c>
      <c r="AT286" s="1" t="s">
        <v>101</v>
      </c>
    </row>
    <row r="287" spans="1:46" x14ac:dyDescent="0.25">
      <c r="A287" s="1" t="s">
        <v>17309</v>
      </c>
      <c r="B287" s="2" t="s">
        <v>23101</v>
      </c>
      <c r="C287" s="2" t="s">
        <v>23106</v>
      </c>
      <c r="D287" s="1">
        <v>0</v>
      </c>
      <c r="E287" s="1">
        <v>1</v>
      </c>
      <c r="F287" s="1">
        <v>2</v>
      </c>
      <c r="G287" s="1">
        <v>3</v>
      </c>
      <c r="H287" s="6">
        <v>0.66666666666666663</v>
      </c>
      <c r="I287">
        <v>0</v>
      </c>
      <c r="J287" s="1">
        <v>41</v>
      </c>
      <c r="K287" s="1">
        <v>0</v>
      </c>
      <c r="L287" s="1">
        <v>444</v>
      </c>
      <c r="M287" s="6">
        <v>0.25</v>
      </c>
      <c r="N287" s="4">
        <v>3600</v>
      </c>
      <c r="O287" s="4">
        <v>250</v>
      </c>
      <c r="P287" s="4">
        <v>250</v>
      </c>
      <c r="Q287" s="3">
        <v>0.3</v>
      </c>
      <c r="R287" s="1">
        <v>24</v>
      </c>
      <c r="S287" s="1">
        <v>250</v>
      </c>
      <c r="T287" s="1">
        <v>29</v>
      </c>
      <c r="U287" s="1">
        <v>1</v>
      </c>
      <c r="V287" s="1">
        <v>0</v>
      </c>
      <c r="W287" s="1">
        <v>1</v>
      </c>
      <c r="X287" s="1">
        <v>1</v>
      </c>
      <c r="Y287" s="1">
        <v>0</v>
      </c>
      <c r="Z287" s="1">
        <v>2</v>
      </c>
      <c r="AA287" s="1">
        <v>1</v>
      </c>
      <c r="AB287" s="1">
        <v>1</v>
      </c>
      <c r="AC287" s="1">
        <v>666</v>
      </c>
      <c r="AD287" s="1">
        <v>733</v>
      </c>
      <c r="AE287" s="1">
        <v>0</v>
      </c>
      <c r="AF287" s="1">
        <v>0</v>
      </c>
      <c r="AG287" s="1">
        <v>0</v>
      </c>
      <c r="AH287" s="1">
        <v>0</v>
      </c>
      <c r="AI287" s="1">
        <v>1399</v>
      </c>
      <c r="AJ287" s="1" t="s">
        <v>956</v>
      </c>
      <c r="AK287" s="1" t="s">
        <v>957</v>
      </c>
      <c r="AL287" s="1" t="s">
        <v>958</v>
      </c>
      <c r="AM287" s="1" t="s">
        <v>12</v>
      </c>
      <c r="AN287" s="1" t="s">
        <v>23097</v>
      </c>
      <c r="AO287" s="1" t="s">
        <v>86</v>
      </c>
      <c r="AP287" s="1" t="s">
        <v>86</v>
      </c>
      <c r="AQ287" s="1" t="s">
        <v>14</v>
      </c>
      <c r="AR287" s="1" t="s">
        <v>30</v>
      </c>
      <c r="AS287" s="1" t="s">
        <v>23091</v>
      </c>
      <c r="AT287" s="1" t="s">
        <v>101</v>
      </c>
    </row>
    <row r="288" spans="1:46" x14ac:dyDescent="0.25">
      <c r="A288" s="1" t="s">
        <v>18885</v>
      </c>
      <c r="B288" s="2" t="s">
        <v>23101</v>
      </c>
      <c r="C288" s="2" t="s">
        <v>23106</v>
      </c>
      <c r="D288" s="1">
        <v>0</v>
      </c>
      <c r="E288" s="1">
        <v>0</v>
      </c>
      <c r="F288" s="1">
        <v>1</v>
      </c>
      <c r="G288" s="1">
        <v>1</v>
      </c>
      <c r="H288" s="6">
        <v>1</v>
      </c>
      <c r="I288">
        <v>0</v>
      </c>
      <c r="J288" s="1">
        <v>26</v>
      </c>
      <c r="K288" s="1">
        <v>0</v>
      </c>
      <c r="L288" s="1">
        <v>745</v>
      </c>
      <c r="M288" s="6">
        <v>0.18</v>
      </c>
      <c r="N288" s="4">
        <v>1200</v>
      </c>
      <c r="O288" s="4">
        <v>100</v>
      </c>
      <c r="P288" s="4">
        <v>100</v>
      </c>
      <c r="Q288" s="3">
        <v>0.31</v>
      </c>
      <c r="R288" s="1">
        <v>6</v>
      </c>
      <c r="S288" s="1">
        <v>100</v>
      </c>
      <c r="T288" s="1">
        <v>9</v>
      </c>
      <c r="U288" s="1">
        <v>1</v>
      </c>
      <c r="V288" s="1">
        <v>0</v>
      </c>
      <c r="W288" s="1">
        <v>1</v>
      </c>
      <c r="X288" s="1">
        <v>1</v>
      </c>
      <c r="Y288" s="1">
        <v>1</v>
      </c>
      <c r="Z288" s="1">
        <v>4</v>
      </c>
      <c r="AA288" s="1">
        <v>1</v>
      </c>
      <c r="AB288" s="1">
        <v>1</v>
      </c>
      <c r="AC288" s="1">
        <v>0</v>
      </c>
      <c r="AD288" s="1">
        <v>0</v>
      </c>
      <c r="AE288" s="1">
        <v>0</v>
      </c>
      <c r="AF288" s="1">
        <v>0</v>
      </c>
      <c r="AG288" s="1">
        <v>0</v>
      </c>
      <c r="AH288" s="1">
        <v>0</v>
      </c>
      <c r="AI288" s="1">
        <v>0</v>
      </c>
      <c r="AJ288" s="1" t="s">
        <v>5649</v>
      </c>
      <c r="AK288" s="1" t="s">
        <v>5650</v>
      </c>
      <c r="AL288" s="1" t="s">
        <v>5651</v>
      </c>
      <c r="AM288" s="1" t="s">
        <v>12</v>
      </c>
      <c r="AN288" s="1" t="s">
        <v>23097</v>
      </c>
      <c r="AO288" s="1" t="s">
        <v>86</v>
      </c>
      <c r="AP288" s="1" t="s">
        <v>86</v>
      </c>
      <c r="AQ288" s="1" t="s">
        <v>14</v>
      </c>
      <c r="AR288" s="1" t="s">
        <v>19</v>
      </c>
      <c r="AS288" s="1" t="s">
        <v>23091</v>
      </c>
      <c r="AT288" s="1" t="s">
        <v>101</v>
      </c>
    </row>
    <row r="289" spans="1:46" x14ac:dyDescent="0.25">
      <c r="A289" s="1" t="s">
        <v>21141</v>
      </c>
      <c r="B289" s="2" t="s">
        <v>23101</v>
      </c>
      <c r="C289" s="2" t="s">
        <v>23106</v>
      </c>
      <c r="D289" s="1">
        <v>0</v>
      </c>
      <c r="E289" s="1">
        <v>0</v>
      </c>
      <c r="F289" s="1">
        <v>1</v>
      </c>
      <c r="G289" s="1">
        <v>1</v>
      </c>
      <c r="H289" s="6">
        <v>1</v>
      </c>
      <c r="I289">
        <v>0</v>
      </c>
      <c r="J289" s="1">
        <v>34</v>
      </c>
      <c r="K289" s="1">
        <v>1</v>
      </c>
      <c r="L289" s="1">
        <v>719</v>
      </c>
      <c r="M289" s="6">
        <v>0.17</v>
      </c>
      <c r="N289" s="4">
        <v>2000</v>
      </c>
      <c r="O289" s="4">
        <v>175</v>
      </c>
      <c r="P289" s="4">
        <v>100</v>
      </c>
      <c r="Q289" s="3">
        <v>0.36</v>
      </c>
      <c r="R289" s="1">
        <v>6</v>
      </c>
      <c r="S289" s="1">
        <v>100</v>
      </c>
      <c r="T289" s="1">
        <v>19</v>
      </c>
      <c r="U289" s="1">
        <v>1</v>
      </c>
      <c r="V289" s="1">
        <v>0</v>
      </c>
      <c r="W289" s="1">
        <v>1</v>
      </c>
      <c r="X289" s="1">
        <v>1</v>
      </c>
      <c r="Y289" s="1">
        <v>1</v>
      </c>
      <c r="Z289" s="1">
        <v>2</v>
      </c>
      <c r="AA289" s="1">
        <v>1</v>
      </c>
      <c r="AB289" s="1">
        <v>0</v>
      </c>
      <c r="AC289" s="1">
        <v>0</v>
      </c>
      <c r="AD289" s="1">
        <v>0</v>
      </c>
      <c r="AE289" s="1">
        <v>0</v>
      </c>
      <c r="AF289" s="1">
        <v>0</v>
      </c>
      <c r="AG289" s="1">
        <v>0</v>
      </c>
      <c r="AH289" s="1">
        <v>200</v>
      </c>
      <c r="AI289" s="1">
        <v>200</v>
      </c>
      <c r="AJ289" s="1" t="s">
        <v>11869</v>
      </c>
      <c r="AK289" s="1" t="s">
        <v>11870</v>
      </c>
      <c r="AL289" s="1" t="s">
        <v>11871</v>
      </c>
      <c r="AM289" s="1" t="s">
        <v>12</v>
      </c>
      <c r="AN289" s="1" t="s">
        <v>23098</v>
      </c>
      <c r="AO289" s="1" t="s">
        <v>86</v>
      </c>
      <c r="AP289" s="1" t="s">
        <v>86</v>
      </c>
      <c r="AQ289" s="1" t="s">
        <v>14</v>
      </c>
      <c r="AR289" s="1" t="s">
        <v>19</v>
      </c>
      <c r="AS289" s="1" t="s">
        <v>23091</v>
      </c>
      <c r="AT289" s="1" t="s">
        <v>26</v>
      </c>
    </row>
    <row r="290" spans="1:46" x14ac:dyDescent="0.25">
      <c r="A290" s="1" t="s">
        <v>22162</v>
      </c>
      <c r="B290" s="2" t="s">
        <v>23101</v>
      </c>
      <c r="C290" s="2" t="s">
        <v>23106</v>
      </c>
      <c r="D290" s="1">
        <v>0</v>
      </c>
      <c r="E290" s="1">
        <v>0</v>
      </c>
      <c r="F290" s="1">
        <v>1</v>
      </c>
      <c r="G290" s="1">
        <v>1</v>
      </c>
      <c r="H290" s="6">
        <v>1</v>
      </c>
      <c r="I290">
        <v>0</v>
      </c>
      <c r="J290" s="1">
        <v>32</v>
      </c>
      <c r="K290" s="1">
        <v>0</v>
      </c>
      <c r="L290" s="1">
        <v>646</v>
      </c>
      <c r="M290" s="6">
        <v>0.32</v>
      </c>
      <c r="N290" s="4">
        <v>5200</v>
      </c>
      <c r="O290" s="4">
        <v>400</v>
      </c>
      <c r="P290" s="4">
        <v>850</v>
      </c>
      <c r="Q290" s="3">
        <v>0.3</v>
      </c>
      <c r="R290" s="1">
        <v>18</v>
      </c>
      <c r="S290" s="1">
        <v>850</v>
      </c>
      <c r="T290" s="1">
        <v>85</v>
      </c>
      <c r="U290" s="1">
        <v>1</v>
      </c>
      <c r="V290" s="1">
        <v>0</v>
      </c>
      <c r="W290" s="1">
        <v>1</v>
      </c>
      <c r="X290" s="1">
        <v>1</v>
      </c>
      <c r="Y290" s="1">
        <v>0</v>
      </c>
      <c r="Z290" s="1">
        <v>1</v>
      </c>
      <c r="AA290" s="1">
        <v>1</v>
      </c>
      <c r="AB290" s="1">
        <v>0</v>
      </c>
      <c r="AC290" s="1">
        <v>0</v>
      </c>
      <c r="AD290" s="1">
        <v>0</v>
      </c>
      <c r="AE290" s="1">
        <v>1140</v>
      </c>
      <c r="AF290" s="1">
        <v>500</v>
      </c>
      <c r="AG290" s="1">
        <v>0</v>
      </c>
      <c r="AH290" s="1">
        <v>0</v>
      </c>
      <c r="AI290" s="1">
        <v>1640</v>
      </c>
      <c r="AJ290" s="1" t="s">
        <v>14572</v>
      </c>
      <c r="AK290" s="1" t="s">
        <v>14573</v>
      </c>
      <c r="AL290" s="1" t="s">
        <v>14574</v>
      </c>
      <c r="AM290" s="1" t="s">
        <v>12</v>
      </c>
      <c r="AN290" s="1" t="s">
        <v>23097</v>
      </c>
      <c r="AO290" s="1" t="s">
        <v>86</v>
      </c>
      <c r="AP290" s="1" t="s">
        <v>86</v>
      </c>
      <c r="AQ290" s="1" t="s">
        <v>14</v>
      </c>
      <c r="AR290" s="1" t="s">
        <v>30</v>
      </c>
      <c r="AS290" s="1" t="s">
        <v>23091</v>
      </c>
      <c r="AT290" s="1" t="s">
        <v>26</v>
      </c>
    </row>
    <row r="291" spans="1:46" x14ac:dyDescent="0.25">
      <c r="A291" s="1" t="s">
        <v>19479</v>
      </c>
      <c r="B291" s="2" t="s">
        <v>23101</v>
      </c>
      <c r="C291" s="2" t="s">
        <v>23106</v>
      </c>
      <c r="D291" s="1">
        <v>0</v>
      </c>
      <c r="E291" s="1">
        <v>0</v>
      </c>
      <c r="F291" s="1">
        <v>1</v>
      </c>
      <c r="G291" s="1">
        <v>1</v>
      </c>
      <c r="H291" s="6">
        <v>1</v>
      </c>
      <c r="I291">
        <v>0</v>
      </c>
      <c r="J291" s="1">
        <v>31</v>
      </c>
      <c r="K291" s="1">
        <v>0</v>
      </c>
      <c r="L291" s="1">
        <v>679</v>
      </c>
      <c r="M291" s="6">
        <v>0.2</v>
      </c>
      <c r="N291" s="4">
        <v>1560</v>
      </c>
      <c r="O291" s="4">
        <v>133</v>
      </c>
      <c r="P291" s="4">
        <v>150</v>
      </c>
      <c r="Q291" s="3">
        <v>0.32</v>
      </c>
      <c r="R291" s="1">
        <v>12</v>
      </c>
      <c r="S291" s="1">
        <v>150</v>
      </c>
      <c r="T291" s="1">
        <v>7</v>
      </c>
      <c r="U291" s="1">
        <v>1</v>
      </c>
      <c r="V291" s="1">
        <v>0</v>
      </c>
      <c r="W291" s="1">
        <v>1</v>
      </c>
      <c r="X291" s="1">
        <v>1</v>
      </c>
      <c r="Y291" s="1">
        <v>1</v>
      </c>
      <c r="Z291" s="1">
        <v>1</v>
      </c>
      <c r="AA291" s="1">
        <v>1</v>
      </c>
      <c r="AB291" s="1">
        <v>0</v>
      </c>
      <c r="AC291" s="1">
        <v>408</v>
      </c>
      <c r="AD291" s="1">
        <v>0</v>
      </c>
      <c r="AE291" s="1">
        <v>0</v>
      </c>
      <c r="AF291" s="1">
        <v>0</v>
      </c>
      <c r="AG291" s="1">
        <v>0</v>
      </c>
      <c r="AH291" s="1">
        <v>0</v>
      </c>
      <c r="AI291" s="1">
        <v>408</v>
      </c>
      <c r="AJ291" s="1" t="s">
        <v>7311</v>
      </c>
      <c r="AK291" s="1" t="s">
        <v>7312</v>
      </c>
      <c r="AL291" s="1" t="s">
        <v>7313</v>
      </c>
      <c r="AM291" s="1" t="s">
        <v>12</v>
      </c>
      <c r="AN291" s="1" t="s">
        <v>23097</v>
      </c>
      <c r="AO291" s="1" t="s">
        <v>86</v>
      </c>
      <c r="AP291" s="1" t="s">
        <v>86</v>
      </c>
      <c r="AQ291" s="1" t="s">
        <v>14</v>
      </c>
      <c r="AR291" s="1" t="s">
        <v>19</v>
      </c>
      <c r="AS291" s="1" t="s">
        <v>23091</v>
      </c>
      <c r="AT291" s="1" t="s">
        <v>26</v>
      </c>
    </row>
    <row r="292" spans="1:46" x14ac:dyDescent="0.25">
      <c r="A292" s="1" t="s">
        <v>21027</v>
      </c>
      <c r="B292" s="2" t="s">
        <v>23101</v>
      </c>
      <c r="C292" s="2" t="s">
        <v>23107</v>
      </c>
      <c r="D292" s="1">
        <v>0</v>
      </c>
      <c r="E292" s="1">
        <v>0</v>
      </c>
      <c r="F292" s="1">
        <v>1</v>
      </c>
      <c r="G292" s="1">
        <v>1</v>
      </c>
      <c r="H292" s="6">
        <v>1</v>
      </c>
      <c r="I292">
        <v>0</v>
      </c>
      <c r="J292" s="1">
        <v>30</v>
      </c>
      <c r="K292" s="1">
        <v>1</v>
      </c>
      <c r="L292" s="1">
        <v>701</v>
      </c>
      <c r="M292" s="6">
        <v>0.55000000000000004</v>
      </c>
      <c r="N292" s="4">
        <v>2400</v>
      </c>
      <c r="O292" s="4">
        <v>150</v>
      </c>
      <c r="P292" s="4">
        <v>250</v>
      </c>
      <c r="Q292" s="3">
        <v>0.33</v>
      </c>
      <c r="R292" s="1">
        <v>24</v>
      </c>
      <c r="S292" s="1">
        <v>250</v>
      </c>
      <c r="T292" s="1">
        <v>47</v>
      </c>
      <c r="U292" s="1">
        <v>1</v>
      </c>
      <c r="V292" s="1">
        <v>0</v>
      </c>
      <c r="W292" s="1">
        <v>1</v>
      </c>
      <c r="X292" s="1">
        <v>1</v>
      </c>
      <c r="Y292" s="1">
        <v>1</v>
      </c>
      <c r="Z292" s="1">
        <v>1</v>
      </c>
      <c r="AA292" s="1">
        <v>0</v>
      </c>
      <c r="AB292" s="1">
        <v>0</v>
      </c>
      <c r="AC292" s="1">
        <v>908</v>
      </c>
      <c r="AD292" s="1">
        <v>0</v>
      </c>
      <c r="AE292" s="1">
        <v>185</v>
      </c>
      <c r="AF292" s="1">
        <v>600</v>
      </c>
      <c r="AG292" s="1">
        <v>0</v>
      </c>
      <c r="AH292" s="1">
        <v>0</v>
      </c>
      <c r="AI292" s="1">
        <v>1693</v>
      </c>
      <c r="AJ292" s="1" t="s">
        <v>11540</v>
      </c>
      <c r="AK292" s="1" t="s">
        <v>11541</v>
      </c>
      <c r="AL292" s="1" t="s">
        <v>11542</v>
      </c>
      <c r="AM292" s="1" t="s">
        <v>12</v>
      </c>
      <c r="AN292" s="1" t="s">
        <v>23098</v>
      </c>
      <c r="AO292" s="1" t="s">
        <v>86</v>
      </c>
      <c r="AP292" s="1" t="s">
        <v>86</v>
      </c>
      <c r="AQ292" s="1" t="s">
        <v>14</v>
      </c>
      <c r="AR292" s="1" t="s">
        <v>19</v>
      </c>
      <c r="AS292" s="1" t="s">
        <v>23090</v>
      </c>
      <c r="AT292" s="1" t="s">
        <v>26</v>
      </c>
    </row>
    <row r="293" spans="1:46" x14ac:dyDescent="0.25">
      <c r="A293" s="1" t="s">
        <v>18091</v>
      </c>
      <c r="B293" s="2" t="s">
        <v>23101</v>
      </c>
      <c r="C293" s="2" t="s">
        <v>23107</v>
      </c>
      <c r="D293" s="1">
        <v>0</v>
      </c>
      <c r="E293" s="1">
        <v>0</v>
      </c>
      <c r="F293" s="1">
        <v>3</v>
      </c>
      <c r="G293" s="1">
        <v>3</v>
      </c>
      <c r="H293" s="6">
        <v>1</v>
      </c>
      <c r="I293">
        <v>1</v>
      </c>
      <c r="J293" s="1">
        <v>28</v>
      </c>
      <c r="K293" s="1">
        <v>0</v>
      </c>
      <c r="L293" s="1">
        <v>917</v>
      </c>
      <c r="M293" s="6">
        <v>0.27</v>
      </c>
      <c r="N293" s="4">
        <v>1800</v>
      </c>
      <c r="O293" s="4">
        <v>150</v>
      </c>
      <c r="P293" s="4">
        <v>400</v>
      </c>
      <c r="Q293" s="3">
        <v>0.28999999999999998</v>
      </c>
      <c r="R293" s="1">
        <v>24</v>
      </c>
      <c r="S293" s="1">
        <v>400</v>
      </c>
      <c r="T293" s="1">
        <v>39</v>
      </c>
      <c r="U293" s="1">
        <v>0</v>
      </c>
      <c r="V293" s="1">
        <v>0</v>
      </c>
      <c r="W293" s="1">
        <v>1</v>
      </c>
      <c r="X293" s="1">
        <v>1</v>
      </c>
      <c r="Y293" s="1">
        <v>1</v>
      </c>
      <c r="Z293" s="1">
        <v>1</v>
      </c>
      <c r="AA293" s="1">
        <v>1</v>
      </c>
      <c r="AB293" s="1">
        <v>1</v>
      </c>
      <c r="AC293" s="1">
        <v>0</v>
      </c>
      <c r="AD293" s="1">
        <v>0</v>
      </c>
      <c r="AE293" s="1">
        <v>0</v>
      </c>
      <c r="AF293" s="1">
        <v>0</v>
      </c>
      <c r="AG293" s="1">
        <v>114</v>
      </c>
      <c r="AH293" s="1">
        <v>260</v>
      </c>
      <c r="AI293" s="1">
        <v>374</v>
      </c>
      <c r="AJ293" s="1" t="s">
        <v>3323</v>
      </c>
      <c r="AK293" s="1" t="s">
        <v>3324</v>
      </c>
      <c r="AL293" s="1" t="s">
        <v>3325</v>
      </c>
      <c r="AM293" s="1" t="s">
        <v>16</v>
      </c>
      <c r="AN293" s="1" t="s">
        <v>23097</v>
      </c>
      <c r="AO293" s="1" t="s">
        <v>364</v>
      </c>
      <c r="AP293" s="1" t="s">
        <v>86</v>
      </c>
      <c r="AQ293" s="1" t="s">
        <v>14</v>
      </c>
      <c r="AR293" s="1" t="s">
        <v>19</v>
      </c>
      <c r="AS293" s="1" t="s">
        <v>23091</v>
      </c>
      <c r="AT293" s="1" t="s">
        <v>101</v>
      </c>
    </row>
    <row r="294" spans="1:46" x14ac:dyDescent="0.25">
      <c r="A294" s="1" t="s">
        <v>17531</v>
      </c>
      <c r="B294" s="2" t="s">
        <v>23101</v>
      </c>
      <c r="C294" s="2" t="s">
        <v>23107</v>
      </c>
      <c r="D294" s="1">
        <v>0</v>
      </c>
      <c r="E294" s="1">
        <v>0</v>
      </c>
      <c r="F294" s="1">
        <v>1</v>
      </c>
      <c r="G294" s="1">
        <v>1</v>
      </c>
      <c r="H294" s="6">
        <v>1</v>
      </c>
      <c r="I294">
        <v>1</v>
      </c>
      <c r="J294" s="1">
        <v>30</v>
      </c>
      <c r="K294" s="1">
        <v>0</v>
      </c>
      <c r="L294" s="1">
        <v>830</v>
      </c>
      <c r="M294" s="6">
        <v>0.2</v>
      </c>
      <c r="N294" s="4">
        <v>2000</v>
      </c>
      <c r="O294" s="4">
        <v>150</v>
      </c>
      <c r="P294" s="4">
        <v>300</v>
      </c>
      <c r="Q294" s="3">
        <v>0.36</v>
      </c>
      <c r="R294" s="1">
        <v>12</v>
      </c>
      <c r="S294" s="1">
        <v>300</v>
      </c>
      <c r="T294" s="1">
        <v>25</v>
      </c>
      <c r="U294" s="1">
        <v>1</v>
      </c>
      <c r="V294" s="1">
        <v>0</v>
      </c>
      <c r="W294" s="1">
        <v>1</v>
      </c>
      <c r="X294" s="1">
        <v>1</v>
      </c>
      <c r="Y294" s="1">
        <v>1</v>
      </c>
      <c r="Z294" s="1">
        <v>0</v>
      </c>
      <c r="AA294" s="1">
        <v>1</v>
      </c>
      <c r="AB294" s="1">
        <v>1</v>
      </c>
      <c r="AC294" s="1">
        <v>0</v>
      </c>
      <c r="AD294" s="1">
        <v>0</v>
      </c>
      <c r="AE294" s="1">
        <v>0</v>
      </c>
      <c r="AF294" s="1">
        <v>0</v>
      </c>
      <c r="AG294" s="1">
        <v>0</v>
      </c>
      <c r="AH294" s="1">
        <v>0</v>
      </c>
      <c r="AI294" s="1">
        <v>0</v>
      </c>
      <c r="AJ294" s="1" t="s">
        <v>1664</v>
      </c>
      <c r="AK294" s="1" t="s">
        <v>1665</v>
      </c>
      <c r="AL294" s="1" t="s">
        <v>1666</v>
      </c>
      <c r="AM294" s="1" t="s">
        <v>16</v>
      </c>
      <c r="AN294" s="1" t="s">
        <v>23097</v>
      </c>
      <c r="AO294" s="1" t="s">
        <v>86</v>
      </c>
      <c r="AP294" s="1" t="s">
        <v>86</v>
      </c>
      <c r="AQ294" s="1" t="s">
        <v>14</v>
      </c>
      <c r="AR294" s="1" t="s">
        <v>19</v>
      </c>
      <c r="AS294" s="1" t="s">
        <v>23091</v>
      </c>
      <c r="AT294" s="1" t="s">
        <v>101</v>
      </c>
    </row>
    <row r="295" spans="1:46" x14ac:dyDescent="0.25">
      <c r="A295" s="1" t="s">
        <v>17352</v>
      </c>
      <c r="B295" s="2" t="s">
        <v>23101</v>
      </c>
      <c r="C295" s="2" t="s">
        <v>23107</v>
      </c>
      <c r="D295" s="1">
        <v>0</v>
      </c>
      <c r="E295" s="1">
        <v>0</v>
      </c>
      <c r="F295" s="1">
        <v>3</v>
      </c>
      <c r="G295" s="1">
        <v>3</v>
      </c>
      <c r="H295" s="6">
        <v>1</v>
      </c>
      <c r="I295">
        <v>0</v>
      </c>
      <c r="J295" s="1">
        <v>33</v>
      </c>
      <c r="K295" s="1">
        <v>0</v>
      </c>
      <c r="L295" s="1">
        <v>726</v>
      </c>
      <c r="M295" s="6">
        <v>0.43</v>
      </c>
      <c r="N295" s="4">
        <v>2700</v>
      </c>
      <c r="O295" s="4">
        <v>232</v>
      </c>
      <c r="P295" s="4">
        <v>300</v>
      </c>
      <c r="Q295" s="3">
        <v>0.28999999999999998</v>
      </c>
      <c r="R295" s="1">
        <v>24</v>
      </c>
      <c r="S295" s="1">
        <v>300</v>
      </c>
      <c r="T295" s="1">
        <v>35</v>
      </c>
      <c r="U295" s="1">
        <v>1</v>
      </c>
      <c r="V295" s="1">
        <v>0</v>
      </c>
      <c r="W295" s="1">
        <v>1</v>
      </c>
      <c r="X295" s="1">
        <v>1</v>
      </c>
      <c r="Y295" s="1">
        <v>1</v>
      </c>
      <c r="Z295" s="1">
        <v>4</v>
      </c>
      <c r="AA295" s="1">
        <v>0</v>
      </c>
      <c r="AB295" s="1">
        <v>0</v>
      </c>
      <c r="AC295" s="1">
        <v>1662</v>
      </c>
      <c r="AD295" s="1">
        <v>500</v>
      </c>
      <c r="AE295" s="1">
        <v>0</v>
      </c>
      <c r="AF295" s="1">
        <v>200</v>
      </c>
      <c r="AG295" s="1">
        <v>0</v>
      </c>
      <c r="AH295" s="1">
        <v>0</v>
      </c>
      <c r="AI295" s="1">
        <v>2362</v>
      </c>
      <c r="AJ295" s="1" t="s">
        <v>1095</v>
      </c>
      <c r="AK295" s="1" t="s">
        <v>1096</v>
      </c>
      <c r="AL295" s="1" t="s">
        <v>1097</v>
      </c>
      <c r="AM295" s="1" t="s">
        <v>12</v>
      </c>
      <c r="AN295" s="1" t="s">
        <v>23097</v>
      </c>
      <c r="AO295" s="1" t="s">
        <v>86</v>
      </c>
      <c r="AP295" s="1" t="s">
        <v>86</v>
      </c>
      <c r="AQ295" s="1" t="s">
        <v>14</v>
      </c>
      <c r="AR295" s="1" t="s">
        <v>19</v>
      </c>
      <c r="AS295" s="1" t="s">
        <v>23090</v>
      </c>
      <c r="AT295" s="1" t="s">
        <v>26</v>
      </c>
    </row>
    <row r="296" spans="1:46" x14ac:dyDescent="0.25">
      <c r="A296" s="1" t="s">
        <v>22302</v>
      </c>
      <c r="B296" s="2" t="s">
        <v>23101</v>
      </c>
      <c r="C296" s="2" t="s">
        <v>23107</v>
      </c>
      <c r="D296" s="1">
        <v>0</v>
      </c>
      <c r="E296" s="1">
        <v>0</v>
      </c>
      <c r="F296" s="1">
        <v>1</v>
      </c>
      <c r="G296" s="1">
        <v>1</v>
      </c>
      <c r="H296" s="6">
        <v>1</v>
      </c>
      <c r="I296">
        <v>1</v>
      </c>
      <c r="J296" s="1">
        <v>41</v>
      </c>
      <c r="K296" s="1">
        <v>0</v>
      </c>
      <c r="L296" s="1">
        <v>741</v>
      </c>
      <c r="M296" s="6">
        <v>0.13</v>
      </c>
      <c r="N296" s="4">
        <v>1800</v>
      </c>
      <c r="O296" s="4">
        <v>180</v>
      </c>
      <c r="P296" s="4">
        <v>250</v>
      </c>
      <c r="Q296" s="3">
        <v>0.3</v>
      </c>
      <c r="R296" s="1">
        <v>12</v>
      </c>
      <c r="S296" s="1">
        <v>250</v>
      </c>
      <c r="T296" s="1">
        <v>35</v>
      </c>
      <c r="U296" s="1">
        <v>1</v>
      </c>
      <c r="V296" s="1">
        <v>0</v>
      </c>
      <c r="W296" s="1">
        <v>1</v>
      </c>
      <c r="X296" s="1">
        <v>1</v>
      </c>
      <c r="Y296" s="1">
        <v>1</v>
      </c>
      <c r="Z296" s="1">
        <v>0</v>
      </c>
      <c r="AA296" s="1">
        <v>1</v>
      </c>
      <c r="AB296" s="1">
        <v>1</v>
      </c>
      <c r="AC296" s="1">
        <v>0</v>
      </c>
      <c r="AD296" s="1">
        <v>0</v>
      </c>
      <c r="AE296" s="1">
        <v>0</v>
      </c>
      <c r="AF296" s="1">
        <v>0</v>
      </c>
      <c r="AG296" s="1">
        <v>0</v>
      </c>
      <c r="AH296" s="1">
        <v>0</v>
      </c>
      <c r="AI296" s="1">
        <v>0</v>
      </c>
      <c r="AJ296" s="1" t="s">
        <v>14957</v>
      </c>
      <c r="AK296" s="1" t="s">
        <v>14958</v>
      </c>
      <c r="AL296" s="1" t="s">
        <v>14959</v>
      </c>
      <c r="AM296" s="1" t="s">
        <v>16</v>
      </c>
      <c r="AN296" s="1" t="s">
        <v>23097</v>
      </c>
      <c r="AO296" s="1" t="s">
        <v>86</v>
      </c>
      <c r="AP296" s="1" t="s">
        <v>86</v>
      </c>
      <c r="AQ296" s="1" t="s">
        <v>14</v>
      </c>
      <c r="AR296" s="1" t="s">
        <v>19</v>
      </c>
      <c r="AS296" s="1" t="s">
        <v>23091</v>
      </c>
      <c r="AT296" s="1" t="s">
        <v>101</v>
      </c>
    </row>
    <row r="297" spans="1:46" x14ac:dyDescent="0.25">
      <c r="A297" s="1" t="s">
        <v>18728</v>
      </c>
      <c r="B297" s="2" t="s">
        <v>23101</v>
      </c>
      <c r="C297" s="2" t="s">
        <v>23107</v>
      </c>
      <c r="D297" s="1">
        <v>0</v>
      </c>
      <c r="E297" s="1">
        <v>0</v>
      </c>
      <c r="F297" s="1">
        <v>1</v>
      </c>
      <c r="G297" s="1">
        <v>1</v>
      </c>
      <c r="H297" s="6">
        <v>1</v>
      </c>
      <c r="I297">
        <v>1</v>
      </c>
      <c r="J297" s="1">
        <v>41</v>
      </c>
      <c r="K297" s="1">
        <v>1</v>
      </c>
      <c r="L297" s="1">
        <v>822</v>
      </c>
      <c r="M297" s="6">
        <v>0.62</v>
      </c>
      <c r="N297" s="4">
        <v>7000</v>
      </c>
      <c r="O297" s="4">
        <v>240</v>
      </c>
      <c r="P297" s="4">
        <v>700</v>
      </c>
      <c r="Q297" s="3">
        <v>0.3</v>
      </c>
      <c r="R297" s="1">
        <v>18</v>
      </c>
      <c r="S297" s="1">
        <v>700</v>
      </c>
      <c r="T297" s="1">
        <v>104</v>
      </c>
      <c r="U297" s="1">
        <v>0</v>
      </c>
      <c r="V297" s="1">
        <v>0</v>
      </c>
      <c r="W297" s="1">
        <v>1</v>
      </c>
      <c r="X297" s="1">
        <v>1</v>
      </c>
      <c r="Y297" s="1">
        <v>0</v>
      </c>
      <c r="Z297" s="1">
        <v>5</v>
      </c>
      <c r="AA297" s="1">
        <v>0</v>
      </c>
      <c r="AB297" s="1">
        <v>1</v>
      </c>
      <c r="AC297" s="1">
        <v>0</v>
      </c>
      <c r="AD297" s="1">
        <v>0</v>
      </c>
      <c r="AE297" s="1">
        <v>0</v>
      </c>
      <c r="AF297" s="1">
        <v>1071</v>
      </c>
      <c r="AG297" s="1">
        <v>161</v>
      </c>
      <c r="AH297" s="1">
        <v>660</v>
      </c>
      <c r="AI297" s="1">
        <v>1892</v>
      </c>
      <c r="AJ297" s="1" t="s">
        <v>5182</v>
      </c>
      <c r="AK297" s="1" t="s">
        <v>5183</v>
      </c>
      <c r="AL297" s="1" t="s">
        <v>5184</v>
      </c>
      <c r="AM297" s="1" t="s">
        <v>16</v>
      </c>
      <c r="AN297" s="1" t="s">
        <v>23098</v>
      </c>
      <c r="AO297" s="1" t="s">
        <v>364</v>
      </c>
      <c r="AP297" s="1" t="s">
        <v>86</v>
      </c>
      <c r="AQ297" s="1" t="s">
        <v>14</v>
      </c>
      <c r="AR297" s="1" t="s">
        <v>30</v>
      </c>
      <c r="AS297" s="1" t="s">
        <v>23090</v>
      </c>
      <c r="AT297" s="1" t="s">
        <v>101</v>
      </c>
    </row>
    <row r="298" spans="1:46" x14ac:dyDescent="0.25">
      <c r="A298" s="1" t="s">
        <v>19954</v>
      </c>
      <c r="B298" s="2" t="s">
        <v>23101</v>
      </c>
      <c r="C298" s="2" t="s">
        <v>23107</v>
      </c>
      <c r="D298" s="1">
        <v>0</v>
      </c>
      <c r="E298" s="1">
        <v>0</v>
      </c>
      <c r="F298" s="1">
        <v>1</v>
      </c>
      <c r="G298" s="1">
        <v>1</v>
      </c>
      <c r="H298" s="6">
        <v>1</v>
      </c>
      <c r="I298">
        <v>0</v>
      </c>
      <c r="J298" s="1">
        <v>35</v>
      </c>
      <c r="K298" s="1">
        <v>1</v>
      </c>
      <c r="L298" s="1">
        <v>706</v>
      </c>
      <c r="M298" s="6">
        <v>0.64</v>
      </c>
      <c r="N298" s="4">
        <v>2520</v>
      </c>
      <c r="O298" s="4">
        <v>210</v>
      </c>
      <c r="P298" s="4">
        <v>400</v>
      </c>
      <c r="Q298" s="3">
        <v>0.3</v>
      </c>
      <c r="R298" s="1">
        <v>24</v>
      </c>
      <c r="S298" s="1">
        <v>400</v>
      </c>
      <c r="T298" s="1">
        <v>49</v>
      </c>
      <c r="U298" s="1">
        <v>0</v>
      </c>
      <c r="V298" s="1">
        <v>0</v>
      </c>
      <c r="W298" s="1">
        <v>1</v>
      </c>
      <c r="X298" s="1">
        <v>1</v>
      </c>
      <c r="Y298" s="1">
        <v>1</v>
      </c>
      <c r="Z298" s="1">
        <v>2</v>
      </c>
      <c r="AA298" s="1">
        <v>0</v>
      </c>
      <c r="AB298" s="1">
        <v>0</v>
      </c>
      <c r="AC298" s="1">
        <v>1755</v>
      </c>
      <c r="AD298" s="1">
        <v>0</v>
      </c>
      <c r="AE298" s="1">
        <v>0</v>
      </c>
      <c r="AF298" s="1">
        <v>1023</v>
      </c>
      <c r="AG298" s="1">
        <v>0</v>
      </c>
      <c r="AH298" s="1">
        <v>0</v>
      </c>
      <c r="AI298" s="1">
        <v>2778</v>
      </c>
      <c r="AJ298" s="1" t="s">
        <v>8623</v>
      </c>
      <c r="AK298" s="1" t="s">
        <v>8624</v>
      </c>
      <c r="AL298" s="1" t="s">
        <v>8625</v>
      </c>
      <c r="AM298" s="1" t="s">
        <v>12</v>
      </c>
      <c r="AN298" s="1" t="s">
        <v>23098</v>
      </c>
      <c r="AO298" s="1" t="s">
        <v>364</v>
      </c>
      <c r="AP298" s="1" t="s">
        <v>86</v>
      </c>
      <c r="AQ298" s="1" t="s">
        <v>14</v>
      </c>
      <c r="AR298" s="1" t="s">
        <v>19</v>
      </c>
      <c r="AS298" s="1" t="s">
        <v>23090</v>
      </c>
      <c r="AT298" s="1" t="s">
        <v>26</v>
      </c>
    </row>
    <row r="299" spans="1:46" x14ac:dyDescent="0.25">
      <c r="A299" s="1" t="s">
        <v>19350</v>
      </c>
      <c r="B299" s="2" t="s">
        <v>23101</v>
      </c>
      <c r="C299" s="2" t="s">
        <v>23107</v>
      </c>
      <c r="D299" s="1">
        <v>0</v>
      </c>
      <c r="E299" s="1">
        <v>2</v>
      </c>
      <c r="F299" s="1">
        <v>1</v>
      </c>
      <c r="G299" s="1">
        <v>3</v>
      </c>
      <c r="H299" s="6">
        <v>0.33333333333333331</v>
      </c>
      <c r="I299">
        <v>0</v>
      </c>
      <c r="J299" s="1">
        <v>47</v>
      </c>
      <c r="K299" s="1">
        <v>1</v>
      </c>
      <c r="L299" s="1">
        <v>782</v>
      </c>
      <c r="M299" s="6">
        <v>0.13</v>
      </c>
      <c r="N299" s="4">
        <v>6100</v>
      </c>
      <c r="O299" s="4">
        <v>500</v>
      </c>
      <c r="P299" s="4">
        <v>500</v>
      </c>
      <c r="Q299" s="3">
        <v>0.3</v>
      </c>
      <c r="R299" s="1">
        <v>24</v>
      </c>
      <c r="S299" s="1">
        <v>500</v>
      </c>
      <c r="T299" s="1">
        <v>55</v>
      </c>
      <c r="U299" s="1">
        <v>1</v>
      </c>
      <c r="V299" s="1">
        <v>0</v>
      </c>
      <c r="W299" s="1">
        <v>1</v>
      </c>
      <c r="X299" s="1">
        <v>1</v>
      </c>
      <c r="Y299" s="1">
        <v>0</v>
      </c>
      <c r="Z299" s="1">
        <v>5</v>
      </c>
      <c r="AA299" s="1">
        <v>0</v>
      </c>
      <c r="AB299" s="1">
        <v>0</v>
      </c>
      <c r="AC299" s="1">
        <v>1048</v>
      </c>
      <c r="AD299" s="1">
        <v>0</v>
      </c>
      <c r="AE299" s="1">
        <v>0</v>
      </c>
      <c r="AF299" s="1">
        <v>0</v>
      </c>
      <c r="AG299" s="1">
        <v>0</v>
      </c>
      <c r="AH299" s="1">
        <v>0</v>
      </c>
      <c r="AI299" s="1">
        <v>1048</v>
      </c>
      <c r="AJ299" s="1" t="s">
        <v>6936</v>
      </c>
      <c r="AK299" s="1" t="s">
        <v>6937</v>
      </c>
      <c r="AL299" s="1" t="s">
        <v>6938</v>
      </c>
      <c r="AM299" s="1" t="s">
        <v>12</v>
      </c>
      <c r="AN299" s="1" t="s">
        <v>23098</v>
      </c>
      <c r="AO299" s="1" t="s">
        <v>86</v>
      </c>
      <c r="AP299" s="1" t="s">
        <v>86</v>
      </c>
      <c r="AQ299" s="1" t="s">
        <v>14</v>
      </c>
      <c r="AR299" s="1" t="s">
        <v>30</v>
      </c>
      <c r="AS299" s="1" t="s">
        <v>23090</v>
      </c>
      <c r="AT299" s="1" t="s">
        <v>26</v>
      </c>
    </row>
    <row r="300" spans="1:46" x14ac:dyDescent="0.25">
      <c r="A300" s="1" t="s">
        <v>22309</v>
      </c>
      <c r="B300" s="2" t="s">
        <v>23101</v>
      </c>
      <c r="C300" s="2" t="s">
        <v>23107</v>
      </c>
      <c r="D300" s="1">
        <v>1</v>
      </c>
      <c r="E300" s="1">
        <v>0</v>
      </c>
      <c r="F300" s="1">
        <v>1</v>
      </c>
      <c r="G300" s="1">
        <v>2</v>
      </c>
      <c r="H300" s="6">
        <v>0.5</v>
      </c>
      <c r="I300">
        <v>0</v>
      </c>
      <c r="J300" s="1">
        <v>35</v>
      </c>
      <c r="K300" s="1">
        <v>0</v>
      </c>
      <c r="L300" s="1">
        <v>784</v>
      </c>
      <c r="M300" s="6">
        <v>0.05</v>
      </c>
      <c r="N300" s="4">
        <v>2500</v>
      </c>
      <c r="O300" s="4">
        <v>180</v>
      </c>
      <c r="P300" s="4">
        <v>100</v>
      </c>
      <c r="Q300" s="3">
        <v>0.36</v>
      </c>
      <c r="R300" s="1">
        <v>12</v>
      </c>
      <c r="S300" s="1">
        <v>100</v>
      </c>
      <c r="T300" s="1">
        <v>11</v>
      </c>
      <c r="U300" s="1">
        <v>1</v>
      </c>
      <c r="V300" s="1">
        <v>0</v>
      </c>
      <c r="W300" s="1">
        <v>1</v>
      </c>
      <c r="X300" s="1">
        <v>1</v>
      </c>
      <c r="Y300" s="1">
        <v>1</v>
      </c>
      <c r="Z300" s="1">
        <v>1</v>
      </c>
      <c r="AA300" s="1">
        <v>1</v>
      </c>
      <c r="AB300" s="1">
        <v>0</v>
      </c>
      <c r="AC300" s="1">
        <v>0</v>
      </c>
      <c r="AD300" s="1">
        <v>0</v>
      </c>
      <c r="AE300" s="1">
        <v>0</v>
      </c>
      <c r="AF300" s="1">
        <v>0</v>
      </c>
      <c r="AG300" s="1">
        <v>0</v>
      </c>
      <c r="AH300" s="1">
        <v>0</v>
      </c>
      <c r="AI300" s="1">
        <v>0</v>
      </c>
      <c r="AJ300" s="1" t="s">
        <v>14978</v>
      </c>
      <c r="AK300" s="1" t="s">
        <v>14979</v>
      </c>
      <c r="AL300" s="1" t="s">
        <v>14980</v>
      </c>
      <c r="AM300" s="1" t="s">
        <v>12</v>
      </c>
      <c r="AN300" s="1" t="s">
        <v>23097</v>
      </c>
      <c r="AO300" s="1" t="s">
        <v>86</v>
      </c>
      <c r="AP300" s="1" t="s">
        <v>86</v>
      </c>
      <c r="AQ300" s="1" t="s">
        <v>14</v>
      </c>
      <c r="AR300" s="1" t="s">
        <v>19</v>
      </c>
      <c r="AS300" s="1" t="s">
        <v>23091</v>
      </c>
      <c r="AT300" s="1" t="s">
        <v>26</v>
      </c>
    </row>
    <row r="301" spans="1:46" x14ac:dyDescent="0.25">
      <c r="A301" s="1" t="s">
        <v>22765</v>
      </c>
      <c r="B301" s="2" t="s">
        <v>23101</v>
      </c>
      <c r="C301" s="2" t="s">
        <v>23107</v>
      </c>
      <c r="D301" s="1">
        <v>1</v>
      </c>
      <c r="E301" s="1">
        <v>1</v>
      </c>
      <c r="F301" s="1">
        <v>2</v>
      </c>
      <c r="G301" s="1">
        <v>4</v>
      </c>
      <c r="H301" s="6">
        <v>0.5</v>
      </c>
      <c r="I301">
        <v>1</v>
      </c>
      <c r="J301" s="1">
        <v>30</v>
      </c>
      <c r="K301" s="1">
        <v>0</v>
      </c>
      <c r="L301" s="1">
        <v>822</v>
      </c>
      <c r="M301" s="6">
        <v>0.53</v>
      </c>
      <c r="N301" s="4">
        <v>2000</v>
      </c>
      <c r="O301" s="4">
        <v>160</v>
      </c>
      <c r="P301" s="4">
        <v>800</v>
      </c>
      <c r="Q301" s="3">
        <v>0.28999999999999998</v>
      </c>
      <c r="R301" s="1">
        <v>24</v>
      </c>
      <c r="S301" s="1">
        <v>800</v>
      </c>
      <c r="T301" s="1">
        <v>75</v>
      </c>
      <c r="U301" s="1">
        <v>0</v>
      </c>
      <c r="V301" s="1">
        <v>0</v>
      </c>
      <c r="W301" s="1">
        <v>1</v>
      </c>
      <c r="X301" s="1">
        <v>1</v>
      </c>
      <c r="Y301" s="1">
        <v>0</v>
      </c>
      <c r="Z301" s="1">
        <v>4</v>
      </c>
      <c r="AA301" s="1">
        <v>1</v>
      </c>
      <c r="AB301" s="1">
        <v>1</v>
      </c>
      <c r="AC301" s="1">
        <v>0</v>
      </c>
      <c r="AD301" s="1">
        <v>0</v>
      </c>
      <c r="AE301" s="1">
        <v>0</v>
      </c>
      <c r="AF301" s="1">
        <v>0</v>
      </c>
      <c r="AG301" s="1">
        <v>0</v>
      </c>
      <c r="AH301" s="1">
        <v>700</v>
      </c>
      <c r="AI301" s="1">
        <v>700</v>
      </c>
      <c r="AJ301" s="1" t="s">
        <v>16175</v>
      </c>
      <c r="AK301" s="1" t="s">
        <v>16176</v>
      </c>
      <c r="AL301" s="1" t="s">
        <v>16177</v>
      </c>
      <c r="AM301" s="1" t="s">
        <v>16</v>
      </c>
      <c r="AN301" s="1" t="s">
        <v>23097</v>
      </c>
      <c r="AO301" s="1" t="s">
        <v>364</v>
      </c>
      <c r="AP301" s="1" t="s">
        <v>86</v>
      </c>
      <c r="AQ301" s="1" t="s">
        <v>14</v>
      </c>
      <c r="AR301" s="1" t="s">
        <v>30</v>
      </c>
      <c r="AS301" s="1" t="s">
        <v>23091</v>
      </c>
      <c r="AT301" s="1" t="s">
        <v>101</v>
      </c>
    </row>
    <row r="302" spans="1:46" x14ac:dyDescent="0.25">
      <c r="A302" s="1" t="s">
        <v>21738</v>
      </c>
      <c r="B302" s="2" t="s">
        <v>23101</v>
      </c>
      <c r="C302" s="2" t="s">
        <v>23107</v>
      </c>
      <c r="D302" s="1">
        <v>1</v>
      </c>
      <c r="E302" s="1">
        <v>0</v>
      </c>
      <c r="F302" s="1">
        <v>1</v>
      </c>
      <c r="G302" s="1">
        <v>2</v>
      </c>
      <c r="H302" s="6">
        <v>0.5</v>
      </c>
      <c r="I302">
        <v>0</v>
      </c>
      <c r="J302" s="1">
        <v>31</v>
      </c>
      <c r="K302" s="1">
        <v>0</v>
      </c>
      <c r="L302" s="1">
        <v>782</v>
      </c>
      <c r="M302" s="6">
        <v>0.86</v>
      </c>
      <c r="N302" s="4">
        <v>2200</v>
      </c>
      <c r="O302" s="4">
        <v>180</v>
      </c>
      <c r="P302" s="4">
        <v>100</v>
      </c>
      <c r="Q302" s="3">
        <v>0.3</v>
      </c>
      <c r="R302" s="1">
        <v>12</v>
      </c>
      <c r="S302" s="1">
        <v>100</v>
      </c>
      <c r="T302" s="1">
        <v>14</v>
      </c>
      <c r="U302" s="1">
        <v>1</v>
      </c>
      <c r="V302" s="1">
        <v>0</v>
      </c>
      <c r="W302" s="1">
        <v>1</v>
      </c>
      <c r="X302" s="1">
        <v>1</v>
      </c>
      <c r="Y302" s="1">
        <v>1</v>
      </c>
      <c r="Z302" s="1">
        <v>2</v>
      </c>
      <c r="AA302" s="1">
        <v>1</v>
      </c>
      <c r="AB302" s="1">
        <v>0</v>
      </c>
      <c r="AC302" s="1">
        <v>925</v>
      </c>
      <c r="AD302" s="1">
        <v>0</v>
      </c>
      <c r="AE302" s="1">
        <v>0</v>
      </c>
      <c r="AF302" s="1">
        <v>1400</v>
      </c>
      <c r="AG302" s="1">
        <v>70</v>
      </c>
      <c r="AH302" s="1">
        <v>650</v>
      </c>
      <c r="AI302" s="1">
        <v>3045</v>
      </c>
      <c r="AJ302" s="1" t="s">
        <v>2466</v>
      </c>
      <c r="AK302" s="1" t="s">
        <v>13467</v>
      </c>
      <c r="AL302" s="1" t="s">
        <v>13467</v>
      </c>
      <c r="AM302" s="1" t="s">
        <v>12</v>
      </c>
      <c r="AN302" s="1" t="s">
        <v>23097</v>
      </c>
      <c r="AO302" s="1" t="s">
        <v>86</v>
      </c>
      <c r="AP302" s="1" t="s">
        <v>86</v>
      </c>
      <c r="AQ302" s="1" t="s">
        <v>14</v>
      </c>
      <c r="AR302" s="1" t="s">
        <v>19</v>
      </c>
      <c r="AS302" s="1" t="s">
        <v>23091</v>
      </c>
      <c r="AT302" s="1" t="s">
        <v>26</v>
      </c>
    </row>
    <row r="303" spans="1:46" x14ac:dyDescent="0.25">
      <c r="A303" s="1" t="s">
        <v>22769</v>
      </c>
      <c r="B303" s="2" t="s">
        <v>23101</v>
      </c>
      <c r="C303" s="2" t="s">
        <v>23107</v>
      </c>
      <c r="D303" s="1">
        <v>0</v>
      </c>
      <c r="E303" s="1">
        <v>1</v>
      </c>
      <c r="F303" s="1">
        <v>1</v>
      </c>
      <c r="G303" s="1">
        <v>2</v>
      </c>
      <c r="H303" s="6">
        <v>0.5</v>
      </c>
      <c r="I303">
        <v>0</v>
      </c>
      <c r="J303" s="1">
        <v>33</v>
      </c>
      <c r="K303" s="1">
        <v>1</v>
      </c>
      <c r="L303" s="1">
        <v>800</v>
      </c>
      <c r="M303" s="6">
        <v>0.18</v>
      </c>
      <c r="N303" s="4">
        <v>3000</v>
      </c>
      <c r="O303" s="4">
        <v>300</v>
      </c>
      <c r="P303" s="4">
        <v>500</v>
      </c>
      <c r="Q303" s="3">
        <v>0.3</v>
      </c>
      <c r="R303" s="1">
        <v>12</v>
      </c>
      <c r="S303" s="1">
        <v>500</v>
      </c>
      <c r="T303" s="1">
        <v>48</v>
      </c>
      <c r="U303" s="1">
        <v>1</v>
      </c>
      <c r="V303" s="1">
        <v>0</v>
      </c>
      <c r="W303" s="1">
        <v>1</v>
      </c>
      <c r="X303" s="1">
        <v>1</v>
      </c>
      <c r="Y303" s="1">
        <v>0</v>
      </c>
      <c r="Z303" s="1">
        <v>3</v>
      </c>
      <c r="AA303" s="1">
        <v>0</v>
      </c>
      <c r="AB303" s="1">
        <v>0</v>
      </c>
      <c r="AC303" s="1">
        <v>0</v>
      </c>
      <c r="AD303" s="1">
        <v>0</v>
      </c>
      <c r="AE303" s="1">
        <v>0</v>
      </c>
      <c r="AF303" s="1">
        <v>0</v>
      </c>
      <c r="AG303" s="1">
        <v>0</v>
      </c>
      <c r="AH303" s="1">
        <v>100</v>
      </c>
      <c r="AI303" s="1">
        <v>100</v>
      </c>
      <c r="AJ303" s="1" t="s">
        <v>16187</v>
      </c>
      <c r="AK303" s="1" t="s">
        <v>16188</v>
      </c>
      <c r="AL303" s="1" t="s">
        <v>16189</v>
      </c>
      <c r="AM303" s="1" t="s">
        <v>12</v>
      </c>
      <c r="AN303" s="1" t="s">
        <v>23098</v>
      </c>
      <c r="AO303" s="1" t="s">
        <v>86</v>
      </c>
      <c r="AP303" s="1" t="s">
        <v>86</v>
      </c>
      <c r="AQ303" s="1" t="s">
        <v>14</v>
      </c>
      <c r="AR303" s="1" t="s">
        <v>30</v>
      </c>
      <c r="AS303" s="1" t="s">
        <v>23090</v>
      </c>
      <c r="AT303" s="1" t="s">
        <v>26</v>
      </c>
    </row>
    <row r="304" spans="1:46" x14ac:dyDescent="0.25">
      <c r="A304" s="1" t="s">
        <v>22775</v>
      </c>
      <c r="B304" s="2" t="s">
        <v>23101</v>
      </c>
      <c r="C304" s="2" t="s">
        <v>23107</v>
      </c>
      <c r="D304" s="1">
        <v>0</v>
      </c>
      <c r="E304" s="1">
        <v>1</v>
      </c>
      <c r="F304" s="1">
        <v>1</v>
      </c>
      <c r="G304" s="1">
        <v>2</v>
      </c>
      <c r="H304" s="6">
        <v>0.5</v>
      </c>
      <c r="I304">
        <v>0</v>
      </c>
      <c r="J304" s="1">
        <v>36</v>
      </c>
      <c r="K304" s="1">
        <v>0</v>
      </c>
      <c r="L304" s="1">
        <v>732</v>
      </c>
      <c r="M304" s="6">
        <v>0.13</v>
      </c>
      <c r="N304" s="4">
        <v>7000</v>
      </c>
      <c r="O304" s="4">
        <v>500</v>
      </c>
      <c r="P304" s="4">
        <v>300</v>
      </c>
      <c r="Q304" s="3">
        <v>0.3</v>
      </c>
      <c r="R304" s="1">
        <v>6</v>
      </c>
      <c r="S304" s="1">
        <v>300</v>
      </c>
      <c r="T304" s="1">
        <v>35</v>
      </c>
      <c r="U304" s="1">
        <v>1</v>
      </c>
      <c r="V304" s="1">
        <v>0</v>
      </c>
      <c r="W304" s="1">
        <v>1</v>
      </c>
      <c r="X304" s="1">
        <v>1</v>
      </c>
      <c r="Y304" s="1">
        <v>1</v>
      </c>
      <c r="Z304" s="1">
        <v>3</v>
      </c>
      <c r="AA304" s="1">
        <v>0</v>
      </c>
      <c r="AB304" s="1">
        <v>0</v>
      </c>
      <c r="AC304" s="1">
        <v>0</v>
      </c>
      <c r="AD304" s="1">
        <v>310</v>
      </c>
      <c r="AE304" s="1">
        <v>0</v>
      </c>
      <c r="AF304" s="1">
        <v>0</v>
      </c>
      <c r="AG304" s="1">
        <v>0</v>
      </c>
      <c r="AH304" s="1">
        <v>0</v>
      </c>
      <c r="AI304" s="1">
        <v>310</v>
      </c>
      <c r="AJ304" s="1" t="s">
        <v>373</v>
      </c>
      <c r="AK304" s="1" t="s">
        <v>16205</v>
      </c>
      <c r="AL304" s="1" t="s">
        <v>16206</v>
      </c>
      <c r="AM304" s="1" t="s">
        <v>12</v>
      </c>
      <c r="AN304" s="1" t="s">
        <v>23097</v>
      </c>
      <c r="AO304" s="1" t="s">
        <v>86</v>
      </c>
      <c r="AP304" s="1" t="s">
        <v>86</v>
      </c>
      <c r="AQ304" s="1" t="s">
        <v>14</v>
      </c>
      <c r="AR304" s="1" t="s">
        <v>19</v>
      </c>
      <c r="AS304" s="1" t="s">
        <v>23090</v>
      </c>
      <c r="AT304" s="1" t="s">
        <v>26</v>
      </c>
    </row>
    <row r="305" spans="1:46" x14ac:dyDescent="0.25">
      <c r="A305" s="1" t="s">
        <v>19978</v>
      </c>
      <c r="B305" s="2" t="s">
        <v>23101</v>
      </c>
      <c r="C305" s="2" t="s">
        <v>23107</v>
      </c>
      <c r="D305" s="1">
        <v>0</v>
      </c>
      <c r="E305" s="1">
        <v>1</v>
      </c>
      <c r="F305" s="1">
        <v>1</v>
      </c>
      <c r="G305" s="1">
        <v>2</v>
      </c>
      <c r="H305" s="6">
        <v>0.5</v>
      </c>
      <c r="I305">
        <v>1</v>
      </c>
      <c r="J305" s="1">
        <v>31</v>
      </c>
      <c r="K305" s="1">
        <v>1</v>
      </c>
      <c r="L305" s="1">
        <v>743</v>
      </c>
      <c r="M305" s="6">
        <v>0.52</v>
      </c>
      <c r="N305" s="4">
        <v>2400</v>
      </c>
      <c r="O305" s="4">
        <v>300</v>
      </c>
      <c r="P305" s="4">
        <v>500</v>
      </c>
      <c r="Q305" s="3">
        <v>0.35</v>
      </c>
      <c r="R305" s="1">
        <v>24</v>
      </c>
      <c r="S305" s="1">
        <v>500</v>
      </c>
      <c r="T305" s="1">
        <v>47</v>
      </c>
      <c r="U305" s="1">
        <v>0</v>
      </c>
      <c r="V305" s="1">
        <v>0</v>
      </c>
      <c r="W305" s="1">
        <v>1</v>
      </c>
      <c r="X305" s="1">
        <v>1</v>
      </c>
      <c r="Y305" s="1">
        <v>0</v>
      </c>
      <c r="Z305" s="1">
        <v>3</v>
      </c>
      <c r="AA305" s="1">
        <v>0</v>
      </c>
      <c r="AB305" s="1">
        <v>1</v>
      </c>
      <c r="AC305" s="1">
        <v>1277</v>
      </c>
      <c r="AD305" s="1">
        <v>350</v>
      </c>
      <c r="AE305" s="1">
        <v>942</v>
      </c>
      <c r="AF305" s="1">
        <v>0</v>
      </c>
      <c r="AG305" s="1">
        <v>0</v>
      </c>
      <c r="AH305" s="1">
        <v>600</v>
      </c>
      <c r="AI305" s="1">
        <v>3169</v>
      </c>
      <c r="AJ305" s="1" t="s">
        <v>8691</v>
      </c>
      <c r="AK305" s="1" t="s">
        <v>8692</v>
      </c>
      <c r="AL305" s="1" t="s">
        <v>8693</v>
      </c>
      <c r="AM305" s="1" t="s">
        <v>16</v>
      </c>
      <c r="AN305" s="1" t="s">
        <v>23098</v>
      </c>
      <c r="AO305" s="1" t="s">
        <v>364</v>
      </c>
      <c r="AP305" s="1" t="s">
        <v>86</v>
      </c>
      <c r="AQ305" s="1" t="s">
        <v>14</v>
      </c>
      <c r="AR305" s="1" t="s">
        <v>30</v>
      </c>
      <c r="AS305" s="1" t="s">
        <v>23090</v>
      </c>
      <c r="AT305" s="1" t="s">
        <v>101</v>
      </c>
    </row>
    <row r="306" spans="1:46" x14ac:dyDescent="0.25">
      <c r="A306" s="1" t="s">
        <v>17546</v>
      </c>
      <c r="B306" s="2" t="s">
        <v>23101</v>
      </c>
      <c r="C306" s="2" t="s">
        <v>23107</v>
      </c>
      <c r="D306" s="1">
        <v>0</v>
      </c>
      <c r="E306" s="1">
        <v>1</v>
      </c>
      <c r="F306" s="1">
        <v>1</v>
      </c>
      <c r="G306" s="1">
        <v>2</v>
      </c>
      <c r="H306" s="6">
        <v>0.5</v>
      </c>
      <c r="I306">
        <v>0</v>
      </c>
      <c r="J306" s="1">
        <v>39</v>
      </c>
      <c r="K306" s="1">
        <v>0</v>
      </c>
      <c r="L306" s="1">
        <v>673</v>
      </c>
      <c r="M306" s="6">
        <v>0.26</v>
      </c>
      <c r="N306" s="4">
        <v>2100</v>
      </c>
      <c r="O306" s="4">
        <v>180</v>
      </c>
      <c r="P306" s="4">
        <v>100</v>
      </c>
      <c r="Q306" s="3">
        <v>0.3</v>
      </c>
      <c r="R306" s="1">
        <v>6</v>
      </c>
      <c r="S306" s="1">
        <v>100</v>
      </c>
      <c r="T306" s="1">
        <v>4</v>
      </c>
      <c r="U306" s="1">
        <v>1</v>
      </c>
      <c r="V306" s="1">
        <v>0</v>
      </c>
      <c r="W306" s="1">
        <v>1</v>
      </c>
      <c r="X306" s="1">
        <v>1</v>
      </c>
      <c r="Y306" s="1">
        <v>1</v>
      </c>
      <c r="Z306" s="1">
        <v>3</v>
      </c>
      <c r="AA306" s="1">
        <v>1</v>
      </c>
      <c r="AB306" s="1">
        <v>0</v>
      </c>
      <c r="AC306" s="1">
        <v>0</v>
      </c>
      <c r="AD306" s="1">
        <v>0</v>
      </c>
      <c r="AE306" s="1">
        <v>0</v>
      </c>
      <c r="AF306" s="1">
        <v>0</v>
      </c>
      <c r="AG306" s="1">
        <v>0</v>
      </c>
      <c r="AH306" s="1">
        <v>500</v>
      </c>
      <c r="AI306" s="1">
        <v>500</v>
      </c>
      <c r="AJ306" s="1" t="s">
        <v>1711</v>
      </c>
      <c r="AK306" s="1" t="s">
        <v>1712</v>
      </c>
      <c r="AL306" s="1" t="s">
        <v>1713</v>
      </c>
      <c r="AM306" s="1" t="s">
        <v>12</v>
      </c>
      <c r="AN306" s="1" t="s">
        <v>23097</v>
      </c>
      <c r="AO306" s="1" t="s">
        <v>86</v>
      </c>
      <c r="AP306" s="1" t="s">
        <v>86</v>
      </c>
      <c r="AQ306" s="1" t="s">
        <v>14</v>
      </c>
      <c r="AR306" s="1" t="s">
        <v>19</v>
      </c>
      <c r="AS306" s="1" t="s">
        <v>23091</v>
      </c>
      <c r="AT306" s="1" t="s">
        <v>26</v>
      </c>
    </row>
    <row r="307" spans="1:46" x14ac:dyDescent="0.25">
      <c r="A307" s="1" t="s">
        <v>18244</v>
      </c>
      <c r="B307" s="2" t="s">
        <v>23101</v>
      </c>
      <c r="C307" s="2" t="s">
        <v>23107</v>
      </c>
      <c r="D307" s="1">
        <v>0</v>
      </c>
      <c r="E307" s="1">
        <v>0</v>
      </c>
      <c r="F307" s="1">
        <v>1</v>
      </c>
      <c r="G307" s="1">
        <v>1</v>
      </c>
      <c r="H307" s="6">
        <v>1</v>
      </c>
      <c r="I307">
        <v>0</v>
      </c>
      <c r="J307" s="1">
        <v>45</v>
      </c>
      <c r="K307" s="1">
        <v>0</v>
      </c>
      <c r="L307" s="1">
        <v>684</v>
      </c>
      <c r="M307" s="6">
        <v>0.28999999999999998</v>
      </c>
      <c r="N307" s="4">
        <v>960</v>
      </c>
      <c r="O307" s="4">
        <v>80</v>
      </c>
      <c r="P307" s="4">
        <v>100</v>
      </c>
      <c r="Q307" s="3">
        <v>0.36</v>
      </c>
      <c r="R307" s="1">
        <v>6</v>
      </c>
      <c r="S307" s="1">
        <v>100</v>
      </c>
      <c r="T307" s="1">
        <v>10</v>
      </c>
      <c r="U307" s="1">
        <v>1</v>
      </c>
      <c r="V307" s="1">
        <v>0</v>
      </c>
      <c r="W307" s="1">
        <v>1</v>
      </c>
      <c r="X307" s="1">
        <v>1</v>
      </c>
      <c r="Y307" s="1">
        <v>1</v>
      </c>
      <c r="Z307" s="1">
        <v>2</v>
      </c>
      <c r="AA307" s="1">
        <v>1</v>
      </c>
      <c r="AB307" s="1">
        <v>0</v>
      </c>
      <c r="AC307" s="1">
        <v>0</v>
      </c>
      <c r="AD307" s="1">
        <v>0</v>
      </c>
      <c r="AE307" s="1">
        <v>0</v>
      </c>
      <c r="AF307" s="1">
        <v>100</v>
      </c>
      <c r="AG307" s="1">
        <v>0</v>
      </c>
      <c r="AH307" s="1">
        <v>0</v>
      </c>
      <c r="AI307" s="1">
        <v>100</v>
      </c>
      <c r="AJ307" s="1" t="s">
        <v>3804</v>
      </c>
      <c r="AK307" s="1" t="s">
        <v>3805</v>
      </c>
      <c r="AL307" s="1" t="s">
        <v>3806</v>
      </c>
      <c r="AM307" s="1" t="s">
        <v>12</v>
      </c>
      <c r="AN307" s="1" t="s">
        <v>23097</v>
      </c>
      <c r="AO307" s="1" t="s">
        <v>86</v>
      </c>
      <c r="AP307" s="1" t="s">
        <v>86</v>
      </c>
      <c r="AQ307" s="1" t="s">
        <v>14</v>
      </c>
      <c r="AR307" s="1" t="s">
        <v>19</v>
      </c>
      <c r="AS307" s="1" t="s">
        <v>23091</v>
      </c>
      <c r="AT307" s="1" t="s">
        <v>26</v>
      </c>
    </row>
    <row r="308" spans="1:46" x14ac:dyDescent="0.25">
      <c r="A308" s="1" t="s">
        <v>18900</v>
      </c>
      <c r="B308" s="2" t="s">
        <v>23101</v>
      </c>
      <c r="C308" s="2" t="s">
        <v>23107</v>
      </c>
      <c r="D308" s="1">
        <v>0</v>
      </c>
      <c r="E308" s="1">
        <v>0</v>
      </c>
      <c r="F308" s="1">
        <v>2</v>
      </c>
      <c r="G308" s="1">
        <v>2</v>
      </c>
      <c r="H308" s="6">
        <v>1</v>
      </c>
      <c r="I308">
        <v>1</v>
      </c>
      <c r="J308" s="1">
        <v>35</v>
      </c>
      <c r="K308" s="1">
        <v>1</v>
      </c>
      <c r="L308" s="1">
        <v>657</v>
      </c>
      <c r="M308" s="6">
        <v>0.36</v>
      </c>
      <c r="N308" s="4">
        <v>3000</v>
      </c>
      <c r="O308" s="4">
        <v>300</v>
      </c>
      <c r="P308" s="4">
        <v>100</v>
      </c>
      <c r="Q308" s="3">
        <v>0.36</v>
      </c>
      <c r="R308" s="1">
        <v>6</v>
      </c>
      <c r="S308" s="1">
        <v>100</v>
      </c>
      <c r="T308" s="1">
        <v>7</v>
      </c>
      <c r="U308" s="1">
        <v>1</v>
      </c>
      <c r="V308" s="1">
        <v>0</v>
      </c>
      <c r="W308" s="1">
        <v>1</v>
      </c>
      <c r="X308" s="1">
        <v>1</v>
      </c>
      <c r="Y308" s="1">
        <v>1</v>
      </c>
      <c r="Z308" s="1">
        <v>4</v>
      </c>
      <c r="AA308" s="1">
        <v>1</v>
      </c>
      <c r="AB308" s="1">
        <v>1</v>
      </c>
      <c r="AC308" s="1">
        <v>0</v>
      </c>
      <c r="AD308" s="1">
        <v>389</v>
      </c>
      <c r="AE308" s="1">
        <v>0</v>
      </c>
      <c r="AF308" s="1">
        <v>1068</v>
      </c>
      <c r="AG308" s="1">
        <v>0</v>
      </c>
      <c r="AH308" s="1">
        <v>355</v>
      </c>
      <c r="AI308" s="1">
        <v>1812</v>
      </c>
      <c r="AJ308" s="1" t="s">
        <v>5693</v>
      </c>
      <c r="AK308" s="1" t="s">
        <v>5694</v>
      </c>
      <c r="AL308" s="1" t="s">
        <v>5695</v>
      </c>
      <c r="AM308" s="1" t="s">
        <v>16</v>
      </c>
      <c r="AN308" s="1" t="s">
        <v>23098</v>
      </c>
      <c r="AO308" s="1" t="s">
        <v>86</v>
      </c>
      <c r="AP308" s="1" t="s">
        <v>86</v>
      </c>
      <c r="AQ308" s="1" t="s">
        <v>14</v>
      </c>
      <c r="AR308" s="1" t="s">
        <v>19</v>
      </c>
      <c r="AS308" s="1" t="s">
        <v>23091</v>
      </c>
      <c r="AT308" s="1" t="s">
        <v>101</v>
      </c>
    </row>
    <row r="309" spans="1:46" x14ac:dyDescent="0.25">
      <c r="A309" s="1" t="s">
        <v>22825</v>
      </c>
      <c r="B309" s="2" t="s">
        <v>23101</v>
      </c>
      <c r="C309" s="2" t="s">
        <v>23107</v>
      </c>
      <c r="D309" s="1">
        <v>0</v>
      </c>
      <c r="E309" s="1">
        <v>0</v>
      </c>
      <c r="F309" s="1">
        <v>1</v>
      </c>
      <c r="G309" s="1">
        <v>1</v>
      </c>
      <c r="H309" s="6">
        <v>1</v>
      </c>
      <c r="I309">
        <v>0</v>
      </c>
      <c r="J309" s="1">
        <v>40</v>
      </c>
      <c r="K309" s="1">
        <v>0</v>
      </c>
      <c r="L309" s="1">
        <v>501</v>
      </c>
      <c r="M309" s="6">
        <v>3.62</v>
      </c>
      <c r="N309" s="4">
        <v>1200</v>
      </c>
      <c r="O309" s="4">
        <v>100</v>
      </c>
      <c r="P309" s="4">
        <v>1200</v>
      </c>
      <c r="Q309" s="3">
        <v>0.25</v>
      </c>
      <c r="R309" s="1">
        <v>12</v>
      </c>
      <c r="S309" s="1">
        <v>1200</v>
      </c>
      <c r="T309" s="1">
        <v>83</v>
      </c>
      <c r="U309" s="1">
        <v>1</v>
      </c>
      <c r="V309" s="1">
        <v>0</v>
      </c>
      <c r="W309" s="1">
        <v>1</v>
      </c>
      <c r="X309" s="1">
        <v>1</v>
      </c>
      <c r="Y309" s="1">
        <v>0</v>
      </c>
      <c r="Z309" s="1">
        <v>3</v>
      </c>
      <c r="AA309" s="1">
        <v>1</v>
      </c>
      <c r="AB309" s="1">
        <v>0</v>
      </c>
      <c r="AC309" s="1">
        <v>0</v>
      </c>
      <c r="AD309" s="1">
        <v>0</v>
      </c>
      <c r="AE309" s="1">
        <v>0</v>
      </c>
      <c r="AF309" s="1">
        <v>0</v>
      </c>
      <c r="AG309" s="1">
        <v>0</v>
      </c>
      <c r="AH309" s="1">
        <v>0</v>
      </c>
      <c r="AI309" s="1">
        <v>0</v>
      </c>
      <c r="AJ309" s="1" t="s">
        <v>16342</v>
      </c>
      <c r="AK309" s="1" t="s">
        <v>16343</v>
      </c>
      <c r="AL309" s="1" t="s">
        <v>16344</v>
      </c>
      <c r="AM309" s="1" t="s">
        <v>12</v>
      </c>
      <c r="AN309" s="1" t="s">
        <v>23097</v>
      </c>
      <c r="AO309" s="1" t="s">
        <v>86</v>
      </c>
      <c r="AP309" s="1" t="s">
        <v>86</v>
      </c>
      <c r="AQ309" s="1" t="s">
        <v>14</v>
      </c>
      <c r="AR309" s="1" t="s">
        <v>30</v>
      </c>
      <c r="AS309" s="1" t="s">
        <v>23091</v>
      </c>
      <c r="AT309" s="1" t="s">
        <v>26</v>
      </c>
    </row>
    <row r="310" spans="1:46" x14ac:dyDescent="0.25">
      <c r="A310" s="1" t="s">
        <v>22889</v>
      </c>
      <c r="B310" s="2" t="s">
        <v>23101</v>
      </c>
      <c r="C310" s="2" t="s">
        <v>23107</v>
      </c>
      <c r="D310" s="1">
        <v>0</v>
      </c>
      <c r="E310" s="1">
        <v>0</v>
      </c>
      <c r="F310" s="1">
        <v>1</v>
      </c>
      <c r="G310" s="1">
        <v>1</v>
      </c>
      <c r="H310" s="6">
        <v>1</v>
      </c>
      <c r="I310">
        <v>0</v>
      </c>
      <c r="J310" s="1">
        <v>36</v>
      </c>
      <c r="K310" s="1">
        <v>0</v>
      </c>
      <c r="L310" s="1">
        <v>683</v>
      </c>
      <c r="M310" s="6">
        <v>0.55000000000000004</v>
      </c>
      <c r="N310" s="4">
        <v>3000</v>
      </c>
      <c r="O310" s="4">
        <v>250</v>
      </c>
      <c r="P310" s="4">
        <v>250</v>
      </c>
      <c r="Q310" s="3">
        <v>0.35</v>
      </c>
      <c r="R310" s="1">
        <v>12</v>
      </c>
      <c r="S310" s="1">
        <v>250</v>
      </c>
      <c r="T310" s="1">
        <v>28</v>
      </c>
      <c r="U310" s="1">
        <v>0</v>
      </c>
      <c r="V310" s="1">
        <v>0</v>
      </c>
      <c r="W310" s="1">
        <v>1</v>
      </c>
      <c r="X310" s="1">
        <v>1</v>
      </c>
      <c r="Y310" s="1">
        <v>1</v>
      </c>
      <c r="Z310" s="1">
        <v>1</v>
      </c>
      <c r="AA310" s="1">
        <v>0</v>
      </c>
      <c r="AB310" s="1">
        <v>0</v>
      </c>
      <c r="AC310" s="1">
        <v>2380</v>
      </c>
      <c r="AD310" s="1">
        <v>447</v>
      </c>
      <c r="AE310" s="1">
        <v>0</v>
      </c>
      <c r="AF310" s="1">
        <v>240</v>
      </c>
      <c r="AG310" s="1">
        <v>315</v>
      </c>
      <c r="AH310" s="1">
        <v>0</v>
      </c>
      <c r="AI310" s="1">
        <v>3382</v>
      </c>
      <c r="AJ310" s="1" t="s">
        <v>16519</v>
      </c>
      <c r="AK310" s="1" t="s">
        <v>16520</v>
      </c>
      <c r="AL310" s="1" t="s">
        <v>16521</v>
      </c>
      <c r="AM310" s="1" t="s">
        <v>12</v>
      </c>
      <c r="AN310" s="1" t="s">
        <v>23097</v>
      </c>
      <c r="AO310" s="1" t="s">
        <v>364</v>
      </c>
      <c r="AP310" s="1" t="s">
        <v>86</v>
      </c>
      <c r="AQ310" s="1" t="s">
        <v>14</v>
      </c>
      <c r="AR310" s="1" t="s">
        <v>19</v>
      </c>
      <c r="AS310" s="1" t="s">
        <v>23090</v>
      </c>
      <c r="AT310" s="1" t="s">
        <v>26</v>
      </c>
    </row>
    <row r="311" spans="1:46" x14ac:dyDescent="0.25">
      <c r="A311" s="1" t="s">
        <v>20602</v>
      </c>
      <c r="B311" s="2" t="s">
        <v>23101</v>
      </c>
      <c r="C311" s="2" t="s">
        <v>23107</v>
      </c>
      <c r="D311" s="1">
        <v>4</v>
      </c>
      <c r="E311" s="1">
        <v>0</v>
      </c>
      <c r="F311" s="1">
        <v>6</v>
      </c>
      <c r="G311" s="1">
        <v>10</v>
      </c>
      <c r="H311" s="6">
        <v>0.6</v>
      </c>
      <c r="I311">
        <v>0</v>
      </c>
      <c r="J311" s="1">
        <v>28</v>
      </c>
      <c r="K311" s="1">
        <v>0</v>
      </c>
      <c r="L311" s="1">
        <v>754</v>
      </c>
      <c r="M311" s="6">
        <v>0.8</v>
      </c>
      <c r="N311" s="4">
        <v>2496</v>
      </c>
      <c r="O311" s="4">
        <v>158</v>
      </c>
      <c r="P311" s="4">
        <v>300</v>
      </c>
      <c r="Q311" s="3">
        <v>0.3</v>
      </c>
      <c r="R311" s="1">
        <v>30</v>
      </c>
      <c r="S311" s="1">
        <v>300</v>
      </c>
      <c r="T311" s="1">
        <v>4</v>
      </c>
      <c r="U311" s="1">
        <v>1</v>
      </c>
      <c r="V311" s="1">
        <v>0</v>
      </c>
      <c r="W311" s="1">
        <v>1</v>
      </c>
      <c r="X311" s="1">
        <v>1</v>
      </c>
      <c r="Y311" s="1">
        <v>1</v>
      </c>
      <c r="Z311" s="1">
        <v>0</v>
      </c>
      <c r="AA311" s="1">
        <v>1</v>
      </c>
      <c r="AB311" s="1">
        <v>1</v>
      </c>
      <c r="AC311" s="1">
        <v>2422</v>
      </c>
      <c r="AD311" s="1">
        <v>0</v>
      </c>
      <c r="AE311" s="1">
        <v>0</v>
      </c>
      <c r="AF311" s="1">
        <v>454</v>
      </c>
      <c r="AG311" s="1">
        <v>182</v>
      </c>
      <c r="AH311" s="1">
        <v>0</v>
      </c>
      <c r="AI311" s="1">
        <v>3058</v>
      </c>
      <c r="AJ311" s="1" t="s">
        <v>7456</v>
      </c>
      <c r="AK311" s="1" t="s">
        <v>10415</v>
      </c>
      <c r="AL311" s="1" t="s">
        <v>10416</v>
      </c>
      <c r="AM311" s="1" t="s">
        <v>12</v>
      </c>
      <c r="AN311" s="1" t="s">
        <v>23097</v>
      </c>
      <c r="AO311" s="1" t="s">
        <v>86</v>
      </c>
      <c r="AP311" s="1" t="s">
        <v>86</v>
      </c>
      <c r="AQ311" s="1" t="s">
        <v>14</v>
      </c>
      <c r="AR311" s="1" t="s">
        <v>19</v>
      </c>
      <c r="AS311" s="1" t="s">
        <v>23091</v>
      </c>
      <c r="AT311" s="1" t="s">
        <v>101</v>
      </c>
    </row>
    <row r="312" spans="1:46" x14ac:dyDescent="0.25">
      <c r="A312" s="1" t="s">
        <v>18906</v>
      </c>
      <c r="B312" s="2" t="s">
        <v>23101</v>
      </c>
      <c r="C312" s="2" t="s">
        <v>23107</v>
      </c>
      <c r="D312" s="1">
        <v>2</v>
      </c>
      <c r="E312" s="1">
        <v>3</v>
      </c>
      <c r="F312" s="1">
        <v>1</v>
      </c>
      <c r="G312" s="1">
        <v>6</v>
      </c>
      <c r="H312" s="6">
        <v>0.16666666666666666</v>
      </c>
      <c r="I312">
        <v>1</v>
      </c>
      <c r="J312" s="1">
        <v>31</v>
      </c>
      <c r="K312" s="1">
        <v>0</v>
      </c>
      <c r="L312" s="1">
        <v>804</v>
      </c>
      <c r="M312" s="6">
        <v>0.63</v>
      </c>
      <c r="N312" s="4">
        <v>2330</v>
      </c>
      <c r="O312" s="4">
        <v>179</v>
      </c>
      <c r="P312" s="4">
        <v>150</v>
      </c>
      <c r="Q312" s="3">
        <v>0.3</v>
      </c>
      <c r="R312" s="1">
        <v>12</v>
      </c>
      <c r="S312" s="1">
        <v>150</v>
      </c>
      <c r="T312" s="1">
        <v>21</v>
      </c>
      <c r="U312" s="1">
        <v>1</v>
      </c>
      <c r="V312" s="1">
        <v>0</v>
      </c>
      <c r="W312" s="1">
        <v>1</v>
      </c>
      <c r="X312" s="1">
        <v>1</v>
      </c>
      <c r="Y312" s="1">
        <v>1</v>
      </c>
      <c r="Z312" s="1">
        <v>4</v>
      </c>
      <c r="AA312" s="1">
        <v>1</v>
      </c>
      <c r="AB312" s="1">
        <v>1</v>
      </c>
      <c r="AC312" s="1">
        <v>845</v>
      </c>
      <c r="AD312" s="1">
        <v>1650</v>
      </c>
      <c r="AE312" s="1">
        <v>0</v>
      </c>
      <c r="AF312" s="1">
        <v>0</v>
      </c>
      <c r="AG312" s="1">
        <v>358</v>
      </c>
      <c r="AH312" s="1">
        <v>0</v>
      </c>
      <c r="AI312" s="1">
        <v>2853</v>
      </c>
      <c r="AJ312" s="1" t="s">
        <v>5710</v>
      </c>
      <c r="AK312" s="1" t="s">
        <v>5711</v>
      </c>
      <c r="AL312" s="1" t="s">
        <v>5712</v>
      </c>
      <c r="AM312" s="1" t="s">
        <v>16</v>
      </c>
      <c r="AN312" s="1" t="s">
        <v>23097</v>
      </c>
      <c r="AO312" s="1" t="s">
        <v>86</v>
      </c>
      <c r="AP312" s="1" t="s">
        <v>86</v>
      </c>
      <c r="AQ312" s="1" t="s">
        <v>14</v>
      </c>
      <c r="AR312" s="1" t="s">
        <v>19</v>
      </c>
      <c r="AS312" s="1" t="s">
        <v>23091</v>
      </c>
      <c r="AT312" s="1" t="s">
        <v>101</v>
      </c>
    </row>
    <row r="313" spans="1:46" x14ac:dyDescent="0.25">
      <c r="A313" s="1" t="s">
        <v>18245</v>
      </c>
      <c r="B313" s="2" t="s">
        <v>23101</v>
      </c>
      <c r="C313" s="2" t="s">
        <v>23107</v>
      </c>
      <c r="D313" s="1">
        <v>0</v>
      </c>
      <c r="E313" s="1">
        <v>0</v>
      </c>
      <c r="F313" s="1">
        <v>1</v>
      </c>
      <c r="G313" s="1">
        <v>1</v>
      </c>
      <c r="H313" s="6">
        <v>1</v>
      </c>
      <c r="I313">
        <v>0</v>
      </c>
      <c r="J313" s="1">
        <v>30</v>
      </c>
      <c r="K313" s="1">
        <v>0</v>
      </c>
      <c r="L313" s="1">
        <v>502</v>
      </c>
      <c r="M313" s="6">
        <v>0.09</v>
      </c>
      <c r="N313" s="4">
        <v>3000</v>
      </c>
      <c r="O313" s="4">
        <v>200</v>
      </c>
      <c r="P313" s="4">
        <v>200</v>
      </c>
      <c r="Q313" s="3">
        <v>0.35</v>
      </c>
      <c r="R313" s="1">
        <v>12</v>
      </c>
      <c r="S313" s="1">
        <v>200</v>
      </c>
      <c r="T313" s="1">
        <v>21</v>
      </c>
      <c r="U313" s="1">
        <v>1</v>
      </c>
      <c r="V313" s="1">
        <v>0</v>
      </c>
      <c r="W313" s="1">
        <v>1</v>
      </c>
      <c r="X313" s="1">
        <v>1</v>
      </c>
      <c r="Y313" s="1">
        <v>1</v>
      </c>
      <c r="Z313" s="1">
        <v>5</v>
      </c>
      <c r="AA313" s="1">
        <v>1</v>
      </c>
      <c r="AB313" s="1">
        <v>0</v>
      </c>
      <c r="AC313" s="1">
        <v>0</v>
      </c>
      <c r="AD313" s="1">
        <v>0</v>
      </c>
      <c r="AE313" s="1">
        <v>0</v>
      </c>
      <c r="AF313" s="1">
        <v>0</v>
      </c>
      <c r="AG313" s="1">
        <v>0</v>
      </c>
      <c r="AH313" s="1">
        <v>0</v>
      </c>
      <c r="AI313" s="1">
        <v>0</v>
      </c>
      <c r="AJ313" s="1" t="s">
        <v>3809</v>
      </c>
      <c r="AK313" s="1" t="s">
        <v>3810</v>
      </c>
      <c r="AL313" s="1" t="s">
        <v>3811</v>
      </c>
      <c r="AM313" s="1" t="s">
        <v>12</v>
      </c>
      <c r="AN313" s="1" t="s">
        <v>23097</v>
      </c>
      <c r="AO313" s="1" t="s">
        <v>86</v>
      </c>
      <c r="AP313" s="1" t="s">
        <v>86</v>
      </c>
      <c r="AQ313" s="1" t="s">
        <v>14</v>
      </c>
      <c r="AR313" s="1" t="s">
        <v>19</v>
      </c>
      <c r="AS313" s="1" t="s">
        <v>23091</v>
      </c>
      <c r="AT313" s="1" t="s">
        <v>26</v>
      </c>
    </row>
    <row r="314" spans="1:46" x14ac:dyDescent="0.25">
      <c r="A314" s="1" t="s">
        <v>22323</v>
      </c>
      <c r="B314" s="2" t="s">
        <v>23101</v>
      </c>
      <c r="C314" s="2" t="s">
        <v>23107</v>
      </c>
      <c r="D314" s="1">
        <v>0</v>
      </c>
      <c r="E314" s="1">
        <v>0</v>
      </c>
      <c r="F314" s="1">
        <v>1</v>
      </c>
      <c r="G314" s="1">
        <v>1</v>
      </c>
      <c r="H314" s="6">
        <v>1</v>
      </c>
      <c r="I314">
        <v>0</v>
      </c>
      <c r="J314" s="1">
        <v>38</v>
      </c>
      <c r="K314" s="1">
        <v>0</v>
      </c>
      <c r="L314" s="1">
        <v>767</v>
      </c>
      <c r="M314" s="6">
        <v>0.12</v>
      </c>
      <c r="N314" s="4">
        <v>2400</v>
      </c>
      <c r="O314" s="4">
        <v>150</v>
      </c>
      <c r="P314" s="4">
        <v>100</v>
      </c>
      <c r="Q314" s="3">
        <v>0.33</v>
      </c>
      <c r="R314" s="1">
        <v>6</v>
      </c>
      <c r="S314" s="1">
        <v>100</v>
      </c>
      <c r="T314" s="1">
        <v>12</v>
      </c>
      <c r="U314" s="1">
        <v>1</v>
      </c>
      <c r="V314" s="1">
        <v>0</v>
      </c>
      <c r="W314" s="1">
        <v>1</v>
      </c>
      <c r="X314" s="1">
        <v>1</v>
      </c>
      <c r="Y314" s="1">
        <v>1</v>
      </c>
      <c r="Z314" s="1">
        <v>3</v>
      </c>
      <c r="AA314" s="1">
        <v>1</v>
      </c>
      <c r="AB314" s="1">
        <v>0</v>
      </c>
      <c r="AC314" s="1">
        <v>0</v>
      </c>
      <c r="AD314" s="1">
        <v>0</v>
      </c>
      <c r="AE314" s="1">
        <v>0</v>
      </c>
      <c r="AF314" s="1">
        <v>0</v>
      </c>
      <c r="AG314" s="1">
        <v>0</v>
      </c>
      <c r="AH314" s="1">
        <v>0</v>
      </c>
      <c r="AI314" s="1">
        <v>0</v>
      </c>
      <c r="AJ314" s="1" t="s">
        <v>1879</v>
      </c>
      <c r="AK314" s="1" t="s">
        <v>15017</v>
      </c>
      <c r="AL314" s="1" t="s">
        <v>15018</v>
      </c>
      <c r="AM314" s="1" t="s">
        <v>12</v>
      </c>
      <c r="AN314" s="1" t="s">
        <v>23097</v>
      </c>
      <c r="AO314" s="1" t="s">
        <v>86</v>
      </c>
      <c r="AP314" s="1" t="s">
        <v>86</v>
      </c>
      <c r="AQ314" s="1" t="s">
        <v>14</v>
      </c>
      <c r="AR314" s="1" t="s">
        <v>19</v>
      </c>
      <c r="AS314" s="1" t="s">
        <v>23091</v>
      </c>
      <c r="AT314" s="1" t="s">
        <v>26</v>
      </c>
    </row>
    <row r="315" spans="1:46" x14ac:dyDescent="0.25">
      <c r="A315" s="1" t="s">
        <v>18907</v>
      </c>
      <c r="B315" s="2" t="s">
        <v>23101</v>
      </c>
      <c r="C315" s="2" t="s">
        <v>23107</v>
      </c>
      <c r="D315" s="1">
        <v>0</v>
      </c>
      <c r="E315" s="1">
        <v>0</v>
      </c>
      <c r="F315" s="1">
        <v>1</v>
      </c>
      <c r="G315" s="1">
        <v>1</v>
      </c>
      <c r="H315" s="6">
        <v>1</v>
      </c>
      <c r="I315">
        <v>0</v>
      </c>
      <c r="J315" s="1">
        <v>37</v>
      </c>
      <c r="K315" s="1">
        <v>1</v>
      </c>
      <c r="L315" s="1">
        <v>898</v>
      </c>
      <c r="M315" s="6">
        <v>0.11</v>
      </c>
      <c r="N315" s="4">
        <v>2100</v>
      </c>
      <c r="O315" s="4">
        <v>180</v>
      </c>
      <c r="P315" s="4">
        <v>200</v>
      </c>
      <c r="Q315" s="3">
        <v>0.27</v>
      </c>
      <c r="R315" s="1">
        <v>12</v>
      </c>
      <c r="S315" s="1">
        <v>200</v>
      </c>
      <c r="T315" s="1">
        <v>22</v>
      </c>
      <c r="U315" s="1">
        <v>1</v>
      </c>
      <c r="V315" s="1">
        <v>0</v>
      </c>
      <c r="W315" s="1">
        <v>1</v>
      </c>
      <c r="X315" s="1">
        <v>1</v>
      </c>
      <c r="Y315" s="1">
        <v>1</v>
      </c>
      <c r="Z315" s="1">
        <v>2</v>
      </c>
      <c r="AA315" s="1">
        <v>0</v>
      </c>
      <c r="AB315" s="1">
        <v>1</v>
      </c>
      <c r="AC315" s="1">
        <v>0</v>
      </c>
      <c r="AD315" s="1">
        <v>0</v>
      </c>
      <c r="AE315" s="1">
        <v>0</v>
      </c>
      <c r="AF315" s="1">
        <v>0</v>
      </c>
      <c r="AG315" s="1">
        <v>65</v>
      </c>
      <c r="AH315" s="1">
        <v>0</v>
      </c>
      <c r="AI315" s="1">
        <v>65</v>
      </c>
      <c r="AJ315" s="1" t="s">
        <v>3335</v>
      </c>
      <c r="AK315" s="1" t="s">
        <v>5713</v>
      </c>
      <c r="AL315" s="1" t="s">
        <v>5714</v>
      </c>
      <c r="AM315" s="1" t="s">
        <v>12</v>
      </c>
      <c r="AN315" s="1" t="s">
        <v>23098</v>
      </c>
      <c r="AO315" s="1" t="s">
        <v>86</v>
      </c>
      <c r="AP315" s="1" t="s">
        <v>86</v>
      </c>
      <c r="AQ315" s="1" t="s">
        <v>14</v>
      </c>
      <c r="AR315" s="1" t="s">
        <v>19</v>
      </c>
      <c r="AS315" s="1" t="s">
        <v>23090</v>
      </c>
      <c r="AT315" s="1" t="s">
        <v>101</v>
      </c>
    </row>
    <row r="316" spans="1:46" x14ac:dyDescent="0.25">
      <c r="A316" s="1" t="s">
        <v>21150</v>
      </c>
      <c r="B316" s="2" t="s">
        <v>23101</v>
      </c>
      <c r="C316" s="2" t="s">
        <v>23107</v>
      </c>
      <c r="D316" s="1">
        <v>0</v>
      </c>
      <c r="E316" s="1">
        <v>0</v>
      </c>
      <c r="F316" s="1">
        <v>1</v>
      </c>
      <c r="G316" s="1">
        <v>1</v>
      </c>
      <c r="H316" s="6">
        <v>1</v>
      </c>
      <c r="I316">
        <v>0</v>
      </c>
      <c r="J316" s="1">
        <v>33</v>
      </c>
      <c r="K316" s="1">
        <v>1</v>
      </c>
      <c r="L316" s="1">
        <v>804</v>
      </c>
      <c r="M316" s="6">
        <v>0.28000000000000003</v>
      </c>
      <c r="N316" s="4">
        <v>6700</v>
      </c>
      <c r="O316" s="4">
        <v>550</v>
      </c>
      <c r="P316" s="4">
        <v>500</v>
      </c>
      <c r="Q316" s="3">
        <v>0.35</v>
      </c>
      <c r="R316" s="1">
        <v>24</v>
      </c>
      <c r="S316" s="1">
        <v>500</v>
      </c>
      <c r="T316" s="1">
        <v>33</v>
      </c>
      <c r="U316" s="1">
        <v>1</v>
      </c>
      <c r="V316" s="1">
        <v>0</v>
      </c>
      <c r="W316" s="1">
        <v>1</v>
      </c>
      <c r="X316" s="1">
        <v>1</v>
      </c>
      <c r="Y316" s="1">
        <v>1</v>
      </c>
      <c r="Z316" s="1">
        <v>0</v>
      </c>
      <c r="AA316" s="1">
        <v>1</v>
      </c>
      <c r="AB316" s="1">
        <v>0</v>
      </c>
      <c r="AC316" s="1">
        <v>327</v>
      </c>
      <c r="AD316" s="1">
        <v>2600</v>
      </c>
      <c r="AE316" s="1">
        <v>0</v>
      </c>
      <c r="AF316" s="1">
        <v>0</v>
      </c>
      <c r="AG316" s="1">
        <v>600</v>
      </c>
      <c r="AH316" s="1">
        <v>0</v>
      </c>
      <c r="AI316" s="1">
        <v>3527</v>
      </c>
      <c r="AJ316" s="1" t="s">
        <v>10197</v>
      </c>
      <c r="AK316" s="1" t="s">
        <v>11891</v>
      </c>
      <c r="AL316" s="1" t="s">
        <v>11892</v>
      </c>
      <c r="AM316" s="1" t="s">
        <v>12</v>
      </c>
      <c r="AN316" s="1" t="s">
        <v>23098</v>
      </c>
      <c r="AO316" s="1" t="s">
        <v>86</v>
      </c>
      <c r="AP316" s="1" t="s">
        <v>86</v>
      </c>
      <c r="AQ316" s="1" t="s">
        <v>14</v>
      </c>
      <c r="AR316" s="1" t="s">
        <v>19</v>
      </c>
      <c r="AS316" s="1" t="s">
        <v>23091</v>
      </c>
      <c r="AT316" s="1" t="s">
        <v>26</v>
      </c>
    </row>
    <row r="317" spans="1:46" x14ac:dyDescent="0.25">
      <c r="A317" s="1" t="s">
        <v>17557</v>
      </c>
      <c r="B317" s="2" t="s">
        <v>23101</v>
      </c>
      <c r="C317" s="2" t="s">
        <v>23107</v>
      </c>
      <c r="D317" s="1">
        <v>0</v>
      </c>
      <c r="E317" s="1">
        <v>0</v>
      </c>
      <c r="F317" s="1">
        <v>1</v>
      </c>
      <c r="G317" s="1">
        <v>1</v>
      </c>
      <c r="H317" s="6">
        <v>1</v>
      </c>
      <c r="I317">
        <v>1</v>
      </c>
      <c r="J317" s="1">
        <v>25</v>
      </c>
      <c r="K317" s="1">
        <v>1</v>
      </c>
      <c r="L317" s="1">
        <v>790</v>
      </c>
      <c r="M317" s="6">
        <v>0.86</v>
      </c>
      <c r="N317" s="4">
        <v>1600</v>
      </c>
      <c r="O317" s="4">
        <v>100</v>
      </c>
      <c r="P317" s="4">
        <v>240</v>
      </c>
      <c r="Q317" s="3">
        <v>0.25</v>
      </c>
      <c r="R317" s="1">
        <v>9</v>
      </c>
      <c r="S317" s="1">
        <v>240</v>
      </c>
      <c r="T317" s="1">
        <v>21</v>
      </c>
      <c r="U317" s="1">
        <v>1</v>
      </c>
      <c r="V317" s="1">
        <v>0</v>
      </c>
      <c r="W317" s="1">
        <v>1</v>
      </c>
      <c r="X317" s="1">
        <v>1</v>
      </c>
      <c r="Y317" s="1">
        <v>1</v>
      </c>
      <c r="Z317" s="1">
        <v>0</v>
      </c>
      <c r="AA317" s="1">
        <v>1</v>
      </c>
      <c r="AB317" s="1">
        <v>1</v>
      </c>
      <c r="AC317" s="1">
        <v>0</v>
      </c>
      <c r="AD317" s="1">
        <v>0</v>
      </c>
      <c r="AE317" s="1">
        <v>0</v>
      </c>
      <c r="AF317" s="1">
        <v>1097</v>
      </c>
      <c r="AG317" s="1">
        <v>0</v>
      </c>
      <c r="AH317" s="1">
        <v>0</v>
      </c>
      <c r="AI317" s="1">
        <v>1097</v>
      </c>
      <c r="AJ317" s="1" t="s">
        <v>1749</v>
      </c>
      <c r="AK317" s="1" t="s">
        <v>1750</v>
      </c>
      <c r="AL317" s="1" t="s">
        <v>1751</v>
      </c>
      <c r="AM317" s="1" t="s">
        <v>16</v>
      </c>
      <c r="AN317" s="1" t="s">
        <v>23098</v>
      </c>
      <c r="AO317" s="1" t="s">
        <v>86</v>
      </c>
      <c r="AP317" s="1" t="s">
        <v>86</v>
      </c>
      <c r="AQ317" s="1" t="s">
        <v>14</v>
      </c>
      <c r="AR317" s="1" t="s">
        <v>19</v>
      </c>
      <c r="AS317" s="1" t="s">
        <v>23091</v>
      </c>
      <c r="AT317" s="1" t="s">
        <v>101</v>
      </c>
    </row>
    <row r="318" spans="1:46" x14ac:dyDescent="0.25">
      <c r="A318" s="1" t="s">
        <v>21745</v>
      </c>
      <c r="B318" s="2" t="s">
        <v>23101</v>
      </c>
      <c r="C318" s="2" t="s">
        <v>23107</v>
      </c>
      <c r="D318" s="1">
        <v>0</v>
      </c>
      <c r="E318" s="1">
        <v>0</v>
      </c>
      <c r="F318" s="1">
        <v>1</v>
      </c>
      <c r="G318" s="1">
        <v>1</v>
      </c>
      <c r="H318" s="6">
        <v>1</v>
      </c>
      <c r="I318">
        <v>1</v>
      </c>
      <c r="J318" s="1">
        <v>29</v>
      </c>
      <c r="K318" s="1">
        <v>0</v>
      </c>
      <c r="L318" s="1">
        <v>833</v>
      </c>
      <c r="M318" s="6">
        <v>0.11</v>
      </c>
      <c r="N318" s="4">
        <v>1850</v>
      </c>
      <c r="O318" s="4">
        <v>140</v>
      </c>
      <c r="P318" s="4">
        <v>300</v>
      </c>
      <c r="Q318" s="3">
        <v>0.28000000000000003</v>
      </c>
      <c r="R318" s="1">
        <v>24</v>
      </c>
      <c r="S318" s="1">
        <v>300</v>
      </c>
      <c r="T318" s="1">
        <v>32</v>
      </c>
      <c r="U318" s="1">
        <v>1</v>
      </c>
      <c r="V318" s="1">
        <v>0</v>
      </c>
      <c r="W318" s="1">
        <v>1</v>
      </c>
      <c r="X318" s="1">
        <v>1</v>
      </c>
      <c r="Y318" s="1">
        <v>1</v>
      </c>
      <c r="Z318" s="1">
        <v>3</v>
      </c>
      <c r="AA318" s="1">
        <v>1</v>
      </c>
      <c r="AB318" s="1">
        <v>1</v>
      </c>
      <c r="AC318" s="1">
        <v>0</v>
      </c>
      <c r="AD318" s="1">
        <v>0</v>
      </c>
      <c r="AE318" s="1">
        <v>0</v>
      </c>
      <c r="AF318" s="1">
        <v>0</v>
      </c>
      <c r="AG318" s="1">
        <v>0</v>
      </c>
      <c r="AH318" s="1">
        <v>0</v>
      </c>
      <c r="AI318" s="1">
        <v>0</v>
      </c>
      <c r="AJ318" s="1" t="s">
        <v>13484</v>
      </c>
      <c r="AK318" s="1" t="s">
        <v>13485</v>
      </c>
      <c r="AL318" s="1" t="s">
        <v>13486</v>
      </c>
      <c r="AM318" s="1" t="s">
        <v>16</v>
      </c>
      <c r="AN318" s="1" t="s">
        <v>23097</v>
      </c>
      <c r="AO318" s="1" t="s">
        <v>86</v>
      </c>
      <c r="AP318" s="1" t="s">
        <v>86</v>
      </c>
      <c r="AQ318" s="1" t="s">
        <v>14</v>
      </c>
      <c r="AR318" s="1" t="s">
        <v>19</v>
      </c>
      <c r="AS318" s="1" t="s">
        <v>23091</v>
      </c>
      <c r="AT318" s="1" t="s">
        <v>101</v>
      </c>
    </row>
    <row r="319" spans="1:46" x14ac:dyDescent="0.25">
      <c r="A319" s="1" t="s">
        <v>22326</v>
      </c>
      <c r="B319" s="2" t="s">
        <v>23101</v>
      </c>
      <c r="C319" s="2" t="s">
        <v>23107</v>
      </c>
      <c r="D319" s="1">
        <v>0</v>
      </c>
      <c r="E319" s="1">
        <v>0</v>
      </c>
      <c r="F319" s="1">
        <v>1</v>
      </c>
      <c r="G319" s="1">
        <v>1</v>
      </c>
      <c r="H319" s="6">
        <v>1</v>
      </c>
      <c r="I319">
        <v>0</v>
      </c>
      <c r="J319" s="1">
        <v>32</v>
      </c>
      <c r="K319" s="1">
        <v>1</v>
      </c>
      <c r="L319" s="1">
        <v>726</v>
      </c>
      <c r="M319" s="6">
        <v>0.32</v>
      </c>
      <c r="N319" s="4">
        <v>3500</v>
      </c>
      <c r="O319" s="4">
        <v>300</v>
      </c>
      <c r="P319" s="4">
        <v>200</v>
      </c>
      <c r="Q319" s="3">
        <v>0.3</v>
      </c>
      <c r="R319" s="1">
        <v>12</v>
      </c>
      <c r="S319" s="1">
        <v>200</v>
      </c>
      <c r="T319" s="1">
        <v>26</v>
      </c>
      <c r="U319" s="1">
        <v>1</v>
      </c>
      <c r="V319" s="1">
        <v>0</v>
      </c>
      <c r="W319" s="1">
        <v>1</v>
      </c>
      <c r="X319" s="1">
        <v>1</v>
      </c>
      <c r="Y319" s="1">
        <v>1</v>
      </c>
      <c r="Z319" s="1">
        <v>0</v>
      </c>
      <c r="AA319" s="1">
        <v>1</v>
      </c>
      <c r="AB319" s="1">
        <v>0</v>
      </c>
      <c r="AC319" s="1">
        <v>0</v>
      </c>
      <c r="AD319" s="1">
        <v>600</v>
      </c>
      <c r="AE319" s="1">
        <v>147</v>
      </c>
      <c r="AF319" s="1">
        <v>244</v>
      </c>
      <c r="AG319" s="1">
        <v>30</v>
      </c>
      <c r="AH319" s="1">
        <v>600</v>
      </c>
      <c r="AI319" s="1">
        <v>1621</v>
      </c>
      <c r="AJ319" s="1" t="s">
        <v>15024</v>
      </c>
      <c r="AK319" s="1" t="s">
        <v>15025</v>
      </c>
      <c r="AL319" s="1" t="s">
        <v>15026</v>
      </c>
      <c r="AM319" s="1" t="s">
        <v>12</v>
      </c>
      <c r="AN319" s="1" t="s">
        <v>23098</v>
      </c>
      <c r="AO319" s="1" t="s">
        <v>86</v>
      </c>
      <c r="AP319" s="1" t="s">
        <v>86</v>
      </c>
      <c r="AQ319" s="1" t="s">
        <v>14</v>
      </c>
      <c r="AR319" s="1" t="s">
        <v>19</v>
      </c>
      <c r="AS319" s="1" t="s">
        <v>23091</v>
      </c>
      <c r="AT319" s="1" t="s">
        <v>26</v>
      </c>
    </row>
    <row r="320" spans="1:46" x14ac:dyDescent="0.25">
      <c r="A320" s="1" t="s">
        <v>21744</v>
      </c>
      <c r="B320" s="2" t="s">
        <v>23101</v>
      </c>
      <c r="C320" s="2" t="s">
        <v>23107</v>
      </c>
      <c r="D320" s="1">
        <v>0</v>
      </c>
      <c r="E320" s="1">
        <v>0</v>
      </c>
      <c r="F320" s="1">
        <v>1</v>
      </c>
      <c r="G320" s="1">
        <v>1</v>
      </c>
      <c r="H320" s="6">
        <v>1</v>
      </c>
      <c r="I320">
        <v>0</v>
      </c>
      <c r="J320" s="1">
        <v>33</v>
      </c>
      <c r="K320" s="1">
        <v>1</v>
      </c>
      <c r="L320" s="1">
        <v>807</v>
      </c>
      <c r="M320" s="6">
        <v>0.22</v>
      </c>
      <c r="N320" s="4">
        <v>2400</v>
      </c>
      <c r="O320" s="4">
        <v>200</v>
      </c>
      <c r="P320" s="4">
        <v>500</v>
      </c>
      <c r="Q320" s="3">
        <v>0.33</v>
      </c>
      <c r="R320" s="1">
        <v>24</v>
      </c>
      <c r="S320" s="1">
        <v>500</v>
      </c>
      <c r="T320" s="1">
        <v>38</v>
      </c>
      <c r="U320" s="1">
        <v>1</v>
      </c>
      <c r="V320" s="1">
        <v>0</v>
      </c>
      <c r="W320" s="1">
        <v>1</v>
      </c>
      <c r="X320" s="1">
        <v>1</v>
      </c>
      <c r="Y320" s="1">
        <v>1</v>
      </c>
      <c r="Z320" s="1">
        <v>0</v>
      </c>
      <c r="AA320" s="1">
        <v>1</v>
      </c>
      <c r="AB320" s="1">
        <v>0</v>
      </c>
      <c r="AC320" s="1">
        <v>0</v>
      </c>
      <c r="AD320" s="1">
        <v>0</v>
      </c>
      <c r="AE320" s="1">
        <v>0</v>
      </c>
      <c r="AF320" s="1">
        <v>0</v>
      </c>
      <c r="AG320" s="1">
        <v>40</v>
      </c>
      <c r="AH320" s="1">
        <v>300</v>
      </c>
      <c r="AI320" s="1">
        <v>340</v>
      </c>
      <c r="AJ320" s="1" t="s">
        <v>13481</v>
      </c>
      <c r="AK320" s="1" t="s">
        <v>13482</v>
      </c>
      <c r="AL320" s="1" t="s">
        <v>13483</v>
      </c>
      <c r="AM320" s="1" t="s">
        <v>12</v>
      </c>
      <c r="AN320" s="1" t="s">
        <v>23098</v>
      </c>
      <c r="AO320" s="1" t="s">
        <v>86</v>
      </c>
      <c r="AP320" s="1" t="s">
        <v>86</v>
      </c>
      <c r="AQ320" s="1" t="s">
        <v>14</v>
      </c>
      <c r="AR320" s="1" t="s">
        <v>19</v>
      </c>
      <c r="AS320" s="1" t="s">
        <v>23091</v>
      </c>
      <c r="AT320" s="1" t="s">
        <v>26</v>
      </c>
    </row>
    <row r="321" spans="1:46" x14ac:dyDescent="0.25">
      <c r="A321" s="1" t="s">
        <v>21154</v>
      </c>
      <c r="B321" s="2" t="s">
        <v>23101</v>
      </c>
      <c r="C321" s="2" t="s">
        <v>23107</v>
      </c>
      <c r="D321" s="1">
        <v>0</v>
      </c>
      <c r="E321" s="1">
        <v>0</v>
      </c>
      <c r="F321" s="1">
        <v>3</v>
      </c>
      <c r="G321" s="1">
        <v>3</v>
      </c>
      <c r="H321" s="6">
        <v>1</v>
      </c>
      <c r="I321">
        <v>1</v>
      </c>
      <c r="J321" s="1">
        <v>33</v>
      </c>
      <c r="K321" s="1">
        <v>0</v>
      </c>
      <c r="L321" s="1">
        <v>729</v>
      </c>
      <c r="M321" s="6">
        <v>0.28000000000000003</v>
      </c>
      <c r="N321" s="4">
        <v>3000</v>
      </c>
      <c r="O321" s="4">
        <v>300</v>
      </c>
      <c r="P321" s="4">
        <v>500</v>
      </c>
      <c r="Q321" s="3">
        <v>0.28000000000000003</v>
      </c>
      <c r="R321" s="1">
        <v>24</v>
      </c>
      <c r="S321" s="1">
        <v>500</v>
      </c>
      <c r="T321" s="1">
        <v>51</v>
      </c>
      <c r="U321" s="1">
        <v>1</v>
      </c>
      <c r="V321" s="1">
        <v>0</v>
      </c>
      <c r="W321" s="1">
        <v>1</v>
      </c>
      <c r="X321" s="1">
        <v>1</v>
      </c>
      <c r="Y321" s="1">
        <v>1</v>
      </c>
      <c r="Z321" s="1">
        <v>4</v>
      </c>
      <c r="AA321" s="1">
        <v>0</v>
      </c>
      <c r="AB321" s="1">
        <v>1</v>
      </c>
      <c r="AC321" s="1">
        <v>0</v>
      </c>
      <c r="AD321" s="1">
        <v>0</v>
      </c>
      <c r="AE321" s="1">
        <v>0</v>
      </c>
      <c r="AF321" s="1">
        <v>0</v>
      </c>
      <c r="AG321" s="1">
        <v>0</v>
      </c>
      <c r="AH321" s="1">
        <v>1000</v>
      </c>
      <c r="AI321" s="1">
        <v>1000</v>
      </c>
      <c r="AJ321" s="1" t="s">
        <v>500</v>
      </c>
      <c r="AK321" s="1" t="s">
        <v>11901</v>
      </c>
      <c r="AL321" s="1" t="s">
        <v>11902</v>
      </c>
      <c r="AM321" s="1" t="s">
        <v>16</v>
      </c>
      <c r="AN321" s="1" t="s">
        <v>23097</v>
      </c>
      <c r="AO321" s="1" t="s">
        <v>86</v>
      </c>
      <c r="AP321" s="1" t="s">
        <v>86</v>
      </c>
      <c r="AQ321" s="1" t="s">
        <v>14</v>
      </c>
      <c r="AR321" s="1" t="s">
        <v>19</v>
      </c>
      <c r="AS321" s="1" t="s">
        <v>23090</v>
      </c>
      <c r="AT321" s="1" t="s">
        <v>101</v>
      </c>
    </row>
    <row r="322" spans="1:46" x14ac:dyDescent="0.25">
      <c r="A322" s="1" t="s">
        <v>21153</v>
      </c>
      <c r="B322" s="2" t="s">
        <v>23101</v>
      </c>
      <c r="C322" s="2" t="s">
        <v>23107</v>
      </c>
      <c r="D322" s="1">
        <v>0</v>
      </c>
      <c r="E322" s="1">
        <v>0</v>
      </c>
      <c r="F322" s="1">
        <v>1</v>
      </c>
      <c r="G322" s="1">
        <v>1</v>
      </c>
      <c r="H322" s="6">
        <v>1</v>
      </c>
      <c r="I322">
        <v>0</v>
      </c>
      <c r="J322" s="1">
        <v>30</v>
      </c>
      <c r="K322" s="1">
        <v>0</v>
      </c>
      <c r="L322" s="1">
        <v>790</v>
      </c>
      <c r="M322" s="6">
        <v>0.73</v>
      </c>
      <c r="N322" s="4">
        <v>1800</v>
      </c>
      <c r="O322" s="4">
        <v>150</v>
      </c>
      <c r="P322" s="4">
        <v>300</v>
      </c>
      <c r="Q322" s="3">
        <v>0.33</v>
      </c>
      <c r="R322" s="1">
        <v>24</v>
      </c>
      <c r="S322" s="1">
        <v>300</v>
      </c>
      <c r="T322" s="1">
        <v>6</v>
      </c>
      <c r="U322" s="1">
        <v>1</v>
      </c>
      <c r="V322" s="1">
        <v>0</v>
      </c>
      <c r="W322" s="1">
        <v>1</v>
      </c>
      <c r="X322" s="1">
        <v>1</v>
      </c>
      <c r="Y322" s="1">
        <v>1</v>
      </c>
      <c r="Z322" s="1">
        <v>4</v>
      </c>
      <c r="AA322" s="1">
        <v>0</v>
      </c>
      <c r="AB322" s="1">
        <v>0</v>
      </c>
      <c r="AC322" s="1">
        <v>0</v>
      </c>
      <c r="AD322" s="1">
        <v>0</v>
      </c>
      <c r="AE322" s="1">
        <v>0</v>
      </c>
      <c r="AF322" s="1">
        <v>1800</v>
      </c>
      <c r="AG322" s="1">
        <v>0</v>
      </c>
      <c r="AH322" s="1">
        <v>0</v>
      </c>
      <c r="AI322" s="1">
        <v>1800</v>
      </c>
      <c r="AJ322" s="1" t="s">
        <v>11898</v>
      </c>
      <c r="AK322" s="1" t="s">
        <v>11899</v>
      </c>
      <c r="AL322" s="1" t="s">
        <v>11900</v>
      </c>
      <c r="AM322" s="1" t="s">
        <v>12</v>
      </c>
      <c r="AN322" s="1" t="s">
        <v>23097</v>
      </c>
      <c r="AO322" s="1" t="s">
        <v>86</v>
      </c>
      <c r="AP322" s="1" t="s">
        <v>86</v>
      </c>
      <c r="AQ322" s="1" t="s">
        <v>14</v>
      </c>
      <c r="AR322" s="1" t="s">
        <v>19</v>
      </c>
      <c r="AS322" s="1" t="s">
        <v>23090</v>
      </c>
      <c r="AT322" s="1" t="s">
        <v>26</v>
      </c>
    </row>
    <row r="323" spans="1:46" x14ac:dyDescent="0.25">
      <c r="A323" s="1" t="s">
        <v>20611</v>
      </c>
      <c r="B323" s="2" t="s">
        <v>23101</v>
      </c>
      <c r="C323" s="2" t="s">
        <v>23107</v>
      </c>
      <c r="D323" s="1">
        <v>0</v>
      </c>
      <c r="E323" s="1">
        <v>0</v>
      </c>
      <c r="F323" s="1">
        <v>1</v>
      </c>
      <c r="G323" s="1">
        <v>1</v>
      </c>
      <c r="H323" s="6">
        <v>1</v>
      </c>
      <c r="I323">
        <v>0</v>
      </c>
      <c r="J323" s="1">
        <v>46</v>
      </c>
      <c r="K323" s="1">
        <v>1</v>
      </c>
      <c r="L323" s="1">
        <v>482</v>
      </c>
      <c r="M323" s="6">
        <v>0.3</v>
      </c>
      <c r="N323" s="4">
        <v>1500</v>
      </c>
      <c r="O323" s="4">
        <v>120</v>
      </c>
      <c r="P323" s="4">
        <v>200</v>
      </c>
      <c r="Q323" s="3">
        <v>0.35</v>
      </c>
      <c r="R323" s="1">
        <v>6</v>
      </c>
      <c r="S323" s="1">
        <v>200</v>
      </c>
      <c r="T323" s="1">
        <v>6</v>
      </c>
      <c r="U323" s="1">
        <v>1</v>
      </c>
      <c r="V323" s="1">
        <v>0</v>
      </c>
      <c r="W323" s="1">
        <v>1</v>
      </c>
      <c r="X323" s="1">
        <v>1</v>
      </c>
      <c r="Y323" s="1">
        <v>0</v>
      </c>
      <c r="Z323" s="1">
        <v>4</v>
      </c>
      <c r="AA323" s="1">
        <v>1</v>
      </c>
      <c r="AB323" s="1">
        <v>0</v>
      </c>
      <c r="AC323" s="1">
        <v>0</v>
      </c>
      <c r="AD323" s="1">
        <v>0</v>
      </c>
      <c r="AE323" s="1">
        <v>0</v>
      </c>
      <c r="AF323" s="1">
        <v>0</v>
      </c>
      <c r="AG323" s="1">
        <v>0</v>
      </c>
      <c r="AH323" s="1">
        <v>0</v>
      </c>
      <c r="AI323" s="1">
        <v>0</v>
      </c>
      <c r="AJ323" s="1" t="s">
        <v>10439</v>
      </c>
      <c r="AK323" s="1" t="s">
        <v>10440</v>
      </c>
      <c r="AL323" s="1" t="s">
        <v>10441</v>
      </c>
      <c r="AM323" s="1" t="s">
        <v>12</v>
      </c>
      <c r="AN323" s="1" t="s">
        <v>23098</v>
      </c>
      <c r="AO323" s="1" t="s">
        <v>86</v>
      </c>
      <c r="AP323" s="1" t="s">
        <v>86</v>
      </c>
      <c r="AQ323" s="1" t="s">
        <v>14</v>
      </c>
      <c r="AR323" s="1" t="s">
        <v>30</v>
      </c>
      <c r="AS323" s="1" t="s">
        <v>23091</v>
      </c>
      <c r="AT323" s="1" t="s">
        <v>26</v>
      </c>
    </row>
    <row r="324" spans="1:46" x14ac:dyDescent="0.25">
      <c r="A324" s="1" t="s">
        <v>18193</v>
      </c>
      <c r="B324" s="2" t="s">
        <v>23101</v>
      </c>
      <c r="C324" s="2" t="s">
        <v>23107</v>
      </c>
      <c r="D324" s="1">
        <v>0</v>
      </c>
      <c r="E324" s="1">
        <v>0</v>
      </c>
      <c r="F324" s="1">
        <v>1</v>
      </c>
      <c r="G324" s="1">
        <v>1</v>
      </c>
      <c r="H324" s="6">
        <v>1</v>
      </c>
      <c r="I324">
        <v>0</v>
      </c>
      <c r="J324" s="1">
        <v>59</v>
      </c>
      <c r="K324" s="1">
        <v>0</v>
      </c>
      <c r="L324" s="1">
        <v>511</v>
      </c>
      <c r="M324" s="6">
        <v>1.66</v>
      </c>
      <c r="N324" s="4">
        <v>2400</v>
      </c>
      <c r="O324" s="4">
        <v>33</v>
      </c>
      <c r="P324" s="4">
        <v>600</v>
      </c>
      <c r="Q324" s="3">
        <v>0.2</v>
      </c>
      <c r="R324" s="1">
        <v>15</v>
      </c>
      <c r="S324" s="1">
        <v>0</v>
      </c>
      <c r="T324" s="1">
        <v>0</v>
      </c>
      <c r="U324" s="1">
        <v>1</v>
      </c>
      <c r="V324" s="1">
        <v>0</v>
      </c>
      <c r="W324" s="1">
        <v>1</v>
      </c>
      <c r="X324" s="1">
        <v>1</v>
      </c>
      <c r="Y324" s="1">
        <v>0</v>
      </c>
      <c r="Z324" s="1">
        <v>4</v>
      </c>
      <c r="AA324" s="1">
        <v>0</v>
      </c>
      <c r="AB324" s="1">
        <v>0</v>
      </c>
      <c r="AC324" s="1">
        <v>0</v>
      </c>
      <c r="AD324" s="1">
        <v>0</v>
      </c>
      <c r="AE324" s="1">
        <v>0</v>
      </c>
      <c r="AF324" s="1">
        <v>0</v>
      </c>
      <c r="AG324" s="1">
        <v>0</v>
      </c>
      <c r="AH324" s="1">
        <v>0</v>
      </c>
      <c r="AI324" s="1">
        <v>0</v>
      </c>
      <c r="AJ324" s="1" t="s">
        <v>3638</v>
      </c>
      <c r="AK324" s="1" t="s">
        <v>3639</v>
      </c>
      <c r="AL324" s="1" t="s">
        <v>3640</v>
      </c>
      <c r="AM324" s="1" t="s">
        <v>12</v>
      </c>
      <c r="AN324" s="1" t="s">
        <v>23097</v>
      </c>
      <c r="AO324" s="1" t="s">
        <v>86</v>
      </c>
      <c r="AP324" s="1" t="s">
        <v>86</v>
      </c>
      <c r="AQ324" s="1" t="s">
        <v>14</v>
      </c>
      <c r="AR324" s="1" t="s">
        <v>30</v>
      </c>
      <c r="AS324" s="1" t="s">
        <v>23090</v>
      </c>
      <c r="AT324" s="1" t="s">
        <v>26</v>
      </c>
    </row>
    <row r="325" spans="1:46" x14ac:dyDescent="0.25">
      <c r="A325" s="1" t="s">
        <v>19502</v>
      </c>
      <c r="B325" s="2" t="s">
        <v>23101</v>
      </c>
      <c r="C325" s="2" t="s">
        <v>23107</v>
      </c>
      <c r="D325" s="1">
        <v>11</v>
      </c>
      <c r="E325" s="1">
        <v>0</v>
      </c>
      <c r="F325" s="1">
        <v>3</v>
      </c>
      <c r="G325" s="1">
        <v>14</v>
      </c>
      <c r="H325" s="6">
        <v>0.21428571428571427</v>
      </c>
      <c r="I325">
        <v>0</v>
      </c>
      <c r="J325" s="1">
        <v>37</v>
      </c>
      <c r="K325" s="1">
        <v>0</v>
      </c>
      <c r="L325" s="1">
        <v>672</v>
      </c>
      <c r="M325" s="6">
        <v>0.57999999999999996</v>
      </c>
      <c r="N325" s="4">
        <v>2600</v>
      </c>
      <c r="O325" s="4">
        <v>200</v>
      </c>
      <c r="P325" s="4">
        <v>500</v>
      </c>
      <c r="Q325" s="3">
        <v>0.32</v>
      </c>
      <c r="R325" s="1">
        <v>24</v>
      </c>
      <c r="S325" s="1">
        <v>500</v>
      </c>
      <c r="T325" s="1">
        <v>45</v>
      </c>
      <c r="U325" s="1">
        <v>1</v>
      </c>
      <c r="V325" s="1">
        <v>0</v>
      </c>
      <c r="W325" s="1">
        <v>1</v>
      </c>
      <c r="X325" s="1">
        <v>1</v>
      </c>
      <c r="Y325" s="1">
        <v>1</v>
      </c>
      <c r="Z325" s="1">
        <v>3</v>
      </c>
      <c r="AA325" s="1">
        <v>0</v>
      </c>
      <c r="AB325" s="1">
        <v>0</v>
      </c>
      <c r="AC325" s="1">
        <v>904</v>
      </c>
      <c r="AD325" s="1">
        <v>104</v>
      </c>
      <c r="AE325" s="1">
        <v>0</v>
      </c>
      <c r="AF325" s="1">
        <v>1253</v>
      </c>
      <c r="AG325" s="1">
        <v>0</v>
      </c>
      <c r="AH325" s="1">
        <v>450</v>
      </c>
      <c r="AI325" s="1">
        <v>2711</v>
      </c>
      <c r="AJ325" s="1" t="s">
        <v>7378</v>
      </c>
      <c r="AK325" s="1" t="s">
        <v>7379</v>
      </c>
      <c r="AL325" s="1" t="s">
        <v>7380</v>
      </c>
      <c r="AM325" s="1" t="s">
        <v>12</v>
      </c>
      <c r="AN325" s="1" t="s">
        <v>23097</v>
      </c>
      <c r="AO325" s="1" t="s">
        <v>86</v>
      </c>
      <c r="AP325" s="1" t="s">
        <v>86</v>
      </c>
      <c r="AQ325" s="1" t="s">
        <v>14</v>
      </c>
      <c r="AR325" s="1" t="s">
        <v>19</v>
      </c>
      <c r="AS325" s="1" t="s">
        <v>23090</v>
      </c>
      <c r="AT325" s="1" t="s">
        <v>26</v>
      </c>
    </row>
    <row r="326" spans="1:46" x14ac:dyDescent="0.25">
      <c r="A326" s="1" t="s">
        <v>19506</v>
      </c>
      <c r="B326" s="2" t="s">
        <v>23101</v>
      </c>
      <c r="C326" s="2" t="s">
        <v>23107</v>
      </c>
      <c r="D326" s="1">
        <v>0</v>
      </c>
      <c r="E326" s="1">
        <v>0</v>
      </c>
      <c r="F326" s="1">
        <v>2</v>
      </c>
      <c r="G326" s="1">
        <v>2</v>
      </c>
      <c r="H326" s="6">
        <v>1</v>
      </c>
      <c r="I326">
        <v>1</v>
      </c>
      <c r="J326" s="1">
        <v>27</v>
      </c>
      <c r="K326" s="1">
        <v>0</v>
      </c>
      <c r="L326" s="1">
        <v>794</v>
      </c>
      <c r="M326" s="6">
        <v>0.25</v>
      </c>
      <c r="N326" s="4">
        <v>3000</v>
      </c>
      <c r="O326" s="4">
        <v>250</v>
      </c>
      <c r="P326" s="4">
        <v>200</v>
      </c>
      <c r="Q326" s="3">
        <v>0.32</v>
      </c>
      <c r="R326" s="1">
        <v>12</v>
      </c>
      <c r="S326" s="1">
        <v>200</v>
      </c>
      <c r="T326" s="1">
        <v>22</v>
      </c>
      <c r="U326" s="1">
        <v>1</v>
      </c>
      <c r="V326" s="1">
        <v>0</v>
      </c>
      <c r="W326" s="1">
        <v>1</v>
      </c>
      <c r="X326" s="1">
        <v>1</v>
      </c>
      <c r="Y326" s="1">
        <v>1</v>
      </c>
      <c r="Z326" s="1">
        <v>2</v>
      </c>
      <c r="AA326" s="1">
        <v>1</v>
      </c>
      <c r="AB326" s="1">
        <v>1</v>
      </c>
      <c r="AC326" s="1">
        <v>0</v>
      </c>
      <c r="AD326" s="1">
        <v>0</v>
      </c>
      <c r="AE326" s="1">
        <v>0</v>
      </c>
      <c r="AF326" s="1">
        <v>0</v>
      </c>
      <c r="AG326" s="1">
        <v>65</v>
      </c>
      <c r="AH326" s="1">
        <v>700</v>
      </c>
      <c r="AI326" s="1">
        <v>765</v>
      </c>
      <c r="AJ326" s="1" t="s">
        <v>7388</v>
      </c>
      <c r="AK326" s="1" t="s">
        <v>7389</v>
      </c>
      <c r="AL326" s="1" t="s">
        <v>7390</v>
      </c>
      <c r="AM326" s="1" t="s">
        <v>16</v>
      </c>
      <c r="AN326" s="1" t="s">
        <v>23097</v>
      </c>
      <c r="AO326" s="1" t="s">
        <v>86</v>
      </c>
      <c r="AP326" s="1" t="s">
        <v>86</v>
      </c>
      <c r="AQ326" s="1" t="s">
        <v>14</v>
      </c>
      <c r="AR326" s="1" t="s">
        <v>19</v>
      </c>
      <c r="AS326" s="1" t="s">
        <v>23091</v>
      </c>
      <c r="AT326" s="1" t="s">
        <v>101</v>
      </c>
    </row>
    <row r="327" spans="1:46" x14ac:dyDescent="0.25">
      <c r="A327" s="1" t="s">
        <v>22331</v>
      </c>
      <c r="B327" s="2" t="s">
        <v>23101</v>
      </c>
      <c r="C327" s="2" t="s">
        <v>23107</v>
      </c>
      <c r="D327" s="1">
        <v>0</v>
      </c>
      <c r="E327" s="1">
        <v>0</v>
      </c>
      <c r="F327" s="1">
        <v>1</v>
      </c>
      <c r="G327" s="1">
        <v>1</v>
      </c>
      <c r="H327" s="6">
        <v>1</v>
      </c>
      <c r="I327">
        <v>0</v>
      </c>
      <c r="J327" s="1">
        <v>30</v>
      </c>
      <c r="K327" s="1">
        <v>1</v>
      </c>
      <c r="L327" s="1">
        <v>830</v>
      </c>
      <c r="M327" s="6">
        <v>0.14000000000000001</v>
      </c>
      <c r="N327" s="4">
        <v>2500</v>
      </c>
      <c r="O327" s="4">
        <v>200</v>
      </c>
      <c r="P327" s="4">
        <v>300</v>
      </c>
      <c r="Q327" s="3">
        <v>0.3</v>
      </c>
      <c r="R327" s="1">
        <v>12</v>
      </c>
      <c r="S327" s="1">
        <v>300</v>
      </c>
      <c r="T327" s="1">
        <v>41</v>
      </c>
      <c r="U327" s="1">
        <v>1</v>
      </c>
      <c r="V327" s="1">
        <v>0</v>
      </c>
      <c r="W327" s="1">
        <v>1</v>
      </c>
      <c r="X327" s="1">
        <v>1</v>
      </c>
      <c r="Y327" s="1">
        <v>1</v>
      </c>
      <c r="Z327" s="1">
        <v>1</v>
      </c>
      <c r="AA327" s="1">
        <v>1</v>
      </c>
      <c r="AB327" s="1">
        <v>0</v>
      </c>
      <c r="AC327" s="1">
        <v>0</v>
      </c>
      <c r="AD327" s="1">
        <v>0</v>
      </c>
      <c r="AE327" s="1">
        <v>0</v>
      </c>
      <c r="AF327" s="1">
        <v>0</v>
      </c>
      <c r="AG327" s="1">
        <v>0</v>
      </c>
      <c r="AH327" s="1">
        <v>0</v>
      </c>
      <c r="AI327" s="1">
        <v>0</v>
      </c>
      <c r="AJ327" s="1" t="s">
        <v>15039</v>
      </c>
      <c r="AK327" s="1" t="s">
        <v>15040</v>
      </c>
      <c r="AL327" s="1" t="s">
        <v>15041</v>
      </c>
      <c r="AM327" s="1" t="s">
        <v>12</v>
      </c>
      <c r="AN327" s="1" t="s">
        <v>23098</v>
      </c>
      <c r="AO327" s="1" t="s">
        <v>86</v>
      </c>
      <c r="AP327" s="1" t="s">
        <v>86</v>
      </c>
      <c r="AQ327" s="1" t="s">
        <v>14</v>
      </c>
      <c r="AR327" s="1" t="s">
        <v>19</v>
      </c>
      <c r="AS327" s="1" t="s">
        <v>23091</v>
      </c>
      <c r="AT327" s="1" t="s">
        <v>26</v>
      </c>
    </row>
    <row r="328" spans="1:46" x14ac:dyDescent="0.25">
      <c r="A328" s="1" t="s">
        <v>21156</v>
      </c>
      <c r="B328" s="2" t="s">
        <v>23101</v>
      </c>
      <c r="C328" s="2" t="s">
        <v>23107</v>
      </c>
      <c r="D328" s="1">
        <v>0</v>
      </c>
      <c r="E328" s="1">
        <v>0</v>
      </c>
      <c r="F328" s="1">
        <v>1</v>
      </c>
      <c r="G328" s="1">
        <v>1</v>
      </c>
      <c r="H328" s="6">
        <v>1</v>
      </c>
      <c r="I328">
        <v>0</v>
      </c>
      <c r="J328" s="1">
        <v>46</v>
      </c>
      <c r="K328" s="1">
        <v>1</v>
      </c>
      <c r="L328" s="1">
        <v>813</v>
      </c>
      <c r="M328" s="6">
        <v>0.13</v>
      </c>
      <c r="N328" s="4">
        <v>4500</v>
      </c>
      <c r="O328" s="4">
        <v>350</v>
      </c>
      <c r="P328" s="4">
        <v>500</v>
      </c>
      <c r="Q328" s="3">
        <v>0.3</v>
      </c>
      <c r="R328" s="1">
        <v>12</v>
      </c>
      <c r="S328" s="1">
        <v>500</v>
      </c>
      <c r="T328" s="1">
        <v>49</v>
      </c>
      <c r="U328" s="1">
        <v>1</v>
      </c>
      <c r="V328" s="1">
        <v>0</v>
      </c>
      <c r="W328" s="1">
        <v>1</v>
      </c>
      <c r="X328" s="1">
        <v>1</v>
      </c>
      <c r="Y328" s="1">
        <v>0</v>
      </c>
      <c r="Z328" s="1">
        <v>4</v>
      </c>
      <c r="AA328" s="1">
        <v>1</v>
      </c>
      <c r="AB328" s="1">
        <v>1</v>
      </c>
      <c r="AC328" s="1">
        <v>0</v>
      </c>
      <c r="AD328" s="1">
        <v>0</v>
      </c>
      <c r="AE328" s="1">
        <v>0</v>
      </c>
      <c r="AF328" s="1">
        <v>0</v>
      </c>
      <c r="AG328" s="1">
        <v>0</v>
      </c>
      <c r="AH328" s="1">
        <v>0</v>
      </c>
      <c r="AI328" s="1">
        <v>0</v>
      </c>
      <c r="AJ328" s="1" t="s">
        <v>11906</v>
      </c>
      <c r="AK328" s="1" t="s">
        <v>11907</v>
      </c>
      <c r="AL328" s="1" t="s">
        <v>11908</v>
      </c>
      <c r="AM328" s="1" t="s">
        <v>12</v>
      </c>
      <c r="AN328" s="1" t="s">
        <v>23098</v>
      </c>
      <c r="AO328" s="1" t="s">
        <v>86</v>
      </c>
      <c r="AP328" s="1" t="s">
        <v>86</v>
      </c>
      <c r="AQ328" s="1" t="s">
        <v>14</v>
      </c>
      <c r="AR328" s="1" t="s">
        <v>30</v>
      </c>
      <c r="AS328" s="1" t="s">
        <v>23091</v>
      </c>
      <c r="AT328" s="1" t="s">
        <v>101</v>
      </c>
    </row>
    <row r="329" spans="1:46" x14ac:dyDescent="0.25">
      <c r="A329" s="1" t="s">
        <v>17569</v>
      </c>
      <c r="B329" s="2" t="s">
        <v>23101</v>
      </c>
      <c r="C329" s="2" t="s">
        <v>23107</v>
      </c>
      <c r="D329" s="1">
        <v>0</v>
      </c>
      <c r="E329" s="1">
        <v>0</v>
      </c>
      <c r="F329" s="1">
        <v>1</v>
      </c>
      <c r="G329" s="1">
        <v>1</v>
      </c>
      <c r="H329" s="6">
        <v>1</v>
      </c>
      <c r="I329">
        <v>0</v>
      </c>
      <c r="J329" s="1">
        <v>34</v>
      </c>
      <c r="K329" s="1">
        <v>0</v>
      </c>
      <c r="L329" s="1">
        <v>536</v>
      </c>
      <c r="M329" s="6">
        <v>0.24</v>
      </c>
      <c r="N329" s="4">
        <v>5500</v>
      </c>
      <c r="O329" s="4">
        <v>600</v>
      </c>
      <c r="P329" s="4">
        <v>250</v>
      </c>
      <c r="Q329" s="3">
        <v>0.3</v>
      </c>
      <c r="R329" s="1">
        <v>12</v>
      </c>
      <c r="S329" s="1">
        <v>250</v>
      </c>
      <c r="T329" s="1">
        <v>30</v>
      </c>
      <c r="U329" s="1">
        <v>0</v>
      </c>
      <c r="V329" s="1">
        <v>0</v>
      </c>
      <c r="W329" s="1">
        <v>1</v>
      </c>
      <c r="X329" s="1">
        <v>1</v>
      </c>
      <c r="Y329" s="1">
        <v>1</v>
      </c>
      <c r="Z329" s="1">
        <v>0</v>
      </c>
      <c r="AA329" s="1">
        <v>1</v>
      </c>
      <c r="AB329" s="1">
        <v>0</v>
      </c>
      <c r="AC329" s="1">
        <v>2100</v>
      </c>
      <c r="AD329" s="1">
        <v>22</v>
      </c>
      <c r="AE329" s="1">
        <v>0</v>
      </c>
      <c r="AF329" s="1">
        <v>600</v>
      </c>
      <c r="AG329" s="1">
        <v>0</v>
      </c>
      <c r="AH329" s="1">
        <v>300</v>
      </c>
      <c r="AI329" s="1">
        <v>3022</v>
      </c>
      <c r="AJ329" s="1" t="s">
        <v>1783</v>
      </c>
      <c r="AK329" s="1" t="s">
        <v>1784</v>
      </c>
      <c r="AL329" s="1" t="s">
        <v>1785</v>
      </c>
      <c r="AM329" s="1" t="s">
        <v>12</v>
      </c>
      <c r="AN329" s="1" t="s">
        <v>23097</v>
      </c>
      <c r="AO329" s="1" t="s">
        <v>364</v>
      </c>
      <c r="AP329" s="1" t="s">
        <v>86</v>
      </c>
      <c r="AQ329" s="1" t="s">
        <v>14</v>
      </c>
      <c r="AR329" s="1" t="s">
        <v>19</v>
      </c>
      <c r="AS329" s="1" t="s">
        <v>23091</v>
      </c>
      <c r="AT329" s="1" t="s">
        <v>26</v>
      </c>
    </row>
    <row r="330" spans="1:46" x14ac:dyDescent="0.25">
      <c r="A330" s="1" t="s">
        <v>18252</v>
      </c>
      <c r="B330" s="2" t="s">
        <v>23101</v>
      </c>
      <c r="C330" s="2" t="s">
        <v>23107</v>
      </c>
      <c r="D330" s="1">
        <v>0</v>
      </c>
      <c r="E330" s="1">
        <v>0</v>
      </c>
      <c r="F330" s="1">
        <v>1</v>
      </c>
      <c r="G330" s="1">
        <v>1</v>
      </c>
      <c r="H330" s="6">
        <v>1</v>
      </c>
      <c r="I330">
        <v>0</v>
      </c>
      <c r="J330" s="1">
        <v>25</v>
      </c>
      <c r="K330" s="1">
        <v>0</v>
      </c>
      <c r="L330" s="1">
        <v>835</v>
      </c>
      <c r="M330" s="6">
        <v>0.38</v>
      </c>
      <c r="N330" s="4">
        <v>500</v>
      </c>
      <c r="O330" s="4">
        <v>70</v>
      </c>
      <c r="P330" s="4">
        <v>150</v>
      </c>
      <c r="Q330" s="3">
        <v>0.35</v>
      </c>
      <c r="R330" s="1">
        <v>6</v>
      </c>
      <c r="S330" s="1">
        <v>150</v>
      </c>
      <c r="T330" s="1">
        <v>16</v>
      </c>
      <c r="U330" s="1">
        <v>1</v>
      </c>
      <c r="V330" s="1">
        <v>0</v>
      </c>
      <c r="W330" s="1">
        <v>1</v>
      </c>
      <c r="X330" s="1">
        <v>1</v>
      </c>
      <c r="Y330" s="1">
        <v>1</v>
      </c>
      <c r="Z330" s="1">
        <v>3</v>
      </c>
      <c r="AA330" s="1">
        <v>1</v>
      </c>
      <c r="AB330" s="1">
        <v>0</v>
      </c>
      <c r="AC330" s="1">
        <v>0</v>
      </c>
      <c r="AD330" s="1">
        <v>0</v>
      </c>
      <c r="AE330" s="1">
        <v>0</v>
      </c>
      <c r="AF330" s="1">
        <v>0</v>
      </c>
      <c r="AG330" s="1">
        <v>0</v>
      </c>
      <c r="AH330" s="1">
        <v>0</v>
      </c>
      <c r="AI330" s="1">
        <v>0</v>
      </c>
      <c r="AJ330" s="1" t="s">
        <v>3829</v>
      </c>
      <c r="AK330" s="1" t="s">
        <v>3830</v>
      </c>
      <c r="AL330" s="1" t="s">
        <v>3831</v>
      </c>
      <c r="AM330" s="1" t="s">
        <v>12</v>
      </c>
      <c r="AN330" s="1" t="s">
        <v>23097</v>
      </c>
      <c r="AO330" s="1" t="s">
        <v>86</v>
      </c>
      <c r="AP330" s="1" t="s">
        <v>86</v>
      </c>
      <c r="AQ330" s="1" t="s">
        <v>14</v>
      </c>
      <c r="AR330" s="1" t="s">
        <v>19</v>
      </c>
      <c r="AS330" s="1" t="s">
        <v>23091</v>
      </c>
      <c r="AT330" s="1" t="s">
        <v>26</v>
      </c>
    </row>
    <row r="331" spans="1:46" x14ac:dyDescent="0.25">
      <c r="A331" s="1" t="s">
        <v>18251</v>
      </c>
      <c r="B331" s="2" t="s">
        <v>23101</v>
      </c>
      <c r="C331" s="2" t="s">
        <v>23107</v>
      </c>
      <c r="D331" s="1">
        <v>1</v>
      </c>
      <c r="E331" s="1">
        <v>4</v>
      </c>
      <c r="F331" s="1">
        <v>4</v>
      </c>
      <c r="G331" s="1">
        <v>9</v>
      </c>
      <c r="H331" s="6">
        <v>0.44444444444444442</v>
      </c>
      <c r="I331">
        <v>1</v>
      </c>
      <c r="J331" s="1">
        <v>29</v>
      </c>
      <c r="K331" s="1">
        <v>1</v>
      </c>
      <c r="L331" s="1">
        <v>668</v>
      </c>
      <c r="M331" s="6">
        <v>0.81</v>
      </c>
      <c r="N331" s="4">
        <v>720</v>
      </c>
      <c r="O331" s="4">
        <v>60</v>
      </c>
      <c r="P331" s="4">
        <v>200</v>
      </c>
      <c r="Q331" s="3">
        <v>0.32</v>
      </c>
      <c r="R331" s="1">
        <v>24</v>
      </c>
      <c r="S331" s="1">
        <v>200</v>
      </c>
      <c r="T331" s="1">
        <v>22</v>
      </c>
      <c r="U331" s="1">
        <v>1</v>
      </c>
      <c r="V331" s="1">
        <v>0</v>
      </c>
      <c r="W331" s="1">
        <v>1</v>
      </c>
      <c r="X331" s="1">
        <v>1</v>
      </c>
      <c r="Y331" s="1">
        <v>0</v>
      </c>
      <c r="Z331" s="1">
        <v>4</v>
      </c>
      <c r="AA331" s="1">
        <v>1</v>
      </c>
      <c r="AB331" s="1">
        <v>1</v>
      </c>
      <c r="AC331" s="1">
        <v>719</v>
      </c>
      <c r="AD331" s="1">
        <v>356</v>
      </c>
      <c r="AE331" s="1">
        <v>0</v>
      </c>
      <c r="AF331" s="1">
        <v>0</v>
      </c>
      <c r="AG331" s="1">
        <v>0</v>
      </c>
      <c r="AH331" s="1">
        <v>0</v>
      </c>
      <c r="AI331" s="1">
        <v>1075</v>
      </c>
      <c r="AJ331" s="1" t="s">
        <v>468</v>
      </c>
      <c r="AK331" s="1" t="s">
        <v>3827</v>
      </c>
      <c r="AL331" s="1" t="s">
        <v>3828</v>
      </c>
      <c r="AM331" s="1" t="s">
        <v>16</v>
      </c>
      <c r="AN331" s="1" t="s">
        <v>23098</v>
      </c>
      <c r="AO331" s="1" t="s">
        <v>86</v>
      </c>
      <c r="AP331" s="1" t="s">
        <v>86</v>
      </c>
      <c r="AQ331" s="1" t="s">
        <v>14</v>
      </c>
      <c r="AR331" s="1" t="s">
        <v>30</v>
      </c>
      <c r="AS331" s="1" t="s">
        <v>23091</v>
      </c>
      <c r="AT331" s="1" t="s">
        <v>101</v>
      </c>
    </row>
    <row r="332" spans="1:46" x14ac:dyDescent="0.25">
      <c r="A332" s="1" t="s">
        <v>21754</v>
      </c>
      <c r="B332" s="2" t="s">
        <v>23101</v>
      </c>
      <c r="C332" s="2" t="s">
        <v>23107</v>
      </c>
      <c r="D332" s="1">
        <v>0</v>
      </c>
      <c r="E332" s="1">
        <v>0</v>
      </c>
      <c r="F332" s="1">
        <v>1</v>
      </c>
      <c r="G332" s="1">
        <v>1</v>
      </c>
      <c r="H332" s="6">
        <v>1</v>
      </c>
      <c r="I332">
        <v>0</v>
      </c>
      <c r="J332" s="1">
        <v>54</v>
      </c>
      <c r="K332" s="1">
        <v>0</v>
      </c>
      <c r="L332" s="1">
        <v>898</v>
      </c>
      <c r="M332" s="6">
        <v>0.42</v>
      </c>
      <c r="N332" s="4">
        <v>3000</v>
      </c>
      <c r="O332" s="4">
        <v>230</v>
      </c>
      <c r="P332" s="4">
        <v>700</v>
      </c>
      <c r="Q332" s="3">
        <v>0.32</v>
      </c>
      <c r="R332" s="1">
        <v>12</v>
      </c>
      <c r="S332" s="1">
        <v>700</v>
      </c>
      <c r="T332" s="1">
        <v>60</v>
      </c>
      <c r="U332" s="1">
        <v>1</v>
      </c>
      <c r="V332" s="1">
        <v>0</v>
      </c>
      <c r="W332" s="1">
        <v>1</v>
      </c>
      <c r="X332" s="1">
        <v>1</v>
      </c>
      <c r="Y332" s="1">
        <v>0</v>
      </c>
      <c r="Z332" s="1">
        <v>1</v>
      </c>
      <c r="AA332" s="1">
        <v>1</v>
      </c>
      <c r="AB332" s="1">
        <v>0</v>
      </c>
      <c r="AC332" s="1">
        <v>0</v>
      </c>
      <c r="AD332" s="1">
        <v>0</v>
      </c>
      <c r="AE332" s="1">
        <v>0</v>
      </c>
      <c r="AF332" s="1">
        <v>0</v>
      </c>
      <c r="AG332" s="1">
        <v>0</v>
      </c>
      <c r="AH332" s="1">
        <v>0</v>
      </c>
      <c r="AI332" s="1">
        <v>0</v>
      </c>
      <c r="AJ332" s="1" t="s">
        <v>13508</v>
      </c>
      <c r="AK332" s="1" t="s">
        <v>13509</v>
      </c>
      <c r="AL332" s="1" t="s">
        <v>13510</v>
      </c>
      <c r="AM332" s="1" t="s">
        <v>12</v>
      </c>
      <c r="AN332" s="1" t="s">
        <v>23097</v>
      </c>
      <c r="AO332" s="1" t="s">
        <v>86</v>
      </c>
      <c r="AP332" s="1" t="s">
        <v>86</v>
      </c>
      <c r="AQ332" s="1" t="s">
        <v>14</v>
      </c>
      <c r="AR332" s="1" t="s">
        <v>30</v>
      </c>
      <c r="AS332" s="1" t="s">
        <v>23091</v>
      </c>
      <c r="AT332" s="1" t="s">
        <v>26</v>
      </c>
    </row>
    <row r="333" spans="1:46" x14ac:dyDescent="0.25">
      <c r="A333" s="1" t="s">
        <v>18913</v>
      </c>
      <c r="B333" s="2" t="s">
        <v>23101</v>
      </c>
      <c r="C333" s="2" t="s">
        <v>23107</v>
      </c>
      <c r="D333" s="1">
        <v>0</v>
      </c>
      <c r="E333" s="1">
        <v>1</v>
      </c>
      <c r="F333" s="1">
        <v>1</v>
      </c>
      <c r="G333" s="1">
        <v>2</v>
      </c>
      <c r="H333" s="6">
        <v>0.5</v>
      </c>
      <c r="I333">
        <v>0</v>
      </c>
      <c r="J333" s="1">
        <v>33</v>
      </c>
      <c r="K333" s="1">
        <v>0</v>
      </c>
      <c r="L333" s="1">
        <v>519</v>
      </c>
      <c r="M333" s="6">
        <v>0.3</v>
      </c>
      <c r="N333" s="4">
        <v>3000</v>
      </c>
      <c r="O333" s="4">
        <v>300</v>
      </c>
      <c r="P333" s="4">
        <v>150</v>
      </c>
      <c r="Q333" s="3">
        <v>0.32</v>
      </c>
      <c r="R333" s="1">
        <v>24</v>
      </c>
      <c r="S333" s="1">
        <v>150</v>
      </c>
      <c r="T333" s="1">
        <v>17</v>
      </c>
      <c r="U333" s="1">
        <v>1</v>
      </c>
      <c r="V333" s="1">
        <v>0</v>
      </c>
      <c r="W333" s="1">
        <v>1</v>
      </c>
      <c r="X333" s="1">
        <v>1</v>
      </c>
      <c r="Y333" s="1">
        <v>0</v>
      </c>
      <c r="Z333" s="1">
        <v>2</v>
      </c>
      <c r="AA333" s="1">
        <v>1</v>
      </c>
      <c r="AB333" s="1">
        <v>0</v>
      </c>
      <c r="AC333" s="1">
        <v>387</v>
      </c>
      <c r="AD333" s="1">
        <v>1550</v>
      </c>
      <c r="AE333" s="1">
        <v>0</v>
      </c>
      <c r="AF333" s="1">
        <v>268</v>
      </c>
      <c r="AG333" s="1">
        <v>0</v>
      </c>
      <c r="AH333" s="1">
        <v>0</v>
      </c>
      <c r="AI333" s="1">
        <v>2205</v>
      </c>
      <c r="AJ333" s="1" t="s">
        <v>227</v>
      </c>
      <c r="AK333" s="1" t="s">
        <v>5731</v>
      </c>
      <c r="AL333" s="1" t="s">
        <v>5732</v>
      </c>
      <c r="AM333" s="1" t="s">
        <v>12</v>
      </c>
      <c r="AN333" s="1" t="s">
        <v>23097</v>
      </c>
      <c r="AO333" s="1" t="s">
        <v>86</v>
      </c>
      <c r="AP333" s="1" t="s">
        <v>86</v>
      </c>
      <c r="AQ333" s="1" t="s">
        <v>14</v>
      </c>
      <c r="AR333" s="1" t="s">
        <v>30</v>
      </c>
      <c r="AS333" s="1" t="s">
        <v>23091</v>
      </c>
      <c r="AT333" s="1" t="s">
        <v>26</v>
      </c>
    </row>
    <row r="334" spans="1:46" x14ac:dyDescent="0.25">
      <c r="A334" s="1" t="s">
        <v>17571</v>
      </c>
      <c r="B334" s="2" t="s">
        <v>23101</v>
      </c>
      <c r="C334" s="2" t="s">
        <v>23107</v>
      </c>
      <c r="D334" s="1">
        <v>0</v>
      </c>
      <c r="E334" s="1">
        <v>0</v>
      </c>
      <c r="F334" s="1">
        <v>1</v>
      </c>
      <c r="G334" s="1">
        <v>1</v>
      </c>
      <c r="H334" s="6">
        <v>1</v>
      </c>
      <c r="I334">
        <v>0</v>
      </c>
      <c r="J334" s="1">
        <v>31</v>
      </c>
      <c r="K334" s="1">
        <v>0</v>
      </c>
      <c r="L334" s="1">
        <v>592</v>
      </c>
      <c r="M334" s="6">
        <v>0.1</v>
      </c>
      <c r="N334" s="4">
        <v>2800</v>
      </c>
      <c r="O334" s="4">
        <v>240</v>
      </c>
      <c r="P334" s="4">
        <v>200</v>
      </c>
      <c r="Q334" s="3">
        <v>0.3</v>
      </c>
      <c r="R334" s="1">
        <v>24</v>
      </c>
      <c r="S334" s="1">
        <v>200</v>
      </c>
      <c r="T334" s="1">
        <v>21</v>
      </c>
      <c r="U334" s="1">
        <v>1</v>
      </c>
      <c r="V334" s="1">
        <v>0</v>
      </c>
      <c r="W334" s="1">
        <v>1</v>
      </c>
      <c r="X334" s="1">
        <v>1</v>
      </c>
      <c r="Y334" s="1">
        <v>1</v>
      </c>
      <c r="Z334" s="1">
        <v>3</v>
      </c>
      <c r="AA334" s="1">
        <v>0</v>
      </c>
      <c r="AB334" s="1">
        <v>0</v>
      </c>
      <c r="AC334" s="1">
        <v>0</v>
      </c>
      <c r="AD334" s="1">
        <v>0</v>
      </c>
      <c r="AE334" s="1">
        <v>0</v>
      </c>
      <c r="AF334" s="1">
        <v>250</v>
      </c>
      <c r="AG334" s="1">
        <v>0</v>
      </c>
      <c r="AH334" s="1">
        <v>0</v>
      </c>
      <c r="AI334" s="1">
        <v>250</v>
      </c>
      <c r="AJ334" s="1" t="s">
        <v>1582</v>
      </c>
      <c r="AK334" s="1" t="s">
        <v>1789</v>
      </c>
      <c r="AL334" s="1" t="s">
        <v>1790</v>
      </c>
      <c r="AM334" s="1" t="s">
        <v>12</v>
      </c>
      <c r="AN334" s="1" t="s">
        <v>23097</v>
      </c>
      <c r="AO334" s="1" t="s">
        <v>86</v>
      </c>
      <c r="AP334" s="1" t="s">
        <v>86</v>
      </c>
      <c r="AQ334" s="1" t="s">
        <v>14</v>
      </c>
      <c r="AR334" s="1" t="s">
        <v>19</v>
      </c>
      <c r="AS334" s="1" t="s">
        <v>23090</v>
      </c>
      <c r="AT334" s="1" t="s">
        <v>26</v>
      </c>
    </row>
    <row r="335" spans="1:46" x14ac:dyDescent="0.25">
      <c r="A335" s="1" t="s">
        <v>18914</v>
      </c>
      <c r="B335" s="2" t="s">
        <v>23101</v>
      </c>
      <c r="C335" s="2" t="s">
        <v>23107</v>
      </c>
      <c r="D335" s="1">
        <v>0</v>
      </c>
      <c r="E335" s="1">
        <v>0</v>
      </c>
      <c r="F335" s="1">
        <v>2</v>
      </c>
      <c r="G335" s="1">
        <v>2</v>
      </c>
      <c r="H335" s="6">
        <v>1</v>
      </c>
      <c r="I335">
        <v>1</v>
      </c>
      <c r="J335" s="1">
        <v>35</v>
      </c>
      <c r="K335" s="1">
        <v>1</v>
      </c>
      <c r="L335" s="1">
        <v>566</v>
      </c>
      <c r="M335" s="6">
        <v>0.18</v>
      </c>
      <c r="N335" s="4">
        <v>2000</v>
      </c>
      <c r="O335" s="4">
        <v>170</v>
      </c>
      <c r="P335" s="4">
        <v>160</v>
      </c>
      <c r="Q335" s="3">
        <v>0.28999999999999998</v>
      </c>
      <c r="R335" s="1">
        <v>18</v>
      </c>
      <c r="S335" s="1">
        <v>160</v>
      </c>
      <c r="T335" s="1">
        <v>21</v>
      </c>
      <c r="U335" s="1">
        <v>1</v>
      </c>
      <c r="V335" s="1">
        <v>0</v>
      </c>
      <c r="W335" s="1">
        <v>1</v>
      </c>
      <c r="X335" s="1">
        <v>1</v>
      </c>
      <c r="Y335" s="1">
        <v>0</v>
      </c>
      <c r="Z335" s="1">
        <v>3</v>
      </c>
      <c r="AA335" s="1">
        <v>0</v>
      </c>
      <c r="AB335" s="1">
        <v>1</v>
      </c>
      <c r="AC335" s="1">
        <v>0</v>
      </c>
      <c r="AD335" s="1">
        <v>0</v>
      </c>
      <c r="AE335" s="1">
        <v>0</v>
      </c>
      <c r="AF335" s="1">
        <v>400</v>
      </c>
      <c r="AG335" s="1">
        <v>0</v>
      </c>
      <c r="AH335" s="1">
        <v>0</v>
      </c>
      <c r="AI335" s="1">
        <v>400</v>
      </c>
      <c r="AJ335" s="1" t="s">
        <v>5733</v>
      </c>
      <c r="AK335" s="1" t="s">
        <v>5734</v>
      </c>
      <c r="AL335" s="1" t="s">
        <v>5735</v>
      </c>
      <c r="AM335" s="1" t="s">
        <v>16</v>
      </c>
      <c r="AN335" s="1" t="s">
        <v>23098</v>
      </c>
      <c r="AO335" s="1" t="s">
        <v>86</v>
      </c>
      <c r="AP335" s="1" t="s">
        <v>86</v>
      </c>
      <c r="AQ335" s="1" t="s">
        <v>14</v>
      </c>
      <c r="AR335" s="1" t="s">
        <v>30</v>
      </c>
      <c r="AS335" s="1" t="s">
        <v>23090</v>
      </c>
      <c r="AT335" s="1" t="s">
        <v>101</v>
      </c>
    </row>
    <row r="336" spans="1:46" x14ac:dyDescent="0.25">
      <c r="A336" s="1" t="s">
        <v>18257</v>
      </c>
      <c r="B336" s="2" t="s">
        <v>23101</v>
      </c>
      <c r="C336" s="2" t="s">
        <v>23107</v>
      </c>
      <c r="D336" s="1">
        <v>0</v>
      </c>
      <c r="E336" s="1">
        <v>0</v>
      </c>
      <c r="F336" s="1">
        <v>3</v>
      </c>
      <c r="G336" s="1">
        <v>3</v>
      </c>
      <c r="H336" s="6">
        <v>1</v>
      </c>
      <c r="I336">
        <v>0</v>
      </c>
      <c r="J336" s="1">
        <v>33</v>
      </c>
      <c r="K336" s="1">
        <v>0</v>
      </c>
      <c r="L336" s="1">
        <v>597</v>
      </c>
      <c r="M336" s="6">
        <v>0.56999999999999995</v>
      </c>
      <c r="N336" s="4">
        <v>3000</v>
      </c>
      <c r="O336" s="4">
        <v>256</v>
      </c>
      <c r="P336" s="4">
        <v>150</v>
      </c>
      <c r="Q336" s="3">
        <v>0.32</v>
      </c>
      <c r="R336" s="1">
        <v>12</v>
      </c>
      <c r="S336" s="1">
        <v>150</v>
      </c>
      <c r="T336" s="1">
        <v>10</v>
      </c>
      <c r="U336" s="1">
        <v>0</v>
      </c>
      <c r="V336" s="1">
        <v>0</v>
      </c>
      <c r="W336" s="1">
        <v>1</v>
      </c>
      <c r="X336" s="1">
        <v>1</v>
      </c>
      <c r="Y336" s="1">
        <v>0</v>
      </c>
      <c r="Z336" s="1">
        <v>2</v>
      </c>
      <c r="AA336" s="1">
        <v>1</v>
      </c>
      <c r="AB336" s="1">
        <v>0</v>
      </c>
      <c r="AC336" s="1">
        <v>1700</v>
      </c>
      <c r="AD336" s="1">
        <v>365</v>
      </c>
      <c r="AE336" s="1">
        <v>254</v>
      </c>
      <c r="AF336" s="1">
        <v>900</v>
      </c>
      <c r="AG336" s="1">
        <v>26</v>
      </c>
      <c r="AH336" s="1">
        <v>0</v>
      </c>
      <c r="AI336" s="1">
        <v>3245</v>
      </c>
      <c r="AJ336" s="1" t="s">
        <v>3844</v>
      </c>
      <c r="AK336" s="1" t="s">
        <v>3845</v>
      </c>
      <c r="AL336" s="1" t="s">
        <v>3846</v>
      </c>
      <c r="AM336" s="1" t="s">
        <v>12</v>
      </c>
      <c r="AN336" s="1" t="s">
        <v>23097</v>
      </c>
      <c r="AO336" s="1" t="s">
        <v>364</v>
      </c>
      <c r="AP336" s="1" t="s">
        <v>86</v>
      </c>
      <c r="AQ336" s="1" t="s">
        <v>14</v>
      </c>
      <c r="AR336" s="1" t="s">
        <v>30</v>
      </c>
      <c r="AS336" s="1" t="s">
        <v>23091</v>
      </c>
      <c r="AT336" s="1" t="s">
        <v>26</v>
      </c>
    </row>
    <row r="337" spans="1:46" x14ac:dyDescent="0.25">
      <c r="A337" s="1" t="s">
        <v>22340</v>
      </c>
      <c r="B337" s="2" t="s">
        <v>23101</v>
      </c>
      <c r="C337" s="2" t="s">
        <v>23107</v>
      </c>
      <c r="D337" s="1">
        <v>1</v>
      </c>
      <c r="E337" s="1">
        <v>1</v>
      </c>
      <c r="F337" s="1">
        <v>1</v>
      </c>
      <c r="G337" s="1">
        <v>3</v>
      </c>
      <c r="H337" s="6">
        <v>0.33333333333333331</v>
      </c>
      <c r="I337">
        <v>0</v>
      </c>
      <c r="J337" s="1">
        <v>39</v>
      </c>
      <c r="K337" s="1">
        <v>0</v>
      </c>
      <c r="L337" s="1">
        <v>624</v>
      </c>
      <c r="M337" s="6">
        <v>0.76</v>
      </c>
      <c r="N337" s="4">
        <v>1700</v>
      </c>
      <c r="O337" s="4">
        <v>140</v>
      </c>
      <c r="P337" s="4">
        <v>200</v>
      </c>
      <c r="Q337" s="3">
        <v>0.32</v>
      </c>
      <c r="R337" s="1">
        <v>12</v>
      </c>
      <c r="S337" s="1">
        <v>200</v>
      </c>
      <c r="T337" s="1">
        <v>22</v>
      </c>
      <c r="U337" s="1">
        <v>1</v>
      </c>
      <c r="V337" s="1">
        <v>0</v>
      </c>
      <c r="W337" s="1">
        <v>1</v>
      </c>
      <c r="X337" s="1">
        <v>1</v>
      </c>
      <c r="Y337" s="1">
        <v>1</v>
      </c>
      <c r="Z337" s="1">
        <v>3</v>
      </c>
      <c r="AA337" s="1">
        <v>0</v>
      </c>
      <c r="AB337" s="1">
        <v>0</v>
      </c>
      <c r="AC337" s="1">
        <v>800</v>
      </c>
      <c r="AD337" s="1">
        <v>688</v>
      </c>
      <c r="AE337" s="1">
        <v>0</v>
      </c>
      <c r="AF337" s="1">
        <v>121</v>
      </c>
      <c r="AG337" s="1">
        <v>0</v>
      </c>
      <c r="AH337" s="1">
        <v>650</v>
      </c>
      <c r="AI337" s="1">
        <v>2259</v>
      </c>
      <c r="AJ337" s="1" t="s">
        <v>15064</v>
      </c>
      <c r="AK337" s="1" t="s">
        <v>15065</v>
      </c>
      <c r="AL337" s="1" t="s">
        <v>15066</v>
      </c>
      <c r="AM337" s="1" t="s">
        <v>12</v>
      </c>
      <c r="AN337" s="1" t="s">
        <v>23097</v>
      </c>
      <c r="AO337" s="1" t="s">
        <v>86</v>
      </c>
      <c r="AP337" s="1" t="s">
        <v>86</v>
      </c>
      <c r="AQ337" s="1" t="s">
        <v>14</v>
      </c>
      <c r="AR337" s="1" t="s">
        <v>19</v>
      </c>
      <c r="AS337" s="1" t="s">
        <v>23090</v>
      </c>
      <c r="AT337" s="1" t="s">
        <v>26</v>
      </c>
    </row>
    <row r="338" spans="1:46" x14ac:dyDescent="0.25">
      <c r="A338" s="1" t="s">
        <v>22341</v>
      </c>
      <c r="B338" s="2" t="s">
        <v>23101</v>
      </c>
      <c r="C338" s="2" t="s">
        <v>23107</v>
      </c>
      <c r="D338" s="1">
        <v>0</v>
      </c>
      <c r="E338" s="1">
        <v>0</v>
      </c>
      <c r="F338" s="1">
        <v>2</v>
      </c>
      <c r="G338" s="1">
        <v>2</v>
      </c>
      <c r="H338" s="6">
        <v>1</v>
      </c>
      <c r="I338">
        <v>0</v>
      </c>
      <c r="J338" s="1">
        <v>36</v>
      </c>
      <c r="K338" s="1">
        <v>0</v>
      </c>
      <c r="L338" s="1">
        <v>753</v>
      </c>
      <c r="M338" s="6">
        <v>0.14000000000000001</v>
      </c>
      <c r="N338" s="4">
        <v>2400</v>
      </c>
      <c r="O338" s="4">
        <v>200</v>
      </c>
      <c r="P338" s="4">
        <v>100</v>
      </c>
      <c r="Q338" s="3">
        <v>0.3</v>
      </c>
      <c r="R338" s="1">
        <v>12</v>
      </c>
      <c r="S338" s="1">
        <v>100</v>
      </c>
      <c r="T338" s="1">
        <v>15</v>
      </c>
      <c r="U338" s="1">
        <v>1</v>
      </c>
      <c r="V338" s="1">
        <v>0</v>
      </c>
      <c r="W338" s="1">
        <v>1</v>
      </c>
      <c r="X338" s="1">
        <v>1</v>
      </c>
      <c r="Y338" s="1">
        <v>1</v>
      </c>
      <c r="Z338" s="1">
        <v>4</v>
      </c>
      <c r="AA338" s="1">
        <v>1</v>
      </c>
      <c r="AB338" s="1">
        <v>0</v>
      </c>
      <c r="AC338" s="1">
        <v>2500</v>
      </c>
      <c r="AD338" s="1">
        <v>0</v>
      </c>
      <c r="AE338" s="1">
        <v>0</v>
      </c>
      <c r="AF338" s="1">
        <v>0</v>
      </c>
      <c r="AG338" s="1">
        <v>0</v>
      </c>
      <c r="AH338" s="1">
        <v>0</v>
      </c>
      <c r="AI338" s="1">
        <v>2500</v>
      </c>
      <c r="AJ338" s="1" t="s">
        <v>15067</v>
      </c>
      <c r="AK338" s="1" t="s">
        <v>15068</v>
      </c>
      <c r="AL338" s="1" t="s">
        <v>15069</v>
      </c>
      <c r="AM338" s="1" t="s">
        <v>12</v>
      </c>
      <c r="AN338" s="1" t="s">
        <v>23097</v>
      </c>
      <c r="AO338" s="1" t="s">
        <v>86</v>
      </c>
      <c r="AP338" s="1" t="s">
        <v>86</v>
      </c>
      <c r="AQ338" s="1" t="s">
        <v>14</v>
      </c>
      <c r="AR338" s="1" t="s">
        <v>19</v>
      </c>
      <c r="AS338" s="1" t="s">
        <v>23091</v>
      </c>
      <c r="AT338" s="1" t="s">
        <v>26</v>
      </c>
    </row>
    <row r="339" spans="1:46" x14ac:dyDescent="0.25">
      <c r="A339" s="1" t="s">
        <v>17574</v>
      </c>
      <c r="B339" s="2" t="s">
        <v>23101</v>
      </c>
      <c r="C339" s="2" t="s">
        <v>23107</v>
      </c>
      <c r="D339" s="1">
        <v>0</v>
      </c>
      <c r="E339" s="1">
        <v>0</v>
      </c>
      <c r="F339" s="1">
        <v>1</v>
      </c>
      <c r="G339" s="1">
        <v>1</v>
      </c>
      <c r="H339" s="6">
        <v>1</v>
      </c>
      <c r="I339">
        <v>1</v>
      </c>
      <c r="J339" s="1">
        <v>26</v>
      </c>
      <c r="K339" s="1">
        <v>1</v>
      </c>
      <c r="L339" s="1">
        <v>751</v>
      </c>
      <c r="M339" s="6">
        <v>0.37</v>
      </c>
      <c r="N339" s="4">
        <v>1800</v>
      </c>
      <c r="O339" s="4">
        <v>150</v>
      </c>
      <c r="P339" s="4">
        <v>150</v>
      </c>
      <c r="Q339" s="3">
        <v>0.3</v>
      </c>
      <c r="R339" s="1">
        <v>6</v>
      </c>
      <c r="S339" s="1">
        <v>150</v>
      </c>
      <c r="T339" s="1">
        <v>18</v>
      </c>
      <c r="U339" s="1">
        <v>1</v>
      </c>
      <c r="V339" s="1">
        <v>0</v>
      </c>
      <c r="W339" s="1">
        <v>0</v>
      </c>
      <c r="X339" s="1">
        <v>0</v>
      </c>
      <c r="Y339" s="1">
        <v>1</v>
      </c>
      <c r="Z339" s="1">
        <v>5</v>
      </c>
      <c r="AA339" s="1">
        <v>1</v>
      </c>
      <c r="AB339" s="1">
        <v>1</v>
      </c>
      <c r="AC339" s="1">
        <v>0</v>
      </c>
      <c r="AD339" s="1">
        <v>0</v>
      </c>
      <c r="AE339" s="1">
        <v>0</v>
      </c>
      <c r="AF339" s="1">
        <v>100</v>
      </c>
      <c r="AG339" s="1">
        <v>0</v>
      </c>
      <c r="AH339" s="1">
        <v>400</v>
      </c>
      <c r="AI339" s="1">
        <v>500</v>
      </c>
      <c r="AJ339" s="1" t="s">
        <v>1797</v>
      </c>
      <c r="AK339" s="1" t="s">
        <v>1798</v>
      </c>
      <c r="AL339" s="1" t="s">
        <v>1799</v>
      </c>
      <c r="AM339" s="1" t="s">
        <v>16</v>
      </c>
      <c r="AN339" s="1" t="s">
        <v>23098</v>
      </c>
      <c r="AO339" s="1" t="s">
        <v>86</v>
      </c>
      <c r="AP339" s="1" t="s">
        <v>57</v>
      </c>
      <c r="AQ339" s="1" t="s">
        <v>25</v>
      </c>
      <c r="AR339" s="1" t="s">
        <v>19</v>
      </c>
      <c r="AS339" s="1" t="s">
        <v>23091</v>
      </c>
      <c r="AT339" s="1" t="s">
        <v>101</v>
      </c>
    </row>
    <row r="340" spans="1:46" x14ac:dyDescent="0.25">
      <c r="A340" s="1" t="s">
        <v>19509</v>
      </c>
      <c r="B340" s="2" t="s">
        <v>23101</v>
      </c>
      <c r="C340" s="2" t="s">
        <v>23107</v>
      </c>
      <c r="D340" s="1">
        <v>0</v>
      </c>
      <c r="E340" s="1">
        <v>0</v>
      </c>
      <c r="F340" s="1">
        <v>1</v>
      </c>
      <c r="G340" s="1">
        <v>1</v>
      </c>
      <c r="H340" s="6">
        <v>1</v>
      </c>
      <c r="I340">
        <v>1</v>
      </c>
      <c r="J340" s="1">
        <v>36</v>
      </c>
      <c r="K340" s="1">
        <v>1</v>
      </c>
      <c r="L340" s="1">
        <v>790</v>
      </c>
      <c r="M340" s="6">
        <v>0.15</v>
      </c>
      <c r="N340" s="4">
        <v>4000</v>
      </c>
      <c r="O340" s="4">
        <v>500</v>
      </c>
      <c r="P340" s="4">
        <v>300</v>
      </c>
      <c r="Q340" s="3">
        <v>0.35</v>
      </c>
      <c r="R340" s="1">
        <v>18</v>
      </c>
      <c r="S340" s="1">
        <v>300</v>
      </c>
      <c r="T340" s="1">
        <v>39</v>
      </c>
      <c r="U340" s="1">
        <v>1</v>
      </c>
      <c r="V340" s="1">
        <v>0</v>
      </c>
      <c r="W340" s="1">
        <v>1</v>
      </c>
      <c r="X340" s="1">
        <v>1</v>
      </c>
      <c r="Y340" s="1">
        <v>1</v>
      </c>
      <c r="Z340" s="1">
        <v>1</v>
      </c>
      <c r="AA340" s="1">
        <v>1</v>
      </c>
      <c r="AB340" s="1">
        <v>1</v>
      </c>
      <c r="AC340" s="1">
        <v>0</v>
      </c>
      <c r="AD340" s="1">
        <v>0</v>
      </c>
      <c r="AE340" s="1">
        <v>0</v>
      </c>
      <c r="AF340" s="1">
        <v>478</v>
      </c>
      <c r="AG340" s="1">
        <v>0</v>
      </c>
      <c r="AH340" s="1">
        <v>500</v>
      </c>
      <c r="AI340" s="1">
        <v>978</v>
      </c>
      <c r="AJ340" s="1" t="s">
        <v>7396</v>
      </c>
      <c r="AK340" s="1" t="s">
        <v>7397</v>
      </c>
      <c r="AL340" s="1" t="s">
        <v>7398</v>
      </c>
      <c r="AM340" s="1" t="s">
        <v>16</v>
      </c>
      <c r="AN340" s="1" t="s">
        <v>23098</v>
      </c>
      <c r="AO340" s="1" t="s">
        <v>86</v>
      </c>
      <c r="AP340" s="1" t="s">
        <v>86</v>
      </c>
      <c r="AQ340" s="1" t="s">
        <v>14</v>
      </c>
      <c r="AR340" s="1" t="s">
        <v>19</v>
      </c>
      <c r="AS340" s="1" t="s">
        <v>23091</v>
      </c>
      <c r="AT340" s="1" t="s">
        <v>101</v>
      </c>
    </row>
    <row r="341" spans="1:46" x14ac:dyDescent="0.25">
      <c r="A341" s="1" t="s">
        <v>18265</v>
      </c>
      <c r="B341" s="2" t="s">
        <v>23101</v>
      </c>
      <c r="C341" s="2" t="s">
        <v>23107</v>
      </c>
      <c r="D341" s="1">
        <v>0</v>
      </c>
      <c r="E341" s="1">
        <v>0</v>
      </c>
      <c r="F341" s="1">
        <v>1</v>
      </c>
      <c r="G341" s="1">
        <v>1</v>
      </c>
      <c r="H341" s="6">
        <v>1</v>
      </c>
      <c r="I341">
        <v>1</v>
      </c>
      <c r="J341" s="1">
        <v>30</v>
      </c>
      <c r="K341" s="1">
        <v>1</v>
      </c>
      <c r="L341" s="1">
        <v>767</v>
      </c>
      <c r="M341" s="6">
        <v>0.1</v>
      </c>
      <c r="N341" s="4">
        <v>3000</v>
      </c>
      <c r="O341" s="4">
        <v>250</v>
      </c>
      <c r="P341" s="4">
        <v>200</v>
      </c>
      <c r="Q341" s="3">
        <v>0.35</v>
      </c>
      <c r="R341" s="1">
        <v>12</v>
      </c>
      <c r="S341" s="1">
        <v>200</v>
      </c>
      <c r="T341" s="1">
        <v>23</v>
      </c>
      <c r="U341" s="1">
        <v>1</v>
      </c>
      <c r="V341" s="1">
        <v>0</v>
      </c>
      <c r="W341" s="1">
        <v>1</v>
      </c>
      <c r="X341" s="1">
        <v>1</v>
      </c>
      <c r="Y341" s="1">
        <v>1</v>
      </c>
      <c r="Z341" s="1">
        <v>1</v>
      </c>
      <c r="AA341" s="1">
        <v>1</v>
      </c>
      <c r="AB341" s="1">
        <v>1</v>
      </c>
      <c r="AC341" s="1">
        <v>0</v>
      </c>
      <c r="AD341" s="1">
        <v>105</v>
      </c>
      <c r="AE341" s="1">
        <v>0</v>
      </c>
      <c r="AF341" s="1">
        <v>0</v>
      </c>
      <c r="AG341" s="1">
        <v>90</v>
      </c>
      <c r="AH341" s="1">
        <v>0</v>
      </c>
      <c r="AI341" s="1">
        <v>195</v>
      </c>
      <c r="AJ341" s="1" t="s">
        <v>3867</v>
      </c>
      <c r="AK341" s="1" t="s">
        <v>3868</v>
      </c>
      <c r="AL341" s="1" t="s">
        <v>3869</v>
      </c>
      <c r="AM341" s="1" t="s">
        <v>16</v>
      </c>
      <c r="AN341" s="1" t="s">
        <v>23098</v>
      </c>
      <c r="AO341" s="1" t="s">
        <v>86</v>
      </c>
      <c r="AP341" s="1" t="s">
        <v>86</v>
      </c>
      <c r="AQ341" s="1" t="s">
        <v>14</v>
      </c>
      <c r="AR341" s="1" t="s">
        <v>19</v>
      </c>
      <c r="AS341" s="1" t="s">
        <v>23091</v>
      </c>
      <c r="AT341" s="1" t="s">
        <v>101</v>
      </c>
    </row>
    <row r="342" spans="1:46" x14ac:dyDescent="0.25">
      <c r="A342" s="1" t="s">
        <v>22909</v>
      </c>
      <c r="B342" s="2" t="s">
        <v>23101</v>
      </c>
      <c r="C342" s="2" t="s">
        <v>23107</v>
      </c>
      <c r="D342" s="1">
        <v>0</v>
      </c>
      <c r="E342" s="1">
        <v>0</v>
      </c>
      <c r="F342" s="1">
        <v>1</v>
      </c>
      <c r="G342" s="1">
        <v>1</v>
      </c>
      <c r="H342" s="6">
        <v>1</v>
      </c>
      <c r="I342">
        <v>0</v>
      </c>
      <c r="J342" s="1">
        <v>33</v>
      </c>
      <c r="K342" s="1">
        <v>0</v>
      </c>
      <c r="L342" s="1">
        <v>803</v>
      </c>
      <c r="M342" s="6">
        <v>0.09</v>
      </c>
      <c r="N342" s="4">
        <v>3500</v>
      </c>
      <c r="O342" s="4">
        <v>300</v>
      </c>
      <c r="P342" s="4">
        <v>500</v>
      </c>
      <c r="Q342" s="3">
        <v>0.35</v>
      </c>
      <c r="R342" s="1">
        <v>24</v>
      </c>
      <c r="S342" s="1">
        <v>500</v>
      </c>
      <c r="T342" s="1">
        <v>52</v>
      </c>
      <c r="U342" s="1">
        <v>1</v>
      </c>
      <c r="V342" s="1">
        <v>0</v>
      </c>
      <c r="W342" s="1">
        <v>1</v>
      </c>
      <c r="X342" s="1">
        <v>1</v>
      </c>
      <c r="Y342" s="1">
        <v>1</v>
      </c>
      <c r="Z342" s="1">
        <v>0</v>
      </c>
      <c r="AA342" s="1">
        <v>1</v>
      </c>
      <c r="AB342" s="1">
        <v>0</v>
      </c>
      <c r="AC342" s="1">
        <v>0</v>
      </c>
      <c r="AD342" s="1">
        <v>0</v>
      </c>
      <c r="AE342" s="1">
        <v>0</v>
      </c>
      <c r="AF342" s="1">
        <v>0</v>
      </c>
      <c r="AG342" s="1">
        <v>0</v>
      </c>
      <c r="AH342" s="1">
        <v>0</v>
      </c>
      <c r="AI342" s="1">
        <v>0</v>
      </c>
      <c r="AJ342" s="1" t="s">
        <v>16572</v>
      </c>
      <c r="AK342" s="1" t="s">
        <v>16573</v>
      </c>
      <c r="AL342" s="1" t="s">
        <v>16574</v>
      </c>
      <c r="AM342" s="1" t="s">
        <v>12</v>
      </c>
      <c r="AN342" s="1" t="s">
        <v>23097</v>
      </c>
      <c r="AO342" s="1" t="s">
        <v>86</v>
      </c>
      <c r="AP342" s="1" t="s">
        <v>86</v>
      </c>
      <c r="AQ342" s="1" t="s">
        <v>14</v>
      </c>
      <c r="AR342" s="1" t="s">
        <v>19</v>
      </c>
      <c r="AS342" s="1" t="s">
        <v>23091</v>
      </c>
      <c r="AT342" s="1" t="s">
        <v>26</v>
      </c>
    </row>
    <row r="343" spans="1:46" x14ac:dyDescent="0.25">
      <c r="A343" s="1" t="s">
        <v>17579</v>
      </c>
      <c r="B343" s="2" t="s">
        <v>23101</v>
      </c>
      <c r="C343" s="2" t="s">
        <v>23107</v>
      </c>
      <c r="D343" s="1">
        <v>1</v>
      </c>
      <c r="E343" s="1">
        <v>1</v>
      </c>
      <c r="F343" s="1">
        <v>1</v>
      </c>
      <c r="G343" s="1">
        <v>3</v>
      </c>
      <c r="H343" s="6">
        <v>0.33333333333333331</v>
      </c>
      <c r="I343">
        <v>1</v>
      </c>
      <c r="J343" s="1">
        <v>30</v>
      </c>
      <c r="K343" s="1">
        <v>1</v>
      </c>
      <c r="L343" s="1">
        <v>698</v>
      </c>
      <c r="M343" s="6">
        <v>0.05</v>
      </c>
      <c r="N343" s="4">
        <v>8600</v>
      </c>
      <c r="O343" s="4">
        <v>500</v>
      </c>
      <c r="P343" s="4">
        <v>200</v>
      </c>
      <c r="Q343" s="3">
        <v>0.26</v>
      </c>
      <c r="R343" s="1">
        <v>12</v>
      </c>
      <c r="S343" s="1">
        <v>200</v>
      </c>
      <c r="T343" s="1">
        <v>28</v>
      </c>
      <c r="U343" s="1">
        <v>0</v>
      </c>
      <c r="V343" s="1">
        <v>0</v>
      </c>
      <c r="W343" s="1">
        <v>1</v>
      </c>
      <c r="X343" s="1">
        <v>1</v>
      </c>
      <c r="Y343" s="1">
        <v>0</v>
      </c>
      <c r="Z343" s="1">
        <v>4</v>
      </c>
      <c r="AA343" s="1">
        <v>1</v>
      </c>
      <c r="AB343" s="1">
        <v>1</v>
      </c>
      <c r="AC343" s="1">
        <v>0</v>
      </c>
      <c r="AD343" s="1">
        <v>270</v>
      </c>
      <c r="AE343" s="1">
        <v>0</v>
      </c>
      <c r="AF343" s="1">
        <v>0</v>
      </c>
      <c r="AG343" s="1">
        <v>0</v>
      </c>
      <c r="AH343" s="1">
        <v>0</v>
      </c>
      <c r="AI343" s="1">
        <v>270</v>
      </c>
      <c r="AJ343" s="1" t="s">
        <v>1813</v>
      </c>
      <c r="AK343" s="1" t="s">
        <v>1814</v>
      </c>
      <c r="AL343" s="1" t="s">
        <v>1815</v>
      </c>
      <c r="AM343" s="1" t="s">
        <v>16</v>
      </c>
      <c r="AN343" s="1" t="s">
        <v>23098</v>
      </c>
      <c r="AO343" s="1" t="s">
        <v>364</v>
      </c>
      <c r="AP343" s="1" t="s">
        <v>86</v>
      </c>
      <c r="AQ343" s="1" t="s">
        <v>14</v>
      </c>
      <c r="AR343" s="1" t="s">
        <v>30</v>
      </c>
      <c r="AS343" s="1" t="s">
        <v>23091</v>
      </c>
      <c r="AT343" s="1" t="s">
        <v>101</v>
      </c>
    </row>
    <row r="344" spans="1:46" x14ac:dyDescent="0.25">
      <c r="A344" s="1" t="s">
        <v>19429</v>
      </c>
      <c r="B344" s="2" t="s">
        <v>23101</v>
      </c>
      <c r="C344" s="2" t="s">
        <v>23107</v>
      </c>
      <c r="D344" s="1">
        <v>0</v>
      </c>
      <c r="E344" s="1">
        <v>0</v>
      </c>
      <c r="F344" s="1">
        <v>1</v>
      </c>
      <c r="G344" s="1">
        <v>1</v>
      </c>
      <c r="H344" s="6">
        <v>1</v>
      </c>
      <c r="I344">
        <v>0</v>
      </c>
      <c r="J344" s="1">
        <v>36</v>
      </c>
      <c r="K344" s="1">
        <v>1</v>
      </c>
      <c r="L344" s="1">
        <v>784</v>
      </c>
      <c r="M344" s="6">
        <v>0.27</v>
      </c>
      <c r="N344" s="4">
        <v>2400</v>
      </c>
      <c r="O344" s="4">
        <v>200</v>
      </c>
      <c r="P344" s="4">
        <v>300</v>
      </c>
      <c r="Q344" s="3">
        <v>0.3</v>
      </c>
      <c r="R344" s="1">
        <v>24</v>
      </c>
      <c r="S344" s="1">
        <v>300</v>
      </c>
      <c r="T344" s="1">
        <v>33</v>
      </c>
      <c r="U344" s="1">
        <v>1</v>
      </c>
      <c r="V344" s="1">
        <v>0</v>
      </c>
      <c r="W344" s="1">
        <v>1</v>
      </c>
      <c r="X344" s="1">
        <v>1</v>
      </c>
      <c r="Y344" s="1">
        <v>0</v>
      </c>
      <c r="Z344" s="1">
        <v>4</v>
      </c>
      <c r="AA344" s="1">
        <v>1</v>
      </c>
      <c r="AB344" s="1">
        <v>1</v>
      </c>
      <c r="AC344" s="1">
        <v>0</v>
      </c>
      <c r="AD344" s="1">
        <v>0</v>
      </c>
      <c r="AE344" s="1">
        <v>0</v>
      </c>
      <c r="AF344" s="1">
        <v>0</v>
      </c>
      <c r="AG344" s="1">
        <v>0</v>
      </c>
      <c r="AH344" s="1">
        <v>640</v>
      </c>
      <c r="AI344" s="1">
        <v>640</v>
      </c>
      <c r="AJ344" s="1" t="s">
        <v>7165</v>
      </c>
      <c r="AK344" s="1" t="s">
        <v>7166</v>
      </c>
      <c r="AL344" s="1" t="s">
        <v>7167</v>
      </c>
      <c r="AM344" s="1" t="s">
        <v>12</v>
      </c>
      <c r="AN344" s="1" t="s">
        <v>23098</v>
      </c>
      <c r="AO344" s="1" t="s">
        <v>86</v>
      </c>
      <c r="AP344" s="1" t="s">
        <v>86</v>
      </c>
      <c r="AQ344" s="1" t="s">
        <v>14</v>
      </c>
      <c r="AR344" s="1" t="s">
        <v>30</v>
      </c>
      <c r="AS344" s="1" t="s">
        <v>23091</v>
      </c>
      <c r="AT344" s="1" t="s">
        <v>101</v>
      </c>
    </row>
    <row r="345" spans="1:46" x14ac:dyDescent="0.25">
      <c r="A345" s="1" t="s">
        <v>19512</v>
      </c>
      <c r="B345" s="2" t="s">
        <v>23101</v>
      </c>
      <c r="C345" s="2" t="s">
        <v>23108</v>
      </c>
      <c r="D345" s="1">
        <v>0</v>
      </c>
      <c r="E345" s="1">
        <v>0</v>
      </c>
      <c r="F345" s="1">
        <v>1</v>
      </c>
      <c r="G345" s="1">
        <v>1</v>
      </c>
      <c r="H345" s="6">
        <v>1</v>
      </c>
      <c r="I345">
        <v>0</v>
      </c>
      <c r="J345" s="1">
        <v>29</v>
      </c>
      <c r="K345" s="1">
        <v>0</v>
      </c>
      <c r="L345" s="1">
        <v>794</v>
      </c>
      <c r="M345" s="6">
        <v>0.16</v>
      </c>
      <c r="N345" s="4">
        <v>2500</v>
      </c>
      <c r="O345" s="4">
        <v>200</v>
      </c>
      <c r="P345" s="4">
        <v>400</v>
      </c>
      <c r="Q345" s="3">
        <v>0.3</v>
      </c>
      <c r="R345" s="1">
        <v>18</v>
      </c>
      <c r="S345" s="1">
        <v>400</v>
      </c>
      <c r="T345" s="1">
        <v>45</v>
      </c>
      <c r="U345" s="1">
        <v>1</v>
      </c>
      <c r="V345" s="1">
        <v>0</v>
      </c>
      <c r="W345" s="1">
        <v>1</v>
      </c>
      <c r="X345" s="1">
        <v>1</v>
      </c>
      <c r="Y345" s="1">
        <v>1</v>
      </c>
      <c r="Z345" s="1">
        <v>2</v>
      </c>
      <c r="AA345" s="1">
        <v>1</v>
      </c>
      <c r="AB345" s="1">
        <v>0</v>
      </c>
      <c r="AC345" s="1">
        <v>0</v>
      </c>
      <c r="AD345" s="1">
        <v>0</v>
      </c>
      <c r="AE345" s="1">
        <v>0</v>
      </c>
      <c r="AF345" s="1">
        <v>0</v>
      </c>
      <c r="AG345" s="1">
        <v>0</v>
      </c>
      <c r="AH345" s="1">
        <v>110</v>
      </c>
      <c r="AI345" s="1">
        <v>110</v>
      </c>
      <c r="AJ345" s="1" t="s">
        <v>7404</v>
      </c>
      <c r="AK345" s="1" t="s">
        <v>7405</v>
      </c>
      <c r="AL345" s="1" t="s">
        <v>7406</v>
      </c>
      <c r="AM345" s="1" t="s">
        <v>12</v>
      </c>
      <c r="AN345" s="1" t="s">
        <v>23097</v>
      </c>
      <c r="AO345" s="1" t="s">
        <v>86</v>
      </c>
      <c r="AP345" s="1" t="s">
        <v>86</v>
      </c>
      <c r="AQ345" s="1" t="s">
        <v>14</v>
      </c>
      <c r="AR345" s="1" t="s">
        <v>19</v>
      </c>
      <c r="AS345" s="1" t="s">
        <v>23091</v>
      </c>
      <c r="AT345" s="1" t="s">
        <v>26</v>
      </c>
    </row>
    <row r="346" spans="1:46" x14ac:dyDescent="0.25">
      <c r="A346" s="1" t="s">
        <v>19513</v>
      </c>
      <c r="B346" s="2" t="s">
        <v>23101</v>
      </c>
      <c r="C346" s="2" t="s">
        <v>23108</v>
      </c>
      <c r="D346" s="1">
        <v>0</v>
      </c>
      <c r="E346" s="1">
        <v>0</v>
      </c>
      <c r="F346" s="1">
        <v>1</v>
      </c>
      <c r="G346" s="1">
        <v>1</v>
      </c>
      <c r="H346" s="6">
        <v>1</v>
      </c>
      <c r="I346">
        <v>0</v>
      </c>
      <c r="J346" s="1">
        <v>37</v>
      </c>
      <c r="K346" s="1">
        <v>1</v>
      </c>
      <c r="L346" s="1">
        <v>675</v>
      </c>
      <c r="M346" s="6">
        <v>0.7</v>
      </c>
      <c r="N346" s="4">
        <v>3500</v>
      </c>
      <c r="O346" s="4">
        <v>290</v>
      </c>
      <c r="P346" s="4">
        <v>400</v>
      </c>
      <c r="Q346" s="3">
        <v>0.32</v>
      </c>
      <c r="R346" s="1">
        <v>24</v>
      </c>
      <c r="S346" s="1">
        <v>400</v>
      </c>
      <c r="T346" s="1">
        <v>44</v>
      </c>
      <c r="U346" s="1">
        <v>1</v>
      </c>
      <c r="V346" s="1">
        <v>0</v>
      </c>
      <c r="W346" s="1">
        <v>1</v>
      </c>
      <c r="X346" s="1">
        <v>1</v>
      </c>
      <c r="Y346" s="1">
        <v>0</v>
      </c>
      <c r="Z346" s="1">
        <v>3</v>
      </c>
      <c r="AA346" s="1">
        <v>1</v>
      </c>
      <c r="AB346" s="1">
        <v>0</v>
      </c>
      <c r="AC346" s="1">
        <v>1359</v>
      </c>
      <c r="AD346" s="1">
        <v>0</v>
      </c>
      <c r="AE346" s="1">
        <v>2785</v>
      </c>
      <c r="AF346" s="1">
        <v>0</v>
      </c>
      <c r="AG346" s="1">
        <v>880</v>
      </c>
      <c r="AH346" s="1">
        <v>0</v>
      </c>
      <c r="AI346" s="1">
        <v>5024</v>
      </c>
      <c r="AJ346" s="1" t="s">
        <v>7407</v>
      </c>
      <c r="AK346" s="1" t="s">
        <v>7408</v>
      </c>
      <c r="AL346" s="1" t="s">
        <v>7409</v>
      </c>
      <c r="AM346" s="1" t="s">
        <v>12</v>
      </c>
      <c r="AN346" s="1" t="s">
        <v>23098</v>
      </c>
      <c r="AO346" s="1" t="s">
        <v>86</v>
      </c>
      <c r="AP346" s="1" t="s">
        <v>86</v>
      </c>
      <c r="AQ346" s="1" t="s">
        <v>14</v>
      </c>
      <c r="AR346" s="1" t="s">
        <v>30</v>
      </c>
      <c r="AS346" s="1" t="s">
        <v>23091</v>
      </c>
      <c r="AT346" s="1" t="s">
        <v>26</v>
      </c>
    </row>
    <row r="347" spans="1:46" x14ac:dyDescent="0.25">
      <c r="A347" s="1" t="s">
        <v>22914</v>
      </c>
      <c r="B347" s="2" t="s">
        <v>23101</v>
      </c>
      <c r="C347" s="2" t="s">
        <v>23108</v>
      </c>
      <c r="D347" s="1">
        <v>0</v>
      </c>
      <c r="E347" s="1">
        <v>0</v>
      </c>
      <c r="F347" s="1">
        <v>1</v>
      </c>
      <c r="G347" s="1">
        <v>1</v>
      </c>
      <c r="H347" s="6">
        <v>1</v>
      </c>
      <c r="I347">
        <v>0</v>
      </c>
      <c r="J347" s="1">
        <v>37</v>
      </c>
      <c r="K347" s="1">
        <v>0</v>
      </c>
      <c r="L347" s="1">
        <v>874</v>
      </c>
      <c r="M347" s="6">
        <v>0.17</v>
      </c>
      <c r="N347" s="4">
        <v>1300</v>
      </c>
      <c r="O347" s="4">
        <v>110</v>
      </c>
      <c r="P347" s="4">
        <v>200</v>
      </c>
      <c r="Q347" s="3">
        <v>0.3</v>
      </c>
      <c r="R347" s="1">
        <v>24</v>
      </c>
      <c r="S347" s="1">
        <v>200</v>
      </c>
      <c r="T347" s="1">
        <v>24</v>
      </c>
      <c r="U347" s="1">
        <v>1</v>
      </c>
      <c r="V347" s="1">
        <v>0</v>
      </c>
      <c r="W347" s="1">
        <v>1</v>
      </c>
      <c r="X347" s="1">
        <v>1</v>
      </c>
      <c r="Y347" s="1">
        <v>1</v>
      </c>
      <c r="Z347" s="1">
        <v>3</v>
      </c>
      <c r="AA347" s="1">
        <v>0</v>
      </c>
      <c r="AB347" s="1">
        <v>0</v>
      </c>
      <c r="AC347" s="1">
        <v>0</v>
      </c>
      <c r="AD347" s="1">
        <v>0</v>
      </c>
      <c r="AE347" s="1">
        <v>0</v>
      </c>
      <c r="AF347" s="1">
        <v>0</v>
      </c>
      <c r="AG347" s="1">
        <v>285</v>
      </c>
      <c r="AH347" s="1">
        <v>0</v>
      </c>
      <c r="AI347" s="1">
        <v>285</v>
      </c>
      <c r="AJ347" s="1" t="s">
        <v>16587</v>
      </c>
      <c r="AK347" s="1" t="s">
        <v>16588</v>
      </c>
      <c r="AL347" s="1" t="s">
        <v>16589</v>
      </c>
      <c r="AM347" s="1" t="s">
        <v>12</v>
      </c>
      <c r="AN347" s="1" t="s">
        <v>23097</v>
      </c>
      <c r="AO347" s="1" t="s">
        <v>86</v>
      </c>
      <c r="AP347" s="1" t="s">
        <v>86</v>
      </c>
      <c r="AQ347" s="1" t="s">
        <v>14</v>
      </c>
      <c r="AR347" s="1" t="s">
        <v>19</v>
      </c>
      <c r="AS347" s="1" t="s">
        <v>23090</v>
      </c>
      <c r="AT347" s="1" t="s">
        <v>26</v>
      </c>
    </row>
    <row r="348" spans="1:46" x14ac:dyDescent="0.25">
      <c r="A348" s="1" t="s">
        <v>21697</v>
      </c>
      <c r="B348" s="2" t="s">
        <v>23101</v>
      </c>
      <c r="C348" s="2" t="s">
        <v>23108</v>
      </c>
      <c r="D348" s="1">
        <v>0</v>
      </c>
      <c r="E348" s="1">
        <v>1</v>
      </c>
      <c r="F348" s="1">
        <v>1</v>
      </c>
      <c r="G348" s="1">
        <v>2</v>
      </c>
      <c r="H348" s="6">
        <v>0.5</v>
      </c>
      <c r="I348">
        <v>0</v>
      </c>
      <c r="J348" s="1">
        <v>31</v>
      </c>
      <c r="K348" s="1">
        <v>1</v>
      </c>
      <c r="L348" s="1">
        <v>741</v>
      </c>
      <c r="M348" s="6">
        <v>0.22</v>
      </c>
      <c r="N348" s="4">
        <v>5760</v>
      </c>
      <c r="O348" s="4">
        <v>480</v>
      </c>
      <c r="P348" s="4">
        <v>500</v>
      </c>
      <c r="Q348" s="3">
        <v>0.27</v>
      </c>
      <c r="R348" s="1">
        <v>24</v>
      </c>
      <c r="S348" s="1">
        <v>500</v>
      </c>
      <c r="T348" s="1">
        <v>22</v>
      </c>
      <c r="U348" s="1">
        <v>0</v>
      </c>
      <c r="V348" s="1">
        <v>0</v>
      </c>
      <c r="W348" s="1">
        <v>1</v>
      </c>
      <c r="X348" s="1">
        <v>1</v>
      </c>
      <c r="Y348" s="1">
        <v>1</v>
      </c>
      <c r="Z348" s="1">
        <v>0</v>
      </c>
      <c r="AA348" s="1">
        <v>1</v>
      </c>
      <c r="AB348" s="1">
        <v>1</v>
      </c>
      <c r="AC348" s="1">
        <v>0</v>
      </c>
      <c r="AD348" s="1">
        <v>0</v>
      </c>
      <c r="AE348" s="1">
        <v>1536</v>
      </c>
      <c r="AF348" s="1">
        <v>0</v>
      </c>
      <c r="AG348" s="1">
        <v>30</v>
      </c>
      <c r="AH348" s="1">
        <v>300</v>
      </c>
      <c r="AI348" s="1">
        <v>1866</v>
      </c>
      <c r="AJ348" s="1" t="s">
        <v>13356</v>
      </c>
      <c r="AK348" s="1" t="s">
        <v>13357</v>
      </c>
      <c r="AL348" s="1" t="s">
        <v>13358</v>
      </c>
      <c r="AM348" s="1" t="s">
        <v>12</v>
      </c>
      <c r="AN348" s="1" t="s">
        <v>23098</v>
      </c>
      <c r="AO348" s="1" t="s">
        <v>364</v>
      </c>
      <c r="AP348" s="1" t="s">
        <v>86</v>
      </c>
      <c r="AQ348" s="1" t="s">
        <v>14</v>
      </c>
      <c r="AR348" s="1" t="s">
        <v>19</v>
      </c>
      <c r="AS348" s="1" t="s">
        <v>23091</v>
      </c>
      <c r="AT348" s="1" t="s">
        <v>101</v>
      </c>
    </row>
    <row r="349" spans="1:46" x14ac:dyDescent="0.25">
      <c r="A349" s="1" t="s">
        <v>17590</v>
      </c>
      <c r="B349" s="2" t="s">
        <v>23101</v>
      </c>
      <c r="C349" s="2" t="s">
        <v>23108</v>
      </c>
      <c r="D349" s="1">
        <v>0</v>
      </c>
      <c r="E349" s="1">
        <v>0</v>
      </c>
      <c r="F349" s="1">
        <v>1</v>
      </c>
      <c r="G349" s="1">
        <v>1</v>
      </c>
      <c r="H349" s="6">
        <v>1</v>
      </c>
      <c r="I349">
        <v>1</v>
      </c>
      <c r="J349" s="1">
        <v>30</v>
      </c>
      <c r="K349" s="1">
        <v>0</v>
      </c>
      <c r="L349" s="1">
        <v>808</v>
      </c>
      <c r="M349" s="6">
        <v>0.12</v>
      </c>
      <c r="N349" s="4">
        <v>1800</v>
      </c>
      <c r="O349" s="4">
        <v>150</v>
      </c>
      <c r="P349" s="4">
        <v>200</v>
      </c>
      <c r="Q349" s="3">
        <v>0.32</v>
      </c>
      <c r="R349" s="1">
        <v>12</v>
      </c>
      <c r="S349" s="1">
        <v>200</v>
      </c>
      <c r="T349" s="1">
        <v>19</v>
      </c>
      <c r="U349" s="1">
        <v>1</v>
      </c>
      <c r="V349" s="1">
        <v>0</v>
      </c>
      <c r="W349" s="1">
        <v>1</v>
      </c>
      <c r="X349" s="1">
        <v>0</v>
      </c>
      <c r="Y349" s="1">
        <v>1</v>
      </c>
      <c r="Z349" s="1">
        <v>0</v>
      </c>
      <c r="AA349" s="1">
        <v>1</v>
      </c>
      <c r="AB349" s="1">
        <v>1</v>
      </c>
      <c r="AC349" s="1">
        <v>0</v>
      </c>
      <c r="AD349" s="1">
        <v>0</v>
      </c>
      <c r="AE349" s="1">
        <v>0</v>
      </c>
      <c r="AF349" s="1">
        <v>0</v>
      </c>
      <c r="AG349" s="1">
        <v>0</v>
      </c>
      <c r="AH349" s="1">
        <v>0</v>
      </c>
      <c r="AI349" s="1">
        <v>0</v>
      </c>
      <c r="AJ349" s="1" t="s">
        <v>1850</v>
      </c>
      <c r="AK349" s="1" t="s">
        <v>1851</v>
      </c>
      <c r="AL349" s="1" t="s">
        <v>1852</v>
      </c>
      <c r="AM349" s="1" t="s">
        <v>16</v>
      </c>
      <c r="AN349" s="1" t="s">
        <v>23097</v>
      </c>
      <c r="AO349" s="1" t="s">
        <v>86</v>
      </c>
      <c r="AP349" s="1" t="s">
        <v>86</v>
      </c>
      <c r="AQ349" s="1" t="s">
        <v>25</v>
      </c>
      <c r="AR349" s="1" t="s">
        <v>19</v>
      </c>
      <c r="AS349" s="1" t="s">
        <v>23091</v>
      </c>
      <c r="AT349" s="1" t="s">
        <v>101</v>
      </c>
    </row>
    <row r="350" spans="1:46" x14ac:dyDescent="0.25">
      <c r="A350" s="1" t="s">
        <v>20108</v>
      </c>
      <c r="B350" s="2" t="s">
        <v>23101</v>
      </c>
      <c r="C350" s="2" t="s">
        <v>23108</v>
      </c>
      <c r="D350" s="1">
        <v>0</v>
      </c>
      <c r="E350" s="1">
        <v>0</v>
      </c>
      <c r="F350" s="1">
        <v>1</v>
      </c>
      <c r="G350" s="1">
        <v>1</v>
      </c>
      <c r="H350" s="6">
        <v>1</v>
      </c>
      <c r="I350">
        <v>1</v>
      </c>
      <c r="J350" s="1">
        <v>30</v>
      </c>
      <c r="K350" s="1">
        <v>0</v>
      </c>
      <c r="L350" s="1">
        <v>30</v>
      </c>
      <c r="M350" s="6">
        <v>0.3</v>
      </c>
      <c r="N350" s="4">
        <v>1200</v>
      </c>
      <c r="O350" s="4">
        <v>140</v>
      </c>
      <c r="P350" s="4">
        <v>1000</v>
      </c>
      <c r="Q350" s="3">
        <v>0.05</v>
      </c>
      <c r="R350" s="1">
        <v>24</v>
      </c>
      <c r="S350" s="1">
        <v>0</v>
      </c>
      <c r="T350" s="1">
        <v>0</v>
      </c>
      <c r="U350" s="1">
        <v>1</v>
      </c>
      <c r="V350" s="1">
        <v>0</v>
      </c>
      <c r="W350" s="1">
        <v>1</v>
      </c>
      <c r="X350" s="1">
        <v>1</v>
      </c>
      <c r="Y350" s="1">
        <v>1</v>
      </c>
      <c r="Z350" s="1">
        <v>0</v>
      </c>
      <c r="AA350" s="1">
        <v>0</v>
      </c>
      <c r="AB350" s="1">
        <v>1</v>
      </c>
      <c r="AC350" s="1">
        <v>0</v>
      </c>
      <c r="AD350" s="1">
        <v>0</v>
      </c>
      <c r="AE350" s="1">
        <v>0</v>
      </c>
      <c r="AF350" s="1">
        <v>0</v>
      </c>
      <c r="AG350" s="1">
        <v>0</v>
      </c>
      <c r="AH350" s="1">
        <v>0</v>
      </c>
      <c r="AI350" s="1">
        <v>0</v>
      </c>
      <c r="AJ350" s="1" t="s">
        <v>9064</v>
      </c>
      <c r="AK350" s="1" t="s">
        <v>9065</v>
      </c>
      <c r="AL350" s="1" t="s">
        <v>9066</v>
      </c>
      <c r="AM350" s="1" t="s">
        <v>16</v>
      </c>
      <c r="AN350" s="1" t="s">
        <v>23097</v>
      </c>
      <c r="AO350" s="1" t="s">
        <v>86</v>
      </c>
      <c r="AP350" s="1" t="s">
        <v>86</v>
      </c>
      <c r="AQ350" s="1" t="s">
        <v>14</v>
      </c>
      <c r="AR350" s="1" t="s">
        <v>19</v>
      </c>
      <c r="AS350" s="1" t="s">
        <v>23090</v>
      </c>
      <c r="AT350" s="1" t="s">
        <v>101</v>
      </c>
    </row>
    <row r="351" spans="1:46" x14ac:dyDescent="0.25">
      <c r="A351" s="1" t="s">
        <v>18270</v>
      </c>
      <c r="B351" s="2" t="s">
        <v>23101</v>
      </c>
      <c r="C351" s="2" t="s">
        <v>23108</v>
      </c>
      <c r="D351" s="1">
        <v>0</v>
      </c>
      <c r="E351" s="1">
        <v>1</v>
      </c>
      <c r="F351" s="1">
        <v>1</v>
      </c>
      <c r="G351" s="1">
        <v>2</v>
      </c>
      <c r="H351" s="6">
        <v>0.5</v>
      </c>
      <c r="I351">
        <v>0</v>
      </c>
      <c r="J351" s="1">
        <v>33</v>
      </c>
      <c r="K351" s="1">
        <v>1</v>
      </c>
      <c r="L351" s="1">
        <v>787</v>
      </c>
      <c r="M351" s="6">
        <v>0.21</v>
      </c>
      <c r="N351" s="4">
        <v>2400</v>
      </c>
      <c r="O351" s="4">
        <v>200</v>
      </c>
      <c r="P351" s="4">
        <v>300</v>
      </c>
      <c r="Q351" s="3">
        <v>0.3</v>
      </c>
      <c r="R351" s="1">
        <v>24</v>
      </c>
      <c r="S351" s="1">
        <v>300</v>
      </c>
      <c r="T351" s="1">
        <v>27</v>
      </c>
      <c r="U351" s="1">
        <v>1</v>
      </c>
      <c r="V351" s="1">
        <v>0</v>
      </c>
      <c r="W351" s="1">
        <v>1</v>
      </c>
      <c r="X351" s="1">
        <v>1</v>
      </c>
      <c r="Y351" s="1">
        <v>0</v>
      </c>
      <c r="Z351" s="1">
        <v>3</v>
      </c>
      <c r="AA351" s="1">
        <v>1</v>
      </c>
      <c r="AB351" s="1">
        <v>0</v>
      </c>
      <c r="AC351" s="1">
        <v>0</v>
      </c>
      <c r="AD351" s="1">
        <v>2290</v>
      </c>
      <c r="AE351" s="1">
        <v>0</v>
      </c>
      <c r="AF351" s="1">
        <v>0</v>
      </c>
      <c r="AG351" s="1">
        <v>0</v>
      </c>
      <c r="AH351" s="1">
        <v>0</v>
      </c>
      <c r="AI351" s="1">
        <v>2290</v>
      </c>
      <c r="AJ351" s="1" t="s">
        <v>3882</v>
      </c>
      <c r="AK351" s="1" t="s">
        <v>3883</v>
      </c>
      <c r="AL351" s="1" t="s">
        <v>3884</v>
      </c>
      <c r="AM351" s="1" t="s">
        <v>12</v>
      </c>
      <c r="AN351" s="1" t="s">
        <v>23098</v>
      </c>
      <c r="AO351" s="1" t="s">
        <v>86</v>
      </c>
      <c r="AP351" s="1" t="s">
        <v>86</v>
      </c>
      <c r="AQ351" s="1" t="s">
        <v>14</v>
      </c>
      <c r="AR351" s="1" t="s">
        <v>30</v>
      </c>
      <c r="AS351" s="1" t="s">
        <v>23091</v>
      </c>
      <c r="AT351" s="1" t="s">
        <v>26</v>
      </c>
    </row>
    <row r="352" spans="1:46" x14ac:dyDescent="0.25">
      <c r="A352" s="1" t="s">
        <v>20626</v>
      </c>
      <c r="B352" s="2" t="s">
        <v>23101</v>
      </c>
      <c r="C352" s="2" t="s">
        <v>23108</v>
      </c>
      <c r="D352" s="1">
        <v>0</v>
      </c>
      <c r="E352" s="1">
        <v>0</v>
      </c>
      <c r="F352" s="1">
        <v>1</v>
      </c>
      <c r="G352" s="1">
        <v>1</v>
      </c>
      <c r="H352" s="6">
        <v>1</v>
      </c>
      <c r="I352">
        <v>0</v>
      </c>
      <c r="J352" s="1">
        <v>33</v>
      </c>
      <c r="K352" s="1">
        <v>0</v>
      </c>
      <c r="L352" s="1">
        <v>656</v>
      </c>
      <c r="M352" s="6">
        <v>0.28000000000000003</v>
      </c>
      <c r="N352" s="4">
        <v>4000</v>
      </c>
      <c r="O352" s="4">
        <v>350</v>
      </c>
      <c r="P352" s="4">
        <v>400</v>
      </c>
      <c r="Q352" s="3">
        <v>0.28999999999999998</v>
      </c>
      <c r="R352" s="1">
        <v>24</v>
      </c>
      <c r="S352" s="1">
        <v>400</v>
      </c>
      <c r="T352" s="1">
        <v>12</v>
      </c>
      <c r="U352" s="1">
        <v>1</v>
      </c>
      <c r="V352" s="1">
        <v>0</v>
      </c>
      <c r="W352" s="1">
        <v>1</v>
      </c>
      <c r="X352" s="1">
        <v>1</v>
      </c>
      <c r="Y352" s="1">
        <v>0</v>
      </c>
      <c r="Z352" s="1">
        <v>5</v>
      </c>
      <c r="AA352" s="1">
        <v>0</v>
      </c>
      <c r="AB352" s="1">
        <v>0</v>
      </c>
      <c r="AC352" s="1">
        <v>0</v>
      </c>
      <c r="AD352" s="1">
        <v>666</v>
      </c>
      <c r="AE352" s="1">
        <v>621</v>
      </c>
      <c r="AF352" s="1">
        <v>100</v>
      </c>
      <c r="AG352" s="1">
        <v>190</v>
      </c>
      <c r="AH352" s="1">
        <v>300</v>
      </c>
      <c r="AI352" s="1">
        <v>1877</v>
      </c>
      <c r="AJ352" s="1" t="s">
        <v>10482</v>
      </c>
      <c r="AK352" s="1" t="s">
        <v>10483</v>
      </c>
      <c r="AL352" s="1" t="s">
        <v>10484</v>
      </c>
      <c r="AM352" s="1" t="s">
        <v>12</v>
      </c>
      <c r="AN352" s="1" t="s">
        <v>23097</v>
      </c>
      <c r="AO352" s="1" t="s">
        <v>86</v>
      </c>
      <c r="AP352" s="1" t="s">
        <v>86</v>
      </c>
      <c r="AQ352" s="1" t="s">
        <v>14</v>
      </c>
      <c r="AR352" s="1" t="s">
        <v>30</v>
      </c>
      <c r="AS352" s="1" t="s">
        <v>23090</v>
      </c>
      <c r="AT352" s="1" t="s">
        <v>26</v>
      </c>
    </row>
    <row r="353" spans="1:46" x14ac:dyDescent="0.25">
      <c r="A353" s="1" t="s">
        <v>19517</v>
      </c>
      <c r="B353" s="2" t="s">
        <v>23101</v>
      </c>
      <c r="C353" s="2" t="s">
        <v>23108</v>
      </c>
      <c r="D353" s="1">
        <v>0</v>
      </c>
      <c r="E353" s="1">
        <v>2</v>
      </c>
      <c r="F353" s="1">
        <v>1</v>
      </c>
      <c r="G353" s="1">
        <v>3</v>
      </c>
      <c r="H353" s="6">
        <v>0.33333333333333331</v>
      </c>
      <c r="I353">
        <v>1</v>
      </c>
      <c r="J353" s="1">
        <v>34</v>
      </c>
      <c r="K353" s="1">
        <v>0</v>
      </c>
      <c r="L353" s="1">
        <v>750</v>
      </c>
      <c r="M353" s="6">
        <v>0.37</v>
      </c>
      <c r="N353" s="4">
        <v>5000</v>
      </c>
      <c r="O353" s="4">
        <v>430</v>
      </c>
      <c r="P353" s="4">
        <v>500</v>
      </c>
      <c r="Q353" s="3">
        <v>0.34</v>
      </c>
      <c r="R353" s="1">
        <v>24</v>
      </c>
      <c r="S353" s="1">
        <v>500</v>
      </c>
      <c r="T353" s="1">
        <v>40</v>
      </c>
      <c r="U353" s="1">
        <v>1</v>
      </c>
      <c r="V353" s="1">
        <v>0</v>
      </c>
      <c r="W353" s="1">
        <v>1</v>
      </c>
      <c r="X353" s="1">
        <v>1</v>
      </c>
      <c r="Y353" s="1">
        <v>1</v>
      </c>
      <c r="Z353" s="1">
        <v>0</v>
      </c>
      <c r="AA353" s="1">
        <v>1</v>
      </c>
      <c r="AB353" s="1">
        <v>1</v>
      </c>
      <c r="AC353" s="1">
        <v>206</v>
      </c>
      <c r="AD353" s="1">
        <v>0</v>
      </c>
      <c r="AE353" s="1">
        <v>2182</v>
      </c>
      <c r="AF353" s="1">
        <v>0</v>
      </c>
      <c r="AG353" s="1">
        <v>440</v>
      </c>
      <c r="AH353" s="1">
        <v>490</v>
      </c>
      <c r="AI353" s="1">
        <v>3318</v>
      </c>
      <c r="AJ353" s="1" t="s">
        <v>7419</v>
      </c>
      <c r="AK353" s="1" t="s">
        <v>7420</v>
      </c>
      <c r="AL353" s="1" t="s">
        <v>7421</v>
      </c>
      <c r="AM353" s="1" t="s">
        <v>16</v>
      </c>
      <c r="AN353" s="1" t="s">
        <v>23097</v>
      </c>
      <c r="AO353" s="1" t="s">
        <v>86</v>
      </c>
      <c r="AP353" s="1" t="s">
        <v>86</v>
      </c>
      <c r="AQ353" s="1" t="s">
        <v>14</v>
      </c>
      <c r="AR353" s="1" t="s">
        <v>19</v>
      </c>
      <c r="AS353" s="1" t="s">
        <v>23091</v>
      </c>
      <c r="AT353" s="1" t="s">
        <v>101</v>
      </c>
    </row>
    <row r="354" spans="1:46" x14ac:dyDescent="0.25">
      <c r="A354" s="1" t="s">
        <v>17493</v>
      </c>
      <c r="B354" s="2" t="s">
        <v>23101</v>
      </c>
      <c r="C354" s="2" t="s">
        <v>23108</v>
      </c>
      <c r="D354" s="1">
        <v>1</v>
      </c>
      <c r="E354" s="1">
        <v>1</v>
      </c>
      <c r="F354" s="1">
        <v>1</v>
      </c>
      <c r="G354" s="1">
        <v>3</v>
      </c>
      <c r="H354" s="6">
        <v>0.33333333333333331</v>
      </c>
      <c r="I354">
        <v>1</v>
      </c>
      <c r="J354" s="1">
        <v>39</v>
      </c>
      <c r="K354" s="1">
        <v>1</v>
      </c>
      <c r="L354" s="1">
        <v>653</v>
      </c>
      <c r="M354" s="6">
        <v>0.49</v>
      </c>
      <c r="N354" s="4">
        <v>2160</v>
      </c>
      <c r="O354" s="4">
        <v>150</v>
      </c>
      <c r="P354" s="4">
        <v>200</v>
      </c>
      <c r="Q354" s="3">
        <v>0.28000000000000003</v>
      </c>
      <c r="R354" s="1">
        <v>12</v>
      </c>
      <c r="S354" s="1">
        <v>200</v>
      </c>
      <c r="T354" s="1">
        <v>22</v>
      </c>
      <c r="U354" s="1">
        <v>1</v>
      </c>
      <c r="V354" s="1">
        <v>0</v>
      </c>
      <c r="W354" s="1">
        <v>1</v>
      </c>
      <c r="X354" s="1">
        <v>1</v>
      </c>
      <c r="Y354" s="1">
        <v>0</v>
      </c>
      <c r="Z354" s="1">
        <v>3</v>
      </c>
      <c r="AA354" s="1">
        <v>1</v>
      </c>
      <c r="AB354" s="1">
        <v>1</v>
      </c>
      <c r="AC354" s="1">
        <v>987</v>
      </c>
      <c r="AD354" s="1">
        <v>0</v>
      </c>
      <c r="AE354" s="1">
        <v>439</v>
      </c>
      <c r="AF354" s="1">
        <v>86</v>
      </c>
      <c r="AG354" s="1">
        <v>0</v>
      </c>
      <c r="AH354" s="1">
        <v>0</v>
      </c>
      <c r="AI354" s="1">
        <v>1512</v>
      </c>
      <c r="AJ354" s="1" t="s">
        <v>1541</v>
      </c>
      <c r="AK354" s="1" t="s">
        <v>1542</v>
      </c>
      <c r="AL354" s="1" t="s">
        <v>1543</v>
      </c>
      <c r="AM354" s="1" t="s">
        <v>16</v>
      </c>
      <c r="AN354" s="1" t="s">
        <v>23098</v>
      </c>
      <c r="AO354" s="1" t="s">
        <v>86</v>
      </c>
      <c r="AP354" s="1" t="s">
        <v>86</v>
      </c>
      <c r="AQ354" s="1" t="s">
        <v>14</v>
      </c>
      <c r="AR354" s="1" t="s">
        <v>30</v>
      </c>
      <c r="AS354" s="1" t="s">
        <v>23091</v>
      </c>
      <c r="AT354" s="1" t="s">
        <v>101</v>
      </c>
    </row>
    <row r="355" spans="1:46" x14ac:dyDescent="0.25">
      <c r="A355" s="1" t="s">
        <v>21767</v>
      </c>
      <c r="B355" s="2" t="s">
        <v>23101</v>
      </c>
      <c r="C355" s="2" t="s">
        <v>23108</v>
      </c>
      <c r="D355" s="1">
        <v>0</v>
      </c>
      <c r="E355" s="1">
        <v>0</v>
      </c>
      <c r="F355" s="1">
        <v>1</v>
      </c>
      <c r="G355" s="1">
        <v>1</v>
      </c>
      <c r="H355" s="6">
        <v>1</v>
      </c>
      <c r="I355">
        <v>0</v>
      </c>
      <c r="J355" s="1">
        <v>28</v>
      </c>
      <c r="K355" s="1">
        <v>1</v>
      </c>
      <c r="L355" s="1">
        <v>790</v>
      </c>
      <c r="M355" s="6">
        <v>0.3</v>
      </c>
      <c r="N355" s="4">
        <v>0</v>
      </c>
      <c r="O355" s="4">
        <v>200</v>
      </c>
      <c r="P355" s="4">
        <v>150</v>
      </c>
      <c r="Q355" s="3">
        <v>0.35</v>
      </c>
      <c r="R355" s="1">
        <v>12</v>
      </c>
      <c r="S355" s="1">
        <v>150</v>
      </c>
      <c r="T355" s="1">
        <v>13</v>
      </c>
      <c r="U355" s="1">
        <v>1</v>
      </c>
      <c r="V355" s="1">
        <v>0</v>
      </c>
      <c r="W355" s="1">
        <v>1</v>
      </c>
      <c r="X355" s="1">
        <v>1</v>
      </c>
      <c r="Y355" s="1">
        <v>1</v>
      </c>
      <c r="Z355" s="1">
        <v>4</v>
      </c>
      <c r="AA355" s="1">
        <v>1</v>
      </c>
      <c r="AB355" s="1">
        <v>0</v>
      </c>
      <c r="AC355" s="1">
        <v>0</v>
      </c>
      <c r="AD355" s="1">
        <v>0</v>
      </c>
      <c r="AE355" s="1">
        <v>0</v>
      </c>
      <c r="AF355" s="1">
        <v>800</v>
      </c>
      <c r="AG355" s="1">
        <v>0</v>
      </c>
      <c r="AH355" s="1">
        <v>300</v>
      </c>
      <c r="AI355" s="1">
        <v>1100</v>
      </c>
      <c r="AJ355" s="1" t="s">
        <v>865</v>
      </c>
      <c r="AK355" s="1" t="s">
        <v>13542</v>
      </c>
      <c r="AL355" s="1" t="s">
        <v>13543</v>
      </c>
      <c r="AM355" s="1" t="s">
        <v>12</v>
      </c>
      <c r="AN355" s="1" t="s">
        <v>23098</v>
      </c>
      <c r="AO355" s="1" t="s">
        <v>86</v>
      </c>
      <c r="AP355" s="1" t="s">
        <v>86</v>
      </c>
      <c r="AQ355" s="1" t="s">
        <v>14</v>
      </c>
      <c r="AR355" s="1" t="s">
        <v>19</v>
      </c>
      <c r="AS355" s="1" t="s">
        <v>23091</v>
      </c>
      <c r="AT355" s="1" t="s">
        <v>26</v>
      </c>
    </row>
    <row r="356" spans="1:46" x14ac:dyDescent="0.25">
      <c r="A356" s="1" t="s">
        <v>22353</v>
      </c>
      <c r="B356" s="2" t="s">
        <v>23101</v>
      </c>
      <c r="C356" s="2" t="s">
        <v>23108</v>
      </c>
      <c r="D356" s="1">
        <v>0</v>
      </c>
      <c r="E356" s="1">
        <v>0</v>
      </c>
      <c r="F356" s="1">
        <v>1</v>
      </c>
      <c r="G356" s="1">
        <v>1</v>
      </c>
      <c r="H356" s="6">
        <v>1</v>
      </c>
      <c r="I356">
        <v>0</v>
      </c>
      <c r="J356" s="1">
        <v>34</v>
      </c>
      <c r="K356" s="1">
        <v>1</v>
      </c>
      <c r="L356" s="1">
        <v>600</v>
      </c>
      <c r="M356" s="6">
        <v>0.1</v>
      </c>
      <c r="N356" s="4">
        <v>2300</v>
      </c>
      <c r="O356" s="4">
        <v>175</v>
      </c>
      <c r="P356" s="4">
        <v>300</v>
      </c>
      <c r="Q356" s="3">
        <v>0.22</v>
      </c>
      <c r="R356" s="1">
        <v>18</v>
      </c>
      <c r="S356" s="1">
        <v>300</v>
      </c>
      <c r="T356" s="1">
        <v>23</v>
      </c>
      <c r="U356" s="1">
        <v>1</v>
      </c>
      <c r="V356" s="1">
        <v>0</v>
      </c>
      <c r="W356" s="1">
        <v>1</v>
      </c>
      <c r="X356" s="1">
        <v>1</v>
      </c>
      <c r="Y356" s="1">
        <v>1</v>
      </c>
      <c r="Z356" s="1">
        <v>5</v>
      </c>
      <c r="AA356" s="1">
        <v>0</v>
      </c>
      <c r="AB356" s="1">
        <v>1</v>
      </c>
      <c r="AC356" s="1">
        <v>0</v>
      </c>
      <c r="AD356" s="1">
        <v>0</v>
      </c>
      <c r="AE356" s="1">
        <v>0</v>
      </c>
      <c r="AF356" s="1">
        <v>0</v>
      </c>
      <c r="AG356" s="1">
        <v>0</v>
      </c>
      <c r="AH356" s="1">
        <v>0</v>
      </c>
      <c r="AI356" s="1">
        <v>0</v>
      </c>
      <c r="AJ356" s="1" t="s">
        <v>15096</v>
      </c>
      <c r="AK356" s="1" t="s">
        <v>15097</v>
      </c>
      <c r="AL356" s="1" t="s">
        <v>15098</v>
      </c>
      <c r="AM356" s="1" t="s">
        <v>12</v>
      </c>
      <c r="AN356" s="1" t="s">
        <v>23098</v>
      </c>
      <c r="AO356" s="1" t="s">
        <v>86</v>
      </c>
      <c r="AP356" s="1" t="s">
        <v>86</v>
      </c>
      <c r="AQ356" s="1" t="s">
        <v>14</v>
      </c>
      <c r="AR356" s="1" t="s">
        <v>19</v>
      </c>
      <c r="AS356" s="1" t="s">
        <v>23090</v>
      </c>
      <c r="AT356" s="1" t="s">
        <v>101</v>
      </c>
    </row>
    <row r="357" spans="1:46" x14ac:dyDescent="0.25">
      <c r="A357" s="1" t="s">
        <v>19521</v>
      </c>
      <c r="B357" s="2" t="s">
        <v>23101</v>
      </c>
      <c r="C357" s="2" t="s">
        <v>23108</v>
      </c>
      <c r="D357" s="1">
        <v>0</v>
      </c>
      <c r="E357" s="1">
        <v>0</v>
      </c>
      <c r="F357" s="1">
        <v>1</v>
      </c>
      <c r="G357" s="1">
        <v>1</v>
      </c>
      <c r="H357" s="6">
        <v>1</v>
      </c>
      <c r="I357">
        <v>1</v>
      </c>
      <c r="J357" s="1">
        <v>38</v>
      </c>
      <c r="K357" s="1">
        <v>0</v>
      </c>
      <c r="L357" s="1">
        <v>620</v>
      </c>
      <c r="M357" s="6">
        <v>0.1</v>
      </c>
      <c r="N357" s="4">
        <v>4000</v>
      </c>
      <c r="O357" s="4">
        <v>300</v>
      </c>
      <c r="P357" s="4">
        <v>300</v>
      </c>
      <c r="Q357" s="3">
        <v>0.25</v>
      </c>
      <c r="R357" s="1">
        <v>24</v>
      </c>
      <c r="S357" s="1">
        <v>300</v>
      </c>
      <c r="T357" s="1">
        <v>26</v>
      </c>
      <c r="U357" s="1">
        <v>1</v>
      </c>
      <c r="V357" s="1">
        <v>0</v>
      </c>
      <c r="W357" s="1">
        <v>1</v>
      </c>
      <c r="X357" s="1">
        <v>1</v>
      </c>
      <c r="Y357" s="1">
        <v>1</v>
      </c>
      <c r="Z357" s="1">
        <v>0</v>
      </c>
      <c r="AA357" s="1">
        <v>1</v>
      </c>
      <c r="AB357" s="1">
        <v>1</v>
      </c>
      <c r="AC357" s="1">
        <v>0</v>
      </c>
      <c r="AD357" s="1">
        <v>0</v>
      </c>
      <c r="AE357" s="1">
        <v>0</v>
      </c>
      <c r="AF357" s="1">
        <v>0</v>
      </c>
      <c r="AG357" s="1">
        <v>0</v>
      </c>
      <c r="AH357" s="1">
        <v>250</v>
      </c>
      <c r="AI357" s="1">
        <v>250</v>
      </c>
      <c r="AJ357" s="1" t="s">
        <v>7429</v>
      </c>
      <c r="AK357" s="1" t="s">
        <v>7430</v>
      </c>
      <c r="AL357" s="1" t="s">
        <v>7431</v>
      </c>
      <c r="AM357" s="1" t="s">
        <v>16</v>
      </c>
      <c r="AN357" s="1" t="s">
        <v>23097</v>
      </c>
      <c r="AO357" s="1" t="s">
        <v>86</v>
      </c>
      <c r="AP357" s="1" t="s">
        <v>86</v>
      </c>
      <c r="AQ357" s="1" t="s">
        <v>14</v>
      </c>
      <c r="AR357" s="1" t="s">
        <v>19</v>
      </c>
      <c r="AS357" s="1" t="s">
        <v>23091</v>
      </c>
      <c r="AT357" s="1" t="s">
        <v>101</v>
      </c>
    </row>
    <row r="358" spans="1:46" x14ac:dyDescent="0.25">
      <c r="A358" s="1" t="s">
        <v>22281</v>
      </c>
      <c r="B358" s="2" t="s">
        <v>23101</v>
      </c>
      <c r="C358" s="2" t="s">
        <v>23108</v>
      </c>
      <c r="D358" s="1">
        <v>0</v>
      </c>
      <c r="E358" s="1">
        <v>0</v>
      </c>
      <c r="F358" s="1">
        <v>1</v>
      </c>
      <c r="G358" s="1">
        <v>1</v>
      </c>
      <c r="H358" s="6">
        <v>1</v>
      </c>
      <c r="I358">
        <v>0</v>
      </c>
      <c r="J358" s="1">
        <v>34</v>
      </c>
      <c r="K358" s="1">
        <v>0</v>
      </c>
      <c r="L358" s="1">
        <v>770</v>
      </c>
      <c r="M358" s="6">
        <v>7.0000000000000007E-2</v>
      </c>
      <c r="N358" s="4">
        <v>0</v>
      </c>
      <c r="O358" s="4">
        <v>250</v>
      </c>
      <c r="P358" s="4">
        <v>200</v>
      </c>
      <c r="Q358" s="3">
        <v>0.3</v>
      </c>
      <c r="R358" s="1">
        <v>12</v>
      </c>
      <c r="S358" s="1">
        <v>200</v>
      </c>
      <c r="T358" s="1">
        <v>21</v>
      </c>
      <c r="U358" s="1">
        <v>1</v>
      </c>
      <c r="V358" s="1">
        <v>0</v>
      </c>
      <c r="W358" s="1">
        <v>1</v>
      </c>
      <c r="X358" s="1">
        <v>1</v>
      </c>
      <c r="Y358" s="1">
        <v>1</v>
      </c>
      <c r="Z358" s="1">
        <v>2</v>
      </c>
      <c r="AA358" s="1">
        <v>1</v>
      </c>
      <c r="AB358" s="1">
        <v>0</v>
      </c>
      <c r="AC358" s="1">
        <v>0</v>
      </c>
      <c r="AD358" s="1">
        <v>0</v>
      </c>
      <c r="AE358" s="1">
        <v>0</v>
      </c>
      <c r="AF358" s="1">
        <v>0</v>
      </c>
      <c r="AG358" s="1">
        <v>0</v>
      </c>
      <c r="AH358" s="1">
        <v>0</v>
      </c>
      <c r="AI358" s="1">
        <v>0</v>
      </c>
      <c r="AJ358" s="1" t="s">
        <v>14900</v>
      </c>
      <c r="AK358" s="1" t="s">
        <v>14901</v>
      </c>
      <c r="AL358" s="1" t="s">
        <v>14902</v>
      </c>
      <c r="AM358" s="1" t="s">
        <v>12</v>
      </c>
      <c r="AN358" s="1" t="s">
        <v>23097</v>
      </c>
      <c r="AO358" s="1" t="s">
        <v>86</v>
      </c>
      <c r="AP358" s="1" t="s">
        <v>86</v>
      </c>
      <c r="AQ358" s="1" t="s">
        <v>14</v>
      </c>
      <c r="AR358" s="1" t="s">
        <v>19</v>
      </c>
      <c r="AS358" s="1" t="s">
        <v>23091</v>
      </c>
      <c r="AT358" s="1" t="s">
        <v>26</v>
      </c>
    </row>
    <row r="359" spans="1:46" x14ac:dyDescent="0.25">
      <c r="A359" s="1" t="s">
        <v>21170</v>
      </c>
      <c r="B359" s="2" t="s">
        <v>23101</v>
      </c>
      <c r="C359" s="2" t="s">
        <v>23108</v>
      </c>
      <c r="D359" s="1">
        <v>0</v>
      </c>
      <c r="E359" s="1">
        <v>0</v>
      </c>
      <c r="F359" s="1">
        <v>1</v>
      </c>
      <c r="G359" s="1">
        <v>1</v>
      </c>
      <c r="H359" s="6">
        <v>1</v>
      </c>
      <c r="I359">
        <v>0</v>
      </c>
      <c r="J359" s="1">
        <v>34</v>
      </c>
      <c r="K359" s="1">
        <v>0</v>
      </c>
      <c r="L359" s="1">
        <v>720</v>
      </c>
      <c r="M359" s="6">
        <v>0.19</v>
      </c>
      <c r="N359" s="4">
        <v>1200</v>
      </c>
      <c r="O359" s="4">
        <v>100</v>
      </c>
      <c r="P359" s="4">
        <v>200</v>
      </c>
      <c r="Q359" s="3">
        <v>0.28000000000000003</v>
      </c>
      <c r="R359" s="1">
        <v>12</v>
      </c>
      <c r="S359" s="1">
        <v>200</v>
      </c>
      <c r="T359" s="1">
        <v>13</v>
      </c>
      <c r="U359" s="1">
        <v>1</v>
      </c>
      <c r="V359" s="1">
        <v>0</v>
      </c>
      <c r="W359" s="1">
        <v>1</v>
      </c>
      <c r="X359" s="1">
        <v>1</v>
      </c>
      <c r="Y359" s="1">
        <v>0</v>
      </c>
      <c r="Z359" s="1">
        <v>1</v>
      </c>
      <c r="AA359" s="1">
        <v>1</v>
      </c>
      <c r="AB359" s="1">
        <v>0</v>
      </c>
      <c r="AC359" s="1">
        <v>0</v>
      </c>
      <c r="AD359" s="1">
        <v>0</v>
      </c>
      <c r="AE359" s="1">
        <v>0</v>
      </c>
      <c r="AF359" s="1">
        <v>0</v>
      </c>
      <c r="AG359" s="1">
        <v>0</v>
      </c>
      <c r="AH359" s="1">
        <v>0</v>
      </c>
      <c r="AI359" s="1">
        <v>0</v>
      </c>
      <c r="AJ359" s="1" t="s">
        <v>11945</v>
      </c>
      <c r="AK359" s="1" t="s">
        <v>11946</v>
      </c>
      <c r="AL359" s="1" t="s">
        <v>11947</v>
      </c>
      <c r="AM359" s="1" t="s">
        <v>12</v>
      </c>
      <c r="AN359" s="1" t="s">
        <v>23097</v>
      </c>
      <c r="AO359" s="1" t="s">
        <v>86</v>
      </c>
      <c r="AP359" s="1" t="s">
        <v>86</v>
      </c>
      <c r="AQ359" s="1" t="s">
        <v>14</v>
      </c>
      <c r="AR359" s="1" t="s">
        <v>30</v>
      </c>
      <c r="AS359" s="1" t="s">
        <v>23091</v>
      </c>
      <c r="AT359" s="1" t="s">
        <v>26</v>
      </c>
    </row>
    <row r="360" spans="1:46" x14ac:dyDescent="0.25">
      <c r="A360" s="1" t="s">
        <v>22918</v>
      </c>
      <c r="B360" s="2" t="s">
        <v>23101</v>
      </c>
      <c r="C360" s="2" t="s">
        <v>23108</v>
      </c>
      <c r="D360" s="1">
        <v>0</v>
      </c>
      <c r="E360" s="1">
        <v>0</v>
      </c>
      <c r="F360" s="1">
        <v>1</v>
      </c>
      <c r="G360" s="1">
        <v>1</v>
      </c>
      <c r="H360" s="6">
        <v>1</v>
      </c>
      <c r="I360">
        <v>0</v>
      </c>
      <c r="J360" s="1">
        <v>34</v>
      </c>
      <c r="K360" s="1">
        <v>1</v>
      </c>
      <c r="L360" s="1">
        <v>403</v>
      </c>
      <c r="M360" s="6">
        <v>0.1</v>
      </c>
      <c r="N360" s="4">
        <v>2300</v>
      </c>
      <c r="O360" s="4">
        <v>180</v>
      </c>
      <c r="P360" s="4">
        <v>200</v>
      </c>
      <c r="Q360" s="3">
        <v>0.35</v>
      </c>
      <c r="R360" s="1">
        <v>12</v>
      </c>
      <c r="S360" s="1">
        <v>200</v>
      </c>
      <c r="T360" s="1">
        <v>17</v>
      </c>
      <c r="U360" s="1">
        <v>1</v>
      </c>
      <c r="V360" s="1">
        <v>0</v>
      </c>
      <c r="W360" s="1">
        <v>1</v>
      </c>
      <c r="X360" s="1">
        <v>1</v>
      </c>
      <c r="Y360" s="1">
        <v>1</v>
      </c>
      <c r="Z360" s="1">
        <v>4</v>
      </c>
      <c r="AA360" s="1">
        <v>0</v>
      </c>
      <c r="AB360" s="1">
        <v>0</v>
      </c>
      <c r="AC360" s="1">
        <v>0</v>
      </c>
      <c r="AD360" s="1">
        <v>0</v>
      </c>
      <c r="AE360" s="1">
        <v>0</v>
      </c>
      <c r="AF360" s="1">
        <v>0</v>
      </c>
      <c r="AG360" s="1">
        <v>0</v>
      </c>
      <c r="AH360" s="1">
        <v>0</v>
      </c>
      <c r="AI360" s="1">
        <v>0</v>
      </c>
      <c r="AJ360" s="1" t="s">
        <v>16599</v>
      </c>
      <c r="AK360" s="1" t="s">
        <v>16600</v>
      </c>
      <c r="AL360" s="1" t="s">
        <v>16601</v>
      </c>
      <c r="AM360" s="1" t="s">
        <v>12</v>
      </c>
      <c r="AN360" s="1" t="s">
        <v>23098</v>
      </c>
      <c r="AO360" s="1" t="s">
        <v>86</v>
      </c>
      <c r="AP360" s="1" t="s">
        <v>86</v>
      </c>
      <c r="AQ360" s="1" t="s">
        <v>14</v>
      </c>
      <c r="AR360" s="1" t="s">
        <v>19</v>
      </c>
      <c r="AS360" s="1" t="s">
        <v>23090</v>
      </c>
      <c r="AT360" s="1" t="s">
        <v>26</v>
      </c>
    </row>
    <row r="361" spans="1:46" x14ac:dyDescent="0.25">
      <c r="A361" s="1" t="s">
        <v>17489</v>
      </c>
      <c r="B361" s="2" t="s">
        <v>23101</v>
      </c>
      <c r="C361" s="2" t="s">
        <v>23108</v>
      </c>
      <c r="D361" s="1">
        <v>0</v>
      </c>
      <c r="E361" s="1">
        <v>1</v>
      </c>
      <c r="F361" s="1">
        <v>1</v>
      </c>
      <c r="G361" s="1">
        <v>2</v>
      </c>
      <c r="H361" s="6">
        <v>0.5</v>
      </c>
      <c r="I361">
        <v>0</v>
      </c>
      <c r="J361" s="1">
        <v>39</v>
      </c>
      <c r="K361" s="1">
        <v>1</v>
      </c>
      <c r="L361" s="1">
        <v>722</v>
      </c>
      <c r="M361" s="6">
        <v>0.28999999999999998</v>
      </c>
      <c r="N361" s="4">
        <v>3600</v>
      </c>
      <c r="O361" s="4">
        <v>200</v>
      </c>
      <c r="P361" s="4">
        <v>300</v>
      </c>
      <c r="Q361" s="3">
        <v>0.35</v>
      </c>
      <c r="R361" s="1">
        <v>24</v>
      </c>
      <c r="S361" s="1">
        <v>300</v>
      </c>
      <c r="T361" s="1">
        <v>22</v>
      </c>
      <c r="U361" s="1">
        <v>1</v>
      </c>
      <c r="V361" s="1">
        <v>0</v>
      </c>
      <c r="W361" s="1">
        <v>1</v>
      </c>
      <c r="X361" s="1">
        <v>1</v>
      </c>
      <c r="Y361" s="1">
        <v>1</v>
      </c>
      <c r="Z361" s="1">
        <v>3</v>
      </c>
      <c r="AA361" s="1">
        <v>0</v>
      </c>
      <c r="AB361" s="1">
        <v>0</v>
      </c>
      <c r="AC361" s="1">
        <v>511</v>
      </c>
      <c r="AD361" s="1">
        <v>280</v>
      </c>
      <c r="AE361" s="1">
        <v>0</v>
      </c>
      <c r="AF361" s="1">
        <v>313</v>
      </c>
      <c r="AG361" s="1">
        <v>0</v>
      </c>
      <c r="AH361" s="1">
        <v>0</v>
      </c>
      <c r="AI361" s="1">
        <v>1104</v>
      </c>
      <c r="AJ361" s="1" t="s">
        <v>1528</v>
      </c>
      <c r="AK361" s="1" t="s">
        <v>1529</v>
      </c>
      <c r="AL361" s="1" t="s">
        <v>1530</v>
      </c>
      <c r="AM361" s="1" t="s">
        <v>12</v>
      </c>
      <c r="AN361" s="1" t="s">
        <v>23098</v>
      </c>
      <c r="AO361" s="1" t="s">
        <v>86</v>
      </c>
      <c r="AP361" s="1" t="s">
        <v>86</v>
      </c>
      <c r="AQ361" s="1" t="s">
        <v>14</v>
      </c>
      <c r="AR361" s="1" t="s">
        <v>19</v>
      </c>
      <c r="AS361" s="1" t="s">
        <v>23090</v>
      </c>
      <c r="AT361" s="1" t="s">
        <v>26</v>
      </c>
    </row>
    <row r="362" spans="1:46" x14ac:dyDescent="0.25">
      <c r="A362" s="1" t="s">
        <v>21769</v>
      </c>
      <c r="B362" s="2" t="s">
        <v>23101</v>
      </c>
      <c r="C362" s="2" t="s">
        <v>23108</v>
      </c>
      <c r="D362" s="1">
        <v>0</v>
      </c>
      <c r="E362" s="1">
        <v>0</v>
      </c>
      <c r="F362" s="1">
        <v>1</v>
      </c>
      <c r="G362" s="1">
        <v>1</v>
      </c>
      <c r="H362" s="6">
        <v>1</v>
      </c>
      <c r="I362">
        <v>0</v>
      </c>
      <c r="J362" s="1">
        <v>28</v>
      </c>
      <c r="K362" s="1">
        <v>1</v>
      </c>
      <c r="L362" s="1">
        <v>835</v>
      </c>
      <c r="M362" s="6">
        <v>0.17</v>
      </c>
      <c r="N362" s="4">
        <v>1200</v>
      </c>
      <c r="O362" s="4">
        <v>100</v>
      </c>
      <c r="P362" s="4">
        <v>100</v>
      </c>
      <c r="Q362" s="3">
        <v>0.2</v>
      </c>
      <c r="R362" s="1">
        <v>6</v>
      </c>
      <c r="S362" s="1">
        <v>100</v>
      </c>
      <c r="T362" s="1">
        <v>8</v>
      </c>
      <c r="U362" s="1">
        <v>1</v>
      </c>
      <c r="V362" s="1">
        <v>0</v>
      </c>
      <c r="W362" s="1">
        <v>1</v>
      </c>
      <c r="X362" s="1">
        <v>1</v>
      </c>
      <c r="Y362" s="1">
        <v>1</v>
      </c>
      <c r="Z362" s="1">
        <v>0</v>
      </c>
      <c r="AA362" s="1">
        <v>1</v>
      </c>
      <c r="AB362" s="1">
        <v>0</v>
      </c>
      <c r="AC362" s="1">
        <v>0</v>
      </c>
      <c r="AD362" s="1">
        <v>0</v>
      </c>
      <c r="AE362" s="1">
        <v>0</v>
      </c>
      <c r="AF362" s="1">
        <v>0</v>
      </c>
      <c r="AG362" s="1">
        <v>0</v>
      </c>
      <c r="AH362" s="1">
        <v>0</v>
      </c>
      <c r="AI362" s="1">
        <v>0</v>
      </c>
      <c r="AJ362" s="1" t="s">
        <v>13547</v>
      </c>
      <c r="AK362" s="1" t="s">
        <v>13548</v>
      </c>
      <c r="AL362" s="1" t="s">
        <v>13549</v>
      </c>
      <c r="AM362" s="1" t="s">
        <v>12</v>
      </c>
      <c r="AN362" s="1" t="s">
        <v>23098</v>
      </c>
      <c r="AO362" s="1" t="s">
        <v>86</v>
      </c>
      <c r="AP362" s="1" t="s">
        <v>86</v>
      </c>
      <c r="AQ362" s="1" t="s">
        <v>14</v>
      </c>
      <c r="AR362" s="1" t="s">
        <v>19</v>
      </c>
      <c r="AS362" s="1" t="s">
        <v>23091</v>
      </c>
      <c r="AT362" s="1" t="s">
        <v>26</v>
      </c>
    </row>
    <row r="363" spans="1:46" x14ac:dyDescent="0.25">
      <c r="A363" s="1" t="s">
        <v>22354</v>
      </c>
      <c r="B363" s="2" t="s">
        <v>23101</v>
      </c>
      <c r="C363" s="2" t="s">
        <v>23108</v>
      </c>
      <c r="D363" s="1">
        <v>0</v>
      </c>
      <c r="E363" s="1">
        <v>0</v>
      </c>
      <c r="F363" s="1">
        <v>1</v>
      </c>
      <c r="G363" s="1">
        <v>1</v>
      </c>
      <c r="H363" s="6">
        <v>1</v>
      </c>
      <c r="I363">
        <v>0</v>
      </c>
      <c r="J363" s="1">
        <v>40</v>
      </c>
      <c r="K363" s="1">
        <v>1</v>
      </c>
      <c r="L363" s="1">
        <v>784</v>
      </c>
      <c r="M363" s="6">
        <v>0.2</v>
      </c>
      <c r="N363" s="4">
        <v>3500</v>
      </c>
      <c r="O363" s="4">
        <v>250</v>
      </c>
      <c r="P363" s="4">
        <v>700</v>
      </c>
      <c r="Q363" s="3">
        <v>0.35</v>
      </c>
      <c r="R363" s="1">
        <v>24</v>
      </c>
      <c r="S363" s="1">
        <v>700</v>
      </c>
      <c r="T363" s="1">
        <v>21</v>
      </c>
      <c r="U363" s="1">
        <v>1</v>
      </c>
      <c r="V363" s="1">
        <v>0</v>
      </c>
      <c r="W363" s="1">
        <v>1</v>
      </c>
      <c r="X363" s="1">
        <v>1</v>
      </c>
      <c r="Y363" s="1">
        <v>0</v>
      </c>
      <c r="Z363" s="1">
        <v>3</v>
      </c>
      <c r="AA363" s="1">
        <v>0</v>
      </c>
      <c r="AB363" s="1">
        <v>0</v>
      </c>
      <c r="AC363" s="1">
        <v>0</v>
      </c>
      <c r="AD363" s="1">
        <v>0</v>
      </c>
      <c r="AE363" s="1">
        <v>0</v>
      </c>
      <c r="AF363" s="1">
        <v>0</v>
      </c>
      <c r="AG363" s="1">
        <v>0</v>
      </c>
      <c r="AH363" s="1">
        <v>200</v>
      </c>
      <c r="AI363" s="1">
        <v>200</v>
      </c>
      <c r="AJ363" s="1" t="s">
        <v>15099</v>
      </c>
      <c r="AK363" s="1" t="s">
        <v>15100</v>
      </c>
      <c r="AL363" s="1" t="s">
        <v>15101</v>
      </c>
      <c r="AM363" s="1" t="s">
        <v>12</v>
      </c>
      <c r="AN363" s="1" t="s">
        <v>23098</v>
      </c>
      <c r="AO363" s="1" t="s">
        <v>86</v>
      </c>
      <c r="AP363" s="1" t="s">
        <v>86</v>
      </c>
      <c r="AQ363" s="1" t="s">
        <v>14</v>
      </c>
      <c r="AR363" s="1" t="s">
        <v>30</v>
      </c>
      <c r="AS363" s="1" t="s">
        <v>23090</v>
      </c>
      <c r="AT363" s="1" t="s">
        <v>26</v>
      </c>
    </row>
    <row r="364" spans="1:46" x14ac:dyDescent="0.25">
      <c r="A364" s="1" t="s">
        <v>17593</v>
      </c>
      <c r="B364" s="2" t="s">
        <v>23101</v>
      </c>
      <c r="C364" s="2" t="s">
        <v>23108</v>
      </c>
      <c r="D364" s="1">
        <v>0</v>
      </c>
      <c r="E364" s="1">
        <v>0</v>
      </c>
      <c r="F364" s="1">
        <v>2</v>
      </c>
      <c r="G364" s="1">
        <v>2</v>
      </c>
      <c r="H364" s="6">
        <v>1</v>
      </c>
      <c r="I364">
        <v>1</v>
      </c>
      <c r="J364" s="1">
        <v>27</v>
      </c>
      <c r="K364" s="1">
        <v>0</v>
      </c>
      <c r="L364" s="1">
        <v>794</v>
      </c>
      <c r="M364" s="6">
        <v>0.33</v>
      </c>
      <c r="N364" s="4">
        <v>2500</v>
      </c>
      <c r="O364" s="4">
        <v>220</v>
      </c>
      <c r="P364" s="4">
        <v>200</v>
      </c>
      <c r="Q364" s="3">
        <v>0.35</v>
      </c>
      <c r="R364" s="1">
        <v>6</v>
      </c>
      <c r="S364" s="1">
        <v>200</v>
      </c>
      <c r="T364" s="1">
        <v>24</v>
      </c>
      <c r="U364" s="1">
        <v>1</v>
      </c>
      <c r="V364" s="1">
        <v>0</v>
      </c>
      <c r="W364" s="1">
        <v>1</v>
      </c>
      <c r="X364" s="1">
        <v>1</v>
      </c>
      <c r="Y364" s="1">
        <v>1</v>
      </c>
      <c r="Z364" s="1">
        <v>2</v>
      </c>
      <c r="AA364" s="1">
        <v>1</v>
      </c>
      <c r="AB364" s="1">
        <v>1</v>
      </c>
      <c r="AC364" s="1">
        <v>0</v>
      </c>
      <c r="AD364" s="1">
        <v>0</v>
      </c>
      <c r="AE364" s="1">
        <v>0</v>
      </c>
      <c r="AF364" s="1">
        <v>0</v>
      </c>
      <c r="AG364" s="1">
        <v>40</v>
      </c>
      <c r="AH364" s="1">
        <v>600</v>
      </c>
      <c r="AI364" s="1">
        <v>640</v>
      </c>
      <c r="AJ364" s="1" t="s">
        <v>1861</v>
      </c>
      <c r="AK364" s="1" t="s">
        <v>1862</v>
      </c>
      <c r="AL364" s="1" t="s">
        <v>1863</v>
      </c>
      <c r="AM364" s="1" t="s">
        <v>16</v>
      </c>
      <c r="AN364" s="1" t="s">
        <v>23097</v>
      </c>
      <c r="AO364" s="1" t="s">
        <v>86</v>
      </c>
      <c r="AP364" s="1" t="s">
        <v>86</v>
      </c>
      <c r="AQ364" s="1" t="s">
        <v>14</v>
      </c>
      <c r="AR364" s="1" t="s">
        <v>19</v>
      </c>
      <c r="AS364" s="1" t="s">
        <v>23091</v>
      </c>
      <c r="AT364" s="1" t="s">
        <v>101</v>
      </c>
    </row>
    <row r="365" spans="1:46" x14ac:dyDescent="0.25">
      <c r="A365" s="1" t="s">
        <v>18208</v>
      </c>
      <c r="B365" s="2" t="s">
        <v>23101</v>
      </c>
      <c r="C365" s="2" t="s">
        <v>23108</v>
      </c>
      <c r="D365" s="1">
        <v>0</v>
      </c>
      <c r="E365" s="1">
        <v>0</v>
      </c>
      <c r="F365" s="1">
        <v>1</v>
      </c>
      <c r="G365" s="1">
        <v>1</v>
      </c>
      <c r="H365" s="6">
        <v>1</v>
      </c>
      <c r="I365">
        <v>0</v>
      </c>
      <c r="J365" s="1">
        <v>50</v>
      </c>
      <c r="K365" s="1">
        <v>1</v>
      </c>
      <c r="L365" s="1">
        <v>689</v>
      </c>
      <c r="M365" s="6">
        <v>0.37</v>
      </c>
      <c r="N365" s="4">
        <v>3800</v>
      </c>
      <c r="O365" s="4">
        <v>320</v>
      </c>
      <c r="P365" s="4">
        <v>300</v>
      </c>
      <c r="Q365" s="3">
        <v>0.28999999999999998</v>
      </c>
      <c r="R365" s="1">
        <v>24</v>
      </c>
      <c r="S365" s="1">
        <v>300</v>
      </c>
      <c r="T365" s="1">
        <v>32</v>
      </c>
      <c r="U365" s="1">
        <v>1</v>
      </c>
      <c r="V365" s="1">
        <v>0</v>
      </c>
      <c r="W365" s="1">
        <v>1</v>
      </c>
      <c r="X365" s="1">
        <v>1</v>
      </c>
      <c r="Y365" s="1">
        <v>0</v>
      </c>
      <c r="Z365" s="1">
        <v>1</v>
      </c>
      <c r="AA365" s="1">
        <v>1</v>
      </c>
      <c r="AB365" s="1">
        <v>0</v>
      </c>
      <c r="AC365" s="1">
        <v>1250</v>
      </c>
      <c r="AD365" s="1">
        <v>0</v>
      </c>
      <c r="AE365" s="1">
        <v>0</v>
      </c>
      <c r="AF365" s="1">
        <v>470</v>
      </c>
      <c r="AG365" s="1">
        <v>0</v>
      </c>
      <c r="AH365" s="1">
        <v>600</v>
      </c>
      <c r="AI365" s="1">
        <v>2320</v>
      </c>
      <c r="AJ365" s="1" t="s">
        <v>3685</v>
      </c>
      <c r="AK365" s="1" t="s">
        <v>3686</v>
      </c>
      <c r="AL365" s="1" t="s">
        <v>3687</v>
      </c>
      <c r="AM365" s="1" t="s">
        <v>12</v>
      </c>
      <c r="AN365" s="1" t="s">
        <v>23098</v>
      </c>
      <c r="AO365" s="1" t="s">
        <v>86</v>
      </c>
      <c r="AP365" s="1" t="s">
        <v>86</v>
      </c>
      <c r="AQ365" s="1" t="s">
        <v>14</v>
      </c>
      <c r="AR365" s="1" t="s">
        <v>30</v>
      </c>
      <c r="AS365" s="1" t="s">
        <v>23091</v>
      </c>
      <c r="AT365" s="1" t="s">
        <v>26</v>
      </c>
    </row>
    <row r="366" spans="1:46" x14ac:dyDescent="0.25">
      <c r="A366" s="1" t="s">
        <v>18272</v>
      </c>
      <c r="B366" s="2" t="s">
        <v>23101</v>
      </c>
      <c r="C366" s="2" t="s">
        <v>23108</v>
      </c>
      <c r="D366" s="1">
        <v>0</v>
      </c>
      <c r="E366" s="1">
        <v>0</v>
      </c>
      <c r="F366" s="1">
        <v>1</v>
      </c>
      <c r="G366" s="1">
        <v>1</v>
      </c>
      <c r="H366" s="6">
        <v>1</v>
      </c>
      <c r="I366">
        <v>0</v>
      </c>
      <c r="J366" s="1">
        <v>35</v>
      </c>
      <c r="K366" s="1">
        <v>1</v>
      </c>
      <c r="L366" s="1">
        <v>5</v>
      </c>
      <c r="M366" s="6">
        <v>0.06</v>
      </c>
      <c r="N366" s="4">
        <v>1500</v>
      </c>
      <c r="O366" s="4">
        <v>130</v>
      </c>
      <c r="P366" s="4">
        <v>150</v>
      </c>
      <c r="Q366" s="3">
        <v>0.33</v>
      </c>
      <c r="R366" s="1">
        <v>24</v>
      </c>
      <c r="S366" s="1">
        <v>150</v>
      </c>
      <c r="T366" s="1">
        <v>14</v>
      </c>
      <c r="U366" s="1">
        <v>1</v>
      </c>
      <c r="V366" s="1">
        <v>0</v>
      </c>
      <c r="W366" s="1">
        <v>1</v>
      </c>
      <c r="X366" s="1">
        <v>1</v>
      </c>
      <c r="Y366" s="1">
        <v>1</v>
      </c>
      <c r="Z366" s="1">
        <v>1</v>
      </c>
      <c r="AA366" s="1">
        <v>1</v>
      </c>
      <c r="AB366" s="1">
        <v>0</v>
      </c>
      <c r="AC366" s="1">
        <v>0</v>
      </c>
      <c r="AD366" s="1">
        <v>0</v>
      </c>
      <c r="AE366" s="1">
        <v>0</v>
      </c>
      <c r="AF366" s="1">
        <v>0</v>
      </c>
      <c r="AG366" s="1">
        <v>0</v>
      </c>
      <c r="AH366" s="1">
        <v>0</v>
      </c>
      <c r="AI366" s="1">
        <v>0</v>
      </c>
      <c r="AJ366" s="1" t="s">
        <v>3887</v>
      </c>
      <c r="AK366" s="1" t="s">
        <v>3888</v>
      </c>
      <c r="AL366" s="1" t="s">
        <v>3889</v>
      </c>
      <c r="AM366" s="1" t="s">
        <v>12</v>
      </c>
      <c r="AN366" s="1" t="s">
        <v>23098</v>
      </c>
      <c r="AO366" s="1" t="s">
        <v>86</v>
      </c>
      <c r="AP366" s="1" t="s">
        <v>86</v>
      </c>
      <c r="AQ366" s="1" t="s">
        <v>14</v>
      </c>
      <c r="AR366" s="1" t="s">
        <v>19</v>
      </c>
      <c r="AS366" s="1" t="s">
        <v>23091</v>
      </c>
      <c r="AT366" s="1" t="s">
        <v>26</v>
      </c>
    </row>
    <row r="367" spans="1:46" x14ac:dyDescent="0.25">
      <c r="A367" s="1" t="s">
        <v>17495</v>
      </c>
      <c r="B367" s="2" t="s">
        <v>23101</v>
      </c>
      <c r="C367" s="2" t="s">
        <v>23108</v>
      </c>
      <c r="D367" s="1">
        <v>0</v>
      </c>
      <c r="E367" s="1">
        <v>1</v>
      </c>
      <c r="F367" s="1">
        <v>1</v>
      </c>
      <c r="G367" s="1">
        <v>2</v>
      </c>
      <c r="H367" s="6">
        <v>0.5</v>
      </c>
      <c r="I367">
        <v>0</v>
      </c>
      <c r="J367" s="1">
        <v>29</v>
      </c>
      <c r="K367" s="1">
        <v>1</v>
      </c>
      <c r="L367" s="1">
        <v>798</v>
      </c>
      <c r="M367" s="6">
        <v>0.43</v>
      </c>
      <c r="N367" s="4">
        <v>3300</v>
      </c>
      <c r="O367" s="4">
        <v>200</v>
      </c>
      <c r="P367" s="4">
        <v>500</v>
      </c>
      <c r="Q367" s="3">
        <v>0.25</v>
      </c>
      <c r="R367" s="1">
        <v>24</v>
      </c>
      <c r="S367" s="1">
        <v>500</v>
      </c>
      <c r="T367" s="1">
        <v>48</v>
      </c>
      <c r="U367" s="1">
        <v>1</v>
      </c>
      <c r="V367" s="1">
        <v>0</v>
      </c>
      <c r="W367" s="1">
        <v>1</v>
      </c>
      <c r="X367" s="1">
        <v>1</v>
      </c>
      <c r="Y367" s="1">
        <v>0</v>
      </c>
      <c r="Z367" s="1">
        <v>3</v>
      </c>
      <c r="AA367" s="1">
        <v>1</v>
      </c>
      <c r="AB367" s="1">
        <v>0</v>
      </c>
      <c r="AC367" s="1">
        <v>982</v>
      </c>
      <c r="AD367" s="1">
        <v>0</v>
      </c>
      <c r="AE367" s="1">
        <v>0</v>
      </c>
      <c r="AF367" s="1">
        <v>0</v>
      </c>
      <c r="AG367" s="1">
        <v>11</v>
      </c>
      <c r="AH367" s="1">
        <v>0</v>
      </c>
      <c r="AI367" s="1">
        <v>993</v>
      </c>
      <c r="AJ367" s="1" t="s">
        <v>1547</v>
      </c>
      <c r="AK367" s="1" t="s">
        <v>1548</v>
      </c>
      <c r="AL367" s="1" t="s">
        <v>1549</v>
      </c>
      <c r="AM367" s="1" t="s">
        <v>12</v>
      </c>
      <c r="AN367" s="1" t="s">
        <v>23098</v>
      </c>
      <c r="AO367" s="1" t="s">
        <v>86</v>
      </c>
      <c r="AP367" s="1" t="s">
        <v>86</v>
      </c>
      <c r="AQ367" s="1" t="s">
        <v>14</v>
      </c>
      <c r="AR367" s="1" t="s">
        <v>30</v>
      </c>
      <c r="AS367" s="1" t="s">
        <v>23091</v>
      </c>
      <c r="AT367" s="1" t="s">
        <v>26</v>
      </c>
    </row>
    <row r="368" spans="1:46" x14ac:dyDescent="0.25">
      <c r="A368" s="1" t="s">
        <v>22367</v>
      </c>
      <c r="B368" s="2" t="s">
        <v>23101</v>
      </c>
      <c r="C368" s="2" t="s">
        <v>23108</v>
      </c>
      <c r="D368" s="1">
        <v>0</v>
      </c>
      <c r="E368" s="1">
        <v>0</v>
      </c>
      <c r="F368" s="1">
        <v>1</v>
      </c>
      <c r="G368" s="1">
        <v>1</v>
      </c>
      <c r="H368" s="6">
        <v>1</v>
      </c>
      <c r="I368">
        <v>0</v>
      </c>
      <c r="J368" s="1">
        <v>32</v>
      </c>
      <c r="K368" s="1">
        <v>1</v>
      </c>
      <c r="L368" s="1">
        <v>822</v>
      </c>
      <c r="M368" s="6">
        <v>0.08</v>
      </c>
      <c r="N368" s="4">
        <v>4000</v>
      </c>
      <c r="O368" s="4">
        <v>300</v>
      </c>
      <c r="P368" s="4">
        <v>300</v>
      </c>
      <c r="Q368" s="3">
        <v>0.3</v>
      </c>
      <c r="R368" s="1">
        <v>24</v>
      </c>
      <c r="S368" s="1">
        <v>300</v>
      </c>
      <c r="T368" s="1">
        <v>30</v>
      </c>
      <c r="U368" s="1">
        <v>1</v>
      </c>
      <c r="V368" s="1">
        <v>0</v>
      </c>
      <c r="W368" s="1">
        <v>1</v>
      </c>
      <c r="X368" s="1">
        <v>1</v>
      </c>
      <c r="Y368" s="1">
        <v>1</v>
      </c>
      <c r="Z368" s="1">
        <v>1</v>
      </c>
      <c r="AA368" s="1">
        <v>1</v>
      </c>
      <c r="AB368" s="1">
        <v>0</v>
      </c>
      <c r="AC368" s="1">
        <v>0</v>
      </c>
      <c r="AD368" s="1">
        <v>0</v>
      </c>
      <c r="AE368" s="1">
        <v>0</v>
      </c>
      <c r="AF368" s="1">
        <v>171</v>
      </c>
      <c r="AG368" s="1">
        <v>0</v>
      </c>
      <c r="AH368" s="1">
        <v>0</v>
      </c>
      <c r="AI368" s="1">
        <v>171</v>
      </c>
      <c r="AJ368" s="1" t="s">
        <v>15138</v>
      </c>
      <c r="AK368" s="1" t="s">
        <v>15139</v>
      </c>
      <c r="AL368" s="1" t="s">
        <v>15140</v>
      </c>
      <c r="AM368" s="1" t="s">
        <v>12</v>
      </c>
      <c r="AN368" s="1" t="s">
        <v>23098</v>
      </c>
      <c r="AO368" s="1" t="s">
        <v>86</v>
      </c>
      <c r="AP368" s="1" t="s">
        <v>86</v>
      </c>
      <c r="AQ368" s="1" t="s">
        <v>14</v>
      </c>
      <c r="AR368" s="1" t="s">
        <v>19</v>
      </c>
      <c r="AS368" s="1" t="s">
        <v>23091</v>
      </c>
      <c r="AT368" s="1" t="s">
        <v>26</v>
      </c>
    </row>
    <row r="369" spans="1:46" x14ac:dyDescent="0.25">
      <c r="A369" s="1" t="s">
        <v>20628</v>
      </c>
      <c r="B369" s="2" t="s">
        <v>23101</v>
      </c>
      <c r="C369" s="2" t="s">
        <v>23108</v>
      </c>
      <c r="D369" s="1">
        <v>0</v>
      </c>
      <c r="E369" s="1">
        <v>1</v>
      </c>
      <c r="F369" s="1">
        <v>3</v>
      </c>
      <c r="G369" s="1">
        <v>4</v>
      </c>
      <c r="H369" s="6">
        <v>0.75</v>
      </c>
      <c r="I369">
        <v>1</v>
      </c>
      <c r="J369" s="1">
        <v>30</v>
      </c>
      <c r="K369" s="1">
        <v>0</v>
      </c>
      <c r="L369" s="1">
        <v>745</v>
      </c>
      <c r="M369" s="6">
        <v>0.36</v>
      </c>
      <c r="N369" s="4">
        <v>1800</v>
      </c>
      <c r="O369" s="4">
        <v>150</v>
      </c>
      <c r="P369" s="4">
        <v>300</v>
      </c>
      <c r="Q369" s="3">
        <v>0.28000000000000003</v>
      </c>
      <c r="R369" s="1">
        <v>6</v>
      </c>
      <c r="S369" s="1">
        <v>300</v>
      </c>
      <c r="T369" s="1">
        <v>31</v>
      </c>
      <c r="U369" s="1">
        <v>1</v>
      </c>
      <c r="V369" s="1">
        <v>0</v>
      </c>
      <c r="W369" s="1">
        <v>1</v>
      </c>
      <c r="X369" s="1">
        <v>1</v>
      </c>
      <c r="Y369" s="1">
        <v>1</v>
      </c>
      <c r="Z369" s="1">
        <v>2</v>
      </c>
      <c r="AA369" s="1">
        <v>0</v>
      </c>
      <c r="AB369" s="1">
        <v>1</v>
      </c>
      <c r="AC369" s="1">
        <v>0</v>
      </c>
      <c r="AD369" s="1">
        <v>0</v>
      </c>
      <c r="AE369" s="1">
        <v>0</v>
      </c>
      <c r="AF369" s="1">
        <v>0</v>
      </c>
      <c r="AG369" s="1">
        <v>0</v>
      </c>
      <c r="AH369" s="1">
        <v>0</v>
      </c>
      <c r="AI369" s="1">
        <v>0</v>
      </c>
      <c r="AJ369" s="1" t="s">
        <v>10488</v>
      </c>
      <c r="AK369" s="1" t="s">
        <v>10489</v>
      </c>
      <c r="AL369" s="1" t="s">
        <v>10490</v>
      </c>
      <c r="AM369" s="1" t="s">
        <v>16</v>
      </c>
      <c r="AN369" s="1" t="s">
        <v>23097</v>
      </c>
      <c r="AO369" s="1" t="s">
        <v>86</v>
      </c>
      <c r="AP369" s="1" t="s">
        <v>86</v>
      </c>
      <c r="AQ369" s="1" t="s">
        <v>14</v>
      </c>
      <c r="AR369" s="1" t="s">
        <v>19</v>
      </c>
      <c r="AS369" s="1" t="s">
        <v>23090</v>
      </c>
      <c r="AT369" s="1" t="s">
        <v>101</v>
      </c>
    </row>
    <row r="370" spans="1:46" x14ac:dyDescent="0.25">
      <c r="A370" s="1" t="s">
        <v>17597</v>
      </c>
      <c r="B370" s="2" t="s">
        <v>23101</v>
      </c>
      <c r="C370" s="2" t="s">
        <v>23108</v>
      </c>
      <c r="D370" s="1">
        <v>1</v>
      </c>
      <c r="E370" s="1">
        <v>4</v>
      </c>
      <c r="F370" s="1">
        <v>4</v>
      </c>
      <c r="G370" s="1">
        <v>9</v>
      </c>
      <c r="H370" s="6">
        <v>0.44444444444444442</v>
      </c>
      <c r="I370">
        <v>1</v>
      </c>
      <c r="J370" s="1">
        <v>29</v>
      </c>
      <c r="K370" s="1">
        <v>1</v>
      </c>
      <c r="L370" s="1">
        <v>668</v>
      </c>
      <c r="M370" s="6">
        <v>0.77</v>
      </c>
      <c r="N370" s="4">
        <v>720</v>
      </c>
      <c r="O370" s="4">
        <v>60</v>
      </c>
      <c r="P370" s="4">
        <v>150</v>
      </c>
      <c r="Q370" s="3">
        <v>0.28999999999999998</v>
      </c>
      <c r="R370" s="1">
        <v>18</v>
      </c>
      <c r="S370" s="1">
        <v>150</v>
      </c>
      <c r="T370" s="1">
        <v>14</v>
      </c>
      <c r="U370" s="1">
        <v>1</v>
      </c>
      <c r="V370" s="1">
        <v>0</v>
      </c>
      <c r="W370" s="1">
        <v>1</v>
      </c>
      <c r="X370" s="1">
        <v>1</v>
      </c>
      <c r="Y370" s="1">
        <v>0</v>
      </c>
      <c r="Z370" s="1">
        <v>4</v>
      </c>
      <c r="AA370" s="1">
        <v>1</v>
      </c>
      <c r="AB370" s="1">
        <v>1</v>
      </c>
      <c r="AC370" s="1">
        <v>719</v>
      </c>
      <c r="AD370" s="1">
        <v>323</v>
      </c>
      <c r="AE370" s="1">
        <v>0</v>
      </c>
      <c r="AF370" s="1">
        <v>0</v>
      </c>
      <c r="AG370" s="1">
        <v>0</v>
      </c>
      <c r="AH370" s="1">
        <v>0</v>
      </c>
      <c r="AI370" s="1">
        <v>1042</v>
      </c>
      <c r="AJ370" s="1" t="s">
        <v>1873</v>
      </c>
      <c r="AK370" s="1" t="s">
        <v>1874</v>
      </c>
      <c r="AL370" s="1" t="s">
        <v>1875</v>
      </c>
      <c r="AM370" s="1" t="s">
        <v>16</v>
      </c>
      <c r="AN370" s="1" t="s">
        <v>23098</v>
      </c>
      <c r="AO370" s="1" t="s">
        <v>86</v>
      </c>
      <c r="AP370" s="1" t="s">
        <v>86</v>
      </c>
      <c r="AQ370" s="1" t="s">
        <v>14</v>
      </c>
      <c r="AR370" s="1" t="s">
        <v>30</v>
      </c>
      <c r="AS370" s="1" t="s">
        <v>23091</v>
      </c>
      <c r="AT370" s="1" t="s">
        <v>101</v>
      </c>
    </row>
    <row r="371" spans="1:46" x14ac:dyDescent="0.25">
      <c r="A371" s="1" t="s">
        <v>21175</v>
      </c>
      <c r="B371" s="2" t="s">
        <v>23101</v>
      </c>
      <c r="C371" s="2" t="s">
        <v>23108</v>
      </c>
      <c r="D371" s="1">
        <v>0</v>
      </c>
      <c r="E371" s="1">
        <v>1</v>
      </c>
      <c r="F371" s="1">
        <v>2</v>
      </c>
      <c r="G371" s="1">
        <v>3</v>
      </c>
      <c r="H371" s="6">
        <v>0.66666666666666663</v>
      </c>
      <c r="I371">
        <v>1</v>
      </c>
      <c r="J371" s="1">
        <v>30</v>
      </c>
      <c r="K371" s="1">
        <v>1</v>
      </c>
      <c r="L371" s="1">
        <v>588</v>
      </c>
      <c r="M371" s="6">
        <v>0.17</v>
      </c>
      <c r="N371" s="4">
        <v>2300</v>
      </c>
      <c r="O371" s="4">
        <v>200</v>
      </c>
      <c r="P371" s="4">
        <v>400</v>
      </c>
      <c r="Q371" s="3">
        <v>0.27</v>
      </c>
      <c r="R371" s="1">
        <v>24</v>
      </c>
      <c r="S371" s="1">
        <v>400</v>
      </c>
      <c r="T371" s="1">
        <v>38</v>
      </c>
      <c r="U371" s="1">
        <v>1</v>
      </c>
      <c r="V371" s="1">
        <v>0</v>
      </c>
      <c r="W371" s="1">
        <v>1</v>
      </c>
      <c r="X371" s="1">
        <v>1</v>
      </c>
      <c r="Y371" s="1">
        <v>1</v>
      </c>
      <c r="Z371" s="1">
        <v>3</v>
      </c>
      <c r="AA371" s="1">
        <v>0</v>
      </c>
      <c r="AB371" s="1">
        <v>1</v>
      </c>
      <c r="AC371" s="1">
        <v>0</v>
      </c>
      <c r="AD371" s="1">
        <v>0</v>
      </c>
      <c r="AE371" s="1">
        <v>455</v>
      </c>
      <c r="AF371" s="1">
        <v>200</v>
      </c>
      <c r="AG371" s="1">
        <v>0</v>
      </c>
      <c r="AH371" s="1">
        <v>100</v>
      </c>
      <c r="AI371" s="1">
        <v>755</v>
      </c>
      <c r="AJ371" s="1" t="s">
        <v>11958</v>
      </c>
      <c r="AK371" s="1" t="s">
        <v>11959</v>
      </c>
      <c r="AL371" s="1" t="s">
        <v>11960</v>
      </c>
      <c r="AM371" s="1" t="s">
        <v>16</v>
      </c>
      <c r="AN371" s="1" t="s">
        <v>23098</v>
      </c>
      <c r="AO371" s="1" t="s">
        <v>86</v>
      </c>
      <c r="AP371" s="1" t="s">
        <v>86</v>
      </c>
      <c r="AQ371" s="1" t="s">
        <v>14</v>
      </c>
      <c r="AR371" s="1" t="s">
        <v>19</v>
      </c>
      <c r="AS371" s="1" t="s">
        <v>23090</v>
      </c>
      <c r="AT371" s="1" t="s">
        <v>101</v>
      </c>
    </row>
    <row r="372" spans="1:46" x14ac:dyDescent="0.25">
      <c r="A372" s="1" t="s">
        <v>22369</v>
      </c>
      <c r="B372" s="2" t="s">
        <v>23101</v>
      </c>
      <c r="C372" s="2" t="s">
        <v>23108</v>
      </c>
      <c r="D372" s="1">
        <v>0</v>
      </c>
      <c r="E372" s="1">
        <v>0</v>
      </c>
      <c r="F372" s="1">
        <v>1</v>
      </c>
      <c r="G372" s="1">
        <v>1</v>
      </c>
      <c r="H372" s="6">
        <v>1</v>
      </c>
      <c r="I372">
        <v>0</v>
      </c>
      <c r="J372" s="1">
        <v>32</v>
      </c>
      <c r="K372" s="1">
        <v>1</v>
      </c>
      <c r="L372" s="1">
        <v>600</v>
      </c>
      <c r="M372" s="6">
        <v>0.16</v>
      </c>
      <c r="N372" s="4">
        <v>2800</v>
      </c>
      <c r="O372" s="4">
        <v>230</v>
      </c>
      <c r="P372" s="4">
        <v>500</v>
      </c>
      <c r="Q372" s="3">
        <v>0.35</v>
      </c>
      <c r="R372" s="1">
        <v>24</v>
      </c>
      <c r="S372" s="1">
        <v>505</v>
      </c>
      <c r="T372" s="1">
        <v>37</v>
      </c>
      <c r="U372" s="1">
        <v>1</v>
      </c>
      <c r="V372" s="1">
        <v>0</v>
      </c>
      <c r="W372" s="1">
        <v>1</v>
      </c>
      <c r="X372" s="1">
        <v>1</v>
      </c>
      <c r="Y372" s="1">
        <v>1</v>
      </c>
      <c r="Z372" s="1">
        <v>1</v>
      </c>
      <c r="AA372" s="1">
        <v>0</v>
      </c>
      <c r="AB372" s="1">
        <v>0</v>
      </c>
      <c r="AC372" s="1">
        <v>0</v>
      </c>
      <c r="AD372" s="1">
        <v>0</v>
      </c>
      <c r="AE372" s="1">
        <v>0</v>
      </c>
      <c r="AF372" s="1">
        <v>0</v>
      </c>
      <c r="AG372" s="1">
        <v>0</v>
      </c>
      <c r="AH372" s="1">
        <v>150</v>
      </c>
      <c r="AI372" s="1">
        <v>150</v>
      </c>
      <c r="AJ372" s="1" t="s">
        <v>6038</v>
      </c>
      <c r="AK372" s="1" t="s">
        <v>15144</v>
      </c>
      <c r="AL372" s="1" t="s">
        <v>15145</v>
      </c>
      <c r="AM372" s="1" t="s">
        <v>12</v>
      </c>
      <c r="AN372" s="1" t="s">
        <v>23098</v>
      </c>
      <c r="AO372" s="1" t="s">
        <v>86</v>
      </c>
      <c r="AP372" s="1" t="s">
        <v>86</v>
      </c>
      <c r="AQ372" s="1" t="s">
        <v>14</v>
      </c>
      <c r="AR372" s="1" t="s">
        <v>19</v>
      </c>
      <c r="AS372" s="1" t="s">
        <v>23090</v>
      </c>
      <c r="AT372" s="1" t="s">
        <v>26</v>
      </c>
    </row>
    <row r="373" spans="1:46" x14ac:dyDescent="0.25">
      <c r="A373" s="1" t="s">
        <v>22925</v>
      </c>
      <c r="B373" s="2" t="s">
        <v>23101</v>
      </c>
      <c r="C373" s="2" t="s">
        <v>23108</v>
      </c>
      <c r="D373" s="1">
        <v>0</v>
      </c>
      <c r="E373" s="1">
        <v>0</v>
      </c>
      <c r="F373" s="1">
        <v>2</v>
      </c>
      <c r="G373" s="1">
        <v>2</v>
      </c>
      <c r="H373" s="6">
        <v>1</v>
      </c>
      <c r="I373">
        <v>1</v>
      </c>
      <c r="J373" s="1">
        <v>39</v>
      </c>
      <c r="K373" s="1">
        <v>0</v>
      </c>
      <c r="L373" s="1">
        <v>807</v>
      </c>
      <c r="M373" s="6">
        <v>0.18</v>
      </c>
      <c r="N373" s="4">
        <v>5000</v>
      </c>
      <c r="O373" s="4">
        <v>200</v>
      </c>
      <c r="P373" s="4">
        <v>250</v>
      </c>
      <c r="Q373" s="3">
        <v>0.2</v>
      </c>
      <c r="R373" s="1">
        <v>24</v>
      </c>
      <c r="S373" s="1">
        <v>250</v>
      </c>
      <c r="T373" s="1">
        <v>21</v>
      </c>
      <c r="U373" s="1">
        <v>1</v>
      </c>
      <c r="V373" s="1">
        <v>0</v>
      </c>
      <c r="W373" s="1">
        <v>1</v>
      </c>
      <c r="X373" s="1">
        <v>1</v>
      </c>
      <c r="Y373" s="1">
        <v>1</v>
      </c>
      <c r="Z373" s="1">
        <v>0</v>
      </c>
      <c r="AA373" s="1">
        <v>1</v>
      </c>
      <c r="AB373" s="1">
        <v>1</v>
      </c>
      <c r="AC373" s="1">
        <v>0</v>
      </c>
      <c r="AD373" s="1">
        <v>0</v>
      </c>
      <c r="AE373" s="1">
        <v>0</v>
      </c>
      <c r="AF373" s="1">
        <v>0</v>
      </c>
      <c r="AG373" s="1">
        <v>0</v>
      </c>
      <c r="AH373" s="1">
        <v>400</v>
      </c>
      <c r="AI373" s="1">
        <v>400</v>
      </c>
      <c r="AJ373" s="1" t="s">
        <v>16618</v>
      </c>
      <c r="AK373" s="1" t="s">
        <v>16619</v>
      </c>
      <c r="AL373" s="1" t="s">
        <v>16620</v>
      </c>
      <c r="AM373" s="1" t="s">
        <v>16</v>
      </c>
      <c r="AN373" s="1" t="s">
        <v>23097</v>
      </c>
      <c r="AO373" s="1" t="s">
        <v>86</v>
      </c>
      <c r="AP373" s="1" t="s">
        <v>86</v>
      </c>
      <c r="AQ373" s="1" t="s">
        <v>14</v>
      </c>
      <c r="AR373" s="1" t="s">
        <v>19</v>
      </c>
      <c r="AS373" s="1" t="s">
        <v>23091</v>
      </c>
      <c r="AT373" s="1" t="s">
        <v>101</v>
      </c>
    </row>
    <row r="374" spans="1:46" x14ac:dyDescent="0.25">
      <c r="A374" s="1" t="s">
        <v>18935</v>
      </c>
      <c r="B374" s="2" t="s">
        <v>23101</v>
      </c>
      <c r="C374" s="2" t="s">
        <v>23108</v>
      </c>
      <c r="D374" s="1">
        <v>0</v>
      </c>
      <c r="E374" s="1">
        <v>0</v>
      </c>
      <c r="F374" s="1">
        <v>1</v>
      </c>
      <c r="G374" s="1">
        <v>1</v>
      </c>
      <c r="H374" s="6">
        <v>1</v>
      </c>
      <c r="I374">
        <v>1</v>
      </c>
      <c r="J374" s="1">
        <v>23</v>
      </c>
      <c r="K374" s="1">
        <v>1</v>
      </c>
      <c r="L374" s="1">
        <v>758</v>
      </c>
      <c r="M374" s="6">
        <v>0.16</v>
      </c>
      <c r="N374" s="4">
        <v>1200</v>
      </c>
      <c r="O374" s="4">
        <v>100</v>
      </c>
      <c r="P374" s="4">
        <v>300</v>
      </c>
      <c r="Q374" s="3">
        <v>0.3</v>
      </c>
      <c r="R374" s="1">
        <v>24</v>
      </c>
      <c r="S374" s="1">
        <v>300</v>
      </c>
      <c r="T374" s="1">
        <v>28</v>
      </c>
      <c r="U374" s="1">
        <v>1</v>
      </c>
      <c r="V374" s="1">
        <v>0</v>
      </c>
      <c r="W374" s="1">
        <v>1</v>
      </c>
      <c r="X374" s="1">
        <v>1</v>
      </c>
      <c r="Y374" s="1">
        <v>1</v>
      </c>
      <c r="Z374" s="1">
        <v>3</v>
      </c>
      <c r="AA374" s="1">
        <v>0</v>
      </c>
      <c r="AB374" s="1">
        <v>1</v>
      </c>
      <c r="AC374" s="1">
        <v>0</v>
      </c>
      <c r="AD374" s="1">
        <v>0</v>
      </c>
      <c r="AE374" s="1">
        <v>0</v>
      </c>
      <c r="AF374" s="1">
        <v>0</v>
      </c>
      <c r="AG374" s="1">
        <v>0</v>
      </c>
      <c r="AH374" s="1">
        <v>0</v>
      </c>
      <c r="AI374" s="1">
        <v>0</v>
      </c>
      <c r="AJ374" s="1" t="s">
        <v>5795</v>
      </c>
      <c r="AK374" s="1" t="s">
        <v>5796</v>
      </c>
      <c r="AL374" s="1" t="s">
        <v>5797</v>
      </c>
      <c r="AM374" s="1" t="s">
        <v>16</v>
      </c>
      <c r="AN374" s="1" t="s">
        <v>23098</v>
      </c>
      <c r="AO374" s="1" t="s">
        <v>86</v>
      </c>
      <c r="AP374" s="1" t="s">
        <v>86</v>
      </c>
      <c r="AQ374" s="1" t="s">
        <v>14</v>
      </c>
      <c r="AR374" s="1" t="s">
        <v>19</v>
      </c>
      <c r="AS374" s="1" t="s">
        <v>23090</v>
      </c>
      <c r="AT374" s="1" t="s">
        <v>101</v>
      </c>
    </row>
    <row r="375" spans="1:46" x14ac:dyDescent="0.25">
      <c r="A375" s="1" t="s">
        <v>20632</v>
      </c>
      <c r="B375" s="2" t="s">
        <v>23101</v>
      </c>
      <c r="C375" s="2" t="s">
        <v>23108</v>
      </c>
      <c r="D375" s="1">
        <v>0</v>
      </c>
      <c r="E375" s="1">
        <v>0</v>
      </c>
      <c r="F375" s="1">
        <v>1</v>
      </c>
      <c r="G375" s="1">
        <v>1</v>
      </c>
      <c r="H375" s="6">
        <v>1</v>
      </c>
      <c r="I375">
        <v>0</v>
      </c>
      <c r="J375" s="1">
        <v>35</v>
      </c>
      <c r="K375" s="1">
        <v>1</v>
      </c>
      <c r="L375" s="1">
        <v>515</v>
      </c>
      <c r="M375" s="6">
        <v>0.19</v>
      </c>
      <c r="N375" s="4">
        <v>5000</v>
      </c>
      <c r="O375" s="4">
        <v>400</v>
      </c>
      <c r="P375" s="4">
        <v>500</v>
      </c>
      <c r="Q375" s="3">
        <v>0.35</v>
      </c>
      <c r="R375" s="1">
        <v>24</v>
      </c>
      <c r="S375" s="1">
        <v>500</v>
      </c>
      <c r="T375" s="1">
        <v>34</v>
      </c>
      <c r="U375" s="1">
        <v>1</v>
      </c>
      <c r="V375" s="1">
        <v>0</v>
      </c>
      <c r="W375" s="1">
        <v>1</v>
      </c>
      <c r="X375" s="1">
        <v>1</v>
      </c>
      <c r="Y375" s="1">
        <v>0</v>
      </c>
      <c r="Z375" s="1">
        <v>2</v>
      </c>
      <c r="AA375" s="1">
        <v>1</v>
      </c>
      <c r="AB375" s="1">
        <v>0</v>
      </c>
      <c r="AC375" s="1">
        <v>399</v>
      </c>
      <c r="AD375" s="1">
        <v>0</v>
      </c>
      <c r="AE375" s="1">
        <v>0</v>
      </c>
      <c r="AF375" s="1">
        <v>328</v>
      </c>
      <c r="AG375" s="1">
        <v>0</v>
      </c>
      <c r="AH375" s="1">
        <v>300</v>
      </c>
      <c r="AI375" s="1">
        <v>1027</v>
      </c>
      <c r="AJ375" s="1" t="s">
        <v>58</v>
      </c>
      <c r="AK375" s="1" t="s">
        <v>10498</v>
      </c>
      <c r="AL375" s="1" t="s">
        <v>10499</v>
      </c>
      <c r="AM375" s="1" t="s">
        <v>12</v>
      </c>
      <c r="AN375" s="1" t="s">
        <v>23098</v>
      </c>
      <c r="AO375" s="1" t="s">
        <v>86</v>
      </c>
      <c r="AP375" s="1" t="s">
        <v>86</v>
      </c>
      <c r="AQ375" s="1" t="s">
        <v>14</v>
      </c>
      <c r="AR375" s="1" t="s">
        <v>30</v>
      </c>
      <c r="AS375" s="1" t="s">
        <v>23091</v>
      </c>
      <c r="AT375" s="1" t="s">
        <v>26</v>
      </c>
    </row>
    <row r="376" spans="1:46" x14ac:dyDescent="0.25">
      <c r="A376" s="1" t="s">
        <v>21780</v>
      </c>
      <c r="B376" s="2" t="s">
        <v>23101</v>
      </c>
      <c r="C376" s="2" t="s">
        <v>23108</v>
      </c>
      <c r="D376" s="1">
        <v>0</v>
      </c>
      <c r="E376" s="1">
        <v>0</v>
      </c>
      <c r="F376" s="1">
        <v>1</v>
      </c>
      <c r="G376" s="1">
        <v>1</v>
      </c>
      <c r="H376" s="6">
        <v>1</v>
      </c>
      <c r="I376">
        <v>0</v>
      </c>
      <c r="J376" s="1">
        <v>25</v>
      </c>
      <c r="K376" s="1">
        <v>1</v>
      </c>
      <c r="L376" s="1">
        <v>830</v>
      </c>
      <c r="M376" s="6">
        <v>0.21</v>
      </c>
      <c r="N376" s="4">
        <v>0</v>
      </c>
      <c r="O376" s="4">
        <v>90</v>
      </c>
      <c r="P376" s="4">
        <v>200</v>
      </c>
      <c r="Q376" s="3">
        <v>0.35</v>
      </c>
      <c r="R376" s="1">
        <v>12</v>
      </c>
      <c r="S376" s="1">
        <v>200</v>
      </c>
      <c r="T376" s="1">
        <v>23</v>
      </c>
      <c r="U376" s="1">
        <v>1</v>
      </c>
      <c r="V376" s="1">
        <v>0</v>
      </c>
      <c r="W376" s="1">
        <v>1</v>
      </c>
      <c r="X376" s="1">
        <v>1</v>
      </c>
      <c r="Y376" s="1">
        <v>1</v>
      </c>
      <c r="Z376" s="1">
        <v>1</v>
      </c>
      <c r="AA376" s="1">
        <v>1</v>
      </c>
      <c r="AB376" s="1">
        <v>1</v>
      </c>
      <c r="AC376" s="1">
        <v>0</v>
      </c>
      <c r="AD376" s="1">
        <v>0</v>
      </c>
      <c r="AE376" s="1">
        <v>0</v>
      </c>
      <c r="AF376" s="1">
        <v>0</v>
      </c>
      <c r="AG376" s="1">
        <v>0</v>
      </c>
      <c r="AH376" s="1">
        <v>0</v>
      </c>
      <c r="AI376" s="1">
        <v>0</v>
      </c>
      <c r="AJ376" s="1" t="s">
        <v>4195</v>
      </c>
      <c r="AK376" s="1" t="s">
        <v>13576</v>
      </c>
      <c r="AL376" s="1" t="s">
        <v>13577</v>
      </c>
      <c r="AM376" s="1" t="s">
        <v>12</v>
      </c>
      <c r="AN376" s="1" t="s">
        <v>23098</v>
      </c>
      <c r="AO376" s="1" t="s">
        <v>86</v>
      </c>
      <c r="AP376" s="1" t="s">
        <v>86</v>
      </c>
      <c r="AQ376" s="1" t="s">
        <v>14</v>
      </c>
      <c r="AR376" s="1" t="s">
        <v>19</v>
      </c>
      <c r="AS376" s="1" t="s">
        <v>23091</v>
      </c>
      <c r="AT376" s="1" t="s">
        <v>101</v>
      </c>
    </row>
    <row r="377" spans="1:46" x14ac:dyDescent="0.25">
      <c r="A377" s="1" t="s">
        <v>20113</v>
      </c>
      <c r="B377" s="2" t="s">
        <v>23101</v>
      </c>
      <c r="C377" s="2" t="s">
        <v>23108</v>
      </c>
      <c r="D377" s="1">
        <v>0</v>
      </c>
      <c r="E377" s="1">
        <v>0</v>
      </c>
      <c r="F377" s="1">
        <v>1</v>
      </c>
      <c r="G377" s="1">
        <v>1</v>
      </c>
      <c r="H377" s="6">
        <v>1</v>
      </c>
      <c r="I377">
        <v>0</v>
      </c>
      <c r="J377" s="1">
        <v>22</v>
      </c>
      <c r="K377" s="1">
        <v>1</v>
      </c>
      <c r="L377" s="1">
        <v>758</v>
      </c>
      <c r="M377" s="6">
        <v>0.56999999999999995</v>
      </c>
      <c r="N377" s="4">
        <v>1650</v>
      </c>
      <c r="O377" s="4">
        <v>150</v>
      </c>
      <c r="P377" s="4">
        <v>1000</v>
      </c>
      <c r="Q377" s="3">
        <v>0.1</v>
      </c>
      <c r="R377" s="1">
        <v>12</v>
      </c>
      <c r="S377" s="1">
        <v>0</v>
      </c>
      <c r="T377" s="1">
        <v>0</v>
      </c>
      <c r="U377" s="1">
        <v>1</v>
      </c>
      <c r="V377" s="1">
        <v>0</v>
      </c>
      <c r="W377" s="1">
        <v>1</v>
      </c>
      <c r="X377" s="1">
        <v>1</v>
      </c>
      <c r="Y377" s="1">
        <v>1</v>
      </c>
      <c r="Z377" s="1">
        <v>5</v>
      </c>
      <c r="AA377" s="1">
        <v>0</v>
      </c>
      <c r="AB377" s="1">
        <v>1</v>
      </c>
      <c r="AC377" s="1">
        <v>0</v>
      </c>
      <c r="AD377" s="1">
        <v>0</v>
      </c>
      <c r="AE377" s="1">
        <v>0</v>
      </c>
      <c r="AF377" s="1">
        <v>0</v>
      </c>
      <c r="AG377" s="1">
        <v>0</v>
      </c>
      <c r="AH377" s="1">
        <v>0</v>
      </c>
      <c r="AI377" s="1">
        <v>0</v>
      </c>
      <c r="AJ377" s="1" t="s">
        <v>9079</v>
      </c>
      <c r="AK377" s="1" t="s">
        <v>9080</v>
      </c>
      <c r="AL377" s="1" t="s">
        <v>9081</v>
      </c>
      <c r="AM377" s="1" t="s">
        <v>12</v>
      </c>
      <c r="AN377" s="1" t="s">
        <v>23098</v>
      </c>
      <c r="AO377" s="1" t="s">
        <v>86</v>
      </c>
      <c r="AP377" s="1" t="s">
        <v>86</v>
      </c>
      <c r="AQ377" s="1" t="s">
        <v>14</v>
      </c>
      <c r="AR377" s="1" t="s">
        <v>19</v>
      </c>
      <c r="AS377" s="1" t="s">
        <v>23090</v>
      </c>
      <c r="AT377" s="1" t="s">
        <v>101</v>
      </c>
    </row>
    <row r="378" spans="1:46" x14ac:dyDescent="0.25">
      <c r="A378" s="1" t="s">
        <v>18938</v>
      </c>
      <c r="B378" s="2" t="s">
        <v>23101</v>
      </c>
      <c r="C378" s="2" t="s">
        <v>23108</v>
      </c>
      <c r="D378" s="1">
        <v>0</v>
      </c>
      <c r="E378" s="1">
        <v>0</v>
      </c>
      <c r="F378" s="1">
        <v>1</v>
      </c>
      <c r="G378" s="1">
        <v>1</v>
      </c>
      <c r="H378" s="6">
        <v>1</v>
      </c>
      <c r="I378">
        <v>0</v>
      </c>
      <c r="J378" s="1">
        <v>31</v>
      </c>
      <c r="K378" s="1">
        <v>0</v>
      </c>
      <c r="L378" s="1">
        <v>606</v>
      </c>
      <c r="M378" s="6">
        <v>0.18</v>
      </c>
      <c r="N378" s="4">
        <v>2000</v>
      </c>
      <c r="O378" s="4">
        <v>130</v>
      </c>
      <c r="P378" s="4">
        <v>250</v>
      </c>
      <c r="Q378" s="3">
        <v>0.28999999999999998</v>
      </c>
      <c r="R378" s="1">
        <v>12</v>
      </c>
      <c r="S378" s="1">
        <v>250</v>
      </c>
      <c r="T378" s="1">
        <v>18</v>
      </c>
      <c r="U378" s="1">
        <v>1</v>
      </c>
      <c r="V378" s="1">
        <v>0</v>
      </c>
      <c r="W378" s="1">
        <v>1</v>
      </c>
      <c r="X378" s="1">
        <v>1</v>
      </c>
      <c r="Y378" s="1">
        <v>1</v>
      </c>
      <c r="Z378" s="1">
        <v>2</v>
      </c>
      <c r="AA378" s="1">
        <v>0</v>
      </c>
      <c r="AB378" s="1">
        <v>0</v>
      </c>
      <c r="AC378" s="1">
        <v>0</v>
      </c>
      <c r="AD378" s="1">
        <v>0</v>
      </c>
      <c r="AE378" s="1">
        <v>0</v>
      </c>
      <c r="AF378" s="1">
        <v>0</v>
      </c>
      <c r="AG378" s="1">
        <v>0</v>
      </c>
      <c r="AH378" s="1">
        <v>0</v>
      </c>
      <c r="AI378" s="1">
        <v>0</v>
      </c>
      <c r="AJ378" s="1" t="s">
        <v>5803</v>
      </c>
      <c r="AK378" s="1" t="e">
        <f>-대출을하게된계기와사용목적작년가을에대학교를졸업하고취업준비를하며평일밤에는아르바이트를하면서생활하였습니다.5월부터새로운직장에서일하게되어3월31을기점으로일을그만두게되었습니다.그런데제가일한시간에제고의로스분이많이발생하여변상을하게되었습니다.그로인해운전면허,외국어,컴퓨터학원등록비명목으로모아둔금액을쓰게되어필요한생활자금이없게되어부득이하게대출을신청하게되었습니다.현재대출금은전혀없고과거에받은대출금액이1000만원정도였는데모두상환하였습니다.과거20대초반에무분별하게대출을하고카드사용,통신비의장기연체등으로신용등급이9등급까지내려갔었습니다.연체비용이150만원안팎이었지만학생인신분인저에게큰돈이다보니연체가되었습니다.졸업하고아르바이트를하면서연체금을갚았습니다.과거장기연체의기록이대출이쉽지않아여기에올리게되었습니다.</f>
        <v>#NAME?</v>
      </c>
      <c r="AL378" s="1" t="s">
        <v>5804</v>
      </c>
      <c r="AM378" s="1" t="s">
        <v>12</v>
      </c>
      <c r="AN378" s="1" t="s">
        <v>23097</v>
      </c>
      <c r="AO378" s="1" t="s">
        <v>86</v>
      </c>
      <c r="AP378" s="1" t="s">
        <v>86</v>
      </c>
      <c r="AQ378" s="1" t="s">
        <v>14</v>
      </c>
      <c r="AR378" s="1" t="s">
        <v>19</v>
      </c>
      <c r="AS378" s="1" t="s">
        <v>23090</v>
      </c>
      <c r="AT378" s="1" t="s">
        <v>26</v>
      </c>
    </row>
    <row r="379" spans="1:46" x14ac:dyDescent="0.25">
      <c r="A379" s="1" t="s">
        <v>20637</v>
      </c>
      <c r="B379" s="2" t="s">
        <v>23101</v>
      </c>
      <c r="C379" s="2" t="s">
        <v>23108</v>
      </c>
      <c r="D379" s="1">
        <v>0</v>
      </c>
      <c r="E379" s="1">
        <v>0</v>
      </c>
      <c r="F379" s="1">
        <v>1</v>
      </c>
      <c r="G379" s="1">
        <v>1</v>
      </c>
      <c r="H379" s="6">
        <v>1</v>
      </c>
      <c r="I379">
        <v>0</v>
      </c>
      <c r="J379" s="1">
        <v>32</v>
      </c>
      <c r="K379" s="1">
        <v>0</v>
      </c>
      <c r="L379" s="1">
        <v>590</v>
      </c>
      <c r="M379" s="6">
        <v>0.28000000000000003</v>
      </c>
      <c r="N379" s="4">
        <v>1200</v>
      </c>
      <c r="O379" s="4">
        <v>100</v>
      </c>
      <c r="P379" s="4">
        <v>120</v>
      </c>
      <c r="Q379" s="3">
        <v>0.24</v>
      </c>
      <c r="R379" s="1">
        <v>12</v>
      </c>
      <c r="S379" s="1">
        <v>120</v>
      </c>
      <c r="T379" s="1">
        <v>9</v>
      </c>
      <c r="U379" s="1">
        <v>1</v>
      </c>
      <c r="V379" s="1">
        <v>0</v>
      </c>
      <c r="W379" s="1">
        <v>1</v>
      </c>
      <c r="X379" s="1">
        <v>1</v>
      </c>
      <c r="Y379" s="1">
        <v>1</v>
      </c>
      <c r="Z379" s="1">
        <v>1</v>
      </c>
      <c r="AA379" s="1">
        <v>0</v>
      </c>
      <c r="AB379" s="1">
        <v>0</v>
      </c>
      <c r="AC379" s="1">
        <v>500</v>
      </c>
      <c r="AD379" s="1">
        <v>0</v>
      </c>
      <c r="AE379" s="1">
        <v>0</v>
      </c>
      <c r="AF379" s="1">
        <v>0</v>
      </c>
      <c r="AG379" s="1">
        <v>1</v>
      </c>
      <c r="AH379" s="1">
        <v>0</v>
      </c>
      <c r="AI379" s="1">
        <v>501</v>
      </c>
      <c r="AJ379" s="1" t="s">
        <v>309</v>
      </c>
      <c r="AK379" s="1" t="s">
        <v>10511</v>
      </c>
      <c r="AL379" s="1" t="s">
        <v>10512</v>
      </c>
      <c r="AM379" s="1" t="s">
        <v>12</v>
      </c>
      <c r="AN379" s="1" t="s">
        <v>23097</v>
      </c>
      <c r="AO379" s="1" t="s">
        <v>86</v>
      </c>
      <c r="AP379" s="1" t="s">
        <v>86</v>
      </c>
      <c r="AQ379" s="1" t="s">
        <v>14</v>
      </c>
      <c r="AR379" s="1" t="s">
        <v>19</v>
      </c>
      <c r="AS379" s="1" t="s">
        <v>23090</v>
      </c>
      <c r="AT379" s="1" t="s">
        <v>26</v>
      </c>
    </row>
    <row r="380" spans="1:46" x14ac:dyDescent="0.25">
      <c r="A380" s="1" t="s">
        <v>21783</v>
      </c>
      <c r="B380" s="2" t="s">
        <v>23101</v>
      </c>
      <c r="C380" s="2" t="s">
        <v>23108</v>
      </c>
      <c r="D380" s="1">
        <v>0</v>
      </c>
      <c r="E380" s="1">
        <v>0</v>
      </c>
      <c r="F380" s="1">
        <v>1</v>
      </c>
      <c r="G380" s="1">
        <v>1</v>
      </c>
      <c r="H380" s="6">
        <v>1</v>
      </c>
      <c r="I380">
        <v>0</v>
      </c>
      <c r="J380" s="1">
        <v>27</v>
      </c>
      <c r="K380" s="1">
        <v>1</v>
      </c>
      <c r="L380" s="1">
        <v>950</v>
      </c>
      <c r="M380" s="6">
        <v>0.17</v>
      </c>
      <c r="N380" s="4">
        <v>150</v>
      </c>
      <c r="O380" s="4">
        <v>150</v>
      </c>
      <c r="P380" s="4">
        <v>200</v>
      </c>
      <c r="Q380" s="3">
        <v>0.27</v>
      </c>
      <c r="R380" s="1">
        <v>24</v>
      </c>
      <c r="S380" s="1">
        <v>200</v>
      </c>
      <c r="T380" s="1">
        <v>16</v>
      </c>
      <c r="U380" s="1">
        <v>1</v>
      </c>
      <c r="V380" s="1">
        <v>0</v>
      </c>
      <c r="W380" s="1">
        <v>1</v>
      </c>
      <c r="X380" s="1">
        <v>1</v>
      </c>
      <c r="Y380" s="1">
        <v>1</v>
      </c>
      <c r="Z380" s="1">
        <v>3</v>
      </c>
      <c r="AA380" s="1">
        <v>0</v>
      </c>
      <c r="AB380" s="1">
        <v>1</v>
      </c>
      <c r="AC380" s="1">
        <v>0</v>
      </c>
      <c r="AD380" s="1">
        <v>0</v>
      </c>
      <c r="AE380" s="1">
        <v>0</v>
      </c>
      <c r="AF380" s="1">
        <v>1000</v>
      </c>
      <c r="AG380" s="1">
        <v>180</v>
      </c>
      <c r="AH380" s="1">
        <v>0</v>
      </c>
      <c r="AI380" s="1">
        <v>1180</v>
      </c>
      <c r="AJ380" s="1" t="s">
        <v>3077</v>
      </c>
      <c r="AK380" s="1" t="s">
        <v>13584</v>
      </c>
      <c r="AL380" s="1" t="s">
        <v>13585</v>
      </c>
      <c r="AM380" s="1" t="s">
        <v>12</v>
      </c>
      <c r="AN380" s="1" t="s">
        <v>23098</v>
      </c>
      <c r="AO380" s="1" t="s">
        <v>86</v>
      </c>
      <c r="AP380" s="1" t="s">
        <v>86</v>
      </c>
      <c r="AQ380" s="1" t="s">
        <v>14</v>
      </c>
      <c r="AR380" s="1" t="s">
        <v>19</v>
      </c>
      <c r="AS380" s="1" t="s">
        <v>23090</v>
      </c>
      <c r="AT380" s="1" t="s">
        <v>101</v>
      </c>
    </row>
    <row r="381" spans="1:46" x14ac:dyDescent="0.25">
      <c r="A381" s="1" t="s">
        <v>17606</v>
      </c>
      <c r="B381" s="2" t="s">
        <v>23101</v>
      </c>
      <c r="C381" s="2" t="s">
        <v>23108</v>
      </c>
      <c r="D381" s="1">
        <v>0</v>
      </c>
      <c r="E381" s="1">
        <v>0</v>
      </c>
      <c r="F381" s="1">
        <v>1</v>
      </c>
      <c r="G381" s="1">
        <v>1</v>
      </c>
      <c r="H381" s="6">
        <v>1</v>
      </c>
      <c r="I381">
        <v>0</v>
      </c>
      <c r="J381" s="1">
        <v>27</v>
      </c>
      <c r="K381" s="1">
        <v>1</v>
      </c>
      <c r="L381" s="1">
        <v>630</v>
      </c>
      <c r="M381" s="6">
        <v>0.87</v>
      </c>
      <c r="N381" s="4">
        <v>1000</v>
      </c>
      <c r="O381" s="4">
        <v>80</v>
      </c>
      <c r="P381" s="4">
        <v>100</v>
      </c>
      <c r="Q381" s="3">
        <v>0.25</v>
      </c>
      <c r="R381" s="1">
        <v>6</v>
      </c>
      <c r="S381" s="1">
        <v>100</v>
      </c>
      <c r="T381" s="1">
        <v>11</v>
      </c>
      <c r="U381" s="1">
        <v>1</v>
      </c>
      <c r="V381" s="1">
        <v>0</v>
      </c>
      <c r="W381" s="1">
        <v>1</v>
      </c>
      <c r="X381" s="1">
        <v>1</v>
      </c>
      <c r="Y381" s="1">
        <v>1</v>
      </c>
      <c r="Z381" s="1">
        <v>0</v>
      </c>
      <c r="AA381" s="1">
        <v>1</v>
      </c>
      <c r="AB381" s="1">
        <v>0</v>
      </c>
      <c r="AC381" s="1">
        <v>0</v>
      </c>
      <c r="AD381" s="1">
        <v>0</v>
      </c>
      <c r="AE381" s="1">
        <v>0</v>
      </c>
      <c r="AF381" s="1">
        <v>1000</v>
      </c>
      <c r="AG381" s="1">
        <v>0</v>
      </c>
      <c r="AH381" s="1">
        <v>0</v>
      </c>
      <c r="AI381" s="1">
        <v>1000</v>
      </c>
      <c r="AJ381" s="1" t="s">
        <v>1901</v>
      </c>
      <c r="AK381" s="1" t="s">
        <v>1902</v>
      </c>
      <c r="AL381" s="1" t="s">
        <v>1903</v>
      </c>
      <c r="AM381" s="1" t="s">
        <v>12</v>
      </c>
      <c r="AN381" s="1" t="s">
        <v>23098</v>
      </c>
      <c r="AO381" s="1" t="s">
        <v>86</v>
      </c>
      <c r="AP381" s="1" t="s">
        <v>86</v>
      </c>
      <c r="AQ381" s="1" t="s">
        <v>14</v>
      </c>
      <c r="AR381" s="1" t="s">
        <v>19</v>
      </c>
      <c r="AS381" s="1" t="s">
        <v>23091</v>
      </c>
      <c r="AT381" s="1" t="s">
        <v>26</v>
      </c>
    </row>
    <row r="382" spans="1:46" x14ac:dyDescent="0.25">
      <c r="A382" s="1" t="s">
        <v>18287</v>
      </c>
      <c r="B382" s="2" t="s">
        <v>23101</v>
      </c>
      <c r="C382" s="2" t="s">
        <v>23108</v>
      </c>
      <c r="D382" s="1">
        <v>0</v>
      </c>
      <c r="E382" s="1">
        <v>0</v>
      </c>
      <c r="F382" s="1">
        <v>1</v>
      </c>
      <c r="G382" s="1">
        <v>1</v>
      </c>
      <c r="H382" s="6">
        <v>1</v>
      </c>
      <c r="I382">
        <v>0</v>
      </c>
      <c r="J382" s="1">
        <v>22</v>
      </c>
      <c r="K382" s="1">
        <v>1</v>
      </c>
      <c r="L382" s="1">
        <v>700</v>
      </c>
      <c r="M382" s="6">
        <v>5</v>
      </c>
      <c r="N382" s="4">
        <v>600</v>
      </c>
      <c r="O382" s="4">
        <v>50</v>
      </c>
      <c r="P382" s="4">
        <v>200</v>
      </c>
      <c r="Q382" s="3">
        <v>0.25</v>
      </c>
      <c r="R382" s="1">
        <v>6</v>
      </c>
      <c r="S382" s="1">
        <v>200</v>
      </c>
      <c r="T382" s="1">
        <v>19</v>
      </c>
      <c r="U382" s="1">
        <v>1</v>
      </c>
      <c r="V382" s="1">
        <v>0</v>
      </c>
      <c r="W382" s="1">
        <v>1</v>
      </c>
      <c r="X382" s="1">
        <v>1</v>
      </c>
      <c r="Y382" s="1">
        <v>1</v>
      </c>
      <c r="Z382" s="1">
        <v>3</v>
      </c>
      <c r="AA382" s="1">
        <v>0</v>
      </c>
      <c r="AB382" s="1">
        <v>1</v>
      </c>
      <c r="AC382" s="1">
        <v>0</v>
      </c>
      <c r="AD382" s="1">
        <v>0</v>
      </c>
      <c r="AE382" s="1">
        <v>0</v>
      </c>
      <c r="AF382" s="1">
        <v>0</v>
      </c>
      <c r="AG382" s="1">
        <v>0</v>
      </c>
      <c r="AH382" s="1">
        <v>0</v>
      </c>
      <c r="AI382" s="1">
        <v>0</v>
      </c>
      <c r="AJ382" s="1" t="s">
        <v>3930</v>
      </c>
      <c r="AK382" s="1" t="s">
        <v>3931</v>
      </c>
      <c r="AL382" s="1" t="s">
        <v>3932</v>
      </c>
      <c r="AM382" s="1" t="s">
        <v>12</v>
      </c>
      <c r="AN382" s="1" t="s">
        <v>23098</v>
      </c>
      <c r="AO382" s="1" t="s">
        <v>86</v>
      </c>
      <c r="AP382" s="1" t="s">
        <v>86</v>
      </c>
      <c r="AQ382" s="1" t="s">
        <v>14</v>
      </c>
      <c r="AR382" s="1" t="s">
        <v>19</v>
      </c>
      <c r="AS382" s="1" t="s">
        <v>23090</v>
      </c>
      <c r="AT382" s="1" t="s">
        <v>101</v>
      </c>
    </row>
    <row r="383" spans="1:46" x14ac:dyDescent="0.25">
      <c r="A383" s="1" t="s">
        <v>22931</v>
      </c>
      <c r="B383" s="2" t="s">
        <v>23101</v>
      </c>
      <c r="C383" s="2" t="s">
        <v>23108</v>
      </c>
      <c r="D383" s="1">
        <v>0</v>
      </c>
      <c r="E383" s="1">
        <v>0</v>
      </c>
      <c r="F383" s="1">
        <v>1</v>
      </c>
      <c r="G383" s="1">
        <v>1</v>
      </c>
      <c r="H383" s="6">
        <v>1</v>
      </c>
      <c r="I383">
        <v>0</v>
      </c>
      <c r="J383" s="1">
        <v>40</v>
      </c>
      <c r="K383" s="1">
        <v>1</v>
      </c>
      <c r="L383" s="1">
        <v>539</v>
      </c>
      <c r="M383" s="6">
        <v>0.06</v>
      </c>
      <c r="N383" s="4">
        <v>4000</v>
      </c>
      <c r="O383" s="4">
        <v>350</v>
      </c>
      <c r="P383" s="4">
        <v>300</v>
      </c>
      <c r="Q383" s="3">
        <v>0.28000000000000003</v>
      </c>
      <c r="R383" s="1">
        <v>24</v>
      </c>
      <c r="S383" s="1">
        <v>300</v>
      </c>
      <c r="T383" s="1">
        <v>17</v>
      </c>
      <c r="U383" s="1">
        <v>1</v>
      </c>
      <c r="V383" s="1">
        <v>0</v>
      </c>
      <c r="W383" s="1">
        <v>1</v>
      </c>
      <c r="X383" s="1">
        <v>1</v>
      </c>
      <c r="Y383" s="1">
        <v>0</v>
      </c>
      <c r="Z383" s="1">
        <v>2</v>
      </c>
      <c r="AA383" s="1">
        <v>1</v>
      </c>
      <c r="AB383" s="1">
        <v>1</v>
      </c>
      <c r="AC383" s="1">
        <v>290</v>
      </c>
      <c r="AD383" s="1">
        <v>0</v>
      </c>
      <c r="AE383" s="1">
        <v>0</v>
      </c>
      <c r="AF383" s="1">
        <v>0</v>
      </c>
      <c r="AG383" s="1">
        <v>0</v>
      </c>
      <c r="AH383" s="1">
        <v>0</v>
      </c>
      <c r="AI383" s="1">
        <v>290</v>
      </c>
      <c r="AJ383" s="1" t="s">
        <v>2046</v>
      </c>
      <c r="AK383" s="1" t="s">
        <v>16635</v>
      </c>
      <c r="AL383" s="1" t="s">
        <v>16636</v>
      </c>
      <c r="AM383" s="1" t="s">
        <v>12</v>
      </c>
      <c r="AN383" s="1" t="s">
        <v>23098</v>
      </c>
      <c r="AO383" s="1" t="s">
        <v>86</v>
      </c>
      <c r="AP383" s="1" t="s">
        <v>86</v>
      </c>
      <c r="AQ383" s="1" t="s">
        <v>14</v>
      </c>
      <c r="AR383" s="1" t="s">
        <v>30</v>
      </c>
      <c r="AS383" s="1" t="s">
        <v>23091</v>
      </c>
      <c r="AT383" s="1" t="s">
        <v>101</v>
      </c>
    </row>
    <row r="384" spans="1:46" x14ac:dyDescent="0.25">
      <c r="A384" s="1" t="s">
        <v>22754</v>
      </c>
      <c r="B384" s="2" t="s">
        <v>23101</v>
      </c>
      <c r="C384" s="2" t="s">
        <v>23108</v>
      </c>
      <c r="D384" s="1">
        <v>0</v>
      </c>
      <c r="E384" s="1">
        <v>0</v>
      </c>
      <c r="F384" s="1">
        <v>1</v>
      </c>
      <c r="G384" s="1">
        <v>1</v>
      </c>
      <c r="H384" s="6">
        <v>1</v>
      </c>
      <c r="I384">
        <v>0</v>
      </c>
      <c r="J384" s="1">
        <v>34</v>
      </c>
      <c r="K384" s="1">
        <v>1</v>
      </c>
      <c r="L384" s="1">
        <v>601</v>
      </c>
      <c r="M384" s="6">
        <v>0.32</v>
      </c>
      <c r="N384" s="4">
        <v>1800</v>
      </c>
      <c r="O384" s="4">
        <v>150</v>
      </c>
      <c r="P384" s="4">
        <v>210</v>
      </c>
      <c r="Q384" s="3">
        <v>0.35</v>
      </c>
      <c r="R384" s="1">
        <v>24</v>
      </c>
      <c r="S384" s="1">
        <v>210</v>
      </c>
      <c r="T384" s="1">
        <v>10</v>
      </c>
      <c r="U384" s="1">
        <v>1</v>
      </c>
      <c r="V384" s="1">
        <v>0</v>
      </c>
      <c r="W384" s="1">
        <v>1</v>
      </c>
      <c r="X384" s="1">
        <v>1</v>
      </c>
      <c r="Y384" s="1">
        <v>1</v>
      </c>
      <c r="Z384" s="1">
        <v>3</v>
      </c>
      <c r="AA384" s="1">
        <v>0</v>
      </c>
      <c r="AB384" s="1">
        <v>0</v>
      </c>
      <c r="AC384" s="1">
        <v>0</v>
      </c>
      <c r="AD384" s="1">
        <v>0</v>
      </c>
      <c r="AE384" s="1">
        <v>0</v>
      </c>
      <c r="AF384" s="1">
        <v>700</v>
      </c>
      <c r="AG384" s="1">
        <v>0</v>
      </c>
      <c r="AH384" s="1">
        <v>0</v>
      </c>
      <c r="AI384" s="1">
        <v>700</v>
      </c>
      <c r="AJ384" s="1" t="s">
        <v>16143</v>
      </c>
      <c r="AK384" s="1" t="s">
        <v>16144</v>
      </c>
      <c r="AL384" s="1" t="s">
        <v>16145</v>
      </c>
      <c r="AM384" s="1" t="s">
        <v>12</v>
      </c>
      <c r="AN384" s="1" t="s">
        <v>23098</v>
      </c>
      <c r="AO384" s="1" t="s">
        <v>86</v>
      </c>
      <c r="AP384" s="1" t="s">
        <v>86</v>
      </c>
      <c r="AQ384" s="1" t="s">
        <v>14</v>
      </c>
      <c r="AR384" s="1" t="s">
        <v>19</v>
      </c>
      <c r="AS384" s="1" t="s">
        <v>23090</v>
      </c>
      <c r="AT384" s="1" t="s">
        <v>26</v>
      </c>
    </row>
    <row r="385" spans="1:46" x14ac:dyDescent="0.25">
      <c r="A385" s="1" t="s">
        <v>20640</v>
      </c>
      <c r="B385" s="2" t="s">
        <v>23101</v>
      </c>
      <c r="C385" s="2" t="s">
        <v>23108</v>
      </c>
      <c r="D385" s="1">
        <v>0</v>
      </c>
      <c r="E385" s="1">
        <v>0</v>
      </c>
      <c r="F385" s="1">
        <v>1</v>
      </c>
      <c r="G385" s="1">
        <v>1</v>
      </c>
      <c r="H385" s="6">
        <v>1</v>
      </c>
      <c r="I385">
        <v>0</v>
      </c>
      <c r="J385" s="1">
        <v>37</v>
      </c>
      <c r="K385" s="1">
        <v>1</v>
      </c>
      <c r="L385" s="1">
        <v>643</v>
      </c>
      <c r="M385" s="6">
        <v>7.0000000000000007E-2</v>
      </c>
      <c r="N385" s="4">
        <v>4000</v>
      </c>
      <c r="O385" s="4">
        <v>250</v>
      </c>
      <c r="P385" s="4">
        <v>350</v>
      </c>
      <c r="Q385" s="3">
        <v>0.3</v>
      </c>
      <c r="R385" s="1">
        <v>24</v>
      </c>
      <c r="S385" s="1">
        <v>350</v>
      </c>
      <c r="T385" s="1">
        <v>33</v>
      </c>
      <c r="U385" s="1">
        <v>1</v>
      </c>
      <c r="V385" s="1">
        <v>0</v>
      </c>
      <c r="W385" s="1">
        <v>1</v>
      </c>
      <c r="X385" s="1">
        <v>1</v>
      </c>
      <c r="Y385" s="1">
        <v>1</v>
      </c>
      <c r="Z385" s="1">
        <v>0</v>
      </c>
      <c r="AA385" s="1">
        <v>1</v>
      </c>
      <c r="AB385" s="1">
        <v>0</v>
      </c>
      <c r="AC385" s="1">
        <v>0</v>
      </c>
      <c r="AD385" s="1">
        <v>0</v>
      </c>
      <c r="AE385" s="1">
        <v>0</v>
      </c>
      <c r="AF385" s="1">
        <v>0</v>
      </c>
      <c r="AG385" s="1">
        <v>0</v>
      </c>
      <c r="AH385" s="1">
        <v>0</v>
      </c>
      <c r="AI385" s="1">
        <v>0</v>
      </c>
      <c r="AJ385" s="1" t="s">
        <v>10519</v>
      </c>
      <c r="AK385" s="1" t="s">
        <v>10520</v>
      </c>
      <c r="AL385" s="1" t="s">
        <v>10521</v>
      </c>
      <c r="AM385" s="1" t="s">
        <v>12</v>
      </c>
      <c r="AN385" s="1" t="s">
        <v>23098</v>
      </c>
      <c r="AO385" s="1" t="s">
        <v>86</v>
      </c>
      <c r="AP385" s="1" t="s">
        <v>86</v>
      </c>
      <c r="AQ385" s="1" t="s">
        <v>14</v>
      </c>
      <c r="AR385" s="1" t="s">
        <v>19</v>
      </c>
      <c r="AS385" s="1" t="s">
        <v>23091</v>
      </c>
      <c r="AT385" s="1" t="s">
        <v>26</v>
      </c>
    </row>
    <row r="386" spans="1:46" x14ac:dyDescent="0.25">
      <c r="A386" s="1" t="s">
        <v>18288</v>
      </c>
      <c r="B386" s="2" t="s">
        <v>23101</v>
      </c>
      <c r="C386" s="2" t="s">
        <v>23108</v>
      </c>
      <c r="D386" s="1">
        <v>0</v>
      </c>
      <c r="E386" s="1">
        <v>0</v>
      </c>
      <c r="F386" s="1">
        <v>1</v>
      </c>
      <c r="G386" s="1">
        <v>1</v>
      </c>
      <c r="H386" s="6">
        <v>1</v>
      </c>
      <c r="I386">
        <v>1</v>
      </c>
      <c r="J386" s="1">
        <v>28</v>
      </c>
      <c r="K386" s="1">
        <v>1</v>
      </c>
      <c r="L386" s="1">
        <v>606</v>
      </c>
      <c r="M386" s="6">
        <v>0.25</v>
      </c>
      <c r="N386" s="4">
        <v>5000</v>
      </c>
      <c r="O386" s="4">
        <v>300</v>
      </c>
      <c r="P386" s="4">
        <v>150</v>
      </c>
      <c r="Q386" s="3">
        <v>0.3</v>
      </c>
      <c r="R386" s="1">
        <v>12</v>
      </c>
      <c r="S386" s="1">
        <v>150</v>
      </c>
      <c r="T386" s="1">
        <v>16</v>
      </c>
      <c r="U386" s="1">
        <v>1</v>
      </c>
      <c r="V386" s="1">
        <v>0</v>
      </c>
      <c r="W386" s="1">
        <v>1</v>
      </c>
      <c r="X386" s="1">
        <v>1</v>
      </c>
      <c r="Y386" s="1">
        <v>1</v>
      </c>
      <c r="Z386" s="1">
        <v>1</v>
      </c>
      <c r="AA386" s="1">
        <v>0</v>
      </c>
      <c r="AB386" s="1">
        <v>1</v>
      </c>
      <c r="AC386" s="1">
        <v>0</v>
      </c>
      <c r="AD386" s="1">
        <v>6</v>
      </c>
      <c r="AE386" s="1">
        <v>0</v>
      </c>
      <c r="AF386" s="1">
        <v>1200</v>
      </c>
      <c r="AG386" s="1">
        <v>0</v>
      </c>
      <c r="AH386" s="1">
        <v>0</v>
      </c>
      <c r="AI386" s="1">
        <v>1206</v>
      </c>
      <c r="AJ386" s="1" t="s">
        <v>3933</v>
      </c>
      <c r="AK386" s="1" t="s">
        <v>3934</v>
      </c>
      <c r="AL386" s="1" t="s">
        <v>3935</v>
      </c>
      <c r="AM386" s="1" t="s">
        <v>16</v>
      </c>
      <c r="AN386" s="1" t="s">
        <v>23098</v>
      </c>
      <c r="AO386" s="1" t="s">
        <v>86</v>
      </c>
      <c r="AP386" s="1" t="s">
        <v>86</v>
      </c>
      <c r="AQ386" s="1" t="s">
        <v>14</v>
      </c>
      <c r="AR386" s="1" t="s">
        <v>19</v>
      </c>
      <c r="AS386" s="1" t="s">
        <v>23090</v>
      </c>
      <c r="AT386" s="1" t="s">
        <v>101</v>
      </c>
    </row>
    <row r="387" spans="1:46" x14ac:dyDescent="0.25">
      <c r="A387" s="1" t="s">
        <v>20586</v>
      </c>
      <c r="B387" s="2" t="s">
        <v>23101</v>
      </c>
      <c r="C387" s="2" t="s">
        <v>23108</v>
      </c>
      <c r="D387" s="1">
        <v>0</v>
      </c>
      <c r="E387" s="1">
        <v>0</v>
      </c>
      <c r="F387" s="1">
        <v>1</v>
      </c>
      <c r="G387" s="1">
        <v>1</v>
      </c>
      <c r="H387" s="6">
        <v>1</v>
      </c>
      <c r="I387">
        <v>0</v>
      </c>
      <c r="J387" s="1">
        <v>28</v>
      </c>
      <c r="K387" s="1">
        <v>1</v>
      </c>
      <c r="L387" s="1">
        <v>605</v>
      </c>
      <c r="M387" s="6">
        <v>0.18</v>
      </c>
      <c r="N387" s="4">
        <v>2400</v>
      </c>
      <c r="O387" s="4">
        <v>200</v>
      </c>
      <c r="P387" s="4">
        <v>200</v>
      </c>
      <c r="Q387" s="3">
        <v>0.35</v>
      </c>
      <c r="R387" s="1">
        <v>24</v>
      </c>
      <c r="S387" s="1">
        <v>200</v>
      </c>
      <c r="T387" s="1">
        <v>25</v>
      </c>
      <c r="U387" s="1">
        <v>1</v>
      </c>
      <c r="V387" s="1">
        <v>0</v>
      </c>
      <c r="W387" s="1">
        <v>1</v>
      </c>
      <c r="X387" s="1">
        <v>1</v>
      </c>
      <c r="Y387" s="1">
        <v>1</v>
      </c>
      <c r="Z387" s="1">
        <v>0</v>
      </c>
      <c r="AA387" s="1">
        <v>1</v>
      </c>
      <c r="AB387" s="1">
        <v>0</v>
      </c>
      <c r="AC387" s="1">
        <v>0</v>
      </c>
      <c r="AD387" s="1">
        <v>0</v>
      </c>
      <c r="AE387" s="1">
        <v>0</v>
      </c>
      <c r="AF387" s="1">
        <v>498</v>
      </c>
      <c r="AG387" s="1">
        <v>0</v>
      </c>
      <c r="AH387" s="1">
        <v>0</v>
      </c>
      <c r="AI387" s="1">
        <v>498</v>
      </c>
      <c r="AJ387" s="1" t="s">
        <v>10366</v>
      </c>
      <c r="AK387" s="1" t="s">
        <v>10367</v>
      </c>
      <c r="AL387" s="1" t="s">
        <v>10368</v>
      </c>
      <c r="AM387" s="1" t="s">
        <v>12</v>
      </c>
      <c r="AN387" s="1" t="s">
        <v>23098</v>
      </c>
      <c r="AO387" s="1" t="s">
        <v>86</v>
      </c>
      <c r="AP387" s="1" t="s">
        <v>86</v>
      </c>
      <c r="AQ387" s="1" t="s">
        <v>14</v>
      </c>
      <c r="AR387" s="1" t="s">
        <v>19</v>
      </c>
      <c r="AS387" s="1" t="s">
        <v>23091</v>
      </c>
      <c r="AT387" s="1" t="s">
        <v>26</v>
      </c>
    </row>
    <row r="388" spans="1:46" x14ac:dyDescent="0.25">
      <c r="A388" s="1" t="s">
        <v>18291</v>
      </c>
      <c r="B388" s="2" t="s">
        <v>23101</v>
      </c>
      <c r="C388" s="2" t="s">
        <v>23108</v>
      </c>
      <c r="D388" s="1">
        <v>0</v>
      </c>
      <c r="E388" s="1">
        <v>0</v>
      </c>
      <c r="F388" s="1">
        <v>1</v>
      </c>
      <c r="G388" s="1">
        <v>1</v>
      </c>
      <c r="H388" s="6">
        <v>1</v>
      </c>
      <c r="I388">
        <v>0</v>
      </c>
      <c r="J388" s="1">
        <v>25</v>
      </c>
      <c r="K388" s="1">
        <v>0</v>
      </c>
      <c r="L388" s="1">
        <v>791</v>
      </c>
      <c r="M388" s="6">
        <v>0.62</v>
      </c>
      <c r="N388" s="4">
        <v>2000</v>
      </c>
      <c r="O388" s="4">
        <v>100</v>
      </c>
      <c r="P388" s="4">
        <v>150</v>
      </c>
      <c r="Q388" s="3">
        <v>0.35</v>
      </c>
      <c r="R388" s="1">
        <v>6</v>
      </c>
      <c r="S388" s="1">
        <v>150</v>
      </c>
      <c r="T388" s="1">
        <v>13</v>
      </c>
      <c r="U388" s="1">
        <v>1</v>
      </c>
      <c r="V388" s="1">
        <v>0</v>
      </c>
      <c r="W388" s="1">
        <v>1</v>
      </c>
      <c r="X388" s="1">
        <v>1</v>
      </c>
      <c r="Y388" s="1">
        <v>1</v>
      </c>
      <c r="Z388" s="1">
        <v>3</v>
      </c>
      <c r="AA388" s="1">
        <v>1</v>
      </c>
      <c r="AB388" s="1">
        <v>0</v>
      </c>
      <c r="AC388" s="1">
        <v>0</v>
      </c>
      <c r="AD388" s="1">
        <v>0</v>
      </c>
      <c r="AE388" s="1">
        <v>0</v>
      </c>
      <c r="AF388" s="1">
        <v>0</v>
      </c>
      <c r="AG388" s="1">
        <v>0</v>
      </c>
      <c r="AH388" s="1">
        <v>590</v>
      </c>
      <c r="AI388" s="1">
        <v>590</v>
      </c>
      <c r="AJ388" s="1" t="s">
        <v>3942</v>
      </c>
      <c r="AK388" s="1" t="s">
        <v>3943</v>
      </c>
      <c r="AL388" s="1" t="s">
        <v>3944</v>
      </c>
      <c r="AM388" s="1" t="s">
        <v>12</v>
      </c>
      <c r="AN388" s="1" t="s">
        <v>23097</v>
      </c>
      <c r="AO388" s="1" t="s">
        <v>86</v>
      </c>
      <c r="AP388" s="1" t="s">
        <v>86</v>
      </c>
      <c r="AQ388" s="1" t="s">
        <v>14</v>
      </c>
      <c r="AR388" s="1" t="s">
        <v>19</v>
      </c>
      <c r="AS388" s="1" t="s">
        <v>23091</v>
      </c>
      <c r="AT388" s="1" t="s">
        <v>26</v>
      </c>
    </row>
    <row r="389" spans="1:46" x14ac:dyDescent="0.25">
      <c r="A389" s="1" t="s">
        <v>18292</v>
      </c>
      <c r="B389" s="2" t="s">
        <v>23101</v>
      </c>
      <c r="C389" s="2" t="s">
        <v>23108</v>
      </c>
      <c r="D389" s="1">
        <v>0</v>
      </c>
      <c r="E389" s="1">
        <v>0</v>
      </c>
      <c r="F389" s="1">
        <v>1</v>
      </c>
      <c r="G389" s="1">
        <v>1</v>
      </c>
      <c r="H389" s="6">
        <v>1</v>
      </c>
      <c r="I389">
        <v>1</v>
      </c>
      <c r="J389" s="1">
        <v>28</v>
      </c>
      <c r="K389" s="1">
        <v>1</v>
      </c>
      <c r="L389" s="1">
        <v>576</v>
      </c>
      <c r="M389" s="6">
        <v>0.26</v>
      </c>
      <c r="N389" s="4">
        <v>1900</v>
      </c>
      <c r="O389" s="4">
        <v>150</v>
      </c>
      <c r="P389" s="4">
        <v>400</v>
      </c>
      <c r="Q389" s="3">
        <v>0.33</v>
      </c>
      <c r="R389" s="1">
        <v>24</v>
      </c>
      <c r="S389" s="1">
        <v>400</v>
      </c>
      <c r="T389" s="1">
        <v>39</v>
      </c>
      <c r="U389" s="1">
        <v>1</v>
      </c>
      <c r="V389" s="1">
        <v>0</v>
      </c>
      <c r="W389" s="1">
        <v>1</v>
      </c>
      <c r="X389" s="1">
        <v>1</v>
      </c>
      <c r="Y389" s="1">
        <v>1</v>
      </c>
      <c r="Z389" s="1">
        <v>1</v>
      </c>
      <c r="AA389" s="1">
        <v>1</v>
      </c>
      <c r="AB389" s="1">
        <v>1</v>
      </c>
      <c r="AC389" s="1">
        <v>0</v>
      </c>
      <c r="AD389" s="1">
        <v>0</v>
      </c>
      <c r="AE389" s="1">
        <v>0</v>
      </c>
      <c r="AF389" s="1">
        <v>0</v>
      </c>
      <c r="AG389" s="1">
        <v>0</v>
      </c>
      <c r="AH389" s="1">
        <v>300</v>
      </c>
      <c r="AI389" s="1">
        <v>300</v>
      </c>
      <c r="AJ389" s="1" t="s">
        <v>1655</v>
      </c>
      <c r="AK389" s="1" t="s">
        <v>3945</v>
      </c>
      <c r="AL389" s="1" t="s">
        <v>3946</v>
      </c>
      <c r="AM389" s="1" t="s">
        <v>16</v>
      </c>
      <c r="AN389" s="1" t="s">
        <v>23098</v>
      </c>
      <c r="AO389" s="1" t="s">
        <v>86</v>
      </c>
      <c r="AP389" s="1" t="s">
        <v>86</v>
      </c>
      <c r="AQ389" s="1" t="s">
        <v>14</v>
      </c>
      <c r="AR389" s="1" t="s">
        <v>19</v>
      </c>
      <c r="AS389" s="1" t="s">
        <v>23091</v>
      </c>
      <c r="AT389" s="1" t="s">
        <v>101</v>
      </c>
    </row>
    <row r="390" spans="1:46" x14ac:dyDescent="0.25">
      <c r="A390" s="1" t="s">
        <v>21790</v>
      </c>
      <c r="B390" s="2" t="s">
        <v>23101</v>
      </c>
      <c r="C390" s="2" t="s">
        <v>23108</v>
      </c>
      <c r="D390" s="1">
        <v>0</v>
      </c>
      <c r="E390" s="1">
        <v>0</v>
      </c>
      <c r="F390" s="1">
        <v>2</v>
      </c>
      <c r="G390" s="1">
        <v>2</v>
      </c>
      <c r="H390" s="6">
        <v>1</v>
      </c>
      <c r="I390">
        <v>0</v>
      </c>
      <c r="J390" s="1">
        <v>34</v>
      </c>
      <c r="K390" s="1">
        <v>0</v>
      </c>
      <c r="L390" s="1">
        <v>600</v>
      </c>
      <c r="M390" s="6">
        <v>0.34</v>
      </c>
      <c r="N390" s="4">
        <v>1800</v>
      </c>
      <c r="O390" s="4">
        <v>180</v>
      </c>
      <c r="P390" s="4">
        <v>600</v>
      </c>
      <c r="Q390" s="3">
        <v>0.35</v>
      </c>
      <c r="R390" s="1">
        <v>24</v>
      </c>
      <c r="S390" s="1">
        <v>600</v>
      </c>
      <c r="T390" s="1">
        <v>71</v>
      </c>
      <c r="U390" s="1">
        <v>1</v>
      </c>
      <c r="V390" s="1">
        <v>0</v>
      </c>
      <c r="W390" s="1">
        <v>1</v>
      </c>
      <c r="X390" s="1">
        <v>1</v>
      </c>
      <c r="Y390" s="1">
        <v>0</v>
      </c>
      <c r="Z390" s="1">
        <v>2</v>
      </c>
      <c r="AA390" s="1">
        <v>1</v>
      </c>
      <c r="AB390" s="1">
        <v>0</v>
      </c>
      <c r="AC390" s="1">
        <v>625</v>
      </c>
      <c r="AD390" s="1">
        <v>0</v>
      </c>
      <c r="AE390" s="1">
        <v>0</v>
      </c>
      <c r="AF390" s="1">
        <v>0</v>
      </c>
      <c r="AG390" s="1">
        <v>0</v>
      </c>
      <c r="AH390" s="1">
        <v>0</v>
      </c>
      <c r="AI390" s="1">
        <v>625</v>
      </c>
      <c r="AJ390" s="1" t="s">
        <v>13603</v>
      </c>
      <c r="AK390" s="1" t="s">
        <v>13604</v>
      </c>
      <c r="AL390" s="1" t="s">
        <v>13605</v>
      </c>
      <c r="AM390" s="1" t="s">
        <v>12</v>
      </c>
      <c r="AN390" s="1" t="s">
        <v>23097</v>
      </c>
      <c r="AO390" s="1" t="s">
        <v>86</v>
      </c>
      <c r="AP390" s="1" t="s">
        <v>86</v>
      </c>
      <c r="AQ390" s="1" t="s">
        <v>14</v>
      </c>
      <c r="AR390" s="1" t="s">
        <v>30</v>
      </c>
      <c r="AS390" s="1" t="s">
        <v>23091</v>
      </c>
      <c r="AT390" s="1" t="s">
        <v>26</v>
      </c>
    </row>
    <row r="391" spans="1:46" x14ac:dyDescent="0.25">
      <c r="A391" s="1" t="s">
        <v>17616</v>
      </c>
      <c r="B391" s="2" t="s">
        <v>23101</v>
      </c>
      <c r="C391" s="2" t="s">
        <v>23108</v>
      </c>
      <c r="D391" s="1">
        <v>0</v>
      </c>
      <c r="E391" s="1">
        <v>0</v>
      </c>
      <c r="F391" s="1">
        <v>1</v>
      </c>
      <c r="G391" s="1">
        <v>1</v>
      </c>
      <c r="H391" s="6">
        <v>1</v>
      </c>
      <c r="I391">
        <v>0</v>
      </c>
      <c r="J391" s="1">
        <v>33</v>
      </c>
      <c r="K391" s="1">
        <v>1</v>
      </c>
      <c r="L391" s="1">
        <v>591</v>
      </c>
      <c r="M391" s="6">
        <v>0.1</v>
      </c>
      <c r="N391" s="4">
        <v>1800</v>
      </c>
      <c r="O391" s="4">
        <v>150</v>
      </c>
      <c r="P391" s="4">
        <v>300</v>
      </c>
      <c r="Q391" s="3">
        <v>0.3</v>
      </c>
      <c r="R391" s="1">
        <v>24</v>
      </c>
      <c r="S391" s="1">
        <v>300</v>
      </c>
      <c r="T391" s="1">
        <v>30</v>
      </c>
      <c r="U391" s="1">
        <v>1</v>
      </c>
      <c r="V391" s="1">
        <v>0</v>
      </c>
      <c r="W391" s="1">
        <v>1</v>
      </c>
      <c r="X391" s="1">
        <v>1</v>
      </c>
      <c r="Y391" s="1">
        <v>1</v>
      </c>
      <c r="Z391" s="1">
        <v>3</v>
      </c>
      <c r="AA391" s="1">
        <v>0</v>
      </c>
      <c r="AB391" s="1">
        <v>0</v>
      </c>
      <c r="AC391" s="1">
        <v>0</v>
      </c>
      <c r="AD391" s="1">
        <v>0</v>
      </c>
      <c r="AE391" s="1">
        <v>0</v>
      </c>
      <c r="AF391" s="1">
        <v>0</v>
      </c>
      <c r="AG391" s="1">
        <v>0</v>
      </c>
      <c r="AH391" s="1">
        <v>0</v>
      </c>
      <c r="AI391" s="1">
        <v>0</v>
      </c>
      <c r="AJ391" s="1" t="s">
        <v>1929</v>
      </c>
      <c r="AK391" s="1" t="s">
        <v>1930</v>
      </c>
      <c r="AL391" s="1" t="s">
        <v>1931</v>
      </c>
      <c r="AM391" s="1" t="s">
        <v>12</v>
      </c>
      <c r="AN391" s="1" t="s">
        <v>23098</v>
      </c>
      <c r="AO391" s="1" t="s">
        <v>86</v>
      </c>
      <c r="AP391" s="1" t="s">
        <v>86</v>
      </c>
      <c r="AQ391" s="1" t="s">
        <v>14</v>
      </c>
      <c r="AR391" s="1" t="s">
        <v>19</v>
      </c>
      <c r="AS391" s="1" t="s">
        <v>23090</v>
      </c>
      <c r="AT391" s="1" t="s">
        <v>26</v>
      </c>
    </row>
    <row r="392" spans="1:46" x14ac:dyDescent="0.25">
      <c r="A392" s="1" t="s">
        <v>20587</v>
      </c>
      <c r="B392" s="2" t="s">
        <v>23101</v>
      </c>
      <c r="C392" s="2" t="s">
        <v>23108</v>
      </c>
      <c r="D392" s="1">
        <v>0</v>
      </c>
      <c r="E392" s="1">
        <v>0</v>
      </c>
      <c r="F392" s="1">
        <v>1</v>
      </c>
      <c r="G392" s="1">
        <v>1</v>
      </c>
      <c r="H392" s="6">
        <v>1</v>
      </c>
      <c r="I392">
        <v>1</v>
      </c>
      <c r="J392" s="1">
        <v>44</v>
      </c>
      <c r="K392" s="1">
        <v>0</v>
      </c>
      <c r="L392" s="1">
        <v>870</v>
      </c>
      <c r="M392" s="6">
        <v>0.17</v>
      </c>
      <c r="N392" s="4">
        <v>2400</v>
      </c>
      <c r="O392" s="4">
        <v>200</v>
      </c>
      <c r="P392" s="4">
        <v>500</v>
      </c>
      <c r="Q392" s="3">
        <v>0.3</v>
      </c>
      <c r="R392" s="1">
        <v>18</v>
      </c>
      <c r="S392" s="1">
        <v>500</v>
      </c>
      <c r="T392" s="1">
        <v>49</v>
      </c>
      <c r="U392" s="1">
        <v>1</v>
      </c>
      <c r="V392" s="1">
        <v>0</v>
      </c>
      <c r="W392" s="1">
        <v>1</v>
      </c>
      <c r="X392" s="1">
        <v>1</v>
      </c>
      <c r="Y392" s="1">
        <v>0</v>
      </c>
      <c r="Z392" s="1">
        <v>3</v>
      </c>
      <c r="AA392" s="1">
        <v>1</v>
      </c>
      <c r="AB392" s="1">
        <v>1</v>
      </c>
      <c r="AC392" s="1">
        <v>0</v>
      </c>
      <c r="AD392" s="1">
        <v>0</v>
      </c>
      <c r="AE392" s="1">
        <v>0</v>
      </c>
      <c r="AF392" s="1">
        <v>0</v>
      </c>
      <c r="AG392" s="1">
        <v>0</v>
      </c>
      <c r="AH392" s="1">
        <v>0</v>
      </c>
      <c r="AI392" s="1">
        <v>0</v>
      </c>
      <c r="AJ392" s="1" t="s">
        <v>10369</v>
      </c>
      <c r="AK392" s="1" t="s">
        <v>10370</v>
      </c>
      <c r="AL392" s="1" t="s">
        <v>10371</v>
      </c>
      <c r="AM392" s="1" t="s">
        <v>16</v>
      </c>
      <c r="AN392" s="1" t="s">
        <v>23097</v>
      </c>
      <c r="AO392" s="1" t="s">
        <v>86</v>
      </c>
      <c r="AP392" s="1" t="s">
        <v>86</v>
      </c>
      <c r="AQ392" s="1" t="s">
        <v>14</v>
      </c>
      <c r="AR392" s="1" t="s">
        <v>30</v>
      </c>
      <c r="AS392" s="1" t="s">
        <v>23091</v>
      </c>
      <c r="AT392" s="1" t="s">
        <v>101</v>
      </c>
    </row>
    <row r="393" spans="1:46" x14ac:dyDescent="0.25">
      <c r="A393" s="1" t="s">
        <v>21134</v>
      </c>
      <c r="B393" s="2" t="s">
        <v>23101</v>
      </c>
      <c r="C393" s="2" t="s">
        <v>23108</v>
      </c>
      <c r="D393" s="1">
        <v>0</v>
      </c>
      <c r="E393" s="1">
        <v>0</v>
      </c>
      <c r="F393" s="1">
        <v>1</v>
      </c>
      <c r="G393" s="1">
        <v>1</v>
      </c>
      <c r="H393" s="6">
        <v>1</v>
      </c>
      <c r="I393">
        <v>0</v>
      </c>
      <c r="J393" s="1">
        <v>36</v>
      </c>
      <c r="K393" s="1">
        <v>1</v>
      </c>
      <c r="L393" s="1">
        <v>529</v>
      </c>
      <c r="M393" s="6">
        <v>0.48</v>
      </c>
      <c r="N393" s="4">
        <v>3500</v>
      </c>
      <c r="O393" s="4">
        <v>250</v>
      </c>
      <c r="P393" s="4">
        <v>400</v>
      </c>
      <c r="Q393" s="3">
        <v>0.3</v>
      </c>
      <c r="R393" s="1">
        <v>24</v>
      </c>
      <c r="S393" s="1">
        <v>400</v>
      </c>
      <c r="T393" s="1">
        <v>37</v>
      </c>
      <c r="U393" s="1">
        <v>1</v>
      </c>
      <c r="V393" s="1">
        <v>0</v>
      </c>
      <c r="W393" s="1">
        <v>1</v>
      </c>
      <c r="X393" s="1">
        <v>1</v>
      </c>
      <c r="Y393" s="1">
        <v>1</v>
      </c>
      <c r="Z393" s="1">
        <v>3</v>
      </c>
      <c r="AA393" s="1">
        <v>0</v>
      </c>
      <c r="AB393" s="1">
        <v>0</v>
      </c>
      <c r="AC393" s="1">
        <v>0</v>
      </c>
      <c r="AD393" s="1">
        <v>0</v>
      </c>
      <c r="AE393" s="1">
        <v>0</v>
      </c>
      <c r="AF393" s="1">
        <v>507</v>
      </c>
      <c r="AG393" s="1">
        <v>10</v>
      </c>
      <c r="AH393" s="1">
        <v>1200</v>
      </c>
      <c r="AI393" s="1">
        <v>1717</v>
      </c>
      <c r="AJ393" s="1" t="s">
        <v>2418</v>
      </c>
      <c r="AK393" s="1" t="s">
        <v>11849</v>
      </c>
      <c r="AL393" s="1" t="s">
        <v>11850</v>
      </c>
      <c r="AM393" s="1" t="s">
        <v>12</v>
      </c>
      <c r="AN393" s="1" t="s">
        <v>23098</v>
      </c>
      <c r="AO393" s="1" t="s">
        <v>86</v>
      </c>
      <c r="AP393" s="1" t="s">
        <v>86</v>
      </c>
      <c r="AQ393" s="1" t="s">
        <v>14</v>
      </c>
      <c r="AR393" s="1" t="s">
        <v>19</v>
      </c>
      <c r="AS393" s="1" t="s">
        <v>23090</v>
      </c>
      <c r="AT393" s="1" t="s">
        <v>26</v>
      </c>
    </row>
    <row r="394" spans="1:46" x14ac:dyDescent="0.25">
      <c r="A394" s="1" t="s">
        <v>19481</v>
      </c>
      <c r="B394" s="2" t="s">
        <v>23101</v>
      </c>
      <c r="C394" s="2" t="s">
        <v>23108</v>
      </c>
      <c r="D394" s="1">
        <v>0</v>
      </c>
      <c r="E394" s="1">
        <v>1</v>
      </c>
      <c r="F394" s="1">
        <v>1</v>
      </c>
      <c r="G394" s="1">
        <v>2</v>
      </c>
      <c r="H394" s="6">
        <v>0.5</v>
      </c>
      <c r="I394">
        <v>0</v>
      </c>
      <c r="J394" s="1">
        <v>32</v>
      </c>
      <c r="K394" s="1">
        <v>0</v>
      </c>
      <c r="L394" s="1">
        <v>800</v>
      </c>
      <c r="M394" s="6">
        <v>0.03</v>
      </c>
      <c r="N394" s="4">
        <v>10000</v>
      </c>
      <c r="O394" s="4">
        <v>900</v>
      </c>
      <c r="P394" s="4">
        <v>200</v>
      </c>
      <c r="Q394" s="3">
        <v>0.24</v>
      </c>
      <c r="R394" s="1">
        <v>6</v>
      </c>
      <c r="S394" s="1">
        <v>200</v>
      </c>
      <c r="T394" s="1">
        <v>22</v>
      </c>
      <c r="U394" s="1">
        <v>1</v>
      </c>
      <c r="V394" s="1">
        <v>0</v>
      </c>
      <c r="W394" s="1">
        <v>1</v>
      </c>
      <c r="X394" s="1">
        <v>1</v>
      </c>
      <c r="Y394" s="1">
        <v>0</v>
      </c>
      <c r="Z394" s="1">
        <v>3</v>
      </c>
      <c r="AA394" s="1">
        <v>0</v>
      </c>
      <c r="AB394" s="1">
        <v>0</v>
      </c>
      <c r="AC394" s="1">
        <v>0</v>
      </c>
      <c r="AD394" s="1">
        <v>0</v>
      </c>
      <c r="AE394" s="1">
        <v>0</v>
      </c>
      <c r="AF394" s="1">
        <v>0</v>
      </c>
      <c r="AG394" s="1">
        <v>0</v>
      </c>
      <c r="AH394" s="1">
        <v>0</v>
      </c>
      <c r="AI394" s="1">
        <v>0</v>
      </c>
      <c r="AJ394" s="1" t="s">
        <v>7317</v>
      </c>
      <c r="AK394" s="1" t="s">
        <v>7318</v>
      </c>
      <c r="AL394" s="1" t="s">
        <v>7319</v>
      </c>
      <c r="AM394" s="1" t="s">
        <v>12</v>
      </c>
      <c r="AN394" s="1" t="s">
        <v>23097</v>
      </c>
      <c r="AO394" s="1" t="s">
        <v>86</v>
      </c>
      <c r="AP394" s="1" t="s">
        <v>86</v>
      </c>
      <c r="AQ394" s="1" t="s">
        <v>14</v>
      </c>
      <c r="AR394" s="1" t="s">
        <v>30</v>
      </c>
      <c r="AS394" s="1" t="s">
        <v>23090</v>
      </c>
      <c r="AT394" s="1" t="s">
        <v>26</v>
      </c>
    </row>
    <row r="395" spans="1:46" x14ac:dyDescent="0.25">
      <c r="A395" s="1" t="s">
        <v>21789</v>
      </c>
      <c r="B395" s="2" t="s">
        <v>23101</v>
      </c>
      <c r="C395" s="2" t="s">
        <v>23108</v>
      </c>
      <c r="D395" s="1">
        <v>0</v>
      </c>
      <c r="E395" s="1">
        <v>0</v>
      </c>
      <c r="F395" s="1">
        <v>1</v>
      </c>
      <c r="G395" s="1">
        <v>1</v>
      </c>
      <c r="H395" s="6">
        <v>1</v>
      </c>
      <c r="I395">
        <v>0</v>
      </c>
      <c r="J395" s="1">
        <v>32</v>
      </c>
      <c r="K395" s="1">
        <v>1</v>
      </c>
      <c r="L395" s="1">
        <v>641</v>
      </c>
      <c r="M395" s="6">
        <v>0.26</v>
      </c>
      <c r="N395" s="4">
        <v>2200</v>
      </c>
      <c r="O395" s="4">
        <v>180</v>
      </c>
      <c r="P395" s="4">
        <v>130</v>
      </c>
      <c r="Q395" s="3">
        <v>0.23</v>
      </c>
      <c r="R395" s="1">
        <v>12</v>
      </c>
      <c r="S395" s="1">
        <v>130</v>
      </c>
      <c r="T395" s="1">
        <v>16</v>
      </c>
      <c r="U395" s="1">
        <v>1</v>
      </c>
      <c r="V395" s="1">
        <v>0</v>
      </c>
      <c r="W395" s="1">
        <v>1</v>
      </c>
      <c r="X395" s="1">
        <v>1</v>
      </c>
      <c r="Y395" s="1">
        <v>1</v>
      </c>
      <c r="Z395" s="1">
        <v>2</v>
      </c>
      <c r="AA395" s="1">
        <v>1</v>
      </c>
      <c r="AB395" s="1">
        <v>0</v>
      </c>
      <c r="AC395" s="1">
        <v>590</v>
      </c>
      <c r="AD395" s="1">
        <v>400</v>
      </c>
      <c r="AE395" s="1">
        <v>0</v>
      </c>
      <c r="AF395" s="1">
        <v>0</v>
      </c>
      <c r="AG395" s="1">
        <v>0</v>
      </c>
      <c r="AH395" s="1">
        <v>0</v>
      </c>
      <c r="AI395" s="1">
        <v>990</v>
      </c>
      <c r="AJ395" s="1" t="s">
        <v>3725</v>
      </c>
      <c r="AK395" s="1" t="s">
        <v>13601</v>
      </c>
      <c r="AL395" s="1" t="s">
        <v>13602</v>
      </c>
      <c r="AM395" s="1" t="s">
        <v>12</v>
      </c>
      <c r="AN395" s="1" t="s">
        <v>23098</v>
      </c>
      <c r="AO395" s="1" t="s">
        <v>86</v>
      </c>
      <c r="AP395" s="1" t="s">
        <v>86</v>
      </c>
      <c r="AQ395" s="1" t="s">
        <v>14</v>
      </c>
      <c r="AR395" s="1" t="s">
        <v>19</v>
      </c>
      <c r="AS395" s="1" t="s">
        <v>23091</v>
      </c>
      <c r="AT395" s="1" t="s">
        <v>26</v>
      </c>
    </row>
    <row r="396" spans="1:46" x14ac:dyDescent="0.25">
      <c r="A396" s="1" t="s">
        <v>17626</v>
      </c>
      <c r="B396" s="2" t="s">
        <v>23101</v>
      </c>
      <c r="C396" s="2" t="s">
        <v>23108</v>
      </c>
      <c r="D396" s="1">
        <v>0</v>
      </c>
      <c r="E396" s="1">
        <v>0</v>
      </c>
      <c r="F396" s="1">
        <v>1</v>
      </c>
      <c r="G396" s="1">
        <v>1</v>
      </c>
      <c r="H396" s="6">
        <v>1</v>
      </c>
      <c r="I396">
        <v>0</v>
      </c>
      <c r="J396" s="1">
        <v>35</v>
      </c>
      <c r="K396" s="1">
        <v>1</v>
      </c>
      <c r="L396" s="1">
        <v>644</v>
      </c>
      <c r="M396" s="6">
        <v>0.08</v>
      </c>
      <c r="N396" s="4">
        <v>2800</v>
      </c>
      <c r="O396" s="4">
        <v>230</v>
      </c>
      <c r="P396" s="4">
        <v>213</v>
      </c>
      <c r="Q396" s="3">
        <v>0.25</v>
      </c>
      <c r="R396" s="1">
        <v>12</v>
      </c>
      <c r="S396" s="1">
        <v>213</v>
      </c>
      <c r="T396" s="1">
        <v>20</v>
      </c>
      <c r="U396" s="1">
        <v>1</v>
      </c>
      <c r="V396" s="1">
        <v>0</v>
      </c>
      <c r="W396" s="1">
        <v>1</v>
      </c>
      <c r="X396" s="1">
        <v>1</v>
      </c>
      <c r="Y396" s="1">
        <v>1</v>
      </c>
      <c r="Z396" s="1">
        <v>0</v>
      </c>
      <c r="AA396" s="1">
        <v>1</v>
      </c>
      <c r="AB396" s="1">
        <v>0</v>
      </c>
      <c r="AC396" s="1">
        <v>0</v>
      </c>
      <c r="AD396" s="1">
        <v>0</v>
      </c>
      <c r="AE396" s="1">
        <v>0</v>
      </c>
      <c r="AF396" s="1">
        <v>0</v>
      </c>
      <c r="AG396" s="1">
        <v>0</v>
      </c>
      <c r="AH396" s="1">
        <v>0</v>
      </c>
      <c r="AI396" s="1">
        <v>0</v>
      </c>
      <c r="AJ396" s="1" t="s">
        <v>1959</v>
      </c>
      <c r="AK396" s="1" t="s">
        <v>1960</v>
      </c>
      <c r="AL396" s="1" t="s">
        <v>1961</v>
      </c>
      <c r="AM396" s="1" t="s">
        <v>12</v>
      </c>
      <c r="AN396" s="1" t="s">
        <v>23098</v>
      </c>
      <c r="AO396" s="1" t="s">
        <v>86</v>
      </c>
      <c r="AP396" s="1" t="s">
        <v>86</v>
      </c>
      <c r="AQ396" s="1" t="s">
        <v>14</v>
      </c>
      <c r="AR396" s="1" t="s">
        <v>19</v>
      </c>
      <c r="AS396" s="1" t="s">
        <v>23091</v>
      </c>
      <c r="AT396" s="1" t="s">
        <v>26</v>
      </c>
    </row>
    <row r="397" spans="1:46" x14ac:dyDescent="0.25">
      <c r="A397" s="1" t="s">
        <v>19529</v>
      </c>
      <c r="B397" s="2" t="s">
        <v>23101</v>
      </c>
      <c r="C397" s="2" t="s">
        <v>23108</v>
      </c>
      <c r="D397" s="1">
        <v>0</v>
      </c>
      <c r="E397" s="1">
        <v>0</v>
      </c>
      <c r="F397" s="1">
        <v>2</v>
      </c>
      <c r="G397" s="1">
        <v>2</v>
      </c>
      <c r="H397" s="6">
        <v>1</v>
      </c>
      <c r="I397">
        <v>0</v>
      </c>
      <c r="J397" s="1">
        <v>41</v>
      </c>
      <c r="K397" s="1">
        <v>1</v>
      </c>
      <c r="L397" s="1">
        <v>590</v>
      </c>
      <c r="M397" s="6">
        <v>0.28000000000000003</v>
      </c>
      <c r="N397" s="4">
        <v>3500</v>
      </c>
      <c r="O397" s="4">
        <v>300</v>
      </c>
      <c r="P397" s="4">
        <v>1000</v>
      </c>
      <c r="Q397" s="3">
        <v>0.35</v>
      </c>
      <c r="R397" s="1">
        <v>24</v>
      </c>
      <c r="S397" s="1">
        <v>1000</v>
      </c>
      <c r="T397" s="1">
        <v>37</v>
      </c>
      <c r="U397" s="1">
        <v>1</v>
      </c>
      <c r="V397" s="1">
        <v>0</v>
      </c>
      <c r="W397" s="1">
        <v>1</v>
      </c>
      <c r="X397" s="1">
        <v>1</v>
      </c>
      <c r="Y397" s="1">
        <v>0</v>
      </c>
      <c r="Z397" s="1">
        <v>2</v>
      </c>
      <c r="AA397" s="1">
        <v>0</v>
      </c>
      <c r="AB397" s="1">
        <v>1</v>
      </c>
      <c r="AC397" s="1">
        <v>0</v>
      </c>
      <c r="AD397" s="1">
        <v>0</v>
      </c>
      <c r="AE397" s="1">
        <v>0</v>
      </c>
      <c r="AF397" s="1">
        <v>500</v>
      </c>
      <c r="AG397" s="1">
        <v>0</v>
      </c>
      <c r="AH397" s="1">
        <v>0</v>
      </c>
      <c r="AI397" s="1">
        <v>500</v>
      </c>
      <c r="AJ397" s="1" t="s">
        <v>7453</v>
      </c>
      <c r="AK397" s="1" t="s">
        <v>7454</v>
      </c>
      <c r="AL397" s="1" t="s">
        <v>7455</v>
      </c>
      <c r="AM397" s="1" t="s">
        <v>12</v>
      </c>
      <c r="AN397" s="1" t="s">
        <v>23098</v>
      </c>
      <c r="AO397" s="1" t="s">
        <v>86</v>
      </c>
      <c r="AP397" s="1" t="s">
        <v>86</v>
      </c>
      <c r="AQ397" s="1" t="s">
        <v>14</v>
      </c>
      <c r="AR397" s="1" t="s">
        <v>30</v>
      </c>
      <c r="AS397" s="1" t="s">
        <v>23090</v>
      </c>
      <c r="AT397" s="1" t="s">
        <v>101</v>
      </c>
    </row>
    <row r="398" spans="1:46" x14ac:dyDescent="0.25">
      <c r="A398" s="1" t="s">
        <v>20648</v>
      </c>
      <c r="B398" s="2" t="s">
        <v>23101</v>
      </c>
      <c r="C398" s="2" t="s">
        <v>23108</v>
      </c>
      <c r="D398" s="1">
        <v>2</v>
      </c>
      <c r="E398" s="1">
        <v>0</v>
      </c>
      <c r="F398" s="1">
        <v>1</v>
      </c>
      <c r="G398" s="1">
        <v>3</v>
      </c>
      <c r="H398" s="6">
        <v>0.33333333333333331</v>
      </c>
      <c r="I398">
        <v>0</v>
      </c>
      <c r="J398" s="1">
        <v>28</v>
      </c>
      <c r="K398" s="1">
        <v>1</v>
      </c>
      <c r="L398" s="1">
        <v>756</v>
      </c>
      <c r="M398" s="6">
        <v>0.23</v>
      </c>
      <c r="N398" s="4">
        <v>960</v>
      </c>
      <c r="O398" s="4">
        <v>80</v>
      </c>
      <c r="P398" s="4">
        <v>200</v>
      </c>
      <c r="Q398" s="3">
        <v>0.3</v>
      </c>
      <c r="R398" s="1">
        <v>12</v>
      </c>
      <c r="S398" s="1">
        <v>200</v>
      </c>
      <c r="T398" s="1">
        <v>19</v>
      </c>
      <c r="U398" s="1">
        <v>1</v>
      </c>
      <c r="V398" s="1">
        <v>0</v>
      </c>
      <c r="W398" s="1">
        <v>1</v>
      </c>
      <c r="X398" s="1">
        <v>1</v>
      </c>
      <c r="Y398" s="1">
        <v>1</v>
      </c>
      <c r="Z398" s="1">
        <v>4</v>
      </c>
      <c r="AA398" s="1">
        <v>0</v>
      </c>
      <c r="AB398" s="1">
        <v>0</v>
      </c>
      <c r="AC398" s="1">
        <v>0</v>
      </c>
      <c r="AD398" s="1">
        <v>0</v>
      </c>
      <c r="AE398" s="1">
        <v>0</v>
      </c>
      <c r="AF398" s="1">
        <v>0</v>
      </c>
      <c r="AG398" s="1">
        <v>0</v>
      </c>
      <c r="AH398" s="1">
        <v>0</v>
      </c>
      <c r="AI398" s="1">
        <v>0</v>
      </c>
      <c r="AJ398" s="1" t="s">
        <v>10540</v>
      </c>
      <c r="AK398" s="1" t="s">
        <v>5850</v>
      </c>
      <c r="AL398" s="1" t="s">
        <v>10541</v>
      </c>
      <c r="AM398" s="1" t="s">
        <v>12</v>
      </c>
      <c r="AN398" s="1" t="s">
        <v>23098</v>
      </c>
      <c r="AO398" s="1" t="s">
        <v>86</v>
      </c>
      <c r="AP398" s="1" t="s">
        <v>86</v>
      </c>
      <c r="AQ398" s="1" t="s">
        <v>14</v>
      </c>
      <c r="AR398" s="1" t="s">
        <v>19</v>
      </c>
      <c r="AS398" s="1" t="s">
        <v>23090</v>
      </c>
      <c r="AT398" s="1" t="s">
        <v>26</v>
      </c>
    </row>
    <row r="399" spans="1:46" x14ac:dyDescent="0.25">
      <c r="A399" s="1" t="s">
        <v>18300</v>
      </c>
      <c r="B399" s="2" t="s">
        <v>23101</v>
      </c>
      <c r="C399" s="2" t="s">
        <v>23108</v>
      </c>
      <c r="D399" s="1">
        <v>0</v>
      </c>
      <c r="E399" s="1">
        <v>0</v>
      </c>
      <c r="F399" s="1">
        <v>1</v>
      </c>
      <c r="G399" s="1">
        <v>1</v>
      </c>
      <c r="H399" s="6">
        <v>1</v>
      </c>
      <c r="I399">
        <v>0</v>
      </c>
      <c r="J399" s="1">
        <v>29</v>
      </c>
      <c r="K399" s="1">
        <v>1</v>
      </c>
      <c r="L399" s="1">
        <v>600</v>
      </c>
      <c r="M399" s="6">
        <v>0.2</v>
      </c>
      <c r="N399" s="4">
        <v>3200</v>
      </c>
      <c r="O399" s="4">
        <v>300</v>
      </c>
      <c r="P399" s="4">
        <v>300</v>
      </c>
      <c r="Q399" s="3">
        <v>0.28999999999999998</v>
      </c>
      <c r="R399" s="1">
        <v>24</v>
      </c>
      <c r="S399" s="1">
        <v>300</v>
      </c>
      <c r="T399" s="1">
        <v>37</v>
      </c>
      <c r="U399" s="1">
        <v>1</v>
      </c>
      <c r="V399" s="1">
        <v>0</v>
      </c>
      <c r="W399" s="1">
        <v>1</v>
      </c>
      <c r="X399" s="1">
        <v>1</v>
      </c>
      <c r="Y399" s="1">
        <v>1</v>
      </c>
      <c r="Z399" s="1">
        <v>0</v>
      </c>
      <c r="AA399" s="1">
        <v>1</v>
      </c>
      <c r="AB399" s="1">
        <v>0</v>
      </c>
      <c r="AC399" s="1">
        <v>0</v>
      </c>
      <c r="AD399" s="1">
        <v>0</v>
      </c>
      <c r="AE399" s="1">
        <v>0</v>
      </c>
      <c r="AF399" s="1">
        <v>797</v>
      </c>
      <c r="AG399" s="1">
        <v>60</v>
      </c>
      <c r="AH399" s="1">
        <v>0</v>
      </c>
      <c r="AI399" s="1">
        <v>857</v>
      </c>
      <c r="AJ399" s="1" t="s">
        <v>3968</v>
      </c>
      <c r="AK399" s="1" t="s">
        <v>3969</v>
      </c>
      <c r="AL399" s="1" t="s">
        <v>3970</v>
      </c>
      <c r="AM399" s="1" t="s">
        <v>12</v>
      </c>
      <c r="AN399" s="1" t="s">
        <v>23098</v>
      </c>
      <c r="AO399" s="1" t="s">
        <v>86</v>
      </c>
      <c r="AP399" s="1" t="s">
        <v>86</v>
      </c>
      <c r="AQ399" s="1" t="s">
        <v>14</v>
      </c>
      <c r="AR399" s="1" t="s">
        <v>19</v>
      </c>
      <c r="AS399" s="1" t="s">
        <v>23091</v>
      </c>
      <c r="AT399" s="1" t="s">
        <v>26</v>
      </c>
    </row>
    <row r="400" spans="1:46" x14ac:dyDescent="0.25">
      <c r="A400" s="1" t="s">
        <v>18955</v>
      </c>
      <c r="B400" s="2" t="s">
        <v>23101</v>
      </c>
      <c r="C400" s="2" t="s">
        <v>23108</v>
      </c>
      <c r="D400" s="1">
        <v>0</v>
      </c>
      <c r="E400" s="1">
        <v>1</v>
      </c>
      <c r="F400" s="1">
        <v>3</v>
      </c>
      <c r="G400" s="1">
        <v>4</v>
      </c>
      <c r="H400" s="6">
        <v>0.75</v>
      </c>
      <c r="I400">
        <v>1</v>
      </c>
      <c r="J400" s="1">
        <v>39</v>
      </c>
      <c r="K400" s="1">
        <v>0</v>
      </c>
      <c r="L400" s="1">
        <v>716</v>
      </c>
      <c r="M400" s="6">
        <v>1.52</v>
      </c>
      <c r="N400" s="4">
        <v>5600</v>
      </c>
      <c r="O400" s="4">
        <v>400</v>
      </c>
      <c r="P400" s="4">
        <v>150</v>
      </c>
      <c r="Q400" s="3">
        <v>0.3</v>
      </c>
      <c r="R400" s="1">
        <v>18</v>
      </c>
      <c r="S400" s="1">
        <v>150</v>
      </c>
      <c r="T400" s="1">
        <v>15</v>
      </c>
      <c r="U400" s="1">
        <v>1</v>
      </c>
      <c r="V400" s="1">
        <v>0</v>
      </c>
      <c r="W400" s="1">
        <v>1</v>
      </c>
      <c r="X400" s="1">
        <v>1</v>
      </c>
      <c r="Y400" s="1">
        <v>0</v>
      </c>
      <c r="Z400" s="1">
        <v>4</v>
      </c>
      <c r="AA400" s="1">
        <v>1</v>
      </c>
      <c r="AB400" s="1">
        <v>1</v>
      </c>
      <c r="AC400" s="1">
        <v>0</v>
      </c>
      <c r="AD400" s="1">
        <v>0</v>
      </c>
      <c r="AE400" s="1">
        <v>0</v>
      </c>
      <c r="AF400" s="1">
        <v>11213</v>
      </c>
      <c r="AG400" s="1">
        <v>0</v>
      </c>
      <c r="AH400" s="1">
        <v>100</v>
      </c>
      <c r="AI400" s="1">
        <v>11313</v>
      </c>
      <c r="AJ400" s="1" t="s">
        <v>5851</v>
      </c>
      <c r="AK400" s="1" t="s">
        <v>5852</v>
      </c>
      <c r="AL400" s="1" t="s">
        <v>5853</v>
      </c>
      <c r="AM400" s="1" t="s">
        <v>16</v>
      </c>
      <c r="AN400" s="1" t="s">
        <v>23097</v>
      </c>
      <c r="AO400" s="1" t="s">
        <v>86</v>
      </c>
      <c r="AP400" s="1" t="s">
        <v>86</v>
      </c>
      <c r="AQ400" s="1" t="s">
        <v>14</v>
      </c>
      <c r="AR400" s="1" t="s">
        <v>30</v>
      </c>
      <c r="AS400" s="1" t="s">
        <v>23091</v>
      </c>
      <c r="AT400" s="1" t="s">
        <v>101</v>
      </c>
    </row>
    <row r="401" spans="1:46" x14ac:dyDescent="0.25">
      <c r="A401" s="1" t="s">
        <v>20655</v>
      </c>
      <c r="B401" s="2" t="s">
        <v>23101</v>
      </c>
      <c r="C401" s="2" t="s">
        <v>23108</v>
      </c>
      <c r="D401" s="1">
        <v>1</v>
      </c>
      <c r="E401" s="1">
        <v>0</v>
      </c>
      <c r="F401" s="1">
        <v>1</v>
      </c>
      <c r="G401" s="1">
        <v>2</v>
      </c>
      <c r="H401" s="6">
        <v>0.5</v>
      </c>
      <c r="I401">
        <v>0</v>
      </c>
      <c r="J401" s="1">
        <v>30</v>
      </c>
      <c r="K401" s="1">
        <v>0</v>
      </c>
      <c r="L401" s="1">
        <v>669</v>
      </c>
      <c r="M401" s="6">
        <v>0.18</v>
      </c>
      <c r="N401" s="4">
        <v>1500</v>
      </c>
      <c r="O401" s="4">
        <v>200</v>
      </c>
      <c r="P401" s="4">
        <v>200</v>
      </c>
      <c r="Q401" s="3">
        <v>0.28999999999999998</v>
      </c>
      <c r="R401" s="1">
        <v>6</v>
      </c>
      <c r="S401" s="1">
        <v>200</v>
      </c>
      <c r="T401" s="1">
        <v>18</v>
      </c>
      <c r="U401" s="1">
        <v>1</v>
      </c>
      <c r="V401" s="1">
        <v>0</v>
      </c>
      <c r="W401" s="1">
        <v>1</v>
      </c>
      <c r="X401" s="1">
        <v>1</v>
      </c>
      <c r="Y401" s="1">
        <v>1</v>
      </c>
      <c r="Z401" s="1">
        <v>0</v>
      </c>
      <c r="AA401" s="1">
        <v>1</v>
      </c>
      <c r="AB401" s="1">
        <v>0</v>
      </c>
      <c r="AC401" s="1">
        <v>0</v>
      </c>
      <c r="AD401" s="1">
        <v>0</v>
      </c>
      <c r="AE401" s="1">
        <v>0</v>
      </c>
      <c r="AF401" s="1">
        <v>0</v>
      </c>
      <c r="AG401" s="1">
        <v>0</v>
      </c>
      <c r="AH401" s="1">
        <v>0</v>
      </c>
      <c r="AI401" s="1">
        <v>0</v>
      </c>
      <c r="AJ401" s="1" t="s">
        <v>10559</v>
      </c>
      <c r="AK401" s="1" t="s">
        <v>10560</v>
      </c>
      <c r="AL401" s="1" t="s">
        <v>10561</v>
      </c>
      <c r="AM401" s="1" t="s">
        <v>12</v>
      </c>
      <c r="AN401" s="1" t="s">
        <v>23097</v>
      </c>
      <c r="AO401" s="1" t="s">
        <v>86</v>
      </c>
      <c r="AP401" s="1" t="s">
        <v>86</v>
      </c>
      <c r="AQ401" s="1" t="s">
        <v>14</v>
      </c>
      <c r="AR401" s="1" t="s">
        <v>19</v>
      </c>
      <c r="AS401" s="1" t="s">
        <v>23091</v>
      </c>
      <c r="AT401" s="1" t="s">
        <v>26</v>
      </c>
    </row>
    <row r="402" spans="1:46" x14ac:dyDescent="0.25">
      <c r="A402" s="1" t="s">
        <v>20656</v>
      </c>
      <c r="B402" s="2" t="s">
        <v>23101</v>
      </c>
      <c r="C402" s="2" t="s">
        <v>23108</v>
      </c>
      <c r="D402" s="1">
        <v>3</v>
      </c>
      <c r="E402" s="1">
        <v>8</v>
      </c>
      <c r="F402" s="1">
        <v>2</v>
      </c>
      <c r="G402" s="1">
        <v>13</v>
      </c>
      <c r="H402" s="6">
        <v>0.15384615384615385</v>
      </c>
      <c r="I402">
        <v>0</v>
      </c>
      <c r="J402" s="1">
        <v>34</v>
      </c>
      <c r="K402" s="1">
        <v>0</v>
      </c>
      <c r="L402" s="1">
        <v>527</v>
      </c>
      <c r="M402" s="6">
        <v>0.4</v>
      </c>
      <c r="N402" s="4">
        <v>1440</v>
      </c>
      <c r="O402" s="4">
        <v>120</v>
      </c>
      <c r="P402" s="4">
        <v>150</v>
      </c>
      <c r="Q402" s="3">
        <v>0.26</v>
      </c>
      <c r="R402" s="1">
        <v>24</v>
      </c>
      <c r="S402" s="1">
        <v>150</v>
      </c>
      <c r="T402" s="1">
        <v>17</v>
      </c>
      <c r="U402" s="1">
        <v>1</v>
      </c>
      <c r="V402" s="1">
        <v>0</v>
      </c>
      <c r="W402" s="1">
        <v>1</v>
      </c>
      <c r="X402" s="1">
        <v>1</v>
      </c>
      <c r="Y402" s="1">
        <v>1</v>
      </c>
      <c r="Z402" s="1">
        <v>0</v>
      </c>
      <c r="AA402" s="1">
        <v>1</v>
      </c>
      <c r="AB402" s="1">
        <v>0</v>
      </c>
      <c r="AC402" s="1">
        <v>0</v>
      </c>
      <c r="AD402" s="1">
        <v>0</v>
      </c>
      <c r="AE402" s="1">
        <v>0</v>
      </c>
      <c r="AF402" s="1">
        <v>773</v>
      </c>
      <c r="AG402" s="1">
        <v>0</v>
      </c>
      <c r="AH402" s="1">
        <v>0</v>
      </c>
      <c r="AI402" s="1">
        <v>773</v>
      </c>
      <c r="AJ402" s="1" t="s">
        <v>10562</v>
      </c>
      <c r="AK402" s="1" t="s">
        <v>10563</v>
      </c>
      <c r="AL402" s="1" t="s">
        <v>10564</v>
      </c>
      <c r="AM402" s="1" t="s">
        <v>12</v>
      </c>
      <c r="AN402" s="1" t="s">
        <v>23097</v>
      </c>
      <c r="AO402" s="1" t="s">
        <v>86</v>
      </c>
      <c r="AP402" s="1" t="s">
        <v>86</v>
      </c>
      <c r="AQ402" s="1" t="s">
        <v>14</v>
      </c>
      <c r="AR402" s="1" t="s">
        <v>19</v>
      </c>
      <c r="AS402" s="1" t="s">
        <v>23091</v>
      </c>
      <c r="AT402" s="1" t="s">
        <v>26</v>
      </c>
    </row>
    <row r="403" spans="1:46" x14ac:dyDescent="0.25">
      <c r="A403" s="1" t="s">
        <v>21796</v>
      </c>
      <c r="B403" s="2" t="s">
        <v>23101</v>
      </c>
      <c r="C403" s="2" t="s">
        <v>23108</v>
      </c>
      <c r="D403" s="1">
        <v>0</v>
      </c>
      <c r="E403" s="1">
        <v>0</v>
      </c>
      <c r="F403" s="1">
        <v>1</v>
      </c>
      <c r="G403" s="1">
        <v>1</v>
      </c>
      <c r="H403" s="6">
        <v>1</v>
      </c>
      <c r="I403">
        <v>0</v>
      </c>
      <c r="J403" s="1">
        <v>28</v>
      </c>
      <c r="K403" s="1">
        <v>0</v>
      </c>
      <c r="L403" s="1">
        <v>515</v>
      </c>
      <c r="M403" s="6">
        <v>0.33</v>
      </c>
      <c r="N403" s="4">
        <v>4000</v>
      </c>
      <c r="O403" s="4">
        <v>350</v>
      </c>
      <c r="P403" s="4">
        <v>200</v>
      </c>
      <c r="Q403" s="3">
        <v>0.32</v>
      </c>
      <c r="R403" s="1">
        <v>12</v>
      </c>
      <c r="S403" s="1">
        <v>200</v>
      </c>
      <c r="T403" s="1">
        <v>22</v>
      </c>
      <c r="U403" s="1">
        <v>1</v>
      </c>
      <c r="V403" s="1">
        <v>0</v>
      </c>
      <c r="W403" s="1">
        <v>1</v>
      </c>
      <c r="X403" s="1">
        <v>1</v>
      </c>
      <c r="Y403" s="1">
        <v>1</v>
      </c>
      <c r="Z403" s="1">
        <v>3</v>
      </c>
      <c r="AA403" s="1">
        <v>0</v>
      </c>
      <c r="AB403" s="1">
        <v>0</v>
      </c>
      <c r="AC403" s="1">
        <v>0</v>
      </c>
      <c r="AD403" s="1">
        <v>0</v>
      </c>
      <c r="AE403" s="1">
        <v>1400</v>
      </c>
      <c r="AF403" s="1">
        <v>700</v>
      </c>
      <c r="AG403" s="1">
        <v>10</v>
      </c>
      <c r="AH403" s="1">
        <v>100</v>
      </c>
      <c r="AI403" s="1">
        <v>2210</v>
      </c>
      <c r="AJ403" s="1" t="s">
        <v>13618</v>
      </c>
      <c r="AK403" s="1" t="s">
        <v>13619</v>
      </c>
      <c r="AL403" s="1" t="s">
        <v>13620</v>
      </c>
      <c r="AM403" s="1" t="s">
        <v>12</v>
      </c>
      <c r="AN403" s="1" t="s">
        <v>23097</v>
      </c>
      <c r="AO403" s="1" t="s">
        <v>86</v>
      </c>
      <c r="AP403" s="1" t="s">
        <v>86</v>
      </c>
      <c r="AQ403" s="1" t="s">
        <v>14</v>
      </c>
      <c r="AR403" s="1" t="s">
        <v>19</v>
      </c>
      <c r="AS403" s="1" t="s">
        <v>23090</v>
      </c>
      <c r="AT403" s="1" t="s">
        <v>26</v>
      </c>
    </row>
    <row r="404" spans="1:46" x14ac:dyDescent="0.25">
      <c r="A404" s="1" t="s">
        <v>20080</v>
      </c>
      <c r="B404" s="2" t="s">
        <v>23101</v>
      </c>
      <c r="C404" s="2" t="s">
        <v>23108</v>
      </c>
      <c r="D404" s="1">
        <v>0</v>
      </c>
      <c r="E404" s="1">
        <v>4</v>
      </c>
      <c r="F404" s="1">
        <v>3</v>
      </c>
      <c r="G404" s="1">
        <v>7</v>
      </c>
      <c r="H404" s="6">
        <v>0.42857142857142855</v>
      </c>
      <c r="I404">
        <v>0</v>
      </c>
      <c r="J404" s="1">
        <v>41</v>
      </c>
      <c r="K404" s="1">
        <v>0</v>
      </c>
      <c r="L404" s="1">
        <v>818</v>
      </c>
      <c r="M404" s="6">
        <v>0.17</v>
      </c>
      <c r="N404" s="4">
        <v>12000</v>
      </c>
      <c r="O404" s="4">
        <v>1100</v>
      </c>
      <c r="P404" s="4">
        <v>1000</v>
      </c>
      <c r="Q404" s="3">
        <v>0.25</v>
      </c>
      <c r="R404" s="1">
        <v>24</v>
      </c>
      <c r="S404" s="1">
        <v>1000</v>
      </c>
      <c r="T404" s="1">
        <v>88</v>
      </c>
      <c r="U404" s="1">
        <v>1</v>
      </c>
      <c r="V404" s="1">
        <v>0</v>
      </c>
      <c r="W404" s="1">
        <v>1</v>
      </c>
      <c r="X404" s="1">
        <v>1</v>
      </c>
      <c r="Y404" s="1">
        <v>1</v>
      </c>
      <c r="Z404" s="1">
        <v>3</v>
      </c>
      <c r="AA404" s="1">
        <v>0</v>
      </c>
      <c r="AB404" s="1">
        <v>0</v>
      </c>
      <c r="AC404" s="1">
        <v>0</v>
      </c>
      <c r="AD404" s="1">
        <v>0</v>
      </c>
      <c r="AE404" s="1">
        <v>0</v>
      </c>
      <c r="AF404" s="1">
        <v>2529</v>
      </c>
      <c r="AG404" s="1">
        <v>250</v>
      </c>
      <c r="AH404" s="1">
        <v>0</v>
      </c>
      <c r="AI404" s="1">
        <v>2779</v>
      </c>
      <c r="AJ404" s="1" t="s">
        <v>8984</v>
      </c>
      <c r="AK404" s="1" t="s">
        <v>8985</v>
      </c>
      <c r="AL404" s="1" t="s">
        <v>8986</v>
      </c>
      <c r="AM404" s="1" t="s">
        <v>12</v>
      </c>
      <c r="AN404" s="1" t="s">
        <v>23097</v>
      </c>
      <c r="AO404" s="1" t="s">
        <v>86</v>
      </c>
      <c r="AP404" s="1" t="s">
        <v>86</v>
      </c>
      <c r="AQ404" s="1" t="s">
        <v>14</v>
      </c>
      <c r="AR404" s="1" t="s">
        <v>19</v>
      </c>
      <c r="AS404" s="1" t="s">
        <v>23090</v>
      </c>
      <c r="AT404" s="1" t="s">
        <v>26</v>
      </c>
    </row>
    <row r="405" spans="1:46" x14ac:dyDescent="0.25">
      <c r="A405" s="1" t="s">
        <v>19532</v>
      </c>
      <c r="B405" s="2" t="s">
        <v>23101</v>
      </c>
      <c r="C405" s="2" t="s">
        <v>23108</v>
      </c>
      <c r="D405" s="1">
        <v>0</v>
      </c>
      <c r="E405" s="1">
        <v>0</v>
      </c>
      <c r="F405" s="1">
        <v>1</v>
      </c>
      <c r="G405" s="1">
        <v>1</v>
      </c>
      <c r="H405" s="6">
        <v>1</v>
      </c>
      <c r="I405">
        <v>0</v>
      </c>
      <c r="J405" s="1">
        <v>25</v>
      </c>
      <c r="K405" s="1">
        <v>0</v>
      </c>
      <c r="L405" s="1">
        <v>677</v>
      </c>
      <c r="M405" s="6">
        <v>0.43</v>
      </c>
      <c r="N405" s="4">
        <v>1200</v>
      </c>
      <c r="O405" s="4">
        <v>100</v>
      </c>
      <c r="P405" s="4">
        <v>100</v>
      </c>
      <c r="Q405" s="3">
        <v>0.25</v>
      </c>
      <c r="R405" s="1">
        <v>6</v>
      </c>
      <c r="S405" s="1">
        <v>100</v>
      </c>
      <c r="T405" s="1">
        <v>9</v>
      </c>
      <c r="U405" s="1">
        <v>1</v>
      </c>
      <c r="V405" s="1">
        <v>0</v>
      </c>
      <c r="W405" s="1">
        <v>1</v>
      </c>
      <c r="X405" s="1">
        <v>1</v>
      </c>
      <c r="Y405" s="1">
        <v>1</v>
      </c>
      <c r="Z405" s="1">
        <v>0</v>
      </c>
      <c r="AA405" s="1">
        <v>1</v>
      </c>
      <c r="AB405" s="1">
        <v>1</v>
      </c>
      <c r="AC405" s="1">
        <v>0</v>
      </c>
      <c r="AD405" s="1">
        <v>0</v>
      </c>
      <c r="AE405" s="1">
        <v>0</v>
      </c>
      <c r="AF405" s="1">
        <v>500</v>
      </c>
      <c r="AG405" s="1">
        <v>0</v>
      </c>
      <c r="AH405" s="1">
        <v>0</v>
      </c>
      <c r="AI405" s="1">
        <v>500</v>
      </c>
      <c r="AJ405" s="1" t="s">
        <v>7463</v>
      </c>
      <c r="AK405" s="1" t="s">
        <v>7464</v>
      </c>
      <c r="AL405" s="1" t="s">
        <v>7465</v>
      </c>
      <c r="AM405" s="1" t="s">
        <v>12</v>
      </c>
      <c r="AN405" s="1" t="s">
        <v>23097</v>
      </c>
      <c r="AO405" s="1" t="s">
        <v>86</v>
      </c>
      <c r="AP405" s="1" t="s">
        <v>86</v>
      </c>
      <c r="AQ405" s="1" t="s">
        <v>14</v>
      </c>
      <c r="AR405" s="1" t="s">
        <v>19</v>
      </c>
      <c r="AS405" s="1" t="s">
        <v>23091</v>
      </c>
      <c r="AT405" s="1" t="s">
        <v>101</v>
      </c>
    </row>
    <row r="406" spans="1:46" x14ac:dyDescent="0.25">
      <c r="A406" s="1" t="s">
        <v>22398</v>
      </c>
      <c r="B406" s="2" t="s">
        <v>23101</v>
      </c>
      <c r="C406" s="2" t="s">
        <v>23108</v>
      </c>
      <c r="D406" s="1">
        <v>2</v>
      </c>
      <c r="E406" s="1">
        <v>2</v>
      </c>
      <c r="F406" s="1">
        <v>3</v>
      </c>
      <c r="G406" s="1">
        <v>7</v>
      </c>
      <c r="H406" s="6">
        <v>0.42857142857142855</v>
      </c>
      <c r="I406">
        <v>1</v>
      </c>
      <c r="J406" s="1">
        <v>29</v>
      </c>
      <c r="K406" s="1">
        <v>1</v>
      </c>
      <c r="L406" s="1">
        <v>632</v>
      </c>
      <c r="M406" s="6">
        <v>0.79</v>
      </c>
      <c r="N406" s="4">
        <v>2100</v>
      </c>
      <c r="O406" s="4">
        <v>150</v>
      </c>
      <c r="P406" s="4">
        <v>500</v>
      </c>
      <c r="Q406" s="3">
        <v>0.3</v>
      </c>
      <c r="R406" s="1">
        <v>24</v>
      </c>
      <c r="S406" s="1">
        <v>500</v>
      </c>
      <c r="T406" s="1">
        <v>44</v>
      </c>
      <c r="U406" s="1">
        <v>1</v>
      </c>
      <c r="V406" s="1">
        <v>0</v>
      </c>
      <c r="W406" s="1">
        <v>1</v>
      </c>
      <c r="X406" s="1">
        <v>1</v>
      </c>
      <c r="Y406" s="1">
        <v>1</v>
      </c>
      <c r="Z406" s="1">
        <v>4</v>
      </c>
      <c r="AA406" s="1">
        <v>0</v>
      </c>
      <c r="AB406" s="1">
        <v>1</v>
      </c>
      <c r="AC406" s="1">
        <v>0</v>
      </c>
      <c r="AD406" s="1">
        <v>0</v>
      </c>
      <c r="AE406" s="1">
        <v>668</v>
      </c>
      <c r="AF406" s="1">
        <v>1248</v>
      </c>
      <c r="AG406" s="1">
        <v>0</v>
      </c>
      <c r="AH406" s="1">
        <v>0</v>
      </c>
      <c r="AI406" s="1">
        <v>1916</v>
      </c>
      <c r="AJ406" s="1" t="s">
        <v>15222</v>
      </c>
      <c r="AK406" s="1" t="s">
        <v>15223</v>
      </c>
      <c r="AL406" s="1" t="s">
        <v>15224</v>
      </c>
      <c r="AM406" s="1" t="s">
        <v>16</v>
      </c>
      <c r="AN406" s="1" t="s">
        <v>23098</v>
      </c>
      <c r="AO406" s="1" t="s">
        <v>86</v>
      </c>
      <c r="AP406" s="1" t="s">
        <v>86</v>
      </c>
      <c r="AQ406" s="1" t="s">
        <v>14</v>
      </c>
      <c r="AR406" s="1" t="s">
        <v>19</v>
      </c>
      <c r="AS406" s="1" t="s">
        <v>23090</v>
      </c>
      <c r="AT406" s="1" t="s">
        <v>101</v>
      </c>
    </row>
    <row r="407" spans="1:46" x14ac:dyDescent="0.25">
      <c r="A407" s="1" t="s">
        <v>21797</v>
      </c>
      <c r="B407" s="2" t="s">
        <v>23101</v>
      </c>
      <c r="C407" s="2" t="s">
        <v>23108</v>
      </c>
      <c r="D407" s="1">
        <v>0</v>
      </c>
      <c r="E407" s="1">
        <v>1</v>
      </c>
      <c r="F407" s="1">
        <v>1</v>
      </c>
      <c r="G407" s="1">
        <v>2</v>
      </c>
      <c r="H407" s="6">
        <v>0.5</v>
      </c>
      <c r="I407">
        <v>0</v>
      </c>
      <c r="J407" s="1">
        <v>38</v>
      </c>
      <c r="K407" s="1">
        <v>1</v>
      </c>
      <c r="L407" s="1">
        <v>687</v>
      </c>
      <c r="M407" s="6">
        <v>0.16</v>
      </c>
      <c r="N407" s="4">
        <v>250</v>
      </c>
      <c r="O407" s="4">
        <v>200</v>
      </c>
      <c r="P407" s="4">
        <v>400</v>
      </c>
      <c r="Q407" s="3">
        <v>0.27</v>
      </c>
      <c r="R407" s="1">
        <v>24</v>
      </c>
      <c r="S407" s="1">
        <v>400</v>
      </c>
      <c r="T407" s="1">
        <v>36</v>
      </c>
      <c r="U407" s="1">
        <v>1</v>
      </c>
      <c r="V407" s="1">
        <v>0</v>
      </c>
      <c r="W407" s="1">
        <v>1</v>
      </c>
      <c r="X407" s="1">
        <v>1</v>
      </c>
      <c r="Y407" s="1">
        <v>0</v>
      </c>
      <c r="Z407" s="1">
        <v>4</v>
      </c>
      <c r="AA407" s="1">
        <v>0</v>
      </c>
      <c r="AB407" s="1">
        <v>0</v>
      </c>
      <c r="AC407" s="1">
        <v>0</v>
      </c>
      <c r="AD407" s="1">
        <v>300</v>
      </c>
      <c r="AE407" s="1">
        <v>0</v>
      </c>
      <c r="AF407" s="1">
        <v>0</v>
      </c>
      <c r="AG407" s="1">
        <v>0</v>
      </c>
      <c r="AH407" s="1">
        <v>0</v>
      </c>
      <c r="AI407" s="1">
        <v>300</v>
      </c>
      <c r="AJ407" s="1" t="s">
        <v>1715</v>
      </c>
      <c r="AK407" s="1" t="s">
        <v>13621</v>
      </c>
      <c r="AL407" s="1" t="s">
        <v>13622</v>
      </c>
      <c r="AM407" s="1" t="s">
        <v>12</v>
      </c>
      <c r="AN407" s="1" t="s">
        <v>23098</v>
      </c>
      <c r="AO407" s="1" t="s">
        <v>86</v>
      </c>
      <c r="AP407" s="1" t="s">
        <v>86</v>
      </c>
      <c r="AQ407" s="1" t="s">
        <v>14</v>
      </c>
      <c r="AR407" s="1" t="s">
        <v>30</v>
      </c>
      <c r="AS407" s="1" t="s">
        <v>23090</v>
      </c>
      <c r="AT407" s="1" t="s">
        <v>26</v>
      </c>
    </row>
    <row r="408" spans="1:46" x14ac:dyDescent="0.25">
      <c r="A408" s="1" t="s">
        <v>21203</v>
      </c>
      <c r="B408" s="2" t="s">
        <v>23101</v>
      </c>
      <c r="C408" s="2" t="s">
        <v>23108</v>
      </c>
      <c r="D408" s="1">
        <v>1</v>
      </c>
      <c r="E408" s="1">
        <v>0</v>
      </c>
      <c r="F408" s="1">
        <v>1</v>
      </c>
      <c r="G408" s="1">
        <v>2</v>
      </c>
      <c r="H408" s="6">
        <v>0.5</v>
      </c>
      <c r="I408">
        <v>0</v>
      </c>
      <c r="J408" s="1">
        <v>42</v>
      </c>
      <c r="K408" s="1">
        <v>1</v>
      </c>
      <c r="L408" s="1">
        <v>548</v>
      </c>
      <c r="M408" s="6">
        <v>0.15</v>
      </c>
      <c r="N408" s="4">
        <v>4800</v>
      </c>
      <c r="O408" s="4">
        <v>400</v>
      </c>
      <c r="P408" s="4">
        <v>600</v>
      </c>
      <c r="Q408" s="3">
        <v>0.32</v>
      </c>
      <c r="R408" s="1">
        <v>24</v>
      </c>
      <c r="S408" s="1">
        <v>600</v>
      </c>
      <c r="T408" s="1">
        <v>62</v>
      </c>
      <c r="U408" s="1">
        <v>1</v>
      </c>
      <c r="V408" s="1">
        <v>0</v>
      </c>
      <c r="W408" s="1">
        <v>1</v>
      </c>
      <c r="X408" s="1">
        <v>1</v>
      </c>
      <c r="Y408" s="1">
        <v>1</v>
      </c>
      <c r="Z408" s="1">
        <v>0</v>
      </c>
      <c r="AA408" s="1">
        <v>1</v>
      </c>
      <c r="AB408" s="1">
        <v>0</v>
      </c>
      <c r="AC408" s="1">
        <v>0</v>
      </c>
      <c r="AD408" s="1">
        <v>150</v>
      </c>
      <c r="AE408" s="1">
        <v>0</v>
      </c>
      <c r="AF408" s="1">
        <v>0</v>
      </c>
      <c r="AG408" s="1">
        <v>0</v>
      </c>
      <c r="AH408" s="1">
        <v>350</v>
      </c>
      <c r="AI408" s="1">
        <v>500</v>
      </c>
      <c r="AJ408" s="1" t="s">
        <v>12035</v>
      </c>
      <c r="AK408" s="1" t="s">
        <v>12036</v>
      </c>
      <c r="AL408" s="1" t="s">
        <v>12037</v>
      </c>
      <c r="AM408" s="1" t="s">
        <v>12</v>
      </c>
      <c r="AN408" s="1" t="s">
        <v>23098</v>
      </c>
      <c r="AO408" s="1" t="s">
        <v>86</v>
      </c>
      <c r="AP408" s="1" t="s">
        <v>86</v>
      </c>
      <c r="AQ408" s="1" t="s">
        <v>14</v>
      </c>
      <c r="AR408" s="1" t="s">
        <v>19</v>
      </c>
      <c r="AS408" s="1" t="s">
        <v>23091</v>
      </c>
      <c r="AT408" s="1" t="s">
        <v>26</v>
      </c>
    </row>
    <row r="409" spans="1:46" x14ac:dyDescent="0.25">
      <c r="A409" s="1" t="s">
        <v>21805</v>
      </c>
      <c r="B409" s="2" t="s">
        <v>23101</v>
      </c>
      <c r="C409" s="2" t="s">
        <v>23108</v>
      </c>
      <c r="D409" s="1">
        <v>0</v>
      </c>
      <c r="E409" s="1">
        <v>0</v>
      </c>
      <c r="F409" s="1">
        <v>1</v>
      </c>
      <c r="G409" s="1">
        <v>1</v>
      </c>
      <c r="H409" s="6">
        <v>1</v>
      </c>
      <c r="I409">
        <v>0</v>
      </c>
      <c r="J409" s="1">
        <v>24</v>
      </c>
      <c r="K409" s="1">
        <v>1</v>
      </c>
      <c r="L409" s="1">
        <v>677</v>
      </c>
      <c r="M409" s="6">
        <v>0.21</v>
      </c>
      <c r="N409" s="4">
        <v>1650</v>
      </c>
      <c r="O409" s="4">
        <v>135</v>
      </c>
      <c r="P409" s="4">
        <v>200</v>
      </c>
      <c r="Q409" s="3">
        <v>0.3</v>
      </c>
      <c r="R409" s="1">
        <v>18</v>
      </c>
      <c r="S409" s="1">
        <v>200</v>
      </c>
      <c r="T409" s="1">
        <v>20</v>
      </c>
      <c r="U409" s="1">
        <v>1</v>
      </c>
      <c r="V409" s="1">
        <v>0</v>
      </c>
      <c r="W409" s="1">
        <v>1</v>
      </c>
      <c r="X409" s="1">
        <v>1</v>
      </c>
      <c r="Y409" s="1">
        <v>1</v>
      </c>
      <c r="Z409" s="1">
        <v>2</v>
      </c>
      <c r="AA409" s="1">
        <v>1</v>
      </c>
      <c r="AB409" s="1">
        <v>0</v>
      </c>
      <c r="AC409" s="1">
        <v>0</v>
      </c>
      <c r="AD409" s="1">
        <v>0</v>
      </c>
      <c r="AE409" s="1">
        <v>0</v>
      </c>
      <c r="AF409" s="1">
        <v>300</v>
      </c>
      <c r="AG409" s="1">
        <v>0</v>
      </c>
      <c r="AH409" s="1">
        <v>0</v>
      </c>
      <c r="AI409" s="1">
        <v>300</v>
      </c>
      <c r="AJ409" s="1" t="s">
        <v>13640</v>
      </c>
      <c r="AK409" s="1" t="s">
        <v>13641</v>
      </c>
      <c r="AL409" s="1" t="s">
        <v>13642</v>
      </c>
      <c r="AM409" s="1" t="s">
        <v>12</v>
      </c>
      <c r="AN409" s="1" t="s">
        <v>23098</v>
      </c>
      <c r="AO409" s="1" t="s">
        <v>86</v>
      </c>
      <c r="AP409" s="1" t="s">
        <v>86</v>
      </c>
      <c r="AQ409" s="1" t="s">
        <v>14</v>
      </c>
      <c r="AR409" s="1" t="s">
        <v>19</v>
      </c>
      <c r="AS409" s="1" t="s">
        <v>23091</v>
      </c>
      <c r="AT409" s="1" t="s">
        <v>26</v>
      </c>
    </row>
    <row r="410" spans="1:46" x14ac:dyDescent="0.25">
      <c r="A410" s="1" t="s">
        <v>20664</v>
      </c>
      <c r="B410" s="2" t="s">
        <v>23101</v>
      </c>
      <c r="C410" s="2" t="s">
        <v>23108</v>
      </c>
      <c r="D410" s="1">
        <v>0</v>
      </c>
      <c r="E410" s="1">
        <v>0</v>
      </c>
      <c r="F410" s="1">
        <v>1</v>
      </c>
      <c r="G410" s="1">
        <v>1</v>
      </c>
      <c r="H410" s="6">
        <v>1</v>
      </c>
      <c r="I410">
        <v>1</v>
      </c>
      <c r="J410" s="1">
        <v>28</v>
      </c>
      <c r="K410" s="1">
        <v>1</v>
      </c>
      <c r="L410" s="1">
        <v>547</v>
      </c>
      <c r="M410" s="6">
        <v>0.12</v>
      </c>
      <c r="N410" s="4">
        <v>1400</v>
      </c>
      <c r="O410" s="4">
        <v>110</v>
      </c>
      <c r="P410" s="4">
        <v>150</v>
      </c>
      <c r="Q410" s="3">
        <v>0.3</v>
      </c>
      <c r="R410" s="1">
        <v>12</v>
      </c>
      <c r="S410" s="1">
        <v>150</v>
      </c>
      <c r="T410" s="1">
        <v>11</v>
      </c>
      <c r="U410" s="1">
        <v>0</v>
      </c>
      <c r="V410" s="1">
        <v>0</v>
      </c>
      <c r="W410" s="1">
        <v>1</v>
      </c>
      <c r="X410" s="1">
        <v>1</v>
      </c>
      <c r="Y410" s="1">
        <v>1</v>
      </c>
      <c r="Z410" s="1">
        <v>1</v>
      </c>
      <c r="AA410" s="1">
        <v>1</v>
      </c>
      <c r="AB410" s="1">
        <v>1</v>
      </c>
      <c r="AC410" s="1">
        <v>0</v>
      </c>
      <c r="AD410" s="1">
        <v>0</v>
      </c>
      <c r="AE410" s="1">
        <v>0</v>
      </c>
      <c r="AF410" s="1">
        <v>0</v>
      </c>
      <c r="AG410" s="1">
        <v>0</v>
      </c>
      <c r="AH410" s="1">
        <v>0</v>
      </c>
      <c r="AI410" s="1">
        <v>0</v>
      </c>
      <c r="AJ410" s="1" t="s">
        <v>10584</v>
      </c>
      <c r="AK410" s="1" t="s">
        <v>10585</v>
      </c>
      <c r="AL410" s="1" t="s">
        <v>10586</v>
      </c>
      <c r="AM410" s="1" t="s">
        <v>16</v>
      </c>
      <c r="AN410" s="1" t="s">
        <v>23098</v>
      </c>
      <c r="AO410" s="1" t="s">
        <v>364</v>
      </c>
      <c r="AP410" s="1" t="s">
        <v>86</v>
      </c>
      <c r="AQ410" s="1" t="s">
        <v>14</v>
      </c>
      <c r="AR410" s="1" t="s">
        <v>19</v>
      </c>
      <c r="AS410" s="1" t="s">
        <v>23091</v>
      </c>
      <c r="AT410" s="1" t="s">
        <v>101</v>
      </c>
    </row>
    <row r="411" spans="1:46" x14ac:dyDescent="0.25">
      <c r="A411" s="1" t="s">
        <v>19533</v>
      </c>
      <c r="B411" s="2" t="s">
        <v>23101</v>
      </c>
      <c r="C411" s="2" t="s">
        <v>23108</v>
      </c>
      <c r="D411" s="1">
        <v>1</v>
      </c>
      <c r="E411" s="1">
        <v>2</v>
      </c>
      <c r="F411" s="1">
        <v>2</v>
      </c>
      <c r="G411" s="1">
        <v>5</v>
      </c>
      <c r="H411" s="6">
        <v>0.4</v>
      </c>
      <c r="I411">
        <v>0</v>
      </c>
      <c r="J411" s="1">
        <v>40</v>
      </c>
      <c r="K411" s="1">
        <v>0</v>
      </c>
      <c r="L411" s="1">
        <v>600</v>
      </c>
      <c r="M411" s="6">
        <v>0.24</v>
      </c>
      <c r="N411" s="4">
        <v>5300</v>
      </c>
      <c r="O411" s="4">
        <v>448</v>
      </c>
      <c r="P411" s="4">
        <v>600</v>
      </c>
      <c r="Q411" s="3">
        <v>0.3</v>
      </c>
      <c r="R411" s="1">
        <v>12</v>
      </c>
      <c r="S411" s="1">
        <v>600</v>
      </c>
      <c r="T411" s="1">
        <v>53</v>
      </c>
      <c r="U411" s="1">
        <v>1</v>
      </c>
      <c r="V411" s="1">
        <v>0</v>
      </c>
      <c r="W411" s="1">
        <v>1</v>
      </c>
      <c r="X411" s="1">
        <v>1</v>
      </c>
      <c r="Y411" s="1">
        <v>1</v>
      </c>
      <c r="Z411" s="1">
        <v>1</v>
      </c>
      <c r="AA411" s="1">
        <v>1</v>
      </c>
      <c r="AB411" s="1">
        <v>0</v>
      </c>
      <c r="AC411" s="1">
        <v>4058</v>
      </c>
      <c r="AD411" s="1">
        <v>0</v>
      </c>
      <c r="AE411" s="1">
        <v>0</v>
      </c>
      <c r="AF411" s="1">
        <v>330</v>
      </c>
      <c r="AG411" s="1">
        <v>0</v>
      </c>
      <c r="AH411" s="1">
        <v>0</v>
      </c>
      <c r="AI411" s="1">
        <v>4388</v>
      </c>
      <c r="AJ411" s="1" t="s">
        <v>7466</v>
      </c>
      <c r="AK411" s="1" t="s">
        <v>7467</v>
      </c>
      <c r="AL411" s="1" t="s">
        <v>7468</v>
      </c>
      <c r="AM411" s="1" t="s">
        <v>12</v>
      </c>
      <c r="AN411" s="1" t="s">
        <v>23097</v>
      </c>
      <c r="AO411" s="1" t="s">
        <v>86</v>
      </c>
      <c r="AP411" s="1" t="s">
        <v>86</v>
      </c>
      <c r="AQ411" s="1" t="s">
        <v>14</v>
      </c>
      <c r="AR411" s="1" t="s">
        <v>19</v>
      </c>
      <c r="AS411" s="1" t="s">
        <v>23091</v>
      </c>
      <c r="AT411" s="1" t="s">
        <v>26</v>
      </c>
    </row>
    <row r="412" spans="1:46" x14ac:dyDescent="0.25">
      <c r="A412" s="1" t="s">
        <v>21207</v>
      </c>
      <c r="B412" s="2" t="s">
        <v>23101</v>
      </c>
      <c r="C412" s="2" t="s">
        <v>23108</v>
      </c>
      <c r="D412" s="1">
        <v>0</v>
      </c>
      <c r="E412" s="1">
        <v>0</v>
      </c>
      <c r="F412" s="1">
        <v>1</v>
      </c>
      <c r="G412" s="1">
        <v>1</v>
      </c>
      <c r="H412" s="6">
        <v>1</v>
      </c>
      <c r="I412">
        <v>0</v>
      </c>
      <c r="J412" s="1">
        <v>25</v>
      </c>
      <c r="K412" s="1">
        <v>1</v>
      </c>
      <c r="L412" s="1">
        <v>515</v>
      </c>
      <c r="M412" s="6">
        <v>0.59</v>
      </c>
      <c r="N412" s="4">
        <v>1200</v>
      </c>
      <c r="O412" s="4">
        <v>100</v>
      </c>
      <c r="P412" s="4">
        <v>100</v>
      </c>
      <c r="Q412" s="3">
        <v>0.3</v>
      </c>
      <c r="R412" s="1">
        <v>12</v>
      </c>
      <c r="S412" s="1">
        <v>100</v>
      </c>
      <c r="T412" s="1">
        <v>13</v>
      </c>
      <c r="U412" s="1">
        <v>1</v>
      </c>
      <c r="V412" s="1">
        <v>0</v>
      </c>
      <c r="W412" s="1">
        <v>1</v>
      </c>
      <c r="X412" s="1">
        <v>1</v>
      </c>
      <c r="Y412" s="1">
        <v>1</v>
      </c>
      <c r="Z412" s="1">
        <v>4</v>
      </c>
      <c r="AA412" s="1">
        <v>0</v>
      </c>
      <c r="AB412" s="1">
        <v>0</v>
      </c>
      <c r="AC412" s="1">
        <v>0</v>
      </c>
      <c r="AD412" s="1">
        <v>0</v>
      </c>
      <c r="AE412" s="1">
        <v>0</v>
      </c>
      <c r="AF412" s="1">
        <v>900</v>
      </c>
      <c r="AG412" s="1">
        <v>0</v>
      </c>
      <c r="AH412" s="1">
        <v>0</v>
      </c>
      <c r="AI412" s="1">
        <v>900</v>
      </c>
      <c r="AJ412" s="1" t="s">
        <v>12047</v>
      </c>
      <c r="AK412" s="1" t="s">
        <v>12048</v>
      </c>
      <c r="AL412" s="1" t="s">
        <v>12049</v>
      </c>
      <c r="AM412" s="1" t="s">
        <v>12</v>
      </c>
      <c r="AN412" s="1" t="s">
        <v>23098</v>
      </c>
      <c r="AO412" s="1" t="s">
        <v>86</v>
      </c>
      <c r="AP412" s="1" t="s">
        <v>86</v>
      </c>
      <c r="AQ412" s="1" t="s">
        <v>14</v>
      </c>
      <c r="AR412" s="1" t="s">
        <v>19</v>
      </c>
      <c r="AS412" s="1" t="s">
        <v>23090</v>
      </c>
      <c r="AT412" s="1" t="s">
        <v>26</v>
      </c>
    </row>
    <row r="413" spans="1:46" x14ac:dyDescent="0.25">
      <c r="A413" s="1" t="s">
        <v>21807</v>
      </c>
      <c r="B413" s="2" t="s">
        <v>23101</v>
      </c>
      <c r="C413" s="2" t="s">
        <v>23108</v>
      </c>
      <c r="D413" s="1">
        <v>0</v>
      </c>
      <c r="E413" s="1">
        <v>0</v>
      </c>
      <c r="F413" s="1">
        <v>1</v>
      </c>
      <c r="G413" s="1">
        <v>1</v>
      </c>
      <c r="H413" s="6">
        <v>1</v>
      </c>
      <c r="I413">
        <v>1</v>
      </c>
      <c r="J413" s="1">
        <v>34</v>
      </c>
      <c r="K413" s="1">
        <v>0</v>
      </c>
      <c r="L413" s="1">
        <v>660</v>
      </c>
      <c r="M413" s="6">
        <v>0.43</v>
      </c>
      <c r="N413" s="4">
        <v>3000</v>
      </c>
      <c r="O413" s="4">
        <v>300</v>
      </c>
      <c r="P413" s="4">
        <v>300</v>
      </c>
      <c r="Q413" s="3">
        <v>0.35</v>
      </c>
      <c r="R413" s="1">
        <v>24</v>
      </c>
      <c r="S413" s="1">
        <v>300</v>
      </c>
      <c r="T413" s="1">
        <v>23</v>
      </c>
      <c r="U413" s="1">
        <v>1</v>
      </c>
      <c r="V413" s="1">
        <v>0</v>
      </c>
      <c r="W413" s="1">
        <v>1</v>
      </c>
      <c r="X413" s="1">
        <v>1</v>
      </c>
      <c r="Y413" s="1">
        <v>1</v>
      </c>
      <c r="Z413" s="1">
        <v>1</v>
      </c>
      <c r="AA413" s="1">
        <v>1</v>
      </c>
      <c r="AB413" s="1">
        <v>1</v>
      </c>
      <c r="AC413" s="1">
        <v>883</v>
      </c>
      <c r="AD413" s="1">
        <v>460</v>
      </c>
      <c r="AE413" s="1">
        <v>498</v>
      </c>
      <c r="AF413" s="1">
        <v>880</v>
      </c>
      <c r="AG413" s="1">
        <v>25</v>
      </c>
      <c r="AH413" s="1">
        <v>0</v>
      </c>
      <c r="AI413" s="1">
        <v>2746</v>
      </c>
      <c r="AJ413" s="1" t="s">
        <v>13646</v>
      </c>
      <c r="AK413" s="1" t="s">
        <v>13647</v>
      </c>
      <c r="AL413" s="1" t="s">
        <v>13648</v>
      </c>
      <c r="AM413" s="1" t="s">
        <v>16</v>
      </c>
      <c r="AN413" s="1" t="s">
        <v>23097</v>
      </c>
      <c r="AO413" s="1" t="s">
        <v>86</v>
      </c>
      <c r="AP413" s="1" t="s">
        <v>86</v>
      </c>
      <c r="AQ413" s="1" t="s">
        <v>14</v>
      </c>
      <c r="AR413" s="1" t="s">
        <v>19</v>
      </c>
      <c r="AS413" s="1" t="s">
        <v>23091</v>
      </c>
      <c r="AT413" s="1" t="s">
        <v>101</v>
      </c>
    </row>
    <row r="414" spans="1:46" x14ac:dyDescent="0.25">
      <c r="A414" s="1" t="s">
        <v>20670</v>
      </c>
      <c r="B414" s="2" t="s">
        <v>23101</v>
      </c>
      <c r="C414" s="2" t="s">
        <v>23108</v>
      </c>
      <c r="D414" s="1">
        <v>0</v>
      </c>
      <c r="E414" s="1">
        <v>1</v>
      </c>
      <c r="F414" s="1">
        <v>1</v>
      </c>
      <c r="G414" s="1">
        <v>2</v>
      </c>
      <c r="H414" s="6">
        <v>0.5</v>
      </c>
      <c r="I414">
        <v>0</v>
      </c>
      <c r="J414" s="1">
        <v>47</v>
      </c>
      <c r="K414" s="1">
        <v>0</v>
      </c>
      <c r="L414" s="1">
        <v>519</v>
      </c>
      <c r="M414" s="6">
        <v>0.19</v>
      </c>
      <c r="N414" s="4">
        <v>4000</v>
      </c>
      <c r="O414" s="4">
        <v>300</v>
      </c>
      <c r="P414" s="4">
        <v>500</v>
      </c>
      <c r="Q414" s="3">
        <v>0.35</v>
      </c>
      <c r="R414" s="1">
        <v>12</v>
      </c>
      <c r="S414" s="1">
        <v>500</v>
      </c>
      <c r="T414" s="1">
        <v>45</v>
      </c>
      <c r="U414" s="1">
        <v>1</v>
      </c>
      <c r="V414" s="1">
        <v>0</v>
      </c>
      <c r="W414" s="1">
        <v>1</v>
      </c>
      <c r="X414" s="1">
        <v>1</v>
      </c>
      <c r="Y414" s="1">
        <v>0</v>
      </c>
      <c r="Z414" s="1">
        <v>4</v>
      </c>
      <c r="AA414" s="1">
        <v>1</v>
      </c>
      <c r="AB414" s="1">
        <v>0</v>
      </c>
      <c r="AC414" s="1">
        <v>300</v>
      </c>
      <c r="AD414" s="1">
        <v>0</v>
      </c>
      <c r="AE414" s="1">
        <v>0</v>
      </c>
      <c r="AF414" s="1">
        <v>0</v>
      </c>
      <c r="AG414" s="1">
        <v>0</v>
      </c>
      <c r="AH414" s="1">
        <v>0</v>
      </c>
      <c r="AI414" s="1">
        <v>300</v>
      </c>
      <c r="AJ414" s="1" t="s">
        <v>10601</v>
      </c>
      <c r="AK414" s="1" t="s">
        <v>10602</v>
      </c>
      <c r="AL414" s="1" t="s">
        <v>10603</v>
      </c>
      <c r="AM414" s="1" t="s">
        <v>12</v>
      </c>
      <c r="AN414" s="1" t="s">
        <v>23097</v>
      </c>
      <c r="AO414" s="1" t="s">
        <v>86</v>
      </c>
      <c r="AP414" s="1" t="s">
        <v>86</v>
      </c>
      <c r="AQ414" s="1" t="s">
        <v>14</v>
      </c>
      <c r="AR414" s="1" t="s">
        <v>30</v>
      </c>
      <c r="AS414" s="1" t="s">
        <v>23091</v>
      </c>
      <c r="AT414" s="1" t="s">
        <v>26</v>
      </c>
    </row>
    <row r="415" spans="1:46" x14ac:dyDescent="0.25">
      <c r="A415" s="1" t="s">
        <v>21810</v>
      </c>
      <c r="B415" s="2" t="s">
        <v>23101</v>
      </c>
      <c r="C415" s="2" t="s">
        <v>23108</v>
      </c>
      <c r="D415" s="1">
        <v>1</v>
      </c>
      <c r="E415" s="1">
        <v>0</v>
      </c>
      <c r="F415" s="1">
        <v>1</v>
      </c>
      <c r="G415" s="1">
        <v>2</v>
      </c>
      <c r="H415" s="6">
        <v>0.5</v>
      </c>
      <c r="I415">
        <v>0</v>
      </c>
      <c r="J415" s="1">
        <v>32</v>
      </c>
      <c r="K415" s="1">
        <v>0</v>
      </c>
      <c r="L415" s="1">
        <v>596</v>
      </c>
      <c r="M415" s="6">
        <v>0.46</v>
      </c>
      <c r="N415" s="4">
        <v>1200</v>
      </c>
      <c r="O415" s="4">
        <v>100</v>
      </c>
      <c r="P415" s="4">
        <v>150</v>
      </c>
      <c r="Q415" s="3">
        <v>0.31</v>
      </c>
      <c r="R415" s="1">
        <v>18</v>
      </c>
      <c r="S415" s="1">
        <v>150</v>
      </c>
      <c r="T415" s="1">
        <v>21</v>
      </c>
      <c r="U415" s="1">
        <v>1</v>
      </c>
      <c r="V415" s="1">
        <v>0</v>
      </c>
      <c r="W415" s="1">
        <v>1</v>
      </c>
      <c r="X415" s="1">
        <v>1</v>
      </c>
      <c r="Y415" s="1">
        <v>1</v>
      </c>
      <c r="Z415" s="1">
        <v>3</v>
      </c>
      <c r="AA415" s="1">
        <v>0</v>
      </c>
      <c r="AB415" s="1">
        <v>0</v>
      </c>
      <c r="AC415" s="1">
        <v>949</v>
      </c>
      <c r="AD415" s="1">
        <v>0</v>
      </c>
      <c r="AE415" s="1">
        <v>0</v>
      </c>
      <c r="AF415" s="1">
        <v>0</v>
      </c>
      <c r="AG415" s="1">
        <v>14</v>
      </c>
      <c r="AH415" s="1">
        <v>97</v>
      </c>
      <c r="AI415" s="1">
        <v>1060</v>
      </c>
      <c r="AJ415" s="1" t="s">
        <v>13654</v>
      </c>
      <c r="AK415" s="1" t="s">
        <v>13655</v>
      </c>
      <c r="AL415" s="1" t="s">
        <v>13656</v>
      </c>
      <c r="AM415" s="1" t="s">
        <v>12</v>
      </c>
      <c r="AN415" s="1" t="s">
        <v>23097</v>
      </c>
      <c r="AO415" s="1" t="s">
        <v>86</v>
      </c>
      <c r="AP415" s="1" t="s">
        <v>86</v>
      </c>
      <c r="AQ415" s="1" t="s">
        <v>14</v>
      </c>
      <c r="AR415" s="1" t="s">
        <v>19</v>
      </c>
      <c r="AS415" s="1" t="s">
        <v>23090</v>
      </c>
      <c r="AT415" s="1" t="s">
        <v>26</v>
      </c>
    </row>
    <row r="416" spans="1:46" x14ac:dyDescent="0.25">
      <c r="A416" s="1" t="s">
        <v>21211</v>
      </c>
      <c r="B416" s="2" t="s">
        <v>23101</v>
      </c>
      <c r="C416" s="2" t="s">
        <v>23108</v>
      </c>
      <c r="D416" s="1">
        <v>0</v>
      </c>
      <c r="E416" s="1">
        <v>0</v>
      </c>
      <c r="F416" s="1">
        <v>2</v>
      </c>
      <c r="G416" s="1">
        <v>2</v>
      </c>
      <c r="H416" s="6">
        <v>1</v>
      </c>
      <c r="I416">
        <v>1</v>
      </c>
      <c r="J416" s="1">
        <v>31</v>
      </c>
      <c r="K416" s="1">
        <v>0</v>
      </c>
      <c r="L416" s="1">
        <v>574</v>
      </c>
      <c r="M416" s="6">
        <v>0.16</v>
      </c>
      <c r="N416" s="4">
        <v>70</v>
      </c>
      <c r="O416" s="4">
        <v>180</v>
      </c>
      <c r="P416" s="4">
        <v>300</v>
      </c>
      <c r="Q416" s="3">
        <v>0.25</v>
      </c>
      <c r="R416" s="1">
        <v>18</v>
      </c>
      <c r="S416" s="1">
        <v>300</v>
      </c>
      <c r="T416" s="1">
        <v>30</v>
      </c>
      <c r="U416" s="1">
        <v>1</v>
      </c>
      <c r="V416" s="1">
        <v>0</v>
      </c>
      <c r="W416" s="1">
        <v>1</v>
      </c>
      <c r="X416" s="1">
        <v>1</v>
      </c>
      <c r="Y416" s="1">
        <v>1</v>
      </c>
      <c r="Z416" s="1">
        <v>3</v>
      </c>
      <c r="AA416" s="1">
        <v>0</v>
      </c>
      <c r="AB416" s="1">
        <v>1</v>
      </c>
      <c r="AC416" s="1">
        <v>0</v>
      </c>
      <c r="AD416" s="1">
        <v>0</v>
      </c>
      <c r="AE416" s="1">
        <v>263</v>
      </c>
      <c r="AF416" s="1">
        <v>0</v>
      </c>
      <c r="AG416" s="1">
        <v>0</v>
      </c>
      <c r="AH416" s="1">
        <v>0</v>
      </c>
      <c r="AI416" s="1">
        <v>263</v>
      </c>
      <c r="AJ416" s="1" t="s">
        <v>12059</v>
      </c>
      <c r="AK416" s="1" t="s">
        <v>12060</v>
      </c>
      <c r="AL416" s="1" t="s">
        <v>12061</v>
      </c>
      <c r="AM416" s="1" t="s">
        <v>16</v>
      </c>
      <c r="AN416" s="1" t="s">
        <v>23097</v>
      </c>
      <c r="AO416" s="1" t="s">
        <v>86</v>
      </c>
      <c r="AP416" s="1" t="s">
        <v>86</v>
      </c>
      <c r="AQ416" s="1" t="s">
        <v>14</v>
      </c>
      <c r="AR416" s="1" t="s">
        <v>19</v>
      </c>
      <c r="AS416" s="1" t="s">
        <v>23090</v>
      </c>
      <c r="AT416" s="1" t="s">
        <v>101</v>
      </c>
    </row>
    <row r="417" spans="1:46" x14ac:dyDescent="0.25">
      <c r="A417" s="1" t="s">
        <v>21802</v>
      </c>
      <c r="B417" s="2" t="s">
        <v>23101</v>
      </c>
      <c r="C417" s="2" t="s">
        <v>23108</v>
      </c>
      <c r="D417" s="1">
        <v>0</v>
      </c>
      <c r="E417" s="1">
        <v>0</v>
      </c>
      <c r="F417" s="1">
        <v>1</v>
      </c>
      <c r="G417" s="1">
        <v>1</v>
      </c>
      <c r="H417" s="6">
        <v>1</v>
      </c>
      <c r="I417">
        <v>1</v>
      </c>
      <c r="J417" s="1">
        <v>31</v>
      </c>
      <c r="K417" s="1">
        <v>0</v>
      </c>
      <c r="L417" s="1">
        <v>562</v>
      </c>
      <c r="M417" s="6">
        <v>0.17</v>
      </c>
      <c r="N417" s="4">
        <v>2800</v>
      </c>
      <c r="O417" s="4">
        <v>200</v>
      </c>
      <c r="P417" s="4">
        <v>300</v>
      </c>
      <c r="Q417" s="3">
        <v>0.35</v>
      </c>
      <c r="R417" s="1">
        <v>24</v>
      </c>
      <c r="S417" s="1">
        <v>387</v>
      </c>
      <c r="T417" s="1">
        <v>31</v>
      </c>
      <c r="U417" s="1">
        <v>1</v>
      </c>
      <c r="V417" s="1">
        <v>0</v>
      </c>
      <c r="W417" s="1">
        <v>1</v>
      </c>
      <c r="X417" s="1">
        <v>1</v>
      </c>
      <c r="Y417" s="1">
        <v>1</v>
      </c>
      <c r="Z417" s="1">
        <v>0</v>
      </c>
      <c r="AA417" s="1">
        <v>1</v>
      </c>
      <c r="AB417" s="1">
        <v>1</v>
      </c>
      <c r="AC417" s="1">
        <v>0</v>
      </c>
      <c r="AD417" s="1">
        <v>0</v>
      </c>
      <c r="AE417" s="1">
        <v>0</v>
      </c>
      <c r="AF417" s="1">
        <v>0</v>
      </c>
      <c r="AG417" s="1">
        <v>0</v>
      </c>
      <c r="AH417" s="1">
        <v>300</v>
      </c>
      <c r="AI417" s="1">
        <v>300</v>
      </c>
      <c r="AJ417" s="1" t="s">
        <v>13632</v>
      </c>
      <c r="AK417" s="1" t="e">
        <f>-대출을하게된계기제가프리랜서로혼자개인사업을하고있으며200만원의월소득이있으나조금더안정적인사업을하고싶고프리랜서로있는것보다정식적으로사업자등록을하여사업을하고싶어서창업자금으로대출신청을하게되었습니다.여기머니옥션은아주자금융통이활발히진행되고있고믿을수있는사이트로보여서대출신청을올립니다.저를믿고투자를해주신다면일절연체없이100프로상환하여투자자들에대한믿음으로보답하겠습니다.</f>
        <v>#NAME?</v>
      </c>
      <c r="AL417" s="1" t="s">
        <v>13633</v>
      </c>
      <c r="AM417" s="1" t="s">
        <v>16</v>
      </c>
      <c r="AN417" s="1" t="s">
        <v>23097</v>
      </c>
      <c r="AO417" s="1" t="s">
        <v>86</v>
      </c>
      <c r="AP417" s="1" t="s">
        <v>86</v>
      </c>
      <c r="AQ417" s="1" t="s">
        <v>14</v>
      </c>
      <c r="AR417" s="1" t="s">
        <v>19</v>
      </c>
      <c r="AS417" s="1" t="s">
        <v>23091</v>
      </c>
      <c r="AT417" s="1" t="s">
        <v>101</v>
      </c>
    </row>
    <row r="418" spans="1:46" x14ac:dyDescent="0.25">
      <c r="A418" s="1" t="s">
        <v>22400</v>
      </c>
      <c r="B418" s="2" t="s">
        <v>23101</v>
      </c>
      <c r="C418" s="2" t="s">
        <v>23108</v>
      </c>
      <c r="D418" s="1">
        <v>0</v>
      </c>
      <c r="E418" s="1">
        <v>0</v>
      </c>
      <c r="F418" s="1">
        <v>1</v>
      </c>
      <c r="G418" s="1">
        <v>1</v>
      </c>
      <c r="H418" s="6">
        <v>1</v>
      </c>
      <c r="I418">
        <v>0</v>
      </c>
      <c r="J418" s="1">
        <v>38</v>
      </c>
      <c r="K418" s="1">
        <v>0</v>
      </c>
      <c r="L418" s="1">
        <v>529</v>
      </c>
      <c r="M418" s="6">
        <v>0.06</v>
      </c>
      <c r="N418" s="4">
        <v>5000</v>
      </c>
      <c r="O418" s="4">
        <v>400</v>
      </c>
      <c r="P418" s="4">
        <v>500</v>
      </c>
      <c r="Q418" s="3">
        <v>0.3</v>
      </c>
      <c r="R418" s="1">
        <v>24</v>
      </c>
      <c r="S418" s="1">
        <v>500</v>
      </c>
      <c r="T418" s="1">
        <v>49</v>
      </c>
      <c r="U418" s="1">
        <v>1</v>
      </c>
      <c r="V418" s="1">
        <v>0</v>
      </c>
      <c r="W418" s="1">
        <v>1</v>
      </c>
      <c r="X418" s="1">
        <v>1</v>
      </c>
      <c r="Y418" s="1">
        <v>0</v>
      </c>
      <c r="Z418" s="1">
        <v>3</v>
      </c>
      <c r="AA418" s="1">
        <v>1</v>
      </c>
      <c r="AB418" s="1">
        <v>0</v>
      </c>
      <c r="AC418" s="1">
        <v>0</v>
      </c>
      <c r="AD418" s="1">
        <v>0</v>
      </c>
      <c r="AE418" s="1">
        <v>0</v>
      </c>
      <c r="AF418" s="1">
        <v>0</v>
      </c>
      <c r="AG418" s="1">
        <v>0</v>
      </c>
      <c r="AH418" s="1">
        <v>0</v>
      </c>
      <c r="AI418" s="1">
        <v>0</v>
      </c>
      <c r="AJ418" s="1" t="s">
        <v>2418</v>
      </c>
      <c r="AK418" s="1" t="s">
        <v>15228</v>
      </c>
      <c r="AL418" s="1" t="s">
        <v>15229</v>
      </c>
      <c r="AM418" s="1" t="s">
        <v>12</v>
      </c>
      <c r="AN418" s="1" t="s">
        <v>23097</v>
      </c>
      <c r="AO418" s="1" t="s">
        <v>86</v>
      </c>
      <c r="AP418" s="1" t="s">
        <v>86</v>
      </c>
      <c r="AQ418" s="1" t="s">
        <v>14</v>
      </c>
      <c r="AR418" s="1" t="s">
        <v>30</v>
      </c>
      <c r="AS418" s="1" t="s">
        <v>23091</v>
      </c>
      <c r="AT418" s="1" t="s">
        <v>26</v>
      </c>
    </row>
    <row r="419" spans="1:46" x14ac:dyDescent="0.25">
      <c r="A419" s="1" t="s">
        <v>18968</v>
      </c>
      <c r="B419" s="2" t="s">
        <v>23101</v>
      </c>
      <c r="C419" s="2" t="s">
        <v>23108</v>
      </c>
      <c r="D419" s="1">
        <v>0</v>
      </c>
      <c r="E419" s="1">
        <v>0</v>
      </c>
      <c r="F419" s="1">
        <v>1</v>
      </c>
      <c r="G419" s="1">
        <v>1</v>
      </c>
      <c r="H419" s="6">
        <v>1</v>
      </c>
      <c r="I419">
        <v>0</v>
      </c>
      <c r="J419" s="1">
        <v>39</v>
      </c>
      <c r="K419" s="1">
        <v>0</v>
      </c>
      <c r="L419" s="1">
        <v>600</v>
      </c>
      <c r="M419" s="6">
        <v>0.53</v>
      </c>
      <c r="N419" s="4">
        <v>3600</v>
      </c>
      <c r="O419" s="4">
        <v>250</v>
      </c>
      <c r="P419" s="4">
        <v>300</v>
      </c>
      <c r="Q419" s="3">
        <v>0.3</v>
      </c>
      <c r="R419" s="1">
        <v>24</v>
      </c>
      <c r="S419" s="1">
        <v>300</v>
      </c>
      <c r="T419" s="1">
        <v>35</v>
      </c>
      <c r="U419" s="1">
        <v>1</v>
      </c>
      <c r="V419" s="1">
        <v>0</v>
      </c>
      <c r="W419" s="1">
        <v>1</v>
      </c>
      <c r="X419" s="1">
        <v>1</v>
      </c>
      <c r="Y419" s="1">
        <v>1</v>
      </c>
      <c r="Z419" s="1">
        <v>3</v>
      </c>
      <c r="AA419" s="1">
        <v>0</v>
      </c>
      <c r="AB419" s="1">
        <v>0</v>
      </c>
      <c r="AC419" s="1">
        <v>10500</v>
      </c>
      <c r="AD419" s="1">
        <v>340</v>
      </c>
      <c r="AE419" s="1">
        <v>48</v>
      </c>
      <c r="AF419" s="1">
        <v>400</v>
      </c>
      <c r="AG419" s="1">
        <v>0</v>
      </c>
      <c r="AH419" s="1">
        <v>0</v>
      </c>
      <c r="AI419" s="1">
        <v>11288</v>
      </c>
      <c r="AJ419" s="1" t="s">
        <v>565</v>
      </c>
      <c r="AK419" s="1" t="s">
        <v>5890</v>
      </c>
      <c r="AL419" s="1" t="s">
        <v>5891</v>
      </c>
      <c r="AM419" s="1" t="s">
        <v>12</v>
      </c>
      <c r="AN419" s="1" t="s">
        <v>23097</v>
      </c>
      <c r="AO419" s="1" t="s">
        <v>86</v>
      </c>
      <c r="AP419" s="1" t="s">
        <v>86</v>
      </c>
      <c r="AQ419" s="1" t="s">
        <v>14</v>
      </c>
      <c r="AR419" s="1" t="s">
        <v>19</v>
      </c>
      <c r="AS419" s="1" t="s">
        <v>23090</v>
      </c>
      <c r="AT419" s="1" t="s">
        <v>26</v>
      </c>
    </row>
    <row r="420" spans="1:46" x14ac:dyDescent="0.25">
      <c r="A420" s="1" t="s">
        <v>18326</v>
      </c>
      <c r="B420" s="2" t="s">
        <v>23101</v>
      </c>
      <c r="C420" s="2" t="s">
        <v>23108</v>
      </c>
      <c r="D420" s="1">
        <v>0</v>
      </c>
      <c r="E420" s="1">
        <v>0</v>
      </c>
      <c r="F420" s="1">
        <v>1</v>
      </c>
      <c r="G420" s="1">
        <v>1</v>
      </c>
      <c r="H420" s="6">
        <v>1</v>
      </c>
      <c r="I420">
        <v>1</v>
      </c>
      <c r="J420" s="1">
        <v>37</v>
      </c>
      <c r="K420" s="1">
        <v>0</v>
      </c>
      <c r="L420" s="1">
        <v>687</v>
      </c>
      <c r="M420" s="6">
        <v>0.15</v>
      </c>
      <c r="N420" s="4">
        <v>1800</v>
      </c>
      <c r="O420" s="4">
        <v>140</v>
      </c>
      <c r="P420" s="4">
        <v>300</v>
      </c>
      <c r="Q420" s="3">
        <v>0.31</v>
      </c>
      <c r="R420" s="1">
        <v>18</v>
      </c>
      <c r="S420" s="1">
        <v>300</v>
      </c>
      <c r="T420" s="1">
        <v>34</v>
      </c>
      <c r="U420" s="1">
        <v>1</v>
      </c>
      <c r="V420" s="1">
        <v>0</v>
      </c>
      <c r="W420" s="1">
        <v>1</v>
      </c>
      <c r="X420" s="1">
        <v>1</v>
      </c>
      <c r="Y420" s="1">
        <v>1</v>
      </c>
      <c r="Z420" s="1">
        <v>1</v>
      </c>
      <c r="AA420" s="1">
        <v>1</v>
      </c>
      <c r="AB420" s="1">
        <v>1</v>
      </c>
      <c r="AC420" s="1">
        <v>0</v>
      </c>
      <c r="AD420" s="1">
        <v>0</v>
      </c>
      <c r="AE420" s="1">
        <v>0</v>
      </c>
      <c r="AF420" s="1">
        <v>0</v>
      </c>
      <c r="AG420" s="1">
        <v>0</v>
      </c>
      <c r="AH420" s="1">
        <v>0</v>
      </c>
      <c r="AI420" s="1">
        <v>0</v>
      </c>
      <c r="AJ420" s="1" t="s">
        <v>4043</v>
      </c>
      <c r="AK420" s="1" t="s">
        <v>4044</v>
      </c>
      <c r="AL420" s="1" t="s">
        <v>4045</v>
      </c>
      <c r="AM420" s="1" t="s">
        <v>16</v>
      </c>
      <c r="AN420" s="1" t="s">
        <v>23097</v>
      </c>
      <c r="AO420" s="1" t="s">
        <v>86</v>
      </c>
      <c r="AP420" s="1" t="s">
        <v>86</v>
      </c>
      <c r="AQ420" s="1" t="s">
        <v>14</v>
      </c>
      <c r="AR420" s="1" t="s">
        <v>19</v>
      </c>
      <c r="AS420" s="1" t="s">
        <v>23091</v>
      </c>
      <c r="AT420" s="1" t="s">
        <v>101</v>
      </c>
    </row>
    <row r="421" spans="1:46" x14ac:dyDescent="0.25">
      <c r="A421" s="1" t="s">
        <v>20675</v>
      </c>
      <c r="B421" s="2" t="s">
        <v>23101</v>
      </c>
      <c r="C421" s="2" t="s">
        <v>23108</v>
      </c>
      <c r="D421" s="1">
        <v>1</v>
      </c>
      <c r="E421" s="1">
        <v>0</v>
      </c>
      <c r="F421" s="1">
        <v>1</v>
      </c>
      <c r="G421" s="1">
        <v>2</v>
      </c>
      <c r="H421" s="6">
        <v>0.5</v>
      </c>
      <c r="I421">
        <v>1</v>
      </c>
      <c r="J421" s="1">
        <v>29</v>
      </c>
      <c r="K421" s="1">
        <v>1</v>
      </c>
      <c r="L421" s="1">
        <v>51</v>
      </c>
      <c r="M421" s="6">
        <v>0.25</v>
      </c>
      <c r="N421" s="4">
        <v>3600</v>
      </c>
      <c r="O421" s="4">
        <v>300</v>
      </c>
      <c r="P421" s="4">
        <v>300</v>
      </c>
      <c r="Q421" s="3">
        <v>0.3</v>
      </c>
      <c r="R421" s="1">
        <v>18</v>
      </c>
      <c r="S421" s="1">
        <v>300</v>
      </c>
      <c r="T421" s="1">
        <v>27</v>
      </c>
      <c r="U421" s="1">
        <v>1</v>
      </c>
      <c r="V421" s="1">
        <v>0</v>
      </c>
      <c r="W421" s="1">
        <v>1</v>
      </c>
      <c r="X421" s="1">
        <v>1</v>
      </c>
      <c r="Y421" s="1">
        <v>1</v>
      </c>
      <c r="Z421" s="1">
        <v>0</v>
      </c>
      <c r="AA421" s="1">
        <v>1</v>
      </c>
      <c r="AB421" s="1">
        <v>1</v>
      </c>
      <c r="AC421" s="1">
        <v>0</v>
      </c>
      <c r="AD421" s="1">
        <v>0</v>
      </c>
      <c r="AE421" s="1">
        <v>0</v>
      </c>
      <c r="AF421" s="1">
        <v>600</v>
      </c>
      <c r="AG421" s="1">
        <v>0</v>
      </c>
      <c r="AH421" s="1">
        <v>400</v>
      </c>
      <c r="AI421" s="1">
        <v>1000</v>
      </c>
      <c r="AJ421" s="1" t="s">
        <v>10616</v>
      </c>
      <c r="AK421" s="1" t="s">
        <v>10617</v>
      </c>
      <c r="AL421" s="1" t="s">
        <v>10618</v>
      </c>
      <c r="AM421" s="1" t="s">
        <v>16</v>
      </c>
      <c r="AN421" s="1" t="s">
        <v>23098</v>
      </c>
      <c r="AO421" s="1" t="s">
        <v>86</v>
      </c>
      <c r="AP421" s="1" t="s">
        <v>86</v>
      </c>
      <c r="AQ421" s="1" t="s">
        <v>14</v>
      </c>
      <c r="AR421" s="1" t="s">
        <v>19</v>
      </c>
      <c r="AS421" s="1" t="s">
        <v>23091</v>
      </c>
      <c r="AT421" s="1" t="s">
        <v>101</v>
      </c>
    </row>
    <row r="422" spans="1:46" x14ac:dyDescent="0.25">
      <c r="A422" s="1" t="s">
        <v>17657</v>
      </c>
      <c r="B422" s="2" t="s">
        <v>23101</v>
      </c>
      <c r="C422" s="2" t="s">
        <v>23108</v>
      </c>
      <c r="D422" s="1">
        <v>0</v>
      </c>
      <c r="E422" s="1">
        <v>0</v>
      </c>
      <c r="F422" s="1">
        <v>1</v>
      </c>
      <c r="G422" s="1">
        <v>1</v>
      </c>
      <c r="H422" s="6">
        <v>1</v>
      </c>
      <c r="I422">
        <v>0</v>
      </c>
      <c r="J422" s="1">
        <v>33</v>
      </c>
      <c r="K422" s="1">
        <v>0</v>
      </c>
      <c r="L422" s="1">
        <v>664</v>
      </c>
      <c r="M422" s="6">
        <v>0.15</v>
      </c>
      <c r="N422" s="4">
        <v>2900</v>
      </c>
      <c r="O422" s="4">
        <v>230</v>
      </c>
      <c r="P422" s="4">
        <v>200</v>
      </c>
      <c r="Q422" s="3">
        <v>0.35</v>
      </c>
      <c r="R422" s="1">
        <v>6</v>
      </c>
      <c r="S422" s="1">
        <v>200</v>
      </c>
      <c r="T422" s="1">
        <v>20</v>
      </c>
      <c r="U422" s="1">
        <v>1</v>
      </c>
      <c r="V422" s="1">
        <v>0</v>
      </c>
      <c r="W422" s="1">
        <v>1</v>
      </c>
      <c r="X422" s="1">
        <v>1</v>
      </c>
      <c r="Y422" s="1">
        <v>1</v>
      </c>
      <c r="Z422" s="1">
        <v>2</v>
      </c>
      <c r="AA422" s="1">
        <v>1</v>
      </c>
      <c r="AB422" s="1">
        <v>1</v>
      </c>
      <c r="AC422" s="1">
        <v>0</v>
      </c>
      <c r="AD422" s="1">
        <v>0</v>
      </c>
      <c r="AE422" s="1">
        <v>0</v>
      </c>
      <c r="AF422" s="1">
        <v>0</v>
      </c>
      <c r="AG422" s="1">
        <v>0</v>
      </c>
      <c r="AH422" s="1">
        <v>0</v>
      </c>
      <c r="AI422" s="1">
        <v>0</v>
      </c>
      <c r="AJ422" s="1" t="s">
        <v>2050</v>
      </c>
      <c r="AK422" s="1" t="s">
        <v>2051</v>
      </c>
      <c r="AL422" s="1" t="s">
        <v>2052</v>
      </c>
      <c r="AM422" s="1" t="s">
        <v>12</v>
      </c>
      <c r="AN422" s="1" t="s">
        <v>23097</v>
      </c>
      <c r="AO422" s="1" t="s">
        <v>86</v>
      </c>
      <c r="AP422" s="1" t="s">
        <v>86</v>
      </c>
      <c r="AQ422" s="1" t="s">
        <v>14</v>
      </c>
      <c r="AR422" s="1" t="s">
        <v>19</v>
      </c>
      <c r="AS422" s="1" t="s">
        <v>23091</v>
      </c>
      <c r="AT422" s="1" t="s">
        <v>101</v>
      </c>
    </row>
    <row r="423" spans="1:46" x14ac:dyDescent="0.25">
      <c r="A423" s="1" t="s">
        <v>22402</v>
      </c>
      <c r="B423" s="2" t="s">
        <v>23101</v>
      </c>
      <c r="C423" s="2" t="s">
        <v>23108</v>
      </c>
      <c r="D423" s="1">
        <v>0</v>
      </c>
      <c r="E423" s="1">
        <v>0</v>
      </c>
      <c r="F423" s="1">
        <v>1</v>
      </c>
      <c r="G423" s="1">
        <v>1</v>
      </c>
      <c r="H423" s="6">
        <v>1</v>
      </c>
      <c r="I423">
        <v>0</v>
      </c>
      <c r="J423" s="1">
        <v>26</v>
      </c>
      <c r="K423" s="1">
        <v>1</v>
      </c>
      <c r="L423" s="1">
        <v>697</v>
      </c>
      <c r="M423" s="6">
        <v>0.25</v>
      </c>
      <c r="N423" s="4">
        <v>1800</v>
      </c>
      <c r="O423" s="4">
        <v>150</v>
      </c>
      <c r="P423" s="4">
        <v>300</v>
      </c>
      <c r="Q423" s="3">
        <v>0.32</v>
      </c>
      <c r="R423" s="1">
        <v>18</v>
      </c>
      <c r="S423" s="1">
        <v>300</v>
      </c>
      <c r="T423" s="1">
        <v>35</v>
      </c>
      <c r="U423" s="1">
        <v>1</v>
      </c>
      <c r="V423" s="1">
        <v>0</v>
      </c>
      <c r="W423" s="1">
        <v>1</v>
      </c>
      <c r="X423" s="1">
        <v>1</v>
      </c>
      <c r="Y423" s="1">
        <v>1</v>
      </c>
      <c r="Z423" s="1">
        <v>3</v>
      </c>
      <c r="AA423" s="1">
        <v>0</v>
      </c>
      <c r="AB423" s="1">
        <v>0</v>
      </c>
      <c r="AC423" s="1">
        <v>571</v>
      </c>
      <c r="AD423" s="1">
        <v>0</v>
      </c>
      <c r="AE423" s="1">
        <v>0</v>
      </c>
      <c r="AF423" s="1">
        <v>0</v>
      </c>
      <c r="AG423" s="1">
        <v>10</v>
      </c>
      <c r="AH423" s="1">
        <v>0</v>
      </c>
      <c r="AI423" s="1">
        <v>581</v>
      </c>
      <c r="AJ423" s="1" t="s">
        <v>15233</v>
      </c>
      <c r="AK423" s="1" t="s">
        <v>15234</v>
      </c>
      <c r="AL423" s="1" t="s">
        <v>15235</v>
      </c>
      <c r="AM423" s="1" t="s">
        <v>12</v>
      </c>
      <c r="AN423" s="1" t="s">
        <v>23098</v>
      </c>
      <c r="AO423" s="1" t="s">
        <v>86</v>
      </c>
      <c r="AP423" s="1" t="s">
        <v>86</v>
      </c>
      <c r="AQ423" s="1" t="s">
        <v>14</v>
      </c>
      <c r="AR423" s="1" t="s">
        <v>19</v>
      </c>
      <c r="AS423" s="1" t="s">
        <v>23090</v>
      </c>
      <c r="AT423" s="1" t="s">
        <v>26</v>
      </c>
    </row>
    <row r="424" spans="1:46" x14ac:dyDescent="0.25">
      <c r="A424" s="1" t="s">
        <v>18327</v>
      </c>
      <c r="B424" s="2" t="s">
        <v>23101</v>
      </c>
      <c r="C424" s="2" t="s">
        <v>23108</v>
      </c>
      <c r="D424" s="1">
        <v>0</v>
      </c>
      <c r="E424" s="1">
        <v>1</v>
      </c>
      <c r="F424" s="1">
        <v>1</v>
      </c>
      <c r="G424" s="1">
        <v>2</v>
      </c>
      <c r="H424" s="6">
        <v>0.5</v>
      </c>
      <c r="I424">
        <v>1</v>
      </c>
      <c r="J424" s="1">
        <v>45</v>
      </c>
      <c r="K424" s="1">
        <v>1</v>
      </c>
      <c r="L424" s="1">
        <v>600</v>
      </c>
      <c r="M424" s="6">
        <v>0.22</v>
      </c>
      <c r="N424" s="4">
        <v>5400</v>
      </c>
      <c r="O424" s="4">
        <v>450</v>
      </c>
      <c r="P424" s="4">
        <v>250</v>
      </c>
      <c r="Q424" s="3">
        <v>0.33</v>
      </c>
      <c r="R424" s="1">
        <v>12</v>
      </c>
      <c r="S424" s="1">
        <v>250</v>
      </c>
      <c r="T424" s="1">
        <v>24</v>
      </c>
      <c r="U424" s="1">
        <v>1</v>
      </c>
      <c r="V424" s="1">
        <v>0</v>
      </c>
      <c r="W424" s="1">
        <v>1</v>
      </c>
      <c r="X424" s="1">
        <v>1</v>
      </c>
      <c r="Y424" s="1">
        <v>0</v>
      </c>
      <c r="Z424" s="1">
        <v>3</v>
      </c>
      <c r="AA424" s="1">
        <v>0</v>
      </c>
      <c r="AB424" s="1">
        <v>1</v>
      </c>
      <c r="AC424" s="1">
        <v>366</v>
      </c>
      <c r="AD424" s="1">
        <v>633</v>
      </c>
      <c r="AE424" s="1">
        <v>450</v>
      </c>
      <c r="AF424" s="1">
        <v>0</v>
      </c>
      <c r="AG424" s="1">
        <v>350</v>
      </c>
      <c r="AH424" s="1">
        <v>250</v>
      </c>
      <c r="AI424" s="1">
        <v>2049</v>
      </c>
      <c r="AJ424" s="1" t="s">
        <v>622</v>
      </c>
      <c r="AK424" s="1" t="s">
        <v>4046</v>
      </c>
      <c r="AL424" s="1" t="s">
        <v>4047</v>
      </c>
      <c r="AM424" s="1" t="s">
        <v>16</v>
      </c>
      <c r="AN424" s="1" t="s">
        <v>23098</v>
      </c>
      <c r="AO424" s="1" t="s">
        <v>86</v>
      </c>
      <c r="AP424" s="1" t="s">
        <v>86</v>
      </c>
      <c r="AQ424" s="1" t="s">
        <v>14</v>
      </c>
      <c r="AR424" s="1" t="s">
        <v>30</v>
      </c>
      <c r="AS424" s="1" t="s">
        <v>23090</v>
      </c>
      <c r="AT424" s="1" t="s">
        <v>101</v>
      </c>
    </row>
    <row r="425" spans="1:46" x14ac:dyDescent="0.25">
      <c r="A425" s="1" t="s">
        <v>20674</v>
      </c>
      <c r="B425" s="2" t="s">
        <v>23101</v>
      </c>
      <c r="C425" s="2" t="s">
        <v>23108</v>
      </c>
      <c r="D425" s="1">
        <v>0</v>
      </c>
      <c r="E425" s="1">
        <v>0</v>
      </c>
      <c r="F425" s="1">
        <v>1</v>
      </c>
      <c r="G425" s="1">
        <v>1</v>
      </c>
      <c r="H425" s="6">
        <v>1</v>
      </c>
      <c r="I425">
        <v>0</v>
      </c>
      <c r="J425" s="1">
        <v>27</v>
      </c>
      <c r="K425" s="1">
        <v>0</v>
      </c>
      <c r="L425" s="1">
        <v>529</v>
      </c>
      <c r="M425" s="6">
        <v>0.18</v>
      </c>
      <c r="N425" s="4">
        <v>1800</v>
      </c>
      <c r="O425" s="4">
        <v>150</v>
      </c>
      <c r="P425" s="4">
        <v>501</v>
      </c>
      <c r="Q425" s="3">
        <v>0.3</v>
      </c>
      <c r="R425" s="1">
        <v>24</v>
      </c>
      <c r="S425" s="1">
        <v>501</v>
      </c>
      <c r="T425" s="1">
        <v>51</v>
      </c>
      <c r="U425" s="1">
        <v>1</v>
      </c>
      <c r="V425" s="1">
        <v>0</v>
      </c>
      <c r="W425" s="1">
        <v>1</v>
      </c>
      <c r="X425" s="1">
        <v>0</v>
      </c>
      <c r="Y425" s="1">
        <v>1</v>
      </c>
      <c r="Z425" s="1">
        <v>0</v>
      </c>
      <c r="AA425" s="1">
        <v>1</v>
      </c>
      <c r="AB425" s="1">
        <v>0</v>
      </c>
      <c r="AC425" s="1">
        <v>0</v>
      </c>
      <c r="AD425" s="1">
        <v>0</v>
      </c>
      <c r="AE425" s="1">
        <v>0</v>
      </c>
      <c r="AF425" s="1">
        <v>0</v>
      </c>
      <c r="AG425" s="1">
        <v>0</v>
      </c>
      <c r="AH425" s="1">
        <v>0</v>
      </c>
      <c r="AI425" s="1">
        <v>0</v>
      </c>
      <c r="AJ425" s="1" t="s">
        <v>10613</v>
      </c>
      <c r="AK425" s="1" t="s">
        <v>10614</v>
      </c>
      <c r="AL425" s="1" t="s">
        <v>10615</v>
      </c>
      <c r="AM425" s="1" t="s">
        <v>12</v>
      </c>
      <c r="AN425" s="1" t="s">
        <v>23097</v>
      </c>
      <c r="AO425" s="1" t="s">
        <v>86</v>
      </c>
      <c r="AP425" s="1" t="s">
        <v>86</v>
      </c>
      <c r="AQ425" s="1" t="s">
        <v>25</v>
      </c>
      <c r="AR425" s="1" t="s">
        <v>19</v>
      </c>
      <c r="AS425" s="1" t="s">
        <v>23091</v>
      </c>
      <c r="AT425" s="1" t="s">
        <v>26</v>
      </c>
    </row>
    <row r="426" spans="1:46" x14ac:dyDescent="0.25">
      <c r="A426" s="1" t="s">
        <v>21223</v>
      </c>
      <c r="B426" s="2" t="s">
        <v>23101</v>
      </c>
      <c r="C426" s="2" t="s">
        <v>23108</v>
      </c>
      <c r="D426" s="1">
        <v>0</v>
      </c>
      <c r="E426" s="1">
        <v>0</v>
      </c>
      <c r="F426" s="1">
        <v>1</v>
      </c>
      <c r="G426" s="1">
        <v>1</v>
      </c>
      <c r="H426" s="6">
        <v>1</v>
      </c>
      <c r="I426">
        <v>1</v>
      </c>
      <c r="J426" s="1">
        <v>41</v>
      </c>
      <c r="K426" s="1">
        <v>1</v>
      </c>
      <c r="L426" s="1">
        <v>454</v>
      </c>
      <c r="M426" s="6">
        <v>0.03</v>
      </c>
      <c r="N426" s="4">
        <v>4000</v>
      </c>
      <c r="O426" s="4">
        <v>320</v>
      </c>
      <c r="P426" s="4">
        <v>200</v>
      </c>
      <c r="Q426" s="3">
        <v>0.35</v>
      </c>
      <c r="R426" s="1">
        <v>24</v>
      </c>
      <c r="S426" s="1">
        <v>200</v>
      </c>
      <c r="T426" s="1">
        <v>14</v>
      </c>
      <c r="U426" s="1">
        <v>1</v>
      </c>
      <c r="V426" s="1">
        <v>0</v>
      </c>
      <c r="W426" s="1">
        <v>1</v>
      </c>
      <c r="X426" s="1">
        <v>1</v>
      </c>
      <c r="Y426" s="1">
        <v>0</v>
      </c>
      <c r="Z426" s="1">
        <v>6</v>
      </c>
      <c r="AA426" s="1">
        <v>1</v>
      </c>
      <c r="AB426" s="1">
        <v>1</v>
      </c>
      <c r="AC426" s="1">
        <v>0</v>
      </c>
      <c r="AD426" s="1">
        <v>0</v>
      </c>
      <c r="AE426" s="1">
        <v>0</v>
      </c>
      <c r="AF426" s="1">
        <v>0</v>
      </c>
      <c r="AG426" s="1">
        <v>0</v>
      </c>
      <c r="AH426" s="1">
        <v>0</v>
      </c>
      <c r="AI426" s="1">
        <v>0</v>
      </c>
      <c r="AJ426" s="1" t="s">
        <v>12091</v>
      </c>
      <c r="AK426" s="1" t="s">
        <v>12092</v>
      </c>
      <c r="AL426" s="1" t="s">
        <v>12093</v>
      </c>
      <c r="AM426" s="1" t="s">
        <v>16</v>
      </c>
      <c r="AN426" s="1" t="s">
        <v>23098</v>
      </c>
      <c r="AO426" s="1" t="s">
        <v>86</v>
      </c>
      <c r="AP426" s="1" t="s">
        <v>86</v>
      </c>
      <c r="AQ426" s="1" t="s">
        <v>14</v>
      </c>
      <c r="AR426" s="1" t="s">
        <v>30</v>
      </c>
      <c r="AS426" s="1" t="s">
        <v>23091</v>
      </c>
      <c r="AT426" s="1" t="s">
        <v>101</v>
      </c>
    </row>
    <row r="427" spans="1:46" x14ac:dyDescent="0.25">
      <c r="A427" s="1" t="s">
        <v>19549</v>
      </c>
      <c r="B427" s="2" t="s">
        <v>23101</v>
      </c>
      <c r="C427" s="2" t="s">
        <v>23108</v>
      </c>
      <c r="D427" s="1">
        <v>1</v>
      </c>
      <c r="E427" s="1">
        <v>1</v>
      </c>
      <c r="F427" s="1">
        <v>1</v>
      </c>
      <c r="G427" s="1">
        <v>3</v>
      </c>
      <c r="H427" s="6">
        <v>0.33333333333333331</v>
      </c>
      <c r="I427">
        <v>1</v>
      </c>
      <c r="J427" s="1">
        <v>33</v>
      </c>
      <c r="K427" s="1">
        <v>1</v>
      </c>
      <c r="L427" s="1">
        <v>600</v>
      </c>
      <c r="M427" s="6">
        <v>0.28000000000000003</v>
      </c>
      <c r="N427" s="4">
        <v>1200</v>
      </c>
      <c r="O427" s="4">
        <v>100</v>
      </c>
      <c r="P427" s="4">
        <v>500</v>
      </c>
      <c r="Q427" s="3">
        <v>0.35</v>
      </c>
      <c r="R427" s="1">
        <v>24</v>
      </c>
      <c r="S427" s="1">
        <v>500</v>
      </c>
      <c r="T427" s="1">
        <v>60</v>
      </c>
      <c r="U427" s="1">
        <v>1</v>
      </c>
      <c r="V427" s="1">
        <v>0</v>
      </c>
      <c r="W427" s="1">
        <v>1</v>
      </c>
      <c r="X427" s="1">
        <v>1</v>
      </c>
      <c r="Y427" s="1">
        <v>0</v>
      </c>
      <c r="Z427" s="1">
        <v>7</v>
      </c>
      <c r="AA427" s="1">
        <v>0</v>
      </c>
      <c r="AB427" s="1">
        <v>1</v>
      </c>
      <c r="AC427" s="1">
        <v>0</v>
      </c>
      <c r="AD427" s="1">
        <v>0</v>
      </c>
      <c r="AE427" s="1">
        <v>0</v>
      </c>
      <c r="AF427" s="1">
        <v>0</v>
      </c>
      <c r="AG427" s="1">
        <v>0</v>
      </c>
      <c r="AH427" s="1">
        <v>0</v>
      </c>
      <c r="AI427" s="1">
        <v>0</v>
      </c>
      <c r="AJ427" s="1" t="s">
        <v>7512</v>
      </c>
      <c r="AK427" s="1" t="s">
        <v>7513</v>
      </c>
      <c r="AL427" s="1" t="s">
        <v>7514</v>
      </c>
      <c r="AM427" s="1" t="s">
        <v>16</v>
      </c>
      <c r="AN427" s="1" t="s">
        <v>23098</v>
      </c>
      <c r="AO427" s="1" t="s">
        <v>86</v>
      </c>
      <c r="AP427" s="1" t="s">
        <v>86</v>
      </c>
      <c r="AQ427" s="1" t="s">
        <v>14</v>
      </c>
      <c r="AR427" s="1" t="s">
        <v>30</v>
      </c>
      <c r="AS427" s="1" t="s">
        <v>23090</v>
      </c>
      <c r="AT427" s="1" t="s">
        <v>101</v>
      </c>
    </row>
    <row r="428" spans="1:46" x14ac:dyDescent="0.25">
      <c r="A428" s="1" t="s">
        <v>21221</v>
      </c>
      <c r="B428" s="2" t="s">
        <v>23101</v>
      </c>
      <c r="C428" s="2" t="s">
        <v>23108</v>
      </c>
      <c r="D428" s="1">
        <v>0</v>
      </c>
      <c r="E428" s="1">
        <v>0</v>
      </c>
      <c r="F428" s="1">
        <v>1</v>
      </c>
      <c r="G428" s="1">
        <v>1</v>
      </c>
      <c r="H428" s="6">
        <v>1</v>
      </c>
      <c r="I428">
        <v>1</v>
      </c>
      <c r="J428" s="1">
        <v>38</v>
      </c>
      <c r="K428" s="1">
        <v>1</v>
      </c>
      <c r="L428" s="1">
        <v>600</v>
      </c>
      <c r="M428" s="6">
        <v>0.43</v>
      </c>
      <c r="N428" s="4">
        <v>2760</v>
      </c>
      <c r="O428" s="4">
        <v>230</v>
      </c>
      <c r="P428" s="4">
        <v>200</v>
      </c>
      <c r="Q428" s="3">
        <v>0.23</v>
      </c>
      <c r="R428" s="1">
        <v>24</v>
      </c>
      <c r="S428" s="1">
        <v>200</v>
      </c>
      <c r="T428" s="1">
        <v>27</v>
      </c>
      <c r="U428" s="1">
        <v>1</v>
      </c>
      <c r="V428" s="1">
        <v>0</v>
      </c>
      <c r="W428" s="1">
        <v>1</v>
      </c>
      <c r="X428" s="1">
        <v>1</v>
      </c>
      <c r="Y428" s="1">
        <v>0</v>
      </c>
      <c r="Z428" s="1">
        <v>3</v>
      </c>
      <c r="AA428" s="1">
        <v>0</v>
      </c>
      <c r="AB428" s="1">
        <v>1</v>
      </c>
      <c r="AC428" s="1">
        <v>696</v>
      </c>
      <c r="AD428" s="1">
        <v>0</v>
      </c>
      <c r="AE428" s="1">
        <v>201</v>
      </c>
      <c r="AF428" s="1">
        <v>671</v>
      </c>
      <c r="AG428" s="1">
        <v>0</v>
      </c>
      <c r="AH428" s="1">
        <v>400</v>
      </c>
      <c r="AI428" s="1">
        <v>1968</v>
      </c>
      <c r="AJ428" s="1" t="s">
        <v>3186</v>
      </c>
      <c r="AK428" s="1" t="s">
        <v>12087</v>
      </c>
      <c r="AL428" s="1" t="s">
        <v>12088</v>
      </c>
      <c r="AM428" s="1" t="s">
        <v>16</v>
      </c>
      <c r="AN428" s="1" t="s">
        <v>23098</v>
      </c>
      <c r="AO428" s="1" t="s">
        <v>86</v>
      </c>
      <c r="AP428" s="1" t="s">
        <v>86</v>
      </c>
      <c r="AQ428" s="1" t="s">
        <v>14</v>
      </c>
      <c r="AR428" s="1" t="s">
        <v>30</v>
      </c>
      <c r="AS428" s="1" t="s">
        <v>23090</v>
      </c>
      <c r="AT428" s="1" t="s">
        <v>101</v>
      </c>
    </row>
    <row r="429" spans="1:46" x14ac:dyDescent="0.25">
      <c r="A429" s="1" t="s">
        <v>18977</v>
      </c>
      <c r="B429" s="2" t="s">
        <v>23101</v>
      </c>
      <c r="C429" s="2" t="s">
        <v>23108</v>
      </c>
      <c r="D429" s="1">
        <v>0</v>
      </c>
      <c r="E429" s="1">
        <v>0</v>
      </c>
      <c r="F429" s="1">
        <v>2</v>
      </c>
      <c r="G429" s="1">
        <v>2</v>
      </c>
      <c r="H429" s="6">
        <v>1</v>
      </c>
      <c r="I429">
        <v>0</v>
      </c>
      <c r="J429" s="1">
        <v>34</v>
      </c>
      <c r="K429" s="1">
        <v>0</v>
      </c>
      <c r="L429" s="1">
        <v>600</v>
      </c>
      <c r="M429" s="6">
        <v>0.5</v>
      </c>
      <c r="N429" s="4">
        <v>1800</v>
      </c>
      <c r="O429" s="4">
        <v>180</v>
      </c>
      <c r="P429" s="4">
        <v>1000</v>
      </c>
      <c r="Q429" s="3">
        <v>0.35</v>
      </c>
      <c r="R429" s="1">
        <v>24</v>
      </c>
      <c r="S429" s="1">
        <v>1000</v>
      </c>
      <c r="T429" s="1">
        <v>106</v>
      </c>
      <c r="U429" s="1">
        <v>1</v>
      </c>
      <c r="V429" s="1">
        <v>0</v>
      </c>
      <c r="W429" s="1">
        <v>1</v>
      </c>
      <c r="X429" s="1">
        <v>1</v>
      </c>
      <c r="Y429" s="1">
        <v>0</v>
      </c>
      <c r="Z429" s="1">
        <v>2</v>
      </c>
      <c r="AA429" s="1">
        <v>1</v>
      </c>
      <c r="AB429" s="1">
        <v>0</v>
      </c>
      <c r="AC429" s="1">
        <v>0</v>
      </c>
      <c r="AD429" s="1">
        <v>0</v>
      </c>
      <c r="AE429" s="1">
        <v>0</v>
      </c>
      <c r="AF429" s="1">
        <v>621</v>
      </c>
      <c r="AG429" s="1">
        <v>0</v>
      </c>
      <c r="AH429" s="1">
        <v>0</v>
      </c>
      <c r="AI429" s="1">
        <v>621</v>
      </c>
      <c r="AJ429" s="1" t="s">
        <v>5915</v>
      </c>
      <c r="AK429" s="1" t="s">
        <v>5916</v>
      </c>
      <c r="AL429" s="1" t="s">
        <v>5917</v>
      </c>
      <c r="AM429" s="1" t="s">
        <v>12</v>
      </c>
      <c r="AN429" s="1" t="s">
        <v>23097</v>
      </c>
      <c r="AO429" s="1" t="s">
        <v>86</v>
      </c>
      <c r="AP429" s="1" t="s">
        <v>86</v>
      </c>
      <c r="AQ429" s="1" t="s">
        <v>14</v>
      </c>
      <c r="AR429" s="1" t="s">
        <v>30</v>
      </c>
      <c r="AS429" s="1" t="s">
        <v>23091</v>
      </c>
      <c r="AT429" s="1" t="s">
        <v>26</v>
      </c>
    </row>
    <row r="430" spans="1:46" x14ac:dyDescent="0.25">
      <c r="A430" s="1" t="s">
        <v>22404</v>
      </c>
      <c r="B430" s="2" t="s">
        <v>23101</v>
      </c>
      <c r="C430" s="2" t="s">
        <v>23108</v>
      </c>
      <c r="D430" s="1">
        <v>0</v>
      </c>
      <c r="E430" s="1">
        <v>0</v>
      </c>
      <c r="F430" s="1">
        <v>1</v>
      </c>
      <c r="G430" s="1">
        <v>1</v>
      </c>
      <c r="H430" s="6">
        <v>1</v>
      </c>
      <c r="I430">
        <v>0</v>
      </c>
      <c r="J430" s="1">
        <v>37</v>
      </c>
      <c r="K430" s="1">
        <v>1</v>
      </c>
      <c r="L430" s="1">
        <v>515</v>
      </c>
      <c r="M430" s="6">
        <v>0.39</v>
      </c>
      <c r="N430" s="4">
        <v>1800</v>
      </c>
      <c r="O430" s="4">
        <v>150</v>
      </c>
      <c r="P430" s="4">
        <v>200</v>
      </c>
      <c r="Q430" s="3">
        <v>0.35</v>
      </c>
      <c r="R430" s="1">
        <v>24</v>
      </c>
      <c r="S430" s="1">
        <v>200</v>
      </c>
      <c r="T430" s="1">
        <v>14</v>
      </c>
      <c r="U430" s="1">
        <v>1</v>
      </c>
      <c r="V430" s="1">
        <v>0</v>
      </c>
      <c r="W430" s="1">
        <v>1</v>
      </c>
      <c r="X430" s="1">
        <v>1</v>
      </c>
      <c r="Y430" s="1">
        <v>1</v>
      </c>
      <c r="Z430" s="1">
        <v>3</v>
      </c>
      <c r="AA430" s="1">
        <v>1</v>
      </c>
      <c r="AB430" s="1">
        <v>0</v>
      </c>
      <c r="AC430" s="1">
        <v>0</v>
      </c>
      <c r="AD430" s="1">
        <v>296</v>
      </c>
      <c r="AE430" s="1">
        <v>30</v>
      </c>
      <c r="AF430" s="1">
        <v>0</v>
      </c>
      <c r="AG430" s="1">
        <v>0</v>
      </c>
      <c r="AH430" s="1">
        <v>600</v>
      </c>
      <c r="AI430" s="1">
        <v>926</v>
      </c>
      <c r="AJ430" s="1" t="s">
        <v>15239</v>
      </c>
      <c r="AK430" s="1" t="s">
        <v>15240</v>
      </c>
      <c r="AL430" s="1" t="s">
        <v>15241</v>
      </c>
      <c r="AM430" s="1" t="s">
        <v>12</v>
      </c>
      <c r="AN430" s="1" t="s">
        <v>23098</v>
      </c>
      <c r="AO430" s="1" t="s">
        <v>86</v>
      </c>
      <c r="AP430" s="1" t="s">
        <v>86</v>
      </c>
      <c r="AQ430" s="1" t="s">
        <v>14</v>
      </c>
      <c r="AR430" s="1" t="s">
        <v>19</v>
      </c>
      <c r="AS430" s="1" t="s">
        <v>23091</v>
      </c>
      <c r="AT430" s="1" t="s">
        <v>26</v>
      </c>
    </row>
    <row r="431" spans="1:46" x14ac:dyDescent="0.25">
      <c r="A431" s="1" t="s">
        <v>21819</v>
      </c>
      <c r="B431" s="2" t="s">
        <v>23101</v>
      </c>
      <c r="C431" s="2" t="s">
        <v>23108</v>
      </c>
      <c r="D431" s="1">
        <v>0</v>
      </c>
      <c r="E431" s="1">
        <v>0</v>
      </c>
      <c r="F431" s="1">
        <v>1</v>
      </c>
      <c r="G431" s="1">
        <v>1</v>
      </c>
      <c r="H431" s="6">
        <v>1</v>
      </c>
      <c r="I431">
        <v>0</v>
      </c>
      <c r="J431" s="1">
        <v>42</v>
      </c>
      <c r="K431" s="1">
        <v>1</v>
      </c>
      <c r="L431" s="1">
        <v>648</v>
      </c>
      <c r="M431" s="6">
        <v>0.35</v>
      </c>
      <c r="N431" s="4">
        <v>10000</v>
      </c>
      <c r="O431" s="4">
        <v>700</v>
      </c>
      <c r="P431" s="4">
        <v>500</v>
      </c>
      <c r="Q431" s="3">
        <v>0.35</v>
      </c>
      <c r="R431" s="1">
        <v>12</v>
      </c>
      <c r="S431" s="1">
        <v>500</v>
      </c>
      <c r="T431" s="1">
        <v>48</v>
      </c>
      <c r="U431" s="1">
        <v>1</v>
      </c>
      <c r="V431" s="1">
        <v>0</v>
      </c>
      <c r="W431" s="1">
        <v>1</v>
      </c>
      <c r="X431" s="1">
        <v>1</v>
      </c>
      <c r="Y431" s="1">
        <v>0</v>
      </c>
      <c r="Z431" s="1">
        <v>2</v>
      </c>
      <c r="AA431" s="1">
        <v>1</v>
      </c>
      <c r="AB431" s="1">
        <v>0</v>
      </c>
      <c r="AC431" s="1">
        <v>9550</v>
      </c>
      <c r="AD431" s="1">
        <v>720</v>
      </c>
      <c r="AE431" s="1">
        <v>2000</v>
      </c>
      <c r="AF431" s="1">
        <v>0</v>
      </c>
      <c r="AG431" s="1">
        <v>120</v>
      </c>
      <c r="AH431" s="1">
        <v>800</v>
      </c>
      <c r="AI431" s="1">
        <v>13190</v>
      </c>
      <c r="AJ431" s="1" t="s">
        <v>10339</v>
      </c>
      <c r="AK431" s="1" t="s">
        <v>13679</v>
      </c>
      <c r="AL431" s="1" t="s">
        <v>13680</v>
      </c>
      <c r="AM431" s="1" t="s">
        <v>12</v>
      </c>
      <c r="AN431" s="1" t="s">
        <v>23098</v>
      </c>
      <c r="AO431" s="1" t="s">
        <v>86</v>
      </c>
      <c r="AP431" s="1" t="s">
        <v>86</v>
      </c>
      <c r="AQ431" s="1" t="s">
        <v>14</v>
      </c>
      <c r="AR431" s="1" t="s">
        <v>30</v>
      </c>
      <c r="AS431" s="1" t="s">
        <v>23091</v>
      </c>
      <c r="AT431" s="1" t="s">
        <v>26</v>
      </c>
    </row>
    <row r="432" spans="1:46" x14ac:dyDescent="0.25">
      <c r="A432" s="1" t="s">
        <v>18333</v>
      </c>
      <c r="B432" s="2" t="s">
        <v>23101</v>
      </c>
      <c r="C432" s="2" t="s">
        <v>23108</v>
      </c>
      <c r="D432" s="1">
        <v>0</v>
      </c>
      <c r="E432" s="1">
        <v>0</v>
      </c>
      <c r="F432" s="1">
        <v>1</v>
      </c>
      <c r="G432" s="1">
        <v>1</v>
      </c>
      <c r="H432" s="6">
        <v>1</v>
      </c>
      <c r="I432">
        <v>0</v>
      </c>
      <c r="J432" s="1">
        <v>42</v>
      </c>
      <c r="K432" s="1">
        <v>0</v>
      </c>
      <c r="L432" s="1">
        <v>633</v>
      </c>
      <c r="M432" s="6">
        <v>0.28000000000000003</v>
      </c>
      <c r="N432" s="4">
        <v>3000</v>
      </c>
      <c r="O432" s="4">
        <v>250</v>
      </c>
      <c r="P432" s="4">
        <v>500</v>
      </c>
      <c r="Q432" s="3">
        <v>0.28000000000000003</v>
      </c>
      <c r="R432" s="1">
        <v>12</v>
      </c>
      <c r="S432" s="1">
        <v>500</v>
      </c>
      <c r="T432" s="1">
        <v>59</v>
      </c>
      <c r="U432" s="1">
        <v>1</v>
      </c>
      <c r="V432" s="1">
        <v>0</v>
      </c>
      <c r="W432" s="1">
        <v>1</v>
      </c>
      <c r="X432" s="1">
        <v>1</v>
      </c>
      <c r="Y432" s="1">
        <v>0</v>
      </c>
      <c r="Z432" s="1">
        <v>4</v>
      </c>
      <c r="AA432" s="1">
        <v>0</v>
      </c>
      <c r="AB432" s="1">
        <v>0</v>
      </c>
      <c r="AC432" s="1">
        <v>671</v>
      </c>
      <c r="AD432" s="1">
        <v>0</v>
      </c>
      <c r="AE432" s="1">
        <v>0</v>
      </c>
      <c r="AF432" s="1">
        <v>0</v>
      </c>
      <c r="AG432" s="1">
        <v>0</v>
      </c>
      <c r="AH432" s="1">
        <v>0</v>
      </c>
      <c r="AI432" s="1">
        <v>671</v>
      </c>
      <c r="AJ432" s="1" t="s">
        <v>4062</v>
      </c>
      <c r="AK432" s="1" t="s">
        <v>4063</v>
      </c>
      <c r="AL432" s="1" t="s">
        <v>4064</v>
      </c>
      <c r="AM432" s="1" t="s">
        <v>12</v>
      </c>
      <c r="AN432" s="1" t="s">
        <v>23097</v>
      </c>
      <c r="AO432" s="1" t="s">
        <v>86</v>
      </c>
      <c r="AP432" s="1" t="s">
        <v>86</v>
      </c>
      <c r="AQ432" s="1" t="s">
        <v>14</v>
      </c>
      <c r="AR432" s="1" t="s">
        <v>30</v>
      </c>
      <c r="AS432" s="1" t="s">
        <v>23090</v>
      </c>
      <c r="AT432" s="1" t="s">
        <v>26</v>
      </c>
    </row>
    <row r="433" spans="1:46" x14ac:dyDescent="0.25">
      <c r="A433" s="1" t="s">
        <v>20131</v>
      </c>
      <c r="B433" s="2" t="s">
        <v>23101</v>
      </c>
      <c r="C433" s="2" t="s">
        <v>23108</v>
      </c>
      <c r="D433" s="1">
        <v>0</v>
      </c>
      <c r="E433" s="1">
        <v>0</v>
      </c>
      <c r="F433" s="1">
        <v>1</v>
      </c>
      <c r="G433" s="1">
        <v>1</v>
      </c>
      <c r="H433" s="6">
        <v>1</v>
      </c>
      <c r="I433">
        <v>1</v>
      </c>
      <c r="J433" s="1">
        <v>26</v>
      </c>
      <c r="K433" s="1">
        <v>1</v>
      </c>
      <c r="L433" s="1">
        <v>600</v>
      </c>
      <c r="M433" s="6">
        <v>0.4</v>
      </c>
      <c r="N433" s="4">
        <v>1680</v>
      </c>
      <c r="O433" s="4">
        <v>140</v>
      </c>
      <c r="P433" s="4">
        <v>300</v>
      </c>
      <c r="Q433" s="3">
        <v>0.3</v>
      </c>
      <c r="R433" s="1">
        <v>24</v>
      </c>
      <c r="S433" s="1">
        <v>300</v>
      </c>
      <c r="T433" s="1">
        <v>33</v>
      </c>
      <c r="U433" s="1">
        <v>0</v>
      </c>
      <c r="V433" s="1">
        <v>0</v>
      </c>
      <c r="W433" s="1">
        <v>1</v>
      </c>
      <c r="X433" s="1">
        <v>1</v>
      </c>
      <c r="Y433" s="1">
        <v>1</v>
      </c>
      <c r="Z433" s="1">
        <v>3</v>
      </c>
      <c r="AA433" s="1">
        <v>0</v>
      </c>
      <c r="AB433" s="1">
        <v>1</v>
      </c>
      <c r="AC433" s="1">
        <v>0</v>
      </c>
      <c r="AD433" s="1">
        <v>0</v>
      </c>
      <c r="AE433" s="1">
        <v>151</v>
      </c>
      <c r="AF433" s="1">
        <v>201</v>
      </c>
      <c r="AG433" s="1">
        <v>0</v>
      </c>
      <c r="AH433" s="1">
        <v>400</v>
      </c>
      <c r="AI433" s="1">
        <v>752</v>
      </c>
      <c r="AJ433" s="1" t="s">
        <v>276</v>
      </c>
      <c r="AK433" s="1" t="s">
        <v>9131</v>
      </c>
      <c r="AL433" s="1" t="s">
        <v>9132</v>
      </c>
      <c r="AM433" s="1" t="s">
        <v>16</v>
      </c>
      <c r="AN433" s="1" t="s">
        <v>23098</v>
      </c>
      <c r="AO433" s="1" t="s">
        <v>364</v>
      </c>
      <c r="AP433" s="1" t="s">
        <v>86</v>
      </c>
      <c r="AQ433" s="1" t="s">
        <v>14</v>
      </c>
      <c r="AR433" s="1" t="s">
        <v>19</v>
      </c>
      <c r="AS433" s="1" t="s">
        <v>23090</v>
      </c>
      <c r="AT433" s="1" t="s">
        <v>101</v>
      </c>
    </row>
    <row r="434" spans="1:46" x14ac:dyDescent="0.25">
      <c r="A434" s="1" t="s">
        <v>22964</v>
      </c>
      <c r="B434" s="2" t="s">
        <v>23101</v>
      </c>
      <c r="C434" s="2" t="s">
        <v>23108</v>
      </c>
      <c r="D434" s="1">
        <v>3</v>
      </c>
      <c r="E434" s="1">
        <v>3</v>
      </c>
      <c r="F434" s="1">
        <v>1</v>
      </c>
      <c r="G434" s="1">
        <v>7</v>
      </c>
      <c r="H434" s="6">
        <v>0.14285714285714285</v>
      </c>
      <c r="I434">
        <v>0</v>
      </c>
      <c r="J434" s="1">
        <v>28</v>
      </c>
      <c r="K434" s="1">
        <v>1</v>
      </c>
      <c r="L434" s="1">
        <v>573</v>
      </c>
      <c r="M434" s="6">
        <v>0.06</v>
      </c>
      <c r="N434" s="4">
        <v>2000</v>
      </c>
      <c r="O434" s="4">
        <v>180</v>
      </c>
      <c r="P434" s="4">
        <v>200</v>
      </c>
      <c r="Q434" s="3">
        <v>0.35</v>
      </c>
      <c r="R434" s="1">
        <v>24</v>
      </c>
      <c r="S434" s="1">
        <v>200</v>
      </c>
      <c r="T434" s="1">
        <v>22</v>
      </c>
      <c r="U434" s="1">
        <v>1</v>
      </c>
      <c r="V434" s="1">
        <v>0</v>
      </c>
      <c r="W434" s="1">
        <v>1</v>
      </c>
      <c r="X434" s="1">
        <v>1</v>
      </c>
      <c r="Y434" s="1">
        <v>1</v>
      </c>
      <c r="Z434" s="1">
        <v>3</v>
      </c>
      <c r="AA434" s="1">
        <v>0</v>
      </c>
      <c r="AB434" s="1">
        <v>1</v>
      </c>
      <c r="AC434" s="1">
        <v>0</v>
      </c>
      <c r="AD434" s="1">
        <v>0</v>
      </c>
      <c r="AE434" s="1">
        <v>0</v>
      </c>
      <c r="AF434" s="1">
        <v>0</v>
      </c>
      <c r="AG434" s="1">
        <v>0</v>
      </c>
      <c r="AH434" s="1">
        <v>0</v>
      </c>
      <c r="AI434" s="1">
        <v>0</v>
      </c>
      <c r="AJ434" s="1" t="s">
        <v>16727</v>
      </c>
      <c r="AK434" s="1" t="s">
        <v>16728</v>
      </c>
      <c r="AL434" s="1" t="s">
        <v>16729</v>
      </c>
      <c r="AM434" s="1" t="s">
        <v>12</v>
      </c>
      <c r="AN434" s="1" t="s">
        <v>23098</v>
      </c>
      <c r="AO434" s="1" t="s">
        <v>86</v>
      </c>
      <c r="AP434" s="1" t="s">
        <v>86</v>
      </c>
      <c r="AQ434" s="1" t="s">
        <v>14</v>
      </c>
      <c r="AR434" s="1" t="s">
        <v>19</v>
      </c>
      <c r="AS434" s="1" t="s">
        <v>23090</v>
      </c>
      <c r="AT434" s="1" t="s">
        <v>101</v>
      </c>
    </row>
    <row r="435" spans="1:46" x14ac:dyDescent="0.25">
      <c r="A435" s="1" t="s">
        <v>22409</v>
      </c>
      <c r="B435" s="2" t="s">
        <v>23101</v>
      </c>
      <c r="C435" s="2" t="s">
        <v>23108</v>
      </c>
      <c r="D435" s="1">
        <v>0</v>
      </c>
      <c r="E435" s="1">
        <v>1</v>
      </c>
      <c r="F435" s="1">
        <v>1</v>
      </c>
      <c r="G435" s="1">
        <v>2</v>
      </c>
      <c r="H435" s="6">
        <v>0.5</v>
      </c>
      <c r="I435">
        <v>0</v>
      </c>
      <c r="J435" s="1">
        <v>38</v>
      </c>
      <c r="K435" s="1">
        <v>0</v>
      </c>
      <c r="L435" s="1">
        <v>580</v>
      </c>
      <c r="M435" s="6">
        <v>0.14000000000000001</v>
      </c>
      <c r="N435" s="4">
        <v>4000</v>
      </c>
      <c r="O435" s="4">
        <v>250</v>
      </c>
      <c r="P435" s="4">
        <v>500</v>
      </c>
      <c r="Q435" s="3">
        <v>0.3</v>
      </c>
      <c r="R435" s="1">
        <v>24</v>
      </c>
      <c r="S435" s="1">
        <v>500</v>
      </c>
      <c r="T435" s="1">
        <v>52</v>
      </c>
      <c r="U435" s="1">
        <v>1</v>
      </c>
      <c r="V435" s="1">
        <v>0</v>
      </c>
      <c r="W435" s="1">
        <v>1</v>
      </c>
      <c r="X435" s="1">
        <v>1</v>
      </c>
      <c r="Y435" s="1">
        <v>1</v>
      </c>
      <c r="Z435" s="1">
        <v>2</v>
      </c>
      <c r="AA435" s="1">
        <v>0</v>
      </c>
      <c r="AB435" s="1">
        <v>0</v>
      </c>
      <c r="AC435" s="1">
        <v>195</v>
      </c>
      <c r="AD435" s="1">
        <v>0</v>
      </c>
      <c r="AE435" s="1">
        <v>0</v>
      </c>
      <c r="AF435" s="1">
        <v>0</v>
      </c>
      <c r="AG435" s="1">
        <v>0</v>
      </c>
      <c r="AH435" s="1">
        <v>50</v>
      </c>
      <c r="AI435" s="1">
        <v>245</v>
      </c>
      <c r="AJ435" s="1" t="s">
        <v>15253</v>
      </c>
      <c r="AK435" s="1" t="s">
        <v>15254</v>
      </c>
      <c r="AL435" s="1" t="s">
        <v>15255</v>
      </c>
      <c r="AM435" s="1" t="s">
        <v>12</v>
      </c>
      <c r="AN435" s="1" t="s">
        <v>23097</v>
      </c>
      <c r="AO435" s="1" t="s">
        <v>86</v>
      </c>
      <c r="AP435" s="1" t="s">
        <v>86</v>
      </c>
      <c r="AQ435" s="1" t="s">
        <v>14</v>
      </c>
      <c r="AR435" s="1" t="s">
        <v>19</v>
      </c>
      <c r="AS435" s="1" t="s">
        <v>23090</v>
      </c>
      <c r="AT435" s="1" t="s">
        <v>26</v>
      </c>
    </row>
    <row r="436" spans="1:46" x14ac:dyDescent="0.25">
      <c r="A436" s="1" t="s">
        <v>22971</v>
      </c>
      <c r="B436" s="2" t="s">
        <v>23101</v>
      </c>
      <c r="C436" s="2" t="s">
        <v>23108</v>
      </c>
      <c r="D436" s="1">
        <v>0</v>
      </c>
      <c r="E436" s="1">
        <v>0</v>
      </c>
      <c r="F436" s="1">
        <v>1</v>
      </c>
      <c r="G436" s="1">
        <v>1</v>
      </c>
      <c r="H436" s="6">
        <v>1</v>
      </c>
      <c r="I436">
        <v>1</v>
      </c>
      <c r="J436" s="1">
        <v>37</v>
      </c>
      <c r="K436" s="1">
        <v>0</v>
      </c>
      <c r="L436" s="1">
        <v>515</v>
      </c>
      <c r="M436" s="6">
        <v>0.17</v>
      </c>
      <c r="N436" s="4">
        <v>3600</v>
      </c>
      <c r="O436" s="4">
        <v>300</v>
      </c>
      <c r="P436" s="4">
        <v>500</v>
      </c>
      <c r="Q436" s="3">
        <v>0.35</v>
      </c>
      <c r="R436" s="1">
        <v>24</v>
      </c>
      <c r="S436" s="1">
        <v>500</v>
      </c>
      <c r="T436" s="1">
        <v>64</v>
      </c>
      <c r="U436" s="1">
        <v>1</v>
      </c>
      <c r="V436" s="1">
        <v>0</v>
      </c>
      <c r="W436" s="1">
        <v>1</v>
      </c>
      <c r="X436" s="1">
        <v>1</v>
      </c>
      <c r="Y436" s="1">
        <v>1</v>
      </c>
      <c r="Z436" s="1">
        <v>3</v>
      </c>
      <c r="AA436" s="1">
        <v>0</v>
      </c>
      <c r="AB436" s="1">
        <v>1</v>
      </c>
      <c r="AC436" s="1">
        <v>0</v>
      </c>
      <c r="AD436" s="1">
        <v>0</v>
      </c>
      <c r="AE436" s="1">
        <v>0</v>
      </c>
      <c r="AF436" s="1">
        <v>0</v>
      </c>
      <c r="AG436" s="1">
        <v>0</v>
      </c>
      <c r="AH436" s="1">
        <v>400</v>
      </c>
      <c r="AI436" s="1">
        <v>400</v>
      </c>
      <c r="AJ436" s="1" t="s">
        <v>16747</v>
      </c>
      <c r="AK436" s="1" t="s">
        <v>16748</v>
      </c>
      <c r="AL436" s="1" t="s">
        <v>16749</v>
      </c>
      <c r="AM436" s="1" t="s">
        <v>16</v>
      </c>
      <c r="AN436" s="1" t="s">
        <v>23097</v>
      </c>
      <c r="AO436" s="1" t="s">
        <v>86</v>
      </c>
      <c r="AP436" s="1" t="s">
        <v>86</v>
      </c>
      <c r="AQ436" s="1" t="s">
        <v>14</v>
      </c>
      <c r="AR436" s="1" t="s">
        <v>19</v>
      </c>
      <c r="AS436" s="1" t="s">
        <v>23090</v>
      </c>
      <c r="AT436" s="1" t="s">
        <v>101</v>
      </c>
    </row>
    <row r="437" spans="1:46" x14ac:dyDescent="0.25">
      <c r="A437" s="1" t="s">
        <v>21833</v>
      </c>
      <c r="B437" s="2" t="s">
        <v>23101</v>
      </c>
      <c r="C437" s="2" t="s">
        <v>23108</v>
      </c>
      <c r="D437" s="1">
        <v>0</v>
      </c>
      <c r="E437" s="1">
        <v>0</v>
      </c>
      <c r="F437" s="1">
        <v>1</v>
      </c>
      <c r="G437" s="1">
        <v>1</v>
      </c>
      <c r="H437" s="6">
        <v>1</v>
      </c>
      <c r="I437">
        <v>0</v>
      </c>
      <c r="J437" s="1">
        <v>36</v>
      </c>
      <c r="K437" s="1">
        <v>1</v>
      </c>
      <c r="L437" s="1">
        <v>550</v>
      </c>
      <c r="M437" s="6">
        <v>0.18</v>
      </c>
      <c r="N437" s="4">
        <v>1200</v>
      </c>
      <c r="O437" s="4">
        <v>100</v>
      </c>
      <c r="P437" s="4">
        <v>100</v>
      </c>
      <c r="Q437" s="3">
        <v>0.33</v>
      </c>
      <c r="R437" s="1">
        <v>6</v>
      </c>
      <c r="S437" s="1">
        <v>100</v>
      </c>
      <c r="T437" s="1">
        <v>9</v>
      </c>
      <c r="U437" s="1">
        <v>1</v>
      </c>
      <c r="V437" s="1">
        <v>0</v>
      </c>
      <c r="W437" s="1">
        <v>1</v>
      </c>
      <c r="X437" s="1">
        <v>1</v>
      </c>
      <c r="Y437" s="1">
        <v>1</v>
      </c>
      <c r="Z437" s="1">
        <v>0</v>
      </c>
      <c r="AA437" s="1">
        <v>1</v>
      </c>
      <c r="AB437" s="1">
        <v>0</v>
      </c>
      <c r="AC437" s="1">
        <v>0</v>
      </c>
      <c r="AD437" s="1">
        <v>0</v>
      </c>
      <c r="AE437" s="1">
        <v>0</v>
      </c>
      <c r="AF437" s="1">
        <v>0</v>
      </c>
      <c r="AG437" s="1">
        <v>0</v>
      </c>
      <c r="AH437" s="1">
        <v>0</v>
      </c>
      <c r="AI437" s="1">
        <v>0</v>
      </c>
      <c r="AJ437" s="1" t="s">
        <v>13717</v>
      </c>
      <c r="AK437" s="1" t="s">
        <v>13718</v>
      </c>
      <c r="AL437" s="1" t="s">
        <v>13719</v>
      </c>
      <c r="AM437" s="1" t="s">
        <v>12</v>
      </c>
      <c r="AN437" s="1" t="s">
        <v>23098</v>
      </c>
      <c r="AO437" s="1" t="s">
        <v>86</v>
      </c>
      <c r="AP437" s="1" t="s">
        <v>86</v>
      </c>
      <c r="AQ437" s="1" t="s">
        <v>14</v>
      </c>
      <c r="AR437" s="1" t="s">
        <v>19</v>
      </c>
      <c r="AS437" s="1" t="s">
        <v>23091</v>
      </c>
      <c r="AT437" s="1" t="s">
        <v>26</v>
      </c>
    </row>
    <row r="438" spans="1:46" x14ac:dyDescent="0.25">
      <c r="A438" s="1" t="s">
        <v>21232</v>
      </c>
      <c r="B438" s="2" t="s">
        <v>23101</v>
      </c>
      <c r="C438" s="2" t="s">
        <v>23108</v>
      </c>
      <c r="D438" s="1">
        <v>0</v>
      </c>
      <c r="E438" s="1">
        <v>1</v>
      </c>
      <c r="F438" s="1">
        <v>1</v>
      </c>
      <c r="G438" s="1">
        <v>2</v>
      </c>
      <c r="H438" s="6">
        <v>0.5</v>
      </c>
      <c r="I438">
        <v>0</v>
      </c>
      <c r="J438" s="1">
        <v>35</v>
      </c>
      <c r="K438" s="1">
        <v>1</v>
      </c>
      <c r="L438" s="1">
        <v>542</v>
      </c>
      <c r="M438" s="6">
        <v>0.12</v>
      </c>
      <c r="N438" s="4">
        <v>6000</v>
      </c>
      <c r="O438" s="4">
        <v>500</v>
      </c>
      <c r="P438" s="4">
        <v>300</v>
      </c>
      <c r="Q438" s="3">
        <v>0.35</v>
      </c>
      <c r="R438" s="1">
        <v>24</v>
      </c>
      <c r="S438" s="1">
        <v>300</v>
      </c>
      <c r="T438" s="1">
        <v>35</v>
      </c>
      <c r="U438" s="1">
        <v>1</v>
      </c>
      <c r="V438" s="1">
        <v>0</v>
      </c>
      <c r="W438" s="1">
        <v>1</v>
      </c>
      <c r="X438" s="1">
        <v>1</v>
      </c>
      <c r="Y438" s="1">
        <v>1</v>
      </c>
      <c r="Z438" s="1">
        <v>3</v>
      </c>
      <c r="AA438" s="1">
        <v>0</v>
      </c>
      <c r="AB438" s="1">
        <v>0</v>
      </c>
      <c r="AC438" s="1">
        <v>1000</v>
      </c>
      <c r="AD438" s="1">
        <v>0</v>
      </c>
      <c r="AE438" s="1">
        <v>0</v>
      </c>
      <c r="AF438" s="1">
        <v>0</v>
      </c>
      <c r="AG438" s="1">
        <v>360</v>
      </c>
      <c r="AH438" s="1">
        <v>0</v>
      </c>
      <c r="AI438" s="1">
        <v>1360</v>
      </c>
      <c r="AJ438" s="1" t="s">
        <v>736</v>
      </c>
      <c r="AK438" s="1" t="s">
        <v>12113</v>
      </c>
      <c r="AL438" s="1" t="s">
        <v>12114</v>
      </c>
      <c r="AM438" s="1" t="s">
        <v>12</v>
      </c>
      <c r="AN438" s="1" t="s">
        <v>23098</v>
      </c>
      <c r="AO438" s="1" t="s">
        <v>86</v>
      </c>
      <c r="AP438" s="1" t="s">
        <v>86</v>
      </c>
      <c r="AQ438" s="1" t="s">
        <v>14</v>
      </c>
      <c r="AR438" s="1" t="s">
        <v>19</v>
      </c>
      <c r="AS438" s="1" t="s">
        <v>23090</v>
      </c>
      <c r="AT438" s="1" t="s">
        <v>26</v>
      </c>
    </row>
    <row r="439" spans="1:46" x14ac:dyDescent="0.25">
      <c r="A439" s="1" t="s">
        <v>19556</v>
      </c>
      <c r="B439" s="2" t="s">
        <v>23101</v>
      </c>
      <c r="C439" s="2" t="s">
        <v>23108</v>
      </c>
      <c r="D439" s="1">
        <v>0</v>
      </c>
      <c r="E439" s="1">
        <v>1</v>
      </c>
      <c r="F439" s="1">
        <v>1</v>
      </c>
      <c r="G439" s="1">
        <v>2</v>
      </c>
      <c r="H439" s="6">
        <v>0.5</v>
      </c>
      <c r="I439">
        <v>1</v>
      </c>
      <c r="J439" s="1">
        <v>24</v>
      </c>
      <c r="K439" s="1">
        <v>1</v>
      </c>
      <c r="L439" s="1">
        <v>515</v>
      </c>
      <c r="M439" s="6">
        <v>0.27</v>
      </c>
      <c r="N439" s="4">
        <v>0</v>
      </c>
      <c r="O439" s="4">
        <v>180</v>
      </c>
      <c r="P439" s="4">
        <v>200</v>
      </c>
      <c r="Q439" s="3">
        <v>0.35</v>
      </c>
      <c r="R439" s="1">
        <v>12</v>
      </c>
      <c r="S439" s="1">
        <v>200</v>
      </c>
      <c r="T439" s="1">
        <v>19</v>
      </c>
      <c r="U439" s="1">
        <v>0</v>
      </c>
      <c r="V439" s="1">
        <v>0</v>
      </c>
      <c r="W439" s="1">
        <v>1</v>
      </c>
      <c r="X439" s="1">
        <v>1</v>
      </c>
      <c r="Y439" s="1">
        <v>1</v>
      </c>
      <c r="Z439" s="1">
        <v>3</v>
      </c>
      <c r="AA439" s="1">
        <v>0</v>
      </c>
      <c r="AB439" s="1">
        <v>1</v>
      </c>
      <c r="AC439" s="1">
        <v>280</v>
      </c>
      <c r="AD439" s="1">
        <v>0</v>
      </c>
      <c r="AE439" s="1">
        <v>0</v>
      </c>
      <c r="AF439" s="1">
        <v>400</v>
      </c>
      <c r="AG439" s="1">
        <v>0</v>
      </c>
      <c r="AH439" s="1">
        <v>0</v>
      </c>
      <c r="AI439" s="1">
        <v>680</v>
      </c>
      <c r="AJ439" s="1" t="s">
        <v>41</v>
      </c>
      <c r="AK439" s="1" t="s">
        <v>7531</v>
      </c>
      <c r="AL439" s="1" t="s">
        <v>7532</v>
      </c>
      <c r="AM439" s="1" t="s">
        <v>16</v>
      </c>
      <c r="AN439" s="1" t="s">
        <v>23098</v>
      </c>
      <c r="AO439" s="1" t="s">
        <v>364</v>
      </c>
      <c r="AP439" s="1" t="s">
        <v>86</v>
      </c>
      <c r="AQ439" s="1" t="s">
        <v>14</v>
      </c>
      <c r="AR439" s="1" t="s">
        <v>19</v>
      </c>
      <c r="AS439" s="1" t="s">
        <v>23090</v>
      </c>
      <c r="AT439" s="1" t="s">
        <v>101</v>
      </c>
    </row>
    <row r="440" spans="1:46" x14ac:dyDescent="0.25">
      <c r="A440" s="1" t="s">
        <v>20141</v>
      </c>
      <c r="B440" s="2" t="s">
        <v>23101</v>
      </c>
      <c r="C440" s="2" t="s">
        <v>23108</v>
      </c>
      <c r="D440" s="1">
        <v>18</v>
      </c>
      <c r="E440" s="1">
        <v>4</v>
      </c>
      <c r="F440" s="1">
        <v>2</v>
      </c>
      <c r="G440" s="1">
        <v>24</v>
      </c>
      <c r="H440" s="6">
        <v>8.3333333333333329E-2</v>
      </c>
      <c r="I440">
        <v>0</v>
      </c>
      <c r="J440" s="1">
        <v>36</v>
      </c>
      <c r="K440" s="1">
        <v>0</v>
      </c>
      <c r="L440" s="1">
        <v>687</v>
      </c>
      <c r="M440" s="6">
        <v>0.1</v>
      </c>
      <c r="N440" s="4">
        <v>140</v>
      </c>
      <c r="O440" s="4">
        <v>140</v>
      </c>
      <c r="P440" s="4">
        <v>150</v>
      </c>
      <c r="Q440" s="3">
        <v>0.25</v>
      </c>
      <c r="R440" s="1">
        <v>12</v>
      </c>
      <c r="S440" s="1">
        <v>150</v>
      </c>
      <c r="T440" s="1">
        <v>20</v>
      </c>
      <c r="U440" s="1">
        <v>1</v>
      </c>
      <c r="V440" s="1">
        <v>0</v>
      </c>
      <c r="W440" s="1">
        <v>1</v>
      </c>
      <c r="X440" s="1">
        <v>1</v>
      </c>
      <c r="Y440" s="1">
        <v>1</v>
      </c>
      <c r="Z440" s="1">
        <v>3</v>
      </c>
      <c r="AA440" s="1">
        <v>0</v>
      </c>
      <c r="AB440" s="1">
        <v>0</v>
      </c>
      <c r="AC440" s="1">
        <v>0</v>
      </c>
      <c r="AD440" s="1">
        <v>0</v>
      </c>
      <c r="AE440" s="1">
        <v>0</v>
      </c>
      <c r="AF440" s="1">
        <v>0</v>
      </c>
      <c r="AG440" s="1">
        <v>0</v>
      </c>
      <c r="AH440" s="1">
        <v>0</v>
      </c>
      <c r="AI440" s="1">
        <v>0</v>
      </c>
      <c r="AJ440" s="1" t="s">
        <v>7547</v>
      </c>
      <c r="AK440" s="1" t="s">
        <v>9156</v>
      </c>
      <c r="AL440" s="1" t="s">
        <v>9157</v>
      </c>
      <c r="AM440" s="1" t="s">
        <v>12</v>
      </c>
      <c r="AN440" s="1" t="s">
        <v>23097</v>
      </c>
      <c r="AO440" s="1" t="s">
        <v>86</v>
      </c>
      <c r="AP440" s="1" t="s">
        <v>86</v>
      </c>
      <c r="AQ440" s="1" t="s">
        <v>14</v>
      </c>
      <c r="AR440" s="1" t="s">
        <v>19</v>
      </c>
      <c r="AS440" s="1" t="s">
        <v>23090</v>
      </c>
      <c r="AT440" s="1" t="s">
        <v>26</v>
      </c>
    </row>
    <row r="441" spans="1:46" x14ac:dyDescent="0.25">
      <c r="A441" s="1" t="s">
        <v>20136</v>
      </c>
      <c r="B441" s="2" t="s">
        <v>23101</v>
      </c>
      <c r="C441" s="2" t="s">
        <v>23108</v>
      </c>
      <c r="D441" s="1">
        <v>0</v>
      </c>
      <c r="E441" s="1">
        <v>0</v>
      </c>
      <c r="F441" s="1">
        <v>1</v>
      </c>
      <c r="G441" s="1">
        <v>1</v>
      </c>
      <c r="H441" s="6">
        <v>1</v>
      </c>
      <c r="I441">
        <v>0</v>
      </c>
      <c r="J441" s="1">
        <v>30</v>
      </c>
      <c r="K441" s="1">
        <v>0</v>
      </c>
      <c r="L441" s="1">
        <v>666</v>
      </c>
      <c r="M441" s="6">
        <v>0.06</v>
      </c>
      <c r="N441" s="4">
        <v>3600</v>
      </c>
      <c r="O441" s="4">
        <v>300</v>
      </c>
      <c r="P441" s="4">
        <v>200</v>
      </c>
      <c r="Q441" s="3">
        <v>0.25</v>
      </c>
      <c r="R441" s="1">
        <v>24</v>
      </c>
      <c r="S441" s="1">
        <v>200</v>
      </c>
      <c r="T441" s="1">
        <v>20</v>
      </c>
      <c r="U441" s="1">
        <v>1</v>
      </c>
      <c r="V441" s="1">
        <v>0</v>
      </c>
      <c r="W441" s="1">
        <v>1</v>
      </c>
      <c r="X441" s="1">
        <v>1</v>
      </c>
      <c r="Y441" s="1">
        <v>0</v>
      </c>
      <c r="Z441" s="1">
        <v>6</v>
      </c>
      <c r="AA441" s="1">
        <v>0</v>
      </c>
      <c r="AB441" s="1">
        <v>0</v>
      </c>
      <c r="AC441" s="1">
        <v>0</v>
      </c>
      <c r="AD441" s="1">
        <v>0</v>
      </c>
      <c r="AE441" s="1">
        <v>279</v>
      </c>
      <c r="AF441" s="1">
        <v>0</v>
      </c>
      <c r="AG441" s="1">
        <v>0</v>
      </c>
      <c r="AH441" s="1">
        <v>0</v>
      </c>
      <c r="AI441" s="1">
        <v>279</v>
      </c>
      <c r="AJ441" s="1" t="s">
        <v>9145</v>
      </c>
      <c r="AK441" s="1" t="s">
        <v>9146</v>
      </c>
      <c r="AL441" s="1" t="s">
        <v>9147</v>
      </c>
      <c r="AM441" s="1" t="s">
        <v>12</v>
      </c>
      <c r="AN441" s="1" t="s">
        <v>23097</v>
      </c>
      <c r="AO441" s="1" t="s">
        <v>86</v>
      </c>
      <c r="AP441" s="1" t="s">
        <v>86</v>
      </c>
      <c r="AQ441" s="1" t="s">
        <v>14</v>
      </c>
      <c r="AR441" s="1" t="s">
        <v>30</v>
      </c>
      <c r="AS441" s="1" t="s">
        <v>23090</v>
      </c>
      <c r="AT441" s="1" t="s">
        <v>26</v>
      </c>
    </row>
    <row r="442" spans="1:46" x14ac:dyDescent="0.25">
      <c r="A442" s="1" t="s">
        <v>17669</v>
      </c>
      <c r="B442" s="2" t="s">
        <v>23101</v>
      </c>
      <c r="C442" s="2" t="s">
        <v>23108</v>
      </c>
      <c r="D442" s="1">
        <v>0</v>
      </c>
      <c r="E442" s="1">
        <v>0</v>
      </c>
      <c r="F442" s="1">
        <v>1</v>
      </c>
      <c r="G442" s="1">
        <v>1</v>
      </c>
      <c r="H442" s="6">
        <v>1</v>
      </c>
      <c r="I442">
        <v>1</v>
      </c>
      <c r="J442" s="1">
        <v>25</v>
      </c>
      <c r="K442" s="1">
        <v>1</v>
      </c>
      <c r="L442" s="1">
        <v>627</v>
      </c>
      <c r="M442" s="6">
        <v>0.9</v>
      </c>
      <c r="N442" s="4">
        <v>1500</v>
      </c>
      <c r="O442" s="4">
        <v>120</v>
      </c>
      <c r="P442" s="4">
        <v>200</v>
      </c>
      <c r="Q442" s="3">
        <v>0.3</v>
      </c>
      <c r="R442" s="1">
        <v>12</v>
      </c>
      <c r="S442" s="1">
        <v>200</v>
      </c>
      <c r="T442" s="1">
        <v>5</v>
      </c>
      <c r="U442" s="1">
        <v>1</v>
      </c>
      <c r="V442" s="1">
        <v>0</v>
      </c>
      <c r="W442" s="1">
        <v>1</v>
      </c>
      <c r="X442" s="1">
        <v>1</v>
      </c>
      <c r="Y442" s="1">
        <v>1</v>
      </c>
      <c r="Z442" s="1">
        <v>2</v>
      </c>
      <c r="AA442" s="1">
        <v>0</v>
      </c>
      <c r="AB442" s="1">
        <v>1</v>
      </c>
      <c r="AC442" s="1">
        <v>0</v>
      </c>
      <c r="AD442" s="1">
        <v>0</v>
      </c>
      <c r="AE442" s="1">
        <v>0</v>
      </c>
      <c r="AF442" s="1">
        <v>1700</v>
      </c>
      <c r="AG442" s="1">
        <v>0</v>
      </c>
      <c r="AH442" s="1">
        <v>0</v>
      </c>
      <c r="AI442" s="1">
        <v>1700</v>
      </c>
      <c r="AJ442" s="1" t="s">
        <v>2086</v>
      </c>
      <c r="AK442" s="1" t="s">
        <v>2087</v>
      </c>
      <c r="AL442" s="1" t="s">
        <v>2088</v>
      </c>
      <c r="AM442" s="1" t="s">
        <v>16</v>
      </c>
      <c r="AN442" s="1" t="s">
        <v>23098</v>
      </c>
      <c r="AO442" s="1" t="s">
        <v>86</v>
      </c>
      <c r="AP442" s="1" t="s">
        <v>86</v>
      </c>
      <c r="AQ442" s="1" t="s">
        <v>14</v>
      </c>
      <c r="AR442" s="1" t="s">
        <v>19</v>
      </c>
      <c r="AS442" s="1" t="s">
        <v>23090</v>
      </c>
      <c r="AT442" s="1" t="s">
        <v>101</v>
      </c>
    </row>
    <row r="443" spans="1:46" x14ac:dyDescent="0.25">
      <c r="A443" s="1" t="s">
        <v>19559</v>
      </c>
      <c r="B443" s="2" t="s">
        <v>23101</v>
      </c>
      <c r="C443" s="2" t="s">
        <v>23108</v>
      </c>
      <c r="D443" s="1">
        <v>0</v>
      </c>
      <c r="E443" s="1">
        <v>0</v>
      </c>
      <c r="F443" s="1">
        <v>1</v>
      </c>
      <c r="G443" s="1">
        <v>1</v>
      </c>
      <c r="H443" s="6">
        <v>1</v>
      </c>
      <c r="I443">
        <v>1</v>
      </c>
      <c r="J443" s="1">
        <v>28</v>
      </c>
      <c r="K443" s="1">
        <v>1</v>
      </c>
      <c r="L443" s="1">
        <v>515</v>
      </c>
      <c r="M443" s="6">
        <v>0.04</v>
      </c>
      <c r="N443" s="4">
        <v>3600</v>
      </c>
      <c r="O443" s="4">
        <v>300</v>
      </c>
      <c r="P443" s="4">
        <v>200</v>
      </c>
      <c r="Q443" s="3">
        <v>0.35</v>
      </c>
      <c r="R443" s="1">
        <v>18</v>
      </c>
      <c r="S443" s="1">
        <v>200</v>
      </c>
      <c r="T443" s="1">
        <v>18</v>
      </c>
      <c r="U443" s="1">
        <v>1</v>
      </c>
      <c r="V443" s="1">
        <v>0</v>
      </c>
      <c r="W443" s="1">
        <v>1</v>
      </c>
      <c r="X443" s="1">
        <v>1</v>
      </c>
      <c r="Y443" s="1">
        <v>1</v>
      </c>
      <c r="Z443" s="1">
        <v>0</v>
      </c>
      <c r="AA443" s="1">
        <v>1</v>
      </c>
      <c r="AB443" s="1">
        <v>1</v>
      </c>
      <c r="AC443" s="1">
        <v>0</v>
      </c>
      <c r="AD443" s="1">
        <v>0</v>
      </c>
      <c r="AE443" s="1">
        <v>0</v>
      </c>
      <c r="AF443" s="1">
        <v>0</v>
      </c>
      <c r="AG443" s="1">
        <v>0</v>
      </c>
      <c r="AH443" s="1">
        <v>0</v>
      </c>
      <c r="AI443" s="1">
        <v>0</v>
      </c>
      <c r="AJ443" s="1" t="s">
        <v>5851</v>
      </c>
      <c r="AK443" s="1" t="s">
        <v>7538</v>
      </c>
      <c r="AL443" s="1" t="s">
        <v>7539</v>
      </c>
      <c r="AM443" s="1" t="s">
        <v>16</v>
      </c>
      <c r="AN443" s="1" t="s">
        <v>23098</v>
      </c>
      <c r="AO443" s="1" t="s">
        <v>86</v>
      </c>
      <c r="AP443" s="1" t="s">
        <v>86</v>
      </c>
      <c r="AQ443" s="1" t="s">
        <v>14</v>
      </c>
      <c r="AR443" s="1" t="s">
        <v>19</v>
      </c>
      <c r="AS443" s="1" t="s">
        <v>23091</v>
      </c>
      <c r="AT443" s="1" t="s">
        <v>101</v>
      </c>
    </row>
    <row r="444" spans="1:46" x14ac:dyDescent="0.25">
      <c r="A444" s="1" t="s">
        <v>17674</v>
      </c>
      <c r="B444" s="2" t="s">
        <v>23101</v>
      </c>
      <c r="C444" s="2" t="s">
        <v>23108</v>
      </c>
      <c r="D444" s="1">
        <v>0</v>
      </c>
      <c r="E444" s="1">
        <v>0</v>
      </c>
      <c r="F444" s="1">
        <v>1</v>
      </c>
      <c r="G444" s="1">
        <v>1</v>
      </c>
      <c r="H444" s="6">
        <v>1</v>
      </c>
      <c r="I444">
        <v>0</v>
      </c>
      <c r="J444" s="1">
        <v>32</v>
      </c>
      <c r="K444" s="1">
        <v>0</v>
      </c>
      <c r="L444" s="1">
        <v>634</v>
      </c>
      <c r="M444" s="6">
        <v>0.16</v>
      </c>
      <c r="N444" s="4">
        <v>1400</v>
      </c>
      <c r="O444" s="4">
        <v>120</v>
      </c>
      <c r="P444" s="4">
        <v>300</v>
      </c>
      <c r="Q444" s="3">
        <v>0.26</v>
      </c>
      <c r="R444" s="1">
        <v>18</v>
      </c>
      <c r="S444" s="1">
        <v>300</v>
      </c>
      <c r="T444" s="1">
        <v>36</v>
      </c>
      <c r="U444" s="1">
        <v>1</v>
      </c>
      <c r="V444" s="1">
        <v>0</v>
      </c>
      <c r="W444" s="1">
        <v>1</v>
      </c>
      <c r="X444" s="1">
        <v>1</v>
      </c>
      <c r="Y444" s="1">
        <v>1</v>
      </c>
      <c r="Z444" s="1">
        <v>1</v>
      </c>
      <c r="AA444" s="1">
        <v>1</v>
      </c>
      <c r="AB444" s="1">
        <v>0</v>
      </c>
      <c r="AC444" s="1">
        <v>0</v>
      </c>
      <c r="AD444" s="1">
        <v>0</v>
      </c>
      <c r="AE444" s="1">
        <v>0</v>
      </c>
      <c r="AF444" s="1">
        <v>0</v>
      </c>
      <c r="AG444" s="1">
        <v>10</v>
      </c>
      <c r="AH444" s="1">
        <v>0</v>
      </c>
      <c r="AI444" s="1">
        <v>10</v>
      </c>
      <c r="AJ444" s="1" t="s">
        <v>2099</v>
      </c>
      <c r="AK444" s="1" t="s">
        <v>2100</v>
      </c>
      <c r="AL444" s="1" t="s">
        <v>2101</v>
      </c>
      <c r="AM444" s="1" t="s">
        <v>12</v>
      </c>
      <c r="AN444" s="1" t="s">
        <v>23097</v>
      </c>
      <c r="AO444" s="1" t="s">
        <v>86</v>
      </c>
      <c r="AP444" s="1" t="s">
        <v>86</v>
      </c>
      <c r="AQ444" s="1" t="s">
        <v>14</v>
      </c>
      <c r="AR444" s="1" t="s">
        <v>19</v>
      </c>
      <c r="AS444" s="1" t="s">
        <v>23091</v>
      </c>
      <c r="AT444" s="1" t="s">
        <v>26</v>
      </c>
    </row>
    <row r="445" spans="1:46" x14ac:dyDescent="0.25">
      <c r="A445" s="1" t="s">
        <v>20138</v>
      </c>
      <c r="B445" s="2" t="s">
        <v>23101</v>
      </c>
      <c r="C445" s="2" t="s">
        <v>23108</v>
      </c>
      <c r="D445" s="1">
        <v>0</v>
      </c>
      <c r="E445" s="1">
        <v>0</v>
      </c>
      <c r="F445" s="1">
        <v>1</v>
      </c>
      <c r="G445" s="1">
        <v>1</v>
      </c>
      <c r="H445" s="6">
        <v>1</v>
      </c>
      <c r="I445">
        <v>0</v>
      </c>
      <c r="J445" s="1">
        <v>40</v>
      </c>
      <c r="K445" s="1">
        <v>1</v>
      </c>
      <c r="L445" s="1">
        <v>697</v>
      </c>
      <c r="M445" s="6">
        <v>0.28000000000000003</v>
      </c>
      <c r="N445" s="4">
        <v>4000</v>
      </c>
      <c r="O445" s="4">
        <v>360</v>
      </c>
      <c r="P445" s="4">
        <v>500</v>
      </c>
      <c r="Q445" s="3">
        <v>0.35</v>
      </c>
      <c r="R445" s="1">
        <v>24</v>
      </c>
      <c r="S445" s="1">
        <v>500</v>
      </c>
      <c r="T445" s="1">
        <v>59</v>
      </c>
      <c r="U445" s="1">
        <v>1</v>
      </c>
      <c r="V445" s="1">
        <v>0</v>
      </c>
      <c r="W445" s="1">
        <v>1</v>
      </c>
      <c r="X445" s="1">
        <v>1</v>
      </c>
      <c r="Y445" s="1">
        <v>0</v>
      </c>
      <c r="Z445" s="1">
        <v>3</v>
      </c>
      <c r="AA445" s="1">
        <v>1</v>
      </c>
      <c r="AB445" s="1">
        <v>0</v>
      </c>
      <c r="AC445" s="1">
        <v>703</v>
      </c>
      <c r="AD445" s="1">
        <v>0</v>
      </c>
      <c r="AE445" s="1">
        <v>0</v>
      </c>
      <c r="AF445" s="1">
        <v>450</v>
      </c>
      <c r="AG445" s="1">
        <v>0</v>
      </c>
      <c r="AH445" s="1">
        <v>450</v>
      </c>
      <c r="AI445" s="1">
        <v>1603</v>
      </c>
      <c r="AJ445" s="1" t="s">
        <v>8166</v>
      </c>
      <c r="AK445" s="1" t="s">
        <v>9150</v>
      </c>
      <c r="AL445" s="1" t="s">
        <v>9151</v>
      </c>
      <c r="AM445" s="1" t="s">
        <v>12</v>
      </c>
      <c r="AN445" s="1" t="s">
        <v>23098</v>
      </c>
      <c r="AO445" s="1" t="s">
        <v>86</v>
      </c>
      <c r="AP445" s="1" t="s">
        <v>86</v>
      </c>
      <c r="AQ445" s="1" t="s">
        <v>14</v>
      </c>
      <c r="AR445" s="1" t="s">
        <v>30</v>
      </c>
      <c r="AS445" s="1" t="s">
        <v>23091</v>
      </c>
      <c r="AT445" s="1" t="s">
        <v>26</v>
      </c>
    </row>
    <row r="446" spans="1:46" x14ac:dyDescent="0.25">
      <c r="A446" s="1" t="s">
        <v>20680</v>
      </c>
      <c r="B446" s="2" t="s">
        <v>23101</v>
      </c>
      <c r="C446" s="2" t="s">
        <v>23108</v>
      </c>
      <c r="D446" s="1">
        <v>0</v>
      </c>
      <c r="E446" s="1">
        <v>0</v>
      </c>
      <c r="F446" s="1">
        <v>1</v>
      </c>
      <c r="G446" s="1">
        <v>1</v>
      </c>
      <c r="H446" s="6">
        <v>1</v>
      </c>
      <c r="I446">
        <v>0</v>
      </c>
      <c r="J446" s="1">
        <v>32</v>
      </c>
      <c r="K446" s="1">
        <v>0</v>
      </c>
      <c r="L446" s="1">
        <v>576</v>
      </c>
      <c r="M446" s="6">
        <v>0.16</v>
      </c>
      <c r="N446" s="4">
        <v>2500</v>
      </c>
      <c r="O446" s="4">
        <v>170</v>
      </c>
      <c r="P446" s="4">
        <v>300</v>
      </c>
      <c r="Q446" s="3">
        <v>0.27</v>
      </c>
      <c r="R446" s="1">
        <v>12</v>
      </c>
      <c r="S446" s="1">
        <v>300</v>
      </c>
      <c r="T446" s="1">
        <v>25</v>
      </c>
      <c r="U446" s="1">
        <v>1</v>
      </c>
      <c r="V446" s="1">
        <v>0</v>
      </c>
      <c r="W446" s="1">
        <v>1</v>
      </c>
      <c r="X446" s="1">
        <v>1</v>
      </c>
      <c r="Y446" s="1">
        <v>1</v>
      </c>
      <c r="Z446" s="1">
        <v>3</v>
      </c>
      <c r="AA446" s="1">
        <v>0</v>
      </c>
      <c r="AB446" s="1">
        <v>0</v>
      </c>
      <c r="AC446" s="1">
        <v>0</v>
      </c>
      <c r="AD446" s="1">
        <v>0</v>
      </c>
      <c r="AE446" s="1">
        <v>0</v>
      </c>
      <c r="AF446" s="1">
        <v>0</v>
      </c>
      <c r="AG446" s="1">
        <v>0</v>
      </c>
      <c r="AH446" s="1">
        <v>0</v>
      </c>
      <c r="AI446" s="1">
        <v>0</v>
      </c>
      <c r="AJ446" s="1" t="s">
        <v>736</v>
      </c>
      <c r="AK446" s="1" t="s">
        <v>10630</v>
      </c>
      <c r="AL446" s="1" t="s">
        <v>10631</v>
      </c>
      <c r="AM446" s="1" t="s">
        <v>12</v>
      </c>
      <c r="AN446" s="1" t="s">
        <v>23097</v>
      </c>
      <c r="AO446" s="1" t="s">
        <v>86</v>
      </c>
      <c r="AP446" s="1" t="s">
        <v>86</v>
      </c>
      <c r="AQ446" s="1" t="s">
        <v>14</v>
      </c>
      <c r="AR446" s="1" t="s">
        <v>19</v>
      </c>
      <c r="AS446" s="1" t="s">
        <v>23090</v>
      </c>
      <c r="AT446" s="1" t="s">
        <v>26</v>
      </c>
    </row>
    <row r="447" spans="1:46" x14ac:dyDescent="0.25">
      <c r="A447" s="1" t="s">
        <v>22421</v>
      </c>
      <c r="B447" s="2" t="s">
        <v>23101</v>
      </c>
      <c r="C447" s="2" t="s">
        <v>23108</v>
      </c>
      <c r="D447" s="1">
        <v>0</v>
      </c>
      <c r="E447" s="1">
        <v>1</v>
      </c>
      <c r="F447" s="1">
        <v>2</v>
      </c>
      <c r="G447" s="1">
        <v>3</v>
      </c>
      <c r="H447" s="6">
        <v>0.66666666666666663</v>
      </c>
      <c r="I447">
        <v>0</v>
      </c>
      <c r="J447" s="1">
        <v>45</v>
      </c>
      <c r="K447" s="1">
        <v>1</v>
      </c>
      <c r="L447" s="1">
        <v>689</v>
      </c>
      <c r="M447" s="6">
        <v>0.22</v>
      </c>
      <c r="N447" s="4">
        <v>12000</v>
      </c>
      <c r="O447" s="4">
        <v>1000</v>
      </c>
      <c r="P447" s="4">
        <v>1000</v>
      </c>
      <c r="Q447" s="3">
        <v>0.3</v>
      </c>
      <c r="R447" s="1">
        <v>24</v>
      </c>
      <c r="S447" s="1">
        <v>1000</v>
      </c>
      <c r="T447" s="1">
        <v>94</v>
      </c>
      <c r="U447" s="1">
        <v>1</v>
      </c>
      <c r="V447" s="1">
        <v>0</v>
      </c>
      <c r="W447" s="1">
        <v>1</v>
      </c>
      <c r="X447" s="1">
        <v>1</v>
      </c>
      <c r="Y447" s="1">
        <v>0</v>
      </c>
      <c r="Z447" s="1">
        <v>3</v>
      </c>
      <c r="AA447" s="1">
        <v>0</v>
      </c>
      <c r="AB447" s="1">
        <v>0</v>
      </c>
      <c r="AC447" s="1">
        <v>144</v>
      </c>
      <c r="AD447" s="1">
        <v>0</v>
      </c>
      <c r="AE447" s="1">
        <v>1338</v>
      </c>
      <c r="AF447" s="1">
        <v>0</v>
      </c>
      <c r="AG447" s="1">
        <v>0</v>
      </c>
      <c r="AH447" s="1">
        <v>1800</v>
      </c>
      <c r="AI447" s="1">
        <v>3282</v>
      </c>
      <c r="AJ447" s="1" t="s">
        <v>3518</v>
      </c>
      <c r="AK447" s="1" t="s">
        <v>15288</v>
      </c>
      <c r="AL447" s="1" t="s">
        <v>15289</v>
      </c>
      <c r="AM447" s="1" t="s">
        <v>12</v>
      </c>
      <c r="AN447" s="1" t="s">
        <v>23098</v>
      </c>
      <c r="AO447" s="1" t="s">
        <v>86</v>
      </c>
      <c r="AP447" s="1" t="s">
        <v>86</v>
      </c>
      <c r="AQ447" s="1" t="s">
        <v>14</v>
      </c>
      <c r="AR447" s="1" t="s">
        <v>30</v>
      </c>
      <c r="AS447" s="1" t="s">
        <v>23090</v>
      </c>
      <c r="AT447" s="1" t="s">
        <v>26</v>
      </c>
    </row>
    <row r="448" spans="1:46" x14ac:dyDescent="0.25">
      <c r="A448" s="1" t="s">
        <v>17681</v>
      </c>
      <c r="B448" s="2" t="s">
        <v>23101</v>
      </c>
      <c r="C448" s="2" t="s">
        <v>23108</v>
      </c>
      <c r="D448" s="1">
        <v>0</v>
      </c>
      <c r="E448" s="1">
        <v>0</v>
      </c>
      <c r="F448" s="1">
        <v>1</v>
      </c>
      <c r="G448" s="1">
        <v>1</v>
      </c>
      <c r="H448" s="6">
        <v>1</v>
      </c>
      <c r="I448">
        <v>0</v>
      </c>
      <c r="J448" s="1">
        <v>32</v>
      </c>
      <c r="K448" s="1">
        <v>1</v>
      </c>
      <c r="L448" s="1">
        <v>672</v>
      </c>
      <c r="M448" s="6">
        <v>0.49</v>
      </c>
      <c r="N448" s="4">
        <v>1000</v>
      </c>
      <c r="O448" s="4">
        <v>80</v>
      </c>
      <c r="P448" s="4">
        <v>250</v>
      </c>
      <c r="Q448" s="3">
        <v>0.35</v>
      </c>
      <c r="R448" s="1">
        <v>24</v>
      </c>
      <c r="S448" s="1">
        <v>250</v>
      </c>
      <c r="T448" s="1">
        <v>25</v>
      </c>
      <c r="U448" s="1">
        <v>1</v>
      </c>
      <c r="V448" s="1">
        <v>0</v>
      </c>
      <c r="W448" s="1">
        <v>1</v>
      </c>
      <c r="X448" s="1">
        <v>1</v>
      </c>
      <c r="Y448" s="1">
        <v>1</v>
      </c>
      <c r="Z448" s="1">
        <v>4</v>
      </c>
      <c r="AA448" s="1">
        <v>0</v>
      </c>
      <c r="AB448" s="1">
        <v>0</v>
      </c>
      <c r="AC448" s="1">
        <v>0</v>
      </c>
      <c r="AD448" s="1">
        <v>0</v>
      </c>
      <c r="AE448" s="1">
        <v>0</v>
      </c>
      <c r="AF448" s="1">
        <v>490</v>
      </c>
      <c r="AG448" s="1">
        <v>0</v>
      </c>
      <c r="AH448" s="1">
        <v>0</v>
      </c>
      <c r="AI448" s="1">
        <v>490</v>
      </c>
      <c r="AJ448" s="1" t="s">
        <v>2120</v>
      </c>
      <c r="AK448" s="1" t="s">
        <v>2121</v>
      </c>
      <c r="AL448" s="1" t="s">
        <v>2122</v>
      </c>
      <c r="AM448" s="1" t="s">
        <v>12</v>
      </c>
      <c r="AN448" s="1" t="s">
        <v>23098</v>
      </c>
      <c r="AO448" s="1" t="s">
        <v>86</v>
      </c>
      <c r="AP448" s="1" t="s">
        <v>86</v>
      </c>
      <c r="AQ448" s="1" t="s">
        <v>14</v>
      </c>
      <c r="AR448" s="1" t="s">
        <v>19</v>
      </c>
      <c r="AS448" s="1" t="s">
        <v>23090</v>
      </c>
      <c r="AT448" s="1" t="s">
        <v>26</v>
      </c>
    </row>
    <row r="449" spans="1:46" x14ac:dyDescent="0.25">
      <c r="A449" s="1" t="s">
        <v>17684</v>
      </c>
      <c r="B449" s="2" t="s">
        <v>23101</v>
      </c>
      <c r="C449" s="2" t="s">
        <v>23108</v>
      </c>
      <c r="D449" s="1">
        <v>0</v>
      </c>
      <c r="E449" s="1">
        <v>0</v>
      </c>
      <c r="F449" s="1">
        <v>1</v>
      </c>
      <c r="G449" s="1">
        <v>1</v>
      </c>
      <c r="H449" s="6">
        <v>1</v>
      </c>
      <c r="I449">
        <v>1</v>
      </c>
      <c r="J449" s="1">
        <v>26</v>
      </c>
      <c r="K449" s="1">
        <v>1</v>
      </c>
      <c r="L449" s="1">
        <v>547</v>
      </c>
      <c r="M449" s="6">
        <v>0.14000000000000001</v>
      </c>
      <c r="N449" s="4">
        <v>2000</v>
      </c>
      <c r="O449" s="4">
        <v>130</v>
      </c>
      <c r="P449" s="4">
        <v>200</v>
      </c>
      <c r="Q449" s="3">
        <v>0.3</v>
      </c>
      <c r="R449" s="1">
        <v>12</v>
      </c>
      <c r="S449" s="1">
        <v>200</v>
      </c>
      <c r="T449" s="1">
        <v>22</v>
      </c>
      <c r="U449" s="1">
        <v>1</v>
      </c>
      <c r="V449" s="1">
        <v>0</v>
      </c>
      <c r="W449" s="1">
        <v>1</v>
      </c>
      <c r="X449" s="1">
        <v>1</v>
      </c>
      <c r="Y449" s="1">
        <v>1</v>
      </c>
      <c r="Z449" s="1">
        <v>3</v>
      </c>
      <c r="AA449" s="1">
        <v>0</v>
      </c>
      <c r="AB449" s="1">
        <v>1</v>
      </c>
      <c r="AC449" s="1">
        <v>0</v>
      </c>
      <c r="AD449" s="1">
        <v>0</v>
      </c>
      <c r="AE449" s="1">
        <v>0</v>
      </c>
      <c r="AF449" s="1">
        <v>0</v>
      </c>
      <c r="AG449" s="1">
        <v>0</v>
      </c>
      <c r="AH449" s="1">
        <v>0</v>
      </c>
      <c r="AI449" s="1">
        <v>0</v>
      </c>
      <c r="AJ449" s="1" t="s">
        <v>2129</v>
      </c>
      <c r="AK449" s="1" t="s">
        <v>2130</v>
      </c>
      <c r="AL449" s="1" t="s">
        <v>2131</v>
      </c>
      <c r="AM449" s="1" t="s">
        <v>16</v>
      </c>
      <c r="AN449" s="1" t="s">
        <v>23098</v>
      </c>
      <c r="AO449" s="1" t="s">
        <v>86</v>
      </c>
      <c r="AP449" s="1" t="s">
        <v>86</v>
      </c>
      <c r="AQ449" s="1" t="s">
        <v>14</v>
      </c>
      <c r="AR449" s="1" t="s">
        <v>19</v>
      </c>
      <c r="AS449" s="1" t="s">
        <v>23090</v>
      </c>
      <c r="AT449" s="1" t="s">
        <v>101</v>
      </c>
    </row>
    <row r="450" spans="1:46" x14ac:dyDescent="0.25">
      <c r="A450" s="1" t="s">
        <v>22990</v>
      </c>
      <c r="B450" s="2" t="s">
        <v>23101</v>
      </c>
      <c r="C450" s="2" t="s">
        <v>23108</v>
      </c>
      <c r="D450" s="1">
        <v>0</v>
      </c>
      <c r="E450" s="1">
        <v>0</v>
      </c>
      <c r="F450" s="1">
        <v>1</v>
      </c>
      <c r="G450" s="1">
        <v>1</v>
      </c>
      <c r="H450" s="6">
        <v>1</v>
      </c>
      <c r="I450">
        <v>1</v>
      </c>
      <c r="J450" s="1">
        <v>41</v>
      </c>
      <c r="K450" s="1">
        <v>1</v>
      </c>
      <c r="L450" s="1">
        <v>635</v>
      </c>
      <c r="M450" s="6">
        <v>0.09</v>
      </c>
      <c r="N450" s="4">
        <v>2600</v>
      </c>
      <c r="O450" s="4">
        <v>300</v>
      </c>
      <c r="P450" s="4">
        <v>150</v>
      </c>
      <c r="Q450" s="3">
        <v>0.35</v>
      </c>
      <c r="R450" s="1">
        <v>24</v>
      </c>
      <c r="S450" s="1">
        <v>150</v>
      </c>
      <c r="T450" s="1">
        <v>11</v>
      </c>
      <c r="U450" s="1">
        <v>0</v>
      </c>
      <c r="V450" s="1">
        <v>0</v>
      </c>
      <c r="W450" s="1">
        <v>1</v>
      </c>
      <c r="X450" s="1">
        <v>1</v>
      </c>
      <c r="Y450" s="1">
        <v>0</v>
      </c>
      <c r="Z450" s="1">
        <v>8</v>
      </c>
      <c r="AA450" s="1">
        <v>1</v>
      </c>
      <c r="AB450" s="1">
        <v>1</v>
      </c>
      <c r="AC450" s="1">
        <v>0</v>
      </c>
      <c r="AD450" s="1">
        <v>0</v>
      </c>
      <c r="AE450" s="1">
        <v>0</v>
      </c>
      <c r="AF450" s="1">
        <v>400</v>
      </c>
      <c r="AG450" s="1">
        <v>22</v>
      </c>
      <c r="AH450" s="1">
        <v>0</v>
      </c>
      <c r="AI450" s="1">
        <v>422</v>
      </c>
      <c r="AJ450" s="1" t="s">
        <v>16799</v>
      </c>
      <c r="AK450" s="1" t="s">
        <v>16800</v>
      </c>
      <c r="AL450" s="1" t="s">
        <v>16801</v>
      </c>
      <c r="AM450" s="1" t="s">
        <v>16</v>
      </c>
      <c r="AN450" s="1" t="s">
        <v>23098</v>
      </c>
      <c r="AO450" s="1" t="s">
        <v>364</v>
      </c>
      <c r="AP450" s="1" t="s">
        <v>86</v>
      </c>
      <c r="AQ450" s="1" t="s">
        <v>14</v>
      </c>
      <c r="AR450" s="1" t="s">
        <v>30</v>
      </c>
      <c r="AS450" s="1" t="s">
        <v>23091</v>
      </c>
      <c r="AT450" s="1" t="s">
        <v>101</v>
      </c>
    </row>
    <row r="451" spans="1:46" x14ac:dyDescent="0.25">
      <c r="A451" s="1" t="s">
        <v>22997</v>
      </c>
      <c r="B451" s="2" t="s">
        <v>23101</v>
      </c>
      <c r="C451" s="2" t="s">
        <v>23108</v>
      </c>
      <c r="D451" s="1">
        <v>0</v>
      </c>
      <c r="E451" s="1">
        <v>0</v>
      </c>
      <c r="F451" s="1">
        <v>1</v>
      </c>
      <c r="G451" s="1">
        <v>1</v>
      </c>
      <c r="H451" s="6">
        <v>1</v>
      </c>
      <c r="I451">
        <v>0</v>
      </c>
      <c r="J451" s="1">
        <v>31</v>
      </c>
      <c r="K451" s="1">
        <v>1</v>
      </c>
      <c r="L451" s="1">
        <v>550</v>
      </c>
      <c r="M451" s="6">
        <v>0.15</v>
      </c>
      <c r="N451" s="4">
        <v>2400</v>
      </c>
      <c r="O451" s="4">
        <v>190</v>
      </c>
      <c r="P451" s="4">
        <v>200</v>
      </c>
      <c r="Q451" s="3">
        <v>0.28000000000000003</v>
      </c>
      <c r="R451" s="1">
        <v>12</v>
      </c>
      <c r="S451" s="1">
        <v>200</v>
      </c>
      <c r="T451" s="1">
        <v>18</v>
      </c>
      <c r="U451" s="1">
        <v>1</v>
      </c>
      <c r="V451" s="1">
        <v>0</v>
      </c>
      <c r="W451" s="1">
        <v>1</v>
      </c>
      <c r="X451" s="1">
        <v>1</v>
      </c>
      <c r="Y451" s="1">
        <v>1</v>
      </c>
      <c r="Z451" s="1">
        <v>3</v>
      </c>
      <c r="AA451" s="1">
        <v>0</v>
      </c>
      <c r="AB451" s="1">
        <v>0</v>
      </c>
      <c r="AC451" s="1">
        <v>0</v>
      </c>
      <c r="AD451" s="1">
        <v>0</v>
      </c>
      <c r="AE451" s="1">
        <v>0</v>
      </c>
      <c r="AF451" s="1">
        <v>200</v>
      </c>
      <c r="AG451" s="1">
        <v>19</v>
      </c>
      <c r="AH451" s="1">
        <v>0</v>
      </c>
      <c r="AI451" s="1">
        <v>219</v>
      </c>
      <c r="AJ451" s="1" t="s">
        <v>16818</v>
      </c>
      <c r="AK451" s="1" t="s">
        <v>16819</v>
      </c>
      <c r="AL451" s="1" t="s">
        <v>16820</v>
      </c>
      <c r="AM451" s="1" t="s">
        <v>12</v>
      </c>
      <c r="AN451" s="1" t="s">
        <v>23098</v>
      </c>
      <c r="AO451" s="1" t="s">
        <v>86</v>
      </c>
      <c r="AP451" s="1" t="s">
        <v>86</v>
      </c>
      <c r="AQ451" s="1" t="s">
        <v>14</v>
      </c>
      <c r="AR451" s="1" t="s">
        <v>19</v>
      </c>
      <c r="AS451" s="1" t="s">
        <v>23090</v>
      </c>
      <c r="AT451" s="1" t="s">
        <v>26</v>
      </c>
    </row>
    <row r="452" spans="1:46" x14ac:dyDescent="0.25">
      <c r="A452" s="1" t="s">
        <v>20685</v>
      </c>
      <c r="B452" s="2" t="s">
        <v>23101</v>
      </c>
      <c r="C452" s="2" t="s">
        <v>23108</v>
      </c>
      <c r="D452" s="1">
        <v>0</v>
      </c>
      <c r="E452" s="1">
        <v>0</v>
      </c>
      <c r="F452" s="1">
        <v>1</v>
      </c>
      <c r="G452" s="1">
        <v>1</v>
      </c>
      <c r="H452" s="6">
        <v>1</v>
      </c>
      <c r="I452">
        <v>1</v>
      </c>
      <c r="J452" s="1">
        <v>30</v>
      </c>
      <c r="K452" s="1">
        <v>0</v>
      </c>
      <c r="L452" s="1">
        <v>702</v>
      </c>
      <c r="M452" s="6">
        <v>0.17</v>
      </c>
      <c r="N452" s="4">
        <v>3000</v>
      </c>
      <c r="O452" s="4">
        <v>500</v>
      </c>
      <c r="P452" s="4">
        <v>200</v>
      </c>
      <c r="Q452" s="3">
        <v>0.35</v>
      </c>
      <c r="R452" s="1">
        <v>6</v>
      </c>
      <c r="S452" s="1">
        <v>200</v>
      </c>
      <c r="T452" s="1">
        <v>23</v>
      </c>
      <c r="U452" s="1">
        <v>1</v>
      </c>
      <c r="V452" s="1">
        <v>0</v>
      </c>
      <c r="W452" s="1">
        <v>1</v>
      </c>
      <c r="X452" s="1">
        <v>1</v>
      </c>
      <c r="Y452" s="1">
        <v>1</v>
      </c>
      <c r="Z452" s="1">
        <v>3</v>
      </c>
      <c r="AA452" s="1">
        <v>1</v>
      </c>
      <c r="AB452" s="1">
        <v>1</v>
      </c>
      <c r="AC452" s="1">
        <v>0</v>
      </c>
      <c r="AD452" s="1">
        <v>0</v>
      </c>
      <c r="AE452" s="1">
        <v>0</v>
      </c>
      <c r="AF452" s="1">
        <v>870</v>
      </c>
      <c r="AG452" s="1">
        <v>129</v>
      </c>
      <c r="AH452" s="1">
        <v>0</v>
      </c>
      <c r="AI452" s="1">
        <v>999</v>
      </c>
      <c r="AJ452" s="1" t="s">
        <v>10643</v>
      </c>
      <c r="AK452" s="1" t="s">
        <v>10644</v>
      </c>
      <c r="AL452" s="1" t="s">
        <v>10645</v>
      </c>
      <c r="AM452" s="1" t="s">
        <v>16</v>
      </c>
      <c r="AN452" s="1" t="s">
        <v>23097</v>
      </c>
      <c r="AO452" s="1" t="s">
        <v>86</v>
      </c>
      <c r="AP452" s="1" t="s">
        <v>86</v>
      </c>
      <c r="AQ452" s="1" t="s">
        <v>14</v>
      </c>
      <c r="AR452" s="1" t="s">
        <v>19</v>
      </c>
      <c r="AS452" s="1" t="s">
        <v>23091</v>
      </c>
      <c r="AT452" s="1" t="s">
        <v>101</v>
      </c>
    </row>
    <row r="453" spans="1:46" x14ac:dyDescent="0.25">
      <c r="A453" s="1" t="s">
        <v>20148</v>
      </c>
      <c r="B453" s="2" t="s">
        <v>23101</v>
      </c>
      <c r="C453" s="2" t="s">
        <v>23108</v>
      </c>
      <c r="D453" s="1">
        <v>0</v>
      </c>
      <c r="E453" s="1">
        <v>0</v>
      </c>
      <c r="F453" s="1">
        <v>1</v>
      </c>
      <c r="G453" s="1">
        <v>1</v>
      </c>
      <c r="H453" s="6">
        <v>1</v>
      </c>
      <c r="I453">
        <v>0</v>
      </c>
      <c r="J453" s="1">
        <v>34</v>
      </c>
      <c r="K453" s="1">
        <v>0</v>
      </c>
      <c r="L453" s="1">
        <v>739</v>
      </c>
      <c r="M453" s="6">
        <v>0.18</v>
      </c>
      <c r="N453" s="4">
        <v>2500</v>
      </c>
      <c r="O453" s="4">
        <v>200</v>
      </c>
      <c r="P453" s="4">
        <v>200</v>
      </c>
      <c r="Q453" s="3">
        <v>0.3</v>
      </c>
      <c r="R453" s="1">
        <v>24</v>
      </c>
      <c r="S453" s="1">
        <v>200</v>
      </c>
      <c r="T453" s="1">
        <v>16</v>
      </c>
      <c r="U453" s="1">
        <v>1</v>
      </c>
      <c r="V453" s="1">
        <v>0</v>
      </c>
      <c r="W453" s="1">
        <v>1</v>
      </c>
      <c r="X453" s="1">
        <v>1</v>
      </c>
      <c r="Y453" s="1">
        <v>1</v>
      </c>
      <c r="Z453" s="1">
        <v>3</v>
      </c>
      <c r="AA453" s="1">
        <v>1</v>
      </c>
      <c r="AB453" s="1">
        <v>0</v>
      </c>
      <c r="AC453" s="1">
        <v>0</v>
      </c>
      <c r="AD453" s="1">
        <v>0</v>
      </c>
      <c r="AE453" s="1">
        <v>0</v>
      </c>
      <c r="AF453" s="1">
        <v>500</v>
      </c>
      <c r="AG453" s="1">
        <v>0</v>
      </c>
      <c r="AH453" s="1">
        <v>0</v>
      </c>
      <c r="AI453" s="1">
        <v>500</v>
      </c>
      <c r="AJ453" s="1" t="s">
        <v>4282</v>
      </c>
      <c r="AK453" s="1" t="s">
        <v>9176</v>
      </c>
      <c r="AL453" s="1" t="s">
        <v>9177</v>
      </c>
      <c r="AM453" s="1" t="s">
        <v>12</v>
      </c>
      <c r="AN453" s="1" t="s">
        <v>23097</v>
      </c>
      <c r="AO453" s="1" t="s">
        <v>86</v>
      </c>
      <c r="AP453" s="1" t="s">
        <v>86</v>
      </c>
      <c r="AQ453" s="1" t="s">
        <v>14</v>
      </c>
      <c r="AR453" s="1" t="s">
        <v>19</v>
      </c>
      <c r="AS453" s="1" t="s">
        <v>23091</v>
      </c>
      <c r="AT453" s="1" t="s">
        <v>26</v>
      </c>
    </row>
    <row r="454" spans="1:46" x14ac:dyDescent="0.25">
      <c r="A454" s="1" t="s">
        <v>21240</v>
      </c>
      <c r="B454" s="2" t="s">
        <v>23101</v>
      </c>
      <c r="C454" s="2" t="s">
        <v>23108</v>
      </c>
      <c r="D454" s="1">
        <v>0</v>
      </c>
      <c r="E454" s="1">
        <v>2</v>
      </c>
      <c r="F454" s="1">
        <v>1</v>
      </c>
      <c r="G454" s="1">
        <v>3</v>
      </c>
      <c r="H454" s="6">
        <v>0.33333333333333331</v>
      </c>
      <c r="I454">
        <v>1</v>
      </c>
      <c r="J454" s="1">
        <v>30</v>
      </c>
      <c r="K454" s="1">
        <v>0</v>
      </c>
      <c r="L454" s="1">
        <v>586</v>
      </c>
      <c r="M454" s="6">
        <v>1.64</v>
      </c>
      <c r="N454" s="4">
        <v>600</v>
      </c>
      <c r="O454" s="4">
        <v>50</v>
      </c>
      <c r="P454" s="4">
        <v>100</v>
      </c>
      <c r="Q454" s="3">
        <v>0.26</v>
      </c>
      <c r="R454" s="1">
        <v>18</v>
      </c>
      <c r="S454" s="1">
        <v>100</v>
      </c>
      <c r="T454" s="1">
        <v>4</v>
      </c>
      <c r="U454" s="1">
        <v>1</v>
      </c>
      <c r="V454" s="1">
        <v>0</v>
      </c>
      <c r="W454" s="1">
        <v>1</v>
      </c>
      <c r="X454" s="1">
        <v>1</v>
      </c>
      <c r="Y454" s="1">
        <v>1</v>
      </c>
      <c r="Z454" s="1">
        <v>3</v>
      </c>
      <c r="AA454" s="1">
        <v>0</v>
      </c>
      <c r="AB454" s="1">
        <v>1</v>
      </c>
      <c r="AC454" s="1">
        <v>2246</v>
      </c>
      <c r="AD454" s="1">
        <v>0</v>
      </c>
      <c r="AE454" s="1">
        <v>0</v>
      </c>
      <c r="AF454" s="1">
        <v>0</v>
      </c>
      <c r="AG454" s="1">
        <v>0</v>
      </c>
      <c r="AH454" s="1">
        <v>0</v>
      </c>
      <c r="AI454" s="1">
        <v>2246</v>
      </c>
      <c r="AJ454" s="1" t="s">
        <v>238</v>
      </c>
      <c r="AK454" s="1" t="s">
        <v>12134</v>
      </c>
      <c r="AL454" s="1" t="s">
        <v>12135</v>
      </c>
      <c r="AM454" s="1" t="s">
        <v>16</v>
      </c>
      <c r="AN454" s="1" t="s">
        <v>23097</v>
      </c>
      <c r="AO454" s="1" t="s">
        <v>86</v>
      </c>
      <c r="AP454" s="1" t="s">
        <v>86</v>
      </c>
      <c r="AQ454" s="1" t="s">
        <v>14</v>
      </c>
      <c r="AR454" s="1" t="s">
        <v>19</v>
      </c>
      <c r="AS454" s="1" t="s">
        <v>23090</v>
      </c>
      <c r="AT454" s="1" t="s">
        <v>101</v>
      </c>
    </row>
    <row r="455" spans="1:46" x14ac:dyDescent="0.25">
      <c r="A455" s="1" t="s">
        <v>17679</v>
      </c>
      <c r="B455" s="2" t="s">
        <v>23101</v>
      </c>
      <c r="C455" s="2" t="s">
        <v>23108</v>
      </c>
      <c r="D455" s="1">
        <v>0</v>
      </c>
      <c r="E455" s="1">
        <v>0</v>
      </c>
      <c r="F455" s="1">
        <v>1</v>
      </c>
      <c r="G455" s="1">
        <v>1</v>
      </c>
      <c r="H455" s="6">
        <v>1</v>
      </c>
      <c r="I455">
        <v>0</v>
      </c>
      <c r="J455" s="1">
        <v>46</v>
      </c>
      <c r="K455" s="1">
        <v>0</v>
      </c>
      <c r="L455" s="1">
        <v>600</v>
      </c>
      <c r="M455" s="6">
        <v>0.18</v>
      </c>
      <c r="N455" s="4">
        <v>6700</v>
      </c>
      <c r="O455" s="4">
        <v>560</v>
      </c>
      <c r="P455" s="4">
        <v>300</v>
      </c>
      <c r="Q455" s="3">
        <v>0.3</v>
      </c>
      <c r="R455" s="1">
        <v>18</v>
      </c>
      <c r="S455" s="1">
        <v>300</v>
      </c>
      <c r="T455" s="1">
        <v>31</v>
      </c>
      <c r="U455" s="1">
        <v>1</v>
      </c>
      <c r="V455" s="1">
        <v>0</v>
      </c>
      <c r="W455" s="1">
        <v>1</v>
      </c>
      <c r="X455" s="1">
        <v>1</v>
      </c>
      <c r="Y455" s="1">
        <v>0</v>
      </c>
      <c r="Z455" s="1">
        <v>3</v>
      </c>
      <c r="AA455" s="1">
        <v>1</v>
      </c>
      <c r="AB455" s="1">
        <v>1</v>
      </c>
      <c r="AC455" s="1">
        <v>340</v>
      </c>
      <c r="AD455" s="1">
        <v>1175</v>
      </c>
      <c r="AE455" s="1">
        <v>786</v>
      </c>
      <c r="AF455" s="1">
        <v>177</v>
      </c>
      <c r="AG455" s="1">
        <v>0</v>
      </c>
      <c r="AH455" s="1">
        <v>0</v>
      </c>
      <c r="AI455" s="1">
        <v>2478</v>
      </c>
      <c r="AJ455" s="1" t="s">
        <v>2114</v>
      </c>
      <c r="AK455" s="1" t="s">
        <v>2115</v>
      </c>
      <c r="AL455" s="1" t="s">
        <v>2116</v>
      </c>
      <c r="AM455" s="1" t="s">
        <v>12</v>
      </c>
      <c r="AN455" s="1" t="s">
        <v>23097</v>
      </c>
      <c r="AO455" s="1" t="s">
        <v>86</v>
      </c>
      <c r="AP455" s="1" t="s">
        <v>86</v>
      </c>
      <c r="AQ455" s="1" t="s">
        <v>14</v>
      </c>
      <c r="AR455" s="1" t="s">
        <v>30</v>
      </c>
      <c r="AS455" s="1" t="s">
        <v>23091</v>
      </c>
      <c r="AT455" s="1" t="s">
        <v>101</v>
      </c>
    </row>
    <row r="456" spans="1:46" x14ac:dyDescent="0.25">
      <c r="A456" s="1" t="s">
        <v>19575</v>
      </c>
      <c r="B456" s="2" t="s">
        <v>23101</v>
      </c>
      <c r="C456" s="2" t="s">
        <v>23108</v>
      </c>
      <c r="D456" s="1">
        <v>0</v>
      </c>
      <c r="E456" s="1">
        <v>0</v>
      </c>
      <c r="F456" s="1">
        <v>1</v>
      </c>
      <c r="G456" s="1">
        <v>1</v>
      </c>
      <c r="H456" s="6">
        <v>1</v>
      </c>
      <c r="I456">
        <v>0</v>
      </c>
      <c r="J456" s="1">
        <v>40</v>
      </c>
      <c r="K456" s="1">
        <v>1</v>
      </c>
      <c r="L456" s="1">
        <v>643</v>
      </c>
      <c r="M456" s="6">
        <v>7.0000000000000007E-2</v>
      </c>
      <c r="N456" s="4">
        <v>1800</v>
      </c>
      <c r="O456" s="4">
        <v>150</v>
      </c>
      <c r="P456" s="4">
        <v>200</v>
      </c>
      <c r="Q456" s="3">
        <v>0.25</v>
      </c>
      <c r="R456" s="1">
        <v>24</v>
      </c>
      <c r="S456" s="1">
        <v>200</v>
      </c>
      <c r="T456" s="1">
        <v>25</v>
      </c>
      <c r="U456" s="1">
        <v>1</v>
      </c>
      <c r="V456" s="1">
        <v>0</v>
      </c>
      <c r="W456" s="1">
        <v>1</v>
      </c>
      <c r="X456" s="1">
        <v>1</v>
      </c>
      <c r="Y456" s="1">
        <v>1</v>
      </c>
      <c r="Z456" s="1">
        <v>1</v>
      </c>
      <c r="AA456" s="1">
        <v>0</v>
      </c>
      <c r="AB456" s="1">
        <v>0</v>
      </c>
      <c r="AC456" s="1">
        <v>0</v>
      </c>
      <c r="AD456" s="1">
        <v>0</v>
      </c>
      <c r="AE456" s="1">
        <v>0</v>
      </c>
      <c r="AF456" s="1">
        <v>0</v>
      </c>
      <c r="AG456" s="1">
        <v>20</v>
      </c>
      <c r="AH456" s="1">
        <v>0</v>
      </c>
      <c r="AI456" s="1">
        <v>20</v>
      </c>
      <c r="AJ456" s="1" t="s">
        <v>7583</v>
      </c>
      <c r="AK456" s="1" t="s">
        <v>7584</v>
      </c>
      <c r="AL456" s="1" t="s">
        <v>7585</v>
      </c>
      <c r="AM456" s="1" t="s">
        <v>12</v>
      </c>
      <c r="AN456" s="1" t="s">
        <v>23098</v>
      </c>
      <c r="AO456" s="1" t="s">
        <v>86</v>
      </c>
      <c r="AP456" s="1" t="s">
        <v>86</v>
      </c>
      <c r="AQ456" s="1" t="s">
        <v>14</v>
      </c>
      <c r="AR456" s="1" t="s">
        <v>19</v>
      </c>
      <c r="AS456" s="1" t="s">
        <v>23090</v>
      </c>
      <c r="AT456" s="1" t="s">
        <v>26</v>
      </c>
    </row>
    <row r="457" spans="1:46" x14ac:dyDescent="0.25">
      <c r="A457" s="1" t="s">
        <v>22430</v>
      </c>
      <c r="B457" s="2" t="s">
        <v>23101</v>
      </c>
      <c r="C457" s="2" t="s">
        <v>23108</v>
      </c>
      <c r="D457" s="1">
        <v>0</v>
      </c>
      <c r="E457" s="1">
        <v>0</v>
      </c>
      <c r="F457" s="1">
        <v>1</v>
      </c>
      <c r="G457" s="1">
        <v>1</v>
      </c>
      <c r="H457" s="6">
        <v>1</v>
      </c>
      <c r="I457">
        <v>0</v>
      </c>
      <c r="J457" s="1">
        <v>27</v>
      </c>
      <c r="K457" s="1">
        <v>0</v>
      </c>
      <c r="L457" s="1">
        <v>694</v>
      </c>
      <c r="M457" s="6">
        <v>0.16</v>
      </c>
      <c r="N457" s="4">
        <v>1500</v>
      </c>
      <c r="O457" s="4">
        <v>120</v>
      </c>
      <c r="P457" s="4">
        <v>200</v>
      </c>
      <c r="Q457" s="3">
        <v>0.25</v>
      </c>
      <c r="R457" s="1">
        <v>12</v>
      </c>
      <c r="S457" s="1">
        <v>200</v>
      </c>
      <c r="T457" s="1">
        <v>24</v>
      </c>
      <c r="U457" s="1">
        <v>1</v>
      </c>
      <c r="V457" s="1">
        <v>0</v>
      </c>
      <c r="W457" s="1">
        <v>1</v>
      </c>
      <c r="X457" s="1">
        <v>1</v>
      </c>
      <c r="Y457" s="1">
        <v>1</v>
      </c>
      <c r="Z457" s="1">
        <v>1</v>
      </c>
      <c r="AA457" s="1">
        <v>1</v>
      </c>
      <c r="AB457" s="1">
        <v>0</v>
      </c>
      <c r="AC457" s="1">
        <v>0</v>
      </c>
      <c r="AD457" s="1">
        <v>0</v>
      </c>
      <c r="AE457" s="1">
        <v>0</v>
      </c>
      <c r="AF457" s="1">
        <v>0</v>
      </c>
      <c r="AG457" s="1">
        <v>14</v>
      </c>
      <c r="AH457" s="1">
        <v>0</v>
      </c>
      <c r="AI457" s="1">
        <v>14</v>
      </c>
      <c r="AJ457" s="1" t="s">
        <v>276</v>
      </c>
      <c r="AK457" s="1" t="s">
        <v>15310</v>
      </c>
      <c r="AL457" s="1" t="s">
        <v>15311</v>
      </c>
      <c r="AM457" s="1" t="s">
        <v>12</v>
      </c>
      <c r="AN457" s="1" t="s">
        <v>23097</v>
      </c>
      <c r="AO457" s="1" t="s">
        <v>86</v>
      </c>
      <c r="AP457" s="1" t="s">
        <v>86</v>
      </c>
      <c r="AQ457" s="1" t="s">
        <v>14</v>
      </c>
      <c r="AR457" s="1" t="s">
        <v>19</v>
      </c>
      <c r="AS457" s="1" t="s">
        <v>23091</v>
      </c>
      <c r="AT457" s="1" t="s">
        <v>26</v>
      </c>
    </row>
    <row r="458" spans="1:46" x14ac:dyDescent="0.25">
      <c r="A458" s="1" t="s">
        <v>23000</v>
      </c>
      <c r="B458" s="2" t="s">
        <v>23101</v>
      </c>
      <c r="C458" s="2" t="s">
        <v>23108</v>
      </c>
      <c r="D458" s="1">
        <v>0</v>
      </c>
      <c r="E458" s="1">
        <v>0</v>
      </c>
      <c r="F458" s="1">
        <v>2</v>
      </c>
      <c r="G458" s="1">
        <v>2</v>
      </c>
      <c r="H458" s="6">
        <v>1</v>
      </c>
      <c r="I458">
        <v>0</v>
      </c>
      <c r="J458" s="1">
        <v>34</v>
      </c>
      <c r="K458" s="1">
        <v>0</v>
      </c>
      <c r="L458" s="1">
        <v>797</v>
      </c>
      <c r="M458" s="6">
        <v>0.33</v>
      </c>
      <c r="N458" s="4">
        <v>4560</v>
      </c>
      <c r="O458" s="4">
        <v>380</v>
      </c>
      <c r="P458" s="4">
        <v>300</v>
      </c>
      <c r="Q458" s="3">
        <v>0.3</v>
      </c>
      <c r="R458" s="1">
        <v>24</v>
      </c>
      <c r="S458" s="1">
        <v>300</v>
      </c>
      <c r="T458" s="1">
        <v>18</v>
      </c>
      <c r="U458" s="1">
        <v>1</v>
      </c>
      <c r="V458" s="1">
        <v>0</v>
      </c>
      <c r="W458" s="1">
        <v>1</v>
      </c>
      <c r="X458" s="1">
        <v>1</v>
      </c>
      <c r="Y458" s="1">
        <v>0</v>
      </c>
      <c r="Z458" s="1">
        <v>1</v>
      </c>
      <c r="AA458" s="1">
        <v>1</v>
      </c>
      <c r="AB458" s="1">
        <v>1</v>
      </c>
      <c r="AC458" s="1">
        <v>0</v>
      </c>
      <c r="AD458" s="1">
        <v>0</v>
      </c>
      <c r="AE458" s="1">
        <v>2800</v>
      </c>
      <c r="AF458" s="1">
        <v>0</v>
      </c>
      <c r="AG458" s="1">
        <v>0</v>
      </c>
      <c r="AH458" s="1">
        <v>0</v>
      </c>
      <c r="AI458" s="1">
        <v>2800</v>
      </c>
      <c r="AJ458" s="1" t="s">
        <v>16826</v>
      </c>
      <c r="AK458" s="1" t="s">
        <v>16827</v>
      </c>
      <c r="AL458" s="1" t="s">
        <v>16828</v>
      </c>
      <c r="AM458" s="1" t="s">
        <v>12</v>
      </c>
      <c r="AN458" s="1" t="s">
        <v>23097</v>
      </c>
      <c r="AO458" s="1" t="s">
        <v>86</v>
      </c>
      <c r="AP458" s="1" t="s">
        <v>86</v>
      </c>
      <c r="AQ458" s="1" t="s">
        <v>14</v>
      </c>
      <c r="AR458" s="1" t="s">
        <v>30</v>
      </c>
      <c r="AS458" s="1" t="s">
        <v>23091</v>
      </c>
      <c r="AT458" s="1" t="s">
        <v>101</v>
      </c>
    </row>
    <row r="459" spans="1:46" x14ac:dyDescent="0.25">
      <c r="A459" s="1" t="s">
        <v>20157</v>
      </c>
      <c r="B459" s="2" t="s">
        <v>23101</v>
      </c>
      <c r="C459" s="2" t="s">
        <v>23108</v>
      </c>
      <c r="D459" s="1">
        <v>0</v>
      </c>
      <c r="E459" s="1">
        <v>0</v>
      </c>
      <c r="F459" s="1">
        <v>1</v>
      </c>
      <c r="G459" s="1">
        <v>1</v>
      </c>
      <c r="H459" s="6">
        <v>1</v>
      </c>
      <c r="I459">
        <v>1</v>
      </c>
      <c r="J459" s="1">
        <v>25</v>
      </c>
      <c r="K459" s="1">
        <v>1</v>
      </c>
      <c r="L459" s="1">
        <v>418</v>
      </c>
      <c r="M459" s="6">
        <v>0.12</v>
      </c>
      <c r="N459" s="4">
        <v>200</v>
      </c>
      <c r="O459" s="4">
        <v>150</v>
      </c>
      <c r="P459" s="4">
        <v>200</v>
      </c>
      <c r="Q459" s="3">
        <v>0.28999999999999998</v>
      </c>
      <c r="R459" s="1">
        <v>24</v>
      </c>
      <c r="S459" s="1">
        <v>200</v>
      </c>
      <c r="T459" s="1">
        <v>20</v>
      </c>
      <c r="U459" s="1">
        <v>1</v>
      </c>
      <c r="V459" s="1">
        <v>0</v>
      </c>
      <c r="W459" s="1">
        <v>1</v>
      </c>
      <c r="X459" s="1">
        <v>1</v>
      </c>
      <c r="Y459" s="1">
        <v>1</v>
      </c>
      <c r="Z459" s="1">
        <v>4</v>
      </c>
      <c r="AA459" s="1">
        <v>1</v>
      </c>
      <c r="AB459" s="1">
        <v>1</v>
      </c>
      <c r="AC459" s="1">
        <v>0</v>
      </c>
      <c r="AD459" s="1">
        <v>200</v>
      </c>
      <c r="AE459" s="1">
        <v>0</v>
      </c>
      <c r="AF459" s="1">
        <v>0</v>
      </c>
      <c r="AG459" s="1">
        <v>0</v>
      </c>
      <c r="AH459" s="1">
        <v>0</v>
      </c>
      <c r="AI459" s="1">
        <v>200</v>
      </c>
      <c r="AJ459" s="1" t="s">
        <v>9201</v>
      </c>
      <c r="AK459" s="1" t="s">
        <v>9202</v>
      </c>
      <c r="AL459" s="1" t="s">
        <v>9203</v>
      </c>
      <c r="AM459" s="1" t="s">
        <v>16</v>
      </c>
      <c r="AN459" s="1" t="s">
        <v>23098</v>
      </c>
      <c r="AO459" s="1" t="s">
        <v>86</v>
      </c>
      <c r="AP459" s="1" t="s">
        <v>86</v>
      </c>
      <c r="AQ459" s="1" t="s">
        <v>14</v>
      </c>
      <c r="AR459" s="1" t="s">
        <v>19</v>
      </c>
      <c r="AS459" s="1" t="s">
        <v>23091</v>
      </c>
      <c r="AT459" s="1" t="s">
        <v>101</v>
      </c>
    </row>
    <row r="460" spans="1:46" x14ac:dyDescent="0.25">
      <c r="A460" s="1" t="s">
        <v>20160</v>
      </c>
      <c r="B460" s="2" t="s">
        <v>23101</v>
      </c>
      <c r="C460" s="2" t="s">
        <v>23108</v>
      </c>
      <c r="D460" s="1">
        <v>1</v>
      </c>
      <c r="E460" s="1">
        <v>0</v>
      </c>
      <c r="F460" s="1">
        <v>1</v>
      </c>
      <c r="G460" s="1">
        <v>2</v>
      </c>
      <c r="H460" s="6">
        <v>0.5</v>
      </c>
      <c r="I460">
        <v>0</v>
      </c>
      <c r="J460" s="1">
        <v>52</v>
      </c>
      <c r="K460" s="1">
        <v>1</v>
      </c>
      <c r="L460" s="1">
        <v>633</v>
      </c>
      <c r="M460" s="6">
        <v>7.0000000000000007E-2</v>
      </c>
      <c r="N460" s="4">
        <v>3000</v>
      </c>
      <c r="O460" s="4">
        <v>250</v>
      </c>
      <c r="P460" s="4">
        <v>250</v>
      </c>
      <c r="Q460" s="3">
        <v>0.35</v>
      </c>
      <c r="R460" s="1">
        <v>18</v>
      </c>
      <c r="S460" s="1">
        <v>250</v>
      </c>
      <c r="T460" s="1">
        <v>29</v>
      </c>
      <c r="U460" s="1">
        <v>1</v>
      </c>
      <c r="V460" s="1">
        <v>0</v>
      </c>
      <c r="W460" s="1">
        <v>1</v>
      </c>
      <c r="X460" s="1">
        <v>1</v>
      </c>
      <c r="Y460" s="1">
        <v>0</v>
      </c>
      <c r="Z460" s="1">
        <v>2</v>
      </c>
      <c r="AA460" s="1">
        <v>0</v>
      </c>
      <c r="AB460" s="1">
        <v>1</v>
      </c>
      <c r="AC460" s="1">
        <v>0</v>
      </c>
      <c r="AD460" s="1">
        <v>0</v>
      </c>
      <c r="AE460" s="1">
        <v>0</v>
      </c>
      <c r="AF460" s="1">
        <v>0</v>
      </c>
      <c r="AG460" s="1">
        <v>0</v>
      </c>
      <c r="AH460" s="1">
        <v>0</v>
      </c>
      <c r="AI460" s="1">
        <v>0</v>
      </c>
      <c r="AJ460" s="1" t="s">
        <v>9210</v>
      </c>
      <c r="AK460" s="1" t="s">
        <v>9211</v>
      </c>
      <c r="AL460" s="1" t="s">
        <v>9212</v>
      </c>
      <c r="AM460" s="1" t="s">
        <v>12</v>
      </c>
      <c r="AN460" s="1" t="s">
        <v>23098</v>
      </c>
      <c r="AO460" s="1" t="s">
        <v>86</v>
      </c>
      <c r="AP460" s="1" t="s">
        <v>86</v>
      </c>
      <c r="AQ460" s="1" t="s">
        <v>14</v>
      </c>
      <c r="AR460" s="1" t="s">
        <v>30</v>
      </c>
      <c r="AS460" s="1" t="s">
        <v>23090</v>
      </c>
      <c r="AT460" s="1" t="s">
        <v>101</v>
      </c>
    </row>
    <row r="461" spans="1:46" x14ac:dyDescent="0.25">
      <c r="A461" s="1" t="s">
        <v>22440</v>
      </c>
      <c r="B461" s="2" t="s">
        <v>23101</v>
      </c>
      <c r="C461" s="2" t="s">
        <v>23108</v>
      </c>
      <c r="D461" s="1">
        <v>0</v>
      </c>
      <c r="E461" s="1">
        <v>0</v>
      </c>
      <c r="F461" s="1">
        <v>1</v>
      </c>
      <c r="G461" s="1">
        <v>1</v>
      </c>
      <c r="H461" s="6">
        <v>1</v>
      </c>
      <c r="I461">
        <v>0</v>
      </c>
      <c r="J461" s="1">
        <v>26</v>
      </c>
      <c r="K461" s="1">
        <v>1</v>
      </c>
      <c r="L461" s="1">
        <v>627</v>
      </c>
      <c r="M461" s="6">
        <v>0.38</v>
      </c>
      <c r="N461" s="4">
        <v>4000</v>
      </c>
      <c r="O461" s="4">
        <v>320</v>
      </c>
      <c r="P461" s="4">
        <v>300</v>
      </c>
      <c r="Q461" s="3">
        <v>0.35</v>
      </c>
      <c r="R461" s="1">
        <v>24</v>
      </c>
      <c r="S461" s="1">
        <v>300</v>
      </c>
      <c r="T461" s="1">
        <v>34</v>
      </c>
      <c r="U461" s="1">
        <v>1</v>
      </c>
      <c r="V461" s="1">
        <v>0</v>
      </c>
      <c r="W461" s="1">
        <v>1</v>
      </c>
      <c r="X461" s="1">
        <v>1</v>
      </c>
      <c r="Y461" s="1">
        <v>1</v>
      </c>
      <c r="Z461" s="1">
        <v>2</v>
      </c>
      <c r="AA461" s="1">
        <v>0</v>
      </c>
      <c r="AB461" s="1">
        <v>0</v>
      </c>
      <c r="AC461" s="1">
        <v>0</v>
      </c>
      <c r="AD461" s="1">
        <v>0</v>
      </c>
      <c r="AE461" s="1">
        <v>0</v>
      </c>
      <c r="AF461" s="1">
        <v>1080</v>
      </c>
      <c r="AG461" s="1">
        <v>0</v>
      </c>
      <c r="AH461" s="1">
        <v>800</v>
      </c>
      <c r="AI461" s="1">
        <v>1880</v>
      </c>
      <c r="AJ461" s="1" t="s">
        <v>15338</v>
      </c>
      <c r="AK461" s="1" t="s">
        <v>15339</v>
      </c>
      <c r="AL461" s="1" t="s">
        <v>15340</v>
      </c>
      <c r="AM461" s="1" t="s">
        <v>12</v>
      </c>
      <c r="AN461" s="1" t="s">
        <v>23098</v>
      </c>
      <c r="AO461" s="1" t="s">
        <v>86</v>
      </c>
      <c r="AP461" s="1" t="s">
        <v>86</v>
      </c>
      <c r="AQ461" s="1" t="s">
        <v>14</v>
      </c>
      <c r="AR461" s="1" t="s">
        <v>19</v>
      </c>
      <c r="AS461" s="1" t="s">
        <v>23090</v>
      </c>
      <c r="AT461" s="1" t="s">
        <v>26</v>
      </c>
    </row>
    <row r="462" spans="1:46" x14ac:dyDescent="0.25">
      <c r="A462" s="1" t="s">
        <v>20170</v>
      </c>
      <c r="B462" s="2" t="s">
        <v>23101</v>
      </c>
      <c r="C462" s="2" t="s">
        <v>23108</v>
      </c>
      <c r="D462" s="1">
        <v>0</v>
      </c>
      <c r="E462" s="1">
        <v>0</v>
      </c>
      <c r="F462" s="1">
        <v>2</v>
      </c>
      <c r="G462" s="1">
        <v>2</v>
      </c>
      <c r="H462" s="6">
        <v>1</v>
      </c>
      <c r="I462">
        <v>0</v>
      </c>
      <c r="J462" s="1">
        <v>36</v>
      </c>
      <c r="K462" s="1">
        <v>0</v>
      </c>
      <c r="L462" s="1">
        <v>657</v>
      </c>
      <c r="M462" s="6">
        <v>0.22</v>
      </c>
      <c r="N462" s="4">
        <v>2000</v>
      </c>
      <c r="O462" s="4">
        <v>170</v>
      </c>
      <c r="P462" s="4">
        <v>200</v>
      </c>
      <c r="Q462" s="3">
        <v>0.25</v>
      </c>
      <c r="R462" s="1">
        <v>12</v>
      </c>
      <c r="S462" s="1">
        <v>200</v>
      </c>
      <c r="T462" s="1">
        <v>18</v>
      </c>
      <c r="U462" s="1">
        <v>1</v>
      </c>
      <c r="V462" s="1">
        <v>0</v>
      </c>
      <c r="W462" s="1">
        <v>1</v>
      </c>
      <c r="X462" s="1">
        <v>1</v>
      </c>
      <c r="Y462" s="1">
        <v>1</v>
      </c>
      <c r="Z462" s="1">
        <v>2</v>
      </c>
      <c r="AA462" s="1">
        <v>0</v>
      </c>
      <c r="AB462" s="1">
        <v>0</v>
      </c>
      <c r="AC462" s="1">
        <v>2500</v>
      </c>
      <c r="AD462" s="1">
        <v>0</v>
      </c>
      <c r="AE462" s="1">
        <v>0</v>
      </c>
      <c r="AF462" s="1">
        <v>0</v>
      </c>
      <c r="AG462" s="1">
        <v>21</v>
      </c>
      <c r="AH462" s="1">
        <v>0</v>
      </c>
      <c r="AI462" s="1">
        <v>2521</v>
      </c>
      <c r="AJ462" s="1" t="s">
        <v>9237</v>
      </c>
      <c r="AK462" s="1" t="s">
        <v>9238</v>
      </c>
      <c r="AL462" s="1" t="s">
        <v>9239</v>
      </c>
      <c r="AM462" s="1" t="s">
        <v>12</v>
      </c>
      <c r="AN462" s="1" t="s">
        <v>23097</v>
      </c>
      <c r="AO462" s="1" t="s">
        <v>86</v>
      </c>
      <c r="AP462" s="1" t="s">
        <v>86</v>
      </c>
      <c r="AQ462" s="1" t="s">
        <v>14</v>
      </c>
      <c r="AR462" s="1" t="s">
        <v>19</v>
      </c>
      <c r="AS462" s="1" t="s">
        <v>23090</v>
      </c>
      <c r="AT462" s="1" t="s">
        <v>26</v>
      </c>
    </row>
    <row r="463" spans="1:46" x14ac:dyDescent="0.25">
      <c r="A463" s="1" t="s">
        <v>20710</v>
      </c>
      <c r="B463" s="2" t="s">
        <v>23101</v>
      </c>
      <c r="C463" s="2" t="s">
        <v>23108</v>
      </c>
      <c r="D463" s="1">
        <v>0</v>
      </c>
      <c r="E463" s="1">
        <v>0</v>
      </c>
      <c r="F463" s="1">
        <v>1</v>
      </c>
      <c r="G463" s="1">
        <v>1</v>
      </c>
      <c r="H463" s="6">
        <v>1</v>
      </c>
      <c r="I463">
        <v>0</v>
      </c>
      <c r="J463" s="1">
        <v>22</v>
      </c>
      <c r="K463" s="1">
        <v>1</v>
      </c>
      <c r="L463" s="1">
        <v>667</v>
      </c>
      <c r="M463" s="6">
        <v>0.64</v>
      </c>
      <c r="N463" s="4">
        <v>768</v>
      </c>
      <c r="O463" s="4">
        <v>64</v>
      </c>
      <c r="P463" s="4">
        <v>300</v>
      </c>
      <c r="Q463" s="3">
        <v>0.3</v>
      </c>
      <c r="R463" s="1">
        <v>12</v>
      </c>
      <c r="S463" s="1">
        <v>300</v>
      </c>
      <c r="T463" s="1">
        <v>25</v>
      </c>
      <c r="U463" s="1">
        <v>1</v>
      </c>
      <c r="V463" s="1">
        <v>0</v>
      </c>
      <c r="W463" s="1">
        <v>1</v>
      </c>
      <c r="X463" s="1">
        <v>1</v>
      </c>
      <c r="Y463" s="1">
        <v>1</v>
      </c>
      <c r="Z463" s="1">
        <v>0</v>
      </c>
      <c r="AA463" s="1">
        <v>1</v>
      </c>
      <c r="AB463" s="1">
        <v>1</v>
      </c>
      <c r="AC463" s="1">
        <v>214</v>
      </c>
      <c r="AD463" s="1">
        <v>0</v>
      </c>
      <c r="AE463" s="1">
        <v>0</v>
      </c>
      <c r="AF463" s="1">
        <v>100</v>
      </c>
      <c r="AG463" s="1">
        <v>0</v>
      </c>
      <c r="AH463" s="1">
        <v>0</v>
      </c>
      <c r="AI463" s="1">
        <v>314</v>
      </c>
      <c r="AJ463" s="1" t="s">
        <v>10713</v>
      </c>
      <c r="AK463" s="1" t="s">
        <v>10714</v>
      </c>
      <c r="AL463" s="1" t="s">
        <v>10715</v>
      </c>
      <c r="AM463" s="1" t="s">
        <v>12</v>
      </c>
      <c r="AN463" s="1" t="s">
        <v>23098</v>
      </c>
      <c r="AO463" s="1" t="s">
        <v>86</v>
      </c>
      <c r="AP463" s="1" t="s">
        <v>86</v>
      </c>
      <c r="AQ463" s="1" t="s">
        <v>14</v>
      </c>
      <c r="AR463" s="1" t="s">
        <v>19</v>
      </c>
      <c r="AS463" s="1" t="s">
        <v>23091</v>
      </c>
      <c r="AT463" s="1" t="s">
        <v>101</v>
      </c>
    </row>
    <row r="464" spans="1:46" x14ac:dyDescent="0.25">
      <c r="A464" s="1" t="s">
        <v>20709</v>
      </c>
      <c r="B464" s="2" t="s">
        <v>23101</v>
      </c>
      <c r="C464" s="2" t="s">
        <v>23108</v>
      </c>
      <c r="D464" s="1">
        <v>0</v>
      </c>
      <c r="E464" s="1">
        <v>0</v>
      </c>
      <c r="F464" s="1">
        <v>1</v>
      </c>
      <c r="G464" s="1">
        <v>1</v>
      </c>
      <c r="H464" s="6">
        <v>1</v>
      </c>
      <c r="I464">
        <v>1</v>
      </c>
      <c r="J464" s="1">
        <v>38</v>
      </c>
      <c r="K464" s="1">
        <v>1</v>
      </c>
      <c r="L464" s="1">
        <v>515</v>
      </c>
      <c r="M464" s="6">
        <v>0.24</v>
      </c>
      <c r="N464" s="4">
        <v>450</v>
      </c>
      <c r="O464" s="4">
        <v>300</v>
      </c>
      <c r="P464" s="4">
        <v>200</v>
      </c>
      <c r="Q464" s="3">
        <v>0.34</v>
      </c>
      <c r="R464" s="1">
        <v>12</v>
      </c>
      <c r="S464" s="1">
        <v>200</v>
      </c>
      <c r="T464" s="1">
        <v>24</v>
      </c>
      <c r="U464" s="1">
        <v>1</v>
      </c>
      <c r="V464" s="1">
        <v>0</v>
      </c>
      <c r="W464" s="1">
        <v>1</v>
      </c>
      <c r="X464" s="1">
        <v>1</v>
      </c>
      <c r="Y464" s="1">
        <v>0</v>
      </c>
      <c r="Z464" s="1">
        <v>3</v>
      </c>
      <c r="AA464" s="1">
        <v>1</v>
      </c>
      <c r="AB464" s="1">
        <v>1</v>
      </c>
      <c r="AC464" s="1">
        <v>291</v>
      </c>
      <c r="AD464" s="1">
        <v>0</v>
      </c>
      <c r="AE464" s="1">
        <v>0</v>
      </c>
      <c r="AF464" s="1">
        <v>390</v>
      </c>
      <c r="AG464" s="1">
        <v>20</v>
      </c>
      <c r="AH464" s="1">
        <v>400</v>
      </c>
      <c r="AI464" s="1">
        <v>1101</v>
      </c>
      <c r="AJ464" s="1" t="s">
        <v>10710</v>
      </c>
      <c r="AK464" s="1" t="s">
        <v>10711</v>
      </c>
      <c r="AL464" s="1" t="s">
        <v>10712</v>
      </c>
      <c r="AM464" s="1" t="s">
        <v>16</v>
      </c>
      <c r="AN464" s="1" t="s">
        <v>23098</v>
      </c>
      <c r="AO464" s="1" t="s">
        <v>86</v>
      </c>
      <c r="AP464" s="1" t="s">
        <v>86</v>
      </c>
      <c r="AQ464" s="1" t="s">
        <v>14</v>
      </c>
      <c r="AR464" s="1" t="s">
        <v>30</v>
      </c>
      <c r="AS464" s="1" t="s">
        <v>23091</v>
      </c>
      <c r="AT464" s="1" t="s">
        <v>101</v>
      </c>
    </row>
    <row r="465" spans="1:46" x14ac:dyDescent="0.25">
      <c r="A465" s="1" t="s">
        <v>19010</v>
      </c>
      <c r="B465" s="2" t="s">
        <v>23101</v>
      </c>
      <c r="C465" s="2" t="s">
        <v>23109</v>
      </c>
      <c r="D465" s="1">
        <v>0</v>
      </c>
      <c r="E465" s="1">
        <v>0</v>
      </c>
      <c r="F465" s="1">
        <v>2</v>
      </c>
      <c r="G465" s="1">
        <v>2</v>
      </c>
      <c r="H465" s="6">
        <v>1</v>
      </c>
      <c r="I465">
        <v>1</v>
      </c>
      <c r="J465" s="1">
        <v>31</v>
      </c>
      <c r="K465" s="1">
        <v>0</v>
      </c>
      <c r="L465" s="1">
        <v>596</v>
      </c>
      <c r="M465" s="6">
        <v>0.27</v>
      </c>
      <c r="N465" s="4">
        <v>2000</v>
      </c>
      <c r="O465" s="4">
        <v>150</v>
      </c>
      <c r="P465" s="4">
        <v>250</v>
      </c>
      <c r="Q465" s="3">
        <v>0.28000000000000003</v>
      </c>
      <c r="R465" s="1">
        <v>24</v>
      </c>
      <c r="S465" s="1">
        <v>250</v>
      </c>
      <c r="T465" s="1">
        <v>31</v>
      </c>
      <c r="U465" s="1">
        <v>1</v>
      </c>
      <c r="V465" s="1">
        <v>0</v>
      </c>
      <c r="W465" s="1">
        <v>1</v>
      </c>
      <c r="X465" s="1">
        <v>1</v>
      </c>
      <c r="Y465" s="1">
        <v>1</v>
      </c>
      <c r="Z465" s="1">
        <v>3</v>
      </c>
      <c r="AA465" s="1">
        <v>0</v>
      </c>
      <c r="AB465" s="1">
        <v>1</v>
      </c>
      <c r="AC465" s="1">
        <v>0</v>
      </c>
      <c r="AD465" s="1">
        <v>0</v>
      </c>
      <c r="AE465" s="1">
        <v>162</v>
      </c>
      <c r="AF465" s="1">
        <v>0</v>
      </c>
      <c r="AG465" s="1">
        <v>0</v>
      </c>
      <c r="AH465" s="1">
        <v>360</v>
      </c>
      <c r="AI465" s="1">
        <v>522</v>
      </c>
      <c r="AJ465" s="1" t="s">
        <v>6009</v>
      </c>
      <c r="AK465" s="1" t="s">
        <v>6010</v>
      </c>
      <c r="AL465" s="1" t="s">
        <v>6011</v>
      </c>
      <c r="AM465" s="1" t="s">
        <v>16</v>
      </c>
      <c r="AN465" s="1" t="s">
        <v>23097</v>
      </c>
      <c r="AO465" s="1" t="s">
        <v>86</v>
      </c>
      <c r="AP465" s="1" t="s">
        <v>86</v>
      </c>
      <c r="AQ465" s="1" t="s">
        <v>14</v>
      </c>
      <c r="AR465" s="1" t="s">
        <v>19</v>
      </c>
      <c r="AS465" s="1" t="s">
        <v>23090</v>
      </c>
      <c r="AT465" s="1" t="s">
        <v>101</v>
      </c>
    </row>
    <row r="466" spans="1:46" x14ac:dyDescent="0.25">
      <c r="A466" s="1" t="s">
        <v>22882</v>
      </c>
      <c r="B466" s="2" t="s">
        <v>23101</v>
      </c>
      <c r="C466" s="2" t="s">
        <v>23109</v>
      </c>
      <c r="D466" s="1">
        <v>0</v>
      </c>
      <c r="E466" s="1">
        <v>0</v>
      </c>
      <c r="F466" s="1">
        <v>1</v>
      </c>
      <c r="G466" s="1">
        <v>1</v>
      </c>
      <c r="H466" s="6">
        <v>1</v>
      </c>
      <c r="I466">
        <v>0</v>
      </c>
      <c r="J466" s="1">
        <v>34</v>
      </c>
      <c r="K466" s="1">
        <v>1</v>
      </c>
      <c r="L466" s="1">
        <v>516</v>
      </c>
      <c r="M466" s="6">
        <v>0.24</v>
      </c>
      <c r="N466" s="4">
        <v>2400</v>
      </c>
      <c r="O466" s="4">
        <v>200</v>
      </c>
      <c r="P466" s="4">
        <v>500</v>
      </c>
      <c r="Q466" s="3">
        <v>0.3</v>
      </c>
      <c r="R466" s="1">
        <v>24</v>
      </c>
      <c r="S466" s="1">
        <v>500</v>
      </c>
      <c r="T466" s="1">
        <v>57</v>
      </c>
      <c r="U466" s="1">
        <v>1</v>
      </c>
      <c r="V466" s="1">
        <v>0</v>
      </c>
      <c r="W466" s="1">
        <v>1</v>
      </c>
      <c r="X466" s="1">
        <v>0</v>
      </c>
      <c r="Y466" s="1">
        <v>1</v>
      </c>
      <c r="Z466" s="1">
        <v>2</v>
      </c>
      <c r="AA466" s="1">
        <v>1</v>
      </c>
      <c r="AB466" s="1">
        <v>0</v>
      </c>
      <c r="AC466" s="1">
        <v>0</v>
      </c>
      <c r="AD466" s="1">
        <v>0</v>
      </c>
      <c r="AE466" s="1">
        <v>0</v>
      </c>
      <c r="AF466" s="1">
        <v>32</v>
      </c>
      <c r="AG466" s="1">
        <v>0</v>
      </c>
      <c r="AH466" s="1">
        <v>323</v>
      </c>
      <c r="AI466" s="1">
        <v>355</v>
      </c>
      <c r="AJ466" s="1" t="s">
        <v>16500</v>
      </c>
      <c r="AK466" s="1" t="s">
        <v>16501</v>
      </c>
      <c r="AL466" s="1" t="s">
        <v>16502</v>
      </c>
      <c r="AM466" s="1" t="s">
        <v>12</v>
      </c>
      <c r="AN466" s="1" t="s">
        <v>23098</v>
      </c>
      <c r="AO466" s="1" t="s">
        <v>86</v>
      </c>
      <c r="AP466" s="1" t="s">
        <v>86</v>
      </c>
      <c r="AQ466" s="1" t="s">
        <v>25</v>
      </c>
      <c r="AR466" s="1" t="s">
        <v>19</v>
      </c>
      <c r="AS466" s="1" t="s">
        <v>23091</v>
      </c>
      <c r="AT466" s="1" t="s">
        <v>26</v>
      </c>
    </row>
    <row r="467" spans="1:46" x14ac:dyDescent="0.25">
      <c r="A467" s="1" t="s">
        <v>17713</v>
      </c>
      <c r="B467" s="2" t="s">
        <v>23101</v>
      </c>
      <c r="C467" s="2" t="s">
        <v>23109</v>
      </c>
      <c r="D467" s="1">
        <v>0</v>
      </c>
      <c r="E467" s="1">
        <v>0</v>
      </c>
      <c r="F467" s="1">
        <v>1</v>
      </c>
      <c r="G467" s="1">
        <v>1</v>
      </c>
      <c r="H467" s="6">
        <v>1</v>
      </c>
      <c r="I467">
        <v>0</v>
      </c>
      <c r="J467" s="1">
        <v>56</v>
      </c>
      <c r="K467" s="1">
        <v>0</v>
      </c>
      <c r="L467" s="1">
        <v>58</v>
      </c>
      <c r="M467" s="6">
        <v>0.12</v>
      </c>
      <c r="N467" s="4">
        <v>4200</v>
      </c>
      <c r="O467" s="4">
        <v>350</v>
      </c>
      <c r="P467" s="4">
        <v>1000</v>
      </c>
      <c r="Q467" s="3">
        <v>7.0000000000000007E-2</v>
      </c>
      <c r="R467" s="1">
        <v>27</v>
      </c>
      <c r="S467" s="1">
        <v>0</v>
      </c>
      <c r="T467" s="1">
        <v>0</v>
      </c>
      <c r="U467" s="1">
        <v>1</v>
      </c>
      <c r="V467" s="1">
        <v>0</v>
      </c>
      <c r="W467" s="1">
        <v>1</v>
      </c>
      <c r="X467" s="1">
        <v>1</v>
      </c>
      <c r="Y467" s="1">
        <v>0</v>
      </c>
      <c r="Z467" s="1">
        <v>4</v>
      </c>
      <c r="AA467" s="1">
        <v>1</v>
      </c>
      <c r="AB467" s="1">
        <v>0</v>
      </c>
      <c r="AC467" s="1">
        <v>0</v>
      </c>
      <c r="AD467" s="1">
        <v>0</v>
      </c>
      <c r="AE467" s="1">
        <v>0</v>
      </c>
      <c r="AF467" s="1">
        <v>0</v>
      </c>
      <c r="AG467" s="1">
        <v>0</v>
      </c>
      <c r="AH467" s="1">
        <v>0</v>
      </c>
      <c r="AI467" s="1">
        <v>0</v>
      </c>
      <c r="AJ467" s="1" t="s">
        <v>2213</v>
      </c>
      <c r="AK467" s="1" t="s">
        <v>2214</v>
      </c>
      <c r="AL467" s="1" t="s">
        <v>2215</v>
      </c>
      <c r="AM467" s="1" t="s">
        <v>12</v>
      </c>
      <c r="AN467" s="1" t="s">
        <v>23097</v>
      </c>
      <c r="AO467" s="1" t="s">
        <v>86</v>
      </c>
      <c r="AP467" s="1" t="s">
        <v>86</v>
      </c>
      <c r="AQ467" s="1" t="s">
        <v>14</v>
      </c>
      <c r="AR467" s="1" t="s">
        <v>30</v>
      </c>
      <c r="AS467" s="1" t="s">
        <v>23091</v>
      </c>
      <c r="AT467" s="1" t="s">
        <v>26</v>
      </c>
    </row>
    <row r="468" spans="1:46" x14ac:dyDescent="0.25">
      <c r="A468" s="1" t="s">
        <v>19593</v>
      </c>
      <c r="B468" s="2" t="s">
        <v>23101</v>
      </c>
      <c r="C468" s="2" t="s">
        <v>23109</v>
      </c>
      <c r="D468" s="1">
        <v>0</v>
      </c>
      <c r="E468" s="1">
        <v>0</v>
      </c>
      <c r="F468" s="1">
        <v>2</v>
      </c>
      <c r="G468" s="1">
        <v>2</v>
      </c>
      <c r="H468" s="6">
        <v>1</v>
      </c>
      <c r="I468">
        <v>0</v>
      </c>
      <c r="J468" s="1">
        <v>29</v>
      </c>
      <c r="K468" s="1">
        <v>1</v>
      </c>
      <c r="L468" s="1">
        <v>630</v>
      </c>
      <c r="M468" s="6">
        <v>0.44</v>
      </c>
      <c r="N468" s="4">
        <v>4000</v>
      </c>
      <c r="O468" s="4">
        <v>250</v>
      </c>
      <c r="P468" s="4">
        <v>200</v>
      </c>
      <c r="Q468" s="3">
        <v>0.35</v>
      </c>
      <c r="R468" s="1">
        <v>12</v>
      </c>
      <c r="S468" s="1">
        <v>200</v>
      </c>
      <c r="T468" s="1">
        <v>5</v>
      </c>
      <c r="U468" s="1">
        <v>1</v>
      </c>
      <c r="V468" s="1">
        <v>0</v>
      </c>
      <c r="W468" s="1">
        <v>1</v>
      </c>
      <c r="X468" s="1">
        <v>1</v>
      </c>
      <c r="Y468" s="1">
        <v>1</v>
      </c>
      <c r="Z468" s="1">
        <v>2</v>
      </c>
      <c r="AA468" s="1">
        <v>0</v>
      </c>
      <c r="AB468" s="1">
        <v>0</v>
      </c>
      <c r="AC468" s="1">
        <v>917</v>
      </c>
      <c r="AD468" s="1">
        <v>0</v>
      </c>
      <c r="AE468" s="1">
        <v>660</v>
      </c>
      <c r="AF468" s="1">
        <v>640</v>
      </c>
      <c r="AG468" s="1">
        <v>30</v>
      </c>
      <c r="AH468" s="1">
        <v>0</v>
      </c>
      <c r="AI468" s="1">
        <v>2247</v>
      </c>
      <c r="AJ468" s="1" t="s">
        <v>2376</v>
      </c>
      <c r="AK468" s="1" t="s">
        <v>7638</v>
      </c>
      <c r="AL468" s="1" t="s">
        <v>7639</v>
      </c>
      <c r="AM468" s="1" t="s">
        <v>12</v>
      </c>
      <c r="AN468" s="1" t="s">
        <v>23098</v>
      </c>
      <c r="AO468" s="1" t="s">
        <v>86</v>
      </c>
      <c r="AP468" s="1" t="s">
        <v>86</v>
      </c>
      <c r="AQ468" s="1" t="s">
        <v>14</v>
      </c>
      <c r="AR468" s="1" t="s">
        <v>19</v>
      </c>
      <c r="AS468" s="1" t="s">
        <v>23090</v>
      </c>
      <c r="AT468" s="1" t="s">
        <v>26</v>
      </c>
    </row>
    <row r="469" spans="1:46" x14ac:dyDescent="0.25">
      <c r="A469" s="1" t="s">
        <v>19600</v>
      </c>
      <c r="B469" s="2" t="s">
        <v>23101</v>
      </c>
      <c r="C469" s="2" t="s">
        <v>23109</v>
      </c>
      <c r="D469" s="1">
        <v>1</v>
      </c>
      <c r="E469" s="1">
        <v>0</v>
      </c>
      <c r="F469" s="1">
        <v>1</v>
      </c>
      <c r="G469" s="1">
        <v>2</v>
      </c>
      <c r="H469" s="6">
        <v>0.5</v>
      </c>
      <c r="I469">
        <v>1</v>
      </c>
      <c r="J469" s="1">
        <v>25</v>
      </c>
      <c r="K469" s="1">
        <v>0</v>
      </c>
      <c r="L469" s="1">
        <v>635</v>
      </c>
      <c r="M469" s="6">
        <v>0.56999999999999995</v>
      </c>
      <c r="N469" s="4">
        <v>2500</v>
      </c>
      <c r="O469" s="4">
        <v>200</v>
      </c>
      <c r="P469" s="4">
        <v>300</v>
      </c>
      <c r="Q469" s="3">
        <v>0.28999999999999998</v>
      </c>
      <c r="R469" s="1">
        <v>6</v>
      </c>
      <c r="S469" s="1">
        <v>300</v>
      </c>
      <c r="T469" s="1">
        <v>2</v>
      </c>
      <c r="U469" s="1">
        <v>1</v>
      </c>
      <c r="V469" s="1">
        <v>0</v>
      </c>
      <c r="W469" s="1">
        <v>1</v>
      </c>
      <c r="X469" s="1">
        <v>1</v>
      </c>
      <c r="Y469" s="1">
        <v>1</v>
      </c>
      <c r="Z469" s="1">
        <v>2</v>
      </c>
      <c r="AA469" s="1">
        <v>0</v>
      </c>
      <c r="AB469" s="1">
        <v>1</v>
      </c>
      <c r="AC469" s="1">
        <v>900</v>
      </c>
      <c r="AD469" s="1">
        <v>0</v>
      </c>
      <c r="AE469" s="1">
        <v>0</v>
      </c>
      <c r="AF469" s="1">
        <v>0</v>
      </c>
      <c r="AG469" s="1">
        <v>0</v>
      </c>
      <c r="AH469" s="1">
        <v>500</v>
      </c>
      <c r="AI469" s="1">
        <v>1400</v>
      </c>
      <c r="AJ469" s="1" t="s">
        <v>7658</v>
      </c>
      <c r="AK469" s="1" t="s">
        <v>7659</v>
      </c>
      <c r="AL469" s="1" t="s">
        <v>7660</v>
      </c>
      <c r="AM469" s="1" t="s">
        <v>16</v>
      </c>
      <c r="AN469" s="1" t="s">
        <v>23097</v>
      </c>
      <c r="AO469" s="1" t="s">
        <v>86</v>
      </c>
      <c r="AP469" s="1" t="s">
        <v>86</v>
      </c>
      <c r="AQ469" s="1" t="s">
        <v>14</v>
      </c>
      <c r="AR469" s="1" t="s">
        <v>19</v>
      </c>
      <c r="AS469" s="1" t="s">
        <v>23090</v>
      </c>
      <c r="AT469" s="1" t="s">
        <v>101</v>
      </c>
    </row>
    <row r="470" spans="1:46" x14ac:dyDescent="0.25">
      <c r="A470" s="1" t="s">
        <v>20718</v>
      </c>
      <c r="B470" s="2" t="s">
        <v>23101</v>
      </c>
      <c r="C470" s="2" t="s">
        <v>23109</v>
      </c>
      <c r="D470" s="1">
        <v>0</v>
      </c>
      <c r="E470" s="1">
        <v>1</v>
      </c>
      <c r="F470" s="1">
        <v>1</v>
      </c>
      <c r="G470" s="1">
        <v>2</v>
      </c>
      <c r="H470" s="6">
        <v>0.5</v>
      </c>
      <c r="I470">
        <v>1</v>
      </c>
      <c r="J470" s="1">
        <v>29</v>
      </c>
      <c r="K470" s="1">
        <v>0</v>
      </c>
      <c r="L470" s="1">
        <v>600</v>
      </c>
      <c r="M470" s="6">
        <v>0.67</v>
      </c>
      <c r="N470" s="4">
        <v>2000</v>
      </c>
      <c r="O470" s="4">
        <v>120</v>
      </c>
      <c r="P470" s="4">
        <v>150</v>
      </c>
      <c r="Q470" s="3">
        <v>0.35</v>
      </c>
      <c r="R470" s="1">
        <v>12</v>
      </c>
      <c r="S470" s="1">
        <v>150</v>
      </c>
      <c r="T470" s="1">
        <v>4</v>
      </c>
      <c r="U470" s="1">
        <v>1</v>
      </c>
      <c r="V470" s="1">
        <v>0</v>
      </c>
      <c r="W470" s="1">
        <v>1</v>
      </c>
      <c r="X470" s="1">
        <v>1</v>
      </c>
      <c r="Y470" s="1">
        <v>1</v>
      </c>
      <c r="Z470" s="1">
        <v>4</v>
      </c>
      <c r="AA470" s="1">
        <v>0</v>
      </c>
      <c r="AB470" s="1">
        <v>1</v>
      </c>
      <c r="AC470" s="1">
        <v>0</v>
      </c>
      <c r="AD470" s="1">
        <v>0</v>
      </c>
      <c r="AE470" s="1">
        <v>0</v>
      </c>
      <c r="AF470" s="1">
        <v>700</v>
      </c>
      <c r="AG470" s="1">
        <v>0</v>
      </c>
      <c r="AH470" s="1">
        <v>500</v>
      </c>
      <c r="AI470" s="1">
        <v>1200</v>
      </c>
      <c r="AJ470" s="1" t="s">
        <v>10732</v>
      </c>
      <c r="AK470" s="1" t="s">
        <v>10733</v>
      </c>
      <c r="AL470" s="1" t="s">
        <v>10734</v>
      </c>
      <c r="AM470" s="1" t="s">
        <v>16</v>
      </c>
      <c r="AN470" s="1" t="s">
        <v>23097</v>
      </c>
      <c r="AO470" s="1" t="s">
        <v>86</v>
      </c>
      <c r="AP470" s="1" t="s">
        <v>86</v>
      </c>
      <c r="AQ470" s="1" t="s">
        <v>14</v>
      </c>
      <c r="AR470" s="1" t="s">
        <v>19</v>
      </c>
      <c r="AS470" s="1" t="s">
        <v>23090</v>
      </c>
      <c r="AT470" s="1" t="s">
        <v>101</v>
      </c>
    </row>
    <row r="471" spans="1:46" x14ac:dyDescent="0.25">
      <c r="A471" s="1" t="s">
        <v>21270</v>
      </c>
      <c r="B471" s="2" t="s">
        <v>23101</v>
      </c>
      <c r="C471" s="2" t="s">
        <v>23109</v>
      </c>
      <c r="D471" s="1">
        <v>0</v>
      </c>
      <c r="E471" s="1">
        <v>0</v>
      </c>
      <c r="F471" s="1">
        <v>1</v>
      </c>
      <c r="G471" s="1">
        <v>1</v>
      </c>
      <c r="H471" s="6">
        <v>1</v>
      </c>
      <c r="I471">
        <v>0</v>
      </c>
      <c r="J471" s="1">
        <v>26</v>
      </c>
      <c r="K471" s="1">
        <v>1</v>
      </c>
      <c r="L471" s="1">
        <v>586</v>
      </c>
      <c r="M471" s="6">
        <v>0.59</v>
      </c>
      <c r="N471" s="4">
        <v>1800</v>
      </c>
      <c r="O471" s="4">
        <v>150</v>
      </c>
      <c r="P471" s="4">
        <v>200</v>
      </c>
      <c r="Q471" s="3">
        <v>0.33</v>
      </c>
      <c r="R471" s="1">
        <v>6</v>
      </c>
      <c r="S471" s="1">
        <v>200</v>
      </c>
      <c r="T471" s="1">
        <v>1</v>
      </c>
      <c r="U471" s="1">
        <v>1</v>
      </c>
      <c r="V471" s="1">
        <v>0</v>
      </c>
      <c r="W471" s="1">
        <v>1</v>
      </c>
      <c r="X471" s="1">
        <v>1</v>
      </c>
      <c r="Y471" s="1">
        <v>0</v>
      </c>
      <c r="Z471" s="1">
        <v>2</v>
      </c>
      <c r="AA471" s="1">
        <v>1</v>
      </c>
      <c r="AB471" s="1">
        <v>0</v>
      </c>
      <c r="AC471" s="1">
        <v>1400</v>
      </c>
      <c r="AD471" s="1">
        <v>0</v>
      </c>
      <c r="AE471" s="1">
        <v>0</v>
      </c>
      <c r="AF471" s="1">
        <v>100</v>
      </c>
      <c r="AG471" s="1">
        <v>0</v>
      </c>
      <c r="AH471" s="1">
        <v>0</v>
      </c>
      <c r="AI471" s="1">
        <v>1500</v>
      </c>
      <c r="AJ471" s="1" t="s">
        <v>12218</v>
      </c>
      <c r="AK471" s="1" t="s">
        <v>12219</v>
      </c>
      <c r="AL471" s="1" t="s">
        <v>12220</v>
      </c>
      <c r="AM471" s="1" t="s">
        <v>12</v>
      </c>
      <c r="AN471" s="1" t="s">
        <v>23098</v>
      </c>
      <c r="AO471" s="1" t="s">
        <v>86</v>
      </c>
      <c r="AP471" s="1" t="s">
        <v>86</v>
      </c>
      <c r="AQ471" s="1" t="s">
        <v>14</v>
      </c>
      <c r="AR471" s="1" t="s">
        <v>30</v>
      </c>
      <c r="AS471" s="1" t="s">
        <v>23091</v>
      </c>
      <c r="AT471" s="1" t="s">
        <v>26</v>
      </c>
    </row>
    <row r="472" spans="1:46" x14ac:dyDescent="0.25">
      <c r="A472" s="1" t="s">
        <v>17734</v>
      </c>
      <c r="B472" s="2" t="s">
        <v>23101</v>
      </c>
      <c r="C472" s="2" t="s">
        <v>23109</v>
      </c>
      <c r="D472" s="1">
        <v>0</v>
      </c>
      <c r="E472" s="1">
        <v>2</v>
      </c>
      <c r="F472" s="1">
        <v>1</v>
      </c>
      <c r="G472" s="1">
        <v>3</v>
      </c>
      <c r="H472" s="6">
        <v>0.33333333333333331</v>
      </c>
      <c r="I472">
        <v>0</v>
      </c>
      <c r="J472" s="1">
        <v>33</v>
      </c>
      <c r="K472" s="1">
        <v>1</v>
      </c>
      <c r="L472" s="1">
        <v>750</v>
      </c>
      <c r="M472" s="6">
        <v>0.47</v>
      </c>
      <c r="N472" s="4">
        <v>0</v>
      </c>
      <c r="O472" s="4">
        <v>65</v>
      </c>
      <c r="P472" s="4">
        <v>100</v>
      </c>
      <c r="Q472" s="3">
        <v>0.17</v>
      </c>
      <c r="R472" s="1">
        <v>6</v>
      </c>
      <c r="S472" s="1">
        <v>100</v>
      </c>
      <c r="T472" s="1">
        <v>1</v>
      </c>
      <c r="U472" s="1">
        <v>1</v>
      </c>
      <c r="V472" s="1">
        <v>0</v>
      </c>
      <c r="W472" s="1">
        <v>1</v>
      </c>
      <c r="X472" s="1">
        <v>1</v>
      </c>
      <c r="Y472" s="1">
        <v>1</v>
      </c>
      <c r="Z472" s="1">
        <v>4</v>
      </c>
      <c r="AA472" s="1">
        <v>0</v>
      </c>
      <c r="AB472" s="1">
        <v>0</v>
      </c>
      <c r="AC472" s="1">
        <v>330</v>
      </c>
      <c r="AD472" s="1">
        <v>66</v>
      </c>
      <c r="AE472" s="1">
        <v>0</v>
      </c>
      <c r="AF472" s="1">
        <v>0</v>
      </c>
      <c r="AG472" s="1">
        <v>0</v>
      </c>
      <c r="AH472" s="1">
        <v>0</v>
      </c>
      <c r="AI472" s="1">
        <v>396</v>
      </c>
      <c r="AJ472" s="1" t="s">
        <v>2276</v>
      </c>
      <c r="AK472" s="1" t="s">
        <v>2277</v>
      </c>
      <c r="AL472" s="1" t="s">
        <v>2278</v>
      </c>
      <c r="AM472" s="1" t="s">
        <v>12</v>
      </c>
      <c r="AN472" s="1" t="s">
        <v>23098</v>
      </c>
      <c r="AO472" s="1" t="s">
        <v>86</v>
      </c>
      <c r="AP472" s="1" t="s">
        <v>86</v>
      </c>
      <c r="AQ472" s="1" t="s">
        <v>14</v>
      </c>
      <c r="AR472" s="1" t="s">
        <v>19</v>
      </c>
      <c r="AS472" s="1" t="s">
        <v>23090</v>
      </c>
      <c r="AT472" s="1" t="s">
        <v>26</v>
      </c>
    </row>
    <row r="473" spans="1:46" x14ac:dyDescent="0.25">
      <c r="A473" s="1" t="s">
        <v>23037</v>
      </c>
      <c r="B473" s="2" t="s">
        <v>23101</v>
      </c>
      <c r="C473" s="2" t="s">
        <v>23109</v>
      </c>
      <c r="D473" s="1">
        <v>0</v>
      </c>
      <c r="E473" s="1">
        <v>1</v>
      </c>
      <c r="F473" s="1">
        <v>1</v>
      </c>
      <c r="G473" s="1">
        <v>2</v>
      </c>
      <c r="H473" s="6">
        <v>0.5</v>
      </c>
      <c r="I473">
        <v>1</v>
      </c>
      <c r="J473" s="1">
        <v>34</v>
      </c>
      <c r="K473" s="1">
        <v>1</v>
      </c>
      <c r="L473" s="1">
        <v>606</v>
      </c>
      <c r="M473" s="6">
        <v>0.1</v>
      </c>
      <c r="N473" s="4">
        <v>2000</v>
      </c>
      <c r="O473" s="4">
        <v>180</v>
      </c>
      <c r="P473" s="4">
        <v>200</v>
      </c>
      <c r="Q473" s="3">
        <v>0.28999999999999998</v>
      </c>
      <c r="R473" s="1">
        <v>12</v>
      </c>
      <c r="S473" s="1">
        <v>200</v>
      </c>
      <c r="T473" s="1">
        <v>19</v>
      </c>
      <c r="U473" s="1">
        <v>1</v>
      </c>
      <c r="V473" s="1">
        <v>0</v>
      </c>
      <c r="W473" s="1">
        <v>1</v>
      </c>
      <c r="X473" s="1">
        <v>1</v>
      </c>
      <c r="Y473" s="1">
        <v>1</v>
      </c>
      <c r="Z473" s="1">
        <v>3</v>
      </c>
      <c r="AA473" s="1">
        <v>0</v>
      </c>
      <c r="AB473" s="1">
        <v>1</v>
      </c>
      <c r="AC473" s="1">
        <v>0</v>
      </c>
      <c r="AD473" s="1">
        <v>0</v>
      </c>
      <c r="AE473" s="1">
        <v>0</v>
      </c>
      <c r="AF473" s="1">
        <v>0</v>
      </c>
      <c r="AG473" s="1">
        <v>0</v>
      </c>
      <c r="AH473" s="1">
        <v>0</v>
      </c>
      <c r="AI473" s="1">
        <v>0</v>
      </c>
      <c r="AJ473" s="1" t="s">
        <v>16926</v>
      </c>
      <c r="AK473" s="1" t="s">
        <v>16927</v>
      </c>
      <c r="AL473" s="1" t="s">
        <v>16928</v>
      </c>
      <c r="AM473" s="1" t="s">
        <v>16</v>
      </c>
      <c r="AN473" s="1" t="s">
        <v>23098</v>
      </c>
      <c r="AO473" s="1" t="s">
        <v>86</v>
      </c>
      <c r="AP473" s="1" t="s">
        <v>86</v>
      </c>
      <c r="AQ473" s="1" t="s">
        <v>14</v>
      </c>
      <c r="AR473" s="1" t="s">
        <v>19</v>
      </c>
      <c r="AS473" s="1" t="s">
        <v>23090</v>
      </c>
      <c r="AT473" s="1" t="s">
        <v>101</v>
      </c>
    </row>
    <row r="474" spans="1:46" x14ac:dyDescent="0.25">
      <c r="A474" s="1" t="s">
        <v>19613</v>
      </c>
      <c r="B474" s="2" t="s">
        <v>23101</v>
      </c>
      <c r="C474" s="2" t="s">
        <v>23109</v>
      </c>
      <c r="D474" s="1">
        <v>0</v>
      </c>
      <c r="E474" s="1">
        <v>1</v>
      </c>
      <c r="F474" s="1">
        <v>1</v>
      </c>
      <c r="G474" s="1">
        <v>2</v>
      </c>
      <c r="H474" s="6">
        <v>0.5</v>
      </c>
      <c r="I474">
        <v>0</v>
      </c>
      <c r="J474" s="1">
        <v>37</v>
      </c>
      <c r="K474" s="1">
        <v>0</v>
      </c>
      <c r="L474" s="1">
        <v>698</v>
      </c>
      <c r="M474" s="6">
        <v>0.19</v>
      </c>
      <c r="N474" s="4">
        <v>2000</v>
      </c>
      <c r="O474" s="4">
        <v>150</v>
      </c>
      <c r="P474" s="4">
        <v>200</v>
      </c>
      <c r="Q474" s="3">
        <v>0.35</v>
      </c>
      <c r="R474" s="1">
        <v>12</v>
      </c>
      <c r="S474" s="1">
        <v>200</v>
      </c>
      <c r="T474" s="1">
        <v>14</v>
      </c>
      <c r="U474" s="1">
        <v>1</v>
      </c>
      <c r="V474" s="1">
        <v>0</v>
      </c>
      <c r="W474" s="1">
        <v>1</v>
      </c>
      <c r="X474" s="1">
        <v>1</v>
      </c>
      <c r="Y474" s="1">
        <v>0</v>
      </c>
      <c r="Z474" s="1">
        <v>5</v>
      </c>
      <c r="AA474" s="1">
        <v>1</v>
      </c>
      <c r="AB474" s="1">
        <v>0</v>
      </c>
      <c r="AC474" s="1">
        <v>11</v>
      </c>
      <c r="AD474" s="1">
        <v>0</v>
      </c>
      <c r="AE474" s="1">
        <v>0</v>
      </c>
      <c r="AF474" s="1">
        <v>200</v>
      </c>
      <c r="AG474" s="1">
        <v>0</v>
      </c>
      <c r="AH474" s="1">
        <v>0</v>
      </c>
      <c r="AI474" s="1">
        <v>211</v>
      </c>
      <c r="AJ474" s="1" t="s">
        <v>7696</v>
      </c>
      <c r="AK474" s="1" t="s">
        <v>7697</v>
      </c>
      <c r="AL474" s="1" t="s">
        <v>7698</v>
      </c>
      <c r="AM474" s="1" t="s">
        <v>12</v>
      </c>
      <c r="AN474" s="1" t="s">
        <v>23097</v>
      </c>
      <c r="AO474" s="1" t="s">
        <v>86</v>
      </c>
      <c r="AP474" s="1" t="s">
        <v>86</v>
      </c>
      <c r="AQ474" s="1" t="s">
        <v>14</v>
      </c>
      <c r="AR474" s="1" t="s">
        <v>30</v>
      </c>
      <c r="AS474" s="1" t="s">
        <v>23091</v>
      </c>
      <c r="AT474" s="1" t="s">
        <v>26</v>
      </c>
    </row>
    <row r="475" spans="1:46" x14ac:dyDescent="0.25">
      <c r="A475" s="1" t="s">
        <v>20203</v>
      </c>
      <c r="B475" s="2" t="s">
        <v>23101</v>
      </c>
      <c r="C475" s="2" t="s">
        <v>23109</v>
      </c>
      <c r="D475" s="1">
        <v>0</v>
      </c>
      <c r="E475" s="1">
        <v>0</v>
      </c>
      <c r="F475" s="1">
        <v>1</v>
      </c>
      <c r="G475" s="1">
        <v>1</v>
      </c>
      <c r="H475" s="6">
        <v>1</v>
      </c>
      <c r="I475">
        <v>1</v>
      </c>
      <c r="J475" s="1">
        <v>36</v>
      </c>
      <c r="K475" s="1">
        <v>1</v>
      </c>
      <c r="L475" s="1">
        <v>510</v>
      </c>
      <c r="M475" s="6">
        <v>0.09</v>
      </c>
      <c r="N475" s="4">
        <v>2800</v>
      </c>
      <c r="O475" s="4">
        <v>200</v>
      </c>
      <c r="P475" s="4">
        <v>280</v>
      </c>
      <c r="Q475" s="3">
        <v>0.25</v>
      </c>
      <c r="R475" s="1">
        <v>18</v>
      </c>
      <c r="S475" s="1">
        <v>280</v>
      </c>
      <c r="T475" s="1">
        <v>37</v>
      </c>
      <c r="U475" s="1">
        <v>0</v>
      </c>
      <c r="V475" s="1">
        <v>0</v>
      </c>
      <c r="W475" s="1">
        <v>1</v>
      </c>
      <c r="X475" s="1">
        <v>1</v>
      </c>
      <c r="Y475" s="1">
        <v>0</v>
      </c>
      <c r="Z475" s="1">
        <v>2</v>
      </c>
      <c r="AA475" s="1">
        <v>0</v>
      </c>
      <c r="AB475" s="1">
        <v>1</v>
      </c>
      <c r="AC475" s="1">
        <v>0</v>
      </c>
      <c r="AD475" s="1">
        <v>0</v>
      </c>
      <c r="AE475" s="1">
        <v>0</v>
      </c>
      <c r="AF475" s="1">
        <v>0</v>
      </c>
      <c r="AG475" s="1">
        <v>0</v>
      </c>
      <c r="AH475" s="1">
        <v>0</v>
      </c>
      <c r="AI475" s="1">
        <v>0</v>
      </c>
      <c r="AJ475" s="1" t="s">
        <v>9326</v>
      </c>
      <c r="AK475" s="1" t="s">
        <v>9327</v>
      </c>
      <c r="AL475" s="1" t="s">
        <v>9328</v>
      </c>
      <c r="AM475" s="1" t="s">
        <v>16</v>
      </c>
      <c r="AN475" s="1" t="s">
        <v>23098</v>
      </c>
      <c r="AO475" s="1" t="s">
        <v>364</v>
      </c>
      <c r="AP475" s="1" t="s">
        <v>86</v>
      </c>
      <c r="AQ475" s="1" t="s">
        <v>14</v>
      </c>
      <c r="AR475" s="1" t="s">
        <v>30</v>
      </c>
      <c r="AS475" s="1" t="s">
        <v>23090</v>
      </c>
      <c r="AT475" s="1" t="s">
        <v>101</v>
      </c>
    </row>
    <row r="476" spans="1:46" x14ac:dyDescent="0.25">
      <c r="A476" s="1" t="s">
        <v>18381</v>
      </c>
      <c r="B476" s="2" t="s">
        <v>23101</v>
      </c>
      <c r="C476" s="2" t="s">
        <v>23109</v>
      </c>
      <c r="D476" s="1">
        <v>0</v>
      </c>
      <c r="E476" s="1">
        <v>0</v>
      </c>
      <c r="F476" s="1">
        <v>1</v>
      </c>
      <c r="G476" s="1">
        <v>1</v>
      </c>
      <c r="H476" s="6">
        <v>1</v>
      </c>
      <c r="I476">
        <v>0</v>
      </c>
      <c r="J476" s="1">
        <v>36</v>
      </c>
      <c r="K476" s="1">
        <v>0</v>
      </c>
      <c r="L476" s="1">
        <v>603</v>
      </c>
      <c r="M476" s="6">
        <v>0.32</v>
      </c>
      <c r="N476" s="4">
        <v>7200</v>
      </c>
      <c r="O476" s="4">
        <v>600</v>
      </c>
      <c r="P476" s="4">
        <v>1000</v>
      </c>
      <c r="Q476" s="3">
        <v>0.25</v>
      </c>
      <c r="R476" s="1">
        <v>24</v>
      </c>
      <c r="S476" s="1">
        <v>1000</v>
      </c>
      <c r="T476" s="1">
        <v>39</v>
      </c>
      <c r="U476" s="1">
        <v>1</v>
      </c>
      <c r="V476" s="1">
        <v>0</v>
      </c>
      <c r="W476" s="1">
        <v>1</v>
      </c>
      <c r="X476" s="1">
        <v>1</v>
      </c>
      <c r="Y476" s="1">
        <v>0</v>
      </c>
      <c r="Z476" s="1">
        <v>2</v>
      </c>
      <c r="AA476" s="1">
        <v>1</v>
      </c>
      <c r="AB476" s="1">
        <v>0</v>
      </c>
      <c r="AC476" s="1">
        <v>611</v>
      </c>
      <c r="AD476" s="1">
        <v>5200</v>
      </c>
      <c r="AE476" s="1">
        <v>742</v>
      </c>
      <c r="AF476" s="1">
        <v>475</v>
      </c>
      <c r="AG476" s="1">
        <v>115</v>
      </c>
      <c r="AH476" s="1">
        <v>0</v>
      </c>
      <c r="AI476" s="1">
        <v>7143</v>
      </c>
      <c r="AJ476" s="1" t="s">
        <v>4204</v>
      </c>
      <c r="AK476" s="1" t="s">
        <v>4205</v>
      </c>
      <c r="AL476" s="1" t="s">
        <v>4206</v>
      </c>
      <c r="AM476" s="1" t="s">
        <v>12</v>
      </c>
      <c r="AN476" s="1" t="s">
        <v>23097</v>
      </c>
      <c r="AO476" s="1" t="s">
        <v>86</v>
      </c>
      <c r="AP476" s="1" t="s">
        <v>86</v>
      </c>
      <c r="AQ476" s="1" t="s">
        <v>14</v>
      </c>
      <c r="AR476" s="1" t="s">
        <v>30</v>
      </c>
      <c r="AS476" s="1" t="s">
        <v>23091</v>
      </c>
      <c r="AT476" s="1" t="s">
        <v>26</v>
      </c>
    </row>
    <row r="477" spans="1:46" x14ac:dyDescent="0.25">
      <c r="A477" s="1" t="s">
        <v>17742</v>
      </c>
      <c r="B477" s="2" t="s">
        <v>23101</v>
      </c>
      <c r="C477" s="2" t="s">
        <v>23109</v>
      </c>
      <c r="D477" s="1">
        <v>0</v>
      </c>
      <c r="E477" s="1">
        <v>0</v>
      </c>
      <c r="F477" s="1">
        <v>1</v>
      </c>
      <c r="G477" s="1">
        <v>1</v>
      </c>
      <c r="H477" s="6">
        <v>1</v>
      </c>
      <c r="I477">
        <v>0</v>
      </c>
      <c r="J477" s="1">
        <v>47</v>
      </c>
      <c r="K477" s="1">
        <v>1</v>
      </c>
      <c r="L477" s="1">
        <v>660</v>
      </c>
      <c r="M477" s="6">
        <v>0.13</v>
      </c>
      <c r="N477" s="4">
        <v>3000</v>
      </c>
      <c r="O477" s="4">
        <v>250</v>
      </c>
      <c r="P477" s="4">
        <v>300</v>
      </c>
      <c r="Q477" s="3">
        <v>0.3</v>
      </c>
      <c r="R477" s="1">
        <v>12</v>
      </c>
      <c r="S477" s="1">
        <v>300</v>
      </c>
      <c r="T477" s="1">
        <v>5</v>
      </c>
      <c r="U477" s="1">
        <v>1</v>
      </c>
      <c r="V477" s="1">
        <v>0</v>
      </c>
      <c r="W477" s="1">
        <v>1</v>
      </c>
      <c r="X477" s="1">
        <v>1</v>
      </c>
      <c r="Y477" s="1">
        <v>0</v>
      </c>
      <c r="Z477" s="1">
        <v>2</v>
      </c>
      <c r="AA477" s="1">
        <v>1</v>
      </c>
      <c r="AB477" s="1">
        <v>0</v>
      </c>
      <c r="AC477" s="1">
        <v>0</v>
      </c>
      <c r="AD477" s="1">
        <v>0</v>
      </c>
      <c r="AE477" s="1">
        <v>0</v>
      </c>
      <c r="AF477" s="1">
        <v>25</v>
      </c>
      <c r="AG477" s="1">
        <v>146</v>
      </c>
      <c r="AH477" s="1">
        <v>0</v>
      </c>
      <c r="AI477" s="1">
        <v>171</v>
      </c>
      <c r="AJ477" s="1" t="s">
        <v>2302</v>
      </c>
      <c r="AK477" s="1" t="s">
        <v>2303</v>
      </c>
      <c r="AL477" s="1" t="s">
        <v>2304</v>
      </c>
      <c r="AM477" s="1" t="s">
        <v>12</v>
      </c>
      <c r="AN477" s="1" t="s">
        <v>23098</v>
      </c>
      <c r="AO477" s="1" t="s">
        <v>86</v>
      </c>
      <c r="AP477" s="1" t="s">
        <v>86</v>
      </c>
      <c r="AQ477" s="1" t="s">
        <v>14</v>
      </c>
      <c r="AR477" s="1" t="s">
        <v>30</v>
      </c>
      <c r="AS477" s="1" t="s">
        <v>23091</v>
      </c>
      <c r="AT477" s="1" t="s">
        <v>26</v>
      </c>
    </row>
    <row r="478" spans="1:46" x14ac:dyDescent="0.25">
      <c r="A478" s="1" t="s">
        <v>21277</v>
      </c>
      <c r="B478" s="2" t="s">
        <v>23101</v>
      </c>
      <c r="C478" s="2" t="s">
        <v>23109</v>
      </c>
      <c r="D478" s="1">
        <v>0</v>
      </c>
      <c r="E478" s="1">
        <v>1</v>
      </c>
      <c r="F478" s="1">
        <v>1</v>
      </c>
      <c r="G478" s="1">
        <v>2</v>
      </c>
      <c r="H478" s="6">
        <v>0.5</v>
      </c>
      <c r="I478">
        <v>1</v>
      </c>
      <c r="J478" s="1">
        <v>30</v>
      </c>
      <c r="K478" s="1">
        <v>1</v>
      </c>
      <c r="L478" s="1">
        <v>702</v>
      </c>
      <c r="M478" s="6">
        <v>1.75</v>
      </c>
      <c r="N478" s="4">
        <v>2000</v>
      </c>
      <c r="O478" s="4">
        <v>150</v>
      </c>
      <c r="P478" s="4">
        <v>100</v>
      </c>
      <c r="Q478" s="3">
        <v>0.2</v>
      </c>
      <c r="R478" s="1">
        <v>12</v>
      </c>
      <c r="S478" s="1">
        <v>100</v>
      </c>
      <c r="T478" s="1">
        <v>8</v>
      </c>
      <c r="U478" s="1">
        <v>1</v>
      </c>
      <c r="V478" s="1">
        <v>0</v>
      </c>
      <c r="W478" s="1">
        <v>1</v>
      </c>
      <c r="X478" s="1">
        <v>1</v>
      </c>
      <c r="Y478" s="1">
        <v>1</v>
      </c>
      <c r="Z478" s="1">
        <v>3</v>
      </c>
      <c r="AA478" s="1">
        <v>0</v>
      </c>
      <c r="AB478" s="1">
        <v>1</v>
      </c>
      <c r="AC478" s="1">
        <v>7156</v>
      </c>
      <c r="AD478" s="1">
        <v>0</v>
      </c>
      <c r="AE478" s="1">
        <v>0</v>
      </c>
      <c r="AF478" s="1">
        <v>181</v>
      </c>
      <c r="AG478" s="1">
        <v>31</v>
      </c>
      <c r="AH478" s="1">
        <v>0</v>
      </c>
      <c r="AI478" s="1">
        <v>7368</v>
      </c>
      <c r="AJ478" s="1" t="s">
        <v>12239</v>
      </c>
      <c r="AK478" s="1" t="s">
        <v>12240</v>
      </c>
      <c r="AL478" s="1" t="s">
        <v>12241</v>
      </c>
      <c r="AM478" s="1" t="s">
        <v>16</v>
      </c>
      <c r="AN478" s="1" t="s">
        <v>23098</v>
      </c>
      <c r="AO478" s="1" t="s">
        <v>86</v>
      </c>
      <c r="AP478" s="1" t="s">
        <v>86</v>
      </c>
      <c r="AQ478" s="1" t="s">
        <v>14</v>
      </c>
      <c r="AR478" s="1" t="s">
        <v>19</v>
      </c>
      <c r="AS478" s="1" t="s">
        <v>23090</v>
      </c>
      <c r="AT478" s="1" t="s">
        <v>101</v>
      </c>
    </row>
    <row r="479" spans="1:46" x14ac:dyDescent="0.25">
      <c r="A479" s="1" t="s">
        <v>19616</v>
      </c>
      <c r="B479" s="2" t="s">
        <v>23101</v>
      </c>
      <c r="C479" s="2" t="s">
        <v>23109</v>
      </c>
      <c r="D479" s="1">
        <v>0</v>
      </c>
      <c r="E479" s="1">
        <v>0</v>
      </c>
      <c r="F479" s="1">
        <v>1</v>
      </c>
      <c r="G479" s="1">
        <v>1</v>
      </c>
      <c r="H479" s="6">
        <v>1</v>
      </c>
      <c r="I479">
        <v>1</v>
      </c>
      <c r="J479" s="1">
        <v>33</v>
      </c>
      <c r="K479" s="1">
        <v>1</v>
      </c>
      <c r="L479" s="1">
        <v>632</v>
      </c>
      <c r="M479" s="6">
        <v>0.28999999999999998</v>
      </c>
      <c r="N479" s="4">
        <v>2500</v>
      </c>
      <c r="O479" s="4">
        <v>300</v>
      </c>
      <c r="P479" s="4">
        <v>200</v>
      </c>
      <c r="Q479" s="3">
        <v>0.3</v>
      </c>
      <c r="R479" s="1">
        <v>24</v>
      </c>
      <c r="S479" s="1">
        <v>200</v>
      </c>
      <c r="T479" s="1">
        <v>19</v>
      </c>
      <c r="U479" s="1">
        <v>1</v>
      </c>
      <c r="V479" s="1">
        <v>0</v>
      </c>
      <c r="W479" s="1">
        <v>1</v>
      </c>
      <c r="X479" s="1">
        <v>1</v>
      </c>
      <c r="Y479" s="1">
        <v>1</v>
      </c>
      <c r="Z479" s="1">
        <v>3</v>
      </c>
      <c r="AA479" s="1">
        <v>1</v>
      </c>
      <c r="AB479" s="1">
        <v>1</v>
      </c>
      <c r="AC479" s="1">
        <v>0</v>
      </c>
      <c r="AD479" s="1">
        <v>0</v>
      </c>
      <c r="AE479" s="1">
        <v>0</v>
      </c>
      <c r="AF479" s="1">
        <v>379</v>
      </c>
      <c r="AG479" s="1">
        <v>247</v>
      </c>
      <c r="AH479" s="1">
        <v>830</v>
      </c>
      <c r="AI479" s="1">
        <v>1456</v>
      </c>
      <c r="AJ479" s="1" t="s">
        <v>7704</v>
      </c>
      <c r="AK479" s="1" t="s">
        <v>7705</v>
      </c>
      <c r="AL479" s="1" t="s">
        <v>7706</v>
      </c>
      <c r="AM479" s="1" t="s">
        <v>16</v>
      </c>
      <c r="AN479" s="1" t="s">
        <v>23098</v>
      </c>
      <c r="AO479" s="1" t="s">
        <v>86</v>
      </c>
      <c r="AP479" s="1" t="s">
        <v>86</v>
      </c>
      <c r="AQ479" s="1" t="s">
        <v>14</v>
      </c>
      <c r="AR479" s="1" t="s">
        <v>19</v>
      </c>
      <c r="AS479" s="1" t="s">
        <v>23091</v>
      </c>
      <c r="AT479" s="1" t="s">
        <v>101</v>
      </c>
    </row>
    <row r="480" spans="1:46" x14ac:dyDescent="0.25">
      <c r="A480" s="1" t="s">
        <v>19492</v>
      </c>
      <c r="B480" s="2" t="s">
        <v>23101</v>
      </c>
      <c r="C480" s="2" t="s">
        <v>23109</v>
      </c>
      <c r="D480" s="1">
        <v>0</v>
      </c>
      <c r="E480" s="1">
        <v>0</v>
      </c>
      <c r="F480" s="1">
        <v>1</v>
      </c>
      <c r="G480" s="1">
        <v>1</v>
      </c>
      <c r="H480" s="6">
        <v>1</v>
      </c>
      <c r="I480">
        <v>0</v>
      </c>
      <c r="J480" s="1">
        <v>36</v>
      </c>
      <c r="K480" s="1">
        <v>1</v>
      </c>
      <c r="L480" s="1">
        <v>552</v>
      </c>
      <c r="M480" s="6">
        <v>0.28000000000000003</v>
      </c>
      <c r="N480" s="4">
        <v>3200</v>
      </c>
      <c r="O480" s="4">
        <v>270</v>
      </c>
      <c r="P480" s="4">
        <v>500</v>
      </c>
      <c r="Q480" s="3">
        <v>0.35</v>
      </c>
      <c r="R480" s="1">
        <v>24</v>
      </c>
      <c r="S480" s="1">
        <v>500</v>
      </c>
      <c r="T480" s="1">
        <v>17</v>
      </c>
      <c r="U480" s="1">
        <v>1</v>
      </c>
      <c r="V480" s="1">
        <v>0</v>
      </c>
      <c r="W480" s="1">
        <v>1</v>
      </c>
      <c r="X480" s="1">
        <v>1</v>
      </c>
      <c r="Y480" s="1">
        <v>0</v>
      </c>
      <c r="Z480" s="1">
        <v>3</v>
      </c>
      <c r="AA480" s="1">
        <v>1</v>
      </c>
      <c r="AB480" s="1">
        <v>0</v>
      </c>
      <c r="AC480" s="1">
        <v>140</v>
      </c>
      <c r="AD480" s="1">
        <v>0</v>
      </c>
      <c r="AE480" s="1">
        <v>0</v>
      </c>
      <c r="AF480" s="1">
        <v>0</v>
      </c>
      <c r="AG480" s="1">
        <v>0</v>
      </c>
      <c r="AH480" s="1">
        <v>700</v>
      </c>
      <c r="AI480" s="1">
        <v>840</v>
      </c>
      <c r="AJ480" s="1" t="s">
        <v>7347</v>
      </c>
      <c r="AK480" s="1" t="s">
        <v>7348</v>
      </c>
      <c r="AL480" s="1" t="s">
        <v>7349</v>
      </c>
      <c r="AM480" s="1" t="s">
        <v>12</v>
      </c>
      <c r="AN480" s="1" t="s">
        <v>23098</v>
      </c>
      <c r="AO480" s="1" t="s">
        <v>86</v>
      </c>
      <c r="AP480" s="1" t="s">
        <v>86</v>
      </c>
      <c r="AQ480" s="1" t="s">
        <v>14</v>
      </c>
      <c r="AR480" s="1" t="s">
        <v>30</v>
      </c>
      <c r="AS480" s="1" t="s">
        <v>23091</v>
      </c>
      <c r="AT480" s="1" t="s">
        <v>26</v>
      </c>
    </row>
    <row r="481" spans="1:46" x14ac:dyDescent="0.25">
      <c r="A481" s="1" t="s">
        <v>21887</v>
      </c>
      <c r="B481" s="2" t="s">
        <v>23101</v>
      </c>
      <c r="C481" s="2" t="s">
        <v>23109</v>
      </c>
      <c r="D481" s="1">
        <v>0</v>
      </c>
      <c r="E481" s="1">
        <v>0</v>
      </c>
      <c r="F481" s="1">
        <v>1</v>
      </c>
      <c r="G481" s="1">
        <v>1</v>
      </c>
      <c r="H481" s="6">
        <v>1</v>
      </c>
      <c r="I481">
        <v>1</v>
      </c>
      <c r="J481" s="1">
        <v>26</v>
      </c>
      <c r="K481" s="1">
        <v>1</v>
      </c>
      <c r="L481" s="1">
        <v>516</v>
      </c>
      <c r="M481" s="6">
        <v>0.4</v>
      </c>
      <c r="N481" s="4">
        <v>2200</v>
      </c>
      <c r="O481" s="4">
        <v>180</v>
      </c>
      <c r="P481" s="4">
        <v>300</v>
      </c>
      <c r="Q481" s="3">
        <v>0.28999999999999998</v>
      </c>
      <c r="R481" s="1">
        <v>12</v>
      </c>
      <c r="S481" s="1">
        <v>300</v>
      </c>
      <c r="T481" s="1">
        <v>8</v>
      </c>
      <c r="U481" s="1">
        <v>1</v>
      </c>
      <c r="V481" s="1">
        <v>0</v>
      </c>
      <c r="W481" s="1">
        <v>1</v>
      </c>
      <c r="X481" s="1">
        <v>1</v>
      </c>
      <c r="Y481" s="1">
        <v>1</v>
      </c>
      <c r="Z481" s="1">
        <v>2</v>
      </c>
      <c r="AA481" s="1">
        <v>1</v>
      </c>
      <c r="AB481" s="1">
        <v>1</v>
      </c>
      <c r="AC481" s="1">
        <v>0</v>
      </c>
      <c r="AD481" s="1">
        <v>0</v>
      </c>
      <c r="AE481" s="1">
        <v>0</v>
      </c>
      <c r="AF481" s="1">
        <v>500</v>
      </c>
      <c r="AG481" s="1">
        <v>0</v>
      </c>
      <c r="AH481" s="1">
        <v>300</v>
      </c>
      <c r="AI481" s="1">
        <v>800</v>
      </c>
      <c r="AJ481" s="1" t="s">
        <v>2396</v>
      </c>
      <c r="AK481" s="1" t="s">
        <v>13864</v>
      </c>
      <c r="AL481" s="1" t="s">
        <v>13865</v>
      </c>
      <c r="AM481" s="1" t="s">
        <v>16</v>
      </c>
      <c r="AN481" s="1" t="s">
        <v>23098</v>
      </c>
      <c r="AO481" s="1" t="s">
        <v>86</v>
      </c>
      <c r="AP481" s="1" t="s">
        <v>86</v>
      </c>
      <c r="AQ481" s="1" t="s">
        <v>14</v>
      </c>
      <c r="AR481" s="1" t="s">
        <v>19</v>
      </c>
      <c r="AS481" s="1" t="s">
        <v>23091</v>
      </c>
      <c r="AT481" s="1" t="s">
        <v>101</v>
      </c>
    </row>
    <row r="482" spans="1:46" x14ac:dyDescent="0.25">
      <c r="A482" s="1" t="s">
        <v>21886</v>
      </c>
      <c r="B482" s="2" t="s">
        <v>23101</v>
      </c>
      <c r="C482" s="2" t="s">
        <v>23109</v>
      </c>
      <c r="D482" s="1">
        <v>1</v>
      </c>
      <c r="E482" s="1">
        <v>1</v>
      </c>
      <c r="F482" s="1">
        <v>2</v>
      </c>
      <c r="G482" s="1">
        <v>4</v>
      </c>
      <c r="H482" s="6">
        <v>0.5</v>
      </c>
      <c r="I482">
        <v>0</v>
      </c>
      <c r="J482" s="1">
        <v>31</v>
      </c>
      <c r="K482" s="1">
        <v>1</v>
      </c>
      <c r="L482" s="1">
        <v>476</v>
      </c>
      <c r="M482" s="6">
        <v>0.19</v>
      </c>
      <c r="N482" s="4">
        <v>2400</v>
      </c>
      <c r="O482" s="4">
        <v>200</v>
      </c>
      <c r="P482" s="4">
        <v>150</v>
      </c>
      <c r="Q482" s="3">
        <v>0.3</v>
      </c>
      <c r="R482" s="1">
        <v>12</v>
      </c>
      <c r="S482" s="1">
        <v>150</v>
      </c>
      <c r="T482" s="1">
        <v>4</v>
      </c>
      <c r="U482" s="1">
        <v>1</v>
      </c>
      <c r="V482" s="1">
        <v>0</v>
      </c>
      <c r="W482" s="1">
        <v>1</v>
      </c>
      <c r="X482" s="1">
        <v>1</v>
      </c>
      <c r="Y482" s="1">
        <v>1</v>
      </c>
      <c r="Z482" s="1">
        <v>3</v>
      </c>
      <c r="AA482" s="1">
        <v>0</v>
      </c>
      <c r="AB482" s="1">
        <v>0</v>
      </c>
      <c r="AC482" s="1">
        <v>118</v>
      </c>
      <c r="AD482" s="1">
        <v>0</v>
      </c>
      <c r="AE482" s="1">
        <v>0</v>
      </c>
      <c r="AF482" s="1">
        <v>180</v>
      </c>
      <c r="AG482" s="1">
        <v>0</v>
      </c>
      <c r="AH482" s="1">
        <v>200</v>
      </c>
      <c r="AI482" s="1">
        <v>498</v>
      </c>
      <c r="AJ482" s="1" t="s">
        <v>35</v>
      </c>
      <c r="AK482" s="1" t="s">
        <v>13862</v>
      </c>
      <c r="AL482" s="1" t="s">
        <v>13863</v>
      </c>
      <c r="AM482" s="1" t="s">
        <v>12</v>
      </c>
      <c r="AN482" s="1" t="s">
        <v>23098</v>
      </c>
      <c r="AO482" s="1" t="s">
        <v>86</v>
      </c>
      <c r="AP482" s="1" t="s">
        <v>86</v>
      </c>
      <c r="AQ482" s="1" t="s">
        <v>14</v>
      </c>
      <c r="AR482" s="1" t="s">
        <v>19</v>
      </c>
      <c r="AS482" s="1" t="s">
        <v>23090</v>
      </c>
      <c r="AT482" s="1" t="s">
        <v>26</v>
      </c>
    </row>
    <row r="483" spans="1:46" x14ac:dyDescent="0.25">
      <c r="A483" s="1" t="s">
        <v>20731</v>
      </c>
      <c r="B483" s="2" t="s">
        <v>23101</v>
      </c>
      <c r="C483" s="2" t="s">
        <v>23109</v>
      </c>
      <c r="D483" s="1">
        <v>0</v>
      </c>
      <c r="E483" s="1">
        <v>0</v>
      </c>
      <c r="F483" s="1">
        <v>1</v>
      </c>
      <c r="G483" s="1">
        <v>1</v>
      </c>
      <c r="H483" s="6">
        <v>1</v>
      </c>
      <c r="I483">
        <v>1</v>
      </c>
      <c r="J483" s="1">
        <v>36</v>
      </c>
      <c r="K483" s="1">
        <v>0</v>
      </c>
      <c r="L483" s="1">
        <v>664</v>
      </c>
      <c r="M483" s="6">
        <v>0.11</v>
      </c>
      <c r="N483" s="4">
        <v>3000</v>
      </c>
      <c r="O483" s="4">
        <v>200</v>
      </c>
      <c r="P483" s="4">
        <v>100</v>
      </c>
      <c r="Q483" s="3">
        <v>0.25</v>
      </c>
      <c r="R483" s="1">
        <v>12</v>
      </c>
      <c r="S483" s="1">
        <v>100</v>
      </c>
      <c r="T483" s="1">
        <v>12</v>
      </c>
      <c r="U483" s="1">
        <v>1</v>
      </c>
      <c r="V483" s="1">
        <v>0</v>
      </c>
      <c r="W483" s="1">
        <v>1</v>
      </c>
      <c r="X483" s="1">
        <v>1</v>
      </c>
      <c r="Y483" s="1">
        <v>0</v>
      </c>
      <c r="Z483" s="1">
        <v>2</v>
      </c>
      <c r="AA483" s="1">
        <v>0</v>
      </c>
      <c r="AB483" s="1">
        <v>1</v>
      </c>
      <c r="AC483" s="1">
        <v>0</v>
      </c>
      <c r="AD483" s="1">
        <v>0</v>
      </c>
      <c r="AE483" s="1">
        <v>0</v>
      </c>
      <c r="AF483" s="1">
        <v>222</v>
      </c>
      <c r="AG483" s="1">
        <v>65</v>
      </c>
      <c r="AH483" s="1">
        <v>0</v>
      </c>
      <c r="AI483" s="1">
        <v>287</v>
      </c>
      <c r="AJ483" s="1" t="s">
        <v>10770</v>
      </c>
      <c r="AK483" s="1" t="s">
        <v>10771</v>
      </c>
      <c r="AL483" s="1" t="s">
        <v>10772</v>
      </c>
      <c r="AM483" s="1" t="s">
        <v>16</v>
      </c>
      <c r="AN483" s="1" t="s">
        <v>23097</v>
      </c>
      <c r="AO483" s="1" t="s">
        <v>86</v>
      </c>
      <c r="AP483" s="1" t="s">
        <v>86</v>
      </c>
      <c r="AQ483" s="1" t="s">
        <v>14</v>
      </c>
      <c r="AR483" s="1" t="s">
        <v>30</v>
      </c>
      <c r="AS483" s="1" t="s">
        <v>23090</v>
      </c>
      <c r="AT483" s="1" t="s">
        <v>101</v>
      </c>
    </row>
    <row r="484" spans="1:46" x14ac:dyDescent="0.25">
      <c r="A484" s="1" t="s">
        <v>20732</v>
      </c>
      <c r="B484" s="2" t="s">
        <v>23101</v>
      </c>
      <c r="C484" s="2" t="s">
        <v>23109</v>
      </c>
      <c r="D484" s="1">
        <v>0</v>
      </c>
      <c r="E484" s="1">
        <v>0</v>
      </c>
      <c r="F484" s="1">
        <v>2</v>
      </c>
      <c r="G484" s="1">
        <v>2</v>
      </c>
      <c r="H484" s="6">
        <v>1</v>
      </c>
      <c r="I484">
        <v>0</v>
      </c>
      <c r="J484" s="1">
        <v>31</v>
      </c>
      <c r="K484" s="1">
        <v>1</v>
      </c>
      <c r="L484" s="1">
        <v>560</v>
      </c>
      <c r="M484" s="6">
        <v>0.12</v>
      </c>
      <c r="N484" s="4">
        <v>2000</v>
      </c>
      <c r="O484" s="4">
        <v>150</v>
      </c>
      <c r="P484" s="4">
        <v>200</v>
      </c>
      <c r="Q484" s="3">
        <v>0.35</v>
      </c>
      <c r="R484" s="1">
        <v>12</v>
      </c>
      <c r="S484" s="1">
        <v>200</v>
      </c>
      <c r="T484" s="1">
        <v>1</v>
      </c>
      <c r="U484" s="1">
        <v>1</v>
      </c>
      <c r="V484" s="1">
        <v>0</v>
      </c>
      <c r="W484" s="1">
        <v>1</v>
      </c>
      <c r="X484" s="1">
        <v>1</v>
      </c>
      <c r="Y484" s="1">
        <v>1</v>
      </c>
      <c r="Z484" s="1">
        <v>4</v>
      </c>
      <c r="AA484" s="1">
        <v>0</v>
      </c>
      <c r="AB484" s="1">
        <v>0</v>
      </c>
      <c r="AC484" s="1">
        <v>0</v>
      </c>
      <c r="AD484" s="1">
        <v>0</v>
      </c>
      <c r="AE484" s="1">
        <v>0</v>
      </c>
      <c r="AF484" s="1">
        <v>0</v>
      </c>
      <c r="AG484" s="1">
        <v>0</v>
      </c>
      <c r="AH484" s="1">
        <v>0</v>
      </c>
      <c r="AI484" s="1">
        <v>0</v>
      </c>
      <c r="AJ484" s="1" t="s">
        <v>4289</v>
      </c>
      <c r="AK484" s="1" t="s">
        <v>10773</v>
      </c>
      <c r="AL484" s="1" t="s">
        <v>10774</v>
      </c>
      <c r="AM484" s="1" t="s">
        <v>12</v>
      </c>
      <c r="AN484" s="1" t="s">
        <v>23098</v>
      </c>
      <c r="AO484" s="1" t="s">
        <v>86</v>
      </c>
      <c r="AP484" s="1" t="s">
        <v>86</v>
      </c>
      <c r="AQ484" s="1" t="s">
        <v>14</v>
      </c>
      <c r="AR484" s="1" t="s">
        <v>19</v>
      </c>
      <c r="AS484" s="1" t="s">
        <v>23090</v>
      </c>
      <c r="AT484" s="1" t="s">
        <v>26</v>
      </c>
    </row>
    <row r="485" spans="1:46" x14ac:dyDescent="0.25">
      <c r="A485" s="1" t="s">
        <v>23052</v>
      </c>
      <c r="B485" s="2" t="s">
        <v>23101</v>
      </c>
      <c r="C485" s="2" t="s">
        <v>23109</v>
      </c>
      <c r="D485" s="1">
        <v>0</v>
      </c>
      <c r="E485" s="1">
        <v>1</v>
      </c>
      <c r="F485" s="1">
        <v>1</v>
      </c>
      <c r="G485" s="1">
        <v>2</v>
      </c>
      <c r="H485" s="6">
        <v>0.5</v>
      </c>
      <c r="I485">
        <v>0</v>
      </c>
      <c r="J485" s="1">
        <v>27</v>
      </c>
      <c r="K485" s="1">
        <v>0</v>
      </c>
      <c r="L485" s="1">
        <v>533</v>
      </c>
      <c r="M485" s="6">
        <v>0.1</v>
      </c>
      <c r="N485" s="4">
        <v>2200</v>
      </c>
      <c r="O485" s="4">
        <v>180</v>
      </c>
      <c r="P485" s="4">
        <v>200</v>
      </c>
      <c r="Q485" s="3">
        <v>0.3</v>
      </c>
      <c r="R485" s="1">
        <v>12</v>
      </c>
      <c r="S485" s="1">
        <v>200</v>
      </c>
      <c r="T485" s="1">
        <v>15</v>
      </c>
      <c r="U485" s="1">
        <v>1</v>
      </c>
      <c r="V485" s="1">
        <v>0</v>
      </c>
      <c r="W485" s="1">
        <v>1</v>
      </c>
      <c r="X485" s="1">
        <v>1</v>
      </c>
      <c r="Y485" s="1">
        <v>1</v>
      </c>
      <c r="Z485" s="1">
        <v>3</v>
      </c>
      <c r="AA485" s="1">
        <v>1</v>
      </c>
      <c r="AB485" s="1">
        <v>0</v>
      </c>
      <c r="AC485" s="1">
        <v>0</v>
      </c>
      <c r="AD485" s="1">
        <v>0</v>
      </c>
      <c r="AE485" s="1">
        <v>0</v>
      </c>
      <c r="AF485" s="1">
        <v>0</v>
      </c>
      <c r="AG485" s="1">
        <v>0</v>
      </c>
      <c r="AH485" s="1">
        <v>0</v>
      </c>
      <c r="AI485" s="1">
        <v>0</v>
      </c>
      <c r="AJ485" s="1" t="s">
        <v>16967</v>
      </c>
      <c r="AK485" s="1" t="s">
        <v>16968</v>
      </c>
      <c r="AL485" s="1" t="s">
        <v>16969</v>
      </c>
      <c r="AM485" s="1" t="s">
        <v>12</v>
      </c>
      <c r="AN485" s="1" t="s">
        <v>23097</v>
      </c>
      <c r="AO485" s="1" t="s">
        <v>86</v>
      </c>
      <c r="AP485" s="1" t="s">
        <v>86</v>
      </c>
      <c r="AQ485" s="1" t="s">
        <v>14</v>
      </c>
      <c r="AR485" s="1" t="s">
        <v>19</v>
      </c>
      <c r="AS485" s="1" t="s">
        <v>23091</v>
      </c>
      <c r="AT485" s="1" t="s">
        <v>26</v>
      </c>
    </row>
    <row r="486" spans="1:46" x14ac:dyDescent="0.25">
      <c r="A486" s="1" t="s">
        <v>20208</v>
      </c>
      <c r="B486" s="2" t="s">
        <v>23101</v>
      </c>
      <c r="C486" s="2" t="s">
        <v>23109</v>
      </c>
      <c r="D486" s="1">
        <v>1</v>
      </c>
      <c r="E486" s="1">
        <v>0</v>
      </c>
      <c r="F486" s="1">
        <v>1</v>
      </c>
      <c r="G486" s="1">
        <v>2</v>
      </c>
      <c r="H486" s="6">
        <v>0.5</v>
      </c>
      <c r="I486">
        <v>1</v>
      </c>
      <c r="J486" s="1">
        <v>27</v>
      </c>
      <c r="K486" s="1">
        <v>0</v>
      </c>
      <c r="L486" s="1">
        <v>617</v>
      </c>
      <c r="M486" s="6">
        <v>0.33</v>
      </c>
      <c r="N486" s="4">
        <v>2400</v>
      </c>
      <c r="O486" s="4">
        <v>200</v>
      </c>
      <c r="P486" s="4">
        <v>300</v>
      </c>
      <c r="Q486" s="3">
        <v>0.35</v>
      </c>
      <c r="R486" s="1">
        <v>12</v>
      </c>
      <c r="S486" s="1">
        <v>300</v>
      </c>
      <c r="T486" s="1">
        <v>11</v>
      </c>
      <c r="U486" s="1">
        <v>1</v>
      </c>
      <c r="V486" s="1">
        <v>0</v>
      </c>
      <c r="W486" s="1">
        <v>1</v>
      </c>
      <c r="X486" s="1">
        <v>1</v>
      </c>
      <c r="Y486" s="1">
        <v>1</v>
      </c>
      <c r="Z486" s="1">
        <v>1</v>
      </c>
      <c r="AA486" s="1">
        <v>1</v>
      </c>
      <c r="AB486" s="1">
        <v>1</v>
      </c>
      <c r="AC486" s="1">
        <v>778</v>
      </c>
      <c r="AD486" s="1">
        <v>0</v>
      </c>
      <c r="AE486" s="1">
        <v>500</v>
      </c>
      <c r="AF486" s="1">
        <v>0</v>
      </c>
      <c r="AG486" s="1">
        <v>0</v>
      </c>
      <c r="AH486" s="1">
        <v>0</v>
      </c>
      <c r="AI486" s="1">
        <v>1278</v>
      </c>
      <c r="AJ486" s="1" t="s">
        <v>2259</v>
      </c>
      <c r="AK486" s="1" t="s">
        <v>4213</v>
      </c>
      <c r="AL486" s="1" t="s">
        <v>9340</v>
      </c>
      <c r="AM486" s="1" t="s">
        <v>16</v>
      </c>
      <c r="AN486" s="1" t="s">
        <v>23097</v>
      </c>
      <c r="AO486" s="1" t="s">
        <v>86</v>
      </c>
      <c r="AP486" s="1" t="s">
        <v>86</v>
      </c>
      <c r="AQ486" s="1" t="s">
        <v>14</v>
      </c>
      <c r="AR486" s="1" t="s">
        <v>19</v>
      </c>
      <c r="AS486" s="1" t="s">
        <v>23091</v>
      </c>
      <c r="AT486" s="1" t="s">
        <v>101</v>
      </c>
    </row>
    <row r="487" spans="1:46" x14ac:dyDescent="0.25">
      <c r="A487" s="1" t="s">
        <v>21282</v>
      </c>
      <c r="B487" s="2" t="s">
        <v>23101</v>
      </c>
      <c r="C487" s="2" t="s">
        <v>23109</v>
      </c>
      <c r="D487" s="1">
        <v>0</v>
      </c>
      <c r="E487" s="1">
        <v>0</v>
      </c>
      <c r="F487" s="1">
        <v>1</v>
      </c>
      <c r="G487" s="1">
        <v>1</v>
      </c>
      <c r="H487" s="6">
        <v>1</v>
      </c>
      <c r="I487">
        <v>1</v>
      </c>
      <c r="J487" s="1">
        <v>40</v>
      </c>
      <c r="K487" s="1">
        <v>1</v>
      </c>
      <c r="L487" s="1">
        <v>80</v>
      </c>
      <c r="M487" s="6">
        <v>0.12</v>
      </c>
      <c r="N487" s="4">
        <v>2000</v>
      </c>
      <c r="O487" s="4">
        <v>300</v>
      </c>
      <c r="P487" s="4">
        <v>100</v>
      </c>
      <c r="Q487" s="3">
        <v>0.35</v>
      </c>
      <c r="R487" s="1">
        <v>6</v>
      </c>
      <c r="S487" s="1">
        <v>100</v>
      </c>
      <c r="T487" s="1">
        <v>3</v>
      </c>
      <c r="U487" s="1">
        <v>1</v>
      </c>
      <c r="V487" s="1">
        <v>0</v>
      </c>
      <c r="W487" s="1">
        <v>1</v>
      </c>
      <c r="X487" s="1">
        <v>1</v>
      </c>
      <c r="Y487" s="1">
        <v>1</v>
      </c>
      <c r="Z487" s="1">
        <v>0</v>
      </c>
      <c r="AA487" s="1">
        <v>1</v>
      </c>
      <c r="AB487" s="1">
        <v>1</v>
      </c>
      <c r="AC487" s="1">
        <v>0</v>
      </c>
      <c r="AD487" s="1">
        <v>0</v>
      </c>
      <c r="AE487" s="1">
        <v>0</v>
      </c>
      <c r="AF487" s="1">
        <v>357</v>
      </c>
      <c r="AG487" s="1">
        <v>0</v>
      </c>
      <c r="AH487" s="1">
        <v>0</v>
      </c>
      <c r="AI487" s="1">
        <v>357</v>
      </c>
      <c r="AJ487" s="1" t="s">
        <v>12254</v>
      </c>
      <c r="AK487" s="1" t="s">
        <v>12255</v>
      </c>
      <c r="AL487" s="1" t="s">
        <v>12256</v>
      </c>
      <c r="AM487" s="1" t="s">
        <v>16</v>
      </c>
      <c r="AN487" s="1" t="s">
        <v>23098</v>
      </c>
      <c r="AO487" s="1" t="s">
        <v>86</v>
      </c>
      <c r="AP487" s="1" t="s">
        <v>86</v>
      </c>
      <c r="AQ487" s="1" t="s">
        <v>14</v>
      </c>
      <c r="AR487" s="1" t="s">
        <v>19</v>
      </c>
      <c r="AS487" s="1" t="s">
        <v>23091</v>
      </c>
      <c r="AT487" s="1" t="s">
        <v>101</v>
      </c>
    </row>
    <row r="488" spans="1:46" x14ac:dyDescent="0.25">
      <c r="A488" s="1" t="s">
        <v>20739</v>
      </c>
      <c r="B488" s="2" t="s">
        <v>23101</v>
      </c>
      <c r="C488" s="2" t="s">
        <v>23109</v>
      </c>
      <c r="D488" s="1">
        <v>0</v>
      </c>
      <c r="E488" s="1">
        <v>0</v>
      </c>
      <c r="F488" s="1">
        <v>1</v>
      </c>
      <c r="G488" s="1">
        <v>1</v>
      </c>
      <c r="H488" s="6">
        <v>1</v>
      </c>
      <c r="I488">
        <v>0</v>
      </c>
      <c r="J488" s="1">
        <v>29</v>
      </c>
      <c r="K488" s="1">
        <v>1</v>
      </c>
      <c r="L488" s="1">
        <v>670</v>
      </c>
      <c r="M488" s="6">
        <v>0.21</v>
      </c>
      <c r="N488" s="4">
        <v>2400</v>
      </c>
      <c r="O488" s="4">
        <v>200</v>
      </c>
      <c r="P488" s="4">
        <v>300</v>
      </c>
      <c r="Q488" s="3">
        <v>0.33</v>
      </c>
      <c r="R488" s="1">
        <v>12</v>
      </c>
      <c r="S488" s="1">
        <v>300</v>
      </c>
      <c r="T488" s="1">
        <v>22</v>
      </c>
      <c r="U488" s="1">
        <v>1</v>
      </c>
      <c r="V488" s="1">
        <v>0</v>
      </c>
      <c r="W488" s="1">
        <v>1</v>
      </c>
      <c r="X488" s="1">
        <v>1</v>
      </c>
      <c r="Y488" s="1">
        <v>1</v>
      </c>
      <c r="Z488" s="1">
        <v>3</v>
      </c>
      <c r="AA488" s="1">
        <v>0</v>
      </c>
      <c r="AB488" s="1">
        <v>0</v>
      </c>
      <c r="AC488" s="1">
        <v>0</v>
      </c>
      <c r="AD488" s="1">
        <v>0</v>
      </c>
      <c r="AE488" s="1">
        <v>200</v>
      </c>
      <c r="AF488" s="1">
        <v>0</v>
      </c>
      <c r="AG488" s="1">
        <v>0</v>
      </c>
      <c r="AH488" s="1">
        <v>100</v>
      </c>
      <c r="AI488" s="1">
        <v>300</v>
      </c>
      <c r="AJ488" s="1" t="s">
        <v>10791</v>
      </c>
      <c r="AK488" s="1" t="s">
        <v>10792</v>
      </c>
      <c r="AL488" s="1" t="s">
        <v>10793</v>
      </c>
      <c r="AM488" s="1" t="s">
        <v>12</v>
      </c>
      <c r="AN488" s="1" t="s">
        <v>23098</v>
      </c>
      <c r="AO488" s="1" t="s">
        <v>86</v>
      </c>
      <c r="AP488" s="1" t="s">
        <v>86</v>
      </c>
      <c r="AQ488" s="1" t="s">
        <v>14</v>
      </c>
      <c r="AR488" s="1" t="s">
        <v>19</v>
      </c>
      <c r="AS488" s="1" t="s">
        <v>23090</v>
      </c>
      <c r="AT488" s="1" t="s">
        <v>26</v>
      </c>
    </row>
    <row r="489" spans="1:46" x14ac:dyDescent="0.25">
      <c r="A489" s="1" t="s">
        <v>19633</v>
      </c>
      <c r="B489" s="2" t="s">
        <v>23101</v>
      </c>
      <c r="C489" s="2" t="s">
        <v>23109</v>
      </c>
      <c r="D489" s="1">
        <v>0</v>
      </c>
      <c r="E489" s="1">
        <v>0</v>
      </c>
      <c r="F489" s="1">
        <v>1</v>
      </c>
      <c r="G489" s="1">
        <v>1</v>
      </c>
      <c r="H489" s="6">
        <v>1</v>
      </c>
      <c r="I489">
        <v>1</v>
      </c>
      <c r="J489" s="1">
        <v>34</v>
      </c>
      <c r="K489" s="1">
        <v>0</v>
      </c>
      <c r="L489" s="1">
        <v>455</v>
      </c>
      <c r="M489" s="6">
        <v>0.1</v>
      </c>
      <c r="N489" s="4">
        <v>3000</v>
      </c>
      <c r="O489" s="4">
        <v>200</v>
      </c>
      <c r="P489" s="4">
        <v>100</v>
      </c>
      <c r="Q489" s="3">
        <v>0.35</v>
      </c>
      <c r="R489" s="1">
        <v>6</v>
      </c>
      <c r="S489" s="1">
        <v>100</v>
      </c>
      <c r="T489" s="1">
        <v>14</v>
      </c>
      <c r="U489" s="1">
        <v>0</v>
      </c>
      <c r="V489" s="1">
        <v>0</v>
      </c>
      <c r="W489" s="1">
        <v>1</v>
      </c>
      <c r="X489" s="1">
        <v>1</v>
      </c>
      <c r="Y489" s="1">
        <v>1</v>
      </c>
      <c r="Z489" s="1">
        <v>0</v>
      </c>
      <c r="AA489" s="1">
        <v>1</v>
      </c>
      <c r="AB489" s="1">
        <v>1</v>
      </c>
      <c r="AC489" s="1">
        <v>0</v>
      </c>
      <c r="AD489" s="1">
        <v>98</v>
      </c>
      <c r="AE489" s="1">
        <v>0</v>
      </c>
      <c r="AF489" s="1">
        <v>0</v>
      </c>
      <c r="AG489" s="1">
        <v>0</v>
      </c>
      <c r="AH489" s="1">
        <v>0</v>
      </c>
      <c r="AI489" s="1">
        <v>98</v>
      </c>
      <c r="AJ489" s="1" t="s">
        <v>7754</v>
      </c>
      <c r="AK489" s="1" t="s">
        <v>7755</v>
      </c>
      <c r="AL489" s="1" t="s">
        <v>7756</v>
      </c>
      <c r="AM489" s="1" t="s">
        <v>16</v>
      </c>
      <c r="AN489" s="1" t="s">
        <v>23097</v>
      </c>
      <c r="AO489" s="1" t="s">
        <v>364</v>
      </c>
      <c r="AP489" s="1" t="s">
        <v>86</v>
      </c>
      <c r="AQ489" s="1" t="s">
        <v>14</v>
      </c>
      <c r="AR489" s="1" t="s">
        <v>19</v>
      </c>
      <c r="AS489" s="1" t="s">
        <v>23091</v>
      </c>
      <c r="AT489" s="1" t="s">
        <v>101</v>
      </c>
    </row>
    <row r="490" spans="1:46" x14ac:dyDescent="0.25">
      <c r="A490" s="1" t="s">
        <v>23060</v>
      </c>
      <c r="B490" s="2" t="s">
        <v>23101</v>
      </c>
      <c r="C490" s="2" t="s">
        <v>23109</v>
      </c>
      <c r="D490" s="1">
        <v>0</v>
      </c>
      <c r="E490" s="1">
        <v>1</v>
      </c>
      <c r="F490" s="1">
        <v>1</v>
      </c>
      <c r="G490" s="1">
        <v>2</v>
      </c>
      <c r="H490" s="6">
        <v>0.5</v>
      </c>
      <c r="I490">
        <v>1</v>
      </c>
      <c r="J490" s="1">
        <v>28</v>
      </c>
      <c r="K490" s="1">
        <v>1</v>
      </c>
      <c r="L490" s="1">
        <v>678</v>
      </c>
      <c r="M490" s="6">
        <v>0.14000000000000001</v>
      </c>
      <c r="N490" s="4">
        <v>1500</v>
      </c>
      <c r="O490" s="4">
        <v>100</v>
      </c>
      <c r="P490" s="4">
        <v>150</v>
      </c>
      <c r="Q490" s="3">
        <v>0.25</v>
      </c>
      <c r="R490" s="1">
        <v>12</v>
      </c>
      <c r="S490" s="1">
        <v>150</v>
      </c>
      <c r="T490" s="1">
        <v>21</v>
      </c>
      <c r="U490" s="1">
        <v>1</v>
      </c>
      <c r="V490" s="1">
        <v>0</v>
      </c>
      <c r="W490" s="1">
        <v>1</v>
      </c>
      <c r="X490" s="1">
        <v>1</v>
      </c>
      <c r="Y490" s="1">
        <v>1</v>
      </c>
      <c r="Z490" s="1">
        <v>3</v>
      </c>
      <c r="AA490" s="1">
        <v>0</v>
      </c>
      <c r="AB490" s="1">
        <v>1</v>
      </c>
      <c r="AC490" s="1">
        <v>0</v>
      </c>
      <c r="AD490" s="1">
        <v>0</v>
      </c>
      <c r="AE490" s="1">
        <v>0</v>
      </c>
      <c r="AF490" s="1">
        <v>0</v>
      </c>
      <c r="AG490" s="1">
        <v>0</v>
      </c>
      <c r="AH490" s="1">
        <v>0</v>
      </c>
      <c r="AI490" s="1">
        <v>0</v>
      </c>
      <c r="AJ490" s="1" t="s">
        <v>16990</v>
      </c>
      <c r="AK490" s="1" t="s">
        <v>16991</v>
      </c>
      <c r="AL490" s="1" t="s">
        <v>16992</v>
      </c>
      <c r="AM490" s="1" t="s">
        <v>16</v>
      </c>
      <c r="AN490" s="1" t="s">
        <v>23098</v>
      </c>
      <c r="AO490" s="1" t="s">
        <v>86</v>
      </c>
      <c r="AP490" s="1" t="s">
        <v>86</v>
      </c>
      <c r="AQ490" s="1" t="s">
        <v>14</v>
      </c>
      <c r="AR490" s="1" t="s">
        <v>19</v>
      </c>
      <c r="AS490" s="1" t="s">
        <v>23090</v>
      </c>
      <c r="AT490" s="1" t="s">
        <v>101</v>
      </c>
    </row>
    <row r="491" spans="1:46" x14ac:dyDescent="0.25">
      <c r="A491" s="1" t="s">
        <v>19051</v>
      </c>
      <c r="B491" s="2" t="s">
        <v>23101</v>
      </c>
      <c r="C491" s="2" t="s">
        <v>23109</v>
      </c>
      <c r="D491" s="1">
        <v>0</v>
      </c>
      <c r="E491" s="1">
        <v>0</v>
      </c>
      <c r="F491" s="1">
        <v>1</v>
      </c>
      <c r="G491" s="1">
        <v>1</v>
      </c>
      <c r="H491" s="6">
        <v>1</v>
      </c>
      <c r="I491">
        <v>0</v>
      </c>
      <c r="J491" s="1">
        <v>34</v>
      </c>
      <c r="K491" s="1">
        <v>0</v>
      </c>
      <c r="L491" s="1">
        <v>604</v>
      </c>
      <c r="M491" s="6">
        <v>0.26</v>
      </c>
      <c r="N491" s="4">
        <v>3200</v>
      </c>
      <c r="O491" s="4">
        <v>260</v>
      </c>
      <c r="P491" s="4">
        <v>300</v>
      </c>
      <c r="Q491" s="3">
        <v>0.3</v>
      </c>
      <c r="R491" s="1">
        <v>12</v>
      </c>
      <c r="S491" s="1">
        <v>300</v>
      </c>
      <c r="T491" s="1">
        <v>7</v>
      </c>
      <c r="U491" s="1">
        <v>0</v>
      </c>
      <c r="V491" s="1">
        <v>0</v>
      </c>
      <c r="W491" s="1">
        <v>1</v>
      </c>
      <c r="X491" s="1">
        <v>1</v>
      </c>
      <c r="Y491" s="1">
        <v>1</v>
      </c>
      <c r="Z491" s="1">
        <v>0</v>
      </c>
      <c r="AA491" s="1">
        <v>1</v>
      </c>
      <c r="AB491" s="1">
        <v>0</v>
      </c>
      <c r="AC491" s="1">
        <v>1200</v>
      </c>
      <c r="AD491" s="1">
        <v>0</v>
      </c>
      <c r="AE491" s="1">
        <v>0</v>
      </c>
      <c r="AF491" s="1">
        <v>0</v>
      </c>
      <c r="AG491" s="1">
        <v>0</v>
      </c>
      <c r="AH491" s="1">
        <v>0</v>
      </c>
      <c r="AI491" s="1">
        <v>1200</v>
      </c>
      <c r="AJ491" s="1" t="s">
        <v>6128</v>
      </c>
      <c r="AK491" s="1" t="s">
        <v>6129</v>
      </c>
      <c r="AL491" s="1" t="s">
        <v>6130</v>
      </c>
      <c r="AM491" s="1" t="s">
        <v>12</v>
      </c>
      <c r="AN491" s="1" t="s">
        <v>23097</v>
      </c>
      <c r="AO491" s="1" t="s">
        <v>364</v>
      </c>
      <c r="AP491" s="1" t="s">
        <v>86</v>
      </c>
      <c r="AQ491" s="1" t="s">
        <v>14</v>
      </c>
      <c r="AR491" s="1" t="s">
        <v>19</v>
      </c>
      <c r="AS491" s="1" t="s">
        <v>23091</v>
      </c>
      <c r="AT491" s="1" t="s">
        <v>26</v>
      </c>
    </row>
    <row r="492" spans="1:46" x14ac:dyDescent="0.25">
      <c r="A492" s="1" t="s">
        <v>19061</v>
      </c>
      <c r="B492" s="2" t="s">
        <v>23101</v>
      </c>
      <c r="C492" s="2" t="s">
        <v>23109</v>
      </c>
      <c r="D492" s="1">
        <v>0</v>
      </c>
      <c r="E492" s="1">
        <v>0</v>
      </c>
      <c r="F492" s="1">
        <v>1</v>
      </c>
      <c r="G492" s="1">
        <v>1</v>
      </c>
      <c r="H492" s="6">
        <v>1</v>
      </c>
      <c r="I492">
        <v>0</v>
      </c>
      <c r="J492" s="1">
        <v>22</v>
      </c>
      <c r="K492" s="1">
        <v>1</v>
      </c>
      <c r="L492" s="1">
        <v>100</v>
      </c>
      <c r="M492" s="6">
        <v>0</v>
      </c>
      <c r="N492" s="4">
        <v>2400</v>
      </c>
      <c r="O492" s="4">
        <v>120</v>
      </c>
      <c r="P492" s="4">
        <v>100</v>
      </c>
      <c r="Q492" s="3">
        <v>0.3</v>
      </c>
      <c r="R492" s="1">
        <v>6</v>
      </c>
      <c r="S492" s="1">
        <v>100</v>
      </c>
      <c r="T492" s="1">
        <v>14</v>
      </c>
      <c r="U492" s="1">
        <v>1</v>
      </c>
      <c r="V492" s="1">
        <v>0</v>
      </c>
      <c r="W492" s="1">
        <v>1</v>
      </c>
      <c r="X492" s="1">
        <v>0</v>
      </c>
      <c r="Y492" s="1">
        <v>1</v>
      </c>
      <c r="Z492" s="1">
        <v>4</v>
      </c>
      <c r="AA492" s="1">
        <v>0</v>
      </c>
      <c r="AB492" s="1">
        <v>1</v>
      </c>
      <c r="AC492" s="1">
        <v>0</v>
      </c>
      <c r="AD492" s="1">
        <v>0</v>
      </c>
      <c r="AE492" s="1">
        <v>0</v>
      </c>
      <c r="AF492" s="1">
        <v>0</v>
      </c>
      <c r="AG492" s="1">
        <v>0</v>
      </c>
      <c r="AH492" s="1">
        <v>0</v>
      </c>
      <c r="AI492" s="1">
        <v>0</v>
      </c>
      <c r="AJ492" s="1" t="s">
        <v>6155</v>
      </c>
      <c r="AK492" s="1" t="s">
        <v>6156</v>
      </c>
      <c r="AL492" s="1" t="s">
        <v>6157</v>
      </c>
      <c r="AM492" s="1" t="s">
        <v>12</v>
      </c>
      <c r="AN492" s="1" t="s">
        <v>23098</v>
      </c>
      <c r="AO492" s="1" t="s">
        <v>86</v>
      </c>
      <c r="AP492" s="1" t="s">
        <v>86</v>
      </c>
      <c r="AQ492" s="1" t="s">
        <v>25</v>
      </c>
      <c r="AR492" s="1" t="s">
        <v>19</v>
      </c>
      <c r="AS492" s="1" t="s">
        <v>23090</v>
      </c>
      <c r="AT492" s="1" t="s">
        <v>101</v>
      </c>
    </row>
    <row r="493" spans="1:46" x14ac:dyDescent="0.25">
      <c r="A493" s="1" t="s">
        <v>18945</v>
      </c>
      <c r="B493" s="2" t="s">
        <v>23101</v>
      </c>
      <c r="C493" s="2" t="s">
        <v>23109</v>
      </c>
      <c r="D493" s="1">
        <v>0</v>
      </c>
      <c r="E493" s="1">
        <v>0</v>
      </c>
      <c r="F493" s="1">
        <v>1</v>
      </c>
      <c r="G493" s="1">
        <v>1</v>
      </c>
      <c r="H493" s="6">
        <v>1</v>
      </c>
      <c r="I493">
        <v>0</v>
      </c>
      <c r="J493" s="1">
        <v>44</v>
      </c>
      <c r="K493" s="1">
        <v>1</v>
      </c>
      <c r="L493" s="1">
        <v>566</v>
      </c>
      <c r="M493" s="6">
        <v>0.1</v>
      </c>
      <c r="N493" s="4">
        <v>6000</v>
      </c>
      <c r="O493" s="4">
        <v>500</v>
      </c>
      <c r="P493" s="4">
        <v>200</v>
      </c>
      <c r="Q493" s="3">
        <v>0.24</v>
      </c>
      <c r="R493" s="1">
        <v>24</v>
      </c>
      <c r="S493" s="1">
        <v>200</v>
      </c>
      <c r="T493" s="1">
        <v>21</v>
      </c>
      <c r="U493" s="1">
        <v>1</v>
      </c>
      <c r="V493" s="1">
        <v>0</v>
      </c>
      <c r="W493" s="1">
        <v>1</v>
      </c>
      <c r="X493" s="1">
        <v>1</v>
      </c>
      <c r="Y493" s="1">
        <v>0</v>
      </c>
      <c r="Z493" s="1">
        <v>2</v>
      </c>
      <c r="AA493" s="1">
        <v>0</v>
      </c>
      <c r="AB493" s="1">
        <v>0</v>
      </c>
      <c r="AC493" s="1">
        <v>500</v>
      </c>
      <c r="AD493" s="1">
        <v>0</v>
      </c>
      <c r="AE493" s="1">
        <v>0</v>
      </c>
      <c r="AF493" s="1">
        <v>0</v>
      </c>
      <c r="AG493" s="1">
        <v>10</v>
      </c>
      <c r="AH493" s="1">
        <v>600</v>
      </c>
      <c r="AI493" s="1">
        <v>1110</v>
      </c>
      <c r="AJ493" s="1" t="s">
        <v>4804</v>
      </c>
      <c r="AK493" s="1" t="s">
        <v>5822</v>
      </c>
      <c r="AL493" s="1" t="s">
        <v>5823</v>
      </c>
      <c r="AM493" s="1" t="s">
        <v>12</v>
      </c>
      <c r="AN493" s="1" t="s">
        <v>23098</v>
      </c>
      <c r="AO493" s="1" t="s">
        <v>86</v>
      </c>
      <c r="AP493" s="1" t="s">
        <v>86</v>
      </c>
      <c r="AQ493" s="1" t="s">
        <v>14</v>
      </c>
      <c r="AR493" s="1" t="s">
        <v>30</v>
      </c>
      <c r="AS493" s="1" t="s">
        <v>23090</v>
      </c>
      <c r="AT493" s="1" t="s">
        <v>26</v>
      </c>
    </row>
    <row r="494" spans="1:46" x14ac:dyDescent="0.25">
      <c r="A494" s="1" t="s">
        <v>18082</v>
      </c>
      <c r="B494" s="2" t="s">
        <v>23076</v>
      </c>
      <c r="C494" s="2" t="s">
        <v>23106</v>
      </c>
      <c r="D494" s="1">
        <v>0</v>
      </c>
      <c r="E494" s="1">
        <v>0</v>
      </c>
      <c r="F494" s="1">
        <v>2</v>
      </c>
      <c r="G494" s="1">
        <v>2</v>
      </c>
      <c r="H494" s="6">
        <v>1</v>
      </c>
      <c r="I494">
        <v>0</v>
      </c>
      <c r="J494" s="1">
        <v>66</v>
      </c>
      <c r="K494" s="1">
        <v>1</v>
      </c>
      <c r="L494" s="1">
        <v>558</v>
      </c>
      <c r="M494" s="6">
        <v>0.88</v>
      </c>
      <c r="N494" s="4">
        <v>6900</v>
      </c>
      <c r="O494" s="4">
        <v>600</v>
      </c>
      <c r="P494" s="4">
        <v>700</v>
      </c>
      <c r="Q494" s="3">
        <v>0.33</v>
      </c>
      <c r="R494" s="1">
        <v>12</v>
      </c>
      <c r="S494" s="1">
        <v>700</v>
      </c>
      <c r="T494" s="1">
        <v>37</v>
      </c>
      <c r="U494" s="1">
        <v>1</v>
      </c>
      <c r="V494" s="1">
        <v>491</v>
      </c>
      <c r="W494" s="1">
        <v>0</v>
      </c>
      <c r="X494" s="1">
        <v>0</v>
      </c>
      <c r="Y494" s="1">
        <v>0</v>
      </c>
      <c r="Z494" s="1">
        <v>3</v>
      </c>
      <c r="AA494" s="1">
        <v>0</v>
      </c>
      <c r="AB494" s="1">
        <v>0</v>
      </c>
      <c r="AC494" s="1">
        <v>7006</v>
      </c>
      <c r="AD494" s="1">
        <v>7263</v>
      </c>
      <c r="AE494" s="1">
        <v>313</v>
      </c>
      <c r="AF494" s="1">
        <v>0</v>
      </c>
      <c r="AG494" s="1">
        <v>1329</v>
      </c>
      <c r="AH494" s="1">
        <v>1500</v>
      </c>
      <c r="AI494" s="1">
        <v>17411</v>
      </c>
      <c r="AJ494" s="1" t="s">
        <v>3293</v>
      </c>
      <c r="AK494" s="1" t="s">
        <v>3294</v>
      </c>
      <c r="AL494" s="1" t="s">
        <v>3295</v>
      </c>
      <c r="AM494" s="1" t="s">
        <v>12</v>
      </c>
      <c r="AN494" s="1" t="s">
        <v>23098</v>
      </c>
      <c r="AO494" s="1" t="s">
        <v>86</v>
      </c>
      <c r="AP494" s="1" t="s">
        <v>57</v>
      </c>
      <c r="AQ494" s="1" t="s">
        <v>25</v>
      </c>
      <c r="AR494" s="1" t="s">
        <v>30</v>
      </c>
      <c r="AS494" s="1" t="s">
        <v>23090</v>
      </c>
      <c r="AT494" s="1" t="s">
        <v>26</v>
      </c>
    </row>
    <row r="495" spans="1:46" x14ac:dyDescent="0.25">
      <c r="A495" s="1" t="s">
        <v>21449</v>
      </c>
      <c r="B495" s="2" t="s">
        <v>23073</v>
      </c>
      <c r="C495" s="2" t="s">
        <v>23105</v>
      </c>
      <c r="D495" s="1">
        <v>0</v>
      </c>
      <c r="E495" s="1">
        <v>0</v>
      </c>
      <c r="F495" s="1">
        <v>2</v>
      </c>
      <c r="G495" s="1">
        <v>2</v>
      </c>
      <c r="H495" s="6">
        <v>1</v>
      </c>
      <c r="I495">
        <v>0</v>
      </c>
      <c r="J495" s="1">
        <v>66</v>
      </c>
      <c r="K495" s="1">
        <v>1</v>
      </c>
      <c r="L495" s="1">
        <v>672</v>
      </c>
      <c r="M495" s="6">
        <v>0.91</v>
      </c>
      <c r="N495" s="4">
        <v>6900</v>
      </c>
      <c r="O495" s="4">
        <v>600</v>
      </c>
      <c r="P495" s="4">
        <v>700</v>
      </c>
      <c r="Q495" s="3">
        <v>0.35</v>
      </c>
      <c r="R495" s="1">
        <v>12</v>
      </c>
      <c r="S495" s="1">
        <v>700</v>
      </c>
      <c r="T495" s="1">
        <v>66</v>
      </c>
      <c r="U495" s="1">
        <v>1</v>
      </c>
      <c r="V495" s="1">
        <v>481</v>
      </c>
      <c r="W495" s="1">
        <v>0</v>
      </c>
      <c r="X495" s="1">
        <v>0</v>
      </c>
      <c r="Y495" s="1">
        <v>0</v>
      </c>
      <c r="Z495" s="1">
        <v>3</v>
      </c>
      <c r="AA495" s="1">
        <v>0</v>
      </c>
      <c r="AB495" s="1">
        <v>0</v>
      </c>
      <c r="AC495" s="1">
        <v>6300</v>
      </c>
      <c r="AD495" s="1">
        <v>7000</v>
      </c>
      <c r="AE495" s="1">
        <v>350</v>
      </c>
      <c r="AF495" s="1">
        <v>0</v>
      </c>
      <c r="AG495" s="1">
        <v>1370</v>
      </c>
      <c r="AH495" s="1">
        <v>2000</v>
      </c>
      <c r="AI495" s="1">
        <v>17020</v>
      </c>
      <c r="AJ495" s="1" t="s">
        <v>12666</v>
      </c>
      <c r="AK495" s="1" t="s">
        <v>12667</v>
      </c>
      <c r="AL495" s="1" t="s">
        <v>12668</v>
      </c>
      <c r="AM495" s="1" t="s">
        <v>12</v>
      </c>
      <c r="AN495" s="1" t="s">
        <v>23098</v>
      </c>
      <c r="AO495" s="1" t="s">
        <v>86</v>
      </c>
      <c r="AP495" s="1" t="s">
        <v>57</v>
      </c>
      <c r="AQ495" s="1" t="s">
        <v>25</v>
      </c>
      <c r="AR495" s="1" t="s">
        <v>30</v>
      </c>
      <c r="AS495" s="1" t="s">
        <v>23090</v>
      </c>
      <c r="AT495" s="1" t="s">
        <v>26</v>
      </c>
    </row>
    <row r="496" spans="1:46" x14ac:dyDescent="0.25">
      <c r="A496" s="1" t="s">
        <v>19700</v>
      </c>
      <c r="B496" s="2" t="s">
        <v>23074</v>
      </c>
      <c r="C496" s="2" t="s">
        <v>23104</v>
      </c>
      <c r="D496" s="1">
        <v>0</v>
      </c>
      <c r="E496" s="1">
        <v>0</v>
      </c>
      <c r="F496" s="1">
        <v>1</v>
      </c>
      <c r="G496" s="1">
        <v>1</v>
      </c>
      <c r="H496" s="6">
        <v>1</v>
      </c>
      <c r="I496">
        <v>1</v>
      </c>
      <c r="J496" s="1">
        <v>35</v>
      </c>
      <c r="K496" s="1">
        <v>0</v>
      </c>
      <c r="L496" s="1">
        <v>669</v>
      </c>
      <c r="M496" s="6">
        <v>0.37</v>
      </c>
      <c r="N496" s="4">
        <v>3300</v>
      </c>
      <c r="O496" s="4">
        <v>280</v>
      </c>
      <c r="P496" s="4">
        <v>700</v>
      </c>
      <c r="Q496" s="3">
        <v>0.28000000000000003</v>
      </c>
      <c r="R496" s="1">
        <v>24</v>
      </c>
      <c r="S496" s="1">
        <v>700</v>
      </c>
      <c r="T496" s="1">
        <v>55</v>
      </c>
      <c r="U496" s="1">
        <v>0</v>
      </c>
      <c r="V496" s="1">
        <v>396</v>
      </c>
      <c r="W496" s="1">
        <v>0</v>
      </c>
      <c r="X496" s="1">
        <v>0</v>
      </c>
      <c r="Y496" s="1">
        <v>1</v>
      </c>
      <c r="Z496" s="1">
        <v>3</v>
      </c>
      <c r="AA496" s="1">
        <v>0</v>
      </c>
      <c r="AB496" s="1">
        <v>1</v>
      </c>
      <c r="AC496" s="1">
        <v>0</v>
      </c>
      <c r="AD496" s="1">
        <v>134</v>
      </c>
      <c r="AE496" s="1">
        <v>0</v>
      </c>
      <c r="AF496" s="1">
        <v>597</v>
      </c>
      <c r="AG496" s="1">
        <v>559</v>
      </c>
      <c r="AH496" s="1">
        <v>0</v>
      </c>
      <c r="AI496" s="1">
        <v>1290</v>
      </c>
      <c r="AJ496" s="1" t="s">
        <v>7918</v>
      </c>
      <c r="AK496" s="1" t="s">
        <v>7919</v>
      </c>
      <c r="AL496" s="1" t="s">
        <v>7920</v>
      </c>
      <c r="AM496" s="1" t="s">
        <v>16</v>
      </c>
      <c r="AN496" s="1" t="s">
        <v>23097</v>
      </c>
      <c r="AO496" s="1" t="s">
        <v>364</v>
      </c>
      <c r="AP496" s="1" t="s">
        <v>57</v>
      </c>
      <c r="AQ496" s="1" t="s">
        <v>25</v>
      </c>
      <c r="AR496" s="1" t="s">
        <v>19</v>
      </c>
      <c r="AS496" s="1" t="s">
        <v>23090</v>
      </c>
      <c r="AT496" s="1" t="s">
        <v>101</v>
      </c>
    </row>
    <row r="497" spans="1:46" x14ac:dyDescent="0.25">
      <c r="A497" s="1" t="s">
        <v>22014</v>
      </c>
      <c r="B497" s="2" t="s">
        <v>23101</v>
      </c>
      <c r="C497" s="2" t="s">
        <v>23105</v>
      </c>
      <c r="D497" s="1">
        <v>1</v>
      </c>
      <c r="E497" s="1">
        <v>0</v>
      </c>
      <c r="F497" s="1">
        <v>1</v>
      </c>
      <c r="G497" s="1">
        <v>2</v>
      </c>
      <c r="H497" s="6">
        <v>0.5</v>
      </c>
      <c r="I497">
        <v>1</v>
      </c>
      <c r="J497" s="1">
        <v>54</v>
      </c>
      <c r="K497" s="1">
        <v>1</v>
      </c>
      <c r="L497" s="1">
        <v>683</v>
      </c>
      <c r="M497" s="6">
        <v>0.09</v>
      </c>
      <c r="N497" s="4">
        <v>5000</v>
      </c>
      <c r="O497" s="4">
        <v>450</v>
      </c>
      <c r="P497" s="4">
        <v>500</v>
      </c>
      <c r="Q497" s="3">
        <v>0.35</v>
      </c>
      <c r="R497" s="1">
        <v>24</v>
      </c>
      <c r="S497" s="1">
        <v>500</v>
      </c>
      <c r="T497" s="1">
        <v>35</v>
      </c>
      <c r="U497" s="1">
        <v>1</v>
      </c>
      <c r="V497" s="1">
        <v>363</v>
      </c>
      <c r="W497" s="1">
        <v>0</v>
      </c>
      <c r="X497" s="1">
        <v>0</v>
      </c>
      <c r="Y497" s="1">
        <v>0</v>
      </c>
      <c r="Z497" s="1">
        <v>2</v>
      </c>
      <c r="AA497" s="1">
        <v>0</v>
      </c>
      <c r="AB497" s="1">
        <v>1</v>
      </c>
      <c r="AC497" s="1">
        <v>0</v>
      </c>
      <c r="AD497" s="1">
        <v>0</v>
      </c>
      <c r="AE497" s="1">
        <v>0</v>
      </c>
      <c r="AF497" s="1">
        <v>300</v>
      </c>
      <c r="AG497" s="1">
        <v>0</v>
      </c>
      <c r="AH497" s="1">
        <v>0</v>
      </c>
      <c r="AI497" s="1">
        <v>300</v>
      </c>
      <c r="AJ497" s="1" t="s">
        <v>14172</v>
      </c>
      <c r="AK497" s="1" t="s">
        <v>14173</v>
      </c>
      <c r="AL497" s="1" t="s">
        <v>14174</v>
      </c>
      <c r="AM497" s="1" t="s">
        <v>16</v>
      </c>
      <c r="AN497" s="1" t="s">
        <v>23098</v>
      </c>
      <c r="AO497" s="1" t="s">
        <v>86</v>
      </c>
      <c r="AP497" s="1" t="s">
        <v>57</v>
      </c>
      <c r="AQ497" s="1" t="s">
        <v>25</v>
      </c>
      <c r="AR497" s="1" t="s">
        <v>30</v>
      </c>
      <c r="AS497" s="1" t="s">
        <v>23090</v>
      </c>
      <c r="AT497" s="1" t="s">
        <v>101</v>
      </c>
    </row>
    <row r="498" spans="1:46" x14ac:dyDescent="0.25">
      <c r="A498" s="1" t="s">
        <v>20360</v>
      </c>
      <c r="B498" s="2" t="s">
        <v>23101</v>
      </c>
      <c r="C498" s="2" t="s">
        <v>23104</v>
      </c>
      <c r="D498" s="1">
        <v>1</v>
      </c>
      <c r="E498" s="1">
        <v>1</v>
      </c>
      <c r="F498" s="1">
        <v>1</v>
      </c>
      <c r="G498" s="1">
        <v>3</v>
      </c>
      <c r="H498" s="6">
        <v>0.33333333333333331</v>
      </c>
      <c r="I498">
        <v>1</v>
      </c>
      <c r="J498" s="1">
        <v>56</v>
      </c>
      <c r="K498" s="1">
        <v>0</v>
      </c>
      <c r="L498" s="1">
        <v>331</v>
      </c>
      <c r="M498" s="6">
        <v>0.16</v>
      </c>
      <c r="N498" s="4">
        <v>5000</v>
      </c>
      <c r="O498" s="4">
        <v>330</v>
      </c>
      <c r="P498" s="4">
        <v>300</v>
      </c>
      <c r="Q498" s="3">
        <v>0.36</v>
      </c>
      <c r="R498" s="1">
        <v>36</v>
      </c>
      <c r="S498" s="1">
        <v>300</v>
      </c>
      <c r="T498" s="1">
        <v>16</v>
      </c>
      <c r="U498" s="1">
        <v>1</v>
      </c>
      <c r="V498" s="1">
        <v>360</v>
      </c>
      <c r="W498" s="1">
        <v>0</v>
      </c>
      <c r="X498" s="1">
        <v>0</v>
      </c>
      <c r="Y498" s="1">
        <v>0</v>
      </c>
      <c r="Z498" s="1">
        <v>2</v>
      </c>
      <c r="AA498" s="1">
        <v>0</v>
      </c>
      <c r="AB498" s="1">
        <v>1</v>
      </c>
      <c r="AC498" s="1">
        <v>0</v>
      </c>
      <c r="AD498" s="1">
        <v>270</v>
      </c>
      <c r="AE498" s="1">
        <v>92</v>
      </c>
      <c r="AF498" s="1">
        <v>542</v>
      </c>
      <c r="AG498" s="1">
        <v>0</v>
      </c>
      <c r="AH498" s="1">
        <v>0</v>
      </c>
      <c r="AI498" s="1">
        <v>904</v>
      </c>
      <c r="AJ498" s="1" t="s">
        <v>9716</v>
      </c>
      <c r="AK498" s="1" t="s">
        <v>9717</v>
      </c>
      <c r="AL498" s="1" t="s">
        <v>9718</v>
      </c>
      <c r="AM498" s="1" t="s">
        <v>16</v>
      </c>
      <c r="AN498" s="1" t="s">
        <v>23097</v>
      </c>
      <c r="AO498" s="1" t="s">
        <v>86</v>
      </c>
      <c r="AP498" s="1" t="s">
        <v>57</v>
      </c>
      <c r="AQ498" s="1" t="s">
        <v>25</v>
      </c>
      <c r="AR498" s="1" t="s">
        <v>30</v>
      </c>
      <c r="AS498" s="1" t="s">
        <v>23090</v>
      </c>
      <c r="AT498" s="1" t="s">
        <v>101</v>
      </c>
    </row>
    <row r="499" spans="1:46" x14ac:dyDescent="0.25">
      <c r="A499" s="1" t="s">
        <v>17912</v>
      </c>
      <c r="B499" s="2" t="s">
        <v>23076</v>
      </c>
      <c r="C499" s="2" t="s">
        <v>23105</v>
      </c>
      <c r="D499" s="1">
        <v>0</v>
      </c>
      <c r="E499" s="1">
        <v>0</v>
      </c>
      <c r="F499" s="1">
        <v>2</v>
      </c>
      <c r="G499" s="1">
        <v>2</v>
      </c>
      <c r="H499" s="6">
        <v>1</v>
      </c>
      <c r="I499">
        <v>0</v>
      </c>
      <c r="J499" s="1">
        <v>61</v>
      </c>
      <c r="K499" s="1">
        <v>1</v>
      </c>
      <c r="L499" s="1">
        <v>777</v>
      </c>
      <c r="M499" s="6">
        <v>0.7</v>
      </c>
      <c r="N499" s="4">
        <v>3227</v>
      </c>
      <c r="O499" s="4">
        <v>268</v>
      </c>
      <c r="P499" s="4">
        <v>1000</v>
      </c>
      <c r="Q499" s="3">
        <v>0.28999999999999998</v>
      </c>
      <c r="R499" s="1">
        <v>12</v>
      </c>
      <c r="S499" s="1">
        <v>1000</v>
      </c>
      <c r="T499" s="1">
        <v>53</v>
      </c>
      <c r="U499" s="1">
        <v>1</v>
      </c>
      <c r="V499" s="1">
        <v>319</v>
      </c>
      <c r="W499" s="1">
        <v>1</v>
      </c>
      <c r="X499" s="1">
        <v>0</v>
      </c>
      <c r="Y499" s="1">
        <v>0</v>
      </c>
      <c r="Z499" s="1">
        <v>2</v>
      </c>
      <c r="AA499" s="1">
        <v>0</v>
      </c>
      <c r="AB499" s="1">
        <v>0</v>
      </c>
      <c r="AC499" s="1">
        <v>2698</v>
      </c>
      <c r="AD499" s="1">
        <v>0</v>
      </c>
      <c r="AE499" s="1">
        <v>0</v>
      </c>
      <c r="AF499" s="1">
        <v>0</v>
      </c>
      <c r="AG499" s="1">
        <v>0</v>
      </c>
      <c r="AH499" s="1">
        <v>0</v>
      </c>
      <c r="AI499" s="1">
        <v>2698</v>
      </c>
      <c r="AJ499" s="1" t="s">
        <v>2779</v>
      </c>
      <c r="AK499" s="1" t="s">
        <v>2780</v>
      </c>
      <c r="AL499" s="1" t="s">
        <v>2781</v>
      </c>
      <c r="AM499" s="1" t="s">
        <v>12</v>
      </c>
      <c r="AN499" s="1" t="s">
        <v>23098</v>
      </c>
      <c r="AO499" s="1" t="s">
        <v>86</v>
      </c>
      <c r="AP499" s="1" t="s">
        <v>86</v>
      </c>
      <c r="AQ499" s="1" t="s">
        <v>25</v>
      </c>
      <c r="AR499" s="1" t="s">
        <v>30</v>
      </c>
      <c r="AS499" s="1" t="s">
        <v>23090</v>
      </c>
      <c r="AT499" s="1" t="s">
        <v>26</v>
      </c>
    </row>
    <row r="500" spans="1:46" x14ac:dyDescent="0.25">
      <c r="A500" s="1" t="s">
        <v>17938</v>
      </c>
      <c r="B500" s="2" t="s">
        <v>23074</v>
      </c>
      <c r="C500" s="2" t="s">
        <v>23108</v>
      </c>
      <c r="D500" s="1">
        <v>0</v>
      </c>
      <c r="E500" s="1">
        <v>6</v>
      </c>
      <c r="F500" s="1">
        <v>4</v>
      </c>
      <c r="G500" s="1">
        <v>10</v>
      </c>
      <c r="H500" s="6">
        <v>0.4</v>
      </c>
      <c r="I500">
        <v>0</v>
      </c>
      <c r="J500" s="1">
        <v>49</v>
      </c>
      <c r="K500" s="1">
        <v>0</v>
      </c>
      <c r="L500" s="1">
        <v>617</v>
      </c>
      <c r="M500" s="6">
        <v>0.93</v>
      </c>
      <c r="N500" s="4">
        <v>4500</v>
      </c>
      <c r="O500" s="4">
        <v>300</v>
      </c>
      <c r="P500" s="4">
        <v>200</v>
      </c>
      <c r="Q500" s="3">
        <v>0.25</v>
      </c>
      <c r="R500" s="1">
        <v>24</v>
      </c>
      <c r="S500" s="1">
        <v>200</v>
      </c>
      <c r="T500" s="1">
        <v>16</v>
      </c>
      <c r="U500" s="1">
        <v>1</v>
      </c>
      <c r="V500" s="1">
        <v>313</v>
      </c>
      <c r="W500" s="1">
        <v>0</v>
      </c>
      <c r="X500" s="1">
        <v>0</v>
      </c>
      <c r="Y500" s="1">
        <v>0</v>
      </c>
      <c r="Z500" s="1">
        <v>3</v>
      </c>
      <c r="AA500" s="1">
        <v>1</v>
      </c>
      <c r="AB500" s="1">
        <v>0</v>
      </c>
      <c r="AC500" s="1">
        <v>7175</v>
      </c>
      <c r="AD500" s="1">
        <v>0</v>
      </c>
      <c r="AE500" s="1">
        <v>0</v>
      </c>
      <c r="AF500" s="1">
        <v>0</v>
      </c>
      <c r="AG500" s="1">
        <v>0</v>
      </c>
      <c r="AH500" s="1">
        <v>610</v>
      </c>
      <c r="AI500" s="1">
        <v>7785</v>
      </c>
      <c r="AJ500" s="1" t="s">
        <v>2848</v>
      </c>
      <c r="AK500" s="1" t="s">
        <v>2849</v>
      </c>
      <c r="AL500" s="1" t="s">
        <v>2850</v>
      </c>
      <c r="AM500" s="1" t="s">
        <v>12</v>
      </c>
      <c r="AN500" s="1" t="s">
        <v>23097</v>
      </c>
      <c r="AO500" s="1" t="s">
        <v>86</v>
      </c>
      <c r="AP500" s="1" t="s">
        <v>57</v>
      </c>
      <c r="AQ500" s="1" t="s">
        <v>25</v>
      </c>
      <c r="AR500" s="1" t="s">
        <v>30</v>
      </c>
      <c r="AS500" s="1" t="s">
        <v>23091</v>
      </c>
      <c r="AT500" s="1" t="s">
        <v>26</v>
      </c>
    </row>
    <row r="501" spans="1:46" x14ac:dyDescent="0.25">
      <c r="A501" s="1" t="s">
        <v>22315</v>
      </c>
      <c r="B501" s="2" t="s">
        <v>23073</v>
      </c>
      <c r="C501" s="2" t="s">
        <v>23109</v>
      </c>
      <c r="D501" s="1">
        <v>0</v>
      </c>
      <c r="E501" s="1">
        <v>0</v>
      </c>
      <c r="F501" s="1">
        <v>1</v>
      </c>
      <c r="G501" s="1">
        <v>1</v>
      </c>
      <c r="H501" s="6">
        <v>1</v>
      </c>
      <c r="I501">
        <v>0</v>
      </c>
      <c r="J501" s="1">
        <v>54</v>
      </c>
      <c r="K501" s="1">
        <v>1</v>
      </c>
      <c r="L501" s="1">
        <v>515</v>
      </c>
      <c r="M501" s="6">
        <v>0.44</v>
      </c>
      <c r="N501" s="4">
        <v>1760</v>
      </c>
      <c r="O501" s="4">
        <v>136</v>
      </c>
      <c r="P501" s="4">
        <v>300</v>
      </c>
      <c r="Q501" s="3">
        <v>0.3</v>
      </c>
      <c r="R501" s="1">
        <v>24</v>
      </c>
      <c r="S501" s="1">
        <v>300</v>
      </c>
      <c r="T501" s="1">
        <v>35</v>
      </c>
      <c r="U501" s="1">
        <v>1</v>
      </c>
      <c r="V501" s="1">
        <v>306</v>
      </c>
      <c r="W501" s="1">
        <v>0</v>
      </c>
      <c r="X501" s="1">
        <v>0</v>
      </c>
      <c r="Y501" s="1">
        <v>0</v>
      </c>
      <c r="Z501" s="1">
        <v>1</v>
      </c>
      <c r="AA501" s="1">
        <v>0</v>
      </c>
      <c r="AB501" s="1">
        <v>0</v>
      </c>
      <c r="AC501" s="1">
        <v>0</v>
      </c>
      <c r="AD501" s="1">
        <v>0</v>
      </c>
      <c r="AE501" s="1">
        <v>0</v>
      </c>
      <c r="AF501" s="1">
        <v>390</v>
      </c>
      <c r="AG501" s="1">
        <v>0</v>
      </c>
      <c r="AH501" s="1">
        <v>400</v>
      </c>
      <c r="AI501" s="1">
        <v>790</v>
      </c>
      <c r="AJ501" s="1" t="s">
        <v>430</v>
      </c>
      <c r="AK501" s="1" t="s">
        <v>14994</v>
      </c>
      <c r="AL501" s="1" t="s">
        <v>14995</v>
      </c>
      <c r="AM501" s="1" t="s">
        <v>12</v>
      </c>
      <c r="AN501" s="1" t="s">
        <v>23098</v>
      </c>
      <c r="AO501" s="1" t="s">
        <v>86</v>
      </c>
      <c r="AP501" s="1" t="s">
        <v>57</v>
      </c>
      <c r="AQ501" s="1" t="s">
        <v>25</v>
      </c>
      <c r="AR501" s="1" t="s">
        <v>30</v>
      </c>
      <c r="AS501" s="1" t="s">
        <v>23090</v>
      </c>
      <c r="AT501" s="1" t="s">
        <v>26</v>
      </c>
    </row>
    <row r="502" spans="1:46" x14ac:dyDescent="0.25">
      <c r="A502" s="1" t="s">
        <v>22903</v>
      </c>
      <c r="B502" s="2" t="s">
        <v>23101</v>
      </c>
      <c r="C502" s="2" t="s">
        <v>23109</v>
      </c>
      <c r="D502" s="1">
        <v>0</v>
      </c>
      <c r="E502" s="1">
        <v>0</v>
      </c>
      <c r="F502" s="1">
        <v>1</v>
      </c>
      <c r="G502" s="1">
        <v>1</v>
      </c>
      <c r="H502" s="6">
        <v>1</v>
      </c>
      <c r="I502">
        <v>0</v>
      </c>
      <c r="J502" s="1">
        <v>55</v>
      </c>
      <c r="K502" s="1">
        <v>1</v>
      </c>
      <c r="L502" s="1">
        <v>617</v>
      </c>
      <c r="M502" s="6">
        <v>0.93</v>
      </c>
      <c r="N502" s="4">
        <v>6000</v>
      </c>
      <c r="O502" s="4">
        <v>290</v>
      </c>
      <c r="P502" s="4">
        <v>300</v>
      </c>
      <c r="Q502" s="3">
        <v>0.3</v>
      </c>
      <c r="R502" s="1">
        <v>12</v>
      </c>
      <c r="S502" s="1">
        <v>300</v>
      </c>
      <c r="T502" s="1">
        <v>29</v>
      </c>
      <c r="U502" s="1">
        <v>1</v>
      </c>
      <c r="V502" s="1">
        <v>305</v>
      </c>
      <c r="W502" s="1">
        <v>0</v>
      </c>
      <c r="X502" s="1">
        <v>0</v>
      </c>
      <c r="Y502" s="1">
        <v>0</v>
      </c>
      <c r="Z502" s="1">
        <v>2</v>
      </c>
      <c r="AA502" s="1">
        <v>1</v>
      </c>
      <c r="AB502" s="1">
        <v>0</v>
      </c>
      <c r="AC502" s="1">
        <v>0</v>
      </c>
      <c r="AD502" s="1">
        <v>2700</v>
      </c>
      <c r="AE502" s="1">
        <v>0</v>
      </c>
      <c r="AF502" s="1">
        <v>1467</v>
      </c>
      <c r="AG502" s="1">
        <v>0</v>
      </c>
      <c r="AH502" s="1">
        <v>1070</v>
      </c>
      <c r="AI502" s="1">
        <v>5237</v>
      </c>
      <c r="AJ502" s="1" t="s">
        <v>840</v>
      </c>
      <c r="AK502" s="1" t="s">
        <v>16557</v>
      </c>
      <c r="AL502" s="1" t="s">
        <v>16558</v>
      </c>
      <c r="AM502" s="1" t="s">
        <v>12</v>
      </c>
      <c r="AN502" s="1" t="s">
        <v>23098</v>
      </c>
      <c r="AO502" s="1" t="s">
        <v>86</v>
      </c>
      <c r="AP502" s="1" t="s">
        <v>57</v>
      </c>
      <c r="AQ502" s="1" t="s">
        <v>25</v>
      </c>
      <c r="AR502" s="1" t="s">
        <v>30</v>
      </c>
      <c r="AS502" s="1" t="s">
        <v>23091</v>
      </c>
      <c r="AT502" s="1" t="s">
        <v>26</v>
      </c>
    </row>
    <row r="503" spans="1:46" x14ac:dyDescent="0.25">
      <c r="A503" s="1" t="s">
        <v>18781</v>
      </c>
      <c r="B503" s="2" t="s">
        <v>23073</v>
      </c>
      <c r="C503" s="2" t="s">
        <v>23110</v>
      </c>
      <c r="D503" s="1">
        <v>0</v>
      </c>
      <c r="E503" s="1">
        <v>0</v>
      </c>
      <c r="F503" s="1">
        <v>3</v>
      </c>
      <c r="G503" s="1">
        <v>3</v>
      </c>
      <c r="H503" s="6">
        <v>1</v>
      </c>
      <c r="I503">
        <v>0</v>
      </c>
      <c r="J503" s="1">
        <v>57</v>
      </c>
      <c r="K503" s="1">
        <v>0</v>
      </c>
      <c r="L503" s="1">
        <v>833</v>
      </c>
      <c r="M503" s="6">
        <v>0.04</v>
      </c>
      <c r="N503" s="4">
        <v>35054</v>
      </c>
      <c r="O503" s="4">
        <v>2921</v>
      </c>
      <c r="P503" s="4">
        <v>2000</v>
      </c>
      <c r="Q503" s="3">
        <v>0.19</v>
      </c>
      <c r="R503" s="1">
        <v>24</v>
      </c>
      <c r="S503" s="1">
        <v>2000</v>
      </c>
      <c r="T503" s="1">
        <v>104</v>
      </c>
      <c r="U503" s="1">
        <v>1</v>
      </c>
      <c r="V503" s="1">
        <v>292</v>
      </c>
      <c r="W503" s="1">
        <v>1</v>
      </c>
      <c r="X503" s="1">
        <v>0</v>
      </c>
      <c r="Y503" s="1">
        <v>0</v>
      </c>
      <c r="Z503" s="1">
        <v>3</v>
      </c>
      <c r="AA503" s="1">
        <v>0</v>
      </c>
      <c r="AB503" s="1">
        <v>0</v>
      </c>
      <c r="AC503" s="1">
        <v>0</v>
      </c>
      <c r="AD503" s="1">
        <v>0</v>
      </c>
      <c r="AE503" s="1">
        <v>3617</v>
      </c>
      <c r="AF503" s="1">
        <v>0</v>
      </c>
      <c r="AG503" s="1">
        <v>0</v>
      </c>
      <c r="AH503" s="1">
        <v>0</v>
      </c>
      <c r="AI503" s="1">
        <v>3617</v>
      </c>
      <c r="AJ503" s="1" t="s">
        <v>5333</v>
      </c>
      <c r="AK503" s="1" t="s">
        <v>5334</v>
      </c>
      <c r="AL503" s="1" t="s">
        <v>5335</v>
      </c>
      <c r="AM503" s="1" t="s">
        <v>12</v>
      </c>
      <c r="AN503" s="1" t="s">
        <v>23097</v>
      </c>
      <c r="AO503" s="1" t="s">
        <v>86</v>
      </c>
      <c r="AP503" s="1" t="s">
        <v>86</v>
      </c>
      <c r="AQ503" s="1" t="s">
        <v>25</v>
      </c>
      <c r="AR503" s="1" t="s">
        <v>30</v>
      </c>
      <c r="AS503" s="1" t="s">
        <v>23090</v>
      </c>
      <c r="AT503" s="1" t="s">
        <v>26</v>
      </c>
    </row>
    <row r="504" spans="1:46" x14ac:dyDescent="0.25">
      <c r="A504" s="1" t="s">
        <v>21224</v>
      </c>
      <c r="B504" s="2" t="s">
        <v>23074</v>
      </c>
      <c r="C504" s="2" t="s">
        <v>23110</v>
      </c>
      <c r="D504" s="1">
        <v>1</v>
      </c>
      <c r="E504" s="1">
        <v>2</v>
      </c>
      <c r="F504" s="1">
        <v>4</v>
      </c>
      <c r="G504" s="1">
        <v>7</v>
      </c>
      <c r="H504" s="6">
        <v>0.5714285714285714</v>
      </c>
      <c r="I504">
        <v>0</v>
      </c>
      <c r="J504" s="1">
        <v>48</v>
      </c>
      <c r="K504" s="1">
        <v>1</v>
      </c>
      <c r="L504" s="1">
        <v>736</v>
      </c>
      <c r="M504" s="6">
        <v>1.2</v>
      </c>
      <c r="N504" s="4">
        <v>7818</v>
      </c>
      <c r="O504" s="4">
        <v>651</v>
      </c>
      <c r="P504" s="4">
        <v>500</v>
      </c>
      <c r="Q504" s="3">
        <v>0.25</v>
      </c>
      <c r="R504" s="1">
        <v>24</v>
      </c>
      <c r="S504" s="1">
        <v>500</v>
      </c>
      <c r="T504" s="1">
        <v>44</v>
      </c>
      <c r="U504" s="1">
        <v>1</v>
      </c>
      <c r="V504" s="1">
        <v>289</v>
      </c>
      <c r="W504" s="1">
        <v>0</v>
      </c>
      <c r="X504" s="1">
        <v>0</v>
      </c>
      <c r="Y504" s="1">
        <v>0</v>
      </c>
      <c r="Z504" s="1">
        <v>3</v>
      </c>
      <c r="AA504" s="1">
        <v>0</v>
      </c>
      <c r="AB504" s="1">
        <v>0</v>
      </c>
      <c r="AC504" s="1">
        <v>19300</v>
      </c>
      <c r="AD504" s="1">
        <v>0</v>
      </c>
      <c r="AE504" s="1">
        <v>2700</v>
      </c>
      <c r="AF504" s="1">
        <v>2380</v>
      </c>
      <c r="AG504" s="1">
        <v>0</v>
      </c>
      <c r="AH504" s="1">
        <v>0</v>
      </c>
      <c r="AI504" s="1">
        <v>24380</v>
      </c>
      <c r="AJ504" s="1" t="s">
        <v>12094</v>
      </c>
      <c r="AK504" s="1" t="s">
        <v>12095</v>
      </c>
      <c r="AL504" s="1" t="s">
        <v>12096</v>
      </c>
      <c r="AM504" s="1" t="s">
        <v>12</v>
      </c>
      <c r="AN504" s="1" t="s">
        <v>23098</v>
      </c>
      <c r="AO504" s="1" t="s">
        <v>86</v>
      </c>
      <c r="AP504" s="1" t="s">
        <v>57</v>
      </c>
      <c r="AQ504" s="1" t="s">
        <v>25</v>
      </c>
      <c r="AR504" s="1" t="s">
        <v>30</v>
      </c>
      <c r="AS504" s="1" t="s">
        <v>23090</v>
      </c>
      <c r="AT504" s="1" t="s">
        <v>26</v>
      </c>
    </row>
    <row r="505" spans="1:46" x14ac:dyDescent="0.25">
      <c r="A505" s="1" t="s">
        <v>17427</v>
      </c>
      <c r="B505" s="2" t="s">
        <v>23074</v>
      </c>
      <c r="C505" s="2" t="s">
        <v>23107</v>
      </c>
      <c r="D505" s="1">
        <v>0</v>
      </c>
      <c r="E505" s="1">
        <v>0</v>
      </c>
      <c r="F505" s="1">
        <v>1</v>
      </c>
      <c r="G505" s="1">
        <v>1</v>
      </c>
      <c r="H505" s="6">
        <v>1</v>
      </c>
      <c r="I505">
        <v>0</v>
      </c>
      <c r="J505" s="1">
        <v>55</v>
      </c>
      <c r="K505" s="1">
        <v>0</v>
      </c>
      <c r="L505" s="1">
        <v>660</v>
      </c>
      <c r="M505" s="6">
        <v>0.65</v>
      </c>
      <c r="N505" s="4">
        <v>4800</v>
      </c>
      <c r="O505" s="4">
        <v>400</v>
      </c>
      <c r="P505" s="4">
        <v>1000</v>
      </c>
      <c r="Q505" s="3">
        <v>0.28000000000000003</v>
      </c>
      <c r="R505" s="1">
        <v>24</v>
      </c>
      <c r="S505" s="1">
        <v>1000</v>
      </c>
      <c r="T505" s="1">
        <v>67</v>
      </c>
      <c r="U505" s="1">
        <v>1</v>
      </c>
      <c r="V505" s="1">
        <v>279</v>
      </c>
      <c r="W505" s="1">
        <v>0</v>
      </c>
      <c r="X505" s="1">
        <v>0</v>
      </c>
      <c r="Y505" s="1">
        <v>1</v>
      </c>
      <c r="Z505" s="1">
        <v>1</v>
      </c>
      <c r="AA505" s="1">
        <v>0</v>
      </c>
      <c r="AB505" s="1">
        <v>0</v>
      </c>
      <c r="AC505" s="1">
        <v>2267</v>
      </c>
      <c r="AD505" s="1">
        <v>0</v>
      </c>
      <c r="AE505" s="1">
        <v>2932</v>
      </c>
      <c r="AF505" s="1">
        <v>333</v>
      </c>
      <c r="AG505" s="1">
        <v>0</v>
      </c>
      <c r="AH505" s="1">
        <v>0</v>
      </c>
      <c r="AI505" s="1">
        <v>5532</v>
      </c>
      <c r="AJ505" s="1" t="s">
        <v>1334</v>
      </c>
      <c r="AK505" s="1" t="s">
        <v>1335</v>
      </c>
      <c r="AL505" s="1" t="s">
        <v>1336</v>
      </c>
      <c r="AM505" s="1" t="s">
        <v>12</v>
      </c>
      <c r="AN505" s="1" t="s">
        <v>23097</v>
      </c>
      <c r="AO505" s="1" t="s">
        <v>86</v>
      </c>
      <c r="AP505" s="1" t="s">
        <v>57</v>
      </c>
      <c r="AQ505" s="1" t="s">
        <v>25</v>
      </c>
      <c r="AR505" s="1" t="s">
        <v>19</v>
      </c>
      <c r="AS505" s="1" t="s">
        <v>23090</v>
      </c>
      <c r="AT505" s="1" t="s">
        <v>26</v>
      </c>
    </row>
    <row r="506" spans="1:46" x14ac:dyDescent="0.25">
      <c r="A506" s="1" t="s">
        <v>17715</v>
      </c>
      <c r="B506" s="2" t="s">
        <v>23074</v>
      </c>
      <c r="C506" s="2" t="s">
        <v>23110</v>
      </c>
      <c r="D506" s="1">
        <v>0</v>
      </c>
      <c r="E506" s="1">
        <v>0</v>
      </c>
      <c r="F506" s="1">
        <v>1</v>
      </c>
      <c r="G506" s="1">
        <v>1</v>
      </c>
      <c r="H506" s="6">
        <v>1</v>
      </c>
      <c r="I506">
        <v>0</v>
      </c>
      <c r="J506" s="1">
        <v>44</v>
      </c>
      <c r="K506" s="1">
        <v>1</v>
      </c>
      <c r="L506" s="1">
        <v>673</v>
      </c>
      <c r="M506" s="6">
        <v>0.72</v>
      </c>
      <c r="N506" s="4">
        <v>6350</v>
      </c>
      <c r="O506" s="4">
        <v>419</v>
      </c>
      <c r="P506" s="4">
        <v>550</v>
      </c>
      <c r="Q506" s="3">
        <v>0.2</v>
      </c>
      <c r="R506" s="1">
        <v>24</v>
      </c>
      <c r="S506" s="1">
        <v>550</v>
      </c>
      <c r="T506" s="1">
        <v>58</v>
      </c>
      <c r="U506" s="1">
        <v>1</v>
      </c>
      <c r="V506" s="1">
        <v>278</v>
      </c>
      <c r="W506" s="1">
        <v>0</v>
      </c>
      <c r="X506" s="1">
        <v>0</v>
      </c>
      <c r="Y506" s="1">
        <v>0</v>
      </c>
      <c r="Z506" s="1">
        <v>3</v>
      </c>
      <c r="AA506" s="1">
        <v>1</v>
      </c>
      <c r="AB506" s="1">
        <v>0</v>
      </c>
      <c r="AC506" s="1">
        <v>17000</v>
      </c>
      <c r="AD506" s="1">
        <v>620</v>
      </c>
      <c r="AE506" s="1">
        <v>6750</v>
      </c>
      <c r="AF506" s="1">
        <v>240</v>
      </c>
      <c r="AG506" s="1">
        <v>1081</v>
      </c>
      <c r="AH506" s="1">
        <v>0</v>
      </c>
      <c r="AI506" s="1">
        <v>25691</v>
      </c>
      <c r="AJ506" s="1" t="s">
        <v>2219</v>
      </c>
      <c r="AK506" s="1" t="s">
        <v>2220</v>
      </c>
      <c r="AL506" s="1" t="s">
        <v>2221</v>
      </c>
      <c r="AM506" s="1" t="s">
        <v>12</v>
      </c>
      <c r="AN506" s="1" t="s">
        <v>23098</v>
      </c>
      <c r="AO506" s="1" t="s">
        <v>86</v>
      </c>
      <c r="AP506" s="1" t="s">
        <v>57</v>
      </c>
      <c r="AQ506" s="1" t="s">
        <v>25</v>
      </c>
      <c r="AR506" s="1" t="s">
        <v>30</v>
      </c>
      <c r="AS506" s="1" t="s">
        <v>23091</v>
      </c>
      <c r="AT506" s="1" t="s">
        <v>26</v>
      </c>
    </row>
    <row r="507" spans="1:46" x14ac:dyDescent="0.25">
      <c r="A507" s="1" t="s">
        <v>18423</v>
      </c>
      <c r="B507" s="2" t="s">
        <v>23074</v>
      </c>
      <c r="C507" s="2" t="s">
        <v>23104</v>
      </c>
      <c r="D507" s="1">
        <v>0</v>
      </c>
      <c r="E507" s="1">
        <v>6</v>
      </c>
      <c r="F507" s="1">
        <v>4</v>
      </c>
      <c r="G507" s="1">
        <v>10</v>
      </c>
      <c r="H507" s="6">
        <v>0.4</v>
      </c>
      <c r="I507">
        <v>0</v>
      </c>
      <c r="J507" s="1">
        <v>49</v>
      </c>
      <c r="K507" s="1">
        <v>0</v>
      </c>
      <c r="L507" s="1">
        <v>412</v>
      </c>
      <c r="M507" s="6">
        <v>0</v>
      </c>
      <c r="N507" s="4">
        <v>5300</v>
      </c>
      <c r="O507" s="4">
        <v>480</v>
      </c>
      <c r="P507" s="4">
        <v>300</v>
      </c>
      <c r="Q507" s="3">
        <v>0.38</v>
      </c>
      <c r="R507" s="1">
        <v>24</v>
      </c>
      <c r="S507" s="1">
        <v>300</v>
      </c>
      <c r="T507" s="1">
        <v>5</v>
      </c>
      <c r="U507" s="1">
        <v>0</v>
      </c>
      <c r="V507" s="1">
        <v>274</v>
      </c>
      <c r="W507" s="1">
        <v>0</v>
      </c>
      <c r="X507" s="1">
        <v>0</v>
      </c>
      <c r="Y507" s="1">
        <v>0</v>
      </c>
      <c r="Z507" s="1">
        <v>3</v>
      </c>
      <c r="AA507" s="1">
        <v>1</v>
      </c>
      <c r="AB507" s="1">
        <v>0</v>
      </c>
      <c r="AC507" s="1">
        <v>7000</v>
      </c>
      <c r="AD507" s="1">
        <v>0</v>
      </c>
      <c r="AE507" s="1">
        <v>0</v>
      </c>
      <c r="AF507" s="1">
        <v>350</v>
      </c>
      <c r="AG507" s="1">
        <v>100</v>
      </c>
      <c r="AH507" s="1">
        <v>1050</v>
      </c>
      <c r="AI507" s="1">
        <v>8500</v>
      </c>
      <c r="AJ507" s="1" t="s">
        <v>231</v>
      </c>
      <c r="AK507" s="1" t="s">
        <v>4324</v>
      </c>
      <c r="AL507" s="1" t="s">
        <v>11</v>
      </c>
      <c r="AM507" s="1" t="s">
        <v>12</v>
      </c>
      <c r="AN507" s="1" t="s">
        <v>23097</v>
      </c>
      <c r="AO507" s="1" t="s">
        <v>364</v>
      </c>
      <c r="AP507" s="1" t="s">
        <v>57</v>
      </c>
      <c r="AQ507" s="1" t="s">
        <v>25</v>
      </c>
      <c r="AR507" s="1" t="s">
        <v>30</v>
      </c>
      <c r="AS507" s="1" t="s">
        <v>23091</v>
      </c>
      <c r="AT507" s="1" t="s">
        <v>26</v>
      </c>
    </row>
    <row r="508" spans="1:46" x14ac:dyDescent="0.25">
      <c r="A508" s="1" t="s">
        <v>17811</v>
      </c>
      <c r="B508" s="2" t="s">
        <v>23074</v>
      </c>
      <c r="C508" s="2" t="s">
        <v>23104</v>
      </c>
      <c r="D508" s="1">
        <v>0</v>
      </c>
      <c r="E508" s="1">
        <v>6</v>
      </c>
      <c r="F508" s="1">
        <v>4</v>
      </c>
      <c r="G508" s="1">
        <v>10</v>
      </c>
      <c r="H508" s="6">
        <v>0.4</v>
      </c>
      <c r="I508">
        <v>0</v>
      </c>
      <c r="J508" s="1">
        <v>49</v>
      </c>
      <c r="K508" s="1">
        <v>0</v>
      </c>
      <c r="L508" s="1">
        <v>412</v>
      </c>
      <c r="M508" s="6">
        <v>0</v>
      </c>
      <c r="N508" s="4">
        <v>5300</v>
      </c>
      <c r="O508" s="4">
        <v>480</v>
      </c>
      <c r="P508" s="4">
        <v>460</v>
      </c>
      <c r="Q508" s="3">
        <v>0.37</v>
      </c>
      <c r="R508" s="1">
        <v>36</v>
      </c>
      <c r="S508" s="1">
        <v>460</v>
      </c>
      <c r="T508" s="1">
        <v>15</v>
      </c>
      <c r="U508" s="1">
        <v>0</v>
      </c>
      <c r="V508" s="1">
        <v>274</v>
      </c>
      <c r="W508" s="1">
        <v>0</v>
      </c>
      <c r="X508" s="1">
        <v>0</v>
      </c>
      <c r="Y508" s="1">
        <v>0</v>
      </c>
      <c r="Z508" s="1">
        <v>3</v>
      </c>
      <c r="AA508" s="1">
        <v>1</v>
      </c>
      <c r="AB508" s="1">
        <v>0</v>
      </c>
      <c r="AC508" s="1">
        <v>7000</v>
      </c>
      <c r="AD508" s="1">
        <v>0</v>
      </c>
      <c r="AE508" s="1">
        <v>0</v>
      </c>
      <c r="AF508" s="1">
        <v>350</v>
      </c>
      <c r="AG508" s="1">
        <v>100</v>
      </c>
      <c r="AH508" s="1">
        <v>1050</v>
      </c>
      <c r="AI508" s="1">
        <v>8500</v>
      </c>
      <c r="AJ508" s="1" t="s">
        <v>68</v>
      </c>
      <c r="AK508" s="1" t="s">
        <v>2489</v>
      </c>
      <c r="AL508" s="1" t="s">
        <v>2490</v>
      </c>
      <c r="AM508" s="1" t="s">
        <v>12</v>
      </c>
      <c r="AN508" s="1" t="s">
        <v>23097</v>
      </c>
      <c r="AO508" s="1" t="s">
        <v>364</v>
      </c>
      <c r="AP508" s="1" t="s">
        <v>57</v>
      </c>
      <c r="AQ508" s="1" t="s">
        <v>25</v>
      </c>
      <c r="AR508" s="1" t="s">
        <v>30</v>
      </c>
      <c r="AS508" s="1" t="s">
        <v>23091</v>
      </c>
      <c r="AT508" s="1" t="s">
        <v>26</v>
      </c>
    </row>
    <row r="509" spans="1:46" x14ac:dyDescent="0.25">
      <c r="A509" s="1" t="s">
        <v>20315</v>
      </c>
      <c r="B509" s="2" t="s">
        <v>23074</v>
      </c>
      <c r="C509" s="2" t="s">
        <v>23105</v>
      </c>
      <c r="D509" s="1">
        <v>0</v>
      </c>
      <c r="E509" s="1">
        <v>6</v>
      </c>
      <c r="F509" s="1">
        <v>4</v>
      </c>
      <c r="G509" s="1">
        <v>10</v>
      </c>
      <c r="H509" s="6">
        <v>0.4</v>
      </c>
      <c r="I509">
        <v>0</v>
      </c>
      <c r="J509" s="1">
        <v>49</v>
      </c>
      <c r="K509" s="1">
        <v>0</v>
      </c>
      <c r="L509" s="1">
        <v>686</v>
      </c>
      <c r="M509" s="6">
        <v>0.72</v>
      </c>
      <c r="N509" s="4">
        <v>5300</v>
      </c>
      <c r="O509" s="4">
        <v>480</v>
      </c>
      <c r="P509" s="4">
        <v>500</v>
      </c>
      <c r="Q509" s="3">
        <v>0.3</v>
      </c>
      <c r="R509" s="1">
        <v>24</v>
      </c>
      <c r="S509" s="1">
        <v>310</v>
      </c>
      <c r="T509" s="1">
        <v>37</v>
      </c>
      <c r="U509" s="1">
        <v>0</v>
      </c>
      <c r="V509" s="1">
        <v>274</v>
      </c>
      <c r="W509" s="1">
        <v>0</v>
      </c>
      <c r="X509" s="1">
        <v>0</v>
      </c>
      <c r="Y509" s="1">
        <v>0</v>
      </c>
      <c r="Z509" s="1">
        <v>3</v>
      </c>
      <c r="AA509" s="1">
        <v>1</v>
      </c>
      <c r="AB509" s="1">
        <v>0</v>
      </c>
      <c r="AC509" s="1">
        <v>7000</v>
      </c>
      <c r="AD509" s="1">
        <v>0</v>
      </c>
      <c r="AE509" s="1">
        <v>0</v>
      </c>
      <c r="AF509" s="1">
        <v>350</v>
      </c>
      <c r="AG509" s="1">
        <v>100</v>
      </c>
      <c r="AH509" s="1">
        <v>1050</v>
      </c>
      <c r="AI509" s="1">
        <v>8500</v>
      </c>
      <c r="AJ509" s="1" t="s">
        <v>68</v>
      </c>
      <c r="AK509" s="1" t="s">
        <v>9604</v>
      </c>
      <c r="AL509" s="1" t="s">
        <v>9605</v>
      </c>
      <c r="AM509" s="1" t="s">
        <v>12</v>
      </c>
      <c r="AN509" s="1" t="s">
        <v>23097</v>
      </c>
      <c r="AO509" s="1" t="s">
        <v>364</v>
      </c>
      <c r="AP509" s="1" t="s">
        <v>57</v>
      </c>
      <c r="AQ509" s="1" t="s">
        <v>25</v>
      </c>
      <c r="AR509" s="1" t="s">
        <v>30</v>
      </c>
      <c r="AS509" s="1" t="s">
        <v>23091</v>
      </c>
      <c r="AT509" s="1" t="s">
        <v>26</v>
      </c>
    </row>
    <row r="510" spans="1:46" x14ac:dyDescent="0.25">
      <c r="A510" s="1" t="s">
        <v>22293</v>
      </c>
      <c r="B510" s="2" t="s">
        <v>23073</v>
      </c>
      <c r="C510" s="2" t="s">
        <v>23108</v>
      </c>
      <c r="D510" s="1">
        <v>1</v>
      </c>
      <c r="E510" s="1">
        <v>2</v>
      </c>
      <c r="F510" s="1">
        <v>4</v>
      </c>
      <c r="G510" s="1">
        <v>7</v>
      </c>
      <c r="H510" s="6">
        <v>0.5714285714285714</v>
      </c>
      <c r="I510">
        <v>0</v>
      </c>
      <c r="J510" s="1">
        <v>48</v>
      </c>
      <c r="K510" s="1">
        <v>1</v>
      </c>
      <c r="L510" s="1">
        <v>736</v>
      </c>
      <c r="M510" s="6">
        <v>0.64</v>
      </c>
      <c r="N510" s="4">
        <v>7650</v>
      </c>
      <c r="O510" s="4">
        <v>400</v>
      </c>
      <c r="P510" s="4">
        <v>2000</v>
      </c>
      <c r="Q510" s="3">
        <v>0.27</v>
      </c>
      <c r="R510" s="1">
        <v>24</v>
      </c>
      <c r="S510" s="1">
        <v>2000</v>
      </c>
      <c r="T510" s="1">
        <v>46</v>
      </c>
      <c r="U510" s="1">
        <v>1</v>
      </c>
      <c r="V510" s="1">
        <v>265</v>
      </c>
      <c r="W510" s="1">
        <v>0</v>
      </c>
      <c r="X510" s="1">
        <v>0</v>
      </c>
      <c r="Y510" s="1">
        <v>0</v>
      </c>
      <c r="Z510" s="1">
        <v>3</v>
      </c>
      <c r="AA510" s="1">
        <v>0</v>
      </c>
      <c r="AB510" s="1">
        <v>0</v>
      </c>
      <c r="AC510" s="1">
        <v>7000</v>
      </c>
      <c r="AD510" s="1">
        <v>0</v>
      </c>
      <c r="AE510" s="1">
        <v>0</v>
      </c>
      <c r="AF510" s="1">
        <v>0</v>
      </c>
      <c r="AG510" s="1">
        <v>0</v>
      </c>
      <c r="AH510" s="1">
        <v>0</v>
      </c>
      <c r="AI510" s="1">
        <v>7000</v>
      </c>
      <c r="AJ510" s="1" t="s">
        <v>14933</v>
      </c>
      <c r="AK510" s="1" t="s">
        <v>14934</v>
      </c>
      <c r="AL510" s="1" t="s">
        <v>14935</v>
      </c>
      <c r="AM510" s="1" t="s">
        <v>12</v>
      </c>
      <c r="AN510" s="1" t="s">
        <v>23098</v>
      </c>
      <c r="AO510" s="1" t="s">
        <v>86</v>
      </c>
      <c r="AP510" s="1" t="s">
        <v>57</v>
      </c>
      <c r="AQ510" s="1" t="s">
        <v>25</v>
      </c>
      <c r="AR510" s="1" t="s">
        <v>30</v>
      </c>
      <c r="AS510" s="1" t="s">
        <v>23090</v>
      </c>
      <c r="AT510" s="1" t="s">
        <v>26</v>
      </c>
    </row>
    <row r="511" spans="1:46" x14ac:dyDescent="0.25">
      <c r="A511" s="1" t="s">
        <v>21688</v>
      </c>
      <c r="B511" s="2" t="s">
        <v>23073</v>
      </c>
      <c r="C511" s="2" t="s">
        <v>23108</v>
      </c>
      <c r="D511" s="1">
        <v>0</v>
      </c>
      <c r="E511" s="1">
        <v>0</v>
      </c>
      <c r="F511" s="1">
        <v>3</v>
      </c>
      <c r="G511" s="1">
        <v>3</v>
      </c>
      <c r="H511" s="6">
        <v>1</v>
      </c>
      <c r="I511">
        <v>0</v>
      </c>
      <c r="J511" s="1">
        <v>57</v>
      </c>
      <c r="K511" s="1">
        <v>0</v>
      </c>
      <c r="L511" s="1">
        <v>707</v>
      </c>
      <c r="M511" s="6">
        <v>0.11</v>
      </c>
      <c r="N511" s="4">
        <v>15000</v>
      </c>
      <c r="O511" s="4">
        <v>1500</v>
      </c>
      <c r="P511" s="4">
        <v>2000</v>
      </c>
      <c r="Q511" s="3">
        <v>0.23</v>
      </c>
      <c r="R511" s="1">
        <v>24</v>
      </c>
      <c r="S511" s="1">
        <v>2000</v>
      </c>
      <c r="T511" s="1">
        <v>84</v>
      </c>
      <c r="U511" s="1">
        <v>0</v>
      </c>
      <c r="V511" s="1">
        <v>264</v>
      </c>
      <c r="W511" s="1">
        <v>1</v>
      </c>
      <c r="X511" s="1">
        <v>1</v>
      </c>
      <c r="Y511" s="1">
        <v>0</v>
      </c>
      <c r="Z511" s="1">
        <v>4</v>
      </c>
      <c r="AA511" s="1">
        <v>1</v>
      </c>
      <c r="AB511" s="1">
        <v>0</v>
      </c>
      <c r="AC511" s="1">
        <v>0</v>
      </c>
      <c r="AD511" s="1">
        <v>0</v>
      </c>
      <c r="AE511" s="1">
        <v>493</v>
      </c>
      <c r="AF511" s="1">
        <v>422</v>
      </c>
      <c r="AG511" s="1">
        <v>0</v>
      </c>
      <c r="AH511" s="1">
        <v>500</v>
      </c>
      <c r="AI511" s="1">
        <v>1415</v>
      </c>
      <c r="AJ511" s="1" t="s">
        <v>13335</v>
      </c>
      <c r="AK511" s="1" t="s">
        <v>13336</v>
      </c>
      <c r="AL511" s="1" t="s">
        <v>13337</v>
      </c>
      <c r="AM511" s="1" t="s">
        <v>12</v>
      </c>
      <c r="AN511" s="1" t="s">
        <v>23097</v>
      </c>
      <c r="AO511" s="1" t="s">
        <v>364</v>
      </c>
      <c r="AP511" s="1" t="s">
        <v>86</v>
      </c>
      <c r="AQ511" s="1" t="s">
        <v>14</v>
      </c>
      <c r="AR511" s="1" t="s">
        <v>30</v>
      </c>
      <c r="AS511" s="1" t="s">
        <v>23091</v>
      </c>
      <c r="AT511" s="1" t="s">
        <v>26</v>
      </c>
    </row>
    <row r="512" spans="1:46" x14ac:dyDescent="0.25">
      <c r="A512" s="1" t="s">
        <v>19048</v>
      </c>
      <c r="B512" s="2" t="s">
        <v>23074</v>
      </c>
      <c r="C512" s="2" t="s">
        <v>23111</v>
      </c>
      <c r="D512" s="1">
        <v>0</v>
      </c>
      <c r="E512" s="1">
        <v>0</v>
      </c>
      <c r="F512" s="1">
        <v>3</v>
      </c>
      <c r="G512" s="1">
        <v>3</v>
      </c>
      <c r="H512" s="6">
        <v>1</v>
      </c>
      <c r="I512">
        <v>0</v>
      </c>
      <c r="J512" s="1">
        <v>46</v>
      </c>
      <c r="K512" s="1">
        <v>0</v>
      </c>
      <c r="L512" s="1">
        <v>736</v>
      </c>
      <c r="M512" s="6">
        <v>0.8</v>
      </c>
      <c r="N512" s="4">
        <v>6900</v>
      </c>
      <c r="O512" s="4">
        <v>575</v>
      </c>
      <c r="P512" s="4">
        <v>500</v>
      </c>
      <c r="Q512" s="3">
        <v>0.17</v>
      </c>
      <c r="R512" s="1">
        <v>24</v>
      </c>
      <c r="S512" s="1">
        <v>500</v>
      </c>
      <c r="T512" s="1">
        <v>43</v>
      </c>
      <c r="U512" s="1">
        <v>1</v>
      </c>
      <c r="V512" s="1">
        <v>264</v>
      </c>
      <c r="W512" s="1">
        <v>0</v>
      </c>
      <c r="X512" s="1">
        <v>0</v>
      </c>
      <c r="Y512" s="1">
        <v>0</v>
      </c>
      <c r="Z512" s="1">
        <v>2</v>
      </c>
      <c r="AA512" s="1">
        <v>0</v>
      </c>
      <c r="AB512" s="1">
        <v>1</v>
      </c>
      <c r="AC512" s="1">
        <v>24406</v>
      </c>
      <c r="AD512" s="1">
        <v>0</v>
      </c>
      <c r="AE512" s="1">
        <v>0</v>
      </c>
      <c r="AF512" s="1">
        <v>0</v>
      </c>
      <c r="AG512" s="1">
        <v>0</v>
      </c>
      <c r="AH512" s="1">
        <v>0</v>
      </c>
      <c r="AI512" s="1">
        <v>24406</v>
      </c>
      <c r="AJ512" s="1" t="s">
        <v>4194</v>
      </c>
      <c r="AK512" s="1" t="s">
        <v>4286</v>
      </c>
      <c r="AL512" s="1" t="s">
        <v>6122</v>
      </c>
      <c r="AM512" s="1" t="s">
        <v>12</v>
      </c>
      <c r="AN512" s="1" t="s">
        <v>23097</v>
      </c>
      <c r="AO512" s="1" t="s">
        <v>86</v>
      </c>
      <c r="AP512" s="1" t="s">
        <v>57</v>
      </c>
      <c r="AQ512" s="1" t="s">
        <v>25</v>
      </c>
      <c r="AR512" s="1" t="s">
        <v>30</v>
      </c>
      <c r="AS512" s="1" t="s">
        <v>23090</v>
      </c>
      <c r="AT512" s="1" t="s">
        <v>101</v>
      </c>
    </row>
    <row r="513" spans="1:46" x14ac:dyDescent="0.25">
      <c r="A513" s="1" t="s">
        <v>21859</v>
      </c>
      <c r="B513" s="2" t="s">
        <v>23101</v>
      </c>
      <c r="C513" s="2" t="s">
        <v>23108</v>
      </c>
      <c r="D513" s="1">
        <v>0</v>
      </c>
      <c r="E513" s="1">
        <v>0</v>
      </c>
      <c r="F513" s="1">
        <v>1</v>
      </c>
      <c r="G513" s="1">
        <v>1</v>
      </c>
      <c r="H513" s="6">
        <v>1</v>
      </c>
      <c r="I513">
        <v>0</v>
      </c>
      <c r="J513" s="1">
        <v>51</v>
      </c>
      <c r="K513" s="1">
        <v>1</v>
      </c>
      <c r="L513" s="1">
        <v>515</v>
      </c>
      <c r="M513" s="6">
        <v>0.02</v>
      </c>
      <c r="N513" s="4">
        <v>4600</v>
      </c>
      <c r="O513" s="4">
        <v>4100</v>
      </c>
      <c r="P513" s="4">
        <v>300</v>
      </c>
      <c r="Q513" s="3">
        <v>0.32</v>
      </c>
      <c r="R513" s="1">
        <v>18</v>
      </c>
      <c r="S513" s="1">
        <v>300</v>
      </c>
      <c r="T513" s="1">
        <v>41</v>
      </c>
      <c r="U513" s="1">
        <v>1</v>
      </c>
      <c r="V513" s="1">
        <v>262</v>
      </c>
      <c r="W513" s="1">
        <v>0</v>
      </c>
      <c r="X513" s="1">
        <v>0</v>
      </c>
      <c r="Y513" s="1">
        <v>1</v>
      </c>
      <c r="Z513" s="1">
        <v>1</v>
      </c>
      <c r="AA513" s="1">
        <v>1</v>
      </c>
      <c r="AB513" s="1">
        <v>0</v>
      </c>
      <c r="AC513" s="1">
        <v>0</v>
      </c>
      <c r="AD513" s="1">
        <v>0</v>
      </c>
      <c r="AE513" s="1">
        <v>0</v>
      </c>
      <c r="AF513" s="1">
        <v>1391</v>
      </c>
      <c r="AG513" s="1">
        <v>50</v>
      </c>
      <c r="AH513" s="1">
        <v>0</v>
      </c>
      <c r="AI513" s="1">
        <v>1441</v>
      </c>
      <c r="AJ513" s="1" t="s">
        <v>11403</v>
      </c>
      <c r="AK513" s="1" t="s">
        <v>13790</v>
      </c>
      <c r="AL513" s="1" t="s">
        <v>13791</v>
      </c>
      <c r="AM513" s="1" t="s">
        <v>12</v>
      </c>
      <c r="AN513" s="1" t="s">
        <v>23098</v>
      </c>
      <c r="AO513" s="1" t="s">
        <v>86</v>
      </c>
      <c r="AP513" s="1" t="s">
        <v>57</v>
      </c>
      <c r="AQ513" s="1" t="s">
        <v>25</v>
      </c>
      <c r="AR513" s="1" t="s">
        <v>19</v>
      </c>
      <c r="AS513" s="1" t="s">
        <v>23091</v>
      </c>
      <c r="AT513" s="1" t="s">
        <v>26</v>
      </c>
    </row>
    <row r="514" spans="1:46" x14ac:dyDescent="0.25">
      <c r="A514" s="1" t="s">
        <v>22821</v>
      </c>
      <c r="B514" s="2" t="s">
        <v>23074</v>
      </c>
      <c r="C514" s="2" t="s">
        <v>23110</v>
      </c>
      <c r="D514" s="1">
        <v>0</v>
      </c>
      <c r="E514" s="1">
        <v>2</v>
      </c>
      <c r="F514" s="1">
        <v>1</v>
      </c>
      <c r="G514" s="1">
        <v>3</v>
      </c>
      <c r="H514" s="6">
        <v>0.33333333333333331</v>
      </c>
      <c r="I514">
        <v>1</v>
      </c>
      <c r="J514" s="1">
        <v>42</v>
      </c>
      <c r="K514" s="1">
        <v>1</v>
      </c>
      <c r="L514" s="1">
        <v>905</v>
      </c>
      <c r="M514" s="6">
        <v>0.68</v>
      </c>
      <c r="N514" s="4">
        <v>5443</v>
      </c>
      <c r="O514" s="4">
        <v>453</v>
      </c>
      <c r="P514" s="4">
        <v>1000</v>
      </c>
      <c r="Q514" s="3">
        <v>0.18</v>
      </c>
      <c r="R514" s="1">
        <v>24</v>
      </c>
      <c r="S514" s="1">
        <v>1000</v>
      </c>
      <c r="T514" s="1">
        <v>66</v>
      </c>
      <c r="U514" s="1">
        <v>1</v>
      </c>
      <c r="V514" s="1">
        <v>259</v>
      </c>
      <c r="W514" s="1">
        <v>0</v>
      </c>
      <c r="X514" s="1">
        <v>0</v>
      </c>
      <c r="Y514" s="1">
        <v>0</v>
      </c>
      <c r="Z514" s="1">
        <v>3</v>
      </c>
      <c r="AA514" s="1">
        <v>1</v>
      </c>
      <c r="AB514" s="1">
        <v>1</v>
      </c>
      <c r="AC514" s="1">
        <v>13900</v>
      </c>
      <c r="AD514" s="1">
        <v>0</v>
      </c>
      <c r="AE514" s="1">
        <v>0</v>
      </c>
      <c r="AF514" s="1">
        <v>0</v>
      </c>
      <c r="AG514" s="1">
        <v>0</v>
      </c>
      <c r="AH514" s="1">
        <v>0</v>
      </c>
      <c r="AI514" s="1">
        <v>13900</v>
      </c>
      <c r="AJ514" s="1" t="s">
        <v>16330</v>
      </c>
      <c r="AK514" s="1" t="s">
        <v>16331</v>
      </c>
      <c r="AL514" s="1" t="s">
        <v>16332</v>
      </c>
      <c r="AM514" s="1" t="s">
        <v>16</v>
      </c>
      <c r="AN514" s="1" t="s">
        <v>23098</v>
      </c>
      <c r="AO514" s="1" t="s">
        <v>86</v>
      </c>
      <c r="AP514" s="1" t="s">
        <v>57</v>
      </c>
      <c r="AQ514" s="1" t="s">
        <v>25</v>
      </c>
      <c r="AR514" s="1" t="s">
        <v>30</v>
      </c>
      <c r="AS514" s="1" t="s">
        <v>23091</v>
      </c>
      <c r="AT514" s="1" t="s">
        <v>101</v>
      </c>
    </row>
    <row r="515" spans="1:46" x14ac:dyDescent="0.25">
      <c r="A515" s="1" t="s">
        <v>19504</v>
      </c>
      <c r="B515" s="2" t="s">
        <v>23101</v>
      </c>
      <c r="C515" s="2" t="s">
        <v>23107</v>
      </c>
      <c r="D515" s="1">
        <v>1</v>
      </c>
      <c r="E515" s="1">
        <v>0</v>
      </c>
      <c r="F515" s="1">
        <v>1</v>
      </c>
      <c r="G515" s="1">
        <v>2</v>
      </c>
      <c r="H515" s="6">
        <v>0.5</v>
      </c>
      <c r="I515">
        <v>0</v>
      </c>
      <c r="J515" s="1">
        <v>55</v>
      </c>
      <c r="K515" s="1">
        <v>1</v>
      </c>
      <c r="L515" s="1">
        <v>586</v>
      </c>
      <c r="M515" s="6">
        <v>0.7</v>
      </c>
      <c r="N515" s="4">
        <v>5500</v>
      </c>
      <c r="O515" s="4">
        <v>450</v>
      </c>
      <c r="P515" s="4">
        <v>300</v>
      </c>
      <c r="Q515" s="3">
        <v>0.3</v>
      </c>
      <c r="R515" s="1">
        <v>12</v>
      </c>
      <c r="S515" s="1">
        <v>300</v>
      </c>
      <c r="T515" s="1">
        <v>18</v>
      </c>
      <c r="U515" s="1">
        <v>0</v>
      </c>
      <c r="V515" s="1">
        <v>258</v>
      </c>
      <c r="W515" s="1">
        <v>0</v>
      </c>
      <c r="X515" s="1">
        <v>0</v>
      </c>
      <c r="Y515" s="1">
        <v>0</v>
      </c>
      <c r="Z515" s="1">
        <v>4</v>
      </c>
      <c r="AA515" s="1">
        <v>0</v>
      </c>
      <c r="AB515" s="1">
        <v>0</v>
      </c>
      <c r="AC515" s="1">
        <v>7445</v>
      </c>
      <c r="AD515" s="1">
        <v>0</v>
      </c>
      <c r="AE515" s="1">
        <v>840</v>
      </c>
      <c r="AF515" s="1">
        <v>1729</v>
      </c>
      <c r="AG515" s="1">
        <v>60</v>
      </c>
      <c r="AH515" s="1">
        <v>500</v>
      </c>
      <c r="AI515" s="1">
        <v>10574</v>
      </c>
      <c r="AJ515" s="1" t="s">
        <v>7382</v>
      </c>
      <c r="AK515" s="1" t="s">
        <v>7383</v>
      </c>
      <c r="AL515" s="1" t="s">
        <v>7384</v>
      </c>
      <c r="AM515" s="1" t="s">
        <v>12</v>
      </c>
      <c r="AN515" s="1" t="s">
        <v>23098</v>
      </c>
      <c r="AO515" s="1" t="s">
        <v>364</v>
      </c>
      <c r="AP515" s="1" t="s">
        <v>57</v>
      </c>
      <c r="AQ515" s="1" t="s">
        <v>25</v>
      </c>
      <c r="AR515" s="1" t="s">
        <v>30</v>
      </c>
      <c r="AS515" s="1" t="s">
        <v>23090</v>
      </c>
      <c r="AT515" s="1" t="s">
        <v>26</v>
      </c>
    </row>
    <row r="516" spans="1:46" x14ac:dyDescent="0.25">
      <c r="A516" s="1" t="s">
        <v>21292</v>
      </c>
      <c r="B516" s="2" t="s">
        <v>23076</v>
      </c>
      <c r="C516" s="2" t="s">
        <v>23111</v>
      </c>
      <c r="D516" s="1">
        <v>0</v>
      </c>
      <c r="E516" s="1">
        <v>0</v>
      </c>
      <c r="F516" s="1">
        <v>1</v>
      </c>
      <c r="G516" s="1">
        <v>1</v>
      </c>
      <c r="H516" s="6">
        <v>1</v>
      </c>
      <c r="I516">
        <v>0</v>
      </c>
      <c r="J516" s="1">
        <v>48</v>
      </c>
      <c r="K516" s="1">
        <v>1</v>
      </c>
      <c r="L516" s="1">
        <v>600</v>
      </c>
      <c r="M516" s="6">
        <v>0.28999999999999998</v>
      </c>
      <c r="N516" s="4">
        <v>12000</v>
      </c>
      <c r="O516" s="4">
        <v>1000</v>
      </c>
      <c r="P516" s="4">
        <v>300</v>
      </c>
      <c r="Q516" s="3">
        <v>0.28999999999999998</v>
      </c>
      <c r="R516" s="1">
        <v>6</v>
      </c>
      <c r="S516" s="1">
        <v>300</v>
      </c>
      <c r="T516" s="1">
        <v>29</v>
      </c>
      <c r="U516" s="1">
        <v>1</v>
      </c>
      <c r="V516" s="1">
        <v>255</v>
      </c>
      <c r="W516" s="1">
        <v>0</v>
      </c>
      <c r="X516" s="1">
        <v>0</v>
      </c>
      <c r="Y516" s="1">
        <v>0</v>
      </c>
      <c r="Z516" s="1">
        <v>4</v>
      </c>
      <c r="AA516" s="1">
        <v>1</v>
      </c>
      <c r="AB516" s="1">
        <v>0</v>
      </c>
      <c r="AC516" s="1">
        <v>2000</v>
      </c>
      <c r="AD516" s="1">
        <v>0</v>
      </c>
      <c r="AE516" s="1">
        <v>2000</v>
      </c>
      <c r="AF516" s="1">
        <v>0</v>
      </c>
      <c r="AG516" s="1">
        <v>0</v>
      </c>
      <c r="AH516" s="1">
        <v>1500</v>
      </c>
      <c r="AI516" s="1">
        <v>5500</v>
      </c>
      <c r="AJ516" s="1" t="s">
        <v>12281</v>
      </c>
      <c r="AK516" s="1" t="s">
        <v>12282</v>
      </c>
      <c r="AL516" s="1" t="s">
        <v>12283</v>
      </c>
      <c r="AM516" s="1" t="s">
        <v>12</v>
      </c>
      <c r="AN516" s="1" t="s">
        <v>23098</v>
      </c>
      <c r="AO516" s="1" t="s">
        <v>86</v>
      </c>
      <c r="AP516" s="1" t="s">
        <v>57</v>
      </c>
      <c r="AQ516" s="1" t="s">
        <v>25</v>
      </c>
      <c r="AR516" s="1" t="s">
        <v>30</v>
      </c>
      <c r="AS516" s="1" t="s">
        <v>23091</v>
      </c>
      <c r="AT516" s="1" t="s">
        <v>26</v>
      </c>
    </row>
    <row r="517" spans="1:46" x14ac:dyDescent="0.25">
      <c r="A517" s="1" t="s">
        <v>19490</v>
      </c>
      <c r="B517" s="2" t="s">
        <v>23101</v>
      </c>
      <c r="C517" s="2" t="s">
        <v>23107</v>
      </c>
      <c r="D517" s="1">
        <v>0</v>
      </c>
      <c r="E517" s="1">
        <v>0</v>
      </c>
      <c r="F517" s="1">
        <v>1</v>
      </c>
      <c r="G517" s="1">
        <v>1</v>
      </c>
      <c r="H517" s="6">
        <v>1</v>
      </c>
      <c r="I517">
        <v>0</v>
      </c>
      <c r="J517" s="1">
        <v>52</v>
      </c>
      <c r="K517" s="1">
        <v>0</v>
      </c>
      <c r="L517" s="1">
        <v>513</v>
      </c>
      <c r="M517" s="6">
        <v>0.42</v>
      </c>
      <c r="N517" s="4">
        <v>4800</v>
      </c>
      <c r="O517" s="4">
        <v>380</v>
      </c>
      <c r="P517" s="4">
        <v>500</v>
      </c>
      <c r="Q517" s="3">
        <v>0.35</v>
      </c>
      <c r="R517" s="1">
        <v>24</v>
      </c>
      <c r="S517" s="1">
        <v>500</v>
      </c>
      <c r="T517" s="1">
        <v>12</v>
      </c>
      <c r="U517" s="1">
        <v>1</v>
      </c>
      <c r="V517" s="1">
        <v>255</v>
      </c>
      <c r="W517" s="1">
        <v>0</v>
      </c>
      <c r="X517" s="1">
        <v>0</v>
      </c>
      <c r="Y517" s="1">
        <v>0</v>
      </c>
      <c r="Z517" s="1">
        <v>0</v>
      </c>
      <c r="AA517" s="1">
        <v>1</v>
      </c>
      <c r="AB517" s="1">
        <v>0</v>
      </c>
      <c r="AC517" s="1">
        <v>490</v>
      </c>
      <c r="AD517" s="1">
        <v>206</v>
      </c>
      <c r="AE517" s="1">
        <v>0</v>
      </c>
      <c r="AF517" s="1">
        <v>1354</v>
      </c>
      <c r="AG517" s="1">
        <v>0</v>
      </c>
      <c r="AH517" s="1">
        <v>580</v>
      </c>
      <c r="AI517" s="1">
        <v>2630</v>
      </c>
      <c r="AJ517" s="1" t="s">
        <v>7341</v>
      </c>
      <c r="AK517" s="1" t="s">
        <v>7342</v>
      </c>
      <c r="AL517" s="1" t="s">
        <v>7343</v>
      </c>
      <c r="AM517" s="1" t="s">
        <v>12</v>
      </c>
      <c r="AN517" s="1" t="s">
        <v>23097</v>
      </c>
      <c r="AO517" s="1" t="s">
        <v>86</v>
      </c>
      <c r="AP517" s="1" t="s">
        <v>57</v>
      </c>
      <c r="AQ517" s="1" t="s">
        <v>25</v>
      </c>
      <c r="AR517" s="1" t="s">
        <v>30</v>
      </c>
      <c r="AS517" s="1" t="s">
        <v>23091</v>
      </c>
      <c r="AT517" s="1" t="s">
        <v>26</v>
      </c>
    </row>
    <row r="518" spans="1:46" x14ac:dyDescent="0.25">
      <c r="A518" s="1" t="s">
        <v>19988</v>
      </c>
      <c r="B518" s="2" t="s">
        <v>23073</v>
      </c>
      <c r="C518" s="2" t="s">
        <v>23110</v>
      </c>
      <c r="D518" s="1">
        <v>1</v>
      </c>
      <c r="E518" s="1">
        <v>1</v>
      </c>
      <c r="F518" s="1">
        <v>3</v>
      </c>
      <c r="G518" s="1">
        <v>5</v>
      </c>
      <c r="H518" s="6">
        <v>0.6</v>
      </c>
      <c r="I518">
        <v>0</v>
      </c>
      <c r="J518" s="1">
        <v>45</v>
      </c>
      <c r="K518" s="1">
        <v>1</v>
      </c>
      <c r="L518" s="1">
        <v>865</v>
      </c>
      <c r="M518" s="6">
        <v>0.45</v>
      </c>
      <c r="N518" s="4">
        <v>8185</v>
      </c>
      <c r="O518" s="4">
        <v>682</v>
      </c>
      <c r="P518" s="4">
        <v>800</v>
      </c>
      <c r="Q518" s="3">
        <v>0.17</v>
      </c>
      <c r="R518" s="1">
        <v>24</v>
      </c>
      <c r="S518" s="1">
        <v>800</v>
      </c>
      <c r="T518" s="1">
        <v>57</v>
      </c>
      <c r="U518" s="1">
        <v>1</v>
      </c>
      <c r="V518" s="1">
        <v>252</v>
      </c>
      <c r="W518" s="1">
        <v>0</v>
      </c>
      <c r="X518" s="1">
        <v>0</v>
      </c>
      <c r="Y518" s="1">
        <v>0</v>
      </c>
      <c r="Z518" s="1">
        <v>3</v>
      </c>
      <c r="AA518" s="1">
        <v>1</v>
      </c>
      <c r="AB518" s="1">
        <v>0</v>
      </c>
      <c r="AC518" s="1">
        <v>8314</v>
      </c>
      <c r="AD518" s="1">
        <v>0</v>
      </c>
      <c r="AE518" s="1">
        <v>0</v>
      </c>
      <c r="AF518" s="1">
        <v>0</v>
      </c>
      <c r="AG518" s="1">
        <v>0</v>
      </c>
      <c r="AH518" s="1">
        <v>0</v>
      </c>
      <c r="AI518" s="1">
        <v>8314</v>
      </c>
      <c r="AJ518" s="1" t="s">
        <v>3117</v>
      </c>
      <c r="AK518" s="1" t="s">
        <v>8716</v>
      </c>
      <c r="AL518" s="1" t="s">
        <v>8717</v>
      </c>
      <c r="AM518" s="1" t="s">
        <v>12</v>
      </c>
      <c r="AN518" s="1" t="s">
        <v>23098</v>
      </c>
      <c r="AO518" s="1" t="s">
        <v>86</v>
      </c>
      <c r="AP518" s="1" t="s">
        <v>57</v>
      </c>
      <c r="AQ518" s="1" t="s">
        <v>25</v>
      </c>
      <c r="AR518" s="1" t="s">
        <v>30</v>
      </c>
      <c r="AS518" s="1" t="s">
        <v>23091</v>
      </c>
      <c r="AT518" s="1" t="s">
        <v>26</v>
      </c>
    </row>
    <row r="519" spans="1:46" x14ac:dyDescent="0.25">
      <c r="A519" s="1" t="s">
        <v>17407</v>
      </c>
      <c r="B519" s="2" t="s">
        <v>23074</v>
      </c>
      <c r="C519" s="2" t="s">
        <v>23110</v>
      </c>
      <c r="D519" s="1">
        <v>0</v>
      </c>
      <c r="E519" s="1">
        <v>0</v>
      </c>
      <c r="F519" s="1">
        <v>3</v>
      </c>
      <c r="G519" s="1">
        <v>3</v>
      </c>
      <c r="H519" s="6">
        <v>1</v>
      </c>
      <c r="I519">
        <v>0</v>
      </c>
      <c r="J519" s="1">
        <v>46</v>
      </c>
      <c r="K519" s="1">
        <v>0</v>
      </c>
      <c r="L519" s="1">
        <v>854</v>
      </c>
      <c r="M519" s="6">
        <v>0.51</v>
      </c>
      <c r="N519" s="4">
        <v>6564</v>
      </c>
      <c r="O519" s="4">
        <v>547</v>
      </c>
      <c r="P519" s="4">
        <v>1500</v>
      </c>
      <c r="Q519" s="3">
        <v>0.16</v>
      </c>
      <c r="R519" s="1">
        <v>24</v>
      </c>
      <c r="S519" s="1">
        <v>1500</v>
      </c>
      <c r="T519" s="1">
        <v>98</v>
      </c>
      <c r="U519" s="1">
        <v>1</v>
      </c>
      <c r="V519" s="1">
        <v>252</v>
      </c>
      <c r="W519" s="1">
        <v>0</v>
      </c>
      <c r="X519" s="1">
        <v>0</v>
      </c>
      <c r="Y519" s="1">
        <v>0</v>
      </c>
      <c r="Z519" s="1">
        <v>2</v>
      </c>
      <c r="AA519" s="1">
        <v>0</v>
      </c>
      <c r="AB519" s="1">
        <v>1</v>
      </c>
      <c r="AC519" s="1">
        <v>20500</v>
      </c>
      <c r="AD519" s="1">
        <v>0</v>
      </c>
      <c r="AE519" s="1">
        <v>0</v>
      </c>
      <c r="AF519" s="1">
        <v>0</v>
      </c>
      <c r="AG519" s="1">
        <v>0</v>
      </c>
      <c r="AH519" s="1">
        <v>0</v>
      </c>
      <c r="AI519" s="1">
        <v>20500</v>
      </c>
      <c r="AJ519" s="1" t="s">
        <v>1269</v>
      </c>
      <c r="AK519" s="1" t="s">
        <v>1270</v>
      </c>
      <c r="AL519" s="1" t="s">
        <v>1271</v>
      </c>
      <c r="AM519" s="1" t="s">
        <v>12</v>
      </c>
      <c r="AN519" s="1" t="s">
        <v>23097</v>
      </c>
      <c r="AO519" s="1" t="s">
        <v>86</v>
      </c>
      <c r="AP519" s="1" t="s">
        <v>57</v>
      </c>
      <c r="AQ519" s="1" t="s">
        <v>25</v>
      </c>
      <c r="AR519" s="1" t="s">
        <v>30</v>
      </c>
      <c r="AS519" s="1" t="s">
        <v>23090</v>
      </c>
      <c r="AT519" s="1" t="s">
        <v>101</v>
      </c>
    </row>
    <row r="520" spans="1:46" x14ac:dyDescent="0.25">
      <c r="A520" s="1" t="s">
        <v>20689</v>
      </c>
      <c r="B520" s="2" t="s">
        <v>23101</v>
      </c>
      <c r="C520" s="2" t="s">
        <v>23108</v>
      </c>
      <c r="D520" s="1">
        <v>0</v>
      </c>
      <c r="E520" s="1">
        <v>0</v>
      </c>
      <c r="F520" s="1">
        <v>1</v>
      </c>
      <c r="G520" s="1">
        <v>1</v>
      </c>
      <c r="H520" s="6">
        <v>1</v>
      </c>
      <c r="I520">
        <v>0</v>
      </c>
      <c r="J520" s="1">
        <v>45</v>
      </c>
      <c r="K520" s="1">
        <v>1</v>
      </c>
      <c r="L520" s="1">
        <v>521</v>
      </c>
      <c r="M520" s="6">
        <v>0.06</v>
      </c>
      <c r="N520" s="4">
        <v>4500</v>
      </c>
      <c r="O520" s="4">
        <v>340</v>
      </c>
      <c r="P520" s="4">
        <v>400</v>
      </c>
      <c r="Q520" s="3">
        <v>0.25</v>
      </c>
      <c r="R520" s="1">
        <v>24</v>
      </c>
      <c r="S520" s="1">
        <v>400</v>
      </c>
      <c r="T520" s="1">
        <v>51</v>
      </c>
      <c r="U520" s="1">
        <v>0</v>
      </c>
      <c r="V520" s="1">
        <v>252</v>
      </c>
      <c r="W520" s="1">
        <v>0</v>
      </c>
      <c r="X520" s="1">
        <v>0</v>
      </c>
      <c r="Y520" s="1">
        <v>0</v>
      </c>
      <c r="Z520" s="1">
        <v>4</v>
      </c>
      <c r="AA520" s="1">
        <v>1</v>
      </c>
      <c r="AB520" s="1">
        <v>0</v>
      </c>
      <c r="AC520" s="1">
        <v>19491</v>
      </c>
      <c r="AD520" s="1">
        <v>0</v>
      </c>
      <c r="AE520" s="1">
        <v>0</v>
      </c>
      <c r="AF520" s="1">
        <v>0</v>
      </c>
      <c r="AG520" s="1">
        <v>0</v>
      </c>
      <c r="AH520" s="1">
        <v>0</v>
      </c>
      <c r="AI520" s="1">
        <v>19491</v>
      </c>
      <c r="AJ520" s="1" t="s">
        <v>10655</v>
      </c>
      <c r="AK520" s="1" t="s">
        <v>10656</v>
      </c>
      <c r="AL520" s="1" t="s">
        <v>10657</v>
      </c>
      <c r="AM520" s="1" t="s">
        <v>12</v>
      </c>
      <c r="AN520" s="1" t="s">
        <v>23098</v>
      </c>
      <c r="AO520" s="1" t="s">
        <v>364</v>
      </c>
      <c r="AP520" s="1" t="s">
        <v>57</v>
      </c>
      <c r="AQ520" s="1" t="s">
        <v>25</v>
      </c>
      <c r="AR520" s="1" t="s">
        <v>30</v>
      </c>
      <c r="AS520" s="1" t="s">
        <v>23091</v>
      </c>
      <c r="AT520" s="1" t="s">
        <v>26</v>
      </c>
    </row>
    <row r="521" spans="1:46" x14ac:dyDescent="0.25">
      <c r="A521" s="1" t="s">
        <v>20500</v>
      </c>
      <c r="B521" s="2" t="s">
        <v>23073</v>
      </c>
      <c r="C521" s="2" t="s">
        <v>23110</v>
      </c>
      <c r="D521" s="1">
        <v>3</v>
      </c>
      <c r="E521" s="1">
        <v>1</v>
      </c>
      <c r="F521" s="1">
        <v>5</v>
      </c>
      <c r="G521" s="1">
        <v>9</v>
      </c>
      <c r="H521" s="6">
        <v>0.55555555555555558</v>
      </c>
      <c r="I521">
        <v>0</v>
      </c>
      <c r="J521" s="1">
        <v>47</v>
      </c>
      <c r="K521" s="1">
        <v>1</v>
      </c>
      <c r="L521" s="1">
        <v>651</v>
      </c>
      <c r="M521" s="6">
        <v>0.48</v>
      </c>
      <c r="N521" s="4">
        <v>1086</v>
      </c>
      <c r="O521" s="4">
        <v>905</v>
      </c>
      <c r="P521" s="4">
        <v>1500</v>
      </c>
      <c r="Q521" s="3">
        <v>0.25</v>
      </c>
      <c r="R521" s="1">
        <v>24</v>
      </c>
      <c r="S521" s="1">
        <v>1500</v>
      </c>
      <c r="T521" s="1">
        <v>103</v>
      </c>
      <c r="U521" s="1">
        <v>1</v>
      </c>
      <c r="V521" s="1">
        <v>251</v>
      </c>
      <c r="W521" s="1">
        <v>0</v>
      </c>
      <c r="X521" s="1">
        <v>0</v>
      </c>
      <c r="Y521" s="1">
        <v>0</v>
      </c>
      <c r="Z521" s="1">
        <v>3</v>
      </c>
      <c r="AA521" s="1">
        <v>0</v>
      </c>
      <c r="AB521" s="1">
        <v>0</v>
      </c>
      <c r="AC521" s="1">
        <v>2965</v>
      </c>
      <c r="AD521" s="1">
        <v>213</v>
      </c>
      <c r="AE521" s="1">
        <v>19142</v>
      </c>
      <c r="AF521" s="1">
        <v>0</v>
      </c>
      <c r="AG521" s="1">
        <v>0</v>
      </c>
      <c r="AH521" s="1">
        <v>0</v>
      </c>
      <c r="AI521" s="1">
        <v>22320</v>
      </c>
      <c r="AJ521" s="1" t="s">
        <v>10122</v>
      </c>
      <c r="AK521" s="1" t="s">
        <v>10123</v>
      </c>
      <c r="AL521" s="1" t="s">
        <v>10124</v>
      </c>
      <c r="AM521" s="1" t="s">
        <v>12</v>
      </c>
      <c r="AN521" s="1" t="s">
        <v>23098</v>
      </c>
      <c r="AO521" s="1" t="s">
        <v>86</v>
      </c>
      <c r="AP521" s="1" t="s">
        <v>57</v>
      </c>
      <c r="AQ521" s="1" t="s">
        <v>25</v>
      </c>
      <c r="AR521" s="1" t="s">
        <v>30</v>
      </c>
      <c r="AS521" s="1" t="s">
        <v>23090</v>
      </c>
      <c r="AT521" s="1" t="s">
        <v>26</v>
      </c>
    </row>
    <row r="522" spans="1:46" x14ac:dyDescent="0.25">
      <c r="A522" s="1" t="s">
        <v>22694</v>
      </c>
      <c r="B522" s="2" t="s">
        <v>23074</v>
      </c>
      <c r="C522" s="2" t="s">
        <v>23106</v>
      </c>
      <c r="D522" s="1">
        <v>1</v>
      </c>
      <c r="E522" s="1">
        <v>2</v>
      </c>
      <c r="F522" s="1">
        <v>4</v>
      </c>
      <c r="G522" s="1">
        <v>7</v>
      </c>
      <c r="H522" s="6">
        <v>0.5714285714285714</v>
      </c>
      <c r="I522">
        <v>0</v>
      </c>
      <c r="J522" s="1">
        <v>48</v>
      </c>
      <c r="K522" s="1">
        <v>1</v>
      </c>
      <c r="L522" s="1">
        <v>690</v>
      </c>
      <c r="M522" s="6">
        <v>0.93</v>
      </c>
      <c r="N522" s="4">
        <v>7650</v>
      </c>
      <c r="O522" s="4">
        <v>400</v>
      </c>
      <c r="P522" s="4">
        <v>1500</v>
      </c>
      <c r="Q522" s="3">
        <v>0.27</v>
      </c>
      <c r="R522" s="1">
        <v>24</v>
      </c>
      <c r="S522" s="1">
        <v>1500</v>
      </c>
      <c r="T522" s="1">
        <v>83</v>
      </c>
      <c r="U522" s="1">
        <v>1</v>
      </c>
      <c r="V522" s="1">
        <v>245</v>
      </c>
      <c r="W522" s="1">
        <v>0</v>
      </c>
      <c r="X522" s="1">
        <v>0</v>
      </c>
      <c r="Y522" s="1">
        <v>0</v>
      </c>
      <c r="Z522" s="1">
        <v>3</v>
      </c>
      <c r="AA522" s="1">
        <v>0</v>
      </c>
      <c r="AB522" s="1">
        <v>0</v>
      </c>
      <c r="AC522" s="1">
        <v>11208</v>
      </c>
      <c r="AD522" s="1">
        <v>0</v>
      </c>
      <c r="AE522" s="1">
        <v>0</v>
      </c>
      <c r="AF522" s="1">
        <v>0</v>
      </c>
      <c r="AG522" s="1">
        <v>0</v>
      </c>
      <c r="AH522" s="1">
        <v>0</v>
      </c>
      <c r="AI522" s="1">
        <v>11208</v>
      </c>
      <c r="AJ522" s="1" t="s">
        <v>7138</v>
      </c>
      <c r="AK522" s="1" t="s">
        <v>15976</v>
      </c>
      <c r="AL522" s="1" t="s">
        <v>15977</v>
      </c>
      <c r="AM522" s="1" t="s">
        <v>12</v>
      </c>
      <c r="AN522" s="1" t="s">
        <v>23098</v>
      </c>
      <c r="AO522" s="1" t="s">
        <v>86</v>
      </c>
      <c r="AP522" s="1" t="s">
        <v>57</v>
      </c>
      <c r="AQ522" s="1" t="s">
        <v>25</v>
      </c>
      <c r="AR522" s="1" t="s">
        <v>30</v>
      </c>
      <c r="AS522" s="1" t="s">
        <v>23090</v>
      </c>
      <c r="AT522" s="1" t="s">
        <v>26</v>
      </c>
    </row>
    <row r="523" spans="1:46" x14ac:dyDescent="0.25">
      <c r="A523" s="1" t="s">
        <v>17581</v>
      </c>
      <c r="B523" s="2" t="s">
        <v>23101</v>
      </c>
      <c r="C523" s="2" t="s">
        <v>23107</v>
      </c>
      <c r="D523" s="1">
        <v>0</v>
      </c>
      <c r="E523" s="1">
        <v>0</v>
      </c>
      <c r="F523" s="1">
        <v>1</v>
      </c>
      <c r="G523" s="1">
        <v>1</v>
      </c>
      <c r="H523" s="6">
        <v>1</v>
      </c>
      <c r="I523">
        <v>0</v>
      </c>
      <c r="J523" s="1">
        <v>43</v>
      </c>
      <c r="K523" s="1">
        <v>1</v>
      </c>
      <c r="L523" s="1">
        <v>663</v>
      </c>
      <c r="M523" s="6">
        <v>0.89</v>
      </c>
      <c r="N523" s="4">
        <v>4500</v>
      </c>
      <c r="O523" s="4">
        <v>350</v>
      </c>
      <c r="P523" s="4">
        <v>400</v>
      </c>
      <c r="Q523" s="3">
        <v>0.35</v>
      </c>
      <c r="R523" s="1">
        <v>24</v>
      </c>
      <c r="S523" s="1">
        <v>400</v>
      </c>
      <c r="T523" s="1">
        <v>36</v>
      </c>
      <c r="U523" s="1">
        <v>1</v>
      </c>
      <c r="V523" s="1">
        <v>243</v>
      </c>
      <c r="W523" s="1">
        <v>0</v>
      </c>
      <c r="X523" s="1">
        <v>0</v>
      </c>
      <c r="Y523" s="1">
        <v>0</v>
      </c>
      <c r="Z523" s="1">
        <v>3</v>
      </c>
      <c r="AA523" s="1">
        <v>1</v>
      </c>
      <c r="AB523" s="1">
        <v>0</v>
      </c>
      <c r="AC523" s="1">
        <v>5070</v>
      </c>
      <c r="AD523" s="1">
        <v>48</v>
      </c>
      <c r="AE523" s="1">
        <v>0</v>
      </c>
      <c r="AF523" s="1">
        <v>4039</v>
      </c>
      <c r="AG523" s="1">
        <v>70</v>
      </c>
      <c r="AH523" s="1">
        <v>500</v>
      </c>
      <c r="AI523" s="1">
        <v>9727</v>
      </c>
      <c r="AJ523" s="1" t="s">
        <v>1819</v>
      </c>
      <c r="AK523" s="1" t="s">
        <v>1820</v>
      </c>
      <c r="AL523" s="1" t="s">
        <v>1821</v>
      </c>
      <c r="AM523" s="1" t="s">
        <v>12</v>
      </c>
      <c r="AN523" s="1" t="s">
        <v>23098</v>
      </c>
      <c r="AO523" s="1" t="s">
        <v>86</v>
      </c>
      <c r="AP523" s="1" t="s">
        <v>57</v>
      </c>
      <c r="AQ523" s="1" t="s">
        <v>25</v>
      </c>
      <c r="AR523" s="1" t="s">
        <v>30</v>
      </c>
      <c r="AS523" s="1" t="s">
        <v>23091</v>
      </c>
      <c r="AT523" s="1" t="s">
        <v>26</v>
      </c>
    </row>
    <row r="524" spans="1:46" x14ac:dyDescent="0.25">
      <c r="A524" s="1" t="s">
        <v>17761</v>
      </c>
      <c r="B524" s="2" t="s">
        <v>23101</v>
      </c>
      <c r="C524" s="2" t="s">
        <v>23109</v>
      </c>
      <c r="D524" s="1">
        <v>0</v>
      </c>
      <c r="E524" s="1">
        <v>0</v>
      </c>
      <c r="F524" s="1">
        <v>1</v>
      </c>
      <c r="G524" s="1">
        <v>1</v>
      </c>
      <c r="H524" s="6">
        <v>1</v>
      </c>
      <c r="I524">
        <v>1</v>
      </c>
      <c r="J524" s="1">
        <v>39</v>
      </c>
      <c r="K524" s="1">
        <v>1</v>
      </c>
      <c r="L524" s="1">
        <v>676</v>
      </c>
      <c r="M524" s="6">
        <v>0.37</v>
      </c>
      <c r="N524" s="4">
        <v>7500</v>
      </c>
      <c r="O524" s="4">
        <v>350</v>
      </c>
      <c r="P524" s="4">
        <v>200</v>
      </c>
      <c r="Q524" s="3">
        <v>0.35</v>
      </c>
      <c r="R524" s="1">
        <v>24</v>
      </c>
      <c r="S524" s="1">
        <v>200</v>
      </c>
      <c r="T524" s="1">
        <v>23</v>
      </c>
      <c r="U524" s="1">
        <v>1</v>
      </c>
      <c r="V524" s="1">
        <v>243</v>
      </c>
      <c r="W524" s="1">
        <v>0</v>
      </c>
      <c r="X524" s="1">
        <v>0</v>
      </c>
      <c r="Y524" s="1">
        <v>0</v>
      </c>
      <c r="Z524" s="1">
        <v>4</v>
      </c>
      <c r="AA524" s="1">
        <v>0</v>
      </c>
      <c r="AB524" s="1">
        <v>1</v>
      </c>
      <c r="AC524" s="1">
        <v>0</v>
      </c>
      <c r="AD524" s="1">
        <v>0</v>
      </c>
      <c r="AE524" s="1">
        <v>0</v>
      </c>
      <c r="AF524" s="1">
        <v>2100</v>
      </c>
      <c r="AG524" s="1">
        <v>280</v>
      </c>
      <c r="AH524" s="1">
        <v>0</v>
      </c>
      <c r="AI524" s="1">
        <v>2380</v>
      </c>
      <c r="AJ524" s="1" t="s">
        <v>2357</v>
      </c>
      <c r="AK524" s="1" t="s">
        <v>2358</v>
      </c>
      <c r="AL524" s="1" t="s">
        <v>2359</v>
      </c>
      <c r="AM524" s="1" t="s">
        <v>16</v>
      </c>
      <c r="AN524" s="1" t="s">
        <v>23098</v>
      </c>
      <c r="AO524" s="1" t="s">
        <v>86</v>
      </c>
      <c r="AP524" s="1" t="s">
        <v>57</v>
      </c>
      <c r="AQ524" s="1" t="s">
        <v>25</v>
      </c>
      <c r="AR524" s="1" t="s">
        <v>30</v>
      </c>
      <c r="AS524" s="1" t="s">
        <v>23090</v>
      </c>
      <c r="AT524" s="1" t="s">
        <v>101</v>
      </c>
    </row>
    <row r="525" spans="1:46" x14ac:dyDescent="0.25">
      <c r="A525" s="1" t="s">
        <v>20915</v>
      </c>
      <c r="B525" s="2" t="s">
        <v>23074</v>
      </c>
      <c r="C525" s="2" t="s">
        <v>23106</v>
      </c>
      <c r="D525" s="1">
        <v>0</v>
      </c>
      <c r="E525" s="1">
        <v>2</v>
      </c>
      <c r="F525" s="1">
        <v>1</v>
      </c>
      <c r="G525" s="1">
        <v>3</v>
      </c>
      <c r="H525" s="6">
        <v>0.33333333333333331</v>
      </c>
      <c r="I525">
        <v>0</v>
      </c>
      <c r="J525" s="1">
        <v>52</v>
      </c>
      <c r="K525" s="1">
        <v>0</v>
      </c>
      <c r="L525" s="1">
        <v>577</v>
      </c>
      <c r="M525" s="6">
        <v>0.21</v>
      </c>
      <c r="N525" s="4">
        <v>5969</v>
      </c>
      <c r="O525" s="4">
        <v>350</v>
      </c>
      <c r="P525" s="4">
        <v>600</v>
      </c>
      <c r="Q525" s="3">
        <v>0.35</v>
      </c>
      <c r="R525" s="1">
        <v>24</v>
      </c>
      <c r="S525" s="1">
        <v>600</v>
      </c>
      <c r="T525" s="1">
        <v>34</v>
      </c>
      <c r="U525" s="1">
        <v>1</v>
      </c>
      <c r="V525" s="1">
        <v>241</v>
      </c>
      <c r="W525" s="1">
        <v>0</v>
      </c>
      <c r="X525" s="1">
        <v>0</v>
      </c>
      <c r="Y525" s="1">
        <v>0</v>
      </c>
      <c r="Z525" s="1">
        <v>3</v>
      </c>
      <c r="AA525" s="1">
        <v>0</v>
      </c>
      <c r="AB525" s="1">
        <v>0</v>
      </c>
      <c r="AC525" s="1">
        <v>820</v>
      </c>
      <c r="AD525" s="1">
        <v>0</v>
      </c>
      <c r="AE525" s="1">
        <v>0</v>
      </c>
      <c r="AF525" s="1">
        <v>0</v>
      </c>
      <c r="AG525" s="1">
        <v>0</v>
      </c>
      <c r="AH525" s="1">
        <v>200</v>
      </c>
      <c r="AI525" s="1">
        <v>1020</v>
      </c>
      <c r="AJ525" s="1" t="s">
        <v>11227</v>
      </c>
      <c r="AK525" s="1" t="s">
        <v>11228</v>
      </c>
      <c r="AL525" s="1" t="s">
        <v>11229</v>
      </c>
      <c r="AM525" s="1" t="s">
        <v>12</v>
      </c>
      <c r="AN525" s="1" t="s">
        <v>23097</v>
      </c>
      <c r="AO525" s="1" t="s">
        <v>86</v>
      </c>
      <c r="AP525" s="1" t="s">
        <v>57</v>
      </c>
      <c r="AQ525" s="1" t="s">
        <v>25</v>
      </c>
      <c r="AR525" s="1" t="s">
        <v>30</v>
      </c>
      <c r="AS525" s="1" t="s">
        <v>23090</v>
      </c>
      <c r="AT525" s="1" t="s">
        <v>26</v>
      </c>
    </row>
    <row r="526" spans="1:46" x14ac:dyDescent="0.25">
      <c r="A526" s="1" t="s">
        <v>17184</v>
      </c>
      <c r="B526" s="2" t="s">
        <v>23073</v>
      </c>
      <c r="C526" s="2" t="s">
        <v>23105</v>
      </c>
      <c r="D526" s="1">
        <v>0</v>
      </c>
      <c r="E526" s="1">
        <v>0</v>
      </c>
      <c r="F526" s="1">
        <v>3</v>
      </c>
      <c r="G526" s="1">
        <v>3</v>
      </c>
      <c r="H526" s="6">
        <v>1</v>
      </c>
      <c r="I526">
        <v>0</v>
      </c>
      <c r="J526" s="1">
        <v>57</v>
      </c>
      <c r="K526" s="1">
        <v>0</v>
      </c>
      <c r="L526" s="1">
        <v>607</v>
      </c>
      <c r="M526" s="6">
        <v>0.31</v>
      </c>
      <c r="N526" s="4">
        <v>10000</v>
      </c>
      <c r="O526" s="4">
        <v>700</v>
      </c>
      <c r="P526" s="4">
        <v>1000</v>
      </c>
      <c r="Q526" s="3">
        <v>0.3</v>
      </c>
      <c r="R526" s="1">
        <v>24</v>
      </c>
      <c r="S526" s="1">
        <v>1000</v>
      </c>
      <c r="T526" s="1">
        <v>90</v>
      </c>
      <c r="U526" s="1">
        <v>1</v>
      </c>
      <c r="V526" s="1">
        <v>240</v>
      </c>
      <c r="W526" s="1">
        <v>1</v>
      </c>
      <c r="X526" s="1">
        <v>1</v>
      </c>
      <c r="Y526" s="1">
        <v>0</v>
      </c>
      <c r="Z526" s="1">
        <v>4</v>
      </c>
      <c r="AA526" s="1">
        <v>1</v>
      </c>
      <c r="AB526" s="1">
        <v>0</v>
      </c>
      <c r="AC526" s="1">
        <v>1000</v>
      </c>
      <c r="AD526" s="1">
        <v>0</v>
      </c>
      <c r="AE526" s="1">
        <v>1853</v>
      </c>
      <c r="AF526" s="1">
        <v>582</v>
      </c>
      <c r="AG526" s="1">
        <v>40</v>
      </c>
      <c r="AH526" s="1">
        <v>0</v>
      </c>
      <c r="AI526" s="1">
        <v>3475</v>
      </c>
      <c r="AJ526" s="1" t="s">
        <v>541</v>
      </c>
      <c r="AK526" s="1" t="s">
        <v>542</v>
      </c>
      <c r="AL526" s="1" t="s">
        <v>543</v>
      </c>
      <c r="AM526" s="1" t="s">
        <v>12</v>
      </c>
      <c r="AN526" s="1" t="s">
        <v>23097</v>
      </c>
      <c r="AO526" s="1" t="s">
        <v>86</v>
      </c>
      <c r="AP526" s="1" t="s">
        <v>86</v>
      </c>
      <c r="AQ526" s="1" t="s">
        <v>14</v>
      </c>
      <c r="AR526" s="1" t="s">
        <v>30</v>
      </c>
      <c r="AS526" s="1" t="s">
        <v>23091</v>
      </c>
      <c r="AT526" s="1" t="s">
        <v>26</v>
      </c>
    </row>
    <row r="527" spans="1:46" x14ac:dyDescent="0.25">
      <c r="A527" s="1" t="s">
        <v>17548</v>
      </c>
      <c r="B527" s="2" t="s">
        <v>23073</v>
      </c>
      <c r="C527" s="2" t="s">
        <v>23109</v>
      </c>
      <c r="D527" s="1">
        <v>1</v>
      </c>
      <c r="E527" s="1">
        <v>1</v>
      </c>
      <c r="F527" s="1">
        <v>3</v>
      </c>
      <c r="G527" s="1">
        <v>5</v>
      </c>
      <c r="H527" s="6">
        <v>0.6</v>
      </c>
      <c r="I527">
        <v>0</v>
      </c>
      <c r="J527" s="1">
        <v>45</v>
      </c>
      <c r="K527" s="1">
        <v>1</v>
      </c>
      <c r="L527" s="1">
        <v>781</v>
      </c>
      <c r="M527" s="6">
        <v>0.41</v>
      </c>
      <c r="N527" s="4">
        <v>7600</v>
      </c>
      <c r="O527" s="4">
        <v>350</v>
      </c>
      <c r="P527" s="4">
        <v>1500</v>
      </c>
      <c r="Q527" s="3">
        <v>0.23</v>
      </c>
      <c r="R527" s="1">
        <v>18</v>
      </c>
      <c r="S527" s="1">
        <v>1500</v>
      </c>
      <c r="T527" s="1">
        <v>20</v>
      </c>
      <c r="U527" s="1">
        <v>0</v>
      </c>
      <c r="V527" s="1">
        <v>240</v>
      </c>
      <c r="W527" s="1">
        <v>0</v>
      </c>
      <c r="X527" s="1">
        <v>0</v>
      </c>
      <c r="Y527" s="1">
        <v>0</v>
      </c>
      <c r="Z527" s="1">
        <v>3</v>
      </c>
      <c r="AA527" s="1">
        <v>1</v>
      </c>
      <c r="AB527" s="1">
        <v>0</v>
      </c>
      <c r="AC527" s="1">
        <v>751</v>
      </c>
      <c r="AD527" s="1">
        <v>0</v>
      </c>
      <c r="AE527" s="1">
        <v>0</v>
      </c>
      <c r="AF527" s="1">
        <v>370</v>
      </c>
      <c r="AG527" s="1">
        <v>90</v>
      </c>
      <c r="AH527" s="1">
        <v>0</v>
      </c>
      <c r="AI527" s="1">
        <v>1211</v>
      </c>
      <c r="AJ527" s="1" t="s">
        <v>1719</v>
      </c>
      <c r="AK527" s="1" t="s">
        <v>1720</v>
      </c>
      <c r="AL527" s="1" t="s">
        <v>1721</v>
      </c>
      <c r="AM527" s="1" t="s">
        <v>12</v>
      </c>
      <c r="AN527" s="1" t="s">
        <v>23098</v>
      </c>
      <c r="AO527" s="1" t="s">
        <v>364</v>
      </c>
      <c r="AP527" s="1" t="s">
        <v>57</v>
      </c>
      <c r="AQ527" s="1" t="s">
        <v>25</v>
      </c>
      <c r="AR527" s="1" t="s">
        <v>30</v>
      </c>
      <c r="AS527" s="1" t="s">
        <v>23091</v>
      </c>
      <c r="AT527" s="1" t="s">
        <v>26</v>
      </c>
    </row>
    <row r="528" spans="1:46" x14ac:dyDescent="0.25">
      <c r="A528" s="1" t="s">
        <v>21142</v>
      </c>
      <c r="B528" s="2" t="s">
        <v>23074</v>
      </c>
      <c r="C528" s="2" t="s">
        <v>23108</v>
      </c>
      <c r="D528" s="1">
        <v>3</v>
      </c>
      <c r="E528" s="1">
        <v>1</v>
      </c>
      <c r="F528" s="1">
        <v>5</v>
      </c>
      <c r="G528" s="1">
        <v>9</v>
      </c>
      <c r="H528" s="6">
        <v>0.55555555555555558</v>
      </c>
      <c r="I528">
        <v>0</v>
      </c>
      <c r="J528" s="1">
        <v>47</v>
      </c>
      <c r="K528" s="1">
        <v>1</v>
      </c>
      <c r="L528" s="1">
        <v>645</v>
      </c>
      <c r="M528" s="6">
        <v>0.46</v>
      </c>
      <c r="N528" s="4">
        <v>9000</v>
      </c>
      <c r="O528" s="4">
        <v>500</v>
      </c>
      <c r="P528" s="4">
        <v>1600</v>
      </c>
      <c r="Q528" s="3">
        <v>0.26</v>
      </c>
      <c r="R528" s="1">
        <v>24</v>
      </c>
      <c r="S528" s="1">
        <v>1600</v>
      </c>
      <c r="T528" s="1">
        <v>68</v>
      </c>
      <c r="U528" s="1">
        <v>1</v>
      </c>
      <c r="V528" s="1">
        <v>240</v>
      </c>
      <c r="W528" s="1">
        <v>0</v>
      </c>
      <c r="X528" s="1">
        <v>0</v>
      </c>
      <c r="Y528" s="1">
        <v>0</v>
      </c>
      <c r="Z528" s="1">
        <v>3</v>
      </c>
      <c r="AA528" s="1">
        <v>1</v>
      </c>
      <c r="AB528" s="1">
        <v>0</v>
      </c>
      <c r="AC528" s="1">
        <v>1052</v>
      </c>
      <c r="AD528" s="1">
        <v>467</v>
      </c>
      <c r="AE528" s="1">
        <v>2350</v>
      </c>
      <c r="AF528" s="1">
        <v>0</v>
      </c>
      <c r="AG528" s="1">
        <v>0</v>
      </c>
      <c r="AH528" s="1">
        <v>0</v>
      </c>
      <c r="AI528" s="1">
        <v>3869</v>
      </c>
      <c r="AJ528" s="1" t="s">
        <v>10122</v>
      </c>
      <c r="AK528" s="1" t="s">
        <v>11872</v>
      </c>
      <c r="AL528" s="1" t="s">
        <v>2335</v>
      </c>
      <c r="AM528" s="1" t="s">
        <v>12</v>
      </c>
      <c r="AN528" s="1" t="s">
        <v>23098</v>
      </c>
      <c r="AO528" s="1" t="s">
        <v>86</v>
      </c>
      <c r="AP528" s="1" t="s">
        <v>57</v>
      </c>
      <c r="AQ528" s="1" t="s">
        <v>25</v>
      </c>
      <c r="AR528" s="1" t="s">
        <v>30</v>
      </c>
      <c r="AS528" s="1" t="s">
        <v>23091</v>
      </c>
      <c r="AT528" s="1" t="s">
        <v>26</v>
      </c>
    </row>
    <row r="529" spans="1:46" x14ac:dyDescent="0.25">
      <c r="A529" s="1" t="s">
        <v>20580</v>
      </c>
      <c r="B529" s="2" t="s">
        <v>23101</v>
      </c>
      <c r="C529" s="2" t="s">
        <v>23108</v>
      </c>
      <c r="D529" s="1">
        <v>0</v>
      </c>
      <c r="E529" s="1">
        <v>0</v>
      </c>
      <c r="F529" s="1">
        <v>1</v>
      </c>
      <c r="G529" s="1">
        <v>1</v>
      </c>
      <c r="H529" s="6">
        <v>1</v>
      </c>
      <c r="I529">
        <v>0</v>
      </c>
      <c r="J529" s="1">
        <v>44</v>
      </c>
      <c r="K529" s="1">
        <v>1</v>
      </c>
      <c r="L529" s="1">
        <v>501</v>
      </c>
      <c r="M529" s="6">
        <v>0.05</v>
      </c>
      <c r="N529" s="4">
        <v>6000</v>
      </c>
      <c r="O529" s="4">
        <v>500</v>
      </c>
      <c r="P529" s="4">
        <v>300</v>
      </c>
      <c r="Q529" s="3">
        <v>0.35</v>
      </c>
      <c r="R529" s="1">
        <v>24</v>
      </c>
      <c r="S529" s="1">
        <v>300</v>
      </c>
      <c r="T529" s="1">
        <v>29</v>
      </c>
      <c r="U529" s="1">
        <v>1</v>
      </c>
      <c r="V529" s="1">
        <v>240</v>
      </c>
      <c r="W529" s="1">
        <v>0</v>
      </c>
      <c r="X529" s="1">
        <v>0</v>
      </c>
      <c r="Y529" s="1">
        <v>0</v>
      </c>
      <c r="Z529" s="1">
        <v>4</v>
      </c>
      <c r="AA529" s="1">
        <v>1</v>
      </c>
      <c r="AB529" s="1">
        <v>0</v>
      </c>
      <c r="AC529" s="1">
        <v>0</v>
      </c>
      <c r="AD529" s="1">
        <v>0</v>
      </c>
      <c r="AE529" s="1">
        <v>0</v>
      </c>
      <c r="AF529" s="1">
        <v>0</v>
      </c>
      <c r="AG529" s="1">
        <v>0</v>
      </c>
      <c r="AH529" s="1">
        <v>208</v>
      </c>
      <c r="AI529" s="1">
        <v>208</v>
      </c>
      <c r="AJ529" s="1" t="s">
        <v>840</v>
      </c>
      <c r="AK529" s="1" t="s">
        <v>10352</v>
      </c>
      <c r="AL529" s="1" t="s">
        <v>10353</v>
      </c>
      <c r="AM529" s="1" t="s">
        <v>12</v>
      </c>
      <c r="AN529" s="1" t="s">
        <v>23098</v>
      </c>
      <c r="AO529" s="1" t="s">
        <v>86</v>
      </c>
      <c r="AP529" s="1" t="s">
        <v>57</v>
      </c>
      <c r="AQ529" s="1" t="s">
        <v>25</v>
      </c>
      <c r="AR529" s="1" t="s">
        <v>30</v>
      </c>
      <c r="AS529" s="1" t="s">
        <v>23091</v>
      </c>
      <c r="AT529" s="1" t="s">
        <v>26</v>
      </c>
    </row>
    <row r="530" spans="1:46" x14ac:dyDescent="0.25">
      <c r="A530" s="1" t="s">
        <v>22571</v>
      </c>
      <c r="B530" s="2" t="s">
        <v>23075</v>
      </c>
      <c r="C530" s="2" t="s">
        <v>23105</v>
      </c>
      <c r="D530" s="1">
        <v>0</v>
      </c>
      <c r="E530" s="1">
        <v>1</v>
      </c>
      <c r="F530" s="1">
        <v>1</v>
      </c>
      <c r="G530" s="1">
        <v>2</v>
      </c>
      <c r="H530" s="6">
        <v>0.5</v>
      </c>
      <c r="I530">
        <v>1</v>
      </c>
      <c r="J530" s="1">
        <v>36</v>
      </c>
      <c r="K530" s="1">
        <v>0</v>
      </c>
      <c r="L530" s="1">
        <v>612</v>
      </c>
      <c r="M530" s="6">
        <v>0.12</v>
      </c>
      <c r="N530" s="4">
        <v>4480</v>
      </c>
      <c r="O530" s="4">
        <v>373</v>
      </c>
      <c r="P530" s="4">
        <v>350</v>
      </c>
      <c r="Q530" s="3">
        <v>0.37</v>
      </c>
      <c r="R530" s="1">
        <v>24</v>
      </c>
      <c r="S530" s="1">
        <v>350</v>
      </c>
      <c r="T530" s="1">
        <v>50</v>
      </c>
      <c r="U530" s="1">
        <v>0</v>
      </c>
      <c r="V530" s="1">
        <v>239</v>
      </c>
      <c r="W530" s="1">
        <v>0</v>
      </c>
      <c r="X530" s="1">
        <v>1</v>
      </c>
      <c r="Y530" s="1">
        <v>0</v>
      </c>
      <c r="Z530" s="1">
        <v>6</v>
      </c>
      <c r="AA530" s="1">
        <v>1</v>
      </c>
      <c r="AB530" s="1">
        <v>1</v>
      </c>
      <c r="AC530" s="1">
        <v>0</v>
      </c>
      <c r="AD530" s="1">
        <v>0</v>
      </c>
      <c r="AE530" s="1">
        <v>0</v>
      </c>
      <c r="AF530" s="1">
        <v>345</v>
      </c>
      <c r="AG530" s="1">
        <v>0</v>
      </c>
      <c r="AH530" s="1">
        <v>200</v>
      </c>
      <c r="AI530" s="1">
        <v>545</v>
      </c>
      <c r="AJ530" s="1" t="s">
        <v>15661</v>
      </c>
      <c r="AK530" s="1" t="s">
        <v>15662</v>
      </c>
      <c r="AL530" s="1" t="s">
        <v>15663</v>
      </c>
      <c r="AM530" s="1" t="s">
        <v>16</v>
      </c>
      <c r="AN530" s="1" t="s">
        <v>23097</v>
      </c>
      <c r="AO530" s="1" t="s">
        <v>364</v>
      </c>
      <c r="AP530" s="1" t="s">
        <v>57</v>
      </c>
      <c r="AQ530" s="1" t="s">
        <v>14</v>
      </c>
      <c r="AR530" s="1" t="s">
        <v>30</v>
      </c>
      <c r="AS530" s="1" t="s">
        <v>23091</v>
      </c>
      <c r="AT530" s="1" t="s">
        <v>101</v>
      </c>
    </row>
    <row r="531" spans="1:46" x14ac:dyDescent="0.25">
      <c r="A531" s="1" t="s">
        <v>22988</v>
      </c>
      <c r="B531" s="2" t="s">
        <v>23101</v>
      </c>
      <c r="C531" s="2" t="s">
        <v>23108</v>
      </c>
      <c r="D531" s="1">
        <v>0</v>
      </c>
      <c r="E531" s="1">
        <v>2</v>
      </c>
      <c r="F531" s="1">
        <v>1</v>
      </c>
      <c r="G531" s="1">
        <v>3</v>
      </c>
      <c r="H531" s="6">
        <v>0.33333333333333331</v>
      </c>
      <c r="I531">
        <v>0</v>
      </c>
      <c r="J531" s="1">
        <v>40</v>
      </c>
      <c r="K531" s="1">
        <v>0</v>
      </c>
      <c r="L531" s="1">
        <v>519</v>
      </c>
      <c r="M531" s="6">
        <v>0.25</v>
      </c>
      <c r="N531" s="4">
        <v>11000</v>
      </c>
      <c r="O531" s="4">
        <v>430</v>
      </c>
      <c r="P531" s="4">
        <v>500</v>
      </c>
      <c r="Q531" s="3">
        <v>0.2</v>
      </c>
      <c r="R531" s="1">
        <v>12</v>
      </c>
      <c r="S531" s="1">
        <v>500</v>
      </c>
      <c r="T531" s="1">
        <v>16</v>
      </c>
      <c r="U531" s="1">
        <v>1</v>
      </c>
      <c r="V531" s="1">
        <v>237</v>
      </c>
      <c r="W531" s="1">
        <v>0</v>
      </c>
      <c r="X531" s="1">
        <v>0</v>
      </c>
      <c r="Y531" s="1">
        <v>0</v>
      </c>
      <c r="Z531" s="1">
        <v>2</v>
      </c>
      <c r="AA531" s="1">
        <v>1</v>
      </c>
      <c r="AB531" s="1">
        <v>0</v>
      </c>
      <c r="AC531" s="1">
        <v>1872</v>
      </c>
      <c r="AD531" s="1">
        <v>0</v>
      </c>
      <c r="AE531" s="1">
        <v>0</v>
      </c>
      <c r="AF531" s="1">
        <v>0</v>
      </c>
      <c r="AG531" s="1">
        <v>0</v>
      </c>
      <c r="AH531" s="1">
        <v>0</v>
      </c>
      <c r="AI531" s="1">
        <v>1872</v>
      </c>
      <c r="AJ531" s="1" t="s">
        <v>16794</v>
      </c>
      <c r="AK531" s="1" t="s">
        <v>16795</v>
      </c>
      <c r="AL531" s="1" t="s">
        <v>16796</v>
      </c>
      <c r="AM531" s="1" t="s">
        <v>12</v>
      </c>
      <c r="AN531" s="1" t="s">
        <v>23097</v>
      </c>
      <c r="AO531" s="1" t="s">
        <v>86</v>
      </c>
      <c r="AP531" s="1" t="s">
        <v>57</v>
      </c>
      <c r="AQ531" s="1" t="s">
        <v>25</v>
      </c>
      <c r="AR531" s="1" t="s">
        <v>30</v>
      </c>
      <c r="AS531" s="1" t="s">
        <v>23091</v>
      </c>
      <c r="AT531" s="1" t="s">
        <v>26</v>
      </c>
    </row>
    <row r="532" spans="1:46" x14ac:dyDescent="0.25">
      <c r="A532" s="1" t="s">
        <v>19525</v>
      </c>
      <c r="B532" s="2" t="s">
        <v>23076</v>
      </c>
      <c r="C532" s="2" t="s">
        <v>23109</v>
      </c>
      <c r="D532" s="1">
        <v>0</v>
      </c>
      <c r="E532" s="1">
        <v>1</v>
      </c>
      <c r="F532" s="1">
        <v>2</v>
      </c>
      <c r="G532" s="1">
        <v>3</v>
      </c>
      <c r="H532" s="6">
        <v>0.66666666666666663</v>
      </c>
      <c r="I532">
        <v>0</v>
      </c>
      <c r="J532" s="1">
        <v>46</v>
      </c>
      <c r="K532" s="1">
        <v>1</v>
      </c>
      <c r="L532" s="1">
        <v>654</v>
      </c>
      <c r="M532" s="6">
        <v>0.74</v>
      </c>
      <c r="N532" s="4">
        <v>4800</v>
      </c>
      <c r="O532" s="4">
        <v>400</v>
      </c>
      <c r="P532" s="4">
        <v>500</v>
      </c>
      <c r="Q532" s="3">
        <v>0.3</v>
      </c>
      <c r="R532" s="1">
        <v>18</v>
      </c>
      <c r="S532" s="1">
        <v>500</v>
      </c>
      <c r="T532" s="1">
        <v>57</v>
      </c>
      <c r="U532" s="1">
        <v>1</v>
      </c>
      <c r="V532" s="1">
        <v>235</v>
      </c>
      <c r="W532" s="1">
        <v>0</v>
      </c>
      <c r="X532" s="1">
        <v>0</v>
      </c>
      <c r="Y532" s="1">
        <v>0</v>
      </c>
      <c r="Z532" s="1">
        <v>0</v>
      </c>
      <c r="AA532" s="1">
        <v>1</v>
      </c>
      <c r="AB532" s="1">
        <v>0</v>
      </c>
      <c r="AC532" s="1">
        <v>5631</v>
      </c>
      <c r="AD532" s="1">
        <v>0</v>
      </c>
      <c r="AE532" s="1">
        <v>3664</v>
      </c>
      <c r="AF532" s="1">
        <v>0</v>
      </c>
      <c r="AG532" s="1">
        <v>235</v>
      </c>
      <c r="AH532" s="1">
        <v>1230</v>
      </c>
      <c r="AI532" s="1">
        <v>10760</v>
      </c>
      <c r="AJ532" s="1" t="s">
        <v>2721</v>
      </c>
      <c r="AK532" s="1" t="s">
        <v>7441</v>
      </c>
      <c r="AL532" s="1" t="s">
        <v>2402</v>
      </c>
      <c r="AM532" s="1" t="s">
        <v>12</v>
      </c>
      <c r="AN532" s="1" t="s">
        <v>23098</v>
      </c>
      <c r="AO532" s="1" t="s">
        <v>86</v>
      </c>
      <c r="AP532" s="1" t="s">
        <v>57</v>
      </c>
      <c r="AQ532" s="1" t="s">
        <v>25</v>
      </c>
      <c r="AR532" s="1" t="s">
        <v>30</v>
      </c>
      <c r="AS532" s="1" t="s">
        <v>23091</v>
      </c>
      <c r="AT532" s="1" t="s">
        <v>26</v>
      </c>
    </row>
    <row r="533" spans="1:46" x14ac:dyDescent="0.25">
      <c r="A533" s="1" t="s">
        <v>22007</v>
      </c>
      <c r="B533" s="2" t="s">
        <v>23074</v>
      </c>
      <c r="C533" s="2" t="s">
        <v>23105</v>
      </c>
      <c r="D533" s="1">
        <v>1</v>
      </c>
      <c r="E533" s="1">
        <v>2</v>
      </c>
      <c r="F533" s="1">
        <v>2</v>
      </c>
      <c r="G533" s="1">
        <v>5</v>
      </c>
      <c r="H533" s="6">
        <v>0.4</v>
      </c>
      <c r="I533">
        <v>0</v>
      </c>
      <c r="J533" s="1">
        <v>52</v>
      </c>
      <c r="K533" s="1">
        <v>1</v>
      </c>
      <c r="L533" s="1">
        <v>542</v>
      </c>
      <c r="M533" s="6">
        <v>0.78</v>
      </c>
      <c r="N533" s="4">
        <v>7200</v>
      </c>
      <c r="O533" s="4">
        <v>520</v>
      </c>
      <c r="P533" s="4">
        <v>250</v>
      </c>
      <c r="Q533" s="3">
        <v>0.4</v>
      </c>
      <c r="R533" s="1">
        <v>24</v>
      </c>
      <c r="S533" s="1">
        <v>250</v>
      </c>
      <c r="T533" s="1">
        <v>28</v>
      </c>
      <c r="U533" s="1">
        <v>1</v>
      </c>
      <c r="V533" s="1">
        <v>234</v>
      </c>
      <c r="W533" s="1">
        <v>0</v>
      </c>
      <c r="X533" s="1">
        <v>0</v>
      </c>
      <c r="Y533" s="1">
        <v>0</v>
      </c>
      <c r="Z533" s="1">
        <v>3</v>
      </c>
      <c r="AA533" s="1">
        <v>0</v>
      </c>
      <c r="AB533" s="1">
        <v>0</v>
      </c>
      <c r="AC533" s="1">
        <v>5042</v>
      </c>
      <c r="AD533" s="1">
        <v>0</v>
      </c>
      <c r="AE533" s="1">
        <v>479</v>
      </c>
      <c r="AF533" s="1">
        <v>13600</v>
      </c>
      <c r="AG533" s="1">
        <v>255</v>
      </c>
      <c r="AH533" s="1">
        <v>600</v>
      </c>
      <c r="AI533" s="1">
        <v>19976</v>
      </c>
      <c r="AJ533" s="1" t="s">
        <v>4863</v>
      </c>
      <c r="AK533" s="1" t="s">
        <v>14153</v>
      </c>
      <c r="AL533" s="1" t="s">
        <v>14154</v>
      </c>
      <c r="AM533" s="1" t="s">
        <v>12</v>
      </c>
      <c r="AN533" s="1" t="s">
        <v>23098</v>
      </c>
      <c r="AO533" s="1" t="s">
        <v>86</v>
      </c>
      <c r="AP533" s="1" t="s">
        <v>57</v>
      </c>
      <c r="AQ533" s="1" t="s">
        <v>25</v>
      </c>
      <c r="AR533" s="1" t="s">
        <v>30</v>
      </c>
      <c r="AS533" s="1" t="s">
        <v>23090</v>
      </c>
      <c r="AT533" s="1" t="s">
        <v>26</v>
      </c>
    </row>
    <row r="534" spans="1:46" x14ac:dyDescent="0.25">
      <c r="A534" s="1" t="s">
        <v>21711</v>
      </c>
      <c r="B534" s="2" t="s">
        <v>23101</v>
      </c>
      <c r="C534" s="2" t="s">
        <v>23106</v>
      </c>
      <c r="D534" s="1">
        <v>0</v>
      </c>
      <c r="E534" s="1">
        <v>1</v>
      </c>
      <c r="F534" s="1">
        <v>1</v>
      </c>
      <c r="G534" s="1">
        <v>2</v>
      </c>
      <c r="H534" s="6">
        <v>0.5</v>
      </c>
      <c r="I534">
        <v>0</v>
      </c>
      <c r="J534" s="1">
        <v>45</v>
      </c>
      <c r="K534" s="1">
        <v>1</v>
      </c>
      <c r="L534" s="1">
        <v>619</v>
      </c>
      <c r="M534" s="6">
        <v>0.61</v>
      </c>
      <c r="N534" s="4">
        <v>4100</v>
      </c>
      <c r="O534" s="4">
        <v>270</v>
      </c>
      <c r="P534" s="4">
        <v>850</v>
      </c>
      <c r="Q534" s="3">
        <v>0.36</v>
      </c>
      <c r="R534" s="1">
        <v>24</v>
      </c>
      <c r="S534" s="1">
        <v>850</v>
      </c>
      <c r="T534" s="1">
        <v>12</v>
      </c>
      <c r="U534" s="1">
        <v>0</v>
      </c>
      <c r="V534" s="1">
        <v>234</v>
      </c>
      <c r="W534" s="1">
        <v>0</v>
      </c>
      <c r="X534" s="1">
        <v>0</v>
      </c>
      <c r="Y534" s="1">
        <v>0</v>
      </c>
      <c r="Z534" s="1">
        <v>3</v>
      </c>
      <c r="AA534" s="1">
        <v>1</v>
      </c>
      <c r="AB534" s="1">
        <v>0</v>
      </c>
      <c r="AC534" s="1">
        <v>1860</v>
      </c>
      <c r="AD534" s="1">
        <v>765</v>
      </c>
      <c r="AE534" s="1">
        <v>39</v>
      </c>
      <c r="AF534" s="1">
        <v>263</v>
      </c>
      <c r="AG534" s="1">
        <v>0</v>
      </c>
      <c r="AH534" s="1">
        <v>850</v>
      </c>
      <c r="AI534" s="1">
        <v>3777</v>
      </c>
      <c r="AJ534" s="1" t="s">
        <v>13394</v>
      </c>
      <c r="AK534" s="1" t="s">
        <v>13395</v>
      </c>
      <c r="AL534" s="1" t="s">
        <v>13396</v>
      </c>
      <c r="AM534" s="1" t="s">
        <v>12</v>
      </c>
      <c r="AN534" s="1" t="s">
        <v>23098</v>
      </c>
      <c r="AO534" s="1" t="s">
        <v>364</v>
      </c>
      <c r="AP534" s="1" t="s">
        <v>57</v>
      </c>
      <c r="AQ534" s="1" t="s">
        <v>25</v>
      </c>
      <c r="AR534" s="1" t="s">
        <v>30</v>
      </c>
      <c r="AS534" s="1" t="s">
        <v>23091</v>
      </c>
      <c r="AT534" s="1" t="s">
        <v>26</v>
      </c>
    </row>
    <row r="535" spans="1:46" x14ac:dyDescent="0.25">
      <c r="A535" s="1" t="s">
        <v>22232</v>
      </c>
      <c r="B535" s="2" t="s">
        <v>23074</v>
      </c>
      <c r="C535" s="2" t="s">
        <v>23107</v>
      </c>
      <c r="D535" s="1">
        <v>3</v>
      </c>
      <c r="E535" s="1">
        <v>1</v>
      </c>
      <c r="F535" s="1">
        <v>5</v>
      </c>
      <c r="G535" s="1">
        <v>9</v>
      </c>
      <c r="H535" s="6">
        <v>0.55555555555555558</v>
      </c>
      <c r="I535">
        <v>0</v>
      </c>
      <c r="J535" s="1">
        <v>47</v>
      </c>
      <c r="K535" s="1">
        <v>1</v>
      </c>
      <c r="L535" s="1">
        <v>671</v>
      </c>
      <c r="M535" s="6">
        <v>0.44</v>
      </c>
      <c r="N535" s="4">
        <v>8300</v>
      </c>
      <c r="O535" s="4">
        <v>550</v>
      </c>
      <c r="P535" s="4">
        <v>1000</v>
      </c>
      <c r="Q535" s="3">
        <v>0.3</v>
      </c>
      <c r="R535" s="1">
        <v>24</v>
      </c>
      <c r="S535" s="1">
        <v>1000</v>
      </c>
      <c r="T535" s="1">
        <v>35</v>
      </c>
      <c r="U535" s="1">
        <v>1</v>
      </c>
      <c r="V535" s="1">
        <v>233</v>
      </c>
      <c r="W535" s="1">
        <v>0</v>
      </c>
      <c r="X535" s="1">
        <v>0</v>
      </c>
      <c r="Y535" s="1">
        <v>0</v>
      </c>
      <c r="Z535" s="1">
        <v>3</v>
      </c>
      <c r="AA535" s="1">
        <v>0</v>
      </c>
      <c r="AB535" s="1">
        <v>0</v>
      </c>
      <c r="AC535" s="1">
        <v>1934</v>
      </c>
      <c r="AD535" s="1">
        <v>621</v>
      </c>
      <c r="AE535" s="1">
        <v>2819</v>
      </c>
      <c r="AF535" s="1">
        <v>0</v>
      </c>
      <c r="AG535" s="1">
        <v>0</v>
      </c>
      <c r="AH535" s="1">
        <v>0</v>
      </c>
      <c r="AI535" s="1">
        <v>5374</v>
      </c>
      <c r="AJ535" s="1" t="s">
        <v>14765</v>
      </c>
      <c r="AK535" s="1" t="s">
        <v>14766</v>
      </c>
      <c r="AL535" s="1" t="s">
        <v>14767</v>
      </c>
      <c r="AM535" s="1" t="s">
        <v>12</v>
      </c>
      <c r="AN535" s="1" t="s">
        <v>23098</v>
      </c>
      <c r="AO535" s="1" t="s">
        <v>86</v>
      </c>
      <c r="AP535" s="1" t="s">
        <v>57</v>
      </c>
      <c r="AQ535" s="1" t="s">
        <v>25</v>
      </c>
      <c r="AR535" s="1" t="s">
        <v>30</v>
      </c>
      <c r="AS535" s="1" t="s">
        <v>23090</v>
      </c>
      <c r="AT535" s="1" t="s">
        <v>26</v>
      </c>
    </row>
    <row r="536" spans="1:46" x14ac:dyDescent="0.25">
      <c r="A536" s="1" t="s">
        <v>19822</v>
      </c>
      <c r="B536" s="2" t="s">
        <v>23074</v>
      </c>
      <c r="C536" s="2" t="s">
        <v>23106</v>
      </c>
      <c r="D536" s="1">
        <v>1</v>
      </c>
      <c r="E536" s="1">
        <v>2</v>
      </c>
      <c r="F536" s="1">
        <v>2</v>
      </c>
      <c r="G536" s="1">
        <v>5</v>
      </c>
      <c r="H536" s="6">
        <v>0.4</v>
      </c>
      <c r="I536">
        <v>0</v>
      </c>
      <c r="J536" s="1">
        <v>52</v>
      </c>
      <c r="K536" s="1">
        <v>1</v>
      </c>
      <c r="L536" s="1">
        <v>634</v>
      </c>
      <c r="M536" s="6">
        <v>0.32</v>
      </c>
      <c r="N536" s="4">
        <v>7500</v>
      </c>
      <c r="O536" s="4">
        <v>520</v>
      </c>
      <c r="P536" s="4">
        <v>250</v>
      </c>
      <c r="Q536" s="3">
        <v>0.25</v>
      </c>
      <c r="R536" s="1">
        <v>24</v>
      </c>
      <c r="S536" s="1">
        <v>250</v>
      </c>
      <c r="T536" s="1">
        <v>31</v>
      </c>
      <c r="U536" s="1">
        <v>0</v>
      </c>
      <c r="V536" s="1">
        <v>232</v>
      </c>
      <c r="W536" s="1">
        <v>0</v>
      </c>
      <c r="X536" s="1">
        <v>0</v>
      </c>
      <c r="Y536" s="1">
        <v>0</v>
      </c>
      <c r="Z536" s="1">
        <v>3</v>
      </c>
      <c r="AA536" s="1">
        <v>0</v>
      </c>
      <c r="AB536" s="1">
        <v>0</v>
      </c>
      <c r="AC536" s="1">
        <v>4594</v>
      </c>
      <c r="AD536" s="1">
        <v>0</v>
      </c>
      <c r="AE536" s="1">
        <v>0</v>
      </c>
      <c r="AF536" s="1">
        <v>0</v>
      </c>
      <c r="AG536" s="1">
        <v>0</v>
      </c>
      <c r="AH536" s="1">
        <v>0</v>
      </c>
      <c r="AI536" s="1">
        <v>4594</v>
      </c>
      <c r="AJ536" s="1" t="s">
        <v>8248</v>
      </c>
      <c r="AK536" s="1" t="s">
        <v>8249</v>
      </c>
      <c r="AL536" s="1" t="s">
        <v>8250</v>
      </c>
      <c r="AM536" s="1" t="s">
        <v>12</v>
      </c>
      <c r="AN536" s="1" t="s">
        <v>23098</v>
      </c>
      <c r="AO536" s="1" t="s">
        <v>364</v>
      </c>
      <c r="AP536" s="1" t="s">
        <v>57</v>
      </c>
      <c r="AQ536" s="1" t="s">
        <v>25</v>
      </c>
      <c r="AR536" s="1" t="s">
        <v>30</v>
      </c>
      <c r="AS536" s="1" t="s">
        <v>23090</v>
      </c>
      <c r="AT536" s="1" t="s">
        <v>26</v>
      </c>
    </row>
    <row r="537" spans="1:46" x14ac:dyDescent="0.25">
      <c r="A537" s="1" t="s">
        <v>18550</v>
      </c>
      <c r="B537" s="2" t="s">
        <v>23101</v>
      </c>
      <c r="C537" s="2" t="s">
        <v>23104</v>
      </c>
      <c r="D537" s="1">
        <v>0</v>
      </c>
      <c r="E537" s="1">
        <v>1</v>
      </c>
      <c r="F537" s="1">
        <v>1</v>
      </c>
      <c r="G537" s="1">
        <v>2</v>
      </c>
      <c r="H537" s="6">
        <v>0.5</v>
      </c>
      <c r="I537">
        <v>0</v>
      </c>
      <c r="J537" s="1">
        <v>52</v>
      </c>
      <c r="K537" s="1">
        <v>1</v>
      </c>
      <c r="L537" s="1">
        <v>620</v>
      </c>
      <c r="M537" s="6">
        <v>0</v>
      </c>
      <c r="N537" s="4">
        <v>5750</v>
      </c>
      <c r="O537" s="4">
        <v>480</v>
      </c>
      <c r="P537" s="4">
        <v>350</v>
      </c>
      <c r="Q537" s="3">
        <v>0.25</v>
      </c>
      <c r="R537" s="1">
        <v>24</v>
      </c>
      <c r="S537" s="1">
        <v>350</v>
      </c>
      <c r="T537" s="1">
        <v>8</v>
      </c>
      <c r="U537" s="1">
        <v>0</v>
      </c>
      <c r="V537" s="1">
        <v>232</v>
      </c>
      <c r="W537" s="1">
        <v>0</v>
      </c>
      <c r="X537" s="1">
        <v>0</v>
      </c>
      <c r="Y537" s="1">
        <v>0</v>
      </c>
      <c r="Z537" s="1">
        <v>3</v>
      </c>
      <c r="AA537" s="1">
        <v>0</v>
      </c>
      <c r="AB537" s="1">
        <v>0</v>
      </c>
      <c r="AC537" s="1">
        <v>1400</v>
      </c>
      <c r="AD537" s="1">
        <v>0</v>
      </c>
      <c r="AE537" s="1">
        <v>9800</v>
      </c>
      <c r="AF537" s="1">
        <v>0</v>
      </c>
      <c r="AG537" s="1">
        <v>0</v>
      </c>
      <c r="AH537" s="1">
        <v>0</v>
      </c>
      <c r="AI537" s="1">
        <v>11200</v>
      </c>
      <c r="AJ537" s="1" t="s">
        <v>4658</v>
      </c>
      <c r="AK537" s="1" t="s">
        <v>4659</v>
      </c>
      <c r="AL537" s="1" t="s">
        <v>11</v>
      </c>
      <c r="AM537" s="1" t="s">
        <v>12</v>
      </c>
      <c r="AN537" s="1" t="s">
        <v>23098</v>
      </c>
      <c r="AO537" s="1" t="s">
        <v>364</v>
      </c>
      <c r="AP537" s="1" t="s">
        <v>57</v>
      </c>
      <c r="AQ537" s="1" t="s">
        <v>25</v>
      </c>
      <c r="AR537" s="1" t="s">
        <v>30</v>
      </c>
      <c r="AS537" s="1" t="s">
        <v>23090</v>
      </c>
      <c r="AT537" s="1" t="s">
        <v>26</v>
      </c>
    </row>
    <row r="538" spans="1:46" x14ac:dyDescent="0.25">
      <c r="A538" s="1" t="s">
        <v>21066</v>
      </c>
      <c r="B538" s="2" t="s">
        <v>23101</v>
      </c>
      <c r="C538" s="2" t="s">
        <v>23105</v>
      </c>
      <c r="D538" s="1">
        <v>0</v>
      </c>
      <c r="E538" s="1">
        <v>0</v>
      </c>
      <c r="F538" s="1">
        <v>1</v>
      </c>
      <c r="G538" s="1">
        <v>1</v>
      </c>
      <c r="H538" s="6">
        <v>1</v>
      </c>
      <c r="I538">
        <v>0</v>
      </c>
      <c r="J538" s="1">
        <v>49</v>
      </c>
      <c r="K538" s="1">
        <v>1</v>
      </c>
      <c r="L538" s="1">
        <v>590</v>
      </c>
      <c r="M538" s="6">
        <v>0.81</v>
      </c>
      <c r="N538" s="4">
        <v>4950</v>
      </c>
      <c r="O538" s="4">
        <v>410</v>
      </c>
      <c r="P538" s="4">
        <v>400</v>
      </c>
      <c r="Q538" s="3">
        <v>0.39</v>
      </c>
      <c r="R538" s="1">
        <v>12</v>
      </c>
      <c r="S538" s="1">
        <v>400</v>
      </c>
      <c r="T538" s="1">
        <v>13</v>
      </c>
      <c r="U538" s="1">
        <v>1</v>
      </c>
      <c r="V538" s="1">
        <v>231</v>
      </c>
      <c r="W538" s="1">
        <v>0</v>
      </c>
      <c r="X538" s="1">
        <v>1</v>
      </c>
      <c r="Y538" s="1">
        <v>0</v>
      </c>
      <c r="Z538" s="1">
        <v>1</v>
      </c>
      <c r="AA538" s="1">
        <v>1</v>
      </c>
      <c r="AB538" s="1">
        <v>0</v>
      </c>
      <c r="AC538" s="1">
        <v>8811</v>
      </c>
      <c r="AD538" s="1">
        <v>464</v>
      </c>
      <c r="AE538" s="1">
        <v>313</v>
      </c>
      <c r="AF538" s="1">
        <v>1500</v>
      </c>
      <c r="AG538" s="1">
        <v>528</v>
      </c>
      <c r="AH538" s="1">
        <v>0</v>
      </c>
      <c r="AI538" s="1">
        <v>11616</v>
      </c>
      <c r="AJ538" s="1" t="s">
        <v>9997</v>
      </c>
      <c r="AK538" s="1" t="s">
        <v>11653</v>
      </c>
      <c r="AL538" s="1" t="s">
        <v>11654</v>
      </c>
      <c r="AM538" s="1" t="s">
        <v>12</v>
      </c>
      <c r="AN538" s="1" t="s">
        <v>23098</v>
      </c>
      <c r="AO538" s="1" t="s">
        <v>86</v>
      </c>
      <c r="AP538" s="1" t="s">
        <v>57</v>
      </c>
      <c r="AQ538" s="1" t="s">
        <v>14</v>
      </c>
      <c r="AR538" s="1" t="s">
        <v>30</v>
      </c>
      <c r="AS538" s="1" t="s">
        <v>23091</v>
      </c>
      <c r="AT538" s="1" t="s">
        <v>26</v>
      </c>
    </row>
    <row r="539" spans="1:46" x14ac:dyDescent="0.25">
      <c r="A539" s="1" t="s">
        <v>21755</v>
      </c>
      <c r="B539" s="2" t="s">
        <v>23101</v>
      </c>
      <c r="C539" s="2" t="s">
        <v>23107</v>
      </c>
      <c r="D539" s="1">
        <v>0</v>
      </c>
      <c r="E539" s="1">
        <v>0</v>
      </c>
      <c r="F539" s="1">
        <v>1</v>
      </c>
      <c r="G539" s="1">
        <v>1</v>
      </c>
      <c r="H539" s="6">
        <v>1</v>
      </c>
      <c r="I539">
        <v>0</v>
      </c>
      <c r="J539" s="1">
        <v>50</v>
      </c>
      <c r="K539" s="1">
        <v>1</v>
      </c>
      <c r="L539" s="1">
        <v>605</v>
      </c>
      <c r="M539" s="6">
        <v>0.57999999999999996</v>
      </c>
      <c r="N539" s="4">
        <v>4600</v>
      </c>
      <c r="O539" s="4">
        <v>380</v>
      </c>
      <c r="P539" s="4">
        <v>600</v>
      </c>
      <c r="Q539" s="3">
        <v>0.34</v>
      </c>
      <c r="R539" s="1">
        <v>24</v>
      </c>
      <c r="S539" s="1">
        <v>600</v>
      </c>
      <c r="T539" s="1">
        <v>30</v>
      </c>
      <c r="U539" s="1">
        <v>1</v>
      </c>
      <c r="V539" s="1">
        <v>229</v>
      </c>
      <c r="W539" s="1">
        <v>0</v>
      </c>
      <c r="X539" s="1">
        <v>0</v>
      </c>
      <c r="Y539" s="1">
        <v>0</v>
      </c>
      <c r="Z539" s="1">
        <v>3</v>
      </c>
      <c r="AA539" s="1">
        <v>0</v>
      </c>
      <c r="AB539" s="1">
        <v>0</v>
      </c>
      <c r="AC539" s="1">
        <v>8185</v>
      </c>
      <c r="AD539" s="1">
        <v>305</v>
      </c>
      <c r="AE539" s="1">
        <v>97</v>
      </c>
      <c r="AF539" s="1">
        <v>497</v>
      </c>
      <c r="AG539" s="1">
        <v>0</v>
      </c>
      <c r="AH539" s="1">
        <v>0</v>
      </c>
      <c r="AI539" s="1">
        <v>9084</v>
      </c>
      <c r="AJ539" s="1" t="s">
        <v>938</v>
      </c>
      <c r="AK539" s="1" t="s">
        <v>13511</v>
      </c>
      <c r="AL539" s="1" t="s">
        <v>13512</v>
      </c>
      <c r="AM539" s="1" t="s">
        <v>12</v>
      </c>
      <c r="AN539" s="1" t="s">
        <v>23098</v>
      </c>
      <c r="AO539" s="1" t="s">
        <v>86</v>
      </c>
      <c r="AP539" s="1" t="s">
        <v>57</v>
      </c>
      <c r="AQ539" s="1" t="s">
        <v>25</v>
      </c>
      <c r="AR539" s="1" t="s">
        <v>30</v>
      </c>
      <c r="AS539" s="1" t="s">
        <v>23090</v>
      </c>
      <c r="AT539" s="1" t="s">
        <v>26</v>
      </c>
    </row>
    <row r="540" spans="1:46" x14ac:dyDescent="0.25">
      <c r="A540" s="1" t="s">
        <v>18355</v>
      </c>
      <c r="B540" s="2" t="s">
        <v>23101</v>
      </c>
      <c r="C540" s="2" t="s">
        <v>23108</v>
      </c>
      <c r="D540" s="1">
        <v>0</v>
      </c>
      <c r="E540" s="1">
        <v>0</v>
      </c>
      <c r="F540" s="1">
        <v>1</v>
      </c>
      <c r="G540" s="1">
        <v>1</v>
      </c>
      <c r="H540" s="6">
        <v>1</v>
      </c>
      <c r="I540">
        <v>0</v>
      </c>
      <c r="J540" s="1">
        <v>40</v>
      </c>
      <c r="K540" s="1">
        <v>0</v>
      </c>
      <c r="L540" s="1">
        <v>660</v>
      </c>
      <c r="M540" s="6">
        <v>0.37</v>
      </c>
      <c r="N540" s="4">
        <v>370000</v>
      </c>
      <c r="O540" s="4">
        <v>250</v>
      </c>
      <c r="P540" s="4">
        <v>600</v>
      </c>
      <c r="Q540" s="3">
        <v>0.3</v>
      </c>
      <c r="R540" s="1">
        <v>12</v>
      </c>
      <c r="S540" s="1">
        <v>600</v>
      </c>
      <c r="T540" s="1">
        <v>43</v>
      </c>
      <c r="U540" s="1">
        <v>0</v>
      </c>
      <c r="V540" s="1">
        <v>225</v>
      </c>
      <c r="W540" s="1">
        <v>0</v>
      </c>
      <c r="X540" s="1">
        <v>0</v>
      </c>
      <c r="Y540" s="1">
        <v>1</v>
      </c>
      <c r="Z540" s="1">
        <v>1</v>
      </c>
      <c r="AA540" s="1">
        <v>0</v>
      </c>
      <c r="AB540" s="1">
        <v>1</v>
      </c>
      <c r="AC540" s="1">
        <v>0</v>
      </c>
      <c r="AD540" s="1">
        <v>0</v>
      </c>
      <c r="AE540" s="1">
        <v>732</v>
      </c>
      <c r="AF540" s="1">
        <v>0</v>
      </c>
      <c r="AG540" s="1">
        <v>223</v>
      </c>
      <c r="AH540" s="1">
        <v>0</v>
      </c>
      <c r="AI540" s="1">
        <v>955</v>
      </c>
      <c r="AJ540" s="1" t="s">
        <v>4126</v>
      </c>
      <c r="AK540" s="1" t="s">
        <v>4127</v>
      </c>
      <c r="AL540" s="1" t="s">
        <v>4128</v>
      </c>
      <c r="AM540" s="1" t="s">
        <v>12</v>
      </c>
      <c r="AN540" s="1" t="s">
        <v>23097</v>
      </c>
      <c r="AO540" s="1" t="s">
        <v>364</v>
      </c>
      <c r="AP540" s="1" t="s">
        <v>57</v>
      </c>
      <c r="AQ540" s="1" t="s">
        <v>25</v>
      </c>
      <c r="AR540" s="1" t="s">
        <v>19</v>
      </c>
      <c r="AS540" s="1" t="s">
        <v>23090</v>
      </c>
      <c r="AT540" s="1" t="s">
        <v>101</v>
      </c>
    </row>
    <row r="541" spans="1:46" x14ac:dyDescent="0.25">
      <c r="A541" s="1" t="s">
        <v>20448</v>
      </c>
      <c r="B541" s="2" t="s">
        <v>23074</v>
      </c>
      <c r="C541" s="2" t="s">
        <v>23106</v>
      </c>
      <c r="D541" s="1">
        <v>3</v>
      </c>
      <c r="E541" s="1">
        <v>1</v>
      </c>
      <c r="F541" s="1">
        <v>5</v>
      </c>
      <c r="G541" s="1">
        <v>9</v>
      </c>
      <c r="H541" s="6">
        <v>0.55555555555555558</v>
      </c>
      <c r="I541">
        <v>0</v>
      </c>
      <c r="J541" s="1">
        <v>47</v>
      </c>
      <c r="K541" s="1">
        <v>1</v>
      </c>
      <c r="L541" s="1">
        <v>645</v>
      </c>
      <c r="M541" s="6">
        <v>0.39</v>
      </c>
      <c r="N541" s="4">
        <v>7400</v>
      </c>
      <c r="O541" s="4">
        <v>450</v>
      </c>
      <c r="P541" s="4">
        <v>1000</v>
      </c>
      <c r="Q541" s="3">
        <v>0.3</v>
      </c>
      <c r="R541" s="1">
        <v>24</v>
      </c>
      <c r="S541" s="1">
        <v>1000</v>
      </c>
      <c r="T541" s="1">
        <v>57</v>
      </c>
      <c r="U541" s="1">
        <v>1</v>
      </c>
      <c r="V541" s="1">
        <v>224</v>
      </c>
      <c r="W541" s="1">
        <v>0</v>
      </c>
      <c r="X541" s="1">
        <v>0</v>
      </c>
      <c r="Y541" s="1">
        <v>0</v>
      </c>
      <c r="Z541" s="1">
        <v>3</v>
      </c>
      <c r="AA541" s="1">
        <v>0</v>
      </c>
      <c r="AB541" s="1">
        <v>0</v>
      </c>
      <c r="AC541" s="1">
        <v>1610</v>
      </c>
      <c r="AD541" s="1">
        <v>749</v>
      </c>
      <c r="AE541" s="1">
        <v>0</v>
      </c>
      <c r="AF541" s="1">
        <v>3600</v>
      </c>
      <c r="AG541" s="1">
        <v>0</v>
      </c>
      <c r="AH541" s="1">
        <v>0</v>
      </c>
      <c r="AI541" s="1">
        <v>5959</v>
      </c>
      <c r="AJ541" s="1" t="s">
        <v>9974</v>
      </c>
      <c r="AK541" s="1" t="s">
        <v>9975</v>
      </c>
      <c r="AL541" s="1" t="s">
        <v>9976</v>
      </c>
      <c r="AM541" s="1" t="s">
        <v>12</v>
      </c>
      <c r="AN541" s="1" t="s">
        <v>23098</v>
      </c>
      <c r="AO541" s="1" t="s">
        <v>86</v>
      </c>
      <c r="AP541" s="1" t="s">
        <v>57</v>
      </c>
      <c r="AQ541" s="1" t="s">
        <v>25</v>
      </c>
      <c r="AR541" s="1" t="s">
        <v>30</v>
      </c>
      <c r="AS541" s="1" t="s">
        <v>23090</v>
      </c>
      <c r="AT541" s="1" t="s">
        <v>26</v>
      </c>
    </row>
    <row r="542" spans="1:46" x14ac:dyDescent="0.25">
      <c r="A542" s="1" t="s">
        <v>18047</v>
      </c>
      <c r="B542" s="2" t="s">
        <v>23101</v>
      </c>
      <c r="C542" s="2" t="s">
        <v>23106</v>
      </c>
      <c r="D542" s="1">
        <v>0</v>
      </c>
      <c r="E542" s="1">
        <v>1</v>
      </c>
      <c r="F542" s="1">
        <v>1</v>
      </c>
      <c r="G542" s="1">
        <v>2</v>
      </c>
      <c r="H542" s="6">
        <v>0.5</v>
      </c>
      <c r="I542">
        <v>0</v>
      </c>
      <c r="J542" s="1">
        <v>51</v>
      </c>
      <c r="K542" s="1">
        <v>0</v>
      </c>
      <c r="L542" s="1">
        <v>728</v>
      </c>
      <c r="M542" s="6">
        <v>0.35</v>
      </c>
      <c r="N542" s="4">
        <v>5114</v>
      </c>
      <c r="O542" s="4">
        <v>330</v>
      </c>
      <c r="P542" s="4">
        <v>1000</v>
      </c>
      <c r="Q542" s="3">
        <v>0.3</v>
      </c>
      <c r="R542" s="1">
        <v>24</v>
      </c>
      <c r="S542" s="1">
        <v>1000</v>
      </c>
      <c r="T542" s="1">
        <v>70</v>
      </c>
      <c r="U542" s="1">
        <v>0</v>
      </c>
      <c r="V542" s="1">
        <v>222</v>
      </c>
      <c r="W542" s="1">
        <v>0</v>
      </c>
      <c r="X542" s="1">
        <v>0</v>
      </c>
      <c r="Y542" s="1">
        <v>0</v>
      </c>
      <c r="Z542" s="1">
        <v>4</v>
      </c>
      <c r="AA542" s="1">
        <v>1</v>
      </c>
      <c r="AB542" s="1">
        <v>0</v>
      </c>
      <c r="AC542" s="1">
        <v>1124</v>
      </c>
      <c r="AD542" s="1">
        <v>235</v>
      </c>
      <c r="AE542" s="1">
        <v>0</v>
      </c>
      <c r="AF542" s="1">
        <v>277</v>
      </c>
      <c r="AG542" s="1">
        <v>0</v>
      </c>
      <c r="AH542" s="1">
        <v>0</v>
      </c>
      <c r="AI542" s="1">
        <v>1636</v>
      </c>
      <c r="AJ542" s="1" t="s">
        <v>3183</v>
      </c>
      <c r="AK542" s="1" t="s">
        <v>3184</v>
      </c>
      <c r="AL542" s="1" t="s">
        <v>3185</v>
      </c>
      <c r="AM542" s="1" t="s">
        <v>12</v>
      </c>
      <c r="AN542" s="1" t="s">
        <v>23097</v>
      </c>
      <c r="AO542" s="1" t="s">
        <v>364</v>
      </c>
      <c r="AP542" s="1" t="s">
        <v>57</v>
      </c>
      <c r="AQ542" s="1" t="s">
        <v>25</v>
      </c>
      <c r="AR542" s="1" t="s">
        <v>30</v>
      </c>
      <c r="AS542" s="1" t="s">
        <v>23091</v>
      </c>
      <c r="AT542" s="1" t="s">
        <v>26</v>
      </c>
    </row>
    <row r="543" spans="1:46" x14ac:dyDescent="0.25">
      <c r="A543" s="1" t="s">
        <v>18335</v>
      </c>
      <c r="B543" s="2" t="s">
        <v>23101</v>
      </c>
      <c r="C543" s="2" t="s">
        <v>23108</v>
      </c>
      <c r="D543" s="1">
        <v>0</v>
      </c>
      <c r="E543" s="1">
        <v>0</v>
      </c>
      <c r="F543" s="1">
        <v>1</v>
      </c>
      <c r="G543" s="1">
        <v>1</v>
      </c>
      <c r="H543" s="6">
        <v>1</v>
      </c>
      <c r="I543">
        <v>0</v>
      </c>
      <c r="J543" s="1">
        <v>53</v>
      </c>
      <c r="K543" s="1">
        <v>1</v>
      </c>
      <c r="L543" s="1">
        <v>600</v>
      </c>
      <c r="M543" s="6">
        <v>0.98</v>
      </c>
      <c r="N543" s="4">
        <v>11000</v>
      </c>
      <c r="O543" s="4">
        <v>900</v>
      </c>
      <c r="P543" s="4">
        <v>550</v>
      </c>
      <c r="Q543" s="3">
        <v>0.32</v>
      </c>
      <c r="R543" s="1">
        <v>12</v>
      </c>
      <c r="S543" s="1">
        <v>550</v>
      </c>
      <c r="T543" s="1">
        <v>33</v>
      </c>
      <c r="U543" s="1">
        <v>1</v>
      </c>
      <c r="V543" s="1">
        <v>222</v>
      </c>
      <c r="W543" s="1">
        <v>0</v>
      </c>
      <c r="X543" s="1">
        <v>0</v>
      </c>
      <c r="Y543" s="1">
        <v>0</v>
      </c>
      <c r="Z543" s="1">
        <v>2</v>
      </c>
      <c r="AA543" s="1">
        <v>0</v>
      </c>
      <c r="AB543" s="1">
        <v>0</v>
      </c>
      <c r="AC543" s="1">
        <v>19460</v>
      </c>
      <c r="AD543" s="1">
        <v>0</v>
      </c>
      <c r="AE543" s="1">
        <v>1120</v>
      </c>
      <c r="AF543" s="1">
        <v>1638</v>
      </c>
      <c r="AG543" s="1">
        <v>370</v>
      </c>
      <c r="AH543" s="1">
        <v>0</v>
      </c>
      <c r="AI543" s="1">
        <v>22588</v>
      </c>
      <c r="AJ543" s="1" t="s">
        <v>4068</v>
      </c>
      <c r="AK543" s="1" t="e">
        <f>-간편하고새로운대출방식에도전합니다-수도권대학교에20년근무중인교수입니다.-자녀교육,벤처기업운영자금으로자금신청합니다</f>
        <v>#NAME?</v>
      </c>
      <c r="AL543" s="1" t="s">
        <v>4069</v>
      </c>
      <c r="AM543" s="1" t="s">
        <v>12</v>
      </c>
      <c r="AN543" s="1" t="s">
        <v>23098</v>
      </c>
      <c r="AO543" s="1" t="s">
        <v>86</v>
      </c>
      <c r="AP543" s="1" t="s">
        <v>57</v>
      </c>
      <c r="AQ543" s="1" t="s">
        <v>25</v>
      </c>
      <c r="AR543" s="1" t="s">
        <v>30</v>
      </c>
      <c r="AS543" s="1" t="s">
        <v>23090</v>
      </c>
      <c r="AT543" s="1" t="s">
        <v>26</v>
      </c>
    </row>
    <row r="544" spans="1:46" x14ac:dyDescent="0.25">
      <c r="A544" s="1" t="s">
        <v>19752</v>
      </c>
      <c r="B544" s="2" t="s">
        <v>23073</v>
      </c>
      <c r="C544" s="2" t="s">
        <v>23105</v>
      </c>
      <c r="D544" s="1">
        <v>0</v>
      </c>
      <c r="E544" s="1">
        <v>0</v>
      </c>
      <c r="F544" s="1">
        <v>1</v>
      </c>
      <c r="G544" s="1">
        <v>1</v>
      </c>
      <c r="H544" s="6">
        <v>1</v>
      </c>
      <c r="I544">
        <v>1</v>
      </c>
      <c r="J544" s="1">
        <v>36</v>
      </c>
      <c r="K544" s="1">
        <v>0</v>
      </c>
      <c r="L544" s="1">
        <v>788</v>
      </c>
      <c r="M544" s="6">
        <v>0.05</v>
      </c>
      <c r="N544" s="4">
        <v>5110</v>
      </c>
      <c r="O544" s="4">
        <v>247</v>
      </c>
      <c r="P544" s="4">
        <v>150</v>
      </c>
      <c r="Q544" s="3">
        <v>0.28999999999999998</v>
      </c>
      <c r="R544" s="1">
        <v>12</v>
      </c>
      <c r="S544" s="1">
        <v>150</v>
      </c>
      <c r="T544" s="1">
        <v>7</v>
      </c>
      <c r="U544" s="1">
        <v>1</v>
      </c>
      <c r="V544" s="1">
        <v>221</v>
      </c>
      <c r="W544" s="1">
        <v>0</v>
      </c>
      <c r="X544" s="1">
        <v>0</v>
      </c>
      <c r="Y544" s="1">
        <v>0</v>
      </c>
      <c r="Z544" s="1">
        <v>4</v>
      </c>
      <c r="AA544" s="1">
        <v>1</v>
      </c>
      <c r="AB544" s="1">
        <v>1</v>
      </c>
      <c r="AC544" s="1">
        <v>0</v>
      </c>
      <c r="AD544" s="1">
        <v>0</v>
      </c>
      <c r="AE544" s="1">
        <v>0</v>
      </c>
      <c r="AF544" s="1">
        <v>0</v>
      </c>
      <c r="AG544" s="1">
        <v>0</v>
      </c>
      <c r="AH544" s="1">
        <v>0</v>
      </c>
      <c r="AI544" s="1">
        <v>0</v>
      </c>
      <c r="AJ544" s="1" t="s">
        <v>8068</v>
      </c>
      <c r="AK544" s="1" t="s">
        <v>8069</v>
      </c>
      <c r="AL544" s="1" t="s">
        <v>8070</v>
      </c>
      <c r="AM544" s="1" t="s">
        <v>16</v>
      </c>
      <c r="AN544" s="1" t="s">
        <v>23097</v>
      </c>
      <c r="AO544" s="1" t="s">
        <v>86</v>
      </c>
      <c r="AP544" s="1" t="s">
        <v>57</v>
      </c>
      <c r="AQ544" s="1" t="s">
        <v>25</v>
      </c>
      <c r="AR544" s="1" t="s">
        <v>30</v>
      </c>
      <c r="AS544" s="1" t="s">
        <v>23091</v>
      </c>
      <c r="AT544" s="1" t="s">
        <v>101</v>
      </c>
    </row>
    <row r="545" spans="1:46" x14ac:dyDescent="0.25">
      <c r="A545" s="1" t="s">
        <v>18503</v>
      </c>
      <c r="B545" s="2" t="s">
        <v>23074</v>
      </c>
      <c r="C545" s="2" t="s">
        <v>23105</v>
      </c>
      <c r="D545" s="1">
        <v>0</v>
      </c>
      <c r="E545" s="1">
        <v>3</v>
      </c>
      <c r="F545" s="1">
        <v>1</v>
      </c>
      <c r="G545" s="1">
        <v>4</v>
      </c>
      <c r="H545" s="6">
        <v>0.25</v>
      </c>
      <c r="I545">
        <v>0</v>
      </c>
      <c r="J545" s="1">
        <v>52</v>
      </c>
      <c r="K545" s="1">
        <v>0</v>
      </c>
      <c r="L545" s="1">
        <v>591</v>
      </c>
      <c r="M545" s="6">
        <v>0.63</v>
      </c>
      <c r="N545" s="4">
        <v>4100</v>
      </c>
      <c r="O545" s="4">
        <v>350</v>
      </c>
      <c r="P545" s="4">
        <v>500</v>
      </c>
      <c r="Q545" s="3">
        <v>0.35</v>
      </c>
      <c r="R545" s="1">
        <v>24</v>
      </c>
      <c r="S545" s="1">
        <v>500</v>
      </c>
      <c r="T545" s="1">
        <v>39</v>
      </c>
      <c r="U545" s="1">
        <v>1</v>
      </c>
      <c r="V545" s="1">
        <v>220</v>
      </c>
      <c r="W545" s="1">
        <v>0</v>
      </c>
      <c r="X545" s="1">
        <v>0</v>
      </c>
      <c r="Y545" s="1">
        <v>0</v>
      </c>
      <c r="Z545" s="1">
        <v>3</v>
      </c>
      <c r="AA545" s="1">
        <v>0</v>
      </c>
      <c r="AB545" s="1">
        <v>0</v>
      </c>
      <c r="AC545" s="1">
        <v>3800</v>
      </c>
      <c r="AD545" s="1">
        <v>0</v>
      </c>
      <c r="AE545" s="1">
        <v>0</v>
      </c>
      <c r="AF545" s="1">
        <v>180</v>
      </c>
      <c r="AG545" s="1">
        <v>0</v>
      </c>
      <c r="AH545" s="1">
        <v>900</v>
      </c>
      <c r="AI545" s="1">
        <v>4880</v>
      </c>
      <c r="AJ545" s="1" t="s">
        <v>4534</v>
      </c>
      <c r="AK545" s="1" t="s">
        <v>4535</v>
      </c>
      <c r="AL545" s="1" t="s">
        <v>4536</v>
      </c>
      <c r="AM545" s="1" t="s">
        <v>12</v>
      </c>
      <c r="AN545" s="1" t="s">
        <v>23097</v>
      </c>
      <c r="AO545" s="1" t="s">
        <v>86</v>
      </c>
      <c r="AP545" s="1" t="s">
        <v>57</v>
      </c>
      <c r="AQ545" s="1" t="s">
        <v>25</v>
      </c>
      <c r="AR545" s="1" t="s">
        <v>30</v>
      </c>
      <c r="AS545" s="1" t="s">
        <v>23090</v>
      </c>
      <c r="AT545" s="1" t="s">
        <v>26</v>
      </c>
    </row>
    <row r="546" spans="1:46" x14ac:dyDescent="0.25">
      <c r="A546" s="1" t="s">
        <v>22770</v>
      </c>
      <c r="B546" s="2" t="s">
        <v>23075</v>
      </c>
      <c r="C546" s="2" t="s">
        <v>23110</v>
      </c>
      <c r="D546" s="1">
        <v>0</v>
      </c>
      <c r="E546" s="1">
        <v>0</v>
      </c>
      <c r="F546" s="1">
        <v>2</v>
      </c>
      <c r="G546" s="1">
        <v>2</v>
      </c>
      <c r="H546" s="6">
        <v>1</v>
      </c>
      <c r="I546">
        <v>0</v>
      </c>
      <c r="J546" s="1">
        <v>48</v>
      </c>
      <c r="K546" s="1">
        <v>0</v>
      </c>
      <c r="L546" s="1">
        <v>785</v>
      </c>
      <c r="M546" s="6">
        <v>0.47</v>
      </c>
      <c r="N546" s="4">
        <v>15600</v>
      </c>
      <c r="O546" s="4">
        <v>1300</v>
      </c>
      <c r="P546" s="4">
        <v>1500</v>
      </c>
      <c r="Q546" s="3">
        <v>0.15</v>
      </c>
      <c r="R546" s="1">
        <v>24</v>
      </c>
      <c r="S546" s="1">
        <v>1500</v>
      </c>
      <c r="T546" s="1">
        <v>94</v>
      </c>
      <c r="U546" s="1">
        <v>1</v>
      </c>
      <c r="V546" s="1">
        <v>220</v>
      </c>
      <c r="W546" s="1">
        <v>1</v>
      </c>
      <c r="X546" s="1">
        <v>0</v>
      </c>
      <c r="Y546" s="1">
        <v>0</v>
      </c>
      <c r="Z546" s="1">
        <v>3</v>
      </c>
      <c r="AA546" s="1">
        <v>0</v>
      </c>
      <c r="AB546" s="1">
        <v>0</v>
      </c>
      <c r="AC546" s="1">
        <v>26827</v>
      </c>
      <c r="AD546" s="1">
        <v>982</v>
      </c>
      <c r="AE546" s="1">
        <v>636</v>
      </c>
      <c r="AF546" s="1">
        <v>0</v>
      </c>
      <c r="AG546" s="1">
        <v>0</v>
      </c>
      <c r="AH546" s="1">
        <v>0</v>
      </c>
      <c r="AI546" s="1">
        <v>28445</v>
      </c>
      <c r="AJ546" s="1" t="s">
        <v>16190</v>
      </c>
      <c r="AK546" s="1" t="s">
        <v>16191</v>
      </c>
      <c r="AL546" s="1" t="s">
        <v>16192</v>
      </c>
      <c r="AM546" s="1" t="s">
        <v>12</v>
      </c>
      <c r="AN546" s="1" t="s">
        <v>23097</v>
      </c>
      <c r="AO546" s="1" t="s">
        <v>86</v>
      </c>
      <c r="AP546" s="1" t="s">
        <v>86</v>
      </c>
      <c r="AQ546" s="1" t="s">
        <v>25</v>
      </c>
      <c r="AR546" s="1" t="s">
        <v>30</v>
      </c>
      <c r="AS546" s="1" t="s">
        <v>23090</v>
      </c>
      <c r="AT546" s="1" t="s">
        <v>26</v>
      </c>
    </row>
    <row r="547" spans="1:46" x14ac:dyDescent="0.25">
      <c r="A547" s="1" t="s">
        <v>20495</v>
      </c>
      <c r="B547" s="2" t="s">
        <v>23074</v>
      </c>
      <c r="C547" s="2" t="s">
        <v>23110</v>
      </c>
      <c r="D547" s="1">
        <v>0</v>
      </c>
      <c r="E547" s="1">
        <v>0</v>
      </c>
      <c r="F547" s="1">
        <v>1</v>
      </c>
      <c r="G547" s="1">
        <v>1</v>
      </c>
      <c r="H547" s="6">
        <v>1</v>
      </c>
      <c r="I547">
        <v>0</v>
      </c>
      <c r="J547" s="1">
        <v>42</v>
      </c>
      <c r="K547" s="1">
        <v>1</v>
      </c>
      <c r="L547" s="1">
        <v>725</v>
      </c>
      <c r="M547" s="6">
        <v>0.33</v>
      </c>
      <c r="N547" s="4">
        <v>7056</v>
      </c>
      <c r="O547" s="4">
        <v>588</v>
      </c>
      <c r="P547" s="4">
        <v>800</v>
      </c>
      <c r="Q547" s="3">
        <v>0.24</v>
      </c>
      <c r="R547" s="1">
        <v>24</v>
      </c>
      <c r="S547" s="1">
        <v>800</v>
      </c>
      <c r="T547" s="1">
        <v>82</v>
      </c>
      <c r="U547" s="1">
        <v>0</v>
      </c>
      <c r="V547" s="1">
        <v>219</v>
      </c>
      <c r="W547" s="1">
        <v>0</v>
      </c>
      <c r="X547" s="1">
        <v>0</v>
      </c>
      <c r="Y547" s="1">
        <v>0</v>
      </c>
      <c r="Z547" s="1">
        <v>5</v>
      </c>
      <c r="AA547" s="1">
        <v>0</v>
      </c>
      <c r="AB547" s="1">
        <v>0</v>
      </c>
      <c r="AC547" s="1">
        <v>230</v>
      </c>
      <c r="AD547" s="1">
        <v>0</v>
      </c>
      <c r="AE547" s="1">
        <v>0</v>
      </c>
      <c r="AF547" s="1">
        <v>0</v>
      </c>
      <c r="AG547" s="1">
        <v>0</v>
      </c>
      <c r="AH547" s="1">
        <v>2000</v>
      </c>
      <c r="AI547" s="1">
        <v>2230</v>
      </c>
      <c r="AJ547" s="1" t="s">
        <v>24</v>
      </c>
      <c r="AK547" s="1" t="s">
        <v>10108</v>
      </c>
      <c r="AL547" s="1" t="s">
        <v>10109</v>
      </c>
      <c r="AM547" s="1" t="s">
        <v>12</v>
      </c>
      <c r="AN547" s="1" t="s">
        <v>23098</v>
      </c>
      <c r="AO547" s="1" t="s">
        <v>364</v>
      </c>
      <c r="AP547" s="1" t="s">
        <v>57</v>
      </c>
      <c r="AQ547" s="1" t="s">
        <v>25</v>
      </c>
      <c r="AR547" s="1" t="s">
        <v>30</v>
      </c>
      <c r="AS547" s="1" t="s">
        <v>23090</v>
      </c>
      <c r="AT547" s="1" t="s">
        <v>26</v>
      </c>
    </row>
    <row r="548" spans="1:46" x14ac:dyDescent="0.25">
      <c r="A548" s="1" t="s">
        <v>19925</v>
      </c>
      <c r="B548" s="2" t="s">
        <v>23101</v>
      </c>
      <c r="C548" s="2" t="s">
        <v>23106</v>
      </c>
      <c r="D548" s="1">
        <v>0</v>
      </c>
      <c r="E548" s="1">
        <v>0</v>
      </c>
      <c r="F548" s="1">
        <v>1</v>
      </c>
      <c r="G548" s="1">
        <v>1</v>
      </c>
      <c r="H548" s="6">
        <v>1</v>
      </c>
      <c r="I548">
        <v>0</v>
      </c>
      <c r="J548" s="1">
        <v>53</v>
      </c>
      <c r="K548" s="1">
        <v>1</v>
      </c>
      <c r="L548" s="1">
        <v>576</v>
      </c>
      <c r="M548" s="6">
        <v>0.76</v>
      </c>
      <c r="N548" s="4">
        <v>5400</v>
      </c>
      <c r="O548" s="4">
        <v>305</v>
      </c>
      <c r="P548" s="4">
        <v>550</v>
      </c>
      <c r="Q548" s="3">
        <v>0.36</v>
      </c>
      <c r="R548" s="1">
        <v>24</v>
      </c>
      <c r="S548" s="1">
        <v>550</v>
      </c>
      <c r="T548" s="1">
        <v>61</v>
      </c>
      <c r="U548" s="1">
        <v>1</v>
      </c>
      <c r="V548" s="1">
        <v>219</v>
      </c>
      <c r="W548" s="1">
        <v>0</v>
      </c>
      <c r="X548" s="1">
        <v>0</v>
      </c>
      <c r="Y548" s="1">
        <v>0</v>
      </c>
      <c r="Z548" s="1">
        <v>3</v>
      </c>
      <c r="AA548" s="1">
        <v>0</v>
      </c>
      <c r="AB548" s="1">
        <v>0</v>
      </c>
      <c r="AC548" s="1">
        <v>1944</v>
      </c>
      <c r="AD548" s="1">
        <v>750</v>
      </c>
      <c r="AE548" s="1">
        <v>1839</v>
      </c>
      <c r="AF548" s="1">
        <v>0</v>
      </c>
      <c r="AG548" s="1">
        <v>0</v>
      </c>
      <c r="AH548" s="1">
        <v>450</v>
      </c>
      <c r="AI548" s="1">
        <v>4983</v>
      </c>
      <c r="AJ548" s="1" t="s">
        <v>238</v>
      </c>
      <c r="AK548" s="1" t="s">
        <v>8539</v>
      </c>
      <c r="AL548" s="1" t="s">
        <v>8540</v>
      </c>
      <c r="AM548" s="1" t="s">
        <v>12</v>
      </c>
      <c r="AN548" s="1" t="s">
        <v>23098</v>
      </c>
      <c r="AO548" s="1" t="s">
        <v>86</v>
      </c>
      <c r="AP548" s="1" t="s">
        <v>57</v>
      </c>
      <c r="AQ548" s="1" t="s">
        <v>25</v>
      </c>
      <c r="AR548" s="1" t="s">
        <v>30</v>
      </c>
      <c r="AS548" s="1" t="s">
        <v>23090</v>
      </c>
      <c r="AT548" s="1" t="s">
        <v>26</v>
      </c>
    </row>
    <row r="549" spans="1:46" x14ac:dyDescent="0.25">
      <c r="A549" s="1" t="s">
        <v>21779</v>
      </c>
      <c r="B549" s="2" t="s">
        <v>23101</v>
      </c>
      <c r="C549" s="2" t="s">
        <v>23109</v>
      </c>
      <c r="D549" s="1">
        <v>0</v>
      </c>
      <c r="E549" s="1">
        <v>2</v>
      </c>
      <c r="F549" s="1">
        <v>1</v>
      </c>
      <c r="G549" s="1">
        <v>3</v>
      </c>
      <c r="H549" s="6">
        <v>0.33333333333333331</v>
      </c>
      <c r="I549">
        <v>0</v>
      </c>
      <c r="J549" s="1">
        <v>53</v>
      </c>
      <c r="K549" s="1">
        <v>0</v>
      </c>
      <c r="L549" s="1">
        <v>700</v>
      </c>
      <c r="M549" s="6">
        <v>0.41</v>
      </c>
      <c r="N549" s="4">
        <v>3200</v>
      </c>
      <c r="O549" s="4">
        <v>270</v>
      </c>
      <c r="P549" s="4">
        <v>500</v>
      </c>
      <c r="Q549" s="3">
        <v>0.25</v>
      </c>
      <c r="R549" s="1">
        <v>24</v>
      </c>
      <c r="S549" s="1">
        <v>500</v>
      </c>
      <c r="T549" s="1">
        <v>39</v>
      </c>
      <c r="U549" s="1">
        <v>0</v>
      </c>
      <c r="V549" s="1">
        <v>219</v>
      </c>
      <c r="W549" s="1">
        <v>0</v>
      </c>
      <c r="X549" s="1">
        <v>1</v>
      </c>
      <c r="Y549" s="1">
        <v>1</v>
      </c>
      <c r="Z549" s="1">
        <v>0</v>
      </c>
      <c r="AA549" s="1">
        <v>1</v>
      </c>
      <c r="AB549" s="1">
        <v>0</v>
      </c>
      <c r="AC549" s="1">
        <v>0</v>
      </c>
      <c r="AD549" s="1">
        <v>0</v>
      </c>
      <c r="AE549" s="1">
        <v>220</v>
      </c>
      <c r="AF549" s="1">
        <v>0</v>
      </c>
      <c r="AG549" s="1">
        <v>0</v>
      </c>
      <c r="AH549" s="1">
        <v>1270</v>
      </c>
      <c r="AI549" s="1">
        <v>1490</v>
      </c>
      <c r="AJ549" s="1" t="s">
        <v>4281</v>
      </c>
      <c r="AK549" s="1" t="s">
        <v>13574</v>
      </c>
      <c r="AL549" s="1" t="s">
        <v>13575</v>
      </c>
      <c r="AM549" s="1" t="s">
        <v>12</v>
      </c>
      <c r="AN549" s="1" t="s">
        <v>23097</v>
      </c>
      <c r="AO549" s="1" t="s">
        <v>364</v>
      </c>
      <c r="AP549" s="1" t="s">
        <v>57</v>
      </c>
      <c r="AQ549" s="1" t="s">
        <v>14</v>
      </c>
      <c r="AR549" s="1" t="s">
        <v>19</v>
      </c>
      <c r="AS549" s="1" t="s">
        <v>23091</v>
      </c>
      <c r="AT549" s="1" t="s">
        <v>26</v>
      </c>
    </row>
    <row r="550" spans="1:46" x14ac:dyDescent="0.25">
      <c r="A550" s="1" t="s">
        <v>21525</v>
      </c>
      <c r="B550" s="2" t="s">
        <v>23101</v>
      </c>
      <c r="C550" s="2" t="s">
        <v>23104</v>
      </c>
      <c r="D550" s="1">
        <v>0</v>
      </c>
      <c r="E550" s="1">
        <v>0</v>
      </c>
      <c r="F550" s="1">
        <v>1</v>
      </c>
      <c r="G550" s="1">
        <v>1</v>
      </c>
      <c r="H550" s="6">
        <v>1</v>
      </c>
      <c r="I550">
        <v>0</v>
      </c>
      <c r="J550" s="1">
        <v>47</v>
      </c>
      <c r="K550" s="1">
        <v>0</v>
      </c>
      <c r="L550" s="1">
        <v>641</v>
      </c>
      <c r="M550" s="6">
        <v>1.51</v>
      </c>
      <c r="N550" s="4">
        <v>5900</v>
      </c>
      <c r="O550" s="4">
        <v>280</v>
      </c>
      <c r="P550" s="4">
        <v>700</v>
      </c>
      <c r="Q550" s="3">
        <v>0.3</v>
      </c>
      <c r="R550" s="1">
        <v>36</v>
      </c>
      <c r="S550" s="1">
        <v>700</v>
      </c>
      <c r="T550" s="1">
        <v>28</v>
      </c>
      <c r="U550" s="1">
        <v>1</v>
      </c>
      <c r="V550" s="1">
        <v>218</v>
      </c>
      <c r="W550" s="1">
        <v>0</v>
      </c>
      <c r="X550" s="1">
        <v>0</v>
      </c>
      <c r="Y550" s="1">
        <v>0</v>
      </c>
      <c r="Z550" s="1">
        <v>7</v>
      </c>
      <c r="AA550" s="1">
        <v>1</v>
      </c>
      <c r="AB550" s="1">
        <v>0</v>
      </c>
      <c r="AC550" s="1">
        <v>8006</v>
      </c>
      <c r="AD550" s="1">
        <v>840</v>
      </c>
      <c r="AE550" s="1">
        <v>617</v>
      </c>
      <c r="AF550" s="1">
        <v>0</v>
      </c>
      <c r="AG550" s="1">
        <v>560</v>
      </c>
      <c r="AH550" s="1">
        <v>0</v>
      </c>
      <c r="AI550" s="1">
        <v>10023</v>
      </c>
      <c r="AJ550" s="1" t="s">
        <v>12876</v>
      </c>
      <c r="AK550" s="1" t="s">
        <v>12877</v>
      </c>
      <c r="AL550" s="1" t="s">
        <v>12878</v>
      </c>
      <c r="AM550" s="1" t="s">
        <v>12</v>
      </c>
      <c r="AN550" s="1" t="s">
        <v>23097</v>
      </c>
      <c r="AO550" s="1" t="s">
        <v>86</v>
      </c>
      <c r="AP550" s="1" t="s">
        <v>57</v>
      </c>
      <c r="AQ550" s="1" t="s">
        <v>25</v>
      </c>
      <c r="AR550" s="1" t="s">
        <v>30</v>
      </c>
      <c r="AS550" s="1" t="s">
        <v>23091</v>
      </c>
      <c r="AT550" s="1" t="s">
        <v>26</v>
      </c>
    </row>
    <row r="551" spans="1:46" x14ac:dyDescent="0.25">
      <c r="A551" s="1" t="s">
        <v>22946</v>
      </c>
      <c r="B551" s="2" t="s">
        <v>23101</v>
      </c>
      <c r="C551" s="2" t="s">
        <v>23108</v>
      </c>
      <c r="D551" s="1">
        <v>0</v>
      </c>
      <c r="E551" s="1">
        <v>2</v>
      </c>
      <c r="F551" s="1">
        <v>1</v>
      </c>
      <c r="G551" s="1">
        <v>3</v>
      </c>
      <c r="H551" s="6">
        <v>0.33333333333333331</v>
      </c>
      <c r="I551">
        <v>0</v>
      </c>
      <c r="J551" s="1">
        <v>43</v>
      </c>
      <c r="K551" s="1">
        <v>1</v>
      </c>
      <c r="L551" s="1">
        <v>515</v>
      </c>
      <c r="M551" s="6">
        <v>0.19</v>
      </c>
      <c r="N551" s="4">
        <v>5200</v>
      </c>
      <c r="O551" s="4">
        <v>350</v>
      </c>
      <c r="P551" s="4">
        <v>400</v>
      </c>
      <c r="Q551" s="3">
        <v>0.3</v>
      </c>
      <c r="R551" s="1">
        <v>12</v>
      </c>
      <c r="S551" s="1">
        <v>400</v>
      </c>
      <c r="T551" s="1">
        <v>43</v>
      </c>
      <c r="U551" s="1">
        <v>1</v>
      </c>
      <c r="V551" s="1">
        <v>218</v>
      </c>
      <c r="W551" s="1">
        <v>0</v>
      </c>
      <c r="X551" s="1">
        <v>0</v>
      </c>
      <c r="Y551" s="1">
        <v>0</v>
      </c>
      <c r="Z551" s="1">
        <v>3</v>
      </c>
      <c r="AA551" s="1">
        <v>1</v>
      </c>
      <c r="AB551" s="1">
        <v>0</v>
      </c>
      <c r="AC551" s="1">
        <v>0</v>
      </c>
      <c r="AD551" s="1">
        <v>0</v>
      </c>
      <c r="AE551" s="1">
        <v>800</v>
      </c>
      <c r="AF551" s="1">
        <v>0</v>
      </c>
      <c r="AG551" s="1">
        <v>0</v>
      </c>
      <c r="AH551" s="1">
        <v>0</v>
      </c>
      <c r="AI551" s="1">
        <v>800</v>
      </c>
      <c r="AJ551" s="1" t="s">
        <v>16678</v>
      </c>
      <c r="AK551" s="1" t="s">
        <v>16679</v>
      </c>
      <c r="AL551" s="1" t="s">
        <v>16680</v>
      </c>
      <c r="AM551" s="1" t="s">
        <v>12</v>
      </c>
      <c r="AN551" s="1" t="s">
        <v>23098</v>
      </c>
      <c r="AO551" s="1" t="s">
        <v>86</v>
      </c>
      <c r="AP551" s="1" t="s">
        <v>57</v>
      </c>
      <c r="AQ551" s="1" t="s">
        <v>25</v>
      </c>
      <c r="AR551" s="1" t="s">
        <v>30</v>
      </c>
      <c r="AS551" s="1" t="s">
        <v>23091</v>
      </c>
      <c r="AT551" s="1" t="s">
        <v>26</v>
      </c>
    </row>
    <row r="552" spans="1:46" x14ac:dyDescent="0.25">
      <c r="A552" s="1" t="s">
        <v>20931</v>
      </c>
      <c r="B552" s="2" t="s">
        <v>23075</v>
      </c>
      <c r="C552" s="2" t="s">
        <v>23106</v>
      </c>
      <c r="D552" s="1">
        <v>0</v>
      </c>
      <c r="E552" s="1">
        <v>0</v>
      </c>
      <c r="F552" s="1">
        <v>2</v>
      </c>
      <c r="G552" s="1">
        <v>2</v>
      </c>
      <c r="H552" s="6">
        <v>1</v>
      </c>
      <c r="I552">
        <v>1</v>
      </c>
      <c r="J552" s="1">
        <v>50</v>
      </c>
      <c r="K552" s="1">
        <v>1</v>
      </c>
      <c r="L552" s="1">
        <v>530</v>
      </c>
      <c r="M552" s="6">
        <v>0.5</v>
      </c>
      <c r="N552" s="4">
        <v>4900</v>
      </c>
      <c r="O552" s="4">
        <v>300</v>
      </c>
      <c r="P552" s="4">
        <v>650</v>
      </c>
      <c r="Q552" s="3">
        <v>0.35</v>
      </c>
      <c r="R552" s="1">
        <v>12</v>
      </c>
      <c r="S552" s="1">
        <v>650</v>
      </c>
      <c r="T552" s="1">
        <v>7</v>
      </c>
      <c r="U552" s="1">
        <v>1</v>
      </c>
      <c r="V552" s="1">
        <v>216</v>
      </c>
      <c r="W552" s="1">
        <v>0</v>
      </c>
      <c r="X552" s="1">
        <v>0</v>
      </c>
      <c r="Y552" s="1">
        <v>0</v>
      </c>
      <c r="Z552" s="1">
        <v>5</v>
      </c>
      <c r="AA552" s="1">
        <v>1</v>
      </c>
      <c r="AB552" s="1">
        <v>1</v>
      </c>
      <c r="AC552" s="1">
        <v>1627</v>
      </c>
      <c r="AD552" s="1">
        <v>230</v>
      </c>
      <c r="AE552" s="1">
        <v>170</v>
      </c>
      <c r="AF552" s="1">
        <v>0</v>
      </c>
      <c r="AG552" s="1">
        <v>0</v>
      </c>
      <c r="AH552" s="1">
        <v>300</v>
      </c>
      <c r="AI552" s="1">
        <v>2327</v>
      </c>
      <c r="AJ552" s="1" t="s">
        <v>9685</v>
      </c>
      <c r="AK552" s="1" t="s">
        <v>11274</v>
      </c>
      <c r="AL552" s="1" t="s">
        <v>11275</v>
      </c>
      <c r="AM552" s="1" t="s">
        <v>16</v>
      </c>
      <c r="AN552" s="1" t="s">
        <v>23098</v>
      </c>
      <c r="AO552" s="1" t="s">
        <v>86</v>
      </c>
      <c r="AP552" s="1" t="s">
        <v>57</v>
      </c>
      <c r="AQ552" s="1" t="s">
        <v>25</v>
      </c>
      <c r="AR552" s="1" t="s">
        <v>30</v>
      </c>
      <c r="AS552" s="1" t="s">
        <v>23091</v>
      </c>
      <c r="AT552" s="1" t="s">
        <v>101</v>
      </c>
    </row>
    <row r="553" spans="1:46" x14ac:dyDescent="0.25">
      <c r="A553" s="1" t="s">
        <v>20174</v>
      </c>
      <c r="B553" s="2" t="s">
        <v>23101</v>
      </c>
      <c r="C553" s="2" t="s">
        <v>23108</v>
      </c>
      <c r="D553" s="1">
        <v>0</v>
      </c>
      <c r="E553" s="1">
        <v>0</v>
      </c>
      <c r="F553" s="1">
        <v>1</v>
      </c>
      <c r="G553" s="1">
        <v>1</v>
      </c>
      <c r="H553" s="6">
        <v>1</v>
      </c>
      <c r="I553">
        <v>0</v>
      </c>
      <c r="J553" s="1">
        <v>49</v>
      </c>
      <c r="K553" s="1">
        <v>1</v>
      </c>
      <c r="L553" s="1">
        <v>515</v>
      </c>
      <c r="M553" s="6">
        <v>0.76</v>
      </c>
      <c r="N553" s="4">
        <v>4700</v>
      </c>
      <c r="O553" s="4">
        <v>390</v>
      </c>
      <c r="P553" s="4">
        <v>500</v>
      </c>
      <c r="Q553" s="3">
        <v>0.3</v>
      </c>
      <c r="R553" s="1">
        <v>24</v>
      </c>
      <c r="S553" s="1">
        <v>500</v>
      </c>
      <c r="T553" s="1">
        <v>58</v>
      </c>
      <c r="U553" s="1">
        <v>1</v>
      </c>
      <c r="V553" s="1">
        <v>216</v>
      </c>
      <c r="W553" s="1">
        <v>0</v>
      </c>
      <c r="X553" s="1">
        <v>0</v>
      </c>
      <c r="Y553" s="1">
        <v>0</v>
      </c>
      <c r="Z553" s="1">
        <v>4</v>
      </c>
      <c r="AA553" s="1">
        <v>0</v>
      </c>
      <c r="AB553" s="1">
        <v>1</v>
      </c>
      <c r="AC553" s="1">
        <v>11050</v>
      </c>
      <c r="AD553" s="1">
        <v>0</v>
      </c>
      <c r="AE553" s="1">
        <v>1550</v>
      </c>
      <c r="AF553" s="1">
        <v>810</v>
      </c>
      <c r="AG553" s="1">
        <v>100</v>
      </c>
      <c r="AH553" s="1">
        <v>1300</v>
      </c>
      <c r="AI553" s="1">
        <v>14810</v>
      </c>
      <c r="AJ553" s="1" t="s">
        <v>9248</v>
      </c>
      <c r="AK553" s="1" t="s">
        <v>9249</v>
      </c>
      <c r="AL553" s="1" t="s">
        <v>9250</v>
      </c>
      <c r="AM553" s="1" t="s">
        <v>12</v>
      </c>
      <c r="AN553" s="1" t="s">
        <v>23098</v>
      </c>
      <c r="AO553" s="1" t="s">
        <v>86</v>
      </c>
      <c r="AP553" s="1" t="s">
        <v>57</v>
      </c>
      <c r="AQ553" s="1" t="s">
        <v>25</v>
      </c>
      <c r="AR553" s="1" t="s">
        <v>30</v>
      </c>
      <c r="AS553" s="1" t="s">
        <v>23090</v>
      </c>
      <c r="AT553" s="1" t="s">
        <v>101</v>
      </c>
    </row>
    <row r="554" spans="1:46" x14ac:dyDescent="0.25">
      <c r="A554" s="1" t="s">
        <v>18525</v>
      </c>
      <c r="B554" s="2" t="s">
        <v>23073</v>
      </c>
      <c r="C554" s="2" t="s">
        <v>23105</v>
      </c>
      <c r="D554" s="1">
        <v>0</v>
      </c>
      <c r="E554" s="1">
        <v>0</v>
      </c>
      <c r="F554" s="1">
        <v>2</v>
      </c>
      <c r="G554" s="1">
        <v>2</v>
      </c>
      <c r="H554" s="6">
        <v>1</v>
      </c>
      <c r="I554">
        <v>1</v>
      </c>
      <c r="J554" s="1">
        <v>43</v>
      </c>
      <c r="K554" s="1">
        <v>0</v>
      </c>
      <c r="L554" s="1">
        <v>681</v>
      </c>
      <c r="M554" s="6">
        <v>0.16</v>
      </c>
      <c r="N554" s="4">
        <v>3700</v>
      </c>
      <c r="O554" s="4">
        <v>250</v>
      </c>
      <c r="P554" s="4">
        <v>250</v>
      </c>
      <c r="Q554" s="3">
        <v>0.38</v>
      </c>
      <c r="R554" s="1">
        <v>12</v>
      </c>
      <c r="S554" s="1">
        <v>250</v>
      </c>
      <c r="T554" s="1">
        <v>23</v>
      </c>
      <c r="U554" s="1">
        <v>1</v>
      </c>
      <c r="V554" s="1">
        <v>214</v>
      </c>
      <c r="W554" s="1">
        <v>0</v>
      </c>
      <c r="X554" s="1">
        <v>1</v>
      </c>
      <c r="Y554" s="1">
        <v>0</v>
      </c>
      <c r="Z554" s="1">
        <v>3</v>
      </c>
      <c r="AA554" s="1">
        <v>1</v>
      </c>
      <c r="AB554" s="1">
        <v>1</v>
      </c>
      <c r="AC554" s="1">
        <v>0</v>
      </c>
      <c r="AD554" s="1">
        <v>0</v>
      </c>
      <c r="AE554" s="1">
        <v>0</v>
      </c>
      <c r="AF554" s="1">
        <v>0</v>
      </c>
      <c r="AG554" s="1">
        <v>0</v>
      </c>
      <c r="AH554" s="1">
        <v>300</v>
      </c>
      <c r="AI554" s="1">
        <v>300</v>
      </c>
      <c r="AJ554" s="1" t="s">
        <v>4591</v>
      </c>
      <c r="AK554" s="1" t="s">
        <v>4592</v>
      </c>
      <c r="AL554" s="1" t="s">
        <v>4593</v>
      </c>
      <c r="AM554" s="1" t="s">
        <v>16</v>
      </c>
      <c r="AN554" s="1" t="s">
        <v>23097</v>
      </c>
      <c r="AO554" s="1" t="s">
        <v>86</v>
      </c>
      <c r="AP554" s="1" t="s">
        <v>57</v>
      </c>
      <c r="AQ554" s="1" t="s">
        <v>14</v>
      </c>
      <c r="AR554" s="1" t="s">
        <v>30</v>
      </c>
      <c r="AS554" s="1" t="s">
        <v>23091</v>
      </c>
      <c r="AT554" s="1" t="s">
        <v>101</v>
      </c>
    </row>
    <row r="555" spans="1:46" x14ac:dyDescent="0.25">
      <c r="A555" s="1" t="s">
        <v>23012</v>
      </c>
      <c r="B555" s="2" t="s">
        <v>23101</v>
      </c>
      <c r="C555" s="2" t="s">
        <v>23108</v>
      </c>
      <c r="D555" s="1">
        <v>0</v>
      </c>
      <c r="E555" s="1">
        <v>0</v>
      </c>
      <c r="F555" s="1">
        <v>5</v>
      </c>
      <c r="G555" s="1">
        <v>5</v>
      </c>
      <c r="H555" s="6">
        <v>1</v>
      </c>
      <c r="I555">
        <v>0</v>
      </c>
      <c r="J555" s="1">
        <v>46</v>
      </c>
      <c r="K555" s="1">
        <v>0</v>
      </c>
      <c r="L555" s="1">
        <v>600</v>
      </c>
      <c r="M555" s="6">
        <v>0.4</v>
      </c>
      <c r="N555" s="4">
        <v>6200</v>
      </c>
      <c r="O555" s="4">
        <v>450</v>
      </c>
      <c r="P555" s="4">
        <v>500</v>
      </c>
      <c r="Q555" s="3">
        <v>0.28999999999999998</v>
      </c>
      <c r="R555" s="1">
        <v>24</v>
      </c>
      <c r="S555" s="1">
        <v>500</v>
      </c>
      <c r="T555" s="1">
        <v>34</v>
      </c>
      <c r="U555" s="1">
        <v>1</v>
      </c>
      <c r="V555" s="1">
        <v>213</v>
      </c>
      <c r="W555" s="1">
        <v>1</v>
      </c>
      <c r="X555" s="1">
        <v>1</v>
      </c>
      <c r="Y555" s="1">
        <v>0</v>
      </c>
      <c r="Z555" s="1">
        <v>4</v>
      </c>
      <c r="AA555" s="1">
        <v>0</v>
      </c>
      <c r="AB555" s="1">
        <v>0</v>
      </c>
      <c r="AC555" s="1">
        <v>1900</v>
      </c>
      <c r="AD555" s="1">
        <v>262</v>
      </c>
      <c r="AE555" s="1">
        <v>1700</v>
      </c>
      <c r="AF555" s="1">
        <v>250</v>
      </c>
      <c r="AG555" s="1">
        <v>40</v>
      </c>
      <c r="AH555" s="1">
        <v>0</v>
      </c>
      <c r="AI555" s="1">
        <v>4152</v>
      </c>
      <c r="AJ555" s="1" t="s">
        <v>16857</v>
      </c>
      <c r="AK555" s="1" t="s">
        <v>16858</v>
      </c>
      <c r="AL555" s="1" t="s">
        <v>16859</v>
      </c>
      <c r="AM555" s="1" t="s">
        <v>12</v>
      </c>
      <c r="AN555" s="1" t="s">
        <v>23097</v>
      </c>
      <c r="AO555" s="1" t="s">
        <v>86</v>
      </c>
      <c r="AP555" s="1" t="s">
        <v>86</v>
      </c>
      <c r="AQ555" s="1" t="s">
        <v>14</v>
      </c>
      <c r="AR555" s="1" t="s">
        <v>30</v>
      </c>
      <c r="AS555" s="1" t="s">
        <v>23090</v>
      </c>
      <c r="AT555" s="1" t="s">
        <v>26</v>
      </c>
    </row>
    <row r="556" spans="1:46" x14ac:dyDescent="0.25">
      <c r="A556" s="1" t="s">
        <v>21284</v>
      </c>
      <c r="B556" s="2" t="s">
        <v>23101</v>
      </c>
      <c r="C556" s="2" t="s">
        <v>23109</v>
      </c>
      <c r="D556" s="1">
        <v>0</v>
      </c>
      <c r="E556" s="1">
        <v>0</v>
      </c>
      <c r="F556" s="1">
        <v>5</v>
      </c>
      <c r="G556" s="1">
        <v>5</v>
      </c>
      <c r="H556" s="6">
        <v>1</v>
      </c>
      <c r="I556">
        <v>0</v>
      </c>
      <c r="J556" s="1">
        <v>46</v>
      </c>
      <c r="K556" s="1">
        <v>0</v>
      </c>
      <c r="L556" s="1">
        <v>600</v>
      </c>
      <c r="M556" s="6">
        <v>0.3</v>
      </c>
      <c r="N556" s="4">
        <v>6200</v>
      </c>
      <c r="O556" s="4">
        <v>450</v>
      </c>
      <c r="P556" s="4">
        <v>400</v>
      </c>
      <c r="Q556" s="3">
        <v>0.28999999999999998</v>
      </c>
      <c r="R556" s="1">
        <v>24</v>
      </c>
      <c r="S556" s="1">
        <v>400</v>
      </c>
      <c r="T556" s="1">
        <v>42</v>
      </c>
      <c r="U556" s="1">
        <v>1</v>
      </c>
      <c r="V556" s="1">
        <v>213</v>
      </c>
      <c r="W556" s="1">
        <v>0</v>
      </c>
      <c r="X556" s="1">
        <v>1</v>
      </c>
      <c r="Y556" s="1">
        <v>0</v>
      </c>
      <c r="Z556" s="1">
        <v>4</v>
      </c>
      <c r="AA556" s="1">
        <v>0</v>
      </c>
      <c r="AB556" s="1">
        <v>0</v>
      </c>
      <c r="AC556" s="1">
        <v>1600</v>
      </c>
      <c r="AD556" s="1">
        <v>143</v>
      </c>
      <c r="AE556" s="1">
        <v>1060</v>
      </c>
      <c r="AF556" s="1">
        <v>213</v>
      </c>
      <c r="AG556" s="1">
        <v>20</v>
      </c>
      <c r="AH556" s="1">
        <v>0</v>
      </c>
      <c r="AI556" s="1">
        <v>3036</v>
      </c>
      <c r="AJ556" s="1" t="s">
        <v>12259</v>
      </c>
      <c r="AK556" s="1" t="s">
        <v>12260</v>
      </c>
      <c r="AL556" s="1" t="s">
        <v>12261</v>
      </c>
      <c r="AM556" s="1" t="s">
        <v>12</v>
      </c>
      <c r="AN556" s="1" t="s">
        <v>23097</v>
      </c>
      <c r="AO556" s="1" t="s">
        <v>86</v>
      </c>
      <c r="AP556" s="1" t="s">
        <v>57</v>
      </c>
      <c r="AQ556" s="1" t="s">
        <v>14</v>
      </c>
      <c r="AR556" s="1" t="s">
        <v>30</v>
      </c>
      <c r="AS556" s="1" t="s">
        <v>23090</v>
      </c>
      <c r="AT556" s="1" t="s">
        <v>26</v>
      </c>
    </row>
    <row r="557" spans="1:46" x14ac:dyDescent="0.25">
      <c r="A557" s="1" t="s">
        <v>21560</v>
      </c>
      <c r="B557" s="2" t="s">
        <v>23073</v>
      </c>
      <c r="C557" s="2" t="s">
        <v>23106</v>
      </c>
      <c r="D557" s="1">
        <v>1</v>
      </c>
      <c r="E557" s="1">
        <v>1</v>
      </c>
      <c r="F557" s="1">
        <v>3</v>
      </c>
      <c r="G557" s="1">
        <v>5</v>
      </c>
      <c r="H557" s="6">
        <v>0.6</v>
      </c>
      <c r="I557">
        <v>0</v>
      </c>
      <c r="J557" s="1">
        <v>45</v>
      </c>
      <c r="K557" s="1">
        <v>1</v>
      </c>
      <c r="L557" s="1">
        <v>608</v>
      </c>
      <c r="M557" s="6">
        <v>0.44</v>
      </c>
      <c r="N557" s="4">
        <v>6468</v>
      </c>
      <c r="O557" s="4">
        <v>450</v>
      </c>
      <c r="P557" s="4">
        <v>800</v>
      </c>
      <c r="Q557" s="3">
        <v>0.3</v>
      </c>
      <c r="R557" s="1">
        <v>12</v>
      </c>
      <c r="S557" s="1">
        <v>800</v>
      </c>
      <c r="T557" s="1">
        <v>70</v>
      </c>
      <c r="U557" s="1">
        <v>1</v>
      </c>
      <c r="V557" s="1">
        <v>211</v>
      </c>
      <c r="W557" s="1">
        <v>0</v>
      </c>
      <c r="X557" s="1">
        <v>0</v>
      </c>
      <c r="Y557" s="1">
        <v>0</v>
      </c>
      <c r="Z557" s="1">
        <v>3</v>
      </c>
      <c r="AA557" s="1">
        <v>1</v>
      </c>
      <c r="AB557" s="1">
        <v>0</v>
      </c>
      <c r="AC557" s="1">
        <v>1590</v>
      </c>
      <c r="AD557" s="1">
        <v>1793</v>
      </c>
      <c r="AE557" s="1">
        <v>49</v>
      </c>
      <c r="AF557" s="1">
        <v>0</v>
      </c>
      <c r="AG557" s="1">
        <v>0</v>
      </c>
      <c r="AH557" s="1">
        <v>0</v>
      </c>
      <c r="AI557" s="1">
        <v>3432</v>
      </c>
      <c r="AJ557" s="1" t="s">
        <v>12975</v>
      </c>
      <c r="AK557" s="1" t="s">
        <v>12976</v>
      </c>
      <c r="AL557" s="1" t="s">
        <v>12977</v>
      </c>
      <c r="AM557" s="1" t="s">
        <v>12</v>
      </c>
      <c r="AN557" s="1" t="s">
        <v>23098</v>
      </c>
      <c r="AO557" s="1" t="s">
        <v>86</v>
      </c>
      <c r="AP557" s="1" t="s">
        <v>57</v>
      </c>
      <c r="AQ557" s="1" t="s">
        <v>25</v>
      </c>
      <c r="AR557" s="1" t="s">
        <v>30</v>
      </c>
      <c r="AS557" s="1" t="s">
        <v>23091</v>
      </c>
      <c r="AT557" s="1" t="s">
        <v>26</v>
      </c>
    </row>
    <row r="558" spans="1:46" x14ac:dyDescent="0.25">
      <c r="A558" s="1" t="s">
        <v>22590</v>
      </c>
      <c r="B558" s="2" t="s">
        <v>23076</v>
      </c>
      <c r="C558" s="2" t="s">
        <v>23105</v>
      </c>
      <c r="D558" s="1">
        <v>0</v>
      </c>
      <c r="E558" s="1">
        <v>0</v>
      </c>
      <c r="F558" s="1">
        <v>2</v>
      </c>
      <c r="G558" s="1">
        <v>2</v>
      </c>
      <c r="H558" s="6">
        <v>1</v>
      </c>
      <c r="I558">
        <v>1</v>
      </c>
      <c r="J558" s="1">
        <v>50</v>
      </c>
      <c r="K558" s="1">
        <v>1</v>
      </c>
      <c r="L558" s="1">
        <v>504</v>
      </c>
      <c r="M558" s="6">
        <v>0.49</v>
      </c>
      <c r="N558" s="4">
        <v>4800</v>
      </c>
      <c r="O558" s="4">
        <v>250</v>
      </c>
      <c r="P558" s="4">
        <v>200</v>
      </c>
      <c r="Q558" s="3">
        <v>0.39</v>
      </c>
      <c r="R558" s="1">
        <v>6</v>
      </c>
      <c r="S558" s="1">
        <v>200</v>
      </c>
      <c r="T558" s="1">
        <v>16</v>
      </c>
      <c r="U558" s="1">
        <v>1</v>
      </c>
      <c r="V558" s="1">
        <v>208</v>
      </c>
      <c r="W558" s="1">
        <v>0</v>
      </c>
      <c r="X558" s="1">
        <v>0</v>
      </c>
      <c r="Y558" s="1">
        <v>0</v>
      </c>
      <c r="Z558" s="1">
        <v>5</v>
      </c>
      <c r="AA558" s="1">
        <v>1</v>
      </c>
      <c r="AB558" s="1">
        <v>1</v>
      </c>
      <c r="AC558" s="1">
        <v>1733</v>
      </c>
      <c r="AD558" s="1">
        <v>342</v>
      </c>
      <c r="AE558" s="1">
        <v>222</v>
      </c>
      <c r="AF558" s="1">
        <v>0</v>
      </c>
      <c r="AG558" s="1">
        <v>0</v>
      </c>
      <c r="AH558" s="1">
        <v>122</v>
      </c>
      <c r="AI558" s="1">
        <v>2419</v>
      </c>
      <c r="AJ558" s="1" t="s">
        <v>1272</v>
      </c>
      <c r="AK558" s="1" t="s">
        <v>15714</v>
      </c>
      <c r="AL558" s="1" t="s">
        <v>15715</v>
      </c>
      <c r="AM558" s="1" t="s">
        <v>16</v>
      </c>
      <c r="AN558" s="1" t="s">
        <v>23098</v>
      </c>
      <c r="AO558" s="1" t="s">
        <v>86</v>
      </c>
      <c r="AP558" s="1" t="s">
        <v>57</v>
      </c>
      <c r="AQ558" s="1" t="s">
        <v>25</v>
      </c>
      <c r="AR558" s="1" t="s">
        <v>30</v>
      </c>
      <c r="AS558" s="1" t="s">
        <v>23091</v>
      </c>
      <c r="AT558" s="1" t="s">
        <v>101</v>
      </c>
    </row>
    <row r="559" spans="1:46" x14ac:dyDescent="0.25">
      <c r="A559" s="1" t="s">
        <v>18888</v>
      </c>
      <c r="B559" s="2" t="s">
        <v>23101</v>
      </c>
      <c r="C559" s="2" t="s">
        <v>23108</v>
      </c>
      <c r="D559" s="1">
        <v>0</v>
      </c>
      <c r="E559" s="1">
        <v>0</v>
      </c>
      <c r="F559" s="1">
        <v>1</v>
      </c>
      <c r="G559" s="1">
        <v>1</v>
      </c>
      <c r="H559" s="6">
        <v>1</v>
      </c>
      <c r="I559">
        <v>0</v>
      </c>
      <c r="J559" s="1">
        <v>48</v>
      </c>
      <c r="K559" s="1">
        <v>1</v>
      </c>
      <c r="L559" s="1">
        <v>600</v>
      </c>
      <c r="M559" s="6">
        <v>0.62</v>
      </c>
      <c r="N559" s="4">
        <v>9300</v>
      </c>
      <c r="O559" s="4">
        <v>700</v>
      </c>
      <c r="P559" s="4">
        <v>500</v>
      </c>
      <c r="Q559" s="3">
        <v>0.25</v>
      </c>
      <c r="R559" s="1">
        <v>24</v>
      </c>
      <c r="S559" s="1">
        <v>500</v>
      </c>
      <c r="T559" s="1">
        <v>54</v>
      </c>
      <c r="U559" s="1">
        <v>1</v>
      </c>
      <c r="V559" s="1">
        <v>208</v>
      </c>
      <c r="W559" s="1">
        <v>0</v>
      </c>
      <c r="X559" s="1">
        <v>0</v>
      </c>
      <c r="Y559" s="1">
        <v>0</v>
      </c>
      <c r="Z559" s="1">
        <v>4</v>
      </c>
      <c r="AA559" s="1">
        <v>0</v>
      </c>
      <c r="AB559" s="1">
        <v>0</v>
      </c>
      <c r="AC559" s="1">
        <v>1550</v>
      </c>
      <c r="AD559" s="1">
        <v>0</v>
      </c>
      <c r="AE559" s="1">
        <v>1036</v>
      </c>
      <c r="AF559" s="1">
        <v>21200</v>
      </c>
      <c r="AG559" s="1">
        <v>0</v>
      </c>
      <c r="AH559" s="1">
        <v>1200</v>
      </c>
      <c r="AI559" s="1">
        <v>24986</v>
      </c>
      <c r="AJ559" s="1" t="s">
        <v>5658</v>
      </c>
      <c r="AK559" s="1" t="s">
        <v>5659</v>
      </c>
      <c r="AL559" s="1" t="s">
        <v>5660</v>
      </c>
      <c r="AM559" s="1" t="s">
        <v>12</v>
      </c>
      <c r="AN559" s="1" t="s">
        <v>23098</v>
      </c>
      <c r="AO559" s="1" t="s">
        <v>86</v>
      </c>
      <c r="AP559" s="1" t="s">
        <v>57</v>
      </c>
      <c r="AQ559" s="1" t="s">
        <v>25</v>
      </c>
      <c r="AR559" s="1" t="s">
        <v>30</v>
      </c>
      <c r="AS559" s="1" t="s">
        <v>23090</v>
      </c>
      <c r="AT559" s="1" t="s">
        <v>26</v>
      </c>
    </row>
    <row r="560" spans="1:46" x14ac:dyDescent="0.25">
      <c r="A560" s="1" t="s">
        <v>19435</v>
      </c>
      <c r="B560" s="2" t="s">
        <v>23101</v>
      </c>
      <c r="C560" s="2" t="s">
        <v>23108</v>
      </c>
      <c r="D560" s="1">
        <v>0</v>
      </c>
      <c r="E560" s="1">
        <v>0</v>
      </c>
      <c r="F560" s="1">
        <v>1</v>
      </c>
      <c r="G560" s="1">
        <v>1</v>
      </c>
      <c r="H560" s="6">
        <v>1</v>
      </c>
      <c r="I560">
        <v>0</v>
      </c>
      <c r="J560" s="1">
        <v>43</v>
      </c>
      <c r="K560" s="1">
        <v>0</v>
      </c>
      <c r="L560" s="1">
        <v>686</v>
      </c>
      <c r="M560" s="6">
        <v>0.4</v>
      </c>
      <c r="N560" s="4">
        <v>6000</v>
      </c>
      <c r="O560" s="4">
        <v>400</v>
      </c>
      <c r="P560" s="4">
        <v>700</v>
      </c>
      <c r="Q560" s="3">
        <v>0.28000000000000003</v>
      </c>
      <c r="R560" s="1">
        <v>24</v>
      </c>
      <c r="S560" s="1">
        <v>700</v>
      </c>
      <c r="T560" s="1">
        <v>52</v>
      </c>
      <c r="U560" s="1">
        <v>0</v>
      </c>
      <c r="V560" s="1">
        <v>207</v>
      </c>
      <c r="W560" s="1">
        <v>0</v>
      </c>
      <c r="X560" s="1">
        <v>0</v>
      </c>
      <c r="Y560" s="1">
        <v>0</v>
      </c>
      <c r="Z560" s="1">
        <v>3</v>
      </c>
      <c r="AA560" s="1">
        <v>1</v>
      </c>
      <c r="AB560" s="1">
        <v>0</v>
      </c>
      <c r="AC560" s="1">
        <v>700</v>
      </c>
      <c r="AD560" s="1">
        <v>460</v>
      </c>
      <c r="AE560" s="1">
        <v>1280</v>
      </c>
      <c r="AF560" s="1">
        <v>570</v>
      </c>
      <c r="AG560" s="1">
        <v>80</v>
      </c>
      <c r="AH560" s="1">
        <v>0</v>
      </c>
      <c r="AI560" s="1">
        <v>3090</v>
      </c>
      <c r="AJ560" s="1" t="s">
        <v>7182</v>
      </c>
      <c r="AK560" s="1" t="s">
        <v>7183</v>
      </c>
      <c r="AL560" s="1" t="s">
        <v>7184</v>
      </c>
      <c r="AM560" s="1" t="s">
        <v>12</v>
      </c>
      <c r="AN560" s="1" t="s">
        <v>23097</v>
      </c>
      <c r="AO560" s="1" t="s">
        <v>364</v>
      </c>
      <c r="AP560" s="1" t="s">
        <v>57</v>
      </c>
      <c r="AQ560" s="1" t="s">
        <v>25</v>
      </c>
      <c r="AR560" s="1" t="s">
        <v>30</v>
      </c>
      <c r="AS560" s="1" t="s">
        <v>23091</v>
      </c>
      <c r="AT560" s="1" t="s">
        <v>26</v>
      </c>
    </row>
    <row r="561" spans="1:46" x14ac:dyDescent="0.25">
      <c r="A561" s="1" t="s">
        <v>19519</v>
      </c>
      <c r="B561" s="2" t="s">
        <v>23101</v>
      </c>
      <c r="C561" s="2" t="s">
        <v>23108</v>
      </c>
      <c r="D561" s="1">
        <v>0</v>
      </c>
      <c r="E561" s="1">
        <v>0</v>
      </c>
      <c r="F561" s="1">
        <v>5</v>
      </c>
      <c r="G561" s="1">
        <v>5</v>
      </c>
      <c r="H561" s="6">
        <v>1</v>
      </c>
      <c r="I561">
        <v>0</v>
      </c>
      <c r="J561" s="1">
        <v>46</v>
      </c>
      <c r="K561" s="1">
        <v>0</v>
      </c>
      <c r="L561" s="1">
        <v>662</v>
      </c>
      <c r="M561" s="6">
        <v>1.17</v>
      </c>
      <c r="N561" s="4">
        <v>6200</v>
      </c>
      <c r="O561" s="4">
        <v>200</v>
      </c>
      <c r="P561" s="4">
        <v>600</v>
      </c>
      <c r="Q561" s="3">
        <v>0.3</v>
      </c>
      <c r="R561" s="1">
        <v>24</v>
      </c>
      <c r="S561" s="1">
        <v>600</v>
      </c>
      <c r="T561" s="1">
        <v>60</v>
      </c>
      <c r="U561" s="1">
        <v>1</v>
      </c>
      <c r="V561" s="1">
        <v>207</v>
      </c>
      <c r="W561" s="1">
        <v>1</v>
      </c>
      <c r="X561" s="1">
        <v>1</v>
      </c>
      <c r="Y561" s="1">
        <v>0</v>
      </c>
      <c r="Z561" s="1">
        <v>5</v>
      </c>
      <c r="AA561" s="1">
        <v>0</v>
      </c>
      <c r="AB561" s="1">
        <v>0</v>
      </c>
      <c r="AC561" s="1">
        <v>2120</v>
      </c>
      <c r="AD561" s="1">
        <v>678</v>
      </c>
      <c r="AE561" s="1">
        <v>1416</v>
      </c>
      <c r="AF561" s="1">
        <v>0</v>
      </c>
      <c r="AG561" s="1">
        <v>30</v>
      </c>
      <c r="AH561" s="1">
        <v>800</v>
      </c>
      <c r="AI561" s="1">
        <v>5044</v>
      </c>
      <c r="AJ561" s="1" t="s">
        <v>7424</v>
      </c>
      <c r="AK561" s="1" t="s">
        <v>7425</v>
      </c>
      <c r="AL561" s="1" t="s">
        <v>7426</v>
      </c>
      <c r="AM561" s="1" t="s">
        <v>12</v>
      </c>
      <c r="AN561" s="1" t="s">
        <v>23097</v>
      </c>
      <c r="AO561" s="1" t="s">
        <v>86</v>
      </c>
      <c r="AP561" s="1" t="s">
        <v>86</v>
      </c>
      <c r="AQ561" s="1" t="s">
        <v>14</v>
      </c>
      <c r="AR561" s="1" t="s">
        <v>30</v>
      </c>
      <c r="AS561" s="1" t="s">
        <v>23090</v>
      </c>
      <c r="AT561" s="1" t="s">
        <v>26</v>
      </c>
    </row>
    <row r="562" spans="1:46" x14ac:dyDescent="0.25">
      <c r="A562" s="1" t="s">
        <v>22392</v>
      </c>
      <c r="B562" s="2" t="s">
        <v>23073</v>
      </c>
      <c r="C562" s="2" t="s">
        <v>23110</v>
      </c>
      <c r="D562" s="1">
        <v>0</v>
      </c>
      <c r="E562" s="1">
        <v>0</v>
      </c>
      <c r="F562" s="1">
        <v>4</v>
      </c>
      <c r="G562" s="1">
        <v>4</v>
      </c>
      <c r="H562" s="6">
        <v>1</v>
      </c>
      <c r="I562">
        <v>0</v>
      </c>
      <c r="J562" s="1">
        <v>47</v>
      </c>
      <c r="K562" s="1">
        <v>1</v>
      </c>
      <c r="L562" s="1">
        <v>599</v>
      </c>
      <c r="M562" s="6">
        <v>0.4</v>
      </c>
      <c r="N562" s="4">
        <v>7100</v>
      </c>
      <c r="O562" s="4">
        <v>500</v>
      </c>
      <c r="P562" s="4">
        <v>200</v>
      </c>
      <c r="Q562" s="3">
        <v>0.25</v>
      </c>
      <c r="R562" s="1">
        <v>24</v>
      </c>
      <c r="S562" s="1">
        <v>200</v>
      </c>
      <c r="T562" s="1">
        <v>18</v>
      </c>
      <c r="U562" s="1">
        <v>1</v>
      </c>
      <c r="V562" s="1">
        <v>204</v>
      </c>
      <c r="W562" s="1">
        <v>0</v>
      </c>
      <c r="X562" s="1">
        <v>0</v>
      </c>
      <c r="Y562" s="1">
        <v>0</v>
      </c>
      <c r="Z562" s="1">
        <v>3</v>
      </c>
      <c r="AA562" s="1">
        <v>1</v>
      </c>
      <c r="AB562" s="1">
        <v>0</v>
      </c>
      <c r="AC562" s="1">
        <v>3400</v>
      </c>
      <c r="AD562" s="1">
        <v>0</v>
      </c>
      <c r="AE562" s="1">
        <v>1180</v>
      </c>
      <c r="AF562" s="1">
        <v>0</v>
      </c>
      <c r="AG562" s="1">
        <v>0</v>
      </c>
      <c r="AH562" s="1">
        <v>500</v>
      </c>
      <c r="AI562" s="1">
        <v>5080</v>
      </c>
      <c r="AJ562" s="1" t="s">
        <v>15205</v>
      </c>
      <c r="AK562" s="1" t="s">
        <v>15206</v>
      </c>
      <c r="AL562" s="1" t="s">
        <v>2402</v>
      </c>
      <c r="AM562" s="1" t="s">
        <v>12</v>
      </c>
      <c r="AN562" s="1" t="s">
        <v>23098</v>
      </c>
      <c r="AO562" s="1" t="s">
        <v>86</v>
      </c>
      <c r="AP562" s="1" t="s">
        <v>57</v>
      </c>
      <c r="AQ562" s="1" t="s">
        <v>25</v>
      </c>
      <c r="AR562" s="1" t="s">
        <v>30</v>
      </c>
      <c r="AS562" s="1" t="s">
        <v>23091</v>
      </c>
      <c r="AT562" s="1" t="s">
        <v>26</v>
      </c>
    </row>
    <row r="563" spans="1:46" x14ac:dyDescent="0.25">
      <c r="A563" s="1" t="s">
        <v>22545</v>
      </c>
      <c r="B563" s="2" t="s">
        <v>23101</v>
      </c>
      <c r="C563" s="2" t="s">
        <v>23104</v>
      </c>
      <c r="D563" s="1">
        <v>7</v>
      </c>
      <c r="E563" s="1">
        <v>3</v>
      </c>
      <c r="F563" s="1">
        <v>1</v>
      </c>
      <c r="G563" s="1">
        <v>11</v>
      </c>
      <c r="H563" s="6">
        <v>9.0909090909090912E-2</v>
      </c>
      <c r="I563">
        <v>1</v>
      </c>
      <c r="J563" s="1">
        <v>38</v>
      </c>
      <c r="K563" s="1">
        <v>1</v>
      </c>
      <c r="L563" s="1">
        <v>650</v>
      </c>
      <c r="M563" s="6">
        <v>0.3</v>
      </c>
      <c r="N563" s="4">
        <v>5000</v>
      </c>
      <c r="O563" s="4">
        <v>310</v>
      </c>
      <c r="P563" s="4">
        <v>300</v>
      </c>
      <c r="Q563" s="3">
        <v>0.35</v>
      </c>
      <c r="R563" s="1">
        <v>12</v>
      </c>
      <c r="S563" s="1">
        <v>300</v>
      </c>
      <c r="T563" s="1">
        <v>32</v>
      </c>
      <c r="U563" s="1">
        <v>1</v>
      </c>
      <c r="V563" s="1">
        <v>204</v>
      </c>
      <c r="W563" s="1">
        <v>0</v>
      </c>
      <c r="X563" s="1">
        <v>0</v>
      </c>
      <c r="Y563" s="1">
        <v>0</v>
      </c>
      <c r="Z563" s="1">
        <v>5</v>
      </c>
      <c r="AA563" s="1">
        <v>0</v>
      </c>
      <c r="AB563" s="1">
        <v>1</v>
      </c>
      <c r="AC563" s="1">
        <v>0</v>
      </c>
      <c r="AD563" s="1">
        <v>0</v>
      </c>
      <c r="AE563" s="1">
        <v>0</v>
      </c>
      <c r="AF563" s="1">
        <v>1248</v>
      </c>
      <c r="AG563" s="1">
        <v>0</v>
      </c>
      <c r="AH563" s="1">
        <v>0</v>
      </c>
      <c r="AI563" s="1">
        <v>1248</v>
      </c>
      <c r="AJ563" s="1" t="s">
        <v>15588</v>
      </c>
      <c r="AK563" s="1" t="s">
        <v>15589</v>
      </c>
      <c r="AL563" s="1" t="s">
        <v>15590</v>
      </c>
      <c r="AM563" s="1" t="s">
        <v>16</v>
      </c>
      <c r="AN563" s="1" t="s">
        <v>23098</v>
      </c>
      <c r="AO563" s="1" t="s">
        <v>86</v>
      </c>
      <c r="AP563" s="1" t="s">
        <v>57</v>
      </c>
      <c r="AQ563" s="1" t="s">
        <v>25</v>
      </c>
      <c r="AR563" s="1" t="s">
        <v>30</v>
      </c>
      <c r="AS563" s="1" t="s">
        <v>23090</v>
      </c>
      <c r="AT563" s="1" t="s">
        <v>101</v>
      </c>
    </row>
    <row r="564" spans="1:46" x14ac:dyDescent="0.25">
      <c r="A564" s="1" t="s">
        <v>18073</v>
      </c>
      <c r="B564" s="2" t="s">
        <v>23075</v>
      </c>
      <c r="C564" s="2" t="s">
        <v>23106</v>
      </c>
      <c r="D564" s="1">
        <v>0</v>
      </c>
      <c r="E564" s="1">
        <v>0</v>
      </c>
      <c r="F564" s="1">
        <v>1</v>
      </c>
      <c r="G564" s="1">
        <v>1</v>
      </c>
      <c r="H564" s="6">
        <v>1</v>
      </c>
      <c r="I564">
        <v>0</v>
      </c>
      <c r="J564" s="1">
        <v>54</v>
      </c>
      <c r="K564" s="1">
        <v>1</v>
      </c>
      <c r="L564" s="1">
        <v>665</v>
      </c>
      <c r="M564" s="6">
        <v>0.37</v>
      </c>
      <c r="N564" s="4">
        <v>6200</v>
      </c>
      <c r="O564" s="4">
        <v>220</v>
      </c>
      <c r="P564" s="4">
        <v>300</v>
      </c>
      <c r="Q564" s="3">
        <v>0.36</v>
      </c>
      <c r="R564" s="1">
        <v>24</v>
      </c>
      <c r="S564" s="1">
        <v>300</v>
      </c>
      <c r="T564" s="1">
        <v>38</v>
      </c>
      <c r="U564" s="1">
        <v>1</v>
      </c>
      <c r="V564" s="1">
        <v>201</v>
      </c>
      <c r="W564" s="1">
        <v>0</v>
      </c>
      <c r="X564" s="1">
        <v>0</v>
      </c>
      <c r="Y564" s="1">
        <v>0</v>
      </c>
      <c r="Z564" s="1">
        <v>4</v>
      </c>
      <c r="AA564" s="1">
        <v>1</v>
      </c>
      <c r="AB564" s="1">
        <v>0</v>
      </c>
      <c r="AC564" s="1">
        <v>0</v>
      </c>
      <c r="AD564" s="1">
        <v>0</v>
      </c>
      <c r="AE564" s="1">
        <v>0</v>
      </c>
      <c r="AF564" s="1">
        <v>0</v>
      </c>
      <c r="AG564" s="1">
        <v>0</v>
      </c>
      <c r="AH564" s="1">
        <v>1100</v>
      </c>
      <c r="AI564" s="1">
        <v>1100</v>
      </c>
      <c r="AJ564" s="1" t="s">
        <v>3266</v>
      </c>
      <c r="AK564" s="1" t="s">
        <v>3267</v>
      </c>
      <c r="AL564" s="1" t="s">
        <v>3268</v>
      </c>
      <c r="AM564" s="1" t="s">
        <v>12</v>
      </c>
      <c r="AN564" s="1" t="s">
        <v>23098</v>
      </c>
      <c r="AO564" s="1" t="s">
        <v>86</v>
      </c>
      <c r="AP564" s="1" t="s">
        <v>57</v>
      </c>
      <c r="AQ564" s="1" t="s">
        <v>25</v>
      </c>
      <c r="AR564" s="1" t="s">
        <v>30</v>
      </c>
      <c r="AS564" s="1" t="s">
        <v>23091</v>
      </c>
      <c r="AT564" s="1" t="s">
        <v>26</v>
      </c>
    </row>
    <row r="565" spans="1:46" x14ac:dyDescent="0.25">
      <c r="A565" s="1" t="s">
        <v>22922</v>
      </c>
      <c r="B565" s="2" t="s">
        <v>23101</v>
      </c>
      <c r="C565" s="2" t="s">
        <v>23108</v>
      </c>
      <c r="D565" s="1">
        <v>4</v>
      </c>
      <c r="E565" s="1">
        <v>1</v>
      </c>
      <c r="F565" s="1">
        <v>5</v>
      </c>
      <c r="G565" s="1">
        <v>10</v>
      </c>
      <c r="H565" s="6">
        <v>0.5</v>
      </c>
      <c r="I565">
        <v>0</v>
      </c>
      <c r="J565" s="1">
        <v>47</v>
      </c>
      <c r="K565" s="1">
        <v>1</v>
      </c>
      <c r="L565" s="1">
        <v>667</v>
      </c>
      <c r="M565" s="6">
        <v>0.56000000000000005</v>
      </c>
      <c r="N565" s="4">
        <v>4800</v>
      </c>
      <c r="O565" s="4">
        <v>400</v>
      </c>
      <c r="P565" s="4">
        <v>1200</v>
      </c>
      <c r="Q565" s="3">
        <v>0.33</v>
      </c>
      <c r="R565" s="1">
        <v>24</v>
      </c>
      <c r="S565" s="1">
        <v>1200</v>
      </c>
      <c r="T565" s="1">
        <v>53</v>
      </c>
      <c r="U565" s="1">
        <v>0</v>
      </c>
      <c r="V565" s="1">
        <v>200</v>
      </c>
      <c r="W565" s="1">
        <v>0</v>
      </c>
      <c r="X565" s="1">
        <v>0</v>
      </c>
      <c r="Y565" s="1">
        <v>1</v>
      </c>
      <c r="Z565" s="1">
        <v>2</v>
      </c>
      <c r="AA565" s="1">
        <v>0</v>
      </c>
      <c r="AB565" s="1">
        <v>0</v>
      </c>
      <c r="AC565" s="1">
        <v>3070</v>
      </c>
      <c r="AD565" s="1">
        <v>1280</v>
      </c>
      <c r="AE565" s="1">
        <v>0</v>
      </c>
      <c r="AF565" s="1">
        <v>710</v>
      </c>
      <c r="AG565" s="1">
        <v>0</v>
      </c>
      <c r="AH565" s="1">
        <v>0</v>
      </c>
      <c r="AI565" s="1">
        <v>5060</v>
      </c>
      <c r="AJ565" s="1" t="s">
        <v>16610</v>
      </c>
      <c r="AK565" s="1" t="s">
        <v>16611</v>
      </c>
      <c r="AL565" s="1" t="s">
        <v>16612</v>
      </c>
      <c r="AM565" s="1" t="s">
        <v>12</v>
      </c>
      <c r="AN565" s="1" t="s">
        <v>23098</v>
      </c>
      <c r="AO565" s="1" t="s">
        <v>364</v>
      </c>
      <c r="AP565" s="1" t="s">
        <v>57</v>
      </c>
      <c r="AQ565" s="1" t="s">
        <v>25</v>
      </c>
      <c r="AR565" s="1" t="s">
        <v>19</v>
      </c>
      <c r="AS565" s="1" t="s">
        <v>23090</v>
      </c>
      <c r="AT565" s="1" t="s">
        <v>26</v>
      </c>
    </row>
    <row r="566" spans="1:46" x14ac:dyDescent="0.25">
      <c r="A566" s="1" t="s">
        <v>21212</v>
      </c>
      <c r="B566" s="2" t="s">
        <v>23074</v>
      </c>
      <c r="C566" s="2" t="s">
        <v>23110</v>
      </c>
      <c r="D566" s="1">
        <v>0</v>
      </c>
      <c r="E566" s="1">
        <v>0</v>
      </c>
      <c r="F566" s="1">
        <v>5</v>
      </c>
      <c r="G566" s="1">
        <v>5</v>
      </c>
      <c r="H566" s="6">
        <v>1</v>
      </c>
      <c r="I566">
        <v>0</v>
      </c>
      <c r="J566" s="1">
        <v>44</v>
      </c>
      <c r="K566" s="1">
        <v>0</v>
      </c>
      <c r="L566" s="1">
        <v>730</v>
      </c>
      <c r="M566" s="6">
        <v>0.36</v>
      </c>
      <c r="N566" s="4">
        <v>5700</v>
      </c>
      <c r="O566" s="4">
        <v>400</v>
      </c>
      <c r="P566" s="4">
        <v>600</v>
      </c>
      <c r="Q566" s="3">
        <v>0.23</v>
      </c>
      <c r="R566" s="1">
        <v>24</v>
      </c>
      <c r="S566" s="1">
        <v>600</v>
      </c>
      <c r="T566" s="1">
        <v>34</v>
      </c>
      <c r="U566" s="1">
        <v>1</v>
      </c>
      <c r="V566" s="1">
        <v>198</v>
      </c>
      <c r="W566" s="1">
        <v>0</v>
      </c>
      <c r="X566" s="1">
        <v>0</v>
      </c>
      <c r="Y566" s="1">
        <v>1</v>
      </c>
      <c r="Z566" s="1">
        <v>0</v>
      </c>
      <c r="AA566" s="1">
        <v>1</v>
      </c>
      <c r="AB566" s="1">
        <v>0</v>
      </c>
      <c r="AC566" s="1">
        <v>8783</v>
      </c>
      <c r="AD566" s="1">
        <v>301</v>
      </c>
      <c r="AE566" s="1">
        <v>642</v>
      </c>
      <c r="AF566" s="1">
        <v>0</v>
      </c>
      <c r="AG566" s="1">
        <v>10</v>
      </c>
      <c r="AH566" s="1">
        <v>0</v>
      </c>
      <c r="AI566" s="1">
        <v>9736</v>
      </c>
      <c r="AJ566" s="1" t="s">
        <v>8828</v>
      </c>
      <c r="AK566" s="1" t="s">
        <v>12062</v>
      </c>
      <c r="AL566" s="1" t="s">
        <v>12063</v>
      </c>
      <c r="AM566" s="1" t="s">
        <v>12</v>
      </c>
      <c r="AN566" s="1" t="s">
        <v>23097</v>
      </c>
      <c r="AO566" s="1" t="s">
        <v>86</v>
      </c>
      <c r="AP566" s="1" t="s">
        <v>57</v>
      </c>
      <c r="AQ566" s="1" t="s">
        <v>25</v>
      </c>
      <c r="AR566" s="1" t="s">
        <v>19</v>
      </c>
      <c r="AS566" s="1" t="s">
        <v>23091</v>
      </c>
      <c r="AT566" s="1" t="s">
        <v>26</v>
      </c>
    </row>
    <row r="567" spans="1:46" x14ac:dyDescent="0.25">
      <c r="A567" s="1" t="s">
        <v>21440</v>
      </c>
      <c r="B567" s="2" t="s">
        <v>23101</v>
      </c>
      <c r="C567" s="2" t="s">
        <v>23104</v>
      </c>
      <c r="D567" s="1">
        <v>0</v>
      </c>
      <c r="E567" s="1">
        <v>1</v>
      </c>
      <c r="F567" s="1">
        <v>1</v>
      </c>
      <c r="G567" s="1">
        <v>2</v>
      </c>
      <c r="H567" s="6">
        <v>0.5</v>
      </c>
      <c r="I567">
        <v>0</v>
      </c>
      <c r="J567" s="1">
        <v>43</v>
      </c>
      <c r="K567" s="1">
        <v>1</v>
      </c>
      <c r="L567" s="1">
        <v>178</v>
      </c>
      <c r="M567" s="6">
        <v>0</v>
      </c>
      <c r="N567" s="4">
        <v>4200</v>
      </c>
      <c r="O567" s="4">
        <v>250</v>
      </c>
      <c r="P567" s="4">
        <v>300</v>
      </c>
      <c r="Q567" s="3">
        <v>0.45</v>
      </c>
      <c r="R567" s="1">
        <v>12</v>
      </c>
      <c r="S567" s="1">
        <v>300</v>
      </c>
      <c r="T567" s="1">
        <v>9</v>
      </c>
      <c r="U567" s="1">
        <v>0</v>
      </c>
      <c r="V567" s="1">
        <v>198</v>
      </c>
      <c r="W567" s="1">
        <v>0</v>
      </c>
      <c r="X567" s="1">
        <v>0</v>
      </c>
      <c r="Y567" s="1">
        <v>0</v>
      </c>
      <c r="Z567" s="1">
        <v>3</v>
      </c>
      <c r="AA567" s="1">
        <v>0</v>
      </c>
      <c r="AB567" s="1">
        <v>0</v>
      </c>
      <c r="AC567" s="1">
        <v>7400</v>
      </c>
      <c r="AD567" s="1">
        <v>0</v>
      </c>
      <c r="AE567" s="1">
        <v>0</v>
      </c>
      <c r="AF567" s="1">
        <v>0</v>
      </c>
      <c r="AG567" s="1">
        <v>0</v>
      </c>
      <c r="AH567" s="1">
        <v>0</v>
      </c>
      <c r="AI567" s="1">
        <v>7400</v>
      </c>
      <c r="AJ567" s="1" t="s">
        <v>28</v>
      </c>
      <c r="AK567" s="1" t="s">
        <v>12649</v>
      </c>
      <c r="AL567" s="1" t="s">
        <v>11</v>
      </c>
      <c r="AM567" s="1" t="s">
        <v>12</v>
      </c>
      <c r="AN567" s="1" t="s">
        <v>23098</v>
      </c>
      <c r="AO567" s="1" t="s">
        <v>364</v>
      </c>
      <c r="AP567" s="1" t="s">
        <v>57</v>
      </c>
      <c r="AQ567" s="1" t="s">
        <v>25</v>
      </c>
      <c r="AR567" s="1" t="s">
        <v>30</v>
      </c>
      <c r="AS567" s="1" t="s">
        <v>23090</v>
      </c>
      <c r="AT567" s="1" t="s">
        <v>26</v>
      </c>
    </row>
    <row r="568" spans="1:46" x14ac:dyDescent="0.25">
      <c r="A568" s="1" t="s">
        <v>18269</v>
      </c>
      <c r="B568" s="2" t="s">
        <v>23073</v>
      </c>
      <c r="C568" s="2" t="s">
        <v>23109</v>
      </c>
      <c r="D568" s="1">
        <v>1</v>
      </c>
      <c r="E568" s="1">
        <v>0</v>
      </c>
      <c r="F568" s="1">
        <v>1</v>
      </c>
      <c r="G568" s="1">
        <v>2</v>
      </c>
      <c r="H568" s="6">
        <v>0.5</v>
      </c>
      <c r="I568">
        <v>0</v>
      </c>
      <c r="J568" s="1">
        <v>48</v>
      </c>
      <c r="K568" s="1">
        <v>0</v>
      </c>
      <c r="L568" s="1">
        <v>586</v>
      </c>
      <c r="M568" s="6">
        <v>0.15</v>
      </c>
      <c r="N568" s="4">
        <v>12000</v>
      </c>
      <c r="O568" s="4">
        <v>1000</v>
      </c>
      <c r="P568" s="4">
        <v>200</v>
      </c>
      <c r="Q568" s="3">
        <v>0.33</v>
      </c>
      <c r="R568" s="1">
        <v>12</v>
      </c>
      <c r="S568" s="1">
        <v>200</v>
      </c>
      <c r="T568" s="1">
        <v>30</v>
      </c>
      <c r="U568" s="1">
        <v>1</v>
      </c>
      <c r="V568" s="1">
        <v>195</v>
      </c>
      <c r="W568" s="1">
        <v>1</v>
      </c>
      <c r="X568" s="1">
        <v>0</v>
      </c>
      <c r="Y568" s="1">
        <v>1</v>
      </c>
      <c r="Z568" s="1">
        <v>3</v>
      </c>
      <c r="AA568" s="1">
        <v>1</v>
      </c>
      <c r="AB568" s="1">
        <v>1</v>
      </c>
      <c r="AC568" s="1">
        <v>4375</v>
      </c>
      <c r="AD568" s="1">
        <v>0</v>
      </c>
      <c r="AE568" s="1">
        <v>0</v>
      </c>
      <c r="AF568" s="1">
        <v>0</v>
      </c>
      <c r="AG568" s="1">
        <v>0</v>
      </c>
      <c r="AH568" s="1">
        <v>1400</v>
      </c>
      <c r="AI568" s="1">
        <v>5775</v>
      </c>
      <c r="AJ568" s="1" t="s">
        <v>3879</v>
      </c>
      <c r="AK568" s="1" t="s">
        <v>3880</v>
      </c>
      <c r="AL568" s="1" t="s">
        <v>3881</v>
      </c>
      <c r="AM568" s="1" t="s">
        <v>12</v>
      </c>
      <c r="AN568" s="1" t="s">
        <v>23097</v>
      </c>
      <c r="AO568" s="1" t="s">
        <v>86</v>
      </c>
      <c r="AP568" s="1" t="s">
        <v>86</v>
      </c>
      <c r="AQ568" s="1" t="s">
        <v>25</v>
      </c>
      <c r="AR568" s="1" t="s">
        <v>19</v>
      </c>
      <c r="AS568" s="1" t="s">
        <v>23091</v>
      </c>
      <c r="AT568" s="1" t="s">
        <v>101</v>
      </c>
    </row>
    <row r="569" spans="1:46" x14ac:dyDescent="0.25">
      <c r="A569" s="1" t="s">
        <v>17488</v>
      </c>
      <c r="B569" s="2" t="s">
        <v>23074</v>
      </c>
      <c r="C569" s="2" t="s">
        <v>23108</v>
      </c>
      <c r="D569" s="1">
        <v>0</v>
      </c>
      <c r="E569" s="1">
        <v>0</v>
      </c>
      <c r="F569" s="1">
        <v>2</v>
      </c>
      <c r="G569" s="1">
        <v>2</v>
      </c>
      <c r="H569" s="6">
        <v>1</v>
      </c>
      <c r="I569">
        <v>0</v>
      </c>
      <c r="J569" s="1">
        <v>45</v>
      </c>
      <c r="K569" s="1">
        <v>0</v>
      </c>
      <c r="L569" s="1">
        <v>664</v>
      </c>
      <c r="M569" s="6">
        <v>0.48</v>
      </c>
      <c r="N569" s="4">
        <v>7500</v>
      </c>
      <c r="O569" s="4">
        <v>600</v>
      </c>
      <c r="P569" s="4">
        <v>400</v>
      </c>
      <c r="Q569" s="3">
        <v>0.3</v>
      </c>
      <c r="R569" s="1">
        <v>24</v>
      </c>
      <c r="S569" s="1">
        <v>400</v>
      </c>
      <c r="T569" s="1">
        <v>25</v>
      </c>
      <c r="U569" s="1">
        <v>1</v>
      </c>
      <c r="V569" s="1">
        <v>194</v>
      </c>
      <c r="W569" s="1">
        <v>0</v>
      </c>
      <c r="X569" s="1">
        <v>0</v>
      </c>
      <c r="Y569" s="1">
        <v>0</v>
      </c>
      <c r="Z569" s="1">
        <v>3</v>
      </c>
      <c r="AA569" s="1">
        <v>1</v>
      </c>
      <c r="AB569" s="1">
        <v>0</v>
      </c>
      <c r="AC569" s="1">
        <v>2655</v>
      </c>
      <c r="AD569" s="1">
        <v>0</v>
      </c>
      <c r="AE569" s="1">
        <v>2828</v>
      </c>
      <c r="AF569" s="1">
        <v>0</v>
      </c>
      <c r="AG569" s="1">
        <v>0</v>
      </c>
      <c r="AH569" s="1">
        <v>1150</v>
      </c>
      <c r="AI569" s="1">
        <v>6633</v>
      </c>
      <c r="AJ569" s="1" t="s">
        <v>1525</v>
      </c>
      <c r="AK569" s="1" t="s">
        <v>1526</v>
      </c>
      <c r="AL569" s="1" t="s">
        <v>1527</v>
      </c>
      <c r="AM569" s="1" t="s">
        <v>12</v>
      </c>
      <c r="AN569" s="1" t="s">
        <v>23097</v>
      </c>
      <c r="AO569" s="1" t="s">
        <v>86</v>
      </c>
      <c r="AP569" s="1" t="s">
        <v>57</v>
      </c>
      <c r="AQ569" s="1" t="s">
        <v>25</v>
      </c>
      <c r="AR569" s="1" t="s">
        <v>30</v>
      </c>
      <c r="AS569" s="1" t="s">
        <v>23091</v>
      </c>
      <c r="AT569" s="1" t="s">
        <v>26</v>
      </c>
    </row>
    <row r="570" spans="1:46" x14ac:dyDescent="0.25">
      <c r="A570" s="1" t="s">
        <v>17138</v>
      </c>
      <c r="B570" s="2" t="s">
        <v>23075</v>
      </c>
      <c r="C570" s="2" t="s">
        <v>23105</v>
      </c>
      <c r="D570" s="1">
        <v>0</v>
      </c>
      <c r="E570" s="1">
        <v>0</v>
      </c>
      <c r="F570" s="1">
        <v>1</v>
      </c>
      <c r="G570" s="1">
        <v>1</v>
      </c>
      <c r="H570" s="6">
        <v>1</v>
      </c>
      <c r="I570">
        <v>0</v>
      </c>
      <c r="J570" s="1">
        <v>58</v>
      </c>
      <c r="K570" s="1">
        <v>0</v>
      </c>
      <c r="L570" s="1">
        <v>723</v>
      </c>
      <c r="M570" s="6">
        <v>0.43</v>
      </c>
      <c r="N570" s="4">
        <v>5000</v>
      </c>
      <c r="O570" s="4">
        <v>400</v>
      </c>
      <c r="P570" s="4">
        <v>500</v>
      </c>
      <c r="Q570" s="3">
        <v>0.3</v>
      </c>
      <c r="R570" s="1">
        <v>12</v>
      </c>
      <c r="S570" s="1">
        <v>500</v>
      </c>
      <c r="T570" s="1">
        <v>42</v>
      </c>
      <c r="U570" s="1">
        <v>0</v>
      </c>
      <c r="V570" s="1">
        <v>194</v>
      </c>
      <c r="W570" s="1">
        <v>1</v>
      </c>
      <c r="X570" s="1">
        <v>1</v>
      </c>
      <c r="Y570" s="1">
        <v>0</v>
      </c>
      <c r="Z570" s="1">
        <v>2</v>
      </c>
      <c r="AA570" s="1">
        <v>0</v>
      </c>
      <c r="AB570" s="1">
        <v>0</v>
      </c>
      <c r="AC570" s="1">
        <v>13000</v>
      </c>
      <c r="AD570" s="1">
        <v>0</v>
      </c>
      <c r="AE570" s="1">
        <v>0</v>
      </c>
      <c r="AF570" s="1">
        <v>0</v>
      </c>
      <c r="AG570" s="1">
        <v>0</v>
      </c>
      <c r="AH570" s="1">
        <v>0</v>
      </c>
      <c r="AI570" s="1">
        <v>13000</v>
      </c>
      <c r="AJ570" s="1" t="s">
        <v>397</v>
      </c>
      <c r="AK570" s="1" t="s">
        <v>398</v>
      </c>
      <c r="AL570" s="1" t="s">
        <v>399</v>
      </c>
      <c r="AM570" s="1" t="s">
        <v>12</v>
      </c>
      <c r="AN570" s="1" t="s">
        <v>23097</v>
      </c>
      <c r="AO570" s="1" t="s">
        <v>364</v>
      </c>
      <c r="AP570" s="1" t="s">
        <v>86</v>
      </c>
      <c r="AQ570" s="1" t="s">
        <v>14</v>
      </c>
      <c r="AR570" s="1" t="s">
        <v>30</v>
      </c>
      <c r="AS570" s="1" t="s">
        <v>23090</v>
      </c>
      <c r="AT570" s="1" t="s">
        <v>26</v>
      </c>
    </row>
    <row r="571" spans="1:46" x14ac:dyDescent="0.25">
      <c r="A571" s="1" t="s">
        <v>17261</v>
      </c>
      <c r="B571" s="2" t="s">
        <v>23101</v>
      </c>
      <c r="C571" s="2" t="s">
        <v>23104</v>
      </c>
      <c r="D571" s="1">
        <v>0</v>
      </c>
      <c r="E571" s="1">
        <v>1</v>
      </c>
      <c r="F571" s="1">
        <v>1</v>
      </c>
      <c r="G571" s="1">
        <v>2</v>
      </c>
      <c r="H571" s="6">
        <v>0.5</v>
      </c>
      <c r="I571">
        <v>1</v>
      </c>
      <c r="J571" s="1">
        <v>44</v>
      </c>
      <c r="K571" s="1">
        <v>1</v>
      </c>
      <c r="L571" s="1">
        <v>557</v>
      </c>
      <c r="M571" s="6">
        <v>0.04</v>
      </c>
      <c r="N571" s="4">
        <v>4000</v>
      </c>
      <c r="O571" s="4">
        <v>250</v>
      </c>
      <c r="P571" s="4">
        <v>200</v>
      </c>
      <c r="Q571" s="3">
        <v>0.39</v>
      </c>
      <c r="R571" s="1">
        <v>24</v>
      </c>
      <c r="S571" s="1">
        <v>200</v>
      </c>
      <c r="T571" s="1">
        <v>22</v>
      </c>
      <c r="U571" s="1">
        <v>1</v>
      </c>
      <c r="V571" s="1">
        <v>194</v>
      </c>
      <c r="W571" s="1">
        <v>0</v>
      </c>
      <c r="X571" s="1">
        <v>0</v>
      </c>
      <c r="Y571" s="1">
        <v>0</v>
      </c>
      <c r="Z571" s="1">
        <v>4</v>
      </c>
      <c r="AA571" s="1">
        <v>1</v>
      </c>
      <c r="AB571" s="1">
        <v>0</v>
      </c>
      <c r="AC571" s="1">
        <v>0</v>
      </c>
      <c r="AD571" s="1">
        <v>0</v>
      </c>
      <c r="AE571" s="1">
        <v>0</v>
      </c>
      <c r="AF571" s="1">
        <v>0</v>
      </c>
      <c r="AG571" s="1">
        <v>0</v>
      </c>
      <c r="AH571" s="1">
        <v>0</v>
      </c>
      <c r="AI571" s="1">
        <v>0</v>
      </c>
      <c r="AJ571" s="1" t="s">
        <v>798</v>
      </c>
      <c r="AK571" s="1" t="s">
        <v>799</v>
      </c>
      <c r="AL571" s="1" t="s">
        <v>800</v>
      </c>
      <c r="AM571" s="1" t="s">
        <v>16</v>
      </c>
      <c r="AN571" s="1" t="s">
        <v>23098</v>
      </c>
      <c r="AO571" s="1" t="s">
        <v>86</v>
      </c>
      <c r="AP571" s="1" t="s">
        <v>57</v>
      </c>
      <c r="AQ571" s="1" t="s">
        <v>25</v>
      </c>
      <c r="AR571" s="1" t="s">
        <v>30</v>
      </c>
      <c r="AS571" s="1" t="s">
        <v>23091</v>
      </c>
      <c r="AT571" s="1" t="s">
        <v>26</v>
      </c>
    </row>
    <row r="572" spans="1:46" x14ac:dyDescent="0.25">
      <c r="A572" s="1" t="s">
        <v>21938</v>
      </c>
      <c r="B572" s="2" t="s">
        <v>23076</v>
      </c>
      <c r="C572" s="2" t="s">
        <v>23104</v>
      </c>
      <c r="D572" s="1">
        <v>0</v>
      </c>
      <c r="E572" s="1">
        <v>2</v>
      </c>
      <c r="F572" s="1">
        <v>1</v>
      </c>
      <c r="G572" s="1">
        <v>3</v>
      </c>
      <c r="H572" s="6">
        <v>0.33333333333333331</v>
      </c>
      <c r="I572">
        <v>1</v>
      </c>
      <c r="J572" s="1">
        <v>38</v>
      </c>
      <c r="K572" s="1">
        <v>1</v>
      </c>
      <c r="L572" s="1">
        <v>583</v>
      </c>
      <c r="M572" s="6">
        <v>0</v>
      </c>
      <c r="N572" s="4">
        <v>2300</v>
      </c>
      <c r="O572" s="4">
        <v>169</v>
      </c>
      <c r="P572" s="4">
        <v>300</v>
      </c>
      <c r="Q572" s="3">
        <v>0.3</v>
      </c>
      <c r="R572" s="1">
        <v>12</v>
      </c>
      <c r="S572" s="1">
        <v>300</v>
      </c>
      <c r="T572" s="1">
        <v>11</v>
      </c>
      <c r="U572" s="1">
        <v>0</v>
      </c>
      <c r="V572" s="1">
        <v>192</v>
      </c>
      <c r="W572" s="1">
        <v>0</v>
      </c>
      <c r="X572" s="1">
        <v>0</v>
      </c>
      <c r="Y572" s="1">
        <v>1</v>
      </c>
      <c r="Z572" s="1">
        <v>2</v>
      </c>
      <c r="AA572" s="1">
        <v>0</v>
      </c>
      <c r="AB572" s="1">
        <v>1</v>
      </c>
      <c r="AC572" s="1">
        <v>0</v>
      </c>
      <c r="AD572" s="1">
        <v>0</v>
      </c>
      <c r="AE572" s="1">
        <v>0</v>
      </c>
      <c r="AF572" s="1">
        <v>0</v>
      </c>
      <c r="AG572" s="1">
        <v>0</v>
      </c>
      <c r="AH572" s="1">
        <v>600</v>
      </c>
      <c r="AI572" s="1">
        <v>600</v>
      </c>
      <c r="AJ572" s="1" t="s">
        <v>7785</v>
      </c>
      <c r="AK572" s="1" t="s">
        <v>13977</v>
      </c>
      <c r="AL572" s="1" t="s">
        <v>11</v>
      </c>
      <c r="AM572" s="1" t="s">
        <v>16</v>
      </c>
      <c r="AN572" s="1" t="s">
        <v>23098</v>
      </c>
      <c r="AO572" s="1" t="s">
        <v>364</v>
      </c>
      <c r="AP572" s="1" t="s">
        <v>57</v>
      </c>
      <c r="AQ572" s="1" t="s">
        <v>25</v>
      </c>
      <c r="AR572" s="1" t="s">
        <v>19</v>
      </c>
      <c r="AS572" s="1" t="s">
        <v>23090</v>
      </c>
      <c r="AT572" s="1" t="s">
        <v>101</v>
      </c>
    </row>
    <row r="573" spans="1:46" x14ac:dyDescent="0.25">
      <c r="A573" s="1" t="s">
        <v>21166</v>
      </c>
      <c r="B573" s="2" t="s">
        <v>23101</v>
      </c>
      <c r="C573" s="2" t="s">
        <v>23108</v>
      </c>
      <c r="D573" s="1">
        <v>0</v>
      </c>
      <c r="E573" s="1">
        <v>0</v>
      </c>
      <c r="F573" s="1">
        <v>1</v>
      </c>
      <c r="G573" s="1">
        <v>1</v>
      </c>
      <c r="H573" s="6">
        <v>1</v>
      </c>
      <c r="I573">
        <v>0</v>
      </c>
      <c r="J573" s="1">
        <v>46</v>
      </c>
      <c r="K573" s="1">
        <v>0</v>
      </c>
      <c r="L573" s="1">
        <v>461</v>
      </c>
      <c r="M573" s="6">
        <v>0.39</v>
      </c>
      <c r="N573" s="4">
        <v>9700</v>
      </c>
      <c r="O573" s="4">
        <v>470</v>
      </c>
      <c r="P573" s="4">
        <v>300</v>
      </c>
      <c r="Q573" s="3">
        <v>0.35</v>
      </c>
      <c r="R573" s="1">
        <v>6</v>
      </c>
      <c r="S573" s="1">
        <v>300</v>
      </c>
      <c r="T573" s="1">
        <v>30</v>
      </c>
      <c r="U573" s="1">
        <v>1</v>
      </c>
      <c r="V573" s="1">
        <v>192</v>
      </c>
      <c r="W573" s="1">
        <v>0</v>
      </c>
      <c r="X573" s="1">
        <v>0</v>
      </c>
      <c r="Y573" s="1">
        <v>0</v>
      </c>
      <c r="Z573" s="1">
        <v>3</v>
      </c>
      <c r="AA573" s="1">
        <v>0</v>
      </c>
      <c r="AB573" s="1">
        <v>0</v>
      </c>
      <c r="AC573" s="1">
        <v>2249</v>
      </c>
      <c r="AD573" s="1">
        <v>763</v>
      </c>
      <c r="AE573" s="1">
        <v>255</v>
      </c>
      <c r="AF573" s="1">
        <v>0</v>
      </c>
      <c r="AG573" s="1">
        <v>0</v>
      </c>
      <c r="AH573" s="1">
        <v>297</v>
      </c>
      <c r="AI573" s="1">
        <v>3564</v>
      </c>
      <c r="AJ573" s="1" t="s">
        <v>11933</v>
      </c>
      <c r="AK573" s="1" t="s">
        <v>11934</v>
      </c>
      <c r="AL573" s="1" t="s">
        <v>11935</v>
      </c>
      <c r="AM573" s="1" t="s">
        <v>12</v>
      </c>
      <c r="AN573" s="1" t="s">
        <v>23097</v>
      </c>
      <c r="AO573" s="1" t="s">
        <v>86</v>
      </c>
      <c r="AP573" s="1" t="s">
        <v>57</v>
      </c>
      <c r="AQ573" s="1" t="s">
        <v>25</v>
      </c>
      <c r="AR573" s="1" t="s">
        <v>30</v>
      </c>
      <c r="AS573" s="1" t="s">
        <v>23090</v>
      </c>
      <c r="AT573" s="1" t="s">
        <v>26</v>
      </c>
    </row>
    <row r="574" spans="1:46" x14ac:dyDescent="0.25">
      <c r="A574" s="1" t="s">
        <v>21173</v>
      </c>
      <c r="B574" s="2" t="s">
        <v>23101</v>
      </c>
      <c r="C574" s="2" t="s">
        <v>23108</v>
      </c>
      <c r="D574" s="1">
        <v>0</v>
      </c>
      <c r="E574" s="1">
        <v>0</v>
      </c>
      <c r="F574" s="1">
        <v>1</v>
      </c>
      <c r="G574" s="1">
        <v>1</v>
      </c>
      <c r="H574" s="6">
        <v>1</v>
      </c>
      <c r="I574">
        <v>0</v>
      </c>
      <c r="J574" s="1">
        <v>46</v>
      </c>
      <c r="K574" s="1">
        <v>1</v>
      </c>
      <c r="L574" s="1">
        <v>695</v>
      </c>
      <c r="M574" s="6">
        <v>1.31</v>
      </c>
      <c r="N574" s="4">
        <v>4350</v>
      </c>
      <c r="O574" s="4">
        <v>350</v>
      </c>
      <c r="P574" s="4">
        <v>300</v>
      </c>
      <c r="Q574" s="3">
        <v>0.35</v>
      </c>
      <c r="R574" s="1">
        <v>24</v>
      </c>
      <c r="S574" s="1">
        <v>300</v>
      </c>
      <c r="T574" s="1">
        <v>4</v>
      </c>
      <c r="U574" s="1">
        <v>1</v>
      </c>
      <c r="V574" s="1">
        <v>192</v>
      </c>
      <c r="W574" s="1">
        <v>0</v>
      </c>
      <c r="X574" s="1">
        <v>0</v>
      </c>
      <c r="Y574" s="1">
        <v>0</v>
      </c>
      <c r="Z574" s="1">
        <v>3</v>
      </c>
      <c r="AA574" s="1">
        <v>0</v>
      </c>
      <c r="AB574" s="1">
        <v>0</v>
      </c>
      <c r="AC574" s="1">
        <v>3900</v>
      </c>
      <c r="AD574" s="1">
        <v>110</v>
      </c>
      <c r="AE574" s="1">
        <v>3600</v>
      </c>
      <c r="AF574" s="1">
        <v>3300</v>
      </c>
      <c r="AG574" s="1">
        <v>2196</v>
      </c>
      <c r="AH574" s="1">
        <v>0</v>
      </c>
      <c r="AI574" s="1">
        <v>13106</v>
      </c>
      <c r="AJ574" s="1" t="s">
        <v>2419</v>
      </c>
      <c r="AK574" s="1" t="s">
        <v>11953</v>
      </c>
      <c r="AL574" s="1" t="s">
        <v>11954</v>
      </c>
      <c r="AM574" s="1" t="s">
        <v>12</v>
      </c>
      <c r="AN574" s="1" t="s">
        <v>23098</v>
      </c>
      <c r="AO574" s="1" t="s">
        <v>86</v>
      </c>
      <c r="AP574" s="1" t="s">
        <v>57</v>
      </c>
      <c r="AQ574" s="1" t="s">
        <v>25</v>
      </c>
      <c r="AR574" s="1" t="s">
        <v>30</v>
      </c>
      <c r="AS574" s="1" t="s">
        <v>23090</v>
      </c>
      <c r="AT574" s="1" t="s">
        <v>26</v>
      </c>
    </row>
    <row r="575" spans="1:46" x14ac:dyDescent="0.25">
      <c r="A575" s="1" t="s">
        <v>19620</v>
      </c>
      <c r="B575" s="2" t="s">
        <v>23101</v>
      </c>
      <c r="C575" s="2" t="s">
        <v>23109</v>
      </c>
      <c r="D575" s="1">
        <v>0</v>
      </c>
      <c r="E575" s="1">
        <v>0</v>
      </c>
      <c r="F575" s="1">
        <v>1</v>
      </c>
      <c r="G575" s="1">
        <v>1</v>
      </c>
      <c r="H575" s="6">
        <v>1</v>
      </c>
      <c r="I575">
        <v>0</v>
      </c>
      <c r="J575" s="1">
        <v>47</v>
      </c>
      <c r="K575" s="1">
        <v>1</v>
      </c>
      <c r="L575" s="1">
        <v>475</v>
      </c>
      <c r="M575" s="6">
        <v>7.0000000000000007E-2</v>
      </c>
      <c r="N575" s="4">
        <v>4800</v>
      </c>
      <c r="O575" s="4">
        <v>320</v>
      </c>
      <c r="P575" s="4">
        <v>250</v>
      </c>
      <c r="Q575" s="3">
        <v>0.35</v>
      </c>
      <c r="R575" s="1">
        <v>18</v>
      </c>
      <c r="S575" s="1">
        <v>250</v>
      </c>
      <c r="T575" s="1">
        <v>32</v>
      </c>
      <c r="U575" s="1">
        <v>1</v>
      </c>
      <c r="V575" s="1">
        <v>190</v>
      </c>
      <c r="W575" s="1">
        <v>0</v>
      </c>
      <c r="X575" s="1">
        <v>0</v>
      </c>
      <c r="Y575" s="1">
        <v>0</v>
      </c>
      <c r="Z575" s="1">
        <v>3</v>
      </c>
      <c r="AA575" s="1">
        <v>1</v>
      </c>
      <c r="AB575" s="1">
        <v>0</v>
      </c>
      <c r="AC575" s="1">
        <v>165</v>
      </c>
      <c r="AD575" s="1">
        <v>0</v>
      </c>
      <c r="AE575" s="1">
        <v>0</v>
      </c>
      <c r="AF575" s="1">
        <v>0</v>
      </c>
      <c r="AG575" s="1">
        <v>0</v>
      </c>
      <c r="AH575" s="1">
        <v>0</v>
      </c>
      <c r="AI575" s="1">
        <v>165</v>
      </c>
      <c r="AJ575" s="1" t="s">
        <v>6091</v>
      </c>
      <c r="AK575" s="1" t="s">
        <v>7715</v>
      </c>
      <c r="AL575" s="1" t="s">
        <v>7716</v>
      </c>
      <c r="AM575" s="1" t="s">
        <v>12</v>
      </c>
      <c r="AN575" s="1" t="s">
        <v>23098</v>
      </c>
      <c r="AO575" s="1" t="s">
        <v>86</v>
      </c>
      <c r="AP575" s="1" t="s">
        <v>57</v>
      </c>
      <c r="AQ575" s="1" t="s">
        <v>25</v>
      </c>
      <c r="AR575" s="1" t="s">
        <v>30</v>
      </c>
      <c r="AS575" s="1" t="s">
        <v>23091</v>
      </c>
      <c r="AT575" s="1" t="s">
        <v>26</v>
      </c>
    </row>
    <row r="576" spans="1:46" x14ac:dyDescent="0.25">
      <c r="A576" s="1" t="s">
        <v>20484</v>
      </c>
      <c r="B576" s="2" t="s">
        <v>23101</v>
      </c>
      <c r="C576" s="2" t="s">
        <v>23107</v>
      </c>
      <c r="D576" s="1">
        <v>4</v>
      </c>
      <c r="E576" s="1">
        <v>1</v>
      </c>
      <c r="F576" s="1">
        <v>5</v>
      </c>
      <c r="G576" s="1">
        <v>10</v>
      </c>
      <c r="H576" s="6">
        <v>0.5</v>
      </c>
      <c r="I576">
        <v>0</v>
      </c>
      <c r="J576" s="1">
        <v>47</v>
      </c>
      <c r="K576" s="1">
        <v>1</v>
      </c>
      <c r="L576" s="1">
        <v>636</v>
      </c>
      <c r="M576" s="6">
        <v>0.38</v>
      </c>
      <c r="N576" s="4">
        <v>4560</v>
      </c>
      <c r="O576" s="4">
        <v>380</v>
      </c>
      <c r="P576" s="4">
        <v>900</v>
      </c>
      <c r="Q576" s="3">
        <v>0.33</v>
      </c>
      <c r="R576" s="1">
        <v>24</v>
      </c>
      <c r="S576" s="1">
        <v>900</v>
      </c>
      <c r="T576" s="1">
        <v>39</v>
      </c>
      <c r="U576" s="1">
        <v>1</v>
      </c>
      <c r="V576" s="1">
        <v>189</v>
      </c>
      <c r="W576" s="1">
        <v>0</v>
      </c>
      <c r="X576" s="1">
        <v>0</v>
      </c>
      <c r="Y576" s="1">
        <v>1</v>
      </c>
      <c r="Z576" s="1">
        <v>2</v>
      </c>
      <c r="AA576" s="1">
        <v>0</v>
      </c>
      <c r="AB576" s="1">
        <v>0</v>
      </c>
      <c r="AC576" s="1">
        <v>2313</v>
      </c>
      <c r="AD576" s="1">
        <v>1390</v>
      </c>
      <c r="AE576" s="1">
        <v>0</v>
      </c>
      <c r="AF576" s="1">
        <v>0</v>
      </c>
      <c r="AG576" s="1">
        <v>0</v>
      </c>
      <c r="AH576" s="1">
        <v>0</v>
      </c>
      <c r="AI576" s="1">
        <v>3703</v>
      </c>
      <c r="AJ576" s="1" t="s">
        <v>10078</v>
      </c>
      <c r="AK576" s="1" t="s">
        <v>10079</v>
      </c>
      <c r="AL576" s="1" t="s">
        <v>10080</v>
      </c>
      <c r="AM576" s="1" t="s">
        <v>12</v>
      </c>
      <c r="AN576" s="1" t="s">
        <v>23098</v>
      </c>
      <c r="AO576" s="1" t="s">
        <v>86</v>
      </c>
      <c r="AP576" s="1" t="s">
        <v>57</v>
      </c>
      <c r="AQ576" s="1" t="s">
        <v>25</v>
      </c>
      <c r="AR576" s="1" t="s">
        <v>19</v>
      </c>
      <c r="AS576" s="1" t="s">
        <v>23090</v>
      </c>
      <c r="AT576" s="1" t="s">
        <v>26</v>
      </c>
    </row>
    <row r="577" spans="1:46" x14ac:dyDescent="0.25">
      <c r="A577" s="1" t="s">
        <v>20152</v>
      </c>
      <c r="B577" s="2" t="s">
        <v>23101</v>
      </c>
      <c r="C577" s="2" t="s">
        <v>23108</v>
      </c>
      <c r="D577" s="1">
        <v>0</v>
      </c>
      <c r="E577" s="1">
        <v>0</v>
      </c>
      <c r="F577" s="1">
        <v>1</v>
      </c>
      <c r="G577" s="1">
        <v>1</v>
      </c>
      <c r="H577" s="6">
        <v>1</v>
      </c>
      <c r="I577">
        <v>0</v>
      </c>
      <c r="J577" s="1">
        <v>43</v>
      </c>
      <c r="K577" s="1">
        <v>1</v>
      </c>
      <c r="L577" s="1">
        <v>518</v>
      </c>
      <c r="M577" s="6">
        <v>0.59</v>
      </c>
      <c r="N577" s="4">
        <v>6000</v>
      </c>
      <c r="O577" s="4">
        <v>390</v>
      </c>
      <c r="P577" s="4">
        <v>700</v>
      </c>
      <c r="Q577" s="3">
        <v>0.3</v>
      </c>
      <c r="R577" s="1">
        <v>24</v>
      </c>
      <c r="S577" s="1">
        <v>700</v>
      </c>
      <c r="T577" s="1">
        <v>68</v>
      </c>
      <c r="U577" s="1">
        <v>0</v>
      </c>
      <c r="V577" s="1">
        <v>189</v>
      </c>
      <c r="W577" s="1">
        <v>0</v>
      </c>
      <c r="X577" s="1">
        <v>0</v>
      </c>
      <c r="Y577" s="1">
        <v>0</v>
      </c>
      <c r="Z577" s="1">
        <v>5</v>
      </c>
      <c r="AA577" s="1">
        <v>0</v>
      </c>
      <c r="AB577" s="1">
        <v>0</v>
      </c>
      <c r="AC577" s="1">
        <v>5653</v>
      </c>
      <c r="AD577" s="1">
        <v>0</v>
      </c>
      <c r="AE577" s="1">
        <v>0</v>
      </c>
      <c r="AF577" s="1">
        <v>0</v>
      </c>
      <c r="AG577" s="1">
        <v>0</v>
      </c>
      <c r="AH577" s="1">
        <v>0</v>
      </c>
      <c r="AI577" s="1">
        <v>5653</v>
      </c>
      <c r="AJ577" s="1" t="s">
        <v>9186</v>
      </c>
      <c r="AK577" s="1" t="s">
        <v>9187</v>
      </c>
      <c r="AL577" s="1" t="s">
        <v>9188</v>
      </c>
      <c r="AM577" s="1" t="s">
        <v>12</v>
      </c>
      <c r="AN577" s="1" t="s">
        <v>23098</v>
      </c>
      <c r="AO577" s="1" t="s">
        <v>364</v>
      </c>
      <c r="AP577" s="1" t="s">
        <v>57</v>
      </c>
      <c r="AQ577" s="1" t="s">
        <v>25</v>
      </c>
      <c r="AR577" s="1" t="s">
        <v>30</v>
      </c>
      <c r="AS577" s="1" t="s">
        <v>23090</v>
      </c>
      <c r="AT577" s="1" t="s">
        <v>26</v>
      </c>
    </row>
    <row r="578" spans="1:46" x14ac:dyDescent="0.25">
      <c r="A578" s="1" t="s">
        <v>22218</v>
      </c>
      <c r="B578" s="2" t="s">
        <v>23073</v>
      </c>
      <c r="C578" s="2" t="s">
        <v>23107</v>
      </c>
      <c r="D578" s="1">
        <v>0</v>
      </c>
      <c r="E578" s="1">
        <v>0</v>
      </c>
      <c r="F578" s="1">
        <v>5</v>
      </c>
      <c r="G578" s="1">
        <v>5</v>
      </c>
      <c r="H578" s="6">
        <v>1</v>
      </c>
      <c r="I578">
        <v>0</v>
      </c>
      <c r="J578" s="1">
        <v>46</v>
      </c>
      <c r="K578" s="1">
        <v>0</v>
      </c>
      <c r="L578" s="1">
        <v>662</v>
      </c>
      <c r="M578" s="6">
        <v>0.41</v>
      </c>
      <c r="N578" s="4">
        <v>6200</v>
      </c>
      <c r="O578" s="4">
        <v>500</v>
      </c>
      <c r="P578" s="4">
        <v>500</v>
      </c>
      <c r="Q578" s="3">
        <v>0.36</v>
      </c>
      <c r="R578" s="1">
        <v>24</v>
      </c>
      <c r="S578" s="1">
        <v>500</v>
      </c>
      <c r="T578" s="1">
        <v>13</v>
      </c>
      <c r="U578" s="1">
        <v>1</v>
      </c>
      <c r="V578" s="1">
        <v>187</v>
      </c>
      <c r="W578" s="1">
        <v>1</v>
      </c>
      <c r="X578" s="1">
        <v>1</v>
      </c>
      <c r="Y578" s="1">
        <v>0</v>
      </c>
      <c r="Z578" s="1">
        <v>5</v>
      </c>
      <c r="AA578" s="1">
        <v>0</v>
      </c>
      <c r="AB578" s="1">
        <v>0</v>
      </c>
      <c r="AC578" s="1">
        <v>2319</v>
      </c>
      <c r="AD578" s="1">
        <v>868</v>
      </c>
      <c r="AE578" s="1">
        <v>1113</v>
      </c>
      <c r="AF578" s="1">
        <v>0</v>
      </c>
      <c r="AG578" s="1">
        <v>20</v>
      </c>
      <c r="AH578" s="1">
        <v>400</v>
      </c>
      <c r="AI578" s="1">
        <v>4720</v>
      </c>
      <c r="AJ578" s="1" t="s">
        <v>14730</v>
      </c>
      <c r="AK578" s="1" t="s">
        <v>14731</v>
      </c>
      <c r="AL578" s="1" t="s">
        <v>14732</v>
      </c>
      <c r="AM578" s="1" t="s">
        <v>12</v>
      </c>
      <c r="AN578" s="1" t="s">
        <v>23097</v>
      </c>
      <c r="AO578" s="1" t="s">
        <v>86</v>
      </c>
      <c r="AP578" s="1" t="s">
        <v>86</v>
      </c>
      <c r="AQ578" s="1" t="s">
        <v>14</v>
      </c>
      <c r="AR578" s="1" t="s">
        <v>30</v>
      </c>
      <c r="AS578" s="1" t="s">
        <v>23090</v>
      </c>
      <c r="AT578" s="1" t="s">
        <v>26</v>
      </c>
    </row>
    <row r="579" spans="1:46" x14ac:dyDescent="0.25">
      <c r="A579" s="1" t="s">
        <v>19342</v>
      </c>
      <c r="B579" s="2" t="s">
        <v>23074</v>
      </c>
      <c r="C579" s="2" t="s">
        <v>23107</v>
      </c>
      <c r="D579" s="1">
        <v>0</v>
      </c>
      <c r="E579" s="1">
        <v>1</v>
      </c>
      <c r="F579" s="1">
        <v>3</v>
      </c>
      <c r="G579" s="1">
        <v>4</v>
      </c>
      <c r="H579" s="6">
        <v>0.75</v>
      </c>
      <c r="I579">
        <v>1</v>
      </c>
      <c r="J579" s="1">
        <v>35</v>
      </c>
      <c r="K579" s="1">
        <v>1</v>
      </c>
      <c r="L579" s="1">
        <v>744</v>
      </c>
      <c r="M579" s="6">
        <v>0.15</v>
      </c>
      <c r="N579" s="4">
        <v>5000</v>
      </c>
      <c r="O579" s="4">
        <v>270</v>
      </c>
      <c r="P579" s="4">
        <v>120</v>
      </c>
      <c r="Q579" s="3">
        <v>0.3</v>
      </c>
      <c r="R579" s="1">
        <v>12</v>
      </c>
      <c r="S579" s="1">
        <v>120</v>
      </c>
      <c r="T579" s="1">
        <v>25</v>
      </c>
      <c r="U579" s="1">
        <v>1</v>
      </c>
      <c r="V579" s="1">
        <v>187</v>
      </c>
      <c r="W579" s="1">
        <v>0</v>
      </c>
      <c r="X579" s="1">
        <v>0</v>
      </c>
      <c r="Y579" s="1">
        <v>0</v>
      </c>
      <c r="Z579" s="1">
        <v>2</v>
      </c>
      <c r="AA579" s="1">
        <v>0</v>
      </c>
      <c r="AB579" s="1">
        <v>1</v>
      </c>
      <c r="AC579" s="1">
        <v>0</v>
      </c>
      <c r="AD579" s="1">
        <v>0</v>
      </c>
      <c r="AE579" s="1">
        <v>0</v>
      </c>
      <c r="AF579" s="1">
        <v>0</v>
      </c>
      <c r="AG579" s="1">
        <v>0</v>
      </c>
      <c r="AH579" s="1">
        <v>500</v>
      </c>
      <c r="AI579" s="1">
        <v>500</v>
      </c>
      <c r="AJ579" s="1" t="s">
        <v>6916</v>
      </c>
      <c r="AK579" s="1" t="s">
        <v>6917</v>
      </c>
      <c r="AL579" s="1" t="s">
        <v>6918</v>
      </c>
      <c r="AM579" s="1" t="s">
        <v>16</v>
      </c>
      <c r="AN579" s="1" t="s">
        <v>23098</v>
      </c>
      <c r="AO579" s="1" t="s">
        <v>86</v>
      </c>
      <c r="AP579" s="1" t="s">
        <v>57</v>
      </c>
      <c r="AQ579" s="1" t="s">
        <v>25</v>
      </c>
      <c r="AR579" s="1" t="s">
        <v>30</v>
      </c>
      <c r="AS579" s="1" t="s">
        <v>23090</v>
      </c>
      <c r="AT579" s="1" t="s">
        <v>101</v>
      </c>
    </row>
    <row r="580" spans="1:46" x14ac:dyDescent="0.25">
      <c r="A580" s="1" t="s">
        <v>17044</v>
      </c>
      <c r="B580" s="2" t="s">
        <v>23073</v>
      </c>
      <c r="C580" s="2" t="s">
        <v>23104</v>
      </c>
      <c r="D580" s="1">
        <v>0</v>
      </c>
      <c r="E580" s="1">
        <v>0</v>
      </c>
      <c r="F580" s="1">
        <v>1</v>
      </c>
      <c r="G580" s="1">
        <v>1</v>
      </c>
      <c r="H580" s="6">
        <v>1</v>
      </c>
      <c r="I580">
        <v>1</v>
      </c>
      <c r="J580" s="1">
        <v>41</v>
      </c>
      <c r="K580" s="1">
        <v>1</v>
      </c>
      <c r="L580" s="1">
        <v>596</v>
      </c>
      <c r="M580" s="6">
        <v>0</v>
      </c>
      <c r="N580" s="4">
        <v>4700</v>
      </c>
      <c r="O580" s="4">
        <v>330</v>
      </c>
      <c r="P580" s="4">
        <v>200</v>
      </c>
      <c r="Q580" s="3">
        <v>0.3</v>
      </c>
      <c r="R580" s="1">
        <v>12</v>
      </c>
      <c r="S580" s="1">
        <v>200</v>
      </c>
      <c r="T580" s="1">
        <v>14</v>
      </c>
      <c r="U580" s="1">
        <v>1</v>
      </c>
      <c r="V580" s="1">
        <v>186</v>
      </c>
      <c r="W580" s="1">
        <v>1</v>
      </c>
      <c r="X580" s="1">
        <v>0</v>
      </c>
      <c r="Y580" s="1">
        <v>0</v>
      </c>
      <c r="Z580" s="1">
        <v>1</v>
      </c>
      <c r="AA580" s="1">
        <v>0</v>
      </c>
      <c r="AB580" s="1">
        <v>1</v>
      </c>
      <c r="AC580" s="1">
        <v>0</v>
      </c>
      <c r="AD580" s="1">
        <v>0</v>
      </c>
      <c r="AE580" s="1">
        <v>0</v>
      </c>
      <c r="AF580" s="1">
        <v>0</v>
      </c>
      <c r="AG580" s="1">
        <v>0</v>
      </c>
      <c r="AH580" s="1">
        <v>0</v>
      </c>
      <c r="AI580" s="1">
        <v>0</v>
      </c>
      <c r="AJ580" s="1" t="s">
        <v>92</v>
      </c>
      <c r="AK580" s="1" t="s">
        <v>93</v>
      </c>
      <c r="AL580" s="1" t="s">
        <v>94</v>
      </c>
      <c r="AM580" s="1" t="s">
        <v>16</v>
      </c>
      <c r="AN580" s="1" t="s">
        <v>23098</v>
      </c>
      <c r="AO580" s="1" t="s">
        <v>86</v>
      </c>
      <c r="AP580" s="1" t="s">
        <v>86</v>
      </c>
      <c r="AQ580" s="1" t="s">
        <v>25</v>
      </c>
      <c r="AR580" s="1" t="s">
        <v>30</v>
      </c>
      <c r="AS580" s="1" t="s">
        <v>23090</v>
      </c>
      <c r="AT580" s="1" t="s">
        <v>101</v>
      </c>
    </row>
    <row r="581" spans="1:46" x14ac:dyDescent="0.25">
      <c r="A581" s="1" t="s">
        <v>18838</v>
      </c>
      <c r="B581" s="2" t="s">
        <v>23074</v>
      </c>
      <c r="C581" s="2" t="s">
        <v>23107</v>
      </c>
      <c r="D581" s="1">
        <v>0</v>
      </c>
      <c r="E581" s="1">
        <v>0</v>
      </c>
      <c r="F581" s="1">
        <v>1</v>
      </c>
      <c r="G581" s="1">
        <v>1</v>
      </c>
      <c r="H581" s="6">
        <v>1</v>
      </c>
      <c r="I581">
        <v>1</v>
      </c>
      <c r="J581" s="1">
        <v>34</v>
      </c>
      <c r="K581" s="1">
        <v>0</v>
      </c>
      <c r="L581" s="1">
        <v>732</v>
      </c>
      <c r="M581" s="6">
        <v>0.28999999999999998</v>
      </c>
      <c r="N581" s="4">
        <v>4200</v>
      </c>
      <c r="O581" s="4">
        <v>350</v>
      </c>
      <c r="P581" s="4">
        <v>950</v>
      </c>
      <c r="Q581" s="3">
        <v>0.3</v>
      </c>
      <c r="R581" s="1">
        <v>24</v>
      </c>
      <c r="S581" s="1">
        <v>950</v>
      </c>
      <c r="T581" s="1">
        <v>80</v>
      </c>
      <c r="U581" s="1">
        <v>0</v>
      </c>
      <c r="V581" s="1">
        <v>186</v>
      </c>
      <c r="W581" s="1">
        <v>0</v>
      </c>
      <c r="X581" s="1">
        <v>0</v>
      </c>
      <c r="Y581" s="1">
        <v>0</v>
      </c>
      <c r="Z581" s="1">
        <v>4</v>
      </c>
      <c r="AA581" s="1">
        <v>1</v>
      </c>
      <c r="AB581" s="1">
        <v>1</v>
      </c>
      <c r="AC581" s="1">
        <v>0</v>
      </c>
      <c r="AD581" s="1">
        <v>0</v>
      </c>
      <c r="AE581" s="1">
        <v>0</v>
      </c>
      <c r="AF581" s="1">
        <v>0</v>
      </c>
      <c r="AG581" s="1">
        <v>0</v>
      </c>
      <c r="AH581" s="1">
        <v>850</v>
      </c>
      <c r="AI581" s="1">
        <v>850</v>
      </c>
      <c r="AJ581" s="1" t="s">
        <v>5511</v>
      </c>
      <c r="AK581" s="1" t="s">
        <v>5512</v>
      </c>
      <c r="AL581" s="1" t="s">
        <v>5513</v>
      </c>
      <c r="AM581" s="1" t="s">
        <v>16</v>
      </c>
      <c r="AN581" s="1" t="s">
        <v>23097</v>
      </c>
      <c r="AO581" s="1" t="s">
        <v>364</v>
      </c>
      <c r="AP581" s="1" t="s">
        <v>57</v>
      </c>
      <c r="AQ581" s="1" t="s">
        <v>25</v>
      </c>
      <c r="AR581" s="1" t="s">
        <v>30</v>
      </c>
      <c r="AS581" s="1" t="s">
        <v>23091</v>
      </c>
      <c r="AT581" s="1" t="s">
        <v>101</v>
      </c>
    </row>
    <row r="582" spans="1:46" x14ac:dyDescent="0.25">
      <c r="A582" s="1" t="s">
        <v>17481</v>
      </c>
      <c r="B582" s="2" t="s">
        <v>23101</v>
      </c>
      <c r="C582" s="2" t="s">
        <v>23108</v>
      </c>
      <c r="D582" s="1">
        <v>0</v>
      </c>
      <c r="E582" s="1">
        <v>0</v>
      </c>
      <c r="F582" s="1">
        <v>2</v>
      </c>
      <c r="G582" s="1">
        <v>2</v>
      </c>
      <c r="H582" s="6">
        <v>1</v>
      </c>
      <c r="I582">
        <v>1</v>
      </c>
      <c r="J582" s="1">
        <v>54</v>
      </c>
      <c r="K582" s="1">
        <v>1</v>
      </c>
      <c r="L582" s="1">
        <v>866</v>
      </c>
      <c r="M582" s="6">
        <v>0.1</v>
      </c>
      <c r="N582" s="4">
        <v>1800</v>
      </c>
      <c r="O582" s="4">
        <v>150</v>
      </c>
      <c r="P582" s="4">
        <v>300</v>
      </c>
      <c r="Q582" s="3">
        <v>0.25</v>
      </c>
      <c r="R582" s="1">
        <v>24</v>
      </c>
      <c r="S582" s="1">
        <v>300</v>
      </c>
      <c r="T582" s="1">
        <v>33</v>
      </c>
      <c r="U582" s="1">
        <v>1</v>
      </c>
      <c r="V582" s="1">
        <v>186</v>
      </c>
      <c r="W582" s="1">
        <v>0</v>
      </c>
      <c r="X582" s="1">
        <v>1</v>
      </c>
      <c r="Y582" s="1">
        <v>1</v>
      </c>
      <c r="Z582" s="1">
        <v>3</v>
      </c>
      <c r="AA582" s="1">
        <v>0</v>
      </c>
      <c r="AB582" s="1">
        <v>1</v>
      </c>
      <c r="AC582" s="1">
        <v>0</v>
      </c>
      <c r="AD582" s="1">
        <v>0</v>
      </c>
      <c r="AE582" s="1">
        <v>0</v>
      </c>
      <c r="AF582" s="1">
        <v>0</v>
      </c>
      <c r="AG582" s="1">
        <v>0</v>
      </c>
      <c r="AH582" s="1">
        <v>0</v>
      </c>
      <c r="AI582" s="1">
        <v>0</v>
      </c>
      <c r="AJ582" s="1" t="s">
        <v>1504</v>
      </c>
      <c r="AK582" s="1" t="s">
        <v>1505</v>
      </c>
      <c r="AL582" s="1" t="s">
        <v>1506</v>
      </c>
      <c r="AM582" s="1" t="s">
        <v>16</v>
      </c>
      <c r="AN582" s="1" t="s">
        <v>23098</v>
      </c>
      <c r="AO582" s="1" t="s">
        <v>86</v>
      </c>
      <c r="AP582" s="1" t="s">
        <v>57</v>
      </c>
      <c r="AQ582" s="1" t="s">
        <v>14</v>
      </c>
      <c r="AR582" s="1" t="s">
        <v>19</v>
      </c>
      <c r="AS582" s="1" t="s">
        <v>23090</v>
      </c>
      <c r="AT582" s="1" t="s">
        <v>101</v>
      </c>
    </row>
    <row r="583" spans="1:46" x14ac:dyDescent="0.25">
      <c r="A583" s="1" t="s">
        <v>18967</v>
      </c>
      <c r="B583" s="2" t="s">
        <v>23101</v>
      </c>
      <c r="C583" s="2" t="s">
        <v>23108</v>
      </c>
      <c r="D583" s="1">
        <v>1</v>
      </c>
      <c r="E583" s="1">
        <v>2</v>
      </c>
      <c r="F583" s="1">
        <v>1</v>
      </c>
      <c r="G583" s="1">
        <v>4</v>
      </c>
      <c r="H583" s="6">
        <v>0.25</v>
      </c>
      <c r="I583">
        <v>0</v>
      </c>
      <c r="J583" s="1">
        <v>44</v>
      </c>
      <c r="K583" s="1">
        <v>0</v>
      </c>
      <c r="L583" s="1">
        <v>600</v>
      </c>
      <c r="M583" s="6">
        <v>1.1499999999999999</v>
      </c>
      <c r="N583" s="4">
        <v>5860</v>
      </c>
      <c r="O583" s="4">
        <v>400</v>
      </c>
      <c r="P583" s="4">
        <v>270</v>
      </c>
      <c r="Q583" s="3">
        <v>0.3</v>
      </c>
      <c r="R583" s="1">
        <v>24</v>
      </c>
      <c r="S583" s="1">
        <v>270</v>
      </c>
      <c r="T583" s="1">
        <v>20</v>
      </c>
      <c r="U583" s="1">
        <v>0</v>
      </c>
      <c r="V583" s="1">
        <v>186</v>
      </c>
      <c r="W583" s="1">
        <v>0</v>
      </c>
      <c r="X583" s="1">
        <v>0</v>
      </c>
      <c r="Y583" s="1">
        <v>1</v>
      </c>
      <c r="Z583" s="1">
        <v>1</v>
      </c>
      <c r="AA583" s="1">
        <v>0</v>
      </c>
      <c r="AB583" s="1">
        <v>0</v>
      </c>
      <c r="AC583" s="1">
        <v>17488</v>
      </c>
      <c r="AD583" s="1">
        <v>0</v>
      </c>
      <c r="AE583" s="1">
        <v>0</v>
      </c>
      <c r="AF583" s="1">
        <v>5396</v>
      </c>
      <c r="AG583" s="1">
        <v>872</v>
      </c>
      <c r="AH583" s="1">
        <v>0</v>
      </c>
      <c r="AI583" s="1">
        <v>23756</v>
      </c>
      <c r="AJ583" s="1" t="s">
        <v>5887</v>
      </c>
      <c r="AK583" s="1" t="s">
        <v>5888</v>
      </c>
      <c r="AL583" s="1" t="s">
        <v>5889</v>
      </c>
      <c r="AM583" s="1" t="s">
        <v>12</v>
      </c>
      <c r="AN583" s="1" t="s">
        <v>23097</v>
      </c>
      <c r="AO583" s="1" t="s">
        <v>364</v>
      </c>
      <c r="AP583" s="1" t="s">
        <v>57</v>
      </c>
      <c r="AQ583" s="1" t="s">
        <v>25</v>
      </c>
      <c r="AR583" s="1" t="s">
        <v>19</v>
      </c>
      <c r="AS583" s="1" t="s">
        <v>23090</v>
      </c>
      <c r="AT583" s="1" t="s">
        <v>26</v>
      </c>
    </row>
    <row r="584" spans="1:46" x14ac:dyDescent="0.25">
      <c r="A584" s="1" t="s">
        <v>22782</v>
      </c>
      <c r="B584" s="2" t="s">
        <v>23074</v>
      </c>
      <c r="C584" s="2" t="s">
        <v>23110</v>
      </c>
      <c r="D584" s="1">
        <v>0</v>
      </c>
      <c r="E584" s="1">
        <v>0</v>
      </c>
      <c r="F584" s="1">
        <v>2</v>
      </c>
      <c r="G584" s="1">
        <v>2</v>
      </c>
      <c r="H584" s="6">
        <v>1</v>
      </c>
      <c r="I584">
        <v>1</v>
      </c>
      <c r="J584" s="1">
        <v>44</v>
      </c>
      <c r="K584" s="1">
        <v>0</v>
      </c>
      <c r="L584" s="1">
        <v>891</v>
      </c>
      <c r="M584" s="6">
        <v>7.0000000000000007E-2</v>
      </c>
      <c r="N584" s="4">
        <v>5500</v>
      </c>
      <c r="O584" s="4">
        <v>450</v>
      </c>
      <c r="P584" s="4">
        <v>700</v>
      </c>
      <c r="Q584" s="3">
        <v>0.15</v>
      </c>
      <c r="R584" s="1">
        <v>24</v>
      </c>
      <c r="S584" s="1">
        <v>700</v>
      </c>
      <c r="T584" s="1">
        <v>45</v>
      </c>
      <c r="U584" s="1">
        <v>1</v>
      </c>
      <c r="V584" s="1">
        <v>185</v>
      </c>
      <c r="W584" s="1">
        <v>0</v>
      </c>
      <c r="X584" s="1">
        <v>0</v>
      </c>
      <c r="Y584" s="1">
        <v>0</v>
      </c>
      <c r="Z584" s="1">
        <v>3</v>
      </c>
      <c r="AA584" s="1">
        <v>0</v>
      </c>
      <c r="AB584" s="1">
        <v>1</v>
      </c>
      <c r="AC584" s="1">
        <v>0</v>
      </c>
      <c r="AD584" s="1">
        <v>0</v>
      </c>
      <c r="AE584" s="1">
        <v>0</v>
      </c>
      <c r="AF584" s="1">
        <v>0</v>
      </c>
      <c r="AG584" s="1">
        <v>0</v>
      </c>
      <c r="AH584" s="1">
        <v>0</v>
      </c>
      <c r="AI584" s="1">
        <v>0</v>
      </c>
      <c r="AJ584" s="1" t="s">
        <v>16224</v>
      </c>
      <c r="AK584" s="1" t="s">
        <v>16225</v>
      </c>
      <c r="AL584" s="1" t="s">
        <v>16226</v>
      </c>
      <c r="AM584" s="1" t="s">
        <v>16</v>
      </c>
      <c r="AN584" s="1" t="s">
        <v>23097</v>
      </c>
      <c r="AO584" s="1" t="s">
        <v>86</v>
      </c>
      <c r="AP584" s="1" t="s">
        <v>57</v>
      </c>
      <c r="AQ584" s="1" t="s">
        <v>25</v>
      </c>
      <c r="AR584" s="1" t="s">
        <v>30</v>
      </c>
      <c r="AS584" s="1" t="s">
        <v>23090</v>
      </c>
      <c r="AT584" s="1" t="s">
        <v>101</v>
      </c>
    </row>
    <row r="585" spans="1:46" x14ac:dyDescent="0.25">
      <c r="A585" s="1" t="s">
        <v>17615</v>
      </c>
      <c r="B585" s="2" t="s">
        <v>23074</v>
      </c>
      <c r="C585" s="2" t="s">
        <v>23109</v>
      </c>
      <c r="D585" s="1">
        <v>4</v>
      </c>
      <c r="E585" s="1">
        <v>3</v>
      </c>
      <c r="F585" s="1">
        <v>4</v>
      </c>
      <c r="G585" s="1">
        <v>11</v>
      </c>
      <c r="H585" s="6">
        <v>0.36363636363636365</v>
      </c>
      <c r="I585">
        <v>0</v>
      </c>
      <c r="J585" s="1">
        <v>40</v>
      </c>
      <c r="K585" s="1">
        <v>1</v>
      </c>
      <c r="L585" s="1">
        <v>601</v>
      </c>
      <c r="M585" s="6">
        <v>0.25</v>
      </c>
      <c r="N585" s="4">
        <v>4700</v>
      </c>
      <c r="O585" s="4">
        <v>290</v>
      </c>
      <c r="P585" s="4">
        <v>450</v>
      </c>
      <c r="Q585" s="3">
        <v>0.27</v>
      </c>
      <c r="R585" s="1">
        <v>24</v>
      </c>
      <c r="S585" s="1">
        <v>450</v>
      </c>
      <c r="T585" s="1">
        <v>56</v>
      </c>
      <c r="U585" s="1">
        <v>0</v>
      </c>
      <c r="V585" s="1">
        <v>184</v>
      </c>
      <c r="W585" s="1">
        <v>0</v>
      </c>
      <c r="X585" s="1">
        <v>0</v>
      </c>
      <c r="Y585" s="1">
        <v>1</v>
      </c>
      <c r="Z585" s="1">
        <v>0</v>
      </c>
      <c r="AA585" s="1">
        <v>1</v>
      </c>
      <c r="AB585" s="1">
        <v>0</v>
      </c>
      <c r="AC585" s="1">
        <v>0</v>
      </c>
      <c r="AD585" s="1">
        <v>0</v>
      </c>
      <c r="AE585" s="1">
        <v>0</v>
      </c>
      <c r="AF585" s="1">
        <v>0</v>
      </c>
      <c r="AG585" s="1">
        <v>0</v>
      </c>
      <c r="AH585" s="1">
        <v>850</v>
      </c>
      <c r="AI585" s="1">
        <v>850</v>
      </c>
      <c r="AJ585" s="1" t="s">
        <v>1926</v>
      </c>
      <c r="AK585" s="1" t="s">
        <v>1927</v>
      </c>
      <c r="AL585" s="1" t="s">
        <v>1928</v>
      </c>
      <c r="AM585" s="1" t="s">
        <v>12</v>
      </c>
      <c r="AN585" s="1" t="s">
        <v>23098</v>
      </c>
      <c r="AO585" s="1" t="s">
        <v>364</v>
      </c>
      <c r="AP585" s="1" t="s">
        <v>57</v>
      </c>
      <c r="AQ585" s="1" t="s">
        <v>25</v>
      </c>
      <c r="AR585" s="1" t="s">
        <v>19</v>
      </c>
      <c r="AS585" s="1" t="s">
        <v>23091</v>
      </c>
      <c r="AT585" s="1" t="s">
        <v>26</v>
      </c>
    </row>
    <row r="586" spans="1:46" x14ac:dyDescent="0.25">
      <c r="A586" s="1" t="s">
        <v>20780</v>
      </c>
      <c r="B586" s="2" t="s">
        <v>23075</v>
      </c>
      <c r="C586" s="2" t="s">
        <v>23104</v>
      </c>
      <c r="D586" s="1">
        <v>0</v>
      </c>
      <c r="E586" s="1">
        <v>1</v>
      </c>
      <c r="F586" s="1">
        <v>1</v>
      </c>
      <c r="G586" s="1">
        <v>2</v>
      </c>
      <c r="H586" s="6">
        <v>0.5</v>
      </c>
      <c r="I586">
        <v>0</v>
      </c>
      <c r="J586" s="1">
        <v>50</v>
      </c>
      <c r="K586" s="1">
        <v>0</v>
      </c>
      <c r="L586" s="1">
        <v>326</v>
      </c>
      <c r="M586" s="6">
        <v>0</v>
      </c>
      <c r="N586" s="4">
        <v>4400</v>
      </c>
      <c r="O586" s="4">
        <v>400</v>
      </c>
      <c r="P586" s="4">
        <v>300</v>
      </c>
      <c r="Q586" s="3">
        <v>0.38</v>
      </c>
      <c r="R586" s="1">
        <v>36</v>
      </c>
      <c r="S586" s="1">
        <v>300</v>
      </c>
      <c r="T586" s="1">
        <v>8</v>
      </c>
      <c r="U586" s="1">
        <v>1</v>
      </c>
      <c r="V586" s="1">
        <v>184</v>
      </c>
      <c r="W586" s="1">
        <v>0</v>
      </c>
      <c r="X586" s="1">
        <v>0</v>
      </c>
      <c r="Y586" s="1">
        <v>0</v>
      </c>
      <c r="Z586" s="1">
        <v>4</v>
      </c>
      <c r="AA586" s="1">
        <v>1</v>
      </c>
      <c r="AB586" s="1">
        <v>1</v>
      </c>
      <c r="AC586" s="1">
        <v>5000</v>
      </c>
      <c r="AD586" s="1">
        <v>0</v>
      </c>
      <c r="AE586" s="1">
        <v>1100</v>
      </c>
      <c r="AF586" s="1">
        <v>0</v>
      </c>
      <c r="AG586" s="1">
        <v>0</v>
      </c>
      <c r="AH586" s="1">
        <v>250</v>
      </c>
      <c r="AI586" s="1">
        <v>6350</v>
      </c>
      <c r="AJ586" s="1" t="s">
        <v>3322</v>
      </c>
      <c r="AK586" s="1" t="s">
        <v>10888</v>
      </c>
      <c r="AL586" s="1" t="s">
        <v>11</v>
      </c>
      <c r="AM586" s="1" t="s">
        <v>12</v>
      </c>
      <c r="AN586" s="1" t="s">
        <v>23097</v>
      </c>
      <c r="AO586" s="1" t="s">
        <v>86</v>
      </c>
      <c r="AP586" s="1" t="s">
        <v>57</v>
      </c>
      <c r="AQ586" s="1" t="s">
        <v>25</v>
      </c>
      <c r="AR586" s="1" t="s">
        <v>30</v>
      </c>
      <c r="AS586" s="1" t="s">
        <v>23091</v>
      </c>
      <c r="AT586" s="1" t="s">
        <v>101</v>
      </c>
    </row>
    <row r="587" spans="1:46" x14ac:dyDescent="0.25">
      <c r="A587" s="1" t="s">
        <v>20165</v>
      </c>
      <c r="B587" s="2" t="s">
        <v>23101</v>
      </c>
      <c r="C587" s="2" t="s">
        <v>23108</v>
      </c>
      <c r="D587" s="1">
        <v>0</v>
      </c>
      <c r="E587" s="1">
        <v>1</v>
      </c>
      <c r="F587" s="1">
        <v>1</v>
      </c>
      <c r="G587" s="1">
        <v>2</v>
      </c>
      <c r="H587" s="6">
        <v>0.5</v>
      </c>
      <c r="I587">
        <v>0</v>
      </c>
      <c r="J587" s="1">
        <v>52</v>
      </c>
      <c r="K587" s="1">
        <v>1</v>
      </c>
      <c r="L587" s="1">
        <v>618</v>
      </c>
      <c r="M587" s="6">
        <v>0.31</v>
      </c>
      <c r="N587" s="4">
        <v>3800</v>
      </c>
      <c r="O587" s="4">
        <v>330</v>
      </c>
      <c r="P587" s="4">
        <v>500</v>
      </c>
      <c r="Q587" s="3">
        <v>0.3</v>
      </c>
      <c r="R587" s="1">
        <v>18</v>
      </c>
      <c r="S587" s="1">
        <v>500</v>
      </c>
      <c r="T587" s="1">
        <v>47</v>
      </c>
      <c r="U587" s="1">
        <v>1</v>
      </c>
      <c r="V587" s="1">
        <v>184</v>
      </c>
      <c r="W587" s="1">
        <v>0</v>
      </c>
      <c r="X587" s="1">
        <v>0</v>
      </c>
      <c r="Y587" s="1">
        <v>0</v>
      </c>
      <c r="Z587" s="1">
        <v>4</v>
      </c>
      <c r="AA587" s="1">
        <v>0</v>
      </c>
      <c r="AB587" s="1">
        <v>0</v>
      </c>
      <c r="AC587" s="1">
        <v>1680</v>
      </c>
      <c r="AD587" s="1">
        <v>0</v>
      </c>
      <c r="AE587" s="1">
        <v>1070</v>
      </c>
      <c r="AF587" s="1">
        <v>0</v>
      </c>
      <c r="AG587" s="1">
        <v>470</v>
      </c>
      <c r="AH587" s="1">
        <v>30</v>
      </c>
      <c r="AI587" s="1">
        <v>3250</v>
      </c>
      <c r="AJ587" s="1" t="s">
        <v>9223</v>
      </c>
      <c r="AK587" s="1" t="s">
        <v>9224</v>
      </c>
      <c r="AL587" s="1" t="s">
        <v>9225</v>
      </c>
      <c r="AM587" s="1" t="s">
        <v>12</v>
      </c>
      <c r="AN587" s="1" t="s">
        <v>23098</v>
      </c>
      <c r="AO587" s="1" t="s">
        <v>86</v>
      </c>
      <c r="AP587" s="1" t="s">
        <v>57</v>
      </c>
      <c r="AQ587" s="1" t="s">
        <v>25</v>
      </c>
      <c r="AR587" s="1" t="s">
        <v>30</v>
      </c>
      <c r="AS587" s="1" t="s">
        <v>23090</v>
      </c>
      <c r="AT587" s="1" t="s">
        <v>26</v>
      </c>
    </row>
    <row r="588" spans="1:46" x14ac:dyDescent="0.25">
      <c r="A588" s="1" t="s">
        <v>19075</v>
      </c>
      <c r="B588" s="2" t="s">
        <v>23076</v>
      </c>
      <c r="C588" s="2" t="s">
        <v>23103</v>
      </c>
      <c r="D588" s="1">
        <v>0</v>
      </c>
      <c r="E588" s="1">
        <v>1</v>
      </c>
      <c r="F588" s="1">
        <v>1</v>
      </c>
      <c r="G588" s="1">
        <v>2</v>
      </c>
      <c r="H588" s="6">
        <v>0.5</v>
      </c>
      <c r="I588">
        <v>1</v>
      </c>
      <c r="J588" s="1">
        <v>36</v>
      </c>
      <c r="K588" s="1">
        <v>0</v>
      </c>
      <c r="L588" s="1">
        <v>529</v>
      </c>
      <c r="M588" s="6">
        <v>0</v>
      </c>
      <c r="N588" s="4">
        <v>3000</v>
      </c>
      <c r="O588" s="4">
        <v>250</v>
      </c>
      <c r="P588" s="4">
        <v>150</v>
      </c>
      <c r="Q588" s="3">
        <v>0.45</v>
      </c>
      <c r="R588" s="1">
        <v>12</v>
      </c>
      <c r="S588" s="1">
        <v>150</v>
      </c>
      <c r="T588" s="1">
        <v>7</v>
      </c>
      <c r="U588" s="1">
        <v>1</v>
      </c>
      <c r="V588" s="1">
        <v>183</v>
      </c>
      <c r="W588" s="1">
        <v>0</v>
      </c>
      <c r="X588" s="1">
        <v>1</v>
      </c>
      <c r="Y588" s="1">
        <v>0</v>
      </c>
      <c r="Z588" s="1">
        <v>4</v>
      </c>
      <c r="AA588" s="1">
        <v>1</v>
      </c>
      <c r="AB588" s="1">
        <v>1</v>
      </c>
      <c r="AC588" s="1">
        <v>0</v>
      </c>
      <c r="AD588" s="1">
        <v>0</v>
      </c>
      <c r="AE588" s="1">
        <v>700</v>
      </c>
      <c r="AF588" s="1">
        <v>0</v>
      </c>
      <c r="AG588" s="1">
        <v>0</v>
      </c>
      <c r="AH588" s="1">
        <v>0</v>
      </c>
      <c r="AI588" s="1">
        <v>700</v>
      </c>
      <c r="AJ588" s="1" t="s">
        <v>392</v>
      </c>
      <c r="AK588" s="1" t="s">
        <v>6190</v>
      </c>
      <c r="AL588" s="1" t="s">
        <v>11</v>
      </c>
      <c r="AM588" s="1" t="s">
        <v>16</v>
      </c>
      <c r="AN588" s="1" t="s">
        <v>23097</v>
      </c>
      <c r="AO588" s="1" t="s">
        <v>86</v>
      </c>
      <c r="AP588" s="1" t="s">
        <v>57</v>
      </c>
      <c r="AQ588" s="1" t="s">
        <v>14</v>
      </c>
      <c r="AR588" s="1" t="s">
        <v>30</v>
      </c>
      <c r="AS588" s="1" t="s">
        <v>23091</v>
      </c>
      <c r="AT588" s="1" t="s">
        <v>101</v>
      </c>
    </row>
    <row r="589" spans="1:46" x14ac:dyDescent="0.25">
      <c r="A589" s="1" t="s">
        <v>20813</v>
      </c>
      <c r="B589" s="2" t="s">
        <v>23073</v>
      </c>
      <c r="C589" s="2" t="s">
        <v>23104</v>
      </c>
      <c r="D589" s="1">
        <v>0</v>
      </c>
      <c r="E589" s="1">
        <v>0</v>
      </c>
      <c r="F589" s="1">
        <v>1</v>
      </c>
      <c r="G589" s="1">
        <v>1</v>
      </c>
      <c r="H589" s="6">
        <v>1</v>
      </c>
      <c r="I589">
        <v>1</v>
      </c>
      <c r="J589" s="1">
        <v>44</v>
      </c>
      <c r="K589" s="1">
        <v>0</v>
      </c>
      <c r="L589" s="1">
        <v>600</v>
      </c>
      <c r="M589" s="6">
        <v>0.67</v>
      </c>
      <c r="N589" s="4">
        <v>7060</v>
      </c>
      <c r="O589" s="4">
        <v>580</v>
      </c>
      <c r="P589" s="4">
        <v>800</v>
      </c>
      <c r="Q589" s="3">
        <v>0.31</v>
      </c>
      <c r="R589" s="1">
        <v>24</v>
      </c>
      <c r="S589" s="1">
        <v>800</v>
      </c>
      <c r="T589" s="1">
        <v>67</v>
      </c>
      <c r="U589" s="1">
        <v>0</v>
      </c>
      <c r="V589" s="1">
        <v>183</v>
      </c>
      <c r="W589" s="1">
        <v>0</v>
      </c>
      <c r="X589" s="1">
        <v>0</v>
      </c>
      <c r="Y589" s="1">
        <v>0</v>
      </c>
      <c r="Z589" s="1">
        <v>3</v>
      </c>
      <c r="AA589" s="1">
        <v>0</v>
      </c>
      <c r="AB589" s="1">
        <v>1</v>
      </c>
      <c r="AC589" s="1">
        <v>2354</v>
      </c>
      <c r="AD589" s="1">
        <v>5478</v>
      </c>
      <c r="AE589" s="1">
        <v>1017</v>
      </c>
      <c r="AF589" s="1">
        <v>0</v>
      </c>
      <c r="AG589" s="1">
        <v>0</v>
      </c>
      <c r="AH589" s="1">
        <v>300</v>
      </c>
      <c r="AI589" s="1">
        <v>9149</v>
      </c>
      <c r="AJ589" s="1" t="s">
        <v>2466</v>
      </c>
      <c r="AK589" s="1" t="s">
        <v>10970</v>
      </c>
      <c r="AL589" s="1" t="s">
        <v>10971</v>
      </c>
      <c r="AM589" s="1" t="s">
        <v>16</v>
      </c>
      <c r="AN589" s="1" t="s">
        <v>23097</v>
      </c>
      <c r="AO589" s="1" t="s">
        <v>364</v>
      </c>
      <c r="AP589" s="1" t="s">
        <v>57</v>
      </c>
      <c r="AQ589" s="1" t="s">
        <v>25</v>
      </c>
      <c r="AR589" s="1" t="s">
        <v>30</v>
      </c>
      <c r="AS589" s="1" t="s">
        <v>23090</v>
      </c>
      <c r="AT589" s="1" t="s">
        <v>101</v>
      </c>
    </row>
    <row r="590" spans="1:46" x14ac:dyDescent="0.25">
      <c r="A590" s="1" t="s">
        <v>22696</v>
      </c>
      <c r="B590" s="2" t="s">
        <v>23073</v>
      </c>
      <c r="C590" s="2" t="s">
        <v>23106</v>
      </c>
      <c r="D590" s="1">
        <v>0</v>
      </c>
      <c r="E590" s="1">
        <v>0</v>
      </c>
      <c r="F590" s="1">
        <v>5</v>
      </c>
      <c r="G590" s="1">
        <v>5</v>
      </c>
      <c r="H590" s="6">
        <v>1</v>
      </c>
      <c r="I590">
        <v>0</v>
      </c>
      <c r="J590" s="1">
        <v>46</v>
      </c>
      <c r="K590" s="1">
        <v>0</v>
      </c>
      <c r="L590" s="1">
        <v>614</v>
      </c>
      <c r="M590" s="6">
        <v>0.31</v>
      </c>
      <c r="N590" s="4">
        <v>6000</v>
      </c>
      <c r="O590" s="4">
        <v>500</v>
      </c>
      <c r="P590" s="4">
        <v>500</v>
      </c>
      <c r="Q590" s="3">
        <v>0.3</v>
      </c>
      <c r="R590" s="1">
        <v>18</v>
      </c>
      <c r="S590" s="1">
        <v>500</v>
      </c>
      <c r="T590" s="1">
        <v>46</v>
      </c>
      <c r="U590" s="1">
        <v>1</v>
      </c>
      <c r="V590" s="1">
        <v>182</v>
      </c>
      <c r="W590" s="1">
        <v>1</v>
      </c>
      <c r="X590" s="1">
        <v>1</v>
      </c>
      <c r="Y590" s="1">
        <v>0</v>
      </c>
      <c r="Z590" s="1">
        <v>3</v>
      </c>
      <c r="AA590" s="1">
        <v>1</v>
      </c>
      <c r="AB590" s="1">
        <v>0</v>
      </c>
      <c r="AC590" s="1">
        <v>1557</v>
      </c>
      <c r="AD590" s="1">
        <v>440</v>
      </c>
      <c r="AE590" s="1">
        <v>0</v>
      </c>
      <c r="AF590" s="1">
        <v>350</v>
      </c>
      <c r="AG590" s="1">
        <v>35</v>
      </c>
      <c r="AH590" s="1">
        <v>600</v>
      </c>
      <c r="AI590" s="1">
        <v>2982</v>
      </c>
      <c r="AJ590" s="1" t="s">
        <v>15980</v>
      </c>
      <c r="AK590" s="1" t="s">
        <v>15981</v>
      </c>
      <c r="AL590" s="1" t="s">
        <v>15982</v>
      </c>
      <c r="AM590" s="1" t="s">
        <v>12</v>
      </c>
      <c r="AN590" s="1" t="s">
        <v>23097</v>
      </c>
      <c r="AO590" s="1" t="s">
        <v>86</v>
      </c>
      <c r="AP590" s="1" t="s">
        <v>86</v>
      </c>
      <c r="AQ590" s="1" t="s">
        <v>14</v>
      </c>
      <c r="AR590" s="1" t="s">
        <v>30</v>
      </c>
      <c r="AS590" s="1" t="s">
        <v>23091</v>
      </c>
      <c r="AT590" s="1" t="s">
        <v>26</v>
      </c>
    </row>
    <row r="591" spans="1:46" x14ac:dyDescent="0.25">
      <c r="A591" s="1" t="s">
        <v>22149</v>
      </c>
      <c r="B591" s="2" t="s">
        <v>23074</v>
      </c>
      <c r="C591" s="2" t="s">
        <v>23106</v>
      </c>
      <c r="D591" s="1">
        <v>0</v>
      </c>
      <c r="E591" s="1">
        <v>0</v>
      </c>
      <c r="F591" s="1">
        <v>1</v>
      </c>
      <c r="G591" s="1">
        <v>1</v>
      </c>
      <c r="H591" s="6">
        <v>1</v>
      </c>
      <c r="I591">
        <v>1</v>
      </c>
      <c r="J591" s="1">
        <v>44</v>
      </c>
      <c r="K591" s="1">
        <v>0</v>
      </c>
      <c r="L591" s="1">
        <v>624</v>
      </c>
      <c r="M591" s="6">
        <v>0.23</v>
      </c>
      <c r="N591" s="4">
        <v>5700</v>
      </c>
      <c r="O591" s="4">
        <v>370</v>
      </c>
      <c r="P591" s="4">
        <v>500</v>
      </c>
      <c r="Q591" s="3">
        <v>0.36</v>
      </c>
      <c r="R591" s="1">
        <v>24</v>
      </c>
      <c r="S591" s="1">
        <v>500</v>
      </c>
      <c r="T591" s="1">
        <v>39</v>
      </c>
      <c r="U591" s="1">
        <v>1</v>
      </c>
      <c r="V591" s="1">
        <v>182</v>
      </c>
      <c r="W591" s="1">
        <v>0</v>
      </c>
      <c r="X591" s="1">
        <v>0</v>
      </c>
      <c r="Y591" s="1">
        <v>0</v>
      </c>
      <c r="Z591" s="1">
        <v>3</v>
      </c>
      <c r="AA591" s="1">
        <v>0</v>
      </c>
      <c r="AB591" s="1">
        <v>1</v>
      </c>
      <c r="AC591" s="1">
        <v>0</v>
      </c>
      <c r="AD591" s="1">
        <v>0</v>
      </c>
      <c r="AE591" s="1">
        <v>0</v>
      </c>
      <c r="AF591" s="1">
        <v>1100</v>
      </c>
      <c r="AG591" s="1">
        <v>0</v>
      </c>
      <c r="AH591" s="1">
        <v>0</v>
      </c>
      <c r="AI591" s="1">
        <v>1100</v>
      </c>
      <c r="AJ591" s="1" t="s">
        <v>14535</v>
      </c>
      <c r="AK591" s="1" t="s">
        <v>14536</v>
      </c>
      <c r="AL591" s="1" t="s">
        <v>14537</v>
      </c>
      <c r="AM591" s="1" t="s">
        <v>16</v>
      </c>
      <c r="AN591" s="1" t="s">
        <v>23097</v>
      </c>
      <c r="AO591" s="1" t="s">
        <v>86</v>
      </c>
      <c r="AP591" s="1" t="s">
        <v>57</v>
      </c>
      <c r="AQ591" s="1" t="s">
        <v>25</v>
      </c>
      <c r="AR591" s="1" t="s">
        <v>30</v>
      </c>
      <c r="AS591" s="1" t="s">
        <v>23090</v>
      </c>
      <c r="AT591" s="1" t="s">
        <v>101</v>
      </c>
    </row>
    <row r="592" spans="1:46" x14ac:dyDescent="0.25">
      <c r="A592" s="1" t="s">
        <v>22126</v>
      </c>
      <c r="B592" s="2" t="s">
        <v>23101</v>
      </c>
      <c r="C592" s="2" t="s">
        <v>23106</v>
      </c>
      <c r="D592" s="1">
        <v>4</v>
      </c>
      <c r="E592" s="1">
        <v>1</v>
      </c>
      <c r="F592" s="1">
        <v>5</v>
      </c>
      <c r="G592" s="1">
        <v>10</v>
      </c>
      <c r="H592" s="6">
        <v>0.5</v>
      </c>
      <c r="I592">
        <v>0</v>
      </c>
      <c r="J592" s="1">
        <v>47</v>
      </c>
      <c r="K592" s="1">
        <v>1</v>
      </c>
      <c r="L592" s="1">
        <v>661</v>
      </c>
      <c r="M592" s="6">
        <v>0.55000000000000004</v>
      </c>
      <c r="N592" s="4">
        <v>3600</v>
      </c>
      <c r="O592" s="4">
        <v>300</v>
      </c>
      <c r="P592" s="4">
        <v>500</v>
      </c>
      <c r="Q592" s="3">
        <v>0.35</v>
      </c>
      <c r="R592" s="1">
        <v>24</v>
      </c>
      <c r="S592" s="1">
        <v>500</v>
      </c>
      <c r="T592" s="1">
        <v>24</v>
      </c>
      <c r="U592" s="1">
        <v>1</v>
      </c>
      <c r="V592" s="1">
        <v>182</v>
      </c>
      <c r="W592" s="1">
        <v>0</v>
      </c>
      <c r="X592" s="1">
        <v>0</v>
      </c>
      <c r="Y592" s="1">
        <v>1</v>
      </c>
      <c r="Z592" s="1">
        <v>2</v>
      </c>
      <c r="AA592" s="1">
        <v>0</v>
      </c>
      <c r="AB592" s="1">
        <v>0</v>
      </c>
      <c r="AC592" s="1">
        <v>2519</v>
      </c>
      <c r="AD592" s="1">
        <v>1470</v>
      </c>
      <c r="AE592" s="1">
        <v>0</v>
      </c>
      <c r="AF592" s="1">
        <v>0</v>
      </c>
      <c r="AG592" s="1">
        <v>0</v>
      </c>
      <c r="AH592" s="1">
        <v>600</v>
      </c>
      <c r="AI592" s="1">
        <v>4589</v>
      </c>
      <c r="AJ592" s="1" t="s">
        <v>14472</v>
      </c>
      <c r="AK592" s="1" t="s">
        <v>14473</v>
      </c>
      <c r="AL592" s="1" t="s">
        <v>14474</v>
      </c>
      <c r="AM592" s="1" t="s">
        <v>12</v>
      </c>
      <c r="AN592" s="1" t="s">
        <v>23098</v>
      </c>
      <c r="AO592" s="1" t="s">
        <v>86</v>
      </c>
      <c r="AP592" s="1" t="s">
        <v>57</v>
      </c>
      <c r="AQ592" s="1" t="s">
        <v>25</v>
      </c>
      <c r="AR592" s="1" t="s">
        <v>19</v>
      </c>
      <c r="AS592" s="1" t="s">
        <v>23090</v>
      </c>
      <c r="AT592" s="1" t="s">
        <v>26</v>
      </c>
    </row>
    <row r="593" spans="1:46" x14ac:dyDescent="0.25">
      <c r="A593" s="1" t="s">
        <v>17336</v>
      </c>
      <c r="B593" s="2" t="s">
        <v>23073</v>
      </c>
      <c r="C593" s="2" t="s">
        <v>23109</v>
      </c>
      <c r="D593" s="1">
        <v>0</v>
      </c>
      <c r="E593" s="1">
        <v>0</v>
      </c>
      <c r="F593" s="1">
        <v>2</v>
      </c>
      <c r="G593" s="1">
        <v>2</v>
      </c>
      <c r="H593" s="6">
        <v>1</v>
      </c>
      <c r="I593">
        <v>1</v>
      </c>
      <c r="J593" s="1">
        <v>44</v>
      </c>
      <c r="K593" s="1">
        <v>0</v>
      </c>
      <c r="L593" s="1">
        <v>891</v>
      </c>
      <c r="M593" s="6">
        <v>0.12</v>
      </c>
      <c r="N593" s="4">
        <v>4800</v>
      </c>
      <c r="O593" s="4">
        <v>400</v>
      </c>
      <c r="P593" s="4">
        <v>1000</v>
      </c>
      <c r="Q593" s="3">
        <v>0.15</v>
      </c>
      <c r="R593" s="1">
        <v>24</v>
      </c>
      <c r="S593" s="1">
        <v>1000</v>
      </c>
      <c r="T593" s="1">
        <v>70</v>
      </c>
      <c r="U593" s="1">
        <v>1</v>
      </c>
      <c r="V593" s="1">
        <v>180</v>
      </c>
      <c r="W593" s="1">
        <v>0</v>
      </c>
      <c r="X593" s="1">
        <v>0</v>
      </c>
      <c r="Y593" s="1">
        <v>0</v>
      </c>
      <c r="Z593" s="1">
        <v>3</v>
      </c>
      <c r="AA593" s="1">
        <v>0</v>
      </c>
      <c r="AB593" s="1">
        <v>1</v>
      </c>
      <c r="AC593" s="1">
        <v>0</v>
      </c>
      <c r="AD593" s="1">
        <v>0</v>
      </c>
      <c r="AE593" s="1">
        <v>0</v>
      </c>
      <c r="AF593" s="1">
        <v>0</v>
      </c>
      <c r="AG593" s="1">
        <v>0</v>
      </c>
      <c r="AH593" s="1">
        <v>0</v>
      </c>
      <c r="AI593" s="1">
        <v>0</v>
      </c>
      <c r="AJ593" s="1" t="s">
        <v>1043</v>
      </c>
      <c r="AK593" s="1" t="s">
        <v>1044</v>
      </c>
      <c r="AL593" s="1" t="s">
        <v>1045</v>
      </c>
      <c r="AM593" s="1" t="s">
        <v>16</v>
      </c>
      <c r="AN593" s="1" t="s">
        <v>23097</v>
      </c>
      <c r="AO593" s="1" t="s">
        <v>86</v>
      </c>
      <c r="AP593" s="1" t="s">
        <v>57</v>
      </c>
      <c r="AQ593" s="1" t="s">
        <v>25</v>
      </c>
      <c r="AR593" s="1" t="s">
        <v>30</v>
      </c>
      <c r="AS593" s="1" t="s">
        <v>23090</v>
      </c>
      <c r="AT593" s="1" t="s">
        <v>101</v>
      </c>
    </row>
    <row r="594" spans="1:46" x14ac:dyDescent="0.25">
      <c r="A594" s="1" t="s">
        <v>19473</v>
      </c>
      <c r="B594" s="2" t="s">
        <v>23074</v>
      </c>
      <c r="C594" s="2" t="s">
        <v>23108</v>
      </c>
      <c r="D594" s="1">
        <v>0</v>
      </c>
      <c r="E594" s="1">
        <v>0</v>
      </c>
      <c r="F594" s="1">
        <v>1</v>
      </c>
      <c r="G594" s="1">
        <v>1</v>
      </c>
      <c r="H594" s="6">
        <v>1</v>
      </c>
      <c r="I594">
        <v>0</v>
      </c>
      <c r="J594" s="1">
        <v>44</v>
      </c>
      <c r="K594" s="1">
        <v>1</v>
      </c>
      <c r="L594" s="1">
        <v>819</v>
      </c>
      <c r="M594" s="6">
        <v>0.23</v>
      </c>
      <c r="N594" s="4">
        <v>4000</v>
      </c>
      <c r="O594" s="4">
        <v>350</v>
      </c>
      <c r="P594" s="4">
        <v>1000</v>
      </c>
      <c r="Q594" s="3">
        <v>0.25</v>
      </c>
      <c r="R594" s="1">
        <v>24</v>
      </c>
      <c r="S594" s="1">
        <v>1000</v>
      </c>
      <c r="T594" s="1">
        <v>97</v>
      </c>
      <c r="U594" s="1">
        <v>1</v>
      </c>
      <c r="V594" s="1">
        <v>180</v>
      </c>
      <c r="W594" s="1">
        <v>0</v>
      </c>
      <c r="X594" s="1">
        <v>0</v>
      </c>
      <c r="Y594" s="1">
        <v>0</v>
      </c>
      <c r="Z594" s="1">
        <v>5</v>
      </c>
      <c r="AA594" s="1">
        <v>1</v>
      </c>
      <c r="AB594" s="1">
        <v>1</v>
      </c>
      <c r="AC594" s="1">
        <v>0</v>
      </c>
      <c r="AD594" s="1">
        <v>471</v>
      </c>
      <c r="AE594" s="1">
        <v>0</v>
      </c>
      <c r="AF594" s="1">
        <v>0</v>
      </c>
      <c r="AG594" s="1">
        <v>440</v>
      </c>
      <c r="AH594" s="1">
        <v>0</v>
      </c>
      <c r="AI594" s="1">
        <v>911</v>
      </c>
      <c r="AJ594" s="1" t="s">
        <v>41</v>
      </c>
      <c r="AK594" s="1" t="s">
        <v>7293</v>
      </c>
      <c r="AL594" s="1" t="s">
        <v>7294</v>
      </c>
      <c r="AM594" s="1" t="s">
        <v>12</v>
      </c>
      <c r="AN594" s="1" t="s">
        <v>23098</v>
      </c>
      <c r="AO594" s="1" t="s">
        <v>86</v>
      </c>
      <c r="AP594" s="1" t="s">
        <v>57</v>
      </c>
      <c r="AQ594" s="1" t="s">
        <v>25</v>
      </c>
      <c r="AR594" s="1" t="s">
        <v>30</v>
      </c>
      <c r="AS594" s="1" t="s">
        <v>23091</v>
      </c>
      <c r="AT594" s="1" t="s">
        <v>101</v>
      </c>
    </row>
    <row r="595" spans="1:46" x14ac:dyDescent="0.25">
      <c r="A595" s="1" t="s">
        <v>17955</v>
      </c>
      <c r="B595" s="2" t="s">
        <v>23101</v>
      </c>
      <c r="C595" s="2" t="s">
        <v>23104</v>
      </c>
      <c r="D595" s="1">
        <v>0</v>
      </c>
      <c r="E595" s="1">
        <v>0</v>
      </c>
      <c r="F595" s="1">
        <v>1</v>
      </c>
      <c r="G595" s="1">
        <v>1</v>
      </c>
      <c r="H595" s="6">
        <v>1</v>
      </c>
      <c r="I595">
        <v>1</v>
      </c>
      <c r="J595" s="1">
        <v>41</v>
      </c>
      <c r="K595" s="1">
        <v>0</v>
      </c>
      <c r="L595" s="1">
        <v>315</v>
      </c>
      <c r="M595" s="6">
        <v>0.18</v>
      </c>
      <c r="N595" s="4">
        <v>7000</v>
      </c>
      <c r="O595" s="4">
        <v>500</v>
      </c>
      <c r="P595" s="4">
        <v>300</v>
      </c>
      <c r="Q595" s="3">
        <v>0.39</v>
      </c>
      <c r="R595" s="1">
        <v>12</v>
      </c>
      <c r="S595" s="1">
        <v>300</v>
      </c>
      <c r="T595" s="1">
        <v>12</v>
      </c>
      <c r="U595" s="1">
        <v>1</v>
      </c>
      <c r="V595" s="1">
        <v>180</v>
      </c>
      <c r="W595" s="1">
        <v>0</v>
      </c>
      <c r="X595" s="1">
        <v>0</v>
      </c>
      <c r="Y595" s="1">
        <v>0</v>
      </c>
      <c r="Z595" s="1">
        <v>5</v>
      </c>
      <c r="AA595" s="1">
        <v>0</v>
      </c>
      <c r="AB595" s="1">
        <v>1</v>
      </c>
      <c r="AC595" s="1">
        <v>4800</v>
      </c>
      <c r="AD595" s="1">
        <v>0</v>
      </c>
      <c r="AE595" s="1">
        <v>1500</v>
      </c>
      <c r="AF595" s="1">
        <v>0</v>
      </c>
      <c r="AG595" s="1">
        <v>0</v>
      </c>
      <c r="AH595" s="1">
        <v>600</v>
      </c>
      <c r="AI595" s="1">
        <v>6900</v>
      </c>
      <c r="AJ595" s="1" t="s">
        <v>942</v>
      </c>
      <c r="AK595" s="1" t="s">
        <v>2899</v>
      </c>
      <c r="AL595" s="1" t="s">
        <v>2900</v>
      </c>
      <c r="AM595" s="1" t="s">
        <v>16</v>
      </c>
      <c r="AN595" s="1" t="s">
        <v>23097</v>
      </c>
      <c r="AO595" s="1" t="s">
        <v>86</v>
      </c>
      <c r="AP595" s="1" t="s">
        <v>57</v>
      </c>
      <c r="AQ595" s="1" t="s">
        <v>25</v>
      </c>
      <c r="AR595" s="1" t="s">
        <v>30</v>
      </c>
      <c r="AS595" s="1" t="s">
        <v>23090</v>
      </c>
      <c r="AT595" s="1" t="s">
        <v>101</v>
      </c>
    </row>
    <row r="596" spans="1:46" x14ac:dyDescent="0.25">
      <c r="A596" s="1" t="s">
        <v>20427</v>
      </c>
      <c r="B596" s="2" t="s">
        <v>23101</v>
      </c>
      <c r="C596" s="2" t="s">
        <v>23104</v>
      </c>
      <c r="D596" s="1">
        <v>0</v>
      </c>
      <c r="E596" s="1">
        <v>0</v>
      </c>
      <c r="F596" s="1">
        <v>1</v>
      </c>
      <c r="G596" s="1">
        <v>1</v>
      </c>
      <c r="H596" s="6">
        <v>1</v>
      </c>
      <c r="I596">
        <v>1</v>
      </c>
      <c r="J596" s="1">
        <v>36</v>
      </c>
      <c r="K596" s="1">
        <v>0</v>
      </c>
      <c r="L596" s="1">
        <v>689</v>
      </c>
      <c r="M596" s="6">
        <v>0.19</v>
      </c>
      <c r="N596" s="4">
        <v>3500</v>
      </c>
      <c r="O596" s="4">
        <v>270</v>
      </c>
      <c r="P596" s="4">
        <v>200</v>
      </c>
      <c r="Q596" s="3">
        <v>0.3</v>
      </c>
      <c r="R596" s="1">
        <v>12</v>
      </c>
      <c r="S596" s="1">
        <v>200</v>
      </c>
      <c r="T596" s="1">
        <v>30</v>
      </c>
      <c r="U596" s="1">
        <v>1</v>
      </c>
      <c r="V596" s="1">
        <v>180</v>
      </c>
      <c r="W596" s="1">
        <v>0</v>
      </c>
      <c r="X596" s="1">
        <v>0</v>
      </c>
      <c r="Y596" s="1">
        <v>0</v>
      </c>
      <c r="Z596" s="1">
        <v>4</v>
      </c>
      <c r="AA596" s="1">
        <v>0</v>
      </c>
      <c r="AB596" s="1">
        <v>1</v>
      </c>
      <c r="AC596" s="1">
        <v>0</v>
      </c>
      <c r="AD596" s="1">
        <v>0</v>
      </c>
      <c r="AE596" s="1">
        <v>83</v>
      </c>
      <c r="AF596" s="1">
        <v>577</v>
      </c>
      <c r="AG596" s="1">
        <v>0</v>
      </c>
      <c r="AH596" s="1">
        <v>0</v>
      </c>
      <c r="AI596" s="1">
        <v>660</v>
      </c>
      <c r="AJ596" s="1" t="s">
        <v>9911</v>
      </c>
      <c r="AK596" s="1" t="s">
        <v>9912</v>
      </c>
      <c r="AL596" s="1" t="s">
        <v>9913</v>
      </c>
      <c r="AM596" s="1" t="s">
        <v>16</v>
      </c>
      <c r="AN596" s="1" t="s">
        <v>23097</v>
      </c>
      <c r="AO596" s="1" t="s">
        <v>86</v>
      </c>
      <c r="AP596" s="1" t="s">
        <v>57</v>
      </c>
      <c r="AQ596" s="1" t="s">
        <v>25</v>
      </c>
      <c r="AR596" s="1" t="s">
        <v>30</v>
      </c>
      <c r="AS596" s="1" t="s">
        <v>23090</v>
      </c>
      <c r="AT596" s="1" t="s">
        <v>101</v>
      </c>
    </row>
    <row r="597" spans="1:46" x14ac:dyDescent="0.25">
      <c r="A597" s="1" t="s">
        <v>22968</v>
      </c>
      <c r="B597" s="2" t="s">
        <v>23101</v>
      </c>
      <c r="C597" s="2" t="s">
        <v>23108</v>
      </c>
      <c r="D597" s="1">
        <v>0</v>
      </c>
      <c r="E597" s="1">
        <v>0</v>
      </c>
      <c r="F597" s="1">
        <v>1</v>
      </c>
      <c r="G597" s="1">
        <v>1</v>
      </c>
      <c r="H597" s="6">
        <v>1</v>
      </c>
      <c r="I597">
        <v>0</v>
      </c>
      <c r="J597" s="1">
        <v>45</v>
      </c>
      <c r="K597" s="1">
        <v>1</v>
      </c>
      <c r="L597" s="1">
        <v>515</v>
      </c>
      <c r="M597" s="6">
        <v>0.47</v>
      </c>
      <c r="N597" s="4">
        <v>4900</v>
      </c>
      <c r="O597" s="4">
        <v>400</v>
      </c>
      <c r="P597" s="4">
        <v>700</v>
      </c>
      <c r="Q597" s="3">
        <v>0.27</v>
      </c>
      <c r="R597" s="1">
        <v>24</v>
      </c>
      <c r="S597" s="1">
        <v>700</v>
      </c>
      <c r="T597" s="1">
        <v>77</v>
      </c>
      <c r="U597" s="1">
        <v>0</v>
      </c>
      <c r="V597" s="1">
        <v>180</v>
      </c>
      <c r="W597" s="1">
        <v>0</v>
      </c>
      <c r="X597" s="1">
        <v>0</v>
      </c>
      <c r="Y597" s="1">
        <v>0</v>
      </c>
      <c r="Z597" s="1">
        <v>0</v>
      </c>
      <c r="AA597" s="1">
        <v>1</v>
      </c>
      <c r="AB597" s="1">
        <v>0</v>
      </c>
      <c r="AC597" s="1">
        <v>1600</v>
      </c>
      <c r="AD597" s="1">
        <v>0</v>
      </c>
      <c r="AE597" s="1">
        <v>0</v>
      </c>
      <c r="AF597" s="1">
        <v>0</v>
      </c>
      <c r="AG597" s="1">
        <v>0</v>
      </c>
      <c r="AH597" s="1">
        <v>1600</v>
      </c>
      <c r="AI597" s="1">
        <v>3200</v>
      </c>
      <c r="AJ597" s="1" t="s">
        <v>16739</v>
      </c>
      <c r="AK597" s="1" t="s">
        <v>16740</v>
      </c>
      <c r="AL597" s="1" t="s">
        <v>16741</v>
      </c>
      <c r="AM597" s="1" t="s">
        <v>12</v>
      </c>
      <c r="AN597" s="1" t="s">
        <v>23098</v>
      </c>
      <c r="AO597" s="1" t="s">
        <v>364</v>
      </c>
      <c r="AP597" s="1" t="s">
        <v>57</v>
      </c>
      <c r="AQ597" s="1" t="s">
        <v>25</v>
      </c>
      <c r="AR597" s="1" t="s">
        <v>30</v>
      </c>
      <c r="AS597" s="1" t="s">
        <v>23091</v>
      </c>
      <c r="AT597" s="1" t="s">
        <v>26</v>
      </c>
    </row>
    <row r="598" spans="1:46" x14ac:dyDescent="0.25">
      <c r="A598" s="1" t="s">
        <v>17776</v>
      </c>
      <c r="B598" s="2" t="s">
        <v>23101</v>
      </c>
      <c r="C598" s="2" t="s">
        <v>23109</v>
      </c>
      <c r="D598" s="1">
        <v>0</v>
      </c>
      <c r="E598" s="1">
        <v>0</v>
      </c>
      <c r="F598" s="1">
        <v>1</v>
      </c>
      <c r="G598" s="1">
        <v>1</v>
      </c>
      <c r="H598" s="6">
        <v>1</v>
      </c>
      <c r="I598">
        <v>0</v>
      </c>
      <c r="J598" s="1">
        <v>43</v>
      </c>
      <c r="K598" s="1">
        <v>1</v>
      </c>
      <c r="L598" s="1">
        <v>600</v>
      </c>
      <c r="M598" s="6">
        <v>0</v>
      </c>
      <c r="N598" s="4">
        <v>77000</v>
      </c>
      <c r="O598" s="4">
        <v>700</v>
      </c>
      <c r="P598" s="4">
        <v>300</v>
      </c>
      <c r="Q598" s="3">
        <v>0.24</v>
      </c>
      <c r="R598" s="1">
        <v>12</v>
      </c>
      <c r="S598" s="1">
        <v>300</v>
      </c>
      <c r="T598" s="1">
        <v>24</v>
      </c>
      <c r="U598" s="1">
        <v>1</v>
      </c>
      <c r="V598" s="1">
        <v>180</v>
      </c>
      <c r="W598" s="1">
        <v>0</v>
      </c>
      <c r="X598" s="1">
        <v>0</v>
      </c>
      <c r="Y598" s="1">
        <v>0</v>
      </c>
      <c r="Z598" s="1">
        <v>3</v>
      </c>
      <c r="AA598" s="1">
        <v>1</v>
      </c>
      <c r="AB598" s="1">
        <v>0</v>
      </c>
      <c r="AC598" s="1">
        <v>0</v>
      </c>
      <c r="AD598" s="1">
        <v>0</v>
      </c>
      <c r="AE598" s="1">
        <v>0</v>
      </c>
      <c r="AF598" s="1">
        <v>0</v>
      </c>
      <c r="AG598" s="1">
        <v>0</v>
      </c>
      <c r="AH598" s="1">
        <v>0</v>
      </c>
      <c r="AI598" s="1">
        <v>0</v>
      </c>
      <c r="AJ598" s="1" t="s">
        <v>2412</v>
      </c>
      <c r="AK598" s="1" t="s">
        <v>2413</v>
      </c>
      <c r="AL598" s="1" t="s">
        <v>2414</v>
      </c>
      <c r="AM598" s="1" t="s">
        <v>12</v>
      </c>
      <c r="AN598" s="1" t="s">
        <v>23098</v>
      </c>
      <c r="AO598" s="1" t="s">
        <v>86</v>
      </c>
      <c r="AP598" s="1" t="s">
        <v>57</v>
      </c>
      <c r="AQ598" s="1" t="s">
        <v>25</v>
      </c>
      <c r="AR598" s="1" t="s">
        <v>30</v>
      </c>
      <c r="AS598" s="1" t="s">
        <v>23091</v>
      </c>
      <c r="AT598" s="1" t="s">
        <v>26</v>
      </c>
    </row>
    <row r="599" spans="1:46" x14ac:dyDescent="0.25">
      <c r="A599" s="1" t="s">
        <v>19924</v>
      </c>
      <c r="B599" s="2" t="s">
        <v>23073</v>
      </c>
      <c r="C599" s="2" t="s">
        <v>23106</v>
      </c>
      <c r="D599" s="1">
        <v>0</v>
      </c>
      <c r="E599" s="1">
        <v>0</v>
      </c>
      <c r="F599" s="1">
        <v>2</v>
      </c>
      <c r="G599" s="1">
        <v>2</v>
      </c>
      <c r="H599" s="6">
        <v>1</v>
      </c>
      <c r="I599">
        <v>0</v>
      </c>
      <c r="J599" s="1">
        <v>45</v>
      </c>
      <c r="K599" s="1">
        <v>0</v>
      </c>
      <c r="L599" s="1">
        <v>413</v>
      </c>
      <c r="M599" s="6">
        <v>0.38</v>
      </c>
      <c r="N599" s="4">
        <v>7500</v>
      </c>
      <c r="O599" s="4">
        <v>650</v>
      </c>
      <c r="P599" s="4">
        <v>400</v>
      </c>
      <c r="Q599" s="3">
        <v>0.3</v>
      </c>
      <c r="R599" s="1">
        <v>12</v>
      </c>
      <c r="S599" s="1">
        <v>400</v>
      </c>
      <c r="T599" s="1">
        <v>74</v>
      </c>
      <c r="U599" s="1">
        <v>1</v>
      </c>
      <c r="V599" s="1">
        <v>179</v>
      </c>
      <c r="W599" s="1">
        <v>0</v>
      </c>
      <c r="X599" s="1">
        <v>0</v>
      </c>
      <c r="Y599" s="1">
        <v>0</v>
      </c>
      <c r="Z599" s="1">
        <v>3</v>
      </c>
      <c r="AA599" s="1">
        <v>1</v>
      </c>
      <c r="AB599" s="1">
        <v>0</v>
      </c>
      <c r="AC599" s="1">
        <v>4040</v>
      </c>
      <c r="AD599" s="1">
        <v>403</v>
      </c>
      <c r="AE599" s="1">
        <v>0</v>
      </c>
      <c r="AF599" s="1">
        <v>0</v>
      </c>
      <c r="AG599" s="1">
        <v>0</v>
      </c>
      <c r="AH599" s="1">
        <v>1000</v>
      </c>
      <c r="AI599" s="1">
        <v>5443</v>
      </c>
      <c r="AJ599" s="1" t="s">
        <v>8536</v>
      </c>
      <c r="AK599" s="1" t="s">
        <v>8537</v>
      </c>
      <c r="AL599" s="1" t="s">
        <v>8538</v>
      </c>
      <c r="AM599" s="1" t="s">
        <v>12</v>
      </c>
      <c r="AN599" s="1" t="s">
        <v>23097</v>
      </c>
      <c r="AO599" s="1" t="s">
        <v>86</v>
      </c>
      <c r="AP599" s="1" t="s">
        <v>57</v>
      </c>
      <c r="AQ599" s="1" t="s">
        <v>25</v>
      </c>
      <c r="AR599" s="1" t="s">
        <v>30</v>
      </c>
      <c r="AS599" s="1" t="s">
        <v>23091</v>
      </c>
      <c r="AT599" s="1" t="s">
        <v>26</v>
      </c>
    </row>
    <row r="600" spans="1:46" x14ac:dyDescent="0.25">
      <c r="A600" s="1" t="s">
        <v>18799</v>
      </c>
      <c r="B600" s="2" t="s">
        <v>23074</v>
      </c>
      <c r="C600" s="2" t="s">
        <v>23107</v>
      </c>
      <c r="D600" s="1">
        <v>0</v>
      </c>
      <c r="E600" s="1">
        <v>1</v>
      </c>
      <c r="F600" s="1">
        <v>2</v>
      </c>
      <c r="G600" s="1">
        <v>3</v>
      </c>
      <c r="H600" s="6">
        <v>0.66666666666666663</v>
      </c>
      <c r="I600">
        <v>0</v>
      </c>
      <c r="J600" s="1">
        <v>38</v>
      </c>
      <c r="K600" s="1">
        <v>0</v>
      </c>
      <c r="L600" s="1">
        <v>740</v>
      </c>
      <c r="M600" s="6">
        <v>1.24</v>
      </c>
      <c r="N600" s="4">
        <v>4200</v>
      </c>
      <c r="O600" s="4">
        <v>300</v>
      </c>
      <c r="P600" s="4">
        <v>1000</v>
      </c>
      <c r="Q600" s="3">
        <v>0.3</v>
      </c>
      <c r="R600" s="1">
        <v>24</v>
      </c>
      <c r="S600" s="1">
        <v>1000</v>
      </c>
      <c r="T600" s="1">
        <v>36</v>
      </c>
      <c r="U600" s="1">
        <v>1</v>
      </c>
      <c r="V600" s="1">
        <v>179</v>
      </c>
      <c r="W600" s="1">
        <v>0</v>
      </c>
      <c r="X600" s="1">
        <v>0</v>
      </c>
      <c r="Y600" s="1">
        <v>0</v>
      </c>
      <c r="Z600" s="1">
        <v>2</v>
      </c>
      <c r="AA600" s="1">
        <v>1</v>
      </c>
      <c r="AB600" s="1">
        <v>1</v>
      </c>
      <c r="AC600" s="1">
        <v>5790</v>
      </c>
      <c r="AD600" s="1">
        <v>0</v>
      </c>
      <c r="AE600" s="1">
        <v>2301</v>
      </c>
      <c r="AF600" s="1">
        <v>0</v>
      </c>
      <c r="AG600" s="1">
        <v>0</v>
      </c>
      <c r="AH600" s="1">
        <v>500</v>
      </c>
      <c r="AI600" s="1">
        <v>8591</v>
      </c>
      <c r="AJ600" s="1" t="s">
        <v>5388</v>
      </c>
      <c r="AK600" s="1" t="s">
        <v>5389</v>
      </c>
      <c r="AL600" s="1" t="s">
        <v>5390</v>
      </c>
      <c r="AM600" s="1" t="s">
        <v>12</v>
      </c>
      <c r="AN600" s="1" t="s">
        <v>23097</v>
      </c>
      <c r="AO600" s="1" t="s">
        <v>86</v>
      </c>
      <c r="AP600" s="1" t="s">
        <v>57</v>
      </c>
      <c r="AQ600" s="1" t="s">
        <v>25</v>
      </c>
      <c r="AR600" s="1" t="s">
        <v>30</v>
      </c>
      <c r="AS600" s="1" t="s">
        <v>23091</v>
      </c>
      <c r="AT600" s="1" t="s">
        <v>101</v>
      </c>
    </row>
    <row r="601" spans="1:46" x14ac:dyDescent="0.25">
      <c r="A601" s="1" t="s">
        <v>19965</v>
      </c>
      <c r="B601" s="2" t="s">
        <v>23101</v>
      </c>
      <c r="C601" s="2" t="s">
        <v>23107</v>
      </c>
      <c r="D601" s="1">
        <v>0</v>
      </c>
      <c r="E601" s="1">
        <v>0</v>
      </c>
      <c r="F601" s="1">
        <v>1</v>
      </c>
      <c r="G601" s="1">
        <v>1</v>
      </c>
      <c r="H601" s="6">
        <v>1</v>
      </c>
      <c r="I601">
        <v>0</v>
      </c>
      <c r="J601" s="1">
        <v>44</v>
      </c>
      <c r="K601" s="1">
        <v>0</v>
      </c>
      <c r="L601" s="1">
        <v>558</v>
      </c>
      <c r="M601" s="6">
        <v>0.23</v>
      </c>
      <c r="N601" s="4">
        <v>5000</v>
      </c>
      <c r="O601" s="4">
        <v>330</v>
      </c>
      <c r="P601" s="4">
        <v>300</v>
      </c>
      <c r="Q601" s="3">
        <v>0.36</v>
      </c>
      <c r="R601" s="1">
        <v>24</v>
      </c>
      <c r="S601" s="1">
        <v>300</v>
      </c>
      <c r="T601" s="1">
        <v>30</v>
      </c>
      <c r="U601" s="1">
        <v>1</v>
      </c>
      <c r="V601" s="1">
        <v>179</v>
      </c>
      <c r="W601" s="1">
        <v>0</v>
      </c>
      <c r="X601" s="1">
        <v>0</v>
      </c>
      <c r="Y601" s="1">
        <v>0</v>
      </c>
      <c r="Z601" s="1">
        <v>4</v>
      </c>
      <c r="AA601" s="1">
        <v>1</v>
      </c>
      <c r="AB601" s="1">
        <v>0</v>
      </c>
      <c r="AC601" s="1">
        <v>1560</v>
      </c>
      <c r="AD601" s="1">
        <v>0</v>
      </c>
      <c r="AE601" s="1">
        <v>0</v>
      </c>
      <c r="AF601" s="1">
        <v>150</v>
      </c>
      <c r="AG601" s="1">
        <v>25</v>
      </c>
      <c r="AH601" s="1">
        <v>0</v>
      </c>
      <c r="AI601" s="1">
        <v>1735</v>
      </c>
      <c r="AJ601" s="1" t="s">
        <v>8655</v>
      </c>
      <c r="AK601" s="1" t="s">
        <v>8656</v>
      </c>
      <c r="AL601" s="1" t="s">
        <v>8657</v>
      </c>
      <c r="AM601" s="1" t="s">
        <v>12</v>
      </c>
      <c r="AN601" s="1" t="s">
        <v>23097</v>
      </c>
      <c r="AO601" s="1" t="s">
        <v>86</v>
      </c>
      <c r="AP601" s="1" t="s">
        <v>57</v>
      </c>
      <c r="AQ601" s="1" t="s">
        <v>25</v>
      </c>
      <c r="AR601" s="1" t="s">
        <v>30</v>
      </c>
      <c r="AS601" s="1" t="s">
        <v>23091</v>
      </c>
      <c r="AT601" s="1" t="s">
        <v>26</v>
      </c>
    </row>
    <row r="602" spans="1:46" x14ac:dyDescent="0.25">
      <c r="A602" s="1" t="s">
        <v>22420</v>
      </c>
      <c r="B602" s="2" t="s">
        <v>23073</v>
      </c>
      <c r="C602" s="2" t="s">
        <v>23110</v>
      </c>
      <c r="D602" s="1">
        <v>4</v>
      </c>
      <c r="E602" s="1">
        <v>3</v>
      </c>
      <c r="F602" s="1">
        <v>4</v>
      </c>
      <c r="G602" s="1">
        <v>11</v>
      </c>
      <c r="H602" s="6">
        <v>0.36363636363636365</v>
      </c>
      <c r="I602">
        <v>0</v>
      </c>
      <c r="J602" s="1">
        <v>40</v>
      </c>
      <c r="K602" s="1">
        <v>1</v>
      </c>
      <c r="L602" s="1">
        <v>608</v>
      </c>
      <c r="M602" s="6">
        <v>0.33</v>
      </c>
      <c r="N602" s="4">
        <v>4900</v>
      </c>
      <c r="O602" s="4">
        <v>408</v>
      </c>
      <c r="P602" s="4">
        <v>150</v>
      </c>
      <c r="Q602" s="3">
        <v>0.23</v>
      </c>
      <c r="R602" s="1">
        <v>12</v>
      </c>
      <c r="S602" s="1">
        <v>150</v>
      </c>
      <c r="T602" s="1">
        <v>17</v>
      </c>
      <c r="U602" s="1">
        <v>1</v>
      </c>
      <c r="V602" s="1">
        <v>177</v>
      </c>
      <c r="W602" s="1">
        <v>0</v>
      </c>
      <c r="X602" s="1">
        <v>0</v>
      </c>
      <c r="Y602" s="1">
        <v>1</v>
      </c>
      <c r="Z602" s="1">
        <v>0</v>
      </c>
      <c r="AA602" s="1">
        <v>1</v>
      </c>
      <c r="AB602" s="1">
        <v>0</v>
      </c>
      <c r="AC602" s="1">
        <v>2000</v>
      </c>
      <c r="AD602" s="1">
        <v>0</v>
      </c>
      <c r="AE602" s="1">
        <v>0</v>
      </c>
      <c r="AF602" s="1">
        <v>0</v>
      </c>
      <c r="AG602" s="1">
        <v>0</v>
      </c>
      <c r="AH602" s="1">
        <v>900</v>
      </c>
      <c r="AI602" s="1">
        <v>2900</v>
      </c>
      <c r="AJ602" s="1" t="s">
        <v>2258</v>
      </c>
      <c r="AK602" s="1" t="s">
        <v>15286</v>
      </c>
      <c r="AL602" s="1" t="s">
        <v>15287</v>
      </c>
      <c r="AM602" s="1" t="s">
        <v>12</v>
      </c>
      <c r="AN602" s="1" t="s">
        <v>23098</v>
      </c>
      <c r="AO602" s="1" t="s">
        <v>86</v>
      </c>
      <c r="AP602" s="1" t="s">
        <v>57</v>
      </c>
      <c r="AQ602" s="1" t="s">
        <v>25</v>
      </c>
      <c r="AR602" s="1" t="s">
        <v>19</v>
      </c>
      <c r="AS602" s="1" t="s">
        <v>23091</v>
      </c>
      <c r="AT602" s="1" t="s">
        <v>26</v>
      </c>
    </row>
    <row r="603" spans="1:46" x14ac:dyDescent="0.25">
      <c r="A603" s="1" t="s">
        <v>21557</v>
      </c>
      <c r="B603" s="2" t="s">
        <v>23074</v>
      </c>
      <c r="C603" s="2" t="s">
        <v>23106</v>
      </c>
      <c r="D603" s="1">
        <v>0</v>
      </c>
      <c r="E603" s="1">
        <v>1</v>
      </c>
      <c r="F603" s="1">
        <v>3</v>
      </c>
      <c r="G603" s="1">
        <v>4</v>
      </c>
      <c r="H603" s="6">
        <v>0.75</v>
      </c>
      <c r="I603">
        <v>1</v>
      </c>
      <c r="J603" s="1">
        <v>35</v>
      </c>
      <c r="K603" s="1">
        <v>1</v>
      </c>
      <c r="L603" s="1">
        <v>678</v>
      </c>
      <c r="M603" s="6">
        <v>0.14000000000000001</v>
      </c>
      <c r="N603" s="4">
        <v>5000</v>
      </c>
      <c r="O603" s="4">
        <v>270</v>
      </c>
      <c r="P603" s="4">
        <v>100</v>
      </c>
      <c r="Q603" s="3">
        <v>0.3</v>
      </c>
      <c r="R603" s="1">
        <v>12</v>
      </c>
      <c r="S603" s="1">
        <v>100</v>
      </c>
      <c r="T603" s="1">
        <v>20</v>
      </c>
      <c r="U603" s="1">
        <v>1</v>
      </c>
      <c r="V603" s="1">
        <v>177</v>
      </c>
      <c r="W603" s="1">
        <v>0</v>
      </c>
      <c r="X603" s="1">
        <v>0</v>
      </c>
      <c r="Y603" s="1">
        <v>0</v>
      </c>
      <c r="Z603" s="1">
        <v>2</v>
      </c>
      <c r="AA603" s="1">
        <v>0</v>
      </c>
      <c r="AB603" s="1">
        <v>1</v>
      </c>
      <c r="AC603" s="1">
        <v>0</v>
      </c>
      <c r="AD603" s="1">
        <v>0</v>
      </c>
      <c r="AE603" s="1">
        <v>0</v>
      </c>
      <c r="AF603" s="1">
        <v>0</v>
      </c>
      <c r="AG603" s="1">
        <v>0</v>
      </c>
      <c r="AH603" s="1">
        <v>500</v>
      </c>
      <c r="AI603" s="1">
        <v>500</v>
      </c>
      <c r="AJ603" s="1" t="s">
        <v>12966</v>
      </c>
      <c r="AK603" s="1" t="s">
        <v>12967</v>
      </c>
      <c r="AL603" s="1" t="s">
        <v>12968</v>
      </c>
      <c r="AM603" s="1" t="s">
        <v>16</v>
      </c>
      <c r="AN603" s="1" t="s">
        <v>23098</v>
      </c>
      <c r="AO603" s="1" t="s">
        <v>86</v>
      </c>
      <c r="AP603" s="1" t="s">
        <v>57</v>
      </c>
      <c r="AQ603" s="1" t="s">
        <v>25</v>
      </c>
      <c r="AR603" s="1" t="s">
        <v>30</v>
      </c>
      <c r="AS603" s="1" t="s">
        <v>23090</v>
      </c>
      <c r="AT603" s="1" t="s">
        <v>101</v>
      </c>
    </row>
    <row r="604" spans="1:46" x14ac:dyDescent="0.25">
      <c r="A604" s="1" t="s">
        <v>22290</v>
      </c>
      <c r="B604" s="2" t="s">
        <v>23074</v>
      </c>
      <c r="C604" s="2" t="s">
        <v>23108</v>
      </c>
      <c r="D604" s="1">
        <v>0</v>
      </c>
      <c r="E604" s="1">
        <v>0</v>
      </c>
      <c r="F604" s="1">
        <v>5</v>
      </c>
      <c r="G604" s="1">
        <v>5</v>
      </c>
      <c r="H604" s="6">
        <v>1</v>
      </c>
      <c r="I604">
        <v>0</v>
      </c>
      <c r="J604" s="1">
        <v>44</v>
      </c>
      <c r="K604" s="1">
        <v>0</v>
      </c>
      <c r="L604" s="1">
        <v>813</v>
      </c>
      <c r="M604" s="6">
        <v>0.77</v>
      </c>
      <c r="N604" s="4">
        <v>6200</v>
      </c>
      <c r="O604" s="4">
        <v>410</v>
      </c>
      <c r="P604" s="4">
        <v>600</v>
      </c>
      <c r="Q604" s="3">
        <v>0.28999999999999998</v>
      </c>
      <c r="R604" s="1">
        <v>24</v>
      </c>
      <c r="S604" s="1">
        <v>600</v>
      </c>
      <c r="T604" s="1">
        <v>33</v>
      </c>
      <c r="U604" s="1">
        <v>1</v>
      </c>
      <c r="V604" s="1">
        <v>176</v>
      </c>
      <c r="W604" s="1">
        <v>0</v>
      </c>
      <c r="X604" s="1">
        <v>0</v>
      </c>
      <c r="Y604" s="1">
        <v>1</v>
      </c>
      <c r="Z604" s="1">
        <v>0</v>
      </c>
      <c r="AA604" s="1">
        <v>1</v>
      </c>
      <c r="AB604" s="1">
        <v>0</v>
      </c>
      <c r="AC604" s="1">
        <v>8937</v>
      </c>
      <c r="AD604" s="1">
        <v>0</v>
      </c>
      <c r="AE604" s="1">
        <v>1690</v>
      </c>
      <c r="AF604" s="1">
        <v>0</v>
      </c>
      <c r="AG604" s="1">
        <v>280</v>
      </c>
      <c r="AH604" s="1">
        <v>0</v>
      </c>
      <c r="AI604" s="1">
        <v>10907</v>
      </c>
      <c r="AJ604" s="1" t="s">
        <v>12324</v>
      </c>
      <c r="AK604" s="1" t="s">
        <v>14925</v>
      </c>
      <c r="AL604" s="1" t="s">
        <v>14926</v>
      </c>
      <c r="AM604" s="1" t="s">
        <v>12</v>
      </c>
      <c r="AN604" s="1" t="s">
        <v>23097</v>
      </c>
      <c r="AO604" s="1" t="s">
        <v>86</v>
      </c>
      <c r="AP604" s="1" t="s">
        <v>57</v>
      </c>
      <c r="AQ604" s="1" t="s">
        <v>25</v>
      </c>
      <c r="AR604" s="1" t="s">
        <v>19</v>
      </c>
      <c r="AS604" s="1" t="s">
        <v>23091</v>
      </c>
      <c r="AT604" s="1" t="s">
        <v>26</v>
      </c>
    </row>
    <row r="605" spans="1:46" x14ac:dyDescent="0.25">
      <c r="A605" s="1" t="s">
        <v>21806</v>
      </c>
      <c r="B605" s="2" t="s">
        <v>23074</v>
      </c>
      <c r="C605" s="2" t="s">
        <v>23110</v>
      </c>
      <c r="D605" s="1">
        <v>0</v>
      </c>
      <c r="E605" s="1">
        <v>1</v>
      </c>
      <c r="F605" s="1">
        <v>1</v>
      </c>
      <c r="G605" s="1">
        <v>2</v>
      </c>
      <c r="H605" s="6">
        <v>0.5</v>
      </c>
      <c r="I605">
        <v>0</v>
      </c>
      <c r="J605" s="1">
        <v>40</v>
      </c>
      <c r="K605" s="1">
        <v>1</v>
      </c>
      <c r="L605" s="1">
        <v>816</v>
      </c>
      <c r="M605" s="6">
        <v>0.23</v>
      </c>
      <c r="N605" s="4">
        <v>4550</v>
      </c>
      <c r="O605" s="4">
        <v>350</v>
      </c>
      <c r="P605" s="4">
        <v>500</v>
      </c>
      <c r="Q605" s="3">
        <v>0.15</v>
      </c>
      <c r="R605" s="1">
        <v>24</v>
      </c>
      <c r="S605" s="1">
        <v>500</v>
      </c>
      <c r="T605" s="1">
        <v>54</v>
      </c>
      <c r="U605" s="1">
        <v>0</v>
      </c>
      <c r="V605" s="1">
        <v>176</v>
      </c>
      <c r="W605" s="1">
        <v>0</v>
      </c>
      <c r="X605" s="1">
        <v>0</v>
      </c>
      <c r="Y605" s="1">
        <v>0</v>
      </c>
      <c r="Z605" s="1">
        <v>2</v>
      </c>
      <c r="AA605" s="1">
        <v>1</v>
      </c>
      <c r="AB605" s="1">
        <v>0</v>
      </c>
      <c r="AC605" s="1">
        <v>1200</v>
      </c>
      <c r="AD605" s="1">
        <v>250</v>
      </c>
      <c r="AE605" s="1">
        <v>0</v>
      </c>
      <c r="AF605" s="1">
        <v>0</v>
      </c>
      <c r="AG605" s="1">
        <v>265</v>
      </c>
      <c r="AH605" s="1">
        <v>0</v>
      </c>
      <c r="AI605" s="1">
        <v>1715</v>
      </c>
      <c r="AJ605" s="1" t="s">
        <v>13643</v>
      </c>
      <c r="AK605" s="1" t="s">
        <v>13644</v>
      </c>
      <c r="AL605" s="1" t="s">
        <v>13645</v>
      </c>
      <c r="AM605" s="1" t="s">
        <v>12</v>
      </c>
      <c r="AN605" s="1" t="s">
        <v>23098</v>
      </c>
      <c r="AO605" s="1" t="s">
        <v>364</v>
      </c>
      <c r="AP605" s="1" t="s">
        <v>57</v>
      </c>
      <c r="AQ605" s="1" t="s">
        <v>25</v>
      </c>
      <c r="AR605" s="1" t="s">
        <v>30</v>
      </c>
      <c r="AS605" s="1" t="s">
        <v>23091</v>
      </c>
      <c r="AT605" s="1" t="s">
        <v>26</v>
      </c>
    </row>
    <row r="606" spans="1:46" x14ac:dyDescent="0.25">
      <c r="A606" s="1" t="s">
        <v>20533</v>
      </c>
      <c r="B606" s="2" t="s">
        <v>23101</v>
      </c>
      <c r="C606" s="2" t="s">
        <v>23107</v>
      </c>
      <c r="D606" s="1">
        <v>0</v>
      </c>
      <c r="E606" s="1">
        <v>0</v>
      </c>
      <c r="F606" s="1">
        <v>1</v>
      </c>
      <c r="G606" s="1">
        <v>1</v>
      </c>
      <c r="H606" s="6">
        <v>1</v>
      </c>
      <c r="I606">
        <v>1</v>
      </c>
      <c r="J606" s="1">
        <v>40</v>
      </c>
      <c r="K606" s="1">
        <v>0</v>
      </c>
      <c r="L606" s="1">
        <v>633</v>
      </c>
      <c r="M606" s="6">
        <v>0.78</v>
      </c>
      <c r="N606" s="4">
        <v>3500</v>
      </c>
      <c r="O606" s="4">
        <v>230</v>
      </c>
      <c r="P606" s="4">
        <v>1000</v>
      </c>
      <c r="Q606" s="3">
        <v>0.27</v>
      </c>
      <c r="R606" s="1">
        <v>24</v>
      </c>
      <c r="S606" s="1">
        <v>1000</v>
      </c>
      <c r="T606" s="1">
        <v>28</v>
      </c>
      <c r="U606" s="1">
        <v>1</v>
      </c>
      <c r="V606" s="1">
        <v>176</v>
      </c>
      <c r="W606" s="1">
        <v>0</v>
      </c>
      <c r="X606" s="1">
        <v>0</v>
      </c>
      <c r="Y606" s="1">
        <v>0</v>
      </c>
      <c r="Z606" s="1">
        <v>4</v>
      </c>
      <c r="AA606" s="1">
        <v>0</v>
      </c>
      <c r="AB606" s="1">
        <v>1</v>
      </c>
      <c r="AC606" s="1">
        <v>3630</v>
      </c>
      <c r="AD606" s="1">
        <v>1565</v>
      </c>
      <c r="AE606" s="1">
        <v>0</v>
      </c>
      <c r="AF606" s="1">
        <v>344</v>
      </c>
      <c r="AG606" s="1">
        <v>0</v>
      </c>
      <c r="AH606" s="1">
        <v>0</v>
      </c>
      <c r="AI606" s="1">
        <v>5539</v>
      </c>
      <c r="AJ606" s="1" t="s">
        <v>10218</v>
      </c>
      <c r="AK606" s="1" t="s">
        <v>10219</v>
      </c>
      <c r="AL606" s="1" t="s">
        <v>10220</v>
      </c>
      <c r="AM606" s="1" t="s">
        <v>16</v>
      </c>
      <c r="AN606" s="1" t="s">
        <v>23097</v>
      </c>
      <c r="AO606" s="1" t="s">
        <v>86</v>
      </c>
      <c r="AP606" s="1" t="s">
        <v>57</v>
      </c>
      <c r="AQ606" s="1" t="s">
        <v>25</v>
      </c>
      <c r="AR606" s="1" t="s">
        <v>30</v>
      </c>
      <c r="AS606" s="1" t="s">
        <v>23090</v>
      </c>
      <c r="AT606" s="1" t="s">
        <v>101</v>
      </c>
    </row>
    <row r="607" spans="1:46" x14ac:dyDescent="0.25">
      <c r="A607" s="1" t="s">
        <v>17454</v>
      </c>
      <c r="B607" s="2" t="s">
        <v>23075</v>
      </c>
      <c r="C607" s="2" t="s">
        <v>23107</v>
      </c>
      <c r="D607" s="1">
        <v>0</v>
      </c>
      <c r="E607" s="1">
        <v>0</v>
      </c>
      <c r="F607" s="1">
        <v>3</v>
      </c>
      <c r="G607" s="1">
        <v>3</v>
      </c>
      <c r="H607" s="6">
        <v>1</v>
      </c>
      <c r="I607">
        <v>0</v>
      </c>
      <c r="J607" s="1">
        <v>38</v>
      </c>
      <c r="K607" s="1">
        <v>0</v>
      </c>
      <c r="L607" s="1">
        <v>728</v>
      </c>
      <c r="M607" s="6">
        <v>0.46</v>
      </c>
      <c r="N607" s="4">
        <v>3449</v>
      </c>
      <c r="O607" s="4">
        <v>291</v>
      </c>
      <c r="P607" s="4">
        <v>300</v>
      </c>
      <c r="Q607" s="3">
        <v>0.32</v>
      </c>
      <c r="R607" s="1">
        <v>18</v>
      </c>
      <c r="S607" s="1">
        <v>300</v>
      </c>
      <c r="T607" s="1">
        <v>23</v>
      </c>
      <c r="U607" s="1">
        <v>0</v>
      </c>
      <c r="V607" s="1">
        <v>175</v>
      </c>
      <c r="W607" s="1">
        <v>0</v>
      </c>
      <c r="X607" s="1">
        <v>0</v>
      </c>
      <c r="Y607" s="1">
        <v>0</v>
      </c>
      <c r="Z607" s="1">
        <v>2</v>
      </c>
      <c r="AA607" s="1">
        <v>1</v>
      </c>
      <c r="AB607" s="1">
        <v>0</v>
      </c>
      <c r="AC607" s="1">
        <v>3520</v>
      </c>
      <c r="AD607" s="1">
        <v>362</v>
      </c>
      <c r="AE607" s="1">
        <v>1925</v>
      </c>
      <c r="AF607" s="1">
        <v>0</v>
      </c>
      <c r="AG607" s="1">
        <v>160</v>
      </c>
      <c r="AH607" s="1">
        <v>0</v>
      </c>
      <c r="AI607" s="1">
        <v>5967</v>
      </c>
      <c r="AJ607" s="1" t="s">
        <v>1422</v>
      </c>
      <c r="AK607" s="1" t="s">
        <v>1423</v>
      </c>
      <c r="AL607" s="1" t="s">
        <v>1424</v>
      </c>
      <c r="AM607" s="1" t="s">
        <v>12</v>
      </c>
      <c r="AN607" s="1" t="s">
        <v>23097</v>
      </c>
      <c r="AO607" s="1" t="s">
        <v>364</v>
      </c>
      <c r="AP607" s="1" t="s">
        <v>57</v>
      </c>
      <c r="AQ607" s="1" t="s">
        <v>25</v>
      </c>
      <c r="AR607" s="1" t="s">
        <v>30</v>
      </c>
      <c r="AS607" s="1" t="s">
        <v>23091</v>
      </c>
      <c r="AT607" s="1" t="s">
        <v>26</v>
      </c>
    </row>
    <row r="608" spans="1:46" x14ac:dyDescent="0.25">
      <c r="A608" s="1" t="s">
        <v>20343</v>
      </c>
      <c r="B608" s="2" t="s">
        <v>23074</v>
      </c>
      <c r="C608" s="2" t="s">
        <v>23105</v>
      </c>
      <c r="D608" s="1">
        <v>4</v>
      </c>
      <c r="E608" s="1">
        <v>1</v>
      </c>
      <c r="F608" s="1">
        <v>5</v>
      </c>
      <c r="G608" s="1">
        <v>10</v>
      </c>
      <c r="H608" s="6">
        <v>0.5</v>
      </c>
      <c r="I608">
        <v>0</v>
      </c>
      <c r="J608" s="1">
        <v>47</v>
      </c>
      <c r="K608" s="1">
        <v>1</v>
      </c>
      <c r="L608" s="1">
        <v>652</v>
      </c>
      <c r="M608" s="6">
        <v>0.46</v>
      </c>
      <c r="N608" s="4">
        <v>3600</v>
      </c>
      <c r="O608" s="4">
        <v>300</v>
      </c>
      <c r="P608" s="4">
        <v>300</v>
      </c>
      <c r="Q608" s="3">
        <v>0.36</v>
      </c>
      <c r="R608" s="1">
        <v>18</v>
      </c>
      <c r="S608" s="1">
        <v>300</v>
      </c>
      <c r="T608" s="1">
        <v>10</v>
      </c>
      <c r="U608" s="1">
        <v>1</v>
      </c>
      <c r="V608" s="1">
        <v>174</v>
      </c>
      <c r="W608" s="1">
        <v>0</v>
      </c>
      <c r="X608" s="1">
        <v>0</v>
      </c>
      <c r="Y608" s="1">
        <v>1</v>
      </c>
      <c r="Z608" s="1">
        <v>2</v>
      </c>
      <c r="AA608" s="1">
        <v>0</v>
      </c>
      <c r="AB608" s="1">
        <v>0</v>
      </c>
      <c r="AC608" s="1">
        <v>3600</v>
      </c>
      <c r="AD608" s="1">
        <v>0</v>
      </c>
      <c r="AE608" s="1">
        <v>0</v>
      </c>
      <c r="AF608" s="1">
        <v>0</v>
      </c>
      <c r="AG608" s="1">
        <v>0</v>
      </c>
      <c r="AH608" s="1">
        <v>600</v>
      </c>
      <c r="AI608" s="1">
        <v>4200</v>
      </c>
      <c r="AJ608" s="1" t="s">
        <v>9671</v>
      </c>
      <c r="AK608" s="1" t="s">
        <v>9672</v>
      </c>
      <c r="AL608" s="1" t="s">
        <v>9673</v>
      </c>
      <c r="AM608" s="1" t="s">
        <v>12</v>
      </c>
      <c r="AN608" s="1" t="s">
        <v>23098</v>
      </c>
      <c r="AO608" s="1" t="s">
        <v>86</v>
      </c>
      <c r="AP608" s="1" t="s">
        <v>57</v>
      </c>
      <c r="AQ608" s="1" t="s">
        <v>25</v>
      </c>
      <c r="AR608" s="1" t="s">
        <v>19</v>
      </c>
      <c r="AS608" s="1" t="s">
        <v>23090</v>
      </c>
      <c r="AT608" s="1" t="s">
        <v>26</v>
      </c>
    </row>
    <row r="609" spans="1:46" x14ac:dyDescent="0.25">
      <c r="A609" s="1" t="s">
        <v>18825</v>
      </c>
      <c r="B609" s="2" t="s">
        <v>23074</v>
      </c>
      <c r="C609" s="2" t="s">
        <v>23107</v>
      </c>
      <c r="D609" s="1">
        <v>0</v>
      </c>
      <c r="E609" s="1">
        <v>0</v>
      </c>
      <c r="F609" s="1">
        <v>4</v>
      </c>
      <c r="G609" s="1">
        <v>4</v>
      </c>
      <c r="H609" s="6">
        <v>1</v>
      </c>
      <c r="I609">
        <v>0</v>
      </c>
      <c r="J609" s="1">
        <v>47</v>
      </c>
      <c r="K609" s="1">
        <v>1</v>
      </c>
      <c r="L609" s="1">
        <v>550</v>
      </c>
      <c r="M609" s="6">
        <v>0.36</v>
      </c>
      <c r="N609" s="4">
        <v>5600</v>
      </c>
      <c r="O609" s="4">
        <v>400</v>
      </c>
      <c r="P609" s="4">
        <v>100</v>
      </c>
      <c r="Q609" s="3">
        <v>0.25</v>
      </c>
      <c r="R609" s="1">
        <v>12</v>
      </c>
      <c r="S609" s="1">
        <v>100</v>
      </c>
      <c r="T609" s="1">
        <v>15</v>
      </c>
      <c r="U609" s="1">
        <v>1</v>
      </c>
      <c r="V609" s="1">
        <v>174</v>
      </c>
      <c r="W609" s="1">
        <v>0</v>
      </c>
      <c r="X609" s="1">
        <v>0</v>
      </c>
      <c r="Y609" s="1">
        <v>0</v>
      </c>
      <c r="Z609" s="1">
        <v>4</v>
      </c>
      <c r="AA609" s="1">
        <v>1</v>
      </c>
      <c r="AB609" s="1">
        <v>0</v>
      </c>
      <c r="AC609" s="1">
        <v>3729</v>
      </c>
      <c r="AD609" s="1">
        <v>255</v>
      </c>
      <c r="AE609" s="1">
        <v>0</v>
      </c>
      <c r="AF609" s="1">
        <v>0</v>
      </c>
      <c r="AG609" s="1">
        <v>0</v>
      </c>
      <c r="AH609" s="1">
        <v>0</v>
      </c>
      <c r="AI609" s="1">
        <v>3984</v>
      </c>
      <c r="AJ609" s="1" t="s">
        <v>5468</v>
      </c>
      <c r="AK609" s="1" t="s">
        <v>5469</v>
      </c>
      <c r="AL609" s="1" t="s">
        <v>5470</v>
      </c>
      <c r="AM609" s="1" t="s">
        <v>12</v>
      </c>
      <c r="AN609" s="1" t="s">
        <v>23098</v>
      </c>
      <c r="AO609" s="1" t="s">
        <v>86</v>
      </c>
      <c r="AP609" s="1" t="s">
        <v>57</v>
      </c>
      <c r="AQ609" s="1" t="s">
        <v>25</v>
      </c>
      <c r="AR609" s="1" t="s">
        <v>30</v>
      </c>
      <c r="AS609" s="1" t="s">
        <v>23091</v>
      </c>
      <c r="AT609" s="1" t="s">
        <v>26</v>
      </c>
    </row>
    <row r="610" spans="1:46" x14ac:dyDescent="0.25">
      <c r="A610" s="1" t="s">
        <v>18788</v>
      </c>
      <c r="B610" s="2" t="s">
        <v>23101</v>
      </c>
      <c r="C610" s="2" t="s">
        <v>23107</v>
      </c>
      <c r="D610" s="1">
        <v>0</v>
      </c>
      <c r="E610" s="1">
        <v>2</v>
      </c>
      <c r="F610" s="1">
        <v>1</v>
      </c>
      <c r="G610" s="1">
        <v>3</v>
      </c>
      <c r="H610" s="6">
        <v>0.33333333333333331</v>
      </c>
      <c r="I610">
        <v>1</v>
      </c>
      <c r="J610" s="1">
        <v>46</v>
      </c>
      <c r="K610" s="1">
        <v>0</v>
      </c>
      <c r="L610" s="1">
        <v>721</v>
      </c>
      <c r="M610" s="6">
        <v>0.94</v>
      </c>
      <c r="N610" s="4">
        <v>4560</v>
      </c>
      <c r="O610" s="4">
        <v>330</v>
      </c>
      <c r="P610" s="4">
        <v>650</v>
      </c>
      <c r="Q610" s="3">
        <v>0.3</v>
      </c>
      <c r="R610" s="1">
        <v>24</v>
      </c>
      <c r="S610" s="1">
        <v>650</v>
      </c>
      <c r="T610" s="1">
        <v>62</v>
      </c>
      <c r="U610" s="1">
        <v>0</v>
      </c>
      <c r="V610" s="1">
        <v>174</v>
      </c>
      <c r="W610" s="1">
        <v>0</v>
      </c>
      <c r="X610" s="1">
        <v>0</v>
      </c>
      <c r="Y610" s="1">
        <v>0</v>
      </c>
      <c r="Z610" s="1">
        <v>3</v>
      </c>
      <c r="AA610" s="1">
        <v>1</v>
      </c>
      <c r="AB610" s="1">
        <v>1</v>
      </c>
      <c r="AC610" s="1">
        <v>2763</v>
      </c>
      <c r="AD610" s="1">
        <v>0</v>
      </c>
      <c r="AE610" s="1">
        <v>1284</v>
      </c>
      <c r="AF610" s="1">
        <v>2454</v>
      </c>
      <c r="AG610" s="1">
        <v>0</v>
      </c>
      <c r="AH610" s="1">
        <v>0</v>
      </c>
      <c r="AI610" s="1">
        <v>6501</v>
      </c>
      <c r="AJ610" s="1" t="s">
        <v>5354</v>
      </c>
      <c r="AK610" s="1" t="s">
        <v>5355</v>
      </c>
      <c r="AL610" s="1" t="s">
        <v>5356</v>
      </c>
      <c r="AM610" s="1" t="s">
        <v>16</v>
      </c>
      <c r="AN610" s="1" t="s">
        <v>23097</v>
      </c>
      <c r="AO610" s="1" t="s">
        <v>364</v>
      </c>
      <c r="AP610" s="1" t="s">
        <v>57</v>
      </c>
      <c r="AQ610" s="1" t="s">
        <v>25</v>
      </c>
      <c r="AR610" s="1" t="s">
        <v>30</v>
      </c>
      <c r="AS610" s="1" t="s">
        <v>23091</v>
      </c>
      <c r="AT610" s="1" t="s">
        <v>101</v>
      </c>
    </row>
    <row r="611" spans="1:46" x14ac:dyDescent="0.25">
      <c r="A611" s="1" t="s">
        <v>17544</v>
      </c>
      <c r="B611" s="2" t="s">
        <v>23074</v>
      </c>
      <c r="C611" s="2" t="s">
        <v>23109</v>
      </c>
      <c r="D611" s="1">
        <v>4</v>
      </c>
      <c r="E611" s="1">
        <v>3</v>
      </c>
      <c r="F611" s="1">
        <v>4</v>
      </c>
      <c r="G611" s="1">
        <v>11</v>
      </c>
      <c r="H611" s="6">
        <v>0.36363636363636365</v>
      </c>
      <c r="I611">
        <v>0</v>
      </c>
      <c r="J611" s="1">
        <v>40</v>
      </c>
      <c r="K611" s="1">
        <v>1</v>
      </c>
      <c r="L611" s="1">
        <v>514</v>
      </c>
      <c r="M611" s="6">
        <v>0.17</v>
      </c>
      <c r="N611" s="4">
        <v>4100</v>
      </c>
      <c r="O611" s="4">
        <v>320</v>
      </c>
      <c r="P611" s="4">
        <v>200</v>
      </c>
      <c r="Q611" s="3">
        <v>0.3</v>
      </c>
      <c r="R611" s="1">
        <v>6</v>
      </c>
      <c r="S611" s="1">
        <v>200</v>
      </c>
      <c r="T611" s="1">
        <v>17</v>
      </c>
      <c r="U611" s="1">
        <v>1</v>
      </c>
      <c r="V611" s="1">
        <v>173</v>
      </c>
      <c r="W611" s="1">
        <v>0</v>
      </c>
      <c r="X611" s="1">
        <v>0</v>
      </c>
      <c r="Y611" s="1">
        <v>1</v>
      </c>
      <c r="Z611" s="1">
        <v>1</v>
      </c>
      <c r="AA611" s="1">
        <v>1</v>
      </c>
      <c r="AB611" s="1">
        <v>0</v>
      </c>
      <c r="AC611" s="1">
        <v>552</v>
      </c>
      <c r="AD611" s="1">
        <v>0</v>
      </c>
      <c r="AE611" s="1">
        <v>0</v>
      </c>
      <c r="AF611" s="1">
        <v>0</v>
      </c>
      <c r="AG611" s="1">
        <v>0</v>
      </c>
      <c r="AH611" s="1">
        <v>0</v>
      </c>
      <c r="AI611" s="1">
        <v>552</v>
      </c>
      <c r="AJ611" s="1" t="s">
        <v>1705</v>
      </c>
      <c r="AK611" s="1" t="s">
        <v>1706</v>
      </c>
      <c r="AL611" s="1" t="s">
        <v>1707</v>
      </c>
      <c r="AM611" s="1" t="s">
        <v>12</v>
      </c>
      <c r="AN611" s="1" t="s">
        <v>23098</v>
      </c>
      <c r="AO611" s="1" t="s">
        <v>86</v>
      </c>
      <c r="AP611" s="1" t="s">
        <v>57</v>
      </c>
      <c r="AQ611" s="1" t="s">
        <v>25</v>
      </c>
      <c r="AR611" s="1" t="s">
        <v>19</v>
      </c>
      <c r="AS611" s="1" t="s">
        <v>23091</v>
      </c>
      <c r="AT611" s="1" t="s">
        <v>26</v>
      </c>
    </row>
    <row r="612" spans="1:46" x14ac:dyDescent="0.25">
      <c r="A612" s="1" t="s">
        <v>20501</v>
      </c>
      <c r="B612" s="2" t="s">
        <v>23073</v>
      </c>
      <c r="C612" s="2" t="s">
        <v>23107</v>
      </c>
      <c r="D612" s="1">
        <v>0</v>
      </c>
      <c r="E612" s="1">
        <v>0</v>
      </c>
      <c r="F612" s="1">
        <v>4</v>
      </c>
      <c r="G612" s="1">
        <v>4</v>
      </c>
      <c r="H612" s="6">
        <v>1</v>
      </c>
      <c r="I612">
        <v>0</v>
      </c>
      <c r="J612" s="1">
        <v>47</v>
      </c>
      <c r="K612" s="1">
        <v>1</v>
      </c>
      <c r="L612" s="1">
        <v>671</v>
      </c>
      <c r="M612" s="6">
        <v>0.38</v>
      </c>
      <c r="N612" s="4">
        <v>5600</v>
      </c>
      <c r="O612" s="4">
        <v>400</v>
      </c>
      <c r="P612" s="4">
        <v>100</v>
      </c>
      <c r="Q612" s="3">
        <v>0.3</v>
      </c>
      <c r="R612" s="1">
        <v>6</v>
      </c>
      <c r="S612" s="1">
        <v>100</v>
      </c>
      <c r="T612" s="1">
        <v>6</v>
      </c>
      <c r="U612" s="1">
        <v>0</v>
      </c>
      <c r="V612" s="1">
        <v>169</v>
      </c>
      <c r="W612" s="1">
        <v>0</v>
      </c>
      <c r="X612" s="1">
        <v>0</v>
      </c>
      <c r="Y612" s="1">
        <v>0</v>
      </c>
      <c r="Z612" s="1">
        <v>3</v>
      </c>
      <c r="AA612" s="1">
        <v>1</v>
      </c>
      <c r="AB612" s="1">
        <v>0</v>
      </c>
      <c r="AC612" s="1">
        <v>3729</v>
      </c>
      <c r="AD612" s="1">
        <v>300</v>
      </c>
      <c r="AE612" s="1">
        <v>0</v>
      </c>
      <c r="AF612" s="1">
        <v>0</v>
      </c>
      <c r="AG612" s="1">
        <v>0</v>
      </c>
      <c r="AH612" s="1">
        <v>0</v>
      </c>
      <c r="AI612" s="1">
        <v>4029</v>
      </c>
      <c r="AJ612" s="1" t="s">
        <v>10125</v>
      </c>
      <c r="AK612" s="1" t="s">
        <v>10126</v>
      </c>
      <c r="AL612" s="1" t="s">
        <v>10127</v>
      </c>
      <c r="AM612" s="1" t="s">
        <v>12</v>
      </c>
      <c r="AN612" s="1" t="s">
        <v>23098</v>
      </c>
      <c r="AO612" s="1" t="s">
        <v>364</v>
      </c>
      <c r="AP612" s="1" t="s">
        <v>57</v>
      </c>
      <c r="AQ612" s="1" t="s">
        <v>25</v>
      </c>
      <c r="AR612" s="1" t="s">
        <v>30</v>
      </c>
      <c r="AS612" s="1" t="s">
        <v>23091</v>
      </c>
      <c r="AT612" s="1" t="s">
        <v>26</v>
      </c>
    </row>
    <row r="613" spans="1:46" x14ac:dyDescent="0.25">
      <c r="A613" s="1" t="s">
        <v>21074</v>
      </c>
      <c r="B613" s="2" t="s">
        <v>23074</v>
      </c>
      <c r="C613" s="2" t="s">
        <v>23110</v>
      </c>
      <c r="D613" s="1">
        <v>0</v>
      </c>
      <c r="E613" s="1">
        <v>0</v>
      </c>
      <c r="F613" s="1">
        <v>1</v>
      </c>
      <c r="G613" s="1">
        <v>1</v>
      </c>
      <c r="H613" s="6">
        <v>1</v>
      </c>
      <c r="I613">
        <v>1</v>
      </c>
      <c r="J613" s="1">
        <v>36</v>
      </c>
      <c r="K613" s="1">
        <v>1</v>
      </c>
      <c r="L613" s="1">
        <v>695</v>
      </c>
      <c r="M613" s="6">
        <v>0.69</v>
      </c>
      <c r="N613" s="4">
        <v>5500</v>
      </c>
      <c r="O613" s="4">
        <v>350</v>
      </c>
      <c r="P613" s="4">
        <v>600</v>
      </c>
      <c r="Q613" s="3">
        <v>0.27</v>
      </c>
      <c r="R613" s="1">
        <v>24</v>
      </c>
      <c r="S613" s="1">
        <v>600</v>
      </c>
      <c r="T613" s="1">
        <v>72</v>
      </c>
      <c r="U613" s="1">
        <v>0</v>
      </c>
      <c r="V613" s="1">
        <v>169</v>
      </c>
      <c r="W613" s="1">
        <v>0</v>
      </c>
      <c r="X613" s="1">
        <v>0</v>
      </c>
      <c r="Y613" s="1">
        <v>1</v>
      </c>
      <c r="Z613" s="1">
        <v>2</v>
      </c>
      <c r="AA613" s="1">
        <v>1</v>
      </c>
      <c r="AB613" s="1">
        <v>1</v>
      </c>
      <c r="AC613" s="1">
        <v>0</v>
      </c>
      <c r="AD613" s="1">
        <v>0</v>
      </c>
      <c r="AE613" s="1">
        <v>2507</v>
      </c>
      <c r="AF613" s="1">
        <v>143</v>
      </c>
      <c r="AG613" s="1">
        <v>100</v>
      </c>
      <c r="AH613" s="1">
        <v>1680</v>
      </c>
      <c r="AI613" s="1">
        <v>4430</v>
      </c>
      <c r="AJ613" s="1" t="s">
        <v>11677</v>
      </c>
      <c r="AK613" s="1" t="s">
        <v>11678</v>
      </c>
      <c r="AL613" s="1" t="s">
        <v>11679</v>
      </c>
      <c r="AM613" s="1" t="s">
        <v>16</v>
      </c>
      <c r="AN613" s="1" t="s">
        <v>23098</v>
      </c>
      <c r="AO613" s="1" t="s">
        <v>364</v>
      </c>
      <c r="AP613" s="1" t="s">
        <v>57</v>
      </c>
      <c r="AQ613" s="1" t="s">
        <v>25</v>
      </c>
      <c r="AR613" s="1" t="s">
        <v>19</v>
      </c>
      <c r="AS613" s="1" t="s">
        <v>23091</v>
      </c>
      <c r="AT613" s="1" t="s">
        <v>101</v>
      </c>
    </row>
    <row r="614" spans="1:46" x14ac:dyDescent="0.25">
      <c r="A614" s="1" t="s">
        <v>17683</v>
      </c>
      <c r="B614" s="2" t="s">
        <v>23101</v>
      </c>
      <c r="C614" s="2" t="s">
        <v>23108</v>
      </c>
      <c r="D614" s="1">
        <v>0</v>
      </c>
      <c r="E614" s="1">
        <v>0</v>
      </c>
      <c r="F614" s="1">
        <v>1</v>
      </c>
      <c r="G614" s="1">
        <v>1</v>
      </c>
      <c r="H614" s="6">
        <v>1</v>
      </c>
      <c r="I614">
        <v>0</v>
      </c>
      <c r="J614" s="1">
        <v>46</v>
      </c>
      <c r="K614" s="1">
        <v>1</v>
      </c>
      <c r="L614" s="1">
        <v>596</v>
      </c>
      <c r="M614" s="6">
        <v>0.17</v>
      </c>
      <c r="N614" s="4">
        <v>14400</v>
      </c>
      <c r="O614" s="4">
        <v>1200</v>
      </c>
      <c r="P614" s="4">
        <v>1000</v>
      </c>
      <c r="Q614" s="3">
        <v>0.3</v>
      </c>
      <c r="R614" s="1">
        <v>12</v>
      </c>
      <c r="S614" s="1">
        <v>1000</v>
      </c>
      <c r="T614" s="1">
        <v>79</v>
      </c>
      <c r="U614" s="1">
        <v>1</v>
      </c>
      <c r="V614" s="1">
        <v>169</v>
      </c>
      <c r="W614" s="1">
        <v>1</v>
      </c>
      <c r="X614" s="1">
        <v>0</v>
      </c>
      <c r="Y614" s="1">
        <v>0</v>
      </c>
      <c r="Z614" s="1">
        <v>4</v>
      </c>
      <c r="AA614" s="1">
        <v>0</v>
      </c>
      <c r="AB614" s="1">
        <v>0</v>
      </c>
      <c r="AC614" s="1">
        <v>14113</v>
      </c>
      <c r="AD614" s="1">
        <v>0</v>
      </c>
      <c r="AE614" s="1">
        <v>0</v>
      </c>
      <c r="AF614" s="1">
        <v>0</v>
      </c>
      <c r="AG614" s="1">
        <v>60</v>
      </c>
      <c r="AH614" s="1">
        <v>0</v>
      </c>
      <c r="AI614" s="1">
        <v>14173</v>
      </c>
      <c r="AJ614" s="1" t="s">
        <v>2126</v>
      </c>
      <c r="AK614" s="1" t="s">
        <v>2127</v>
      </c>
      <c r="AL614" s="1" t="s">
        <v>2128</v>
      </c>
      <c r="AM614" s="1" t="s">
        <v>12</v>
      </c>
      <c r="AN614" s="1" t="s">
        <v>23098</v>
      </c>
      <c r="AO614" s="1" t="s">
        <v>86</v>
      </c>
      <c r="AP614" s="1" t="s">
        <v>86</v>
      </c>
      <c r="AQ614" s="1" t="s">
        <v>25</v>
      </c>
      <c r="AR614" s="1" t="s">
        <v>30</v>
      </c>
      <c r="AS614" s="1" t="s">
        <v>23090</v>
      </c>
      <c r="AT614" s="1" t="s">
        <v>26</v>
      </c>
    </row>
    <row r="615" spans="1:46" x14ac:dyDescent="0.25">
      <c r="A615" s="1" t="s">
        <v>20257</v>
      </c>
      <c r="B615" s="2" t="s">
        <v>23076</v>
      </c>
      <c r="C615" s="2" t="s">
        <v>23104</v>
      </c>
      <c r="D615" s="1">
        <v>0</v>
      </c>
      <c r="E615" s="1">
        <v>0</v>
      </c>
      <c r="F615" s="1">
        <v>1</v>
      </c>
      <c r="G615" s="1">
        <v>1</v>
      </c>
      <c r="H615" s="6">
        <v>1</v>
      </c>
      <c r="I615">
        <v>1</v>
      </c>
      <c r="J615" s="1">
        <v>42</v>
      </c>
      <c r="K615" s="1">
        <v>0</v>
      </c>
      <c r="L615" s="1">
        <v>373</v>
      </c>
      <c r="M615" s="6">
        <v>0.3</v>
      </c>
      <c r="N615" s="4">
        <v>5000</v>
      </c>
      <c r="O615" s="4">
        <v>460</v>
      </c>
      <c r="P615" s="4">
        <v>500</v>
      </c>
      <c r="Q615" s="3">
        <v>0.34</v>
      </c>
      <c r="R615" s="1">
        <v>24</v>
      </c>
      <c r="S615" s="1">
        <v>500</v>
      </c>
      <c r="T615" s="1">
        <v>15</v>
      </c>
      <c r="U615" s="1">
        <v>0</v>
      </c>
      <c r="V615" s="1">
        <v>168</v>
      </c>
      <c r="W615" s="1">
        <v>0</v>
      </c>
      <c r="X615" s="1">
        <v>0</v>
      </c>
      <c r="Y615" s="1">
        <v>0</v>
      </c>
      <c r="Z615" s="1">
        <v>3</v>
      </c>
      <c r="AA615" s="1">
        <v>0</v>
      </c>
      <c r="AB615" s="1">
        <v>1</v>
      </c>
      <c r="AC615" s="1">
        <v>500</v>
      </c>
      <c r="AD615" s="1">
        <v>708</v>
      </c>
      <c r="AE615" s="1">
        <v>240</v>
      </c>
      <c r="AF615" s="1">
        <v>318</v>
      </c>
      <c r="AG615" s="1">
        <v>0</v>
      </c>
      <c r="AH615" s="1">
        <v>720</v>
      </c>
      <c r="AI615" s="1">
        <v>2486</v>
      </c>
      <c r="AJ615" s="1" t="s">
        <v>9447</v>
      </c>
      <c r="AK615" s="1" t="s">
        <v>9448</v>
      </c>
      <c r="AL615" s="1" t="s">
        <v>9449</v>
      </c>
      <c r="AM615" s="1" t="s">
        <v>16</v>
      </c>
      <c r="AN615" s="1" t="s">
        <v>23097</v>
      </c>
      <c r="AO615" s="1" t="s">
        <v>364</v>
      </c>
      <c r="AP615" s="1" t="s">
        <v>57</v>
      </c>
      <c r="AQ615" s="1" t="s">
        <v>25</v>
      </c>
      <c r="AR615" s="1" t="s">
        <v>30</v>
      </c>
      <c r="AS615" s="1" t="s">
        <v>23090</v>
      </c>
      <c r="AT615" s="1" t="s">
        <v>101</v>
      </c>
    </row>
    <row r="616" spans="1:46" x14ac:dyDescent="0.25">
      <c r="A616" s="1" t="s">
        <v>19802</v>
      </c>
      <c r="B616" s="2" t="s">
        <v>23074</v>
      </c>
      <c r="C616" s="2" t="s">
        <v>23106</v>
      </c>
      <c r="D616" s="1">
        <v>0</v>
      </c>
      <c r="E616" s="1">
        <v>0</v>
      </c>
      <c r="F616" s="1">
        <v>2</v>
      </c>
      <c r="G616" s="1">
        <v>2</v>
      </c>
      <c r="H616" s="6">
        <v>1</v>
      </c>
      <c r="I616">
        <v>0</v>
      </c>
      <c r="J616" s="1">
        <v>42</v>
      </c>
      <c r="K616" s="1">
        <v>1</v>
      </c>
      <c r="L616" s="1">
        <v>839</v>
      </c>
      <c r="M616" s="6">
        <v>0.79</v>
      </c>
      <c r="N616" s="4">
        <v>6000</v>
      </c>
      <c r="O616" s="4">
        <v>400</v>
      </c>
      <c r="P616" s="4">
        <v>500</v>
      </c>
      <c r="Q616" s="3">
        <v>0.31</v>
      </c>
      <c r="R616" s="1">
        <v>24</v>
      </c>
      <c r="S616" s="1">
        <v>500</v>
      </c>
      <c r="T616" s="1">
        <v>18</v>
      </c>
      <c r="U616" s="1">
        <v>0</v>
      </c>
      <c r="V616" s="1">
        <v>168</v>
      </c>
      <c r="W616" s="1">
        <v>0</v>
      </c>
      <c r="X616" s="1">
        <v>0</v>
      </c>
      <c r="Y616" s="1">
        <v>0</v>
      </c>
      <c r="Z616" s="1">
        <v>2</v>
      </c>
      <c r="AA616" s="1">
        <v>0</v>
      </c>
      <c r="AB616" s="1">
        <v>0</v>
      </c>
      <c r="AC616" s="1">
        <v>9907</v>
      </c>
      <c r="AD616" s="1">
        <v>677</v>
      </c>
      <c r="AE616" s="1">
        <v>0</v>
      </c>
      <c r="AF616" s="1">
        <v>0</v>
      </c>
      <c r="AG616" s="1">
        <v>1320</v>
      </c>
      <c r="AH616" s="1">
        <v>0</v>
      </c>
      <c r="AI616" s="1">
        <v>11904</v>
      </c>
      <c r="AJ616" s="1" t="s">
        <v>1108</v>
      </c>
      <c r="AK616" s="1" t="s">
        <v>8189</v>
      </c>
      <c r="AL616" s="1" t="s">
        <v>8190</v>
      </c>
      <c r="AM616" s="1" t="s">
        <v>12</v>
      </c>
      <c r="AN616" s="1" t="s">
        <v>23098</v>
      </c>
      <c r="AO616" s="1" t="s">
        <v>364</v>
      </c>
      <c r="AP616" s="1" t="s">
        <v>57</v>
      </c>
      <c r="AQ616" s="1" t="s">
        <v>25</v>
      </c>
      <c r="AR616" s="1" t="s">
        <v>30</v>
      </c>
      <c r="AS616" s="1" t="s">
        <v>23090</v>
      </c>
      <c r="AT616" s="1" t="s">
        <v>26</v>
      </c>
    </row>
    <row r="617" spans="1:46" x14ac:dyDescent="0.25">
      <c r="A617" s="1" t="s">
        <v>22772</v>
      </c>
      <c r="B617" s="2" t="s">
        <v>23101</v>
      </c>
      <c r="C617" s="2" t="s">
        <v>23105</v>
      </c>
      <c r="D617" s="1">
        <v>0</v>
      </c>
      <c r="E617" s="1">
        <v>1</v>
      </c>
      <c r="F617" s="1">
        <v>1</v>
      </c>
      <c r="G617" s="1">
        <v>2</v>
      </c>
      <c r="H617" s="6">
        <v>0.5</v>
      </c>
      <c r="I617">
        <v>1</v>
      </c>
      <c r="J617" s="1">
        <v>40</v>
      </c>
      <c r="K617" s="1">
        <v>0</v>
      </c>
      <c r="L617" s="1">
        <v>723</v>
      </c>
      <c r="M617" s="6">
        <v>0.03</v>
      </c>
      <c r="N617" s="4">
        <v>240</v>
      </c>
      <c r="O617" s="4">
        <v>190</v>
      </c>
      <c r="P617" s="4">
        <v>100</v>
      </c>
      <c r="Q617" s="3">
        <v>0.39</v>
      </c>
      <c r="R617" s="1">
        <v>12</v>
      </c>
      <c r="S617" s="1">
        <v>100</v>
      </c>
      <c r="T617" s="1">
        <v>7</v>
      </c>
      <c r="U617" s="1">
        <v>1</v>
      </c>
      <c r="V617" s="1">
        <v>168</v>
      </c>
      <c r="W617" s="1">
        <v>0</v>
      </c>
      <c r="X617" s="1">
        <v>1</v>
      </c>
      <c r="Y617" s="1">
        <v>0</v>
      </c>
      <c r="Z617" s="1">
        <v>3</v>
      </c>
      <c r="AA617" s="1">
        <v>0</v>
      </c>
      <c r="AB617" s="1">
        <v>1</v>
      </c>
      <c r="AC617" s="1">
        <v>0</v>
      </c>
      <c r="AD617" s="1">
        <v>0</v>
      </c>
      <c r="AE617" s="1">
        <v>0</v>
      </c>
      <c r="AF617" s="1">
        <v>0</v>
      </c>
      <c r="AG617" s="1">
        <v>0</v>
      </c>
      <c r="AH617" s="1">
        <v>0</v>
      </c>
      <c r="AI617" s="1">
        <v>0</v>
      </c>
      <c r="AJ617" s="1" t="s">
        <v>16196</v>
      </c>
      <c r="AK617" s="1" t="s">
        <v>16197</v>
      </c>
      <c r="AL617" s="1" t="s">
        <v>16198</v>
      </c>
      <c r="AM617" s="1" t="s">
        <v>16</v>
      </c>
      <c r="AN617" s="1" t="s">
        <v>23097</v>
      </c>
      <c r="AO617" s="1" t="s">
        <v>86</v>
      </c>
      <c r="AP617" s="1" t="s">
        <v>57</v>
      </c>
      <c r="AQ617" s="1" t="s">
        <v>14</v>
      </c>
      <c r="AR617" s="1" t="s">
        <v>30</v>
      </c>
      <c r="AS617" s="1" t="s">
        <v>23090</v>
      </c>
      <c r="AT617" s="1" t="s">
        <v>101</v>
      </c>
    </row>
    <row r="618" spans="1:46" x14ac:dyDescent="0.25">
      <c r="A618" s="1" t="s">
        <v>18399</v>
      </c>
      <c r="B618" s="2" t="s">
        <v>23101</v>
      </c>
      <c r="C618" s="2" t="s">
        <v>23109</v>
      </c>
      <c r="D618" s="1">
        <v>0</v>
      </c>
      <c r="E618" s="1">
        <v>0</v>
      </c>
      <c r="F618" s="1">
        <v>1</v>
      </c>
      <c r="G618" s="1">
        <v>1</v>
      </c>
      <c r="H618" s="6">
        <v>1</v>
      </c>
      <c r="I618">
        <v>0</v>
      </c>
      <c r="J618" s="1">
        <v>38</v>
      </c>
      <c r="K618" s="1">
        <v>1</v>
      </c>
      <c r="L618" s="1">
        <v>647</v>
      </c>
      <c r="M618" s="6">
        <v>0.08</v>
      </c>
      <c r="N618" s="4">
        <v>3000</v>
      </c>
      <c r="O618" s="4">
        <v>200</v>
      </c>
      <c r="P618" s="4">
        <v>300</v>
      </c>
      <c r="Q618" s="3">
        <v>0.25</v>
      </c>
      <c r="R618" s="1">
        <v>24</v>
      </c>
      <c r="S618" s="1">
        <v>300</v>
      </c>
      <c r="T618" s="1">
        <v>37</v>
      </c>
      <c r="U618" s="1">
        <v>1</v>
      </c>
      <c r="V618" s="1">
        <v>168</v>
      </c>
      <c r="W618" s="1">
        <v>0</v>
      </c>
      <c r="X618" s="1">
        <v>0</v>
      </c>
      <c r="Y618" s="1">
        <v>0</v>
      </c>
      <c r="Z618" s="1">
        <v>2</v>
      </c>
      <c r="AA618" s="1">
        <v>1</v>
      </c>
      <c r="AB618" s="1">
        <v>0</v>
      </c>
      <c r="AC618" s="1">
        <v>0</v>
      </c>
      <c r="AD618" s="1">
        <v>0</v>
      </c>
      <c r="AE618" s="1">
        <v>0</v>
      </c>
      <c r="AF618" s="1">
        <v>0</v>
      </c>
      <c r="AG618" s="1">
        <v>0</v>
      </c>
      <c r="AH618" s="1">
        <v>0</v>
      </c>
      <c r="AI618" s="1">
        <v>0</v>
      </c>
      <c r="AJ618" s="1" t="s">
        <v>4259</v>
      </c>
      <c r="AK618" s="1" t="s">
        <v>4260</v>
      </c>
      <c r="AL618" s="1" t="s">
        <v>4261</v>
      </c>
      <c r="AM618" s="1" t="s">
        <v>12</v>
      </c>
      <c r="AN618" s="1" t="s">
        <v>23098</v>
      </c>
      <c r="AO618" s="1" t="s">
        <v>86</v>
      </c>
      <c r="AP618" s="1" t="s">
        <v>57</v>
      </c>
      <c r="AQ618" s="1" t="s">
        <v>25</v>
      </c>
      <c r="AR618" s="1" t="s">
        <v>30</v>
      </c>
      <c r="AS618" s="1" t="s">
        <v>23091</v>
      </c>
      <c r="AT618" s="1" t="s">
        <v>26</v>
      </c>
    </row>
    <row r="619" spans="1:46" x14ac:dyDescent="0.25">
      <c r="A619" s="1" t="s">
        <v>22143</v>
      </c>
      <c r="B619" s="2" t="s">
        <v>23076</v>
      </c>
      <c r="C619" s="2" t="s">
        <v>23106</v>
      </c>
      <c r="D619" s="1">
        <v>1</v>
      </c>
      <c r="E619" s="1">
        <v>0</v>
      </c>
      <c r="F619" s="1">
        <v>1</v>
      </c>
      <c r="G619" s="1">
        <v>2</v>
      </c>
      <c r="H619" s="6">
        <v>0.5</v>
      </c>
      <c r="I619">
        <v>0</v>
      </c>
      <c r="J619" s="1">
        <v>44</v>
      </c>
      <c r="K619" s="1">
        <v>1</v>
      </c>
      <c r="L619" s="1">
        <v>584</v>
      </c>
      <c r="M619" s="6">
        <v>0.24</v>
      </c>
      <c r="N619" s="4">
        <v>3200</v>
      </c>
      <c r="O619" s="4">
        <v>270</v>
      </c>
      <c r="P619" s="4">
        <v>300</v>
      </c>
      <c r="Q619" s="3">
        <v>0.3</v>
      </c>
      <c r="R619" s="1">
        <v>18</v>
      </c>
      <c r="S619" s="1">
        <v>300</v>
      </c>
      <c r="T619" s="1">
        <v>48</v>
      </c>
      <c r="U619" s="1">
        <v>1</v>
      </c>
      <c r="V619" s="1">
        <v>166</v>
      </c>
      <c r="W619" s="1">
        <v>0</v>
      </c>
      <c r="X619" s="1">
        <v>0</v>
      </c>
      <c r="Y619" s="1">
        <v>1</v>
      </c>
      <c r="Z619" s="1">
        <v>4</v>
      </c>
      <c r="AA619" s="1">
        <v>0</v>
      </c>
      <c r="AB619" s="1">
        <v>0</v>
      </c>
      <c r="AC619" s="1">
        <v>600</v>
      </c>
      <c r="AD619" s="1">
        <v>0</v>
      </c>
      <c r="AE619" s="1">
        <v>381</v>
      </c>
      <c r="AF619" s="1">
        <v>0</v>
      </c>
      <c r="AG619" s="1">
        <v>0</v>
      </c>
      <c r="AH619" s="1">
        <v>200</v>
      </c>
      <c r="AI619" s="1">
        <v>1181</v>
      </c>
      <c r="AJ619" s="1" t="s">
        <v>575</v>
      </c>
      <c r="AK619" s="1" t="s">
        <v>14517</v>
      </c>
      <c r="AL619" s="1" t="s">
        <v>14518</v>
      </c>
      <c r="AM619" s="1" t="s">
        <v>12</v>
      </c>
      <c r="AN619" s="1" t="s">
        <v>23098</v>
      </c>
      <c r="AO619" s="1" t="s">
        <v>86</v>
      </c>
      <c r="AP619" s="1" t="s">
        <v>57</v>
      </c>
      <c r="AQ619" s="1" t="s">
        <v>25</v>
      </c>
      <c r="AR619" s="1" t="s">
        <v>19</v>
      </c>
      <c r="AS619" s="1" t="s">
        <v>23090</v>
      </c>
      <c r="AT619" s="1" t="s">
        <v>26</v>
      </c>
    </row>
    <row r="620" spans="1:46" x14ac:dyDescent="0.25">
      <c r="A620" s="1" t="s">
        <v>21316</v>
      </c>
      <c r="B620" s="2" t="s">
        <v>23074</v>
      </c>
      <c r="C620" s="2" t="s">
        <v>23103</v>
      </c>
      <c r="D620" s="1">
        <v>1</v>
      </c>
      <c r="E620" s="1">
        <v>1</v>
      </c>
      <c r="F620" s="1">
        <v>1</v>
      </c>
      <c r="G620" s="1">
        <v>3</v>
      </c>
      <c r="H620" s="6">
        <v>0.33333333333333331</v>
      </c>
      <c r="I620">
        <v>0</v>
      </c>
      <c r="J620" s="1">
        <v>49</v>
      </c>
      <c r="K620" s="1">
        <v>0</v>
      </c>
      <c r="L620" s="1">
        <v>573</v>
      </c>
      <c r="M620" s="6">
        <v>0</v>
      </c>
      <c r="N620" s="4">
        <v>4900</v>
      </c>
      <c r="O620" s="4">
        <v>350</v>
      </c>
      <c r="P620" s="4">
        <v>300</v>
      </c>
      <c r="Q620" s="3">
        <v>0.39</v>
      </c>
      <c r="R620" s="1">
        <v>12</v>
      </c>
      <c r="S620" s="1">
        <v>300</v>
      </c>
      <c r="T620" s="1">
        <v>11</v>
      </c>
      <c r="U620" s="1">
        <v>1</v>
      </c>
      <c r="V620" s="1">
        <v>166</v>
      </c>
      <c r="W620" s="1">
        <v>0</v>
      </c>
      <c r="X620" s="1">
        <v>0</v>
      </c>
      <c r="Y620" s="1">
        <v>0</v>
      </c>
      <c r="Z620" s="1">
        <v>3</v>
      </c>
      <c r="AA620" s="1">
        <v>1</v>
      </c>
      <c r="AB620" s="1">
        <v>0</v>
      </c>
      <c r="AC620" s="1">
        <v>4700</v>
      </c>
      <c r="AD620" s="1">
        <v>0</v>
      </c>
      <c r="AE620" s="1">
        <v>0</v>
      </c>
      <c r="AF620" s="1">
        <v>0</v>
      </c>
      <c r="AG620" s="1">
        <v>0</v>
      </c>
      <c r="AH620" s="1">
        <v>0</v>
      </c>
      <c r="AI620" s="1">
        <v>4700</v>
      </c>
      <c r="AJ620" s="1" t="s">
        <v>2721</v>
      </c>
      <c r="AK620" s="1" t="s">
        <v>12341</v>
      </c>
      <c r="AL620" s="1" t="s">
        <v>11</v>
      </c>
      <c r="AM620" s="1" t="s">
        <v>12</v>
      </c>
      <c r="AN620" s="1" t="s">
        <v>23097</v>
      </c>
      <c r="AO620" s="1" t="s">
        <v>86</v>
      </c>
      <c r="AP620" s="1" t="s">
        <v>57</v>
      </c>
      <c r="AQ620" s="1" t="s">
        <v>25</v>
      </c>
      <c r="AR620" s="1" t="s">
        <v>30</v>
      </c>
      <c r="AS620" s="1" t="s">
        <v>23091</v>
      </c>
      <c r="AT620" s="1" t="s">
        <v>26</v>
      </c>
    </row>
    <row r="621" spans="1:46" x14ac:dyDescent="0.25">
      <c r="A621" s="1" t="s">
        <v>19991</v>
      </c>
      <c r="B621" s="2" t="s">
        <v>23101</v>
      </c>
      <c r="C621" s="2" t="s">
        <v>23107</v>
      </c>
      <c r="D621" s="1">
        <v>0</v>
      </c>
      <c r="E621" s="1">
        <v>0</v>
      </c>
      <c r="F621" s="1">
        <v>1</v>
      </c>
      <c r="G621" s="1">
        <v>1</v>
      </c>
      <c r="H621" s="6">
        <v>1</v>
      </c>
      <c r="I621">
        <v>0</v>
      </c>
      <c r="J621" s="1">
        <v>47</v>
      </c>
      <c r="K621" s="1">
        <v>0</v>
      </c>
      <c r="L621" s="1">
        <v>647</v>
      </c>
      <c r="M621" s="6">
        <v>0.71</v>
      </c>
      <c r="N621" s="4">
        <v>2850</v>
      </c>
      <c r="O621" s="4">
        <v>215</v>
      </c>
      <c r="P621" s="4">
        <v>500</v>
      </c>
      <c r="Q621" s="3">
        <v>0.35</v>
      </c>
      <c r="R621" s="1">
        <v>24</v>
      </c>
      <c r="S621" s="1">
        <v>500</v>
      </c>
      <c r="T621" s="1">
        <v>49</v>
      </c>
      <c r="U621" s="1">
        <v>1</v>
      </c>
      <c r="V621" s="1">
        <v>165</v>
      </c>
      <c r="W621" s="1">
        <v>0</v>
      </c>
      <c r="X621" s="1">
        <v>0</v>
      </c>
      <c r="Y621" s="1">
        <v>0</v>
      </c>
      <c r="Z621" s="1">
        <v>5</v>
      </c>
      <c r="AA621" s="1">
        <v>1</v>
      </c>
      <c r="AB621" s="1">
        <v>0</v>
      </c>
      <c r="AC621" s="1">
        <v>910</v>
      </c>
      <c r="AD621" s="1">
        <v>0</v>
      </c>
      <c r="AE621" s="1">
        <v>770</v>
      </c>
      <c r="AF621" s="1">
        <v>580</v>
      </c>
      <c r="AG621" s="1">
        <v>0</v>
      </c>
      <c r="AH621" s="1">
        <v>550</v>
      </c>
      <c r="AI621" s="1">
        <v>2810</v>
      </c>
      <c r="AJ621" s="1" t="s">
        <v>8725</v>
      </c>
      <c r="AK621" s="1" t="s">
        <v>8726</v>
      </c>
      <c r="AL621" s="1" t="s">
        <v>8727</v>
      </c>
      <c r="AM621" s="1" t="s">
        <v>12</v>
      </c>
      <c r="AN621" s="1" t="s">
        <v>23097</v>
      </c>
      <c r="AO621" s="1" t="s">
        <v>86</v>
      </c>
      <c r="AP621" s="1" t="s">
        <v>57</v>
      </c>
      <c r="AQ621" s="1" t="s">
        <v>25</v>
      </c>
      <c r="AR621" s="1" t="s">
        <v>30</v>
      </c>
      <c r="AS621" s="1" t="s">
        <v>23091</v>
      </c>
      <c r="AT621" s="1" t="s">
        <v>26</v>
      </c>
    </row>
    <row r="622" spans="1:46" x14ac:dyDescent="0.25">
      <c r="A622" s="1" t="s">
        <v>22163</v>
      </c>
      <c r="B622" s="2" t="s">
        <v>23074</v>
      </c>
      <c r="C622" s="2" t="s">
        <v>23106</v>
      </c>
      <c r="D622" s="1">
        <v>0</v>
      </c>
      <c r="E622" s="1">
        <v>0</v>
      </c>
      <c r="F622" s="1">
        <v>3</v>
      </c>
      <c r="G622" s="1">
        <v>3</v>
      </c>
      <c r="H622" s="6">
        <v>1</v>
      </c>
      <c r="I622">
        <v>0</v>
      </c>
      <c r="J622" s="1">
        <v>38</v>
      </c>
      <c r="K622" s="1">
        <v>0</v>
      </c>
      <c r="L622" s="1">
        <v>634</v>
      </c>
      <c r="M622" s="6">
        <v>0.55000000000000004</v>
      </c>
      <c r="N622" s="4">
        <v>3500</v>
      </c>
      <c r="O622" s="4">
        <v>280</v>
      </c>
      <c r="P622" s="4">
        <v>190</v>
      </c>
      <c r="Q622" s="3">
        <v>0.36</v>
      </c>
      <c r="R622" s="1">
        <v>18</v>
      </c>
      <c r="S622" s="1">
        <v>190</v>
      </c>
      <c r="T622" s="1">
        <v>16</v>
      </c>
      <c r="U622" s="1">
        <v>0</v>
      </c>
      <c r="V622" s="1">
        <v>163</v>
      </c>
      <c r="W622" s="1">
        <v>0</v>
      </c>
      <c r="X622" s="1">
        <v>0</v>
      </c>
      <c r="Y622" s="1">
        <v>0</v>
      </c>
      <c r="Z622" s="1">
        <v>3</v>
      </c>
      <c r="AA622" s="1">
        <v>0</v>
      </c>
      <c r="AB622" s="1">
        <v>0</v>
      </c>
      <c r="AC622" s="1">
        <v>3490</v>
      </c>
      <c r="AD622" s="1">
        <v>566</v>
      </c>
      <c r="AE622" s="1">
        <v>1239</v>
      </c>
      <c r="AF622" s="1">
        <v>500</v>
      </c>
      <c r="AG622" s="1">
        <v>390</v>
      </c>
      <c r="AH622" s="1">
        <v>0</v>
      </c>
      <c r="AI622" s="1">
        <v>6185</v>
      </c>
      <c r="AJ622" s="1" t="s">
        <v>14575</v>
      </c>
      <c r="AK622" s="1" t="s">
        <v>14576</v>
      </c>
      <c r="AL622" s="1" t="s">
        <v>14577</v>
      </c>
      <c r="AM622" s="1" t="s">
        <v>12</v>
      </c>
      <c r="AN622" s="1" t="s">
        <v>23097</v>
      </c>
      <c r="AO622" s="1" t="s">
        <v>364</v>
      </c>
      <c r="AP622" s="1" t="s">
        <v>57</v>
      </c>
      <c r="AQ622" s="1" t="s">
        <v>25</v>
      </c>
      <c r="AR622" s="1" t="s">
        <v>30</v>
      </c>
      <c r="AS622" s="1" t="s">
        <v>23090</v>
      </c>
      <c r="AT622" s="1" t="s">
        <v>26</v>
      </c>
    </row>
    <row r="623" spans="1:46" x14ac:dyDescent="0.25">
      <c r="A623" s="1" t="s">
        <v>19137</v>
      </c>
      <c r="B623" s="2" t="s">
        <v>23074</v>
      </c>
      <c r="C623" s="2" t="s">
        <v>23104</v>
      </c>
      <c r="D623" s="1">
        <v>4</v>
      </c>
      <c r="E623" s="1">
        <v>1</v>
      </c>
      <c r="F623" s="1">
        <v>5</v>
      </c>
      <c r="G623" s="1">
        <v>10</v>
      </c>
      <c r="H623" s="6">
        <v>0.5</v>
      </c>
      <c r="I623">
        <v>0</v>
      </c>
      <c r="J623" s="1">
        <v>47</v>
      </c>
      <c r="K623" s="1">
        <v>1</v>
      </c>
      <c r="L623" s="1">
        <v>504</v>
      </c>
      <c r="M623" s="6">
        <v>0.41</v>
      </c>
      <c r="N623" s="4">
        <v>3600</v>
      </c>
      <c r="O623" s="4">
        <v>300</v>
      </c>
      <c r="P623" s="4">
        <v>800</v>
      </c>
      <c r="Q623" s="3">
        <v>0.36</v>
      </c>
      <c r="R623" s="1">
        <v>36</v>
      </c>
      <c r="S623" s="1">
        <v>800</v>
      </c>
      <c r="T623" s="1">
        <v>52</v>
      </c>
      <c r="U623" s="1">
        <v>1</v>
      </c>
      <c r="V623" s="1">
        <v>161</v>
      </c>
      <c r="W623" s="1">
        <v>0</v>
      </c>
      <c r="X623" s="1">
        <v>0</v>
      </c>
      <c r="Y623" s="1">
        <v>1</v>
      </c>
      <c r="Z623" s="1">
        <v>2</v>
      </c>
      <c r="AA623" s="1">
        <v>0</v>
      </c>
      <c r="AB623" s="1">
        <v>0</v>
      </c>
      <c r="AC623" s="1">
        <v>3895</v>
      </c>
      <c r="AD623" s="1">
        <v>0</v>
      </c>
      <c r="AE623" s="1">
        <v>0</v>
      </c>
      <c r="AF623" s="1">
        <v>0</v>
      </c>
      <c r="AG623" s="1">
        <v>0</v>
      </c>
      <c r="AH623" s="1">
        <v>0</v>
      </c>
      <c r="AI623" s="1">
        <v>3895</v>
      </c>
      <c r="AJ623" s="1" t="s">
        <v>6337</v>
      </c>
      <c r="AK623" s="1" t="s">
        <v>6338</v>
      </c>
      <c r="AL623" s="1" t="s">
        <v>6339</v>
      </c>
      <c r="AM623" s="1" t="s">
        <v>12</v>
      </c>
      <c r="AN623" s="1" t="s">
        <v>23098</v>
      </c>
      <c r="AO623" s="1" t="s">
        <v>86</v>
      </c>
      <c r="AP623" s="1" t="s">
        <v>57</v>
      </c>
      <c r="AQ623" s="1" t="s">
        <v>25</v>
      </c>
      <c r="AR623" s="1" t="s">
        <v>19</v>
      </c>
      <c r="AS623" s="1" t="s">
        <v>23090</v>
      </c>
      <c r="AT623" s="1" t="s">
        <v>26</v>
      </c>
    </row>
    <row r="624" spans="1:46" x14ac:dyDescent="0.25">
      <c r="A624" s="1" t="s">
        <v>19233</v>
      </c>
      <c r="B624" s="2" t="s">
        <v>23075</v>
      </c>
      <c r="C624" s="2" t="s">
        <v>23106</v>
      </c>
      <c r="D624" s="1">
        <v>6</v>
      </c>
      <c r="E624" s="1">
        <v>0</v>
      </c>
      <c r="F624" s="1">
        <v>1</v>
      </c>
      <c r="G624" s="1">
        <v>7</v>
      </c>
      <c r="H624" s="6">
        <v>0.14285714285714285</v>
      </c>
      <c r="I624">
        <v>0</v>
      </c>
      <c r="J624" s="1">
        <v>42</v>
      </c>
      <c r="K624" s="1">
        <v>0</v>
      </c>
      <c r="L624" s="1">
        <v>695</v>
      </c>
      <c r="M624" s="6">
        <v>0.64</v>
      </c>
      <c r="N624" s="4">
        <v>5900</v>
      </c>
      <c r="O624" s="4">
        <v>350</v>
      </c>
      <c r="P624" s="4">
        <v>500</v>
      </c>
      <c r="Q624" s="3">
        <v>0.32</v>
      </c>
      <c r="R624" s="1">
        <v>12</v>
      </c>
      <c r="S624" s="1">
        <v>500</v>
      </c>
      <c r="T624" s="1">
        <v>29</v>
      </c>
      <c r="U624" s="1">
        <v>0</v>
      </c>
      <c r="V624" s="1">
        <v>161</v>
      </c>
      <c r="W624" s="1">
        <v>0</v>
      </c>
      <c r="X624" s="1">
        <v>0</v>
      </c>
      <c r="Y624" s="1">
        <v>1</v>
      </c>
      <c r="Z624" s="1">
        <v>1</v>
      </c>
      <c r="AA624" s="1">
        <v>1</v>
      </c>
      <c r="AB624" s="1">
        <v>0</v>
      </c>
      <c r="AC624" s="1">
        <v>5440</v>
      </c>
      <c r="AD624" s="1">
        <v>0</v>
      </c>
      <c r="AE624" s="1">
        <v>0</v>
      </c>
      <c r="AF624" s="1">
        <v>0</v>
      </c>
      <c r="AG624" s="1">
        <v>0</v>
      </c>
      <c r="AH624" s="1">
        <v>500</v>
      </c>
      <c r="AI624" s="1">
        <v>5940</v>
      </c>
      <c r="AJ624" s="1" t="s">
        <v>6598</v>
      </c>
      <c r="AK624" s="1" t="s">
        <v>6599</v>
      </c>
      <c r="AL624" s="1" t="s">
        <v>6600</v>
      </c>
      <c r="AM624" s="1" t="s">
        <v>12</v>
      </c>
      <c r="AN624" s="1" t="s">
        <v>23097</v>
      </c>
      <c r="AO624" s="1" t="s">
        <v>364</v>
      </c>
      <c r="AP624" s="1" t="s">
        <v>57</v>
      </c>
      <c r="AQ624" s="1" t="s">
        <v>25</v>
      </c>
      <c r="AR624" s="1" t="s">
        <v>19</v>
      </c>
      <c r="AS624" s="1" t="s">
        <v>23091</v>
      </c>
      <c r="AT624" s="1" t="s">
        <v>26</v>
      </c>
    </row>
    <row r="625" spans="1:46" x14ac:dyDescent="0.25">
      <c r="A625" s="1" t="s">
        <v>18797</v>
      </c>
      <c r="B625" s="2" t="s">
        <v>23074</v>
      </c>
      <c r="C625" s="2" t="s">
        <v>23110</v>
      </c>
      <c r="D625" s="1">
        <v>0</v>
      </c>
      <c r="E625" s="1">
        <v>1</v>
      </c>
      <c r="F625" s="1">
        <v>1</v>
      </c>
      <c r="G625" s="1">
        <v>2</v>
      </c>
      <c r="H625" s="6">
        <v>0.5</v>
      </c>
      <c r="I625">
        <v>0</v>
      </c>
      <c r="J625" s="1">
        <v>34</v>
      </c>
      <c r="K625" s="1">
        <v>1</v>
      </c>
      <c r="L625" s="1">
        <v>714</v>
      </c>
      <c r="M625" s="6">
        <v>0.62</v>
      </c>
      <c r="N625" s="4">
        <v>4380</v>
      </c>
      <c r="O625" s="4">
        <v>365</v>
      </c>
      <c r="P625" s="4">
        <v>450</v>
      </c>
      <c r="Q625" s="3">
        <v>0.23</v>
      </c>
      <c r="R625" s="1">
        <v>24</v>
      </c>
      <c r="S625" s="1">
        <v>450</v>
      </c>
      <c r="T625" s="1">
        <v>57</v>
      </c>
      <c r="U625" s="1">
        <v>0</v>
      </c>
      <c r="V625" s="1">
        <v>160</v>
      </c>
      <c r="W625" s="1">
        <v>0</v>
      </c>
      <c r="X625" s="1">
        <v>0</v>
      </c>
      <c r="Y625" s="1">
        <v>0</v>
      </c>
      <c r="Z625" s="1">
        <v>3</v>
      </c>
      <c r="AA625" s="1">
        <v>1</v>
      </c>
      <c r="AB625" s="1">
        <v>0</v>
      </c>
      <c r="AC625" s="1">
        <v>5454</v>
      </c>
      <c r="AD625" s="1">
        <v>790</v>
      </c>
      <c r="AE625" s="1">
        <v>1109</v>
      </c>
      <c r="AF625" s="1">
        <v>342</v>
      </c>
      <c r="AG625" s="1">
        <v>0</v>
      </c>
      <c r="AH625" s="1">
        <v>790</v>
      </c>
      <c r="AI625" s="1">
        <v>8485</v>
      </c>
      <c r="AJ625" s="1" t="s">
        <v>5382</v>
      </c>
      <c r="AK625" s="1" t="s">
        <v>5383</v>
      </c>
      <c r="AL625" s="1" t="s">
        <v>5384</v>
      </c>
      <c r="AM625" s="1" t="s">
        <v>12</v>
      </c>
      <c r="AN625" s="1" t="s">
        <v>23098</v>
      </c>
      <c r="AO625" s="1" t="s">
        <v>364</v>
      </c>
      <c r="AP625" s="1" t="s">
        <v>57</v>
      </c>
      <c r="AQ625" s="1" t="s">
        <v>25</v>
      </c>
      <c r="AR625" s="1" t="s">
        <v>30</v>
      </c>
      <c r="AS625" s="1" t="s">
        <v>23091</v>
      </c>
      <c r="AT625" s="1" t="s">
        <v>26</v>
      </c>
    </row>
    <row r="626" spans="1:46" x14ac:dyDescent="0.25">
      <c r="A626" s="1" t="s">
        <v>18304</v>
      </c>
      <c r="B626" s="2" t="s">
        <v>23101</v>
      </c>
      <c r="C626" s="2" t="s">
        <v>23108</v>
      </c>
      <c r="D626" s="1">
        <v>0</v>
      </c>
      <c r="E626" s="1">
        <v>0</v>
      </c>
      <c r="F626" s="1">
        <v>4</v>
      </c>
      <c r="G626" s="1">
        <v>4</v>
      </c>
      <c r="H626" s="6">
        <v>1</v>
      </c>
      <c r="I626">
        <v>0</v>
      </c>
      <c r="J626" s="1">
        <v>42</v>
      </c>
      <c r="K626" s="1">
        <v>1</v>
      </c>
      <c r="L626" s="1">
        <v>729</v>
      </c>
      <c r="M626" s="6">
        <v>1.1100000000000001</v>
      </c>
      <c r="N626" s="4">
        <v>4350</v>
      </c>
      <c r="O626" s="4">
        <v>302</v>
      </c>
      <c r="P626" s="4">
        <v>500</v>
      </c>
      <c r="Q626" s="3">
        <v>0.3</v>
      </c>
      <c r="R626" s="1">
        <v>24</v>
      </c>
      <c r="S626" s="1">
        <v>500</v>
      </c>
      <c r="T626" s="1">
        <v>24</v>
      </c>
      <c r="U626" s="1">
        <v>1</v>
      </c>
      <c r="V626" s="1">
        <v>160</v>
      </c>
      <c r="W626" s="1">
        <v>0</v>
      </c>
      <c r="X626" s="1">
        <v>0</v>
      </c>
      <c r="Y626" s="1">
        <v>1</v>
      </c>
      <c r="Z626" s="1">
        <v>2</v>
      </c>
      <c r="AA626" s="1">
        <v>0</v>
      </c>
      <c r="AB626" s="1">
        <v>0</v>
      </c>
      <c r="AC626" s="1">
        <v>2352</v>
      </c>
      <c r="AD626" s="1">
        <v>964</v>
      </c>
      <c r="AE626" s="1">
        <v>2525</v>
      </c>
      <c r="AF626" s="1">
        <v>2450</v>
      </c>
      <c r="AG626" s="1">
        <v>0</v>
      </c>
      <c r="AH626" s="1">
        <v>0</v>
      </c>
      <c r="AI626" s="1">
        <v>8291</v>
      </c>
      <c r="AJ626" s="1" t="s">
        <v>3979</v>
      </c>
      <c r="AK626" s="1" t="s">
        <v>3980</v>
      </c>
      <c r="AL626" s="1" t="s">
        <v>3981</v>
      </c>
      <c r="AM626" s="1" t="s">
        <v>12</v>
      </c>
      <c r="AN626" s="1" t="s">
        <v>23098</v>
      </c>
      <c r="AO626" s="1" t="s">
        <v>86</v>
      </c>
      <c r="AP626" s="1" t="s">
        <v>57</v>
      </c>
      <c r="AQ626" s="1" t="s">
        <v>25</v>
      </c>
      <c r="AR626" s="1" t="s">
        <v>19</v>
      </c>
      <c r="AS626" s="1" t="s">
        <v>23090</v>
      </c>
      <c r="AT626" s="1" t="s">
        <v>26</v>
      </c>
    </row>
    <row r="627" spans="1:46" x14ac:dyDescent="0.25">
      <c r="A627" s="1" t="s">
        <v>20663</v>
      </c>
      <c r="B627" s="2" t="s">
        <v>23101</v>
      </c>
      <c r="C627" s="2" t="s">
        <v>23108</v>
      </c>
      <c r="D627" s="1">
        <v>0</v>
      </c>
      <c r="E627" s="1">
        <v>0</v>
      </c>
      <c r="F627" s="1">
        <v>1</v>
      </c>
      <c r="G627" s="1">
        <v>1</v>
      </c>
      <c r="H627" s="6">
        <v>1</v>
      </c>
      <c r="I627">
        <v>1</v>
      </c>
      <c r="J627" s="1">
        <v>34</v>
      </c>
      <c r="K627" s="1">
        <v>0</v>
      </c>
      <c r="L627" s="1">
        <v>600</v>
      </c>
      <c r="M627" s="6">
        <v>0.48</v>
      </c>
      <c r="N627" s="4">
        <v>4000</v>
      </c>
      <c r="O627" s="4">
        <v>280</v>
      </c>
      <c r="P627" s="4">
        <v>500</v>
      </c>
      <c r="Q627" s="3">
        <v>0.26</v>
      </c>
      <c r="R627" s="1">
        <v>24</v>
      </c>
      <c r="S627" s="1">
        <v>500</v>
      </c>
      <c r="T627" s="1">
        <v>55</v>
      </c>
      <c r="U627" s="1">
        <v>0</v>
      </c>
      <c r="V627" s="1">
        <v>160</v>
      </c>
      <c r="W627" s="1">
        <v>0</v>
      </c>
      <c r="X627" s="1">
        <v>0</v>
      </c>
      <c r="Y627" s="1">
        <v>0</v>
      </c>
      <c r="Z627" s="1">
        <v>4</v>
      </c>
      <c r="AA627" s="1">
        <v>1</v>
      </c>
      <c r="AB627" s="1">
        <v>1</v>
      </c>
      <c r="AC627" s="1">
        <v>0</v>
      </c>
      <c r="AD627" s="1">
        <v>0</v>
      </c>
      <c r="AE627" s="1">
        <v>0</v>
      </c>
      <c r="AF627" s="1">
        <v>300</v>
      </c>
      <c r="AG627" s="1">
        <v>0</v>
      </c>
      <c r="AH627" s="1">
        <v>1570</v>
      </c>
      <c r="AI627" s="1">
        <v>1870</v>
      </c>
      <c r="AJ627" s="1" t="s">
        <v>10581</v>
      </c>
      <c r="AK627" s="1" t="s">
        <v>10582</v>
      </c>
      <c r="AL627" s="1" t="s">
        <v>10583</v>
      </c>
      <c r="AM627" s="1" t="s">
        <v>16</v>
      </c>
      <c r="AN627" s="1" t="s">
        <v>23097</v>
      </c>
      <c r="AO627" s="1" t="s">
        <v>364</v>
      </c>
      <c r="AP627" s="1" t="s">
        <v>57</v>
      </c>
      <c r="AQ627" s="1" t="s">
        <v>25</v>
      </c>
      <c r="AR627" s="1" t="s">
        <v>30</v>
      </c>
      <c r="AS627" s="1" t="s">
        <v>23091</v>
      </c>
      <c r="AT627" s="1" t="s">
        <v>101</v>
      </c>
    </row>
    <row r="628" spans="1:46" x14ac:dyDescent="0.25">
      <c r="A628" s="1" t="s">
        <v>19280</v>
      </c>
      <c r="B628" s="2" t="s">
        <v>23074</v>
      </c>
      <c r="C628" s="2" t="s">
        <v>23106</v>
      </c>
      <c r="D628" s="1">
        <v>0</v>
      </c>
      <c r="E628" s="1">
        <v>0</v>
      </c>
      <c r="F628" s="1">
        <v>4</v>
      </c>
      <c r="G628" s="1">
        <v>4</v>
      </c>
      <c r="H628" s="6">
        <v>1</v>
      </c>
      <c r="I628">
        <v>0</v>
      </c>
      <c r="J628" s="1">
        <v>47</v>
      </c>
      <c r="K628" s="1">
        <v>1</v>
      </c>
      <c r="L628" s="1">
        <v>643</v>
      </c>
      <c r="M628" s="6">
        <v>0.41</v>
      </c>
      <c r="N628" s="4">
        <v>5600</v>
      </c>
      <c r="O628" s="4">
        <v>400</v>
      </c>
      <c r="P628" s="4">
        <v>200</v>
      </c>
      <c r="Q628" s="3">
        <v>0.36</v>
      </c>
      <c r="R628" s="1">
        <v>6</v>
      </c>
      <c r="S628" s="1">
        <v>200</v>
      </c>
      <c r="T628" s="1">
        <v>21</v>
      </c>
      <c r="U628" s="1">
        <v>1</v>
      </c>
      <c r="V628" s="1">
        <v>159</v>
      </c>
      <c r="W628" s="1">
        <v>0</v>
      </c>
      <c r="X628" s="1">
        <v>0</v>
      </c>
      <c r="Y628" s="1">
        <v>0</v>
      </c>
      <c r="Z628" s="1">
        <v>3</v>
      </c>
      <c r="AA628" s="1">
        <v>1</v>
      </c>
      <c r="AB628" s="1">
        <v>0</v>
      </c>
      <c r="AC628" s="1">
        <v>3850</v>
      </c>
      <c r="AD628" s="1">
        <v>0</v>
      </c>
      <c r="AE628" s="1">
        <v>0</v>
      </c>
      <c r="AF628" s="1">
        <v>0</v>
      </c>
      <c r="AG628" s="1">
        <v>0</v>
      </c>
      <c r="AH628" s="1">
        <v>0</v>
      </c>
      <c r="AI628" s="1">
        <v>3850</v>
      </c>
      <c r="AJ628" s="1" t="s">
        <v>6733</v>
      </c>
      <c r="AK628" s="1" t="e">
        <f>-저는공기업에다니고있는13년차회사원입니다.-회사상조회재대출을받기위해남은잔액약180만원을갚기위한일시자금이필요합니다.</f>
        <v>#NAME?</v>
      </c>
      <c r="AL628" s="1" t="s">
        <v>6734</v>
      </c>
      <c r="AM628" s="1" t="s">
        <v>12</v>
      </c>
      <c r="AN628" s="1" t="s">
        <v>23098</v>
      </c>
      <c r="AO628" s="1" t="s">
        <v>86</v>
      </c>
      <c r="AP628" s="1" t="s">
        <v>57</v>
      </c>
      <c r="AQ628" s="1" t="s">
        <v>25</v>
      </c>
      <c r="AR628" s="1" t="s">
        <v>30</v>
      </c>
      <c r="AS628" s="1" t="s">
        <v>23091</v>
      </c>
      <c r="AT628" s="1" t="s">
        <v>26</v>
      </c>
    </row>
    <row r="629" spans="1:46" x14ac:dyDescent="0.25">
      <c r="A629" s="1" t="s">
        <v>20092</v>
      </c>
      <c r="B629" s="2" t="s">
        <v>23101</v>
      </c>
      <c r="C629" s="2" t="s">
        <v>23109</v>
      </c>
      <c r="D629" s="1">
        <v>0</v>
      </c>
      <c r="E629" s="1">
        <v>0</v>
      </c>
      <c r="F629" s="1">
        <v>1</v>
      </c>
      <c r="G629" s="1">
        <v>1</v>
      </c>
      <c r="H629" s="6">
        <v>1</v>
      </c>
      <c r="I629">
        <v>0</v>
      </c>
      <c r="J629" s="1">
        <v>44</v>
      </c>
      <c r="K629" s="1">
        <v>1</v>
      </c>
      <c r="L629" s="1">
        <v>799</v>
      </c>
      <c r="M629" s="6">
        <v>0.77</v>
      </c>
      <c r="N629" s="4">
        <v>4600</v>
      </c>
      <c r="O629" s="4">
        <v>390</v>
      </c>
      <c r="P629" s="4">
        <v>860</v>
      </c>
      <c r="Q629" s="3">
        <v>0.21</v>
      </c>
      <c r="R629" s="1">
        <v>24</v>
      </c>
      <c r="S629" s="1">
        <v>860</v>
      </c>
      <c r="T629" s="1">
        <v>50</v>
      </c>
      <c r="U629" s="1">
        <v>1</v>
      </c>
      <c r="V629" s="1">
        <v>159</v>
      </c>
      <c r="W629" s="1">
        <v>0</v>
      </c>
      <c r="X629" s="1">
        <v>0</v>
      </c>
      <c r="Y629" s="1">
        <v>1</v>
      </c>
      <c r="Z629" s="1">
        <v>0</v>
      </c>
      <c r="AA629" s="1">
        <v>1</v>
      </c>
      <c r="AB629" s="1">
        <v>0</v>
      </c>
      <c r="AC629" s="1">
        <v>1208</v>
      </c>
      <c r="AD629" s="1">
        <v>1815</v>
      </c>
      <c r="AE629" s="1">
        <v>1408</v>
      </c>
      <c r="AF629" s="1">
        <v>0</v>
      </c>
      <c r="AG629" s="1">
        <v>0</v>
      </c>
      <c r="AH629" s="1">
        <v>1965</v>
      </c>
      <c r="AI629" s="1">
        <v>6396</v>
      </c>
      <c r="AJ629" s="1" t="s">
        <v>9018</v>
      </c>
      <c r="AK629" s="1" t="s">
        <v>9019</v>
      </c>
      <c r="AL629" s="1" t="s">
        <v>9020</v>
      </c>
      <c r="AM629" s="1" t="s">
        <v>12</v>
      </c>
      <c r="AN629" s="1" t="s">
        <v>23098</v>
      </c>
      <c r="AO629" s="1" t="s">
        <v>86</v>
      </c>
      <c r="AP629" s="1" t="s">
        <v>57</v>
      </c>
      <c r="AQ629" s="1" t="s">
        <v>25</v>
      </c>
      <c r="AR629" s="1" t="s">
        <v>19</v>
      </c>
      <c r="AS629" s="1" t="s">
        <v>23091</v>
      </c>
      <c r="AT629" s="1" t="s">
        <v>26</v>
      </c>
    </row>
    <row r="630" spans="1:46" x14ac:dyDescent="0.25">
      <c r="A630" s="1" t="s">
        <v>22484</v>
      </c>
      <c r="B630" s="2" t="s">
        <v>23074</v>
      </c>
      <c r="C630" s="2" t="s">
        <v>23111</v>
      </c>
      <c r="D630" s="1">
        <v>1</v>
      </c>
      <c r="E630" s="1">
        <v>1</v>
      </c>
      <c r="F630" s="1">
        <v>1</v>
      </c>
      <c r="G630" s="1">
        <v>3</v>
      </c>
      <c r="H630" s="6">
        <v>0.33333333333333331</v>
      </c>
      <c r="I630">
        <v>0</v>
      </c>
      <c r="J630" s="1">
        <v>40</v>
      </c>
      <c r="K630" s="1">
        <v>1</v>
      </c>
      <c r="L630" s="1">
        <v>795</v>
      </c>
      <c r="M630" s="6">
        <v>0.32</v>
      </c>
      <c r="N630" s="4">
        <v>8000</v>
      </c>
      <c r="O630" s="4">
        <v>600</v>
      </c>
      <c r="P630" s="4">
        <v>600</v>
      </c>
      <c r="Q630" s="3">
        <v>0.18</v>
      </c>
      <c r="R630" s="1">
        <v>12</v>
      </c>
      <c r="S630" s="1">
        <v>600</v>
      </c>
      <c r="T630" s="1">
        <v>42</v>
      </c>
      <c r="U630" s="1">
        <v>0</v>
      </c>
      <c r="V630" s="1">
        <v>158</v>
      </c>
      <c r="W630" s="1">
        <v>1</v>
      </c>
      <c r="X630" s="1">
        <v>1</v>
      </c>
      <c r="Y630" s="1">
        <v>0</v>
      </c>
      <c r="Z630" s="1">
        <v>3</v>
      </c>
      <c r="AA630" s="1">
        <v>0</v>
      </c>
      <c r="AB630" s="1">
        <v>0</v>
      </c>
      <c r="AC630" s="1">
        <v>0</v>
      </c>
      <c r="AD630" s="1">
        <v>1500</v>
      </c>
      <c r="AE630" s="1">
        <v>2099</v>
      </c>
      <c r="AF630" s="1">
        <v>0</v>
      </c>
      <c r="AG630" s="1">
        <v>0</v>
      </c>
      <c r="AH630" s="1">
        <v>0</v>
      </c>
      <c r="AI630" s="1">
        <v>3599</v>
      </c>
      <c r="AJ630" s="1" t="s">
        <v>15456</v>
      </c>
      <c r="AK630" s="1" t="s">
        <v>15457</v>
      </c>
      <c r="AL630" s="1" t="s">
        <v>15458</v>
      </c>
      <c r="AM630" s="1" t="s">
        <v>12</v>
      </c>
      <c r="AN630" s="1" t="s">
        <v>23098</v>
      </c>
      <c r="AO630" s="1" t="s">
        <v>364</v>
      </c>
      <c r="AP630" s="1" t="s">
        <v>86</v>
      </c>
      <c r="AQ630" s="1" t="s">
        <v>14</v>
      </c>
      <c r="AR630" s="1" t="s">
        <v>30</v>
      </c>
      <c r="AS630" s="1" t="s">
        <v>23090</v>
      </c>
      <c r="AT630" s="1" t="s">
        <v>26</v>
      </c>
    </row>
    <row r="631" spans="1:46" x14ac:dyDescent="0.25">
      <c r="A631" s="1" t="s">
        <v>18551</v>
      </c>
      <c r="B631" s="2" t="s">
        <v>23101</v>
      </c>
      <c r="C631" s="2" t="s">
        <v>23104</v>
      </c>
      <c r="D631" s="1">
        <v>2</v>
      </c>
      <c r="E631" s="1">
        <v>10</v>
      </c>
      <c r="F631" s="1">
        <v>1</v>
      </c>
      <c r="G631" s="1">
        <v>13</v>
      </c>
      <c r="H631" s="6">
        <v>7.6923076923076927E-2</v>
      </c>
      <c r="I631">
        <v>0</v>
      </c>
      <c r="J631" s="1">
        <v>33</v>
      </c>
      <c r="K631" s="1">
        <v>0</v>
      </c>
      <c r="L631" s="1">
        <v>495</v>
      </c>
      <c r="M631" s="6">
        <v>0</v>
      </c>
      <c r="N631" s="4">
        <v>2700</v>
      </c>
      <c r="O631" s="4">
        <v>200</v>
      </c>
      <c r="P631" s="4">
        <v>200</v>
      </c>
      <c r="Q631" s="3">
        <v>0.35</v>
      </c>
      <c r="R631" s="1">
        <v>24</v>
      </c>
      <c r="S631" s="1">
        <v>200</v>
      </c>
      <c r="T631" s="1">
        <v>9</v>
      </c>
      <c r="U631" s="1">
        <v>1</v>
      </c>
      <c r="V631" s="1">
        <v>158</v>
      </c>
      <c r="W631" s="1">
        <v>1</v>
      </c>
      <c r="X631" s="1">
        <v>0</v>
      </c>
      <c r="Y631" s="1">
        <v>1</v>
      </c>
      <c r="Z631" s="1">
        <v>3</v>
      </c>
      <c r="AA631" s="1">
        <v>0</v>
      </c>
      <c r="AB631" s="1">
        <v>0</v>
      </c>
      <c r="AC631" s="1">
        <v>0</v>
      </c>
      <c r="AD631" s="1">
        <v>0</v>
      </c>
      <c r="AE631" s="1">
        <v>0</v>
      </c>
      <c r="AF631" s="1">
        <v>0</v>
      </c>
      <c r="AG631" s="1">
        <v>0</v>
      </c>
      <c r="AH631" s="1">
        <v>200</v>
      </c>
      <c r="AI631" s="1">
        <v>200</v>
      </c>
      <c r="AJ631" s="1" t="s">
        <v>4660</v>
      </c>
      <c r="AK631" s="1" t="s">
        <v>4661</v>
      </c>
      <c r="AL631" s="1" t="s">
        <v>11</v>
      </c>
      <c r="AM631" s="1" t="s">
        <v>12</v>
      </c>
      <c r="AN631" s="1" t="s">
        <v>23097</v>
      </c>
      <c r="AO631" s="1" t="s">
        <v>86</v>
      </c>
      <c r="AP631" s="1" t="s">
        <v>86</v>
      </c>
      <c r="AQ631" s="1" t="s">
        <v>25</v>
      </c>
      <c r="AR631" s="1" t="s">
        <v>19</v>
      </c>
      <c r="AS631" s="1" t="s">
        <v>23090</v>
      </c>
      <c r="AT631" s="1" t="s">
        <v>26</v>
      </c>
    </row>
    <row r="632" spans="1:46" x14ac:dyDescent="0.25">
      <c r="A632" s="1" t="s">
        <v>18405</v>
      </c>
      <c r="B632" s="2" t="s">
        <v>23101</v>
      </c>
      <c r="C632" s="2" t="s">
        <v>23109</v>
      </c>
      <c r="D632" s="1">
        <v>0</v>
      </c>
      <c r="E632" s="1">
        <v>2</v>
      </c>
      <c r="F632" s="1">
        <v>2</v>
      </c>
      <c r="G632" s="1">
        <v>4</v>
      </c>
      <c r="H632" s="6">
        <v>0.5</v>
      </c>
      <c r="I632">
        <v>0</v>
      </c>
      <c r="J632" s="1">
        <v>28</v>
      </c>
      <c r="K632" s="1">
        <v>0</v>
      </c>
      <c r="L632" s="1">
        <v>610</v>
      </c>
      <c r="M632" s="6">
        <v>0.37</v>
      </c>
      <c r="N632" s="4">
        <v>2100</v>
      </c>
      <c r="O632" s="4">
        <v>170</v>
      </c>
      <c r="P632" s="4">
        <v>200</v>
      </c>
      <c r="Q632" s="3">
        <v>0.24</v>
      </c>
      <c r="R632" s="1">
        <v>18</v>
      </c>
      <c r="S632" s="1">
        <v>200</v>
      </c>
      <c r="T632" s="1">
        <v>26</v>
      </c>
      <c r="U632" s="1">
        <v>1</v>
      </c>
      <c r="V632" s="1">
        <v>158</v>
      </c>
      <c r="W632" s="1">
        <v>0</v>
      </c>
      <c r="X632" s="1">
        <v>1</v>
      </c>
      <c r="Y632" s="1">
        <v>1</v>
      </c>
      <c r="Z632" s="1">
        <v>3</v>
      </c>
      <c r="AA632" s="1">
        <v>0</v>
      </c>
      <c r="AB632" s="1">
        <v>0</v>
      </c>
      <c r="AC632" s="1">
        <v>0</v>
      </c>
      <c r="AD632" s="1">
        <v>0</v>
      </c>
      <c r="AE632" s="1">
        <v>300</v>
      </c>
      <c r="AF632" s="1">
        <v>400</v>
      </c>
      <c r="AG632" s="1">
        <v>0</v>
      </c>
      <c r="AH632" s="1">
        <v>500</v>
      </c>
      <c r="AI632" s="1">
        <v>1200</v>
      </c>
      <c r="AJ632" s="1" t="s">
        <v>74</v>
      </c>
      <c r="AK632" s="1" t="s">
        <v>4277</v>
      </c>
      <c r="AL632" s="1" t="s">
        <v>4278</v>
      </c>
      <c r="AM632" s="1" t="s">
        <v>12</v>
      </c>
      <c r="AN632" s="1" t="s">
        <v>23097</v>
      </c>
      <c r="AO632" s="1" t="s">
        <v>86</v>
      </c>
      <c r="AP632" s="1" t="s">
        <v>57</v>
      </c>
      <c r="AQ632" s="1" t="s">
        <v>14</v>
      </c>
      <c r="AR632" s="1" t="s">
        <v>19</v>
      </c>
      <c r="AS632" s="1" t="s">
        <v>23090</v>
      </c>
      <c r="AT632" s="1" t="s">
        <v>26</v>
      </c>
    </row>
    <row r="633" spans="1:46" x14ac:dyDescent="0.25">
      <c r="A633" s="1" t="s">
        <v>22524</v>
      </c>
      <c r="B633" s="2" t="s">
        <v>23073</v>
      </c>
      <c r="C633" s="2" t="s">
        <v>23104</v>
      </c>
      <c r="D633" s="1">
        <v>2</v>
      </c>
      <c r="E633" s="1">
        <v>2</v>
      </c>
      <c r="F633" s="1">
        <v>3</v>
      </c>
      <c r="G633" s="1">
        <v>7</v>
      </c>
      <c r="H633" s="6">
        <v>0.42857142857142855</v>
      </c>
      <c r="I633">
        <v>0</v>
      </c>
      <c r="J633" s="1">
        <v>42</v>
      </c>
      <c r="K633" s="1">
        <v>1</v>
      </c>
      <c r="L633" s="1">
        <v>574</v>
      </c>
      <c r="M633" s="6">
        <v>0</v>
      </c>
      <c r="N633" s="4">
        <v>7900</v>
      </c>
      <c r="O633" s="4">
        <v>380</v>
      </c>
      <c r="P633" s="4">
        <v>150</v>
      </c>
      <c r="Q633" s="3">
        <v>0.4</v>
      </c>
      <c r="R633" s="1">
        <v>12</v>
      </c>
      <c r="S633" s="1">
        <v>150</v>
      </c>
      <c r="T633" s="1">
        <v>4</v>
      </c>
      <c r="U633" s="1">
        <v>1</v>
      </c>
      <c r="V633" s="1">
        <v>157</v>
      </c>
      <c r="W633" s="1">
        <v>0</v>
      </c>
      <c r="X633" s="1">
        <v>0</v>
      </c>
      <c r="Y633" s="1">
        <v>1</v>
      </c>
      <c r="Z633" s="1">
        <v>1</v>
      </c>
      <c r="AA633" s="1">
        <v>1</v>
      </c>
      <c r="AB633" s="1">
        <v>0</v>
      </c>
      <c r="AC633" s="1">
        <v>680</v>
      </c>
      <c r="AD633" s="1">
        <v>0</v>
      </c>
      <c r="AE633" s="1">
        <v>194</v>
      </c>
      <c r="AF633" s="1">
        <v>1000</v>
      </c>
      <c r="AG633" s="1">
        <v>0</v>
      </c>
      <c r="AH633" s="1">
        <v>1500</v>
      </c>
      <c r="AI633" s="1">
        <v>3374</v>
      </c>
      <c r="AJ633" s="1" t="s">
        <v>15530</v>
      </c>
      <c r="AK633" s="1" t="s">
        <v>15531</v>
      </c>
      <c r="AL633" s="1" t="s">
        <v>11</v>
      </c>
      <c r="AM633" s="1" t="s">
        <v>12</v>
      </c>
      <c r="AN633" s="1" t="s">
        <v>23098</v>
      </c>
      <c r="AO633" s="1" t="s">
        <v>86</v>
      </c>
      <c r="AP633" s="1" t="s">
        <v>57</v>
      </c>
      <c r="AQ633" s="1" t="s">
        <v>25</v>
      </c>
      <c r="AR633" s="1" t="s">
        <v>19</v>
      </c>
      <c r="AS633" s="1" t="s">
        <v>23091</v>
      </c>
      <c r="AT633" s="1" t="s">
        <v>26</v>
      </c>
    </row>
    <row r="634" spans="1:46" x14ac:dyDescent="0.25">
      <c r="A634" s="1" t="s">
        <v>18314</v>
      </c>
      <c r="B634" s="2" t="s">
        <v>23076</v>
      </c>
      <c r="C634" s="2" t="s">
        <v>23110</v>
      </c>
      <c r="D634" s="1">
        <v>0</v>
      </c>
      <c r="E634" s="1">
        <v>0</v>
      </c>
      <c r="F634" s="1">
        <v>2</v>
      </c>
      <c r="G634" s="1">
        <v>2</v>
      </c>
      <c r="H634" s="6">
        <v>1</v>
      </c>
      <c r="I634">
        <v>0</v>
      </c>
      <c r="J634" s="1">
        <v>53</v>
      </c>
      <c r="K634" s="1">
        <v>0</v>
      </c>
      <c r="L634" s="1">
        <v>579</v>
      </c>
      <c r="M634" s="6">
        <v>0.19</v>
      </c>
      <c r="N634" s="4">
        <v>9852</v>
      </c>
      <c r="O634" s="4">
        <v>600</v>
      </c>
      <c r="P634" s="4">
        <v>500</v>
      </c>
      <c r="Q634" s="3">
        <v>0.27</v>
      </c>
      <c r="R634" s="1">
        <v>24</v>
      </c>
      <c r="S634" s="1">
        <v>500</v>
      </c>
      <c r="T634" s="1">
        <v>59</v>
      </c>
      <c r="U634" s="1">
        <v>1</v>
      </c>
      <c r="V634" s="1">
        <v>156</v>
      </c>
      <c r="W634" s="1">
        <v>1</v>
      </c>
      <c r="X634" s="1">
        <v>0</v>
      </c>
      <c r="Y634" s="1">
        <v>0</v>
      </c>
      <c r="Z634" s="1">
        <v>4</v>
      </c>
      <c r="AA634" s="1">
        <v>0</v>
      </c>
      <c r="AB634" s="1">
        <v>0</v>
      </c>
      <c r="AC634" s="1">
        <v>710</v>
      </c>
      <c r="AD634" s="1">
        <v>0</v>
      </c>
      <c r="AE634" s="1">
        <v>0</v>
      </c>
      <c r="AF634" s="1">
        <v>0</v>
      </c>
      <c r="AG634" s="1">
        <v>100</v>
      </c>
      <c r="AH634" s="1">
        <v>1089</v>
      </c>
      <c r="AI634" s="1">
        <v>1899</v>
      </c>
      <c r="AJ634" s="1" t="s">
        <v>4009</v>
      </c>
      <c r="AK634" s="1" t="s">
        <v>4010</v>
      </c>
      <c r="AL634" s="1" t="s">
        <v>2402</v>
      </c>
      <c r="AM634" s="1" t="s">
        <v>12</v>
      </c>
      <c r="AN634" s="1" t="s">
        <v>23097</v>
      </c>
      <c r="AO634" s="1" t="s">
        <v>86</v>
      </c>
      <c r="AP634" s="1" t="s">
        <v>86</v>
      </c>
      <c r="AQ634" s="1" t="s">
        <v>25</v>
      </c>
      <c r="AR634" s="1" t="s">
        <v>30</v>
      </c>
      <c r="AS634" s="1" t="s">
        <v>23090</v>
      </c>
      <c r="AT634" s="1" t="s">
        <v>26</v>
      </c>
    </row>
    <row r="635" spans="1:46" x14ac:dyDescent="0.25">
      <c r="A635" s="1" t="s">
        <v>18330</v>
      </c>
      <c r="B635" s="2" t="s">
        <v>23101</v>
      </c>
      <c r="C635" s="2" t="s">
        <v>23108</v>
      </c>
      <c r="D635" s="1">
        <v>0</v>
      </c>
      <c r="E635" s="1">
        <v>0</v>
      </c>
      <c r="F635" s="1">
        <v>3</v>
      </c>
      <c r="G635" s="1">
        <v>3</v>
      </c>
      <c r="H635" s="6">
        <v>1</v>
      </c>
      <c r="I635">
        <v>1</v>
      </c>
      <c r="J635" s="1">
        <v>36</v>
      </c>
      <c r="K635" s="1">
        <v>0</v>
      </c>
      <c r="L635" s="1">
        <v>676</v>
      </c>
      <c r="M635" s="6">
        <v>0.11</v>
      </c>
      <c r="N635" s="4">
        <v>6300</v>
      </c>
      <c r="O635" s="4">
        <v>380</v>
      </c>
      <c r="P635" s="4">
        <v>500</v>
      </c>
      <c r="Q635" s="3">
        <v>0.26</v>
      </c>
      <c r="R635" s="1">
        <v>24</v>
      </c>
      <c r="S635" s="1">
        <v>500</v>
      </c>
      <c r="T635" s="1">
        <v>48</v>
      </c>
      <c r="U635" s="1">
        <v>1</v>
      </c>
      <c r="V635" s="1">
        <v>156</v>
      </c>
      <c r="W635" s="1">
        <v>0</v>
      </c>
      <c r="X635" s="1">
        <v>0</v>
      </c>
      <c r="Y635" s="1">
        <v>0</v>
      </c>
      <c r="Z635" s="1">
        <v>3</v>
      </c>
      <c r="AA635" s="1">
        <v>1</v>
      </c>
      <c r="AB635" s="1">
        <v>1</v>
      </c>
      <c r="AC635" s="1">
        <v>0</v>
      </c>
      <c r="AD635" s="1">
        <v>0</v>
      </c>
      <c r="AE635" s="1">
        <v>180</v>
      </c>
      <c r="AF635" s="1">
        <v>200</v>
      </c>
      <c r="AG635" s="1">
        <v>0</v>
      </c>
      <c r="AH635" s="1">
        <v>0</v>
      </c>
      <c r="AI635" s="1">
        <v>380</v>
      </c>
      <c r="AJ635" s="1" t="s">
        <v>575</v>
      </c>
      <c r="AK635" s="1" t="s">
        <v>4054</v>
      </c>
      <c r="AL635" s="1" t="s">
        <v>4055</v>
      </c>
      <c r="AM635" s="1" t="s">
        <v>16</v>
      </c>
      <c r="AN635" s="1" t="s">
        <v>23097</v>
      </c>
      <c r="AO635" s="1" t="s">
        <v>86</v>
      </c>
      <c r="AP635" s="1" t="s">
        <v>57</v>
      </c>
      <c r="AQ635" s="1" t="s">
        <v>25</v>
      </c>
      <c r="AR635" s="1" t="s">
        <v>30</v>
      </c>
      <c r="AS635" s="1" t="s">
        <v>23091</v>
      </c>
      <c r="AT635" s="1" t="s">
        <v>101</v>
      </c>
    </row>
    <row r="636" spans="1:46" x14ac:dyDescent="0.25">
      <c r="A636" s="1" t="s">
        <v>17693</v>
      </c>
      <c r="B636" s="2" t="s">
        <v>23101</v>
      </c>
      <c r="C636" s="2" t="s">
        <v>23108</v>
      </c>
      <c r="D636" s="1">
        <v>0</v>
      </c>
      <c r="E636" s="1">
        <v>0</v>
      </c>
      <c r="F636" s="1">
        <v>1</v>
      </c>
      <c r="G636" s="1">
        <v>1</v>
      </c>
      <c r="H636" s="6">
        <v>1</v>
      </c>
      <c r="I636">
        <v>0</v>
      </c>
      <c r="J636" s="1">
        <v>44</v>
      </c>
      <c r="K636" s="1">
        <v>0</v>
      </c>
      <c r="L636" s="1">
        <v>446</v>
      </c>
      <c r="M636" s="6">
        <v>5</v>
      </c>
      <c r="N636" s="4">
        <v>0</v>
      </c>
      <c r="O636" s="4">
        <v>0</v>
      </c>
      <c r="P636" s="4">
        <v>2000</v>
      </c>
      <c r="Q636" s="3">
        <v>0.28999999999999998</v>
      </c>
      <c r="R636" s="1">
        <v>12</v>
      </c>
      <c r="S636" s="1">
        <v>0</v>
      </c>
      <c r="T636" s="1">
        <v>0</v>
      </c>
      <c r="U636" s="1">
        <v>1</v>
      </c>
      <c r="V636" s="1">
        <v>156</v>
      </c>
      <c r="W636" s="1">
        <v>1</v>
      </c>
      <c r="X636" s="1">
        <v>0</v>
      </c>
      <c r="Y636" s="1">
        <v>0</v>
      </c>
      <c r="Z636" s="1">
        <v>4</v>
      </c>
      <c r="AA636" s="1">
        <v>1</v>
      </c>
      <c r="AB636" s="1">
        <v>0</v>
      </c>
      <c r="AC636" s="1">
        <v>1740</v>
      </c>
      <c r="AD636" s="1">
        <v>0</v>
      </c>
      <c r="AE636" s="1">
        <v>1907</v>
      </c>
      <c r="AF636" s="1">
        <v>0</v>
      </c>
      <c r="AG636" s="1">
        <v>0</v>
      </c>
      <c r="AH636" s="1">
        <v>804</v>
      </c>
      <c r="AI636" s="1">
        <v>4451</v>
      </c>
      <c r="AJ636" s="1" t="s">
        <v>2156</v>
      </c>
      <c r="AK636" s="1" t="s">
        <v>2157</v>
      </c>
      <c r="AL636" s="1" t="s">
        <v>2158</v>
      </c>
      <c r="AM636" s="1" t="s">
        <v>12</v>
      </c>
      <c r="AN636" s="1" t="s">
        <v>23097</v>
      </c>
      <c r="AO636" s="1" t="s">
        <v>86</v>
      </c>
      <c r="AP636" s="1" t="s">
        <v>86</v>
      </c>
      <c r="AQ636" s="1" t="s">
        <v>25</v>
      </c>
      <c r="AR636" s="1" t="s">
        <v>30</v>
      </c>
      <c r="AS636" s="1" t="s">
        <v>23091</v>
      </c>
      <c r="AT636" s="1" t="s">
        <v>26</v>
      </c>
    </row>
    <row r="637" spans="1:46" x14ac:dyDescent="0.25">
      <c r="A637" s="1" t="s">
        <v>18000</v>
      </c>
      <c r="B637" s="2" t="s">
        <v>23073</v>
      </c>
      <c r="C637" s="2" t="s">
        <v>23106</v>
      </c>
      <c r="D637" s="1">
        <v>0</v>
      </c>
      <c r="E637" s="1">
        <v>0</v>
      </c>
      <c r="F637" s="1">
        <v>2</v>
      </c>
      <c r="G637" s="1">
        <v>2</v>
      </c>
      <c r="H637" s="6">
        <v>1</v>
      </c>
      <c r="I637">
        <v>0</v>
      </c>
      <c r="J637" s="1">
        <v>54</v>
      </c>
      <c r="K637" s="1">
        <v>1</v>
      </c>
      <c r="L637" s="1">
        <v>684</v>
      </c>
      <c r="M637" s="6">
        <v>0.19</v>
      </c>
      <c r="N637" s="4">
        <v>6000</v>
      </c>
      <c r="O637" s="4">
        <v>500</v>
      </c>
      <c r="P637" s="4">
        <v>1000</v>
      </c>
      <c r="Q637" s="3">
        <v>0.25</v>
      </c>
      <c r="R637" s="1">
        <v>24</v>
      </c>
      <c r="S637" s="1">
        <v>1000</v>
      </c>
      <c r="T637" s="1">
        <v>51</v>
      </c>
      <c r="U637" s="1">
        <v>1</v>
      </c>
      <c r="V637" s="1">
        <v>154</v>
      </c>
      <c r="W637" s="1">
        <v>1</v>
      </c>
      <c r="X637" s="1">
        <v>0</v>
      </c>
      <c r="Y637" s="1">
        <v>0</v>
      </c>
      <c r="Z637" s="1">
        <v>5</v>
      </c>
      <c r="AA637" s="1">
        <v>0</v>
      </c>
      <c r="AB637" s="1">
        <v>0</v>
      </c>
      <c r="AC637" s="1">
        <v>1250</v>
      </c>
      <c r="AD637" s="1">
        <v>258</v>
      </c>
      <c r="AE637" s="1">
        <v>396</v>
      </c>
      <c r="AF637" s="1">
        <v>219</v>
      </c>
      <c r="AG637" s="1">
        <v>0</v>
      </c>
      <c r="AH637" s="1">
        <v>0</v>
      </c>
      <c r="AI637" s="1">
        <v>2123</v>
      </c>
      <c r="AJ637" s="1" t="s">
        <v>3035</v>
      </c>
      <c r="AK637" s="1" t="s">
        <v>3036</v>
      </c>
      <c r="AL637" s="1" t="s">
        <v>3037</v>
      </c>
      <c r="AM637" s="1" t="s">
        <v>12</v>
      </c>
      <c r="AN637" s="1" t="s">
        <v>23098</v>
      </c>
      <c r="AO637" s="1" t="s">
        <v>86</v>
      </c>
      <c r="AP637" s="1" t="s">
        <v>86</v>
      </c>
      <c r="AQ637" s="1" t="s">
        <v>25</v>
      </c>
      <c r="AR637" s="1" t="s">
        <v>30</v>
      </c>
      <c r="AS637" s="1" t="s">
        <v>23090</v>
      </c>
      <c r="AT637" s="1" t="s">
        <v>26</v>
      </c>
    </row>
    <row r="638" spans="1:46" x14ac:dyDescent="0.25">
      <c r="A638" s="1" t="s">
        <v>17886</v>
      </c>
      <c r="B638" s="2" t="s">
        <v>23076</v>
      </c>
      <c r="C638" s="2" t="s">
        <v>23105</v>
      </c>
      <c r="D638" s="1">
        <v>0</v>
      </c>
      <c r="E638" s="1">
        <v>0</v>
      </c>
      <c r="F638" s="1">
        <v>1</v>
      </c>
      <c r="G638" s="1">
        <v>1</v>
      </c>
      <c r="H638" s="6">
        <v>1</v>
      </c>
      <c r="I638">
        <v>0</v>
      </c>
      <c r="J638" s="1">
        <v>37</v>
      </c>
      <c r="K638" s="1">
        <v>1</v>
      </c>
      <c r="L638" s="1">
        <v>598</v>
      </c>
      <c r="M638" s="6">
        <v>0.25</v>
      </c>
      <c r="N638" s="4">
        <v>6130</v>
      </c>
      <c r="O638" s="4">
        <v>510</v>
      </c>
      <c r="P638" s="4">
        <v>500</v>
      </c>
      <c r="Q638" s="3">
        <v>0.35</v>
      </c>
      <c r="R638" s="1">
        <v>24</v>
      </c>
      <c r="S638" s="1">
        <v>500</v>
      </c>
      <c r="T638" s="1">
        <v>47</v>
      </c>
      <c r="U638" s="1">
        <v>0</v>
      </c>
      <c r="V638" s="1">
        <v>153</v>
      </c>
      <c r="W638" s="1">
        <v>0</v>
      </c>
      <c r="X638" s="1">
        <v>0</v>
      </c>
      <c r="Y638" s="1">
        <v>0</v>
      </c>
      <c r="Z638" s="1">
        <v>4</v>
      </c>
      <c r="AA638" s="1">
        <v>1</v>
      </c>
      <c r="AB638" s="1">
        <v>1</v>
      </c>
      <c r="AC638" s="1">
        <v>0</v>
      </c>
      <c r="AD638" s="1">
        <v>770</v>
      </c>
      <c r="AE638" s="1">
        <v>4050</v>
      </c>
      <c r="AF638" s="1">
        <v>0</v>
      </c>
      <c r="AG638" s="1">
        <v>286</v>
      </c>
      <c r="AH638" s="1">
        <v>0</v>
      </c>
      <c r="AI638" s="1">
        <v>5106</v>
      </c>
      <c r="AJ638" s="1" t="s">
        <v>2705</v>
      </c>
      <c r="AK638" s="1" t="s">
        <v>2706</v>
      </c>
      <c r="AL638" s="1" t="s">
        <v>2707</v>
      </c>
      <c r="AM638" s="1" t="s">
        <v>12</v>
      </c>
      <c r="AN638" s="1" t="s">
        <v>23098</v>
      </c>
      <c r="AO638" s="1" t="s">
        <v>364</v>
      </c>
      <c r="AP638" s="1" t="s">
        <v>57</v>
      </c>
      <c r="AQ638" s="1" t="s">
        <v>25</v>
      </c>
      <c r="AR638" s="1" t="s">
        <v>30</v>
      </c>
      <c r="AS638" s="1" t="s">
        <v>23091</v>
      </c>
      <c r="AT638" s="1" t="s">
        <v>101</v>
      </c>
    </row>
    <row r="639" spans="1:46" x14ac:dyDescent="0.25">
      <c r="A639" s="1" t="s">
        <v>19798</v>
      </c>
      <c r="B639" s="2" t="s">
        <v>23074</v>
      </c>
      <c r="C639" s="2" t="s">
        <v>23106</v>
      </c>
      <c r="D639" s="1">
        <v>0</v>
      </c>
      <c r="E639" s="1">
        <v>0</v>
      </c>
      <c r="F639" s="1">
        <v>1</v>
      </c>
      <c r="G639" s="1">
        <v>1</v>
      </c>
      <c r="H639" s="6">
        <v>1</v>
      </c>
      <c r="I639">
        <v>0</v>
      </c>
      <c r="J639" s="1">
        <v>41</v>
      </c>
      <c r="K639" s="1">
        <v>0</v>
      </c>
      <c r="L639" s="1">
        <v>489</v>
      </c>
      <c r="M639" s="6">
        <v>0.54</v>
      </c>
      <c r="N639" s="4">
        <v>3700</v>
      </c>
      <c r="O639" s="4">
        <v>190</v>
      </c>
      <c r="P639" s="4">
        <v>200</v>
      </c>
      <c r="Q639" s="3">
        <v>0.39</v>
      </c>
      <c r="R639" s="1">
        <v>18</v>
      </c>
      <c r="S639" s="1">
        <v>200</v>
      </c>
      <c r="T639" s="1">
        <v>39</v>
      </c>
      <c r="U639" s="1">
        <v>1</v>
      </c>
      <c r="V639" s="1">
        <v>153</v>
      </c>
      <c r="W639" s="1">
        <v>0</v>
      </c>
      <c r="X639" s="1">
        <v>0</v>
      </c>
      <c r="Y639" s="1">
        <v>1</v>
      </c>
      <c r="Z639" s="1">
        <v>1</v>
      </c>
      <c r="AA639" s="1">
        <v>0</v>
      </c>
      <c r="AB639" s="1">
        <v>0</v>
      </c>
      <c r="AC639" s="1">
        <v>0</v>
      </c>
      <c r="AD639" s="1">
        <v>0</v>
      </c>
      <c r="AE639" s="1">
        <v>500</v>
      </c>
      <c r="AF639" s="1">
        <v>400</v>
      </c>
      <c r="AG639" s="1">
        <v>0</v>
      </c>
      <c r="AH639" s="1">
        <v>800</v>
      </c>
      <c r="AI639" s="1">
        <v>1700</v>
      </c>
      <c r="AJ639" s="1" t="s">
        <v>6766</v>
      </c>
      <c r="AK639" s="1" t="s">
        <v>8178</v>
      </c>
      <c r="AL639" s="1" t="s">
        <v>8179</v>
      </c>
      <c r="AM639" s="1" t="s">
        <v>12</v>
      </c>
      <c r="AN639" s="1" t="s">
        <v>23097</v>
      </c>
      <c r="AO639" s="1" t="s">
        <v>86</v>
      </c>
      <c r="AP639" s="1" t="s">
        <v>57</v>
      </c>
      <c r="AQ639" s="1" t="s">
        <v>25</v>
      </c>
      <c r="AR639" s="1" t="s">
        <v>19</v>
      </c>
      <c r="AS639" s="1" t="s">
        <v>23090</v>
      </c>
      <c r="AT639" s="1" t="s">
        <v>26</v>
      </c>
    </row>
    <row r="640" spans="1:46" x14ac:dyDescent="0.25">
      <c r="A640" s="1" t="s">
        <v>21671</v>
      </c>
      <c r="B640" s="2" t="s">
        <v>23073</v>
      </c>
      <c r="C640" s="2" t="s">
        <v>23110</v>
      </c>
      <c r="D640" s="1">
        <v>0</v>
      </c>
      <c r="E640" s="1">
        <v>0</v>
      </c>
      <c r="F640" s="1">
        <v>2</v>
      </c>
      <c r="G640" s="1">
        <v>2</v>
      </c>
      <c r="H640" s="6">
        <v>1</v>
      </c>
      <c r="I640">
        <v>0</v>
      </c>
      <c r="J640" s="1">
        <v>40</v>
      </c>
      <c r="K640" s="1">
        <v>1</v>
      </c>
      <c r="L640" s="1">
        <v>732</v>
      </c>
      <c r="M640" s="6">
        <v>0.53</v>
      </c>
      <c r="N640" s="4">
        <v>4950</v>
      </c>
      <c r="O640" s="4">
        <v>320</v>
      </c>
      <c r="P640" s="4">
        <v>1500</v>
      </c>
      <c r="Q640" s="3">
        <v>0.2</v>
      </c>
      <c r="R640" s="1">
        <v>24</v>
      </c>
      <c r="S640" s="1">
        <v>1500</v>
      </c>
      <c r="T640" s="1">
        <v>71</v>
      </c>
      <c r="U640" s="1">
        <v>0</v>
      </c>
      <c r="V640" s="1">
        <v>150</v>
      </c>
      <c r="W640" s="1">
        <v>0</v>
      </c>
      <c r="X640" s="1">
        <v>0</v>
      </c>
      <c r="Y640" s="1">
        <v>0</v>
      </c>
      <c r="Z640" s="1">
        <v>5</v>
      </c>
      <c r="AA640" s="1">
        <v>0</v>
      </c>
      <c r="AB640" s="1">
        <v>0</v>
      </c>
      <c r="AC640" s="1">
        <v>3082</v>
      </c>
      <c r="AD640" s="1">
        <v>0</v>
      </c>
      <c r="AE640" s="1">
        <v>0</v>
      </c>
      <c r="AF640" s="1">
        <v>1330</v>
      </c>
      <c r="AG640" s="1">
        <v>0</v>
      </c>
      <c r="AH640" s="1">
        <v>0</v>
      </c>
      <c r="AI640" s="1">
        <v>4412</v>
      </c>
      <c r="AJ640" s="1" t="s">
        <v>13288</v>
      </c>
      <c r="AK640" s="1" t="s">
        <v>13289</v>
      </c>
      <c r="AL640" s="1" t="s">
        <v>13290</v>
      </c>
      <c r="AM640" s="1" t="s">
        <v>12</v>
      </c>
      <c r="AN640" s="1" t="s">
        <v>23098</v>
      </c>
      <c r="AO640" s="1" t="s">
        <v>364</v>
      </c>
      <c r="AP640" s="1" t="s">
        <v>57</v>
      </c>
      <c r="AQ640" s="1" t="s">
        <v>25</v>
      </c>
      <c r="AR640" s="1" t="s">
        <v>30</v>
      </c>
      <c r="AS640" s="1" t="s">
        <v>23090</v>
      </c>
      <c r="AT640" s="1" t="s">
        <v>26</v>
      </c>
    </row>
    <row r="641" spans="1:46" x14ac:dyDescent="0.25">
      <c r="A641" s="1" t="s">
        <v>19552</v>
      </c>
      <c r="B641" s="2" t="s">
        <v>23101</v>
      </c>
      <c r="C641" s="2" t="s">
        <v>23108</v>
      </c>
      <c r="D641" s="1">
        <v>0</v>
      </c>
      <c r="E641" s="1">
        <v>0</v>
      </c>
      <c r="F641" s="1">
        <v>1</v>
      </c>
      <c r="G641" s="1">
        <v>1</v>
      </c>
      <c r="H641" s="6">
        <v>1</v>
      </c>
      <c r="I641">
        <v>1</v>
      </c>
      <c r="J641" s="1">
        <v>36</v>
      </c>
      <c r="K641" s="1">
        <v>1</v>
      </c>
      <c r="L641" s="1">
        <v>497</v>
      </c>
      <c r="M641" s="6">
        <v>0.3</v>
      </c>
      <c r="N641" s="4">
        <v>1080</v>
      </c>
      <c r="O641" s="4">
        <v>90</v>
      </c>
      <c r="P641" s="4">
        <v>100</v>
      </c>
      <c r="Q641" s="3">
        <v>0.25</v>
      </c>
      <c r="R641" s="1">
        <v>6</v>
      </c>
      <c r="S641" s="1">
        <v>100</v>
      </c>
      <c r="T641" s="1">
        <v>11</v>
      </c>
      <c r="U641" s="1">
        <v>0</v>
      </c>
      <c r="V641" s="1">
        <v>150</v>
      </c>
      <c r="W641" s="1">
        <v>0</v>
      </c>
      <c r="X641" s="1">
        <v>0</v>
      </c>
      <c r="Y641" s="1">
        <v>1</v>
      </c>
      <c r="Z641" s="1">
        <v>1</v>
      </c>
      <c r="AA641" s="1">
        <v>1</v>
      </c>
      <c r="AB641" s="1">
        <v>1</v>
      </c>
      <c r="AC641" s="1">
        <v>0</v>
      </c>
      <c r="AD641" s="1">
        <v>0</v>
      </c>
      <c r="AE641" s="1">
        <v>0</v>
      </c>
      <c r="AF641" s="1">
        <v>200</v>
      </c>
      <c r="AG641" s="1">
        <v>0</v>
      </c>
      <c r="AH641" s="1">
        <v>0</v>
      </c>
      <c r="AI641" s="1">
        <v>200</v>
      </c>
      <c r="AJ641" s="1" t="s">
        <v>4285</v>
      </c>
      <c r="AK641" s="1" t="s">
        <v>7521</v>
      </c>
      <c r="AL641" s="1" t="s">
        <v>7522</v>
      </c>
      <c r="AM641" s="1" t="s">
        <v>16</v>
      </c>
      <c r="AN641" s="1" t="s">
        <v>23098</v>
      </c>
      <c r="AO641" s="1" t="s">
        <v>364</v>
      </c>
      <c r="AP641" s="1" t="s">
        <v>57</v>
      </c>
      <c r="AQ641" s="1" t="s">
        <v>25</v>
      </c>
      <c r="AR641" s="1" t="s">
        <v>19</v>
      </c>
      <c r="AS641" s="1" t="s">
        <v>23091</v>
      </c>
      <c r="AT641" s="1" t="s">
        <v>101</v>
      </c>
    </row>
    <row r="642" spans="1:46" x14ac:dyDescent="0.25">
      <c r="A642" s="1" t="s">
        <v>20192</v>
      </c>
      <c r="B642" s="2" t="s">
        <v>23101</v>
      </c>
      <c r="C642" s="2" t="s">
        <v>23109</v>
      </c>
      <c r="D642" s="1">
        <v>0</v>
      </c>
      <c r="E642" s="1">
        <v>0</v>
      </c>
      <c r="F642" s="1">
        <v>1</v>
      </c>
      <c r="G642" s="1">
        <v>1</v>
      </c>
      <c r="H642" s="6">
        <v>1</v>
      </c>
      <c r="I642">
        <v>0</v>
      </c>
      <c r="J642" s="1">
        <v>32</v>
      </c>
      <c r="K642" s="1">
        <v>0</v>
      </c>
      <c r="L642" s="1">
        <v>635</v>
      </c>
      <c r="M642" s="6">
        <v>0.2</v>
      </c>
      <c r="N642" s="4">
        <v>3000</v>
      </c>
      <c r="O642" s="4">
        <v>250</v>
      </c>
      <c r="P642" s="4">
        <v>300</v>
      </c>
      <c r="Q642" s="3">
        <v>0.28999999999999998</v>
      </c>
      <c r="R642" s="1">
        <v>24</v>
      </c>
      <c r="S642" s="1">
        <v>300</v>
      </c>
      <c r="T642" s="1">
        <v>29</v>
      </c>
      <c r="U642" s="1">
        <v>1</v>
      </c>
      <c r="V642" s="1">
        <v>150</v>
      </c>
      <c r="W642" s="1">
        <v>1</v>
      </c>
      <c r="X642" s="1">
        <v>1</v>
      </c>
      <c r="Y642" s="1">
        <v>1</v>
      </c>
      <c r="Z642" s="1">
        <v>0</v>
      </c>
      <c r="AA642" s="1">
        <v>1</v>
      </c>
      <c r="AB642" s="1">
        <v>0</v>
      </c>
      <c r="AC642" s="1">
        <v>0</v>
      </c>
      <c r="AD642" s="1">
        <v>0</v>
      </c>
      <c r="AE642" s="1">
        <v>0</v>
      </c>
      <c r="AF642" s="1">
        <v>0</v>
      </c>
      <c r="AG642" s="1">
        <v>0</v>
      </c>
      <c r="AH642" s="1">
        <v>600</v>
      </c>
      <c r="AI642" s="1">
        <v>600</v>
      </c>
      <c r="AJ642" s="1" t="s">
        <v>2731</v>
      </c>
      <c r="AK642" s="1" t="s">
        <v>9296</v>
      </c>
      <c r="AL642" s="1" t="s">
        <v>9297</v>
      </c>
      <c r="AM642" s="1" t="s">
        <v>12</v>
      </c>
      <c r="AN642" s="1" t="s">
        <v>23097</v>
      </c>
      <c r="AO642" s="1" t="s">
        <v>86</v>
      </c>
      <c r="AP642" s="1" t="s">
        <v>86</v>
      </c>
      <c r="AQ642" s="1" t="s">
        <v>14</v>
      </c>
      <c r="AR642" s="1" t="s">
        <v>19</v>
      </c>
      <c r="AS642" s="1" t="s">
        <v>23091</v>
      </c>
      <c r="AT642" s="1" t="s">
        <v>26</v>
      </c>
    </row>
    <row r="643" spans="1:46" x14ac:dyDescent="0.25">
      <c r="A643" s="1" t="s">
        <v>19649</v>
      </c>
      <c r="B643" s="2" t="s">
        <v>23073</v>
      </c>
      <c r="C643" s="2" t="s">
        <v>23103</v>
      </c>
      <c r="D643" s="1">
        <v>0</v>
      </c>
      <c r="E643" s="1">
        <v>5</v>
      </c>
      <c r="F643" s="1">
        <v>4</v>
      </c>
      <c r="G643" s="1">
        <v>9</v>
      </c>
      <c r="H643" s="6">
        <v>0.44444444444444442</v>
      </c>
      <c r="I643">
        <v>0</v>
      </c>
      <c r="J643" s="1">
        <v>39</v>
      </c>
      <c r="K643" s="1">
        <v>0</v>
      </c>
      <c r="L643" s="1">
        <v>574</v>
      </c>
      <c r="M643" s="6">
        <v>0</v>
      </c>
      <c r="N643" s="4">
        <v>3000</v>
      </c>
      <c r="O643" s="4">
        <v>250</v>
      </c>
      <c r="P643" s="4">
        <v>500</v>
      </c>
      <c r="Q643" s="3">
        <v>0.38</v>
      </c>
      <c r="R643" s="1">
        <v>24</v>
      </c>
      <c r="S643" s="1">
        <v>355</v>
      </c>
      <c r="T643" s="1">
        <v>7</v>
      </c>
      <c r="U643" s="1">
        <v>0</v>
      </c>
      <c r="V643" s="1">
        <v>149</v>
      </c>
      <c r="W643" s="1">
        <v>0</v>
      </c>
      <c r="X643" s="1">
        <v>1</v>
      </c>
      <c r="Y643" s="1">
        <v>1</v>
      </c>
      <c r="Z643" s="1">
        <v>1</v>
      </c>
      <c r="AA643" s="1">
        <v>1</v>
      </c>
      <c r="AB643" s="1">
        <v>0</v>
      </c>
      <c r="AC643" s="1">
        <v>279</v>
      </c>
      <c r="AD643" s="1">
        <v>364</v>
      </c>
      <c r="AE643" s="1">
        <v>903</v>
      </c>
      <c r="AF643" s="1">
        <v>0</v>
      </c>
      <c r="AG643" s="1">
        <v>0</v>
      </c>
      <c r="AH643" s="1">
        <v>650</v>
      </c>
      <c r="AI643" s="1">
        <v>2196</v>
      </c>
      <c r="AJ643" s="1" t="s">
        <v>5480</v>
      </c>
      <c r="AK643" s="1" t="s">
        <v>7805</v>
      </c>
      <c r="AL643" s="1" t="s">
        <v>11</v>
      </c>
      <c r="AM643" s="1" t="s">
        <v>12</v>
      </c>
      <c r="AN643" s="1" t="s">
        <v>23097</v>
      </c>
      <c r="AO643" s="1" t="s">
        <v>364</v>
      </c>
      <c r="AP643" s="1" t="s">
        <v>57</v>
      </c>
      <c r="AQ643" s="1" t="s">
        <v>14</v>
      </c>
      <c r="AR643" s="1" t="s">
        <v>19</v>
      </c>
      <c r="AS643" s="1" t="s">
        <v>23091</v>
      </c>
      <c r="AT643" s="1" t="s">
        <v>26</v>
      </c>
    </row>
    <row r="644" spans="1:46" x14ac:dyDescent="0.25">
      <c r="A644" s="1" t="s">
        <v>20784</v>
      </c>
      <c r="B644" s="2" t="s">
        <v>23074</v>
      </c>
      <c r="C644" s="2" t="s">
        <v>23104</v>
      </c>
      <c r="D644" s="1">
        <v>0</v>
      </c>
      <c r="E644" s="1">
        <v>5</v>
      </c>
      <c r="F644" s="1">
        <v>4</v>
      </c>
      <c r="G644" s="1">
        <v>9</v>
      </c>
      <c r="H644" s="6">
        <v>0.44444444444444442</v>
      </c>
      <c r="I644">
        <v>0</v>
      </c>
      <c r="J644" s="1">
        <v>39</v>
      </c>
      <c r="K644" s="1">
        <v>0</v>
      </c>
      <c r="L644" s="1">
        <v>574</v>
      </c>
      <c r="M644" s="6">
        <v>0</v>
      </c>
      <c r="N644" s="4">
        <v>3000</v>
      </c>
      <c r="O644" s="4">
        <v>250</v>
      </c>
      <c r="P644" s="4">
        <v>400</v>
      </c>
      <c r="Q644" s="3">
        <v>0.38</v>
      </c>
      <c r="R644" s="1">
        <v>24</v>
      </c>
      <c r="S644" s="1">
        <v>400</v>
      </c>
      <c r="T644" s="1">
        <v>10</v>
      </c>
      <c r="U644" s="1">
        <v>0</v>
      </c>
      <c r="V644" s="1">
        <v>149</v>
      </c>
      <c r="W644" s="1">
        <v>0</v>
      </c>
      <c r="X644" s="1">
        <v>1</v>
      </c>
      <c r="Y644" s="1">
        <v>1</v>
      </c>
      <c r="Z644" s="1">
        <v>1</v>
      </c>
      <c r="AA644" s="1">
        <v>1</v>
      </c>
      <c r="AB644" s="1">
        <v>0</v>
      </c>
      <c r="AC644" s="1">
        <v>279</v>
      </c>
      <c r="AD644" s="1">
        <v>364</v>
      </c>
      <c r="AE644" s="1">
        <v>903</v>
      </c>
      <c r="AF644" s="1">
        <v>0</v>
      </c>
      <c r="AG644" s="1">
        <v>0</v>
      </c>
      <c r="AH644" s="1">
        <v>650</v>
      </c>
      <c r="AI644" s="1">
        <v>2196</v>
      </c>
      <c r="AJ644" s="1" t="s">
        <v>10894</v>
      </c>
      <c r="AK644" s="1" t="s">
        <v>10895</v>
      </c>
      <c r="AL644" s="1" t="s">
        <v>11</v>
      </c>
      <c r="AM644" s="1" t="s">
        <v>12</v>
      </c>
      <c r="AN644" s="1" t="s">
        <v>23097</v>
      </c>
      <c r="AO644" s="1" t="s">
        <v>364</v>
      </c>
      <c r="AP644" s="1" t="s">
        <v>57</v>
      </c>
      <c r="AQ644" s="1" t="s">
        <v>14</v>
      </c>
      <c r="AR644" s="1" t="s">
        <v>19</v>
      </c>
      <c r="AS644" s="1" t="s">
        <v>23091</v>
      </c>
      <c r="AT644" s="1" t="s">
        <v>26</v>
      </c>
    </row>
    <row r="645" spans="1:46" x14ac:dyDescent="0.25">
      <c r="A645" s="1" t="s">
        <v>17456</v>
      </c>
      <c r="B645" s="2" t="s">
        <v>23101</v>
      </c>
      <c r="C645" s="2" t="s">
        <v>23107</v>
      </c>
      <c r="D645" s="1">
        <v>0</v>
      </c>
      <c r="E645" s="1">
        <v>0</v>
      </c>
      <c r="F645" s="1">
        <v>1</v>
      </c>
      <c r="G645" s="1">
        <v>1</v>
      </c>
      <c r="H645" s="6">
        <v>1</v>
      </c>
      <c r="I645">
        <v>0</v>
      </c>
      <c r="J645" s="1">
        <v>38</v>
      </c>
      <c r="K645" s="1">
        <v>1</v>
      </c>
      <c r="L645" s="1">
        <v>740</v>
      </c>
      <c r="M645" s="6">
        <v>0.16</v>
      </c>
      <c r="N645" s="4">
        <v>3200</v>
      </c>
      <c r="O645" s="4">
        <v>250</v>
      </c>
      <c r="P645" s="4">
        <v>500</v>
      </c>
      <c r="Q645" s="3">
        <v>0.3</v>
      </c>
      <c r="R645" s="1">
        <v>24</v>
      </c>
      <c r="S645" s="1">
        <v>500</v>
      </c>
      <c r="T645" s="1">
        <v>34</v>
      </c>
      <c r="U645" s="1">
        <v>1</v>
      </c>
      <c r="V645" s="1">
        <v>149</v>
      </c>
      <c r="W645" s="1">
        <v>0</v>
      </c>
      <c r="X645" s="1">
        <v>0</v>
      </c>
      <c r="Y645" s="1">
        <v>0</v>
      </c>
      <c r="Z645" s="1">
        <v>2</v>
      </c>
      <c r="AA645" s="1">
        <v>0</v>
      </c>
      <c r="AB645" s="1">
        <v>1</v>
      </c>
      <c r="AC645" s="1">
        <v>1434</v>
      </c>
      <c r="AD645" s="1">
        <v>0</v>
      </c>
      <c r="AE645" s="1">
        <v>0</v>
      </c>
      <c r="AF645" s="1">
        <v>0</v>
      </c>
      <c r="AG645" s="1">
        <v>0</v>
      </c>
      <c r="AH645" s="1">
        <v>0</v>
      </c>
      <c r="AI645" s="1">
        <v>1434</v>
      </c>
      <c r="AJ645" s="1" t="s">
        <v>1428</v>
      </c>
      <c r="AK645" s="1" t="s">
        <v>1429</v>
      </c>
      <c r="AL645" s="1" t="s">
        <v>1430</v>
      </c>
      <c r="AM645" s="1" t="s">
        <v>12</v>
      </c>
      <c r="AN645" s="1" t="s">
        <v>23098</v>
      </c>
      <c r="AO645" s="1" t="s">
        <v>86</v>
      </c>
      <c r="AP645" s="1" t="s">
        <v>57</v>
      </c>
      <c r="AQ645" s="1" t="s">
        <v>25</v>
      </c>
      <c r="AR645" s="1" t="s">
        <v>30</v>
      </c>
      <c r="AS645" s="1" t="s">
        <v>23090</v>
      </c>
      <c r="AT645" s="1" t="s">
        <v>101</v>
      </c>
    </row>
    <row r="646" spans="1:46" x14ac:dyDescent="0.25">
      <c r="A646" s="1" t="s">
        <v>18470</v>
      </c>
      <c r="B646" s="2" t="s">
        <v>23073</v>
      </c>
      <c r="C646" s="2" t="s">
        <v>23104</v>
      </c>
      <c r="D646" s="1">
        <v>0</v>
      </c>
      <c r="E646" s="1">
        <v>0</v>
      </c>
      <c r="F646" s="1">
        <v>2</v>
      </c>
      <c r="G646" s="1">
        <v>2</v>
      </c>
      <c r="H646" s="6">
        <v>1</v>
      </c>
      <c r="I646">
        <v>1</v>
      </c>
      <c r="J646" s="1">
        <v>40</v>
      </c>
      <c r="K646" s="1">
        <v>0</v>
      </c>
      <c r="L646" s="1">
        <v>683</v>
      </c>
      <c r="M646" s="6">
        <v>0.1</v>
      </c>
      <c r="N646" s="4">
        <v>2500</v>
      </c>
      <c r="O646" s="4">
        <v>200</v>
      </c>
      <c r="P646" s="4">
        <v>300</v>
      </c>
      <c r="Q646" s="3">
        <v>0.35</v>
      </c>
      <c r="R646" s="1">
        <v>24</v>
      </c>
      <c r="S646" s="1">
        <v>300</v>
      </c>
      <c r="T646" s="1">
        <v>30</v>
      </c>
      <c r="U646" s="1">
        <v>1</v>
      </c>
      <c r="V646" s="1">
        <v>148</v>
      </c>
      <c r="W646" s="1">
        <v>1</v>
      </c>
      <c r="X646" s="1">
        <v>1</v>
      </c>
      <c r="Y646" s="1">
        <v>1</v>
      </c>
      <c r="Z646" s="1">
        <v>0</v>
      </c>
      <c r="AA646" s="1">
        <v>1</v>
      </c>
      <c r="AB646" s="1">
        <v>1</v>
      </c>
      <c r="AC646" s="1">
        <v>134</v>
      </c>
      <c r="AD646" s="1">
        <v>0</v>
      </c>
      <c r="AE646" s="1">
        <v>0</v>
      </c>
      <c r="AF646" s="1">
        <v>0</v>
      </c>
      <c r="AG646" s="1">
        <v>0</v>
      </c>
      <c r="AH646" s="1">
        <v>0</v>
      </c>
      <c r="AI646" s="1">
        <v>134</v>
      </c>
      <c r="AJ646" s="1" t="s">
        <v>4441</v>
      </c>
      <c r="AK646" s="1" t="s">
        <v>4442</v>
      </c>
      <c r="AL646" s="1" t="s">
        <v>4443</v>
      </c>
      <c r="AM646" s="1" t="s">
        <v>16</v>
      </c>
      <c r="AN646" s="1" t="s">
        <v>23097</v>
      </c>
      <c r="AO646" s="1" t="s">
        <v>86</v>
      </c>
      <c r="AP646" s="1" t="s">
        <v>86</v>
      </c>
      <c r="AQ646" s="1" t="s">
        <v>14</v>
      </c>
      <c r="AR646" s="1" t="s">
        <v>19</v>
      </c>
      <c r="AS646" s="1" t="s">
        <v>23091</v>
      </c>
      <c r="AT646" s="1" t="s">
        <v>101</v>
      </c>
    </row>
    <row r="647" spans="1:46" x14ac:dyDescent="0.25">
      <c r="A647" s="1" t="s">
        <v>21471</v>
      </c>
      <c r="B647" s="2" t="s">
        <v>23101</v>
      </c>
      <c r="C647" s="2" t="s">
        <v>23104</v>
      </c>
      <c r="D647" s="1">
        <v>0</v>
      </c>
      <c r="E647" s="1">
        <v>0</v>
      </c>
      <c r="F647" s="1">
        <v>1</v>
      </c>
      <c r="G647" s="1">
        <v>1</v>
      </c>
      <c r="H647" s="6">
        <v>1</v>
      </c>
      <c r="I647">
        <v>0</v>
      </c>
      <c r="J647" s="1">
        <v>46</v>
      </c>
      <c r="K647" s="1">
        <v>1</v>
      </c>
      <c r="L647" s="1">
        <v>506</v>
      </c>
      <c r="M647" s="6">
        <v>0.56999999999999995</v>
      </c>
      <c r="N647" s="4">
        <v>4800</v>
      </c>
      <c r="O647" s="4">
        <v>400</v>
      </c>
      <c r="P647" s="4">
        <v>500</v>
      </c>
      <c r="Q647" s="3">
        <v>0.3</v>
      </c>
      <c r="R647" s="1">
        <v>36</v>
      </c>
      <c r="S647" s="1">
        <v>500</v>
      </c>
      <c r="T647" s="1">
        <v>16</v>
      </c>
      <c r="U647" s="1">
        <v>1</v>
      </c>
      <c r="V647" s="1">
        <v>148</v>
      </c>
      <c r="W647" s="1">
        <v>0</v>
      </c>
      <c r="X647" s="1">
        <v>0</v>
      </c>
      <c r="Y647" s="1">
        <v>0</v>
      </c>
      <c r="Z647" s="1">
        <v>3</v>
      </c>
      <c r="AA647" s="1">
        <v>0</v>
      </c>
      <c r="AB647" s="1">
        <v>0</v>
      </c>
      <c r="AC647" s="1">
        <v>3381</v>
      </c>
      <c r="AD647" s="1">
        <v>4017</v>
      </c>
      <c r="AE647" s="1">
        <v>0</v>
      </c>
      <c r="AF647" s="1">
        <v>0</v>
      </c>
      <c r="AG647" s="1">
        <v>140</v>
      </c>
      <c r="AH647" s="1">
        <v>0</v>
      </c>
      <c r="AI647" s="1">
        <v>7538</v>
      </c>
      <c r="AJ647" s="1" t="s">
        <v>8364</v>
      </c>
      <c r="AK647" s="1" t="s">
        <v>12721</v>
      </c>
      <c r="AL647" s="1" t="s">
        <v>12722</v>
      </c>
      <c r="AM647" s="1" t="s">
        <v>12</v>
      </c>
      <c r="AN647" s="1" t="s">
        <v>23098</v>
      </c>
      <c r="AO647" s="1" t="s">
        <v>86</v>
      </c>
      <c r="AP647" s="1" t="s">
        <v>57</v>
      </c>
      <c r="AQ647" s="1" t="s">
        <v>25</v>
      </c>
      <c r="AR647" s="1" t="s">
        <v>30</v>
      </c>
      <c r="AS647" s="1" t="s">
        <v>23090</v>
      </c>
      <c r="AT647" s="1" t="s">
        <v>26</v>
      </c>
    </row>
    <row r="648" spans="1:46" x14ac:dyDescent="0.25">
      <c r="A648" s="1" t="s">
        <v>17506</v>
      </c>
      <c r="B648" s="2" t="s">
        <v>23076</v>
      </c>
      <c r="C648" s="2" t="s">
        <v>23108</v>
      </c>
      <c r="D648" s="1">
        <v>0</v>
      </c>
      <c r="E648" s="1">
        <v>1</v>
      </c>
      <c r="F648" s="1">
        <v>2</v>
      </c>
      <c r="G648" s="1">
        <v>3</v>
      </c>
      <c r="H648" s="6">
        <v>0.66666666666666663</v>
      </c>
      <c r="I648">
        <v>1</v>
      </c>
      <c r="J648" s="1">
        <v>36</v>
      </c>
      <c r="K648" s="1">
        <v>0</v>
      </c>
      <c r="L648" s="1">
        <v>863</v>
      </c>
      <c r="M648" s="6">
        <v>0.16</v>
      </c>
      <c r="N648" s="4">
        <v>6000</v>
      </c>
      <c r="O648" s="4">
        <v>300</v>
      </c>
      <c r="P648" s="4">
        <v>400</v>
      </c>
      <c r="Q648" s="3">
        <v>0.27</v>
      </c>
      <c r="R648" s="1">
        <v>24</v>
      </c>
      <c r="S648" s="1">
        <v>400</v>
      </c>
      <c r="T648" s="1">
        <v>36</v>
      </c>
      <c r="U648" s="1">
        <v>1</v>
      </c>
      <c r="V648" s="1">
        <v>147</v>
      </c>
      <c r="W648" s="1">
        <v>0</v>
      </c>
      <c r="X648" s="1">
        <v>0</v>
      </c>
      <c r="Y648" s="1">
        <v>0</v>
      </c>
      <c r="Z648" s="1">
        <v>3</v>
      </c>
      <c r="AA648" s="1">
        <v>1</v>
      </c>
      <c r="AB648" s="1">
        <v>1</v>
      </c>
      <c r="AC648" s="1">
        <v>0</v>
      </c>
      <c r="AD648" s="1">
        <v>0</v>
      </c>
      <c r="AE648" s="1">
        <v>0</v>
      </c>
      <c r="AF648" s="1">
        <v>0</v>
      </c>
      <c r="AG648" s="1">
        <v>0</v>
      </c>
      <c r="AH648" s="1">
        <v>478</v>
      </c>
      <c r="AI648" s="1">
        <v>478</v>
      </c>
      <c r="AJ648" s="1" t="s">
        <v>1587</v>
      </c>
      <c r="AK648" s="1" t="s">
        <v>1588</v>
      </c>
      <c r="AL648" s="1" t="s">
        <v>1589</v>
      </c>
      <c r="AM648" s="1" t="s">
        <v>16</v>
      </c>
      <c r="AN648" s="1" t="s">
        <v>23097</v>
      </c>
      <c r="AO648" s="1" t="s">
        <v>86</v>
      </c>
      <c r="AP648" s="1" t="s">
        <v>57</v>
      </c>
      <c r="AQ648" s="1" t="s">
        <v>25</v>
      </c>
      <c r="AR648" s="1" t="s">
        <v>30</v>
      </c>
      <c r="AS648" s="1" t="s">
        <v>23091</v>
      </c>
      <c r="AT648" s="1" t="s">
        <v>101</v>
      </c>
    </row>
    <row r="649" spans="1:46" x14ac:dyDescent="0.25">
      <c r="A649" s="1" t="s">
        <v>17924</v>
      </c>
      <c r="B649" s="2" t="s">
        <v>23073</v>
      </c>
      <c r="C649" s="2" t="s">
        <v>23105</v>
      </c>
      <c r="D649" s="1">
        <v>0</v>
      </c>
      <c r="E649" s="1">
        <v>0</v>
      </c>
      <c r="F649" s="1">
        <v>5</v>
      </c>
      <c r="G649" s="1">
        <v>5</v>
      </c>
      <c r="H649" s="6">
        <v>1</v>
      </c>
      <c r="I649">
        <v>0</v>
      </c>
      <c r="J649" s="1">
        <v>44</v>
      </c>
      <c r="K649" s="1">
        <v>0</v>
      </c>
      <c r="L649" s="1">
        <v>481</v>
      </c>
      <c r="M649" s="6">
        <v>0.59</v>
      </c>
      <c r="N649" s="4">
        <v>5100</v>
      </c>
      <c r="O649" s="4">
        <v>350</v>
      </c>
      <c r="P649" s="4">
        <v>600</v>
      </c>
      <c r="Q649" s="3">
        <v>0.36</v>
      </c>
      <c r="R649" s="1">
        <v>24</v>
      </c>
      <c r="S649" s="1">
        <v>600</v>
      </c>
      <c r="T649" s="1">
        <v>68</v>
      </c>
      <c r="U649" s="1">
        <v>1</v>
      </c>
      <c r="V649" s="1">
        <v>147</v>
      </c>
      <c r="W649" s="1">
        <v>0</v>
      </c>
      <c r="X649" s="1">
        <v>0</v>
      </c>
      <c r="Y649" s="1">
        <v>1</v>
      </c>
      <c r="Z649" s="1">
        <v>0</v>
      </c>
      <c r="AA649" s="1">
        <v>1</v>
      </c>
      <c r="AB649" s="1">
        <v>0</v>
      </c>
      <c r="AC649" s="1">
        <v>4950</v>
      </c>
      <c r="AD649" s="1">
        <v>0</v>
      </c>
      <c r="AE649" s="1">
        <v>82</v>
      </c>
      <c r="AF649" s="1">
        <v>0</v>
      </c>
      <c r="AG649" s="1">
        <v>10</v>
      </c>
      <c r="AH649" s="1">
        <v>0</v>
      </c>
      <c r="AI649" s="1">
        <v>5042</v>
      </c>
      <c r="AJ649" s="1" t="s">
        <v>2812</v>
      </c>
      <c r="AK649" s="1" t="s">
        <v>2813</v>
      </c>
      <c r="AL649" s="1" t="s">
        <v>2814</v>
      </c>
      <c r="AM649" s="1" t="s">
        <v>12</v>
      </c>
      <c r="AN649" s="1" t="s">
        <v>23097</v>
      </c>
      <c r="AO649" s="1" t="s">
        <v>86</v>
      </c>
      <c r="AP649" s="1" t="s">
        <v>57</v>
      </c>
      <c r="AQ649" s="1" t="s">
        <v>25</v>
      </c>
      <c r="AR649" s="1" t="s">
        <v>19</v>
      </c>
      <c r="AS649" s="1" t="s">
        <v>23091</v>
      </c>
      <c r="AT649" s="1" t="s">
        <v>26</v>
      </c>
    </row>
    <row r="650" spans="1:46" x14ac:dyDescent="0.25">
      <c r="A650" s="1" t="s">
        <v>19394</v>
      </c>
      <c r="B650" s="2" t="s">
        <v>23073</v>
      </c>
      <c r="C650" s="2" t="s">
        <v>23107</v>
      </c>
      <c r="D650" s="1">
        <v>0</v>
      </c>
      <c r="E650" s="1">
        <v>1</v>
      </c>
      <c r="F650" s="1">
        <v>1</v>
      </c>
      <c r="G650" s="1">
        <v>2</v>
      </c>
      <c r="H650" s="6">
        <v>0.5</v>
      </c>
      <c r="I650">
        <v>0</v>
      </c>
      <c r="J650" s="1">
        <v>40</v>
      </c>
      <c r="K650" s="1">
        <v>1</v>
      </c>
      <c r="L650" s="1">
        <v>813</v>
      </c>
      <c r="M650" s="6">
        <v>1.45</v>
      </c>
      <c r="N650" s="4">
        <v>4000</v>
      </c>
      <c r="O650" s="4">
        <v>300</v>
      </c>
      <c r="P650" s="4">
        <v>800</v>
      </c>
      <c r="Q650" s="3">
        <v>0.27</v>
      </c>
      <c r="R650" s="1">
        <v>12</v>
      </c>
      <c r="S650" s="1">
        <v>832</v>
      </c>
      <c r="T650" s="1">
        <v>35</v>
      </c>
      <c r="U650" s="1">
        <v>1</v>
      </c>
      <c r="V650" s="1">
        <v>147</v>
      </c>
      <c r="W650" s="1">
        <v>0</v>
      </c>
      <c r="X650" s="1">
        <v>0</v>
      </c>
      <c r="Y650" s="1">
        <v>0</v>
      </c>
      <c r="Z650" s="1">
        <v>3</v>
      </c>
      <c r="AA650" s="1">
        <v>0</v>
      </c>
      <c r="AB650" s="1">
        <v>0</v>
      </c>
      <c r="AC650" s="1">
        <v>9281</v>
      </c>
      <c r="AD650" s="1">
        <v>0</v>
      </c>
      <c r="AE650" s="1">
        <v>753</v>
      </c>
      <c r="AF650" s="1">
        <v>0</v>
      </c>
      <c r="AG650" s="1">
        <v>510</v>
      </c>
      <c r="AH650" s="1">
        <v>0</v>
      </c>
      <c r="AI650" s="1">
        <v>10544</v>
      </c>
      <c r="AJ650" s="1" t="s">
        <v>41</v>
      </c>
      <c r="AK650" s="1" t="s">
        <v>7063</v>
      </c>
      <c r="AL650" s="1" t="s">
        <v>7064</v>
      </c>
      <c r="AM650" s="1" t="s">
        <v>12</v>
      </c>
      <c r="AN650" s="1" t="s">
        <v>23098</v>
      </c>
      <c r="AO650" s="1" t="s">
        <v>86</v>
      </c>
      <c r="AP650" s="1" t="s">
        <v>57</v>
      </c>
      <c r="AQ650" s="1" t="s">
        <v>25</v>
      </c>
      <c r="AR650" s="1" t="s">
        <v>30</v>
      </c>
      <c r="AS650" s="1" t="s">
        <v>23090</v>
      </c>
      <c r="AT650" s="1" t="s">
        <v>26</v>
      </c>
    </row>
    <row r="651" spans="1:46" x14ac:dyDescent="0.25">
      <c r="A651" s="1" t="s">
        <v>19805</v>
      </c>
      <c r="B651" s="2" t="s">
        <v>23074</v>
      </c>
      <c r="C651" s="2" t="s">
        <v>23106</v>
      </c>
      <c r="D651" s="1">
        <v>0</v>
      </c>
      <c r="E651" s="1">
        <v>1</v>
      </c>
      <c r="F651" s="1">
        <v>3</v>
      </c>
      <c r="G651" s="1">
        <v>4</v>
      </c>
      <c r="H651" s="6">
        <v>0.75</v>
      </c>
      <c r="I651">
        <v>1</v>
      </c>
      <c r="J651" s="1">
        <v>37</v>
      </c>
      <c r="K651" s="1">
        <v>0</v>
      </c>
      <c r="L651" s="1">
        <v>608</v>
      </c>
      <c r="M651" s="6">
        <v>0.64</v>
      </c>
      <c r="N651" s="4">
        <v>3200</v>
      </c>
      <c r="O651" s="4">
        <v>213</v>
      </c>
      <c r="P651" s="4">
        <v>800</v>
      </c>
      <c r="Q651" s="3">
        <v>0.3</v>
      </c>
      <c r="R651" s="1">
        <v>24</v>
      </c>
      <c r="S651" s="1">
        <v>800</v>
      </c>
      <c r="T651" s="1">
        <v>93</v>
      </c>
      <c r="U651" s="1">
        <v>0</v>
      </c>
      <c r="V651" s="1">
        <v>147</v>
      </c>
      <c r="W651" s="1">
        <v>0</v>
      </c>
      <c r="X651" s="1">
        <v>0</v>
      </c>
      <c r="Y651" s="1">
        <v>1</v>
      </c>
      <c r="Z651" s="1">
        <v>4</v>
      </c>
      <c r="AA651" s="1">
        <v>1</v>
      </c>
      <c r="AB651" s="1">
        <v>1</v>
      </c>
      <c r="AC651" s="1">
        <v>1073</v>
      </c>
      <c r="AD651" s="1">
        <v>255</v>
      </c>
      <c r="AE651" s="1">
        <v>0</v>
      </c>
      <c r="AF651" s="1">
        <v>0</v>
      </c>
      <c r="AG651" s="1">
        <v>0</v>
      </c>
      <c r="AH651" s="1">
        <v>800</v>
      </c>
      <c r="AI651" s="1">
        <v>2128</v>
      </c>
      <c r="AJ651" s="1" t="s">
        <v>8195</v>
      </c>
      <c r="AK651" s="1" t="s">
        <v>8196</v>
      </c>
      <c r="AL651" s="1" t="s">
        <v>8197</v>
      </c>
      <c r="AM651" s="1" t="s">
        <v>16</v>
      </c>
      <c r="AN651" s="1" t="s">
        <v>23097</v>
      </c>
      <c r="AO651" s="1" t="s">
        <v>364</v>
      </c>
      <c r="AP651" s="1" t="s">
        <v>57</v>
      </c>
      <c r="AQ651" s="1" t="s">
        <v>25</v>
      </c>
      <c r="AR651" s="1" t="s">
        <v>19</v>
      </c>
      <c r="AS651" s="1" t="s">
        <v>23091</v>
      </c>
      <c r="AT651" s="1" t="s">
        <v>101</v>
      </c>
    </row>
    <row r="652" spans="1:46" x14ac:dyDescent="0.25">
      <c r="A652" s="1" t="s">
        <v>21033</v>
      </c>
      <c r="B652" s="2" t="s">
        <v>23076</v>
      </c>
      <c r="C652" s="2" t="s">
        <v>23107</v>
      </c>
      <c r="D652" s="1">
        <v>0</v>
      </c>
      <c r="E652" s="1">
        <v>0</v>
      </c>
      <c r="F652" s="1">
        <v>4</v>
      </c>
      <c r="G652" s="1">
        <v>4</v>
      </c>
      <c r="H652" s="6">
        <v>1</v>
      </c>
      <c r="I652">
        <v>0</v>
      </c>
      <c r="J652" s="1">
        <v>41</v>
      </c>
      <c r="K652" s="1">
        <v>0</v>
      </c>
      <c r="L652" s="1">
        <v>694</v>
      </c>
      <c r="M652" s="6">
        <v>0.28000000000000003</v>
      </c>
      <c r="N652" s="4">
        <v>6000</v>
      </c>
      <c r="O652" s="4">
        <v>500</v>
      </c>
      <c r="P652" s="4">
        <v>500</v>
      </c>
      <c r="Q652" s="3">
        <v>0.28000000000000003</v>
      </c>
      <c r="R652" s="1">
        <v>12</v>
      </c>
      <c r="S652" s="1">
        <v>500</v>
      </c>
      <c r="T652" s="1">
        <v>37</v>
      </c>
      <c r="U652" s="1">
        <v>1</v>
      </c>
      <c r="V652" s="1">
        <v>146</v>
      </c>
      <c r="W652" s="1">
        <v>1</v>
      </c>
      <c r="X652" s="1">
        <v>1</v>
      </c>
      <c r="Y652" s="1">
        <v>0</v>
      </c>
      <c r="Z652" s="1">
        <v>4</v>
      </c>
      <c r="AA652" s="1">
        <v>0</v>
      </c>
      <c r="AB652" s="1">
        <v>0</v>
      </c>
      <c r="AC652" s="1">
        <v>1893</v>
      </c>
      <c r="AD652" s="1">
        <v>800</v>
      </c>
      <c r="AE652" s="1">
        <v>0</v>
      </c>
      <c r="AF652" s="1">
        <v>0</v>
      </c>
      <c r="AG652" s="1">
        <v>0</v>
      </c>
      <c r="AH652" s="1">
        <v>0</v>
      </c>
      <c r="AI652" s="1">
        <v>2693</v>
      </c>
      <c r="AJ652" s="1" t="s">
        <v>11558</v>
      </c>
      <c r="AK652" s="1" t="s">
        <v>11559</v>
      </c>
      <c r="AL652" s="1" t="s">
        <v>11560</v>
      </c>
      <c r="AM652" s="1" t="s">
        <v>12</v>
      </c>
      <c r="AN652" s="1" t="s">
        <v>23097</v>
      </c>
      <c r="AO652" s="1" t="s">
        <v>86</v>
      </c>
      <c r="AP652" s="1" t="s">
        <v>86</v>
      </c>
      <c r="AQ652" s="1" t="s">
        <v>14</v>
      </c>
      <c r="AR652" s="1" t="s">
        <v>30</v>
      </c>
      <c r="AS652" s="1" t="s">
        <v>23090</v>
      </c>
      <c r="AT652" s="1" t="s">
        <v>26</v>
      </c>
    </row>
    <row r="653" spans="1:46" x14ac:dyDescent="0.25">
      <c r="A653" s="1" t="s">
        <v>19956</v>
      </c>
      <c r="B653" s="2" t="s">
        <v>23074</v>
      </c>
      <c r="C653" s="2" t="s">
        <v>23107</v>
      </c>
      <c r="D653" s="1">
        <v>0</v>
      </c>
      <c r="E653" s="1">
        <v>0</v>
      </c>
      <c r="F653" s="1">
        <v>4</v>
      </c>
      <c r="G653" s="1">
        <v>4</v>
      </c>
      <c r="H653" s="6">
        <v>1</v>
      </c>
      <c r="I653">
        <v>0</v>
      </c>
      <c r="J653" s="1">
        <v>42</v>
      </c>
      <c r="K653" s="1">
        <v>1</v>
      </c>
      <c r="L653" s="1">
        <v>725</v>
      </c>
      <c r="M653" s="6">
        <v>0.73</v>
      </c>
      <c r="N653" s="4">
        <v>4100</v>
      </c>
      <c r="O653" s="4">
        <v>290</v>
      </c>
      <c r="P653" s="4">
        <v>450</v>
      </c>
      <c r="Q653" s="3">
        <v>0.3</v>
      </c>
      <c r="R653" s="1">
        <v>18</v>
      </c>
      <c r="S653" s="1">
        <v>450</v>
      </c>
      <c r="T653" s="1">
        <v>40</v>
      </c>
      <c r="U653" s="1">
        <v>1</v>
      </c>
      <c r="V653" s="1">
        <v>146</v>
      </c>
      <c r="W653" s="1">
        <v>0</v>
      </c>
      <c r="X653" s="1">
        <v>0</v>
      </c>
      <c r="Y653" s="1">
        <v>1</v>
      </c>
      <c r="Z653" s="1">
        <v>2</v>
      </c>
      <c r="AA653" s="1">
        <v>0</v>
      </c>
      <c r="AB653" s="1">
        <v>0</v>
      </c>
      <c r="AC653" s="1">
        <v>2733</v>
      </c>
      <c r="AD653" s="1">
        <v>0</v>
      </c>
      <c r="AE653" s="1">
        <v>1146</v>
      </c>
      <c r="AF653" s="1">
        <v>2113</v>
      </c>
      <c r="AG653" s="1">
        <v>0</v>
      </c>
      <c r="AH653" s="1">
        <v>0</v>
      </c>
      <c r="AI653" s="1">
        <v>5992</v>
      </c>
      <c r="AJ653" s="1" t="s">
        <v>8628</v>
      </c>
      <c r="AK653" s="1" t="s">
        <v>8629</v>
      </c>
      <c r="AL653" s="1" t="s">
        <v>8630</v>
      </c>
      <c r="AM653" s="1" t="s">
        <v>12</v>
      </c>
      <c r="AN653" s="1" t="s">
        <v>23098</v>
      </c>
      <c r="AO653" s="1" t="s">
        <v>86</v>
      </c>
      <c r="AP653" s="1" t="s">
        <v>57</v>
      </c>
      <c r="AQ653" s="1" t="s">
        <v>25</v>
      </c>
      <c r="AR653" s="1" t="s">
        <v>19</v>
      </c>
      <c r="AS653" s="1" t="s">
        <v>23090</v>
      </c>
      <c r="AT653" s="1" t="s">
        <v>26</v>
      </c>
    </row>
    <row r="654" spans="1:46" x14ac:dyDescent="0.25">
      <c r="A654" s="1" t="s">
        <v>18191</v>
      </c>
      <c r="B654" s="2" t="s">
        <v>23074</v>
      </c>
      <c r="C654" s="2" t="s">
        <v>23108</v>
      </c>
      <c r="D654" s="1">
        <v>0</v>
      </c>
      <c r="E654" s="1">
        <v>0</v>
      </c>
      <c r="F654" s="1">
        <v>5</v>
      </c>
      <c r="G654" s="1">
        <v>5</v>
      </c>
      <c r="H654" s="6">
        <v>1</v>
      </c>
      <c r="I654">
        <v>0</v>
      </c>
      <c r="J654" s="1">
        <v>39</v>
      </c>
      <c r="K654" s="1">
        <v>1</v>
      </c>
      <c r="L654" s="1">
        <v>672</v>
      </c>
      <c r="M654" s="6">
        <v>0.56000000000000005</v>
      </c>
      <c r="N654" s="4">
        <v>3920</v>
      </c>
      <c r="O654" s="4">
        <v>300</v>
      </c>
      <c r="P654" s="4">
        <v>400</v>
      </c>
      <c r="Q654" s="3">
        <v>0.3</v>
      </c>
      <c r="R654" s="1">
        <v>18</v>
      </c>
      <c r="S654" s="1">
        <v>400</v>
      </c>
      <c r="T654" s="1">
        <v>42</v>
      </c>
      <c r="U654" s="1">
        <v>1</v>
      </c>
      <c r="V654" s="1">
        <v>146</v>
      </c>
      <c r="W654" s="1">
        <v>0</v>
      </c>
      <c r="X654" s="1">
        <v>0</v>
      </c>
      <c r="Y654" s="1">
        <v>0</v>
      </c>
      <c r="Z654" s="1">
        <v>3</v>
      </c>
      <c r="AA654" s="1">
        <v>1</v>
      </c>
      <c r="AB654" s="1">
        <v>0</v>
      </c>
      <c r="AC654" s="1">
        <v>0</v>
      </c>
      <c r="AD654" s="1">
        <v>0</v>
      </c>
      <c r="AE654" s="1">
        <v>1647</v>
      </c>
      <c r="AF654" s="1">
        <v>1489</v>
      </c>
      <c r="AG654" s="1">
        <v>0</v>
      </c>
      <c r="AH654" s="1">
        <v>0</v>
      </c>
      <c r="AI654" s="1">
        <v>3136</v>
      </c>
      <c r="AJ654" s="1" t="s">
        <v>3632</v>
      </c>
      <c r="AK654" s="1" t="s">
        <v>3633</v>
      </c>
      <c r="AL654" s="1" t="s">
        <v>3634</v>
      </c>
      <c r="AM654" s="1" t="s">
        <v>12</v>
      </c>
      <c r="AN654" s="1" t="s">
        <v>23098</v>
      </c>
      <c r="AO654" s="1" t="s">
        <v>86</v>
      </c>
      <c r="AP654" s="1" t="s">
        <v>57</v>
      </c>
      <c r="AQ654" s="1" t="s">
        <v>25</v>
      </c>
      <c r="AR654" s="1" t="s">
        <v>30</v>
      </c>
      <c r="AS654" s="1" t="s">
        <v>23091</v>
      </c>
      <c r="AT654" s="1" t="s">
        <v>26</v>
      </c>
    </row>
    <row r="655" spans="1:46" x14ac:dyDescent="0.25">
      <c r="A655" s="1" t="s">
        <v>22260</v>
      </c>
      <c r="B655" s="2" t="s">
        <v>23074</v>
      </c>
      <c r="C655" s="2" t="s">
        <v>23110</v>
      </c>
      <c r="D655" s="1">
        <v>0</v>
      </c>
      <c r="E655" s="1">
        <v>0</v>
      </c>
      <c r="F655" s="1">
        <v>1</v>
      </c>
      <c r="G655" s="1">
        <v>1</v>
      </c>
      <c r="H655" s="6">
        <v>1</v>
      </c>
      <c r="I655">
        <v>0</v>
      </c>
      <c r="J655" s="1">
        <v>40</v>
      </c>
      <c r="K655" s="1">
        <v>1</v>
      </c>
      <c r="L655" s="1">
        <v>577</v>
      </c>
      <c r="M655" s="6">
        <v>0.44</v>
      </c>
      <c r="N655" s="4">
        <v>6804</v>
      </c>
      <c r="O655" s="4">
        <v>567</v>
      </c>
      <c r="P655" s="4">
        <v>600</v>
      </c>
      <c r="Q655" s="3">
        <v>0.27</v>
      </c>
      <c r="R655" s="1">
        <v>24</v>
      </c>
      <c r="S655" s="1">
        <v>600</v>
      </c>
      <c r="T655" s="1">
        <v>40</v>
      </c>
      <c r="U655" s="1">
        <v>0</v>
      </c>
      <c r="V655" s="1">
        <v>146</v>
      </c>
      <c r="W655" s="1">
        <v>0</v>
      </c>
      <c r="X655" s="1">
        <v>0</v>
      </c>
      <c r="Y655" s="1">
        <v>0</v>
      </c>
      <c r="Z655" s="1">
        <v>5</v>
      </c>
      <c r="AA655" s="1">
        <v>1</v>
      </c>
      <c r="AB655" s="1">
        <v>0</v>
      </c>
      <c r="AC655" s="1">
        <v>1267</v>
      </c>
      <c r="AD655" s="1">
        <v>296</v>
      </c>
      <c r="AE655" s="1">
        <v>0</v>
      </c>
      <c r="AF655" s="1">
        <v>1371</v>
      </c>
      <c r="AG655" s="1">
        <v>0</v>
      </c>
      <c r="AH655" s="1">
        <v>1600</v>
      </c>
      <c r="AI655" s="1">
        <v>4534</v>
      </c>
      <c r="AJ655" s="1" t="s">
        <v>14843</v>
      </c>
      <c r="AK655" s="1" t="s">
        <v>14844</v>
      </c>
      <c r="AL655" s="1" t="s">
        <v>14845</v>
      </c>
      <c r="AM655" s="1" t="s">
        <v>12</v>
      </c>
      <c r="AN655" s="1" t="s">
        <v>23098</v>
      </c>
      <c r="AO655" s="1" t="s">
        <v>364</v>
      </c>
      <c r="AP655" s="1" t="s">
        <v>57</v>
      </c>
      <c r="AQ655" s="1" t="s">
        <v>25</v>
      </c>
      <c r="AR655" s="1" t="s">
        <v>30</v>
      </c>
      <c r="AS655" s="1" t="s">
        <v>23091</v>
      </c>
      <c r="AT655" s="1" t="s">
        <v>26</v>
      </c>
    </row>
    <row r="656" spans="1:46" x14ac:dyDescent="0.25">
      <c r="A656" s="1" t="s">
        <v>18072</v>
      </c>
      <c r="B656" s="2" t="s">
        <v>23101</v>
      </c>
      <c r="C656" s="2" t="s">
        <v>23105</v>
      </c>
      <c r="D656" s="1">
        <v>2</v>
      </c>
      <c r="E656" s="1">
        <v>2</v>
      </c>
      <c r="F656" s="1">
        <v>3</v>
      </c>
      <c r="G656" s="1">
        <v>7</v>
      </c>
      <c r="H656" s="6">
        <v>0.42857142857142855</v>
      </c>
      <c r="I656">
        <v>0</v>
      </c>
      <c r="J656" s="1">
        <v>42</v>
      </c>
      <c r="K656" s="1">
        <v>1</v>
      </c>
      <c r="L656" s="1">
        <v>615</v>
      </c>
      <c r="M656" s="6">
        <v>0.35</v>
      </c>
      <c r="N656" s="4">
        <v>7800</v>
      </c>
      <c r="O656" s="4">
        <v>300</v>
      </c>
      <c r="P656" s="4">
        <v>120</v>
      </c>
      <c r="Q656" s="3">
        <v>0.3</v>
      </c>
      <c r="R656" s="1">
        <v>12</v>
      </c>
      <c r="S656" s="1">
        <v>120</v>
      </c>
      <c r="T656" s="1">
        <v>13</v>
      </c>
      <c r="U656" s="1">
        <v>1</v>
      </c>
      <c r="V656" s="1">
        <v>146</v>
      </c>
      <c r="W656" s="1">
        <v>0</v>
      </c>
      <c r="X656" s="1">
        <v>0</v>
      </c>
      <c r="Y656" s="1">
        <v>1</v>
      </c>
      <c r="Z656" s="1">
        <v>1</v>
      </c>
      <c r="AA656" s="1">
        <v>1</v>
      </c>
      <c r="AB656" s="1">
        <v>0</v>
      </c>
      <c r="AC656" s="1">
        <v>0</v>
      </c>
      <c r="AD656" s="1">
        <v>700</v>
      </c>
      <c r="AE656" s="1">
        <v>667</v>
      </c>
      <c r="AF656" s="1">
        <v>828</v>
      </c>
      <c r="AG656" s="1">
        <v>0</v>
      </c>
      <c r="AH656" s="1">
        <v>0</v>
      </c>
      <c r="AI656" s="1">
        <v>2195</v>
      </c>
      <c r="AJ656" s="1" t="s">
        <v>3263</v>
      </c>
      <c r="AK656" s="1" t="s">
        <v>3264</v>
      </c>
      <c r="AL656" s="1" t="s">
        <v>3265</v>
      </c>
      <c r="AM656" s="1" t="s">
        <v>12</v>
      </c>
      <c r="AN656" s="1" t="s">
        <v>23098</v>
      </c>
      <c r="AO656" s="1" t="s">
        <v>86</v>
      </c>
      <c r="AP656" s="1" t="s">
        <v>57</v>
      </c>
      <c r="AQ656" s="1" t="s">
        <v>25</v>
      </c>
      <c r="AR656" s="1" t="s">
        <v>19</v>
      </c>
      <c r="AS656" s="1" t="s">
        <v>23091</v>
      </c>
      <c r="AT656" s="1" t="s">
        <v>26</v>
      </c>
    </row>
    <row r="657" spans="1:46" x14ac:dyDescent="0.25">
      <c r="A657" s="1" t="s">
        <v>20478</v>
      </c>
      <c r="B657" s="2" t="s">
        <v>23101</v>
      </c>
      <c r="C657" s="2" t="s">
        <v>23105</v>
      </c>
      <c r="D657" s="1">
        <v>0</v>
      </c>
      <c r="E657" s="1">
        <v>5</v>
      </c>
      <c r="F657" s="1">
        <v>4</v>
      </c>
      <c r="G657" s="1">
        <v>9</v>
      </c>
      <c r="H657" s="6">
        <v>0.44444444444444442</v>
      </c>
      <c r="I657">
        <v>0</v>
      </c>
      <c r="J657" s="1">
        <v>39</v>
      </c>
      <c r="K657" s="1">
        <v>0</v>
      </c>
      <c r="L657" s="1">
        <v>566</v>
      </c>
      <c r="M657" s="6">
        <v>0.44</v>
      </c>
      <c r="N657" s="4">
        <v>3000</v>
      </c>
      <c r="O657" s="4">
        <v>250</v>
      </c>
      <c r="P657" s="4">
        <v>150</v>
      </c>
      <c r="Q657" s="3">
        <v>0.38</v>
      </c>
      <c r="R657" s="1">
        <v>6</v>
      </c>
      <c r="S657" s="1">
        <v>150</v>
      </c>
      <c r="T657" s="1">
        <v>31</v>
      </c>
      <c r="U657" s="1">
        <v>1</v>
      </c>
      <c r="V657" s="1">
        <v>146</v>
      </c>
      <c r="W657" s="1">
        <v>0</v>
      </c>
      <c r="X657" s="1">
        <v>1</v>
      </c>
      <c r="Y657" s="1">
        <v>1</v>
      </c>
      <c r="Z657" s="1">
        <v>1</v>
      </c>
      <c r="AA657" s="1">
        <v>1</v>
      </c>
      <c r="AB657" s="1">
        <v>0</v>
      </c>
      <c r="AC657" s="1">
        <v>0</v>
      </c>
      <c r="AD657" s="1">
        <v>0</v>
      </c>
      <c r="AE657" s="1">
        <v>300</v>
      </c>
      <c r="AF657" s="1">
        <v>0</v>
      </c>
      <c r="AG657" s="1">
        <v>0</v>
      </c>
      <c r="AH657" s="1">
        <v>1200</v>
      </c>
      <c r="AI657" s="1">
        <v>1500</v>
      </c>
      <c r="AJ657" s="1" t="s">
        <v>468</v>
      </c>
      <c r="AK657" s="1" t="s">
        <v>10061</v>
      </c>
      <c r="AL657" s="1" t="s">
        <v>10062</v>
      </c>
      <c r="AM657" s="1" t="s">
        <v>12</v>
      </c>
      <c r="AN657" s="1" t="s">
        <v>23097</v>
      </c>
      <c r="AO657" s="1" t="s">
        <v>86</v>
      </c>
      <c r="AP657" s="1" t="s">
        <v>57</v>
      </c>
      <c r="AQ657" s="1" t="s">
        <v>14</v>
      </c>
      <c r="AR657" s="1" t="s">
        <v>19</v>
      </c>
      <c r="AS657" s="1" t="s">
        <v>23091</v>
      </c>
      <c r="AT657" s="1" t="s">
        <v>26</v>
      </c>
    </row>
    <row r="658" spans="1:46" x14ac:dyDescent="0.25">
      <c r="A658" s="1" t="s">
        <v>22949</v>
      </c>
      <c r="B658" s="2" t="s">
        <v>23101</v>
      </c>
      <c r="C658" s="2" t="s">
        <v>23108</v>
      </c>
      <c r="D658" s="1">
        <v>0</v>
      </c>
      <c r="E658" s="1">
        <v>0</v>
      </c>
      <c r="F658" s="1">
        <v>1</v>
      </c>
      <c r="G658" s="1">
        <v>1</v>
      </c>
      <c r="H658" s="6">
        <v>1</v>
      </c>
      <c r="I658">
        <v>0</v>
      </c>
      <c r="J658" s="1">
        <v>24</v>
      </c>
      <c r="K658" s="1">
        <v>1</v>
      </c>
      <c r="L658" s="1">
        <v>515</v>
      </c>
      <c r="M658" s="6">
        <v>0.93</v>
      </c>
      <c r="N658" s="4">
        <v>1680</v>
      </c>
      <c r="O658" s="4">
        <v>140</v>
      </c>
      <c r="P658" s="4">
        <v>300</v>
      </c>
      <c r="Q658" s="3">
        <v>0.35</v>
      </c>
      <c r="R658" s="1">
        <v>6</v>
      </c>
      <c r="S658" s="1">
        <v>300</v>
      </c>
      <c r="T658" s="1">
        <v>22</v>
      </c>
      <c r="U658" s="1">
        <v>1</v>
      </c>
      <c r="V658" s="1">
        <v>146</v>
      </c>
      <c r="W658" s="1">
        <v>0</v>
      </c>
      <c r="X658" s="1">
        <v>0</v>
      </c>
      <c r="Y658" s="1">
        <v>1</v>
      </c>
      <c r="Z658" s="1">
        <v>2</v>
      </c>
      <c r="AA658" s="1">
        <v>1</v>
      </c>
      <c r="AB658" s="1">
        <v>0</v>
      </c>
      <c r="AC658" s="1">
        <v>510</v>
      </c>
      <c r="AD658" s="1">
        <v>0</v>
      </c>
      <c r="AE658" s="1">
        <v>0</v>
      </c>
      <c r="AF658" s="1">
        <v>1099</v>
      </c>
      <c r="AG658" s="1">
        <v>0</v>
      </c>
      <c r="AH658" s="1">
        <v>0</v>
      </c>
      <c r="AI658" s="1">
        <v>1609</v>
      </c>
      <c r="AJ658" s="1" t="s">
        <v>16686</v>
      </c>
      <c r="AK658" s="1" t="s">
        <v>16687</v>
      </c>
      <c r="AL658" s="1" t="s">
        <v>16688</v>
      </c>
      <c r="AM658" s="1" t="s">
        <v>12</v>
      </c>
      <c r="AN658" s="1" t="s">
        <v>23098</v>
      </c>
      <c r="AO658" s="1" t="s">
        <v>86</v>
      </c>
      <c r="AP658" s="1" t="s">
        <v>57</v>
      </c>
      <c r="AQ658" s="1" t="s">
        <v>25</v>
      </c>
      <c r="AR658" s="1" t="s">
        <v>19</v>
      </c>
      <c r="AS658" s="1" t="s">
        <v>23091</v>
      </c>
      <c r="AT658" s="1" t="s">
        <v>26</v>
      </c>
    </row>
    <row r="659" spans="1:46" x14ac:dyDescent="0.25">
      <c r="A659" s="1" t="s">
        <v>19580</v>
      </c>
      <c r="B659" s="2" t="s">
        <v>23101</v>
      </c>
      <c r="C659" s="2" t="s">
        <v>23108</v>
      </c>
      <c r="D659" s="1">
        <v>0</v>
      </c>
      <c r="E659" s="1">
        <v>1</v>
      </c>
      <c r="F659" s="1">
        <v>1</v>
      </c>
      <c r="G659" s="1">
        <v>2</v>
      </c>
      <c r="H659" s="6">
        <v>0.5</v>
      </c>
      <c r="I659">
        <v>0</v>
      </c>
      <c r="J659" s="1">
        <v>28</v>
      </c>
      <c r="K659" s="1">
        <v>1</v>
      </c>
      <c r="L659" s="1">
        <v>515</v>
      </c>
      <c r="M659" s="6">
        <v>0.44</v>
      </c>
      <c r="N659" s="4">
        <v>2400</v>
      </c>
      <c r="O659" s="4">
        <v>200</v>
      </c>
      <c r="P659" s="4">
        <v>100</v>
      </c>
      <c r="Q659" s="3">
        <v>0.35</v>
      </c>
      <c r="R659" s="1">
        <v>12</v>
      </c>
      <c r="S659" s="1">
        <v>100</v>
      </c>
      <c r="T659" s="1">
        <v>10</v>
      </c>
      <c r="U659" s="1">
        <v>0</v>
      </c>
      <c r="V659" s="1">
        <v>146</v>
      </c>
      <c r="W659" s="1">
        <v>0</v>
      </c>
      <c r="X659" s="1">
        <v>1</v>
      </c>
      <c r="Y659" s="1">
        <v>1</v>
      </c>
      <c r="Z659" s="1">
        <v>3</v>
      </c>
      <c r="AA659" s="1">
        <v>1</v>
      </c>
      <c r="AB659" s="1">
        <v>0</v>
      </c>
      <c r="AC659" s="1">
        <v>381</v>
      </c>
      <c r="AD659" s="1">
        <v>0</v>
      </c>
      <c r="AE659" s="1">
        <v>1678</v>
      </c>
      <c r="AF659" s="1">
        <v>0</v>
      </c>
      <c r="AG659" s="1">
        <v>10</v>
      </c>
      <c r="AH659" s="1">
        <v>0</v>
      </c>
      <c r="AI659" s="1">
        <v>2069</v>
      </c>
      <c r="AJ659" s="1" t="s">
        <v>7599</v>
      </c>
      <c r="AK659" s="1" t="s">
        <v>7600</v>
      </c>
      <c r="AL659" s="1" t="s">
        <v>7601</v>
      </c>
      <c r="AM659" s="1" t="s">
        <v>12</v>
      </c>
      <c r="AN659" s="1" t="s">
        <v>23098</v>
      </c>
      <c r="AO659" s="1" t="s">
        <v>364</v>
      </c>
      <c r="AP659" s="1" t="s">
        <v>57</v>
      </c>
      <c r="AQ659" s="1" t="s">
        <v>14</v>
      </c>
      <c r="AR659" s="1" t="s">
        <v>19</v>
      </c>
      <c r="AS659" s="1" t="s">
        <v>23091</v>
      </c>
      <c r="AT659" s="1" t="s">
        <v>26</v>
      </c>
    </row>
    <row r="660" spans="1:46" x14ac:dyDescent="0.25">
      <c r="A660" s="1" t="s">
        <v>17699</v>
      </c>
      <c r="B660" s="2" t="s">
        <v>23101</v>
      </c>
      <c r="C660" s="2" t="s">
        <v>23108</v>
      </c>
      <c r="D660" s="1">
        <v>0</v>
      </c>
      <c r="E660" s="1">
        <v>1</v>
      </c>
      <c r="F660" s="1">
        <v>6</v>
      </c>
      <c r="G660" s="1">
        <v>7</v>
      </c>
      <c r="H660" s="6">
        <v>0.8571428571428571</v>
      </c>
      <c r="I660">
        <v>0</v>
      </c>
      <c r="J660" s="1">
        <v>43</v>
      </c>
      <c r="K660" s="1">
        <v>0</v>
      </c>
      <c r="L660" s="1">
        <v>694</v>
      </c>
      <c r="M660" s="6">
        <v>0.68</v>
      </c>
      <c r="N660" s="4">
        <v>3900</v>
      </c>
      <c r="O660" s="4">
        <v>300</v>
      </c>
      <c r="P660" s="4">
        <v>300</v>
      </c>
      <c r="Q660" s="3">
        <v>0.28999999999999998</v>
      </c>
      <c r="R660" s="1">
        <v>18</v>
      </c>
      <c r="S660" s="1">
        <v>300</v>
      </c>
      <c r="T660" s="1">
        <v>27</v>
      </c>
      <c r="U660" s="1">
        <v>1</v>
      </c>
      <c r="V660" s="1">
        <v>146</v>
      </c>
      <c r="W660" s="1">
        <v>0</v>
      </c>
      <c r="X660" s="1">
        <v>0</v>
      </c>
      <c r="Y660" s="1">
        <v>0</v>
      </c>
      <c r="Z660" s="1">
        <v>6</v>
      </c>
      <c r="AA660" s="1">
        <v>1</v>
      </c>
      <c r="AB660" s="1">
        <v>0</v>
      </c>
      <c r="AC660" s="1">
        <v>0</v>
      </c>
      <c r="AD660" s="1">
        <v>0</v>
      </c>
      <c r="AE660" s="1">
        <v>0</v>
      </c>
      <c r="AF660" s="1">
        <v>2175</v>
      </c>
      <c r="AG660" s="1">
        <v>0</v>
      </c>
      <c r="AH660" s="1">
        <v>1150</v>
      </c>
      <c r="AI660" s="1">
        <v>3325</v>
      </c>
      <c r="AJ660" s="1" t="s">
        <v>2173</v>
      </c>
      <c r="AK660" s="1" t="s">
        <v>2174</v>
      </c>
      <c r="AL660" s="1" t="s">
        <v>2175</v>
      </c>
      <c r="AM660" s="1" t="s">
        <v>12</v>
      </c>
      <c r="AN660" s="1" t="s">
        <v>23097</v>
      </c>
      <c r="AO660" s="1" t="s">
        <v>86</v>
      </c>
      <c r="AP660" s="1" t="s">
        <v>57</v>
      </c>
      <c r="AQ660" s="1" t="s">
        <v>25</v>
      </c>
      <c r="AR660" s="1" t="s">
        <v>30</v>
      </c>
      <c r="AS660" s="1" t="s">
        <v>23091</v>
      </c>
      <c r="AT660" s="1" t="s">
        <v>26</v>
      </c>
    </row>
    <row r="661" spans="1:46" x14ac:dyDescent="0.25">
      <c r="A661" s="1" t="s">
        <v>21900</v>
      </c>
      <c r="B661" s="2" t="s">
        <v>23101</v>
      </c>
      <c r="C661" s="2" t="s">
        <v>23109</v>
      </c>
      <c r="D661" s="1">
        <v>0</v>
      </c>
      <c r="E661" s="1">
        <v>1</v>
      </c>
      <c r="F661" s="1">
        <v>6</v>
      </c>
      <c r="G661" s="1">
        <v>7</v>
      </c>
      <c r="H661" s="6">
        <v>0.8571428571428571</v>
      </c>
      <c r="I661">
        <v>0</v>
      </c>
      <c r="J661" s="1">
        <v>43</v>
      </c>
      <c r="K661" s="1">
        <v>0</v>
      </c>
      <c r="L661" s="1">
        <v>700</v>
      </c>
      <c r="M661" s="6">
        <v>0.61</v>
      </c>
      <c r="N661" s="4">
        <v>4100</v>
      </c>
      <c r="O661" s="4">
        <v>340</v>
      </c>
      <c r="P661" s="4">
        <v>400</v>
      </c>
      <c r="Q661" s="3">
        <v>0.3</v>
      </c>
      <c r="R661" s="1">
        <v>24</v>
      </c>
      <c r="S661" s="1">
        <v>400</v>
      </c>
      <c r="T661" s="1">
        <v>42</v>
      </c>
      <c r="U661" s="1">
        <v>1</v>
      </c>
      <c r="V661" s="1">
        <v>146</v>
      </c>
      <c r="W661" s="1">
        <v>0</v>
      </c>
      <c r="X661" s="1">
        <v>0</v>
      </c>
      <c r="Y661" s="1">
        <v>0</v>
      </c>
      <c r="Z661" s="1">
        <v>6</v>
      </c>
      <c r="AA661" s="1">
        <v>1</v>
      </c>
      <c r="AB661" s="1">
        <v>0</v>
      </c>
      <c r="AC661" s="1">
        <v>3200</v>
      </c>
      <c r="AD661" s="1">
        <v>0</v>
      </c>
      <c r="AE661" s="1">
        <v>0</v>
      </c>
      <c r="AF661" s="1">
        <v>1500</v>
      </c>
      <c r="AG661" s="1">
        <v>0</v>
      </c>
      <c r="AH661" s="1">
        <v>0</v>
      </c>
      <c r="AI661" s="1">
        <v>4700</v>
      </c>
      <c r="AJ661" s="1" t="s">
        <v>2650</v>
      </c>
      <c r="AK661" s="1" t="s">
        <v>13895</v>
      </c>
      <c r="AL661" s="1" t="s">
        <v>13896</v>
      </c>
      <c r="AM661" s="1" t="s">
        <v>12</v>
      </c>
      <c r="AN661" s="1" t="s">
        <v>23097</v>
      </c>
      <c r="AO661" s="1" t="s">
        <v>86</v>
      </c>
      <c r="AP661" s="1" t="s">
        <v>57</v>
      </c>
      <c r="AQ661" s="1" t="s">
        <v>25</v>
      </c>
      <c r="AR661" s="1" t="s">
        <v>30</v>
      </c>
      <c r="AS661" s="1" t="s">
        <v>23091</v>
      </c>
      <c r="AT661" s="1" t="s">
        <v>26</v>
      </c>
    </row>
    <row r="662" spans="1:46" x14ac:dyDescent="0.25">
      <c r="A662" s="1" t="s">
        <v>20998</v>
      </c>
      <c r="B662" s="2" t="s">
        <v>23073</v>
      </c>
      <c r="C662" s="2" t="s">
        <v>23106</v>
      </c>
      <c r="D662" s="1">
        <v>3</v>
      </c>
      <c r="E662" s="1">
        <v>1</v>
      </c>
      <c r="F662" s="1">
        <v>1</v>
      </c>
      <c r="G662" s="1">
        <v>5</v>
      </c>
      <c r="H662" s="6">
        <v>0.2</v>
      </c>
      <c r="I662">
        <v>0</v>
      </c>
      <c r="J662" s="1">
        <v>41</v>
      </c>
      <c r="K662" s="1">
        <v>0</v>
      </c>
      <c r="L662" s="1">
        <v>694</v>
      </c>
      <c r="M662" s="6">
        <v>0.6</v>
      </c>
      <c r="N662" s="4">
        <v>4300</v>
      </c>
      <c r="O662" s="4">
        <v>300</v>
      </c>
      <c r="P662" s="4">
        <v>700</v>
      </c>
      <c r="Q662" s="3">
        <v>0.36</v>
      </c>
      <c r="R662" s="1">
        <v>24</v>
      </c>
      <c r="S662" s="1">
        <v>700</v>
      </c>
      <c r="T662" s="1">
        <v>56</v>
      </c>
      <c r="U662" s="1">
        <v>1</v>
      </c>
      <c r="V662" s="1">
        <v>145</v>
      </c>
      <c r="W662" s="1">
        <v>0</v>
      </c>
      <c r="X662" s="1">
        <v>0</v>
      </c>
      <c r="Y662" s="1">
        <v>0</v>
      </c>
      <c r="Z662" s="1">
        <v>4</v>
      </c>
      <c r="AA662" s="1">
        <v>1</v>
      </c>
      <c r="AB662" s="1">
        <v>0</v>
      </c>
      <c r="AC662" s="1">
        <v>15622</v>
      </c>
      <c r="AD662" s="1">
        <v>0</v>
      </c>
      <c r="AE662" s="1">
        <v>514</v>
      </c>
      <c r="AF662" s="1">
        <v>0</v>
      </c>
      <c r="AG662" s="1">
        <v>0</v>
      </c>
      <c r="AH662" s="1">
        <v>0</v>
      </c>
      <c r="AI662" s="1">
        <v>16136</v>
      </c>
      <c r="AJ662" s="1" t="s">
        <v>11461</v>
      </c>
      <c r="AK662" s="1" t="s">
        <v>11462</v>
      </c>
      <c r="AL662" s="1" t="s">
        <v>11463</v>
      </c>
      <c r="AM662" s="1" t="s">
        <v>12</v>
      </c>
      <c r="AN662" s="1" t="s">
        <v>23097</v>
      </c>
      <c r="AO662" s="1" t="s">
        <v>86</v>
      </c>
      <c r="AP662" s="1" t="s">
        <v>57</v>
      </c>
      <c r="AQ662" s="1" t="s">
        <v>25</v>
      </c>
      <c r="AR662" s="1" t="s">
        <v>30</v>
      </c>
      <c r="AS662" s="1" t="s">
        <v>23091</v>
      </c>
      <c r="AT662" s="1" t="s">
        <v>26</v>
      </c>
    </row>
    <row r="663" spans="1:46" x14ac:dyDescent="0.25">
      <c r="A663" s="1" t="s">
        <v>21104</v>
      </c>
      <c r="B663" s="2" t="s">
        <v>23075</v>
      </c>
      <c r="C663" s="2" t="s">
        <v>23108</v>
      </c>
      <c r="D663" s="1">
        <v>0</v>
      </c>
      <c r="E663" s="1">
        <v>0</v>
      </c>
      <c r="F663" s="1">
        <v>1</v>
      </c>
      <c r="G663" s="1">
        <v>1</v>
      </c>
      <c r="H663" s="6">
        <v>1</v>
      </c>
      <c r="I663">
        <v>0</v>
      </c>
      <c r="J663" s="1">
        <v>55</v>
      </c>
      <c r="K663" s="1">
        <v>1</v>
      </c>
      <c r="L663" s="1">
        <v>694</v>
      </c>
      <c r="M663" s="6">
        <v>0.52</v>
      </c>
      <c r="N663" s="4">
        <v>6000</v>
      </c>
      <c r="O663" s="4">
        <v>500</v>
      </c>
      <c r="P663" s="4">
        <v>500</v>
      </c>
      <c r="Q663" s="3">
        <v>0.3</v>
      </c>
      <c r="R663" s="1">
        <v>24</v>
      </c>
      <c r="S663" s="1">
        <v>500</v>
      </c>
      <c r="T663" s="1">
        <v>49</v>
      </c>
      <c r="U663" s="1">
        <v>1</v>
      </c>
      <c r="V663" s="1">
        <v>145</v>
      </c>
      <c r="W663" s="1">
        <v>1</v>
      </c>
      <c r="X663" s="1">
        <v>1</v>
      </c>
      <c r="Y663" s="1">
        <v>0</v>
      </c>
      <c r="Z663" s="1">
        <v>2</v>
      </c>
      <c r="AA663" s="1">
        <v>0</v>
      </c>
      <c r="AB663" s="1">
        <v>0</v>
      </c>
      <c r="AC663" s="1">
        <v>378</v>
      </c>
      <c r="AD663" s="1">
        <v>0</v>
      </c>
      <c r="AE663" s="1">
        <v>11290</v>
      </c>
      <c r="AF663" s="1">
        <v>710</v>
      </c>
      <c r="AG663" s="1">
        <v>80</v>
      </c>
      <c r="AH663" s="1">
        <v>500</v>
      </c>
      <c r="AI663" s="1">
        <v>12958</v>
      </c>
      <c r="AJ663" s="1" t="s">
        <v>3635</v>
      </c>
      <c r="AK663" s="1" t="s">
        <v>11766</v>
      </c>
      <c r="AL663" s="1" t="s">
        <v>11767</v>
      </c>
      <c r="AM663" s="1" t="s">
        <v>12</v>
      </c>
      <c r="AN663" s="1" t="s">
        <v>23098</v>
      </c>
      <c r="AO663" s="1" t="s">
        <v>86</v>
      </c>
      <c r="AP663" s="1" t="s">
        <v>86</v>
      </c>
      <c r="AQ663" s="1" t="s">
        <v>14</v>
      </c>
      <c r="AR663" s="1" t="s">
        <v>30</v>
      </c>
      <c r="AS663" s="1" t="s">
        <v>23090</v>
      </c>
      <c r="AT663" s="1" t="s">
        <v>26</v>
      </c>
    </row>
    <row r="664" spans="1:46" x14ac:dyDescent="0.25">
      <c r="A664" s="1" t="s">
        <v>18376</v>
      </c>
      <c r="B664" s="2" t="s">
        <v>23101</v>
      </c>
      <c r="C664" s="2" t="s">
        <v>23109</v>
      </c>
      <c r="D664" s="1">
        <v>0</v>
      </c>
      <c r="E664" s="1">
        <v>0</v>
      </c>
      <c r="F664" s="1">
        <v>1</v>
      </c>
      <c r="G664" s="1">
        <v>1</v>
      </c>
      <c r="H664" s="6">
        <v>1</v>
      </c>
      <c r="I664">
        <v>1</v>
      </c>
      <c r="J664" s="1">
        <v>28</v>
      </c>
      <c r="K664" s="1">
        <v>1</v>
      </c>
      <c r="L664" s="1">
        <v>515</v>
      </c>
      <c r="M664" s="6">
        <v>0.68</v>
      </c>
      <c r="N664" s="4">
        <v>1600</v>
      </c>
      <c r="O664" s="4">
        <v>140</v>
      </c>
      <c r="P664" s="4">
        <v>300</v>
      </c>
      <c r="Q664" s="3">
        <v>0.28999999999999998</v>
      </c>
      <c r="R664" s="1">
        <v>24</v>
      </c>
      <c r="S664" s="1">
        <v>300</v>
      </c>
      <c r="T664" s="1">
        <v>28</v>
      </c>
      <c r="U664" s="1">
        <v>1</v>
      </c>
      <c r="V664" s="1">
        <v>145</v>
      </c>
      <c r="W664" s="1">
        <v>0</v>
      </c>
      <c r="X664" s="1">
        <v>1</v>
      </c>
      <c r="Y664" s="1">
        <v>0</v>
      </c>
      <c r="Z664" s="1">
        <v>3</v>
      </c>
      <c r="AA664" s="1">
        <v>0</v>
      </c>
      <c r="AB664" s="1">
        <v>1</v>
      </c>
      <c r="AC664" s="1">
        <v>1300</v>
      </c>
      <c r="AD664" s="1">
        <v>0</v>
      </c>
      <c r="AE664" s="1">
        <v>240</v>
      </c>
      <c r="AF664" s="1">
        <v>500</v>
      </c>
      <c r="AG664" s="1">
        <v>0</v>
      </c>
      <c r="AH664" s="1">
        <v>0</v>
      </c>
      <c r="AI664" s="1">
        <v>2040</v>
      </c>
      <c r="AJ664" s="1" t="s">
        <v>4188</v>
      </c>
      <c r="AK664" s="1" t="s">
        <v>4189</v>
      </c>
      <c r="AL664" s="1" t="s">
        <v>4190</v>
      </c>
      <c r="AM664" s="1" t="s">
        <v>16</v>
      </c>
      <c r="AN664" s="1" t="s">
        <v>23098</v>
      </c>
      <c r="AO664" s="1" t="s">
        <v>86</v>
      </c>
      <c r="AP664" s="1" t="s">
        <v>57</v>
      </c>
      <c r="AQ664" s="1" t="s">
        <v>14</v>
      </c>
      <c r="AR664" s="1" t="s">
        <v>30</v>
      </c>
      <c r="AS664" s="1" t="s">
        <v>23090</v>
      </c>
      <c r="AT664" s="1" t="s">
        <v>101</v>
      </c>
    </row>
    <row r="665" spans="1:46" x14ac:dyDescent="0.25">
      <c r="A665" s="1" t="s">
        <v>17284</v>
      </c>
      <c r="B665" s="2" t="s">
        <v>23076</v>
      </c>
      <c r="C665" s="2" t="s">
        <v>23106</v>
      </c>
      <c r="D665" s="1">
        <v>0</v>
      </c>
      <c r="E665" s="1">
        <v>1</v>
      </c>
      <c r="F665" s="1">
        <v>3</v>
      </c>
      <c r="G665" s="1">
        <v>4</v>
      </c>
      <c r="H665" s="6">
        <v>0.75</v>
      </c>
      <c r="I665">
        <v>1</v>
      </c>
      <c r="J665" s="1">
        <v>37</v>
      </c>
      <c r="K665" s="1">
        <v>0</v>
      </c>
      <c r="L665" s="1">
        <v>598</v>
      </c>
      <c r="M665" s="6">
        <v>0.57999999999999996</v>
      </c>
      <c r="N665" s="4">
        <v>3900</v>
      </c>
      <c r="O665" s="4">
        <v>300</v>
      </c>
      <c r="P665" s="4">
        <v>1100</v>
      </c>
      <c r="Q665" s="3">
        <v>0.3</v>
      </c>
      <c r="R665" s="1">
        <v>24</v>
      </c>
      <c r="S665" s="1">
        <v>1100</v>
      </c>
      <c r="T665" s="1">
        <v>80</v>
      </c>
      <c r="U665" s="1">
        <v>0</v>
      </c>
      <c r="V665" s="1">
        <v>144</v>
      </c>
      <c r="W665" s="1">
        <v>0</v>
      </c>
      <c r="X665" s="1">
        <v>0</v>
      </c>
      <c r="Y665" s="1">
        <v>1</v>
      </c>
      <c r="Z665" s="1">
        <v>3</v>
      </c>
      <c r="AA665" s="1">
        <v>1</v>
      </c>
      <c r="AB665" s="1">
        <v>1</v>
      </c>
      <c r="AC665" s="1">
        <v>2600</v>
      </c>
      <c r="AD665" s="1">
        <v>0</v>
      </c>
      <c r="AE665" s="1">
        <v>320</v>
      </c>
      <c r="AF665" s="1">
        <v>250</v>
      </c>
      <c r="AG665" s="1">
        <v>0</v>
      </c>
      <c r="AH665" s="1">
        <v>0</v>
      </c>
      <c r="AI665" s="1">
        <v>3170</v>
      </c>
      <c r="AJ665" s="1" t="s">
        <v>870</v>
      </c>
      <c r="AK665" s="1" t="s">
        <v>871</v>
      </c>
      <c r="AL665" s="1" t="s">
        <v>872</v>
      </c>
      <c r="AM665" s="1" t="s">
        <v>16</v>
      </c>
      <c r="AN665" s="1" t="s">
        <v>23097</v>
      </c>
      <c r="AO665" s="1" t="s">
        <v>364</v>
      </c>
      <c r="AP665" s="1" t="s">
        <v>57</v>
      </c>
      <c r="AQ665" s="1" t="s">
        <v>25</v>
      </c>
      <c r="AR665" s="1" t="s">
        <v>19</v>
      </c>
      <c r="AS665" s="1" t="s">
        <v>23091</v>
      </c>
      <c r="AT665" s="1" t="s">
        <v>101</v>
      </c>
    </row>
    <row r="666" spans="1:46" x14ac:dyDescent="0.25">
      <c r="A666" s="1" t="s">
        <v>20848</v>
      </c>
      <c r="B666" s="2" t="s">
        <v>23073</v>
      </c>
      <c r="C666" s="2" t="s">
        <v>23105</v>
      </c>
      <c r="D666" s="1">
        <v>0</v>
      </c>
      <c r="E666" s="1">
        <v>0</v>
      </c>
      <c r="F666" s="1">
        <v>3</v>
      </c>
      <c r="G666" s="1">
        <v>3</v>
      </c>
      <c r="H666" s="6">
        <v>1</v>
      </c>
      <c r="I666">
        <v>0</v>
      </c>
      <c r="J666" s="1">
        <v>38</v>
      </c>
      <c r="K666" s="1">
        <v>0</v>
      </c>
      <c r="L666" s="1">
        <v>622</v>
      </c>
      <c r="M666" s="6">
        <v>0.51</v>
      </c>
      <c r="N666" s="4">
        <v>3350</v>
      </c>
      <c r="O666" s="4">
        <v>278</v>
      </c>
      <c r="P666" s="4">
        <v>200</v>
      </c>
      <c r="Q666" s="3">
        <v>0.4</v>
      </c>
      <c r="R666" s="1">
        <v>24</v>
      </c>
      <c r="S666" s="1">
        <v>200</v>
      </c>
      <c r="T666" s="1">
        <v>27</v>
      </c>
      <c r="U666" s="1">
        <v>1</v>
      </c>
      <c r="V666" s="1">
        <v>144</v>
      </c>
      <c r="W666" s="1">
        <v>0</v>
      </c>
      <c r="X666" s="1">
        <v>0</v>
      </c>
      <c r="Y666" s="1">
        <v>0</v>
      </c>
      <c r="Z666" s="1">
        <v>3</v>
      </c>
      <c r="AA666" s="1">
        <v>0</v>
      </c>
      <c r="AB666" s="1">
        <v>0</v>
      </c>
      <c r="AC666" s="1">
        <v>2290</v>
      </c>
      <c r="AD666" s="1">
        <v>0</v>
      </c>
      <c r="AE666" s="1">
        <v>282</v>
      </c>
      <c r="AF666" s="1">
        <v>0</v>
      </c>
      <c r="AG666" s="1">
        <v>400</v>
      </c>
      <c r="AH666" s="1">
        <v>500</v>
      </c>
      <c r="AI666" s="1">
        <v>3472</v>
      </c>
      <c r="AJ666" s="1" t="s">
        <v>11065</v>
      </c>
      <c r="AK666" s="1" t="s">
        <v>11066</v>
      </c>
      <c r="AL666" s="1" t="s">
        <v>11067</v>
      </c>
      <c r="AM666" s="1" t="s">
        <v>12</v>
      </c>
      <c r="AN666" s="1" t="s">
        <v>23097</v>
      </c>
      <c r="AO666" s="1" t="s">
        <v>86</v>
      </c>
      <c r="AP666" s="1" t="s">
        <v>57</v>
      </c>
      <c r="AQ666" s="1" t="s">
        <v>25</v>
      </c>
      <c r="AR666" s="1" t="s">
        <v>30</v>
      </c>
      <c r="AS666" s="1" t="s">
        <v>23090</v>
      </c>
      <c r="AT666" s="1" t="s">
        <v>26</v>
      </c>
    </row>
    <row r="667" spans="1:46" x14ac:dyDescent="0.25">
      <c r="A667" s="1" t="s">
        <v>20818</v>
      </c>
      <c r="B667" s="2" t="s">
        <v>23074</v>
      </c>
      <c r="C667" s="2" t="s">
        <v>23104</v>
      </c>
      <c r="D667" s="1">
        <v>0</v>
      </c>
      <c r="E667" s="1">
        <v>2</v>
      </c>
      <c r="F667" s="1">
        <v>1</v>
      </c>
      <c r="G667" s="1">
        <v>3</v>
      </c>
      <c r="H667" s="6">
        <v>0.33333333333333331</v>
      </c>
      <c r="I667">
        <v>0</v>
      </c>
      <c r="J667" s="1">
        <v>44</v>
      </c>
      <c r="K667" s="1">
        <v>0</v>
      </c>
      <c r="L667" s="1">
        <v>597</v>
      </c>
      <c r="M667" s="6">
        <v>0.51</v>
      </c>
      <c r="N667" s="4">
        <v>6700</v>
      </c>
      <c r="O667" s="4">
        <v>550</v>
      </c>
      <c r="P667" s="4">
        <v>500</v>
      </c>
      <c r="Q667" s="3">
        <v>0.3</v>
      </c>
      <c r="R667" s="1">
        <v>12</v>
      </c>
      <c r="S667" s="1">
        <v>500</v>
      </c>
      <c r="T667" s="1">
        <v>47</v>
      </c>
      <c r="U667" s="1">
        <v>1</v>
      </c>
      <c r="V667" s="1">
        <v>144</v>
      </c>
      <c r="W667" s="1">
        <v>0</v>
      </c>
      <c r="X667" s="1">
        <v>0</v>
      </c>
      <c r="Y667" s="1">
        <v>1</v>
      </c>
      <c r="Z667" s="1">
        <v>2</v>
      </c>
      <c r="AA667" s="1">
        <v>0</v>
      </c>
      <c r="AB667" s="1">
        <v>0</v>
      </c>
      <c r="AC667" s="1">
        <v>6900</v>
      </c>
      <c r="AD667" s="1">
        <v>0</v>
      </c>
      <c r="AE667" s="1">
        <v>800</v>
      </c>
      <c r="AF667" s="1">
        <v>0</v>
      </c>
      <c r="AG667" s="1">
        <v>20</v>
      </c>
      <c r="AH667" s="1">
        <v>0</v>
      </c>
      <c r="AI667" s="1">
        <v>7720</v>
      </c>
      <c r="AJ667" s="1" t="s">
        <v>10984</v>
      </c>
      <c r="AK667" s="1" t="s">
        <v>10985</v>
      </c>
      <c r="AL667" s="1" t="s">
        <v>10986</v>
      </c>
      <c r="AM667" s="1" t="s">
        <v>12</v>
      </c>
      <c r="AN667" s="1" t="s">
        <v>23097</v>
      </c>
      <c r="AO667" s="1" t="s">
        <v>86</v>
      </c>
      <c r="AP667" s="1" t="s">
        <v>57</v>
      </c>
      <c r="AQ667" s="1" t="s">
        <v>25</v>
      </c>
      <c r="AR667" s="1" t="s">
        <v>19</v>
      </c>
      <c r="AS667" s="1" t="s">
        <v>23090</v>
      </c>
      <c r="AT667" s="1" t="s">
        <v>26</v>
      </c>
    </row>
    <row r="668" spans="1:46" x14ac:dyDescent="0.25">
      <c r="A668" s="1" t="s">
        <v>20238</v>
      </c>
      <c r="B668" s="2" t="s">
        <v>23075</v>
      </c>
      <c r="C668" s="2" t="s">
        <v>23103</v>
      </c>
      <c r="D668" s="1">
        <v>2</v>
      </c>
      <c r="E668" s="1">
        <v>2</v>
      </c>
      <c r="F668" s="1">
        <v>2</v>
      </c>
      <c r="G668" s="1">
        <v>6</v>
      </c>
      <c r="H668" s="6">
        <v>0.33333333333333331</v>
      </c>
      <c r="I668">
        <v>0</v>
      </c>
      <c r="J668" s="1">
        <v>47</v>
      </c>
      <c r="K668" s="1">
        <v>0</v>
      </c>
      <c r="L668" s="1">
        <v>393</v>
      </c>
      <c r="M668" s="6">
        <v>0</v>
      </c>
      <c r="N668" s="4">
        <v>4650</v>
      </c>
      <c r="O668" s="4">
        <v>395</v>
      </c>
      <c r="P668" s="4">
        <v>500</v>
      </c>
      <c r="Q668" s="3">
        <v>0.38</v>
      </c>
      <c r="R668" s="1">
        <v>36</v>
      </c>
      <c r="S668" s="1">
        <v>430</v>
      </c>
      <c r="T668" s="1">
        <v>11</v>
      </c>
      <c r="U668" s="1">
        <v>0</v>
      </c>
      <c r="V668" s="1">
        <v>144</v>
      </c>
      <c r="W668" s="1">
        <v>0</v>
      </c>
      <c r="X668" s="1">
        <v>0</v>
      </c>
      <c r="Y668" s="1">
        <v>0</v>
      </c>
      <c r="Z668" s="1">
        <v>3</v>
      </c>
      <c r="AA668" s="1">
        <v>0</v>
      </c>
      <c r="AB668" s="1">
        <v>0</v>
      </c>
      <c r="AC668" s="1">
        <v>1795</v>
      </c>
      <c r="AD668" s="1">
        <v>0</v>
      </c>
      <c r="AE668" s="1">
        <v>1310</v>
      </c>
      <c r="AF668" s="1">
        <v>0</v>
      </c>
      <c r="AG668" s="1">
        <v>0</v>
      </c>
      <c r="AH668" s="1">
        <v>0</v>
      </c>
      <c r="AI668" s="1">
        <v>3105</v>
      </c>
      <c r="AJ668" s="1" t="s">
        <v>9410</v>
      </c>
      <c r="AK668" s="1" t="s">
        <v>9411</v>
      </c>
      <c r="AL668" s="1" t="s">
        <v>11</v>
      </c>
      <c r="AM668" s="1" t="s">
        <v>12</v>
      </c>
      <c r="AN668" s="1" t="s">
        <v>23097</v>
      </c>
      <c r="AO668" s="1" t="s">
        <v>364</v>
      </c>
      <c r="AP668" s="1" t="s">
        <v>57</v>
      </c>
      <c r="AQ668" s="1" t="s">
        <v>25</v>
      </c>
      <c r="AR668" s="1" t="s">
        <v>30</v>
      </c>
      <c r="AS668" s="1" t="s">
        <v>23090</v>
      </c>
      <c r="AT668" s="1" t="s">
        <v>26</v>
      </c>
    </row>
    <row r="669" spans="1:46" x14ac:dyDescent="0.25">
      <c r="A669" s="1" t="s">
        <v>22557</v>
      </c>
      <c r="B669" s="2" t="s">
        <v>23075</v>
      </c>
      <c r="C669" s="2" t="s">
        <v>23105</v>
      </c>
      <c r="D669" s="1">
        <v>0</v>
      </c>
      <c r="E669" s="1">
        <v>1</v>
      </c>
      <c r="F669" s="1">
        <v>1</v>
      </c>
      <c r="G669" s="1">
        <v>2</v>
      </c>
      <c r="H669" s="6">
        <v>0.5</v>
      </c>
      <c r="I669">
        <v>0</v>
      </c>
      <c r="J669" s="1">
        <v>40</v>
      </c>
      <c r="K669" s="1">
        <v>1</v>
      </c>
      <c r="L669" s="1">
        <v>568</v>
      </c>
      <c r="M669" s="6">
        <v>0.28999999999999998</v>
      </c>
      <c r="N669" s="4">
        <v>4720</v>
      </c>
      <c r="O669" s="4">
        <v>305</v>
      </c>
      <c r="P669" s="4">
        <v>500</v>
      </c>
      <c r="Q669" s="3">
        <v>0.33</v>
      </c>
      <c r="R669" s="1">
        <v>24</v>
      </c>
      <c r="S669" s="1">
        <v>500</v>
      </c>
      <c r="T669" s="1">
        <v>47</v>
      </c>
      <c r="U669" s="1">
        <v>0</v>
      </c>
      <c r="V669" s="1">
        <v>144</v>
      </c>
      <c r="W669" s="1">
        <v>0</v>
      </c>
      <c r="X669" s="1">
        <v>0</v>
      </c>
      <c r="Y669" s="1">
        <v>0</v>
      </c>
      <c r="Z669" s="1">
        <v>3</v>
      </c>
      <c r="AA669" s="1">
        <v>0</v>
      </c>
      <c r="AB669" s="1">
        <v>0</v>
      </c>
      <c r="AC669" s="1">
        <v>379</v>
      </c>
      <c r="AD669" s="1">
        <v>642</v>
      </c>
      <c r="AE669" s="1">
        <v>0</v>
      </c>
      <c r="AF669" s="1">
        <v>0</v>
      </c>
      <c r="AG669" s="1">
        <v>80</v>
      </c>
      <c r="AH669" s="1">
        <v>500</v>
      </c>
      <c r="AI669" s="1">
        <v>1601</v>
      </c>
      <c r="AJ669" s="1" t="s">
        <v>15622</v>
      </c>
      <c r="AK669" s="1" t="s">
        <v>15623</v>
      </c>
      <c r="AL669" s="1" t="s">
        <v>15624</v>
      </c>
      <c r="AM669" s="1" t="s">
        <v>12</v>
      </c>
      <c r="AN669" s="1" t="s">
        <v>23098</v>
      </c>
      <c r="AO669" s="1" t="s">
        <v>364</v>
      </c>
      <c r="AP669" s="1" t="s">
        <v>57</v>
      </c>
      <c r="AQ669" s="1" t="s">
        <v>25</v>
      </c>
      <c r="AR669" s="1" t="s">
        <v>30</v>
      </c>
      <c r="AS669" s="1" t="s">
        <v>23090</v>
      </c>
      <c r="AT669" s="1" t="s">
        <v>26</v>
      </c>
    </row>
    <row r="670" spans="1:46" x14ac:dyDescent="0.25">
      <c r="A670" s="1" t="s">
        <v>19096</v>
      </c>
      <c r="B670" s="2" t="s">
        <v>23101</v>
      </c>
      <c r="C670" s="2" t="s">
        <v>23104</v>
      </c>
      <c r="D670" s="1">
        <v>2</v>
      </c>
      <c r="E670" s="1">
        <v>2</v>
      </c>
      <c r="F670" s="1">
        <v>2</v>
      </c>
      <c r="G670" s="1">
        <v>6</v>
      </c>
      <c r="H670" s="6">
        <v>0.33333333333333331</v>
      </c>
      <c r="I670">
        <v>0</v>
      </c>
      <c r="J670" s="1">
        <v>47</v>
      </c>
      <c r="K670" s="1">
        <v>0</v>
      </c>
      <c r="L670" s="1">
        <v>393</v>
      </c>
      <c r="M670" s="6">
        <v>0</v>
      </c>
      <c r="N670" s="4">
        <v>4650</v>
      </c>
      <c r="O670" s="4">
        <v>395</v>
      </c>
      <c r="P670" s="4">
        <v>1200</v>
      </c>
      <c r="Q670" s="3">
        <v>0.33</v>
      </c>
      <c r="R670" s="1">
        <v>36</v>
      </c>
      <c r="S670" s="1">
        <v>1200</v>
      </c>
      <c r="T670" s="1">
        <v>14</v>
      </c>
      <c r="U670" s="1">
        <v>0</v>
      </c>
      <c r="V670" s="1">
        <v>144</v>
      </c>
      <c r="W670" s="1">
        <v>0</v>
      </c>
      <c r="X670" s="1">
        <v>0</v>
      </c>
      <c r="Y670" s="1">
        <v>0</v>
      </c>
      <c r="Z670" s="1">
        <v>3</v>
      </c>
      <c r="AA670" s="1">
        <v>0</v>
      </c>
      <c r="AB670" s="1">
        <v>0</v>
      </c>
      <c r="AC670" s="1">
        <v>1795</v>
      </c>
      <c r="AD670" s="1">
        <v>0</v>
      </c>
      <c r="AE670" s="1">
        <v>1310</v>
      </c>
      <c r="AF670" s="1">
        <v>0</v>
      </c>
      <c r="AG670" s="1">
        <v>0</v>
      </c>
      <c r="AH670" s="1">
        <v>0</v>
      </c>
      <c r="AI670" s="1">
        <v>3105</v>
      </c>
      <c r="AJ670" s="1" t="s">
        <v>28</v>
      </c>
      <c r="AK670" s="1" t="s">
        <v>6225</v>
      </c>
      <c r="AL670" s="1" t="s">
        <v>11</v>
      </c>
      <c r="AM670" s="1" t="s">
        <v>12</v>
      </c>
      <c r="AN670" s="1" t="s">
        <v>23097</v>
      </c>
      <c r="AO670" s="1" t="s">
        <v>364</v>
      </c>
      <c r="AP670" s="1" t="s">
        <v>57</v>
      </c>
      <c r="AQ670" s="1" t="s">
        <v>25</v>
      </c>
      <c r="AR670" s="1" t="s">
        <v>30</v>
      </c>
      <c r="AS670" s="1" t="s">
        <v>23090</v>
      </c>
      <c r="AT670" s="1" t="s">
        <v>26</v>
      </c>
    </row>
    <row r="671" spans="1:46" x14ac:dyDescent="0.25">
      <c r="A671" s="1" t="s">
        <v>20940</v>
      </c>
      <c r="B671" s="2" t="s">
        <v>23101</v>
      </c>
      <c r="C671" s="2" t="s">
        <v>23106</v>
      </c>
      <c r="D671" s="1">
        <v>0</v>
      </c>
      <c r="E671" s="1">
        <v>1</v>
      </c>
      <c r="F671" s="1">
        <v>1</v>
      </c>
      <c r="G671" s="1">
        <v>2</v>
      </c>
      <c r="H671" s="6">
        <v>0.5</v>
      </c>
      <c r="I671">
        <v>1</v>
      </c>
      <c r="J671" s="1">
        <v>43</v>
      </c>
      <c r="K671" s="1">
        <v>1</v>
      </c>
      <c r="L671" s="1">
        <v>511</v>
      </c>
      <c r="M671" s="6">
        <v>0.62</v>
      </c>
      <c r="N671" s="4">
        <v>2250</v>
      </c>
      <c r="O671" s="4">
        <v>167</v>
      </c>
      <c r="P671" s="4">
        <v>650</v>
      </c>
      <c r="Q671" s="3">
        <v>0.32</v>
      </c>
      <c r="R671" s="1">
        <v>24</v>
      </c>
      <c r="S671" s="1">
        <v>650</v>
      </c>
      <c r="T671" s="1">
        <v>93</v>
      </c>
      <c r="U671" s="1">
        <v>1</v>
      </c>
      <c r="V671" s="1">
        <v>144</v>
      </c>
      <c r="W671" s="1">
        <v>0</v>
      </c>
      <c r="X671" s="1">
        <v>0</v>
      </c>
      <c r="Y671" s="1">
        <v>0</v>
      </c>
      <c r="Z671" s="1">
        <v>4</v>
      </c>
      <c r="AA671" s="1">
        <v>1</v>
      </c>
      <c r="AB671" s="1">
        <v>1</v>
      </c>
      <c r="AC671" s="1">
        <v>400</v>
      </c>
      <c r="AD671" s="1">
        <v>255</v>
      </c>
      <c r="AE671" s="1">
        <v>299</v>
      </c>
      <c r="AF671" s="1">
        <v>0</v>
      </c>
      <c r="AG671" s="1">
        <v>0</v>
      </c>
      <c r="AH671" s="1">
        <v>550</v>
      </c>
      <c r="AI671" s="1">
        <v>1504</v>
      </c>
      <c r="AJ671" s="1" t="s">
        <v>1743</v>
      </c>
      <c r="AK671" s="1" t="s">
        <v>11300</v>
      </c>
      <c r="AL671" s="1" t="s">
        <v>11301</v>
      </c>
      <c r="AM671" s="1" t="s">
        <v>16</v>
      </c>
      <c r="AN671" s="1" t="s">
        <v>23098</v>
      </c>
      <c r="AO671" s="1" t="s">
        <v>86</v>
      </c>
      <c r="AP671" s="1" t="s">
        <v>57</v>
      </c>
      <c r="AQ671" s="1" t="s">
        <v>25</v>
      </c>
      <c r="AR671" s="1" t="s">
        <v>30</v>
      </c>
      <c r="AS671" s="1" t="s">
        <v>23091</v>
      </c>
      <c r="AT671" s="1" t="s">
        <v>101</v>
      </c>
    </row>
    <row r="672" spans="1:46" x14ac:dyDescent="0.25">
      <c r="A672" s="1" t="s">
        <v>22304</v>
      </c>
      <c r="B672" s="2" t="s">
        <v>23101</v>
      </c>
      <c r="C672" s="2" t="s">
        <v>23107</v>
      </c>
      <c r="D672" s="1">
        <v>0</v>
      </c>
      <c r="E672" s="1">
        <v>0</v>
      </c>
      <c r="F672" s="1">
        <v>1</v>
      </c>
      <c r="G672" s="1">
        <v>1</v>
      </c>
      <c r="H672" s="6">
        <v>1</v>
      </c>
      <c r="I672">
        <v>1</v>
      </c>
      <c r="J672" s="1">
        <v>36</v>
      </c>
      <c r="K672" s="1">
        <v>0</v>
      </c>
      <c r="L672" s="1">
        <v>854</v>
      </c>
      <c r="M672" s="6">
        <v>0.21</v>
      </c>
      <c r="N672" s="4">
        <v>4200</v>
      </c>
      <c r="O672" s="4">
        <v>350</v>
      </c>
      <c r="P672" s="4">
        <v>200</v>
      </c>
      <c r="Q672" s="3">
        <v>0.36</v>
      </c>
      <c r="R672" s="1">
        <v>24</v>
      </c>
      <c r="S672" s="1">
        <v>200</v>
      </c>
      <c r="T672" s="1">
        <v>31</v>
      </c>
      <c r="U672" s="1">
        <v>1</v>
      </c>
      <c r="V672" s="1">
        <v>144</v>
      </c>
      <c r="W672" s="1">
        <v>0</v>
      </c>
      <c r="X672" s="1">
        <v>0</v>
      </c>
      <c r="Y672" s="1">
        <v>0</v>
      </c>
      <c r="Z672" s="1">
        <v>4</v>
      </c>
      <c r="AA672" s="1">
        <v>0</v>
      </c>
      <c r="AB672" s="1">
        <v>1</v>
      </c>
      <c r="AC672" s="1">
        <v>0</v>
      </c>
      <c r="AD672" s="1">
        <v>0</v>
      </c>
      <c r="AE672" s="1">
        <v>0</v>
      </c>
      <c r="AF672" s="1">
        <v>0</v>
      </c>
      <c r="AG672" s="1">
        <v>80</v>
      </c>
      <c r="AH672" s="1">
        <v>750</v>
      </c>
      <c r="AI672" s="1">
        <v>830</v>
      </c>
      <c r="AJ672" s="1" t="s">
        <v>14963</v>
      </c>
      <c r="AK672" s="1" t="s">
        <v>14964</v>
      </c>
      <c r="AL672" s="1" t="s">
        <v>14965</v>
      </c>
      <c r="AM672" s="1" t="s">
        <v>16</v>
      </c>
      <c r="AN672" s="1" t="s">
        <v>23097</v>
      </c>
      <c r="AO672" s="1" t="s">
        <v>86</v>
      </c>
      <c r="AP672" s="1" t="s">
        <v>57</v>
      </c>
      <c r="AQ672" s="1" t="s">
        <v>25</v>
      </c>
      <c r="AR672" s="1" t="s">
        <v>30</v>
      </c>
      <c r="AS672" s="1" t="s">
        <v>23090</v>
      </c>
      <c r="AT672" s="1" t="s">
        <v>101</v>
      </c>
    </row>
    <row r="673" spans="1:46" x14ac:dyDescent="0.25">
      <c r="A673" s="1" t="s">
        <v>17673</v>
      </c>
      <c r="B673" s="2" t="s">
        <v>23101</v>
      </c>
      <c r="C673" s="2" t="s">
        <v>23108</v>
      </c>
      <c r="D673" s="1">
        <v>0</v>
      </c>
      <c r="E673" s="1">
        <v>1</v>
      </c>
      <c r="F673" s="1">
        <v>2</v>
      </c>
      <c r="G673" s="1">
        <v>3</v>
      </c>
      <c r="H673" s="6">
        <v>0.66666666666666663</v>
      </c>
      <c r="I673">
        <v>1</v>
      </c>
      <c r="J673" s="1">
        <v>37</v>
      </c>
      <c r="K673" s="1">
        <v>1</v>
      </c>
      <c r="L673" s="1">
        <v>600</v>
      </c>
      <c r="M673" s="6">
        <v>0.06</v>
      </c>
      <c r="N673" s="4">
        <v>6000</v>
      </c>
      <c r="O673" s="4">
        <v>550</v>
      </c>
      <c r="P673" s="4">
        <v>200</v>
      </c>
      <c r="Q673" s="3">
        <v>0.2</v>
      </c>
      <c r="R673" s="1">
        <v>24</v>
      </c>
      <c r="S673" s="1">
        <v>200</v>
      </c>
      <c r="T673" s="1">
        <v>20</v>
      </c>
      <c r="U673" s="1">
        <v>1</v>
      </c>
      <c r="V673" s="1">
        <v>144</v>
      </c>
      <c r="W673" s="1">
        <v>0</v>
      </c>
      <c r="X673" s="1">
        <v>1</v>
      </c>
      <c r="Y673" s="1">
        <v>0</v>
      </c>
      <c r="Z673" s="1">
        <v>3</v>
      </c>
      <c r="AA673" s="1">
        <v>0</v>
      </c>
      <c r="AB673" s="1">
        <v>1</v>
      </c>
      <c r="AC673" s="1">
        <v>0</v>
      </c>
      <c r="AD673" s="1">
        <v>0</v>
      </c>
      <c r="AE673" s="1">
        <v>16</v>
      </c>
      <c r="AF673" s="1">
        <v>350</v>
      </c>
      <c r="AG673" s="1">
        <v>0</v>
      </c>
      <c r="AH673" s="1">
        <v>100</v>
      </c>
      <c r="AI673" s="1">
        <v>466</v>
      </c>
      <c r="AJ673" s="1" t="s">
        <v>1107</v>
      </c>
      <c r="AK673" s="1" t="s">
        <v>2097</v>
      </c>
      <c r="AL673" s="1" t="s">
        <v>2098</v>
      </c>
      <c r="AM673" s="1" t="s">
        <v>16</v>
      </c>
      <c r="AN673" s="1" t="s">
        <v>23098</v>
      </c>
      <c r="AO673" s="1" t="s">
        <v>86</v>
      </c>
      <c r="AP673" s="1" t="s">
        <v>57</v>
      </c>
      <c r="AQ673" s="1" t="s">
        <v>14</v>
      </c>
      <c r="AR673" s="1" t="s">
        <v>30</v>
      </c>
      <c r="AS673" s="1" t="s">
        <v>23090</v>
      </c>
      <c r="AT673" s="1" t="s">
        <v>101</v>
      </c>
    </row>
    <row r="674" spans="1:46" x14ac:dyDescent="0.25">
      <c r="A674" s="1" t="s">
        <v>21164</v>
      </c>
      <c r="B674" s="2" t="s">
        <v>23101</v>
      </c>
      <c r="C674" s="2" t="s">
        <v>23108</v>
      </c>
      <c r="D674" s="1">
        <v>0</v>
      </c>
      <c r="E674" s="1">
        <v>2</v>
      </c>
      <c r="F674" s="1">
        <v>1</v>
      </c>
      <c r="G674" s="1">
        <v>3</v>
      </c>
      <c r="H674" s="6">
        <v>0.33333333333333331</v>
      </c>
      <c r="I674">
        <v>0</v>
      </c>
      <c r="J674" s="1">
        <v>34</v>
      </c>
      <c r="K674" s="1">
        <v>1</v>
      </c>
      <c r="L674" s="1">
        <v>450</v>
      </c>
      <c r="M674" s="6">
        <v>0.06</v>
      </c>
      <c r="N674" s="4">
        <v>3200</v>
      </c>
      <c r="O674" s="4">
        <v>230</v>
      </c>
      <c r="P674" s="4">
        <v>150</v>
      </c>
      <c r="Q674" s="3">
        <v>0.28999999999999998</v>
      </c>
      <c r="R674" s="1">
        <v>12</v>
      </c>
      <c r="S674" s="1">
        <v>150</v>
      </c>
      <c r="T674" s="1">
        <v>13</v>
      </c>
      <c r="U674" s="1">
        <v>1</v>
      </c>
      <c r="V674" s="1">
        <v>144</v>
      </c>
      <c r="W674" s="1">
        <v>0</v>
      </c>
      <c r="X674" s="1">
        <v>0</v>
      </c>
      <c r="Y674" s="1">
        <v>0</v>
      </c>
      <c r="Z674" s="1">
        <v>5</v>
      </c>
      <c r="AA674" s="1">
        <v>1</v>
      </c>
      <c r="AB674" s="1">
        <v>0</v>
      </c>
      <c r="AC674" s="1">
        <v>0</v>
      </c>
      <c r="AD674" s="1">
        <v>0</v>
      </c>
      <c r="AE674" s="1">
        <v>0</v>
      </c>
      <c r="AF674" s="1">
        <v>0</v>
      </c>
      <c r="AG674" s="1">
        <v>0</v>
      </c>
      <c r="AH674" s="1">
        <v>0</v>
      </c>
      <c r="AI674" s="1">
        <v>0</v>
      </c>
      <c r="AJ674" s="1" t="s">
        <v>11928</v>
      </c>
      <c r="AK674" s="1" t="s">
        <v>11929</v>
      </c>
      <c r="AL674" s="1" t="s">
        <v>11930</v>
      </c>
      <c r="AM674" s="1" t="s">
        <v>12</v>
      </c>
      <c r="AN674" s="1" t="s">
        <v>23098</v>
      </c>
      <c r="AO674" s="1" t="s">
        <v>86</v>
      </c>
      <c r="AP674" s="1" t="s">
        <v>57</v>
      </c>
      <c r="AQ674" s="1" t="s">
        <v>25</v>
      </c>
      <c r="AR674" s="1" t="s">
        <v>30</v>
      </c>
      <c r="AS674" s="1" t="s">
        <v>23091</v>
      </c>
      <c r="AT674" s="1" t="s">
        <v>26</v>
      </c>
    </row>
    <row r="675" spans="1:46" x14ac:dyDescent="0.25">
      <c r="A675" s="1" t="s">
        <v>23053</v>
      </c>
      <c r="B675" s="2" t="s">
        <v>23101</v>
      </c>
      <c r="C675" s="2" t="s">
        <v>23109</v>
      </c>
      <c r="D675" s="1">
        <v>0</v>
      </c>
      <c r="E675" s="1">
        <v>0</v>
      </c>
      <c r="F675" s="1">
        <v>1</v>
      </c>
      <c r="G675" s="1">
        <v>1</v>
      </c>
      <c r="H675" s="6">
        <v>1</v>
      </c>
      <c r="I675">
        <v>1</v>
      </c>
      <c r="J675" s="1">
        <v>24</v>
      </c>
      <c r="K675" s="1">
        <v>1</v>
      </c>
      <c r="L675" s="1">
        <v>626</v>
      </c>
      <c r="M675" s="6">
        <v>1.27</v>
      </c>
      <c r="N675" s="4">
        <v>2800</v>
      </c>
      <c r="O675" s="4">
        <v>150</v>
      </c>
      <c r="P675" s="4">
        <v>100</v>
      </c>
      <c r="Q675" s="3">
        <v>0.35</v>
      </c>
      <c r="R675" s="1">
        <v>12</v>
      </c>
      <c r="S675" s="1">
        <v>100</v>
      </c>
      <c r="T675" s="1">
        <v>11</v>
      </c>
      <c r="U675" s="1">
        <v>1</v>
      </c>
      <c r="V675" s="1">
        <v>144</v>
      </c>
      <c r="W675" s="1">
        <v>0</v>
      </c>
      <c r="X675" s="1">
        <v>1</v>
      </c>
      <c r="Y675" s="1">
        <v>1</v>
      </c>
      <c r="Z675" s="1">
        <v>0</v>
      </c>
      <c r="AA675" s="1">
        <v>1</v>
      </c>
      <c r="AB675" s="1">
        <v>1</v>
      </c>
      <c r="AC675" s="1">
        <v>1377</v>
      </c>
      <c r="AD675" s="1">
        <v>0</v>
      </c>
      <c r="AE675" s="1">
        <v>0</v>
      </c>
      <c r="AF675" s="1">
        <v>1500</v>
      </c>
      <c r="AG675" s="1">
        <v>0</v>
      </c>
      <c r="AH675" s="1">
        <v>800</v>
      </c>
      <c r="AI675" s="1">
        <v>3677</v>
      </c>
      <c r="AJ675" s="1" t="s">
        <v>16970</v>
      </c>
      <c r="AK675" s="1" t="s">
        <v>16971</v>
      </c>
      <c r="AL675" s="1" t="s">
        <v>16972</v>
      </c>
      <c r="AM675" s="1" t="s">
        <v>16</v>
      </c>
      <c r="AN675" s="1" t="s">
        <v>23098</v>
      </c>
      <c r="AO675" s="1" t="s">
        <v>86</v>
      </c>
      <c r="AP675" s="1" t="s">
        <v>57</v>
      </c>
      <c r="AQ675" s="1" t="s">
        <v>14</v>
      </c>
      <c r="AR675" s="1" t="s">
        <v>19</v>
      </c>
      <c r="AS675" s="1" t="s">
        <v>23091</v>
      </c>
      <c r="AT675" s="1" t="s">
        <v>101</v>
      </c>
    </row>
    <row r="676" spans="1:46" x14ac:dyDescent="0.25">
      <c r="A676" s="1" t="s">
        <v>17834</v>
      </c>
      <c r="B676" s="2" t="s">
        <v>23075</v>
      </c>
      <c r="C676" s="2" t="s">
        <v>23104</v>
      </c>
      <c r="D676" s="1">
        <v>2</v>
      </c>
      <c r="E676" s="1">
        <v>1</v>
      </c>
      <c r="F676" s="1">
        <v>1</v>
      </c>
      <c r="G676" s="1">
        <v>4</v>
      </c>
      <c r="H676" s="6">
        <v>0.25</v>
      </c>
      <c r="I676">
        <v>0</v>
      </c>
      <c r="J676" s="1">
        <v>44</v>
      </c>
      <c r="K676" s="1">
        <v>0</v>
      </c>
      <c r="L676" s="1">
        <v>546</v>
      </c>
      <c r="M676" s="6">
        <v>0.49</v>
      </c>
      <c r="N676" s="4">
        <v>3600</v>
      </c>
      <c r="O676" s="4">
        <v>300</v>
      </c>
      <c r="P676" s="4">
        <v>900</v>
      </c>
      <c r="Q676" s="3">
        <v>0.36</v>
      </c>
      <c r="R676" s="1">
        <v>36</v>
      </c>
      <c r="S676" s="1">
        <v>900</v>
      </c>
      <c r="T676" s="1">
        <v>62</v>
      </c>
      <c r="U676" s="1">
        <v>0</v>
      </c>
      <c r="V676" s="1">
        <v>143</v>
      </c>
      <c r="W676" s="1">
        <v>0</v>
      </c>
      <c r="X676" s="1">
        <v>1</v>
      </c>
      <c r="Y676" s="1">
        <v>0</v>
      </c>
      <c r="Z676" s="1">
        <v>4</v>
      </c>
      <c r="AA676" s="1">
        <v>1</v>
      </c>
      <c r="AB676" s="1">
        <v>0</v>
      </c>
      <c r="AC676" s="1">
        <v>0</v>
      </c>
      <c r="AD676" s="1">
        <v>0</v>
      </c>
      <c r="AE676" s="1">
        <v>804</v>
      </c>
      <c r="AF676" s="1">
        <v>166</v>
      </c>
      <c r="AG676" s="1">
        <v>0</v>
      </c>
      <c r="AH676" s="1">
        <v>1130</v>
      </c>
      <c r="AI676" s="1">
        <v>2100</v>
      </c>
      <c r="AJ676" s="1" t="s">
        <v>2555</v>
      </c>
      <c r="AK676" s="1" t="s">
        <v>2556</v>
      </c>
      <c r="AL676" s="1" t="s">
        <v>2557</v>
      </c>
      <c r="AM676" s="1" t="s">
        <v>12</v>
      </c>
      <c r="AN676" s="1" t="s">
        <v>23097</v>
      </c>
      <c r="AO676" s="1" t="s">
        <v>364</v>
      </c>
      <c r="AP676" s="1" t="s">
        <v>57</v>
      </c>
      <c r="AQ676" s="1" t="s">
        <v>14</v>
      </c>
      <c r="AR676" s="1" t="s">
        <v>30</v>
      </c>
      <c r="AS676" s="1" t="s">
        <v>23091</v>
      </c>
      <c r="AT676" s="1" t="s">
        <v>26</v>
      </c>
    </row>
    <row r="677" spans="1:46" x14ac:dyDescent="0.25">
      <c r="A677" s="1" t="s">
        <v>21792</v>
      </c>
      <c r="B677" s="2" t="s">
        <v>23101</v>
      </c>
      <c r="C677" s="2" t="s">
        <v>23108</v>
      </c>
      <c r="D677" s="1">
        <v>0</v>
      </c>
      <c r="E677" s="1">
        <v>0</v>
      </c>
      <c r="F677" s="1">
        <v>1</v>
      </c>
      <c r="G677" s="1">
        <v>1</v>
      </c>
      <c r="H677" s="6">
        <v>1</v>
      </c>
      <c r="I677">
        <v>1</v>
      </c>
      <c r="J677" s="1">
        <v>38</v>
      </c>
      <c r="K677" s="1">
        <v>1</v>
      </c>
      <c r="L677" s="1">
        <v>569</v>
      </c>
      <c r="M677" s="6">
        <v>0.14000000000000001</v>
      </c>
      <c r="N677" s="4">
        <v>3400</v>
      </c>
      <c r="O677" s="4">
        <v>280</v>
      </c>
      <c r="P677" s="4">
        <v>300</v>
      </c>
      <c r="Q677" s="3">
        <v>0.28000000000000003</v>
      </c>
      <c r="R677" s="1">
        <v>24</v>
      </c>
      <c r="S677" s="1">
        <v>300</v>
      </c>
      <c r="T677" s="1">
        <v>31</v>
      </c>
      <c r="U677" s="1">
        <v>1</v>
      </c>
      <c r="V677" s="1">
        <v>143</v>
      </c>
      <c r="W677" s="1">
        <v>0</v>
      </c>
      <c r="X677" s="1">
        <v>0</v>
      </c>
      <c r="Y677" s="1">
        <v>0</v>
      </c>
      <c r="Z677" s="1">
        <v>5</v>
      </c>
      <c r="AA677" s="1">
        <v>0</v>
      </c>
      <c r="AB677" s="1">
        <v>1</v>
      </c>
      <c r="AC677" s="1">
        <v>0</v>
      </c>
      <c r="AD677" s="1">
        <v>0</v>
      </c>
      <c r="AE677" s="1">
        <v>0</v>
      </c>
      <c r="AF677" s="1">
        <v>480</v>
      </c>
      <c r="AG677" s="1">
        <v>0</v>
      </c>
      <c r="AH677" s="1">
        <v>0</v>
      </c>
      <c r="AI677" s="1">
        <v>480</v>
      </c>
      <c r="AJ677" s="1" t="s">
        <v>13608</v>
      </c>
      <c r="AK677" s="1" t="s">
        <v>13609</v>
      </c>
      <c r="AL677" s="1" t="s">
        <v>13610</v>
      </c>
      <c r="AM677" s="1" t="s">
        <v>16</v>
      </c>
      <c r="AN677" s="1" t="s">
        <v>23098</v>
      </c>
      <c r="AO677" s="1" t="s">
        <v>86</v>
      </c>
      <c r="AP677" s="1" t="s">
        <v>57</v>
      </c>
      <c r="AQ677" s="1" t="s">
        <v>25</v>
      </c>
      <c r="AR677" s="1" t="s">
        <v>30</v>
      </c>
      <c r="AS677" s="1" t="s">
        <v>23090</v>
      </c>
      <c r="AT677" s="1" t="s">
        <v>101</v>
      </c>
    </row>
    <row r="678" spans="1:46" x14ac:dyDescent="0.25">
      <c r="A678" s="1" t="s">
        <v>23021</v>
      </c>
      <c r="B678" s="2" t="s">
        <v>23101</v>
      </c>
      <c r="C678" s="2" t="s">
        <v>23109</v>
      </c>
      <c r="D678" s="1">
        <v>0</v>
      </c>
      <c r="E678" s="1">
        <v>0</v>
      </c>
      <c r="F678" s="1">
        <v>1</v>
      </c>
      <c r="G678" s="1">
        <v>1</v>
      </c>
      <c r="H678" s="6">
        <v>1</v>
      </c>
      <c r="I678">
        <v>0</v>
      </c>
      <c r="J678" s="1">
        <v>31</v>
      </c>
      <c r="K678" s="1">
        <v>1</v>
      </c>
      <c r="L678" s="1">
        <v>600</v>
      </c>
      <c r="M678" s="6">
        <v>0.45</v>
      </c>
      <c r="N678" s="4">
        <v>2700</v>
      </c>
      <c r="O678" s="4">
        <v>190</v>
      </c>
      <c r="P678" s="4">
        <v>300</v>
      </c>
      <c r="Q678" s="3">
        <v>0.27</v>
      </c>
      <c r="R678" s="1">
        <v>24</v>
      </c>
      <c r="S678" s="1">
        <v>300</v>
      </c>
      <c r="T678" s="1">
        <v>35</v>
      </c>
      <c r="U678" s="1">
        <v>1</v>
      </c>
      <c r="V678" s="1">
        <v>143</v>
      </c>
      <c r="W678" s="1">
        <v>0</v>
      </c>
      <c r="X678" s="1">
        <v>0</v>
      </c>
      <c r="Y678" s="1">
        <v>1</v>
      </c>
      <c r="Z678" s="1">
        <v>1</v>
      </c>
      <c r="AA678" s="1">
        <v>1</v>
      </c>
      <c r="AB678" s="1">
        <v>1</v>
      </c>
      <c r="AC678" s="1">
        <v>400</v>
      </c>
      <c r="AD678" s="1">
        <v>0</v>
      </c>
      <c r="AE678" s="1">
        <v>600</v>
      </c>
      <c r="AF678" s="1">
        <v>0</v>
      </c>
      <c r="AG678" s="1">
        <v>0</v>
      </c>
      <c r="AH678" s="1">
        <v>570</v>
      </c>
      <c r="AI678" s="1">
        <v>1570</v>
      </c>
      <c r="AJ678" s="1" t="s">
        <v>16882</v>
      </c>
      <c r="AK678" s="1" t="s">
        <v>16883</v>
      </c>
      <c r="AL678" s="1" t="s">
        <v>16884</v>
      </c>
      <c r="AM678" s="1" t="s">
        <v>12</v>
      </c>
      <c r="AN678" s="1" t="s">
        <v>23098</v>
      </c>
      <c r="AO678" s="1" t="s">
        <v>86</v>
      </c>
      <c r="AP678" s="1" t="s">
        <v>57</v>
      </c>
      <c r="AQ678" s="1" t="s">
        <v>25</v>
      </c>
      <c r="AR678" s="1" t="s">
        <v>19</v>
      </c>
      <c r="AS678" s="1" t="s">
        <v>23091</v>
      </c>
      <c r="AT678" s="1" t="s">
        <v>101</v>
      </c>
    </row>
    <row r="679" spans="1:46" x14ac:dyDescent="0.25">
      <c r="A679" s="1" t="s">
        <v>21951</v>
      </c>
      <c r="B679" s="2" t="s">
        <v>23073</v>
      </c>
      <c r="C679" s="2" t="s">
        <v>23104</v>
      </c>
      <c r="D679" s="1">
        <v>0</v>
      </c>
      <c r="E679" s="1">
        <v>0</v>
      </c>
      <c r="F679" s="1">
        <v>2</v>
      </c>
      <c r="G679" s="1">
        <v>2</v>
      </c>
      <c r="H679" s="6">
        <v>1</v>
      </c>
      <c r="I679">
        <v>1</v>
      </c>
      <c r="J679" s="1">
        <v>40</v>
      </c>
      <c r="K679" s="1">
        <v>0</v>
      </c>
      <c r="L679" s="1">
        <v>623</v>
      </c>
      <c r="M679" s="6">
        <v>0.17</v>
      </c>
      <c r="N679" s="4">
        <v>2500</v>
      </c>
      <c r="O679" s="4">
        <v>200</v>
      </c>
      <c r="P679" s="4">
        <v>300</v>
      </c>
      <c r="Q679" s="3">
        <v>0.33</v>
      </c>
      <c r="R679" s="1">
        <v>12</v>
      </c>
      <c r="S679" s="1">
        <v>300</v>
      </c>
      <c r="T679" s="1">
        <v>13</v>
      </c>
      <c r="U679" s="1">
        <v>1</v>
      </c>
      <c r="V679" s="1">
        <v>142</v>
      </c>
      <c r="W679" s="1">
        <v>1</v>
      </c>
      <c r="X679" s="1">
        <v>1</v>
      </c>
      <c r="Y679" s="1">
        <v>1</v>
      </c>
      <c r="Z679" s="1">
        <v>0</v>
      </c>
      <c r="AA679" s="1">
        <v>1</v>
      </c>
      <c r="AB679" s="1">
        <v>1</v>
      </c>
      <c r="AC679" s="1">
        <v>160</v>
      </c>
      <c r="AD679" s="1">
        <v>0</v>
      </c>
      <c r="AE679" s="1">
        <v>0</v>
      </c>
      <c r="AF679" s="1">
        <v>0</v>
      </c>
      <c r="AG679" s="1">
        <v>0</v>
      </c>
      <c r="AH679" s="1">
        <v>0</v>
      </c>
      <c r="AI679" s="1">
        <v>160</v>
      </c>
      <c r="AJ679" s="1" t="s">
        <v>14004</v>
      </c>
      <c r="AK679" s="1" t="s">
        <v>14005</v>
      </c>
      <c r="AL679" s="1" t="s">
        <v>14006</v>
      </c>
      <c r="AM679" s="1" t="s">
        <v>16</v>
      </c>
      <c r="AN679" s="1" t="s">
        <v>23097</v>
      </c>
      <c r="AO679" s="1" t="s">
        <v>86</v>
      </c>
      <c r="AP679" s="1" t="s">
        <v>86</v>
      </c>
      <c r="AQ679" s="1" t="s">
        <v>14</v>
      </c>
      <c r="AR679" s="1" t="s">
        <v>19</v>
      </c>
      <c r="AS679" s="1" t="s">
        <v>23091</v>
      </c>
      <c r="AT679" s="1" t="s">
        <v>101</v>
      </c>
    </row>
    <row r="680" spans="1:46" x14ac:dyDescent="0.25">
      <c r="A680" s="1" t="s">
        <v>18642</v>
      </c>
      <c r="B680" s="2" t="s">
        <v>23074</v>
      </c>
      <c r="C680" s="2" t="s">
        <v>23106</v>
      </c>
      <c r="D680" s="1">
        <v>1</v>
      </c>
      <c r="E680" s="1">
        <v>1</v>
      </c>
      <c r="F680" s="1">
        <v>2</v>
      </c>
      <c r="G680" s="1">
        <v>4</v>
      </c>
      <c r="H680" s="6">
        <v>0.5</v>
      </c>
      <c r="I680">
        <v>1</v>
      </c>
      <c r="J680" s="1">
        <v>34</v>
      </c>
      <c r="K680" s="1">
        <v>1</v>
      </c>
      <c r="L680" s="1">
        <v>706</v>
      </c>
      <c r="M680" s="6">
        <v>0.13</v>
      </c>
      <c r="N680" s="4">
        <v>3260</v>
      </c>
      <c r="O680" s="4">
        <v>265</v>
      </c>
      <c r="P680" s="4">
        <v>100</v>
      </c>
      <c r="Q680" s="3">
        <v>0.28000000000000003</v>
      </c>
      <c r="R680" s="1">
        <v>12</v>
      </c>
      <c r="S680" s="1">
        <v>100</v>
      </c>
      <c r="T680" s="1">
        <v>14</v>
      </c>
      <c r="U680" s="1">
        <v>1</v>
      </c>
      <c r="V680" s="1">
        <v>142</v>
      </c>
      <c r="W680" s="1">
        <v>0</v>
      </c>
      <c r="X680" s="1">
        <v>0</v>
      </c>
      <c r="Y680" s="1">
        <v>0</v>
      </c>
      <c r="Z680" s="1">
        <v>2</v>
      </c>
      <c r="AA680" s="1">
        <v>1</v>
      </c>
      <c r="AB680" s="1">
        <v>1</v>
      </c>
      <c r="AC680" s="1">
        <v>0</v>
      </c>
      <c r="AD680" s="1">
        <v>0</v>
      </c>
      <c r="AE680" s="1">
        <v>0</v>
      </c>
      <c r="AF680" s="1">
        <v>489</v>
      </c>
      <c r="AG680" s="1">
        <v>7</v>
      </c>
      <c r="AH680" s="1">
        <v>0</v>
      </c>
      <c r="AI680" s="1">
        <v>496</v>
      </c>
      <c r="AJ680" s="1" t="s">
        <v>1524</v>
      </c>
      <c r="AK680" s="1" t="s">
        <v>4930</v>
      </c>
      <c r="AL680" s="1" t="s">
        <v>4931</v>
      </c>
      <c r="AM680" s="1" t="s">
        <v>16</v>
      </c>
      <c r="AN680" s="1" t="s">
        <v>23098</v>
      </c>
      <c r="AO680" s="1" t="s">
        <v>86</v>
      </c>
      <c r="AP680" s="1" t="s">
        <v>57</v>
      </c>
      <c r="AQ680" s="1" t="s">
        <v>25</v>
      </c>
      <c r="AR680" s="1" t="s">
        <v>30</v>
      </c>
      <c r="AS680" s="1" t="s">
        <v>23091</v>
      </c>
      <c r="AT680" s="1" t="s">
        <v>101</v>
      </c>
    </row>
    <row r="681" spans="1:46" x14ac:dyDescent="0.25">
      <c r="A681" s="1" t="s">
        <v>21566</v>
      </c>
      <c r="B681" s="2" t="s">
        <v>23074</v>
      </c>
      <c r="C681" s="2" t="s">
        <v>23106</v>
      </c>
      <c r="D681" s="1">
        <v>0</v>
      </c>
      <c r="E681" s="1">
        <v>0</v>
      </c>
      <c r="F681" s="1">
        <v>5</v>
      </c>
      <c r="G681" s="1">
        <v>5</v>
      </c>
      <c r="H681" s="6">
        <v>1</v>
      </c>
      <c r="I681">
        <v>0</v>
      </c>
      <c r="J681" s="1">
        <v>39</v>
      </c>
      <c r="K681" s="1">
        <v>1</v>
      </c>
      <c r="L681" s="1">
        <v>652</v>
      </c>
      <c r="M681" s="6">
        <v>0.37</v>
      </c>
      <c r="N681" s="4">
        <v>3920</v>
      </c>
      <c r="O681" s="4">
        <v>280</v>
      </c>
      <c r="P681" s="4">
        <v>200</v>
      </c>
      <c r="Q681" s="3">
        <v>0.3</v>
      </c>
      <c r="R681" s="1">
        <v>12</v>
      </c>
      <c r="S681" s="1">
        <v>200</v>
      </c>
      <c r="T681" s="1">
        <v>22</v>
      </c>
      <c r="U681" s="1">
        <v>1</v>
      </c>
      <c r="V681" s="1">
        <v>142</v>
      </c>
      <c r="W681" s="1">
        <v>0</v>
      </c>
      <c r="X681" s="1">
        <v>0</v>
      </c>
      <c r="Y681" s="1">
        <v>0</v>
      </c>
      <c r="Z681" s="1">
        <v>3</v>
      </c>
      <c r="AA681" s="1">
        <v>0</v>
      </c>
      <c r="AB681" s="1">
        <v>0</v>
      </c>
      <c r="AC681" s="1">
        <v>6107</v>
      </c>
      <c r="AD681" s="1">
        <v>0</v>
      </c>
      <c r="AE681" s="1">
        <v>507</v>
      </c>
      <c r="AF681" s="1">
        <v>0</v>
      </c>
      <c r="AG681" s="1">
        <v>0</v>
      </c>
      <c r="AH681" s="1">
        <v>0</v>
      </c>
      <c r="AI681" s="1">
        <v>6614</v>
      </c>
      <c r="AJ681" s="1" t="s">
        <v>12993</v>
      </c>
      <c r="AK681" s="1" t="s">
        <v>12994</v>
      </c>
      <c r="AL681" s="1" t="s">
        <v>12995</v>
      </c>
      <c r="AM681" s="1" t="s">
        <v>12</v>
      </c>
      <c r="AN681" s="1" t="s">
        <v>23098</v>
      </c>
      <c r="AO681" s="1" t="s">
        <v>86</v>
      </c>
      <c r="AP681" s="1" t="s">
        <v>57</v>
      </c>
      <c r="AQ681" s="1" t="s">
        <v>25</v>
      </c>
      <c r="AR681" s="1" t="s">
        <v>30</v>
      </c>
      <c r="AS681" s="1" t="s">
        <v>23090</v>
      </c>
      <c r="AT681" s="1" t="s">
        <v>26</v>
      </c>
    </row>
    <row r="682" spans="1:46" x14ac:dyDescent="0.25">
      <c r="A682" s="1" t="s">
        <v>18590</v>
      </c>
      <c r="B682" s="2" t="s">
        <v>23101</v>
      </c>
      <c r="C682" s="2" t="s">
        <v>23104</v>
      </c>
      <c r="D682" s="1">
        <v>0</v>
      </c>
      <c r="E682" s="1">
        <v>0</v>
      </c>
      <c r="F682" s="1">
        <v>1</v>
      </c>
      <c r="G682" s="1">
        <v>1</v>
      </c>
      <c r="H682" s="6">
        <v>1</v>
      </c>
      <c r="I682">
        <v>0</v>
      </c>
      <c r="J682" s="1">
        <v>44</v>
      </c>
      <c r="K682" s="1">
        <v>0</v>
      </c>
      <c r="L682" s="1">
        <v>455</v>
      </c>
      <c r="M682" s="6">
        <v>5</v>
      </c>
      <c r="N682" s="4">
        <v>6000</v>
      </c>
      <c r="O682" s="4">
        <v>500</v>
      </c>
      <c r="P682" s="4">
        <v>700</v>
      </c>
      <c r="Q682" s="3">
        <v>0.36</v>
      </c>
      <c r="R682" s="1">
        <v>36</v>
      </c>
      <c r="S682" s="1">
        <v>700</v>
      </c>
      <c r="T682" s="1">
        <v>18</v>
      </c>
      <c r="U682" s="1">
        <v>1</v>
      </c>
      <c r="V682" s="1">
        <v>142</v>
      </c>
      <c r="W682" s="1">
        <v>0</v>
      </c>
      <c r="X682" s="1">
        <v>0</v>
      </c>
      <c r="Y682" s="1">
        <v>0</v>
      </c>
      <c r="Z682" s="1">
        <v>5</v>
      </c>
      <c r="AA682" s="1">
        <v>0</v>
      </c>
      <c r="AB682" s="1">
        <v>0</v>
      </c>
      <c r="AC682" s="1">
        <v>15999</v>
      </c>
      <c r="AD682" s="1">
        <v>985</v>
      </c>
      <c r="AE682" s="1">
        <v>648</v>
      </c>
      <c r="AF682" s="1">
        <v>985</v>
      </c>
      <c r="AG682" s="1">
        <v>413</v>
      </c>
      <c r="AH682" s="1">
        <v>800</v>
      </c>
      <c r="AI682" s="1">
        <v>19830</v>
      </c>
      <c r="AJ682" s="1" t="s">
        <v>4775</v>
      </c>
      <c r="AK682" s="1" t="s">
        <v>4776</v>
      </c>
      <c r="AL682" s="1" t="s">
        <v>4777</v>
      </c>
      <c r="AM682" s="1" t="s">
        <v>12</v>
      </c>
      <c r="AN682" s="1" t="s">
        <v>23097</v>
      </c>
      <c r="AO682" s="1" t="s">
        <v>86</v>
      </c>
      <c r="AP682" s="1" t="s">
        <v>57</v>
      </c>
      <c r="AQ682" s="1" t="s">
        <v>25</v>
      </c>
      <c r="AR682" s="1" t="s">
        <v>30</v>
      </c>
      <c r="AS682" s="1" t="s">
        <v>23090</v>
      </c>
      <c r="AT682" s="1" t="s">
        <v>26</v>
      </c>
    </row>
    <row r="683" spans="1:46" x14ac:dyDescent="0.25">
      <c r="A683" s="1" t="s">
        <v>23005</v>
      </c>
      <c r="B683" s="2" t="s">
        <v>23101</v>
      </c>
      <c r="C683" s="2" t="s">
        <v>23108</v>
      </c>
      <c r="D683" s="1">
        <v>0</v>
      </c>
      <c r="E683" s="1">
        <v>0</v>
      </c>
      <c r="F683" s="1">
        <v>1</v>
      </c>
      <c r="G683" s="1">
        <v>1</v>
      </c>
      <c r="H683" s="6">
        <v>1</v>
      </c>
      <c r="I683">
        <v>0</v>
      </c>
      <c r="J683" s="1">
        <v>37</v>
      </c>
      <c r="K683" s="1">
        <v>1</v>
      </c>
      <c r="L683" s="1">
        <v>515</v>
      </c>
      <c r="M683" s="6">
        <v>0.63</v>
      </c>
      <c r="N683" s="4">
        <v>3000</v>
      </c>
      <c r="O683" s="4">
        <v>250</v>
      </c>
      <c r="P683" s="4">
        <v>270</v>
      </c>
      <c r="Q683" s="3">
        <v>0.35</v>
      </c>
      <c r="R683" s="1">
        <v>24</v>
      </c>
      <c r="S683" s="1">
        <v>270</v>
      </c>
      <c r="T683" s="1">
        <v>30</v>
      </c>
      <c r="U683" s="1">
        <v>1</v>
      </c>
      <c r="V683" s="1">
        <v>142</v>
      </c>
      <c r="W683" s="1">
        <v>0</v>
      </c>
      <c r="X683" s="1">
        <v>0</v>
      </c>
      <c r="Y683" s="1">
        <v>0</v>
      </c>
      <c r="Z683" s="1">
        <v>2</v>
      </c>
      <c r="AA683" s="1">
        <v>1</v>
      </c>
      <c r="AB683" s="1">
        <v>0</v>
      </c>
      <c r="AC683" s="1">
        <v>10000</v>
      </c>
      <c r="AD683" s="1">
        <v>0</v>
      </c>
      <c r="AE683" s="1">
        <v>600</v>
      </c>
      <c r="AF683" s="1">
        <v>0</v>
      </c>
      <c r="AG683" s="1">
        <v>0</v>
      </c>
      <c r="AH683" s="1">
        <v>800</v>
      </c>
      <c r="AI683" s="1">
        <v>11400</v>
      </c>
      <c r="AJ683" s="1" t="s">
        <v>468</v>
      </c>
      <c r="AK683" s="1" t="s">
        <v>16839</v>
      </c>
      <c r="AL683" s="1" t="s">
        <v>16840</v>
      </c>
      <c r="AM683" s="1" t="s">
        <v>12</v>
      </c>
      <c r="AN683" s="1" t="s">
        <v>23098</v>
      </c>
      <c r="AO683" s="1" t="s">
        <v>86</v>
      </c>
      <c r="AP683" s="1" t="s">
        <v>57</v>
      </c>
      <c r="AQ683" s="1" t="s">
        <v>25</v>
      </c>
      <c r="AR683" s="1" t="s">
        <v>30</v>
      </c>
      <c r="AS683" s="1" t="s">
        <v>23091</v>
      </c>
      <c r="AT683" s="1" t="s">
        <v>26</v>
      </c>
    </row>
    <row r="684" spans="1:46" x14ac:dyDescent="0.25">
      <c r="A684" s="1" t="s">
        <v>20575</v>
      </c>
      <c r="B684" s="2" t="s">
        <v>23073</v>
      </c>
      <c r="C684" s="2" t="s">
        <v>23108</v>
      </c>
      <c r="D684" s="1">
        <v>0</v>
      </c>
      <c r="E684" s="1">
        <v>0</v>
      </c>
      <c r="F684" s="1">
        <v>2</v>
      </c>
      <c r="G684" s="1">
        <v>2</v>
      </c>
      <c r="H684" s="6">
        <v>1</v>
      </c>
      <c r="I684">
        <v>0</v>
      </c>
      <c r="J684" s="1">
        <v>53</v>
      </c>
      <c r="K684" s="1">
        <v>0</v>
      </c>
      <c r="L684" s="1">
        <v>585</v>
      </c>
      <c r="M684" s="6">
        <v>0.15</v>
      </c>
      <c r="N684" s="4">
        <v>12000</v>
      </c>
      <c r="O684" s="4">
        <v>1000</v>
      </c>
      <c r="P684" s="4">
        <v>1000</v>
      </c>
      <c r="Q684" s="3">
        <v>0.28999999999999998</v>
      </c>
      <c r="R684" s="1">
        <v>24</v>
      </c>
      <c r="S684" s="1">
        <v>1000</v>
      </c>
      <c r="T684" s="1">
        <v>82</v>
      </c>
      <c r="U684" s="1">
        <v>1</v>
      </c>
      <c r="V684" s="1">
        <v>141</v>
      </c>
      <c r="W684" s="1">
        <v>1</v>
      </c>
      <c r="X684" s="1">
        <v>1</v>
      </c>
      <c r="Y684" s="1">
        <v>0</v>
      </c>
      <c r="Z684" s="1">
        <v>4</v>
      </c>
      <c r="AA684" s="1">
        <v>0</v>
      </c>
      <c r="AB684" s="1">
        <v>0</v>
      </c>
      <c r="AC684" s="1">
        <v>1278</v>
      </c>
      <c r="AD684" s="1">
        <v>0</v>
      </c>
      <c r="AE684" s="1">
        <v>0</v>
      </c>
      <c r="AF684" s="1">
        <v>0</v>
      </c>
      <c r="AG684" s="1">
        <v>50</v>
      </c>
      <c r="AH684" s="1">
        <v>1000</v>
      </c>
      <c r="AI684" s="1">
        <v>2328</v>
      </c>
      <c r="AJ684" s="1" t="s">
        <v>10336</v>
      </c>
      <c r="AK684" s="1" t="s">
        <v>10337</v>
      </c>
      <c r="AL684" s="1" t="s">
        <v>10338</v>
      </c>
      <c r="AM684" s="1" t="s">
        <v>12</v>
      </c>
      <c r="AN684" s="1" t="s">
        <v>23097</v>
      </c>
      <c r="AO684" s="1" t="s">
        <v>86</v>
      </c>
      <c r="AP684" s="1" t="s">
        <v>86</v>
      </c>
      <c r="AQ684" s="1" t="s">
        <v>14</v>
      </c>
      <c r="AR684" s="1" t="s">
        <v>30</v>
      </c>
      <c r="AS684" s="1" t="s">
        <v>23090</v>
      </c>
      <c r="AT684" s="1" t="s">
        <v>26</v>
      </c>
    </row>
    <row r="685" spans="1:46" x14ac:dyDescent="0.25">
      <c r="A685" s="1" t="s">
        <v>20010</v>
      </c>
      <c r="B685" s="2" t="s">
        <v>23075</v>
      </c>
      <c r="C685" s="2" t="s">
        <v>23107</v>
      </c>
      <c r="D685" s="1">
        <v>0</v>
      </c>
      <c r="E685" s="1">
        <v>0</v>
      </c>
      <c r="F685" s="1">
        <v>4</v>
      </c>
      <c r="G685" s="1">
        <v>4</v>
      </c>
      <c r="H685" s="6">
        <v>1</v>
      </c>
      <c r="I685">
        <v>0</v>
      </c>
      <c r="J685" s="1">
        <v>41</v>
      </c>
      <c r="K685" s="1">
        <v>0</v>
      </c>
      <c r="L685" s="1">
        <v>693</v>
      </c>
      <c r="M685" s="6">
        <v>0.3</v>
      </c>
      <c r="N685" s="4">
        <v>6000</v>
      </c>
      <c r="O685" s="4">
        <v>500</v>
      </c>
      <c r="P685" s="4">
        <v>1000</v>
      </c>
      <c r="Q685" s="3">
        <v>0.28000000000000003</v>
      </c>
      <c r="R685" s="1">
        <v>12</v>
      </c>
      <c r="S685" s="1">
        <v>1000</v>
      </c>
      <c r="T685" s="1">
        <v>55</v>
      </c>
      <c r="U685" s="1">
        <v>1</v>
      </c>
      <c r="V685" s="1">
        <v>141</v>
      </c>
      <c r="W685" s="1">
        <v>1</v>
      </c>
      <c r="X685" s="1">
        <v>1</v>
      </c>
      <c r="Y685" s="1">
        <v>0</v>
      </c>
      <c r="Z685" s="1">
        <v>4</v>
      </c>
      <c r="AA685" s="1">
        <v>0</v>
      </c>
      <c r="AB685" s="1">
        <v>0</v>
      </c>
      <c r="AC685" s="1">
        <v>878</v>
      </c>
      <c r="AD685" s="1">
        <v>738</v>
      </c>
      <c r="AE685" s="1">
        <v>0</v>
      </c>
      <c r="AF685" s="1">
        <v>0</v>
      </c>
      <c r="AG685" s="1">
        <v>0</v>
      </c>
      <c r="AH685" s="1">
        <v>0</v>
      </c>
      <c r="AI685" s="1">
        <v>1616</v>
      </c>
      <c r="AJ685" s="1" t="s">
        <v>8780</v>
      </c>
      <c r="AK685" s="1" t="s">
        <v>8781</v>
      </c>
      <c r="AL685" s="1" t="s">
        <v>8782</v>
      </c>
      <c r="AM685" s="1" t="s">
        <v>12</v>
      </c>
      <c r="AN685" s="1" t="s">
        <v>23097</v>
      </c>
      <c r="AO685" s="1" t="s">
        <v>86</v>
      </c>
      <c r="AP685" s="1" t="s">
        <v>86</v>
      </c>
      <c r="AQ685" s="1" t="s">
        <v>14</v>
      </c>
      <c r="AR685" s="1" t="s">
        <v>30</v>
      </c>
      <c r="AS685" s="1" t="s">
        <v>23090</v>
      </c>
      <c r="AT685" s="1" t="s">
        <v>26</v>
      </c>
    </row>
    <row r="686" spans="1:46" x14ac:dyDescent="0.25">
      <c r="A686" s="1" t="s">
        <v>18933</v>
      </c>
      <c r="B686" s="2" t="s">
        <v>23101</v>
      </c>
      <c r="C686" s="2" t="s">
        <v>23108</v>
      </c>
      <c r="D686" s="1">
        <v>0</v>
      </c>
      <c r="E686" s="1">
        <v>0</v>
      </c>
      <c r="F686" s="1">
        <v>1</v>
      </c>
      <c r="G686" s="1">
        <v>1</v>
      </c>
      <c r="H686" s="6">
        <v>1</v>
      </c>
      <c r="I686">
        <v>1</v>
      </c>
      <c r="J686" s="1">
        <v>36</v>
      </c>
      <c r="K686" s="1">
        <v>1</v>
      </c>
      <c r="L686" s="1">
        <v>580</v>
      </c>
      <c r="M686" s="6">
        <v>0.17</v>
      </c>
      <c r="N686" s="4">
        <v>2500</v>
      </c>
      <c r="O686" s="4">
        <v>190</v>
      </c>
      <c r="P686" s="4">
        <v>300</v>
      </c>
      <c r="Q686" s="3">
        <v>0.27</v>
      </c>
      <c r="R686" s="1">
        <v>24</v>
      </c>
      <c r="S686" s="1">
        <v>300</v>
      </c>
      <c r="T686" s="1">
        <v>28</v>
      </c>
      <c r="U686" s="1">
        <v>1</v>
      </c>
      <c r="V686" s="1">
        <v>141</v>
      </c>
      <c r="W686" s="1">
        <v>0</v>
      </c>
      <c r="X686" s="1">
        <v>0</v>
      </c>
      <c r="Y686" s="1">
        <v>0</v>
      </c>
      <c r="Z686" s="1">
        <v>4</v>
      </c>
      <c r="AA686" s="1">
        <v>0</v>
      </c>
      <c r="AB686" s="1">
        <v>1</v>
      </c>
      <c r="AC686" s="1">
        <v>0</v>
      </c>
      <c r="AD686" s="1">
        <v>0</v>
      </c>
      <c r="AE686" s="1">
        <v>0</v>
      </c>
      <c r="AF686" s="1">
        <v>0</v>
      </c>
      <c r="AG686" s="1">
        <v>0</v>
      </c>
      <c r="AH686" s="1">
        <v>300</v>
      </c>
      <c r="AI686" s="1">
        <v>300</v>
      </c>
      <c r="AJ686" s="1" t="s">
        <v>5789</v>
      </c>
      <c r="AK686" s="1" t="s">
        <v>5790</v>
      </c>
      <c r="AL686" s="1" t="s">
        <v>5791</v>
      </c>
      <c r="AM686" s="1" t="s">
        <v>16</v>
      </c>
      <c r="AN686" s="1" t="s">
        <v>23098</v>
      </c>
      <c r="AO686" s="1" t="s">
        <v>86</v>
      </c>
      <c r="AP686" s="1" t="s">
        <v>57</v>
      </c>
      <c r="AQ686" s="1" t="s">
        <v>25</v>
      </c>
      <c r="AR686" s="1" t="s">
        <v>30</v>
      </c>
      <c r="AS686" s="1" t="s">
        <v>23090</v>
      </c>
      <c r="AT686" s="1" t="s">
        <v>101</v>
      </c>
    </row>
    <row r="687" spans="1:46" x14ac:dyDescent="0.25">
      <c r="A687" s="1" t="s">
        <v>22192</v>
      </c>
      <c r="B687" s="2" t="s">
        <v>23074</v>
      </c>
      <c r="C687" s="2" t="s">
        <v>23107</v>
      </c>
      <c r="D687" s="1">
        <v>0</v>
      </c>
      <c r="E687" s="1">
        <v>0</v>
      </c>
      <c r="F687" s="1">
        <v>5</v>
      </c>
      <c r="G687" s="1">
        <v>5</v>
      </c>
      <c r="H687" s="6">
        <v>1</v>
      </c>
      <c r="I687">
        <v>0</v>
      </c>
      <c r="J687" s="1">
        <v>39</v>
      </c>
      <c r="K687" s="1">
        <v>1</v>
      </c>
      <c r="L687" s="1">
        <v>672</v>
      </c>
      <c r="M687" s="6">
        <v>0.43</v>
      </c>
      <c r="N687" s="4">
        <v>3920</v>
      </c>
      <c r="O687" s="4">
        <v>300</v>
      </c>
      <c r="P687" s="4">
        <v>350</v>
      </c>
      <c r="Q687" s="3">
        <v>0.32</v>
      </c>
      <c r="R687" s="1">
        <v>18</v>
      </c>
      <c r="S687" s="1">
        <v>350</v>
      </c>
      <c r="T687" s="1">
        <v>30</v>
      </c>
      <c r="U687" s="1">
        <v>1</v>
      </c>
      <c r="V687" s="1">
        <v>140</v>
      </c>
      <c r="W687" s="1">
        <v>0</v>
      </c>
      <c r="X687" s="1">
        <v>0</v>
      </c>
      <c r="Y687" s="1">
        <v>0</v>
      </c>
      <c r="Z687" s="1">
        <v>3</v>
      </c>
      <c r="AA687" s="1">
        <v>1</v>
      </c>
      <c r="AB687" s="1">
        <v>0</v>
      </c>
      <c r="AC687" s="1">
        <v>690</v>
      </c>
      <c r="AD687" s="1">
        <v>0</v>
      </c>
      <c r="AE687" s="1">
        <v>1050</v>
      </c>
      <c r="AF687" s="1">
        <v>770</v>
      </c>
      <c r="AG687" s="1">
        <v>0</v>
      </c>
      <c r="AH687" s="1">
        <v>0</v>
      </c>
      <c r="AI687" s="1">
        <v>2510</v>
      </c>
      <c r="AJ687" s="1" t="s">
        <v>14657</v>
      </c>
      <c r="AK687" s="1" t="s">
        <v>14658</v>
      </c>
      <c r="AL687" s="1" t="s">
        <v>14659</v>
      </c>
      <c r="AM687" s="1" t="s">
        <v>12</v>
      </c>
      <c r="AN687" s="1" t="s">
        <v>23098</v>
      </c>
      <c r="AO687" s="1" t="s">
        <v>86</v>
      </c>
      <c r="AP687" s="1" t="s">
        <v>57</v>
      </c>
      <c r="AQ687" s="1" t="s">
        <v>25</v>
      </c>
      <c r="AR687" s="1" t="s">
        <v>30</v>
      </c>
      <c r="AS687" s="1" t="s">
        <v>23091</v>
      </c>
      <c r="AT687" s="1" t="s">
        <v>26</v>
      </c>
    </row>
    <row r="688" spans="1:46" x14ac:dyDescent="0.25">
      <c r="A688" s="1" t="s">
        <v>18784</v>
      </c>
      <c r="B688" s="2" t="s">
        <v>23101</v>
      </c>
      <c r="C688" s="2" t="s">
        <v>23105</v>
      </c>
      <c r="D688" s="1">
        <v>1</v>
      </c>
      <c r="E688" s="1">
        <v>0</v>
      </c>
      <c r="F688" s="1">
        <v>1</v>
      </c>
      <c r="G688" s="1">
        <v>2</v>
      </c>
      <c r="H688" s="6">
        <v>0.5</v>
      </c>
      <c r="I688">
        <v>0</v>
      </c>
      <c r="J688" s="1">
        <v>42</v>
      </c>
      <c r="K688" s="1">
        <v>1</v>
      </c>
      <c r="L688" s="1">
        <v>439</v>
      </c>
      <c r="M688" s="6">
        <v>0.26</v>
      </c>
      <c r="N688" s="4">
        <v>2300</v>
      </c>
      <c r="O688" s="4">
        <v>190</v>
      </c>
      <c r="P688" s="4">
        <v>100</v>
      </c>
      <c r="Q688" s="3">
        <v>0.39</v>
      </c>
      <c r="R688" s="1">
        <v>6</v>
      </c>
      <c r="S688" s="1">
        <v>100</v>
      </c>
      <c r="T688" s="1">
        <v>18</v>
      </c>
      <c r="U688" s="1">
        <v>1</v>
      </c>
      <c r="V688" s="1">
        <v>140</v>
      </c>
      <c r="W688" s="1">
        <v>0</v>
      </c>
      <c r="X688" s="1">
        <v>0</v>
      </c>
      <c r="Y688" s="1">
        <v>1</v>
      </c>
      <c r="Z688" s="1">
        <v>1</v>
      </c>
      <c r="AA688" s="1">
        <v>1</v>
      </c>
      <c r="AB688" s="1">
        <v>0</v>
      </c>
      <c r="AC688" s="1">
        <v>0</v>
      </c>
      <c r="AD688" s="1">
        <v>385</v>
      </c>
      <c r="AE688" s="1">
        <v>0</v>
      </c>
      <c r="AF688" s="1">
        <v>0</v>
      </c>
      <c r="AG688" s="1">
        <v>0</v>
      </c>
      <c r="AH688" s="1">
        <v>0</v>
      </c>
      <c r="AI688" s="1">
        <v>385</v>
      </c>
      <c r="AJ688" s="1" t="s">
        <v>5342</v>
      </c>
      <c r="AK688" s="1" t="s">
        <v>5343</v>
      </c>
      <c r="AL688" s="1" t="s">
        <v>5344</v>
      </c>
      <c r="AM688" s="1" t="s">
        <v>12</v>
      </c>
      <c r="AN688" s="1" t="s">
        <v>23098</v>
      </c>
      <c r="AO688" s="1" t="s">
        <v>86</v>
      </c>
      <c r="AP688" s="1" t="s">
        <v>57</v>
      </c>
      <c r="AQ688" s="1" t="s">
        <v>25</v>
      </c>
      <c r="AR688" s="1" t="s">
        <v>19</v>
      </c>
      <c r="AS688" s="1" t="s">
        <v>23091</v>
      </c>
      <c r="AT688" s="1" t="s">
        <v>26</v>
      </c>
    </row>
    <row r="689" spans="1:46" x14ac:dyDescent="0.25">
      <c r="A689" s="1" t="s">
        <v>20749</v>
      </c>
      <c r="B689" s="2" t="s">
        <v>23101</v>
      </c>
      <c r="C689" s="2" t="s">
        <v>23109</v>
      </c>
      <c r="D689" s="1">
        <v>0</v>
      </c>
      <c r="E689" s="1">
        <v>0</v>
      </c>
      <c r="F689" s="1">
        <v>1</v>
      </c>
      <c r="G689" s="1">
        <v>1</v>
      </c>
      <c r="H689" s="6">
        <v>1</v>
      </c>
      <c r="I689">
        <v>0</v>
      </c>
      <c r="J689" s="1">
        <v>50</v>
      </c>
      <c r="K689" s="1">
        <v>1</v>
      </c>
      <c r="L689" s="1">
        <v>545</v>
      </c>
      <c r="M689" s="6">
        <v>0.4</v>
      </c>
      <c r="N689" s="4">
        <v>3600</v>
      </c>
      <c r="O689" s="4">
        <v>300</v>
      </c>
      <c r="P689" s="4">
        <v>500</v>
      </c>
      <c r="Q689" s="3">
        <v>0.3</v>
      </c>
      <c r="R689" s="1">
        <v>24</v>
      </c>
      <c r="S689" s="1">
        <v>500</v>
      </c>
      <c r="T689" s="1">
        <v>58</v>
      </c>
      <c r="U689" s="1">
        <v>1</v>
      </c>
      <c r="V689" s="1">
        <v>140</v>
      </c>
      <c r="W689" s="1">
        <v>0</v>
      </c>
      <c r="X689" s="1">
        <v>0</v>
      </c>
      <c r="Y689" s="1">
        <v>1</v>
      </c>
      <c r="Z689" s="1">
        <v>4</v>
      </c>
      <c r="AA689" s="1">
        <v>0</v>
      </c>
      <c r="AB689" s="1">
        <v>0</v>
      </c>
      <c r="AC689" s="1">
        <v>1485</v>
      </c>
      <c r="AD689" s="1">
        <v>580</v>
      </c>
      <c r="AE689" s="1">
        <v>0</v>
      </c>
      <c r="AF689" s="1">
        <v>0</v>
      </c>
      <c r="AG689" s="1">
        <v>0</v>
      </c>
      <c r="AH689" s="1">
        <v>400</v>
      </c>
      <c r="AI689" s="1">
        <v>2465</v>
      </c>
      <c r="AJ689" s="1" t="s">
        <v>10818</v>
      </c>
      <c r="AK689" s="1" t="s">
        <v>10819</v>
      </c>
      <c r="AL689" s="1" t="s">
        <v>10820</v>
      </c>
      <c r="AM689" s="1" t="s">
        <v>12</v>
      </c>
      <c r="AN689" s="1" t="s">
        <v>23098</v>
      </c>
      <c r="AO689" s="1" t="s">
        <v>86</v>
      </c>
      <c r="AP689" s="1" t="s">
        <v>57</v>
      </c>
      <c r="AQ689" s="1" t="s">
        <v>25</v>
      </c>
      <c r="AR689" s="1" t="s">
        <v>19</v>
      </c>
      <c r="AS689" s="1" t="s">
        <v>23090</v>
      </c>
      <c r="AT689" s="1" t="s">
        <v>26</v>
      </c>
    </row>
    <row r="690" spans="1:46" x14ac:dyDescent="0.25">
      <c r="A690" s="1" t="s">
        <v>21536</v>
      </c>
      <c r="B690" s="2" t="s">
        <v>23073</v>
      </c>
      <c r="C690" s="2" t="s">
        <v>23106</v>
      </c>
      <c r="D690" s="1">
        <v>0</v>
      </c>
      <c r="E690" s="1">
        <v>0</v>
      </c>
      <c r="F690" s="1">
        <v>4</v>
      </c>
      <c r="G690" s="1">
        <v>4</v>
      </c>
      <c r="H690" s="6">
        <v>1</v>
      </c>
      <c r="I690">
        <v>0</v>
      </c>
      <c r="J690" s="1">
        <v>41</v>
      </c>
      <c r="K690" s="1">
        <v>0</v>
      </c>
      <c r="L690" s="1">
        <v>716</v>
      </c>
      <c r="M690" s="6">
        <v>0.26</v>
      </c>
      <c r="N690" s="4">
        <v>6000</v>
      </c>
      <c r="O690" s="4">
        <v>500</v>
      </c>
      <c r="P690" s="4">
        <v>1000</v>
      </c>
      <c r="Q690" s="3">
        <v>0.3</v>
      </c>
      <c r="R690" s="1">
        <v>12</v>
      </c>
      <c r="S690" s="1">
        <v>1000</v>
      </c>
      <c r="T690" s="1">
        <v>81</v>
      </c>
      <c r="U690" s="1">
        <v>1</v>
      </c>
      <c r="V690" s="1">
        <v>139</v>
      </c>
      <c r="W690" s="1">
        <v>1</v>
      </c>
      <c r="X690" s="1">
        <v>1</v>
      </c>
      <c r="Y690" s="1">
        <v>0</v>
      </c>
      <c r="Z690" s="1">
        <v>4</v>
      </c>
      <c r="AA690" s="1">
        <v>0</v>
      </c>
      <c r="AB690" s="1">
        <v>0</v>
      </c>
      <c r="AC690" s="1">
        <v>980</v>
      </c>
      <c r="AD690" s="1">
        <v>0</v>
      </c>
      <c r="AE690" s="1">
        <v>0</v>
      </c>
      <c r="AF690" s="1">
        <v>0</v>
      </c>
      <c r="AG690" s="1">
        <v>0</v>
      </c>
      <c r="AH690" s="1">
        <v>0</v>
      </c>
      <c r="AI690" s="1">
        <v>980</v>
      </c>
      <c r="AJ690" s="1" t="s">
        <v>12908</v>
      </c>
      <c r="AK690" s="1" t="s">
        <v>12909</v>
      </c>
      <c r="AL690" s="1" t="s">
        <v>12910</v>
      </c>
      <c r="AM690" s="1" t="s">
        <v>12</v>
      </c>
      <c r="AN690" s="1" t="s">
        <v>23097</v>
      </c>
      <c r="AO690" s="1" t="s">
        <v>86</v>
      </c>
      <c r="AP690" s="1" t="s">
        <v>86</v>
      </c>
      <c r="AQ690" s="1" t="s">
        <v>14</v>
      </c>
      <c r="AR690" s="1" t="s">
        <v>30</v>
      </c>
      <c r="AS690" s="1" t="s">
        <v>23090</v>
      </c>
      <c r="AT690" s="1" t="s">
        <v>26</v>
      </c>
    </row>
    <row r="691" spans="1:46" x14ac:dyDescent="0.25">
      <c r="A691" s="1" t="s">
        <v>21923</v>
      </c>
      <c r="B691" s="2" t="s">
        <v>23074</v>
      </c>
      <c r="C691" s="2" t="s">
        <v>23103</v>
      </c>
      <c r="D691" s="1">
        <v>0</v>
      </c>
      <c r="E691" s="1">
        <v>4</v>
      </c>
      <c r="F691" s="1">
        <v>1</v>
      </c>
      <c r="G691" s="1">
        <v>5</v>
      </c>
      <c r="H691" s="6">
        <v>0.2</v>
      </c>
      <c r="I691">
        <v>1</v>
      </c>
      <c r="J691" s="1">
        <v>37</v>
      </c>
      <c r="K691" s="1">
        <v>0</v>
      </c>
      <c r="L691" s="1">
        <v>442</v>
      </c>
      <c r="M691" s="6">
        <v>0</v>
      </c>
      <c r="N691" s="4">
        <v>2500</v>
      </c>
      <c r="O691" s="4">
        <v>170</v>
      </c>
      <c r="P691" s="4">
        <v>500</v>
      </c>
      <c r="Q691" s="3">
        <v>0.38</v>
      </c>
      <c r="R691" s="1">
        <v>36</v>
      </c>
      <c r="S691" s="1">
        <v>405</v>
      </c>
      <c r="T691" s="1">
        <v>7</v>
      </c>
      <c r="U691" s="1">
        <v>0</v>
      </c>
      <c r="V691" s="1">
        <v>139</v>
      </c>
      <c r="W691" s="1">
        <v>0</v>
      </c>
      <c r="X691" s="1">
        <v>0</v>
      </c>
      <c r="Y691" s="1">
        <v>0</v>
      </c>
      <c r="Z691" s="1">
        <v>2</v>
      </c>
      <c r="AA691" s="1">
        <v>0</v>
      </c>
      <c r="AB691" s="1">
        <v>1</v>
      </c>
      <c r="AC691" s="1">
        <v>0</v>
      </c>
      <c r="AD691" s="1">
        <v>0</v>
      </c>
      <c r="AE691" s="1">
        <v>0</v>
      </c>
      <c r="AF691" s="1">
        <v>0</v>
      </c>
      <c r="AG691" s="1">
        <v>0</v>
      </c>
      <c r="AH691" s="1">
        <v>0</v>
      </c>
      <c r="AI691" s="1">
        <v>0</v>
      </c>
      <c r="AJ691" s="1" t="s">
        <v>13953</v>
      </c>
      <c r="AK691" s="1" t="s">
        <v>13954</v>
      </c>
      <c r="AL691" s="1" t="s">
        <v>11</v>
      </c>
      <c r="AM691" s="1" t="s">
        <v>16</v>
      </c>
      <c r="AN691" s="1" t="s">
        <v>23097</v>
      </c>
      <c r="AO691" s="1" t="s">
        <v>364</v>
      </c>
      <c r="AP691" s="1" t="s">
        <v>57</v>
      </c>
      <c r="AQ691" s="1" t="s">
        <v>25</v>
      </c>
      <c r="AR691" s="1" t="s">
        <v>30</v>
      </c>
      <c r="AS691" s="1" t="s">
        <v>23090</v>
      </c>
      <c r="AT691" s="1" t="s">
        <v>101</v>
      </c>
    </row>
    <row r="692" spans="1:46" x14ac:dyDescent="0.25">
      <c r="A692" s="1" t="s">
        <v>21268</v>
      </c>
      <c r="B692" s="2" t="s">
        <v>23101</v>
      </c>
      <c r="C692" s="2" t="s">
        <v>23109</v>
      </c>
      <c r="D692" s="1">
        <v>0</v>
      </c>
      <c r="E692" s="1">
        <v>0</v>
      </c>
      <c r="F692" s="1">
        <v>1</v>
      </c>
      <c r="G692" s="1">
        <v>1</v>
      </c>
      <c r="H692" s="6">
        <v>1</v>
      </c>
      <c r="I692">
        <v>1</v>
      </c>
      <c r="J692" s="1">
        <v>36</v>
      </c>
      <c r="K692" s="1">
        <v>1</v>
      </c>
      <c r="L692" s="1">
        <v>612</v>
      </c>
      <c r="M692" s="6">
        <v>0.28000000000000003</v>
      </c>
      <c r="N692" s="4">
        <v>5800</v>
      </c>
      <c r="O692" s="4">
        <v>450</v>
      </c>
      <c r="P692" s="4">
        <v>700</v>
      </c>
      <c r="Q692" s="3">
        <v>0.26</v>
      </c>
      <c r="R692" s="1">
        <v>24</v>
      </c>
      <c r="S692" s="1">
        <v>700</v>
      </c>
      <c r="T692" s="1">
        <v>84</v>
      </c>
      <c r="U692" s="1">
        <v>0</v>
      </c>
      <c r="V692" s="1">
        <v>139</v>
      </c>
      <c r="W692" s="1">
        <v>0</v>
      </c>
      <c r="X692" s="1">
        <v>0</v>
      </c>
      <c r="Y692" s="1">
        <v>0</v>
      </c>
      <c r="Z692" s="1">
        <v>4</v>
      </c>
      <c r="AA692" s="1">
        <v>1</v>
      </c>
      <c r="AB692" s="1">
        <v>1</v>
      </c>
      <c r="AC692" s="1">
        <v>1290</v>
      </c>
      <c r="AD692" s="1">
        <v>0</v>
      </c>
      <c r="AE692" s="1">
        <v>0</v>
      </c>
      <c r="AF692" s="1">
        <v>880</v>
      </c>
      <c r="AG692" s="1">
        <v>30</v>
      </c>
      <c r="AH692" s="1">
        <v>0</v>
      </c>
      <c r="AI692" s="1">
        <v>2200</v>
      </c>
      <c r="AJ692" s="1" t="s">
        <v>12212</v>
      </c>
      <c r="AK692" s="1" t="s">
        <v>12213</v>
      </c>
      <c r="AL692" s="1" t="s">
        <v>12214</v>
      </c>
      <c r="AM692" s="1" t="s">
        <v>16</v>
      </c>
      <c r="AN692" s="1" t="s">
        <v>23098</v>
      </c>
      <c r="AO692" s="1" t="s">
        <v>364</v>
      </c>
      <c r="AP692" s="1" t="s">
        <v>57</v>
      </c>
      <c r="AQ692" s="1" t="s">
        <v>25</v>
      </c>
      <c r="AR692" s="1" t="s">
        <v>30</v>
      </c>
      <c r="AS692" s="1" t="s">
        <v>23091</v>
      </c>
      <c r="AT692" s="1" t="s">
        <v>101</v>
      </c>
    </row>
    <row r="693" spans="1:46" x14ac:dyDescent="0.25">
      <c r="A693" s="1" t="s">
        <v>21910</v>
      </c>
      <c r="B693" s="2" t="s">
        <v>23101</v>
      </c>
      <c r="C693" s="2" t="s">
        <v>23109</v>
      </c>
      <c r="D693" s="1">
        <v>0</v>
      </c>
      <c r="E693" s="1">
        <v>0</v>
      </c>
      <c r="F693" s="1">
        <v>2</v>
      </c>
      <c r="G693" s="1">
        <v>2</v>
      </c>
      <c r="H693" s="6">
        <v>1</v>
      </c>
      <c r="I693">
        <v>0</v>
      </c>
      <c r="J693" s="1">
        <v>42</v>
      </c>
      <c r="K693" s="1">
        <v>1</v>
      </c>
      <c r="L693" s="1">
        <v>617</v>
      </c>
      <c r="M693" s="6">
        <v>0.28999999999999998</v>
      </c>
      <c r="N693" s="4">
        <v>4300</v>
      </c>
      <c r="O693" s="4">
        <v>350</v>
      </c>
      <c r="P693" s="4">
        <v>400</v>
      </c>
      <c r="Q693" s="3">
        <v>0.33</v>
      </c>
      <c r="R693" s="1">
        <v>18</v>
      </c>
      <c r="S693" s="1">
        <v>400</v>
      </c>
      <c r="T693" s="1">
        <v>48</v>
      </c>
      <c r="U693" s="1">
        <v>1</v>
      </c>
      <c r="V693" s="1">
        <v>139</v>
      </c>
      <c r="W693" s="1">
        <v>0</v>
      </c>
      <c r="X693" s="1">
        <v>0</v>
      </c>
      <c r="Y693" s="1">
        <v>1</v>
      </c>
      <c r="Z693" s="1">
        <v>3</v>
      </c>
      <c r="AA693" s="1">
        <v>0</v>
      </c>
      <c r="AB693" s="1">
        <v>0</v>
      </c>
      <c r="AC693" s="1">
        <v>5500</v>
      </c>
      <c r="AD693" s="1">
        <v>0</v>
      </c>
      <c r="AE693" s="1">
        <v>0</v>
      </c>
      <c r="AF693" s="1">
        <v>0</v>
      </c>
      <c r="AG693" s="1">
        <v>0</v>
      </c>
      <c r="AH693" s="1">
        <v>1000</v>
      </c>
      <c r="AI693" s="1">
        <v>6500</v>
      </c>
      <c r="AJ693" s="1" t="s">
        <v>13919</v>
      </c>
      <c r="AK693" s="1" t="s">
        <v>13920</v>
      </c>
      <c r="AL693" s="1" t="s">
        <v>13921</v>
      </c>
      <c r="AM693" s="1" t="s">
        <v>12</v>
      </c>
      <c r="AN693" s="1" t="s">
        <v>23098</v>
      </c>
      <c r="AO693" s="1" t="s">
        <v>86</v>
      </c>
      <c r="AP693" s="1" t="s">
        <v>57</v>
      </c>
      <c r="AQ693" s="1" t="s">
        <v>25</v>
      </c>
      <c r="AR693" s="1" t="s">
        <v>19</v>
      </c>
      <c r="AS693" s="1" t="s">
        <v>23090</v>
      </c>
      <c r="AT693" s="1" t="s">
        <v>26</v>
      </c>
    </row>
    <row r="694" spans="1:46" x14ac:dyDescent="0.25">
      <c r="A694" s="1" t="s">
        <v>17578</v>
      </c>
      <c r="B694" s="2" t="s">
        <v>23073</v>
      </c>
      <c r="C694" s="2" t="s">
        <v>23109</v>
      </c>
      <c r="D694" s="1">
        <v>0</v>
      </c>
      <c r="E694" s="1">
        <v>1</v>
      </c>
      <c r="F694" s="1">
        <v>2</v>
      </c>
      <c r="G694" s="1">
        <v>3</v>
      </c>
      <c r="H694" s="6">
        <v>0.66666666666666663</v>
      </c>
      <c r="I694">
        <v>1</v>
      </c>
      <c r="J694" s="1">
        <v>36</v>
      </c>
      <c r="K694" s="1">
        <v>0</v>
      </c>
      <c r="L694" s="1">
        <v>783</v>
      </c>
      <c r="M694" s="6">
        <v>0.33</v>
      </c>
      <c r="N694" s="4">
        <v>2760</v>
      </c>
      <c r="O694" s="4">
        <v>178</v>
      </c>
      <c r="P694" s="4">
        <v>420</v>
      </c>
      <c r="Q694" s="3">
        <v>0.2</v>
      </c>
      <c r="R694" s="1">
        <v>24</v>
      </c>
      <c r="S694" s="1">
        <v>420</v>
      </c>
      <c r="T694" s="1">
        <v>35</v>
      </c>
      <c r="U694" s="1">
        <v>0</v>
      </c>
      <c r="V694" s="1">
        <v>136</v>
      </c>
      <c r="W694" s="1">
        <v>0</v>
      </c>
      <c r="X694" s="1">
        <v>0</v>
      </c>
      <c r="Y694" s="1">
        <v>0</v>
      </c>
      <c r="Z694" s="1">
        <v>1</v>
      </c>
      <c r="AA694" s="1">
        <v>1</v>
      </c>
      <c r="AB694" s="1">
        <v>1</v>
      </c>
      <c r="AC694" s="1">
        <v>38</v>
      </c>
      <c r="AD694" s="1">
        <v>897</v>
      </c>
      <c r="AE694" s="1">
        <v>0</v>
      </c>
      <c r="AF694" s="1">
        <v>0</v>
      </c>
      <c r="AG694" s="1">
        <v>160</v>
      </c>
      <c r="AH694" s="1">
        <v>0</v>
      </c>
      <c r="AI694" s="1">
        <v>1095</v>
      </c>
      <c r="AJ694" s="1" t="s">
        <v>1810</v>
      </c>
      <c r="AK694" s="1" t="s">
        <v>1811</v>
      </c>
      <c r="AL694" s="1" t="s">
        <v>1812</v>
      </c>
      <c r="AM694" s="1" t="s">
        <v>16</v>
      </c>
      <c r="AN694" s="1" t="s">
        <v>23097</v>
      </c>
      <c r="AO694" s="1" t="s">
        <v>364</v>
      </c>
      <c r="AP694" s="1" t="s">
        <v>57</v>
      </c>
      <c r="AQ694" s="1" t="s">
        <v>25</v>
      </c>
      <c r="AR694" s="1" t="s">
        <v>30</v>
      </c>
      <c r="AS694" s="1" t="s">
        <v>23091</v>
      </c>
      <c r="AT694" s="1" t="s">
        <v>101</v>
      </c>
    </row>
    <row r="695" spans="1:46" x14ac:dyDescent="0.25">
      <c r="A695" s="1" t="s">
        <v>20621</v>
      </c>
      <c r="B695" s="2" t="s">
        <v>23101</v>
      </c>
      <c r="C695" s="2" t="s">
        <v>23107</v>
      </c>
      <c r="D695" s="1">
        <v>0</v>
      </c>
      <c r="E695" s="1">
        <v>0</v>
      </c>
      <c r="F695" s="1">
        <v>1</v>
      </c>
      <c r="G695" s="1">
        <v>1</v>
      </c>
      <c r="H695" s="6">
        <v>1</v>
      </c>
      <c r="I695">
        <v>0</v>
      </c>
      <c r="J695" s="1">
        <v>41</v>
      </c>
      <c r="K695" s="1">
        <v>1</v>
      </c>
      <c r="L695" s="1">
        <v>638</v>
      </c>
      <c r="M695" s="6">
        <v>0.95</v>
      </c>
      <c r="N695" s="4">
        <v>4400</v>
      </c>
      <c r="O695" s="4">
        <v>350</v>
      </c>
      <c r="P695" s="4">
        <v>300</v>
      </c>
      <c r="Q695" s="3">
        <v>0.32</v>
      </c>
      <c r="R695" s="1">
        <v>24</v>
      </c>
      <c r="S695" s="1">
        <v>300</v>
      </c>
      <c r="T695" s="1">
        <v>35</v>
      </c>
      <c r="U695" s="1">
        <v>1</v>
      </c>
      <c r="V695" s="1">
        <v>136</v>
      </c>
      <c r="W695" s="1">
        <v>0</v>
      </c>
      <c r="X695" s="1">
        <v>0</v>
      </c>
      <c r="Y695" s="1">
        <v>0</v>
      </c>
      <c r="Z695" s="1">
        <v>2</v>
      </c>
      <c r="AA695" s="1">
        <v>0</v>
      </c>
      <c r="AB695" s="1">
        <v>0</v>
      </c>
      <c r="AC695" s="1">
        <v>5106</v>
      </c>
      <c r="AD695" s="1">
        <v>802</v>
      </c>
      <c r="AE695" s="1">
        <v>1344</v>
      </c>
      <c r="AF695" s="1">
        <v>2835</v>
      </c>
      <c r="AG695" s="1">
        <v>0</v>
      </c>
      <c r="AH695" s="1">
        <v>600</v>
      </c>
      <c r="AI695" s="1">
        <v>10687</v>
      </c>
      <c r="AJ695" s="1" t="s">
        <v>10469</v>
      </c>
      <c r="AK695" s="1" t="s">
        <v>10470</v>
      </c>
      <c r="AL695" s="1" t="s">
        <v>10471</v>
      </c>
      <c r="AM695" s="1" t="s">
        <v>12</v>
      </c>
      <c r="AN695" s="1" t="s">
        <v>23098</v>
      </c>
      <c r="AO695" s="1" t="s">
        <v>86</v>
      </c>
      <c r="AP695" s="1" t="s">
        <v>57</v>
      </c>
      <c r="AQ695" s="1" t="s">
        <v>25</v>
      </c>
      <c r="AR695" s="1" t="s">
        <v>30</v>
      </c>
      <c r="AS695" s="1" t="s">
        <v>23090</v>
      </c>
      <c r="AT695" s="1" t="s">
        <v>26</v>
      </c>
    </row>
    <row r="696" spans="1:46" x14ac:dyDescent="0.25">
      <c r="A696" s="1" t="s">
        <v>21879</v>
      </c>
      <c r="B696" s="2" t="s">
        <v>23101</v>
      </c>
      <c r="C696" s="2" t="s">
        <v>23109</v>
      </c>
      <c r="D696" s="1">
        <v>0</v>
      </c>
      <c r="E696" s="1">
        <v>1</v>
      </c>
      <c r="F696" s="1">
        <v>1</v>
      </c>
      <c r="G696" s="1">
        <v>2</v>
      </c>
      <c r="H696" s="6">
        <v>0.5</v>
      </c>
      <c r="I696">
        <v>0</v>
      </c>
      <c r="J696" s="1">
        <v>32</v>
      </c>
      <c r="K696" s="1">
        <v>1</v>
      </c>
      <c r="L696" s="1">
        <v>515</v>
      </c>
      <c r="M696" s="6">
        <v>0.71</v>
      </c>
      <c r="N696" s="4">
        <v>1800</v>
      </c>
      <c r="O696" s="4">
        <v>160</v>
      </c>
      <c r="P696" s="4">
        <v>200</v>
      </c>
      <c r="Q696" s="3">
        <v>0.3</v>
      </c>
      <c r="R696" s="1">
        <v>24</v>
      </c>
      <c r="S696" s="1">
        <v>200</v>
      </c>
      <c r="T696" s="1">
        <v>25</v>
      </c>
      <c r="U696" s="1">
        <v>1</v>
      </c>
      <c r="V696" s="1">
        <v>136</v>
      </c>
      <c r="W696" s="1">
        <v>0</v>
      </c>
      <c r="X696" s="1">
        <v>0</v>
      </c>
      <c r="Y696" s="1">
        <v>0</v>
      </c>
      <c r="Z696" s="1">
        <v>3</v>
      </c>
      <c r="AA696" s="1">
        <v>1</v>
      </c>
      <c r="AB696" s="1">
        <v>0</v>
      </c>
      <c r="AC696" s="1">
        <v>0</v>
      </c>
      <c r="AD696" s="1">
        <v>0</v>
      </c>
      <c r="AE696" s="1">
        <v>1000</v>
      </c>
      <c r="AF696" s="1">
        <v>1200</v>
      </c>
      <c r="AG696" s="1">
        <v>0</v>
      </c>
      <c r="AH696" s="1">
        <v>0</v>
      </c>
      <c r="AI696" s="1">
        <v>2200</v>
      </c>
      <c r="AJ696" s="1" t="s">
        <v>2728</v>
      </c>
      <c r="AK696" s="1" t="s">
        <v>13846</v>
      </c>
      <c r="AL696" s="1" t="s">
        <v>13847</v>
      </c>
      <c r="AM696" s="1" t="s">
        <v>12</v>
      </c>
      <c r="AN696" s="1" t="s">
        <v>23098</v>
      </c>
      <c r="AO696" s="1" t="s">
        <v>86</v>
      </c>
      <c r="AP696" s="1" t="s">
        <v>57</v>
      </c>
      <c r="AQ696" s="1" t="s">
        <v>25</v>
      </c>
      <c r="AR696" s="1" t="s">
        <v>30</v>
      </c>
      <c r="AS696" s="1" t="s">
        <v>23091</v>
      </c>
      <c r="AT696" s="1" t="s">
        <v>26</v>
      </c>
    </row>
    <row r="697" spans="1:46" x14ac:dyDescent="0.25">
      <c r="A697" s="1" t="s">
        <v>20936</v>
      </c>
      <c r="B697" s="2" t="s">
        <v>23074</v>
      </c>
      <c r="C697" s="2" t="s">
        <v>23106</v>
      </c>
      <c r="D697" s="1">
        <v>0</v>
      </c>
      <c r="E697" s="1">
        <v>0</v>
      </c>
      <c r="F697" s="1">
        <v>5</v>
      </c>
      <c r="G697" s="1">
        <v>5</v>
      </c>
      <c r="H697" s="6">
        <v>1</v>
      </c>
      <c r="I697">
        <v>0</v>
      </c>
      <c r="J697" s="1">
        <v>39</v>
      </c>
      <c r="K697" s="1">
        <v>1</v>
      </c>
      <c r="L697" s="1">
        <v>588</v>
      </c>
      <c r="M697" s="6">
        <v>0.52</v>
      </c>
      <c r="N697" s="4">
        <v>3920</v>
      </c>
      <c r="O697" s="4">
        <v>280</v>
      </c>
      <c r="P697" s="4">
        <v>200</v>
      </c>
      <c r="Q697" s="3">
        <v>0.35</v>
      </c>
      <c r="R697" s="1">
        <v>12</v>
      </c>
      <c r="S697" s="1">
        <v>200</v>
      </c>
      <c r="T697" s="1">
        <v>12</v>
      </c>
      <c r="U697" s="1">
        <v>1</v>
      </c>
      <c r="V697" s="1">
        <v>135</v>
      </c>
      <c r="W697" s="1">
        <v>0</v>
      </c>
      <c r="X697" s="1">
        <v>0</v>
      </c>
      <c r="Y697" s="1">
        <v>0</v>
      </c>
      <c r="Z697" s="1">
        <v>3</v>
      </c>
      <c r="AA697" s="1">
        <v>0</v>
      </c>
      <c r="AB697" s="1">
        <v>0</v>
      </c>
      <c r="AC697" s="1">
        <v>6230</v>
      </c>
      <c r="AD697" s="1">
        <v>0</v>
      </c>
      <c r="AE697" s="1">
        <v>900</v>
      </c>
      <c r="AF697" s="1">
        <v>230</v>
      </c>
      <c r="AG697" s="1">
        <v>0</v>
      </c>
      <c r="AH697" s="1">
        <v>200</v>
      </c>
      <c r="AI697" s="1">
        <v>7560</v>
      </c>
      <c r="AJ697" s="1" t="s">
        <v>11288</v>
      </c>
      <c r="AK697" s="1" t="s">
        <v>11289</v>
      </c>
      <c r="AL697" s="1" t="s">
        <v>11290</v>
      </c>
      <c r="AM697" s="1" t="s">
        <v>12</v>
      </c>
      <c r="AN697" s="1" t="s">
        <v>23098</v>
      </c>
      <c r="AO697" s="1" t="s">
        <v>86</v>
      </c>
      <c r="AP697" s="1" t="s">
        <v>57</v>
      </c>
      <c r="AQ697" s="1" t="s">
        <v>25</v>
      </c>
      <c r="AR697" s="1" t="s">
        <v>30</v>
      </c>
      <c r="AS697" s="1" t="s">
        <v>23090</v>
      </c>
      <c r="AT697" s="1" t="s">
        <v>26</v>
      </c>
    </row>
    <row r="698" spans="1:46" x14ac:dyDescent="0.25">
      <c r="A698" s="1" t="s">
        <v>20057</v>
      </c>
      <c r="B698" s="2" t="s">
        <v>23074</v>
      </c>
      <c r="C698" s="2" t="s">
        <v>23108</v>
      </c>
      <c r="D698" s="1">
        <v>0</v>
      </c>
      <c r="E698" s="1">
        <v>0</v>
      </c>
      <c r="F698" s="1">
        <v>1</v>
      </c>
      <c r="G698" s="1">
        <v>1</v>
      </c>
      <c r="H698" s="6">
        <v>1</v>
      </c>
      <c r="I698">
        <v>0</v>
      </c>
      <c r="J698" s="1">
        <v>43</v>
      </c>
      <c r="K698" s="1">
        <v>1</v>
      </c>
      <c r="L698" s="1">
        <v>923</v>
      </c>
      <c r="M698" s="6">
        <v>0.28999999999999998</v>
      </c>
      <c r="N698" s="4">
        <v>15000</v>
      </c>
      <c r="O698" s="4">
        <v>1200</v>
      </c>
      <c r="P698" s="4">
        <v>2500</v>
      </c>
      <c r="Q698" s="3">
        <v>0.24</v>
      </c>
      <c r="R698" s="1">
        <v>12</v>
      </c>
      <c r="S698" s="1">
        <v>2500</v>
      </c>
      <c r="T698" s="1">
        <v>113</v>
      </c>
      <c r="U698" s="1">
        <v>1</v>
      </c>
      <c r="V698" s="1">
        <v>135</v>
      </c>
      <c r="W698" s="1">
        <v>1</v>
      </c>
      <c r="X698" s="1">
        <v>0</v>
      </c>
      <c r="Y698" s="1">
        <v>0</v>
      </c>
      <c r="Z698" s="1">
        <v>3</v>
      </c>
      <c r="AA698" s="1">
        <v>0</v>
      </c>
      <c r="AB698" s="1">
        <v>0</v>
      </c>
      <c r="AC698" s="1">
        <v>14700</v>
      </c>
      <c r="AD698" s="1">
        <v>0</v>
      </c>
      <c r="AE698" s="1">
        <v>0</v>
      </c>
      <c r="AF698" s="1">
        <v>0</v>
      </c>
      <c r="AG698" s="1">
        <v>0</v>
      </c>
      <c r="AH698" s="1">
        <v>0</v>
      </c>
      <c r="AI698" s="1">
        <v>14700</v>
      </c>
      <c r="AJ698" s="1" t="s">
        <v>8916</v>
      </c>
      <c r="AK698" s="1" t="s">
        <v>8917</v>
      </c>
      <c r="AL698" s="1" t="s">
        <v>8918</v>
      </c>
      <c r="AM698" s="1" t="s">
        <v>12</v>
      </c>
      <c r="AN698" s="1" t="s">
        <v>23098</v>
      </c>
      <c r="AO698" s="1" t="s">
        <v>86</v>
      </c>
      <c r="AP698" s="1" t="s">
        <v>86</v>
      </c>
      <c r="AQ698" s="1" t="s">
        <v>25</v>
      </c>
      <c r="AR698" s="1" t="s">
        <v>30</v>
      </c>
      <c r="AS698" s="1" t="s">
        <v>23090</v>
      </c>
      <c r="AT698" s="1" t="s">
        <v>26</v>
      </c>
    </row>
    <row r="699" spans="1:46" x14ac:dyDescent="0.25">
      <c r="A699" s="1" t="s">
        <v>20893</v>
      </c>
      <c r="B699" s="2" t="s">
        <v>23101</v>
      </c>
      <c r="C699" s="2" t="s">
        <v>23104</v>
      </c>
      <c r="D699" s="1">
        <v>0</v>
      </c>
      <c r="E699" s="1">
        <v>0</v>
      </c>
      <c r="F699" s="1">
        <v>1</v>
      </c>
      <c r="G699" s="1">
        <v>1</v>
      </c>
      <c r="H699" s="6">
        <v>1</v>
      </c>
      <c r="I699">
        <v>0</v>
      </c>
      <c r="J699" s="1">
        <v>39</v>
      </c>
      <c r="K699" s="1">
        <v>0</v>
      </c>
      <c r="L699" s="1">
        <v>287</v>
      </c>
      <c r="M699" s="6">
        <v>0</v>
      </c>
      <c r="N699" s="4">
        <v>3100</v>
      </c>
      <c r="O699" s="4">
        <v>245</v>
      </c>
      <c r="P699" s="4">
        <v>400</v>
      </c>
      <c r="Q699" s="3">
        <v>0.42</v>
      </c>
      <c r="R699" s="1">
        <v>12</v>
      </c>
      <c r="S699" s="1">
        <v>400</v>
      </c>
      <c r="T699" s="1">
        <v>9</v>
      </c>
      <c r="U699" s="1">
        <v>0</v>
      </c>
      <c r="V699" s="1">
        <v>135</v>
      </c>
      <c r="W699" s="1">
        <v>0</v>
      </c>
      <c r="X699" s="1">
        <v>0</v>
      </c>
      <c r="Y699" s="1">
        <v>1</v>
      </c>
      <c r="Z699" s="1">
        <v>0</v>
      </c>
      <c r="AA699" s="1">
        <v>0</v>
      </c>
      <c r="AB699" s="1">
        <v>0</v>
      </c>
      <c r="AC699" s="1">
        <v>2000</v>
      </c>
      <c r="AD699" s="1">
        <v>0</v>
      </c>
      <c r="AE699" s="1">
        <v>1200</v>
      </c>
      <c r="AF699" s="1">
        <v>600</v>
      </c>
      <c r="AG699" s="1">
        <v>0</v>
      </c>
      <c r="AH699" s="1">
        <v>1500</v>
      </c>
      <c r="AI699" s="1">
        <v>5300</v>
      </c>
      <c r="AJ699" s="1" t="s">
        <v>11175</v>
      </c>
      <c r="AK699" s="1" t="s">
        <v>11176</v>
      </c>
      <c r="AL699" s="1" t="s">
        <v>11</v>
      </c>
      <c r="AM699" s="1" t="s">
        <v>12</v>
      </c>
      <c r="AN699" s="1" t="s">
        <v>23097</v>
      </c>
      <c r="AO699" s="1" t="s">
        <v>364</v>
      </c>
      <c r="AP699" s="1" t="s">
        <v>57</v>
      </c>
      <c r="AQ699" s="1" t="s">
        <v>25</v>
      </c>
      <c r="AR699" s="1" t="s">
        <v>19</v>
      </c>
      <c r="AS699" s="1" t="s">
        <v>23090</v>
      </c>
      <c r="AT699" s="1" t="s">
        <v>26</v>
      </c>
    </row>
    <row r="700" spans="1:46" x14ac:dyDescent="0.25">
      <c r="A700" s="1" t="s">
        <v>18620</v>
      </c>
      <c r="B700" s="2" t="s">
        <v>23101</v>
      </c>
      <c r="C700" s="2" t="s">
        <v>23104</v>
      </c>
      <c r="D700" s="1">
        <v>0</v>
      </c>
      <c r="E700" s="1">
        <v>5</v>
      </c>
      <c r="F700" s="1">
        <v>4</v>
      </c>
      <c r="G700" s="1">
        <v>9</v>
      </c>
      <c r="H700" s="6">
        <v>0.44444444444444442</v>
      </c>
      <c r="I700">
        <v>0</v>
      </c>
      <c r="J700" s="1">
        <v>39</v>
      </c>
      <c r="K700" s="1">
        <v>0</v>
      </c>
      <c r="L700" s="1">
        <v>574</v>
      </c>
      <c r="M700" s="6">
        <v>0.92</v>
      </c>
      <c r="N700" s="4">
        <v>2500</v>
      </c>
      <c r="O700" s="4">
        <v>200</v>
      </c>
      <c r="P700" s="4">
        <v>200</v>
      </c>
      <c r="Q700" s="3">
        <v>0.38</v>
      </c>
      <c r="R700" s="1">
        <v>24</v>
      </c>
      <c r="S700" s="1">
        <v>200</v>
      </c>
      <c r="T700" s="1">
        <v>24</v>
      </c>
      <c r="U700" s="1">
        <v>1</v>
      </c>
      <c r="V700" s="1">
        <v>135</v>
      </c>
      <c r="W700" s="1">
        <v>0</v>
      </c>
      <c r="X700" s="1">
        <v>1</v>
      </c>
      <c r="Y700" s="1">
        <v>0</v>
      </c>
      <c r="Z700" s="1">
        <v>1</v>
      </c>
      <c r="AA700" s="1">
        <v>1</v>
      </c>
      <c r="AB700" s="1">
        <v>0</v>
      </c>
      <c r="AC700" s="1">
        <v>0</v>
      </c>
      <c r="AD700" s="1">
        <v>0</v>
      </c>
      <c r="AE700" s="1">
        <v>4417</v>
      </c>
      <c r="AF700" s="1">
        <v>0</v>
      </c>
      <c r="AG700" s="1">
        <v>0</v>
      </c>
      <c r="AH700" s="1">
        <v>0</v>
      </c>
      <c r="AI700" s="1">
        <v>4417</v>
      </c>
      <c r="AJ700" s="1" t="s">
        <v>4863</v>
      </c>
      <c r="AK700" s="1" t="s">
        <v>4864</v>
      </c>
      <c r="AL700" s="1" t="s">
        <v>4865</v>
      </c>
      <c r="AM700" s="1" t="s">
        <v>12</v>
      </c>
      <c r="AN700" s="1" t="s">
        <v>23097</v>
      </c>
      <c r="AO700" s="1" t="s">
        <v>86</v>
      </c>
      <c r="AP700" s="1" t="s">
        <v>57</v>
      </c>
      <c r="AQ700" s="1" t="s">
        <v>14</v>
      </c>
      <c r="AR700" s="1" t="s">
        <v>30</v>
      </c>
      <c r="AS700" s="1" t="s">
        <v>23091</v>
      </c>
      <c r="AT700" s="1" t="s">
        <v>26</v>
      </c>
    </row>
    <row r="701" spans="1:46" x14ac:dyDescent="0.25">
      <c r="A701" s="1" t="s">
        <v>19545</v>
      </c>
      <c r="B701" s="2" t="s">
        <v>23101</v>
      </c>
      <c r="C701" s="2" t="s">
        <v>23108</v>
      </c>
      <c r="D701" s="1">
        <v>0</v>
      </c>
      <c r="E701" s="1">
        <v>0</v>
      </c>
      <c r="F701" s="1">
        <v>2</v>
      </c>
      <c r="G701" s="1">
        <v>2</v>
      </c>
      <c r="H701" s="6">
        <v>1</v>
      </c>
      <c r="I701">
        <v>0</v>
      </c>
      <c r="J701" s="1">
        <v>40</v>
      </c>
      <c r="K701" s="1">
        <v>1</v>
      </c>
      <c r="L701" s="1">
        <v>664</v>
      </c>
      <c r="M701" s="6">
        <v>0.11</v>
      </c>
      <c r="N701" s="4">
        <v>3000</v>
      </c>
      <c r="O701" s="4">
        <v>250</v>
      </c>
      <c r="P701" s="4">
        <v>500</v>
      </c>
      <c r="Q701" s="3">
        <v>0.3</v>
      </c>
      <c r="R701" s="1">
        <v>24</v>
      </c>
      <c r="S701" s="1">
        <v>500</v>
      </c>
      <c r="T701" s="1">
        <v>45</v>
      </c>
      <c r="U701" s="1">
        <v>1</v>
      </c>
      <c r="V701" s="1">
        <v>135</v>
      </c>
      <c r="W701" s="1">
        <v>0</v>
      </c>
      <c r="X701" s="1">
        <v>1</v>
      </c>
      <c r="Y701" s="1">
        <v>0</v>
      </c>
      <c r="Z701" s="1">
        <v>2</v>
      </c>
      <c r="AA701" s="1">
        <v>1</v>
      </c>
      <c r="AB701" s="1">
        <v>0</v>
      </c>
      <c r="AC701" s="1">
        <v>0</v>
      </c>
      <c r="AD701" s="1">
        <v>0</v>
      </c>
      <c r="AE701" s="1">
        <v>0</v>
      </c>
      <c r="AF701" s="1">
        <v>0</v>
      </c>
      <c r="AG701" s="1">
        <v>80</v>
      </c>
      <c r="AH701" s="1">
        <v>0</v>
      </c>
      <c r="AI701" s="1">
        <v>80</v>
      </c>
      <c r="AJ701" s="1" t="s">
        <v>7500</v>
      </c>
      <c r="AK701" s="1" t="s">
        <v>7501</v>
      </c>
      <c r="AL701" s="1" t="s">
        <v>7502</v>
      </c>
      <c r="AM701" s="1" t="s">
        <v>12</v>
      </c>
      <c r="AN701" s="1" t="s">
        <v>23098</v>
      </c>
      <c r="AO701" s="1" t="s">
        <v>86</v>
      </c>
      <c r="AP701" s="1" t="s">
        <v>57</v>
      </c>
      <c r="AQ701" s="1" t="s">
        <v>14</v>
      </c>
      <c r="AR701" s="1" t="s">
        <v>30</v>
      </c>
      <c r="AS701" s="1" t="s">
        <v>23091</v>
      </c>
      <c r="AT701" s="1" t="s">
        <v>26</v>
      </c>
    </row>
    <row r="702" spans="1:46" x14ac:dyDescent="0.25">
      <c r="A702" s="1" t="s">
        <v>19587</v>
      </c>
      <c r="B702" s="2" t="s">
        <v>23101</v>
      </c>
      <c r="C702" s="2" t="s">
        <v>23109</v>
      </c>
      <c r="D702" s="1">
        <v>0</v>
      </c>
      <c r="E702" s="1">
        <v>0</v>
      </c>
      <c r="F702" s="1">
        <v>1</v>
      </c>
      <c r="G702" s="1">
        <v>1</v>
      </c>
      <c r="H702" s="6">
        <v>1</v>
      </c>
      <c r="I702">
        <v>0</v>
      </c>
      <c r="J702" s="1">
        <v>45</v>
      </c>
      <c r="K702" s="1">
        <v>1</v>
      </c>
      <c r="L702" s="1">
        <v>657</v>
      </c>
      <c r="M702" s="6">
        <v>0.21</v>
      </c>
      <c r="N702" s="4">
        <v>4200</v>
      </c>
      <c r="O702" s="4">
        <v>350</v>
      </c>
      <c r="P702" s="4">
        <v>200</v>
      </c>
      <c r="Q702" s="3">
        <v>0.28000000000000003</v>
      </c>
      <c r="R702" s="1">
        <v>24</v>
      </c>
      <c r="S702" s="1">
        <v>200</v>
      </c>
      <c r="T702" s="1">
        <v>25</v>
      </c>
      <c r="U702" s="1">
        <v>1</v>
      </c>
      <c r="V702" s="1">
        <v>135</v>
      </c>
      <c r="W702" s="1">
        <v>1</v>
      </c>
      <c r="X702" s="1">
        <v>1</v>
      </c>
      <c r="Y702" s="1">
        <v>0</v>
      </c>
      <c r="Z702" s="1">
        <v>2</v>
      </c>
      <c r="AA702" s="1">
        <v>0</v>
      </c>
      <c r="AB702" s="1">
        <v>0</v>
      </c>
      <c r="AC702" s="1">
        <v>0</v>
      </c>
      <c r="AD702" s="1">
        <v>0</v>
      </c>
      <c r="AE702" s="1">
        <v>0</v>
      </c>
      <c r="AF702" s="1">
        <v>899</v>
      </c>
      <c r="AG702" s="1">
        <v>278</v>
      </c>
      <c r="AH702" s="1">
        <v>0</v>
      </c>
      <c r="AI702" s="1">
        <v>1177</v>
      </c>
      <c r="AJ702" s="1" t="s">
        <v>7620</v>
      </c>
      <c r="AK702" s="1" t="s">
        <v>7621</v>
      </c>
      <c r="AL702" s="1" t="s">
        <v>7622</v>
      </c>
      <c r="AM702" s="1" t="s">
        <v>12</v>
      </c>
      <c r="AN702" s="1" t="s">
        <v>23098</v>
      </c>
      <c r="AO702" s="1" t="s">
        <v>86</v>
      </c>
      <c r="AP702" s="1" t="s">
        <v>86</v>
      </c>
      <c r="AQ702" s="1" t="s">
        <v>14</v>
      </c>
      <c r="AR702" s="1" t="s">
        <v>30</v>
      </c>
      <c r="AS702" s="1" t="s">
        <v>23090</v>
      </c>
      <c r="AT702" s="1" t="s">
        <v>26</v>
      </c>
    </row>
    <row r="703" spans="1:46" x14ac:dyDescent="0.25">
      <c r="A703" s="1" t="s">
        <v>19210</v>
      </c>
      <c r="B703" s="2" t="s">
        <v>23073</v>
      </c>
      <c r="C703" s="2" t="s">
        <v>23106</v>
      </c>
      <c r="D703" s="1">
        <v>0</v>
      </c>
      <c r="E703" s="1">
        <v>0</v>
      </c>
      <c r="F703" s="1">
        <v>4</v>
      </c>
      <c r="G703" s="1">
        <v>4</v>
      </c>
      <c r="H703" s="6">
        <v>1</v>
      </c>
      <c r="I703">
        <v>0</v>
      </c>
      <c r="J703" s="1">
        <v>41</v>
      </c>
      <c r="K703" s="1">
        <v>0</v>
      </c>
      <c r="L703" s="1">
        <v>707</v>
      </c>
      <c r="M703" s="6">
        <v>0.19</v>
      </c>
      <c r="N703" s="4">
        <v>6000</v>
      </c>
      <c r="O703" s="4">
        <v>500</v>
      </c>
      <c r="P703" s="4">
        <v>1000</v>
      </c>
      <c r="Q703" s="3">
        <v>0.3</v>
      </c>
      <c r="R703" s="1">
        <v>12</v>
      </c>
      <c r="S703" s="1">
        <v>1000</v>
      </c>
      <c r="T703" s="1">
        <v>14</v>
      </c>
      <c r="U703" s="1">
        <v>1</v>
      </c>
      <c r="V703" s="1">
        <v>134</v>
      </c>
      <c r="W703" s="1">
        <v>1</v>
      </c>
      <c r="X703" s="1">
        <v>1</v>
      </c>
      <c r="Y703" s="1">
        <v>0</v>
      </c>
      <c r="Z703" s="1">
        <v>4</v>
      </c>
      <c r="AA703" s="1">
        <v>0</v>
      </c>
      <c r="AB703" s="1">
        <v>0</v>
      </c>
      <c r="AC703" s="1">
        <v>0</v>
      </c>
      <c r="AD703" s="1">
        <v>0</v>
      </c>
      <c r="AE703" s="1">
        <v>0</v>
      </c>
      <c r="AF703" s="1">
        <v>0</v>
      </c>
      <c r="AG703" s="1">
        <v>0</v>
      </c>
      <c r="AH703" s="1">
        <v>0</v>
      </c>
      <c r="AI703" s="1">
        <v>0</v>
      </c>
      <c r="AJ703" s="1" t="s">
        <v>6532</v>
      </c>
      <c r="AK703" s="1" t="s">
        <v>6533</v>
      </c>
      <c r="AL703" s="1" t="s">
        <v>6534</v>
      </c>
      <c r="AM703" s="1" t="s">
        <v>12</v>
      </c>
      <c r="AN703" s="1" t="s">
        <v>23097</v>
      </c>
      <c r="AO703" s="1" t="s">
        <v>86</v>
      </c>
      <c r="AP703" s="1" t="s">
        <v>86</v>
      </c>
      <c r="AQ703" s="1" t="s">
        <v>14</v>
      </c>
      <c r="AR703" s="1" t="s">
        <v>30</v>
      </c>
      <c r="AS703" s="1" t="s">
        <v>23090</v>
      </c>
      <c r="AT703" s="1" t="s">
        <v>26</v>
      </c>
    </row>
    <row r="704" spans="1:46" x14ac:dyDescent="0.25">
      <c r="A704" s="1" t="s">
        <v>21264</v>
      </c>
      <c r="B704" s="2" t="s">
        <v>23073</v>
      </c>
      <c r="C704" s="2" t="s">
        <v>23110</v>
      </c>
      <c r="D704" s="1">
        <v>1</v>
      </c>
      <c r="E704" s="1">
        <v>3</v>
      </c>
      <c r="F704" s="1">
        <v>4</v>
      </c>
      <c r="G704" s="1">
        <v>8</v>
      </c>
      <c r="H704" s="6">
        <v>0.5</v>
      </c>
      <c r="I704">
        <v>0</v>
      </c>
      <c r="J704" s="1">
        <v>54</v>
      </c>
      <c r="K704" s="1">
        <v>1</v>
      </c>
      <c r="L704" s="1">
        <v>791</v>
      </c>
      <c r="M704" s="6">
        <v>0.15</v>
      </c>
      <c r="N704" s="4">
        <v>7200</v>
      </c>
      <c r="O704" s="4">
        <v>600</v>
      </c>
      <c r="P704" s="4">
        <v>600</v>
      </c>
      <c r="Q704" s="3">
        <v>0.15</v>
      </c>
      <c r="R704" s="1">
        <v>24</v>
      </c>
      <c r="S704" s="1">
        <v>600</v>
      </c>
      <c r="T704" s="1">
        <v>50</v>
      </c>
      <c r="U704" s="1">
        <v>0</v>
      </c>
      <c r="V704" s="1">
        <v>134</v>
      </c>
      <c r="W704" s="1">
        <v>0</v>
      </c>
      <c r="X704" s="1">
        <v>1</v>
      </c>
      <c r="Y704" s="1">
        <v>0</v>
      </c>
      <c r="Z704" s="1">
        <v>3</v>
      </c>
      <c r="AA704" s="1">
        <v>0</v>
      </c>
      <c r="AB704" s="1">
        <v>0</v>
      </c>
      <c r="AC704" s="1">
        <v>1074</v>
      </c>
      <c r="AD704" s="1">
        <v>800</v>
      </c>
      <c r="AE704" s="1">
        <v>0</v>
      </c>
      <c r="AF704" s="1">
        <v>0</v>
      </c>
      <c r="AG704" s="1">
        <v>0</v>
      </c>
      <c r="AH704" s="1">
        <v>0</v>
      </c>
      <c r="AI704" s="1">
        <v>1874</v>
      </c>
      <c r="AJ704" s="1" t="s">
        <v>12202</v>
      </c>
      <c r="AK704" s="1" t="s">
        <v>12203</v>
      </c>
      <c r="AL704" s="1" t="s">
        <v>12204</v>
      </c>
      <c r="AM704" s="1" t="s">
        <v>12</v>
      </c>
      <c r="AN704" s="1" t="s">
        <v>23098</v>
      </c>
      <c r="AO704" s="1" t="s">
        <v>364</v>
      </c>
      <c r="AP704" s="1" t="s">
        <v>57</v>
      </c>
      <c r="AQ704" s="1" t="s">
        <v>14</v>
      </c>
      <c r="AR704" s="1" t="s">
        <v>30</v>
      </c>
      <c r="AS704" s="1" t="s">
        <v>23090</v>
      </c>
      <c r="AT704" s="1" t="s">
        <v>26</v>
      </c>
    </row>
    <row r="705" spans="1:46" x14ac:dyDescent="0.25">
      <c r="A705" s="1" t="s">
        <v>18253</v>
      </c>
      <c r="B705" s="2" t="s">
        <v>23101</v>
      </c>
      <c r="C705" s="2" t="s">
        <v>23107</v>
      </c>
      <c r="D705" s="1">
        <v>0</v>
      </c>
      <c r="E705" s="1">
        <v>0</v>
      </c>
      <c r="F705" s="1">
        <v>1</v>
      </c>
      <c r="G705" s="1">
        <v>1</v>
      </c>
      <c r="H705" s="6">
        <v>1</v>
      </c>
      <c r="I705">
        <v>0</v>
      </c>
      <c r="J705" s="1">
        <v>32</v>
      </c>
      <c r="K705" s="1">
        <v>1</v>
      </c>
      <c r="L705" s="1">
        <v>471</v>
      </c>
      <c r="M705" s="6">
        <v>0.08</v>
      </c>
      <c r="N705" s="4">
        <v>3000</v>
      </c>
      <c r="O705" s="4">
        <v>200</v>
      </c>
      <c r="P705" s="4">
        <v>300</v>
      </c>
      <c r="Q705" s="3">
        <v>0.35</v>
      </c>
      <c r="R705" s="1">
        <v>24</v>
      </c>
      <c r="S705" s="1">
        <v>300</v>
      </c>
      <c r="T705" s="1">
        <v>30</v>
      </c>
      <c r="U705" s="1">
        <v>1</v>
      </c>
      <c r="V705" s="1">
        <v>134</v>
      </c>
      <c r="W705" s="1">
        <v>0</v>
      </c>
      <c r="X705" s="1">
        <v>0</v>
      </c>
      <c r="Y705" s="1">
        <v>1</v>
      </c>
      <c r="Z705" s="1">
        <v>3</v>
      </c>
      <c r="AA705" s="1">
        <v>0</v>
      </c>
      <c r="AB705" s="1">
        <v>0</v>
      </c>
      <c r="AC705" s="1">
        <v>0</v>
      </c>
      <c r="AD705" s="1">
        <v>0</v>
      </c>
      <c r="AE705" s="1">
        <v>0</v>
      </c>
      <c r="AF705" s="1">
        <v>0</v>
      </c>
      <c r="AG705" s="1">
        <v>0</v>
      </c>
      <c r="AH705" s="1">
        <v>0</v>
      </c>
      <c r="AI705" s="1">
        <v>0</v>
      </c>
      <c r="AJ705" s="1" t="s">
        <v>3832</v>
      </c>
      <c r="AK705" s="1" t="s">
        <v>3833</v>
      </c>
      <c r="AL705" s="1" t="s">
        <v>3834</v>
      </c>
      <c r="AM705" s="1" t="s">
        <v>12</v>
      </c>
      <c r="AN705" s="1" t="s">
        <v>23098</v>
      </c>
      <c r="AO705" s="1" t="s">
        <v>86</v>
      </c>
      <c r="AP705" s="1" t="s">
        <v>57</v>
      </c>
      <c r="AQ705" s="1" t="s">
        <v>25</v>
      </c>
      <c r="AR705" s="1" t="s">
        <v>19</v>
      </c>
      <c r="AS705" s="1" t="s">
        <v>23090</v>
      </c>
      <c r="AT705" s="1" t="s">
        <v>26</v>
      </c>
    </row>
    <row r="706" spans="1:46" x14ac:dyDescent="0.25">
      <c r="A706" s="1" t="s">
        <v>19709</v>
      </c>
      <c r="B706" s="2" t="s">
        <v>23073</v>
      </c>
      <c r="C706" s="2" t="s">
        <v>23105</v>
      </c>
      <c r="D706" s="1">
        <v>0</v>
      </c>
      <c r="E706" s="1">
        <v>0</v>
      </c>
      <c r="F706" s="1">
        <v>4</v>
      </c>
      <c r="G706" s="1">
        <v>4</v>
      </c>
      <c r="H706" s="6">
        <v>1</v>
      </c>
      <c r="I706">
        <v>0</v>
      </c>
      <c r="J706" s="1">
        <v>42</v>
      </c>
      <c r="K706" s="1">
        <v>1</v>
      </c>
      <c r="L706" s="1">
        <v>619</v>
      </c>
      <c r="M706" s="6">
        <v>0.57999999999999996</v>
      </c>
      <c r="N706" s="4">
        <v>3750</v>
      </c>
      <c r="O706" s="4">
        <v>202</v>
      </c>
      <c r="P706" s="4">
        <v>150</v>
      </c>
      <c r="Q706" s="3">
        <v>0.3</v>
      </c>
      <c r="R706" s="1">
        <v>12</v>
      </c>
      <c r="S706" s="1">
        <v>150</v>
      </c>
      <c r="T706" s="1">
        <v>10</v>
      </c>
      <c r="U706" s="1">
        <v>0</v>
      </c>
      <c r="V706" s="1">
        <v>133</v>
      </c>
      <c r="W706" s="1">
        <v>1</v>
      </c>
      <c r="X706" s="1">
        <v>0</v>
      </c>
      <c r="Y706" s="1">
        <v>1</v>
      </c>
      <c r="Z706" s="1">
        <v>0</v>
      </c>
      <c r="AA706" s="1">
        <v>0</v>
      </c>
      <c r="AB706" s="1">
        <v>0</v>
      </c>
      <c r="AC706" s="1">
        <v>2662</v>
      </c>
      <c r="AD706" s="1">
        <v>0</v>
      </c>
      <c r="AE706" s="1">
        <v>878</v>
      </c>
      <c r="AF706" s="1">
        <v>0</v>
      </c>
      <c r="AG706" s="1">
        <v>0</v>
      </c>
      <c r="AH706" s="1">
        <v>0</v>
      </c>
      <c r="AI706" s="1">
        <v>3540</v>
      </c>
      <c r="AJ706" s="1" t="s">
        <v>7946</v>
      </c>
      <c r="AK706" s="1" t="s">
        <v>7947</v>
      </c>
      <c r="AL706" s="1" t="s">
        <v>7948</v>
      </c>
      <c r="AM706" s="1" t="s">
        <v>12</v>
      </c>
      <c r="AN706" s="1" t="s">
        <v>23098</v>
      </c>
      <c r="AO706" s="1" t="s">
        <v>364</v>
      </c>
      <c r="AP706" s="1" t="s">
        <v>86</v>
      </c>
      <c r="AQ706" s="1" t="s">
        <v>25</v>
      </c>
      <c r="AR706" s="1" t="s">
        <v>19</v>
      </c>
      <c r="AS706" s="1" t="s">
        <v>23090</v>
      </c>
      <c r="AT706" s="1" t="s">
        <v>26</v>
      </c>
    </row>
    <row r="707" spans="1:46" x14ac:dyDescent="0.25">
      <c r="A707" s="1" t="s">
        <v>21276</v>
      </c>
      <c r="B707" s="2" t="s">
        <v>23073</v>
      </c>
      <c r="C707" s="2" t="s">
        <v>23110</v>
      </c>
      <c r="D707" s="1">
        <v>0</v>
      </c>
      <c r="E707" s="1">
        <v>1</v>
      </c>
      <c r="F707" s="1">
        <v>5</v>
      </c>
      <c r="G707" s="1">
        <v>6</v>
      </c>
      <c r="H707" s="6">
        <v>0.83333333333333337</v>
      </c>
      <c r="I707">
        <v>0</v>
      </c>
      <c r="J707" s="1">
        <v>42</v>
      </c>
      <c r="K707" s="1">
        <v>0</v>
      </c>
      <c r="L707" s="1">
        <v>694</v>
      </c>
      <c r="M707" s="6">
        <v>0.55000000000000004</v>
      </c>
      <c r="N707" s="4">
        <v>6000</v>
      </c>
      <c r="O707" s="4">
        <v>507</v>
      </c>
      <c r="P707" s="4">
        <v>200</v>
      </c>
      <c r="Q707" s="3">
        <v>0.28999999999999998</v>
      </c>
      <c r="R707" s="1">
        <v>12</v>
      </c>
      <c r="S707" s="1">
        <v>200</v>
      </c>
      <c r="T707" s="1">
        <v>29</v>
      </c>
      <c r="U707" s="1">
        <v>1</v>
      </c>
      <c r="V707" s="1">
        <v>133</v>
      </c>
      <c r="W707" s="1">
        <v>0</v>
      </c>
      <c r="X707" s="1">
        <v>0</v>
      </c>
      <c r="Y707" s="1">
        <v>0</v>
      </c>
      <c r="Z707" s="1">
        <v>3</v>
      </c>
      <c r="AA707" s="1">
        <v>1</v>
      </c>
      <c r="AB707" s="1">
        <v>0</v>
      </c>
      <c r="AC707" s="1">
        <v>0</v>
      </c>
      <c r="AD707" s="1">
        <v>0</v>
      </c>
      <c r="AE707" s="1">
        <v>0</v>
      </c>
      <c r="AF707" s="1">
        <v>4912</v>
      </c>
      <c r="AG707" s="1">
        <v>21</v>
      </c>
      <c r="AH707" s="1">
        <v>0</v>
      </c>
      <c r="AI707" s="1">
        <v>4933</v>
      </c>
      <c r="AJ707" s="1" t="s">
        <v>12236</v>
      </c>
      <c r="AK707" s="1" t="s">
        <v>12237</v>
      </c>
      <c r="AL707" s="1" t="s">
        <v>12238</v>
      </c>
      <c r="AM707" s="1" t="s">
        <v>12</v>
      </c>
      <c r="AN707" s="1" t="s">
        <v>23097</v>
      </c>
      <c r="AO707" s="1" t="s">
        <v>86</v>
      </c>
      <c r="AP707" s="1" t="s">
        <v>57</v>
      </c>
      <c r="AQ707" s="1" t="s">
        <v>25</v>
      </c>
      <c r="AR707" s="1" t="s">
        <v>30</v>
      </c>
      <c r="AS707" s="1" t="s">
        <v>23091</v>
      </c>
      <c r="AT707" s="1" t="s">
        <v>26</v>
      </c>
    </row>
    <row r="708" spans="1:46" x14ac:dyDescent="0.25">
      <c r="A708" s="1" t="s">
        <v>19811</v>
      </c>
      <c r="B708" s="2" t="s">
        <v>23074</v>
      </c>
      <c r="C708" s="2" t="s">
        <v>23106</v>
      </c>
      <c r="D708" s="1">
        <v>0</v>
      </c>
      <c r="E708" s="1">
        <v>0</v>
      </c>
      <c r="F708" s="1">
        <v>4</v>
      </c>
      <c r="G708" s="1">
        <v>4</v>
      </c>
      <c r="H708" s="6">
        <v>1</v>
      </c>
      <c r="I708">
        <v>0</v>
      </c>
      <c r="J708" s="1">
        <v>42</v>
      </c>
      <c r="K708" s="1">
        <v>1</v>
      </c>
      <c r="L708" s="1">
        <v>595</v>
      </c>
      <c r="M708" s="6">
        <v>0.67</v>
      </c>
      <c r="N708" s="4">
        <v>3950</v>
      </c>
      <c r="O708" s="4">
        <v>230</v>
      </c>
      <c r="P708" s="4">
        <v>300</v>
      </c>
      <c r="Q708" s="3">
        <v>0.3</v>
      </c>
      <c r="R708" s="1">
        <v>18</v>
      </c>
      <c r="S708" s="1">
        <v>300</v>
      </c>
      <c r="T708" s="1">
        <v>32</v>
      </c>
      <c r="U708" s="1">
        <v>1</v>
      </c>
      <c r="V708" s="1">
        <v>133</v>
      </c>
      <c r="W708" s="1">
        <v>0</v>
      </c>
      <c r="X708" s="1">
        <v>0</v>
      </c>
      <c r="Y708" s="1">
        <v>1</v>
      </c>
      <c r="Z708" s="1">
        <v>2</v>
      </c>
      <c r="AA708" s="1">
        <v>0</v>
      </c>
      <c r="AB708" s="1">
        <v>0</v>
      </c>
      <c r="AC708" s="1">
        <v>2744</v>
      </c>
      <c r="AD708" s="1">
        <v>0</v>
      </c>
      <c r="AE708" s="1">
        <v>1200</v>
      </c>
      <c r="AF708" s="1">
        <v>0</v>
      </c>
      <c r="AG708" s="1">
        <v>0</v>
      </c>
      <c r="AH708" s="1">
        <v>0</v>
      </c>
      <c r="AI708" s="1">
        <v>3944</v>
      </c>
      <c r="AJ708" s="1" t="s">
        <v>8213</v>
      </c>
      <c r="AK708" s="1" t="s">
        <v>8214</v>
      </c>
      <c r="AL708" s="1" t="s">
        <v>8215</v>
      </c>
      <c r="AM708" s="1" t="s">
        <v>12</v>
      </c>
      <c r="AN708" s="1" t="s">
        <v>23098</v>
      </c>
      <c r="AO708" s="1" t="s">
        <v>86</v>
      </c>
      <c r="AP708" s="1" t="s">
        <v>57</v>
      </c>
      <c r="AQ708" s="1" t="s">
        <v>25</v>
      </c>
      <c r="AR708" s="1" t="s">
        <v>19</v>
      </c>
      <c r="AS708" s="1" t="s">
        <v>23090</v>
      </c>
      <c r="AT708" s="1" t="s">
        <v>26</v>
      </c>
    </row>
    <row r="709" spans="1:46" x14ac:dyDescent="0.25">
      <c r="A709" s="1" t="s">
        <v>19478</v>
      </c>
      <c r="B709" s="2" t="s">
        <v>23074</v>
      </c>
      <c r="C709" s="2" t="s">
        <v>23108</v>
      </c>
      <c r="D709" s="1">
        <v>1</v>
      </c>
      <c r="E709" s="1">
        <v>0</v>
      </c>
      <c r="F709" s="1">
        <v>1</v>
      </c>
      <c r="G709" s="1">
        <v>2</v>
      </c>
      <c r="H709" s="6">
        <v>0.5</v>
      </c>
      <c r="I709">
        <v>0</v>
      </c>
      <c r="J709" s="1">
        <v>46</v>
      </c>
      <c r="K709" s="1">
        <v>1</v>
      </c>
      <c r="L709" s="1">
        <v>608</v>
      </c>
      <c r="M709" s="6">
        <v>0.12</v>
      </c>
      <c r="N709" s="4">
        <v>4000</v>
      </c>
      <c r="O709" s="4">
        <v>260</v>
      </c>
      <c r="P709" s="4">
        <v>300</v>
      </c>
      <c r="Q709" s="3">
        <v>0.27</v>
      </c>
      <c r="R709" s="1">
        <v>24</v>
      </c>
      <c r="S709" s="1">
        <v>300</v>
      </c>
      <c r="T709" s="1">
        <v>26</v>
      </c>
      <c r="U709" s="1">
        <v>1</v>
      </c>
      <c r="V709" s="1">
        <v>133</v>
      </c>
      <c r="W709" s="1">
        <v>0</v>
      </c>
      <c r="X709" s="1">
        <v>0</v>
      </c>
      <c r="Y709" s="1">
        <v>0</v>
      </c>
      <c r="Z709" s="1">
        <v>3</v>
      </c>
      <c r="AA709" s="1">
        <v>1</v>
      </c>
      <c r="AB709" s="1">
        <v>0</v>
      </c>
      <c r="AC709" s="1">
        <v>500</v>
      </c>
      <c r="AD709" s="1">
        <v>0</v>
      </c>
      <c r="AE709" s="1">
        <v>0</v>
      </c>
      <c r="AF709" s="1">
        <v>0</v>
      </c>
      <c r="AG709" s="1">
        <v>0</v>
      </c>
      <c r="AH709" s="1">
        <v>0</v>
      </c>
      <c r="AI709" s="1">
        <v>500</v>
      </c>
      <c r="AJ709" s="1" t="s">
        <v>7310</v>
      </c>
      <c r="AK709" s="1" t="e">
        <f>-부친병원비사용과친구에게빌린100만원을상환하려고합니다.</f>
        <v>#NAME?</v>
      </c>
      <c r="AL709" s="1" t="e">
        <f>-제일은행새희망홀씨대출500만원있습니다.월상환금액은원리금균등해서약11만원입니다-주수입원은급여이며월270만원정도-월지출내역통신비6만원보험10만원부채상환11만원청약저축10만원생활비50만원용돈30만원-상환계획설,추석명절때보너스로인하여50만원씩은명절마다중도일부상환도가능합니다.</f>
        <v>#NAME?</v>
      </c>
      <c r="AM709" s="1" t="s">
        <v>12</v>
      </c>
      <c r="AN709" s="1" t="s">
        <v>23098</v>
      </c>
      <c r="AO709" s="1" t="s">
        <v>86</v>
      </c>
      <c r="AP709" s="1" t="s">
        <v>57</v>
      </c>
      <c r="AQ709" s="1" t="s">
        <v>25</v>
      </c>
      <c r="AR709" s="1" t="s">
        <v>30</v>
      </c>
      <c r="AS709" s="1" t="s">
        <v>23091</v>
      </c>
      <c r="AT709" s="1" t="s">
        <v>26</v>
      </c>
    </row>
    <row r="710" spans="1:46" x14ac:dyDescent="0.25">
      <c r="A710" s="1" t="s">
        <v>17584</v>
      </c>
      <c r="B710" s="2" t="s">
        <v>23101</v>
      </c>
      <c r="C710" s="2" t="s">
        <v>23108</v>
      </c>
      <c r="D710" s="1">
        <v>0</v>
      </c>
      <c r="E710" s="1">
        <v>0</v>
      </c>
      <c r="F710" s="1">
        <v>1</v>
      </c>
      <c r="G710" s="1">
        <v>1</v>
      </c>
      <c r="H710" s="6">
        <v>1</v>
      </c>
      <c r="I710">
        <v>1</v>
      </c>
      <c r="J710" s="1">
        <v>42</v>
      </c>
      <c r="K710" s="1">
        <v>0</v>
      </c>
      <c r="L710" s="1">
        <v>698</v>
      </c>
      <c r="M710" s="6">
        <v>0.31</v>
      </c>
      <c r="N710" s="4">
        <v>3500</v>
      </c>
      <c r="O710" s="4">
        <v>300</v>
      </c>
      <c r="P710" s="4">
        <v>300</v>
      </c>
      <c r="Q710" s="3">
        <v>0.32</v>
      </c>
      <c r="R710" s="1">
        <v>24</v>
      </c>
      <c r="S710" s="1">
        <v>300</v>
      </c>
      <c r="T710" s="1">
        <v>31</v>
      </c>
      <c r="U710" s="1">
        <v>1</v>
      </c>
      <c r="V710" s="1">
        <v>133</v>
      </c>
      <c r="W710" s="1">
        <v>1</v>
      </c>
      <c r="X710" s="1">
        <v>1</v>
      </c>
      <c r="Y710" s="1">
        <v>1</v>
      </c>
      <c r="Z710" s="1">
        <v>1</v>
      </c>
      <c r="AA710" s="1">
        <v>0</v>
      </c>
      <c r="AB710" s="1">
        <v>1</v>
      </c>
      <c r="AC710" s="1">
        <v>285</v>
      </c>
      <c r="AD710" s="1">
        <v>0</v>
      </c>
      <c r="AE710" s="1">
        <v>0</v>
      </c>
      <c r="AF710" s="1">
        <v>389</v>
      </c>
      <c r="AG710" s="1">
        <v>81</v>
      </c>
      <c r="AH710" s="1">
        <v>750</v>
      </c>
      <c r="AI710" s="1">
        <v>1505</v>
      </c>
      <c r="AJ710" s="1" t="s">
        <v>1829</v>
      </c>
      <c r="AK710" s="1" t="s">
        <v>1830</v>
      </c>
      <c r="AL710" s="1" t="s">
        <v>1831</v>
      </c>
      <c r="AM710" s="1" t="s">
        <v>16</v>
      </c>
      <c r="AN710" s="1" t="s">
        <v>23097</v>
      </c>
      <c r="AO710" s="1" t="s">
        <v>86</v>
      </c>
      <c r="AP710" s="1" t="s">
        <v>86</v>
      </c>
      <c r="AQ710" s="1" t="s">
        <v>14</v>
      </c>
      <c r="AR710" s="1" t="s">
        <v>19</v>
      </c>
      <c r="AS710" s="1" t="s">
        <v>23090</v>
      </c>
      <c r="AT710" s="1" t="s">
        <v>101</v>
      </c>
    </row>
    <row r="711" spans="1:46" x14ac:dyDescent="0.25">
      <c r="A711" s="1" t="s">
        <v>22816</v>
      </c>
      <c r="B711" s="2" t="s">
        <v>23074</v>
      </c>
      <c r="C711" s="2" t="s">
        <v>23107</v>
      </c>
      <c r="D711" s="1">
        <v>0</v>
      </c>
      <c r="E711" s="1">
        <v>1</v>
      </c>
      <c r="F711" s="1">
        <v>6</v>
      </c>
      <c r="G711" s="1">
        <v>7</v>
      </c>
      <c r="H711" s="6">
        <v>0.8571428571428571</v>
      </c>
      <c r="I711">
        <v>0</v>
      </c>
      <c r="J711" s="1">
        <v>43</v>
      </c>
      <c r="K711" s="1">
        <v>0</v>
      </c>
      <c r="L711" s="1">
        <v>714</v>
      </c>
      <c r="M711" s="6">
        <v>0.36</v>
      </c>
      <c r="N711" s="4">
        <v>3400</v>
      </c>
      <c r="O711" s="4">
        <v>280</v>
      </c>
      <c r="P711" s="4">
        <v>400</v>
      </c>
      <c r="Q711" s="3">
        <v>0.3</v>
      </c>
      <c r="R711" s="1">
        <v>24</v>
      </c>
      <c r="S711" s="1">
        <v>400</v>
      </c>
      <c r="T711" s="1">
        <v>19</v>
      </c>
      <c r="U711" s="1">
        <v>1</v>
      </c>
      <c r="V711" s="1">
        <v>132</v>
      </c>
      <c r="W711" s="1">
        <v>0</v>
      </c>
      <c r="X711" s="1">
        <v>0</v>
      </c>
      <c r="Y711" s="1">
        <v>0</v>
      </c>
      <c r="Z711" s="1">
        <v>4</v>
      </c>
      <c r="AA711" s="1">
        <v>0</v>
      </c>
      <c r="AB711" s="1">
        <v>0</v>
      </c>
      <c r="AC711" s="1">
        <v>0</v>
      </c>
      <c r="AD711" s="1">
        <v>0</v>
      </c>
      <c r="AE711" s="1">
        <v>0</v>
      </c>
      <c r="AF711" s="1">
        <v>1519</v>
      </c>
      <c r="AG711" s="1">
        <v>0</v>
      </c>
      <c r="AH711" s="1">
        <v>0</v>
      </c>
      <c r="AI711" s="1">
        <v>1519</v>
      </c>
      <c r="AJ711" s="1" t="s">
        <v>13764</v>
      </c>
      <c r="AK711" s="1" t="s">
        <v>16316</v>
      </c>
      <c r="AL711" s="1" t="s">
        <v>16317</v>
      </c>
      <c r="AM711" s="1" t="s">
        <v>12</v>
      </c>
      <c r="AN711" s="1" t="s">
        <v>23097</v>
      </c>
      <c r="AO711" s="1" t="s">
        <v>86</v>
      </c>
      <c r="AP711" s="1" t="s">
        <v>57</v>
      </c>
      <c r="AQ711" s="1" t="s">
        <v>25</v>
      </c>
      <c r="AR711" s="1" t="s">
        <v>30</v>
      </c>
      <c r="AS711" s="1" t="s">
        <v>23090</v>
      </c>
      <c r="AT711" s="1" t="s">
        <v>26</v>
      </c>
    </row>
    <row r="712" spans="1:46" x14ac:dyDescent="0.25">
      <c r="A712" s="1" t="s">
        <v>18021</v>
      </c>
      <c r="B712" s="2" t="s">
        <v>23101</v>
      </c>
      <c r="C712" s="2" t="s">
        <v>23104</v>
      </c>
      <c r="D712" s="1">
        <v>17</v>
      </c>
      <c r="E712" s="1">
        <v>2</v>
      </c>
      <c r="F712" s="1">
        <v>3</v>
      </c>
      <c r="G712" s="1">
        <v>22</v>
      </c>
      <c r="H712" s="6">
        <v>0.13636363636363635</v>
      </c>
      <c r="I712">
        <v>0</v>
      </c>
      <c r="J712" s="1">
        <v>40</v>
      </c>
      <c r="K712" s="1">
        <v>1</v>
      </c>
      <c r="L712" s="1">
        <v>642</v>
      </c>
      <c r="M712" s="6">
        <v>0.16</v>
      </c>
      <c r="N712" s="4">
        <v>3600</v>
      </c>
      <c r="O712" s="4">
        <v>300</v>
      </c>
      <c r="P712" s="4">
        <v>250</v>
      </c>
      <c r="Q712" s="3">
        <v>0.34</v>
      </c>
      <c r="R712" s="1">
        <v>24</v>
      </c>
      <c r="S712" s="1">
        <v>250</v>
      </c>
      <c r="T712" s="1">
        <v>14</v>
      </c>
      <c r="U712" s="1">
        <v>0</v>
      </c>
      <c r="V712" s="1">
        <v>132</v>
      </c>
      <c r="W712" s="1">
        <v>1</v>
      </c>
      <c r="X712" s="1">
        <v>1</v>
      </c>
      <c r="Y712" s="1">
        <v>1</v>
      </c>
      <c r="Z712" s="1">
        <v>3</v>
      </c>
      <c r="AA712" s="1">
        <v>0</v>
      </c>
      <c r="AB712" s="1">
        <v>0</v>
      </c>
      <c r="AC712" s="1">
        <v>0</v>
      </c>
      <c r="AD712" s="1">
        <v>117</v>
      </c>
      <c r="AE712" s="1">
        <v>0</v>
      </c>
      <c r="AF712" s="1">
        <v>0</v>
      </c>
      <c r="AG712" s="1">
        <v>0</v>
      </c>
      <c r="AH712" s="1">
        <v>500</v>
      </c>
      <c r="AI712" s="1">
        <v>617</v>
      </c>
      <c r="AJ712" s="1" t="s">
        <v>3099</v>
      </c>
      <c r="AK712" s="1" t="s">
        <v>3100</v>
      </c>
      <c r="AL712" s="1" t="s">
        <v>3101</v>
      </c>
      <c r="AM712" s="1" t="s">
        <v>12</v>
      </c>
      <c r="AN712" s="1" t="s">
        <v>23098</v>
      </c>
      <c r="AO712" s="1" t="s">
        <v>364</v>
      </c>
      <c r="AP712" s="1" t="s">
        <v>86</v>
      </c>
      <c r="AQ712" s="1" t="s">
        <v>14</v>
      </c>
      <c r="AR712" s="1" t="s">
        <v>19</v>
      </c>
      <c r="AS712" s="1" t="s">
        <v>23090</v>
      </c>
      <c r="AT712" s="1" t="s">
        <v>26</v>
      </c>
    </row>
    <row r="713" spans="1:46" x14ac:dyDescent="0.25">
      <c r="A713" s="1" t="s">
        <v>18653</v>
      </c>
      <c r="B713" s="2" t="s">
        <v>23101</v>
      </c>
      <c r="C713" s="2" t="s">
        <v>23104</v>
      </c>
      <c r="D713" s="1">
        <v>17</v>
      </c>
      <c r="E713" s="1">
        <v>2</v>
      </c>
      <c r="F713" s="1">
        <v>3</v>
      </c>
      <c r="G713" s="1">
        <v>22</v>
      </c>
      <c r="H713" s="6">
        <v>0.13636363636363635</v>
      </c>
      <c r="I713">
        <v>0</v>
      </c>
      <c r="J713" s="1">
        <v>40</v>
      </c>
      <c r="K713" s="1">
        <v>1</v>
      </c>
      <c r="L713" s="1">
        <v>642</v>
      </c>
      <c r="M713" s="6">
        <v>0.16</v>
      </c>
      <c r="N713" s="4">
        <v>3600</v>
      </c>
      <c r="O713" s="4">
        <v>300</v>
      </c>
      <c r="P713" s="4">
        <v>250</v>
      </c>
      <c r="Q713" s="3">
        <v>0.34</v>
      </c>
      <c r="R713" s="1">
        <v>24</v>
      </c>
      <c r="S713" s="1">
        <v>250</v>
      </c>
      <c r="T713" s="1">
        <v>20</v>
      </c>
      <c r="U713" s="1">
        <v>0</v>
      </c>
      <c r="V713" s="1">
        <v>132</v>
      </c>
      <c r="W713" s="1">
        <v>1</v>
      </c>
      <c r="X713" s="1">
        <v>1</v>
      </c>
      <c r="Y713" s="1">
        <v>1</v>
      </c>
      <c r="Z713" s="1">
        <v>3</v>
      </c>
      <c r="AA713" s="1">
        <v>0</v>
      </c>
      <c r="AB713" s="1">
        <v>0</v>
      </c>
      <c r="AC713" s="1">
        <v>0</v>
      </c>
      <c r="AD713" s="1">
        <v>117</v>
      </c>
      <c r="AE713" s="1">
        <v>0</v>
      </c>
      <c r="AF713" s="1">
        <v>0</v>
      </c>
      <c r="AG713" s="1">
        <v>0</v>
      </c>
      <c r="AH713" s="1">
        <v>500</v>
      </c>
      <c r="AI713" s="1">
        <v>617</v>
      </c>
      <c r="AJ713" s="1" t="s">
        <v>3099</v>
      </c>
      <c r="AK713" s="1" t="s">
        <v>4962</v>
      </c>
      <c r="AL713" s="1" t="s">
        <v>4963</v>
      </c>
      <c r="AM713" s="1" t="s">
        <v>12</v>
      </c>
      <c r="AN713" s="1" t="s">
        <v>23098</v>
      </c>
      <c r="AO713" s="1" t="s">
        <v>364</v>
      </c>
      <c r="AP713" s="1" t="s">
        <v>86</v>
      </c>
      <c r="AQ713" s="1" t="s">
        <v>14</v>
      </c>
      <c r="AR713" s="1" t="s">
        <v>19</v>
      </c>
      <c r="AS713" s="1" t="s">
        <v>23090</v>
      </c>
      <c r="AT713" s="1" t="s">
        <v>26</v>
      </c>
    </row>
    <row r="714" spans="1:46" x14ac:dyDescent="0.25">
      <c r="A714" s="1" t="s">
        <v>20606</v>
      </c>
      <c r="B714" s="2" t="s">
        <v>23101</v>
      </c>
      <c r="C714" s="2" t="s">
        <v>23107</v>
      </c>
      <c r="D714" s="1">
        <v>0</v>
      </c>
      <c r="E714" s="1">
        <v>0</v>
      </c>
      <c r="F714" s="1">
        <v>1</v>
      </c>
      <c r="G714" s="1">
        <v>1</v>
      </c>
      <c r="H714" s="6">
        <v>1</v>
      </c>
      <c r="I714">
        <v>1</v>
      </c>
      <c r="J714" s="1">
        <v>39</v>
      </c>
      <c r="K714" s="1">
        <v>0</v>
      </c>
      <c r="L714" s="1">
        <v>689</v>
      </c>
      <c r="M714" s="6">
        <v>0.85</v>
      </c>
      <c r="N714" s="4">
        <v>2400</v>
      </c>
      <c r="O714" s="4">
        <v>200</v>
      </c>
      <c r="P714" s="4">
        <v>300</v>
      </c>
      <c r="Q714" s="3">
        <v>0.27</v>
      </c>
      <c r="R714" s="1">
        <v>6</v>
      </c>
      <c r="S714" s="1">
        <v>300</v>
      </c>
      <c r="T714" s="1">
        <v>35</v>
      </c>
      <c r="U714" s="1">
        <v>0</v>
      </c>
      <c r="V714" s="1">
        <v>132</v>
      </c>
      <c r="W714" s="1">
        <v>1</v>
      </c>
      <c r="X714" s="1">
        <v>1</v>
      </c>
      <c r="Y714" s="1">
        <v>1</v>
      </c>
      <c r="Z714" s="1">
        <v>4</v>
      </c>
      <c r="AA714" s="1">
        <v>0</v>
      </c>
      <c r="AB714" s="1">
        <v>1</v>
      </c>
      <c r="AC714" s="1">
        <v>365</v>
      </c>
      <c r="AD714" s="1">
        <v>0</v>
      </c>
      <c r="AE714" s="1">
        <v>0</v>
      </c>
      <c r="AF714" s="1">
        <v>1399</v>
      </c>
      <c r="AG714" s="1">
        <v>0</v>
      </c>
      <c r="AH714" s="1">
        <v>500</v>
      </c>
      <c r="AI714" s="1">
        <v>2264</v>
      </c>
      <c r="AJ714" s="1" t="s">
        <v>10424</v>
      </c>
      <c r="AK714" s="1" t="s">
        <v>10425</v>
      </c>
      <c r="AL714" s="1" t="s">
        <v>10426</v>
      </c>
      <c r="AM714" s="1" t="s">
        <v>16</v>
      </c>
      <c r="AN714" s="1" t="s">
        <v>23097</v>
      </c>
      <c r="AO714" s="1" t="s">
        <v>364</v>
      </c>
      <c r="AP714" s="1" t="s">
        <v>86</v>
      </c>
      <c r="AQ714" s="1" t="s">
        <v>14</v>
      </c>
      <c r="AR714" s="1" t="s">
        <v>19</v>
      </c>
      <c r="AS714" s="1" t="s">
        <v>23090</v>
      </c>
      <c r="AT714" s="1" t="s">
        <v>101</v>
      </c>
    </row>
    <row r="715" spans="1:46" x14ac:dyDescent="0.25">
      <c r="A715" s="1" t="s">
        <v>19390</v>
      </c>
      <c r="B715" s="2" t="s">
        <v>23074</v>
      </c>
      <c r="C715" s="2" t="s">
        <v>23107</v>
      </c>
      <c r="D715" s="1">
        <v>0</v>
      </c>
      <c r="E715" s="1">
        <v>0</v>
      </c>
      <c r="F715" s="1">
        <v>2</v>
      </c>
      <c r="G715" s="1">
        <v>2</v>
      </c>
      <c r="H715" s="6">
        <v>1</v>
      </c>
      <c r="I715">
        <v>0</v>
      </c>
      <c r="J715" s="1">
        <v>42</v>
      </c>
      <c r="K715" s="1">
        <v>1</v>
      </c>
      <c r="L715" s="1">
        <v>810</v>
      </c>
      <c r="M715" s="6">
        <v>0.94</v>
      </c>
      <c r="N715" s="4">
        <v>5300</v>
      </c>
      <c r="O715" s="4">
        <v>400</v>
      </c>
      <c r="P715" s="4">
        <v>900</v>
      </c>
      <c r="Q715" s="3">
        <v>0.27</v>
      </c>
      <c r="R715" s="1">
        <v>24</v>
      </c>
      <c r="S715" s="1">
        <v>900</v>
      </c>
      <c r="T715" s="1">
        <v>60</v>
      </c>
      <c r="U715" s="1">
        <v>1</v>
      </c>
      <c r="V715" s="1">
        <v>130</v>
      </c>
      <c r="W715" s="1">
        <v>0</v>
      </c>
      <c r="X715" s="1">
        <v>0</v>
      </c>
      <c r="Y715" s="1">
        <v>0</v>
      </c>
      <c r="Z715" s="1">
        <v>3</v>
      </c>
      <c r="AA715" s="1">
        <v>0</v>
      </c>
      <c r="AB715" s="1">
        <v>0</v>
      </c>
      <c r="AC715" s="1">
        <v>9201</v>
      </c>
      <c r="AD715" s="1">
        <v>360</v>
      </c>
      <c r="AE715" s="1">
        <v>2140</v>
      </c>
      <c r="AF715" s="1">
        <v>0</v>
      </c>
      <c r="AG715" s="1">
        <v>1030</v>
      </c>
      <c r="AH715" s="1">
        <v>0</v>
      </c>
      <c r="AI715" s="1">
        <v>12731</v>
      </c>
      <c r="AJ715" s="1" t="s">
        <v>7050</v>
      </c>
      <c r="AK715" s="1" t="s">
        <v>7051</v>
      </c>
      <c r="AL715" s="1" t="s">
        <v>7052</v>
      </c>
      <c r="AM715" s="1" t="s">
        <v>12</v>
      </c>
      <c r="AN715" s="1" t="s">
        <v>23098</v>
      </c>
      <c r="AO715" s="1" t="s">
        <v>86</v>
      </c>
      <c r="AP715" s="1" t="s">
        <v>57</v>
      </c>
      <c r="AQ715" s="1" t="s">
        <v>25</v>
      </c>
      <c r="AR715" s="1" t="s">
        <v>30</v>
      </c>
      <c r="AS715" s="1" t="s">
        <v>23090</v>
      </c>
      <c r="AT715" s="1" t="s">
        <v>26</v>
      </c>
    </row>
    <row r="716" spans="1:46" x14ac:dyDescent="0.25">
      <c r="A716" s="1" t="s">
        <v>21615</v>
      </c>
      <c r="B716" s="2" t="s">
        <v>23074</v>
      </c>
      <c r="C716" s="2" t="s">
        <v>23109</v>
      </c>
      <c r="D716" s="1">
        <v>0</v>
      </c>
      <c r="E716" s="1">
        <v>0</v>
      </c>
      <c r="F716" s="1">
        <v>2</v>
      </c>
      <c r="G716" s="1">
        <v>2</v>
      </c>
      <c r="H716" s="6">
        <v>1</v>
      </c>
      <c r="I716">
        <v>0</v>
      </c>
      <c r="J716" s="1">
        <v>39</v>
      </c>
      <c r="K716" s="1">
        <v>0</v>
      </c>
      <c r="L716" s="1">
        <v>669</v>
      </c>
      <c r="M716" s="6">
        <v>7.0000000000000007E-2</v>
      </c>
      <c r="N716" s="4">
        <v>15000</v>
      </c>
      <c r="O716" s="4">
        <v>1200</v>
      </c>
      <c r="P716" s="4">
        <v>1000</v>
      </c>
      <c r="Q716" s="3">
        <v>0.3</v>
      </c>
      <c r="R716" s="1">
        <v>24</v>
      </c>
      <c r="S716" s="1">
        <v>1000</v>
      </c>
      <c r="T716" s="1">
        <v>69</v>
      </c>
      <c r="U716" s="1">
        <v>1</v>
      </c>
      <c r="V716" s="1">
        <v>130</v>
      </c>
      <c r="W716" s="1">
        <v>1</v>
      </c>
      <c r="X716" s="1">
        <v>1</v>
      </c>
      <c r="Y716" s="1">
        <v>0</v>
      </c>
      <c r="Z716" s="1">
        <v>1</v>
      </c>
      <c r="AA716" s="1">
        <v>1</v>
      </c>
      <c r="AB716" s="1">
        <v>0</v>
      </c>
      <c r="AC716" s="1">
        <v>1000</v>
      </c>
      <c r="AD716" s="1">
        <v>0</v>
      </c>
      <c r="AE716" s="1">
        <v>0</v>
      </c>
      <c r="AF716" s="1">
        <v>0</v>
      </c>
      <c r="AG716" s="1">
        <v>0</v>
      </c>
      <c r="AH716" s="1">
        <v>0</v>
      </c>
      <c r="AI716" s="1">
        <v>1000</v>
      </c>
      <c r="AJ716" s="1" t="s">
        <v>13131</v>
      </c>
      <c r="AK716" s="1" t="s">
        <v>13132</v>
      </c>
      <c r="AL716" s="1" t="s">
        <v>13133</v>
      </c>
      <c r="AM716" s="1" t="s">
        <v>12</v>
      </c>
      <c r="AN716" s="1" t="s">
        <v>23097</v>
      </c>
      <c r="AO716" s="1" t="s">
        <v>86</v>
      </c>
      <c r="AP716" s="1" t="s">
        <v>86</v>
      </c>
      <c r="AQ716" s="1" t="s">
        <v>14</v>
      </c>
      <c r="AR716" s="1" t="s">
        <v>30</v>
      </c>
      <c r="AS716" s="1" t="s">
        <v>23091</v>
      </c>
      <c r="AT716" s="1" t="s">
        <v>26</v>
      </c>
    </row>
    <row r="717" spans="1:46" x14ac:dyDescent="0.25">
      <c r="A717" s="1" t="s">
        <v>22062</v>
      </c>
      <c r="B717" s="2" t="s">
        <v>23101</v>
      </c>
      <c r="C717" s="2" t="s">
        <v>23104</v>
      </c>
      <c r="D717" s="1">
        <v>4</v>
      </c>
      <c r="E717" s="1">
        <v>4</v>
      </c>
      <c r="F717" s="1">
        <v>3</v>
      </c>
      <c r="G717" s="1">
        <v>11</v>
      </c>
      <c r="H717" s="6">
        <v>0.27272727272727271</v>
      </c>
      <c r="I717">
        <v>0</v>
      </c>
      <c r="J717" s="1">
        <v>40</v>
      </c>
      <c r="K717" s="1">
        <v>1</v>
      </c>
      <c r="L717" s="1">
        <v>446</v>
      </c>
      <c r="M717" s="6">
        <v>0</v>
      </c>
      <c r="N717" s="4">
        <v>3870</v>
      </c>
      <c r="O717" s="4">
        <v>160</v>
      </c>
      <c r="P717" s="4">
        <v>500</v>
      </c>
      <c r="Q717" s="3">
        <v>0.4</v>
      </c>
      <c r="R717" s="1">
        <v>24</v>
      </c>
      <c r="S717" s="1">
        <v>500</v>
      </c>
      <c r="T717" s="1">
        <v>11</v>
      </c>
      <c r="U717" s="1">
        <v>0</v>
      </c>
      <c r="V717" s="1">
        <v>130</v>
      </c>
      <c r="W717" s="1">
        <v>0</v>
      </c>
      <c r="X717" s="1">
        <v>0</v>
      </c>
      <c r="Y717" s="1">
        <v>0</v>
      </c>
      <c r="Z717" s="1">
        <v>4</v>
      </c>
      <c r="AA717" s="1">
        <v>1</v>
      </c>
      <c r="AB717" s="1">
        <v>0</v>
      </c>
      <c r="AC717" s="1">
        <v>1581</v>
      </c>
      <c r="AD717" s="1">
        <v>0</v>
      </c>
      <c r="AE717" s="1">
        <v>0</v>
      </c>
      <c r="AF717" s="1">
        <v>201</v>
      </c>
      <c r="AG717" s="1">
        <v>0</v>
      </c>
      <c r="AH717" s="1">
        <v>353</v>
      </c>
      <c r="AI717" s="1">
        <v>2135</v>
      </c>
      <c r="AJ717" s="1" t="s">
        <v>14286</v>
      </c>
      <c r="AK717" s="1" t="s">
        <v>3053</v>
      </c>
      <c r="AL717" s="1" t="s">
        <v>14287</v>
      </c>
      <c r="AM717" s="1" t="s">
        <v>12</v>
      </c>
      <c r="AN717" s="1" t="s">
        <v>23098</v>
      </c>
      <c r="AO717" s="1" t="s">
        <v>364</v>
      </c>
      <c r="AP717" s="1" t="s">
        <v>57</v>
      </c>
      <c r="AQ717" s="1" t="s">
        <v>25</v>
      </c>
      <c r="AR717" s="1" t="s">
        <v>30</v>
      </c>
      <c r="AS717" s="1" t="s">
        <v>23091</v>
      </c>
      <c r="AT717" s="1" t="s">
        <v>26</v>
      </c>
    </row>
    <row r="718" spans="1:46" x14ac:dyDescent="0.25">
      <c r="A718" s="1" t="s">
        <v>17520</v>
      </c>
      <c r="B718" s="2" t="s">
        <v>23101</v>
      </c>
      <c r="C718" s="2" t="s">
        <v>23108</v>
      </c>
      <c r="D718" s="1">
        <v>6</v>
      </c>
      <c r="E718" s="1">
        <v>6</v>
      </c>
      <c r="F718" s="1">
        <v>3</v>
      </c>
      <c r="G718" s="1">
        <v>15</v>
      </c>
      <c r="H718" s="6">
        <v>0.2</v>
      </c>
      <c r="I718">
        <v>1</v>
      </c>
      <c r="J718" s="1">
        <v>45</v>
      </c>
      <c r="K718" s="1">
        <v>1</v>
      </c>
      <c r="L718" s="1">
        <v>636</v>
      </c>
      <c r="M718" s="6">
        <v>0.8</v>
      </c>
      <c r="N718" s="4">
        <v>3000</v>
      </c>
      <c r="O718" s="4">
        <v>250</v>
      </c>
      <c r="P718" s="4">
        <v>900</v>
      </c>
      <c r="Q718" s="3">
        <v>0.28999999999999998</v>
      </c>
      <c r="R718" s="1">
        <v>24</v>
      </c>
      <c r="S718" s="1">
        <v>900</v>
      </c>
      <c r="T718" s="1">
        <v>67</v>
      </c>
      <c r="U718" s="1">
        <v>0</v>
      </c>
      <c r="V718" s="1">
        <v>130</v>
      </c>
      <c r="W718" s="1">
        <v>1</v>
      </c>
      <c r="X718" s="1">
        <v>1</v>
      </c>
      <c r="Y718" s="1">
        <v>0</v>
      </c>
      <c r="Z718" s="1">
        <v>5</v>
      </c>
      <c r="AA718" s="1">
        <v>1</v>
      </c>
      <c r="AB718" s="1">
        <v>1</v>
      </c>
      <c r="AC718" s="1">
        <v>500</v>
      </c>
      <c r="AD718" s="1">
        <v>0</v>
      </c>
      <c r="AE718" s="1">
        <v>1033</v>
      </c>
      <c r="AF718" s="1">
        <v>1374</v>
      </c>
      <c r="AG718" s="1">
        <v>719</v>
      </c>
      <c r="AH718" s="1">
        <v>0</v>
      </c>
      <c r="AI718" s="1">
        <v>3626</v>
      </c>
      <c r="AJ718" s="1" t="s">
        <v>723</v>
      </c>
      <c r="AK718" s="1" t="s">
        <v>1632</v>
      </c>
      <c r="AL718" s="1" t="s">
        <v>11</v>
      </c>
      <c r="AM718" s="1" t="s">
        <v>16</v>
      </c>
      <c r="AN718" s="1" t="s">
        <v>23098</v>
      </c>
      <c r="AO718" s="1" t="s">
        <v>364</v>
      </c>
      <c r="AP718" s="1" t="s">
        <v>86</v>
      </c>
      <c r="AQ718" s="1" t="s">
        <v>14</v>
      </c>
      <c r="AR718" s="1" t="s">
        <v>30</v>
      </c>
      <c r="AS718" s="1" t="s">
        <v>23091</v>
      </c>
      <c r="AT718" s="1" t="s">
        <v>101</v>
      </c>
    </row>
    <row r="719" spans="1:46" x14ac:dyDescent="0.25">
      <c r="A719" s="1" t="s">
        <v>18985</v>
      </c>
      <c r="B719" s="2" t="s">
        <v>23101</v>
      </c>
      <c r="C719" s="2" t="s">
        <v>23108</v>
      </c>
      <c r="D719" s="1">
        <v>0</v>
      </c>
      <c r="E719" s="1">
        <v>1</v>
      </c>
      <c r="F719" s="1">
        <v>2</v>
      </c>
      <c r="G719" s="1">
        <v>3</v>
      </c>
      <c r="H719" s="6">
        <v>0.66666666666666663</v>
      </c>
      <c r="I719">
        <v>0</v>
      </c>
      <c r="J719" s="1">
        <v>37</v>
      </c>
      <c r="K719" s="1">
        <v>1</v>
      </c>
      <c r="L719" s="1">
        <v>594</v>
      </c>
      <c r="M719" s="6">
        <v>0.23</v>
      </c>
      <c r="N719" s="4">
        <v>2680</v>
      </c>
      <c r="O719" s="4">
        <v>190</v>
      </c>
      <c r="P719" s="4">
        <v>100</v>
      </c>
      <c r="Q719" s="3">
        <v>0.28000000000000003</v>
      </c>
      <c r="R719" s="1">
        <v>24</v>
      </c>
      <c r="S719" s="1">
        <v>100</v>
      </c>
      <c r="T719" s="1">
        <v>10</v>
      </c>
      <c r="U719" s="1">
        <v>1</v>
      </c>
      <c r="V719" s="1">
        <v>130</v>
      </c>
      <c r="W719" s="1">
        <v>0</v>
      </c>
      <c r="X719" s="1">
        <v>0</v>
      </c>
      <c r="Y719" s="1">
        <v>1</v>
      </c>
      <c r="Z719" s="1">
        <v>2</v>
      </c>
      <c r="AA719" s="1">
        <v>0</v>
      </c>
      <c r="AB719" s="1">
        <v>0</v>
      </c>
      <c r="AC719" s="1">
        <v>0</v>
      </c>
      <c r="AD719" s="1">
        <v>0</v>
      </c>
      <c r="AE719" s="1">
        <v>361</v>
      </c>
      <c r="AF719" s="1">
        <v>478</v>
      </c>
      <c r="AG719" s="1">
        <v>0</v>
      </c>
      <c r="AH719" s="1">
        <v>0</v>
      </c>
      <c r="AI719" s="1">
        <v>839</v>
      </c>
      <c r="AJ719" s="1" t="s">
        <v>5939</v>
      </c>
      <c r="AK719" s="1" t="s">
        <v>5940</v>
      </c>
      <c r="AL719" s="1" t="s">
        <v>5941</v>
      </c>
      <c r="AM719" s="1" t="s">
        <v>12</v>
      </c>
      <c r="AN719" s="1" t="s">
        <v>23098</v>
      </c>
      <c r="AO719" s="1" t="s">
        <v>86</v>
      </c>
      <c r="AP719" s="1" t="s">
        <v>57</v>
      </c>
      <c r="AQ719" s="1" t="s">
        <v>25</v>
      </c>
      <c r="AR719" s="1" t="s">
        <v>19</v>
      </c>
      <c r="AS719" s="1" t="s">
        <v>23090</v>
      </c>
      <c r="AT719" s="1" t="s">
        <v>26</v>
      </c>
    </row>
    <row r="720" spans="1:46" x14ac:dyDescent="0.25">
      <c r="A720" s="1" t="s">
        <v>20736</v>
      </c>
      <c r="B720" s="2" t="s">
        <v>23101</v>
      </c>
      <c r="C720" s="2" t="s">
        <v>23109</v>
      </c>
      <c r="D720" s="1">
        <v>0</v>
      </c>
      <c r="E720" s="1">
        <v>1</v>
      </c>
      <c r="F720" s="1">
        <v>2</v>
      </c>
      <c r="G720" s="1">
        <v>3</v>
      </c>
      <c r="H720" s="6">
        <v>0.66666666666666663</v>
      </c>
      <c r="I720">
        <v>0</v>
      </c>
      <c r="J720" s="1">
        <v>37</v>
      </c>
      <c r="K720" s="1">
        <v>1</v>
      </c>
      <c r="L720" s="1">
        <v>605</v>
      </c>
      <c r="M720" s="6">
        <v>0.32</v>
      </c>
      <c r="N720" s="4">
        <v>2680</v>
      </c>
      <c r="O720" s="4">
        <v>190</v>
      </c>
      <c r="P720" s="4">
        <v>200</v>
      </c>
      <c r="Q720" s="3">
        <v>0.28000000000000003</v>
      </c>
      <c r="R720" s="1">
        <v>24</v>
      </c>
      <c r="S720" s="1">
        <v>200</v>
      </c>
      <c r="T720" s="1">
        <v>30</v>
      </c>
      <c r="U720" s="1">
        <v>1</v>
      </c>
      <c r="V720" s="1">
        <v>130</v>
      </c>
      <c r="W720" s="1">
        <v>0</v>
      </c>
      <c r="X720" s="1">
        <v>0</v>
      </c>
      <c r="Y720" s="1">
        <v>1</v>
      </c>
      <c r="Z720" s="1">
        <v>2</v>
      </c>
      <c r="AA720" s="1">
        <v>0</v>
      </c>
      <c r="AB720" s="1">
        <v>0</v>
      </c>
      <c r="AC720" s="1">
        <v>0</v>
      </c>
      <c r="AD720" s="1">
        <v>1400</v>
      </c>
      <c r="AE720" s="1">
        <v>0</v>
      </c>
      <c r="AF720" s="1">
        <v>0</v>
      </c>
      <c r="AG720" s="1">
        <v>30</v>
      </c>
      <c r="AH720" s="1">
        <v>0</v>
      </c>
      <c r="AI720" s="1">
        <v>1430</v>
      </c>
      <c r="AJ720" s="1" t="s">
        <v>10782</v>
      </c>
      <c r="AK720" s="1" t="s">
        <v>10783</v>
      </c>
      <c r="AL720" s="1" t="s">
        <v>10784</v>
      </c>
      <c r="AM720" s="1" t="s">
        <v>12</v>
      </c>
      <c r="AN720" s="1" t="s">
        <v>23098</v>
      </c>
      <c r="AO720" s="1" t="s">
        <v>86</v>
      </c>
      <c r="AP720" s="1" t="s">
        <v>57</v>
      </c>
      <c r="AQ720" s="1" t="s">
        <v>25</v>
      </c>
      <c r="AR720" s="1" t="s">
        <v>19</v>
      </c>
      <c r="AS720" s="1" t="s">
        <v>23090</v>
      </c>
      <c r="AT720" s="1" t="s">
        <v>26</v>
      </c>
    </row>
    <row r="721" spans="1:46" x14ac:dyDescent="0.25">
      <c r="A721" s="1" t="s">
        <v>18513</v>
      </c>
      <c r="B721" s="2" t="s">
        <v>23073</v>
      </c>
      <c r="C721" s="2" t="s">
        <v>23105</v>
      </c>
      <c r="D721" s="1">
        <v>0</v>
      </c>
      <c r="E721" s="1">
        <v>1</v>
      </c>
      <c r="F721" s="1">
        <v>3</v>
      </c>
      <c r="G721" s="1">
        <v>4</v>
      </c>
      <c r="H721" s="6">
        <v>0.75</v>
      </c>
      <c r="I721">
        <v>1</v>
      </c>
      <c r="J721" s="1">
        <v>37</v>
      </c>
      <c r="K721" s="1">
        <v>0</v>
      </c>
      <c r="L721" s="1">
        <v>587</v>
      </c>
      <c r="M721" s="6">
        <v>0.43</v>
      </c>
      <c r="N721" s="4">
        <v>3200</v>
      </c>
      <c r="O721" s="4">
        <v>213</v>
      </c>
      <c r="P721" s="4">
        <v>400</v>
      </c>
      <c r="Q721" s="3">
        <v>0.35</v>
      </c>
      <c r="R721" s="1">
        <v>12</v>
      </c>
      <c r="S721" s="1">
        <v>400</v>
      </c>
      <c r="T721" s="1">
        <v>83</v>
      </c>
      <c r="U721" s="1">
        <v>1</v>
      </c>
      <c r="V721" s="1">
        <v>129</v>
      </c>
      <c r="W721" s="1">
        <v>0</v>
      </c>
      <c r="X721" s="1">
        <v>0</v>
      </c>
      <c r="Y721" s="1">
        <v>1</v>
      </c>
      <c r="Z721" s="1">
        <v>4</v>
      </c>
      <c r="AA721" s="1">
        <v>1</v>
      </c>
      <c r="AB721" s="1">
        <v>1</v>
      </c>
      <c r="AC721" s="1">
        <v>774</v>
      </c>
      <c r="AD721" s="1">
        <v>0</v>
      </c>
      <c r="AE721" s="1">
        <v>0</v>
      </c>
      <c r="AF721" s="1">
        <v>0</v>
      </c>
      <c r="AG721" s="1">
        <v>0</v>
      </c>
      <c r="AH721" s="1">
        <v>450</v>
      </c>
      <c r="AI721" s="1">
        <v>1224</v>
      </c>
      <c r="AJ721" s="1" t="s">
        <v>4560</v>
      </c>
      <c r="AK721" s="1" t="s">
        <v>4561</v>
      </c>
      <c r="AL721" s="1" t="s">
        <v>4562</v>
      </c>
      <c r="AM721" s="1" t="s">
        <v>16</v>
      </c>
      <c r="AN721" s="1" t="s">
        <v>23097</v>
      </c>
      <c r="AO721" s="1" t="s">
        <v>86</v>
      </c>
      <c r="AP721" s="1" t="s">
        <v>57</v>
      </c>
      <c r="AQ721" s="1" t="s">
        <v>25</v>
      </c>
      <c r="AR721" s="1" t="s">
        <v>19</v>
      </c>
      <c r="AS721" s="1" t="s">
        <v>23091</v>
      </c>
      <c r="AT721" s="1" t="s">
        <v>101</v>
      </c>
    </row>
    <row r="722" spans="1:46" x14ac:dyDescent="0.25">
      <c r="A722" s="1" t="s">
        <v>18171</v>
      </c>
      <c r="B722" s="2" t="s">
        <v>23074</v>
      </c>
      <c r="C722" s="2" t="s">
        <v>23107</v>
      </c>
      <c r="D722" s="1">
        <v>0</v>
      </c>
      <c r="E722" s="1">
        <v>2</v>
      </c>
      <c r="F722" s="1">
        <v>2</v>
      </c>
      <c r="G722" s="1">
        <v>4</v>
      </c>
      <c r="H722" s="6">
        <v>0.5</v>
      </c>
      <c r="I722">
        <v>0</v>
      </c>
      <c r="J722" s="1">
        <v>37</v>
      </c>
      <c r="K722" s="1">
        <v>0</v>
      </c>
      <c r="L722" s="1">
        <v>532</v>
      </c>
      <c r="M722" s="6">
        <v>0.4</v>
      </c>
      <c r="N722" s="4">
        <v>3500</v>
      </c>
      <c r="O722" s="4">
        <v>270</v>
      </c>
      <c r="P722" s="4">
        <v>300</v>
      </c>
      <c r="Q722" s="3">
        <v>0.35</v>
      </c>
      <c r="R722" s="1">
        <v>12</v>
      </c>
      <c r="S722" s="1">
        <v>300</v>
      </c>
      <c r="T722" s="1">
        <v>23</v>
      </c>
      <c r="U722" s="1">
        <v>1</v>
      </c>
      <c r="V722" s="1">
        <v>129</v>
      </c>
      <c r="W722" s="1">
        <v>0</v>
      </c>
      <c r="X722" s="1">
        <v>0</v>
      </c>
      <c r="Y722" s="1">
        <v>0</v>
      </c>
      <c r="Z722" s="1">
        <v>2</v>
      </c>
      <c r="AA722" s="1">
        <v>1</v>
      </c>
      <c r="AB722" s="1">
        <v>0</v>
      </c>
      <c r="AC722" s="1">
        <v>0</v>
      </c>
      <c r="AD722" s="1">
        <v>0</v>
      </c>
      <c r="AE722" s="1">
        <v>869</v>
      </c>
      <c r="AF722" s="1">
        <v>328</v>
      </c>
      <c r="AG722" s="1">
        <v>0</v>
      </c>
      <c r="AH722" s="1">
        <v>500</v>
      </c>
      <c r="AI722" s="1">
        <v>1697</v>
      </c>
      <c r="AJ722" s="1" t="s">
        <v>3575</v>
      </c>
      <c r="AK722" s="1" t="s">
        <v>3576</v>
      </c>
      <c r="AL722" s="1" t="s">
        <v>3577</v>
      </c>
      <c r="AM722" s="1" t="s">
        <v>12</v>
      </c>
      <c r="AN722" s="1" t="s">
        <v>23097</v>
      </c>
      <c r="AO722" s="1" t="s">
        <v>86</v>
      </c>
      <c r="AP722" s="1" t="s">
        <v>57</v>
      </c>
      <c r="AQ722" s="1" t="s">
        <v>25</v>
      </c>
      <c r="AR722" s="1" t="s">
        <v>30</v>
      </c>
      <c r="AS722" s="1" t="s">
        <v>23091</v>
      </c>
      <c r="AT722" s="1" t="s">
        <v>26</v>
      </c>
    </row>
    <row r="723" spans="1:46" x14ac:dyDescent="0.25">
      <c r="A723" s="1" t="s">
        <v>17100</v>
      </c>
      <c r="B723" s="2" t="s">
        <v>23101</v>
      </c>
      <c r="C723" s="2" t="s">
        <v>23105</v>
      </c>
      <c r="D723" s="1">
        <v>0</v>
      </c>
      <c r="E723" s="1">
        <v>1</v>
      </c>
      <c r="F723" s="1">
        <v>1</v>
      </c>
      <c r="G723" s="1">
        <v>2</v>
      </c>
      <c r="H723" s="6">
        <v>0.5</v>
      </c>
      <c r="I723">
        <v>0</v>
      </c>
      <c r="J723" s="1">
        <v>49</v>
      </c>
      <c r="K723" s="1">
        <v>1</v>
      </c>
      <c r="L723" s="1">
        <v>587</v>
      </c>
      <c r="M723" s="6">
        <v>0.36</v>
      </c>
      <c r="N723" s="4">
        <v>5000</v>
      </c>
      <c r="O723" s="4">
        <v>200</v>
      </c>
      <c r="P723" s="4">
        <v>300</v>
      </c>
      <c r="Q723" s="3">
        <v>0.37</v>
      </c>
      <c r="R723" s="1">
        <v>12</v>
      </c>
      <c r="S723" s="1">
        <v>300</v>
      </c>
      <c r="T723" s="1">
        <v>25</v>
      </c>
      <c r="U723" s="1">
        <v>1</v>
      </c>
      <c r="V723" s="1">
        <v>129</v>
      </c>
      <c r="W723" s="1">
        <v>1</v>
      </c>
      <c r="X723" s="1">
        <v>1</v>
      </c>
      <c r="Y723" s="1">
        <v>0</v>
      </c>
      <c r="Z723" s="1">
        <v>7</v>
      </c>
      <c r="AA723" s="1">
        <v>0</v>
      </c>
      <c r="AB723" s="1">
        <v>0</v>
      </c>
      <c r="AC723" s="1">
        <v>73</v>
      </c>
      <c r="AD723" s="1">
        <v>0</v>
      </c>
      <c r="AE723" s="1">
        <v>30</v>
      </c>
      <c r="AF723" s="1">
        <v>0</v>
      </c>
      <c r="AG723" s="1">
        <v>340</v>
      </c>
      <c r="AH723" s="1">
        <v>500</v>
      </c>
      <c r="AI723" s="1">
        <v>943</v>
      </c>
      <c r="AJ723" s="1" t="s">
        <v>267</v>
      </c>
      <c r="AK723" s="1" t="s">
        <v>268</v>
      </c>
      <c r="AL723" s="1" t="s">
        <v>269</v>
      </c>
      <c r="AM723" s="1" t="s">
        <v>12</v>
      </c>
      <c r="AN723" s="1" t="s">
        <v>23098</v>
      </c>
      <c r="AO723" s="1" t="s">
        <v>86</v>
      </c>
      <c r="AP723" s="1" t="s">
        <v>86</v>
      </c>
      <c r="AQ723" s="1" t="s">
        <v>14</v>
      </c>
      <c r="AR723" s="1" t="s">
        <v>30</v>
      </c>
      <c r="AS723" s="1" t="s">
        <v>23090</v>
      </c>
      <c r="AT723" s="1" t="s">
        <v>26</v>
      </c>
    </row>
    <row r="724" spans="1:46" x14ac:dyDescent="0.25">
      <c r="A724" s="1" t="s">
        <v>22836</v>
      </c>
      <c r="B724" s="2" t="s">
        <v>23101</v>
      </c>
      <c r="C724" s="2" t="s">
        <v>23108</v>
      </c>
      <c r="D724" s="1">
        <v>0</v>
      </c>
      <c r="E724" s="1">
        <v>2</v>
      </c>
      <c r="F724" s="1">
        <v>2</v>
      </c>
      <c r="G724" s="1">
        <v>4</v>
      </c>
      <c r="H724" s="6">
        <v>0.5</v>
      </c>
      <c r="I724">
        <v>0</v>
      </c>
      <c r="J724" s="1">
        <v>37</v>
      </c>
      <c r="K724" s="1">
        <v>0</v>
      </c>
      <c r="L724" s="1">
        <v>694</v>
      </c>
      <c r="M724" s="6">
        <v>0.56000000000000005</v>
      </c>
      <c r="N724" s="4">
        <v>3700</v>
      </c>
      <c r="O724" s="4">
        <v>270</v>
      </c>
      <c r="P724" s="4">
        <v>500</v>
      </c>
      <c r="Q724" s="3">
        <v>0.3</v>
      </c>
      <c r="R724" s="1">
        <v>24</v>
      </c>
      <c r="S724" s="1">
        <v>500</v>
      </c>
      <c r="T724" s="1">
        <v>56</v>
      </c>
      <c r="U724" s="1">
        <v>1</v>
      </c>
      <c r="V724" s="1">
        <v>129</v>
      </c>
      <c r="W724" s="1">
        <v>0</v>
      </c>
      <c r="X724" s="1">
        <v>0</v>
      </c>
      <c r="Y724" s="1">
        <v>0</v>
      </c>
      <c r="Z724" s="1">
        <v>2</v>
      </c>
      <c r="AA724" s="1">
        <v>1</v>
      </c>
      <c r="AB724" s="1">
        <v>0</v>
      </c>
      <c r="AC724" s="1">
        <v>2817</v>
      </c>
      <c r="AD724" s="1">
        <v>0</v>
      </c>
      <c r="AE724" s="1">
        <v>0</v>
      </c>
      <c r="AF724" s="1">
        <v>350</v>
      </c>
      <c r="AG724" s="1">
        <v>0</v>
      </c>
      <c r="AH724" s="1">
        <v>200</v>
      </c>
      <c r="AI724" s="1">
        <v>3367</v>
      </c>
      <c r="AJ724" s="1" t="s">
        <v>16374</v>
      </c>
      <c r="AK724" s="1" t="s">
        <v>16375</v>
      </c>
      <c r="AL724" s="1" t="s">
        <v>16376</v>
      </c>
      <c r="AM724" s="1" t="s">
        <v>12</v>
      </c>
      <c r="AN724" s="1" t="s">
        <v>23097</v>
      </c>
      <c r="AO724" s="1" t="s">
        <v>86</v>
      </c>
      <c r="AP724" s="1" t="s">
        <v>57</v>
      </c>
      <c r="AQ724" s="1" t="s">
        <v>25</v>
      </c>
      <c r="AR724" s="1" t="s">
        <v>30</v>
      </c>
      <c r="AS724" s="1" t="s">
        <v>23091</v>
      </c>
      <c r="AT724" s="1" t="s">
        <v>26</v>
      </c>
    </row>
    <row r="725" spans="1:46" x14ac:dyDescent="0.25">
      <c r="A725" s="1" t="s">
        <v>22428</v>
      </c>
      <c r="B725" s="2" t="s">
        <v>23101</v>
      </c>
      <c r="C725" s="2" t="s">
        <v>23108</v>
      </c>
      <c r="D725" s="1">
        <v>0</v>
      </c>
      <c r="E725" s="1">
        <v>0</v>
      </c>
      <c r="F725" s="1">
        <v>1</v>
      </c>
      <c r="G725" s="1">
        <v>1</v>
      </c>
      <c r="H725" s="6">
        <v>1</v>
      </c>
      <c r="I725">
        <v>1</v>
      </c>
      <c r="J725" s="1">
        <v>41</v>
      </c>
      <c r="K725" s="1">
        <v>1</v>
      </c>
      <c r="L725" s="1">
        <v>519</v>
      </c>
      <c r="M725" s="6">
        <v>0.13</v>
      </c>
      <c r="N725" s="4">
        <v>2400</v>
      </c>
      <c r="O725" s="4">
        <v>200</v>
      </c>
      <c r="P725" s="4">
        <v>200</v>
      </c>
      <c r="Q725" s="3">
        <v>0.28000000000000003</v>
      </c>
      <c r="R725" s="1">
        <v>18</v>
      </c>
      <c r="S725" s="1">
        <v>200</v>
      </c>
      <c r="T725" s="1">
        <v>28</v>
      </c>
      <c r="U725" s="1">
        <v>1</v>
      </c>
      <c r="V725" s="1">
        <v>129</v>
      </c>
      <c r="W725" s="1">
        <v>1</v>
      </c>
      <c r="X725" s="1">
        <v>1</v>
      </c>
      <c r="Y725" s="1">
        <v>0</v>
      </c>
      <c r="Z725" s="1">
        <v>2</v>
      </c>
      <c r="AA725" s="1">
        <v>1</v>
      </c>
      <c r="AB725" s="1">
        <v>1</v>
      </c>
      <c r="AC725" s="1">
        <v>0</v>
      </c>
      <c r="AD725" s="1">
        <v>0</v>
      </c>
      <c r="AE725" s="1">
        <v>0</v>
      </c>
      <c r="AF725" s="1">
        <v>150</v>
      </c>
      <c r="AG725" s="1">
        <v>0</v>
      </c>
      <c r="AH725" s="1">
        <v>100</v>
      </c>
      <c r="AI725" s="1">
        <v>250</v>
      </c>
      <c r="AJ725" s="1" t="s">
        <v>280</v>
      </c>
      <c r="AK725" s="1" t="s">
        <v>15306</v>
      </c>
      <c r="AL725" s="1" t="s">
        <v>15307</v>
      </c>
      <c r="AM725" s="1" t="s">
        <v>16</v>
      </c>
      <c r="AN725" s="1" t="s">
        <v>23098</v>
      </c>
      <c r="AO725" s="1" t="s">
        <v>86</v>
      </c>
      <c r="AP725" s="1" t="s">
        <v>86</v>
      </c>
      <c r="AQ725" s="1" t="s">
        <v>14</v>
      </c>
      <c r="AR725" s="1" t="s">
        <v>30</v>
      </c>
      <c r="AS725" s="1" t="s">
        <v>23091</v>
      </c>
      <c r="AT725" s="1" t="s">
        <v>101</v>
      </c>
    </row>
    <row r="726" spans="1:46" x14ac:dyDescent="0.25">
      <c r="A726" s="1" t="s">
        <v>21255</v>
      </c>
      <c r="B726" s="2" t="s">
        <v>23101</v>
      </c>
      <c r="C726" s="2" t="s">
        <v>23108</v>
      </c>
      <c r="D726" s="1">
        <v>0</v>
      </c>
      <c r="E726" s="1">
        <v>0</v>
      </c>
      <c r="F726" s="1">
        <v>5</v>
      </c>
      <c r="G726" s="1">
        <v>5</v>
      </c>
      <c r="H726" s="6">
        <v>1</v>
      </c>
      <c r="I726">
        <v>0</v>
      </c>
      <c r="J726" s="1">
        <v>36</v>
      </c>
      <c r="K726" s="1">
        <v>1</v>
      </c>
      <c r="L726" s="1">
        <v>553</v>
      </c>
      <c r="M726" s="6">
        <v>0.57999999999999996</v>
      </c>
      <c r="N726" s="4">
        <v>3600</v>
      </c>
      <c r="O726" s="4">
        <v>300</v>
      </c>
      <c r="P726" s="4">
        <v>500</v>
      </c>
      <c r="Q726" s="3">
        <v>0.3</v>
      </c>
      <c r="R726" s="1">
        <v>24</v>
      </c>
      <c r="S726" s="1">
        <v>500</v>
      </c>
      <c r="T726" s="1">
        <v>37</v>
      </c>
      <c r="U726" s="1">
        <v>1</v>
      </c>
      <c r="V726" s="1">
        <v>129</v>
      </c>
      <c r="W726" s="1">
        <v>0</v>
      </c>
      <c r="X726" s="1">
        <v>0</v>
      </c>
      <c r="Y726" s="1">
        <v>0</v>
      </c>
      <c r="Z726" s="1">
        <v>0</v>
      </c>
      <c r="AA726" s="1">
        <v>0</v>
      </c>
      <c r="AB726" s="1">
        <v>0</v>
      </c>
      <c r="AC726" s="1">
        <v>2800</v>
      </c>
      <c r="AD726" s="1">
        <v>540</v>
      </c>
      <c r="AE726" s="1">
        <v>530</v>
      </c>
      <c r="AF726" s="1">
        <v>0</v>
      </c>
      <c r="AG726" s="1">
        <v>0</v>
      </c>
      <c r="AH726" s="1">
        <v>200</v>
      </c>
      <c r="AI726" s="1">
        <v>4070</v>
      </c>
      <c r="AJ726" s="1" t="s">
        <v>3918</v>
      </c>
      <c r="AK726" s="1" t="s">
        <v>12175</v>
      </c>
      <c r="AL726" s="1" t="s">
        <v>12176</v>
      </c>
      <c r="AM726" s="1" t="s">
        <v>12</v>
      </c>
      <c r="AN726" s="1" t="s">
        <v>23098</v>
      </c>
      <c r="AO726" s="1" t="s">
        <v>86</v>
      </c>
      <c r="AP726" s="1" t="s">
        <v>57</v>
      </c>
      <c r="AQ726" s="1" t="s">
        <v>25</v>
      </c>
      <c r="AR726" s="1" t="s">
        <v>30</v>
      </c>
      <c r="AS726" s="1" t="s">
        <v>23090</v>
      </c>
      <c r="AT726" s="1" t="s">
        <v>26</v>
      </c>
    </row>
    <row r="727" spans="1:46" x14ac:dyDescent="0.25">
      <c r="A727" s="1" t="s">
        <v>19895</v>
      </c>
      <c r="B727" s="2" t="s">
        <v>23101</v>
      </c>
      <c r="C727" s="2" t="s">
        <v>23106</v>
      </c>
      <c r="D727" s="1">
        <v>0</v>
      </c>
      <c r="E727" s="1">
        <v>1</v>
      </c>
      <c r="F727" s="1">
        <v>1</v>
      </c>
      <c r="G727" s="1">
        <v>2</v>
      </c>
      <c r="H727" s="6">
        <v>0.5</v>
      </c>
      <c r="I727">
        <v>0</v>
      </c>
      <c r="J727" s="1">
        <v>47</v>
      </c>
      <c r="K727" s="1">
        <v>0</v>
      </c>
      <c r="L727" s="1">
        <v>683</v>
      </c>
      <c r="M727" s="6">
        <v>0.89</v>
      </c>
      <c r="N727" s="4">
        <v>4000</v>
      </c>
      <c r="O727" s="4">
        <v>250</v>
      </c>
      <c r="P727" s="4">
        <v>1000</v>
      </c>
      <c r="Q727" s="3">
        <v>0.34</v>
      </c>
      <c r="R727" s="1">
        <v>24</v>
      </c>
      <c r="S727" s="1">
        <v>1000</v>
      </c>
      <c r="T727" s="1">
        <v>68</v>
      </c>
      <c r="U727" s="1">
        <v>0</v>
      </c>
      <c r="V727" s="1">
        <v>128</v>
      </c>
      <c r="W727" s="1">
        <v>0</v>
      </c>
      <c r="X727" s="1">
        <v>0</v>
      </c>
      <c r="Y727" s="1">
        <v>0</v>
      </c>
      <c r="Z727" s="1">
        <v>3</v>
      </c>
      <c r="AA727" s="1">
        <v>1</v>
      </c>
      <c r="AB727" s="1">
        <v>0</v>
      </c>
      <c r="AC727" s="1">
        <v>0</v>
      </c>
      <c r="AD727" s="1">
        <v>0</v>
      </c>
      <c r="AE727" s="1">
        <v>0</v>
      </c>
      <c r="AF727" s="1">
        <v>2000</v>
      </c>
      <c r="AG727" s="1">
        <v>0</v>
      </c>
      <c r="AH727" s="1">
        <v>1000</v>
      </c>
      <c r="AI727" s="1">
        <v>3000</v>
      </c>
      <c r="AJ727" s="1" t="s">
        <v>8454</v>
      </c>
      <c r="AK727" s="1" t="s">
        <v>8455</v>
      </c>
      <c r="AL727" s="1" t="s">
        <v>8456</v>
      </c>
      <c r="AM727" s="1" t="s">
        <v>12</v>
      </c>
      <c r="AN727" s="1" t="s">
        <v>23097</v>
      </c>
      <c r="AO727" s="1" t="s">
        <v>364</v>
      </c>
      <c r="AP727" s="1" t="s">
        <v>57</v>
      </c>
      <c r="AQ727" s="1" t="s">
        <v>25</v>
      </c>
      <c r="AR727" s="1" t="s">
        <v>30</v>
      </c>
      <c r="AS727" s="1" t="s">
        <v>23091</v>
      </c>
      <c r="AT727" s="1" t="s">
        <v>26</v>
      </c>
    </row>
    <row r="728" spans="1:46" x14ac:dyDescent="0.25">
      <c r="A728" s="1" t="s">
        <v>21679</v>
      </c>
      <c r="B728" s="2" t="s">
        <v>23101</v>
      </c>
      <c r="C728" s="2" t="s">
        <v>23106</v>
      </c>
      <c r="D728" s="1">
        <v>4</v>
      </c>
      <c r="E728" s="1">
        <v>3</v>
      </c>
      <c r="F728" s="1">
        <v>4</v>
      </c>
      <c r="G728" s="1">
        <v>11</v>
      </c>
      <c r="H728" s="6">
        <v>0.36363636363636365</v>
      </c>
      <c r="I728">
        <v>0</v>
      </c>
      <c r="J728" s="1">
        <v>40</v>
      </c>
      <c r="K728" s="1">
        <v>1</v>
      </c>
      <c r="L728" s="1">
        <v>457</v>
      </c>
      <c r="M728" s="6">
        <v>0.27</v>
      </c>
      <c r="N728" s="4">
        <v>4100</v>
      </c>
      <c r="O728" s="4">
        <v>320</v>
      </c>
      <c r="P728" s="4">
        <v>100</v>
      </c>
      <c r="Q728" s="3">
        <v>0.39</v>
      </c>
      <c r="R728" s="1">
        <v>6</v>
      </c>
      <c r="S728" s="1">
        <v>100</v>
      </c>
      <c r="T728" s="1">
        <v>1</v>
      </c>
      <c r="U728" s="1">
        <v>1</v>
      </c>
      <c r="V728" s="1">
        <v>127</v>
      </c>
      <c r="W728" s="1">
        <v>0</v>
      </c>
      <c r="X728" s="1">
        <v>0</v>
      </c>
      <c r="Y728" s="1">
        <v>1</v>
      </c>
      <c r="Z728" s="1">
        <v>1</v>
      </c>
      <c r="AA728" s="1">
        <v>1</v>
      </c>
      <c r="AB728" s="1">
        <v>0</v>
      </c>
      <c r="AC728" s="1">
        <v>2032</v>
      </c>
      <c r="AD728" s="1">
        <v>0</v>
      </c>
      <c r="AE728" s="1">
        <v>0</v>
      </c>
      <c r="AF728" s="1">
        <v>0</v>
      </c>
      <c r="AG728" s="1">
        <v>0</v>
      </c>
      <c r="AH728" s="1">
        <v>0</v>
      </c>
      <c r="AI728" s="1">
        <v>2032</v>
      </c>
      <c r="AJ728" s="1" t="s">
        <v>5472</v>
      </c>
      <c r="AK728" s="1" t="s">
        <v>11707</v>
      </c>
      <c r="AL728" s="1" t="s">
        <v>5473</v>
      </c>
      <c r="AM728" s="1" t="s">
        <v>12</v>
      </c>
      <c r="AN728" s="1" t="s">
        <v>23098</v>
      </c>
      <c r="AO728" s="1" t="s">
        <v>86</v>
      </c>
      <c r="AP728" s="1" t="s">
        <v>57</v>
      </c>
      <c r="AQ728" s="1" t="s">
        <v>25</v>
      </c>
      <c r="AR728" s="1" t="s">
        <v>19</v>
      </c>
      <c r="AS728" s="1" t="s">
        <v>23091</v>
      </c>
      <c r="AT728" s="1" t="s">
        <v>26</v>
      </c>
    </row>
    <row r="729" spans="1:46" x14ac:dyDescent="0.25">
      <c r="A729" s="1" t="s">
        <v>18370</v>
      </c>
      <c r="B729" s="2" t="s">
        <v>23101</v>
      </c>
      <c r="C729" s="2" t="s">
        <v>23108</v>
      </c>
      <c r="D729" s="1">
        <v>0</v>
      </c>
      <c r="E729" s="1">
        <v>0</v>
      </c>
      <c r="F729" s="1">
        <v>2</v>
      </c>
      <c r="G729" s="1">
        <v>2</v>
      </c>
      <c r="H729" s="6">
        <v>1</v>
      </c>
      <c r="I729">
        <v>1</v>
      </c>
      <c r="J729" s="1">
        <v>54</v>
      </c>
      <c r="K729" s="1">
        <v>1</v>
      </c>
      <c r="L729" s="1">
        <v>600</v>
      </c>
      <c r="M729" s="6">
        <v>0.17</v>
      </c>
      <c r="N729" s="4">
        <v>1800</v>
      </c>
      <c r="O729" s="4">
        <v>150</v>
      </c>
      <c r="P729" s="4">
        <v>500</v>
      </c>
      <c r="Q729" s="3">
        <v>0.25</v>
      </c>
      <c r="R729" s="1">
        <v>24</v>
      </c>
      <c r="S729" s="1">
        <v>500</v>
      </c>
      <c r="T729" s="1">
        <v>50</v>
      </c>
      <c r="U729" s="1">
        <v>1</v>
      </c>
      <c r="V729" s="1">
        <v>127</v>
      </c>
      <c r="W729" s="1">
        <v>0</v>
      </c>
      <c r="X729" s="1">
        <v>1</v>
      </c>
      <c r="Y729" s="1">
        <v>0</v>
      </c>
      <c r="Z729" s="1">
        <v>3</v>
      </c>
      <c r="AA729" s="1">
        <v>0</v>
      </c>
      <c r="AB729" s="1">
        <v>1</v>
      </c>
      <c r="AC729" s="1">
        <v>0</v>
      </c>
      <c r="AD729" s="1">
        <v>0</v>
      </c>
      <c r="AE729" s="1">
        <v>0</v>
      </c>
      <c r="AF729" s="1">
        <v>0</v>
      </c>
      <c r="AG729" s="1">
        <v>0</v>
      </c>
      <c r="AH729" s="1">
        <v>0</v>
      </c>
      <c r="AI729" s="1">
        <v>0</v>
      </c>
      <c r="AJ729" s="1" t="s">
        <v>4170</v>
      </c>
      <c r="AK729" s="1" t="s">
        <v>4171</v>
      </c>
      <c r="AL729" s="1" t="s">
        <v>4172</v>
      </c>
      <c r="AM729" s="1" t="s">
        <v>16</v>
      </c>
      <c r="AN729" s="1" t="s">
        <v>23098</v>
      </c>
      <c r="AO729" s="1" t="s">
        <v>86</v>
      </c>
      <c r="AP729" s="1" t="s">
        <v>57</v>
      </c>
      <c r="AQ729" s="1" t="s">
        <v>14</v>
      </c>
      <c r="AR729" s="1" t="s">
        <v>30</v>
      </c>
      <c r="AS729" s="1" t="s">
        <v>23090</v>
      </c>
      <c r="AT729" s="1" t="s">
        <v>101</v>
      </c>
    </row>
    <row r="730" spans="1:46" x14ac:dyDescent="0.25">
      <c r="A730" s="1" t="s">
        <v>21512</v>
      </c>
      <c r="B730" s="2" t="s">
        <v>23101</v>
      </c>
      <c r="C730" s="2" t="s">
        <v>23104</v>
      </c>
      <c r="D730" s="1">
        <v>2</v>
      </c>
      <c r="E730" s="1">
        <v>0</v>
      </c>
      <c r="F730" s="1">
        <v>1</v>
      </c>
      <c r="G730" s="1">
        <v>3</v>
      </c>
      <c r="H730" s="6">
        <v>0.33333333333333331</v>
      </c>
      <c r="I730">
        <v>1</v>
      </c>
      <c r="J730" s="1">
        <v>40</v>
      </c>
      <c r="K730" s="1">
        <v>0</v>
      </c>
      <c r="L730" s="1">
        <v>608</v>
      </c>
      <c r="M730" s="6">
        <v>0.06</v>
      </c>
      <c r="N730" s="4">
        <v>3200</v>
      </c>
      <c r="O730" s="4">
        <v>2600</v>
      </c>
      <c r="P730" s="4">
        <v>300</v>
      </c>
      <c r="Q730" s="3">
        <v>0.38</v>
      </c>
      <c r="R730" s="1">
        <v>12</v>
      </c>
      <c r="S730" s="1">
        <v>300</v>
      </c>
      <c r="T730" s="1">
        <v>21</v>
      </c>
      <c r="U730" s="1">
        <v>1</v>
      </c>
      <c r="V730" s="1">
        <v>126</v>
      </c>
      <c r="W730" s="1">
        <v>0</v>
      </c>
      <c r="X730" s="1">
        <v>0</v>
      </c>
      <c r="Y730" s="1">
        <v>1</v>
      </c>
      <c r="Z730" s="1">
        <v>5</v>
      </c>
      <c r="AA730" s="1">
        <v>0</v>
      </c>
      <c r="AB730" s="1">
        <v>1</v>
      </c>
      <c r="AC730" s="1">
        <v>2447</v>
      </c>
      <c r="AD730" s="1">
        <v>0</v>
      </c>
      <c r="AE730" s="1">
        <v>734</v>
      </c>
      <c r="AF730" s="1">
        <v>388</v>
      </c>
      <c r="AG730" s="1">
        <v>0</v>
      </c>
      <c r="AH730" s="1">
        <v>0</v>
      </c>
      <c r="AI730" s="1">
        <v>3569</v>
      </c>
      <c r="AJ730" s="1" t="s">
        <v>12840</v>
      </c>
      <c r="AK730" s="1" t="s">
        <v>12841</v>
      </c>
      <c r="AL730" s="1" t="s">
        <v>12842</v>
      </c>
      <c r="AM730" s="1" t="s">
        <v>16</v>
      </c>
      <c r="AN730" s="1" t="s">
        <v>23097</v>
      </c>
      <c r="AO730" s="1" t="s">
        <v>86</v>
      </c>
      <c r="AP730" s="1" t="s">
        <v>57</v>
      </c>
      <c r="AQ730" s="1" t="s">
        <v>25</v>
      </c>
      <c r="AR730" s="1" t="s">
        <v>19</v>
      </c>
      <c r="AS730" s="1" t="s">
        <v>23090</v>
      </c>
      <c r="AT730" s="1" t="s">
        <v>101</v>
      </c>
    </row>
    <row r="731" spans="1:46" x14ac:dyDescent="0.25">
      <c r="A731" s="1" t="s">
        <v>20607</v>
      </c>
      <c r="B731" s="2" t="s">
        <v>23101</v>
      </c>
      <c r="C731" s="2" t="s">
        <v>23107</v>
      </c>
      <c r="D731" s="1">
        <v>0</v>
      </c>
      <c r="E731" s="1">
        <v>4</v>
      </c>
      <c r="F731" s="1">
        <v>2</v>
      </c>
      <c r="G731" s="1">
        <v>6</v>
      </c>
      <c r="H731" s="6">
        <v>0.33333333333333331</v>
      </c>
      <c r="I731">
        <v>0</v>
      </c>
      <c r="J731" s="1">
        <v>57</v>
      </c>
      <c r="K731" s="1">
        <v>1</v>
      </c>
      <c r="L731" s="1">
        <v>866</v>
      </c>
      <c r="M731" s="6">
        <v>0.52</v>
      </c>
      <c r="N731" s="4">
        <v>8000</v>
      </c>
      <c r="O731" s="4">
        <v>700</v>
      </c>
      <c r="P731" s="4">
        <v>500</v>
      </c>
      <c r="Q731" s="3">
        <v>0.25</v>
      </c>
      <c r="R731" s="1">
        <v>24</v>
      </c>
      <c r="S731" s="1">
        <v>500</v>
      </c>
      <c r="T731" s="1">
        <v>47</v>
      </c>
      <c r="U731" s="1">
        <v>1</v>
      </c>
      <c r="V731" s="1">
        <v>126</v>
      </c>
      <c r="W731" s="1">
        <v>1</v>
      </c>
      <c r="X731" s="1">
        <v>1</v>
      </c>
      <c r="Y731" s="1">
        <v>0</v>
      </c>
      <c r="Z731" s="1">
        <v>4</v>
      </c>
      <c r="AA731" s="1">
        <v>0</v>
      </c>
      <c r="AB731" s="1">
        <v>0</v>
      </c>
      <c r="AC731" s="1">
        <v>17422</v>
      </c>
      <c r="AD731" s="1">
        <v>0</v>
      </c>
      <c r="AE731" s="1">
        <v>1036</v>
      </c>
      <c r="AF731" s="1">
        <v>1264</v>
      </c>
      <c r="AG731" s="1">
        <v>1018</v>
      </c>
      <c r="AH731" s="1">
        <v>0</v>
      </c>
      <c r="AI731" s="1">
        <v>20740</v>
      </c>
      <c r="AJ731" s="1" t="s">
        <v>10427</v>
      </c>
      <c r="AK731" s="1" t="s">
        <v>10428</v>
      </c>
      <c r="AL731" s="1" t="s">
        <v>10429</v>
      </c>
      <c r="AM731" s="1" t="s">
        <v>12</v>
      </c>
      <c r="AN731" s="1" t="s">
        <v>23098</v>
      </c>
      <c r="AO731" s="1" t="s">
        <v>86</v>
      </c>
      <c r="AP731" s="1" t="s">
        <v>86</v>
      </c>
      <c r="AQ731" s="1" t="s">
        <v>14</v>
      </c>
      <c r="AR731" s="1" t="s">
        <v>30</v>
      </c>
      <c r="AS731" s="1" t="s">
        <v>23090</v>
      </c>
      <c r="AT731" s="1" t="s">
        <v>26</v>
      </c>
    </row>
    <row r="732" spans="1:46" x14ac:dyDescent="0.25">
      <c r="A732" s="1" t="s">
        <v>20178</v>
      </c>
      <c r="B732" s="2" t="s">
        <v>23101</v>
      </c>
      <c r="C732" s="2" t="s">
        <v>23109</v>
      </c>
      <c r="D732" s="1">
        <v>0</v>
      </c>
      <c r="E732" s="1">
        <v>0</v>
      </c>
      <c r="F732" s="1">
        <v>1</v>
      </c>
      <c r="G732" s="1">
        <v>1</v>
      </c>
      <c r="H732" s="6">
        <v>1</v>
      </c>
      <c r="I732">
        <v>1</v>
      </c>
      <c r="J732" s="1">
        <v>34</v>
      </c>
      <c r="K732" s="1">
        <v>0</v>
      </c>
      <c r="L732" s="1">
        <v>531</v>
      </c>
      <c r="M732" s="6">
        <v>0.46</v>
      </c>
      <c r="N732" s="4">
        <v>2400</v>
      </c>
      <c r="O732" s="4">
        <v>200</v>
      </c>
      <c r="P732" s="4">
        <v>700</v>
      </c>
      <c r="Q732" s="3">
        <v>0.28000000000000003</v>
      </c>
      <c r="R732" s="1">
        <v>24</v>
      </c>
      <c r="S732" s="1">
        <v>700</v>
      </c>
      <c r="T732" s="1">
        <v>57</v>
      </c>
      <c r="U732" s="1">
        <v>1</v>
      </c>
      <c r="V732" s="1">
        <v>126</v>
      </c>
      <c r="W732" s="1">
        <v>0</v>
      </c>
      <c r="X732" s="1">
        <v>0</v>
      </c>
      <c r="Y732" s="1">
        <v>0</v>
      </c>
      <c r="Z732" s="1">
        <v>4</v>
      </c>
      <c r="AA732" s="1">
        <v>0</v>
      </c>
      <c r="AB732" s="1">
        <v>1</v>
      </c>
      <c r="AC732" s="1">
        <v>0</v>
      </c>
      <c r="AD732" s="1">
        <v>0</v>
      </c>
      <c r="AE732" s="1">
        <v>0</v>
      </c>
      <c r="AF732" s="1">
        <v>481</v>
      </c>
      <c r="AG732" s="1">
        <v>0</v>
      </c>
      <c r="AH732" s="1">
        <v>500</v>
      </c>
      <c r="AI732" s="1">
        <v>981</v>
      </c>
      <c r="AJ732" s="1" t="s">
        <v>9259</v>
      </c>
      <c r="AK732" s="1" t="s">
        <v>9260</v>
      </c>
      <c r="AL732" s="1" t="s">
        <v>9261</v>
      </c>
      <c r="AM732" s="1" t="s">
        <v>16</v>
      </c>
      <c r="AN732" s="1" t="s">
        <v>23097</v>
      </c>
      <c r="AO732" s="1" t="s">
        <v>86</v>
      </c>
      <c r="AP732" s="1" t="s">
        <v>57</v>
      </c>
      <c r="AQ732" s="1" t="s">
        <v>25</v>
      </c>
      <c r="AR732" s="1" t="s">
        <v>30</v>
      </c>
      <c r="AS732" s="1" t="s">
        <v>23090</v>
      </c>
      <c r="AT732" s="1" t="s">
        <v>101</v>
      </c>
    </row>
    <row r="733" spans="1:46" x14ac:dyDescent="0.25">
      <c r="A733" s="1" t="s">
        <v>18019</v>
      </c>
      <c r="B733" s="2" t="s">
        <v>23073</v>
      </c>
      <c r="C733" s="2" t="s">
        <v>23106</v>
      </c>
      <c r="D733" s="1">
        <v>0</v>
      </c>
      <c r="E733" s="1">
        <v>0</v>
      </c>
      <c r="F733" s="1">
        <v>2</v>
      </c>
      <c r="G733" s="1">
        <v>2</v>
      </c>
      <c r="H733" s="6">
        <v>1</v>
      </c>
      <c r="I733">
        <v>1</v>
      </c>
      <c r="J733" s="1">
        <v>37</v>
      </c>
      <c r="K733" s="1">
        <v>1</v>
      </c>
      <c r="L733" s="1">
        <v>646</v>
      </c>
      <c r="M733" s="6">
        <v>0.74</v>
      </c>
      <c r="N733" s="4">
        <v>2353</v>
      </c>
      <c r="O733" s="4">
        <v>190</v>
      </c>
      <c r="P733" s="4">
        <v>700</v>
      </c>
      <c r="Q733" s="3">
        <v>0.31</v>
      </c>
      <c r="R733" s="1">
        <v>18</v>
      </c>
      <c r="S733" s="1">
        <v>700</v>
      </c>
      <c r="T733" s="1">
        <v>30</v>
      </c>
      <c r="U733" s="1">
        <v>1</v>
      </c>
      <c r="V733" s="1">
        <v>125</v>
      </c>
      <c r="W733" s="1">
        <v>0</v>
      </c>
      <c r="X733" s="1">
        <v>0</v>
      </c>
      <c r="Y733" s="1">
        <v>1</v>
      </c>
      <c r="Z733" s="1">
        <v>2</v>
      </c>
      <c r="AA733" s="1">
        <v>0</v>
      </c>
      <c r="AB733" s="1">
        <v>1</v>
      </c>
      <c r="AC733" s="1">
        <v>840</v>
      </c>
      <c r="AD733" s="1">
        <v>0</v>
      </c>
      <c r="AE733" s="1">
        <v>0</v>
      </c>
      <c r="AF733" s="1">
        <v>524</v>
      </c>
      <c r="AG733" s="1">
        <v>5</v>
      </c>
      <c r="AH733" s="1">
        <v>600</v>
      </c>
      <c r="AI733" s="1">
        <v>1969</v>
      </c>
      <c r="AJ733" s="1" t="s">
        <v>3093</v>
      </c>
      <c r="AK733" s="1" t="s">
        <v>3094</v>
      </c>
      <c r="AL733" s="1" t="s">
        <v>3095</v>
      </c>
      <c r="AM733" s="1" t="s">
        <v>16</v>
      </c>
      <c r="AN733" s="1" t="s">
        <v>23098</v>
      </c>
      <c r="AO733" s="1" t="s">
        <v>86</v>
      </c>
      <c r="AP733" s="1" t="s">
        <v>57</v>
      </c>
      <c r="AQ733" s="1" t="s">
        <v>25</v>
      </c>
      <c r="AR733" s="1" t="s">
        <v>19</v>
      </c>
      <c r="AS733" s="1" t="s">
        <v>23090</v>
      </c>
      <c r="AT733" s="1" t="s">
        <v>101</v>
      </c>
    </row>
    <row r="734" spans="1:46" x14ac:dyDescent="0.25">
      <c r="A734" s="1" t="s">
        <v>17429</v>
      </c>
      <c r="B734" s="2" t="s">
        <v>23073</v>
      </c>
      <c r="C734" s="2" t="s">
        <v>23107</v>
      </c>
      <c r="D734" s="1">
        <v>0</v>
      </c>
      <c r="E734" s="1">
        <v>0</v>
      </c>
      <c r="F734" s="1">
        <v>1</v>
      </c>
      <c r="G734" s="1">
        <v>1</v>
      </c>
      <c r="H734" s="6">
        <v>1</v>
      </c>
      <c r="I734">
        <v>0</v>
      </c>
      <c r="J734" s="1">
        <v>37</v>
      </c>
      <c r="K734" s="1">
        <v>1</v>
      </c>
      <c r="L734" s="1">
        <v>600</v>
      </c>
      <c r="M734" s="6">
        <v>0.14000000000000001</v>
      </c>
      <c r="N734" s="4">
        <v>2000</v>
      </c>
      <c r="O734" s="4">
        <v>150</v>
      </c>
      <c r="P734" s="4">
        <v>300</v>
      </c>
      <c r="Q734" s="3">
        <v>0.35</v>
      </c>
      <c r="R734" s="1">
        <v>18</v>
      </c>
      <c r="S734" s="1">
        <v>300</v>
      </c>
      <c r="T734" s="1">
        <v>17</v>
      </c>
      <c r="U734" s="1">
        <v>1</v>
      </c>
      <c r="V734" s="1">
        <v>125</v>
      </c>
      <c r="W734" s="1">
        <v>0</v>
      </c>
      <c r="X734" s="1">
        <v>0</v>
      </c>
      <c r="Y734" s="1">
        <v>1</v>
      </c>
      <c r="Z734" s="1">
        <v>3</v>
      </c>
      <c r="AA734" s="1">
        <v>0</v>
      </c>
      <c r="AB734" s="1">
        <v>0</v>
      </c>
      <c r="AC734" s="1">
        <v>0</v>
      </c>
      <c r="AD734" s="1">
        <v>0</v>
      </c>
      <c r="AE734" s="1">
        <v>0</v>
      </c>
      <c r="AF734" s="1">
        <v>0</v>
      </c>
      <c r="AG734" s="1">
        <v>0</v>
      </c>
      <c r="AH734" s="1">
        <v>0</v>
      </c>
      <c r="AI734" s="1">
        <v>0</v>
      </c>
      <c r="AJ734" s="1" t="s">
        <v>1342</v>
      </c>
      <c r="AK734" s="1" t="s">
        <v>1343</v>
      </c>
      <c r="AL734" s="1" t="s">
        <v>1344</v>
      </c>
      <c r="AM734" s="1" t="s">
        <v>12</v>
      </c>
      <c r="AN734" s="1" t="s">
        <v>23098</v>
      </c>
      <c r="AO734" s="1" t="s">
        <v>86</v>
      </c>
      <c r="AP734" s="1" t="s">
        <v>57</v>
      </c>
      <c r="AQ734" s="1" t="s">
        <v>25</v>
      </c>
      <c r="AR734" s="1" t="s">
        <v>19</v>
      </c>
      <c r="AS734" s="1" t="s">
        <v>23090</v>
      </c>
      <c r="AT734" s="1" t="s">
        <v>26</v>
      </c>
    </row>
    <row r="735" spans="1:46" x14ac:dyDescent="0.25">
      <c r="A735" s="1" t="s">
        <v>19113</v>
      </c>
      <c r="B735" s="2" t="s">
        <v>23074</v>
      </c>
      <c r="C735" s="2" t="s">
        <v>23104</v>
      </c>
      <c r="D735" s="1">
        <v>19</v>
      </c>
      <c r="E735" s="1">
        <v>12</v>
      </c>
      <c r="F735" s="1">
        <v>4</v>
      </c>
      <c r="G735" s="1">
        <v>35</v>
      </c>
      <c r="H735" s="6">
        <v>0.11428571428571428</v>
      </c>
      <c r="I735">
        <v>0</v>
      </c>
      <c r="J735" s="1">
        <v>46</v>
      </c>
      <c r="K735" s="1">
        <v>0</v>
      </c>
      <c r="L735" s="1">
        <v>563</v>
      </c>
      <c r="M735" s="6">
        <v>0.22</v>
      </c>
      <c r="N735" s="4">
        <v>3700</v>
      </c>
      <c r="O735" s="4">
        <v>230</v>
      </c>
      <c r="P735" s="4">
        <v>500</v>
      </c>
      <c r="Q735" s="3">
        <v>0.36</v>
      </c>
      <c r="R735" s="1">
        <v>36</v>
      </c>
      <c r="S735" s="1">
        <v>500</v>
      </c>
      <c r="T735" s="1">
        <v>30</v>
      </c>
      <c r="U735" s="1">
        <v>0</v>
      </c>
      <c r="V735" s="1">
        <v>125</v>
      </c>
      <c r="W735" s="1">
        <v>0</v>
      </c>
      <c r="X735" s="1">
        <v>0</v>
      </c>
      <c r="Y735" s="1">
        <v>0</v>
      </c>
      <c r="Z735" s="1">
        <v>5</v>
      </c>
      <c r="AA735" s="1">
        <v>0</v>
      </c>
      <c r="AB735" s="1">
        <v>0</v>
      </c>
      <c r="AC735" s="1">
        <v>0</v>
      </c>
      <c r="AD735" s="1">
        <v>0</v>
      </c>
      <c r="AE735" s="1">
        <v>0</v>
      </c>
      <c r="AF735" s="1">
        <v>0</v>
      </c>
      <c r="AG735" s="1">
        <v>0</v>
      </c>
      <c r="AH735" s="1">
        <v>500</v>
      </c>
      <c r="AI735" s="1">
        <v>500</v>
      </c>
      <c r="AJ735" s="1" t="s">
        <v>4894</v>
      </c>
      <c r="AK735" s="1" t="s">
        <v>6270</v>
      </c>
      <c r="AL735" s="1" t="s">
        <v>6271</v>
      </c>
      <c r="AM735" s="1" t="s">
        <v>12</v>
      </c>
      <c r="AN735" s="1" t="s">
        <v>23097</v>
      </c>
      <c r="AO735" s="1" t="s">
        <v>364</v>
      </c>
      <c r="AP735" s="1" t="s">
        <v>57</v>
      </c>
      <c r="AQ735" s="1" t="s">
        <v>25</v>
      </c>
      <c r="AR735" s="1" t="s">
        <v>30</v>
      </c>
      <c r="AS735" s="1" t="s">
        <v>23090</v>
      </c>
      <c r="AT735" s="1" t="s">
        <v>26</v>
      </c>
    </row>
    <row r="736" spans="1:46" x14ac:dyDescent="0.25">
      <c r="A736" s="1" t="s">
        <v>20968</v>
      </c>
      <c r="B736" s="2" t="s">
        <v>23074</v>
      </c>
      <c r="C736" s="2" t="s">
        <v>23106</v>
      </c>
      <c r="D736" s="1">
        <v>0</v>
      </c>
      <c r="E736" s="1">
        <v>0</v>
      </c>
      <c r="F736" s="1">
        <v>3</v>
      </c>
      <c r="G736" s="1">
        <v>3</v>
      </c>
      <c r="H736" s="6">
        <v>1</v>
      </c>
      <c r="I736">
        <v>1</v>
      </c>
      <c r="J736" s="1">
        <v>36</v>
      </c>
      <c r="K736" s="1">
        <v>0</v>
      </c>
      <c r="L736" s="1">
        <v>695</v>
      </c>
      <c r="M736" s="6">
        <v>0.13</v>
      </c>
      <c r="N736" s="4">
        <v>6200</v>
      </c>
      <c r="O736" s="4">
        <v>380</v>
      </c>
      <c r="P736" s="4">
        <v>500</v>
      </c>
      <c r="Q736" s="3">
        <v>0.3</v>
      </c>
      <c r="R736" s="1">
        <v>24</v>
      </c>
      <c r="S736" s="1">
        <v>500</v>
      </c>
      <c r="T736" s="1">
        <v>72</v>
      </c>
      <c r="U736" s="1">
        <v>0</v>
      </c>
      <c r="V736" s="1">
        <v>125</v>
      </c>
      <c r="W736" s="1">
        <v>0</v>
      </c>
      <c r="X736" s="1">
        <v>0</v>
      </c>
      <c r="Y736" s="1">
        <v>0</v>
      </c>
      <c r="Z736" s="1">
        <v>3</v>
      </c>
      <c r="AA736" s="1">
        <v>1</v>
      </c>
      <c r="AB736" s="1">
        <v>1</v>
      </c>
      <c r="AC736" s="1">
        <v>0</v>
      </c>
      <c r="AD736" s="1">
        <v>0</v>
      </c>
      <c r="AE736" s="1">
        <v>0</v>
      </c>
      <c r="AF736" s="1">
        <v>0</v>
      </c>
      <c r="AG736" s="1">
        <v>0</v>
      </c>
      <c r="AH736" s="1">
        <v>450</v>
      </c>
      <c r="AI736" s="1">
        <v>450</v>
      </c>
      <c r="AJ736" s="1" t="s">
        <v>11374</v>
      </c>
      <c r="AK736" s="1" t="s">
        <v>11375</v>
      </c>
      <c r="AL736" s="1" t="s">
        <v>11376</v>
      </c>
      <c r="AM736" s="1" t="s">
        <v>16</v>
      </c>
      <c r="AN736" s="1" t="s">
        <v>23097</v>
      </c>
      <c r="AO736" s="1" t="s">
        <v>364</v>
      </c>
      <c r="AP736" s="1" t="s">
        <v>57</v>
      </c>
      <c r="AQ736" s="1" t="s">
        <v>25</v>
      </c>
      <c r="AR736" s="1" t="s">
        <v>30</v>
      </c>
      <c r="AS736" s="1" t="s">
        <v>23091</v>
      </c>
      <c r="AT736" s="1" t="s">
        <v>101</v>
      </c>
    </row>
    <row r="737" spans="1:46" x14ac:dyDescent="0.25">
      <c r="A737" s="1" t="s">
        <v>17225</v>
      </c>
      <c r="B737" s="2" t="s">
        <v>23101</v>
      </c>
      <c r="C737" s="2" t="s">
        <v>23104</v>
      </c>
      <c r="D737" s="1">
        <v>19</v>
      </c>
      <c r="E737" s="1">
        <v>12</v>
      </c>
      <c r="F737" s="1">
        <v>4</v>
      </c>
      <c r="G737" s="1">
        <v>35</v>
      </c>
      <c r="H737" s="6">
        <v>0.11428571428571428</v>
      </c>
      <c r="I737">
        <v>0</v>
      </c>
      <c r="J737" s="1">
        <v>46</v>
      </c>
      <c r="K737" s="1">
        <v>0</v>
      </c>
      <c r="L737" s="1">
        <v>563</v>
      </c>
      <c r="M737" s="6">
        <v>0.03</v>
      </c>
      <c r="N737" s="4">
        <v>3700</v>
      </c>
      <c r="O737" s="4">
        <v>230</v>
      </c>
      <c r="P737" s="4">
        <v>200</v>
      </c>
      <c r="Q737" s="3">
        <v>0.36</v>
      </c>
      <c r="R737" s="1">
        <v>36</v>
      </c>
      <c r="S737" s="1">
        <v>200</v>
      </c>
      <c r="T737" s="1">
        <v>19</v>
      </c>
      <c r="U737" s="1">
        <v>1</v>
      </c>
      <c r="V737" s="1">
        <v>125</v>
      </c>
      <c r="W737" s="1">
        <v>0</v>
      </c>
      <c r="X737" s="1">
        <v>0</v>
      </c>
      <c r="Y737" s="1">
        <v>0</v>
      </c>
      <c r="Z737" s="1">
        <v>5</v>
      </c>
      <c r="AA737" s="1">
        <v>0</v>
      </c>
      <c r="AB737" s="1">
        <v>0</v>
      </c>
      <c r="AC737" s="1">
        <v>0</v>
      </c>
      <c r="AD737" s="1">
        <v>0</v>
      </c>
      <c r="AE737" s="1">
        <v>0</v>
      </c>
      <c r="AF737" s="1">
        <v>0</v>
      </c>
      <c r="AG737" s="1">
        <v>0</v>
      </c>
      <c r="AH737" s="1">
        <v>0</v>
      </c>
      <c r="AI737" s="1">
        <v>0</v>
      </c>
      <c r="AJ737" s="1" t="s">
        <v>677</v>
      </c>
      <c r="AK737" s="1" t="s">
        <v>678</v>
      </c>
      <c r="AL737" s="1" t="s">
        <v>679</v>
      </c>
      <c r="AM737" s="1" t="s">
        <v>12</v>
      </c>
      <c r="AN737" s="1" t="s">
        <v>23097</v>
      </c>
      <c r="AO737" s="1" t="s">
        <v>86</v>
      </c>
      <c r="AP737" s="1" t="s">
        <v>57</v>
      </c>
      <c r="AQ737" s="1" t="s">
        <v>25</v>
      </c>
      <c r="AR737" s="1" t="s">
        <v>30</v>
      </c>
      <c r="AS737" s="1" t="s">
        <v>23090</v>
      </c>
      <c r="AT737" s="1" t="s">
        <v>26</v>
      </c>
    </row>
    <row r="738" spans="1:46" x14ac:dyDescent="0.25">
      <c r="A738" s="1" t="s">
        <v>21516</v>
      </c>
      <c r="B738" s="2" t="s">
        <v>23101</v>
      </c>
      <c r="C738" s="2" t="s">
        <v>23104</v>
      </c>
      <c r="D738" s="1">
        <v>19</v>
      </c>
      <c r="E738" s="1">
        <v>12</v>
      </c>
      <c r="F738" s="1">
        <v>4</v>
      </c>
      <c r="G738" s="1">
        <v>35</v>
      </c>
      <c r="H738" s="6">
        <v>0.11428571428571428</v>
      </c>
      <c r="I738">
        <v>0</v>
      </c>
      <c r="J738" s="1">
        <v>46</v>
      </c>
      <c r="K738" s="1">
        <v>0</v>
      </c>
      <c r="L738" s="1">
        <v>563</v>
      </c>
      <c r="M738" s="6">
        <v>0.1</v>
      </c>
      <c r="N738" s="4">
        <v>3700</v>
      </c>
      <c r="O738" s="4">
        <v>230</v>
      </c>
      <c r="P738" s="4">
        <v>500</v>
      </c>
      <c r="Q738" s="3">
        <v>0.45</v>
      </c>
      <c r="R738" s="1">
        <v>36</v>
      </c>
      <c r="S738" s="1">
        <v>500</v>
      </c>
      <c r="T738" s="1">
        <v>57</v>
      </c>
      <c r="U738" s="1">
        <v>0</v>
      </c>
      <c r="V738" s="1">
        <v>125</v>
      </c>
      <c r="W738" s="1">
        <v>0</v>
      </c>
      <c r="X738" s="1">
        <v>0</v>
      </c>
      <c r="Y738" s="1">
        <v>0</v>
      </c>
      <c r="Z738" s="1">
        <v>5</v>
      </c>
      <c r="AA738" s="1">
        <v>0</v>
      </c>
      <c r="AB738" s="1">
        <v>0</v>
      </c>
      <c r="AC738" s="1">
        <v>0</v>
      </c>
      <c r="AD738" s="1">
        <v>0</v>
      </c>
      <c r="AE738" s="1">
        <v>0</v>
      </c>
      <c r="AF738" s="1">
        <v>0</v>
      </c>
      <c r="AG738" s="1">
        <v>0</v>
      </c>
      <c r="AH738" s="1">
        <v>0</v>
      </c>
      <c r="AI738" s="1">
        <v>0</v>
      </c>
      <c r="AJ738" s="1" t="s">
        <v>12851</v>
      </c>
      <c r="AK738" s="1" t="s">
        <v>12852</v>
      </c>
      <c r="AL738" s="1" t="s">
        <v>12853</v>
      </c>
      <c r="AM738" s="1" t="s">
        <v>12</v>
      </c>
      <c r="AN738" s="1" t="s">
        <v>23097</v>
      </c>
      <c r="AO738" s="1" t="s">
        <v>364</v>
      </c>
      <c r="AP738" s="1" t="s">
        <v>57</v>
      </c>
      <c r="AQ738" s="1" t="s">
        <v>25</v>
      </c>
      <c r="AR738" s="1" t="s">
        <v>30</v>
      </c>
      <c r="AS738" s="1" t="s">
        <v>23090</v>
      </c>
      <c r="AT738" s="1" t="s">
        <v>26</v>
      </c>
    </row>
    <row r="739" spans="1:46" x14ac:dyDescent="0.25">
      <c r="A739" s="1" t="s">
        <v>21666</v>
      </c>
      <c r="B739" s="2" t="s">
        <v>23101</v>
      </c>
      <c r="C739" s="2" t="s">
        <v>23106</v>
      </c>
      <c r="D739" s="1">
        <v>0</v>
      </c>
      <c r="E739" s="1">
        <v>0</v>
      </c>
      <c r="F739" s="1">
        <v>1</v>
      </c>
      <c r="G739" s="1">
        <v>1</v>
      </c>
      <c r="H739" s="6">
        <v>1</v>
      </c>
      <c r="I739">
        <v>1</v>
      </c>
      <c r="J739" s="1">
        <v>38</v>
      </c>
      <c r="K739" s="1">
        <v>0</v>
      </c>
      <c r="L739" s="1">
        <v>622</v>
      </c>
      <c r="M739" s="6">
        <v>0.36</v>
      </c>
      <c r="N739" s="4">
        <v>3200</v>
      </c>
      <c r="O739" s="4">
        <v>250</v>
      </c>
      <c r="P739" s="4">
        <v>300</v>
      </c>
      <c r="Q739" s="3">
        <v>0.39</v>
      </c>
      <c r="R739" s="1">
        <v>12</v>
      </c>
      <c r="S739" s="1">
        <v>300</v>
      </c>
      <c r="T739" s="1">
        <v>2</v>
      </c>
      <c r="U739" s="1">
        <v>1</v>
      </c>
      <c r="V739" s="1">
        <v>125</v>
      </c>
      <c r="W739" s="1">
        <v>0</v>
      </c>
      <c r="X739" s="1">
        <v>0</v>
      </c>
      <c r="Y739" s="1">
        <v>0</v>
      </c>
      <c r="Z739" s="1">
        <v>3</v>
      </c>
      <c r="AA739" s="1">
        <v>1</v>
      </c>
      <c r="AB739" s="1">
        <v>1</v>
      </c>
      <c r="AC739" s="1">
        <v>0</v>
      </c>
      <c r="AD739" s="1">
        <v>164</v>
      </c>
      <c r="AE739" s="1">
        <v>0</v>
      </c>
      <c r="AF739" s="1">
        <v>853</v>
      </c>
      <c r="AG739" s="1">
        <v>331</v>
      </c>
      <c r="AH739" s="1">
        <v>0</v>
      </c>
      <c r="AI739" s="1">
        <v>1348</v>
      </c>
      <c r="AJ739" s="1" t="s">
        <v>5185</v>
      </c>
      <c r="AK739" s="1" t="s">
        <v>13278</v>
      </c>
      <c r="AL739" s="1" t="s">
        <v>13279</v>
      </c>
      <c r="AM739" s="1" t="s">
        <v>16</v>
      </c>
      <c r="AN739" s="1" t="s">
        <v>23097</v>
      </c>
      <c r="AO739" s="1" t="s">
        <v>86</v>
      </c>
      <c r="AP739" s="1" t="s">
        <v>57</v>
      </c>
      <c r="AQ739" s="1" t="s">
        <v>25</v>
      </c>
      <c r="AR739" s="1" t="s">
        <v>30</v>
      </c>
      <c r="AS739" s="1" t="s">
        <v>23091</v>
      </c>
      <c r="AT739" s="1" t="s">
        <v>101</v>
      </c>
    </row>
    <row r="740" spans="1:46" x14ac:dyDescent="0.25">
      <c r="A740" s="1" t="s">
        <v>17687</v>
      </c>
      <c r="B740" s="2" t="s">
        <v>23101</v>
      </c>
      <c r="C740" s="2" t="s">
        <v>23108</v>
      </c>
      <c r="D740" s="1">
        <v>0</v>
      </c>
      <c r="E740" s="1">
        <v>0</v>
      </c>
      <c r="F740" s="1">
        <v>1</v>
      </c>
      <c r="G740" s="1">
        <v>1</v>
      </c>
      <c r="H740" s="6">
        <v>1</v>
      </c>
      <c r="I740">
        <v>0</v>
      </c>
      <c r="J740" s="1">
        <v>40</v>
      </c>
      <c r="K740" s="1">
        <v>1</v>
      </c>
      <c r="L740" s="1">
        <v>699</v>
      </c>
      <c r="M740" s="6">
        <v>0.38</v>
      </c>
      <c r="N740" s="4">
        <v>4000</v>
      </c>
      <c r="O740" s="4">
        <v>250</v>
      </c>
      <c r="P740" s="4">
        <v>300</v>
      </c>
      <c r="Q740" s="3">
        <v>0.2</v>
      </c>
      <c r="R740" s="1">
        <v>24</v>
      </c>
      <c r="S740" s="1">
        <v>300</v>
      </c>
      <c r="T740" s="1">
        <v>37</v>
      </c>
      <c r="U740" s="1">
        <v>1</v>
      </c>
      <c r="V740" s="1">
        <v>125</v>
      </c>
      <c r="W740" s="1">
        <v>0</v>
      </c>
      <c r="X740" s="1">
        <v>0</v>
      </c>
      <c r="Y740" s="1">
        <v>0</v>
      </c>
      <c r="Z740" s="1">
        <v>4</v>
      </c>
      <c r="AA740" s="1">
        <v>0</v>
      </c>
      <c r="AB740" s="1">
        <v>0</v>
      </c>
      <c r="AC740" s="1">
        <v>2643</v>
      </c>
      <c r="AD740" s="1">
        <v>78</v>
      </c>
      <c r="AE740" s="1">
        <v>0</v>
      </c>
      <c r="AF740" s="1">
        <v>0</v>
      </c>
      <c r="AG740" s="1">
        <v>645</v>
      </c>
      <c r="AH740" s="1">
        <v>0</v>
      </c>
      <c r="AI740" s="1">
        <v>3366</v>
      </c>
      <c r="AJ740" s="1" t="s">
        <v>855</v>
      </c>
      <c r="AK740" s="1" t="s">
        <v>2138</v>
      </c>
      <c r="AL740" s="1" t="s">
        <v>2139</v>
      </c>
      <c r="AM740" s="1" t="s">
        <v>12</v>
      </c>
      <c r="AN740" s="1" t="s">
        <v>23098</v>
      </c>
      <c r="AO740" s="1" t="s">
        <v>86</v>
      </c>
      <c r="AP740" s="1" t="s">
        <v>57</v>
      </c>
      <c r="AQ740" s="1" t="s">
        <v>25</v>
      </c>
      <c r="AR740" s="1" t="s">
        <v>30</v>
      </c>
      <c r="AS740" s="1" t="s">
        <v>23090</v>
      </c>
      <c r="AT740" s="1" t="s">
        <v>26</v>
      </c>
    </row>
    <row r="741" spans="1:46" x14ac:dyDescent="0.25">
      <c r="A741" s="1" t="s">
        <v>18994</v>
      </c>
      <c r="B741" s="2" t="s">
        <v>23101</v>
      </c>
      <c r="C741" s="2" t="s">
        <v>23108</v>
      </c>
      <c r="D741" s="1">
        <v>0</v>
      </c>
      <c r="E741" s="1">
        <v>0</v>
      </c>
      <c r="F741" s="1">
        <v>1</v>
      </c>
      <c r="G741" s="1">
        <v>1</v>
      </c>
      <c r="H741" s="6">
        <v>1</v>
      </c>
      <c r="I741">
        <v>0</v>
      </c>
      <c r="J741" s="1">
        <v>25</v>
      </c>
      <c r="K741" s="1">
        <v>1</v>
      </c>
      <c r="L741" s="1">
        <v>504</v>
      </c>
      <c r="M741" s="6">
        <v>0.11</v>
      </c>
      <c r="N741" s="4">
        <v>2400</v>
      </c>
      <c r="O741" s="4">
        <v>200</v>
      </c>
      <c r="P741" s="4">
        <v>400</v>
      </c>
      <c r="Q741" s="3">
        <v>0.32</v>
      </c>
      <c r="R741" s="1">
        <v>24</v>
      </c>
      <c r="S741" s="1">
        <v>400</v>
      </c>
      <c r="T741" s="1">
        <v>55</v>
      </c>
      <c r="U741" s="1">
        <v>1</v>
      </c>
      <c r="V741" s="1">
        <v>125</v>
      </c>
      <c r="W741" s="1">
        <v>0</v>
      </c>
      <c r="X741" s="1">
        <v>0</v>
      </c>
      <c r="Y741" s="1">
        <v>1</v>
      </c>
      <c r="Z741" s="1">
        <v>4</v>
      </c>
      <c r="AA741" s="1">
        <v>0</v>
      </c>
      <c r="AB741" s="1">
        <v>0</v>
      </c>
      <c r="AC741" s="1">
        <v>0</v>
      </c>
      <c r="AD741" s="1">
        <v>0</v>
      </c>
      <c r="AE741" s="1">
        <v>0</v>
      </c>
      <c r="AF741" s="1">
        <v>0</v>
      </c>
      <c r="AG741" s="1">
        <v>0</v>
      </c>
      <c r="AH741" s="1">
        <v>0</v>
      </c>
      <c r="AI741" s="1">
        <v>0</v>
      </c>
      <c r="AJ741" s="1" t="s">
        <v>5964</v>
      </c>
      <c r="AK741" s="1" t="s">
        <v>5965</v>
      </c>
      <c r="AL741" s="1" t="s">
        <v>5966</v>
      </c>
      <c r="AM741" s="1" t="s">
        <v>12</v>
      </c>
      <c r="AN741" s="1" t="s">
        <v>23098</v>
      </c>
      <c r="AO741" s="1" t="s">
        <v>86</v>
      </c>
      <c r="AP741" s="1" t="s">
        <v>57</v>
      </c>
      <c r="AQ741" s="1" t="s">
        <v>25</v>
      </c>
      <c r="AR741" s="1" t="s">
        <v>19</v>
      </c>
      <c r="AS741" s="1" t="s">
        <v>23090</v>
      </c>
      <c r="AT741" s="1" t="s">
        <v>26</v>
      </c>
    </row>
    <row r="742" spans="1:46" x14ac:dyDescent="0.25">
      <c r="A742" s="1" t="s">
        <v>18393</v>
      </c>
      <c r="B742" s="2" t="s">
        <v>23101</v>
      </c>
      <c r="C742" s="2" t="s">
        <v>23109</v>
      </c>
      <c r="D742" s="1">
        <v>0</v>
      </c>
      <c r="E742" s="1">
        <v>0</v>
      </c>
      <c r="F742" s="1">
        <v>1</v>
      </c>
      <c r="G742" s="1">
        <v>1</v>
      </c>
      <c r="H742" s="6">
        <v>1</v>
      </c>
      <c r="I742">
        <v>0</v>
      </c>
      <c r="J742" s="1">
        <v>35</v>
      </c>
      <c r="K742" s="1">
        <v>1</v>
      </c>
      <c r="L742" s="1">
        <v>500</v>
      </c>
      <c r="M742" s="6">
        <v>0.46</v>
      </c>
      <c r="N742" s="4">
        <v>4500</v>
      </c>
      <c r="O742" s="4">
        <v>320</v>
      </c>
      <c r="P742" s="4">
        <v>500</v>
      </c>
      <c r="Q742" s="3">
        <v>0.28000000000000003</v>
      </c>
      <c r="R742" s="1">
        <v>24</v>
      </c>
      <c r="S742" s="1">
        <v>500</v>
      </c>
      <c r="T742" s="1">
        <v>55</v>
      </c>
      <c r="U742" s="1">
        <v>0</v>
      </c>
      <c r="V742" s="1">
        <v>125</v>
      </c>
      <c r="W742" s="1">
        <v>0</v>
      </c>
      <c r="X742" s="1">
        <v>0</v>
      </c>
      <c r="Y742" s="1">
        <v>0</v>
      </c>
      <c r="Z742" s="1">
        <v>3</v>
      </c>
      <c r="AA742" s="1">
        <v>1</v>
      </c>
      <c r="AB742" s="1">
        <v>0</v>
      </c>
      <c r="AC742" s="1">
        <v>882</v>
      </c>
      <c r="AD742" s="1">
        <v>0</v>
      </c>
      <c r="AE742" s="1">
        <v>1157</v>
      </c>
      <c r="AF742" s="1">
        <v>415</v>
      </c>
      <c r="AG742" s="1">
        <v>0</v>
      </c>
      <c r="AH742" s="1">
        <v>400</v>
      </c>
      <c r="AI742" s="1">
        <v>2854</v>
      </c>
      <c r="AJ742" s="1" t="s">
        <v>4242</v>
      </c>
      <c r="AK742" s="1" t="s">
        <v>4243</v>
      </c>
      <c r="AL742" s="1" t="s">
        <v>4244</v>
      </c>
      <c r="AM742" s="1" t="s">
        <v>12</v>
      </c>
      <c r="AN742" s="1" t="s">
        <v>23098</v>
      </c>
      <c r="AO742" s="1" t="s">
        <v>364</v>
      </c>
      <c r="AP742" s="1" t="s">
        <v>57</v>
      </c>
      <c r="AQ742" s="1" t="s">
        <v>25</v>
      </c>
      <c r="AR742" s="1" t="s">
        <v>30</v>
      </c>
      <c r="AS742" s="1" t="s">
        <v>23091</v>
      </c>
      <c r="AT742" s="1" t="s">
        <v>26</v>
      </c>
    </row>
    <row r="743" spans="1:46" x14ac:dyDescent="0.25">
      <c r="A743" s="1" t="s">
        <v>18280</v>
      </c>
      <c r="B743" s="2" t="s">
        <v>23101</v>
      </c>
      <c r="C743" s="2" t="s">
        <v>23109</v>
      </c>
      <c r="D743" s="1">
        <v>0</v>
      </c>
      <c r="E743" s="1">
        <v>0</v>
      </c>
      <c r="F743" s="1">
        <v>1</v>
      </c>
      <c r="G743" s="1">
        <v>1</v>
      </c>
      <c r="H743" s="6">
        <v>1</v>
      </c>
      <c r="I743">
        <v>0</v>
      </c>
      <c r="J743" s="1">
        <v>48</v>
      </c>
      <c r="K743" s="1">
        <v>1</v>
      </c>
      <c r="L743" s="1">
        <v>720</v>
      </c>
      <c r="M743" s="6">
        <v>0.18</v>
      </c>
      <c r="N743" s="4">
        <v>2520</v>
      </c>
      <c r="O743" s="4">
        <v>210</v>
      </c>
      <c r="P743" s="4">
        <v>200</v>
      </c>
      <c r="Q743" s="3">
        <v>0.25</v>
      </c>
      <c r="R743" s="1">
        <v>24</v>
      </c>
      <c r="S743" s="1">
        <v>200</v>
      </c>
      <c r="T743" s="1">
        <v>24</v>
      </c>
      <c r="U743" s="1">
        <v>1</v>
      </c>
      <c r="V743" s="1">
        <v>125</v>
      </c>
      <c r="W743" s="1">
        <v>0</v>
      </c>
      <c r="X743" s="1">
        <v>1</v>
      </c>
      <c r="Y743" s="1">
        <v>0</v>
      </c>
      <c r="Z743" s="1">
        <v>2</v>
      </c>
      <c r="AA743" s="1">
        <v>1</v>
      </c>
      <c r="AB743" s="1">
        <v>0</v>
      </c>
      <c r="AC743" s="1">
        <v>176</v>
      </c>
      <c r="AD743" s="1">
        <v>0</v>
      </c>
      <c r="AE743" s="1">
        <v>669</v>
      </c>
      <c r="AF743" s="1">
        <v>0</v>
      </c>
      <c r="AG743" s="1">
        <v>30</v>
      </c>
      <c r="AH743" s="1">
        <v>0</v>
      </c>
      <c r="AI743" s="1">
        <v>875</v>
      </c>
      <c r="AJ743" s="1" t="s">
        <v>865</v>
      </c>
      <c r="AK743" s="1" t="s">
        <v>3910</v>
      </c>
      <c r="AL743" s="1" t="s">
        <v>3911</v>
      </c>
      <c r="AM743" s="1" t="s">
        <v>12</v>
      </c>
      <c r="AN743" s="1" t="s">
        <v>23098</v>
      </c>
      <c r="AO743" s="1" t="s">
        <v>86</v>
      </c>
      <c r="AP743" s="1" t="s">
        <v>57</v>
      </c>
      <c r="AQ743" s="1" t="s">
        <v>14</v>
      </c>
      <c r="AR743" s="1" t="s">
        <v>30</v>
      </c>
      <c r="AS743" s="1" t="s">
        <v>23091</v>
      </c>
      <c r="AT743" s="1" t="s">
        <v>26</v>
      </c>
    </row>
    <row r="744" spans="1:46" x14ac:dyDescent="0.25">
      <c r="A744" s="1" t="s">
        <v>22030</v>
      </c>
      <c r="B744" s="2" t="s">
        <v>23073</v>
      </c>
      <c r="C744" s="2" t="s">
        <v>23105</v>
      </c>
      <c r="D744" s="1">
        <v>0</v>
      </c>
      <c r="E744" s="1">
        <v>0</v>
      </c>
      <c r="F744" s="1">
        <v>3</v>
      </c>
      <c r="G744" s="1">
        <v>3</v>
      </c>
      <c r="H744" s="6">
        <v>1</v>
      </c>
      <c r="I744">
        <v>1</v>
      </c>
      <c r="J744" s="1">
        <v>46</v>
      </c>
      <c r="K744" s="1">
        <v>1</v>
      </c>
      <c r="L744" s="1">
        <v>666</v>
      </c>
      <c r="M744" s="6">
        <v>0.49</v>
      </c>
      <c r="N744" s="4">
        <v>4000</v>
      </c>
      <c r="O744" s="4">
        <v>350</v>
      </c>
      <c r="P744" s="4">
        <v>700</v>
      </c>
      <c r="Q744" s="3">
        <v>0.35</v>
      </c>
      <c r="R744" s="1">
        <v>24</v>
      </c>
      <c r="S744" s="1">
        <v>700</v>
      </c>
      <c r="T744" s="1">
        <v>71</v>
      </c>
      <c r="U744" s="1">
        <v>0</v>
      </c>
      <c r="V744" s="1">
        <v>124</v>
      </c>
      <c r="W744" s="1">
        <v>1</v>
      </c>
      <c r="X744" s="1">
        <v>1</v>
      </c>
      <c r="Y744" s="1">
        <v>0</v>
      </c>
      <c r="Z744" s="1">
        <v>3</v>
      </c>
      <c r="AA744" s="1">
        <v>1</v>
      </c>
      <c r="AB744" s="1">
        <v>1</v>
      </c>
      <c r="AC744" s="1">
        <v>941</v>
      </c>
      <c r="AD744" s="1">
        <v>1791</v>
      </c>
      <c r="AE744" s="1">
        <v>0</v>
      </c>
      <c r="AF744" s="1">
        <v>0</v>
      </c>
      <c r="AG744" s="1">
        <v>0</v>
      </c>
      <c r="AH744" s="1">
        <v>600</v>
      </c>
      <c r="AI744" s="1">
        <v>3332</v>
      </c>
      <c r="AJ744" s="1" t="s">
        <v>14212</v>
      </c>
      <c r="AK744" s="1" t="s">
        <v>14213</v>
      </c>
      <c r="AL744" s="1" t="s">
        <v>14214</v>
      </c>
      <c r="AM744" s="1" t="s">
        <v>16</v>
      </c>
      <c r="AN744" s="1" t="s">
        <v>23098</v>
      </c>
      <c r="AO744" s="1" t="s">
        <v>364</v>
      </c>
      <c r="AP744" s="1" t="s">
        <v>86</v>
      </c>
      <c r="AQ744" s="1" t="s">
        <v>14</v>
      </c>
      <c r="AR744" s="1" t="s">
        <v>30</v>
      </c>
      <c r="AS744" s="1" t="s">
        <v>23091</v>
      </c>
      <c r="AT744" s="1" t="s">
        <v>101</v>
      </c>
    </row>
    <row r="745" spans="1:46" x14ac:dyDescent="0.25">
      <c r="A745" s="1" t="s">
        <v>21076</v>
      </c>
      <c r="B745" s="2" t="s">
        <v>23073</v>
      </c>
      <c r="C745" s="2" t="s">
        <v>23107</v>
      </c>
      <c r="D745" s="1">
        <v>0</v>
      </c>
      <c r="E745" s="1">
        <v>1</v>
      </c>
      <c r="F745" s="1">
        <v>2</v>
      </c>
      <c r="G745" s="1">
        <v>3</v>
      </c>
      <c r="H745" s="6">
        <v>0.66666666666666663</v>
      </c>
      <c r="I745">
        <v>0</v>
      </c>
      <c r="J745" s="1">
        <v>40</v>
      </c>
      <c r="K745" s="1">
        <v>0</v>
      </c>
      <c r="L745" s="1">
        <v>776</v>
      </c>
      <c r="M745" s="6">
        <v>0.5</v>
      </c>
      <c r="N745" s="4">
        <v>4332</v>
      </c>
      <c r="O745" s="4">
        <v>361</v>
      </c>
      <c r="P745" s="4">
        <v>1000</v>
      </c>
      <c r="Q745" s="3">
        <v>0.28000000000000003</v>
      </c>
      <c r="R745" s="1">
        <v>24</v>
      </c>
      <c r="S745" s="1">
        <v>1000</v>
      </c>
      <c r="T745" s="1">
        <v>73</v>
      </c>
      <c r="U745" s="1">
        <v>1</v>
      </c>
      <c r="V745" s="1">
        <v>124</v>
      </c>
      <c r="W745" s="1">
        <v>0</v>
      </c>
      <c r="X745" s="1">
        <v>0</v>
      </c>
      <c r="Y745" s="1">
        <v>0</v>
      </c>
      <c r="Z745" s="1">
        <v>1</v>
      </c>
      <c r="AA745" s="1">
        <v>1</v>
      </c>
      <c r="AB745" s="1">
        <v>0</v>
      </c>
      <c r="AC745" s="1">
        <v>3289</v>
      </c>
      <c r="AD745" s="1">
        <v>297</v>
      </c>
      <c r="AE745" s="1">
        <v>0</v>
      </c>
      <c r="AF745" s="1">
        <v>0</v>
      </c>
      <c r="AG745" s="1">
        <v>152</v>
      </c>
      <c r="AH745" s="1">
        <v>0</v>
      </c>
      <c r="AI745" s="1">
        <v>3738</v>
      </c>
      <c r="AJ745" s="1" t="s">
        <v>11683</v>
      </c>
      <c r="AK745" s="1" t="s">
        <v>11684</v>
      </c>
      <c r="AL745" s="1" t="s">
        <v>11685</v>
      </c>
      <c r="AM745" s="1" t="s">
        <v>12</v>
      </c>
      <c r="AN745" s="1" t="s">
        <v>23097</v>
      </c>
      <c r="AO745" s="1" t="s">
        <v>86</v>
      </c>
      <c r="AP745" s="1" t="s">
        <v>57</v>
      </c>
      <c r="AQ745" s="1" t="s">
        <v>25</v>
      </c>
      <c r="AR745" s="1" t="s">
        <v>30</v>
      </c>
      <c r="AS745" s="1" t="s">
        <v>23091</v>
      </c>
      <c r="AT745" s="1" t="s">
        <v>26</v>
      </c>
    </row>
    <row r="746" spans="1:46" x14ac:dyDescent="0.25">
      <c r="A746" s="1" t="s">
        <v>17705</v>
      </c>
      <c r="B746" s="2" t="s">
        <v>23073</v>
      </c>
      <c r="C746" s="2" t="s">
        <v>23110</v>
      </c>
      <c r="D746" s="1">
        <v>0</v>
      </c>
      <c r="E746" s="1">
        <v>1</v>
      </c>
      <c r="F746" s="1">
        <v>2</v>
      </c>
      <c r="G746" s="1">
        <v>3</v>
      </c>
      <c r="H746" s="6">
        <v>0.66666666666666663</v>
      </c>
      <c r="I746">
        <v>0</v>
      </c>
      <c r="J746" s="1">
        <v>38</v>
      </c>
      <c r="K746" s="1">
        <v>1</v>
      </c>
      <c r="L746" s="1">
        <v>600</v>
      </c>
      <c r="M746" s="6">
        <v>0.5</v>
      </c>
      <c r="N746" s="4">
        <v>4500</v>
      </c>
      <c r="O746" s="4">
        <v>380</v>
      </c>
      <c r="P746" s="4">
        <v>300</v>
      </c>
      <c r="Q746" s="3">
        <v>0.28999999999999998</v>
      </c>
      <c r="R746" s="1">
        <v>24</v>
      </c>
      <c r="S746" s="1">
        <v>300</v>
      </c>
      <c r="T746" s="1">
        <v>33</v>
      </c>
      <c r="U746" s="1">
        <v>1</v>
      </c>
      <c r="V746" s="1">
        <v>124</v>
      </c>
      <c r="W746" s="1">
        <v>0</v>
      </c>
      <c r="X746" s="1">
        <v>0</v>
      </c>
      <c r="Y746" s="1">
        <v>1</v>
      </c>
      <c r="Z746" s="1">
        <v>2</v>
      </c>
      <c r="AA746" s="1">
        <v>0</v>
      </c>
      <c r="AB746" s="1">
        <v>0</v>
      </c>
      <c r="AC746" s="1">
        <v>14526</v>
      </c>
      <c r="AD746" s="1">
        <v>0</v>
      </c>
      <c r="AE746" s="1">
        <v>0</v>
      </c>
      <c r="AF746" s="1">
        <v>500</v>
      </c>
      <c r="AG746" s="1">
        <v>0</v>
      </c>
      <c r="AH746" s="1">
        <v>450</v>
      </c>
      <c r="AI746" s="1">
        <v>15476</v>
      </c>
      <c r="AJ746" s="1" t="s">
        <v>2191</v>
      </c>
      <c r="AK746" s="1" t="s">
        <v>2192</v>
      </c>
      <c r="AL746" s="1" t="s">
        <v>2193</v>
      </c>
      <c r="AM746" s="1" t="s">
        <v>12</v>
      </c>
      <c r="AN746" s="1" t="s">
        <v>23098</v>
      </c>
      <c r="AO746" s="1" t="s">
        <v>86</v>
      </c>
      <c r="AP746" s="1" t="s">
        <v>57</v>
      </c>
      <c r="AQ746" s="1" t="s">
        <v>25</v>
      </c>
      <c r="AR746" s="1" t="s">
        <v>19</v>
      </c>
      <c r="AS746" s="1" t="s">
        <v>23090</v>
      </c>
      <c r="AT746" s="1" t="s">
        <v>26</v>
      </c>
    </row>
    <row r="747" spans="1:46" x14ac:dyDescent="0.25">
      <c r="A747" s="1" t="s">
        <v>19690</v>
      </c>
      <c r="B747" s="2" t="s">
        <v>23075</v>
      </c>
      <c r="C747" s="2" t="s">
        <v>23104</v>
      </c>
      <c r="D747" s="1">
        <v>0</v>
      </c>
      <c r="E747" s="1">
        <v>1</v>
      </c>
      <c r="F747" s="1">
        <v>1</v>
      </c>
      <c r="G747" s="1">
        <v>2</v>
      </c>
      <c r="H747" s="6">
        <v>0.5</v>
      </c>
      <c r="I747">
        <v>0</v>
      </c>
      <c r="J747" s="1">
        <v>47</v>
      </c>
      <c r="K747" s="1">
        <v>0</v>
      </c>
      <c r="L747" s="1">
        <v>459</v>
      </c>
      <c r="M747" s="6">
        <v>0.27</v>
      </c>
      <c r="N747" s="4">
        <v>3600</v>
      </c>
      <c r="O747" s="4">
        <v>300</v>
      </c>
      <c r="P747" s="4">
        <v>300</v>
      </c>
      <c r="Q747" s="3">
        <v>0.36</v>
      </c>
      <c r="R747" s="1">
        <v>12</v>
      </c>
      <c r="S747" s="1">
        <v>300</v>
      </c>
      <c r="T747" s="1">
        <v>31</v>
      </c>
      <c r="U747" s="1">
        <v>1</v>
      </c>
      <c r="V747" s="1">
        <v>123</v>
      </c>
      <c r="W747" s="1">
        <v>0</v>
      </c>
      <c r="X747" s="1">
        <v>0</v>
      </c>
      <c r="Y747" s="1">
        <v>0</v>
      </c>
      <c r="Z747" s="1">
        <v>3</v>
      </c>
      <c r="AA747" s="1">
        <v>1</v>
      </c>
      <c r="AB747" s="1">
        <v>0</v>
      </c>
      <c r="AC747" s="1">
        <v>0</v>
      </c>
      <c r="AD747" s="1">
        <v>386</v>
      </c>
      <c r="AE747" s="1">
        <v>0</v>
      </c>
      <c r="AF747" s="1">
        <v>741</v>
      </c>
      <c r="AG747" s="1">
        <v>0</v>
      </c>
      <c r="AH747" s="1">
        <v>0</v>
      </c>
      <c r="AI747" s="1">
        <v>1127</v>
      </c>
      <c r="AJ747" s="1" t="s">
        <v>7891</v>
      </c>
      <c r="AK747" s="1" t="s">
        <v>7892</v>
      </c>
      <c r="AL747" s="1" t="s">
        <v>7893</v>
      </c>
      <c r="AM747" s="1" t="s">
        <v>12</v>
      </c>
      <c r="AN747" s="1" t="s">
        <v>23097</v>
      </c>
      <c r="AO747" s="1" t="s">
        <v>86</v>
      </c>
      <c r="AP747" s="1" t="s">
        <v>57</v>
      </c>
      <c r="AQ747" s="1" t="s">
        <v>25</v>
      </c>
      <c r="AR747" s="1" t="s">
        <v>30</v>
      </c>
      <c r="AS747" s="1" t="s">
        <v>23091</v>
      </c>
      <c r="AT747" s="1" t="s">
        <v>26</v>
      </c>
    </row>
    <row r="748" spans="1:46" x14ac:dyDescent="0.25">
      <c r="A748" s="1" t="s">
        <v>22814</v>
      </c>
      <c r="B748" s="2" t="s">
        <v>23101</v>
      </c>
      <c r="C748" s="2" t="s">
        <v>23107</v>
      </c>
      <c r="D748" s="1">
        <v>0</v>
      </c>
      <c r="E748" s="1">
        <v>0</v>
      </c>
      <c r="F748" s="1">
        <v>1</v>
      </c>
      <c r="G748" s="1">
        <v>1</v>
      </c>
      <c r="H748" s="6">
        <v>1</v>
      </c>
      <c r="I748">
        <v>0</v>
      </c>
      <c r="J748" s="1">
        <v>54</v>
      </c>
      <c r="K748" s="1">
        <v>1</v>
      </c>
      <c r="L748" s="1">
        <v>559</v>
      </c>
      <c r="M748" s="6">
        <v>0.4</v>
      </c>
      <c r="N748" s="4">
        <v>4600</v>
      </c>
      <c r="O748" s="4">
        <v>350</v>
      </c>
      <c r="P748" s="4">
        <v>600</v>
      </c>
      <c r="Q748" s="3">
        <v>0.3</v>
      </c>
      <c r="R748" s="1">
        <v>24</v>
      </c>
      <c r="S748" s="1">
        <v>600</v>
      </c>
      <c r="T748" s="1">
        <v>48</v>
      </c>
      <c r="U748" s="1">
        <v>1</v>
      </c>
      <c r="V748" s="1">
        <v>123</v>
      </c>
      <c r="W748" s="1">
        <v>0</v>
      </c>
      <c r="X748" s="1">
        <v>0</v>
      </c>
      <c r="Y748" s="1">
        <v>0</v>
      </c>
      <c r="Z748" s="1">
        <v>1</v>
      </c>
      <c r="AA748" s="1">
        <v>1</v>
      </c>
      <c r="AB748" s="1">
        <v>0</v>
      </c>
      <c r="AC748" s="1">
        <v>2069</v>
      </c>
      <c r="AD748" s="1">
        <v>0</v>
      </c>
      <c r="AE748" s="1">
        <v>630</v>
      </c>
      <c r="AF748" s="1">
        <v>220</v>
      </c>
      <c r="AG748" s="1">
        <v>34</v>
      </c>
      <c r="AH748" s="1">
        <v>0</v>
      </c>
      <c r="AI748" s="1">
        <v>2953</v>
      </c>
      <c r="AJ748" s="1" t="s">
        <v>16311</v>
      </c>
      <c r="AK748" s="1" t="s">
        <v>16312</v>
      </c>
      <c r="AL748" s="1" t="s">
        <v>16313</v>
      </c>
      <c r="AM748" s="1" t="s">
        <v>12</v>
      </c>
      <c r="AN748" s="1" t="s">
        <v>23098</v>
      </c>
      <c r="AO748" s="1" t="s">
        <v>86</v>
      </c>
      <c r="AP748" s="1" t="s">
        <v>57</v>
      </c>
      <c r="AQ748" s="1" t="s">
        <v>25</v>
      </c>
      <c r="AR748" s="1" t="s">
        <v>30</v>
      </c>
      <c r="AS748" s="1" t="s">
        <v>23091</v>
      </c>
      <c r="AT748" s="1" t="s">
        <v>26</v>
      </c>
    </row>
    <row r="749" spans="1:46" x14ac:dyDescent="0.25">
      <c r="A749" s="1" t="s">
        <v>22374</v>
      </c>
      <c r="B749" s="2" t="s">
        <v>23101</v>
      </c>
      <c r="C749" s="2" t="s">
        <v>23108</v>
      </c>
      <c r="D749" s="1">
        <v>0</v>
      </c>
      <c r="E749" s="1">
        <v>0</v>
      </c>
      <c r="F749" s="1">
        <v>1</v>
      </c>
      <c r="G749" s="1">
        <v>1</v>
      </c>
      <c r="H749" s="6">
        <v>1</v>
      </c>
      <c r="I749">
        <v>0</v>
      </c>
      <c r="J749" s="1">
        <v>31</v>
      </c>
      <c r="K749" s="1">
        <v>1</v>
      </c>
      <c r="L749" s="1">
        <v>720</v>
      </c>
      <c r="M749" s="6">
        <v>0.41</v>
      </c>
      <c r="N749" s="4">
        <v>3400</v>
      </c>
      <c r="O749" s="4">
        <v>300</v>
      </c>
      <c r="P749" s="4">
        <v>500</v>
      </c>
      <c r="Q749" s="3">
        <v>0.35</v>
      </c>
      <c r="R749" s="1">
        <v>24</v>
      </c>
      <c r="S749" s="1">
        <v>500</v>
      </c>
      <c r="T749" s="1">
        <v>50</v>
      </c>
      <c r="U749" s="1">
        <v>1</v>
      </c>
      <c r="V749" s="1">
        <v>123</v>
      </c>
      <c r="W749" s="1">
        <v>1</v>
      </c>
      <c r="X749" s="1">
        <v>1</v>
      </c>
      <c r="Y749" s="1">
        <v>1</v>
      </c>
      <c r="Z749" s="1">
        <v>0</v>
      </c>
      <c r="AA749" s="1">
        <v>1</v>
      </c>
      <c r="AB749" s="1">
        <v>0</v>
      </c>
      <c r="AC749" s="1">
        <v>0</v>
      </c>
      <c r="AD749" s="1">
        <v>0</v>
      </c>
      <c r="AE749" s="1">
        <v>342</v>
      </c>
      <c r="AF749" s="1">
        <v>1648</v>
      </c>
      <c r="AG749" s="1">
        <v>0</v>
      </c>
      <c r="AH749" s="1">
        <v>400</v>
      </c>
      <c r="AI749" s="1">
        <v>2390</v>
      </c>
      <c r="AJ749" s="1" t="s">
        <v>15156</v>
      </c>
      <c r="AK749" s="1" t="s">
        <v>15157</v>
      </c>
      <c r="AL749" s="1" t="s">
        <v>15158</v>
      </c>
      <c r="AM749" s="1" t="s">
        <v>12</v>
      </c>
      <c r="AN749" s="1" t="s">
        <v>23098</v>
      </c>
      <c r="AO749" s="1" t="s">
        <v>86</v>
      </c>
      <c r="AP749" s="1" t="s">
        <v>86</v>
      </c>
      <c r="AQ749" s="1" t="s">
        <v>14</v>
      </c>
      <c r="AR749" s="1" t="s">
        <v>19</v>
      </c>
      <c r="AS749" s="1" t="s">
        <v>23091</v>
      </c>
      <c r="AT749" s="1" t="s">
        <v>26</v>
      </c>
    </row>
    <row r="750" spans="1:46" x14ac:dyDescent="0.25">
      <c r="A750" s="1" t="s">
        <v>17738</v>
      </c>
      <c r="B750" s="2" t="s">
        <v>23101</v>
      </c>
      <c r="C750" s="2" t="s">
        <v>23109</v>
      </c>
      <c r="D750" s="1">
        <v>19</v>
      </c>
      <c r="E750" s="1">
        <v>12</v>
      </c>
      <c r="F750" s="1">
        <v>4</v>
      </c>
      <c r="G750" s="1">
        <v>35</v>
      </c>
      <c r="H750" s="6">
        <v>0.11428571428571428</v>
      </c>
      <c r="I750">
        <v>0</v>
      </c>
      <c r="J750" s="1">
        <v>46</v>
      </c>
      <c r="K750" s="1">
        <v>0</v>
      </c>
      <c r="L750" s="1">
        <v>780</v>
      </c>
      <c r="M750" s="6">
        <v>0.08</v>
      </c>
      <c r="N750" s="4">
        <v>3700</v>
      </c>
      <c r="O750" s="4">
        <v>230</v>
      </c>
      <c r="P750" s="4">
        <v>400</v>
      </c>
      <c r="Q750" s="3">
        <v>0.2</v>
      </c>
      <c r="R750" s="1">
        <v>24</v>
      </c>
      <c r="S750" s="1">
        <v>400</v>
      </c>
      <c r="T750" s="1">
        <v>41</v>
      </c>
      <c r="U750" s="1">
        <v>1</v>
      </c>
      <c r="V750" s="1">
        <v>123</v>
      </c>
      <c r="W750" s="1">
        <v>0</v>
      </c>
      <c r="X750" s="1">
        <v>0</v>
      </c>
      <c r="Y750" s="1">
        <v>0</v>
      </c>
      <c r="Z750" s="1">
        <v>5</v>
      </c>
      <c r="AA750" s="1">
        <v>1</v>
      </c>
      <c r="AB750" s="1">
        <v>0</v>
      </c>
      <c r="AC750" s="1">
        <v>0</v>
      </c>
      <c r="AD750" s="1">
        <v>0</v>
      </c>
      <c r="AE750" s="1">
        <v>0</v>
      </c>
      <c r="AF750" s="1">
        <v>0</v>
      </c>
      <c r="AG750" s="1">
        <v>0</v>
      </c>
      <c r="AH750" s="1">
        <v>0</v>
      </c>
      <c r="AI750" s="1">
        <v>0</v>
      </c>
      <c r="AJ750" s="1" t="s">
        <v>2288</v>
      </c>
      <c r="AK750" s="1" t="s">
        <v>2289</v>
      </c>
      <c r="AL750" s="1" t="s">
        <v>2290</v>
      </c>
      <c r="AM750" s="1" t="s">
        <v>12</v>
      </c>
      <c r="AN750" s="1" t="s">
        <v>23097</v>
      </c>
      <c r="AO750" s="1" t="s">
        <v>86</v>
      </c>
      <c r="AP750" s="1" t="s">
        <v>57</v>
      </c>
      <c r="AQ750" s="1" t="s">
        <v>25</v>
      </c>
      <c r="AR750" s="1" t="s">
        <v>30</v>
      </c>
      <c r="AS750" s="1" t="s">
        <v>23091</v>
      </c>
      <c r="AT750" s="1" t="s">
        <v>26</v>
      </c>
    </row>
    <row r="751" spans="1:46" x14ac:dyDescent="0.25">
      <c r="A751" s="1" t="s">
        <v>17118</v>
      </c>
      <c r="B751" s="2" t="s">
        <v>23076</v>
      </c>
      <c r="C751" s="2" t="s">
        <v>23105</v>
      </c>
      <c r="D751" s="1">
        <v>0</v>
      </c>
      <c r="E751" s="1">
        <v>4</v>
      </c>
      <c r="F751" s="1">
        <v>2</v>
      </c>
      <c r="G751" s="1">
        <v>6</v>
      </c>
      <c r="H751" s="6">
        <v>0.33333333333333331</v>
      </c>
      <c r="I751">
        <v>0</v>
      </c>
      <c r="J751" s="1">
        <v>57</v>
      </c>
      <c r="K751" s="1">
        <v>1</v>
      </c>
      <c r="L751" s="1">
        <v>626</v>
      </c>
      <c r="M751" s="6">
        <v>0.26</v>
      </c>
      <c r="N751" s="4">
        <v>8000</v>
      </c>
      <c r="O751" s="4">
        <v>700</v>
      </c>
      <c r="P751" s="4">
        <v>500</v>
      </c>
      <c r="Q751" s="3">
        <v>0.38</v>
      </c>
      <c r="R751" s="1">
        <v>24</v>
      </c>
      <c r="S751" s="1">
        <v>500</v>
      </c>
      <c r="T751" s="1">
        <v>46</v>
      </c>
      <c r="U751" s="1">
        <v>1</v>
      </c>
      <c r="V751" s="1">
        <v>122</v>
      </c>
      <c r="W751" s="1">
        <v>1</v>
      </c>
      <c r="X751" s="1">
        <v>1</v>
      </c>
      <c r="Y751" s="1">
        <v>0</v>
      </c>
      <c r="Z751" s="1">
        <v>3</v>
      </c>
      <c r="AA751" s="1">
        <v>0</v>
      </c>
      <c r="AB751" s="1">
        <v>0</v>
      </c>
      <c r="AC751" s="1">
        <v>2000</v>
      </c>
      <c r="AD751" s="1">
        <v>437</v>
      </c>
      <c r="AE751" s="1">
        <v>1693</v>
      </c>
      <c r="AF751" s="1">
        <v>396</v>
      </c>
      <c r="AG751" s="1">
        <v>1292</v>
      </c>
      <c r="AH751" s="1">
        <v>0</v>
      </c>
      <c r="AI751" s="1">
        <v>5818</v>
      </c>
      <c r="AJ751" s="1" t="s">
        <v>327</v>
      </c>
      <c r="AK751" s="1" t="s">
        <v>328</v>
      </c>
      <c r="AL751" s="1" t="s">
        <v>329</v>
      </c>
      <c r="AM751" s="1" t="s">
        <v>12</v>
      </c>
      <c r="AN751" s="1" t="s">
        <v>23098</v>
      </c>
      <c r="AO751" s="1" t="s">
        <v>86</v>
      </c>
      <c r="AP751" s="1" t="s">
        <v>86</v>
      </c>
      <c r="AQ751" s="1" t="s">
        <v>14</v>
      </c>
      <c r="AR751" s="1" t="s">
        <v>30</v>
      </c>
      <c r="AS751" s="1" t="s">
        <v>23090</v>
      </c>
      <c r="AT751" s="1" t="s">
        <v>26</v>
      </c>
    </row>
    <row r="752" spans="1:46" x14ac:dyDescent="0.25">
      <c r="A752" s="1" t="s">
        <v>20291</v>
      </c>
      <c r="B752" s="2" t="s">
        <v>23073</v>
      </c>
      <c r="C752" s="2" t="s">
        <v>23105</v>
      </c>
      <c r="D752" s="1">
        <v>0</v>
      </c>
      <c r="E752" s="1">
        <v>0</v>
      </c>
      <c r="F752" s="1">
        <v>5</v>
      </c>
      <c r="G752" s="1">
        <v>5</v>
      </c>
      <c r="H752" s="6">
        <v>1</v>
      </c>
      <c r="I752">
        <v>0</v>
      </c>
      <c r="J752" s="1">
        <v>39</v>
      </c>
      <c r="K752" s="1">
        <v>1</v>
      </c>
      <c r="L752" s="1">
        <v>622</v>
      </c>
      <c r="M752" s="6">
        <v>0.63</v>
      </c>
      <c r="N752" s="4">
        <v>3300</v>
      </c>
      <c r="O752" s="4">
        <v>240</v>
      </c>
      <c r="P752" s="4">
        <v>250</v>
      </c>
      <c r="Q752" s="3">
        <v>0.38</v>
      </c>
      <c r="R752" s="1">
        <v>12</v>
      </c>
      <c r="S752" s="1">
        <v>250</v>
      </c>
      <c r="T752" s="1">
        <v>30</v>
      </c>
      <c r="U752" s="1">
        <v>0</v>
      </c>
      <c r="V752" s="1">
        <v>122</v>
      </c>
      <c r="W752" s="1">
        <v>0</v>
      </c>
      <c r="X752" s="1">
        <v>0</v>
      </c>
      <c r="Y752" s="1">
        <v>0</v>
      </c>
      <c r="Z752" s="1">
        <v>1</v>
      </c>
      <c r="AA752" s="1">
        <v>0</v>
      </c>
      <c r="AB752" s="1">
        <v>0</v>
      </c>
      <c r="AC752" s="1">
        <v>6198</v>
      </c>
      <c r="AD752" s="1">
        <v>0</v>
      </c>
      <c r="AE752" s="1">
        <v>747</v>
      </c>
      <c r="AF752" s="1">
        <v>300</v>
      </c>
      <c r="AG752" s="1">
        <v>30</v>
      </c>
      <c r="AH752" s="1">
        <v>350</v>
      </c>
      <c r="AI752" s="1">
        <v>7625</v>
      </c>
      <c r="AJ752" s="1" t="s">
        <v>9541</v>
      </c>
      <c r="AK752" s="1" t="s">
        <v>9542</v>
      </c>
      <c r="AL752" s="1" t="s">
        <v>9543</v>
      </c>
      <c r="AM752" s="1" t="s">
        <v>12</v>
      </c>
      <c r="AN752" s="1" t="s">
        <v>23098</v>
      </c>
      <c r="AO752" s="1" t="s">
        <v>364</v>
      </c>
      <c r="AP752" s="1" t="s">
        <v>57</v>
      </c>
      <c r="AQ752" s="1" t="s">
        <v>25</v>
      </c>
      <c r="AR752" s="1" t="s">
        <v>30</v>
      </c>
      <c r="AS752" s="1" t="s">
        <v>23090</v>
      </c>
      <c r="AT752" s="1" t="s">
        <v>26</v>
      </c>
    </row>
    <row r="753" spans="1:46" x14ac:dyDescent="0.25">
      <c r="A753" s="1" t="s">
        <v>18465</v>
      </c>
      <c r="B753" s="2" t="s">
        <v>23074</v>
      </c>
      <c r="C753" s="2" t="s">
        <v>23104</v>
      </c>
      <c r="D753" s="1">
        <v>2</v>
      </c>
      <c r="E753" s="1">
        <v>2</v>
      </c>
      <c r="F753" s="1">
        <v>3</v>
      </c>
      <c r="G753" s="1">
        <v>7</v>
      </c>
      <c r="H753" s="6">
        <v>0.42857142857142855</v>
      </c>
      <c r="I753">
        <v>0</v>
      </c>
      <c r="J753" s="1">
        <v>42</v>
      </c>
      <c r="K753" s="1">
        <v>1</v>
      </c>
      <c r="L753" s="1">
        <v>574</v>
      </c>
      <c r="M753" s="6">
        <v>0.3</v>
      </c>
      <c r="N753" s="4">
        <v>7300</v>
      </c>
      <c r="O753" s="4">
        <v>320</v>
      </c>
      <c r="P753" s="4">
        <v>500</v>
      </c>
      <c r="Q753" s="3">
        <v>0.3</v>
      </c>
      <c r="R753" s="1">
        <v>36</v>
      </c>
      <c r="S753" s="1">
        <v>500</v>
      </c>
      <c r="T753" s="1">
        <v>45</v>
      </c>
      <c r="U753" s="1">
        <v>0</v>
      </c>
      <c r="V753" s="1">
        <v>122</v>
      </c>
      <c r="W753" s="1">
        <v>0</v>
      </c>
      <c r="X753" s="1">
        <v>0</v>
      </c>
      <c r="Y753" s="1">
        <v>1</v>
      </c>
      <c r="Z753" s="1">
        <v>1</v>
      </c>
      <c r="AA753" s="1">
        <v>1</v>
      </c>
      <c r="AB753" s="1">
        <v>0</v>
      </c>
      <c r="AC753" s="1">
        <v>0</v>
      </c>
      <c r="AD753" s="1">
        <v>0</v>
      </c>
      <c r="AE753" s="1">
        <v>826</v>
      </c>
      <c r="AF753" s="1">
        <v>852</v>
      </c>
      <c r="AG753" s="1">
        <v>0</v>
      </c>
      <c r="AH753" s="1">
        <v>0</v>
      </c>
      <c r="AI753" s="1">
        <v>1678</v>
      </c>
      <c r="AJ753" s="1" t="s">
        <v>4427</v>
      </c>
      <c r="AK753" s="1" t="s">
        <v>4428</v>
      </c>
      <c r="AL753" s="1" t="s">
        <v>4429</v>
      </c>
      <c r="AM753" s="1" t="s">
        <v>12</v>
      </c>
      <c r="AN753" s="1" t="s">
        <v>23098</v>
      </c>
      <c r="AO753" s="1" t="s">
        <v>364</v>
      </c>
      <c r="AP753" s="1" t="s">
        <v>57</v>
      </c>
      <c r="AQ753" s="1" t="s">
        <v>25</v>
      </c>
      <c r="AR753" s="1" t="s">
        <v>19</v>
      </c>
      <c r="AS753" s="1" t="s">
        <v>23091</v>
      </c>
      <c r="AT753" s="1" t="s">
        <v>26</v>
      </c>
    </row>
    <row r="754" spans="1:46" x14ac:dyDescent="0.25">
      <c r="A754" s="1" t="s">
        <v>17437</v>
      </c>
      <c r="B754" s="2" t="s">
        <v>23101</v>
      </c>
      <c r="C754" s="2" t="s">
        <v>23107</v>
      </c>
      <c r="D754" s="1">
        <v>0</v>
      </c>
      <c r="E754" s="1">
        <v>0</v>
      </c>
      <c r="F754" s="1">
        <v>2</v>
      </c>
      <c r="G754" s="1">
        <v>2</v>
      </c>
      <c r="H754" s="6">
        <v>1</v>
      </c>
      <c r="I754">
        <v>0</v>
      </c>
      <c r="J754" s="1">
        <v>42</v>
      </c>
      <c r="K754" s="1">
        <v>0</v>
      </c>
      <c r="L754" s="1">
        <v>671</v>
      </c>
      <c r="M754" s="6">
        <v>0.19</v>
      </c>
      <c r="N754" s="4">
        <v>4000</v>
      </c>
      <c r="O754" s="4">
        <v>400</v>
      </c>
      <c r="P754" s="4">
        <v>500</v>
      </c>
      <c r="Q754" s="3">
        <v>0.27</v>
      </c>
      <c r="R754" s="1">
        <v>12</v>
      </c>
      <c r="S754" s="1">
        <v>500</v>
      </c>
      <c r="T754" s="1">
        <v>35</v>
      </c>
      <c r="U754" s="1">
        <v>1</v>
      </c>
      <c r="V754" s="1">
        <v>122</v>
      </c>
      <c r="W754" s="1">
        <v>1</v>
      </c>
      <c r="X754" s="1">
        <v>1</v>
      </c>
      <c r="Y754" s="1">
        <v>1</v>
      </c>
      <c r="Z754" s="1">
        <v>1</v>
      </c>
      <c r="AA754" s="1">
        <v>0</v>
      </c>
      <c r="AB754" s="1">
        <v>1</v>
      </c>
      <c r="AC754" s="1">
        <v>898</v>
      </c>
      <c r="AD754" s="1">
        <v>0</v>
      </c>
      <c r="AE754" s="1">
        <v>0</v>
      </c>
      <c r="AF754" s="1">
        <v>0</v>
      </c>
      <c r="AG754" s="1">
        <v>0</v>
      </c>
      <c r="AH754" s="1">
        <v>0</v>
      </c>
      <c r="AI754" s="1">
        <v>898</v>
      </c>
      <c r="AJ754" s="1" t="s">
        <v>1367</v>
      </c>
      <c r="AK754" s="1" t="s">
        <v>1368</v>
      </c>
      <c r="AL754" s="1" t="s">
        <v>1369</v>
      </c>
      <c r="AM754" s="1" t="s">
        <v>12</v>
      </c>
      <c r="AN754" s="1" t="s">
        <v>23097</v>
      </c>
      <c r="AO754" s="1" t="s">
        <v>86</v>
      </c>
      <c r="AP754" s="1" t="s">
        <v>86</v>
      </c>
      <c r="AQ754" s="1" t="s">
        <v>14</v>
      </c>
      <c r="AR754" s="1" t="s">
        <v>19</v>
      </c>
      <c r="AS754" s="1" t="s">
        <v>23090</v>
      </c>
      <c r="AT754" s="1" t="s">
        <v>101</v>
      </c>
    </row>
    <row r="755" spans="1:46" x14ac:dyDescent="0.25">
      <c r="A755" s="1" t="s">
        <v>20139</v>
      </c>
      <c r="B755" s="2" t="s">
        <v>23074</v>
      </c>
      <c r="C755" s="2" t="s">
        <v>23110</v>
      </c>
      <c r="D755" s="1">
        <v>2</v>
      </c>
      <c r="E755" s="1">
        <v>2</v>
      </c>
      <c r="F755" s="1">
        <v>1</v>
      </c>
      <c r="G755" s="1">
        <v>5</v>
      </c>
      <c r="H755" s="6">
        <v>0.2</v>
      </c>
      <c r="I755">
        <v>0</v>
      </c>
      <c r="J755" s="1">
        <v>48</v>
      </c>
      <c r="K755" s="1">
        <v>0</v>
      </c>
      <c r="L755" s="1">
        <v>849</v>
      </c>
      <c r="M755" s="6">
        <v>0.08</v>
      </c>
      <c r="N755" s="4">
        <v>7000</v>
      </c>
      <c r="O755" s="4">
        <v>500</v>
      </c>
      <c r="P755" s="4">
        <v>800</v>
      </c>
      <c r="Q755" s="3">
        <v>0.2</v>
      </c>
      <c r="R755" s="1">
        <v>24</v>
      </c>
      <c r="S755" s="1">
        <v>800</v>
      </c>
      <c r="T755" s="1">
        <v>46</v>
      </c>
      <c r="U755" s="1">
        <v>1</v>
      </c>
      <c r="V755" s="1">
        <v>121</v>
      </c>
      <c r="W755" s="1">
        <v>0</v>
      </c>
      <c r="X755" s="1">
        <v>0</v>
      </c>
      <c r="Y755" s="1">
        <v>0</v>
      </c>
      <c r="Z755" s="1">
        <v>4</v>
      </c>
      <c r="AA755" s="1">
        <v>1</v>
      </c>
      <c r="AB755" s="1">
        <v>0</v>
      </c>
      <c r="AC755" s="1">
        <v>0</v>
      </c>
      <c r="AD755" s="1">
        <v>0</v>
      </c>
      <c r="AE755" s="1">
        <v>0</v>
      </c>
      <c r="AF755" s="1">
        <v>0</v>
      </c>
      <c r="AG755" s="1">
        <v>0</v>
      </c>
      <c r="AH755" s="1">
        <v>0</v>
      </c>
      <c r="AI755" s="1">
        <v>0</v>
      </c>
      <c r="AJ755" s="1" t="s">
        <v>1641</v>
      </c>
      <c r="AK755" s="1" t="s">
        <v>24</v>
      </c>
      <c r="AL755" s="1" t="s">
        <v>9152</v>
      </c>
      <c r="AM755" s="1" t="s">
        <v>12</v>
      </c>
      <c r="AN755" s="1" t="s">
        <v>23097</v>
      </c>
      <c r="AO755" s="1" t="s">
        <v>86</v>
      </c>
      <c r="AP755" s="1" t="s">
        <v>57</v>
      </c>
      <c r="AQ755" s="1" t="s">
        <v>25</v>
      </c>
      <c r="AR755" s="1" t="s">
        <v>30</v>
      </c>
      <c r="AS755" s="1" t="s">
        <v>23091</v>
      </c>
      <c r="AT755" s="1" t="s">
        <v>26</v>
      </c>
    </row>
    <row r="756" spans="1:46" x14ac:dyDescent="0.25">
      <c r="A756" s="1" t="s">
        <v>19031</v>
      </c>
      <c r="B756" s="2" t="s">
        <v>23074</v>
      </c>
      <c r="C756" s="2" t="s">
        <v>23110</v>
      </c>
      <c r="D756" s="1">
        <v>2</v>
      </c>
      <c r="E756" s="1">
        <v>2</v>
      </c>
      <c r="F756" s="1">
        <v>8</v>
      </c>
      <c r="G756" s="1">
        <v>12</v>
      </c>
      <c r="H756" s="6">
        <v>0.66666666666666663</v>
      </c>
      <c r="I756">
        <v>1</v>
      </c>
      <c r="J756" s="1">
        <v>41</v>
      </c>
      <c r="K756" s="1">
        <v>1</v>
      </c>
      <c r="L756" s="1">
        <v>689</v>
      </c>
      <c r="M756" s="6">
        <v>0.41</v>
      </c>
      <c r="N756" s="4">
        <v>5000</v>
      </c>
      <c r="O756" s="4">
        <v>450</v>
      </c>
      <c r="P756" s="4">
        <v>500</v>
      </c>
      <c r="Q756" s="3">
        <v>0.28999999999999998</v>
      </c>
      <c r="R756" s="1">
        <v>24</v>
      </c>
      <c r="S756" s="1">
        <v>500</v>
      </c>
      <c r="T756" s="1">
        <v>40</v>
      </c>
      <c r="U756" s="1">
        <v>0</v>
      </c>
      <c r="V756" s="1">
        <v>121</v>
      </c>
      <c r="W756" s="1">
        <v>0</v>
      </c>
      <c r="X756" s="1">
        <v>1</v>
      </c>
      <c r="Y756" s="1">
        <v>1</v>
      </c>
      <c r="Z756" s="1">
        <v>1</v>
      </c>
      <c r="AA756" s="1">
        <v>0</v>
      </c>
      <c r="AB756" s="1">
        <v>1</v>
      </c>
      <c r="AC756" s="1">
        <v>0</v>
      </c>
      <c r="AD756" s="1">
        <v>1133</v>
      </c>
      <c r="AE756" s="1">
        <v>2740</v>
      </c>
      <c r="AF756" s="1">
        <v>0</v>
      </c>
      <c r="AG756" s="1">
        <v>372</v>
      </c>
      <c r="AH756" s="1">
        <v>0</v>
      </c>
      <c r="AI756" s="1">
        <v>4245</v>
      </c>
      <c r="AJ756" s="1" t="s">
        <v>6071</v>
      </c>
      <c r="AK756" s="1" t="s">
        <v>6072</v>
      </c>
      <c r="AL756" s="1" t="s">
        <v>6073</v>
      </c>
      <c r="AM756" s="1" t="s">
        <v>16</v>
      </c>
      <c r="AN756" s="1" t="s">
        <v>23098</v>
      </c>
      <c r="AO756" s="1" t="s">
        <v>364</v>
      </c>
      <c r="AP756" s="1" t="s">
        <v>57</v>
      </c>
      <c r="AQ756" s="1" t="s">
        <v>14</v>
      </c>
      <c r="AR756" s="1" t="s">
        <v>19</v>
      </c>
      <c r="AS756" s="1" t="s">
        <v>23090</v>
      </c>
      <c r="AT756" s="1" t="s">
        <v>101</v>
      </c>
    </row>
    <row r="757" spans="1:46" x14ac:dyDescent="0.25">
      <c r="A757" s="1" t="s">
        <v>19485</v>
      </c>
      <c r="B757" s="2" t="s">
        <v>23101</v>
      </c>
      <c r="C757" s="2" t="s">
        <v>23107</v>
      </c>
      <c r="D757" s="1">
        <v>0</v>
      </c>
      <c r="E757" s="1">
        <v>0</v>
      </c>
      <c r="F757" s="1">
        <v>1</v>
      </c>
      <c r="G757" s="1">
        <v>1</v>
      </c>
      <c r="H757" s="6">
        <v>1</v>
      </c>
      <c r="I757">
        <v>0</v>
      </c>
      <c r="J757" s="1">
        <v>44</v>
      </c>
      <c r="K757" s="1">
        <v>1</v>
      </c>
      <c r="L757" s="1">
        <v>535</v>
      </c>
      <c r="M757" s="6">
        <v>0.61</v>
      </c>
      <c r="N757" s="4">
        <v>3270</v>
      </c>
      <c r="O757" s="4">
        <v>230</v>
      </c>
      <c r="P757" s="4">
        <v>150</v>
      </c>
      <c r="Q757" s="3">
        <v>0.35</v>
      </c>
      <c r="R757" s="1">
        <v>18</v>
      </c>
      <c r="S757" s="1">
        <v>150</v>
      </c>
      <c r="T757" s="1">
        <v>16</v>
      </c>
      <c r="U757" s="1">
        <v>1</v>
      </c>
      <c r="V757" s="1">
        <v>121</v>
      </c>
      <c r="W757" s="1">
        <v>0</v>
      </c>
      <c r="X757" s="1">
        <v>0</v>
      </c>
      <c r="Y757" s="1">
        <v>0</v>
      </c>
      <c r="Z757" s="1">
        <v>4</v>
      </c>
      <c r="AA757" s="1">
        <v>0</v>
      </c>
      <c r="AB757" s="1">
        <v>0</v>
      </c>
      <c r="AC757" s="1">
        <v>1066</v>
      </c>
      <c r="AD757" s="1">
        <v>0</v>
      </c>
      <c r="AE757" s="1">
        <v>1230</v>
      </c>
      <c r="AF757" s="1">
        <v>0</v>
      </c>
      <c r="AG757" s="1">
        <v>0</v>
      </c>
      <c r="AH757" s="1">
        <v>800</v>
      </c>
      <c r="AI757" s="1">
        <v>3096</v>
      </c>
      <c r="AJ757" s="1" t="s">
        <v>565</v>
      </c>
      <c r="AK757" s="1" t="s">
        <v>7328</v>
      </c>
      <c r="AL757" s="1" t="s">
        <v>7329</v>
      </c>
      <c r="AM757" s="1" t="s">
        <v>12</v>
      </c>
      <c r="AN757" s="1" t="s">
        <v>23098</v>
      </c>
      <c r="AO757" s="1" t="s">
        <v>86</v>
      </c>
      <c r="AP757" s="1" t="s">
        <v>57</v>
      </c>
      <c r="AQ757" s="1" t="s">
        <v>25</v>
      </c>
      <c r="AR757" s="1" t="s">
        <v>30</v>
      </c>
      <c r="AS757" s="1" t="s">
        <v>23090</v>
      </c>
      <c r="AT757" s="1" t="s">
        <v>26</v>
      </c>
    </row>
    <row r="758" spans="1:46" x14ac:dyDescent="0.25">
      <c r="A758" s="1" t="s">
        <v>18895</v>
      </c>
      <c r="B758" s="2" t="s">
        <v>23101</v>
      </c>
      <c r="C758" s="2" t="s">
        <v>23107</v>
      </c>
      <c r="D758" s="1">
        <v>0</v>
      </c>
      <c r="E758" s="1">
        <v>0</v>
      </c>
      <c r="F758" s="1">
        <v>1</v>
      </c>
      <c r="G758" s="1">
        <v>1</v>
      </c>
      <c r="H758" s="6">
        <v>1</v>
      </c>
      <c r="I758">
        <v>1</v>
      </c>
      <c r="J758" s="1">
        <v>31</v>
      </c>
      <c r="K758" s="1">
        <v>0</v>
      </c>
      <c r="L758" s="1">
        <v>770</v>
      </c>
      <c r="M758" s="6">
        <v>0.14000000000000001</v>
      </c>
      <c r="N758" s="4">
        <v>2400</v>
      </c>
      <c r="O758" s="4">
        <v>200</v>
      </c>
      <c r="P758" s="4">
        <v>300</v>
      </c>
      <c r="Q758" s="3">
        <v>0.3</v>
      </c>
      <c r="R758" s="1">
        <v>24</v>
      </c>
      <c r="S758" s="1">
        <v>300</v>
      </c>
      <c r="T758" s="1">
        <v>19</v>
      </c>
      <c r="U758" s="1">
        <v>1</v>
      </c>
      <c r="V758" s="1">
        <v>121</v>
      </c>
      <c r="W758" s="1">
        <v>0</v>
      </c>
      <c r="X758" s="1">
        <v>1</v>
      </c>
      <c r="Y758" s="1">
        <v>1</v>
      </c>
      <c r="Z758" s="1">
        <v>1</v>
      </c>
      <c r="AA758" s="1">
        <v>1</v>
      </c>
      <c r="AB758" s="1">
        <v>1</v>
      </c>
      <c r="AC758" s="1">
        <v>0</v>
      </c>
      <c r="AD758" s="1">
        <v>0</v>
      </c>
      <c r="AE758" s="1">
        <v>0</v>
      </c>
      <c r="AF758" s="1">
        <v>0</v>
      </c>
      <c r="AG758" s="1">
        <v>0</v>
      </c>
      <c r="AH758" s="1">
        <v>200</v>
      </c>
      <c r="AI758" s="1">
        <v>200</v>
      </c>
      <c r="AJ758" s="1" t="s">
        <v>373</v>
      </c>
      <c r="AK758" s="1" t="s">
        <v>5679</v>
      </c>
      <c r="AL758" s="1" t="s">
        <v>5680</v>
      </c>
      <c r="AM758" s="1" t="s">
        <v>16</v>
      </c>
      <c r="AN758" s="1" t="s">
        <v>23097</v>
      </c>
      <c r="AO758" s="1" t="s">
        <v>86</v>
      </c>
      <c r="AP758" s="1" t="s">
        <v>57</v>
      </c>
      <c r="AQ758" s="1" t="s">
        <v>14</v>
      </c>
      <c r="AR758" s="1" t="s">
        <v>19</v>
      </c>
      <c r="AS758" s="1" t="s">
        <v>23091</v>
      </c>
      <c r="AT758" s="1" t="s">
        <v>101</v>
      </c>
    </row>
    <row r="759" spans="1:46" x14ac:dyDescent="0.25">
      <c r="A759" s="1" t="s">
        <v>21119</v>
      </c>
      <c r="B759" s="2" t="s">
        <v>23101</v>
      </c>
      <c r="C759" s="2" t="s">
        <v>23108</v>
      </c>
      <c r="D759" s="1">
        <v>0</v>
      </c>
      <c r="E759" s="1">
        <v>0</v>
      </c>
      <c r="F759" s="1">
        <v>1</v>
      </c>
      <c r="G759" s="1">
        <v>1</v>
      </c>
      <c r="H759" s="6">
        <v>1</v>
      </c>
      <c r="I759">
        <v>0</v>
      </c>
      <c r="J759" s="1">
        <v>57</v>
      </c>
      <c r="K759" s="1">
        <v>1</v>
      </c>
      <c r="L759" s="1">
        <v>682</v>
      </c>
      <c r="M759" s="6">
        <v>0.74</v>
      </c>
      <c r="N759" s="4">
        <v>2700</v>
      </c>
      <c r="O759" s="4">
        <v>220</v>
      </c>
      <c r="P759" s="4">
        <v>300</v>
      </c>
      <c r="Q759" s="3">
        <v>0.28999999999999998</v>
      </c>
      <c r="R759" s="1">
        <v>24</v>
      </c>
      <c r="S759" s="1">
        <v>300</v>
      </c>
      <c r="T759" s="1">
        <v>28</v>
      </c>
      <c r="U759" s="1">
        <v>0</v>
      </c>
      <c r="V759" s="1">
        <v>121</v>
      </c>
      <c r="W759" s="1">
        <v>0</v>
      </c>
      <c r="X759" s="1">
        <v>0</v>
      </c>
      <c r="Y759" s="1">
        <v>0</v>
      </c>
      <c r="Z759" s="1">
        <v>3</v>
      </c>
      <c r="AA759" s="1">
        <v>1</v>
      </c>
      <c r="AB759" s="1">
        <v>0</v>
      </c>
      <c r="AC759" s="1">
        <v>165</v>
      </c>
      <c r="AD759" s="1">
        <v>0</v>
      </c>
      <c r="AE759" s="1">
        <v>0</v>
      </c>
      <c r="AF759" s="1">
        <v>1190</v>
      </c>
      <c r="AG759" s="1">
        <v>0</v>
      </c>
      <c r="AH759" s="1">
        <v>682</v>
      </c>
      <c r="AI759" s="1">
        <v>2037</v>
      </c>
      <c r="AJ759" s="1" t="s">
        <v>68</v>
      </c>
      <c r="AK759" s="1" t="s">
        <v>11808</v>
      </c>
      <c r="AL759" s="1" t="s">
        <v>11809</v>
      </c>
      <c r="AM759" s="1" t="s">
        <v>12</v>
      </c>
      <c r="AN759" s="1" t="s">
        <v>23098</v>
      </c>
      <c r="AO759" s="1" t="s">
        <v>364</v>
      </c>
      <c r="AP759" s="1" t="s">
        <v>57</v>
      </c>
      <c r="AQ759" s="1" t="s">
        <v>25</v>
      </c>
      <c r="AR759" s="1" t="s">
        <v>30</v>
      </c>
      <c r="AS759" s="1" t="s">
        <v>23091</v>
      </c>
      <c r="AT759" s="1" t="s">
        <v>26</v>
      </c>
    </row>
    <row r="760" spans="1:46" x14ac:dyDescent="0.25">
      <c r="A760" s="1" t="s">
        <v>18283</v>
      </c>
      <c r="B760" s="2" t="s">
        <v>23101</v>
      </c>
      <c r="C760" s="2" t="s">
        <v>23108</v>
      </c>
      <c r="D760" s="1">
        <v>0</v>
      </c>
      <c r="E760" s="1">
        <v>0</v>
      </c>
      <c r="F760" s="1">
        <v>5</v>
      </c>
      <c r="G760" s="1">
        <v>5</v>
      </c>
      <c r="H760" s="6">
        <v>1</v>
      </c>
      <c r="I760">
        <v>0</v>
      </c>
      <c r="J760" s="1">
        <v>36</v>
      </c>
      <c r="K760" s="1">
        <v>1</v>
      </c>
      <c r="L760" s="1">
        <v>520</v>
      </c>
      <c r="M760" s="6">
        <v>0.63</v>
      </c>
      <c r="N760" s="4">
        <v>3600</v>
      </c>
      <c r="O760" s="4">
        <v>300</v>
      </c>
      <c r="P760" s="4">
        <v>120</v>
      </c>
      <c r="Q760" s="3">
        <v>0.33</v>
      </c>
      <c r="R760" s="1">
        <v>6</v>
      </c>
      <c r="S760" s="1">
        <v>120</v>
      </c>
      <c r="T760" s="1">
        <v>10</v>
      </c>
      <c r="U760" s="1">
        <v>1</v>
      </c>
      <c r="V760" s="1">
        <v>121</v>
      </c>
      <c r="W760" s="1">
        <v>0</v>
      </c>
      <c r="X760" s="1">
        <v>0</v>
      </c>
      <c r="Y760" s="1">
        <v>0</v>
      </c>
      <c r="Z760" s="1">
        <v>0</v>
      </c>
      <c r="AA760" s="1">
        <v>1</v>
      </c>
      <c r="AB760" s="1">
        <v>0</v>
      </c>
      <c r="AC760" s="1">
        <v>2780</v>
      </c>
      <c r="AD760" s="1">
        <v>1000</v>
      </c>
      <c r="AE760" s="1">
        <v>660</v>
      </c>
      <c r="AF760" s="1">
        <v>0</v>
      </c>
      <c r="AG760" s="1">
        <v>0</v>
      </c>
      <c r="AH760" s="1">
        <v>200</v>
      </c>
      <c r="AI760" s="1">
        <v>4640</v>
      </c>
      <c r="AJ760" s="1" t="s">
        <v>3918</v>
      </c>
      <c r="AK760" s="1" t="s">
        <v>3919</v>
      </c>
      <c r="AL760" s="1" t="s">
        <v>3920</v>
      </c>
      <c r="AM760" s="1" t="s">
        <v>12</v>
      </c>
      <c r="AN760" s="1" t="s">
        <v>23098</v>
      </c>
      <c r="AO760" s="1" t="s">
        <v>86</v>
      </c>
      <c r="AP760" s="1" t="s">
        <v>57</v>
      </c>
      <c r="AQ760" s="1" t="s">
        <v>25</v>
      </c>
      <c r="AR760" s="1" t="s">
        <v>30</v>
      </c>
      <c r="AS760" s="1" t="s">
        <v>23091</v>
      </c>
      <c r="AT760" s="1" t="s">
        <v>26</v>
      </c>
    </row>
    <row r="761" spans="1:46" x14ac:dyDescent="0.25">
      <c r="A761" s="1" t="s">
        <v>20679</v>
      </c>
      <c r="B761" s="2" t="s">
        <v>23101</v>
      </c>
      <c r="C761" s="2" t="s">
        <v>23108</v>
      </c>
      <c r="D761" s="1">
        <v>0</v>
      </c>
      <c r="E761" s="1">
        <v>2</v>
      </c>
      <c r="F761" s="1">
        <v>1</v>
      </c>
      <c r="G761" s="1">
        <v>3</v>
      </c>
      <c r="H761" s="6">
        <v>0.33333333333333331</v>
      </c>
      <c r="I761">
        <v>0</v>
      </c>
      <c r="J761" s="1">
        <v>37</v>
      </c>
      <c r="K761" s="1">
        <v>0</v>
      </c>
      <c r="L761" s="1">
        <v>591</v>
      </c>
      <c r="M761" s="6">
        <v>0.41</v>
      </c>
      <c r="N761" s="4">
        <v>2200</v>
      </c>
      <c r="O761" s="4">
        <v>180</v>
      </c>
      <c r="P761" s="4">
        <v>500</v>
      </c>
      <c r="Q761" s="3">
        <v>0.35</v>
      </c>
      <c r="R761" s="1">
        <v>24</v>
      </c>
      <c r="S761" s="1">
        <v>500</v>
      </c>
      <c r="T761" s="1">
        <v>50</v>
      </c>
      <c r="U761" s="1">
        <v>1</v>
      </c>
      <c r="V761" s="1">
        <v>121</v>
      </c>
      <c r="W761" s="1">
        <v>0</v>
      </c>
      <c r="X761" s="1">
        <v>0</v>
      </c>
      <c r="Y761" s="1">
        <v>1</v>
      </c>
      <c r="Z761" s="1">
        <v>0</v>
      </c>
      <c r="AA761" s="1">
        <v>0</v>
      </c>
      <c r="AB761" s="1">
        <v>0</v>
      </c>
      <c r="AC761" s="1">
        <v>750</v>
      </c>
      <c r="AD761" s="1">
        <v>0</v>
      </c>
      <c r="AE761" s="1">
        <v>500</v>
      </c>
      <c r="AF761" s="1">
        <v>0</v>
      </c>
      <c r="AG761" s="1">
        <v>0</v>
      </c>
      <c r="AH761" s="1">
        <v>0</v>
      </c>
      <c r="AI761" s="1">
        <v>1250</v>
      </c>
      <c r="AJ761" s="1" t="s">
        <v>10627</v>
      </c>
      <c r="AK761" s="1" t="s">
        <v>10628</v>
      </c>
      <c r="AL761" s="1" t="s">
        <v>10629</v>
      </c>
      <c r="AM761" s="1" t="s">
        <v>12</v>
      </c>
      <c r="AN761" s="1" t="s">
        <v>23097</v>
      </c>
      <c r="AO761" s="1" t="s">
        <v>86</v>
      </c>
      <c r="AP761" s="1" t="s">
        <v>57</v>
      </c>
      <c r="AQ761" s="1" t="s">
        <v>25</v>
      </c>
      <c r="AR761" s="1" t="s">
        <v>19</v>
      </c>
      <c r="AS761" s="1" t="s">
        <v>23090</v>
      </c>
      <c r="AT761" s="1" t="s">
        <v>26</v>
      </c>
    </row>
    <row r="762" spans="1:46" x14ac:dyDescent="0.25">
      <c r="A762" s="1" t="s">
        <v>20143</v>
      </c>
      <c r="B762" s="2" t="s">
        <v>23101</v>
      </c>
      <c r="C762" s="2" t="s">
        <v>23108</v>
      </c>
      <c r="D762" s="1">
        <v>0</v>
      </c>
      <c r="E762" s="1">
        <v>0</v>
      </c>
      <c r="F762" s="1">
        <v>1</v>
      </c>
      <c r="G762" s="1">
        <v>1</v>
      </c>
      <c r="H762" s="6">
        <v>1</v>
      </c>
      <c r="I762">
        <v>0</v>
      </c>
      <c r="J762" s="1">
        <v>37</v>
      </c>
      <c r="K762" s="1">
        <v>1</v>
      </c>
      <c r="L762" s="1">
        <v>600</v>
      </c>
      <c r="M762" s="6">
        <v>0.87</v>
      </c>
      <c r="N762" s="4">
        <v>6800</v>
      </c>
      <c r="O762" s="4">
        <v>300</v>
      </c>
      <c r="P762" s="4">
        <v>600</v>
      </c>
      <c r="Q762" s="3">
        <v>0.34</v>
      </c>
      <c r="R762" s="1">
        <v>24</v>
      </c>
      <c r="S762" s="1">
        <v>600</v>
      </c>
      <c r="T762" s="1">
        <v>70</v>
      </c>
      <c r="U762" s="1">
        <v>1</v>
      </c>
      <c r="V762" s="1">
        <v>121</v>
      </c>
      <c r="W762" s="1">
        <v>0</v>
      </c>
      <c r="X762" s="1">
        <v>0</v>
      </c>
      <c r="Y762" s="1">
        <v>1</v>
      </c>
      <c r="Z762" s="1">
        <v>1</v>
      </c>
      <c r="AA762" s="1">
        <v>1</v>
      </c>
      <c r="AB762" s="1">
        <v>0</v>
      </c>
      <c r="AC762" s="1">
        <v>0</v>
      </c>
      <c r="AD762" s="1">
        <v>141</v>
      </c>
      <c r="AE762" s="1">
        <v>3600</v>
      </c>
      <c r="AF762" s="1">
        <v>0</v>
      </c>
      <c r="AG762" s="1">
        <v>0</v>
      </c>
      <c r="AH762" s="1">
        <v>1350</v>
      </c>
      <c r="AI762" s="1">
        <v>5091</v>
      </c>
      <c r="AJ762" s="1" t="s">
        <v>9161</v>
      </c>
      <c r="AK762" s="1" t="s">
        <v>9162</v>
      </c>
      <c r="AL762" s="1" t="s">
        <v>9163</v>
      </c>
      <c r="AM762" s="1" t="s">
        <v>12</v>
      </c>
      <c r="AN762" s="1" t="s">
        <v>23098</v>
      </c>
      <c r="AO762" s="1" t="s">
        <v>86</v>
      </c>
      <c r="AP762" s="1" t="s">
        <v>57</v>
      </c>
      <c r="AQ762" s="1" t="s">
        <v>25</v>
      </c>
      <c r="AR762" s="1" t="s">
        <v>19</v>
      </c>
      <c r="AS762" s="1" t="s">
        <v>23091</v>
      </c>
      <c r="AT762" s="1" t="s">
        <v>26</v>
      </c>
    </row>
    <row r="763" spans="1:46" x14ac:dyDescent="0.25">
      <c r="A763" s="1" t="s">
        <v>21238</v>
      </c>
      <c r="B763" s="2" t="s">
        <v>23101</v>
      </c>
      <c r="C763" s="2" t="s">
        <v>23108</v>
      </c>
      <c r="D763" s="1">
        <v>0</v>
      </c>
      <c r="E763" s="1">
        <v>0</v>
      </c>
      <c r="F763" s="1">
        <v>2</v>
      </c>
      <c r="G763" s="1">
        <v>2</v>
      </c>
      <c r="H763" s="6">
        <v>1</v>
      </c>
      <c r="I763">
        <v>0</v>
      </c>
      <c r="J763" s="1">
        <v>42</v>
      </c>
      <c r="K763" s="1">
        <v>1</v>
      </c>
      <c r="L763" s="1">
        <v>596</v>
      </c>
      <c r="M763" s="6">
        <v>0.06</v>
      </c>
      <c r="N763" s="4">
        <v>4100</v>
      </c>
      <c r="O763" s="4">
        <v>350</v>
      </c>
      <c r="P763" s="4">
        <v>400</v>
      </c>
      <c r="Q763" s="3">
        <v>0.3</v>
      </c>
      <c r="R763" s="1">
        <v>24</v>
      </c>
      <c r="S763" s="1">
        <v>400</v>
      </c>
      <c r="T763" s="1">
        <v>41</v>
      </c>
      <c r="U763" s="1">
        <v>1</v>
      </c>
      <c r="V763" s="1">
        <v>121</v>
      </c>
      <c r="W763" s="1">
        <v>0</v>
      </c>
      <c r="X763" s="1">
        <v>0</v>
      </c>
      <c r="Y763" s="1">
        <v>1</v>
      </c>
      <c r="Z763" s="1">
        <v>3</v>
      </c>
      <c r="AA763" s="1">
        <v>0</v>
      </c>
      <c r="AB763" s="1">
        <v>0</v>
      </c>
      <c r="AC763" s="1">
        <v>0</v>
      </c>
      <c r="AD763" s="1">
        <v>0</v>
      </c>
      <c r="AE763" s="1">
        <v>0</v>
      </c>
      <c r="AF763" s="1">
        <v>0</v>
      </c>
      <c r="AG763" s="1">
        <v>0</v>
      </c>
      <c r="AH763" s="1">
        <v>0</v>
      </c>
      <c r="AI763" s="1">
        <v>0</v>
      </c>
      <c r="AJ763" s="1" t="s">
        <v>12128</v>
      </c>
      <c r="AK763" s="1" t="s">
        <v>12129</v>
      </c>
      <c r="AL763" s="1" t="s">
        <v>12130</v>
      </c>
      <c r="AM763" s="1" t="s">
        <v>12</v>
      </c>
      <c r="AN763" s="1" t="s">
        <v>23098</v>
      </c>
      <c r="AO763" s="1" t="s">
        <v>86</v>
      </c>
      <c r="AP763" s="1" t="s">
        <v>57</v>
      </c>
      <c r="AQ763" s="1" t="s">
        <v>25</v>
      </c>
      <c r="AR763" s="1" t="s">
        <v>19</v>
      </c>
      <c r="AS763" s="1" t="s">
        <v>23090</v>
      </c>
      <c r="AT763" s="1" t="s">
        <v>26</v>
      </c>
    </row>
    <row r="764" spans="1:46" x14ac:dyDescent="0.25">
      <c r="A764" s="1" t="s">
        <v>17383</v>
      </c>
      <c r="B764" s="2" t="s">
        <v>23076</v>
      </c>
      <c r="C764" s="2" t="s">
        <v>23107</v>
      </c>
      <c r="D764" s="1">
        <v>0</v>
      </c>
      <c r="E764" s="1">
        <v>0</v>
      </c>
      <c r="F764" s="1">
        <v>1</v>
      </c>
      <c r="G764" s="1">
        <v>1</v>
      </c>
      <c r="H764" s="6">
        <v>1</v>
      </c>
      <c r="I764">
        <v>0</v>
      </c>
      <c r="J764" s="1">
        <v>50</v>
      </c>
      <c r="K764" s="1">
        <v>0</v>
      </c>
      <c r="L764" s="1">
        <v>716</v>
      </c>
      <c r="M764" s="6">
        <v>0.47</v>
      </c>
      <c r="N764" s="4">
        <v>3000</v>
      </c>
      <c r="O764" s="4">
        <v>200</v>
      </c>
      <c r="P764" s="4">
        <v>200</v>
      </c>
      <c r="Q764" s="3">
        <v>0.25</v>
      </c>
      <c r="R764" s="1">
        <v>24</v>
      </c>
      <c r="S764" s="1">
        <v>200</v>
      </c>
      <c r="T764" s="1">
        <v>24</v>
      </c>
      <c r="U764" s="1">
        <v>1</v>
      </c>
      <c r="V764" s="1">
        <v>120</v>
      </c>
      <c r="W764" s="1">
        <v>0</v>
      </c>
      <c r="X764" s="1">
        <v>1</v>
      </c>
      <c r="Y764" s="1">
        <v>0</v>
      </c>
      <c r="Z764" s="1">
        <v>2</v>
      </c>
      <c r="AA764" s="1">
        <v>1</v>
      </c>
      <c r="AB764" s="1">
        <v>1</v>
      </c>
      <c r="AC764" s="1">
        <v>2144</v>
      </c>
      <c r="AD764" s="1">
        <v>0</v>
      </c>
      <c r="AE764" s="1">
        <v>0</v>
      </c>
      <c r="AF764" s="1">
        <v>0</v>
      </c>
      <c r="AG764" s="1">
        <v>0</v>
      </c>
      <c r="AH764" s="1">
        <v>200</v>
      </c>
      <c r="AI764" s="1">
        <v>2344</v>
      </c>
      <c r="AJ764" s="1" t="s">
        <v>1197</v>
      </c>
      <c r="AK764" s="1" t="s">
        <v>1198</v>
      </c>
      <c r="AL764" s="1" t="s">
        <v>1199</v>
      </c>
      <c r="AM764" s="1" t="s">
        <v>12</v>
      </c>
      <c r="AN764" s="1" t="s">
        <v>23097</v>
      </c>
      <c r="AO764" s="1" t="s">
        <v>86</v>
      </c>
      <c r="AP764" s="1" t="s">
        <v>57</v>
      </c>
      <c r="AQ764" s="1" t="s">
        <v>14</v>
      </c>
      <c r="AR764" s="1" t="s">
        <v>30</v>
      </c>
      <c r="AS764" s="1" t="s">
        <v>23091</v>
      </c>
      <c r="AT764" s="1" t="s">
        <v>101</v>
      </c>
    </row>
    <row r="765" spans="1:46" x14ac:dyDescent="0.25">
      <c r="A765" s="1" t="s">
        <v>17617</v>
      </c>
      <c r="B765" s="2" t="s">
        <v>23076</v>
      </c>
      <c r="C765" s="2" t="s">
        <v>23110</v>
      </c>
      <c r="D765" s="1">
        <v>0</v>
      </c>
      <c r="E765" s="1">
        <v>0</v>
      </c>
      <c r="F765" s="1">
        <v>1</v>
      </c>
      <c r="G765" s="1">
        <v>1</v>
      </c>
      <c r="H765" s="6">
        <v>1</v>
      </c>
      <c r="I765">
        <v>0</v>
      </c>
      <c r="J765" s="1">
        <v>40</v>
      </c>
      <c r="K765" s="1">
        <v>1</v>
      </c>
      <c r="L765" s="1">
        <v>601</v>
      </c>
      <c r="M765" s="6">
        <v>0.46</v>
      </c>
      <c r="N765" s="4">
        <v>3800</v>
      </c>
      <c r="O765" s="4">
        <v>316</v>
      </c>
      <c r="P765" s="4">
        <v>300</v>
      </c>
      <c r="Q765" s="3">
        <v>0.25</v>
      </c>
      <c r="R765" s="1">
        <v>18</v>
      </c>
      <c r="S765" s="1">
        <v>300</v>
      </c>
      <c r="T765" s="1">
        <v>39</v>
      </c>
      <c r="U765" s="1">
        <v>1</v>
      </c>
      <c r="V765" s="1">
        <v>120</v>
      </c>
      <c r="W765" s="1">
        <v>0</v>
      </c>
      <c r="X765" s="1">
        <v>0</v>
      </c>
      <c r="Y765" s="1">
        <v>0</v>
      </c>
      <c r="Z765" s="1">
        <v>3</v>
      </c>
      <c r="AA765" s="1">
        <v>1</v>
      </c>
      <c r="AB765" s="1">
        <v>0</v>
      </c>
      <c r="AC765" s="1">
        <v>1940</v>
      </c>
      <c r="AD765" s="1">
        <v>606</v>
      </c>
      <c r="AE765" s="1">
        <v>0</v>
      </c>
      <c r="AF765" s="1">
        <v>1831</v>
      </c>
      <c r="AG765" s="1">
        <v>0</v>
      </c>
      <c r="AH765" s="1">
        <v>550</v>
      </c>
      <c r="AI765" s="1">
        <v>4927</v>
      </c>
      <c r="AJ765" s="1" t="s">
        <v>1932</v>
      </c>
      <c r="AK765" s="1" t="s">
        <v>1933</v>
      </c>
      <c r="AL765" s="1" t="s">
        <v>1934</v>
      </c>
      <c r="AM765" s="1" t="s">
        <v>12</v>
      </c>
      <c r="AN765" s="1" t="s">
        <v>23098</v>
      </c>
      <c r="AO765" s="1" t="s">
        <v>86</v>
      </c>
      <c r="AP765" s="1" t="s">
        <v>57</v>
      </c>
      <c r="AQ765" s="1" t="s">
        <v>25</v>
      </c>
      <c r="AR765" s="1" t="s">
        <v>30</v>
      </c>
      <c r="AS765" s="1" t="s">
        <v>23091</v>
      </c>
      <c r="AT765" s="1" t="s">
        <v>26</v>
      </c>
    </row>
    <row r="766" spans="1:46" x14ac:dyDescent="0.25">
      <c r="A766" s="1" t="s">
        <v>18476</v>
      </c>
      <c r="B766" s="2" t="s">
        <v>23073</v>
      </c>
      <c r="C766" s="2" t="s">
        <v>23105</v>
      </c>
      <c r="D766" s="1">
        <v>0</v>
      </c>
      <c r="E766" s="1">
        <v>0</v>
      </c>
      <c r="F766" s="1">
        <v>2</v>
      </c>
      <c r="G766" s="1">
        <v>2</v>
      </c>
      <c r="H766" s="6">
        <v>1</v>
      </c>
      <c r="I766">
        <v>0</v>
      </c>
      <c r="J766" s="1">
        <v>54</v>
      </c>
      <c r="K766" s="1">
        <v>1</v>
      </c>
      <c r="L766" s="1">
        <v>671</v>
      </c>
      <c r="M766" s="6">
        <v>0.39</v>
      </c>
      <c r="N766" s="4">
        <v>6000</v>
      </c>
      <c r="O766" s="4">
        <v>500</v>
      </c>
      <c r="P766" s="4">
        <v>800</v>
      </c>
      <c r="Q766" s="3">
        <v>0.28999999999999998</v>
      </c>
      <c r="R766" s="1">
        <v>36</v>
      </c>
      <c r="S766" s="1">
        <v>800</v>
      </c>
      <c r="T766" s="1">
        <v>64</v>
      </c>
      <c r="U766" s="1">
        <v>0</v>
      </c>
      <c r="V766" s="1">
        <v>120</v>
      </c>
      <c r="W766" s="1">
        <v>0</v>
      </c>
      <c r="X766" s="1">
        <v>0</v>
      </c>
      <c r="Y766" s="1">
        <v>0</v>
      </c>
      <c r="Z766" s="1">
        <v>5</v>
      </c>
      <c r="AA766" s="1">
        <v>0</v>
      </c>
      <c r="AB766" s="1">
        <v>0</v>
      </c>
      <c r="AC766" s="1">
        <v>1250</v>
      </c>
      <c r="AD766" s="1">
        <v>341</v>
      </c>
      <c r="AE766" s="1">
        <v>1465</v>
      </c>
      <c r="AF766" s="1">
        <v>354</v>
      </c>
      <c r="AG766" s="1">
        <v>120</v>
      </c>
      <c r="AH766" s="1">
        <v>592</v>
      </c>
      <c r="AI766" s="1">
        <v>4122</v>
      </c>
      <c r="AJ766" s="1" t="s">
        <v>4460</v>
      </c>
      <c r="AK766" s="1" t="s">
        <v>4461</v>
      </c>
      <c r="AL766" s="1" t="s">
        <v>4462</v>
      </c>
      <c r="AM766" s="1" t="s">
        <v>12</v>
      </c>
      <c r="AN766" s="1" t="s">
        <v>23098</v>
      </c>
      <c r="AO766" s="1" t="s">
        <v>364</v>
      </c>
      <c r="AP766" s="1" t="s">
        <v>57</v>
      </c>
      <c r="AQ766" s="1" t="s">
        <v>25</v>
      </c>
      <c r="AR766" s="1" t="s">
        <v>30</v>
      </c>
      <c r="AS766" s="1" t="s">
        <v>23090</v>
      </c>
      <c r="AT766" s="1" t="s">
        <v>26</v>
      </c>
    </row>
    <row r="767" spans="1:46" x14ac:dyDescent="0.25">
      <c r="A767" s="1" t="s">
        <v>21454</v>
      </c>
      <c r="B767" s="2" t="s">
        <v>23073</v>
      </c>
      <c r="C767" s="2" t="s">
        <v>23105</v>
      </c>
      <c r="D767" s="1">
        <v>0</v>
      </c>
      <c r="E767" s="1">
        <v>0</v>
      </c>
      <c r="F767" s="1">
        <v>1</v>
      </c>
      <c r="G767" s="1">
        <v>1</v>
      </c>
      <c r="H767" s="6">
        <v>1</v>
      </c>
      <c r="I767">
        <v>0</v>
      </c>
      <c r="J767" s="1">
        <v>36</v>
      </c>
      <c r="K767" s="1">
        <v>0</v>
      </c>
      <c r="L767" s="1">
        <v>753</v>
      </c>
      <c r="M767" s="6">
        <v>0.3</v>
      </c>
      <c r="N767" s="4">
        <v>2100</v>
      </c>
      <c r="O767" s="4">
        <v>150</v>
      </c>
      <c r="P767" s="4">
        <v>200</v>
      </c>
      <c r="Q767" s="3">
        <v>0.28000000000000003</v>
      </c>
      <c r="R767" s="1">
        <v>12</v>
      </c>
      <c r="S767" s="1">
        <v>200</v>
      </c>
      <c r="T767" s="1">
        <v>7</v>
      </c>
      <c r="U767" s="1">
        <v>1</v>
      </c>
      <c r="V767" s="1">
        <v>120</v>
      </c>
      <c r="W767" s="1">
        <v>0</v>
      </c>
      <c r="X767" s="1">
        <v>0</v>
      </c>
      <c r="Y767" s="1">
        <v>1</v>
      </c>
      <c r="Z767" s="1">
        <v>3</v>
      </c>
      <c r="AA767" s="1">
        <v>0</v>
      </c>
      <c r="AB767" s="1">
        <v>0</v>
      </c>
      <c r="AC767" s="1">
        <v>0</v>
      </c>
      <c r="AD767" s="1">
        <v>276</v>
      </c>
      <c r="AE767" s="1">
        <v>93</v>
      </c>
      <c r="AF767" s="1">
        <v>0</v>
      </c>
      <c r="AG767" s="1">
        <v>433</v>
      </c>
      <c r="AH767" s="1">
        <v>0</v>
      </c>
      <c r="AI767" s="1">
        <v>802</v>
      </c>
      <c r="AJ767" s="1" t="s">
        <v>12070</v>
      </c>
      <c r="AK767" s="1" t="s">
        <v>12679</v>
      </c>
      <c r="AL767" s="1" t="s">
        <v>12680</v>
      </c>
      <c r="AM767" s="1" t="s">
        <v>12</v>
      </c>
      <c r="AN767" s="1" t="s">
        <v>23097</v>
      </c>
      <c r="AO767" s="1" t="s">
        <v>86</v>
      </c>
      <c r="AP767" s="1" t="s">
        <v>57</v>
      </c>
      <c r="AQ767" s="1" t="s">
        <v>25</v>
      </c>
      <c r="AR767" s="1" t="s">
        <v>19</v>
      </c>
      <c r="AS767" s="1" t="s">
        <v>23090</v>
      </c>
      <c r="AT767" s="1" t="s">
        <v>26</v>
      </c>
    </row>
    <row r="768" spans="1:46" x14ac:dyDescent="0.25">
      <c r="A768" s="1" t="s">
        <v>21972</v>
      </c>
      <c r="B768" s="2" t="s">
        <v>23075</v>
      </c>
      <c r="C768" s="2" t="s">
        <v>23104</v>
      </c>
      <c r="D768" s="1">
        <v>2</v>
      </c>
      <c r="E768" s="1">
        <v>4</v>
      </c>
      <c r="F768" s="1">
        <v>2</v>
      </c>
      <c r="G768" s="1">
        <v>8</v>
      </c>
      <c r="H768" s="6">
        <v>0.25</v>
      </c>
      <c r="I768">
        <v>0</v>
      </c>
      <c r="J768" s="1">
        <v>42</v>
      </c>
      <c r="K768" s="1">
        <v>0</v>
      </c>
      <c r="L768" s="1">
        <v>591</v>
      </c>
      <c r="M768" s="6">
        <v>0.45</v>
      </c>
      <c r="N768" s="4">
        <v>4200</v>
      </c>
      <c r="O768" s="4">
        <v>350</v>
      </c>
      <c r="P768" s="4">
        <v>200</v>
      </c>
      <c r="Q768" s="3">
        <v>0.35</v>
      </c>
      <c r="R768" s="1">
        <v>36</v>
      </c>
      <c r="S768" s="1">
        <v>200</v>
      </c>
      <c r="T768" s="1">
        <v>18</v>
      </c>
      <c r="U768" s="1">
        <v>1</v>
      </c>
      <c r="V768" s="1">
        <v>120</v>
      </c>
      <c r="W768" s="1">
        <v>0</v>
      </c>
      <c r="X768" s="1">
        <v>1</v>
      </c>
      <c r="Y768" s="1">
        <v>0</v>
      </c>
      <c r="Z768" s="1">
        <v>1</v>
      </c>
      <c r="AA768" s="1">
        <v>1</v>
      </c>
      <c r="AB768" s="1">
        <v>0</v>
      </c>
      <c r="AC768" s="1">
        <v>2000</v>
      </c>
      <c r="AD768" s="1">
        <v>0</v>
      </c>
      <c r="AE768" s="1">
        <v>0</v>
      </c>
      <c r="AF768" s="1">
        <v>671</v>
      </c>
      <c r="AG768" s="1">
        <v>0</v>
      </c>
      <c r="AH768" s="1">
        <v>800</v>
      </c>
      <c r="AI768" s="1">
        <v>3471</v>
      </c>
      <c r="AJ768" s="1" t="s">
        <v>14060</v>
      </c>
      <c r="AK768" s="1" t="s">
        <v>14061</v>
      </c>
      <c r="AL768" s="1" t="s">
        <v>14062</v>
      </c>
      <c r="AM768" s="1" t="s">
        <v>12</v>
      </c>
      <c r="AN768" s="1" t="s">
        <v>23097</v>
      </c>
      <c r="AO768" s="1" t="s">
        <v>86</v>
      </c>
      <c r="AP768" s="1" t="s">
        <v>57</v>
      </c>
      <c r="AQ768" s="1" t="s">
        <v>14</v>
      </c>
      <c r="AR768" s="1" t="s">
        <v>30</v>
      </c>
      <c r="AS768" s="1" t="s">
        <v>23091</v>
      </c>
      <c r="AT768" s="1" t="s">
        <v>26</v>
      </c>
    </row>
    <row r="769" spans="1:46" x14ac:dyDescent="0.25">
      <c r="A769" s="1" t="s">
        <v>17269</v>
      </c>
      <c r="B769" s="2" t="s">
        <v>23075</v>
      </c>
      <c r="C769" s="2" t="s">
        <v>23106</v>
      </c>
      <c r="D769" s="1">
        <v>0</v>
      </c>
      <c r="E769" s="1">
        <v>0</v>
      </c>
      <c r="F769" s="1">
        <v>1</v>
      </c>
      <c r="G769" s="1">
        <v>1</v>
      </c>
      <c r="H769" s="6">
        <v>1</v>
      </c>
      <c r="I769">
        <v>0</v>
      </c>
      <c r="J769" s="1">
        <v>43</v>
      </c>
      <c r="K769" s="1">
        <v>0</v>
      </c>
      <c r="L769" s="1">
        <v>639</v>
      </c>
      <c r="M769" s="6">
        <v>0.68</v>
      </c>
      <c r="N769" s="4">
        <v>7500</v>
      </c>
      <c r="O769" s="4">
        <v>390</v>
      </c>
      <c r="P769" s="4">
        <v>1500</v>
      </c>
      <c r="Q769" s="3">
        <v>0.33</v>
      </c>
      <c r="R769" s="1">
        <v>24</v>
      </c>
      <c r="S769" s="1">
        <v>1500</v>
      </c>
      <c r="T769" s="1">
        <v>75</v>
      </c>
      <c r="U769" s="1">
        <v>0</v>
      </c>
      <c r="V769" s="1">
        <v>120</v>
      </c>
      <c r="W769" s="1">
        <v>0</v>
      </c>
      <c r="X769" s="1">
        <v>0</v>
      </c>
      <c r="Y769" s="1">
        <v>0</v>
      </c>
      <c r="Z769" s="1">
        <v>2</v>
      </c>
      <c r="AA769" s="1">
        <v>1</v>
      </c>
      <c r="AB769" s="1">
        <v>0</v>
      </c>
      <c r="AC769" s="1">
        <v>2641</v>
      </c>
      <c r="AD769" s="1">
        <v>0</v>
      </c>
      <c r="AE769" s="1">
        <v>0</v>
      </c>
      <c r="AF769" s="1">
        <v>0</v>
      </c>
      <c r="AG769" s="1">
        <v>0</v>
      </c>
      <c r="AH769" s="1">
        <v>1500</v>
      </c>
      <c r="AI769" s="1">
        <v>4141</v>
      </c>
      <c r="AJ769" s="1" t="s">
        <v>822</v>
      </c>
      <c r="AK769" s="1" t="s">
        <v>823</v>
      </c>
      <c r="AL769" s="1" t="s">
        <v>824</v>
      </c>
      <c r="AM769" s="1" t="s">
        <v>12</v>
      </c>
      <c r="AN769" s="1" t="s">
        <v>23097</v>
      </c>
      <c r="AO769" s="1" t="s">
        <v>364</v>
      </c>
      <c r="AP769" s="1" t="s">
        <v>57</v>
      </c>
      <c r="AQ769" s="1" t="s">
        <v>25</v>
      </c>
      <c r="AR769" s="1" t="s">
        <v>30</v>
      </c>
      <c r="AS769" s="1" t="s">
        <v>23091</v>
      </c>
      <c r="AT769" s="1" t="s">
        <v>26</v>
      </c>
    </row>
    <row r="770" spans="1:46" x14ac:dyDescent="0.25">
      <c r="A770" s="1" t="s">
        <v>18558</v>
      </c>
      <c r="B770" s="2" t="s">
        <v>23101</v>
      </c>
      <c r="C770" s="2" t="s">
        <v>23104</v>
      </c>
      <c r="D770" s="1">
        <v>1</v>
      </c>
      <c r="E770" s="1">
        <v>1</v>
      </c>
      <c r="F770" s="1">
        <v>1</v>
      </c>
      <c r="G770" s="1">
        <v>3</v>
      </c>
      <c r="H770" s="6">
        <v>0.33333333333333331</v>
      </c>
      <c r="I770">
        <v>1</v>
      </c>
      <c r="J770" s="1">
        <v>37</v>
      </c>
      <c r="K770" s="1">
        <v>0</v>
      </c>
      <c r="L770" s="1">
        <v>265</v>
      </c>
      <c r="M770" s="6">
        <v>0</v>
      </c>
      <c r="N770" s="4">
        <v>4000</v>
      </c>
      <c r="O770" s="4">
        <v>200</v>
      </c>
      <c r="P770" s="4">
        <v>500</v>
      </c>
      <c r="Q770" s="3">
        <v>0.4</v>
      </c>
      <c r="R770" s="1">
        <v>36</v>
      </c>
      <c r="S770" s="1">
        <v>500</v>
      </c>
      <c r="T770" s="1">
        <v>13</v>
      </c>
      <c r="U770" s="1">
        <v>0</v>
      </c>
      <c r="V770" s="1">
        <v>120</v>
      </c>
      <c r="W770" s="1">
        <v>0</v>
      </c>
      <c r="X770" s="1">
        <v>0</v>
      </c>
      <c r="Y770" s="1">
        <v>1</v>
      </c>
      <c r="Z770" s="1">
        <v>4</v>
      </c>
      <c r="AA770" s="1">
        <v>0</v>
      </c>
      <c r="AB770" s="1">
        <v>1</v>
      </c>
      <c r="AC770" s="1">
        <v>3800</v>
      </c>
      <c r="AD770" s="1">
        <v>0</v>
      </c>
      <c r="AE770" s="1">
        <v>0</v>
      </c>
      <c r="AF770" s="1">
        <v>0</v>
      </c>
      <c r="AG770" s="1">
        <v>0</v>
      </c>
      <c r="AH770" s="1">
        <v>1000</v>
      </c>
      <c r="AI770" s="1">
        <v>4800</v>
      </c>
      <c r="AJ770" s="1" t="s">
        <v>4679</v>
      </c>
      <c r="AK770" s="1" t="s">
        <v>4680</v>
      </c>
      <c r="AL770" s="1" t="s">
        <v>11</v>
      </c>
      <c r="AM770" s="1" t="s">
        <v>16</v>
      </c>
      <c r="AN770" s="1" t="s">
        <v>23097</v>
      </c>
      <c r="AO770" s="1" t="s">
        <v>364</v>
      </c>
      <c r="AP770" s="1" t="s">
        <v>57</v>
      </c>
      <c r="AQ770" s="1" t="s">
        <v>25</v>
      </c>
      <c r="AR770" s="1" t="s">
        <v>19</v>
      </c>
      <c r="AS770" s="1" t="s">
        <v>23090</v>
      </c>
      <c r="AT770" s="1" t="s">
        <v>101</v>
      </c>
    </row>
    <row r="771" spans="1:46" x14ac:dyDescent="0.25">
      <c r="A771" s="1" t="s">
        <v>22624</v>
      </c>
      <c r="B771" s="2" t="s">
        <v>23101</v>
      </c>
      <c r="C771" s="2" t="s">
        <v>23104</v>
      </c>
      <c r="D771" s="1">
        <v>2</v>
      </c>
      <c r="E771" s="1">
        <v>4</v>
      </c>
      <c r="F771" s="1">
        <v>2</v>
      </c>
      <c r="G771" s="1">
        <v>8</v>
      </c>
      <c r="H771" s="6">
        <v>0.25</v>
      </c>
      <c r="I771">
        <v>0</v>
      </c>
      <c r="J771" s="1">
        <v>42</v>
      </c>
      <c r="K771" s="1">
        <v>0</v>
      </c>
      <c r="L771" s="1">
        <v>591</v>
      </c>
      <c r="M771" s="6">
        <v>0</v>
      </c>
      <c r="N771" s="4">
        <v>4200</v>
      </c>
      <c r="O771" s="4">
        <v>350</v>
      </c>
      <c r="P771" s="4">
        <v>300</v>
      </c>
      <c r="Q771" s="3">
        <v>0.45</v>
      </c>
      <c r="R771" s="1">
        <v>12</v>
      </c>
      <c r="S771" s="1">
        <v>300</v>
      </c>
      <c r="T771" s="1">
        <v>12</v>
      </c>
      <c r="U771" s="1">
        <v>0</v>
      </c>
      <c r="V771" s="1">
        <v>120</v>
      </c>
      <c r="W771" s="1">
        <v>0</v>
      </c>
      <c r="X771" s="1">
        <v>1</v>
      </c>
      <c r="Y771" s="1">
        <v>0</v>
      </c>
      <c r="Z771" s="1">
        <v>1</v>
      </c>
      <c r="AA771" s="1">
        <v>1</v>
      </c>
      <c r="AB771" s="1">
        <v>0</v>
      </c>
      <c r="AC771" s="1">
        <v>2000</v>
      </c>
      <c r="AD771" s="1">
        <v>0</v>
      </c>
      <c r="AE771" s="1">
        <v>0</v>
      </c>
      <c r="AF771" s="1">
        <v>671</v>
      </c>
      <c r="AG771" s="1">
        <v>0</v>
      </c>
      <c r="AH771" s="1">
        <v>800</v>
      </c>
      <c r="AI771" s="1">
        <v>3471</v>
      </c>
      <c r="AJ771" s="1" t="s">
        <v>3021</v>
      </c>
      <c r="AK771" s="1" t="s">
        <v>15786</v>
      </c>
      <c r="AL771" s="1" t="s">
        <v>11</v>
      </c>
      <c r="AM771" s="1" t="s">
        <v>12</v>
      </c>
      <c r="AN771" s="1" t="s">
        <v>23097</v>
      </c>
      <c r="AO771" s="1" t="s">
        <v>364</v>
      </c>
      <c r="AP771" s="1" t="s">
        <v>57</v>
      </c>
      <c r="AQ771" s="1" t="s">
        <v>14</v>
      </c>
      <c r="AR771" s="1" t="s">
        <v>30</v>
      </c>
      <c r="AS771" s="1" t="s">
        <v>23091</v>
      </c>
      <c r="AT771" s="1" t="s">
        <v>26</v>
      </c>
    </row>
    <row r="772" spans="1:46" x14ac:dyDescent="0.25">
      <c r="A772" s="1" t="s">
        <v>18564</v>
      </c>
      <c r="B772" s="2" t="s">
        <v>23101</v>
      </c>
      <c r="C772" s="2" t="s">
        <v>23104</v>
      </c>
      <c r="D772" s="1">
        <v>0</v>
      </c>
      <c r="E772" s="1">
        <v>1</v>
      </c>
      <c r="F772" s="1">
        <v>1</v>
      </c>
      <c r="G772" s="1">
        <v>2</v>
      </c>
      <c r="H772" s="6">
        <v>0.5</v>
      </c>
      <c r="I772">
        <v>0</v>
      </c>
      <c r="J772" s="1">
        <v>43</v>
      </c>
      <c r="K772" s="1">
        <v>0</v>
      </c>
      <c r="L772" s="1">
        <v>542</v>
      </c>
      <c r="M772" s="6">
        <v>0</v>
      </c>
      <c r="N772" s="4">
        <v>5000</v>
      </c>
      <c r="O772" s="4">
        <v>400</v>
      </c>
      <c r="P772" s="4">
        <v>500</v>
      </c>
      <c r="Q772" s="3">
        <v>0.42</v>
      </c>
      <c r="R772" s="1">
        <v>12</v>
      </c>
      <c r="S772" s="1">
        <v>500</v>
      </c>
      <c r="T772" s="1">
        <v>11</v>
      </c>
      <c r="U772" s="1">
        <v>1</v>
      </c>
      <c r="V772" s="1">
        <v>120</v>
      </c>
      <c r="W772" s="1">
        <v>1</v>
      </c>
      <c r="X772" s="1">
        <v>1</v>
      </c>
      <c r="Y772" s="1">
        <v>1</v>
      </c>
      <c r="Z772" s="1">
        <v>3</v>
      </c>
      <c r="AA772" s="1">
        <v>1</v>
      </c>
      <c r="AB772" s="1">
        <v>1</v>
      </c>
      <c r="AC772" s="1">
        <v>0</v>
      </c>
      <c r="AD772" s="1">
        <v>0</v>
      </c>
      <c r="AE772" s="1">
        <v>200</v>
      </c>
      <c r="AF772" s="1">
        <v>0</v>
      </c>
      <c r="AG772" s="1">
        <v>0</v>
      </c>
      <c r="AH772" s="1">
        <v>0</v>
      </c>
      <c r="AI772" s="1">
        <v>200</v>
      </c>
      <c r="AJ772" s="1" t="s">
        <v>4698</v>
      </c>
      <c r="AK772" s="1" t="s">
        <v>4699</v>
      </c>
      <c r="AL772" s="1" t="s">
        <v>11</v>
      </c>
      <c r="AM772" s="1" t="s">
        <v>12</v>
      </c>
      <c r="AN772" s="1" t="s">
        <v>23097</v>
      </c>
      <c r="AO772" s="1" t="s">
        <v>86</v>
      </c>
      <c r="AP772" s="1" t="s">
        <v>86</v>
      </c>
      <c r="AQ772" s="1" t="s">
        <v>14</v>
      </c>
      <c r="AR772" s="1" t="s">
        <v>19</v>
      </c>
      <c r="AS772" s="1" t="s">
        <v>23091</v>
      </c>
      <c r="AT772" s="1" t="s">
        <v>101</v>
      </c>
    </row>
    <row r="773" spans="1:46" x14ac:dyDescent="0.25">
      <c r="A773" s="1" t="s">
        <v>22758</v>
      </c>
      <c r="B773" s="2" t="s">
        <v>23101</v>
      </c>
      <c r="C773" s="2" t="s">
        <v>23107</v>
      </c>
      <c r="D773" s="1">
        <v>0</v>
      </c>
      <c r="E773" s="1">
        <v>0</v>
      </c>
      <c r="F773" s="1">
        <v>1</v>
      </c>
      <c r="G773" s="1">
        <v>1</v>
      </c>
      <c r="H773" s="6">
        <v>1</v>
      </c>
      <c r="I773">
        <v>0</v>
      </c>
      <c r="J773" s="1">
        <v>56</v>
      </c>
      <c r="K773" s="1">
        <v>0</v>
      </c>
      <c r="L773" s="1">
        <v>820</v>
      </c>
      <c r="M773" s="6">
        <v>0.57999999999999996</v>
      </c>
      <c r="N773" s="4">
        <v>3600</v>
      </c>
      <c r="O773" s="4">
        <v>300</v>
      </c>
      <c r="P773" s="4">
        <v>700</v>
      </c>
      <c r="Q773" s="3">
        <v>0.33</v>
      </c>
      <c r="R773" s="1">
        <v>24</v>
      </c>
      <c r="S773" s="1">
        <v>700</v>
      </c>
      <c r="T773" s="1">
        <v>65</v>
      </c>
      <c r="U773" s="1">
        <v>1</v>
      </c>
      <c r="V773" s="1">
        <v>120</v>
      </c>
      <c r="W773" s="1">
        <v>0</v>
      </c>
      <c r="X773" s="1">
        <v>0</v>
      </c>
      <c r="Y773" s="1">
        <v>0</v>
      </c>
      <c r="Z773" s="1">
        <v>5</v>
      </c>
      <c r="AA773" s="1">
        <v>1</v>
      </c>
      <c r="AB773" s="1">
        <v>0</v>
      </c>
      <c r="AC773" s="1">
        <v>3000</v>
      </c>
      <c r="AD773" s="1">
        <v>2500</v>
      </c>
      <c r="AE773" s="1">
        <v>0</v>
      </c>
      <c r="AF773" s="1">
        <v>0</v>
      </c>
      <c r="AG773" s="1">
        <v>180</v>
      </c>
      <c r="AH773" s="1">
        <v>0</v>
      </c>
      <c r="AI773" s="1">
        <v>5680</v>
      </c>
      <c r="AJ773" s="1" t="s">
        <v>16154</v>
      </c>
      <c r="AK773" s="1" t="s">
        <v>16155</v>
      </c>
      <c r="AL773" s="1" t="s">
        <v>16156</v>
      </c>
      <c r="AM773" s="1" t="s">
        <v>12</v>
      </c>
      <c r="AN773" s="1" t="s">
        <v>23097</v>
      </c>
      <c r="AO773" s="1" t="s">
        <v>86</v>
      </c>
      <c r="AP773" s="1" t="s">
        <v>57</v>
      </c>
      <c r="AQ773" s="1" t="s">
        <v>25</v>
      </c>
      <c r="AR773" s="1" t="s">
        <v>30</v>
      </c>
      <c r="AS773" s="1" t="s">
        <v>23091</v>
      </c>
      <c r="AT773" s="1" t="s">
        <v>26</v>
      </c>
    </row>
    <row r="774" spans="1:46" x14ac:dyDescent="0.25">
      <c r="A774" s="1" t="s">
        <v>20091</v>
      </c>
      <c r="B774" s="2" t="s">
        <v>23101</v>
      </c>
      <c r="C774" s="2" t="s">
        <v>23107</v>
      </c>
      <c r="D774" s="1">
        <v>0</v>
      </c>
      <c r="E774" s="1">
        <v>1</v>
      </c>
      <c r="F774" s="1">
        <v>1</v>
      </c>
      <c r="G774" s="1">
        <v>2</v>
      </c>
      <c r="H774" s="6">
        <v>0.5</v>
      </c>
      <c r="I774">
        <v>1</v>
      </c>
      <c r="J774" s="1">
        <v>40</v>
      </c>
      <c r="K774" s="1">
        <v>0</v>
      </c>
      <c r="L774" s="1">
        <v>619</v>
      </c>
      <c r="M774" s="6">
        <v>0.38</v>
      </c>
      <c r="N774" s="4">
        <v>5000</v>
      </c>
      <c r="O774" s="4">
        <v>420</v>
      </c>
      <c r="P774" s="4">
        <v>150</v>
      </c>
      <c r="Q774" s="3">
        <v>0.26</v>
      </c>
      <c r="R774" s="1">
        <v>12</v>
      </c>
      <c r="S774" s="1">
        <v>150</v>
      </c>
      <c r="T774" s="1">
        <v>24</v>
      </c>
      <c r="U774" s="1">
        <v>1</v>
      </c>
      <c r="V774" s="1">
        <v>120</v>
      </c>
      <c r="W774" s="1">
        <v>0</v>
      </c>
      <c r="X774" s="1">
        <v>0</v>
      </c>
      <c r="Y774" s="1">
        <v>0</v>
      </c>
      <c r="Z774" s="1">
        <v>4</v>
      </c>
      <c r="AA774" s="1">
        <v>1</v>
      </c>
      <c r="AB774" s="1">
        <v>1</v>
      </c>
      <c r="AC774" s="1">
        <v>480</v>
      </c>
      <c r="AD774" s="1">
        <v>61</v>
      </c>
      <c r="AE774" s="1">
        <v>190</v>
      </c>
      <c r="AF774" s="1">
        <v>857</v>
      </c>
      <c r="AG774" s="1">
        <v>61</v>
      </c>
      <c r="AH774" s="1">
        <v>1250</v>
      </c>
      <c r="AI774" s="1">
        <v>2899</v>
      </c>
      <c r="AJ774" s="1" t="s">
        <v>865</v>
      </c>
      <c r="AK774" s="1" t="s">
        <v>9016</v>
      </c>
      <c r="AL774" s="1" t="s">
        <v>9017</v>
      </c>
      <c r="AM774" s="1" t="s">
        <v>16</v>
      </c>
      <c r="AN774" s="1" t="s">
        <v>23097</v>
      </c>
      <c r="AO774" s="1" t="s">
        <v>86</v>
      </c>
      <c r="AP774" s="1" t="s">
        <v>57</v>
      </c>
      <c r="AQ774" s="1" t="s">
        <v>25</v>
      </c>
      <c r="AR774" s="1" t="s">
        <v>30</v>
      </c>
      <c r="AS774" s="1" t="s">
        <v>23091</v>
      </c>
      <c r="AT774" s="1" t="s">
        <v>101</v>
      </c>
    </row>
    <row r="775" spans="1:46" x14ac:dyDescent="0.25">
      <c r="A775" s="1" t="s">
        <v>20631</v>
      </c>
      <c r="B775" s="2" t="s">
        <v>23101</v>
      </c>
      <c r="C775" s="2" t="s">
        <v>23108</v>
      </c>
      <c r="D775" s="1">
        <v>0</v>
      </c>
      <c r="E775" s="1">
        <v>1</v>
      </c>
      <c r="F775" s="1">
        <v>2</v>
      </c>
      <c r="G775" s="1">
        <v>3</v>
      </c>
      <c r="H775" s="6">
        <v>0.66666666666666663</v>
      </c>
      <c r="I775">
        <v>1</v>
      </c>
      <c r="J775" s="1">
        <v>37</v>
      </c>
      <c r="K775" s="1">
        <v>1</v>
      </c>
      <c r="L775" s="1">
        <v>617</v>
      </c>
      <c r="M775" s="6">
        <v>0.15</v>
      </c>
      <c r="N775" s="4">
        <v>6000</v>
      </c>
      <c r="O775" s="4">
        <v>550</v>
      </c>
      <c r="P775" s="4">
        <v>200</v>
      </c>
      <c r="Q775" s="3">
        <v>0.2</v>
      </c>
      <c r="R775" s="1">
        <v>18</v>
      </c>
      <c r="S775" s="1">
        <v>200</v>
      </c>
      <c r="T775" s="1">
        <v>20</v>
      </c>
      <c r="U775" s="1">
        <v>1</v>
      </c>
      <c r="V775" s="1">
        <v>120</v>
      </c>
      <c r="W775" s="1">
        <v>0</v>
      </c>
      <c r="X775" s="1">
        <v>1</v>
      </c>
      <c r="Y775" s="1">
        <v>0</v>
      </c>
      <c r="Z775" s="1">
        <v>3</v>
      </c>
      <c r="AA775" s="1">
        <v>0</v>
      </c>
      <c r="AB775" s="1">
        <v>1</v>
      </c>
      <c r="AC775" s="1">
        <v>0</v>
      </c>
      <c r="AD775" s="1">
        <v>35</v>
      </c>
      <c r="AE775" s="1">
        <v>176</v>
      </c>
      <c r="AF775" s="1">
        <v>1076</v>
      </c>
      <c r="AG775" s="1">
        <v>280</v>
      </c>
      <c r="AH775" s="1">
        <v>0</v>
      </c>
      <c r="AI775" s="1">
        <v>1567</v>
      </c>
      <c r="AJ775" s="1" t="s">
        <v>855</v>
      </c>
      <c r="AK775" s="1" t="s">
        <v>10496</v>
      </c>
      <c r="AL775" s="1" t="s">
        <v>10497</v>
      </c>
      <c r="AM775" s="1" t="s">
        <v>16</v>
      </c>
      <c r="AN775" s="1" t="s">
        <v>23098</v>
      </c>
      <c r="AO775" s="1" t="s">
        <v>86</v>
      </c>
      <c r="AP775" s="1" t="s">
        <v>57</v>
      </c>
      <c r="AQ775" s="1" t="s">
        <v>14</v>
      </c>
      <c r="AR775" s="1" t="s">
        <v>30</v>
      </c>
      <c r="AS775" s="1" t="s">
        <v>23090</v>
      </c>
      <c r="AT775" s="1" t="s">
        <v>101</v>
      </c>
    </row>
    <row r="776" spans="1:46" x14ac:dyDescent="0.25">
      <c r="A776" s="1" t="s">
        <v>20179</v>
      </c>
      <c r="B776" s="2" t="s">
        <v>23101</v>
      </c>
      <c r="C776" s="2" t="s">
        <v>23109</v>
      </c>
      <c r="D776" s="1">
        <v>0</v>
      </c>
      <c r="E776" s="1">
        <v>0</v>
      </c>
      <c r="F776" s="1">
        <v>2</v>
      </c>
      <c r="G776" s="1">
        <v>2</v>
      </c>
      <c r="H776" s="6">
        <v>1</v>
      </c>
      <c r="I776">
        <v>0</v>
      </c>
      <c r="J776" s="1">
        <v>39</v>
      </c>
      <c r="K776" s="1">
        <v>0</v>
      </c>
      <c r="L776" s="1">
        <v>584</v>
      </c>
      <c r="M776" s="6">
        <v>0.31</v>
      </c>
      <c r="N776" s="4">
        <v>15000</v>
      </c>
      <c r="O776" s="4">
        <v>1000</v>
      </c>
      <c r="P776" s="4">
        <v>1500</v>
      </c>
      <c r="Q776" s="3">
        <v>0.35</v>
      </c>
      <c r="R776" s="1">
        <v>12</v>
      </c>
      <c r="S776" s="1">
        <v>1500</v>
      </c>
      <c r="T776" s="1">
        <v>3</v>
      </c>
      <c r="U776" s="1">
        <v>1</v>
      </c>
      <c r="V776" s="1">
        <v>120</v>
      </c>
      <c r="W776" s="1">
        <v>1</v>
      </c>
      <c r="X776" s="1">
        <v>0</v>
      </c>
      <c r="Y776" s="1">
        <v>0</v>
      </c>
      <c r="Z776" s="1">
        <v>1</v>
      </c>
      <c r="AA776" s="1">
        <v>1</v>
      </c>
      <c r="AB776" s="1">
        <v>0</v>
      </c>
      <c r="AC776" s="1">
        <v>1610</v>
      </c>
      <c r="AD776" s="1">
        <v>0</v>
      </c>
      <c r="AE776" s="1">
        <v>1920</v>
      </c>
      <c r="AF776" s="1">
        <v>440</v>
      </c>
      <c r="AG776" s="1">
        <v>260</v>
      </c>
      <c r="AH776" s="1">
        <v>0</v>
      </c>
      <c r="AI776" s="1">
        <v>4230</v>
      </c>
      <c r="AJ776" s="1" t="s">
        <v>9262</v>
      </c>
      <c r="AK776" s="1" t="s">
        <v>9263</v>
      </c>
      <c r="AL776" s="1" t="s">
        <v>9264</v>
      </c>
      <c r="AM776" s="1" t="s">
        <v>12</v>
      </c>
      <c r="AN776" s="1" t="s">
        <v>23097</v>
      </c>
      <c r="AO776" s="1" t="s">
        <v>86</v>
      </c>
      <c r="AP776" s="1" t="s">
        <v>86</v>
      </c>
      <c r="AQ776" s="1" t="s">
        <v>25</v>
      </c>
      <c r="AR776" s="1" t="s">
        <v>30</v>
      </c>
      <c r="AS776" s="1" t="s">
        <v>23091</v>
      </c>
      <c r="AT776" s="1" t="s">
        <v>26</v>
      </c>
    </row>
    <row r="777" spans="1:46" x14ac:dyDescent="0.25">
      <c r="A777" s="1" t="s">
        <v>18390</v>
      </c>
      <c r="B777" s="2" t="s">
        <v>23101</v>
      </c>
      <c r="C777" s="2" t="s">
        <v>23109</v>
      </c>
      <c r="D777" s="1">
        <v>0</v>
      </c>
      <c r="E777" s="1">
        <v>1</v>
      </c>
      <c r="F777" s="1">
        <v>1</v>
      </c>
      <c r="G777" s="1">
        <v>2</v>
      </c>
      <c r="H777" s="6">
        <v>0.5</v>
      </c>
      <c r="I777">
        <v>0</v>
      </c>
      <c r="J777" s="1">
        <v>41</v>
      </c>
      <c r="K777" s="1">
        <v>1</v>
      </c>
      <c r="L777" s="1">
        <v>515</v>
      </c>
      <c r="M777" s="6">
        <v>0.27</v>
      </c>
      <c r="N777" s="4">
        <v>5000</v>
      </c>
      <c r="O777" s="4">
        <v>400</v>
      </c>
      <c r="P777" s="4">
        <v>300</v>
      </c>
      <c r="Q777" s="3">
        <v>0.25</v>
      </c>
      <c r="R777" s="1">
        <v>18</v>
      </c>
      <c r="S777" s="1">
        <v>300</v>
      </c>
      <c r="T777" s="1">
        <v>34</v>
      </c>
      <c r="U777" s="1">
        <v>1</v>
      </c>
      <c r="V777" s="1">
        <v>120</v>
      </c>
      <c r="W777" s="1">
        <v>1</v>
      </c>
      <c r="X777" s="1">
        <v>1</v>
      </c>
      <c r="Y777" s="1">
        <v>0</v>
      </c>
      <c r="Z777" s="1">
        <v>1</v>
      </c>
      <c r="AA777" s="1">
        <v>1</v>
      </c>
      <c r="AB777" s="1">
        <v>0</v>
      </c>
      <c r="AC777" s="1">
        <v>2492</v>
      </c>
      <c r="AD777" s="1">
        <v>0</v>
      </c>
      <c r="AE777" s="1">
        <v>0</v>
      </c>
      <c r="AF777" s="1">
        <v>0</v>
      </c>
      <c r="AG777" s="1">
        <v>140</v>
      </c>
      <c r="AH777" s="1">
        <v>0</v>
      </c>
      <c r="AI777" s="1">
        <v>2632</v>
      </c>
      <c r="AJ777" s="1" t="s">
        <v>4232</v>
      </c>
      <c r="AK777" s="1" t="s">
        <v>4233</v>
      </c>
      <c r="AL777" s="1" t="s">
        <v>4234</v>
      </c>
      <c r="AM777" s="1" t="s">
        <v>12</v>
      </c>
      <c r="AN777" s="1" t="s">
        <v>23098</v>
      </c>
      <c r="AO777" s="1" t="s">
        <v>86</v>
      </c>
      <c r="AP777" s="1" t="s">
        <v>86</v>
      </c>
      <c r="AQ777" s="1" t="s">
        <v>14</v>
      </c>
      <c r="AR777" s="1" t="s">
        <v>30</v>
      </c>
      <c r="AS777" s="1" t="s">
        <v>23091</v>
      </c>
      <c r="AT777" s="1" t="s">
        <v>26</v>
      </c>
    </row>
    <row r="778" spans="1:46" x14ac:dyDescent="0.25">
      <c r="A778" s="1" t="s">
        <v>19042</v>
      </c>
      <c r="B778" s="2" t="s">
        <v>23101</v>
      </c>
      <c r="C778" s="2" t="s">
        <v>23109</v>
      </c>
      <c r="D778" s="1">
        <v>0</v>
      </c>
      <c r="E778" s="1">
        <v>1</v>
      </c>
      <c r="F778" s="1">
        <v>1</v>
      </c>
      <c r="G778" s="1">
        <v>2</v>
      </c>
      <c r="H778" s="6">
        <v>0.5</v>
      </c>
      <c r="I778">
        <v>1</v>
      </c>
      <c r="J778" s="1">
        <v>41</v>
      </c>
      <c r="K778" s="1">
        <v>0</v>
      </c>
      <c r="L778" s="1">
        <v>678</v>
      </c>
      <c r="M778" s="6">
        <v>0.21</v>
      </c>
      <c r="N778" s="4">
        <v>6500</v>
      </c>
      <c r="O778" s="4">
        <v>500</v>
      </c>
      <c r="P778" s="4">
        <v>150</v>
      </c>
      <c r="Q778" s="3">
        <v>0.3</v>
      </c>
      <c r="R778" s="1">
        <v>6</v>
      </c>
      <c r="S778" s="1">
        <v>150</v>
      </c>
      <c r="T778" s="1">
        <v>20</v>
      </c>
      <c r="U778" s="1">
        <v>1</v>
      </c>
      <c r="V778" s="1">
        <v>120</v>
      </c>
      <c r="W778" s="1">
        <v>0</v>
      </c>
      <c r="X778" s="1">
        <v>0</v>
      </c>
      <c r="Y778" s="1">
        <v>0</v>
      </c>
      <c r="Z778" s="1">
        <v>2</v>
      </c>
      <c r="AA778" s="1">
        <v>0</v>
      </c>
      <c r="AB778" s="1">
        <v>1</v>
      </c>
      <c r="AC778" s="1">
        <v>1200</v>
      </c>
      <c r="AD778" s="1">
        <v>0</v>
      </c>
      <c r="AE778" s="1">
        <v>130</v>
      </c>
      <c r="AF778" s="1">
        <v>700</v>
      </c>
      <c r="AG778" s="1">
        <v>0</v>
      </c>
      <c r="AH778" s="1">
        <v>0</v>
      </c>
      <c r="AI778" s="1">
        <v>2030</v>
      </c>
      <c r="AJ778" s="1" t="s">
        <v>6103</v>
      </c>
      <c r="AK778" s="1" t="s">
        <v>6104</v>
      </c>
      <c r="AL778" s="1" t="s">
        <v>6105</v>
      </c>
      <c r="AM778" s="1" t="s">
        <v>16</v>
      </c>
      <c r="AN778" s="1" t="s">
        <v>23097</v>
      </c>
      <c r="AO778" s="1" t="s">
        <v>86</v>
      </c>
      <c r="AP778" s="1" t="s">
        <v>57</v>
      </c>
      <c r="AQ778" s="1" t="s">
        <v>25</v>
      </c>
      <c r="AR778" s="1" t="s">
        <v>30</v>
      </c>
      <c r="AS778" s="1" t="s">
        <v>23090</v>
      </c>
      <c r="AT778" s="1" t="s">
        <v>101</v>
      </c>
    </row>
    <row r="779" spans="1:46" x14ac:dyDescent="0.25">
      <c r="A779" s="1" t="s">
        <v>21563</v>
      </c>
      <c r="B779" s="2" t="s">
        <v>23073</v>
      </c>
      <c r="C779" s="2" t="s">
        <v>23106</v>
      </c>
      <c r="D779" s="1">
        <v>0</v>
      </c>
      <c r="E779" s="1">
        <v>1</v>
      </c>
      <c r="F779" s="1">
        <v>6</v>
      </c>
      <c r="G779" s="1">
        <v>7</v>
      </c>
      <c r="H779" s="6">
        <v>0.8571428571428571</v>
      </c>
      <c r="I779">
        <v>0</v>
      </c>
      <c r="J779" s="1">
        <v>43</v>
      </c>
      <c r="K779" s="1">
        <v>0</v>
      </c>
      <c r="L779" s="1">
        <v>772</v>
      </c>
      <c r="M779" s="6">
        <v>0.35</v>
      </c>
      <c r="N779" s="4">
        <v>3300</v>
      </c>
      <c r="O779" s="4">
        <v>240</v>
      </c>
      <c r="P779" s="4">
        <v>200</v>
      </c>
      <c r="Q779" s="3">
        <v>0.33</v>
      </c>
      <c r="R779" s="1">
        <v>18</v>
      </c>
      <c r="S779" s="1">
        <v>200</v>
      </c>
      <c r="T779" s="1">
        <v>32</v>
      </c>
      <c r="U779" s="1">
        <v>1</v>
      </c>
      <c r="V779" s="1">
        <v>119</v>
      </c>
      <c r="W779" s="1">
        <v>0</v>
      </c>
      <c r="X779" s="1">
        <v>0</v>
      </c>
      <c r="Y779" s="1">
        <v>0</v>
      </c>
      <c r="Z779" s="1">
        <v>4</v>
      </c>
      <c r="AA779" s="1">
        <v>0</v>
      </c>
      <c r="AB779" s="1">
        <v>0</v>
      </c>
      <c r="AC779" s="1">
        <v>0</v>
      </c>
      <c r="AD779" s="1">
        <v>0</v>
      </c>
      <c r="AE779" s="1">
        <v>0</v>
      </c>
      <c r="AF779" s="1">
        <v>0</v>
      </c>
      <c r="AG779" s="1">
        <v>0</v>
      </c>
      <c r="AH779" s="1">
        <v>1200</v>
      </c>
      <c r="AI779" s="1">
        <v>1200</v>
      </c>
      <c r="AJ779" s="1" t="s">
        <v>12984</v>
      </c>
      <c r="AK779" s="1" t="s">
        <v>12985</v>
      </c>
      <c r="AL779" s="1" t="s">
        <v>12986</v>
      </c>
      <c r="AM779" s="1" t="s">
        <v>12</v>
      </c>
      <c r="AN779" s="1" t="s">
        <v>23097</v>
      </c>
      <c r="AO779" s="1" t="s">
        <v>86</v>
      </c>
      <c r="AP779" s="1" t="s">
        <v>57</v>
      </c>
      <c r="AQ779" s="1" t="s">
        <v>25</v>
      </c>
      <c r="AR779" s="1" t="s">
        <v>30</v>
      </c>
      <c r="AS779" s="1" t="s">
        <v>23090</v>
      </c>
      <c r="AT779" s="1" t="s">
        <v>26</v>
      </c>
    </row>
    <row r="780" spans="1:46" x14ac:dyDescent="0.25">
      <c r="A780" s="1" t="s">
        <v>22245</v>
      </c>
      <c r="B780" s="2" t="s">
        <v>23073</v>
      </c>
      <c r="C780" s="2" t="s">
        <v>23107</v>
      </c>
      <c r="D780" s="1">
        <v>2</v>
      </c>
      <c r="E780" s="1">
        <v>0</v>
      </c>
      <c r="F780" s="1">
        <v>4</v>
      </c>
      <c r="G780" s="1">
        <v>6</v>
      </c>
      <c r="H780" s="6">
        <v>0.66666666666666663</v>
      </c>
      <c r="I780">
        <v>0</v>
      </c>
      <c r="J780" s="1">
        <v>41</v>
      </c>
      <c r="K780" s="1">
        <v>1</v>
      </c>
      <c r="L780" s="1">
        <v>628</v>
      </c>
      <c r="M780" s="6">
        <v>0.57999999999999996</v>
      </c>
      <c r="N780" s="4">
        <v>4600</v>
      </c>
      <c r="O780" s="4">
        <v>340</v>
      </c>
      <c r="P780" s="4">
        <v>600</v>
      </c>
      <c r="Q780" s="3">
        <v>0.3</v>
      </c>
      <c r="R780" s="1">
        <v>24</v>
      </c>
      <c r="S780" s="1">
        <v>600</v>
      </c>
      <c r="T780" s="1">
        <v>52</v>
      </c>
      <c r="U780" s="1">
        <v>1</v>
      </c>
      <c r="V780" s="1">
        <v>119</v>
      </c>
      <c r="W780" s="1">
        <v>0</v>
      </c>
      <c r="X780" s="1">
        <v>0</v>
      </c>
      <c r="Y780" s="1">
        <v>1</v>
      </c>
      <c r="Z780" s="1">
        <v>2</v>
      </c>
      <c r="AA780" s="1">
        <v>1</v>
      </c>
      <c r="AB780" s="1">
        <v>0</v>
      </c>
      <c r="AC780" s="1">
        <v>1432</v>
      </c>
      <c r="AD780" s="1">
        <v>600</v>
      </c>
      <c r="AE780" s="1">
        <v>0</v>
      </c>
      <c r="AF780" s="1">
        <v>1680</v>
      </c>
      <c r="AG780" s="1">
        <v>0</v>
      </c>
      <c r="AH780" s="1">
        <v>90</v>
      </c>
      <c r="AI780" s="1">
        <v>3802</v>
      </c>
      <c r="AJ780" s="1" t="s">
        <v>13000</v>
      </c>
      <c r="AK780" s="1" t="s">
        <v>14802</v>
      </c>
      <c r="AL780" s="1" t="s">
        <v>14803</v>
      </c>
      <c r="AM780" s="1" t="s">
        <v>12</v>
      </c>
      <c r="AN780" s="1" t="s">
        <v>23098</v>
      </c>
      <c r="AO780" s="1" t="s">
        <v>86</v>
      </c>
      <c r="AP780" s="1" t="s">
        <v>57</v>
      </c>
      <c r="AQ780" s="1" t="s">
        <v>25</v>
      </c>
      <c r="AR780" s="1" t="s">
        <v>19</v>
      </c>
      <c r="AS780" s="1" t="s">
        <v>23091</v>
      </c>
      <c r="AT780" s="1" t="s">
        <v>26</v>
      </c>
    </row>
    <row r="781" spans="1:46" x14ac:dyDescent="0.25">
      <c r="A781" s="1" t="s">
        <v>20540</v>
      </c>
      <c r="B781" s="2" t="s">
        <v>23074</v>
      </c>
      <c r="C781" s="2" t="s">
        <v>23110</v>
      </c>
      <c r="D781" s="1">
        <v>0</v>
      </c>
      <c r="E781" s="1">
        <v>0</v>
      </c>
      <c r="F781" s="1">
        <v>1</v>
      </c>
      <c r="G781" s="1">
        <v>1</v>
      </c>
      <c r="H781" s="6">
        <v>1</v>
      </c>
      <c r="I781">
        <v>0</v>
      </c>
      <c r="J781" s="1">
        <v>36</v>
      </c>
      <c r="K781" s="1">
        <v>1</v>
      </c>
      <c r="L781" s="1">
        <v>895</v>
      </c>
      <c r="M781" s="6">
        <v>0.27</v>
      </c>
      <c r="N781" s="4">
        <v>8477</v>
      </c>
      <c r="O781" s="4">
        <v>706</v>
      </c>
      <c r="P781" s="4">
        <v>700</v>
      </c>
      <c r="Q781" s="3">
        <v>0.18</v>
      </c>
      <c r="R781" s="1">
        <v>24</v>
      </c>
      <c r="S781" s="1">
        <v>700</v>
      </c>
      <c r="T781" s="1">
        <v>71</v>
      </c>
      <c r="U781" s="1">
        <v>1</v>
      </c>
      <c r="V781" s="1">
        <v>119</v>
      </c>
      <c r="W781" s="1">
        <v>0</v>
      </c>
      <c r="X781" s="1">
        <v>0</v>
      </c>
      <c r="Y781" s="1">
        <v>0</v>
      </c>
      <c r="Z781" s="1">
        <v>2</v>
      </c>
      <c r="AA781" s="1">
        <v>0</v>
      </c>
      <c r="AB781" s="1">
        <v>0</v>
      </c>
      <c r="AC781" s="1">
        <v>14000</v>
      </c>
      <c r="AD781" s="1">
        <v>0</v>
      </c>
      <c r="AE781" s="1">
        <v>0</v>
      </c>
      <c r="AF781" s="1">
        <v>0</v>
      </c>
      <c r="AG781" s="1">
        <v>0</v>
      </c>
      <c r="AH781" s="1">
        <v>0</v>
      </c>
      <c r="AI781" s="1">
        <v>14000</v>
      </c>
      <c r="AJ781" s="1" t="s">
        <v>24</v>
      </c>
      <c r="AK781" s="1" t="s">
        <v>10239</v>
      </c>
      <c r="AL781" s="1" t="s">
        <v>10240</v>
      </c>
      <c r="AM781" s="1" t="s">
        <v>12</v>
      </c>
      <c r="AN781" s="1" t="s">
        <v>23098</v>
      </c>
      <c r="AO781" s="1" t="s">
        <v>86</v>
      </c>
      <c r="AP781" s="1" t="s">
        <v>57</v>
      </c>
      <c r="AQ781" s="1" t="s">
        <v>25</v>
      </c>
      <c r="AR781" s="1" t="s">
        <v>30</v>
      </c>
      <c r="AS781" s="1" t="s">
        <v>23090</v>
      </c>
      <c r="AT781" s="1" t="s">
        <v>26</v>
      </c>
    </row>
    <row r="782" spans="1:46" x14ac:dyDescent="0.25">
      <c r="A782" s="1" t="s">
        <v>18873</v>
      </c>
      <c r="B782" s="2" t="s">
        <v>23074</v>
      </c>
      <c r="C782" s="2" t="s">
        <v>23111</v>
      </c>
      <c r="D782" s="1">
        <v>0</v>
      </c>
      <c r="E782" s="1">
        <v>0</v>
      </c>
      <c r="F782" s="1">
        <v>2</v>
      </c>
      <c r="G782" s="1">
        <v>2</v>
      </c>
      <c r="H782" s="6">
        <v>1</v>
      </c>
      <c r="I782">
        <v>0</v>
      </c>
      <c r="J782" s="1">
        <v>40</v>
      </c>
      <c r="K782" s="1">
        <v>0</v>
      </c>
      <c r="L782" s="1">
        <v>784</v>
      </c>
      <c r="M782" s="6">
        <v>0.42</v>
      </c>
      <c r="N782" s="4">
        <v>16600</v>
      </c>
      <c r="O782" s="4">
        <v>1096</v>
      </c>
      <c r="P782" s="4">
        <v>600</v>
      </c>
      <c r="Q782" s="3">
        <v>0.26</v>
      </c>
      <c r="R782" s="1">
        <v>18</v>
      </c>
      <c r="S782" s="1">
        <v>600</v>
      </c>
      <c r="T782" s="1">
        <v>39</v>
      </c>
      <c r="U782" s="1">
        <v>0</v>
      </c>
      <c r="V782" s="1">
        <v>119</v>
      </c>
      <c r="W782" s="1">
        <v>0</v>
      </c>
      <c r="X782" s="1">
        <v>0</v>
      </c>
      <c r="Y782" s="1">
        <v>1</v>
      </c>
      <c r="Z782" s="1">
        <v>1</v>
      </c>
      <c r="AA782" s="1">
        <v>1</v>
      </c>
      <c r="AB782" s="1">
        <v>0</v>
      </c>
      <c r="AC782" s="1">
        <v>5570</v>
      </c>
      <c r="AD782" s="1">
        <v>2864</v>
      </c>
      <c r="AE782" s="1">
        <v>4911</v>
      </c>
      <c r="AF782" s="1">
        <v>0</v>
      </c>
      <c r="AG782" s="1">
        <v>0</v>
      </c>
      <c r="AH782" s="1">
        <v>0</v>
      </c>
      <c r="AI782" s="1">
        <v>13345</v>
      </c>
      <c r="AJ782" s="1" t="s">
        <v>5613</v>
      </c>
      <c r="AK782" s="1" t="s">
        <v>5614</v>
      </c>
      <c r="AL782" s="1" t="s">
        <v>5615</v>
      </c>
      <c r="AM782" s="1" t="s">
        <v>12</v>
      </c>
      <c r="AN782" s="1" t="s">
        <v>23097</v>
      </c>
      <c r="AO782" s="1" t="s">
        <v>364</v>
      </c>
      <c r="AP782" s="1" t="s">
        <v>57</v>
      </c>
      <c r="AQ782" s="1" t="s">
        <v>25</v>
      </c>
      <c r="AR782" s="1" t="s">
        <v>19</v>
      </c>
      <c r="AS782" s="1" t="s">
        <v>23091</v>
      </c>
      <c r="AT782" s="1" t="s">
        <v>26</v>
      </c>
    </row>
    <row r="783" spans="1:46" x14ac:dyDescent="0.25">
      <c r="A783" s="1" t="s">
        <v>19935</v>
      </c>
      <c r="B783" s="2" t="s">
        <v>23101</v>
      </c>
      <c r="C783" s="2" t="s">
        <v>23106</v>
      </c>
      <c r="D783" s="1">
        <v>0</v>
      </c>
      <c r="E783" s="1">
        <v>0</v>
      </c>
      <c r="F783" s="1">
        <v>1</v>
      </c>
      <c r="G783" s="1">
        <v>1</v>
      </c>
      <c r="H783" s="6">
        <v>1</v>
      </c>
      <c r="I783">
        <v>0</v>
      </c>
      <c r="J783" s="1">
        <v>40</v>
      </c>
      <c r="K783" s="1">
        <v>1</v>
      </c>
      <c r="L783" s="1">
        <v>681</v>
      </c>
      <c r="M783" s="6">
        <v>0.54</v>
      </c>
      <c r="N783" s="4">
        <v>7000</v>
      </c>
      <c r="O783" s="4">
        <v>600</v>
      </c>
      <c r="P783" s="4">
        <v>700</v>
      </c>
      <c r="Q783" s="3">
        <v>0.28000000000000003</v>
      </c>
      <c r="R783" s="1">
        <v>24</v>
      </c>
      <c r="S783" s="1">
        <v>700</v>
      </c>
      <c r="T783" s="1">
        <v>97</v>
      </c>
      <c r="U783" s="1">
        <v>1</v>
      </c>
      <c r="V783" s="1">
        <v>119</v>
      </c>
      <c r="W783" s="1">
        <v>0</v>
      </c>
      <c r="X783" s="1">
        <v>0</v>
      </c>
      <c r="Y783" s="1">
        <v>0</v>
      </c>
      <c r="Z783" s="1">
        <v>2</v>
      </c>
      <c r="AA783" s="1">
        <v>0</v>
      </c>
      <c r="AB783" s="1">
        <v>0</v>
      </c>
      <c r="AC783" s="1">
        <v>6873</v>
      </c>
      <c r="AD783" s="1">
        <v>218</v>
      </c>
      <c r="AE783" s="1">
        <v>874</v>
      </c>
      <c r="AF783" s="1">
        <v>2441</v>
      </c>
      <c r="AG783" s="1">
        <v>455</v>
      </c>
      <c r="AH783" s="1">
        <v>0</v>
      </c>
      <c r="AI783" s="1">
        <v>10861</v>
      </c>
      <c r="AJ783" s="1" t="s">
        <v>8566</v>
      </c>
      <c r="AK783" s="1" t="s">
        <v>8567</v>
      </c>
      <c r="AL783" s="1" t="s">
        <v>8568</v>
      </c>
      <c r="AM783" s="1" t="s">
        <v>12</v>
      </c>
      <c r="AN783" s="1" t="s">
        <v>23098</v>
      </c>
      <c r="AO783" s="1" t="s">
        <v>86</v>
      </c>
      <c r="AP783" s="1" t="s">
        <v>57</v>
      </c>
      <c r="AQ783" s="1" t="s">
        <v>25</v>
      </c>
      <c r="AR783" s="1" t="s">
        <v>30</v>
      </c>
      <c r="AS783" s="1" t="s">
        <v>23090</v>
      </c>
      <c r="AT783" s="1" t="s">
        <v>26</v>
      </c>
    </row>
    <row r="784" spans="1:46" x14ac:dyDescent="0.25">
      <c r="A784" s="1" t="s">
        <v>17655</v>
      </c>
      <c r="B784" s="2" t="s">
        <v>23101</v>
      </c>
      <c r="C784" s="2" t="s">
        <v>23108</v>
      </c>
      <c r="D784" s="1">
        <v>0</v>
      </c>
      <c r="E784" s="1">
        <v>1</v>
      </c>
      <c r="F784" s="1">
        <v>1</v>
      </c>
      <c r="G784" s="1">
        <v>2</v>
      </c>
      <c r="H784" s="6">
        <v>0.5</v>
      </c>
      <c r="I784">
        <v>1</v>
      </c>
      <c r="J784" s="1">
        <v>35</v>
      </c>
      <c r="K784" s="1">
        <v>1</v>
      </c>
      <c r="L784" s="1">
        <v>696</v>
      </c>
      <c r="M784" s="6">
        <v>0.25</v>
      </c>
      <c r="N784" s="4">
        <v>3600</v>
      </c>
      <c r="O784" s="4">
        <v>300</v>
      </c>
      <c r="P784" s="4">
        <v>500</v>
      </c>
      <c r="Q784" s="3">
        <v>0.35</v>
      </c>
      <c r="R784" s="1">
        <v>24</v>
      </c>
      <c r="S784" s="1">
        <v>500</v>
      </c>
      <c r="T784" s="1">
        <v>55</v>
      </c>
      <c r="U784" s="1">
        <v>1</v>
      </c>
      <c r="V784" s="1">
        <v>119</v>
      </c>
      <c r="W784" s="1">
        <v>0</v>
      </c>
      <c r="X784" s="1">
        <v>0</v>
      </c>
      <c r="Y784" s="1">
        <v>0</v>
      </c>
      <c r="Z784" s="1">
        <v>4</v>
      </c>
      <c r="AA784" s="1">
        <v>1</v>
      </c>
      <c r="AB784" s="1">
        <v>1</v>
      </c>
      <c r="AC784" s="1">
        <v>0</v>
      </c>
      <c r="AD784" s="1">
        <v>840</v>
      </c>
      <c r="AE784" s="1">
        <v>0</v>
      </c>
      <c r="AF784" s="1">
        <v>300</v>
      </c>
      <c r="AG784" s="1">
        <v>0</v>
      </c>
      <c r="AH784" s="1">
        <v>0</v>
      </c>
      <c r="AI784" s="1">
        <v>1140</v>
      </c>
      <c r="AJ784" s="1" t="s">
        <v>2043</v>
      </c>
      <c r="AK784" s="1" t="s">
        <v>2044</v>
      </c>
      <c r="AL784" s="1" t="s">
        <v>2045</v>
      </c>
      <c r="AM784" s="1" t="s">
        <v>16</v>
      </c>
      <c r="AN784" s="1" t="s">
        <v>23098</v>
      </c>
      <c r="AO784" s="1" t="s">
        <v>86</v>
      </c>
      <c r="AP784" s="1" t="s">
        <v>57</v>
      </c>
      <c r="AQ784" s="1" t="s">
        <v>25</v>
      </c>
      <c r="AR784" s="1" t="s">
        <v>30</v>
      </c>
      <c r="AS784" s="1" t="s">
        <v>23091</v>
      </c>
      <c r="AT784" s="1" t="s">
        <v>101</v>
      </c>
    </row>
    <row r="785" spans="1:46" x14ac:dyDescent="0.25">
      <c r="A785" s="1" t="s">
        <v>17314</v>
      </c>
      <c r="B785" s="2" t="s">
        <v>23073</v>
      </c>
      <c r="C785" s="2" t="s">
        <v>23106</v>
      </c>
      <c r="D785" s="1">
        <v>0</v>
      </c>
      <c r="E785" s="1">
        <v>0</v>
      </c>
      <c r="F785" s="1">
        <v>1</v>
      </c>
      <c r="G785" s="1">
        <v>1</v>
      </c>
      <c r="H785" s="6">
        <v>1</v>
      </c>
      <c r="I785">
        <v>0</v>
      </c>
      <c r="J785" s="1">
        <v>45</v>
      </c>
      <c r="K785" s="1">
        <v>0</v>
      </c>
      <c r="L785" s="1">
        <v>676</v>
      </c>
      <c r="M785" s="6">
        <v>0.43</v>
      </c>
      <c r="N785" s="4">
        <v>3600</v>
      </c>
      <c r="O785" s="4">
        <v>300</v>
      </c>
      <c r="P785" s="4">
        <v>1000</v>
      </c>
      <c r="Q785" s="3">
        <v>0.35</v>
      </c>
      <c r="R785" s="1">
        <v>12</v>
      </c>
      <c r="S785" s="1">
        <v>1000</v>
      </c>
      <c r="T785" s="1">
        <v>32</v>
      </c>
      <c r="U785" s="1">
        <v>1</v>
      </c>
      <c r="V785" s="1">
        <v>118</v>
      </c>
      <c r="W785" s="1">
        <v>1</v>
      </c>
      <c r="X785" s="1">
        <v>0</v>
      </c>
      <c r="Y785" s="1">
        <v>0</v>
      </c>
      <c r="Z785" s="1">
        <v>2</v>
      </c>
      <c r="AA785" s="1">
        <v>1</v>
      </c>
      <c r="AB785" s="1">
        <v>0</v>
      </c>
      <c r="AC785" s="1">
        <v>900</v>
      </c>
      <c r="AD785" s="1">
        <v>0</v>
      </c>
      <c r="AE785" s="1">
        <v>0</v>
      </c>
      <c r="AF785" s="1">
        <v>0</v>
      </c>
      <c r="AG785" s="1">
        <v>0</v>
      </c>
      <c r="AH785" s="1">
        <v>0</v>
      </c>
      <c r="AI785" s="1">
        <v>900</v>
      </c>
      <c r="AJ785" s="1" t="s">
        <v>974</v>
      </c>
      <c r="AK785" s="1" t="s">
        <v>975</v>
      </c>
      <c r="AL785" s="1" t="s">
        <v>976</v>
      </c>
      <c r="AM785" s="1" t="s">
        <v>12</v>
      </c>
      <c r="AN785" s="1" t="s">
        <v>23097</v>
      </c>
      <c r="AO785" s="1" t="s">
        <v>86</v>
      </c>
      <c r="AP785" s="1" t="s">
        <v>86</v>
      </c>
      <c r="AQ785" s="1" t="s">
        <v>25</v>
      </c>
      <c r="AR785" s="1" t="s">
        <v>30</v>
      </c>
      <c r="AS785" s="1" t="s">
        <v>23091</v>
      </c>
      <c r="AT785" s="1" t="s">
        <v>26</v>
      </c>
    </row>
    <row r="786" spans="1:46" x14ac:dyDescent="0.25">
      <c r="A786" s="1" t="s">
        <v>19345</v>
      </c>
      <c r="B786" s="2" t="s">
        <v>23073</v>
      </c>
      <c r="C786" s="2" t="s">
        <v>23107</v>
      </c>
      <c r="D786" s="1">
        <v>0</v>
      </c>
      <c r="E786" s="1">
        <v>0</v>
      </c>
      <c r="F786" s="1">
        <v>5</v>
      </c>
      <c r="G786" s="1">
        <v>5</v>
      </c>
      <c r="H786" s="6">
        <v>1</v>
      </c>
      <c r="I786">
        <v>0</v>
      </c>
      <c r="J786" s="1">
        <v>36</v>
      </c>
      <c r="K786" s="1">
        <v>1</v>
      </c>
      <c r="L786" s="1">
        <v>556</v>
      </c>
      <c r="M786" s="6">
        <v>0.65</v>
      </c>
      <c r="N786" s="4">
        <v>4100</v>
      </c>
      <c r="O786" s="4">
        <v>300</v>
      </c>
      <c r="P786" s="4">
        <v>300</v>
      </c>
      <c r="Q786" s="3">
        <v>0.33</v>
      </c>
      <c r="R786" s="1">
        <v>12</v>
      </c>
      <c r="S786" s="1">
        <v>300</v>
      </c>
      <c r="T786" s="1">
        <v>16</v>
      </c>
      <c r="U786" s="1">
        <v>1</v>
      </c>
      <c r="V786" s="1">
        <v>118</v>
      </c>
      <c r="W786" s="1">
        <v>0</v>
      </c>
      <c r="X786" s="1">
        <v>0</v>
      </c>
      <c r="Y786" s="1">
        <v>0</v>
      </c>
      <c r="Z786" s="1">
        <v>0</v>
      </c>
      <c r="AA786" s="1">
        <v>1</v>
      </c>
      <c r="AB786" s="1">
        <v>0</v>
      </c>
      <c r="AC786" s="1">
        <v>2894</v>
      </c>
      <c r="AD786" s="1">
        <v>1113</v>
      </c>
      <c r="AE786" s="1">
        <v>684</v>
      </c>
      <c r="AF786" s="1">
        <v>0</v>
      </c>
      <c r="AG786" s="1">
        <v>0</v>
      </c>
      <c r="AH786" s="1">
        <v>200</v>
      </c>
      <c r="AI786" s="1">
        <v>4891</v>
      </c>
      <c r="AJ786" s="1" t="s">
        <v>3918</v>
      </c>
      <c r="AK786" s="1" t="s">
        <v>6924</v>
      </c>
      <c r="AL786" s="1" t="s">
        <v>6925</v>
      </c>
      <c r="AM786" s="1" t="s">
        <v>12</v>
      </c>
      <c r="AN786" s="1" t="s">
        <v>23098</v>
      </c>
      <c r="AO786" s="1" t="s">
        <v>86</v>
      </c>
      <c r="AP786" s="1" t="s">
        <v>57</v>
      </c>
      <c r="AQ786" s="1" t="s">
        <v>25</v>
      </c>
      <c r="AR786" s="1" t="s">
        <v>30</v>
      </c>
      <c r="AS786" s="1" t="s">
        <v>23091</v>
      </c>
      <c r="AT786" s="1" t="s">
        <v>26</v>
      </c>
    </row>
    <row r="787" spans="1:46" x14ac:dyDescent="0.25">
      <c r="A787" s="1" t="s">
        <v>19462</v>
      </c>
      <c r="B787" s="2" t="s">
        <v>23101</v>
      </c>
      <c r="C787" s="2" t="s">
        <v>23108</v>
      </c>
      <c r="D787" s="1">
        <v>0</v>
      </c>
      <c r="E787" s="1">
        <v>1</v>
      </c>
      <c r="F787" s="1">
        <v>2</v>
      </c>
      <c r="G787" s="1">
        <v>3</v>
      </c>
      <c r="H787" s="6">
        <v>0.66666666666666663</v>
      </c>
      <c r="I787">
        <v>0</v>
      </c>
      <c r="J787" s="1">
        <v>33</v>
      </c>
      <c r="K787" s="1">
        <v>0</v>
      </c>
      <c r="L787" s="1">
        <v>544</v>
      </c>
      <c r="M787" s="6">
        <v>0.66</v>
      </c>
      <c r="N787" s="4">
        <v>3400</v>
      </c>
      <c r="O787" s="4">
        <v>280</v>
      </c>
      <c r="P787" s="4">
        <v>1000</v>
      </c>
      <c r="Q787" s="3">
        <v>0.28999999999999998</v>
      </c>
      <c r="R787" s="1">
        <v>24</v>
      </c>
      <c r="S787" s="1">
        <v>1000</v>
      </c>
      <c r="T787" s="1">
        <v>80</v>
      </c>
      <c r="U787" s="1">
        <v>1</v>
      </c>
      <c r="V787" s="1">
        <v>118</v>
      </c>
      <c r="W787" s="1">
        <v>0</v>
      </c>
      <c r="X787" s="1">
        <v>0</v>
      </c>
      <c r="Y787" s="1">
        <v>0</v>
      </c>
      <c r="Z787" s="1">
        <v>3</v>
      </c>
      <c r="AA787" s="1">
        <v>1</v>
      </c>
      <c r="AB787" s="1">
        <v>0</v>
      </c>
      <c r="AC787" s="1">
        <v>1890</v>
      </c>
      <c r="AD787" s="1">
        <v>0</v>
      </c>
      <c r="AE787" s="1">
        <v>0</v>
      </c>
      <c r="AF787" s="1">
        <v>300</v>
      </c>
      <c r="AG787" s="1">
        <v>0</v>
      </c>
      <c r="AH787" s="1">
        <v>870</v>
      </c>
      <c r="AI787" s="1">
        <v>3060</v>
      </c>
      <c r="AJ787" s="1" t="s">
        <v>7259</v>
      </c>
      <c r="AK787" s="1" t="s">
        <v>7260</v>
      </c>
      <c r="AL787" s="1" t="s">
        <v>7261</v>
      </c>
      <c r="AM787" s="1" t="s">
        <v>12</v>
      </c>
      <c r="AN787" s="1" t="s">
        <v>23097</v>
      </c>
      <c r="AO787" s="1" t="s">
        <v>86</v>
      </c>
      <c r="AP787" s="1" t="s">
        <v>57</v>
      </c>
      <c r="AQ787" s="1" t="s">
        <v>25</v>
      </c>
      <c r="AR787" s="1" t="s">
        <v>30</v>
      </c>
      <c r="AS787" s="1" t="s">
        <v>23091</v>
      </c>
      <c r="AT787" s="1" t="s">
        <v>26</v>
      </c>
    </row>
    <row r="788" spans="1:46" x14ac:dyDescent="0.25">
      <c r="A788" s="1" t="s">
        <v>17913</v>
      </c>
      <c r="B788" s="2" t="s">
        <v>23076</v>
      </c>
      <c r="C788" s="2" t="s">
        <v>23105</v>
      </c>
      <c r="D788" s="1">
        <v>1</v>
      </c>
      <c r="E788" s="1">
        <v>0</v>
      </c>
      <c r="F788" s="1">
        <v>1</v>
      </c>
      <c r="G788" s="1">
        <v>2</v>
      </c>
      <c r="H788" s="6">
        <v>0.5</v>
      </c>
      <c r="I788">
        <v>1</v>
      </c>
      <c r="J788" s="1">
        <v>35</v>
      </c>
      <c r="K788" s="1">
        <v>0</v>
      </c>
      <c r="L788" s="1">
        <v>683</v>
      </c>
      <c r="M788" s="6">
        <v>0.38</v>
      </c>
      <c r="N788" s="4">
        <v>4500</v>
      </c>
      <c r="O788" s="4">
        <v>400</v>
      </c>
      <c r="P788" s="4">
        <v>1100</v>
      </c>
      <c r="Q788" s="3">
        <v>0.3</v>
      </c>
      <c r="R788" s="1">
        <v>24</v>
      </c>
      <c r="S788" s="1">
        <v>1100</v>
      </c>
      <c r="T788" s="1">
        <v>102</v>
      </c>
      <c r="U788" s="1">
        <v>0</v>
      </c>
      <c r="V788" s="1">
        <v>117</v>
      </c>
      <c r="W788" s="1">
        <v>0</v>
      </c>
      <c r="X788" s="1">
        <v>1</v>
      </c>
      <c r="Y788" s="1">
        <v>0</v>
      </c>
      <c r="Z788" s="1">
        <v>2</v>
      </c>
      <c r="AA788" s="1">
        <v>1</v>
      </c>
      <c r="AB788" s="1">
        <v>1</v>
      </c>
      <c r="AC788" s="1">
        <v>255</v>
      </c>
      <c r="AD788" s="1">
        <v>0</v>
      </c>
      <c r="AE788" s="1">
        <v>65</v>
      </c>
      <c r="AF788" s="1">
        <v>215</v>
      </c>
      <c r="AG788" s="1">
        <v>120</v>
      </c>
      <c r="AH788" s="1">
        <v>1100</v>
      </c>
      <c r="AI788" s="1">
        <v>1755</v>
      </c>
      <c r="AJ788" s="1" t="s">
        <v>2782</v>
      </c>
      <c r="AK788" s="1" t="s">
        <v>2783</v>
      </c>
      <c r="AL788" s="1" t="s">
        <v>2784</v>
      </c>
      <c r="AM788" s="1" t="s">
        <v>16</v>
      </c>
      <c r="AN788" s="1" t="s">
        <v>23097</v>
      </c>
      <c r="AO788" s="1" t="s">
        <v>364</v>
      </c>
      <c r="AP788" s="1" t="s">
        <v>57</v>
      </c>
      <c r="AQ788" s="1" t="s">
        <v>14</v>
      </c>
      <c r="AR788" s="1" t="s">
        <v>30</v>
      </c>
      <c r="AS788" s="1" t="s">
        <v>23091</v>
      </c>
      <c r="AT788" s="1" t="s">
        <v>101</v>
      </c>
    </row>
    <row r="789" spans="1:46" x14ac:dyDescent="0.25">
      <c r="A789" s="1" t="s">
        <v>22234</v>
      </c>
      <c r="B789" s="2" t="s">
        <v>23074</v>
      </c>
      <c r="C789" s="2" t="s">
        <v>23107</v>
      </c>
      <c r="D789" s="1">
        <v>0</v>
      </c>
      <c r="E789" s="1">
        <v>0</v>
      </c>
      <c r="F789" s="1">
        <v>1</v>
      </c>
      <c r="G789" s="1">
        <v>1</v>
      </c>
      <c r="H789" s="6">
        <v>1</v>
      </c>
      <c r="I789">
        <v>0</v>
      </c>
      <c r="J789" s="1">
        <v>40</v>
      </c>
      <c r="K789" s="1">
        <v>1</v>
      </c>
      <c r="L789" s="1">
        <v>660</v>
      </c>
      <c r="M789" s="6">
        <v>0.68</v>
      </c>
      <c r="N789" s="4">
        <v>6600</v>
      </c>
      <c r="O789" s="4">
        <v>420</v>
      </c>
      <c r="P789" s="4">
        <v>700</v>
      </c>
      <c r="Q789" s="3">
        <v>0.31</v>
      </c>
      <c r="R789" s="1">
        <v>24</v>
      </c>
      <c r="S789" s="1">
        <v>700</v>
      </c>
      <c r="T789" s="1">
        <v>30</v>
      </c>
      <c r="U789" s="1">
        <v>1</v>
      </c>
      <c r="V789" s="1">
        <v>117</v>
      </c>
      <c r="W789" s="1">
        <v>0</v>
      </c>
      <c r="X789" s="1">
        <v>0</v>
      </c>
      <c r="Y789" s="1">
        <v>0</v>
      </c>
      <c r="Z789" s="1">
        <v>3</v>
      </c>
      <c r="AA789" s="1">
        <v>1</v>
      </c>
      <c r="AB789" s="1">
        <v>0</v>
      </c>
      <c r="AC789" s="1">
        <v>350</v>
      </c>
      <c r="AD789" s="1">
        <v>121</v>
      </c>
      <c r="AE789" s="1">
        <v>2671</v>
      </c>
      <c r="AF789" s="1">
        <v>2400</v>
      </c>
      <c r="AG789" s="1">
        <v>0</v>
      </c>
      <c r="AH789" s="1">
        <v>0</v>
      </c>
      <c r="AI789" s="1">
        <v>5542</v>
      </c>
      <c r="AJ789" s="1" t="s">
        <v>14771</v>
      </c>
      <c r="AK789" s="1" t="s">
        <v>14772</v>
      </c>
      <c r="AL789" s="1" t="s">
        <v>14773</v>
      </c>
      <c r="AM789" s="1" t="s">
        <v>12</v>
      </c>
      <c r="AN789" s="1" t="s">
        <v>23098</v>
      </c>
      <c r="AO789" s="1" t="s">
        <v>86</v>
      </c>
      <c r="AP789" s="1" t="s">
        <v>57</v>
      </c>
      <c r="AQ789" s="1" t="s">
        <v>25</v>
      </c>
      <c r="AR789" s="1" t="s">
        <v>30</v>
      </c>
      <c r="AS789" s="1" t="s">
        <v>23091</v>
      </c>
      <c r="AT789" s="1" t="s">
        <v>26</v>
      </c>
    </row>
    <row r="790" spans="1:46" x14ac:dyDescent="0.25">
      <c r="A790" s="1" t="s">
        <v>17989</v>
      </c>
      <c r="B790" s="2" t="s">
        <v>23073</v>
      </c>
      <c r="C790" s="2" t="s">
        <v>23106</v>
      </c>
      <c r="D790" s="1">
        <v>0</v>
      </c>
      <c r="E790" s="1">
        <v>0</v>
      </c>
      <c r="F790" s="1">
        <v>2</v>
      </c>
      <c r="G790" s="1">
        <v>2</v>
      </c>
      <c r="H790" s="6">
        <v>1</v>
      </c>
      <c r="I790">
        <v>0</v>
      </c>
      <c r="J790" s="1">
        <v>43</v>
      </c>
      <c r="K790" s="1">
        <v>0</v>
      </c>
      <c r="L790" s="1">
        <v>654</v>
      </c>
      <c r="M790" s="6">
        <v>0.37</v>
      </c>
      <c r="N790" s="4">
        <v>7000</v>
      </c>
      <c r="O790" s="4">
        <v>580</v>
      </c>
      <c r="P790" s="4">
        <v>500</v>
      </c>
      <c r="Q790" s="3">
        <v>0.26</v>
      </c>
      <c r="R790" s="1">
        <v>12</v>
      </c>
      <c r="S790" s="1">
        <v>500</v>
      </c>
      <c r="T790" s="1">
        <v>56</v>
      </c>
      <c r="U790" s="1">
        <v>1</v>
      </c>
      <c r="V790" s="1">
        <v>116</v>
      </c>
      <c r="W790" s="1">
        <v>0</v>
      </c>
      <c r="X790" s="1">
        <v>0</v>
      </c>
      <c r="Y790" s="1">
        <v>0</v>
      </c>
      <c r="Z790" s="1">
        <v>1</v>
      </c>
      <c r="AA790" s="1">
        <v>1</v>
      </c>
      <c r="AB790" s="1">
        <v>0</v>
      </c>
      <c r="AC790" s="1">
        <v>2442</v>
      </c>
      <c r="AD790" s="1">
        <v>1420</v>
      </c>
      <c r="AE790" s="1">
        <v>466</v>
      </c>
      <c r="AF790" s="1">
        <v>0</v>
      </c>
      <c r="AG790" s="1">
        <v>624</v>
      </c>
      <c r="AH790" s="1">
        <v>0</v>
      </c>
      <c r="AI790" s="1">
        <v>4952</v>
      </c>
      <c r="AJ790" s="1" t="s">
        <v>3001</v>
      </c>
      <c r="AK790" s="1" t="s">
        <v>3002</v>
      </c>
      <c r="AL790" s="1" t="s">
        <v>3003</v>
      </c>
      <c r="AM790" s="1" t="s">
        <v>12</v>
      </c>
      <c r="AN790" s="1" t="s">
        <v>23097</v>
      </c>
      <c r="AO790" s="1" t="s">
        <v>86</v>
      </c>
      <c r="AP790" s="1" t="s">
        <v>57</v>
      </c>
      <c r="AQ790" s="1" t="s">
        <v>25</v>
      </c>
      <c r="AR790" s="1" t="s">
        <v>30</v>
      </c>
      <c r="AS790" s="1" t="s">
        <v>23091</v>
      </c>
      <c r="AT790" s="1" t="s">
        <v>26</v>
      </c>
    </row>
    <row r="791" spans="1:46" x14ac:dyDescent="0.25">
      <c r="A791" s="1" t="s">
        <v>22873</v>
      </c>
      <c r="B791" s="2" t="s">
        <v>23073</v>
      </c>
      <c r="C791" s="2" t="s">
        <v>23108</v>
      </c>
      <c r="D791" s="1">
        <v>2</v>
      </c>
      <c r="E791" s="1">
        <v>0</v>
      </c>
      <c r="F791" s="1">
        <v>6</v>
      </c>
      <c r="G791" s="1">
        <v>8</v>
      </c>
      <c r="H791" s="6">
        <v>0.75</v>
      </c>
      <c r="I791">
        <v>0</v>
      </c>
      <c r="J791" s="1">
        <v>42</v>
      </c>
      <c r="K791" s="1">
        <v>1</v>
      </c>
      <c r="L791" s="1">
        <v>801</v>
      </c>
      <c r="M791" s="6">
        <v>0.76</v>
      </c>
      <c r="N791" s="4">
        <v>4237</v>
      </c>
      <c r="O791" s="4">
        <v>290</v>
      </c>
      <c r="P791" s="4">
        <v>300</v>
      </c>
      <c r="Q791" s="3">
        <v>0.25</v>
      </c>
      <c r="R791" s="1">
        <v>6</v>
      </c>
      <c r="S791" s="1">
        <v>300</v>
      </c>
      <c r="T791" s="1">
        <v>21</v>
      </c>
      <c r="U791" s="1">
        <v>1</v>
      </c>
      <c r="V791" s="1">
        <v>116</v>
      </c>
      <c r="W791" s="1">
        <v>0</v>
      </c>
      <c r="X791" s="1">
        <v>0</v>
      </c>
      <c r="Y791" s="1">
        <v>1</v>
      </c>
      <c r="Z791" s="1">
        <v>0</v>
      </c>
      <c r="AA791" s="1">
        <v>1</v>
      </c>
      <c r="AB791" s="1">
        <v>0</v>
      </c>
      <c r="AC791" s="1">
        <v>3379</v>
      </c>
      <c r="AD791" s="1">
        <v>0</v>
      </c>
      <c r="AE791" s="1">
        <v>1349</v>
      </c>
      <c r="AF791" s="1">
        <v>0</v>
      </c>
      <c r="AG791" s="1">
        <v>0</v>
      </c>
      <c r="AH791" s="1">
        <v>0</v>
      </c>
      <c r="AI791" s="1">
        <v>4728</v>
      </c>
      <c r="AJ791" s="1" t="s">
        <v>16475</v>
      </c>
      <c r="AK791" s="1" t="s">
        <v>16476</v>
      </c>
      <c r="AL791" s="1" t="s">
        <v>16477</v>
      </c>
      <c r="AM791" s="1" t="s">
        <v>12</v>
      </c>
      <c r="AN791" s="1" t="s">
        <v>23098</v>
      </c>
      <c r="AO791" s="1" t="s">
        <v>86</v>
      </c>
      <c r="AP791" s="1" t="s">
        <v>57</v>
      </c>
      <c r="AQ791" s="1" t="s">
        <v>25</v>
      </c>
      <c r="AR791" s="1" t="s">
        <v>19</v>
      </c>
      <c r="AS791" s="1" t="s">
        <v>23091</v>
      </c>
      <c r="AT791" s="1" t="s">
        <v>26</v>
      </c>
    </row>
    <row r="792" spans="1:46" x14ac:dyDescent="0.25">
      <c r="A792" s="1" t="s">
        <v>22243</v>
      </c>
      <c r="B792" s="2" t="s">
        <v>23074</v>
      </c>
      <c r="C792" s="2" t="s">
        <v>23107</v>
      </c>
      <c r="D792" s="1">
        <v>0</v>
      </c>
      <c r="E792" s="1">
        <v>0</v>
      </c>
      <c r="F792" s="1">
        <v>5</v>
      </c>
      <c r="G792" s="1">
        <v>5</v>
      </c>
      <c r="H792" s="6">
        <v>1</v>
      </c>
      <c r="I792">
        <v>0</v>
      </c>
      <c r="J792" s="1">
        <v>36</v>
      </c>
      <c r="K792" s="1">
        <v>1</v>
      </c>
      <c r="L792" s="1">
        <v>556</v>
      </c>
      <c r="M792" s="6">
        <v>0.61</v>
      </c>
      <c r="N792" s="4">
        <v>4100</v>
      </c>
      <c r="O792" s="4">
        <v>300</v>
      </c>
      <c r="P792" s="4">
        <v>200</v>
      </c>
      <c r="Q792" s="3">
        <v>0.33</v>
      </c>
      <c r="R792" s="1">
        <v>12</v>
      </c>
      <c r="S792" s="1">
        <v>200</v>
      </c>
      <c r="T792" s="1">
        <v>12</v>
      </c>
      <c r="U792" s="1">
        <v>1</v>
      </c>
      <c r="V792" s="1">
        <v>116</v>
      </c>
      <c r="W792" s="1">
        <v>0</v>
      </c>
      <c r="X792" s="1">
        <v>0</v>
      </c>
      <c r="Y792" s="1">
        <v>0</v>
      </c>
      <c r="Z792" s="1">
        <v>0</v>
      </c>
      <c r="AA792" s="1">
        <v>1</v>
      </c>
      <c r="AB792" s="1">
        <v>0</v>
      </c>
      <c r="AC792" s="1">
        <v>2860</v>
      </c>
      <c r="AD792" s="1">
        <v>1057</v>
      </c>
      <c r="AE792" s="1">
        <v>660</v>
      </c>
      <c r="AF792" s="1">
        <v>0</v>
      </c>
      <c r="AG792" s="1">
        <v>0</v>
      </c>
      <c r="AH792" s="1">
        <v>200</v>
      </c>
      <c r="AI792" s="1">
        <v>4777</v>
      </c>
      <c r="AJ792" s="1" t="s">
        <v>14796</v>
      </c>
      <c r="AK792" s="1" t="s">
        <v>14797</v>
      </c>
      <c r="AL792" s="1" t="s">
        <v>14798</v>
      </c>
      <c r="AM792" s="1" t="s">
        <v>12</v>
      </c>
      <c r="AN792" s="1" t="s">
        <v>23098</v>
      </c>
      <c r="AO792" s="1" t="s">
        <v>86</v>
      </c>
      <c r="AP792" s="1" t="s">
        <v>57</v>
      </c>
      <c r="AQ792" s="1" t="s">
        <v>25</v>
      </c>
      <c r="AR792" s="1" t="s">
        <v>30</v>
      </c>
      <c r="AS792" s="1" t="s">
        <v>23091</v>
      </c>
      <c r="AT792" s="1" t="s">
        <v>26</v>
      </c>
    </row>
    <row r="793" spans="1:46" x14ac:dyDescent="0.25">
      <c r="A793" s="1" t="s">
        <v>21054</v>
      </c>
      <c r="B793" s="2" t="s">
        <v>23101</v>
      </c>
      <c r="C793" s="2" t="s">
        <v>23105</v>
      </c>
      <c r="D793" s="1">
        <v>0</v>
      </c>
      <c r="E793" s="1">
        <v>0</v>
      </c>
      <c r="F793" s="1">
        <v>1</v>
      </c>
      <c r="G793" s="1">
        <v>1</v>
      </c>
      <c r="H793" s="6">
        <v>1</v>
      </c>
      <c r="I793">
        <v>0</v>
      </c>
      <c r="J793" s="1">
        <v>27</v>
      </c>
      <c r="K793" s="1">
        <v>0</v>
      </c>
      <c r="L793" s="1">
        <v>745</v>
      </c>
      <c r="M793" s="6">
        <v>0.15</v>
      </c>
      <c r="N793" s="4">
        <v>0</v>
      </c>
      <c r="O793" s="4">
        <v>120</v>
      </c>
      <c r="P793" s="4">
        <v>100</v>
      </c>
      <c r="Q793" s="3">
        <v>0.3</v>
      </c>
      <c r="R793" s="1">
        <v>6</v>
      </c>
      <c r="S793" s="1">
        <v>100</v>
      </c>
      <c r="T793" s="1">
        <v>12</v>
      </c>
      <c r="U793" s="1">
        <v>1</v>
      </c>
      <c r="V793" s="1">
        <v>116</v>
      </c>
      <c r="W793" s="1">
        <v>1</v>
      </c>
      <c r="X793" s="1">
        <v>1</v>
      </c>
      <c r="Y793" s="1">
        <v>1</v>
      </c>
      <c r="Z793" s="1">
        <v>3</v>
      </c>
      <c r="AA793" s="1">
        <v>0</v>
      </c>
      <c r="AB793" s="1">
        <v>0</v>
      </c>
      <c r="AC793" s="1">
        <v>0</v>
      </c>
      <c r="AD793" s="1">
        <v>0</v>
      </c>
      <c r="AE793" s="1">
        <v>0</v>
      </c>
      <c r="AF793" s="1">
        <v>0</v>
      </c>
      <c r="AG793" s="1">
        <v>0</v>
      </c>
      <c r="AH793" s="1">
        <v>0</v>
      </c>
      <c r="AI793" s="1">
        <v>0</v>
      </c>
      <c r="AJ793" s="1" t="s">
        <v>11619</v>
      </c>
      <c r="AK793" s="1" t="s">
        <v>11620</v>
      </c>
      <c r="AL793" s="1" t="s">
        <v>11621</v>
      </c>
      <c r="AM793" s="1" t="s">
        <v>12</v>
      </c>
      <c r="AN793" s="1" t="s">
        <v>23097</v>
      </c>
      <c r="AO793" s="1" t="s">
        <v>86</v>
      </c>
      <c r="AP793" s="1" t="s">
        <v>86</v>
      </c>
      <c r="AQ793" s="1" t="s">
        <v>14</v>
      </c>
      <c r="AR793" s="1" t="s">
        <v>19</v>
      </c>
      <c r="AS793" s="1" t="s">
        <v>23090</v>
      </c>
      <c r="AT793" s="1" t="s">
        <v>26</v>
      </c>
    </row>
    <row r="794" spans="1:46" x14ac:dyDescent="0.25">
      <c r="A794" s="1" t="s">
        <v>20671</v>
      </c>
      <c r="B794" s="2" t="s">
        <v>23101</v>
      </c>
      <c r="C794" s="2" t="s">
        <v>23108</v>
      </c>
      <c r="D794" s="1">
        <v>1</v>
      </c>
      <c r="E794" s="1">
        <v>1</v>
      </c>
      <c r="F794" s="1">
        <v>1</v>
      </c>
      <c r="G794" s="1">
        <v>3</v>
      </c>
      <c r="H794" s="6">
        <v>0.33333333333333331</v>
      </c>
      <c r="I794">
        <v>0</v>
      </c>
      <c r="J794" s="1">
        <v>43</v>
      </c>
      <c r="K794" s="1">
        <v>0</v>
      </c>
      <c r="L794" s="1">
        <v>552</v>
      </c>
      <c r="M794" s="6">
        <v>0.37</v>
      </c>
      <c r="N794" s="4">
        <v>7100</v>
      </c>
      <c r="O794" s="4">
        <v>480</v>
      </c>
      <c r="P794" s="4">
        <v>800</v>
      </c>
      <c r="Q794" s="3">
        <v>0.3</v>
      </c>
      <c r="R794" s="1">
        <v>24</v>
      </c>
      <c r="S794" s="1">
        <v>800</v>
      </c>
      <c r="T794" s="1">
        <v>72</v>
      </c>
      <c r="U794" s="1">
        <v>0</v>
      </c>
      <c r="V794" s="1">
        <v>116</v>
      </c>
      <c r="W794" s="1">
        <v>0</v>
      </c>
      <c r="X794" s="1">
        <v>0</v>
      </c>
      <c r="Y794" s="1">
        <v>0</v>
      </c>
      <c r="Z794" s="1">
        <v>3</v>
      </c>
      <c r="AA794" s="1">
        <v>0</v>
      </c>
      <c r="AB794" s="1">
        <v>0</v>
      </c>
      <c r="AC794" s="1">
        <v>10899</v>
      </c>
      <c r="AD794" s="1">
        <v>0</v>
      </c>
      <c r="AE794" s="1">
        <v>0</v>
      </c>
      <c r="AF794" s="1">
        <v>409</v>
      </c>
      <c r="AG794" s="1">
        <v>0</v>
      </c>
      <c r="AH794" s="1">
        <v>320</v>
      </c>
      <c r="AI794" s="1">
        <v>11628</v>
      </c>
      <c r="AJ794" s="1" t="s">
        <v>10604</v>
      </c>
      <c r="AK794" s="1" t="s">
        <v>10605</v>
      </c>
      <c r="AL794" s="1" t="s">
        <v>10606</v>
      </c>
      <c r="AM794" s="1" t="s">
        <v>12</v>
      </c>
      <c r="AN794" s="1" t="s">
        <v>23097</v>
      </c>
      <c r="AO794" s="1" t="s">
        <v>364</v>
      </c>
      <c r="AP794" s="1" t="s">
        <v>57</v>
      </c>
      <c r="AQ794" s="1" t="s">
        <v>25</v>
      </c>
      <c r="AR794" s="1" t="s">
        <v>30</v>
      </c>
      <c r="AS794" s="1" t="s">
        <v>23090</v>
      </c>
      <c r="AT794" s="1" t="s">
        <v>26</v>
      </c>
    </row>
    <row r="795" spans="1:46" x14ac:dyDescent="0.25">
      <c r="A795" s="1" t="s">
        <v>21405</v>
      </c>
      <c r="B795" s="2" t="s">
        <v>23074</v>
      </c>
      <c r="C795" s="2" t="s">
        <v>23105</v>
      </c>
      <c r="D795" s="1">
        <v>2</v>
      </c>
      <c r="E795" s="1">
        <v>1</v>
      </c>
      <c r="F795" s="1">
        <v>6</v>
      </c>
      <c r="G795" s="1">
        <v>9</v>
      </c>
      <c r="H795" s="6">
        <v>0.66666666666666663</v>
      </c>
      <c r="I795">
        <v>0</v>
      </c>
      <c r="J795" s="1">
        <v>37</v>
      </c>
      <c r="K795" s="1">
        <v>1</v>
      </c>
      <c r="L795" s="1">
        <v>326</v>
      </c>
      <c r="M795" s="6">
        <v>0.05</v>
      </c>
      <c r="N795" s="4">
        <v>7200</v>
      </c>
      <c r="O795" s="4">
        <v>600</v>
      </c>
      <c r="P795" s="4">
        <v>300</v>
      </c>
      <c r="Q795" s="3">
        <v>0.28999999999999998</v>
      </c>
      <c r="R795" s="1">
        <v>12</v>
      </c>
      <c r="S795" s="1">
        <v>300</v>
      </c>
      <c r="T795" s="1">
        <v>2</v>
      </c>
      <c r="U795" s="1">
        <v>1</v>
      </c>
      <c r="V795" s="1">
        <v>115</v>
      </c>
      <c r="W795" s="1">
        <v>1</v>
      </c>
      <c r="X795" s="1">
        <v>1</v>
      </c>
      <c r="Y795" s="1">
        <v>0</v>
      </c>
      <c r="Z795" s="1">
        <v>3</v>
      </c>
      <c r="AA795" s="1">
        <v>1</v>
      </c>
      <c r="AB795" s="1">
        <v>0</v>
      </c>
      <c r="AC795" s="1">
        <v>0</v>
      </c>
      <c r="AD795" s="1">
        <v>0</v>
      </c>
      <c r="AE795" s="1">
        <v>0</v>
      </c>
      <c r="AF795" s="1">
        <v>40</v>
      </c>
      <c r="AG795" s="1">
        <v>0</v>
      </c>
      <c r="AH795" s="1">
        <v>0</v>
      </c>
      <c r="AI795" s="1">
        <v>40</v>
      </c>
      <c r="AJ795" s="1" t="s">
        <v>11661</v>
      </c>
      <c r="AK795" s="1" t="s">
        <v>12564</v>
      </c>
      <c r="AL795" s="1" t="s">
        <v>12565</v>
      </c>
      <c r="AM795" s="1" t="s">
        <v>12</v>
      </c>
      <c r="AN795" s="1" t="s">
        <v>23098</v>
      </c>
      <c r="AO795" s="1" t="s">
        <v>86</v>
      </c>
      <c r="AP795" s="1" t="s">
        <v>86</v>
      </c>
      <c r="AQ795" s="1" t="s">
        <v>14</v>
      </c>
      <c r="AR795" s="1" t="s">
        <v>30</v>
      </c>
      <c r="AS795" s="1" t="s">
        <v>23091</v>
      </c>
      <c r="AT795" s="1" t="s">
        <v>26</v>
      </c>
    </row>
    <row r="796" spans="1:46" x14ac:dyDescent="0.25">
      <c r="A796" s="1" t="s">
        <v>19393</v>
      </c>
      <c r="B796" s="2" t="s">
        <v>23074</v>
      </c>
      <c r="C796" s="2" t="s">
        <v>23107</v>
      </c>
      <c r="D796" s="1">
        <v>0</v>
      </c>
      <c r="E796" s="1">
        <v>0</v>
      </c>
      <c r="F796" s="1">
        <v>4</v>
      </c>
      <c r="G796" s="1">
        <v>4</v>
      </c>
      <c r="H796" s="6">
        <v>1</v>
      </c>
      <c r="I796">
        <v>0</v>
      </c>
      <c r="J796" s="1">
        <v>42</v>
      </c>
      <c r="K796" s="1">
        <v>0</v>
      </c>
      <c r="L796" s="1">
        <v>780</v>
      </c>
      <c r="M796" s="6">
        <v>0.43</v>
      </c>
      <c r="N796" s="4">
        <v>2800</v>
      </c>
      <c r="O796" s="4">
        <v>200</v>
      </c>
      <c r="P796" s="4">
        <v>550</v>
      </c>
      <c r="Q796" s="3">
        <v>0.3</v>
      </c>
      <c r="R796" s="1">
        <v>24</v>
      </c>
      <c r="S796" s="1">
        <v>550</v>
      </c>
      <c r="T796" s="1">
        <v>24</v>
      </c>
      <c r="U796" s="1">
        <v>0</v>
      </c>
      <c r="V796" s="1">
        <v>115</v>
      </c>
      <c r="W796" s="1">
        <v>0</v>
      </c>
      <c r="X796" s="1">
        <v>0</v>
      </c>
      <c r="Y796" s="1">
        <v>1</v>
      </c>
      <c r="Z796" s="1">
        <v>3</v>
      </c>
      <c r="AA796" s="1">
        <v>1</v>
      </c>
      <c r="AB796" s="1">
        <v>0</v>
      </c>
      <c r="AC796" s="1">
        <v>1130</v>
      </c>
      <c r="AD796" s="1">
        <v>500</v>
      </c>
      <c r="AE796" s="1">
        <v>0</v>
      </c>
      <c r="AF796" s="1">
        <v>0</v>
      </c>
      <c r="AG796" s="1">
        <v>0</v>
      </c>
      <c r="AH796" s="1">
        <v>0</v>
      </c>
      <c r="AI796" s="1">
        <v>1630</v>
      </c>
      <c r="AJ796" s="1" t="s">
        <v>7060</v>
      </c>
      <c r="AK796" s="1" t="s">
        <v>7061</v>
      </c>
      <c r="AL796" s="1" t="s">
        <v>7062</v>
      </c>
      <c r="AM796" s="1" t="s">
        <v>12</v>
      </c>
      <c r="AN796" s="1" t="s">
        <v>23097</v>
      </c>
      <c r="AO796" s="1" t="s">
        <v>364</v>
      </c>
      <c r="AP796" s="1" t="s">
        <v>57</v>
      </c>
      <c r="AQ796" s="1" t="s">
        <v>25</v>
      </c>
      <c r="AR796" s="1" t="s">
        <v>19</v>
      </c>
      <c r="AS796" s="1" t="s">
        <v>23091</v>
      </c>
      <c r="AT796" s="1" t="s">
        <v>26</v>
      </c>
    </row>
    <row r="797" spans="1:46" x14ac:dyDescent="0.25">
      <c r="A797" s="1" t="s">
        <v>18004</v>
      </c>
      <c r="B797" s="2" t="s">
        <v>23075</v>
      </c>
      <c r="C797" s="2" t="s">
        <v>23106</v>
      </c>
      <c r="D797" s="1">
        <v>0</v>
      </c>
      <c r="E797" s="1">
        <v>0</v>
      </c>
      <c r="F797" s="1">
        <v>1</v>
      </c>
      <c r="G797" s="1">
        <v>1</v>
      </c>
      <c r="H797" s="6">
        <v>1</v>
      </c>
      <c r="I797">
        <v>0</v>
      </c>
      <c r="J797" s="1">
        <v>38</v>
      </c>
      <c r="K797" s="1">
        <v>1</v>
      </c>
      <c r="L797" s="1">
        <v>624</v>
      </c>
      <c r="M797" s="6">
        <v>0.49</v>
      </c>
      <c r="N797" s="4">
        <v>2670</v>
      </c>
      <c r="O797" s="4">
        <v>200</v>
      </c>
      <c r="P797" s="4">
        <v>300</v>
      </c>
      <c r="Q797" s="3">
        <v>0.3</v>
      </c>
      <c r="R797" s="1">
        <v>24</v>
      </c>
      <c r="S797" s="1">
        <v>300</v>
      </c>
      <c r="T797" s="1">
        <v>23</v>
      </c>
      <c r="U797" s="1">
        <v>1</v>
      </c>
      <c r="V797" s="1">
        <v>115</v>
      </c>
      <c r="W797" s="1">
        <v>0</v>
      </c>
      <c r="X797" s="1">
        <v>0</v>
      </c>
      <c r="Y797" s="1">
        <v>0</v>
      </c>
      <c r="Z797" s="1">
        <v>3</v>
      </c>
      <c r="AA797" s="1">
        <v>1</v>
      </c>
      <c r="AB797" s="1">
        <v>0</v>
      </c>
      <c r="AC797" s="1">
        <v>830</v>
      </c>
      <c r="AD797" s="1">
        <v>0</v>
      </c>
      <c r="AE797" s="1">
        <v>63</v>
      </c>
      <c r="AF797" s="1">
        <v>82</v>
      </c>
      <c r="AG797" s="1">
        <v>0</v>
      </c>
      <c r="AH797" s="1">
        <v>815</v>
      </c>
      <c r="AI797" s="1">
        <v>1790</v>
      </c>
      <c r="AJ797" s="1" t="s">
        <v>1641</v>
      </c>
      <c r="AK797" s="1" t="s">
        <v>3048</v>
      </c>
      <c r="AL797" s="1" t="s">
        <v>3049</v>
      </c>
      <c r="AM797" s="1" t="s">
        <v>12</v>
      </c>
      <c r="AN797" s="1" t="s">
        <v>23098</v>
      </c>
      <c r="AO797" s="1" t="s">
        <v>86</v>
      </c>
      <c r="AP797" s="1" t="s">
        <v>57</v>
      </c>
      <c r="AQ797" s="1" t="s">
        <v>25</v>
      </c>
      <c r="AR797" s="1" t="s">
        <v>30</v>
      </c>
      <c r="AS797" s="1" t="s">
        <v>23091</v>
      </c>
      <c r="AT797" s="1" t="s">
        <v>26</v>
      </c>
    </row>
    <row r="798" spans="1:46" x14ac:dyDescent="0.25">
      <c r="A798" s="1" t="s">
        <v>22955</v>
      </c>
      <c r="B798" s="2" t="s">
        <v>23101</v>
      </c>
      <c r="C798" s="2" t="s">
        <v>23108</v>
      </c>
      <c r="D798" s="1">
        <v>0</v>
      </c>
      <c r="E798" s="1">
        <v>1</v>
      </c>
      <c r="F798" s="1">
        <v>5</v>
      </c>
      <c r="G798" s="1">
        <v>6</v>
      </c>
      <c r="H798" s="6">
        <v>0.83333333333333337</v>
      </c>
      <c r="I798">
        <v>0</v>
      </c>
      <c r="J798" s="1">
        <v>42</v>
      </c>
      <c r="K798" s="1">
        <v>0</v>
      </c>
      <c r="L798" s="1">
        <v>712</v>
      </c>
      <c r="M798" s="6">
        <v>0.59</v>
      </c>
      <c r="N798" s="4">
        <v>5050</v>
      </c>
      <c r="O798" s="4">
        <v>380</v>
      </c>
      <c r="P798" s="4">
        <v>1500</v>
      </c>
      <c r="Q798" s="3">
        <v>0.3</v>
      </c>
      <c r="R798" s="1">
        <v>24</v>
      </c>
      <c r="S798" s="1">
        <v>1500</v>
      </c>
      <c r="T798" s="1">
        <v>29</v>
      </c>
      <c r="U798" s="1">
        <v>1</v>
      </c>
      <c r="V798" s="1">
        <v>115</v>
      </c>
      <c r="W798" s="1">
        <v>0</v>
      </c>
      <c r="X798" s="1">
        <v>0</v>
      </c>
      <c r="Y798" s="1">
        <v>0</v>
      </c>
      <c r="Z798" s="1">
        <v>4</v>
      </c>
      <c r="AA798" s="1">
        <v>1</v>
      </c>
      <c r="AB798" s="1">
        <v>0</v>
      </c>
      <c r="AC798" s="1">
        <v>0</v>
      </c>
      <c r="AD798" s="1">
        <v>0</v>
      </c>
      <c r="AE798" s="1">
        <v>0</v>
      </c>
      <c r="AF798" s="1">
        <v>2685</v>
      </c>
      <c r="AG798" s="1">
        <v>0</v>
      </c>
      <c r="AH798" s="1">
        <v>0</v>
      </c>
      <c r="AI798" s="1">
        <v>2685</v>
      </c>
      <c r="AJ798" s="1" t="s">
        <v>16702</v>
      </c>
      <c r="AK798" s="1" t="s">
        <v>16703</v>
      </c>
      <c r="AL798" s="1" t="s">
        <v>16704</v>
      </c>
      <c r="AM798" s="1" t="s">
        <v>12</v>
      </c>
      <c r="AN798" s="1" t="s">
        <v>23097</v>
      </c>
      <c r="AO798" s="1" t="s">
        <v>86</v>
      </c>
      <c r="AP798" s="1" t="s">
        <v>57</v>
      </c>
      <c r="AQ798" s="1" t="s">
        <v>25</v>
      </c>
      <c r="AR798" s="1" t="s">
        <v>30</v>
      </c>
      <c r="AS798" s="1" t="s">
        <v>23091</v>
      </c>
      <c r="AT798" s="1" t="s">
        <v>26</v>
      </c>
    </row>
    <row r="799" spans="1:46" x14ac:dyDescent="0.25">
      <c r="A799" s="1" t="s">
        <v>18548</v>
      </c>
      <c r="B799" s="2" t="s">
        <v>23073</v>
      </c>
      <c r="C799" s="2" t="s">
        <v>23105</v>
      </c>
      <c r="D799" s="1">
        <v>0</v>
      </c>
      <c r="E799" s="1">
        <v>0</v>
      </c>
      <c r="F799" s="1">
        <v>3</v>
      </c>
      <c r="G799" s="1">
        <v>3</v>
      </c>
      <c r="H799" s="6">
        <v>1</v>
      </c>
      <c r="I799">
        <v>0</v>
      </c>
      <c r="J799" s="1">
        <v>42</v>
      </c>
      <c r="K799" s="1">
        <v>0</v>
      </c>
      <c r="L799" s="1">
        <v>708</v>
      </c>
      <c r="M799" s="6">
        <v>0.17</v>
      </c>
      <c r="N799" s="4">
        <v>3800</v>
      </c>
      <c r="O799" s="4">
        <v>310</v>
      </c>
      <c r="P799" s="4">
        <v>100</v>
      </c>
      <c r="Q799" s="3">
        <v>0.3</v>
      </c>
      <c r="R799" s="1">
        <v>12</v>
      </c>
      <c r="S799" s="1">
        <v>100</v>
      </c>
      <c r="T799" s="1">
        <v>6</v>
      </c>
      <c r="U799" s="1">
        <v>1</v>
      </c>
      <c r="V799" s="1">
        <v>114</v>
      </c>
      <c r="W799" s="1">
        <v>0</v>
      </c>
      <c r="X799" s="1">
        <v>1</v>
      </c>
      <c r="Y799" s="1">
        <v>0</v>
      </c>
      <c r="Z799" s="1">
        <v>2</v>
      </c>
      <c r="AA799" s="1">
        <v>1</v>
      </c>
      <c r="AB799" s="1">
        <v>0</v>
      </c>
      <c r="AC799" s="1">
        <v>1350</v>
      </c>
      <c r="AD799" s="1">
        <v>0</v>
      </c>
      <c r="AE799" s="1">
        <v>0</v>
      </c>
      <c r="AF799" s="1">
        <v>0</v>
      </c>
      <c r="AG799" s="1">
        <v>18</v>
      </c>
      <c r="AH799" s="1">
        <v>0</v>
      </c>
      <c r="AI799" s="1">
        <v>1368</v>
      </c>
      <c r="AJ799" s="1" t="s">
        <v>4652</v>
      </c>
      <c r="AK799" s="1" t="s">
        <v>4653</v>
      </c>
      <c r="AL799" s="1" t="s">
        <v>4654</v>
      </c>
      <c r="AM799" s="1" t="s">
        <v>12</v>
      </c>
      <c r="AN799" s="1" t="s">
        <v>23097</v>
      </c>
      <c r="AO799" s="1" t="s">
        <v>86</v>
      </c>
      <c r="AP799" s="1" t="s">
        <v>57</v>
      </c>
      <c r="AQ799" s="1" t="s">
        <v>14</v>
      </c>
      <c r="AR799" s="1" t="s">
        <v>30</v>
      </c>
      <c r="AS799" s="1" t="s">
        <v>23091</v>
      </c>
      <c r="AT799" s="1" t="s">
        <v>26</v>
      </c>
    </row>
    <row r="800" spans="1:46" x14ac:dyDescent="0.25">
      <c r="A800" s="1" t="s">
        <v>17042</v>
      </c>
      <c r="B800" s="2" t="s">
        <v>23074</v>
      </c>
      <c r="C800" s="2" t="s">
        <v>23104</v>
      </c>
      <c r="D800" s="1">
        <v>0</v>
      </c>
      <c r="E800" s="1">
        <v>0</v>
      </c>
      <c r="F800" s="1">
        <v>3</v>
      </c>
      <c r="G800" s="1">
        <v>3</v>
      </c>
      <c r="H800" s="6">
        <v>1</v>
      </c>
      <c r="I800">
        <v>0</v>
      </c>
      <c r="J800" s="1">
        <v>42</v>
      </c>
      <c r="K800" s="1">
        <v>0</v>
      </c>
      <c r="L800" s="1">
        <v>508</v>
      </c>
      <c r="M800" s="6">
        <v>0</v>
      </c>
      <c r="N800" s="4">
        <v>3800</v>
      </c>
      <c r="O800" s="4">
        <v>310</v>
      </c>
      <c r="P800" s="4">
        <v>300</v>
      </c>
      <c r="Q800" s="3">
        <v>0.25</v>
      </c>
      <c r="R800" s="1">
        <v>36</v>
      </c>
      <c r="S800" s="1">
        <v>300</v>
      </c>
      <c r="T800" s="1">
        <v>15</v>
      </c>
      <c r="U800" s="1">
        <v>1</v>
      </c>
      <c r="V800" s="1">
        <v>114</v>
      </c>
      <c r="W800" s="1">
        <v>0</v>
      </c>
      <c r="X800" s="1">
        <v>1</v>
      </c>
      <c r="Y800" s="1">
        <v>0</v>
      </c>
      <c r="Z800" s="1">
        <v>2</v>
      </c>
      <c r="AA800" s="1">
        <v>1</v>
      </c>
      <c r="AB800" s="1">
        <v>0</v>
      </c>
      <c r="AC800" s="1">
        <v>1350</v>
      </c>
      <c r="AD800" s="1">
        <v>0</v>
      </c>
      <c r="AE800" s="1">
        <v>0</v>
      </c>
      <c r="AF800" s="1">
        <v>0</v>
      </c>
      <c r="AG800" s="1">
        <v>18</v>
      </c>
      <c r="AH800" s="1">
        <v>0</v>
      </c>
      <c r="AI800" s="1">
        <v>1368</v>
      </c>
      <c r="AJ800" s="1" t="s">
        <v>85</v>
      </c>
      <c r="AK800" s="1" t="s">
        <v>87</v>
      </c>
      <c r="AL800" s="1" t="s">
        <v>88</v>
      </c>
      <c r="AM800" s="1" t="s">
        <v>12</v>
      </c>
      <c r="AN800" s="1" t="s">
        <v>23097</v>
      </c>
      <c r="AO800" s="1" t="s">
        <v>86</v>
      </c>
      <c r="AP800" s="1" t="s">
        <v>57</v>
      </c>
      <c r="AQ800" s="1" t="s">
        <v>14</v>
      </c>
      <c r="AR800" s="1" t="s">
        <v>30</v>
      </c>
      <c r="AS800" s="1" t="s">
        <v>23091</v>
      </c>
      <c r="AT800" s="1" t="s">
        <v>26</v>
      </c>
    </row>
    <row r="801" spans="1:46" x14ac:dyDescent="0.25">
      <c r="A801" s="1" t="s">
        <v>17361</v>
      </c>
      <c r="B801" s="2" t="s">
        <v>23074</v>
      </c>
      <c r="C801" s="2" t="s">
        <v>23107</v>
      </c>
      <c r="D801" s="1">
        <v>1</v>
      </c>
      <c r="E801" s="1">
        <v>2</v>
      </c>
      <c r="F801" s="1">
        <v>2</v>
      </c>
      <c r="G801" s="1">
        <v>5</v>
      </c>
      <c r="H801" s="6">
        <v>0.4</v>
      </c>
      <c r="I801">
        <v>0</v>
      </c>
      <c r="J801" s="1">
        <v>40</v>
      </c>
      <c r="K801" s="1">
        <v>0</v>
      </c>
      <c r="L801" s="1">
        <v>840</v>
      </c>
      <c r="M801" s="6">
        <v>0.63</v>
      </c>
      <c r="N801" s="4">
        <v>4582</v>
      </c>
      <c r="O801" s="4">
        <v>350</v>
      </c>
      <c r="P801" s="4">
        <v>1000</v>
      </c>
      <c r="Q801" s="3">
        <v>0.3</v>
      </c>
      <c r="R801" s="1">
        <v>24</v>
      </c>
      <c r="S801" s="1">
        <v>1000</v>
      </c>
      <c r="T801" s="1">
        <v>68</v>
      </c>
      <c r="U801" s="1">
        <v>1</v>
      </c>
      <c r="V801" s="1">
        <v>114</v>
      </c>
      <c r="W801" s="1">
        <v>0</v>
      </c>
      <c r="X801" s="1">
        <v>0</v>
      </c>
      <c r="Y801" s="1">
        <v>1</v>
      </c>
      <c r="Z801" s="1">
        <v>0</v>
      </c>
      <c r="AA801" s="1">
        <v>1</v>
      </c>
      <c r="AB801" s="1">
        <v>0</v>
      </c>
      <c r="AC801" s="1">
        <v>3302</v>
      </c>
      <c r="AD801" s="1">
        <v>0</v>
      </c>
      <c r="AE801" s="1">
        <v>0</v>
      </c>
      <c r="AF801" s="1">
        <v>0</v>
      </c>
      <c r="AG801" s="1">
        <v>5</v>
      </c>
      <c r="AH801" s="1">
        <v>700</v>
      </c>
      <c r="AI801" s="1">
        <v>4007</v>
      </c>
      <c r="AJ801" s="1" t="s">
        <v>1122</v>
      </c>
      <c r="AK801" s="1" t="s">
        <v>1123</v>
      </c>
      <c r="AL801" s="1" t="s">
        <v>1124</v>
      </c>
      <c r="AM801" s="1" t="s">
        <v>12</v>
      </c>
      <c r="AN801" s="1" t="s">
        <v>23097</v>
      </c>
      <c r="AO801" s="1" t="s">
        <v>86</v>
      </c>
      <c r="AP801" s="1" t="s">
        <v>57</v>
      </c>
      <c r="AQ801" s="1" t="s">
        <v>25</v>
      </c>
      <c r="AR801" s="1" t="s">
        <v>19</v>
      </c>
      <c r="AS801" s="1" t="s">
        <v>23091</v>
      </c>
      <c r="AT801" s="1" t="s">
        <v>26</v>
      </c>
    </row>
    <row r="802" spans="1:46" x14ac:dyDescent="0.25">
      <c r="A802" s="1" t="s">
        <v>22244</v>
      </c>
      <c r="B802" s="2" t="s">
        <v>23074</v>
      </c>
      <c r="C802" s="2" t="s">
        <v>23107</v>
      </c>
      <c r="D802" s="1">
        <v>0</v>
      </c>
      <c r="E802" s="1">
        <v>0</v>
      </c>
      <c r="F802" s="1">
        <v>1</v>
      </c>
      <c r="G802" s="1">
        <v>1</v>
      </c>
      <c r="H802" s="6">
        <v>1</v>
      </c>
      <c r="I802">
        <v>0</v>
      </c>
      <c r="J802" s="1">
        <v>33</v>
      </c>
      <c r="K802" s="1">
        <v>1</v>
      </c>
      <c r="L802" s="1">
        <v>647</v>
      </c>
      <c r="M802" s="6">
        <v>0.42</v>
      </c>
      <c r="N802" s="4">
        <v>3500</v>
      </c>
      <c r="O802" s="4">
        <v>260</v>
      </c>
      <c r="P802" s="4">
        <v>500</v>
      </c>
      <c r="Q802" s="3">
        <v>0.28000000000000003</v>
      </c>
      <c r="R802" s="1">
        <v>24</v>
      </c>
      <c r="S802" s="1">
        <v>500</v>
      </c>
      <c r="T802" s="1">
        <v>45</v>
      </c>
      <c r="U802" s="1">
        <v>0</v>
      </c>
      <c r="V802" s="1">
        <v>114</v>
      </c>
      <c r="W802" s="1">
        <v>0</v>
      </c>
      <c r="X802" s="1">
        <v>0</v>
      </c>
      <c r="Y802" s="1">
        <v>0</v>
      </c>
      <c r="Z802" s="1">
        <v>1</v>
      </c>
      <c r="AA802" s="1">
        <v>1</v>
      </c>
      <c r="AB802" s="1">
        <v>0</v>
      </c>
      <c r="AC802" s="1">
        <v>3000</v>
      </c>
      <c r="AD802" s="1">
        <v>236</v>
      </c>
      <c r="AE802" s="1">
        <v>571</v>
      </c>
      <c r="AF802" s="1">
        <v>0</v>
      </c>
      <c r="AG802" s="1">
        <v>95</v>
      </c>
      <c r="AH802" s="1">
        <v>0</v>
      </c>
      <c r="AI802" s="1">
        <v>3902</v>
      </c>
      <c r="AJ802" s="1" t="s">
        <v>14799</v>
      </c>
      <c r="AK802" s="1" t="s">
        <v>14800</v>
      </c>
      <c r="AL802" s="1" t="s">
        <v>14801</v>
      </c>
      <c r="AM802" s="1" t="s">
        <v>12</v>
      </c>
      <c r="AN802" s="1" t="s">
        <v>23098</v>
      </c>
      <c r="AO802" s="1" t="s">
        <v>364</v>
      </c>
      <c r="AP802" s="1" t="s">
        <v>57</v>
      </c>
      <c r="AQ802" s="1" t="s">
        <v>25</v>
      </c>
      <c r="AR802" s="1" t="s">
        <v>30</v>
      </c>
      <c r="AS802" s="1" t="s">
        <v>23091</v>
      </c>
      <c r="AT802" s="1" t="s">
        <v>26</v>
      </c>
    </row>
    <row r="803" spans="1:46" x14ac:dyDescent="0.25">
      <c r="A803" s="1" t="s">
        <v>17525</v>
      </c>
      <c r="B803" s="2" t="s">
        <v>23074</v>
      </c>
      <c r="C803" s="2" t="s">
        <v>23108</v>
      </c>
      <c r="D803" s="1">
        <v>0</v>
      </c>
      <c r="E803" s="1">
        <v>1</v>
      </c>
      <c r="F803" s="1">
        <v>4</v>
      </c>
      <c r="G803" s="1">
        <v>5</v>
      </c>
      <c r="H803" s="6">
        <v>0.8</v>
      </c>
      <c r="I803">
        <v>0</v>
      </c>
      <c r="J803" s="1">
        <v>48</v>
      </c>
      <c r="K803" s="1">
        <v>0</v>
      </c>
      <c r="L803" s="1">
        <v>755</v>
      </c>
      <c r="M803" s="6">
        <v>0.48</v>
      </c>
      <c r="N803" s="4">
        <v>9100</v>
      </c>
      <c r="O803" s="4">
        <v>750</v>
      </c>
      <c r="P803" s="4">
        <v>750</v>
      </c>
      <c r="Q803" s="3">
        <v>0.28000000000000003</v>
      </c>
      <c r="R803" s="1">
        <v>24</v>
      </c>
      <c r="S803" s="1">
        <v>750</v>
      </c>
      <c r="T803" s="1">
        <v>64</v>
      </c>
      <c r="U803" s="1">
        <v>1</v>
      </c>
      <c r="V803" s="1">
        <v>114</v>
      </c>
      <c r="W803" s="1">
        <v>0</v>
      </c>
      <c r="X803" s="1">
        <v>0</v>
      </c>
      <c r="Y803" s="1">
        <v>0</v>
      </c>
      <c r="Z803" s="1">
        <v>2</v>
      </c>
      <c r="AA803" s="1">
        <v>0</v>
      </c>
      <c r="AB803" s="1">
        <v>0</v>
      </c>
      <c r="AC803" s="1">
        <v>9600</v>
      </c>
      <c r="AD803" s="1">
        <v>0</v>
      </c>
      <c r="AE803" s="1">
        <v>0</v>
      </c>
      <c r="AF803" s="1">
        <v>0</v>
      </c>
      <c r="AG803" s="1">
        <v>0</v>
      </c>
      <c r="AH803" s="1">
        <v>0</v>
      </c>
      <c r="AI803" s="1">
        <v>9600</v>
      </c>
      <c r="AJ803" s="1" t="s">
        <v>1644</v>
      </c>
      <c r="AK803" s="1" t="s">
        <v>1645</v>
      </c>
      <c r="AL803" s="1" t="s">
        <v>1646</v>
      </c>
      <c r="AM803" s="1" t="s">
        <v>12</v>
      </c>
      <c r="AN803" s="1" t="s">
        <v>23097</v>
      </c>
      <c r="AO803" s="1" t="s">
        <v>86</v>
      </c>
      <c r="AP803" s="1" t="s">
        <v>57</v>
      </c>
      <c r="AQ803" s="1" t="s">
        <v>25</v>
      </c>
      <c r="AR803" s="1" t="s">
        <v>30</v>
      </c>
      <c r="AS803" s="1" t="s">
        <v>23090</v>
      </c>
      <c r="AT803" s="1" t="s">
        <v>26</v>
      </c>
    </row>
    <row r="804" spans="1:46" x14ac:dyDescent="0.25">
      <c r="A804" s="1" t="s">
        <v>22594</v>
      </c>
      <c r="B804" s="2" t="s">
        <v>23101</v>
      </c>
      <c r="C804" s="2" t="s">
        <v>23103</v>
      </c>
      <c r="D804" s="1">
        <v>0</v>
      </c>
      <c r="E804" s="1">
        <v>0</v>
      </c>
      <c r="F804" s="1">
        <v>3</v>
      </c>
      <c r="G804" s="1">
        <v>3</v>
      </c>
      <c r="H804" s="6">
        <v>1</v>
      </c>
      <c r="I804">
        <v>0</v>
      </c>
      <c r="J804" s="1">
        <v>42</v>
      </c>
      <c r="K804" s="1">
        <v>0</v>
      </c>
      <c r="L804" s="1">
        <v>508</v>
      </c>
      <c r="M804" s="6">
        <v>0</v>
      </c>
      <c r="N804" s="4">
        <v>3800</v>
      </c>
      <c r="O804" s="4">
        <v>310</v>
      </c>
      <c r="P804" s="4">
        <v>500</v>
      </c>
      <c r="Q804" s="3">
        <v>0.38</v>
      </c>
      <c r="R804" s="1">
        <v>24</v>
      </c>
      <c r="S804" s="1">
        <v>500</v>
      </c>
      <c r="T804" s="1">
        <v>4</v>
      </c>
      <c r="U804" s="1">
        <v>0</v>
      </c>
      <c r="V804" s="1">
        <v>114</v>
      </c>
      <c r="W804" s="1">
        <v>0</v>
      </c>
      <c r="X804" s="1">
        <v>1</v>
      </c>
      <c r="Y804" s="1">
        <v>0</v>
      </c>
      <c r="Z804" s="1">
        <v>2</v>
      </c>
      <c r="AA804" s="1">
        <v>1</v>
      </c>
      <c r="AB804" s="1">
        <v>0</v>
      </c>
      <c r="AC804" s="1">
        <v>1350</v>
      </c>
      <c r="AD804" s="1">
        <v>0</v>
      </c>
      <c r="AE804" s="1">
        <v>0</v>
      </c>
      <c r="AF804" s="1">
        <v>0</v>
      </c>
      <c r="AG804" s="1">
        <v>18</v>
      </c>
      <c r="AH804" s="1">
        <v>0</v>
      </c>
      <c r="AI804" s="1">
        <v>1368</v>
      </c>
      <c r="AJ804" s="1" t="s">
        <v>85</v>
      </c>
      <c r="AK804" s="1" t="s">
        <v>15725</v>
      </c>
      <c r="AL804" s="1" t="s">
        <v>11</v>
      </c>
      <c r="AM804" s="1" t="s">
        <v>12</v>
      </c>
      <c r="AN804" s="1" t="s">
        <v>23097</v>
      </c>
      <c r="AO804" s="1" t="s">
        <v>364</v>
      </c>
      <c r="AP804" s="1" t="s">
        <v>57</v>
      </c>
      <c r="AQ804" s="1" t="s">
        <v>14</v>
      </c>
      <c r="AR804" s="1" t="s">
        <v>30</v>
      </c>
      <c r="AS804" s="1" t="s">
        <v>23091</v>
      </c>
      <c r="AT804" s="1" t="s">
        <v>26</v>
      </c>
    </row>
    <row r="805" spans="1:46" x14ac:dyDescent="0.25">
      <c r="A805" s="1" t="s">
        <v>17344</v>
      </c>
      <c r="B805" s="2" t="s">
        <v>23101</v>
      </c>
      <c r="C805" s="2" t="s">
        <v>23107</v>
      </c>
      <c r="D805" s="1">
        <v>0</v>
      </c>
      <c r="E805" s="1">
        <v>1</v>
      </c>
      <c r="F805" s="1">
        <v>1</v>
      </c>
      <c r="G805" s="1">
        <v>2</v>
      </c>
      <c r="H805" s="6">
        <v>0.5</v>
      </c>
      <c r="I805">
        <v>0</v>
      </c>
      <c r="J805" s="1">
        <v>40</v>
      </c>
      <c r="K805" s="1">
        <v>1</v>
      </c>
      <c r="L805" s="1">
        <v>703</v>
      </c>
      <c r="M805" s="6">
        <v>0.57999999999999996</v>
      </c>
      <c r="N805" s="4">
        <v>10300</v>
      </c>
      <c r="O805" s="4">
        <v>850</v>
      </c>
      <c r="P805" s="4">
        <v>600</v>
      </c>
      <c r="Q805" s="3">
        <v>0.3</v>
      </c>
      <c r="R805" s="1">
        <v>18</v>
      </c>
      <c r="S805" s="1">
        <v>600</v>
      </c>
      <c r="T805" s="1">
        <v>72</v>
      </c>
      <c r="U805" s="1">
        <v>1</v>
      </c>
      <c r="V805" s="1">
        <v>114</v>
      </c>
      <c r="W805" s="1">
        <v>0</v>
      </c>
      <c r="X805" s="1">
        <v>0</v>
      </c>
      <c r="Y805" s="1">
        <v>0</v>
      </c>
      <c r="Z805" s="1">
        <v>2</v>
      </c>
      <c r="AA805" s="1">
        <v>1</v>
      </c>
      <c r="AB805" s="1">
        <v>0</v>
      </c>
      <c r="AC805" s="1">
        <v>8244</v>
      </c>
      <c r="AD805" s="1">
        <v>0</v>
      </c>
      <c r="AE805" s="1">
        <v>5951</v>
      </c>
      <c r="AF805" s="1">
        <v>0</v>
      </c>
      <c r="AG805" s="1">
        <v>0</v>
      </c>
      <c r="AH805" s="1">
        <v>0</v>
      </c>
      <c r="AI805" s="1">
        <v>14195</v>
      </c>
      <c r="AJ805" s="1" t="s">
        <v>1069</v>
      </c>
      <c r="AK805" s="1" t="s">
        <v>1070</v>
      </c>
      <c r="AL805" s="1" t="s">
        <v>1071</v>
      </c>
      <c r="AM805" s="1" t="s">
        <v>12</v>
      </c>
      <c r="AN805" s="1" t="s">
        <v>23098</v>
      </c>
      <c r="AO805" s="1" t="s">
        <v>86</v>
      </c>
      <c r="AP805" s="1" t="s">
        <v>57</v>
      </c>
      <c r="AQ805" s="1" t="s">
        <v>25</v>
      </c>
      <c r="AR805" s="1" t="s">
        <v>30</v>
      </c>
      <c r="AS805" s="1" t="s">
        <v>23091</v>
      </c>
      <c r="AT805" s="1" t="s">
        <v>26</v>
      </c>
    </row>
    <row r="806" spans="1:46" x14ac:dyDescent="0.25">
      <c r="A806" s="1" t="s">
        <v>22450</v>
      </c>
      <c r="B806" s="2" t="s">
        <v>23101</v>
      </c>
      <c r="C806" s="2" t="s">
        <v>23108</v>
      </c>
      <c r="D806" s="1">
        <v>0</v>
      </c>
      <c r="E806" s="1">
        <v>0</v>
      </c>
      <c r="F806" s="1">
        <v>1</v>
      </c>
      <c r="G806" s="1">
        <v>1</v>
      </c>
      <c r="H806" s="6">
        <v>1</v>
      </c>
      <c r="I806">
        <v>0</v>
      </c>
      <c r="J806" s="1">
        <v>38</v>
      </c>
      <c r="K806" s="1">
        <v>1</v>
      </c>
      <c r="L806" s="1">
        <v>526</v>
      </c>
      <c r="M806" s="6">
        <v>0.24</v>
      </c>
      <c r="N806" s="4">
        <v>4300</v>
      </c>
      <c r="O806" s="4">
        <v>350</v>
      </c>
      <c r="P806" s="4">
        <v>700</v>
      </c>
      <c r="Q806" s="3">
        <v>0.3</v>
      </c>
      <c r="R806" s="1">
        <v>24</v>
      </c>
      <c r="S806" s="1">
        <v>700</v>
      </c>
      <c r="T806" s="1">
        <v>66</v>
      </c>
      <c r="U806" s="1">
        <v>0</v>
      </c>
      <c r="V806" s="1">
        <v>114</v>
      </c>
      <c r="W806" s="1">
        <v>0</v>
      </c>
      <c r="X806" s="1">
        <v>0</v>
      </c>
      <c r="Y806" s="1">
        <v>0</v>
      </c>
      <c r="Z806" s="1">
        <v>3</v>
      </c>
      <c r="AA806" s="1">
        <v>1</v>
      </c>
      <c r="AB806" s="1">
        <v>0</v>
      </c>
      <c r="AC806" s="1">
        <v>466</v>
      </c>
      <c r="AD806" s="1">
        <v>0</v>
      </c>
      <c r="AE806" s="1">
        <v>0</v>
      </c>
      <c r="AF806" s="1">
        <v>0</v>
      </c>
      <c r="AG806" s="1">
        <v>0</v>
      </c>
      <c r="AH806" s="1">
        <v>500</v>
      </c>
      <c r="AI806" s="1">
        <v>966</v>
      </c>
      <c r="AJ806" s="1" t="s">
        <v>15364</v>
      </c>
      <c r="AK806" s="1" t="s">
        <v>15365</v>
      </c>
      <c r="AL806" s="1" t="s">
        <v>15366</v>
      </c>
      <c r="AM806" s="1" t="s">
        <v>12</v>
      </c>
      <c r="AN806" s="1" t="s">
        <v>23098</v>
      </c>
      <c r="AO806" s="1" t="s">
        <v>364</v>
      </c>
      <c r="AP806" s="1" t="s">
        <v>57</v>
      </c>
      <c r="AQ806" s="1" t="s">
        <v>25</v>
      </c>
      <c r="AR806" s="1" t="s">
        <v>30</v>
      </c>
      <c r="AS806" s="1" t="s">
        <v>23091</v>
      </c>
      <c r="AT806" s="1" t="s">
        <v>26</v>
      </c>
    </row>
    <row r="807" spans="1:46" x14ac:dyDescent="0.25">
      <c r="A807" s="1" t="s">
        <v>19035</v>
      </c>
      <c r="B807" s="2" t="s">
        <v>23101</v>
      </c>
      <c r="C807" s="2" t="s">
        <v>23109</v>
      </c>
      <c r="D807" s="1">
        <v>1</v>
      </c>
      <c r="E807" s="1">
        <v>1</v>
      </c>
      <c r="F807" s="1">
        <v>3</v>
      </c>
      <c r="G807" s="1">
        <v>5</v>
      </c>
      <c r="H807" s="6">
        <v>0.6</v>
      </c>
      <c r="I807">
        <v>0</v>
      </c>
      <c r="J807" s="1">
        <v>40</v>
      </c>
      <c r="K807" s="1">
        <v>0</v>
      </c>
      <c r="L807" s="1">
        <v>515</v>
      </c>
      <c r="M807" s="6">
        <v>0.77</v>
      </c>
      <c r="N807" s="4">
        <v>5500</v>
      </c>
      <c r="O807" s="4">
        <v>400</v>
      </c>
      <c r="P807" s="4">
        <v>100</v>
      </c>
      <c r="Q807" s="3">
        <v>0.35</v>
      </c>
      <c r="R807" s="1">
        <v>12</v>
      </c>
      <c r="S807" s="1">
        <v>100</v>
      </c>
      <c r="T807" s="1">
        <v>14</v>
      </c>
      <c r="U807" s="1">
        <v>1</v>
      </c>
      <c r="V807" s="1">
        <v>114</v>
      </c>
      <c r="W807" s="1">
        <v>0</v>
      </c>
      <c r="X807" s="1">
        <v>0</v>
      </c>
      <c r="Y807" s="1">
        <v>0</v>
      </c>
      <c r="Z807" s="1">
        <v>2</v>
      </c>
      <c r="AA807" s="1">
        <v>1</v>
      </c>
      <c r="AB807" s="1">
        <v>0</v>
      </c>
      <c r="AC807" s="1">
        <v>3250</v>
      </c>
      <c r="AD807" s="1">
        <v>365</v>
      </c>
      <c r="AE807" s="1">
        <v>2030</v>
      </c>
      <c r="AF807" s="1">
        <v>0</v>
      </c>
      <c r="AG807" s="1">
        <v>0</v>
      </c>
      <c r="AH807" s="1">
        <v>1650</v>
      </c>
      <c r="AI807" s="1">
        <v>7295</v>
      </c>
      <c r="AJ807" s="1" t="s">
        <v>6083</v>
      </c>
      <c r="AK807" s="1" t="s">
        <v>6084</v>
      </c>
      <c r="AL807" s="1" t="s">
        <v>6085</v>
      </c>
      <c r="AM807" s="1" t="s">
        <v>12</v>
      </c>
      <c r="AN807" s="1" t="s">
        <v>23097</v>
      </c>
      <c r="AO807" s="1" t="s">
        <v>86</v>
      </c>
      <c r="AP807" s="1" t="s">
        <v>57</v>
      </c>
      <c r="AQ807" s="1" t="s">
        <v>25</v>
      </c>
      <c r="AR807" s="1" t="s">
        <v>30</v>
      </c>
      <c r="AS807" s="1" t="s">
        <v>23091</v>
      </c>
      <c r="AT807" s="1" t="s">
        <v>26</v>
      </c>
    </row>
    <row r="808" spans="1:46" x14ac:dyDescent="0.25">
      <c r="A808" s="1" t="s">
        <v>17990</v>
      </c>
      <c r="B808" s="2" t="s">
        <v>23076</v>
      </c>
      <c r="C808" s="2" t="s">
        <v>23106</v>
      </c>
      <c r="D808" s="1">
        <v>2</v>
      </c>
      <c r="E808" s="1">
        <v>11</v>
      </c>
      <c r="F808" s="1">
        <v>1</v>
      </c>
      <c r="G808" s="1">
        <v>14</v>
      </c>
      <c r="H808" s="6">
        <v>7.1428571428571425E-2</v>
      </c>
      <c r="I808">
        <v>0</v>
      </c>
      <c r="J808" s="1">
        <v>35</v>
      </c>
      <c r="K808" s="1">
        <v>1</v>
      </c>
      <c r="L808" s="1">
        <v>653</v>
      </c>
      <c r="M808" s="6">
        <v>0.57999999999999996</v>
      </c>
      <c r="N808" s="4">
        <v>3000</v>
      </c>
      <c r="O808" s="4">
        <v>180</v>
      </c>
      <c r="P808" s="4">
        <v>400</v>
      </c>
      <c r="Q808" s="3">
        <v>0.28000000000000003</v>
      </c>
      <c r="R808" s="1">
        <v>12</v>
      </c>
      <c r="S808" s="1">
        <v>400</v>
      </c>
      <c r="T808" s="1">
        <v>23</v>
      </c>
      <c r="U808" s="1">
        <v>0</v>
      </c>
      <c r="V808" s="1">
        <v>113</v>
      </c>
      <c r="W808" s="1">
        <v>0</v>
      </c>
      <c r="X808" s="1">
        <v>0</v>
      </c>
      <c r="Y808" s="1">
        <v>1</v>
      </c>
      <c r="Z808" s="1">
        <v>1</v>
      </c>
      <c r="AA808" s="1">
        <v>1</v>
      </c>
      <c r="AB808" s="1">
        <v>1</v>
      </c>
      <c r="AC808" s="1">
        <v>1310</v>
      </c>
      <c r="AD808" s="1">
        <v>0</v>
      </c>
      <c r="AE808" s="1">
        <v>0</v>
      </c>
      <c r="AF808" s="1">
        <v>300</v>
      </c>
      <c r="AG808" s="1">
        <v>0</v>
      </c>
      <c r="AH808" s="1">
        <v>100</v>
      </c>
      <c r="AI808" s="1">
        <v>1710</v>
      </c>
      <c r="AJ808" s="1" t="s">
        <v>3004</v>
      </c>
      <c r="AK808" s="1" t="s">
        <v>3005</v>
      </c>
      <c r="AL808" s="1" t="s">
        <v>3006</v>
      </c>
      <c r="AM808" s="1" t="s">
        <v>12</v>
      </c>
      <c r="AN808" s="1" t="s">
        <v>23098</v>
      </c>
      <c r="AO808" s="1" t="s">
        <v>364</v>
      </c>
      <c r="AP808" s="1" t="s">
        <v>57</v>
      </c>
      <c r="AQ808" s="1" t="s">
        <v>25</v>
      </c>
      <c r="AR808" s="1" t="s">
        <v>19</v>
      </c>
      <c r="AS808" s="1" t="s">
        <v>23091</v>
      </c>
      <c r="AT808" s="1" t="s">
        <v>101</v>
      </c>
    </row>
    <row r="809" spans="1:46" x14ac:dyDescent="0.25">
      <c r="A809" s="1" t="s">
        <v>17463</v>
      </c>
      <c r="B809" s="2" t="s">
        <v>23076</v>
      </c>
      <c r="C809" s="2" t="s">
        <v>23107</v>
      </c>
      <c r="D809" s="1">
        <v>0</v>
      </c>
      <c r="E809" s="1">
        <v>0</v>
      </c>
      <c r="F809" s="1">
        <v>1</v>
      </c>
      <c r="G809" s="1">
        <v>1</v>
      </c>
      <c r="H809" s="6">
        <v>1</v>
      </c>
      <c r="I809">
        <v>0</v>
      </c>
      <c r="J809" s="1">
        <v>46</v>
      </c>
      <c r="K809" s="1">
        <v>0</v>
      </c>
      <c r="L809" s="1">
        <v>761</v>
      </c>
      <c r="M809" s="6">
        <v>0.26</v>
      </c>
      <c r="N809" s="4">
        <v>2500</v>
      </c>
      <c r="O809" s="4">
        <v>300</v>
      </c>
      <c r="P809" s="4">
        <v>300</v>
      </c>
      <c r="Q809" s="3">
        <v>0.3</v>
      </c>
      <c r="R809" s="1">
        <v>24</v>
      </c>
      <c r="S809" s="1">
        <v>300</v>
      </c>
      <c r="T809" s="1">
        <v>40</v>
      </c>
      <c r="U809" s="1">
        <v>1</v>
      </c>
      <c r="V809" s="1">
        <v>113</v>
      </c>
      <c r="W809" s="1">
        <v>1</v>
      </c>
      <c r="X809" s="1">
        <v>1</v>
      </c>
      <c r="Y809" s="1">
        <v>1</v>
      </c>
      <c r="Z809" s="1">
        <v>2</v>
      </c>
      <c r="AA809" s="1">
        <v>0</v>
      </c>
      <c r="AB809" s="1">
        <v>0</v>
      </c>
      <c r="AC809" s="1">
        <v>762</v>
      </c>
      <c r="AD809" s="1">
        <v>120</v>
      </c>
      <c r="AE809" s="1">
        <v>244</v>
      </c>
      <c r="AF809" s="1">
        <v>355</v>
      </c>
      <c r="AG809" s="1">
        <v>200</v>
      </c>
      <c r="AH809" s="1">
        <v>0</v>
      </c>
      <c r="AI809" s="1">
        <v>1681</v>
      </c>
      <c r="AJ809" s="1" t="s">
        <v>1451</v>
      </c>
      <c r="AK809" s="1" t="s">
        <v>1452</v>
      </c>
      <c r="AL809" s="1" t="s">
        <v>1453</v>
      </c>
      <c r="AM809" s="1" t="s">
        <v>12</v>
      </c>
      <c r="AN809" s="1" t="s">
        <v>23097</v>
      </c>
      <c r="AO809" s="1" t="s">
        <v>86</v>
      </c>
      <c r="AP809" s="1" t="s">
        <v>86</v>
      </c>
      <c r="AQ809" s="1" t="s">
        <v>14</v>
      </c>
      <c r="AR809" s="1" t="s">
        <v>19</v>
      </c>
      <c r="AS809" s="1" t="s">
        <v>23090</v>
      </c>
      <c r="AT809" s="1" t="s">
        <v>26</v>
      </c>
    </row>
    <row r="810" spans="1:46" x14ac:dyDescent="0.25">
      <c r="A810" s="1" t="s">
        <v>22075</v>
      </c>
      <c r="B810" s="2" t="s">
        <v>23073</v>
      </c>
      <c r="C810" s="2" t="s">
        <v>23106</v>
      </c>
      <c r="D810" s="1">
        <v>0</v>
      </c>
      <c r="E810" s="1">
        <v>1</v>
      </c>
      <c r="F810" s="1">
        <v>6</v>
      </c>
      <c r="G810" s="1">
        <v>7</v>
      </c>
      <c r="H810" s="6">
        <v>0.8571428571428571</v>
      </c>
      <c r="I810">
        <v>0</v>
      </c>
      <c r="J810" s="1">
        <v>43</v>
      </c>
      <c r="K810" s="1">
        <v>0</v>
      </c>
      <c r="L810" s="1">
        <v>730</v>
      </c>
      <c r="M810" s="6">
        <v>0.33</v>
      </c>
      <c r="N810" s="4">
        <v>3000</v>
      </c>
      <c r="O810" s="4">
        <v>240</v>
      </c>
      <c r="P810" s="4">
        <v>300</v>
      </c>
      <c r="Q810" s="3">
        <v>0.3</v>
      </c>
      <c r="R810" s="1">
        <v>18</v>
      </c>
      <c r="S810" s="1">
        <v>300</v>
      </c>
      <c r="T810" s="1">
        <v>29</v>
      </c>
      <c r="U810" s="1">
        <v>0</v>
      </c>
      <c r="V810" s="1">
        <v>113</v>
      </c>
      <c r="W810" s="1">
        <v>0</v>
      </c>
      <c r="X810" s="1">
        <v>0</v>
      </c>
      <c r="Y810" s="1">
        <v>0</v>
      </c>
      <c r="Z810" s="1">
        <v>3</v>
      </c>
      <c r="AA810" s="1">
        <v>0</v>
      </c>
      <c r="AB810" s="1">
        <v>0</v>
      </c>
      <c r="AC810" s="1">
        <v>0</v>
      </c>
      <c r="AD810" s="1">
        <v>0</v>
      </c>
      <c r="AE810" s="1">
        <v>0</v>
      </c>
      <c r="AF810" s="1">
        <v>0</v>
      </c>
      <c r="AG810" s="1">
        <v>0</v>
      </c>
      <c r="AH810" s="1">
        <v>1000</v>
      </c>
      <c r="AI810" s="1">
        <v>1000</v>
      </c>
      <c r="AJ810" s="1" t="s">
        <v>14324</v>
      </c>
      <c r="AK810" s="1" t="s">
        <v>14325</v>
      </c>
      <c r="AL810" s="1" t="s">
        <v>14326</v>
      </c>
      <c r="AM810" s="1" t="s">
        <v>12</v>
      </c>
      <c r="AN810" s="1" t="s">
        <v>23097</v>
      </c>
      <c r="AO810" s="1" t="s">
        <v>364</v>
      </c>
      <c r="AP810" s="1" t="s">
        <v>57</v>
      </c>
      <c r="AQ810" s="1" t="s">
        <v>25</v>
      </c>
      <c r="AR810" s="1" t="s">
        <v>30</v>
      </c>
      <c r="AS810" s="1" t="s">
        <v>23090</v>
      </c>
      <c r="AT810" s="1" t="s">
        <v>26</v>
      </c>
    </row>
    <row r="811" spans="1:46" x14ac:dyDescent="0.25">
      <c r="A811" s="1" t="s">
        <v>20957</v>
      </c>
      <c r="B811" s="2" t="s">
        <v>23073</v>
      </c>
      <c r="C811" s="2" t="s">
        <v>23106</v>
      </c>
      <c r="D811" s="1">
        <v>0</v>
      </c>
      <c r="E811" s="1">
        <v>1</v>
      </c>
      <c r="F811" s="1">
        <v>1</v>
      </c>
      <c r="G811" s="1">
        <v>2</v>
      </c>
      <c r="H811" s="6">
        <v>0.5</v>
      </c>
      <c r="I811">
        <v>0</v>
      </c>
      <c r="J811" s="1">
        <v>39</v>
      </c>
      <c r="K811" s="1">
        <v>0</v>
      </c>
      <c r="L811" s="1">
        <v>714</v>
      </c>
      <c r="M811" s="6">
        <v>0.49</v>
      </c>
      <c r="N811" s="4">
        <v>3800</v>
      </c>
      <c r="O811" s="4">
        <v>250</v>
      </c>
      <c r="P811" s="4">
        <v>1000</v>
      </c>
      <c r="Q811" s="3">
        <v>0.3</v>
      </c>
      <c r="R811" s="1">
        <v>24</v>
      </c>
      <c r="S811" s="1">
        <v>1000</v>
      </c>
      <c r="T811" s="1">
        <v>30</v>
      </c>
      <c r="U811" s="1">
        <v>1</v>
      </c>
      <c r="V811" s="1">
        <v>113</v>
      </c>
      <c r="W811" s="1">
        <v>1</v>
      </c>
      <c r="X811" s="1">
        <v>0</v>
      </c>
      <c r="Y811" s="1">
        <v>0</v>
      </c>
      <c r="Z811" s="1">
        <v>2</v>
      </c>
      <c r="AA811" s="1">
        <v>1</v>
      </c>
      <c r="AB811" s="1">
        <v>0</v>
      </c>
      <c r="AC811" s="1">
        <v>1700</v>
      </c>
      <c r="AD811" s="1">
        <v>0</v>
      </c>
      <c r="AE811" s="1">
        <v>200</v>
      </c>
      <c r="AF811" s="1">
        <v>0</v>
      </c>
      <c r="AG811" s="1">
        <v>110</v>
      </c>
      <c r="AH811" s="1">
        <v>0</v>
      </c>
      <c r="AI811" s="1">
        <v>2010</v>
      </c>
      <c r="AJ811" s="1" t="s">
        <v>11343</v>
      </c>
      <c r="AK811" s="1" t="s">
        <v>11344</v>
      </c>
      <c r="AL811" s="1" t="s">
        <v>11345</v>
      </c>
      <c r="AM811" s="1" t="s">
        <v>12</v>
      </c>
      <c r="AN811" s="1" t="s">
        <v>23097</v>
      </c>
      <c r="AO811" s="1" t="s">
        <v>86</v>
      </c>
      <c r="AP811" s="1" t="s">
        <v>86</v>
      </c>
      <c r="AQ811" s="1" t="s">
        <v>25</v>
      </c>
      <c r="AR811" s="1" t="s">
        <v>30</v>
      </c>
      <c r="AS811" s="1" t="s">
        <v>23091</v>
      </c>
      <c r="AT811" s="1" t="s">
        <v>26</v>
      </c>
    </row>
    <row r="812" spans="1:46" x14ac:dyDescent="0.25">
      <c r="A812" s="1" t="s">
        <v>19762</v>
      </c>
      <c r="B812" s="2" t="s">
        <v>23074</v>
      </c>
      <c r="C812" s="2" t="s">
        <v>23105</v>
      </c>
      <c r="D812" s="1">
        <v>0</v>
      </c>
      <c r="E812" s="1">
        <v>0</v>
      </c>
      <c r="F812" s="1">
        <v>1</v>
      </c>
      <c r="G812" s="1">
        <v>1</v>
      </c>
      <c r="H812" s="6">
        <v>1</v>
      </c>
      <c r="I812">
        <v>0</v>
      </c>
      <c r="J812" s="1">
        <v>34</v>
      </c>
      <c r="K812" s="1">
        <v>1</v>
      </c>
      <c r="L812" s="1">
        <v>651</v>
      </c>
      <c r="M812" s="6">
        <v>0.22</v>
      </c>
      <c r="N812" s="4">
        <v>3300</v>
      </c>
      <c r="O812" s="4">
        <v>180</v>
      </c>
      <c r="P812" s="4">
        <v>300</v>
      </c>
      <c r="Q812" s="3">
        <v>0.3</v>
      </c>
      <c r="R812" s="1">
        <v>24</v>
      </c>
      <c r="S812" s="1">
        <v>300</v>
      </c>
      <c r="T812" s="1">
        <v>26</v>
      </c>
      <c r="U812" s="1">
        <v>1</v>
      </c>
      <c r="V812" s="1">
        <v>113</v>
      </c>
      <c r="W812" s="1">
        <v>0</v>
      </c>
      <c r="X812" s="1">
        <v>0</v>
      </c>
      <c r="Y812" s="1">
        <v>1</v>
      </c>
      <c r="Z812" s="1">
        <v>3</v>
      </c>
      <c r="AA812" s="1">
        <v>0</v>
      </c>
      <c r="AB812" s="1">
        <v>0</v>
      </c>
      <c r="AC812" s="1">
        <v>0</v>
      </c>
      <c r="AD812" s="1">
        <v>394</v>
      </c>
      <c r="AE812" s="1">
        <v>250</v>
      </c>
      <c r="AF812" s="1">
        <v>0</v>
      </c>
      <c r="AG812" s="1">
        <v>0</v>
      </c>
      <c r="AH812" s="1">
        <v>0</v>
      </c>
      <c r="AI812" s="1">
        <v>644</v>
      </c>
      <c r="AJ812" s="1" t="s">
        <v>8090</v>
      </c>
      <c r="AK812" s="1" t="s">
        <v>8091</v>
      </c>
      <c r="AL812" s="1" t="s">
        <v>8092</v>
      </c>
      <c r="AM812" s="1" t="s">
        <v>12</v>
      </c>
      <c r="AN812" s="1" t="s">
        <v>23098</v>
      </c>
      <c r="AO812" s="1" t="s">
        <v>86</v>
      </c>
      <c r="AP812" s="1" t="s">
        <v>57</v>
      </c>
      <c r="AQ812" s="1" t="s">
        <v>25</v>
      </c>
      <c r="AR812" s="1" t="s">
        <v>19</v>
      </c>
      <c r="AS812" s="1" t="s">
        <v>23090</v>
      </c>
      <c r="AT812" s="1" t="s">
        <v>26</v>
      </c>
    </row>
    <row r="813" spans="1:46" x14ac:dyDescent="0.25">
      <c r="A813" s="1" t="s">
        <v>21695</v>
      </c>
      <c r="B813" s="2" t="s">
        <v>23074</v>
      </c>
      <c r="C813" s="2" t="s">
        <v>23108</v>
      </c>
      <c r="D813" s="1">
        <v>2</v>
      </c>
      <c r="E813" s="1">
        <v>4</v>
      </c>
      <c r="F813" s="1">
        <v>4</v>
      </c>
      <c r="G813" s="1">
        <v>10</v>
      </c>
      <c r="H813" s="6">
        <v>0.4</v>
      </c>
      <c r="I813">
        <v>0</v>
      </c>
      <c r="J813" s="1">
        <v>42</v>
      </c>
      <c r="K813" s="1">
        <v>1</v>
      </c>
      <c r="L813" s="1">
        <v>631</v>
      </c>
      <c r="M813" s="6">
        <v>0.6</v>
      </c>
      <c r="N813" s="4">
        <v>6500</v>
      </c>
      <c r="O813" s="4">
        <v>550</v>
      </c>
      <c r="P813" s="4">
        <v>1200</v>
      </c>
      <c r="Q813" s="3">
        <v>0.28000000000000003</v>
      </c>
      <c r="R813" s="1">
        <v>12</v>
      </c>
      <c r="S813" s="1">
        <v>1200</v>
      </c>
      <c r="T813" s="1">
        <v>91</v>
      </c>
      <c r="U813" s="1">
        <v>0</v>
      </c>
      <c r="V813" s="1">
        <v>113</v>
      </c>
      <c r="W813" s="1">
        <v>0</v>
      </c>
      <c r="X813" s="1">
        <v>0</v>
      </c>
      <c r="Y813" s="1">
        <v>1</v>
      </c>
      <c r="Z813" s="1">
        <v>2</v>
      </c>
      <c r="AA813" s="1">
        <v>0</v>
      </c>
      <c r="AB813" s="1">
        <v>0</v>
      </c>
      <c r="AC813" s="1">
        <v>1970</v>
      </c>
      <c r="AD813" s="1">
        <v>0</v>
      </c>
      <c r="AE813" s="1">
        <v>557</v>
      </c>
      <c r="AF813" s="1">
        <v>1027</v>
      </c>
      <c r="AG813" s="1">
        <v>0</v>
      </c>
      <c r="AH813" s="1">
        <v>1238</v>
      </c>
      <c r="AI813" s="1">
        <v>4792</v>
      </c>
      <c r="AJ813" s="1" t="s">
        <v>231</v>
      </c>
      <c r="AK813" s="1" t="s">
        <v>13351</v>
      </c>
      <c r="AL813" s="1" t="s">
        <v>13352</v>
      </c>
      <c r="AM813" s="1" t="s">
        <v>12</v>
      </c>
      <c r="AN813" s="1" t="s">
        <v>23098</v>
      </c>
      <c r="AO813" s="1" t="s">
        <v>364</v>
      </c>
      <c r="AP813" s="1" t="s">
        <v>57</v>
      </c>
      <c r="AQ813" s="1" t="s">
        <v>25</v>
      </c>
      <c r="AR813" s="1" t="s">
        <v>19</v>
      </c>
      <c r="AS813" s="1" t="s">
        <v>23090</v>
      </c>
      <c r="AT813" s="1" t="s">
        <v>26</v>
      </c>
    </row>
    <row r="814" spans="1:46" x14ac:dyDescent="0.25">
      <c r="A814" s="1" t="s">
        <v>19080</v>
      </c>
      <c r="B814" s="2" t="s">
        <v>23101</v>
      </c>
      <c r="C814" s="2" t="s">
        <v>23103</v>
      </c>
      <c r="D814" s="1">
        <v>2</v>
      </c>
      <c r="E814" s="1">
        <v>3</v>
      </c>
      <c r="F814" s="1">
        <v>2</v>
      </c>
      <c r="G814" s="1">
        <v>7</v>
      </c>
      <c r="H814" s="6">
        <v>0.2857142857142857</v>
      </c>
      <c r="I814">
        <v>1</v>
      </c>
      <c r="J814" s="1">
        <v>35</v>
      </c>
      <c r="K814" s="1">
        <v>0</v>
      </c>
      <c r="L814" s="1">
        <v>566</v>
      </c>
      <c r="M814" s="6">
        <v>0</v>
      </c>
      <c r="N814" s="4">
        <v>2400</v>
      </c>
      <c r="O814" s="4">
        <v>200</v>
      </c>
      <c r="P814" s="4">
        <v>500</v>
      </c>
      <c r="Q814" s="3">
        <v>0.35</v>
      </c>
      <c r="R814" s="1">
        <v>24</v>
      </c>
      <c r="S814" s="1">
        <v>380</v>
      </c>
      <c r="T814" s="1">
        <v>8</v>
      </c>
      <c r="U814" s="1">
        <v>0</v>
      </c>
      <c r="V814" s="1">
        <v>113</v>
      </c>
      <c r="W814" s="1">
        <v>0</v>
      </c>
      <c r="X814" s="1">
        <v>0</v>
      </c>
      <c r="Y814" s="1">
        <v>0</v>
      </c>
      <c r="Z814" s="1">
        <v>2</v>
      </c>
      <c r="AA814" s="1">
        <v>1</v>
      </c>
      <c r="AB814" s="1">
        <v>1</v>
      </c>
      <c r="AC814" s="1">
        <v>1086</v>
      </c>
      <c r="AD814" s="1">
        <v>0</v>
      </c>
      <c r="AE814" s="1">
        <v>0</v>
      </c>
      <c r="AF814" s="1">
        <v>460</v>
      </c>
      <c r="AG814" s="1">
        <v>110</v>
      </c>
      <c r="AH814" s="1">
        <v>1350</v>
      </c>
      <c r="AI814" s="1">
        <v>3006</v>
      </c>
      <c r="AJ814" s="1" t="s">
        <v>6198</v>
      </c>
      <c r="AK814" s="1" t="s">
        <v>6199</v>
      </c>
      <c r="AL814" s="1" t="s">
        <v>11</v>
      </c>
      <c r="AM814" s="1" t="s">
        <v>16</v>
      </c>
      <c r="AN814" s="1" t="s">
        <v>23097</v>
      </c>
      <c r="AO814" s="1" t="s">
        <v>364</v>
      </c>
      <c r="AP814" s="1" t="s">
        <v>57</v>
      </c>
      <c r="AQ814" s="1" t="s">
        <v>25</v>
      </c>
      <c r="AR814" s="1" t="s">
        <v>30</v>
      </c>
      <c r="AS814" s="1" t="s">
        <v>23091</v>
      </c>
      <c r="AT814" s="1" t="s">
        <v>101</v>
      </c>
    </row>
    <row r="815" spans="1:46" x14ac:dyDescent="0.25">
      <c r="A815" s="1" t="s">
        <v>22051</v>
      </c>
      <c r="B815" s="2" t="s">
        <v>23101</v>
      </c>
      <c r="C815" s="2" t="s">
        <v>23104</v>
      </c>
      <c r="D815" s="1">
        <v>2</v>
      </c>
      <c r="E815" s="1">
        <v>3</v>
      </c>
      <c r="F815" s="1">
        <v>2</v>
      </c>
      <c r="G815" s="1">
        <v>7</v>
      </c>
      <c r="H815" s="6">
        <v>0.2857142857142857</v>
      </c>
      <c r="I815">
        <v>1</v>
      </c>
      <c r="J815" s="1">
        <v>35</v>
      </c>
      <c r="K815" s="1">
        <v>0</v>
      </c>
      <c r="L815" s="1">
        <v>566</v>
      </c>
      <c r="M815" s="6">
        <v>0</v>
      </c>
      <c r="N815" s="4">
        <v>2400</v>
      </c>
      <c r="O815" s="4">
        <v>200</v>
      </c>
      <c r="P815" s="4">
        <v>300</v>
      </c>
      <c r="Q815" s="3">
        <v>0.4</v>
      </c>
      <c r="R815" s="1">
        <v>24</v>
      </c>
      <c r="S815" s="1">
        <v>300</v>
      </c>
      <c r="T815" s="1">
        <v>8</v>
      </c>
      <c r="U815" s="1">
        <v>1</v>
      </c>
      <c r="V815" s="1">
        <v>113</v>
      </c>
      <c r="W815" s="1">
        <v>0</v>
      </c>
      <c r="X815" s="1">
        <v>0</v>
      </c>
      <c r="Y815" s="1">
        <v>0</v>
      </c>
      <c r="Z815" s="1">
        <v>2</v>
      </c>
      <c r="AA815" s="1">
        <v>1</v>
      </c>
      <c r="AB815" s="1">
        <v>1</v>
      </c>
      <c r="AC815" s="1">
        <v>1086</v>
      </c>
      <c r="AD815" s="1">
        <v>0</v>
      </c>
      <c r="AE815" s="1">
        <v>0</v>
      </c>
      <c r="AF815" s="1">
        <v>460</v>
      </c>
      <c r="AG815" s="1">
        <v>110</v>
      </c>
      <c r="AH815" s="1">
        <v>1350</v>
      </c>
      <c r="AI815" s="1">
        <v>3006</v>
      </c>
      <c r="AJ815" s="1" t="s">
        <v>14258</v>
      </c>
      <c r="AK815" s="1" t="s">
        <v>14259</v>
      </c>
      <c r="AL815" s="1" t="s">
        <v>11</v>
      </c>
      <c r="AM815" s="1" t="s">
        <v>16</v>
      </c>
      <c r="AN815" s="1" t="s">
        <v>23097</v>
      </c>
      <c r="AO815" s="1" t="s">
        <v>86</v>
      </c>
      <c r="AP815" s="1" t="s">
        <v>57</v>
      </c>
      <c r="AQ815" s="1" t="s">
        <v>25</v>
      </c>
      <c r="AR815" s="1" t="s">
        <v>30</v>
      </c>
      <c r="AS815" s="1" t="s">
        <v>23091</v>
      </c>
      <c r="AT815" s="1" t="s">
        <v>101</v>
      </c>
    </row>
    <row r="816" spans="1:46" x14ac:dyDescent="0.25">
      <c r="A816" s="1" t="s">
        <v>21050</v>
      </c>
      <c r="B816" s="2" t="s">
        <v>23101</v>
      </c>
      <c r="C816" s="2" t="s">
        <v>23105</v>
      </c>
      <c r="D816" s="1">
        <v>0</v>
      </c>
      <c r="E816" s="1">
        <v>0</v>
      </c>
      <c r="F816" s="1">
        <v>1</v>
      </c>
      <c r="G816" s="1">
        <v>1</v>
      </c>
      <c r="H816" s="6">
        <v>1</v>
      </c>
      <c r="I816">
        <v>1</v>
      </c>
      <c r="J816" s="1">
        <v>48</v>
      </c>
      <c r="K816" s="1">
        <v>0</v>
      </c>
      <c r="L816" s="1">
        <v>625</v>
      </c>
      <c r="M816" s="6">
        <v>0.78</v>
      </c>
      <c r="N816" s="4">
        <v>3500</v>
      </c>
      <c r="O816" s="4">
        <v>250</v>
      </c>
      <c r="P816" s="4">
        <v>100</v>
      </c>
      <c r="Q816" s="3">
        <v>0.25</v>
      </c>
      <c r="R816" s="1">
        <v>6</v>
      </c>
      <c r="S816" s="1">
        <v>100</v>
      </c>
      <c r="T816" s="1">
        <v>3</v>
      </c>
      <c r="U816" s="1">
        <v>1</v>
      </c>
      <c r="V816" s="1">
        <v>113</v>
      </c>
      <c r="W816" s="1">
        <v>1</v>
      </c>
      <c r="X816" s="1">
        <v>1</v>
      </c>
      <c r="Y816" s="1">
        <v>0</v>
      </c>
      <c r="Z816" s="1">
        <v>4</v>
      </c>
      <c r="AA816" s="1">
        <v>0</v>
      </c>
      <c r="AB816" s="1">
        <v>1</v>
      </c>
      <c r="AC816" s="1">
        <v>10800</v>
      </c>
      <c r="AD816" s="1">
        <v>0</v>
      </c>
      <c r="AE816" s="1">
        <v>0</v>
      </c>
      <c r="AF816" s="1">
        <v>0</v>
      </c>
      <c r="AG816" s="1">
        <v>0</v>
      </c>
      <c r="AH816" s="1">
        <v>500</v>
      </c>
      <c r="AI816" s="1">
        <v>11300</v>
      </c>
      <c r="AJ816" s="1" t="s">
        <v>11607</v>
      </c>
      <c r="AK816" s="1" t="s">
        <v>11608</v>
      </c>
      <c r="AL816" s="1" t="s">
        <v>11609</v>
      </c>
      <c r="AM816" s="1" t="s">
        <v>16</v>
      </c>
      <c r="AN816" s="1" t="s">
        <v>23097</v>
      </c>
      <c r="AO816" s="1" t="s">
        <v>86</v>
      </c>
      <c r="AP816" s="1" t="s">
        <v>86</v>
      </c>
      <c r="AQ816" s="1" t="s">
        <v>14</v>
      </c>
      <c r="AR816" s="1" t="s">
        <v>30</v>
      </c>
      <c r="AS816" s="1" t="s">
        <v>23090</v>
      </c>
      <c r="AT816" s="1" t="s">
        <v>101</v>
      </c>
    </row>
    <row r="817" spans="1:46" x14ac:dyDescent="0.25">
      <c r="A817" s="1" t="s">
        <v>21209</v>
      </c>
      <c r="B817" s="2" t="s">
        <v>23101</v>
      </c>
      <c r="C817" s="2" t="s">
        <v>23108</v>
      </c>
      <c r="D817" s="1">
        <v>1</v>
      </c>
      <c r="E817" s="1">
        <v>0</v>
      </c>
      <c r="F817" s="1">
        <v>1</v>
      </c>
      <c r="G817" s="1">
        <v>2</v>
      </c>
      <c r="H817" s="6">
        <v>0.5</v>
      </c>
      <c r="I817">
        <v>1</v>
      </c>
      <c r="J817" s="1">
        <v>38</v>
      </c>
      <c r="K817" s="1">
        <v>1</v>
      </c>
      <c r="L817" s="1">
        <v>539</v>
      </c>
      <c r="M817" s="6">
        <v>0.13</v>
      </c>
      <c r="N817" s="4">
        <v>3500</v>
      </c>
      <c r="O817" s="4">
        <v>400</v>
      </c>
      <c r="P817" s="4">
        <v>200</v>
      </c>
      <c r="Q817" s="3">
        <v>0.27</v>
      </c>
      <c r="R817" s="1">
        <v>12</v>
      </c>
      <c r="S817" s="1">
        <v>200</v>
      </c>
      <c r="T817" s="1">
        <v>18</v>
      </c>
      <c r="U817" s="1">
        <v>1</v>
      </c>
      <c r="V817" s="1">
        <v>113</v>
      </c>
      <c r="W817" s="1">
        <v>1</v>
      </c>
      <c r="X817" s="1">
        <v>1</v>
      </c>
      <c r="Y817" s="1">
        <v>0</v>
      </c>
      <c r="Z817" s="1">
        <v>4</v>
      </c>
      <c r="AA817" s="1">
        <v>1</v>
      </c>
      <c r="AB817" s="1">
        <v>1</v>
      </c>
      <c r="AC817" s="1">
        <v>0</v>
      </c>
      <c r="AD817" s="1">
        <v>0</v>
      </c>
      <c r="AE817" s="1">
        <v>0</v>
      </c>
      <c r="AF817" s="1">
        <v>130</v>
      </c>
      <c r="AG817" s="1">
        <v>0</v>
      </c>
      <c r="AH817" s="1">
        <v>500</v>
      </c>
      <c r="AI817" s="1">
        <v>630</v>
      </c>
      <c r="AJ817" s="1" t="s">
        <v>12053</v>
      </c>
      <c r="AK817" s="1" t="s">
        <v>12054</v>
      </c>
      <c r="AL817" s="1" t="s">
        <v>12055</v>
      </c>
      <c r="AM817" s="1" t="s">
        <v>16</v>
      </c>
      <c r="AN817" s="1" t="s">
        <v>23098</v>
      </c>
      <c r="AO817" s="1" t="s">
        <v>86</v>
      </c>
      <c r="AP817" s="1" t="s">
        <v>86</v>
      </c>
      <c r="AQ817" s="1" t="s">
        <v>14</v>
      </c>
      <c r="AR817" s="1" t="s">
        <v>30</v>
      </c>
      <c r="AS817" s="1" t="s">
        <v>23091</v>
      </c>
      <c r="AT817" s="1" t="s">
        <v>101</v>
      </c>
    </row>
    <row r="818" spans="1:46" x14ac:dyDescent="0.25">
      <c r="A818" s="1" t="s">
        <v>22297</v>
      </c>
      <c r="B818" s="2" t="s">
        <v>23076</v>
      </c>
      <c r="C818" s="2" t="s">
        <v>23108</v>
      </c>
      <c r="D818" s="1">
        <v>0</v>
      </c>
      <c r="E818" s="1">
        <v>0</v>
      </c>
      <c r="F818" s="1">
        <v>1</v>
      </c>
      <c r="G818" s="1">
        <v>1</v>
      </c>
      <c r="H818" s="6">
        <v>1</v>
      </c>
      <c r="I818">
        <v>0</v>
      </c>
      <c r="J818" s="1">
        <v>42</v>
      </c>
      <c r="K818" s="1">
        <v>1</v>
      </c>
      <c r="L818" s="1">
        <v>596</v>
      </c>
      <c r="M818" s="6">
        <v>0.25</v>
      </c>
      <c r="N818" s="4">
        <v>4200</v>
      </c>
      <c r="O818" s="4">
        <v>300</v>
      </c>
      <c r="P818" s="4">
        <v>500</v>
      </c>
      <c r="Q818" s="3">
        <v>0.28999999999999998</v>
      </c>
      <c r="R818" s="1">
        <v>24</v>
      </c>
      <c r="S818" s="1">
        <v>500</v>
      </c>
      <c r="T818" s="1">
        <v>43</v>
      </c>
      <c r="U818" s="1">
        <v>1</v>
      </c>
      <c r="V818" s="1">
        <v>112</v>
      </c>
      <c r="W818" s="1">
        <v>0</v>
      </c>
      <c r="X818" s="1">
        <v>0</v>
      </c>
      <c r="Y818" s="1">
        <v>0</v>
      </c>
      <c r="Z818" s="1">
        <v>3</v>
      </c>
      <c r="AA818" s="1">
        <v>1</v>
      </c>
      <c r="AB818" s="1">
        <v>1</v>
      </c>
      <c r="AC818" s="1">
        <v>0</v>
      </c>
      <c r="AD818" s="1">
        <v>129</v>
      </c>
      <c r="AE818" s="1">
        <v>0</v>
      </c>
      <c r="AF818" s="1">
        <v>396</v>
      </c>
      <c r="AG818" s="1">
        <v>0</v>
      </c>
      <c r="AH818" s="1">
        <v>379</v>
      </c>
      <c r="AI818" s="1">
        <v>904</v>
      </c>
      <c r="AJ818" s="1" t="s">
        <v>14945</v>
      </c>
      <c r="AK818" s="1" t="e">
        <f>-과거에중계업자때문에신용이안좋아져서은행이나다른곳에서현재힘들다고합니다.부모님이병원비로자금이필요합니다.부탁드립니다.성심성의껏연체없이갚아드리겠습니다.-병원비결제로필요합니다.</f>
        <v>#NAME?</v>
      </c>
      <c r="AL818" s="1" t="s">
        <v>14946</v>
      </c>
      <c r="AM818" s="1" t="s">
        <v>12</v>
      </c>
      <c r="AN818" s="1" t="s">
        <v>23098</v>
      </c>
      <c r="AO818" s="1" t="s">
        <v>86</v>
      </c>
      <c r="AP818" s="1" t="s">
        <v>57</v>
      </c>
      <c r="AQ818" s="1" t="s">
        <v>25</v>
      </c>
      <c r="AR818" s="1" t="s">
        <v>30</v>
      </c>
      <c r="AS818" s="1" t="s">
        <v>23091</v>
      </c>
      <c r="AT818" s="1" t="s">
        <v>101</v>
      </c>
    </row>
    <row r="819" spans="1:46" x14ac:dyDescent="0.25">
      <c r="A819" s="1" t="s">
        <v>18248</v>
      </c>
      <c r="B819" s="2" t="s">
        <v>23073</v>
      </c>
      <c r="C819" s="2" t="s">
        <v>23109</v>
      </c>
      <c r="D819" s="1">
        <v>0</v>
      </c>
      <c r="E819" s="1">
        <v>4</v>
      </c>
      <c r="F819" s="1">
        <v>2</v>
      </c>
      <c r="G819" s="1">
        <v>6</v>
      </c>
      <c r="H819" s="6">
        <v>0.33333333333333331</v>
      </c>
      <c r="I819">
        <v>0</v>
      </c>
      <c r="J819" s="1">
        <v>33</v>
      </c>
      <c r="K819" s="1">
        <v>1</v>
      </c>
      <c r="L819" s="1">
        <v>495</v>
      </c>
      <c r="M819" s="6">
        <v>0.22</v>
      </c>
      <c r="N819" s="4">
        <v>4500</v>
      </c>
      <c r="O819" s="4">
        <v>330</v>
      </c>
      <c r="P819" s="4">
        <v>300</v>
      </c>
      <c r="Q819" s="3">
        <v>0.35</v>
      </c>
      <c r="R819" s="1">
        <v>18</v>
      </c>
      <c r="S819" s="1">
        <v>300</v>
      </c>
      <c r="T819" s="1">
        <v>26</v>
      </c>
      <c r="U819" s="1">
        <v>1</v>
      </c>
      <c r="V819" s="1">
        <v>112</v>
      </c>
      <c r="W819" s="1">
        <v>0</v>
      </c>
      <c r="X819" s="1">
        <v>0</v>
      </c>
      <c r="Y819" s="1">
        <v>0</v>
      </c>
      <c r="Z819" s="1">
        <v>3</v>
      </c>
      <c r="AA819" s="1">
        <v>1</v>
      </c>
      <c r="AB819" s="1">
        <v>1</v>
      </c>
      <c r="AC819" s="1">
        <v>0</v>
      </c>
      <c r="AD819" s="1">
        <v>0</v>
      </c>
      <c r="AE819" s="1">
        <v>0</v>
      </c>
      <c r="AF819" s="1">
        <v>0</v>
      </c>
      <c r="AG819" s="1">
        <v>0</v>
      </c>
      <c r="AH819" s="1">
        <v>900</v>
      </c>
      <c r="AI819" s="1">
        <v>900</v>
      </c>
      <c r="AJ819" s="1" t="s">
        <v>3818</v>
      </c>
      <c r="AK819" s="1" t="s">
        <v>3819</v>
      </c>
      <c r="AL819" s="1" t="s">
        <v>3820</v>
      </c>
      <c r="AM819" s="1" t="s">
        <v>12</v>
      </c>
      <c r="AN819" s="1" t="s">
        <v>23098</v>
      </c>
      <c r="AO819" s="1" t="s">
        <v>86</v>
      </c>
      <c r="AP819" s="1" t="s">
        <v>57</v>
      </c>
      <c r="AQ819" s="1" t="s">
        <v>25</v>
      </c>
      <c r="AR819" s="1" t="s">
        <v>30</v>
      </c>
      <c r="AS819" s="1" t="s">
        <v>23091</v>
      </c>
      <c r="AT819" s="1" t="s">
        <v>101</v>
      </c>
    </row>
    <row r="820" spans="1:46" x14ac:dyDescent="0.25">
      <c r="A820" s="1" t="s">
        <v>17165</v>
      </c>
      <c r="B820" s="2" t="s">
        <v>23074</v>
      </c>
      <c r="C820" s="2" t="s">
        <v>23105</v>
      </c>
      <c r="D820" s="1">
        <v>1</v>
      </c>
      <c r="E820" s="1">
        <v>1</v>
      </c>
      <c r="F820" s="1">
        <v>1</v>
      </c>
      <c r="G820" s="1">
        <v>3</v>
      </c>
      <c r="H820" s="6">
        <v>0.33333333333333331</v>
      </c>
      <c r="I820">
        <v>0</v>
      </c>
      <c r="J820" s="1">
        <v>40</v>
      </c>
      <c r="K820" s="1">
        <v>1</v>
      </c>
      <c r="L820" s="1">
        <v>567</v>
      </c>
      <c r="M820" s="6">
        <v>0.16</v>
      </c>
      <c r="N820" s="4">
        <v>3500</v>
      </c>
      <c r="O820" s="4">
        <v>238</v>
      </c>
      <c r="P820" s="4">
        <v>300</v>
      </c>
      <c r="Q820" s="3">
        <v>0.3</v>
      </c>
      <c r="R820" s="1">
        <v>12</v>
      </c>
      <c r="S820" s="1">
        <v>300</v>
      </c>
      <c r="T820" s="1">
        <v>38</v>
      </c>
      <c r="U820" s="1">
        <v>1</v>
      </c>
      <c r="V820" s="1">
        <v>112</v>
      </c>
      <c r="W820" s="1">
        <v>0</v>
      </c>
      <c r="X820" s="1">
        <v>0</v>
      </c>
      <c r="Y820" s="1">
        <v>0</v>
      </c>
      <c r="Z820" s="1">
        <v>2</v>
      </c>
      <c r="AA820" s="1">
        <v>1</v>
      </c>
      <c r="AB820" s="1">
        <v>0</v>
      </c>
      <c r="AC820" s="1">
        <v>0</v>
      </c>
      <c r="AD820" s="1">
        <v>400</v>
      </c>
      <c r="AE820" s="1">
        <v>0</v>
      </c>
      <c r="AF820" s="1">
        <v>0</v>
      </c>
      <c r="AG820" s="1">
        <v>0</v>
      </c>
      <c r="AH820" s="1">
        <v>0</v>
      </c>
      <c r="AI820" s="1">
        <v>400</v>
      </c>
      <c r="AJ820" s="1" t="s">
        <v>479</v>
      </c>
      <c r="AK820" s="1" t="s">
        <v>480</v>
      </c>
      <c r="AL820" s="1" t="s">
        <v>481</v>
      </c>
      <c r="AM820" s="1" t="s">
        <v>12</v>
      </c>
      <c r="AN820" s="1" t="s">
        <v>23098</v>
      </c>
      <c r="AO820" s="1" t="s">
        <v>86</v>
      </c>
      <c r="AP820" s="1" t="s">
        <v>57</v>
      </c>
      <c r="AQ820" s="1" t="s">
        <v>25</v>
      </c>
      <c r="AR820" s="1" t="s">
        <v>30</v>
      </c>
      <c r="AS820" s="1" t="s">
        <v>23091</v>
      </c>
      <c r="AT820" s="1" t="s">
        <v>26</v>
      </c>
    </row>
    <row r="821" spans="1:46" x14ac:dyDescent="0.25">
      <c r="A821" s="1" t="s">
        <v>21186</v>
      </c>
      <c r="B821" s="2" t="s">
        <v>23101</v>
      </c>
      <c r="C821" s="2" t="s">
        <v>23108</v>
      </c>
      <c r="D821" s="1">
        <v>0</v>
      </c>
      <c r="E821" s="1">
        <v>0</v>
      </c>
      <c r="F821" s="1">
        <v>1</v>
      </c>
      <c r="G821" s="1">
        <v>1</v>
      </c>
      <c r="H821" s="6">
        <v>1</v>
      </c>
      <c r="I821">
        <v>0</v>
      </c>
      <c r="J821" s="1">
        <v>38</v>
      </c>
      <c r="K821" s="1">
        <v>0</v>
      </c>
      <c r="L821" s="1">
        <v>758</v>
      </c>
      <c r="M821" s="6">
        <v>0.41</v>
      </c>
      <c r="N821" s="4">
        <v>3200</v>
      </c>
      <c r="O821" s="4">
        <v>250</v>
      </c>
      <c r="P821" s="4">
        <v>600</v>
      </c>
      <c r="Q821" s="3">
        <v>0.25</v>
      </c>
      <c r="R821" s="1">
        <v>24</v>
      </c>
      <c r="S821" s="1">
        <v>600</v>
      </c>
      <c r="T821" s="1">
        <v>58</v>
      </c>
      <c r="U821" s="1">
        <v>1</v>
      </c>
      <c r="V821" s="1">
        <v>112</v>
      </c>
      <c r="W821" s="1">
        <v>0</v>
      </c>
      <c r="X821" s="1">
        <v>1</v>
      </c>
      <c r="Y821" s="1">
        <v>1</v>
      </c>
      <c r="Z821" s="1">
        <v>1</v>
      </c>
      <c r="AA821" s="1">
        <v>1</v>
      </c>
      <c r="AB821" s="1">
        <v>0</v>
      </c>
      <c r="AC821" s="1">
        <v>0</v>
      </c>
      <c r="AD821" s="1">
        <v>0</v>
      </c>
      <c r="AE821" s="1">
        <v>0</v>
      </c>
      <c r="AF821" s="1">
        <v>1242</v>
      </c>
      <c r="AG821" s="1">
        <v>196</v>
      </c>
      <c r="AH821" s="1">
        <v>0</v>
      </c>
      <c r="AI821" s="1">
        <v>1438</v>
      </c>
      <c r="AJ821" s="1" t="s">
        <v>11989</v>
      </c>
      <c r="AK821" s="1" t="s">
        <v>11990</v>
      </c>
      <c r="AL821" s="1" t="s">
        <v>11991</v>
      </c>
      <c r="AM821" s="1" t="s">
        <v>12</v>
      </c>
      <c r="AN821" s="1" t="s">
        <v>23097</v>
      </c>
      <c r="AO821" s="1" t="s">
        <v>86</v>
      </c>
      <c r="AP821" s="1" t="s">
        <v>57</v>
      </c>
      <c r="AQ821" s="1" t="s">
        <v>14</v>
      </c>
      <c r="AR821" s="1" t="s">
        <v>19</v>
      </c>
      <c r="AS821" s="1" t="s">
        <v>23091</v>
      </c>
      <c r="AT821" s="1" t="s">
        <v>26</v>
      </c>
    </row>
    <row r="822" spans="1:46" x14ac:dyDescent="0.25">
      <c r="A822" s="1" t="s">
        <v>22692</v>
      </c>
      <c r="B822" s="2" t="s">
        <v>23075</v>
      </c>
      <c r="C822" s="2" t="s">
        <v>23106</v>
      </c>
      <c r="D822" s="1">
        <v>0</v>
      </c>
      <c r="E822" s="1">
        <v>0</v>
      </c>
      <c r="F822" s="1">
        <v>1</v>
      </c>
      <c r="G822" s="1">
        <v>1</v>
      </c>
      <c r="H822" s="6">
        <v>1</v>
      </c>
      <c r="I822">
        <v>0</v>
      </c>
      <c r="J822" s="1">
        <v>34</v>
      </c>
      <c r="K822" s="1">
        <v>1</v>
      </c>
      <c r="L822" s="1">
        <v>692</v>
      </c>
      <c r="M822" s="6">
        <v>0.11</v>
      </c>
      <c r="N822" s="4">
        <v>1800</v>
      </c>
      <c r="O822" s="4">
        <v>150</v>
      </c>
      <c r="P822" s="4">
        <v>300</v>
      </c>
      <c r="Q822" s="3">
        <v>0.36</v>
      </c>
      <c r="R822" s="1">
        <v>24</v>
      </c>
      <c r="S822" s="1">
        <v>300</v>
      </c>
      <c r="T822" s="1">
        <v>14</v>
      </c>
      <c r="U822" s="1">
        <v>1</v>
      </c>
      <c r="V822" s="1">
        <v>111</v>
      </c>
      <c r="W822" s="1">
        <v>0</v>
      </c>
      <c r="X822" s="1">
        <v>1</v>
      </c>
      <c r="Y822" s="1">
        <v>1</v>
      </c>
      <c r="Z822" s="1">
        <v>2</v>
      </c>
      <c r="AA822" s="1">
        <v>0</v>
      </c>
      <c r="AB822" s="1">
        <v>0</v>
      </c>
      <c r="AC822" s="1">
        <v>0</v>
      </c>
      <c r="AD822" s="1">
        <v>0</v>
      </c>
      <c r="AE822" s="1">
        <v>0</v>
      </c>
      <c r="AF822" s="1">
        <v>0</v>
      </c>
      <c r="AG822" s="1">
        <v>0</v>
      </c>
      <c r="AH822" s="1">
        <v>0</v>
      </c>
      <c r="AI822" s="1">
        <v>0</v>
      </c>
      <c r="AJ822" s="1" t="s">
        <v>15970</v>
      </c>
      <c r="AK822" s="1" t="s">
        <v>15971</v>
      </c>
      <c r="AL822" s="1" t="s">
        <v>15972</v>
      </c>
      <c r="AM822" s="1" t="s">
        <v>12</v>
      </c>
      <c r="AN822" s="1" t="s">
        <v>23098</v>
      </c>
      <c r="AO822" s="1" t="s">
        <v>86</v>
      </c>
      <c r="AP822" s="1" t="s">
        <v>57</v>
      </c>
      <c r="AQ822" s="1" t="s">
        <v>14</v>
      </c>
      <c r="AR822" s="1" t="s">
        <v>19</v>
      </c>
      <c r="AS822" s="1" t="s">
        <v>23090</v>
      </c>
      <c r="AT822" s="1" t="s">
        <v>26</v>
      </c>
    </row>
    <row r="823" spans="1:46" x14ac:dyDescent="0.25">
      <c r="A823" s="1" t="s">
        <v>21531</v>
      </c>
      <c r="B823" s="2" t="s">
        <v>23101</v>
      </c>
      <c r="C823" s="2" t="s">
        <v>23104</v>
      </c>
      <c r="D823" s="1">
        <v>4</v>
      </c>
      <c r="E823" s="1">
        <v>4</v>
      </c>
      <c r="F823" s="1">
        <v>3</v>
      </c>
      <c r="G823" s="1">
        <v>11</v>
      </c>
      <c r="H823" s="6">
        <v>0.27272727272727271</v>
      </c>
      <c r="I823">
        <v>0</v>
      </c>
      <c r="J823" s="1">
        <v>40</v>
      </c>
      <c r="K823" s="1">
        <v>1</v>
      </c>
      <c r="L823" s="1">
        <v>446</v>
      </c>
      <c r="M823" s="6">
        <v>0.52</v>
      </c>
      <c r="N823" s="4">
        <v>3000</v>
      </c>
      <c r="O823" s="4">
        <v>240</v>
      </c>
      <c r="P823" s="4">
        <v>150</v>
      </c>
      <c r="Q823" s="3">
        <v>0.4</v>
      </c>
      <c r="R823" s="1">
        <v>12</v>
      </c>
      <c r="S823" s="1">
        <v>150</v>
      </c>
      <c r="T823" s="1">
        <v>23</v>
      </c>
      <c r="U823" s="1">
        <v>1</v>
      </c>
      <c r="V823" s="1">
        <v>111</v>
      </c>
      <c r="W823" s="1">
        <v>0</v>
      </c>
      <c r="X823" s="1">
        <v>0</v>
      </c>
      <c r="Y823" s="1">
        <v>0</v>
      </c>
      <c r="Z823" s="1">
        <v>3</v>
      </c>
      <c r="AA823" s="1">
        <v>1</v>
      </c>
      <c r="AB823" s="1">
        <v>0</v>
      </c>
      <c r="AC823" s="1">
        <v>1770</v>
      </c>
      <c r="AD823" s="1">
        <v>0</v>
      </c>
      <c r="AE823" s="1">
        <v>77</v>
      </c>
      <c r="AF823" s="1">
        <v>260</v>
      </c>
      <c r="AG823" s="1">
        <v>0</v>
      </c>
      <c r="AH823" s="1">
        <v>550</v>
      </c>
      <c r="AI823" s="1">
        <v>2657</v>
      </c>
      <c r="AJ823" s="1" t="s">
        <v>12893</v>
      </c>
      <c r="AK823" s="1" t="s">
        <v>12894</v>
      </c>
      <c r="AL823" s="1" t="s">
        <v>12895</v>
      </c>
      <c r="AM823" s="1" t="s">
        <v>12</v>
      </c>
      <c r="AN823" s="1" t="s">
        <v>23098</v>
      </c>
      <c r="AO823" s="1" t="s">
        <v>86</v>
      </c>
      <c r="AP823" s="1" t="s">
        <v>57</v>
      </c>
      <c r="AQ823" s="1" t="s">
        <v>25</v>
      </c>
      <c r="AR823" s="1" t="s">
        <v>30</v>
      </c>
      <c r="AS823" s="1" t="s">
        <v>23091</v>
      </c>
      <c r="AT823" s="1" t="s">
        <v>26</v>
      </c>
    </row>
    <row r="824" spans="1:46" x14ac:dyDescent="0.25">
      <c r="A824" s="1" t="s">
        <v>17370</v>
      </c>
      <c r="B824" s="2" t="s">
        <v>23101</v>
      </c>
      <c r="C824" s="2" t="s">
        <v>23105</v>
      </c>
      <c r="D824" s="1">
        <v>0</v>
      </c>
      <c r="E824" s="1">
        <v>1</v>
      </c>
      <c r="F824" s="1">
        <v>1</v>
      </c>
      <c r="G824" s="1">
        <v>2</v>
      </c>
      <c r="H824" s="6">
        <v>0.5</v>
      </c>
      <c r="I824">
        <v>0</v>
      </c>
      <c r="J824" s="1">
        <v>63</v>
      </c>
      <c r="K824" s="1">
        <v>0</v>
      </c>
      <c r="L824" s="1">
        <v>617</v>
      </c>
      <c r="M824" s="6">
        <v>2.61</v>
      </c>
      <c r="N824" s="4">
        <v>3500</v>
      </c>
      <c r="O824" s="4">
        <v>300</v>
      </c>
      <c r="P824" s="4">
        <v>300</v>
      </c>
      <c r="Q824" s="3">
        <v>0.37</v>
      </c>
      <c r="R824" s="1">
        <v>6</v>
      </c>
      <c r="S824" s="1">
        <v>300</v>
      </c>
      <c r="T824" s="1">
        <v>15</v>
      </c>
      <c r="U824" s="1">
        <v>0</v>
      </c>
      <c r="V824" s="1">
        <v>111</v>
      </c>
      <c r="W824" s="1">
        <v>1</v>
      </c>
      <c r="X824" s="1">
        <v>1</v>
      </c>
      <c r="Y824" s="1">
        <v>0</v>
      </c>
      <c r="Z824" s="1">
        <v>2</v>
      </c>
      <c r="AA824" s="1">
        <v>0</v>
      </c>
      <c r="AB824" s="1">
        <v>1</v>
      </c>
      <c r="AC824" s="1">
        <v>21473</v>
      </c>
      <c r="AD824" s="1">
        <v>0</v>
      </c>
      <c r="AE824" s="1">
        <v>0</v>
      </c>
      <c r="AF824" s="1">
        <v>0</v>
      </c>
      <c r="AG824" s="1">
        <v>0</v>
      </c>
      <c r="AH824" s="1">
        <v>0</v>
      </c>
      <c r="AI824" s="1">
        <v>21473</v>
      </c>
      <c r="AJ824" s="1" t="s">
        <v>1155</v>
      </c>
      <c r="AK824" s="1" t="s">
        <v>1156</v>
      </c>
      <c r="AL824" s="1" t="s">
        <v>1157</v>
      </c>
      <c r="AM824" s="1" t="s">
        <v>12</v>
      </c>
      <c r="AN824" s="1" t="s">
        <v>23097</v>
      </c>
      <c r="AO824" s="1" t="s">
        <v>364</v>
      </c>
      <c r="AP824" s="1" t="s">
        <v>86</v>
      </c>
      <c r="AQ824" s="1" t="s">
        <v>14</v>
      </c>
      <c r="AR824" s="1" t="s">
        <v>30</v>
      </c>
      <c r="AS824" s="1" t="s">
        <v>23090</v>
      </c>
      <c r="AT824" s="1" t="s">
        <v>101</v>
      </c>
    </row>
    <row r="825" spans="1:46" x14ac:dyDescent="0.25">
      <c r="A825" s="1" t="s">
        <v>18126</v>
      </c>
      <c r="B825" s="2" t="s">
        <v>23101</v>
      </c>
      <c r="C825" s="2" t="s">
        <v>23105</v>
      </c>
      <c r="D825" s="1">
        <v>0</v>
      </c>
      <c r="E825" s="1">
        <v>0</v>
      </c>
      <c r="F825" s="1">
        <v>1</v>
      </c>
      <c r="G825" s="1">
        <v>1</v>
      </c>
      <c r="H825" s="6">
        <v>1</v>
      </c>
      <c r="I825">
        <v>0</v>
      </c>
      <c r="J825" s="1">
        <v>47</v>
      </c>
      <c r="K825" s="1">
        <v>0</v>
      </c>
      <c r="L825" s="1">
        <v>625</v>
      </c>
      <c r="M825" s="6">
        <v>0.57999999999999996</v>
      </c>
      <c r="N825" s="4">
        <v>2800</v>
      </c>
      <c r="O825" s="4">
        <v>250</v>
      </c>
      <c r="P825" s="4">
        <v>300</v>
      </c>
      <c r="Q825" s="3">
        <v>0.35</v>
      </c>
      <c r="R825" s="1">
        <v>6</v>
      </c>
      <c r="S825" s="1">
        <v>300</v>
      </c>
      <c r="T825" s="1">
        <v>1</v>
      </c>
      <c r="U825" s="1">
        <v>1</v>
      </c>
      <c r="V825" s="1">
        <v>111</v>
      </c>
      <c r="W825" s="1">
        <v>1</v>
      </c>
      <c r="X825" s="1">
        <v>1</v>
      </c>
      <c r="Y825" s="1">
        <v>0</v>
      </c>
      <c r="Z825" s="1">
        <v>4</v>
      </c>
      <c r="AA825" s="1">
        <v>0</v>
      </c>
      <c r="AB825" s="1">
        <v>0</v>
      </c>
      <c r="AC825" s="1">
        <v>1500</v>
      </c>
      <c r="AD825" s="1">
        <v>0</v>
      </c>
      <c r="AE825" s="1">
        <v>0</v>
      </c>
      <c r="AF825" s="1">
        <v>400</v>
      </c>
      <c r="AG825" s="1">
        <v>0</v>
      </c>
      <c r="AH825" s="1">
        <v>300</v>
      </c>
      <c r="AI825" s="1">
        <v>2200</v>
      </c>
      <c r="AJ825" s="1" t="s">
        <v>3434</v>
      </c>
      <c r="AK825" s="1" t="s">
        <v>3435</v>
      </c>
      <c r="AL825" s="1" t="s">
        <v>3436</v>
      </c>
      <c r="AM825" s="1" t="s">
        <v>12</v>
      </c>
      <c r="AN825" s="1" t="s">
        <v>23097</v>
      </c>
      <c r="AO825" s="1" t="s">
        <v>86</v>
      </c>
      <c r="AP825" s="1" t="s">
        <v>86</v>
      </c>
      <c r="AQ825" s="1" t="s">
        <v>14</v>
      </c>
      <c r="AR825" s="1" t="s">
        <v>30</v>
      </c>
      <c r="AS825" s="1" t="s">
        <v>23090</v>
      </c>
      <c r="AT825" s="1" t="s">
        <v>26</v>
      </c>
    </row>
    <row r="826" spans="1:46" x14ac:dyDescent="0.25">
      <c r="A826" s="1" t="s">
        <v>20314</v>
      </c>
      <c r="B826" s="2" t="s">
        <v>23076</v>
      </c>
      <c r="C826" s="2" t="s">
        <v>23105</v>
      </c>
      <c r="D826" s="1">
        <v>3</v>
      </c>
      <c r="E826" s="1">
        <v>4</v>
      </c>
      <c r="F826" s="1">
        <v>1</v>
      </c>
      <c r="G826" s="1">
        <v>8</v>
      </c>
      <c r="H826" s="6">
        <v>0.125</v>
      </c>
      <c r="I826">
        <v>1</v>
      </c>
      <c r="J826" s="1">
        <v>39</v>
      </c>
      <c r="K826" s="1">
        <v>1</v>
      </c>
      <c r="L826" s="1">
        <v>461</v>
      </c>
      <c r="M826" s="6">
        <v>0.4</v>
      </c>
      <c r="N826" s="4">
        <v>3000</v>
      </c>
      <c r="O826" s="4">
        <v>250</v>
      </c>
      <c r="P826" s="4">
        <v>400</v>
      </c>
      <c r="Q826" s="3">
        <v>0.36</v>
      </c>
      <c r="R826" s="1">
        <v>12</v>
      </c>
      <c r="S826" s="1">
        <v>400</v>
      </c>
      <c r="T826" s="1">
        <v>54</v>
      </c>
      <c r="U826" s="1">
        <v>0</v>
      </c>
      <c r="V826" s="1">
        <v>110</v>
      </c>
      <c r="W826" s="1">
        <v>1</v>
      </c>
      <c r="X826" s="1">
        <v>1</v>
      </c>
      <c r="Y826" s="1">
        <v>1</v>
      </c>
      <c r="Z826" s="1">
        <v>3</v>
      </c>
      <c r="AA826" s="1">
        <v>0</v>
      </c>
      <c r="AB826" s="1">
        <v>1</v>
      </c>
      <c r="AC826" s="1">
        <v>1100</v>
      </c>
      <c r="AD826" s="1">
        <v>297</v>
      </c>
      <c r="AE826" s="1">
        <v>0</v>
      </c>
      <c r="AF826" s="1">
        <v>0</v>
      </c>
      <c r="AG826" s="1">
        <v>0</v>
      </c>
      <c r="AH826" s="1">
        <v>197</v>
      </c>
      <c r="AI826" s="1">
        <v>1594</v>
      </c>
      <c r="AJ826" s="1" t="s">
        <v>9601</v>
      </c>
      <c r="AK826" s="1" t="s">
        <v>9602</v>
      </c>
      <c r="AL826" s="1" t="s">
        <v>9603</v>
      </c>
      <c r="AM826" s="1" t="s">
        <v>16</v>
      </c>
      <c r="AN826" s="1" t="s">
        <v>23098</v>
      </c>
      <c r="AO826" s="1" t="s">
        <v>364</v>
      </c>
      <c r="AP826" s="1" t="s">
        <v>86</v>
      </c>
      <c r="AQ826" s="1" t="s">
        <v>14</v>
      </c>
      <c r="AR826" s="1" t="s">
        <v>19</v>
      </c>
      <c r="AS826" s="1" t="s">
        <v>23090</v>
      </c>
      <c r="AT826" s="1" t="s">
        <v>101</v>
      </c>
    </row>
    <row r="827" spans="1:46" x14ac:dyDescent="0.25">
      <c r="A827" s="1" t="s">
        <v>22674</v>
      </c>
      <c r="B827" s="2" t="s">
        <v>23076</v>
      </c>
      <c r="C827" s="2" t="s">
        <v>23106</v>
      </c>
      <c r="D827" s="1">
        <v>0</v>
      </c>
      <c r="E827" s="1">
        <v>3</v>
      </c>
      <c r="F827" s="1">
        <v>2</v>
      </c>
      <c r="G827" s="1">
        <v>5</v>
      </c>
      <c r="H827" s="6">
        <v>0.4</v>
      </c>
      <c r="I827">
        <v>0</v>
      </c>
      <c r="J827" s="1">
        <v>40</v>
      </c>
      <c r="K827" s="1">
        <v>1</v>
      </c>
      <c r="L827" s="1">
        <v>632</v>
      </c>
      <c r="M827" s="6">
        <v>0.51</v>
      </c>
      <c r="N827" s="4">
        <v>3000</v>
      </c>
      <c r="O827" s="4">
        <v>180</v>
      </c>
      <c r="P827" s="4">
        <v>200</v>
      </c>
      <c r="Q827" s="3">
        <v>0.35</v>
      </c>
      <c r="R827" s="1">
        <v>12</v>
      </c>
      <c r="S827" s="1">
        <v>200</v>
      </c>
      <c r="T827" s="1">
        <v>19</v>
      </c>
      <c r="U827" s="1">
        <v>1</v>
      </c>
      <c r="V827" s="1">
        <v>110</v>
      </c>
      <c r="W827" s="1">
        <v>0</v>
      </c>
      <c r="X827" s="1">
        <v>0</v>
      </c>
      <c r="Y827" s="1">
        <v>1</v>
      </c>
      <c r="Z827" s="1">
        <v>3</v>
      </c>
      <c r="AA827" s="1">
        <v>1</v>
      </c>
      <c r="AB827" s="1">
        <v>0</v>
      </c>
      <c r="AC827" s="1">
        <v>453</v>
      </c>
      <c r="AD827" s="1">
        <v>486</v>
      </c>
      <c r="AE827" s="1">
        <v>908</v>
      </c>
      <c r="AF827" s="1">
        <v>0</v>
      </c>
      <c r="AG827" s="1">
        <v>151</v>
      </c>
      <c r="AH827" s="1">
        <v>0</v>
      </c>
      <c r="AI827" s="1">
        <v>1998</v>
      </c>
      <c r="AJ827" s="1" t="s">
        <v>15920</v>
      </c>
      <c r="AK827" s="1" t="s">
        <v>15921</v>
      </c>
      <c r="AL827" s="1" t="s">
        <v>15922</v>
      </c>
      <c r="AM827" s="1" t="s">
        <v>12</v>
      </c>
      <c r="AN827" s="1" t="s">
        <v>23098</v>
      </c>
      <c r="AO827" s="1" t="s">
        <v>86</v>
      </c>
      <c r="AP827" s="1" t="s">
        <v>57</v>
      </c>
      <c r="AQ827" s="1" t="s">
        <v>25</v>
      </c>
      <c r="AR827" s="1" t="s">
        <v>19</v>
      </c>
      <c r="AS827" s="1" t="s">
        <v>23091</v>
      </c>
      <c r="AT827" s="1" t="s">
        <v>26</v>
      </c>
    </row>
    <row r="828" spans="1:46" x14ac:dyDescent="0.25">
      <c r="A828" s="1" t="s">
        <v>19981</v>
      </c>
      <c r="B828" s="2" t="s">
        <v>23076</v>
      </c>
      <c r="C828" s="2" t="s">
        <v>23107</v>
      </c>
      <c r="D828" s="1">
        <v>1</v>
      </c>
      <c r="E828" s="1">
        <v>0</v>
      </c>
      <c r="F828" s="1">
        <v>1</v>
      </c>
      <c r="G828" s="1">
        <v>2</v>
      </c>
      <c r="H828" s="6">
        <v>0.5</v>
      </c>
      <c r="I828">
        <v>0</v>
      </c>
      <c r="J828" s="1">
        <v>37</v>
      </c>
      <c r="K828" s="1">
        <v>0</v>
      </c>
      <c r="L828" s="1">
        <v>709</v>
      </c>
      <c r="M828" s="6">
        <v>0.87</v>
      </c>
      <c r="N828" s="4">
        <v>5400</v>
      </c>
      <c r="O828" s="4">
        <v>500</v>
      </c>
      <c r="P828" s="4">
        <v>680</v>
      </c>
      <c r="Q828" s="3">
        <v>0.3</v>
      </c>
      <c r="R828" s="1">
        <v>24</v>
      </c>
      <c r="S828" s="1">
        <v>680</v>
      </c>
      <c r="T828" s="1">
        <v>56</v>
      </c>
      <c r="U828" s="1">
        <v>0</v>
      </c>
      <c r="V828" s="1">
        <v>110</v>
      </c>
      <c r="W828" s="1">
        <v>0</v>
      </c>
      <c r="X828" s="1">
        <v>0</v>
      </c>
      <c r="Y828" s="1">
        <v>0</v>
      </c>
      <c r="Z828" s="1">
        <v>1</v>
      </c>
      <c r="AA828" s="1">
        <v>0</v>
      </c>
      <c r="AB828" s="1">
        <v>0</v>
      </c>
      <c r="AC828" s="1">
        <v>20096</v>
      </c>
      <c r="AD828" s="1">
        <v>748</v>
      </c>
      <c r="AE828" s="1">
        <v>1655</v>
      </c>
      <c r="AF828" s="1">
        <v>2000</v>
      </c>
      <c r="AG828" s="1">
        <v>682</v>
      </c>
      <c r="AH828" s="1">
        <v>0</v>
      </c>
      <c r="AI828" s="1">
        <v>25181</v>
      </c>
      <c r="AJ828" s="1" t="s">
        <v>8698</v>
      </c>
      <c r="AK828" s="1" t="s">
        <v>8699</v>
      </c>
      <c r="AL828" s="1" t="s">
        <v>8700</v>
      </c>
      <c r="AM828" s="1" t="s">
        <v>12</v>
      </c>
      <c r="AN828" s="1" t="s">
        <v>23097</v>
      </c>
      <c r="AO828" s="1" t="s">
        <v>364</v>
      </c>
      <c r="AP828" s="1" t="s">
        <v>57</v>
      </c>
      <c r="AQ828" s="1" t="s">
        <v>25</v>
      </c>
      <c r="AR828" s="1" t="s">
        <v>30</v>
      </c>
      <c r="AS828" s="1" t="s">
        <v>23090</v>
      </c>
      <c r="AT828" s="1" t="s">
        <v>26</v>
      </c>
    </row>
    <row r="829" spans="1:46" x14ac:dyDescent="0.25">
      <c r="A829" s="1" t="s">
        <v>17127</v>
      </c>
      <c r="B829" s="2" t="s">
        <v>23073</v>
      </c>
      <c r="C829" s="2" t="s">
        <v>23105</v>
      </c>
      <c r="D829" s="1">
        <v>0</v>
      </c>
      <c r="E829" s="1">
        <v>0</v>
      </c>
      <c r="F829" s="1">
        <v>2</v>
      </c>
      <c r="G829" s="1">
        <v>2</v>
      </c>
      <c r="H829" s="6">
        <v>1</v>
      </c>
      <c r="I829">
        <v>1</v>
      </c>
      <c r="J829" s="1">
        <v>37</v>
      </c>
      <c r="K829" s="1">
        <v>1</v>
      </c>
      <c r="L829" s="1">
        <v>646</v>
      </c>
      <c r="M829" s="6">
        <v>0.67</v>
      </c>
      <c r="N829" s="4">
        <v>2300</v>
      </c>
      <c r="O829" s="4">
        <v>135</v>
      </c>
      <c r="P829" s="4">
        <v>100</v>
      </c>
      <c r="Q829" s="3">
        <v>0.4</v>
      </c>
      <c r="R829" s="1">
        <v>12</v>
      </c>
      <c r="S829" s="1">
        <v>100</v>
      </c>
      <c r="T829" s="1">
        <v>13</v>
      </c>
      <c r="U829" s="1">
        <v>1</v>
      </c>
      <c r="V829" s="1">
        <v>110</v>
      </c>
      <c r="W829" s="1">
        <v>0</v>
      </c>
      <c r="X829" s="1">
        <v>0</v>
      </c>
      <c r="Y829" s="1">
        <v>1</v>
      </c>
      <c r="Z829" s="1">
        <v>2</v>
      </c>
      <c r="AA829" s="1">
        <v>0</v>
      </c>
      <c r="AB829" s="1">
        <v>1</v>
      </c>
      <c r="AC829" s="1">
        <v>980</v>
      </c>
      <c r="AD829" s="1">
        <v>0</v>
      </c>
      <c r="AE829" s="1">
        <v>0</v>
      </c>
      <c r="AF829" s="1">
        <v>430</v>
      </c>
      <c r="AG829" s="1">
        <v>40</v>
      </c>
      <c r="AH829" s="1">
        <v>400</v>
      </c>
      <c r="AI829" s="1">
        <v>1850</v>
      </c>
      <c r="AJ829" s="1" t="s">
        <v>361</v>
      </c>
      <c r="AK829" s="1" t="s">
        <v>362</v>
      </c>
      <c r="AL829" s="1" t="s">
        <v>363</v>
      </c>
      <c r="AM829" s="1" t="s">
        <v>16</v>
      </c>
      <c r="AN829" s="1" t="s">
        <v>23098</v>
      </c>
      <c r="AO829" s="1" t="s">
        <v>86</v>
      </c>
      <c r="AP829" s="1" t="s">
        <v>57</v>
      </c>
      <c r="AQ829" s="1" t="s">
        <v>25</v>
      </c>
      <c r="AR829" s="1" t="s">
        <v>19</v>
      </c>
      <c r="AS829" s="1" t="s">
        <v>23090</v>
      </c>
      <c r="AT829" s="1" t="s">
        <v>101</v>
      </c>
    </row>
    <row r="830" spans="1:46" x14ac:dyDescent="0.25">
      <c r="A830" s="1" t="s">
        <v>20898</v>
      </c>
      <c r="B830" s="2" t="s">
        <v>23073</v>
      </c>
      <c r="C830" s="2" t="s">
        <v>23105</v>
      </c>
      <c r="D830" s="1">
        <v>0</v>
      </c>
      <c r="E830" s="1">
        <v>0</v>
      </c>
      <c r="F830" s="1">
        <v>2</v>
      </c>
      <c r="G830" s="1">
        <v>2</v>
      </c>
      <c r="H830" s="6">
        <v>1</v>
      </c>
      <c r="I830">
        <v>0</v>
      </c>
      <c r="J830" s="1">
        <v>43</v>
      </c>
      <c r="K830" s="1">
        <v>0</v>
      </c>
      <c r="L830" s="1">
        <v>699</v>
      </c>
      <c r="M830" s="6">
        <v>0.4</v>
      </c>
      <c r="N830" s="4">
        <v>11000</v>
      </c>
      <c r="O830" s="4">
        <v>550</v>
      </c>
      <c r="P830" s="4">
        <v>300</v>
      </c>
      <c r="Q830" s="3">
        <v>0.28999999999999998</v>
      </c>
      <c r="R830" s="1">
        <v>6</v>
      </c>
      <c r="S830" s="1">
        <v>300</v>
      </c>
      <c r="T830" s="1">
        <v>34</v>
      </c>
      <c r="U830" s="1">
        <v>1</v>
      </c>
      <c r="V830" s="1">
        <v>110</v>
      </c>
      <c r="W830" s="1">
        <v>0</v>
      </c>
      <c r="X830" s="1">
        <v>1</v>
      </c>
      <c r="Y830" s="1">
        <v>0</v>
      </c>
      <c r="Z830" s="1">
        <v>1</v>
      </c>
      <c r="AA830" s="1">
        <v>1</v>
      </c>
      <c r="AB830" s="1">
        <v>0</v>
      </c>
      <c r="AC830" s="1">
        <v>2867</v>
      </c>
      <c r="AD830" s="1">
        <v>1557</v>
      </c>
      <c r="AE830" s="1">
        <v>0</v>
      </c>
      <c r="AF830" s="1">
        <v>0</v>
      </c>
      <c r="AG830" s="1">
        <v>534</v>
      </c>
      <c r="AH830" s="1">
        <v>0</v>
      </c>
      <c r="AI830" s="1">
        <v>4958</v>
      </c>
      <c r="AJ830" s="1" t="s">
        <v>11185</v>
      </c>
      <c r="AK830" s="1" t="s">
        <v>11186</v>
      </c>
      <c r="AL830" s="1" t="s">
        <v>11187</v>
      </c>
      <c r="AM830" s="1" t="s">
        <v>12</v>
      </c>
      <c r="AN830" s="1" t="s">
        <v>23097</v>
      </c>
      <c r="AO830" s="1" t="s">
        <v>86</v>
      </c>
      <c r="AP830" s="1" t="s">
        <v>57</v>
      </c>
      <c r="AQ830" s="1" t="s">
        <v>14</v>
      </c>
      <c r="AR830" s="1" t="s">
        <v>30</v>
      </c>
      <c r="AS830" s="1" t="s">
        <v>23091</v>
      </c>
      <c r="AT830" s="1" t="s">
        <v>26</v>
      </c>
    </row>
    <row r="831" spans="1:46" x14ac:dyDescent="0.25">
      <c r="A831" s="1" t="s">
        <v>22928</v>
      </c>
      <c r="B831" s="2" t="s">
        <v>23073</v>
      </c>
      <c r="C831" s="2" t="s">
        <v>23109</v>
      </c>
      <c r="D831" s="1">
        <v>2</v>
      </c>
      <c r="E831" s="1">
        <v>2</v>
      </c>
      <c r="F831" s="1">
        <v>8</v>
      </c>
      <c r="G831" s="1">
        <v>12</v>
      </c>
      <c r="H831" s="6">
        <v>0.66666666666666663</v>
      </c>
      <c r="I831">
        <v>1</v>
      </c>
      <c r="J831" s="1">
        <v>41</v>
      </c>
      <c r="K831" s="1">
        <v>1</v>
      </c>
      <c r="L831" s="1">
        <v>634</v>
      </c>
      <c r="M831" s="6">
        <v>0.28999999999999998</v>
      </c>
      <c r="N831" s="4">
        <v>7000</v>
      </c>
      <c r="O831" s="4">
        <v>550</v>
      </c>
      <c r="P831" s="4">
        <v>300</v>
      </c>
      <c r="Q831" s="3">
        <v>0.3</v>
      </c>
      <c r="R831" s="1">
        <v>12</v>
      </c>
      <c r="S831" s="1">
        <v>300</v>
      </c>
      <c r="T831" s="1">
        <v>28</v>
      </c>
      <c r="U831" s="1">
        <v>1</v>
      </c>
      <c r="V831" s="1">
        <v>110</v>
      </c>
      <c r="W831" s="1">
        <v>0</v>
      </c>
      <c r="X831" s="1">
        <v>1</v>
      </c>
      <c r="Y831" s="1">
        <v>1</v>
      </c>
      <c r="Z831" s="1">
        <v>1</v>
      </c>
      <c r="AA831" s="1">
        <v>0</v>
      </c>
      <c r="AB831" s="1">
        <v>1</v>
      </c>
      <c r="AC831" s="1">
        <v>0</v>
      </c>
      <c r="AD831" s="1">
        <v>1417</v>
      </c>
      <c r="AE831" s="1">
        <v>950</v>
      </c>
      <c r="AF831" s="1">
        <v>0</v>
      </c>
      <c r="AG831" s="1">
        <v>222</v>
      </c>
      <c r="AH831" s="1">
        <v>600</v>
      </c>
      <c r="AI831" s="1">
        <v>3189</v>
      </c>
      <c r="AJ831" s="1" t="s">
        <v>16626</v>
      </c>
      <c r="AK831" s="1" t="s">
        <v>16627</v>
      </c>
      <c r="AL831" s="1" t="s">
        <v>16628</v>
      </c>
      <c r="AM831" s="1" t="s">
        <v>16</v>
      </c>
      <c r="AN831" s="1" t="s">
        <v>23098</v>
      </c>
      <c r="AO831" s="1" t="s">
        <v>86</v>
      </c>
      <c r="AP831" s="1" t="s">
        <v>57</v>
      </c>
      <c r="AQ831" s="1" t="s">
        <v>14</v>
      </c>
      <c r="AR831" s="1" t="s">
        <v>19</v>
      </c>
      <c r="AS831" s="1" t="s">
        <v>23090</v>
      </c>
      <c r="AT831" s="1" t="s">
        <v>101</v>
      </c>
    </row>
    <row r="832" spans="1:46" x14ac:dyDescent="0.25">
      <c r="A832" s="1" t="s">
        <v>19337</v>
      </c>
      <c r="B832" s="2" t="s">
        <v>23074</v>
      </c>
      <c r="C832" s="2" t="s">
        <v>23107</v>
      </c>
      <c r="D832" s="1">
        <v>0</v>
      </c>
      <c r="E832" s="1">
        <v>0</v>
      </c>
      <c r="F832" s="1">
        <v>4</v>
      </c>
      <c r="G832" s="1">
        <v>4</v>
      </c>
      <c r="H832" s="6">
        <v>1</v>
      </c>
      <c r="I832">
        <v>0</v>
      </c>
      <c r="J832" s="1">
        <v>42</v>
      </c>
      <c r="K832" s="1">
        <v>0</v>
      </c>
      <c r="L832" s="1">
        <v>785</v>
      </c>
      <c r="M832" s="6">
        <v>0.3</v>
      </c>
      <c r="N832" s="4">
        <v>2800</v>
      </c>
      <c r="O832" s="4">
        <v>200</v>
      </c>
      <c r="P832" s="4">
        <v>600</v>
      </c>
      <c r="Q832" s="3">
        <v>0.3</v>
      </c>
      <c r="R832" s="1">
        <v>24</v>
      </c>
      <c r="S832" s="1">
        <v>600</v>
      </c>
      <c r="T832" s="1">
        <v>81</v>
      </c>
      <c r="U832" s="1">
        <v>0</v>
      </c>
      <c r="V832" s="1">
        <v>110</v>
      </c>
      <c r="W832" s="1">
        <v>0</v>
      </c>
      <c r="X832" s="1">
        <v>0</v>
      </c>
      <c r="Y832" s="1">
        <v>1</v>
      </c>
      <c r="Z832" s="1">
        <v>3</v>
      </c>
      <c r="AA832" s="1">
        <v>1</v>
      </c>
      <c r="AB832" s="1">
        <v>0</v>
      </c>
      <c r="AC832" s="1">
        <v>361</v>
      </c>
      <c r="AD832" s="1">
        <v>0</v>
      </c>
      <c r="AE832" s="1">
        <v>380</v>
      </c>
      <c r="AF832" s="1">
        <v>0</v>
      </c>
      <c r="AG832" s="1">
        <v>0</v>
      </c>
      <c r="AH832" s="1">
        <v>0</v>
      </c>
      <c r="AI832" s="1">
        <v>741</v>
      </c>
      <c r="AJ832" s="1" t="s">
        <v>6901</v>
      </c>
      <c r="AK832" s="1" t="s">
        <v>6902</v>
      </c>
      <c r="AL832" s="1" t="s">
        <v>6903</v>
      </c>
      <c r="AM832" s="1" t="s">
        <v>12</v>
      </c>
      <c r="AN832" s="1" t="s">
        <v>23097</v>
      </c>
      <c r="AO832" s="1" t="s">
        <v>364</v>
      </c>
      <c r="AP832" s="1" t="s">
        <v>57</v>
      </c>
      <c r="AQ832" s="1" t="s">
        <v>25</v>
      </c>
      <c r="AR832" s="1" t="s">
        <v>19</v>
      </c>
      <c r="AS832" s="1" t="s">
        <v>23091</v>
      </c>
      <c r="AT832" s="1" t="s">
        <v>26</v>
      </c>
    </row>
    <row r="833" spans="1:46" x14ac:dyDescent="0.25">
      <c r="A833" s="1" t="s">
        <v>17147</v>
      </c>
      <c r="B833" s="2" t="s">
        <v>23101</v>
      </c>
      <c r="C833" s="2" t="s">
        <v>23103</v>
      </c>
      <c r="D833" s="1">
        <v>0</v>
      </c>
      <c r="E833" s="1">
        <v>5</v>
      </c>
      <c r="F833" s="1">
        <v>1</v>
      </c>
      <c r="G833" s="1">
        <v>6</v>
      </c>
      <c r="H833" s="6">
        <v>0.16666666666666666</v>
      </c>
      <c r="I833">
        <v>0</v>
      </c>
      <c r="J833" s="1">
        <v>55</v>
      </c>
      <c r="K833" s="1">
        <v>0</v>
      </c>
      <c r="L833" s="1">
        <v>474</v>
      </c>
      <c r="M833" s="6">
        <v>0</v>
      </c>
      <c r="N833" s="4">
        <v>3300</v>
      </c>
      <c r="O833" s="4">
        <v>270</v>
      </c>
      <c r="P833" s="4">
        <v>300</v>
      </c>
      <c r="Q833" s="3">
        <v>0.4</v>
      </c>
      <c r="R833" s="1">
        <v>24</v>
      </c>
      <c r="S833" s="1">
        <v>300</v>
      </c>
      <c r="T833" s="1">
        <v>4</v>
      </c>
      <c r="U833" s="1">
        <v>1</v>
      </c>
      <c r="V833" s="1">
        <v>110</v>
      </c>
      <c r="W833" s="1">
        <v>0</v>
      </c>
      <c r="X833" s="1">
        <v>0</v>
      </c>
      <c r="Y833" s="1">
        <v>0</v>
      </c>
      <c r="Z833" s="1">
        <v>5</v>
      </c>
      <c r="AA833" s="1">
        <v>0</v>
      </c>
      <c r="AB833" s="1">
        <v>0</v>
      </c>
      <c r="AC833" s="1">
        <v>285</v>
      </c>
      <c r="AD833" s="1">
        <v>0</v>
      </c>
      <c r="AE833" s="1">
        <v>0</v>
      </c>
      <c r="AF833" s="1">
        <v>0</v>
      </c>
      <c r="AG833" s="1">
        <v>0</v>
      </c>
      <c r="AH833" s="1">
        <v>30</v>
      </c>
      <c r="AI833" s="1">
        <v>315</v>
      </c>
      <c r="AJ833" s="1" t="s">
        <v>424</v>
      </c>
      <c r="AK833" s="1" t="s">
        <v>425</v>
      </c>
      <c r="AL833" s="1" t="s">
        <v>11</v>
      </c>
      <c r="AM833" s="1" t="s">
        <v>12</v>
      </c>
      <c r="AN833" s="1" t="s">
        <v>23097</v>
      </c>
      <c r="AO833" s="1" t="s">
        <v>86</v>
      </c>
      <c r="AP833" s="1" t="s">
        <v>57</v>
      </c>
      <c r="AQ833" s="1" t="s">
        <v>25</v>
      </c>
      <c r="AR833" s="1" t="s">
        <v>30</v>
      </c>
      <c r="AS833" s="1" t="s">
        <v>23090</v>
      </c>
      <c r="AT833" s="1" t="s">
        <v>26</v>
      </c>
    </row>
    <row r="834" spans="1:46" x14ac:dyDescent="0.25">
      <c r="A834" s="1" t="s">
        <v>18695</v>
      </c>
      <c r="B834" s="2" t="s">
        <v>23101</v>
      </c>
      <c r="C834" s="2" t="s">
        <v>23106</v>
      </c>
      <c r="D834" s="1">
        <v>0</v>
      </c>
      <c r="E834" s="1">
        <v>2</v>
      </c>
      <c r="F834" s="1">
        <v>1</v>
      </c>
      <c r="G834" s="1">
        <v>3</v>
      </c>
      <c r="H834" s="6">
        <v>0.33333333333333331</v>
      </c>
      <c r="I834">
        <v>0</v>
      </c>
      <c r="J834" s="1">
        <v>50</v>
      </c>
      <c r="K834" s="1">
        <v>0</v>
      </c>
      <c r="L834" s="1">
        <v>586</v>
      </c>
      <c r="M834" s="6">
        <v>0.43</v>
      </c>
      <c r="N834" s="4">
        <v>3370</v>
      </c>
      <c r="O834" s="4">
        <v>260</v>
      </c>
      <c r="P834" s="4">
        <v>600</v>
      </c>
      <c r="Q834" s="3">
        <v>0.36</v>
      </c>
      <c r="R834" s="1">
        <v>24</v>
      </c>
      <c r="S834" s="1">
        <v>600</v>
      </c>
      <c r="T834" s="1">
        <v>65</v>
      </c>
      <c r="U834" s="1">
        <v>1</v>
      </c>
      <c r="V834" s="1">
        <v>110</v>
      </c>
      <c r="W834" s="1">
        <v>0</v>
      </c>
      <c r="X834" s="1">
        <v>1</v>
      </c>
      <c r="Y834" s="1">
        <v>0</v>
      </c>
      <c r="Z834" s="1">
        <v>3</v>
      </c>
      <c r="AA834" s="1">
        <v>1</v>
      </c>
      <c r="AB834" s="1">
        <v>0</v>
      </c>
      <c r="AC834" s="1">
        <v>386</v>
      </c>
      <c r="AD834" s="1">
        <v>1132</v>
      </c>
      <c r="AE834" s="1">
        <v>328</v>
      </c>
      <c r="AF834" s="1">
        <v>172</v>
      </c>
      <c r="AG834" s="1">
        <v>0</v>
      </c>
      <c r="AH834" s="1">
        <v>0</v>
      </c>
      <c r="AI834" s="1">
        <v>2018</v>
      </c>
      <c r="AJ834" s="1" t="s">
        <v>5084</v>
      </c>
      <c r="AK834" s="1" t="s">
        <v>5085</v>
      </c>
      <c r="AL834" s="1" t="s">
        <v>5086</v>
      </c>
      <c r="AM834" s="1" t="s">
        <v>12</v>
      </c>
      <c r="AN834" s="1" t="s">
        <v>23097</v>
      </c>
      <c r="AO834" s="1" t="s">
        <v>86</v>
      </c>
      <c r="AP834" s="1" t="s">
        <v>57</v>
      </c>
      <c r="AQ834" s="1" t="s">
        <v>14</v>
      </c>
      <c r="AR834" s="1" t="s">
        <v>30</v>
      </c>
      <c r="AS834" s="1" t="s">
        <v>23091</v>
      </c>
      <c r="AT834" s="1" t="s">
        <v>26</v>
      </c>
    </row>
    <row r="835" spans="1:46" x14ac:dyDescent="0.25">
      <c r="A835" s="1" t="s">
        <v>22370</v>
      </c>
      <c r="B835" s="2" t="s">
        <v>23101</v>
      </c>
      <c r="C835" s="2" t="s">
        <v>23108</v>
      </c>
      <c r="D835" s="1">
        <v>0</v>
      </c>
      <c r="E835" s="1">
        <v>0</v>
      </c>
      <c r="F835" s="1">
        <v>1</v>
      </c>
      <c r="G835" s="1">
        <v>1</v>
      </c>
      <c r="H835" s="6">
        <v>1</v>
      </c>
      <c r="I835">
        <v>0</v>
      </c>
      <c r="J835" s="1">
        <v>42</v>
      </c>
      <c r="K835" s="1">
        <v>0</v>
      </c>
      <c r="L835" s="1">
        <v>600</v>
      </c>
      <c r="M835" s="6">
        <v>0.78</v>
      </c>
      <c r="N835" s="4">
        <v>3600</v>
      </c>
      <c r="O835" s="4">
        <v>300</v>
      </c>
      <c r="P835" s="4">
        <v>100</v>
      </c>
      <c r="Q835" s="3">
        <v>0.35</v>
      </c>
      <c r="R835" s="1">
        <v>6</v>
      </c>
      <c r="S835" s="1">
        <v>100</v>
      </c>
      <c r="T835" s="1">
        <v>8</v>
      </c>
      <c r="U835" s="1">
        <v>1</v>
      </c>
      <c r="V835" s="1">
        <v>110</v>
      </c>
      <c r="W835" s="1">
        <v>0</v>
      </c>
      <c r="X835" s="1">
        <v>0</v>
      </c>
      <c r="Y835" s="1">
        <v>0</v>
      </c>
      <c r="Z835" s="1">
        <v>3</v>
      </c>
      <c r="AA835" s="1">
        <v>0</v>
      </c>
      <c r="AB835" s="1">
        <v>0</v>
      </c>
      <c r="AC835" s="1">
        <v>11560</v>
      </c>
      <c r="AD835" s="1">
        <v>120</v>
      </c>
      <c r="AE835" s="1">
        <v>670</v>
      </c>
      <c r="AF835" s="1">
        <v>1657</v>
      </c>
      <c r="AG835" s="1">
        <v>0</v>
      </c>
      <c r="AH835" s="1">
        <v>0</v>
      </c>
      <c r="AI835" s="1">
        <v>14007</v>
      </c>
      <c r="AJ835" s="1" t="s">
        <v>15146</v>
      </c>
      <c r="AK835" s="1" t="s">
        <v>15147</v>
      </c>
      <c r="AL835" s="1" t="s">
        <v>15148</v>
      </c>
      <c r="AM835" s="1" t="s">
        <v>12</v>
      </c>
      <c r="AN835" s="1" t="s">
        <v>23097</v>
      </c>
      <c r="AO835" s="1" t="s">
        <v>86</v>
      </c>
      <c r="AP835" s="1" t="s">
        <v>57</v>
      </c>
      <c r="AQ835" s="1" t="s">
        <v>25</v>
      </c>
      <c r="AR835" s="1" t="s">
        <v>30</v>
      </c>
      <c r="AS835" s="1" t="s">
        <v>23090</v>
      </c>
      <c r="AT835" s="1" t="s">
        <v>26</v>
      </c>
    </row>
    <row r="836" spans="1:46" x14ac:dyDescent="0.25">
      <c r="A836" s="1" t="s">
        <v>18946</v>
      </c>
      <c r="B836" s="2" t="s">
        <v>23101</v>
      </c>
      <c r="C836" s="2" t="s">
        <v>23108</v>
      </c>
      <c r="D836" s="1">
        <v>0</v>
      </c>
      <c r="E836" s="1">
        <v>0</v>
      </c>
      <c r="F836" s="1">
        <v>1</v>
      </c>
      <c r="G836" s="1">
        <v>1</v>
      </c>
      <c r="H836" s="6">
        <v>1</v>
      </c>
      <c r="I836">
        <v>1</v>
      </c>
      <c r="J836" s="1">
        <v>50</v>
      </c>
      <c r="K836" s="1">
        <v>0</v>
      </c>
      <c r="L836" s="1">
        <v>514</v>
      </c>
      <c r="M836" s="6">
        <v>0.06</v>
      </c>
      <c r="N836" s="4">
        <v>8000</v>
      </c>
      <c r="O836" s="4">
        <v>160</v>
      </c>
      <c r="P836" s="4">
        <v>200</v>
      </c>
      <c r="Q836" s="3">
        <v>0.25</v>
      </c>
      <c r="R836" s="1">
        <v>24</v>
      </c>
      <c r="S836" s="1">
        <v>200</v>
      </c>
      <c r="T836" s="1">
        <v>17</v>
      </c>
      <c r="U836" s="1">
        <v>1</v>
      </c>
      <c r="V836" s="1">
        <v>110</v>
      </c>
      <c r="W836" s="1">
        <v>0</v>
      </c>
      <c r="X836" s="1">
        <v>0</v>
      </c>
      <c r="Y836" s="1">
        <v>0</v>
      </c>
      <c r="Z836" s="1">
        <v>3</v>
      </c>
      <c r="AA836" s="1">
        <v>0</v>
      </c>
      <c r="AB836" s="1">
        <v>1</v>
      </c>
      <c r="AC836" s="1">
        <v>0</v>
      </c>
      <c r="AD836" s="1">
        <v>0</v>
      </c>
      <c r="AE836" s="1">
        <v>0</v>
      </c>
      <c r="AF836" s="1">
        <v>0</v>
      </c>
      <c r="AG836" s="1">
        <v>0</v>
      </c>
      <c r="AH836" s="1">
        <v>0</v>
      </c>
      <c r="AI836" s="1">
        <v>0</v>
      </c>
      <c r="AJ836" s="1" t="s">
        <v>5824</v>
      </c>
      <c r="AK836" s="1" t="s">
        <v>5825</v>
      </c>
      <c r="AL836" s="1" t="s">
        <v>5826</v>
      </c>
      <c r="AM836" s="1" t="s">
        <v>16</v>
      </c>
      <c r="AN836" s="1" t="s">
        <v>23097</v>
      </c>
      <c r="AO836" s="1" t="s">
        <v>86</v>
      </c>
      <c r="AP836" s="1" t="s">
        <v>57</v>
      </c>
      <c r="AQ836" s="1" t="s">
        <v>25</v>
      </c>
      <c r="AR836" s="1" t="s">
        <v>30</v>
      </c>
      <c r="AS836" s="1" t="s">
        <v>23090</v>
      </c>
      <c r="AT836" s="1" t="s">
        <v>101</v>
      </c>
    </row>
    <row r="837" spans="1:46" x14ac:dyDescent="0.25">
      <c r="A837" s="1" t="s">
        <v>21882</v>
      </c>
      <c r="B837" s="2" t="s">
        <v>23101</v>
      </c>
      <c r="C837" s="2" t="s">
        <v>23109</v>
      </c>
      <c r="D837" s="1">
        <v>0</v>
      </c>
      <c r="E837" s="1">
        <v>0</v>
      </c>
      <c r="F837" s="1">
        <v>4</v>
      </c>
      <c r="G837" s="1">
        <v>4</v>
      </c>
      <c r="H837" s="6">
        <v>1</v>
      </c>
      <c r="I837">
        <v>0</v>
      </c>
      <c r="J837" s="1">
        <v>38</v>
      </c>
      <c r="K837" s="1">
        <v>0</v>
      </c>
      <c r="L837" s="1">
        <v>743</v>
      </c>
      <c r="M837" s="6">
        <v>1</v>
      </c>
      <c r="N837" s="4">
        <v>5300</v>
      </c>
      <c r="O837" s="4">
        <v>300</v>
      </c>
      <c r="P837" s="4">
        <v>500</v>
      </c>
      <c r="Q837" s="3">
        <v>0.25</v>
      </c>
      <c r="R837" s="1">
        <v>18</v>
      </c>
      <c r="S837" s="1">
        <v>500</v>
      </c>
      <c r="T837" s="1">
        <v>21</v>
      </c>
      <c r="U837" s="1">
        <v>0</v>
      </c>
      <c r="V837" s="1">
        <v>110</v>
      </c>
      <c r="W837" s="1">
        <v>0</v>
      </c>
      <c r="X837" s="1">
        <v>0</v>
      </c>
      <c r="Y837" s="1">
        <v>1</v>
      </c>
      <c r="Z837" s="1">
        <v>3</v>
      </c>
      <c r="AA837" s="1">
        <v>1</v>
      </c>
      <c r="AB837" s="1">
        <v>0</v>
      </c>
      <c r="AC837" s="1">
        <v>6800</v>
      </c>
      <c r="AD837" s="1">
        <v>1000</v>
      </c>
      <c r="AE837" s="1">
        <v>0</v>
      </c>
      <c r="AF837" s="1">
        <v>0</v>
      </c>
      <c r="AG837" s="1">
        <v>0</v>
      </c>
      <c r="AH837" s="1">
        <v>0</v>
      </c>
      <c r="AI837" s="1">
        <v>7800</v>
      </c>
      <c r="AJ837" s="1" t="s">
        <v>13852</v>
      </c>
      <c r="AK837" s="1" t="s">
        <v>13853</v>
      </c>
      <c r="AL837" s="1" t="s">
        <v>13854</v>
      </c>
      <c r="AM837" s="1" t="s">
        <v>12</v>
      </c>
      <c r="AN837" s="1" t="s">
        <v>23097</v>
      </c>
      <c r="AO837" s="1" t="s">
        <v>364</v>
      </c>
      <c r="AP837" s="1" t="s">
        <v>57</v>
      </c>
      <c r="AQ837" s="1" t="s">
        <v>25</v>
      </c>
      <c r="AR837" s="1" t="s">
        <v>19</v>
      </c>
      <c r="AS837" s="1" t="s">
        <v>23091</v>
      </c>
      <c r="AT837" s="1" t="s">
        <v>26</v>
      </c>
    </row>
    <row r="838" spans="1:46" x14ac:dyDescent="0.25">
      <c r="A838" s="1" t="s">
        <v>21587</v>
      </c>
      <c r="B838" s="2" t="s">
        <v>23073</v>
      </c>
      <c r="C838" s="2" t="s">
        <v>23106</v>
      </c>
      <c r="D838" s="1">
        <v>2</v>
      </c>
      <c r="E838" s="1">
        <v>0</v>
      </c>
      <c r="F838" s="1">
        <v>4</v>
      </c>
      <c r="G838" s="1">
        <v>6</v>
      </c>
      <c r="H838" s="6">
        <v>0.66666666666666663</v>
      </c>
      <c r="I838">
        <v>0</v>
      </c>
      <c r="J838" s="1">
        <v>41</v>
      </c>
      <c r="K838" s="1">
        <v>1</v>
      </c>
      <c r="L838" s="1">
        <v>672</v>
      </c>
      <c r="M838" s="6">
        <v>0.56999999999999995</v>
      </c>
      <c r="N838" s="4">
        <v>3600</v>
      </c>
      <c r="O838" s="4">
        <v>310</v>
      </c>
      <c r="P838" s="4">
        <v>400</v>
      </c>
      <c r="Q838" s="3">
        <v>0.32</v>
      </c>
      <c r="R838" s="1">
        <v>24</v>
      </c>
      <c r="S838" s="1">
        <v>400</v>
      </c>
      <c r="T838" s="1">
        <v>82</v>
      </c>
      <c r="U838" s="1">
        <v>0</v>
      </c>
      <c r="V838" s="1">
        <v>109</v>
      </c>
      <c r="W838" s="1">
        <v>0</v>
      </c>
      <c r="X838" s="1">
        <v>0</v>
      </c>
      <c r="Y838" s="1">
        <v>1</v>
      </c>
      <c r="Z838" s="1">
        <v>2</v>
      </c>
      <c r="AA838" s="1">
        <v>1</v>
      </c>
      <c r="AB838" s="1">
        <v>0</v>
      </c>
      <c r="AC838" s="1">
        <v>1005</v>
      </c>
      <c r="AD838" s="1">
        <v>955</v>
      </c>
      <c r="AE838" s="1">
        <v>0</v>
      </c>
      <c r="AF838" s="1">
        <v>0</v>
      </c>
      <c r="AG838" s="1">
        <v>0</v>
      </c>
      <c r="AH838" s="1">
        <v>960</v>
      </c>
      <c r="AI838" s="1">
        <v>2920</v>
      </c>
      <c r="AJ838" s="1" t="s">
        <v>13055</v>
      </c>
      <c r="AK838" s="1" t="s">
        <v>13056</v>
      </c>
      <c r="AL838" s="1" t="s">
        <v>13057</v>
      </c>
      <c r="AM838" s="1" t="s">
        <v>12</v>
      </c>
      <c r="AN838" s="1" t="s">
        <v>23098</v>
      </c>
      <c r="AO838" s="1" t="s">
        <v>364</v>
      </c>
      <c r="AP838" s="1" t="s">
        <v>57</v>
      </c>
      <c r="AQ838" s="1" t="s">
        <v>25</v>
      </c>
      <c r="AR838" s="1" t="s">
        <v>19</v>
      </c>
      <c r="AS838" s="1" t="s">
        <v>23091</v>
      </c>
      <c r="AT838" s="1" t="s">
        <v>26</v>
      </c>
    </row>
    <row r="839" spans="1:46" x14ac:dyDescent="0.25">
      <c r="A839" s="1" t="s">
        <v>19982</v>
      </c>
      <c r="B839" s="2" t="s">
        <v>23073</v>
      </c>
      <c r="C839" s="2" t="s">
        <v>23107</v>
      </c>
      <c r="D839" s="1">
        <v>0</v>
      </c>
      <c r="E839" s="1">
        <v>1</v>
      </c>
      <c r="F839" s="1">
        <v>2</v>
      </c>
      <c r="G839" s="1">
        <v>3</v>
      </c>
      <c r="H839" s="6">
        <v>0.66666666666666663</v>
      </c>
      <c r="I839">
        <v>0</v>
      </c>
      <c r="J839" s="1">
        <v>33</v>
      </c>
      <c r="K839" s="1">
        <v>0</v>
      </c>
      <c r="L839" s="1">
        <v>749</v>
      </c>
      <c r="M839" s="6">
        <v>0.42</v>
      </c>
      <c r="N839" s="4">
        <v>3400</v>
      </c>
      <c r="O839" s="4">
        <v>210</v>
      </c>
      <c r="P839" s="4">
        <v>250</v>
      </c>
      <c r="Q839" s="3">
        <v>0.25</v>
      </c>
      <c r="R839" s="1">
        <v>18</v>
      </c>
      <c r="S839" s="1">
        <v>250</v>
      </c>
      <c r="T839" s="1">
        <v>15</v>
      </c>
      <c r="U839" s="1">
        <v>1</v>
      </c>
      <c r="V839" s="1">
        <v>109</v>
      </c>
      <c r="W839" s="1">
        <v>0</v>
      </c>
      <c r="X839" s="1">
        <v>0</v>
      </c>
      <c r="Y839" s="1">
        <v>0</v>
      </c>
      <c r="Z839" s="1">
        <v>2</v>
      </c>
      <c r="AA839" s="1">
        <v>1</v>
      </c>
      <c r="AB839" s="1">
        <v>1</v>
      </c>
      <c r="AC839" s="1">
        <v>2150</v>
      </c>
      <c r="AD839" s="1">
        <v>0</v>
      </c>
      <c r="AE839" s="1">
        <v>0</v>
      </c>
      <c r="AF839" s="1">
        <v>0</v>
      </c>
      <c r="AG839" s="1">
        <v>0</v>
      </c>
      <c r="AH839" s="1">
        <v>0</v>
      </c>
      <c r="AI839" s="1">
        <v>2150</v>
      </c>
      <c r="AJ839" s="1" t="s">
        <v>8701</v>
      </c>
      <c r="AK839" s="1" t="s">
        <v>8702</v>
      </c>
      <c r="AL839" s="1" t="s">
        <v>8703</v>
      </c>
      <c r="AM839" s="1" t="s">
        <v>12</v>
      </c>
      <c r="AN839" s="1" t="s">
        <v>23097</v>
      </c>
      <c r="AO839" s="1" t="s">
        <v>86</v>
      </c>
      <c r="AP839" s="1" t="s">
        <v>57</v>
      </c>
      <c r="AQ839" s="1" t="s">
        <v>25</v>
      </c>
      <c r="AR839" s="1" t="s">
        <v>30</v>
      </c>
      <c r="AS839" s="1" t="s">
        <v>23091</v>
      </c>
      <c r="AT839" s="1" t="s">
        <v>101</v>
      </c>
    </row>
    <row r="840" spans="1:46" x14ac:dyDescent="0.25">
      <c r="A840" s="1" t="s">
        <v>18823</v>
      </c>
      <c r="B840" s="2" t="s">
        <v>23073</v>
      </c>
      <c r="C840" s="2" t="s">
        <v>23107</v>
      </c>
      <c r="D840" s="1">
        <v>1</v>
      </c>
      <c r="E840" s="1">
        <v>4</v>
      </c>
      <c r="F840" s="1">
        <v>5</v>
      </c>
      <c r="G840" s="1">
        <v>10</v>
      </c>
      <c r="H840" s="6">
        <v>0.5</v>
      </c>
      <c r="I840">
        <v>0</v>
      </c>
      <c r="J840" s="1">
        <v>46</v>
      </c>
      <c r="K840" s="1">
        <v>1</v>
      </c>
      <c r="L840" s="1">
        <v>662</v>
      </c>
      <c r="M840" s="6">
        <v>0.16</v>
      </c>
      <c r="N840" s="4">
        <v>6500</v>
      </c>
      <c r="O840" s="4">
        <v>600</v>
      </c>
      <c r="P840" s="4">
        <v>500</v>
      </c>
      <c r="Q840" s="3">
        <v>0.28000000000000003</v>
      </c>
      <c r="R840" s="1">
        <v>18</v>
      </c>
      <c r="S840" s="1">
        <v>500</v>
      </c>
      <c r="T840" s="1">
        <v>44</v>
      </c>
      <c r="U840" s="1">
        <v>1</v>
      </c>
      <c r="V840" s="1">
        <v>109</v>
      </c>
      <c r="W840" s="1">
        <v>1</v>
      </c>
      <c r="X840" s="1">
        <v>1</v>
      </c>
      <c r="Y840" s="1">
        <v>0</v>
      </c>
      <c r="Z840" s="1">
        <v>4</v>
      </c>
      <c r="AA840" s="1">
        <v>1</v>
      </c>
      <c r="AB840" s="1">
        <v>1</v>
      </c>
      <c r="AC840" s="1">
        <v>1500</v>
      </c>
      <c r="AD840" s="1">
        <v>0</v>
      </c>
      <c r="AE840" s="1">
        <v>296</v>
      </c>
      <c r="AF840" s="1">
        <v>0</v>
      </c>
      <c r="AG840" s="1">
        <v>80</v>
      </c>
      <c r="AH840" s="1">
        <v>0</v>
      </c>
      <c r="AI840" s="1">
        <v>1876</v>
      </c>
      <c r="AJ840" s="1" t="s">
        <v>1377</v>
      </c>
      <c r="AK840" s="1" t="s">
        <v>5463</v>
      </c>
      <c r="AL840" s="1" t="s">
        <v>5464</v>
      </c>
      <c r="AM840" s="1" t="s">
        <v>12</v>
      </c>
      <c r="AN840" s="1" t="s">
        <v>23098</v>
      </c>
      <c r="AO840" s="1" t="s">
        <v>86</v>
      </c>
      <c r="AP840" s="1" t="s">
        <v>86</v>
      </c>
      <c r="AQ840" s="1" t="s">
        <v>14</v>
      </c>
      <c r="AR840" s="1" t="s">
        <v>30</v>
      </c>
      <c r="AS840" s="1" t="s">
        <v>23091</v>
      </c>
      <c r="AT840" s="1" t="s">
        <v>101</v>
      </c>
    </row>
    <row r="841" spans="1:46" x14ac:dyDescent="0.25">
      <c r="A841" s="1" t="s">
        <v>19275</v>
      </c>
      <c r="B841" s="2" t="s">
        <v>23074</v>
      </c>
      <c r="C841" s="2" t="s">
        <v>23106</v>
      </c>
      <c r="D841" s="1">
        <v>2</v>
      </c>
      <c r="E841" s="1">
        <v>0</v>
      </c>
      <c r="F841" s="1">
        <v>6</v>
      </c>
      <c r="G841" s="1">
        <v>8</v>
      </c>
      <c r="H841" s="6">
        <v>0.75</v>
      </c>
      <c r="I841">
        <v>0</v>
      </c>
      <c r="J841" s="1">
        <v>42</v>
      </c>
      <c r="K841" s="1">
        <v>1</v>
      </c>
      <c r="L841" s="1">
        <v>656</v>
      </c>
      <c r="M841" s="6">
        <v>0.84</v>
      </c>
      <c r="N841" s="4">
        <v>4237</v>
      </c>
      <c r="O841" s="4">
        <v>270</v>
      </c>
      <c r="P841" s="4">
        <v>1500</v>
      </c>
      <c r="Q841" s="3">
        <v>0.3</v>
      </c>
      <c r="R841" s="1">
        <v>24</v>
      </c>
      <c r="S841" s="1">
        <v>1500</v>
      </c>
      <c r="T841" s="1">
        <v>89</v>
      </c>
      <c r="U841" s="1">
        <v>0</v>
      </c>
      <c r="V841" s="1">
        <v>109</v>
      </c>
      <c r="W841" s="1">
        <v>0</v>
      </c>
      <c r="X841" s="1">
        <v>0</v>
      </c>
      <c r="Y841" s="1">
        <v>1</v>
      </c>
      <c r="Z841" s="1">
        <v>1</v>
      </c>
      <c r="AA841" s="1">
        <v>1</v>
      </c>
      <c r="AB841" s="1">
        <v>0</v>
      </c>
      <c r="AC841" s="1">
        <v>3124</v>
      </c>
      <c r="AD841" s="1">
        <v>235</v>
      </c>
      <c r="AE841" s="1">
        <v>0</v>
      </c>
      <c r="AF841" s="1">
        <v>0</v>
      </c>
      <c r="AG841" s="1">
        <v>0</v>
      </c>
      <c r="AH841" s="1">
        <v>500</v>
      </c>
      <c r="AI841" s="1">
        <v>3859</v>
      </c>
      <c r="AJ841" s="1" t="s">
        <v>6718</v>
      </c>
      <c r="AK841" s="1" t="s">
        <v>6719</v>
      </c>
      <c r="AL841" s="1" t="s">
        <v>6720</v>
      </c>
      <c r="AM841" s="1" t="s">
        <v>12</v>
      </c>
      <c r="AN841" s="1" t="s">
        <v>23098</v>
      </c>
      <c r="AO841" s="1" t="s">
        <v>364</v>
      </c>
      <c r="AP841" s="1" t="s">
        <v>57</v>
      </c>
      <c r="AQ841" s="1" t="s">
        <v>25</v>
      </c>
      <c r="AR841" s="1" t="s">
        <v>19</v>
      </c>
      <c r="AS841" s="1" t="s">
        <v>23091</v>
      </c>
      <c r="AT841" s="1" t="s">
        <v>26</v>
      </c>
    </row>
    <row r="842" spans="1:46" x14ac:dyDescent="0.25">
      <c r="A842" s="1" t="s">
        <v>19400</v>
      </c>
      <c r="B842" s="2" t="s">
        <v>23074</v>
      </c>
      <c r="C842" s="2" t="s">
        <v>23107</v>
      </c>
      <c r="D842" s="1">
        <v>0</v>
      </c>
      <c r="E842" s="1">
        <v>0</v>
      </c>
      <c r="F842" s="1">
        <v>1</v>
      </c>
      <c r="G842" s="1">
        <v>1</v>
      </c>
      <c r="H842" s="6">
        <v>1</v>
      </c>
      <c r="I842">
        <v>1</v>
      </c>
      <c r="J842" s="1">
        <v>36</v>
      </c>
      <c r="K842" s="1">
        <v>0</v>
      </c>
      <c r="L842" s="1">
        <v>814</v>
      </c>
      <c r="M842" s="6">
        <v>1.48</v>
      </c>
      <c r="N842" s="4">
        <v>3700</v>
      </c>
      <c r="O842" s="4">
        <v>240</v>
      </c>
      <c r="P842" s="4">
        <v>1000</v>
      </c>
      <c r="Q842" s="3">
        <v>0.27</v>
      </c>
      <c r="R842" s="1">
        <v>24</v>
      </c>
      <c r="S842" s="1">
        <v>1000</v>
      </c>
      <c r="T842" s="1">
        <v>8</v>
      </c>
      <c r="U842" s="1">
        <v>1</v>
      </c>
      <c r="V842" s="1">
        <v>109</v>
      </c>
      <c r="W842" s="1">
        <v>0</v>
      </c>
      <c r="X842" s="1">
        <v>0</v>
      </c>
      <c r="Y842" s="1">
        <v>0</v>
      </c>
      <c r="Z842" s="1">
        <v>1</v>
      </c>
      <c r="AA842" s="1">
        <v>1</v>
      </c>
      <c r="AB842" s="1">
        <v>1</v>
      </c>
      <c r="AC842" s="1">
        <v>6100</v>
      </c>
      <c r="AD842" s="1">
        <v>0</v>
      </c>
      <c r="AE842" s="1">
        <v>0</v>
      </c>
      <c r="AF842" s="1">
        <v>2361</v>
      </c>
      <c r="AG842" s="1">
        <v>133</v>
      </c>
      <c r="AH842" s="1">
        <v>0</v>
      </c>
      <c r="AI842" s="1">
        <v>8594</v>
      </c>
      <c r="AJ842" s="1" t="s">
        <v>7079</v>
      </c>
      <c r="AK842" s="1" t="s">
        <v>7080</v>
      </c>
      <c r="AL842" s="1" t="s">
        <v>7081</v>
      </c>
      <c r="AM842" s="1" t="s">
        <v>16</v>
      </c>
      <c r="AN842" s="1" t="s">
        <v>23097</v>
      </c>
      <c r="AO842" s="1" t="s">
        <v>86</v>
      </c>
      <c r="AP842" s="1" t="s">
        <v>57</v>
      </c>
      <c r="AQ842" s="1" t="s">
        <v>25</v>
      </c>
      <c r="AR842" s="1" t="s">
        <v>30</v>
      </c>
      <c r="AS842" s="1" t="s">
        <v>23091</v>
      </c>
      <c r="AT842" s="1" t="s">
        <v>101</v>
      </c>
    </row>
    <row r="843" spans="1:46" x14ac:dyDescent="0.25">
      <c r="A843" s="1" t="s">
        <v>17208</v>
      </c>
      <c r="B843" s="2" t="s">
        <v>23101</v>
      </c>
      <c r="C843" s="2" t="s">
        <v>23104</v>
      </c>
      <c r="D843" s="1">
        <v>4</v>
      </c>
      <c r="E843" s="1">
        <v>4</v>
      </c>
      <c r="F843" s="1">
        <v>3</v>
      </c>
      <c r="G843" s="1">
        <v>11</v>
      </c>
      <c r="H843" s="6">
        <v>0.27272727272727271</v>
      </c>
      <c r="I843">
        <v>0</v>
      </c>
      <c r="J843" s="1">
        <v>40</v>
      </c>
      <c r="K843" s="1">
        <v>1</v>
      </c>
      <c r="L843" s="1">
        <v>199</v>
      </c>
      <c r="M843" s="6">
        <v>0.59</v>
      </c>
      <c r="N843" s="4">
        <v>3000</v>
      </c>
      <c r="O843" s="4">
        <v>240</v>
      </c>
      <c r="P843" s="4">
        <v>200</v>
      </c>
      <c r="Q843" s="3">
        <v>0.45</v>
      </c>
      <c r="R843" s="1">
        <v>12</v>
      </c>
      <c r="S843" s="1">
        <v>200</v>
      </c>
      <c r="T843" s="1">
        <v>5</v>
      </c>
      <c r="U843" s="1">
        <v>0</v>
      </c>
      <c r="V843" s="1">
        <v>109</v>
      </c>
      <c r="W843" s="1">
        <v>0</v>
      </c>
      <c r="X843" s="1">
        <v>0</v>
      </c>
      <c r="Y843" s="1">
        <v>0</v>
      </c>
      <c r="Z843" s="1">
        <v>3</v>
      </c>
      <c r="AA843" s="1">
        <v>1</v>
      </c>
      <c r="AB843" s="1">
        <v>0</v>
      </c>
      <c r="AC843" s="1">
        <v>1900</v>
      </c>
      <c r="AD843" s="1">
        <v>0</v>
      </c>
      <c r="AE843" s="1">
        <v>170</v>
      </c>
      <c r="AF843" s="1">
        <v>300</v>
      </c>
      <c r="AG843" s="1">
        <v>0</v>
      </c>
      <c r="AH843" s="1">
        <v>580</v>
      </c>
      <c r="AI843" s="1">
        <v>2950</v>
      </c>
      <c r="AJ843" s="1" t="s">
        <v>622</v>
      </c>
      <c r="AK843" s="1" t="s">
        <v>623</v>
      </c>
      <c r="AL843" s="1" t="s">
        <v>624</v>
      </c>
      <c r="AM843" s="1" t="s">
        <v>12</v>
      </c>
      <c r="AN843" s="1" t="s">
        <v>23098</v>
      </c>
      <c r="AO843" s="1" t="s">
        <v>364</v>
      </c>
      <c r="AP843" s="1" t="s">
        <v>57</v>
      </c>
      <c r="AQ843" s="1" t="s">
        <v>25</v>
      </c>
      <c r="AR843" s="1" t="s">
        <v>30</v>
      </c>
      <c r="AS843" s="1" t="s">
        <v>23091</v>
      </c>
      <c r="AT843" s="1" t="s">
        <v>26</v>
      </c>
    </row>
    <row r="844" spans="1:46" x14ac:dyDescent="0.25">
      <c r="A844" s="1" t="s">
        <v>18683</v>
      </c>
      <c r="B844" s="2" t="s">
        <v>23101</v>
      </c>
      <c r="C844" s="2" t="s">
        <v>23106</v>
      </c>
      <c r="D844" s="1">
        <v>0</v>
      </c>
      <c r="E844" s="1">
        <v>0</v>
      </c>
      <c r="F844" s="1">
        <v>2</v>
      </c>
      <c r="G844" s="1">
        <v>2</v>
      </c>
      <c r="H844" s="6">
        <v>1</v>
      </c>
      <c r="I844">
        <v>1</v>
      </c>
      <c r="J844" s="1">
        <v>45</v>
      </c>
      <c r="K844" s="1">
        <v>1</v>
      </c>
      <c r="L844" s="1">
        <v>669</v>
      </c>
      <c r="M844" s="6">
        <v>0.17</v>
      </c>
      <c r="N844" s="4">
        <v>2400</v>
      </c>
      <c r="O844" s="4">
        <v>200</v>
      </c>
      <c r="P844" s="4">
        <v>200</v>
      </c>
      <c r="Q844" s="3">
        <v>0.28999999999999998</v>
      </c>
      <c r="R844" s="1">
        <v>18</v>
      </c>
      <c r="S844" s="1">
        <v>200</v>
      </c>
      <c r="T844" s="1">
        <v>22</v>
      </c>
      <c r="U844" s="1">
        <v>1</v>
      </c>
      <c r="V844" s="1">
        <v>109</v>
      </c>
      <c r="W844" s="1">
        <v>1</v>
      </c>
      <c r="X844" s="1">
        <v>1</v>
      </c>
      <c r="Y844" s="1">
        <v>0</v>
      </c>
      <c r="Z844" s="1">
        <v>6</v>
      </c>
      <c r="AA844" s="1">
        <v>1</v>
      </c>
      <c r="AB844" s="1">
        <v>1</v>
      </c>
      <c r="AC844" s="1">
        <v>300</v>
      </c>
      <c r="AD844" s="1">
        <v>0</v>
      </c>
      <c r="AE844" s="1">
        <v>0</v>
      </c>
      <c r="AF844" s="1">
        <v>0</v>
      </c>
      <c r="AG844" s="1">
        <v>0</v>
      </c>
      <c r="AH844" s="1">
        <v>200</v>
      </c>
      <c r="AI844" s="1">
        <v>500</v>
      </c>
      <c r="AJ844" s="1" t="s">
        <v>5049</v>
      </c>
      <c r="AK844" s="1" t="s">
        <v>5050</v>
      </c>
      <c r="AL844" s="1" t="s">
        <v>5051</v>
      </c>
      <c r="AM844" s="1" t="s">
        <v>16</v>
      </c>
      <c r="AN844" s="1" t="s">
        <v>23098</v>
      </c>
      <c r="AO844" s="1" t="s">
        <v>86</v>
      </c>
      <c r="AP844" s="1" t="s">
        <v>86</v>
      </c>
      <c r="AQ844" s="1" t="s">
        <v>14</v>
      </c>
      <c r="AR844" s="1" t="s">
        <v>30</v>
      </c>
      <c r="AS844" s="1" t="s">
        <v>23091</v>
      </c>
      <c r="AT844" s="1" t="s">
        <v>101</v>
      </c>
    </row>
    <row r="845" spans="1:46" x14ac:dyDescent="0.25">
      <c r="A845" s="1" t="s">
        <v>19563</v>
      </c>
      <c r="B845" s="2" t="s">
        <v>23101</v>
      </c>
      <c r="C845" s="2" t="s">
        <v>23108</v>
      </c>
      <c r="D845" s="1">
        <v>0</v>
      </c>
      <c r="E845" s="1">
        <v>0</v>
      </c>
      <c r="F845" s="1">
        <v>1</v>
      </c>
      <c r="G845" s="1">
        <v>1</v>
      </c>
      <c r="H845" s="6">
        <v>1</v>
      </c>
      <c r="I845">
        <v>0</v>
      </c>
      <c r="J845" s="1">
        <v>34</v>
      </c>
      <c r="K845" s="1">
        <v>0</v>
      </c>
      <c r="L845" s="1">
        <v>608</v>
      </c>
      <c r="M845" s="6">
        <v>0.13</v>
      </c>
      <c r="N845" s="4">
        <v>1500</v>
      </c>
      <c r="O845" s="4">
        <v>130</v>
      </c>
      <c r="P845" s="4">
        <v>300</v>
      </c>
      <c r="Q845" s="3">
        <v>0.35</v>
      </c>
      <c r="R845" s="1">
        <v>24</v>
      </c>
      <c r="S845" s="1">
        <v>300</v>
      </c>
      <c r="T845" s="1">
        <v>29</v>
      </c>
      <c r="U845" s="1">
        <v>1</v>
      </c>
      <c r="V845" s="1">
        <v>109</v>
      </c>
      <c r="W845" s="1">
        <v>0</v>
      </c>
      <c r="X845" s="1">
        <v>1</v>
      </c>
      <c r="Y845" s="1">
        <v>0</v>
      </c>
      <c r="Z845" s="1">
        <v>1</v>
      </c>
      <c r="AA845" s="1">
        <v>1</v>
      </c>
      <c r="AB845" s="1">
        <v>0</v>
      </c>
      <c r="AC845" s="1">
        <v>0</v>
      </c>
      <c r="AD845" s="1">
        <v>0</v>
      </c>
      <c r="AE845" s="1">
        <v>0</v>
      </c>
      <c r="AF845" s="1">
        <v>0</v>
      </c>
      <c r="AG845" s="1">
        <v>0</v>
      </c>
      <c r="AH845" s="1">
        <v>0</v>
      </c>
      <c r="AI845" s="1">
        <v>0</v>
      </c>
      <c r="AJ845" s="1" t="s">
        <v>968</v>
      </c>
      <c r="AK845" s="1" t="s">
        <v>7548</v>
      </c>
      <c r="AL845" s="1" t="s">
        <v>7549</v>
      </c>
      <c r="AM845" s="1" t="s">
        <v>12</v>
      </c>
      <c r="AN845" s="1" t="s">
        <v>23097</v>
      </c>
      <c r="AO845" s="1" t="s">
        <v>86</v>
      </c>
      <c r="AP845" s="1" t="s">
        <v>57</v>
      </c>
      <c r="AQ845" s="1" t="s">
        <v>14</v>
      </c>
      <c r="AR845" s="1" t="s">
        <v>30</v>
      </c>
      <c r="AS845" s="1" t="s">
        <v>23091</v>
      </c>
      <c r="AT845" s="1" t="s">
        <v>26</v>
      </c>
    </row>
    <row r="846" spans="1:46" x14ac:dyDescent="0.25">
      <c r="A846" s="1" t="s">
        <v>23023</v>
      </c>
      <c r="B846" s="2" t="s">
        <v>23101</v>
      </c>
      <c r="C846" s="2" t="s">
        <v>23109</v>
      </c>
      <c r="D846" s="1">
        <v>3</v>
      </c>
      <c r="E846" s="1">
        <v>2</v>
      </c>
      <c r="F846" s="1">
        <v>4</v>
      </c>
      <c r="G846" s="1">
        <v>9</v>
      </c>
      <c r="H846" s="6">
        <v>0.44444444444444442</v>
      </c>
      <c r="I846">
        <v>1</v>
      </c>
      <c r="J846" s="1">
        <v>41</v>
      </c>
      <c r="K846" s="1">
        <v>0</v>
      </c>
      <c r="L846" s="1">
        <v>600</v>
      </c>
      <c r="M846" s="6">
        <v>0.69</v>
      </c>
      <c r="N846" s="4">
        <v>8000</v>
      </c>
      <c r="O846" s="4">
        <v>550</v>
      </c>
      <c r="P846" s="4">
        <v>600</v>
      </c>
      <c r="Q846" s="3">
        <v>0.26</v>
      </c>
      <c r="R846" s="1">
        <v>18</v>
      </c>
      <c r="S846" s="1">
        <v>600</v>
      </c>
      <c r="T846" s="1">
        <v>38</v>
      </c>
      <c r="U846" s="1">
        <v>1</v>
      </c>
      <c r="V846" s="1">
        <v>109</v>
      </c>
      <c r="W846" s="1">
        <v>0</v>
      </c>
      <c r="X846" s="1">
        <v>0</v>
      </c>
      <c r="Y846" s="1">
        <v>0</v>
      </c>
      <c r="Z846" s="1">
        <v>4</v>
      </c>
      <c r="AA846" s="1">
        <v>0</v>
      </c>
      <c r="AB846" s="1">
        <v>1</v>
      </c>
      <c r="AC846" s="1">
        <v>29850</v>
      </c>
      <c r="AD846" s="1">
        <v>0</v>
      </c>
      <c r="AE846" s="1">
        <v>244</v>
      </c>
      <c r="AF846" s="1">
        <v>1209</v>
      </c>
      <c r="AG846" s="1">
        <v>284</v>
      </c>
      <c r="AH846" s="1">
        <v>0</v>
      </c>
      <c r="AI846" s="1">
        <v>31587</v>
      </c>
      <c r="AJ846" s="1" t="s">
        <v>16888</v>
      </c>
      <c r="AK846" s="1" t="s">
        <v>16889</v>
      </c>
      <c r="AL846" s="1" t="s">
        <v>16890</v>
      </c>
      <c r="AM846" s="1" t="s">
        <v>16</v>
      </c>
      <c r="AN846" s="1" t="s">
        <v>23097</v>
      </c>
      <c r="AO846" s="1" t="s">
        <v>86</v>
      </c>
      <c r="AP846" s="1" t="s">
        <v>57</v>
      </c>
      <c r="AQ846" s="1" t="s">
        <v>25</v>
      </c>
      <c r="AR846" s="1" t="s">
        <v>30</v>
      </c>
      <c r="AS846" s="1" t="s">
        <v>23090</v>
      </c>
      <c r="AT846" s="1" t="s">
        <v>101</v>
      </c>
    </row>
    <row r="847" spans="1:46" x14ac:dyDescent="0.25">
      <c r="A847" s="1" t="s">
        <v>21746</v>
      </c>
      <c r="B847" s="2" t="s">
        <v>23101</v>
      </c>
      <c r="C847" s="2" t="s">
        <v>23109</v>
      </c>
      <c r="D847" s="1">
        <v>0</v>
      </c>
      <c r="E847" s="1">
        <v>3</v>
      </c>
      <c r="F847" s="1">
        <v>2</v>
      </c>
      <c r="G847" s="1">
        <v>5</v>
      </c>
      <c r="H847" s="6">
        <v>0.4</v>
      </c>
      <c r="I847">
        <v>0</v>
      </c>
      <c r="J847" s="1">
        <v>43</v>
      </c>
      <c r="K847" s="1">
        <v>1</v>
      </c>
      <c r="L847" s="1">
        <v>761</v>
      </c>
      <c r="M847" s="6">
        <v>0.8</v>
      </c>
      <c r="N847" s="4">
        <v>4130</v>
      </c>
      <c r="O847" s="4">
        <v>350</v>
      </c>
      <c r="P847" s="4">
        <v>2050</v>
      </c>
      <c r="Q847" s="3">
        <v>0.25</v>
      </c>
      <c r="R847" s="1">
        <v>24</v>
      </c>
      <c r="S847" s="1">
        <v>2050</v>
      </c>
      <c r="T847" s="1">
        <v>30</v>
      </c>
      <c r="U847" s="1">
        <v>0</v>
      </c>
      <c r="V847" s="1">
        <v>109</v>
      </c>
      <c r="W847" s="1">
        <v>0</v>
      </c>
      <c r="X847" s="1">
        <v>0</v>
      </c>
      <c r="Y847" s="1">
        <v>0</v>
      </c>
      <c r="Z847" s="1">
        <v>2</v>
      </c>
      <c r="AA847" s="1">
        <v>0</v>
      </c>
      <c r="AB847" s="1">
        <v>0</v>
      </c>
      <c r="AC847" s="1">
        <v>0</v>
      </c>
      <c r="AD847" s="1">
        <v>0</v>
      </c>
      <c r="AE847" s="1">
        <v>14660</v>
      </c>
      <c r="AF847" s="1">
        <v>0</v>
      </c>
      <c r="AG847" s="1">
        <v>0</v>
      </c>
      <c r="AH847" s="1">
        <v>0</v>
      </c>
      <c r="AI847" s="1">
        <v>14660</v>
      </c>
      <c r="AJ847" s="1" t="s">
        <v>13487</v>
      </c>
      <c r="AK847" s="1" t="s">
        <v>13488</v>
      </c>
      <c r="AL847" s="1" t="s">
        <v>13489</v>
      </c>
      <c r="AM847" s="1" t="s">
        <v>12</v>
      </c>
      <c r="AN847" s="1" t="s">
        <v>23098</v>
      </c>
      <c r="AO847" s="1" t="s">
        <v>364</v>
      </c>
      <c r="AP847" s="1" t="s">
        <v>57</v>
      </c>
      <c r="AQ847" s="1" t="s">
        <v>25</v>
      </c>
      <c r="AR847" s="1" t="s">
        <v>30</v>
      </c>
      <c r="AS847" s="1" t="s">
        <v>23090</v>
      </c>
      <c r="AT847" s="1" t="s">
        <v>26</v>
      </c>
    </row>
    <row r="848" spans="1:46" x14ac:dyDescent="0.25">
      <c r="A848" s="1" t="s">
        <v>19739</v>
      </c>
      <c r="B848" s="2" t="s">
        <v>23073</v>
      </c>
      <c r="C848" s="2" t="s">
        <v>23105</v>
      </c>
      <c r="D848" s="1">
        <v>0</v>
      </c>
      <c r="E848" s="1">
        <v>1</v>
      </c>
      <c r="F848" s="1">
        <v>6</v>
      </c>
      <c r="G848" s="1">
        <v>7</v>
      </c>
      <c r="H848" s="6">
        <v>0.8571428571428571</v>
      </c>
      <c r="I848">
        <v>0</v>
      </c>
      <c r="J848" s="1">
        <v>43</v>
      </c>
      <c r="K848" s="1">
        <v>0</v>
      </c>
      <c r="L848" s="1">
        <v>733</v>
      </c>
      <c r="M848" s="6">
        <v>0.11</v>
      </c>
      <c r="N848" s="4">
        <v>2500</v>
      </c>
      <c r="O848" s="4">
        <v>210</v>
      </c>
      <c r="P848" s="4">
        <v>300</v>
      </c>
      <c r="Q848" s="3">
        <v>0.3</v>
      </c>
      <c r="R848" s="1">
        <v>24</v>
      </c>
      <c r="S848" s="1">
        <v>300</v>
      </c>
      <c r="T848" s="1">
        <v>14</v>
      </c>
      <c r="U848" s="1">
        <v>1</v>
      </c>
      <c r="V848" s="1">
        <v>108</v>
      </c>
      <c r="W848" s="1">
        <v>0</v>
      </c>
      <c r="X848" s="1">
        <v>1</v>
      </c>
      <c r="Y848" s="1">
        <v>0</v>
      </c>
      <c r="Z848" s="1">
        <v>3</v>
      </c>
      <c r="AA848" s="1">
        <v>0</v>
      </c>
      <c r="AB848" s="1">
        <v>0</v>
      </c>
      <c r="AC848" s="1">
        <v>0</v>
      </c>
      <c r="AD848" s="1">
        <v>0</v>
      </c>
      <c r="AE848" s="1">
        <v>0</v>
      </c>
      <c r="AF848" s="1">
        <v>0</v>
      </c>
      <c r="AG848" s="1">
        <v>0</v>
      </c>
      <c r="AH848" s="1">
        <v>130</v>
      </c>
      <c r="AI848" s="1">
        <v>130</v>
      </c>
      <c r="AJ848" s="1" t="s">
        <v>8031</v>
      </c>
      <c r="AK848" s="1" t="s">
        <v>8032</v>
      </c>
      <c r="AL848" s="1" t="s">
        <v>8033</v>
      </c>
      <c r="AM848" s="1" t="s">
        <v>12</v>
      </c>
      <c r="AN848" s="1" t="s">
        <v>23097</v>
      </c>
      <c r="AO848" s="1" t="s">
        <v>86</v>
      </c>
      <c r="AP848" s="1" t="s">
        <v>57</v>
      </c>
      <c r="AQ848" s="1" t="s">
        <v>14</v>
      </c>
      <c r="AR848" s="1" t="s">
        <v>30</v>
      </c>
      <c r="AS848" s="1" t="s">
        <v>23090</v>
      </c>
      <c r="AT848" s="1" t="s">
        <v>26</v>
      </c>
    </row>
    <row r="849" spans="1:46" x14ac:dyDescent="0.25">
      <c r="A849" s="1" t="s">
        <v>21541</v>
      </c>
      <c r="B849" s="2" t="s">
        <v>23073</v>
      </c>
      <c r="C849" s="2" t="s">
        <v>23106</v>
      </c>
      <c r="D849" s="1">
        <v>0</v>
      </c>
      <c r="E849" s="1">
        <v>0</v>
      </c>
      <c r="F849" s="1">
        <v>5</v>
      </c>
      <c r="G849" s="1">
        <v>5</v>
      </c>
      <c r="H849" s="6">
        <v>1</v>
      </c>
      <c r="I849">
        <v>0</v>
      </c>
      <c r="J849" s="1">
        <v>36</v>
      </c>
      <c r="K849" s="1">
        <v>1</v>
      </c>
      <c r="L849" s="1">
        <v>556</v>
      </c>
      <c r="M849" s="6">
        <v>0.71</v>
      </c>
      <c r="N849" s="4">
        <v>3600</v>
      </c>
      <c r="O849" s="4">
        <v>300</v>
      </c>
      <c r="P849" s="4">
        <v>300</v>
      </c>
      <c r="Q849" s="3">
        <v>0.33</v>
      </c>
      <c r="R849" s="1">
        <v>12</v>
      </c>
      <c r="S849" s="1">
        <v>300</v>
      </c>
      <c r="T849" s="1">
        <v>13</v>
      </c>
      <c r="U849" s="1">
        <v>1</v>
      </c>
      <c r="V849" s="1">
        <v>108</v>
      </c>
      <c r="W849" s="1">
        <v>0</v>
      </c>
      <c r="X849" s="1">
        <v>0</v>
      </c>
      <c r="Y849" s="1">
        <v>0</v>
      </c>
      <c r="Z849" s="1">
        <v>2</v>
      </c>
      <c r="AA849" s="1">
        <v>0</v>
      </c>
      <c r="AB849" s="1">
        <v>0</v>
      </c>
      <c r="AC849" s="1">
        <v>2922</v>
      </c>
      <c r="AD849" s="1">
        <v>1265</v>
      </c>
      <c r="AE849" s="1">
        <v>690</v>
      </c>
      <c r="AF849" s="1">
        <v>0</v>
      </c>
      <c r="AG849" s="1">
        <v>0</v>
      </c>
      <c r="AH849" s="1">
        <v>200</v>
      </c>
      <c r="AI849" s="1">
        <v>5077</v>
      </c>
      <c r="AJ849" s="1" t="s">
        <v>3918</v>
      </c>
      <c r="AK849" s="1" t="s">
        <v>12923</v>
      </c>
      <c r="AL849" s="1" t="s">
        <v>12924</v>
      </c>
      <c r="AM849" s="1" t="s">
        <v>12</v>
      </c>
      <c r="AN849" s="1" t="s">
        <v>23098</v>
      </c>
      <c r="AO849" s="1" t="s">
        <v>86</v>
      </c>
      <c r="AP849" s="1" t="s">
        <v>57</v>
      </c>
      <c r="AQ849" s="1" t="s">
        <v>25</v>
      </c>
      <c r="AR849" s="1" t="s">
        <v>30</v>
      </c>
      <c r="AS849" s="1" t="s">
        <v>23090</v>
      </c>
      <c r="AT849" s="1" t="s">
        <v>26</v>
      </c>
    </row>
    <row r="850" spans="1:46" x14ac:dyDescent="0.25">
      <c r="A850" s="1" t="s">
        <v>17288</v>
      </c>
      <c r="B850" s="2" t="s">
        <v>23074</v>
      </c>
      <c r="C850" s="2" t="s">
        <v>23106</v>
      </c>
      <c r="D850" s="1">
        <v>1</v>
      </c>
      <c r="E850" s="1">
        <v>2</v>
      </c>
      <c r="F850" s="1">
        <v>2</v>
      </c>
      <c r="G850" s="1">
        <v>5</v>
      </c>
      <c r="H850" s="6">
        <v>0.4</v>
      </c>
      <c r="I850">
        <v>0</v>
      </c>
      <c r="J850" s="1">
        <v>40</v>
      </c>
      <c r="K850" s="1">
        <v>0</v>
      </c>
      <c r="L850" s="1">
        <v>432</v>
      </c>
      <c r="M850" s="6">
        <v>0.5</v>
      </c>
      <c r="N850" s="4">
        <v>4582</v>
      </c>
      <c r="O850" s="4">
        <v>350</v>
      </c>
      <c r="P850" s="4">
        <v>450</v>
      </c>
      <c r="Q850" s="3">
        <v>0.28000000000000003</v>
      </c>
      <c r="R850" s="1">
        <v>18</v>
      </c>
      <c r="S850" s="1">
        <v>450</v>
      </c>
      <c r="T850" s="1">
        <v>50</v>
      </c>
      <c r="U850" s="1">
        <v>1</v>
      </c>
      <c r="V850" s="1">
        <v>108</v>
      </c>
      <c r="W850" s="1">
        <v>0</v>
      </c>
      <c r="X850" s="1">
        <v>0</v>
      </c>
      <c r="Y850" s="1">
        <v>1</v>
      </c>
      <c r="Z850" s="1">
        <v>0</v>
      </c>
      <c r="AA850" s="1">
        <v>1</v>
      </c>
      <c r="AB850" s="1">
        <v>0</v>
      </c>
      <c r="AC850" s="1">
        <v>2927</v>
      </c>
      <c r="AD850" s="1">
        <v>160</v>
      </c>
      <c r="AE850" s="1">
        <v>0</v>
      </c>
      <c r="AF850" s="1">
        <v>0</v>
      </c>
      <c r="AG850" s="1">
        <v>10</v>
      </c>
      <c r="AH850" s="1">
        <v>670</v>
      </c>
      <c r="AI850" s="1">
        <v>3767</v>
      </c>
      <c r="AJ850" s="1" t="s">
        <v>884</v>
      </c>
      <c r="AK850" s="1" t="s">
        <v>885</v>
      </c>
      <c r="AL850" s="1" t="s">
        <v>886</v>
      </c>
      <c r="AM850" s="1" t="s">
        <v>12</v>
      </c>
      <c r="AN850" s="1" t="s">
        <v>23097</v>
      </c>
      <c r="AO850" s="1" t="s">
        <v>86</v>
      </c>
      <c r="AP850" s="1" t="s">
        <v>57</v>
      </c>
      <c r="AQ850" s="1" t="s">
        <v>25</v>
      </c>
      <c r="AR850" s="1" t="s">
        <v>19</v>
      </c>
      <c r="AS850" s="1" t="s">
        <v>23091</v>
      </c>
      <c r="AT850" s="1" t="s">
        <v>26</v>
      </c>
    </row>
    <row r="851" spans="1:46" x14ac:dyDescent="0.25">
      <c r="A851" s="1" t="s">
        <v>18113</v>
      </c>
      <c r="B851" s="2" t="s">
        <v>23074</v>
      </c>
      <c r="C851" s="2" t="s">
        <v>23107</v>
      </c>
      <c r="D851" s="1">
        <v>0</v>
      </c>
      <c r="E851" s="1">
        <v>1</v>
      </c>
      <c r="F851" s="1">
        <v>2</v>
      </c>
      <c r="G851" s="1">
        <v>3</v>
      </c>
      <c r="H851" s="6">
        <v>0.66666666666666663</v>
      </c>
      <c r="I851">
        <v>1</v>
      </c>
      <c r="J851" s="1">
        <v>36</v>
      </c>
      <c r="K851" s="1">
        <v>0</v>
      </c>
      <c r="L851" s="1">
        <v>776</v>
      </c>
      <c r="M851" s="6">
        <v>0.13</v>
      </c>
      <c r="N851" s="4">
        <v>2500</v>
      </c>
      <c r="O851" s="4">
        <v>155</v>
      </c>
      <c r="P851" s="4">
        <v>250</v>
      </c>
      <c r="Q851" s="3">
        <v>0.26</v>
      </c>
      <c r="R851" s="1">
        <v>24</v>
      </c>
      <c r="S851" s="1">
        <v>250</v>
      </c>
      <c r="T851" s="1">
        <v>32</v>
      </c>
      <c r="U851" s="1">
        <v>1</v>
      </c>
      <c r="V851" s="1">
        <v>108</v>
      </c>
      <c r="W851" s="1">
        <v>0</v>
      </c>
      <c r="X851" s="1">
        <v>0</v>
      </c>
      <c r="Y851" s="1">
        <v>0</v>
      </c>
      <c r="Z851" s="1">
        <v>1</v>
      </c>
      <c r="AA851" s="1">
        <v>1</v>
      </c>
      <c r="AB851" s="1">
        <v>1</v>
      </c>
      <c r="AC851" s="1">
        <v>230</v>
      </c>
      <c r="AD851" s="1">
        <v>0</v>
      </c>
      <c r="AE851" s="1">
        <v>0</v>
      </c>
      <c r="AF851" s="1">
        <v>0</v>
      </c>
      <c r="AG851" s="1">
        <v>15</v>
      </c>
      <c r="AH851" s="1">
        <v>0</v>
      </c>
      <c r="AI851" s="1">
        <v>245</v>
      </c>
      <c r="AJ851" s="1" t="s">
        <v>494</v>
      </c>
      <c r="AK851" s="1" t="s">
        <v>3394</v>
      </c>
      <c r="AL851" s="1" t="s">
        <v>3395</v>
      </c>
      <c r="AM851" s="1" t="s">
        <v>16</v>
      </c>
      <c r="AN851" s="1" t="s">
        <v>23097</v>
      </c>
      <c r="AO851" s="1" t="s">
        <v>86</v>
      </c>
      <c r="AP851" s="1" t="s">
        <v>57</v>
      </c>
      <c r="AQ851" s="1" t="s">
        <v>25</v>
      </c>
      <c r="AR851" s="1" t="s">
        <v>30</v>
      </c>
      <c r="AS851" s="1" t="s">
        <v>23091</v>
      </c>
      <c r="AT851" s="1" t="s">
        <v>101</v>
      </c>
    </row>
    <row r="852" spans="1:46" x14ac:dyDescent="0.25">
      <c r="A852" s="1" t="s">
        <v>19993</v>
      </c>
      <c r="B852" s="2" t="s">
        <v>23074</v>
      </c>
      <c r="C852" s="2" t="s">
        <v>23107</v>
      </c>
      <c r="D852" s="1">
        <v>0</v>
      </c>
      <c r="E852" s="1">
        <v>1</v>
      </c>
      <c r="F852" s="1">
        <v>5</v>
      </c>
      <c r="G852" s="1">
        <v>6</v>
      </c>
      <c r="H852" s="6">
        <v>0.83333333333333337</v>
      </c>
      <c r="I852">
        <v>0</v>
      </c>
      <c r="J852" s="1">
        <v>42</v>
      </c>
      <c r="K852" s="1">
        <v>0</v>
      </c>
      <c r="L852" s="1">
        <v>692</v>
      </c>
      <c r="M852" s="6">
        <v>0.48</v>
      </c>
      <c r="N852" s="4">
        <v>4970</v>
      </c>
      <c r="O852" s="4">
        <v>380</v>
      </c>
      <c r="P852" s="4">
        <v>500</v>
      </c>
      <c r="Q852" s="3">
        <v>0.3</v>
      </c>
      <c r="R852" s="1">
        <v>24</v>
      </c>
      <c r="S852" s="1">
        <v>500</v>
      </c>
      <c r="T852" s="1">
        <v>11</v>
      </c>
      <c r="U852" s="1">
        <v>1</v>
      </c>
      <c r="V852" s="1">
        <v>108</v>
      </c>
      <c r="W852" s="1">
        <v>0</v>
      </c>
      <c r="X852" s="1">
        <v>0</v>
      </c>
      <c r="Y852" s="1">
        <v>0</v>
      </c>
      <c r="Z852" s="1">
        <v>5</v>
      </c>
      <c r="AA852" s="1">
        <v>1</v>
      </c>
      <c r="AB852" s="1">
        <v>0</v>
      </c>
      <c r="AC852" s="1">
        <v>0</v>
      </c>
      <c r="AD852" s="1">
        <v>0</v>
      </c>
      <c r="AE852" s="1">
        <v>0</v>
      </c>
      <c r="AF852" s="1">
        <v>2974</v>
      </c>
      <c r="AG852" s="1">
        <v>0</v>
      </c>
      <c r="AH852" s="1">
        <v>0</v>
      </c>
      <c r="AI852" s="1">
        <v>2974</v>
      </c>
      <c r="AJ852" s="1" t="s">
        <v>8731</v>
      </c>
      <c r="AK852" s="1" t="s">
        <v>8732</v>
      </c>
      <c r="AL852" s="1" t="s">
        <v>8733</v>
      </c>
      <c r="AM852" s="1" t="s">
        <v>12</v>
      </c>
      <c r="AN852" s="1" t="s">
        <v>23097</v>
      </c>
      <c r="AO852" s="1" t="s">
        <v>86</v>
      </c>
      <c r="AP852" s="1" t="s">
        <v>57</v>
      </c>
      <c r="AQ852" s="1" t="s">
        <v>25</v>
      </c>
      <c r="AR852" s="1" t="s">
        <v>30</v>
      </c>
      <c r="AS852" s="1" t="s">
        <v>23091</v>
      </c>
      <c r="AT852" s="1" t="s">
        <v>26</v>
      </c>
    </row>
    <row r="853" spans="1:46" x14ac:dyDescent="0.25">
      <c r="A853" s="1" t="s">
        <v>18489</v>
      </c>
      <c r="B853" s="2" t="s">
        <v>23101</v>
      </c>
      <c r="C853" s="2" t="s">
        <v>23105</v>
      </c>
      <c r="D853" s="1">
        <v>0</v>
      </c>
      <c r="E853" s="1">
        <v>0</v>
      </c>
      <c r="F853" s="1">
        <v>1</v>
      </c>
      <c r="G853" s="1">
        <v>1</v>
      </c>
      <c r="H853" s="6">
        <v>1</v>
      </c>
      <c r="I853">
        <v>1</v>
      </c>
      <c r="J853" s="1">
        <v>52</v>
      </c>
      <c r="K853" s="1">
        <v>0</v>
      </c>
      <c r="L853" s="1">
        <v>585</v>
      </c>
      <c r="M853" s="6">
        <v>0.55000000000000004</v>
      </c>
      <c r="N853" s="4">
        <v>2300</v>
      </c>
      <c r="O853" s="4">
        <v>180</v>
      </c>
      <c r="P853" s="4">
        <v>220</v>
      </c>
      <c r="Q853" s="3">
        <v>0.36</v>
      </c>
      <c r="R853" s="1">
        <v>24</v>
      </c>
      <c r="S853" s="1">
        <v>220</v>
      </c>
      <c r="T853" s="1">
        <v>1</v>
      </c>
      <c r="U853" s="1">
        <v>1</v>
      </c>
      <c r="V853" s="1">
        <v>108</v>
      </c>
      <c r="W853" s="1">
        <v>0</v>
      </c>
      <c r="X853" s="1">
        <v>1</v>
      </c>
      <c r="Y853" s="1">
        <v>0</v>
      </c>
      <c r="Z853" s="1">
        <v>3</v>
      </c>
      <c r="AA853" s="1">
        <v>1</v>
      </c>
      <c r="AB853" s="1">
        <v>1</v>
      </c>
      <c r="AC853" s="1">
        <v>0</v>
      </c>
      <c r="AD853" s="1">
        <v>0</v>
      </c>
      <c r="AE853" s="1">
        <v>746</v>
      </c>
      <c r="AF853" s="1">
        <v>776</v>
      </c>
      <c r="AG853" s="1">
        <v>0</v>
      </c>
      <c r="AH853" s="1">
        <v>300</v>
      </c>
      <c r="AI853" s="1">
        <v>1822</v>
      </c>
      <c r="AJ853" s="1" t="s">
        <v>4498</v>
      </c>
      <c r="AK853" s="1" t="s">
        <v>4499</v>
      </c>
      <c r="AL853" s="1" t="s">
        <v>4500</v>
      </c>
      <c r="AM853" s="1" t="s">
        <v>16</v>
      </c>
      <c r="AN853" s="1" t="s">
        <v>23097</v>
      </c>
      <c r="AO853" s="1" t="s">
        <v>86</v>
      </c>
      <c r="AP853" s="1" t="s">
        <v>57</v>
      </c>
      <c r="AQ853" s="1" t="s">
        <v>14</v>
      </c>
      <c r="AR853" s="1" t="s">
        <v>30</v>
      </c>
      <c r="AS853" s="1" t="s">
        <v>23091</v>
      </c>
      <c r="AT853" s="1" t="s">
        <v>101</v>
      </c>
    </row>
    <row r="854" spans="1:46" x14ac:dyDescent="0.25">
      <c r="A854" s="1" t="s">
        <v>18871</v>
      </c>
      <c r="B854" s="2" t="s">
        <v>23101</v>
      </c>
      <c r="C854" s="2" t="s">
        <v>23106</v>
      </c>
      <c r="D854" s="1">
        <v>0</v>
      </c>
      <c r="E854" s="1">
        <v>4</v>
      </c>
      <c r="F854" s="1">
        <v>1</v>
      </c>
      <c r="G854" s="1">
        <v>5</v>
      </c>
      <c r="H854" s="6">
        <v>0.2</v>
      </c>
      <c r="I854">
        <v>0</v>
      </c>
      <c r="J854" s="1">
        <v>43</v>
      </c>
      <c r="K854" s="1">
        <v>1</v>
      </c>
      <c r="L854" s="1">
        <v>480</v>
      </c>
      <c r="M854" s="6">
        <v>0.54</v>
      </c>
      <c r="N854" s="4">
        <v>3800</v>
      </c>
      <c r="O854" s="4">
        <v>250</v>
      </c>
      <c r="P854" s="4">
        <v>100</v>
      </c>
      <c r="Q854" s="3">
        <v>0.36</v>
      </c>
      <c r="R854" s="1">
        <v>12</v>
      </c>
      <c r="S854" s="1">
        <v>100</v>
      </c>
      <c r="T854" s="1">
        <v>6</v>
      </c>
      <c r="U854" s="1">
        <v>1</v>
      </c>
      <c r="V854" s="1">
        <v>108</v>
      </c>
      <c r="W854" s="1">
        <v>0</v>
      </c>
      <c r="X854" s="1">
        <v>0</v>
      </c>
      <c r="Y854" s="1">
        <v>1</v>
      </c>
      <c r="Z854" s="1">
        <v>4</v>
      </c>
      <c r="AA854" s="1">
        <v>0</v>
      </c>
      <c r="AB854" s="1">
        <v>0</v>
      </c>
      <c r="AC854" s="1">
        <v>5300</v>
      </c>
      <c r="AD854" s="1">
        <v>0</v>
      </c>
      <c r="AE854" s="1">
        <v>300</v>
      </c>
      <c r="AF854" s="1">
        <v>670</v>
      </c>
      <c r="AG854" s="1">
        <v>30</v>
      </c>
      <c r="AH854" s="1">
        <v>500</v>
      </c>
      <c r="AI854" s="1">
        <v>6800</v>
      </c>
      <c r="AJ854" s="1" t="s">
        <v>5607</v>
      </c>
      <c r="AK854" s="1" t="s">
        <v>5608</v>
      </c>
      <c r="AL854" s="1" t="s">
        <v>5609</v>
      </c>
      <c r="AM854" s="1" t="s">
        <v>12</v>
      </c>
      <c r="AN854" s="1" t="s">
        <v>23098</v>
      </c>
      <c r="AO854" s="1" t="s">
        <v>86</v>
      </c>
      <c r="AP854" s="1" t="s">
        <v>57</v>
      </c>
      <c r="AQ854" s="1" t="s">
        <v>25</v>
      </c>
      <c r="AR854" s="1" t="s">
        <v>19</v>
      </c>
      <c r="AS854" s="1" t="s">
        <v>23090</v>
      </c>
      <c r="AT854" s="1" t="s">
        <v>26</v>
      </c>
    </row>
    <row r="855" spans="1:46" x14ac:dyDescent="0.25">
      <c r="A855" s="1" t="s">
        <v>20594</v>
      </c>
      <c r="B855" s="2" t="s">
        <v>23101</v>
      </c>
      <c r="C855" s="2" t="s">
        <v>23107</v>
      </c>
      <c r="D855" s="1">
        <v>0</v>
      </c>
      <c r="E855" s="1">
        <v>0</v>
      </c>
      <c r="F855" s="1">
        <v>1</v>
      </c>
      <c r="G855" s="1">
        <v>1</v>
      </c>
      <c r="H855" s="6">
        <v>1</v>
      </c>
      <c r="I855">
        <v>0</v>
      </c>
      <c r="J855" s="1">
        <v>32</v>
      </c>
      <c r="K855" s="1">
        <v>0</v>
      </c>
      <c r="L855" s="1">
        <v>655</v>
      </c>
      <c r="M855" s="6">
        <v>0.78</v>
      </c>
      <c r="N855" s="4">
        <v>2500</v>
      </c>
      <c r="O855" s="4">
        <v>200</v>
      </c>
      <c r="P855" s="4">
        <v>700</v>
      </c>
      <c r="Q855" s="3">
        <v>0.35</v>
      </c>
      <c r="R855" s="1">
        <v>12</v>
      </c>
      <c r="S855" s="1">
        <v>700</v>
      </c>
      <c r="T855" s="1">
        <v>71</v>
      </c>
      <c r="U855" s="1">
        <v>1</v>
      </c>
      <c r="V855" s="1">
        <v>108</v>
      </c>
      <c r="W855" s="1">
        <v>0</v>
      </c>
      <c r="X855" s="1">
        <v>0</v>
      </c>
      <c r="Y855" s="1">
        <v>0</v>
      </c>
      <c r="Z855" s="1">
        <v>3</v>
      </c>
      <c r="AA855" s="1">
        <v>0</v>
      </c>
      <c r="AB855" s="1">
        <v>0</v>
      </c>
      <c r="AC855" s="1">
        <v>570</v>
      </c>
      <c r="AD855" s="1">
        <v>0</v>
      </c>
      <c r="AE855" s="1">
        <v>0</v>
      </c>
      <c r="AF855" s="1">
        <v>1300</v>
      </c>
      <c r="AG855" s="1">
        <v>0</v>
      </c>
      <c r="AH855" s="1">
        <v>0</v>
      </c>
      <c r="AI855" s="1">
        <v>1870</v>
      </c>
      <c r="AJ855" s="1" t="s">
        <v>10390</v>
      </c>
      <c r="AK855" s="1" t="s">
        <v>10391</v>
      </c>
      <c r="AL855" s="1" t="s">
        <v>10392</v>
      </c>
      <c r="AM855" s="1" t="s">
        <v>12</v>
      </c>
      <c r="AN855" s="1" t="s">
        <v>23097</v>
      </c>
      <c r="AO855" s="1" t="s">
        <v>86</v>
      </c>
      <c r="AP855" s="1" t="s">
        <v>57</v>
      </c>
      <c r="AQ855" s="1" t="s">
        <v>25</v>
      </c>
      <c r="AR855" s="1" t="s">
        <v>30</v>
      </c>
      <c r="AS855" s="1" t="s">
        <v>23090</v>
      </c>
      <c r="AT855" s="1" t="s">
        <v>26</v>
      </c>
    </row>
    <row r="856" spans="1:46" x14ac:dyDescent="0.25">
      <c r="A856" s="1" t="s">
        <v>21865</v>
      </c>
      <c r="B856" s="2" t="s">
        <v>23101</v>
      </c>
      <c r="C856" s="2" t="s">
        <v>23108</v>
      </c>
      <c r="D856" s="1">
        <v>0</v>
      </c>
      <c r="E856" s="1">
        <v>0</v>
      </c>
      <c r="F856" s="1">
        <v>1</v>
      </c>
      <c r="G856" s="1">
        <v>1</v>
      </c>
      <c r="H856" s="6">
        <v>1</v>
      </c>
      <c r="I856">
        <v>1</v>
      </c>
      <c r="J856" s="1">
        <v>49</v>
      </c>
      <c r="K856" s="1">
        <v>1</v>
      </c>
      <c r="L856" s="1">
        <v>472</v>
      </c>
      <c r="M856" s="6">
        <v>0.09</v>
      </c>
      <c r="N856" s="4">
        <v>6000</v>
      </c>
      <c r="O856" s="4">
        <v>400</v>
      </c>
      <c r="P856" s="4">
        <v>300</v>
      </c>
      <c r="Q856" s="3">
        <v>0.33</v>
      </c>
      <c r="R856" s="1">
        <v>24</v>
      </c>
      <c r="S856" s="1">
        <v>300</v>
      </c>
      <c r="T856" s="1">
        <v>27</v>
      </c>
      <c r="U856" s="1">
        <v>0</v>
      </c>
      <c r="V856" s="1">
        <v>108</v>
      </c>
      <c r="W856" s="1">
        <v>1</v>
      </c>
      <c r="X856" s="1">
        <v>0</v>
      </c>
      <c r="Y856" s="1">
        <v>0</v>
      </c>
      <c r="Z856" s="1">
        <v>3</v>
      </c>
      <c r="AA856" s="1">
        <v>0</v>
      </c>
      <c r="AB856" s="1">
        <v>1</v>
      </c>
      <c r="AC856" s="1">
        <v>0</v>
      </c>
      <c r="AD856" s="1">
        <v>0</v>
      </c>
      <c r="AE856" s="1">
        <v>0</v>
      </c>
      <c r="AF856" s="1">
        <v>398</v>
      </c>
      <c r="AG856" s="1">
        <v>0</v>
      </c>
      <c r="AH856" s="1">
        <v>0</v>
      </c>
      <c r="AI856" s="1">
        <v>398</v>
      </c>
      <c r="AJ856" s="1" t="s">
        <v>13806</v>
      </c>
      <c r="AK856" s="1" t="s">
        <v>13807</v>
      </c>
      <c r="AL856" s="1" t="s">
        <v>13808</v>
      </c>
      <c r="AM856" s="1" t="s">
        <v>16</v>
      </c>
      <c r="AN856" s="1" t="s">
        <v>23098</v>
      </c>
      <c r="AO856" s="1" t="s">
        <v>364</v>
      </c>
      <c r="AP856" s="1" t="s">
        <v>86</v>
      </c>
      <c r="AQ856" s="1" t="s">
        <v>25</v>
      </c>
      <c r="AR856" s="1" t="s">
        <v>30</v>
      </c>
      <c r="AS856" s="1" t="s">
        <v>23090</v>
      </c>
      <c r="AT856" s="1" t="s">
        <v>101</v>
      </c>
    </row>
    <row r="857" spans="1:46" x14ac:dyDescent="0.25">
      <c r="A857" s="1" t="s">
        <v>22690</v>
      </c>
      <c r="B857" s="2" t="s">
        <v>23074</v>
      </c>
      <c r="C857" s="2" t="s">
        <v>23106</v>
      </c>
      <c r="D857" s="1">
        <v>0</v>
      </c>
      <c r="E857" s="1">
        <v>0</v>
      </c>
      <c r="F857" s="1">
        <v>4</v>
      </c>
      <c r="G857" s="1">
        <v>4</v>
      </c>
      <c r="H857" s="6">
        <v>1</v>
      </c>
      <c r="I857">
        <v>0</v>
      </c>
      <c r="J857" s="1">
        <v>42</v>
      </c>
      <c r="K857" s="1">
        <v>0</v>
      </c>
      <c r="L857" s="1">
        <v>679</v>
      </c>
      <c r="M857" s="6">
        <v>0.45</v>
      </c>
      <c r="N857" s="4">
        <v>1200</v>
      </c>
      <c r="O857" s="4">
        <v>100</v>
      </c>
      <c r="P857" s="4">
        <v>300</v>
      </c>
      <c r="Q857" s="3">
        <v>0.33</v>
      </c>
      <c r="R857" s="1">
        <v>12</v>
      </c>
      <c r="S857" s="1">
        <v>300</v>
      </c>
      <c r="T857" s="1">
        <v>26</v>
      </c>
      <c r="U857" s="1">
        <v>1</v>
      </c>
      <c r="V857" s="1">
        <v>107</v>
      </c>
      <c r="W857" s="1">
        <v>0</v>
      </c>
      <c r="X857" s="1">
        <v>0</v>
      </c>
      <c r="Y857" s="1">
        <v>1</v>
      </c>
      <c r="Z857" s="1">
        <v>3</v>
      </c>
      <c r="AA857" s="1">
        <v>1</v>
      </c>
      <c r="AB857" s="1">
        <v>0</v>
      </c>
      <c r="AC857" s="1">
        <v>479</v>
      </c>
      <c r="AD857" s="1">
        <v>0</v>
      </c>
      <c r="AE857" s="1">
        <v>0</v>
      </c>
      <c r="AF857" s="1">
        <v>0</v>
      </c>
      <c r="AG857" s="1">
        <v>0</v>
      </c>
      <c r="AH857" s="1">
        <v>0</v>
      </c>
      <c r="AI857" s="1">
        <v>479</v>
      </c>
      <c r="AJ857" s="1" t="s">
        <v>15964</v>
      </c>
      <c r="AK857" s="1" t="s">
        <v>15965</v>
      </c>
      <c r="AL857" s="1" t="s">
        <v>15966</v>
      </c>
      <c r="AM857" s="1" t="s">
        <v>12</v>
      </c>
      <c r="AN857" s="1" t="s">
        <v>23097</v>
      </c>
      <c r="AO857" s="1" t="s">
        <v>86</v>
      </c>
      <c r="AP857" s="1" t="s">
        <v>57</v>
      </c>
      <c r="AQ857" s="1" t="s">
        <v>25</v>
      </c>
      <c r="AR857" s="1" t="s">
        <v>19</v>
      </c>
      <c r="AS857" s="1" t="s">
        <v>23091</v>
      </c>
      <c r="AT857" s="1" t="s">
        <v>26</v>
      </c>
    </row>
    <row r="858" spans="1:46" x14ac:dyDescent="0.25">
      <c r="A858" s="1" t="s">
        <v>18491</v>
      </c>
      <c r="B858" s="2" t="s">
        <v>23075</v>
      </c>
      <c r="C858" s="2" t="s">
        <v>23105</v>
      </c>
      <c r="D858" s="1">
        <v>2</v>
      </c>
      <c r="E858" s="1">
        <v>2</v>
      </c>
      <c r="F858" s="1">
        <v>1</v>
      </c>
      <c r="G858" s="1">
        <v>5</v>
      </c>
      <c r="H858" s="6">
        <v>0.2</v>
      </c>
      <c r="I858">
        <v>0</v>
      </c>
      <c r="J858" s="1">
        <v>51</v>
      </c>
      <c r="K858" s="1">
        <v>1</v>
      </c>
      <c r="L858" s="1">
        <v>573</v>
      </c>
      <c r="M858" s="6">
        <v>0.24</v>
      </c>
      <c r="N858" s="4">
        <v>7000</v>
      </c>
      <c r="O858" s="4">
        <v>500</v>
      </c>
      <c r="P858" s="4">
        <v>200</v>
      </c>
      <c r="Q858" s="3">
        <v>0.36</v>
      </c>
      <c r="R858" s="1">
        <v>12</v>
      </c>
      <c r="S858" s="1">
        <v>200</v>
      </c>
      <c r="T858" s="1">
        <v>17</v>
      </c>
      <c r="U858" s="1">
        <v>1</v>
      </c>
      <c r="V858" s="1">
        <v>107</v>
      </c>
      <c r="W858" s="1">
        <v>1</v>
      </c>
      <c r="X858" s="1">
        <v>1</v>
      </c>
      <c r="Y858" s="1">
        <v>0</v>
      </c>
      <c r="Z858" s="1">
        <v>1</v>
      </c>
      <c r="AA858" s="1">
        <v>0</v>
      </c>
      <c r="AB858" s="1">
        <v>0</v>
      </c>
      <c r="AC858" s="1">
        <v>1000</v>
      </c>
      <c r="AD858" s="1">
        <v>50</v>
      </c>
      <c r="AE858" s="1">
        <v>1657</v>
      </c>
      <c r="AF858" s="1">
        <v>0</v>
      </c>
      <c r="AG858" s="1">
        <v>0</v>
      </c>
      <c r="AH858" s="1">
        <v>500</v>
      </c>
      <c r="AI858" s="1">
        <v>3207</v>
      </c>
      <c r="AJ858" s="1" t="s">
        <v>4502</v>
      </c>
      <c r="AK858" s="1" t="s">
        <v>4503</v>
      </c>
      <c r="AL858" s="1" t="s">
        <v>4504</v>
      </c>
      <c r="AM858" s="1" t="s">
        <v>12</v>
      </c>
      <c r="AN858" s="1" t="s">
        <v>23098</v>
      </c>
      <c r="AO858" s="1" t="s">
        <v>86</v>
      </c>
      <c r="AP858" s="1" t="s">
        <v>86</v>
      </c>
      <c r="AQ858" s="1" t="s">
        <v>14</v>
      </c>
      <c r="AR858" s="1" t="s">
        <v>30</v>
      </c>
      <c r="AS858" s="1" t="s">
        <v>23090</v>
      </c>
      <c r="AT858" s="1" t="s">
        <v>26</v>
      </c>
    </row>
    <row r="859" spans="1:46" x14ac:dyDescent="0.25">
      <c r="A859" s="1" t="s">
        <v>17040</v>
      </c>
      <c r="B859" s="2" t="s">
        <v>23101</v>
      </c>
      <c r="C859" s="2" t="s">
        <v>23104</v>
      </c>
      <c r="D859" s="1">
        <v>0</v>
      </c>
      <c r="E859" s="1">
        <v>0</v>
      </c>
      <c r="F859" s="1">
        <v>1</v>
      </c>
      <c r="G859" s="1">
        <v>1</v>
      </c>
      <c r="H859" s="6">
        <v>1</v>
      </c>
      <c r="I859">
        <v>0</v>
      </c>
      <c r="J859" s="1">
        <v>38</v>
      </c>
      <c r="K859" s="1">
        <v>0</v>
      </c>
      <c r="L859" s="1">
        <v>416</v>
      </c>
      <c r="M859" s="6">
        <v>0</v>
      </c>
      <c r="N859" s="4">
        <v>3700</v>
      </c>
      <c r="O859" s="4">
        <v>340</v>
      </c>
      <c r="P859" s="4">
        <v>1200</v>
      </c>
      <c r="Q859" s="3">
        <v>0.33</v>
      </c>
      <c r="R859" s="1">
        <v>36</v>
      </c>
      <c r="S859" s="1">
        <v>1200</v>
      </c>
      <c r="T859" s="1">
        <v>15</v>
      </c>
      <c r="U859" s="1">
        <v>0</v>
      </c>
      <c r="V859" s="1">
        <v>107</v>
      </c>
      <c r="W859" s="1">
        <v>0</v>
      </c>
      <c r="X859" s="1">
        <v>1</v>
      </c>
      <c r="Y859" s="1">
        <v>0</v>
      </c>
      <c r="Z859" s="1">
        <v>2</v>
      </c>
      <c r="AA859" s="1">
        <v>0</v>
      </c>
      <c r="AB859" s="1">
        <v>0</v>
      </c>
      <c r="AC859" s="1">
        <v>17600</v>
      </c>
      <c r="AD859" s="1">
        <v>0</v>
      </c>
      <c r="AE859" s="1">
        <v>0</v>
      </c>
      <c r="AF859" s="1">
        <v>530</v>
      </c>
      <c r="AG859" s="1">
        <v>0</v>
      </c>
      <c r="AH859" s="1">
        <v>900</v>
      </c>
      <c r="AI859" s="1">
        <v>19030</v>
      </c>
      <c r="AJ859" s="1" t="s">
        <v>80</v>
      </c>
      <c r="AK859" s="1" t="s">
        <v>81</v>
      </c>
      <c r="AL859" s="1" t="s">
        <v>11</v>
      </c>
      <c r="AM859" s="1" t="s">
        <v>12</v>
      </c>
      <c r="AN859" s="1" t="s">
        <v>23097</v>
      </c>
      <c r="AO859" s="1" t="s">
        <v>364</v>
      </c>
      <c r="AP859" s="1" t="s">
        <v>57</v>
      </c>
      <c r="AQ859" s="1" t="s">
        <v>14</v>
      </c>
      <c r="AR859" s="1" t="s">
        <v>30</v>
      </c>
      <c r="AS859" s="1" t="s">
        <v>23090</v>
      </c>
      <c r="AT859" s="1" t="s">
        <v>26</v>
      </c>
    </row>
    <row r="860" spans="1:46" x14ac:dyDescent="0.25">
      <c r="A860" s="1" t="s">
        <v>20469</v>
      </c>
      <c r="B860" s="2" t="s">
        <v>23073</v>
      </c>
      <c r="C860" s="2" t="s">
        <v>23107</v>
      </c>
      <c r="D860" s="1">
        <v>0</v>
      </c>
      <c r="E860" s="1">
        <v>1</v>
      </c>
      <c r="F860" s="1">
        <v>1</v>
      </c>
      <c r="G860" s="1">
        <v>2</v>
      </c>
      <c r="H860" s="6">
        <v>0.5</v>
      </c>
      <c r="I860">
        <v>1</v>
      </c>
      <c r="J860" s="1">
        <v>35</v>
      </c>
      <c r="K860" s="1">
        <v>1</v>
      </c>
      <c r="L860" s="1">
        <v>771</v>
      </c>
      <c r="M860" s="6">
        <v>0.1</v>
      </c>
      <c r="N860" s="4">
        <v>3000</v>
      </c>
      <c r="O860" s="4">
        <v>200</v>
      </c>
      <c r="P860" s="4">
        <v>200</v>
      </c>
      <c r="Q860" s="3">
        <v>0.36</v>
      </c>
      <c r="R860" s="1">
        <v>12</v>
      </c>
      <c r="S860" s="1">
        <v>200</v>
      </c>
      <c r="T860" s="1">
        <v>24</v>
      </c>
      <c r="U860" s="1">
        <v>1</v>
      </c>
      <c r="V860" s="1">
        <v>106</v>
      </c>
      <c r="W860" s="1">
        <v>0</v>
      </c>
      <c r="X860" s="1">
        <v>0</v>
      </c>
      <c r="Y860" s="1">
        <v>0</v>
      </c>
      <c r="Z860" s="1">
        <v>4</v>
      </c>
      <c r="AA860" s="1">
        <v>1</v>
      </c>
      <c r="AB860" s="1">
        <v>1</v>
      </c>
      <c r="AC860" s="1">
        <v>0</v>
      </c>
      <c r="AD860" s="1">
        <v>0</v>
      </c>
      <c r="AE860" s="1">
        <v>0</v>
      </c>
      <c r="AF860" s="1">
        <v>0</v>
      </c>
      <c r="AG860" s="1">
        <v>0</v>
      </c>
      <c r="AH860" s="1">
        <v>0</v>
      </c>
      <c r="AI860" s="1">
        <v>0</v>
      </c>
      <c r="AJ860" s="1" t="s">
        <v>10036</v>
      </c>
      <c r="AK860" s="1" t="s">
        <v>10037</v>
      </c>
      <c r="AL860" s="1" t="s">
        <v>10038</v>
      </c>
      <c r="AM860" s="1" t="s">
        <v>16</v>
      </c>
      <c r="AN860" s="1" t="s">
        <v>23098</v>
      </c>
      <c r="AO860" s="1" t="s">
        <v>86</v>
      </c>
      <c r="AP860" s="1" t="s">
        <v>57</v>
      </c>
      <c r="AQ860" s="1" t="s">
        <v>25</v>
      </c>
      <c r="AR860" s="1" t="s">
        <v>30</v>
      </c>
      <c r="AS860" s="1" t="s">
        <v>23091</v>
      </c>
      <c r="AT860" s="1" t="s">
        <v>101</v>
      </c>
    </row>
    <row r="861" spans="1:46" x14ac:dyDescent="0.25">
      <c r="A861" s="1" t="s">
        <v>21692</v>
      </c>
      <c r="B861" s="2" t="s">
        <v>23075</v>
      </c>
      <c r="C861" s="2" t="s">
        <v>23108</v>
      </c>
      <c r="D861" s="1">
        <v>0</v>
      </c>
      <c r="E861" s="1">
        <v>0</v>
      </c>
      <c r="F861" s="1">
        <v>1</v>
      </c>
      <c r="G861" s="1">
        <v>1</v>
      </c>
      <c r="H861" s="6">
        <v>1</v>
      </c>
      <c r="I861">
        <v>1</v>
      </c>
      <c r="J861" s="1">
        <v>42</v>
      </c>
      <c r="K861" s="1">
        <v>1</v>
      </c>
      <c r="L861" s="1">
        <v>653</v>
      </c>
      <c r="M861" s="6">
        <v>0.08</v>
      </c>
      <c r="N861" s="4">
        <v>6000</v>
      </c>
      <c r="O861" s="4">
        <v>600</v>
      </c>
      <c r="P861" s="4">
        <v>100</v>
      </c>
      <c r="Q861" s="3">
        <v>0.26</v>
      </c>
      <c r="R861" s="1">
        <v>24</v>
      </c>
      <c r="S861" s="1">
        <v>100</v>
      </c>
      <c r="T861" s="1">
        <v>9</v>
      </c>
      <c r="U861" s="1">
        <v>1</v>
      </c>
      <c r="V861" s="1">
        <v>106</v>
      </c>
      <c r="W861" s="1">
        <v>1</v>
      </c>
      <c r="X861" s="1">
        <v>1</v>
      </c>
      <c r="Y861" s="1">
        <v>0</v>
      </c>
      <c r="Z861" s="1">
        <v>4</v>
      </c>
      <c r="AA861" s="1">
        <v>0</v>
      </c>
      <c r="AB861" s="1">
        <v>1</v>
      </c>
      <c r="AC861" s="1">
        <v>0</v>
      </c>
      <c r="AD861" s="1">
        <v>0</v>
      </c>
      <c r="AE861" s="1">
        <v>0</v>
      </c>
      <c r="AF861" s="1">
        <v>0</v>
      </c>
      <c r="AG861" s="1">
        <v>0</v>
      </c>
      <c r="AH861" s="1">
        <v>789</v>
      </c>
      <c r="AI861" s="1">
        <v>789</v>
      </c>
      <c r="AJ861" s="1" t="s">
        <v>41</v>
      </c>
      <c r="AK861" s="1" t="s">
        <v>13343</v>
      </c>
      <c r="AL861" s="1" t="s">
        <v>13344</v>
      </c>
      <c r="AM861" s="1" t="s">
        <v>16</v>
      </c>
      <c r="AN861" s="1" t="s">
        <v>23098</v>
      </c>
      <c r="AO861" s="1" t="s">
        <v>86</v>
      </c>
      <c r="AP861" s="1" t="s">
        <v>86</v>
      </c>
      <c r="AQ861" s="1" t="s">
        <v>14</v>
      </c>
      <c r="AR861" s="1" t="s">
        <v>30</v>
      </c>
      <c r="AS861" s="1" t="s">
        <v>23090</v>
      </c>
      <c r="AT861" s="1" t="s">
        <v>101</v>
      </c>
    </row>
    <row r="862" spans="1:46" x14ac:dyDescent="0.25">
      <c r="A862" s="1" t="s">
        <v>18023</v>
      </c>
      <c r="B862" s="2" t="s">
        <v>23101</v>
      </c>
      <c r="C862" s="2" t="s">
        <v>23104</v>
      </c>
      <c r="D862" s="1">
        <v>0</v>
      </c>
      <c r="E862" s="1">
        <v>2</v>
      </c>
      <c r="F862" s="1">
        <v>1</v>
      </c>
      <c r="G862" s="1">
        <v>3</v>
      </c>
      <c r="H862" s="6">
        <v>0.33333333333333331</v>
      </c>
      <c r="I862">
        <v>0</v>
      </c>
      <c r="J862" s="1">
        <v>51</v>
      </c>
      <c r="K862" s="1">
        <v>0</v>
      </c>
      <c r="L862" s="1">
        <v>584</v>
      </c>
      <c r="M862" s="6">
        <v>0.27</v>
      </c>
      <c r="N862" s="4">
        <v>4800</v>
      </c>
      <c r="O862" s="4">
        <v>400</v>
      </c>
      <c r="P862" s="4">
        <v>800</v>
      </c>
      <c r="Q862" s="3">
        <v>0.35</v>
      </c>
      <c r="R862" s="1">
        <v>36</v>
      </c>
      <c r="S862" s="1">
        <v>800</v>
      </c>
      <c r="T862" s="1">
        <v>56</v>
      </c>
      <c r="U862" s="1">
        <v>1</v>
      </c>
      <c r="V862" s="1">
        <v>106</v>
      </c>
      <c r="W862" s="1">
        <v>0</v>
      </c>
      <c r="X862" s="1">
        <v>0</v>
      </c>
      <c r="Y862" s="1">
        <v>0</v>
      </c>
      <c r="Z862" s="1">
        <v>3</v>
      </c>
      <c r="AA862" s="1">
        <v>1</v>
      </c>
      <c r="AB862" s="1">
        <v>0</v>
      </c>
      <c r="AC862" s="1">
        <v>800</v>
      </c>
      <c r="AD862" s="1">
        <v>0</v>
      </c>
      <c r="AE862" s="1">
        <v>0</v>
      </c>
      <c r="AF862" s="1">
        <v>0</v>
      </c>
      <c r="AG862" s="1">
        <v>0</v>
      </c>
      <c r="AH862" s="1">
        <v>800</v>
      </c>
      <c r="AI862" s="1">
        <v>1600</v>
      </c>
      <c r="AJ862" s="1" t="s">
        <v>3105</v>
      </c>
      <c r="AK862" s="1" t="s">
        <v>3106</v>
      </c>
      <c r="AL862" s="1" t="s">
        <v>3107</v>
      </c>
      <c r="AM862" s="1" t="s">
        <v>12</v>
      </c>
      <c r="AN862" s="1" t="s">
        <v>23097</v>
      </c>
      <c r="AO862" s="1" t="s">
        <v>86</v>
      </c>
      <c r="AP862" s="1" t="s">
        <v>57</v>
      </c>
      <c r="AQ862" s="1" t="s">
        <v>25</v>
      </c>
      <c r="AR862" s="1" t="s">
        <v>30</v>
      </c>
      <c r="AS862" s="1" t="s">
        <v>23091</v>
      </c>
      <c r="AT862" s="1" t="s">
        <v>26</v>
      </c>
    </row>
    <row r="863" spans="1:46" x14ac:dyDescent="0.25">
      <c r="A863" s="1" t="s">
        <v>22036</v>
      </c>
      <c r="B863" s="2" t="s">
        <v>23101</v>
      </c>
      <c r="C863" s="2" t="s">
        <v>23105</v>
      </c>
      <c r="D863" s="1">
        <v>0</v>
      </c>
      <c r="E863" s="1">
        <v>1</v>
      </c>
      <c r="F863" s="1">
        <v>2</v>
      </c>
      <c r="G863" s="1">
        <v>3</v>
      </c>
      <c r="H863" s="6">
        <v>0.66666666666666663</v>
      </c>
      <c r="I863">
        <v>0</v>
      </c>
      <c r="J863" s="1">
        <v>42</v>
      </c>
      <c r="K863" s="1">
        <v>1</v>
      </c>
      <c r="L863" s="1">
        <v>870</v>
      </c>
      <c r="M863" s="6">
        <v>0.46</v>
      </c>
      <c r="N863" s="4">
        <v>3200</v>
      </c>
      <c r="O863" s="4">
        <v>250</v>
      </c>
      <c r="P863" s="4">
        <v>1000</v>
      </c>
      <c r="Q863" s="3">
        <v>0.39</v>
      </c>
      <c r="R863" s="1">
        <v>24</v>
      </c>
      <c r="S863" s="1">
        <v>1000</v>
      </c>
      <c r="T863" s="1">
        <v>47</v>
      </c>
      <c r="U863" s="1">
        <v>1</v>
      </c>
      <c r="V863" s="1">
        <v>106</v>
      </c>
      <c r="W863" s="1">
        <v>0</v>
      </c>
      <c r="X863" s="1">
        <v>0</v>
      </c>
      <c r="Y863" s="1">
        <v>1</v>
      </c>
      <c r="Z863" s="1">
        <v>4</v>
      </c>
      <c r="AA863" s="1">
        <v>0</v>
      </c>
      <c r="AB863" s="1">
        <v>0</v>
      </c>
      <c r="AC863" s="1">
        <v>700</v>
      </c>
      <c r="AD863" s="1">
        <v>0</v>
      </c>
      <c r="AE863" s="1">
        <v>450</v>
      </c>
      <c r="AF863" s="1">
        <v>280</v>
      </c>
      <c r="AG863" s="1">
        <v>0</v>
      </c>
      <c r="AH863" s="1">
        <v>0</v>
      </c>
      <c r="AI863" s="1">
        <v>1430</v>
      </c>
      <c r="AJ863" s="1" t="s">
        <v>14226</v>
      </c>
      <c r="AK863" s="1" t="s">
        <v>14227</v>
      </c>
      <c r="AL863" s="1" t="s">
        <v>14228</v>
      </c>
      <c r="AM863" s="1" t="s">
        <v>12</v>
      </c>
      <c r="AN863" s="1" t="s">
        <v>23098</v>
      </c>
      <c r="AO863" s="1" t="s">
        <v>86</v>
      </c>
      <c r="AP863" s="1" t="s">
        <v>57</v>
      </c>
      <c r="AQ863" s="1" t="s">
        <v>25</v>
      </c>
      <c r="AR863" s="1" t="s">
        <v>19</v>
      </c>
      <c r="AS863" s="1" t="s">
        <v>23090</v>
      </c>
      <c r="AT863" s="1" t="s">
        <v>26</v>
      </c>
    </row>
    <row r="864" spans="1:46" x14ac:dyDescent="0.25">
      <c r="A864" s="1" t="s">
        <v>19990</v>
      </c>
      <c r="B864" s="2" t="s">
        <v>23101</v>
      </c>
      <c r="C864" s="2" t="s">
        <v>23107</v>
      </c>
      <c r="D864" s="1">
        <v>0</v>
      </c>
      <c r="E864" s="1">
        <v>0</v>
      </c>
      <c r="F864" s="1">
        <v>1</v>
      </c>
      <c r="G864" s="1">
        <v>1</v>
      </c>
      <c r="H864" s="6">
        <v>1</v>
      </c>
      <c r="I864">
        <v>0</v>
      </c>
      <c r="J864" s="1">
        <v>43</v>
      </c>
      <c r="K864" s="1">
        <v>1</v>
      </c>
      <c r="L864" s="1">
        <v>675</v>
      </c>
      <c r="M864" s="6">
        <v>0.38</v>
      </c>
      <c r="N864" s="4">
        <v>6000</v>
      </c>
      <c r="O864" s="4">
        <v>500</v>
      </c>
      <c r="P864" s="4">
        <v>600</v>
      </c>
      <c r="Q864" s="3">
        <v>0.3</v>
      </c>
      <c r="R864" s="1">
        <v>12</v>
      </c>
      <c r="S864" s="1">
        <v>600</v>
      </c>
      <c r="T864" s="1">
        <v>52</v>
      </c>
      <c r="U864" s="1">
        <v>1</v>
      </c>
      <c r="V864" s="1">
        <v>106</v>
      </c>
      <c r="W864" s="1">
        <v>1</v>
      </c>
      <c r="X864" s="1">
        <v>0</v>
      </c>
      <c r="Y864" s="1">
        <v>1</v>
      </c>
      <c r="Z864" s="1">
        <v>0</v>
      </c>
      <c r="AA864" s="1">
        <v>1</v>
      </c>
      <c r="AB864" s="1">
        <v>0</v>
      </c>
      <c r="AC864" s="1">
        <v>2570</v>
      </c>
      <c r="AD864" s="1">
        <v>0</v>
      </c>
      <c r="AE864" s="1">
        <v>0</v>
      </c>
      <c r="AF864" s="1">
        <v>0</v>
      </c>
      <c r="AG864" s="1">
        <v>0</v>
      </c>
      <c r="AH864" s="1">
        <v>766</v>
      </c>
      <c r="AI864" s="1">
        <v>3336</v>
      </c>
      <c r="AJ864" s="1" t="s">
        <v>8722</v>
      </c>
      <c r="AK864" s="1" t="s">
        <v>8723</v>
      </c>
      <c r="AL864" s="1" t="s">
        <v>8724</v>
      </c>
      <c r="AM864" s="1" t="s">
        <v>12</v>
      </c>
      <c r="AN864" s="1" t="s">
        <v>23098</v>
      </c>
      <c r="AO864" s="1" t="s">
        <v>86</v>
      </c>
      <c r="AP864" s="1" t="s">
        <v>86</v>
      </c>
      <c r="AQ864" s="1" t="s">
        <v>25</v>
      </c>
      <c r="AR864" s="1" t="s">
        <v>19</v>
      </c>
      <c r="AS864" s="1" t="s">
        <v>23091</v>
      </c>
      <c r="AT864" s="1" t="s">
        <v>26</v>
      </c>
    </row>
    <row r="865" spans="1:46" x14ac:dyDescent="0.25">
      <c r="A865" s="1" t="s">
        <v>18339</v>
      </c>
      <c r="B865" s="2" t="s">
        <v>23101</v>
      </c>
      <c r="C865" s="2" t="s">
        <v>23108</v>
      </c>
      <c r="D865" s="1">
        <v>1</v>
      </c>
      <c r="E865" s="1">
        <v>1</v>
      </c>
      <c r="F865" s="1">
        <v>3</v>
      </c>
      <c r="G865" s="1">
        <v>5</v>
      </c>
      <c r="H865" s="6">
        <v>0.6</v>
      </c>
      <c r="I865">
        <v>0</v>
      </c>
      <c r="J865" s="1">
        <v>40</v>
      </c>
      <c r="K865" s="1">
        <v>0</v>
      </c>
      <c r="L865" s="1">
        <v>515</v>
      </c>
      <c r="M865" s="6">
        <v>0.86</v>
      </c>
      <c r="N865" s="4">
        <v>4500</v>
      </c>
      <c r="O865" s="4">
        <v>360</v>
      </c>
      <c r="P865" s="4">
        <v>100</v>
      </c>
      <c r="Q865" s="3">
        <v>0.35</v>
      </c>
      <c r="R865" s="1">
        <v>12</v>
      </c>
      <c r="S865" s="1">
        <v>100</v>
      </c>
      <c r="T865" s="1">
        <v>7</v>
      </c>
      <c r="U865" s="1">
        <v>1</v>
      </c>
      <c r="V865" s="1">
        <v>106</v>
      </c>
      <c r="W865" s="1">
        <v>0</v>
      </c>
      <c r="X865" s="1">
        <v>0</v>
      </c>
      <c r="Y865" s="1">
        <v>0</v>
      </c>
      <c r="Z865" s="1">
        <v>2</v>
      </c>
      <c r="AA865" s="1">
        <v>1</v>
      </c>
      <c r="AB865" s="1">
        <v>0</v>
      </c>
      <c r="AC865" s="1">
        <v>3400</v>
      </c>
      <c r="AD865" s="1">
        <v>370</v>
      </c>
      <c r="AE865" s="1">
        <v>2070</v>
      </c>
      <c r="AF865" s="1">
        <v>0</v>
      </c>
      <c r="AG865" s="1">
        <v>0</v>
      </c>
      <c r="AH865" s="1">
        <v>1550</v>
      </c>
      <c r="AI865" s="1">
        <v>7390</v>
      </c>
      <c r="AJ865" s="1" t="s">
        <v>4080</v>
      </c>
      <c r="AK865" s="1" t="s">
        <v>4081</v>
      </c>
      <c r="AL865" s="1" t="s">
        <v>4082</v>
      </c>
      <c r="AM865" s="1" t="s">
        <v>12</v>
      </c>
      <c r="AN865" s="1" t="s">
        <v>23097</v>
      </c>
      <c r="AO865" s="1" t="s">
        <v>86</v>
      </c>
      <c r="AP865" s="1" t="s">
        <v>57</v>
      </c>
      <c r="AQ865" s="1" t="s">
        <v>25</v>
      </c>
      <c r="AR865" s="1" t="s">
        <v>30</v>
      </c>
      <c r="AS865" s="1" t="s">
        <v>23091</v>
      </c>
      <c r="AT865" s="1" t="s">
        <v>26</v>
      </c>
    </row>
    <row r="866" spans="1:46" x14ac:dyDescent="0.25">
      <c r="A866" s="1" t="s">
        <v>19014</v>
      </c>
      <c r="B866" s="2" t="s">
        <v>23101</v>
      </c>
      <c r="C866" s="2" t="s">
        <v>23109</v>
      </c>
      <c r="D866" s="1">
        <v>0</v>
      </c>
      <c r="E866" s="1">
        <v>0</v>
      </c>
      <c r="F866" s="1">
        <v>1</v>
      </c>
      <c r="G866" s="1">
        <v>1</v>
      </c>
      <c r="H866" s="6">
        <v>1</v>
      </c>
      <c r="I866">
        <v>1</v>
      </c>
      <c r="J866" s="1">
        <v>30</v>
      </c>
      <c r="K866" s="1">
        <v>1</v>
      </c>
      <c r="L866" s="1">
        <v>428</v>
      </c>
      <c r="M866" s="6">
        <v>0.59</v>
      </c>
      <c r="N866" s="4">
        <v>1700</v>
      </c>
      <c r="O866" s="4">
        <v>154</v>
      </c>
      <c r="P866" s="4">
        <v>500</v>
      </c>
      <c r="Q866" s="3">
        <v>0.3</v>
      </c>
      <c r="R866" s="1">
        <v>24</v>
      </c>
      <c r="S866" s="1">
        <v>500</v>
      </c>
      <c r="T866" s="1">
        <v>42</v>
      </c>
      <c r="U866" s="1">
        <v>1</v>
      </c>
      <c r="V866" s="1">
        <v>106</v>
      </c>
      <c r="W866" s="1">
        <v>0</v>
      </c>
      <c r="X866" s="1">
        <v>0</v>
      </c>
      <c r="Y866" s="1">
        <v>1</v>
      </c>
      <c r="Z866" s="1">
        <v>4</v>
      </c>
      <c r="AA866" s="1">
        <v>1</v>
      </c>
      <c r="AB866" s="1">
        <v>1</v>
      </c>
      <c r="AC866" s="1">
        <v>590</v>
      </c>
      <c r="AD866" s="1">
        <v>270</v>
      </c>
      <c r="AE866" s="1">
        <v>0</v>
      </c>
      <c r="AF866" s="1">
        <v>323</v>
      </c>
      <c r="AG866" s="1">
        <v>0</v>
      </c>
      <c r="AH866" s="1">
        <v>300</v>
      </c>
      <c r="AI866" s="1">
        <v>1483</v>
      </c>
      <c r="AJ866" s="1" t="s">
        <v>6020</v>
      </c>
      <c r="AK866" s="1" t="s">
        <v>6021</v>
      </c>
      <c r="AL866" s="1" t="s">
        <v>6022</v>
      </c>
      <c r="AM866" s="1" t="s">
        <v>16</v>
      </c>
      <c r="AN866" s="1" t="s">
        <v>23098</v>
      </c>
      <c r="AO866" s="1" t="s">
        <v>86</v>
      </c>
      <c r="AP866" s="1" t="s">
        <v>57</v>
      </c>
      <c r="AQ866" s="1" t="s">
        <v>25</v>
      </c>
      <c r="AR866" s="1" t="s">
        <v>19</v>
      </c>
      <c r="AS866" s="1" t="s">
        <v>23091</v>
      </c>
      <c r="AT866" s="1" t="s">
        <v>101</v>
      </c>
    </row>
    <row r="867" spans="1:46" x14ac:dyDescent="0.25">
      <c r="A867" s="1" t="s">
        <v>22711</v>
      </c>
      <c r="B867" s="2" t="s">
        <v>23076</v>
      </c>
      <c r="C867" s="2" t="s">
        <v>23106</v>
      </c>
      <c r="D867" s="1">
        <v>0</v>
      </c>
      <c r="E867" s="1">
        <v>0</v>
      </c>
      <c r="F867" s="1">
        <v>1</v>
      </c>
      <c r="G867" s="1">
        <v>1</v>
      </c>
      <c r="H867" s="6">
        <v>1</v>
      </c>
      <c r="I867">
        <v>0</v>
      </c>
      <c r="J867" s="1">
        <v>41</v>
      </c>
      <c r="K867" s="1">
        <v>0</v>
      </c>
      <c r="L867" s="1">
        <v>589</v>
      </c>
      <c r="M867" s="6">
        <v>0.72</v>
      </c>
      <c r="N867" s="4">
        <v>7000</v>
      </c>
      <c r="O867" s="4">
        <v>360</v>
      </c>
      <c r="P867" s="4">
        <v>600</v>
      </c>
      <c r="Q867" s="3">
        <v>0.32</v>
      </c>
      <c r="R867" s="1">
        <v>12</v>
      </c>
      <c r="S867" s="1">
        <v>600</v>
      </c>
      <c r="T867" s="1">
        <v>65</v>
      </c>
      <c r="U867" s="1">
        <v>1</v>
      </c>
      <c r="V867" s="1">
        <v>105</v>
      </c>
      <c r="W867" s="1">
        <v>0</v>
      </c>
      <c r="X867" s="1">
        <v>0</v>
      </c>
      <c r="Y867" s="1">
        <v>1</v>
      </c>
      <c r="Z867" s="1">
        <v>0</v>
      </c>
      <c r="AA867" s="1">
        <v>1</v>
      </c>
      <c r="AB867" s="1">
        <v>0</v>
      </c>
      <c r="AC867" s="1">
        <v>2080</v>
      </c>
      <c r="AD867" s="1">
        <v>2246</v>
      </c>
      <c r="AE867" s="1">
        <v>1150</v>
      </c>
      <c r="AF867" s="1">
        <v>0</v>
      </c>
      <c r="AG867" s="1">
        <v>153</v>
      </c>
      <c r="AH867" s="1">
        <v>0</v>
      </c>
      <c r="AI867" s="1">
        <v>5629</v>
      </c>
      <c r="AJ867" s="1" t="s">
        <v>16022</v>
      </c>
      <c r="AK867" s="1" t="s">
        <v>16023</v>
      </c>
      <c r="AL867" s="1" t="s">
        <v>16024</v>
      </c>
      <c r="AM867" s="1" t="s">
        <v>12</v>
      </c>
      <c r="AN867" s="1" t="s">
        <v>23097</v>
      </c>
      <c r="AO867" s="1" t="s">
        <v>86</v>
      </c>
      <c r="AP867" s="1" t="s">
        <v>57</v>
      </c>
      <c r="AQ867" s="1" t="s">
        <v>25</v>
      </c>
      <c r="AR867" s="1" t="s">
        <v>19</v>
      </c>
      <c r="AS867" s="1" t="s">
        <v>23091</v>
      </c>
      <c r="AT867" s="1" t="s">
        <v>26</v>
      </c>
    </row>
    <row r="868" spans="1:46" x14ac:dyDescent="0.25">
      <c r="A868" s="1" t="s">
        <v>18050</v>
      </c>
      <c r="B868" s="2" t="s">
        <v>23074</v>
      </c>
      <c r="C868" s="2" t="s">
        <v>23106</v>
      </c>
      <c r="D868" s="1">
        <v>0</v>
      </c>
      <c r="E868" s="1">
        <v>2</v>
      </c>
      <c r="F868" s="1">
        <v>1</v>
      </c>
      <c r="G868" s="1">
        <v>3</v>
      </c>
      <c r="H868" s="6">
        <v>0.33333333333333331</v>
      </c>
      <c r="I868">
        <v>0</v>
      </c>
      <c r="J868" s="1">
        <v>37</v>
      </c>
      <c r="K868" s="1">
        <v>1</v>
      </c>
      <c r="L868" s="1">
        <v>585</v>
      </c>
      <c r="M868" s="6">
        <v>0.6</v>
      </c>
      <c r="N868" s="4">
        <v>2400</v>
      </c>
      <c r="O868" s="4">
        <v>200</v>
      </c>
      <c r="P868" s="4">
        <v>100</v>
      </c>
      <c r="Q868" s="3">
        <v>0.35</v>
      </c>
      <c r="R868" s="1">
        <v>6</v>
      </c>
      <c r="S868" s="1">
        <v>100</v>
      </c>
      <c r="T868" s="1">
        <v>15</v>
      </c>
      <c r="U868" s="1">
        <v>1</v>
      </c>
      <c r="V868" s="1">
        <v>105</v>
      </c>
      <c r="W868" s="1">
        <v>0</v>
      </c>
      <c r="X868" s="1">
        <v>0</v>
      </c>
      <c r="Y868" s="1">
        <v>1</v>
      </c>
      <c r="Z868" s="1">
        <v>0</v>
      </c>
      <c r="AA868" s="1">
        <v>1</v>
      </c>
      <c r="AB868" s="1">
        <v>0</v>
      </c>
      <c r="AC868" s="1">
        <v>676</v>
      </c>
      <c r="AD868" s="1">
        <v>473</v>
      </c>
      <c r="AE868" s="1">
        <v>0</v>
      </c>
      <c r="AF868" s="1">
        <v>0</v>
      </c>
      <c r="AG868" s="1">
        <v>0</v>
      </c>
      <c r="AH868" s="1">
        <v>1050</v>
      </c>
      <c r="AI868" s="1">
        <v>2199</v>
      </c>
      <c r="AJ868" s="1" t="s">
        <v>3192</v>
      </c>
      <c r="AK868" s="1" t="s">
        <v>3193</v>
      </c>
      <c r="AL868" s="1" t="s">
        <v>3194</v>
      </c>
      <c r="AM868" s="1" t="s">
        <v>12</v>
      </c>
      <c r="AN868" s="1" t="s">
        <v>23098</v>
      </c>
      <c r="AO868" s="1" t="s">
        <v>86</v>
      </c>
      <c r="AP868" s="1" t="s">
        <v>57</v>
      </c>
      <c r="AQ868" s="1" t="s">
        <v>25</v>
      </c>
      <c r="AR868" s="1" t="s">
        <v>19</v>
      </c>
      <c r="AS868" s="1" t="s">
        <v>23091</v>
      </c>
      <c r="AT868" s="1" t="s">
        <v>26</v>
      </c>
    </row>
    <row r="869" spans="1:46" x14ac:dyDescent="0.25">
      <c r="A869" s="1" t="s">
        <v>21075</v>
      </c>
      <c r="B869" s="2" t="s">
        <v>23074</v>
      </c>
      <c r="C869" s="2" t="s">
        <v>23107</v>
      </c>
      <c r="D869" s="1">
        <v>1</v>
      </c>
      <c r="E869" s="1">
        <v>0</v>
      </c>
      <c r="F869" s="1">
        <v>3</v>
      </c>
      <c r="G869" s="1">
        <v>4</v>
      </c>
      <c r="H869" s="6">
        <v>0.75</v>
      </c>
      <c r="I869">
        <v>0</v>
      </c>
      <c r="J869" s="1">
        <v>48</v>
      </c>
      <c r="K869" s="1">
        <v>1</v>
      </c>
      <c r="L869" s="1">
        <v>697</v>
      </c>
      <c r="M869" s="6">
        <v>0.3</v>
      </c>
      <c r="N869" s="4">
        <v>6000</v>
      </c>
      <c r="O869" s="4">
        <v>450</v>
      </c>
      <c r="P869" s="4">
        <v>1500</v>
      </c>
      <c r="Q869" s="3">
        <v>0.23</v>
      </c>
      <c r="R869" s="1">
        <v>24</v>
      </c>
      <c r="S869" s="1">
        <v>1535</v>
      </c>
      <c r="T869" s="1">
        <v>40</v>
      </c>
      <c r="U869" s="1">
        <v>1</v>
      </c>
      <c r="V869" s="1">
        <v>105</v>
      </c>
      <c r="W869" s="1">
        <v>0</v>
      </c>
      <c r="X869" s="1">
        <v>0</v>
      </c>
      <c r="Y869" s="1">
        <v>0</v>
      </c>
      <c r="Z869" s="1">
        <v>2</v>
      </c>
      <c r="AA869" s="1">
        <v>0</v>
      </c>
      <c r="AB869" s="1">
        <v>0</v>
      </c>
      <c r="AC869" s="1">
        <v>1800</v>
      </c>
      <c r="AD869" s="1">
        <v>0</v>
      </c>
      <c r="AE869" s="1">
        <v>0</v>
      </c>
      <c r="AF869" s="1">
        <v>0</v>
      </c>
      <c r="AG869" s="1">
        <v>0</v>
      </c>
      <c r="AH869" s="1">
        <v>0</v>
      </c>
      <c r="AI869" s="1">
        <v>1800</v>
      </c>
      <c r="AJ869" s="1" t="s">
        <v>11680</v>
      </c>
      <c r="AK869" s="1" t="s">
        <v>11681</v>
      </c>
      <c r="AL869" s="1" t="s">
        <v>11682</v>
      </c>
      <c r="AM869" s="1" t="s">
        <v>12</v>
      </c>
      <c r="AN869" s="1" t="s">
        <v>23098</v>
      </c>
      <c r="AO869" s="1" t="s">
        <v>86</v>
      </c>
      <c r="AP869" s="1" t="s">
        <v>57</v>
      </c>
      <c r="AQ869" s="1" t="s">
        <v>25</v>
      </c>
      <c r="AR869" s="1" t="s">
        <v>30</v>
      </c>
      <c r="AS869" s="1" t="s">
        <v>23090</v>
      </c>
      <c r="AT869" s="1" t="s">
        <v>26</v>
      </c>
    </row>
    <row r="870" spans="1:46" x14ac:dyDescent="0.25">
      <c r="A870" s="1" t="s">
        <v>20589</v>
      </c>
      <c r="B870" s="2" t="s">
        <v>23074</v>
      </c>
      <c r="C870" s="2" t="s">
        <v>23108</v>
      </c>
      <c r="D870" s="1">
        <v>0</v>
      </c>
      <c r="E870" s="1">
        <v>0</v>
      </c>
      <c r="F870" s="1">
        <v>1</v>
      </c>
      <c r="G870" s="1">
        <v>1</v>
      </c>
      <c r="H870" s="6">
        <v>1</v>
      </c>
      <c r="I870">
        <v>1</v>
      </c>
      <c r="J870" s="1">
        <v>44</v>
      </c>
      <c r="K870" s="1">
        <v>1</v>
      </c>
      <c r="L870" s="1">
        <v>591</v>
      </c>
      <c r="M870" s="6">
        <v>0.75</v>
      </c>
      <c r="N870" s="4">
        <v>1680</v>
      </c>
      <c r="O870" s="4">
        <v>140</v>
      </c>
      <c r="P870" s="4">
        <v>300</v>
      </c>
      <c r="Q870" s="3">
        <v>0.3</v>
      </c>
      <c r="R870" s="1">
        <v>24</v>
      </c>
      <c r="S870" s="1">
        <v>300</v>
      </c>
      <c r="T870" s="1">
        <v>29</v>
      </c>
      <c r="U870" s="1">
        <v>1</v>
      </c>
      <c r="V870" s="1">
        <v>105</v>
      </c>
      <c r="W870" s="1">
        <v>0</v>
      </c>
      <c r="X870" s="1">
        <v>0</v>
      </c>
      <c r="Y870" s="1">
        <v>0</v>
      </c>
      <c r="Z870" s="1">
        <v>3</v>
      </c>
      <c r="AA870" s="1">
        <v>0</v>
      </c>
      <c r="AB870" s="1">
        <v>1</v>
      </c>
      <c r="AC870" s="1">
        <v>0</v>
      </c>
      <c r="AD870" s="1">
        <v>0</v>
      </c>
      <c r="AE870" s="1">
        <v>851</v>
      </c>
      <c r="AF870" s="1">
        <v>1076</v>
      </c>
      <c r="AG870" s="1">
        <v>0</v>
      </c>
      <c r="AH870" s="1">
        <v>0</v>
      </c>
      <c r="AI870" s="1">
        <v>1927</v>
      </c>
      <c r="AJ870" s="1" t="s">
        <v>1479</v>
      </c>
      <c r="AK870" s="1" t="s">
        <v>10376</v>
      </c>
      <c r="AL870" s="1" t="s">
        <v>10377</v>
      </c>
      <c r="AM870" s="1" t="s">
        <v>16</v>
      </c>
      <c r="AN870" s="1" t="s">
        <v>23098</v>
      </c>
      <c r="AO870" s="1" t="s">
        <v>86</v>
      </c>
      <c r="AP870" s="1" t="s">
        <v>57</v>
      </c>
      <c r="AQ870" s="1" t="s">
        <v>25</v>
      </c>
      <c r="AR870" s="1" t="s">
        <v>30</v>
      </c>
      <c r="AS870" s="1" t="s">
        <v>23090</v>
      </c>
      <c r="AT870" s="1" t="s">
        <v>101</v>
      </c>
    </row>
    <row r="871" spans="1:46" x14ac:dyDescent="0.25">
      <c r="A871" s="1" t="s">
        <v>19929</v>
      </c>
      <c r="B871" s="2" t="s">
        <v>23075</v>
      </c>
      <c r="C871" s="2" t="s">
        <v>23106</v>
      </c>
      <c r="D871" s="1">
        <v>1</v>
      </c>
      <c r="E871" s="1">
        <v>0</v>
      </c>
      <c r="F871" s="1">
        <v>2</v>
      </c>
      <c r="G871" s="1">
        <v>3</v>
      </c>
      <c r="H871" s="6">
        <v>0.66666666666666663</v>
      </c>
      <c r="I871">
        <v>1</v>
      </c>
      <c r="J871" s="1">
        <v>34</v>
      </c>
      <c r="K871" s="1">
        <v>0</v>
      </c>
      <c r="L871" s="1">
        <v>789</v>
      </c>
      <c r="M871" s="6">
        <v>0.37</v>
      </c>
      <c r="N871" s="4">
        <v>5400</v>
      </c>
      <c r="O871" s="4">
        <v>450</v>
      </c>
      <c r="P871" s="4">
        <v>500</v>
      </c>
      <c r="Q871" s="3">
        <v>0.3</v>
      </c>
      <c r="R871" s="1">
        <v>24</v>
      </c>
      <c r="S871" s="1">
        <v>500</v>
      </c>
      <c r="T871" s="1">
        <v>76</v>
      </c>
      <c r="U871" s="1">
        <v>1</v>
      </c>
      <c r="V871" s="1">
        <v>105</v>
      </c>
      <c r="W871" s="1">
        <v>1</v>
      </c>
      <c r="X871" s="1">
        <v>1</v>
      </c>
      <c r="Y871" s="1">
        <v>1</v>
      </c>
      <c r="Z871" s="1">
        <v>2</v>
      </c>
      <c r="AA871" s="1">
        <v>0</v>
      </c>
      <c r="AB871" s="1">
        <v>1</v>
      </c>
      <c r="AC871" s="1">
        <v>4973</v>
      </c>
      <c r="AD871" s="1">
        <v>0</v>
      </c>
      <c r="AE871" s="1">
        <v>193</v>
      </c>
      <c r="AF871" s="1">
        <v>0</v>
      </c>
      <c r="AG871" s="1">
        <v>0</v>
      </c>
      <c r="AH871" s="1">
        <v>700</v>
      </c>
      <c r="AI871" s="1">
        <v>5866</v>
      </c>
      <c r="AJ871" s="1" t="s">
        <v>8549</v>
      </c>
      <c r="AK871" s="1" t="s">
        <v>8550</v>
      </c>
      <c r="AL871" s="1" t="s">
        <v>8551</v>
      </c>
      <c r="AM871" s="1" t="s">
        <v>16</v>
      </c>
      <c r="AN871" s="1" t="s">
        <v>23097</v>
      </c>
      <c r="AO871" s="1" t="s">
        <v>86</v>
      </c>
      <c r="AP871" s="1" t="s">
        <v>86</v>
      </c>
      <c r="AQ871" s="1" t="s">
        <v>14</v>
      </c>
      <c r="AR871" s="1" t="s">
        <v>19</v>
      </c>
      <c r="AS871" s="1" t="s">
        <v>23090</v>
      </c>
      <c r="AT871" s="1" t="s">
        <v>101</v>
      </c>
    </row>
    <row r="872" spans="1:46" x14ac:dyDescent="0.25">
      <c r="A872" s="1" t="s">
        <v>17411</v>
      </c>
      <c r="B872" s="2" t="s">
        <v>23075</v>
      </c>
      <c r="C872" s="2" t="s">
        <v>23107</v>
      </c>
      <c r="D872" s="1">
        <v>1</v>
      </c>
      <c r="E872" s="1">
        <v>1</v>
      </c>
      <c r="F872" s="1">
        <v>3</v>
      </c>
      <c r="G872" s="1">
        <v>5</v>
      </c>
      <c r="H872" s="6">
        <v>0.6</v>
      </c>
      <c r="I872">
        <v>0</v>
      </c>
      <c r="J872" s="1">
        <v>46</v>
      </c>
      <c r="K872" s="1">
        <v>0</v>
      </c>
      <c r="L872" s="1">
        <v>714</v>
      </c>
      <c r="M872" s="6">
        <v>0.48</v>
      </c>
      <c r="N872" s="4">
        <v>5040</v>
      </c>
      <c r="O872" s="4">
        <v>420</v>
      </c>
      <c r="P872" s="4">
        <v>300</v>
      </c>
      <c r="Q872" s="3">
        <v>0.3</v>
      </c>
      <c r="R872" s="1">
        <v>24</v>
      </c>
      <c r="S872" s="1">
        <v>300</v>
      </c>
      <c r="T872" s="1">
        <v>28</v>
      </c>
      <c r="U872" s="1">
        <v>1</v>
      </c>
      <c r="V872" s="1">
        <v>105</v>
      </c>
      <c r="W872" s="1">
        <v>1</v>
      </c>
      <c r="X872" s="1">
        <v>0</v>
      </c>
      <c r="Y872" s="1">
        <v>0</v>
      </c>
      <c r="Z872" s="1">
        <v>4</v>
      </c>
      <c r="AA872" s="1">
        <v>0</v>
      </c>
      <c r="AB872" s="1">
        <v>0</v>
      </c>
      <c r="AC872" s="1">
        <v>6470</v>
      </c>
      <c r="AD872" s="1">
        <v>0</v>
      </c>
      <c r="AE872" s="1">
        <v>0</v>
      </c>
      <c r="AF872" s="1">
        <v>0</v>
      </c>
      <c r="AG872" s="1">
        <v>0</v>
      </c>
      <c r="AH872" s="1">
        <v>1660</v>
      </c>
      <c r="AI872" s="1">
        <v>8130</v>
      </c>
      <c r="AJ872" s="1" t="s">
        <v>1282</v>
      </c>
      <c r="AK872" s="1" t="s">
        <v>1283</v>
      </c>
      <c r="AL872" s="1" t="s">
        <v>1284</v>
      </c>
      <c r="AM872" s="1" t="s">
        <v>12</v>
      </c>
      <c r="AN872" s="1" t="s">
        <v>23097</v>
      </c>
      <c r="AO872" s="1" t="s">
        <v>86</v>
      </c>
      <c r="AP872" s="1" t="s">
        <v>86</v>
      </c>
      <c r="AQ872" s="1" t="s">
        <v>25</v>
      </c>
      <c r="AR872" s="1" t="s">
        <v>30</v>
      </c>
      <c r="AS872" s="1" t="s">
        <v>23090</v>
      </c>
      <c r="AT872" s="1" t="s">
        <v>26</v>
      </c>
    </row>
    <row r="873" spans="1:46" x14ac:dyDescent="0.25">
      <c r="A873" s="1" t="s">
        <v>19271</v>
      </c>
      <c r="B873" s="2" t="s">
        <v>23101</v>
      </c>
      <c r="C873" s="2" t="s">
        <v>23104</v>
      </c>
      <c r="D873" s="1">
        <v>5</v>
      </c>
      <c r="E873" s="1">
        <v>3</v>
      </c>
      <c r="F873" s="1">
        <v>1</v>
      </c>
      <c r="G873" s="1">
        <v>9</v>
      </c>
      <c r="H873" s="6">
        <v>0.1111111111111111</v>
      </c>
      <c r="I873">
        <v>1</v>
      </c>
      <c r="J873" s="1">
        <v>45</v>
      </c>
      <c r="K873" s="1">
        <v>1</v>
      </c>
      <c r="L873" s="1">
        <v>613</v>
      </c>
      <c r="M873" s="6">
        <v>0.4</v>
      </c>
      <c r="N873" s="4">
        <v>4200</v>
      </c>
      <c r="O873" s="4">
        <v>350</v>
      </c>
      <c r="P873" s="4">
        <v>150</v>
      </c>
      <c r="Q873" s="3">
        <v>0.45</v>
      </c>
      <c r="R873" s="1">
        <v>12</v>
      </c>
      <c r="S873" s="1">
        <v>150</v>
      </c>
      <c r="T873" s="1">
        <v>16</v>
      </c>
      <c r="U873" s="1">
        <v>1</v>
      </c>
      <c r="V873" s="1">
        <v>105</v>
      </c>
      <c r="W873" s="1">
        <v>0</v>
      </c>
      <c r="X873" s="1">
        <v>1</v>
      </c>
      <c r="Y873" s="1">
        <v>0</v>
      </c>
      <c r="Z873" s="1">
        <v>5</v>
      </c>
      <c r="AA873" s="1">
        <v>0</v>
      </c>
      <c r="AB873" s="1">
        <v>1</v>
      </c>
      <c r="AC873" s="1">
        <v>2520</v>
      </c>
      <c r="AD873" s="1">
        <v>0</v>
      </c>
      <c r="AE873" s="1">
        <v>0</v>
      </c>
      <c r="AF873" s="1">
        <v>760</v>
      </c>
      <c r="AG873" s="1">
        <v>0</v>
      </c>
      <c r="AH873" s="1">
        <v>0</v>
      </c>
      <c r="AI873" s="1">
        <v>3280</v>
      </c>
      <c r="AJ873" s="1" t="s">
        <v>6708</v>
      </c>
      <c r="AK873" s="1" t="s">
        <v>6709</v>
      </c>
      <c r="AL873" s="1" t="s">
        <v>6710</v>
      </c>
      <c r="AM873" s="1" t="s">
        <v>16</v>
      </c>
      <c r="AN873" s="1" t="s">
        <v>23098</v>
      </c>
      <c r="AO873" s="1" t="s">
        <v>86</v>
      </c>
      <c r="AP873" s="1" t="s">
        <v>57</v>
      </c>
      <c r="AQ873" s="1" t="s">
        <v>14</v>
      </c>
      <c r="AR873" s="1" t="s">
        <v>30</v>
      </c>
      <c r="AS873" s="1" t="s">
        <v>23090</v>
      </c>
      <c r="AT873" s="1" t="s">
        <v>101</v>
      </c>
    </row>
    <row r="874" spans="1:46" x14ac:dyDescent="0.25">
      <c r="A874" s="1" t="s">
        <v>19292</v>
      </c>
      <c r="B874" s="2" t="s">
        <v>23074</v>
      </c>
      <c r="C874" s="2" t="s">
        <v>23106</v>
      </c>
      <c r="D874" s="1">
        <v>1</v>
      </c>
      <c r="E874" s="1">
        <v>1</v>
      </c>
      <c r="F874" s="1">
        <v>3</v>
      </c>
      <c r="G874" s="1">
        <v>5</v>
      </c>
      <c r="H874" s="6">
        <v>0.6</v>
      </c>
      <c r="I874">
        <v>0</v>
      </c>
      <c r="J874" s="1">
        <v>46</v>
      </c>
      <c r="K874" s="1">
        <v>0</v>
      </c>
      <c r="L874" s="1">
        <v>720</v>
      </c>
      <c r="M874" s="6">
        <v>0.42</v>
      </c>
      <c r="N874" s="4">
        <v>4320</v>
      </c>
      <c r="O874" s="4">
        <v>360</v>
      </c>
      <c r="P874" s="4">
        <v>400</v>
      </c>
      <c r="Q874" s="3">
        <v>0.31</v>
      </c>
      <c r="R874" s="1">
        <v>24</v>
      </c>
      <c r="S874" s="1">
        <v>400</v>
      </c>
      <c r="T874" s="1">
        <v>39</v>
      </c>
      <c r="U874" s="1">
        <v>1</v>
      </c>
      <c r="V874" s="1">
        <v>104</v>
      </c>
      <c r="W874" s="1">
        <v>1</v>
      </c>
      <c r="X874" s="1">
        <v>0</v>
      </c>
      <c r="Y874" s="1">
        <v>0</v>
      </c>
      <c r="Z874" s="1">
        <v>4</v>
      </c>
      <c r="AA874" s="1">
        <v>0</v>
      </c>
      <c r="AB874" s="1">
        <v>0</v>
      </c>
      <c r="AC874" s="1">
        <v>1750</v>
      </c>
      <c r="AD874" s="1">
        <v>0</v>
      </c>
      <c r="AE874" s="1">
        <v>0</v>
      </c>
      <c r="AF874" s="1">
        <v>0</v>
      </c>
      <c r="AG874" s="1">
        <v>0</v>
      </c>
      <c r="AH874" s="1">
        <v>1200</v>
      </c>
      <c r="AI874" s="1">
        <v>2950</v>
      </c>
      <c r="AJ874" s="1" t="s">
        <v>6763</v>
      </c>
      <c r="AK874" s="1" t="s">
        <v>6764</v>
      </c>
      <c r="AL874" s="1" t="s">
        <v>6765</v>
      </c>
      <c r="AM874" s="1" t="s">
        <v>12</v>
      </c>
      <c r="AN874" s="1" t="s">
        <v>23097</v>
      </c>
      <c r="AO874" s="1" t="s">
        <v>86</v>
      </c>
      <c r="AP874" s="1" t="s">
        <v>86</v>
      </c>
      <c r="AQ874" s="1" t="s">
        <v>25</v>
      </c>
      <c r="AR874" s="1" t="s">
        <v>30</v>
      </c>
      <c r="AS874" s="1" t="s">
        <v>23090</v>
      </c>
      <c r="AT874" s="1" t="s">
        <v>26</v>
      </c>
    </row>
    <row r="875" spans="1:46" x14ac:dyDescent="0.25">
      <c r="A875" s="1" t="s">
        <v>19279</v>
      </c>
      <c r="B875" s="2" t="s">
        <v>23101</v>
      </c>
      <c r="C875" s="2" t="s">
        <v>23104</v>
      </c>
      <c r="D875" s="1">
        <v>0</v>
      </c>
      <c r="E875" s="1">
        <v>0</v>
      </c>
      <c r="F875" s="1">
        <v>1</v>
      </c>
      <c r="G875" s="1">
        <v>1</v>
      </c>
      <c r="H875" s="6">
        <v>1</v>
      </c>
      <c r="I875">
        <v>1</v>
      </c>
      <c r="J875" s="1">
        <v>26</v>
      </c>
      <c r="K875" s="1">
        <v>1</v>
      </c>
      <c r="L875" s="1">
        <v>745</v>
      </c>
      <c r="M875" s="6">
        <v>0.18</v>
      </c>
      <c r="N875" s="4">
        <v>1080</v>
      </c>
      <c r="O875" s="4">
        <v>90</v>
      </c>
      <c r="P875" s="4">
        <v>200</v>
      </c>
      <c r="Q875" s="3">
        <v>0.28999999999999998</v>
      </c>
      <c r="R875" s="1">
        <v>24</v>
      </c>
      <c r="S875" s="1">
        <v>200</v>
      </c>
      <c r="T875" s="1">
        <v>12</v>
      </c>
      <c r="U875" s="1">
        <v>1</v>
      </c>
      <c r="V875" s="1">
        <v>104</v>
      </c>
      <c r="W875" s="1">
        <v>0</v>
      </c>
      <c r="X875" s="1">
        <v>1</v>
      </c>
      <c r="Y875" s="1">
        <v>1</v>
      </c>
      <c r="Z875" s="1">
        <v>3</v>
      </c>
      <c r="AA875" s="1">
        <v>0</v>
      </c>
      <c r="AB875" s="1">
        <v>1</v>
      </c>
      <c r="AC875" s="1">
        <v>0</v>
      </c>
      <c r="AD875" s="1">
        <v>0</v>
      </c>
      <c r="AE875" s="1">
        <v>0</v>
      </c>
      <c r="AF875" s="1">
        <v>0</v>
      </c>
      <c r="AG875" s="1">
        <v>0</v>
      </c>
      <c r="AH875" s="1">
        <v>0</v>
      </c>
      <c r="AI875" s="1">
        <v>0</v>
      </c>
      <c r="AJ875" s="1" t="s">
        <v>322</v>
      </c>
      <c r="AK875" s="1" t="s">
        <v>6731</v>
      </c>
      <c r="AL875" s="1" t="s">
        <v>6732</v>
      </c>
      <c r="AM875" s="1" t="s">
        <v>16</v>
      </c>
      <c r="AN875" s="1" t="s">
        <v>23098</v>
      </c>
      <c r="AO875" s="1" t="s">
        <v>86</v>
      </c>
      <c r="AP875" s="1" t="s">
        <v>57</v>
      </c>
      <c r="AQ875" s="1" t="s">
        <v>14</v>
      </c>
      <c r="AR875" s="1" t="s">
        <v>19</v>
      </c>
      <c r="AS875" s="1" t="s">
        <v>23090</v>
      </c>
      <c r="AT875" s="1" t="s">
        <v>101</v>
      </c>
    </row>
    <row r="876" spans="1:46" x14ac:dyDescent="0.25">
      <c r="A876" s="1" t="s">
        <v>19299</v>
      </c>
      <c r="B876" s="2" t="s">
        <v>23101</v>
      </c>
      <c r="C876" s="2" t="s">
        <v>23106</v>
      </c>
      <c r="D876" s="1">
        <v>0</v>
      </c>
      <c r="E876" s="1">
        <v>0</v>
      </c>
      <c r="F876" s="1">
        <v>1</v>
      </c>
      <c r="G876" s="1">
        <v>1</v>
      </c>
      <c r="H876" s="6">
        <v>1</v>
      </c>
      <c r="I876">
        <v>0</v>
      </c>
      <c r="J876" s="1">
        <v>37</v>
      </c>
      <c r="K876" s="1">
        <v>0</v>
      </c>
      <c r="L876" s="1">
        <v>640</v>
      </c>
      <c r="M876" s="6">
        <v>0.76</v>
      </c>
      <c r="N876" s="4">
        <v>3300</v>
      </c>
      <c r="O876" s="4">
        <v>235</v>
      </c>
      <c r="P876" s="4">
        <v>200</v>
      </c>
      <c r="Q876" s="3">
        <v>0.3</v>
      </c>
      <c r="R876" s="1">
        <v>12</v>
      </c>
      <c r="S876" s="1">
        <v>200</v>
      </c>
      <c r="T876" s="1">
        <v>31</v>
      </c>
      <c r="U876" s="1">
        <v>1</v>
      </c>
      <c r="V876" s="1">
        <v>104</v>
      </c>
      <c r="W876" s="1">
        <v>0</v>
      </c>
      <c r="X876" s="1">
        <v>0</v>
      </c>
      <c r="Y876" s="1">
        <v>1</v>
      </c>
      <c r="Z876" s="1">
        <v>0</v>
      </c>
      <c r="AA876" s="1">
        <v>1</v>
      </c>
      <c r="AB876" s="1">
        <v>0</v>
      </c>
      <c r="AC876" s="1">
        <v>800</v>
      </c>
      <c r="AD876" s="1">
        <v>0</v>
      </c>
      <c r="AE876" s="1">
        <v>1388</v>
      </c>
      <c r="AF876" s="1">
        <v>600</v>
      </c>
      <c r="AG876" s="1">
        <v>0</v>
      </c>
      <c r="AH876" s="1">
        <v>800</v>
      </c>
      <c r="AI876" s="1">
        <v>3588</v>
      </c>
      <c r="AJ876" s="1" t="s">
        <v>1338</v>
      </c>
      <c r="AK876" s="1" t="s">
        <v>6785</v>
      </c>
      <c r="AL876" s="1" t="s">
        <v>6786</v>
      </c>
      <c r="AM876" s="1" t="s">
        <v>12</v>
      </c>
      <c r="AN876" s="1" t="s">
        <v>23097</v>
      </c>
      <c r="AO876" s="1" t="s">
        <v>86</v>
      </c>
      <c r="AP876" s="1" t="s">
        <v>57</v>
      </c>
      <c r="AQ876" s="1" t="s">
        <v>25</v>
      </c>
      <c r="AR876" s="1" t="s">
        <v>19</v>
      </c>
      <c r="AS876" s="1" t="s">
        <v>23091</v>
      </c>
      <c r="AT876" s="1" t="s">
        <v>26</v>
      </c>
    </row>
    <row r="877" spans="1:46" x14ac:dyDescent="0.25">
      <c r="A877" s="1" t="s">
        <v>22466</v>
      </c>
      <c r="B877" s="2" t="s">
        <v>23101</v>
      </c>
      <c r="C877" s="2" t="s">
        <v>23109</v>
      </c>
      <c r="D877" s="1">
        <v>0</v>
      </c>
      <c r="E877" s="1">
        <v>0</v>
      </c>
      <c r="F877" s="1">
        <v>2</v>
      </c>
      <c r="G877" s="1">
        <v>2</v>
      </c>
      <c r="H877" s="6">
        <v>1</v>
      </c>
      <c r="I877">
        <v>1</v>
      </c>
      <c r="J877" s="1">
        <v>27</v>
      </c>
      <c r="K877" s="1">
        <v>0</v>
      </c>
      <c r="L877" s="1">
        <v>666</v>
      </c>
      <c r="M877" s="6">
        <v>0.15</v>
      </c>
      <c r="N877" s="4">
        <v>4500</v>
      </c>
      <c r="O877" s="4">
        <v>400</v>
      </c>
      <c r="P877" s="4">
        <v>300</v>
      </c>
      <c r="Q877" s="3">
        <v>0.3</v>
      </c>
      <c r="R877" s="1">
        <v>18</v>
      </c>
      <c r="S877" s="1">
        <v>300</v>
      </c>
      <c r="T877" s="1">
        <v>34</v>
      </c>
      <c r="U877" s="1">
        <v>1</v>
      </c>
      <c r="V877" s="1">
        <v>104</v>
      </c>
      <c r="W877" s="1">
        <v>1</v>
      </c>
      <c r="X877" s="1">
        <v>1</v>
      </c>
      <c r="Y877" s="1">
        <v>1</v>
      </c>
      <c r="Z877" s="1">
        <v>3</v>
      </c>
      <c r="AA877" s="1">
        <v>1</v>
      </c>
      <c r="AB877" s="1">
        <v>1</v>
      </c>
      <c r="AC877" s="1">
        <v>0</v>
      </c>
      <c r="AD877" s="1">
        <v>0</v>
      </c>
      <c r="AE877" s="1">
        <v>0</v>
      </c>
      <c r="AF877" s="1">
        <v>0</v>
      </c>
      <c r="AG877" s="1">
        <v>0</v>
      </c>
      <c r="AH877" s="1">
        <v>700</v>
      </c>
      <c r="AI877" s="1">
        <v>700</v>
      </c>
      <c r="AJ877" s="1" t="s">
        <v>15408</v>
      </c>
      <c r="AK877" s="1" t="s">
        <v>15409</v>
      </c>
      <c r="AL877" s="1" t="s">
        <v>15410</v>
      </c>
      <c r="AM877" s="1" t="s">
        <v>16</v>
      </c>
      <c r="AN877" s="1" t="s">
        <v>23097</v>
      </c>
      <c r="AO877" s="1" t="s">
        <v>86</v>
      </c>
      <c r="AP877" s="1" t="s">
        <v>86</v>
      </c>
      <c r="AQ877" s="1" t="s">
        <v>14</v>
      </c>
      <c r="AR877" s="1" t="s">
        <v>19</v>
      </c>
      <c r="AS877" s="1" t="s">
        <v>23091</v>
      </c>
      <c r="AT877" s="1" t="s">
        <v>101</v>
      </c>
    </row>
    <row r="878" spans="1:46" x14ac:dyDescent="0.25">
      <c r="A878" s="1" t="s">
        <v>17325</v>
      </c>
      <c r="B878" s="2" t="s">
        <v>23073</v>
      </c>
      <c r="C878" s="2" t="s">
        <v>23106</v>
      </c>
      <c r="D878" s="1">
        <v>0</v>
      </c>
      <c r="E878" s="1">
        <v>3</v>
      </c>
      <c r="F878" s="1">
        <v>1</v>
      </c>
      <c r="G878" s="1">
        <v>4</v>
      </c>
      <c r="H878" s="6">
        <v>0.25</v>
      </c>
      <c r="I878">
        <v>1</v>
      </c>
      <c r="J878" s="1">
        <v>40</v>
      </c>
      <c r="K878" s="1">
        <v>0</v>
      </c>
      <c r="L878" s="1">
        <v>637</v>
      </c>
      <c r="M878" s="6">
        <v>0.46</v>
      </c>
      <c r="N878" s="4">
        <v>2200</v>
      </c>
      <c r="O878" s="4">
        <v>168</v>
      </c>
      <c r="P878" s="4">
        <v>500</v>
      </c>
      <c r="Q878" s="3">
        <v>0.3</v>
      </c>
      <c r="R878" s="1">
        <v>18</v>
      </c>
      <c r="S878" s="1">
        <v>500</v>
      </c>
      <c r="T878" s="1">
        <v>63</v>
      </c>
      <c r="U878" s="1">
        <v>1</v>
      </c>
      <c r="V878" s="1">
        <v>103</v>
      </c>
      <c r="W878" s="1">
        <v>0</v>
      </c>
      <c r="X878" s="1">
        <v>0</v>
      </c>
      <c r="Y878" s="1">
        <v>0</v>
      </c>
      <c r="Z878" s="1">
        <v>5</v>
      </c>
      <c r="AA878" s="1">
        <v>0</v>
      </c>
      <c r="AB878" s="1">
        <v>1</v>
      </c>
      <c r="AC878" s="1">
        <v>5786</v>
      </c>
      <c r="AD878" s="1">
        <v>0</v>
      </c>
      <c r="AE878" s="1">
        <v>0</v>
      </c>
      <c r="AF878" s="1">
        <v>0</v>
      </c>
      <c r="AG878" s="1">
        <v>12</v>
      </c>
      <c r="AH878" s="1">
        <v>0</v>
      </c>
      <c r="AI878" s="1">
        <v>5798</v>
      </c>
      <c r="AJ878" s="1" t="s">
        <v>1010</v>
      </c>
      <c r="AK878" s="1" t="s">
        <v>1011</v>
      </c>
      <c r="AL878" s="1" t="s">
        <v>1012</v>
      </c>
      <c r="AM878" s="1" t="s">
        <v>16</v>
      </c>
      <c r="AN878" s="1" t="s">
        <v>23097</v>
      </c>
      <c r="AO878" s="1" t="s">
        <v>86</v>
      </c>
      <c r="AP878" s="1" t="s">
        <v>57</v>
      </c>
      <c r="AQ878" s="1" t="s">
        <v>25</v>
      </c>
      <c r="AR878" s="1" t="s">
        <v>30</v>
      </c>
      <c r="AS878" s="1" t="s">
        <v>23090</v>
      </c>
      <c r="AT878" s="1" t="s">
        <v>101</v>
      </c>
    </row>
    <row r="879" spans="1:46" x14ac:dyDescent="0.25">
      <c r="A879" s="1" t="s">
        <v>17363</v>
      </c>
      <c r="B879" s="2" t="s">
        <v>23073</v>
      </c>
      <c r="C879" s="2" t="s">
        <v>23107</v>
      </c>
      <c r="D879" s="1">
        <v>0</v>
      </c>
      <c r="E879" s="1">
        <v>1</v>
      </c>
      <c r="F879" s="1">
        <v>1</v>
      </c>
      <c r="G879" s="1">
        <v>2</v>
      </c>
      <c r="H879" s="6">
        <v>0.5</v>
      </c>
      <c r="I879">
        <v>1</v>
      </c>
      <c r="J879" s="1">
        <v>34</v>
      </c>
      <c r="K879" s="1">
        <v>1</v>
      </c>
      <c r="L879" s="1">
        <v>704</v>
      </c>
      <c r="M879" s="6">
        <v>0.38</v>
      </c>
      <c r="N879" s="4">
        <v>2900</v>
      </c>
      <c r="O879" s="4">
        <v>230</v>
      </c>
      <c r="P879" s="4">
        <v>500</v>
      </c>
      <c r="Q879" s="3">
        <v>0.3</v>
      </c>
      <c r="R879" s="1">
        <v>24</v>
      </c>
      <c r="S879" s="1">
        <v>500</v>
      </c>
      <c r="T879" s="1">
        <v>43</v>
      </c>
      <c r="U879" s="1">
        <v>1</v>
      </c>
      <c r="V879" s="1">
        <v>103</v>
      </c>
      <c r="W879" s="1">
        <v>0</v>
      </c>
      <c r="X879" s="1">
        <v>0</v>
      </c>
      <c r="Y879" s="1">
        <v>0</v>
      </c>
      <c r="Z879" s="1">
        <v>2</v>
      </c>
      <c r="AA879" s="1">
        <v>0</v>
      </c>
      <c r="AB879" s="1">
        <v>1</v>
      </c>
      <c r="AC879" s="1">
        <v>942</v>
      </c>
      <c r="AD879" s="1">
        <v>0</v>
      </c>
      <c r="AE879" s="1">
        <v>728</v>
      </c>
      <c r="AF879" s="1">
        <v>0</v>
      </c>
      <c r="AG879" s="1">
        <v>0</v>
      </c>
      <c r="AH879" s="1">
        <v>0</v>
      </c>
      <c r="AI879" s="1">
        <v>1670</v>
      </c>
      <c r="AJ879" s="1" t="s">
        <v>1130</v>
      </c>
      <c r="AK879" s="1" t="s">
        <v>1131</v>
      </c>
      <c r="AL879" s="1" t="s">
        <v>1132</v>
      </c>
      <c r="AM879" s="1" t="s">
        <v>16</v>
      </c>
      <c r="AN879" s="1" t="s">
        <v>23098</v>
      </c>
      <c r="AO879" s="1" t="s">
        <v>86</v>
      </c>
      <c r="AP879" s="1" t="s">
        <v>57</v>
      </c>
      <c r="AQ879" s="1" t="s">
        <v>25</v>
      </c>
      <c r="AR879" s="1" t="s">
        <v>30</v>
      </c>
      <c r="AS879" s="1" t="s">
        <v>23090</v>
      </c>
      <c r="AT879" s="1" t="s">
        <v>101</v>
      </c>
    </row>
    <row r="880" spans="1:46" x14ac:dyDescent="0.25">
      <c r="A880" s="1" t="s">
        <v>18160</v>
      </c>
      <c r="B880" s="2" t="s">
        <v>23073</v>
      </c>
      <c r="C880" s="2" t="s">
        <v>23107</v>
      </c>
      <c r="D880" s="1">
        <v>1</v>
      </c>
      <c r="E880" s="1">
        <v>3</v>
      </c>
      <c r="F880" s="1">
        <v>2</v>
      </c>
      <c r="G880" s="1">
        <v>6</v>
      </c>
      <c r="H880" s="6">
        <v>0.33333333333333331</v>
      </c>
      <c r="I880">
        <v>1</v>
      </c>
      <c r="J880" s="1">
        <v>35</v>
      </c>
      <c r="K880" s="1">
        <v>0</v>
      </c>
      <c r="L880" s="1">
        <v>870</v>
      </c>
      <c r="M880" s="6">
        <v>0.53</v>
      </c>
      <c r="N880" s="4">
        <v>2700</v>
      </c>
      <c r="O880" s="4">
        <v>220</v>
      </c>
      <c r="P880" s="4">
        <v>500</v>
      </c>
      <c r="Q880" s="3">
        <v>0.25</v>
      </c>
      <c r="R880" s="1">
        <v>24</v>
      </c>
      <c r="S880" s="1">
        <v>500</v>
      </c>
      <c r="T880" s="1">
        <v>34</v>
      </c>
      <c r="U880" s="1">
        <v>1</v>
      </c>
      <c r="V880" s="1">
        <v>103</v>
      </c>
      <c r="W880" s="1">
        <v>0</v>
      </c>
      <c r="X880" s="1">
        <v>0</v>
      </c>
      <c r="Y880" s="1">
        <v>0</v>
      </c>
      <c r="Z880" s="1">
        <v>2</v>
      </c>
      <c r="AA880" s="1">
        <v>0</v>
      </c>
      <c r="AB880" s="1">
        <v>1</v>
      </c>
      <c r="AC880" s="1">
        <v>7438</v>
      </c>
      <c r="AD880" s="1">
        <v>0</v>
      </c>
      <c r="AE880" s="1">
        <v>0</v>
      </c>
      <c r="AF880" s="1">
        <v>0</v>
      </c>
      <c r="AG880" s="1">
        <v>0</v>
      </c>
      <c r="AH880" s="1">
        <v>0</v>
      </c>
      <c r="AI880" s="1">
        <v>7438</v>
      </c>
      <c r="AJ880" s="1" t="s">
        <v>3541</v>
      </c>
      <c r="AK880" s="1" t="s">
        <v>3542</v>
      </c>
      <c r="AL880" s="1" t="s">
        <v>3543</v>
      </c>
      <c r="AM880" s="1" t="s">
        <v>16</v>
      </c>
      <c r="AN880" s="1" t="s">
        <v>23097</v>
      </c>
      <c r="AO880" s="1" t="s">
        <v>86</v>
      </c>
      <c r="AP880" s="1" t="s">
        <v>57</v>
      </c>
      <c r="AQ880" s="1" t="s">
        <v>25</v>
      </c>
      <c r="AR880" s="1" t="s">
        <v>30</v>
      </c>
      <c r="AS880" s="1" t="s">
        <v>23090</v>
      </c>
      <c r="AT880" s="1" t="s">
        <v>101</v>
      </c>
    </row>
    <row r="881" spans="1:46" x14ac:dyDescent="0.25">
      <c r="A881" s="1" t="s">
        <v>21481</v>
      </c>
      <c r="B881" s="2" t="s">
        <v>23074</v>
      </c>
      <c r="C881" s="2" t="s">
        <v>23106</v>
      </c>
      <c r="D881" s="1">
        <v>0</v>
      </c>
      <c r="E881" s="1">
        <v>0</v>
      </c>
      <c r="F881" s="1">
        <v>2</v>
      </c>
      <c r="G881" s="1">
        <v>2</v>
      </c>
      <c r="H881" s="6">
        <v>1</v>
      </c>
      <c r="I881">
        <v>0</v>
      </c>
      <c r="J881" s="1">
        <v>42</v>
      </c>
      <c r="K881" s="1">
        <v>0</v>
      </c>
      <c r="L881" s="1">
        <v>715</v>
      </c>
      <c r="M881" s="6">
        <v>0.42</v>
      </c>
      <c r="N881" s="4">
        <v>4000</v>
      </c>
      <c r="O881" s="4">
        <v>400</v>
      </c>
      <c r="P881" s="4">
        <v>1000</v>
      </c>
      <c r="Q881" s="3">
        <v>0.3</v>
      </c>
      <c r="R881" s="1">
        <v>18</v>
      </c>
      <c r="S881" s="1">
        <v>1000</v>
      </c>
      <c r="T881" s="1">
        <v>43</v>
      </c>
      <c r="U881" s="1">
        <v>1</v>
      </c>
      <c r="V881" s="1">
        <v>103</v>
      </c>
      <c r="W881" s="1">
        <v>1</v>
      </c>
      <c r="X881" s="1">
        <v>1</v>
      </c>
      <c r="Y881" s="1">
        <v>0</v>
      </c>
      <c r="Z881" s="1">
        <v>2</v>
      </c>
      <c r="AA881" s="1">
        <v>0</v>
      </c>
      <c r="AB881" s="1">
        <v>1</v>
      </c>
      <c r="AC881" s="1">
        <v>0</v>
      </c>
      <c r="AD881" s="1">
        <v>8500</v>
      </c>
      <c r="AE881" s="1">
        <v>0</v>
      </c>
      <c r="AF881" s="1">
        <v>0</v>
      </c>
      <c r="AG881" s="1">
        <v>0</v>
      </c>
      <c r="AH881" s="1">
        <v>0</v>
      </c>
      <c r="AI881" s="1">
        <v>8500</v>
      </c>
      <c r="AJ881" s="1" t="s">
        <v>12750</v>
      </c>
      <c r="AK881" s="1" t="s">
        <v>12751</v>
      </c>
      <c r="AL881" s="1" t="s">
        <v>12752</v>
      </c>
      <c r="AM881" s="1" t="s">
        <v>12</v>
      </c>
      <c r="AN881" s="1" t="s">
        <v>23097</v>
      </c>
      <c r="AO881" s="1" t="s">
        <v>86</v>
      </c>
      <c r="AP881" s="1" t="s">
        <v>86</v>
      </c>
      <c r="AQ881" s="1" t="s">
        <v>14</v>
      </c>
      <c r="AR881" s="1" t="s">
        <v>30</v>
      </c>
      <c r="AS881" s="1" t="s">
        <v>23090</v>
      </c>
      <c r="AT881" s="1" t="s">
        <v>101</v>
      </c>
    </row>
    <row r="882" spans="1:46" x14ac:dyDescent="0.25">
      <c r="A882" s="1" t="s">
        <v>17356</v>
      </c>
      <c r="B882" s="2" t="s">
        <v>23074</v>
      </c>
      <c r="C882" s="2" t="s">
        <v>23107</v>
      </c>
      <c r="D882" s="1">
        <v>0</v>
      </c>
      <c r="E882" s="1">
        <v>0</v>
      </c>
      <c r="F882" s="1">
        <v>3</v>
      </c>
      <c r="G882" s="1">
        <v>3</v>
      </c>
      <c r="H882" s="6">
        <v>1</v>
      </c>
      <c r="I882">
        <v>0</v>
      </c>
      <c r="J882" s="1">
        <v>36</v>
      </c>
      <c r="K882" s="1">
        <v>0</v>
      </c>
      <c r="L882" s="1">
        <v>711</v>
      </c>
      <c r="M882" s="6">
        <v>0.53</v>
      </c>
      <c r="N882" s="4">
        <v>3300</v>
      </c>
      <c r="O882" s="4">
        <v>280</v>
      </c>
      <c r="P882" s="4">
        <v>1000</v>
      </c>
      <c r="Q882" s="3">
        <v>0.33</v>
      </c>
      <c r="R882" s="1">
        <v>24</v>
      </c>
      <c r="S882" s="1">
        <v>1000</v>
      </c>
      <c r="T882" s="1">
        <v>120</v>
      </c>
      <c r="U882" s="1">
        <v>1</v>
      </c>
      <c r="V882" s="1">
        <v>103</v>
      </c>
      <c r="W882" s="1">
        <v>0</v>
      </c>
      <c r="X882" s="1">
        <v>0</v>
      </c>
      <c r="Y882" s="1">
        <v>1</v>
      </c>
      <c r="Z882" s="1">
        <v>2</v>
      </c>
      <c r="AA882" s="1">
        <v>0</v>
      </c>
      <c r="AB882" s="1">
        <v>0</v>
      </c>
      <c r="AC882" s="1">
        <v>0</v>
      </c>
      <c r="AD882" s="1">
        <v>0</v>
      </c>
      <c r="AE882" s="1">
        <v>246</v>
      </c>
      <c r="AF882" s="1">
        <v>0</v>
      </c>
      <c r="AG882" s="1">
        <v>0</v>
      </c>
      <c r="AH882" s="1">
        <v>1200</v>
      </c>
      <c r="AI882" s="1">
        <v>1446</v>
      </c>
      <c r="AJ882" s="1" t="s">
        <v>442</v>
      </c>
      <c r="AK882" s="1" t="s">
        <v>1109</v>
      </c>
      <c r="AL882" s="1" t="s">
        <v>11</v>
      </c>
      <c r="AM882" s="1" t="s">
        <v>12</v>
      </c>
      <c r="AN882" s="1" t="s">
        <v>23097</v>
      </c>
      <c r="AO882" s="1" t="s">
        <v>86</v>
      </c>
      <c r="AP882" s="1" t="s">
        <v>57</v>
      </c>
      <c r="AQ882" s="1" t="s">
        <v>25</v>
      </c>
      <c r="AR882" s="1" t="s">
        <v>19</v>
      </c>
      <c r="AS882" s="1" t="s">
        <v>23090</v>
      </c>
      <c r="AT882" s="1" t="s">
        <v>26</v>
      </c>
    </row>
    <row r="883" spans="1:46" x14ac:dyDescent="0.25">
      <c r="A883" s="1" t="s">
        <v>19997</v>
      </c>
      <c r="B883" s="2" t="s">
        <v>23074</v>
      </c>
      <c r="C883" s="2" t="s">
        <v>23107</v>
      </c>
      <c r="D883" s="1">
        <v>0</v>
      </c>
      <c r="E883" s="1">
        <v>1</v>
      </c>
      <c r="F883" s="1">
        <v>4</v>
      </c>
      <c r="G883" s="1">
        <v>5</v>
      </c>
      <c r="H883" s="6">
        <v>0.8</v>
      </c>
      <c r="I883">
        <v>0</v>
      </c>
      <c r="J883" s="1">
        <v>48</v>
      </c>
      <c r="K883" s="1">
        <v>0</v>
      </c>
      <c r="L883" s="1">
        <v>855</v>
      </c>
      <c r="M883" s="6">
        <v>0.35</v>
      </c>
      <c r="N883" s="4">
        <v>10104</v>
      </c>
      <c r="O883" s="4">
        <v>840</v>
      </c>
      <c r="P883" s="4">
        <v>800</v>
      </c>
      <c r="Q883" s="3">
        <v>0.27</v>
      </c>
      <c r="R883" s="1">
        <v>24</v>
      </c>
      <c r="S883" s="1">
        <v>800</v>
      </c>
      <c r="T883" s="1">
        <v>40</v>
      </c>
      <c r="U883" s="1">
        <v>1</v>
      </c>
      <c r="V883" s="1">
        <v>103</v>
      </c>
      <c r="W883" s="1">
        <v>0</v>
      </c>
      <c r="X883" s="1">
        <v>0</v>
      </c>
      <c r="Y883" s="1">
        <v>0</v>
      </c>
      <c r="Z883" s="1">
        <v>2</v>
      </c>
      <c r="AA883" s="1">
        <v>0</v>
      </c>
      <c r="AB883" s="1">
        <v>0</v>
      </c>
      <c r="AC883" s="1">
        <v>7600</v>
      </c>
      <c r="AD883" s="1">
        <v>0</v>
      </c>
      <c r="AE883" s="1">
        <v>0</v>
      </c>
      <c r="AF883" s="1">
        <v>0</v>
      </c>
      <c r="AG883" s="1">
        <v>10</v>
      </c>
      <c r="AH883" s="1">
        <v>0</v>
      </c>
      <c r="AI883" s="1">
        <v>7610</v>
      </c>
      <c r="AJ883" s="1" t="s">
        <v>8743</v>
      </c>
      <c r="AK883" s="1" t="s">
        <v>8744</v>
      </c>
      <c r="AL883" s="1" t="s">
        <v>8745</v>
      </c>
      <c r="AM883" s="1" t="s">
        <v>12</v>
      </c>
      <c r="AN883" s="1" t="s">
        <v>23097</v>
      </c>
      <c r="AO883" s="1" t="s">
        <v>86</v>
      </c>
      <c r="AP883" s="1" t="s">
        <v>57</v>
      </c>
      <c r="AQ883" s="1" t="s">
        <v>25</v>
      </c>
      <c r="AR883" s="1" t="s">
        <v>30</v>
      </c>
      <c r="AS883" s="1" t="s">
        <v>23090</v>
      </c>
      <c r="AT883" s="1" t="s">
        <v>26</v>
      </c>
    </row>
    <row r="884" spans="1:46" x14ac:dyDescent="0.25">
      <c r="A884" s="1" t="s">
        <v>19414</v>
      </c>
      <c r="B884" s="2" t="s">
        <v>23075</v>
      </c>
      <c r="C884" s="2" t="s">
        <v>23107</v>
      </c>
      <c r="D884" s="1">
        <v>0</v>
      </c>
      <c r="E884" s="1">
        <v>0</v>
      </c>
      <c r="F884" s="1">
        <v>1</v>
      </c>
      <c r="G884" s="1">
        <v>1</v>
      </c>
      <c r="H884" s="6">
        <v>1</v>
      </c>
      <c r="I884">
        <v>0</v>
      </c>
      <c r="J884" s="1">
        <v>38</v>
      </c>
      <c r="K884" s="1">
        <v>1</v>
      </c>
      <c r="L884" s="1">
        <v>648</v>
      </c>
      <c r="M884" s="6">
        <v>0.53</v>
      </c>
      <c r="N884" s="4">
        <v>4500</v>
      </c>
      <c r="O884" s="4">
        <v>400</v>
      </c>
      <c r="P884" s="4">
        <v>800</v>
      </c>
      <c r="Q884" s="3">
        <v>0.25</v>
      </c>
      <c r="R884" s="1">
        <v>24</v>
      </c>
      <c r="S884" s="1">
        <v>800</v>
      </c>
      <c r="T884" s="1">
        <v>58</v>
      </c>
      <c r="U884" s="1">
        <v>1</v>
      </c>
      <c r="V884" s="1">
        <v>103</v>
      </c>
      <c r="W884" s="1">
        <v>1</v>
      </c>
      <c r="X884" s="1">
        <v>1</v>
      </c>
      <c r="Y884" s="1">
        <v>1</v>
      </c>
      <c r="Z884" s="1">
        <v>3</v>
      </c>
      <c r="AA884" s="1">
        <v>1</v>
      </c>
      <c r="AB884" s="1">
        <v>0</v>
      </c>
      <c r="AC884" s="1">
        <v>1594</v>
      </c>
      <c r="AD884" s="1">
        <v>4800</v>
      </c>
      <c r="AE884" s="1">
        <v>0</v>
      </c>
      <c r="AF884" s="1">
        <v>0</v>
      </c>
      <c r="AG884" s="1">
        <v>0</v>
      </c>
      <c r="AH884" s="1">
        <v>1000</v>
      </c>
      <c r="AI884" s="1">
        <v>7394</v>
      </c>
      <c r="AJ884" s="1" t="s">
        <v>7121</v>
      </c>
      <c r="AK884" s="1" t="s">
        <v>7122</v>
      </c>
      <c r="AL884" s="1" t="s">
        <v>7123</v>
      </c>
      <c r="AM884" s="1" t="s">
        <v>12</v>
      </c>
      <c r="AN884" s="1" t="s">
        <v>23098</v>
      </c>
      <c r="AO884" s="1" t="s">
        <v>86</v>
      </c>
      <c r="AP884" s="1" t="s">
        <v>86</v>
      </c>
      <c r="AQ884" s="1" t="s">
        <v>14</v>
      </c>
      <c r="AR884" s="1" t="s">
        <v>19</v>
      </c>
      <c r="AS884" s="1" t="s">
        <v>23091</v>
      </c>
      <c r="AT884" s="1" t="s">
        <v>26</v>
      </c>
    </row>
    <row r="885" spans="1:46" x14ac:dyDescent="0.25">
      <c r="A885" s="1" t="s">
        <v>19102</v>
      </c>
      <c r="B885" s="2" t="s">
        <v>23073</v>
      </c>
      <c r="C885" s="2" t="s">
        <v>23104</v>
      </c>
      <c r="D885" s="1">
        <v>2</v>
      </c>
      <c r="E885" s="1">
        <v>0</v>
      </c>
      <c r="F885" s="1">
        <v>6</v>
      </c>
      <c r="G885" s="1">
        <v>8</v>
      </c>
      <c r="H885" s="6">
        <v>0.75</v>
      </c>
      <c r="I885">
        <v>0</v>
      </c>
      <c r="J885" s="1">
        <v>42</v>
      </c>
      <c r="K885" s="1">
        <v>1</v>
      </c>
      <c r="L885" s="1">
        <v>344</v>
      </c>
      <c r="M885" s="6">
        <v>0</v>
      </c>
      <c r="N885" s="4">
        <v>4000</v>
      </c>
      <c r="O885" s="4">
        <v>270</v>
      </c>
      <c r="P885" s="4">
        <v>500</v>
      </c>
      <c r="Q885" s="3">
        <v>0.38</v>
      </c>
      <c r="R885" s="1">
        <v>24</v>
      </c>
      <c r="S885" s="1">
        <v>500</v>
      </c>
      <c r="T885" s="1">
        <v>13</v>
      </c>
      <c r="U885" s="1">
        <v>1</v>
      </c>
      <c r="V885" s="1">
        <v>102</v>
      </c>
      <c r="W885" s="1">
        <v>0</v>
      </c>
      <c r="X885" s="1">
        <v>0</v>
      </c>
      <c r="Y885" s="1">
        <v>1</v>
      </c>
      <c r="Z885" s="1">
        <v>1</v>
      </c>
      <c r="AA885" s="1">
        <v>1</v>
      </c>
      <c r="AB885" s="1">
        <v>0</v>
      </c>
      <c r="AC885" s="1">
        <v>0</v>
      </c>
      <c r="AD885" s="1">
        <v>0</v>
      </c>
      <c r="AE885" s="1">
        <v>570</v>
      </c>
      <c r="AF885" s="1">
        <v>0</v>
      </c>
      <c r="AG885" s="1">
        <v>0</v>
      </c>
      <c r="AH885" s="1">
        <v>300</v>
      </c>
      <c r="AI885" s="1">
        <v>870</v>
      </c>
      <c r="AJ885" s="1" t="s">
        <v>6238</v>
      </c>
      <c r="AK885" s="1" t="s">
        <v>6239</v>
      </c>
      <c r="AL885" s="1" t="s">
        <v>6240</v>
      </c>
      <c r="AM885" s="1" t="s">
        <v>12</v>
      </c>
      <c r="AN885" s="1" t="s">
        <v>23098</v>
      </c>
      <c r="AO885" s="1" t="s">
        <v>86</v>
      </c>
      <c r="AP885" s="1" t="s">
        <v>57</v>
      </c>
      <c r="AQ885" s="1" t="s">
        <v>25</v>
      </c>
      <c r="AR885" s="1" t="s">
        <v>19</v>
      </c>
      <c r="AS885" s="1" t="s">
        <v>23091</v>
      </c>
      <c r="AT885" s="1" t="s">
        <v>26</v>
      </c>
    </row>
    <row r="886" spans="1:46" x14ac:dyDescent="0.25">
      <c r="A886" s="1" t="s">
        <v>18584</v>
      </c>
      <c r="B886" s="2" t="s">
        <v>23073</v>
      </c>
      <c r="C886" s="2" t="s">
        <v>23106</v>
      </c>
      <c r="D886" s="1">
        <v>2</v>
      </c>
      <c r="E886" s="1">
        <v>0</v>
      </c>
      <c r="F886" s="1">
        <v>6</v>
      </c>
      <c r="G886" s="1">
        <v>8</v>
      </c>
      <c r="H886" s="6">
        <v>0.75</v>
      </c>
      <c r="I886">
        <v>0</v>
      </c>
      <c r="J886" s="1">
        <v>42</v>
      </c>
      <c r="K886" s="1">
        <v>1</v>
      </c>
      <c r="L886" s="1">
        <v>633</v>
      </c>
      <c r="M886" s="6">
        <v>0.48</v>
      </c>
      <c r="N886" s="4">
        <v>4000</v>
      </c>
      <c r="O886" s="4">
        <v>270</v>
      </c>
      <c r="P886" s="4">
        <v>100</v>
      </c>
      <c r="Q886" s="3">
        <v>0.32</v>
      </c>
      <c r="R886" s="1">
        <v>6</v>
      </c>
      <c r="S886" s="1">
        <v>100</v>
      </c>
      <c r="T886" s="1">
        <v>8</v>
      </c>
      <c r="U886" s="1">
        <v>1</v>
      </c>
      <c r="V886" s="1">
        <v>102</v>
      </c>
      <c r="W886" s="1">
        <v>0</v>
      </c>
      <c r="X886" s="1">
        <v>0</v>
      </c>
      <c r="Y886" s="1">
        <v>1</v>
      </c>
      <c r="Z886" s="1">
        <v>1</v>
      </c>
      <c r="AA886" s="1">
        <v>1</v>
      </c>
      <c r="AB886" s="1">
        <v>0</v>
      </c>
      <c r="AC886" s="1">
        <v>3072</v>
      </c>
      <c r="AD886" s="1">
        <v>247</v>
      </c>
      <c r="AE886" s="1">
        <v>0</v>
      </c>
      <c r="AF886" s="1">
        <v>0</v>
      </c>
      <c r="AG886" s="1">
        <v>0</v>
      </c>
      <c r="AH886" s="1">
        <v>0</v>
      </c>
      <c r="AI886" s="1">
        <v>3319</v>
      </c>
      <c r="AJ886" s="1" t="s">
        <v>4757</v>
      </c>
      <c r="AK886" s="1" t="s">
        <v>4758</v>
      </c>
      <c r="AL886" s="1" t="s">
        <v>4759</v>
      </c>
      <c r="AM886" s="1" t="s">
        <v>12</v>
      </c>
      <c r="AN886" s="1" t="s">
        <v>23098</v>
      </c>
      <c r="AO886" s="1" t="s">
        <v>86</v>
      </c>
      <c r="AP886" s="1" t="s">
        <v>57</v>
      </c>
      <c r="AQ886" s="1" t="s">
        <v>25</v>
      </c>
      <c r="AR886" s="1" t="s">
        <v>19</v>
      </c>
      <c r="AS886" s="1" t="s">
        <v>23091</v>
      </c>
      <c r="AT886" s="1" t="s">
        <v>26</v>
      </c>
    </row>
    <row r="887" spans="1:46" x14ac:dyDescent="0.25">
      <c r="A887" s="1" t="s">
        <v>19418</v>
      </c>
      <c r="B887" s="2" t="s">
        <v>23074</v>
      </c>
      <c r="C887" s="2" t="s">
        <v>23107</v>
      </c>
      <c r="D887" s="1">
        <v>0</v>
      </c>
      <c r="E887" s="1">
        <v>0</v>
      </c>
      <c r="F887" s="1">
        <v>1</v>
      </c>
      <c r="G887" s="1">
        <v>1</v>
      </c>
      <c r="H887" s="6">
        <v>1</v>
      </c>
      <c r="I887">
        <v>1</v>
      </c>
      <c r="J887" s="1">
        <v>44</v>
      </c>
      <c r="K887" s="1">
        <v>0</v>
      </c>
      <c r="L887" s="1">
        <v>693</v>
      </c>
      <c r="M887" s="6">
        <v>0.51</v>
      </c>
      <c r="N887" s="4">
        <v>4500</v>
      </c>
      <c r="O887" s="4">
        <v>280</v>
      </c>
      <c r="P887" s="4">
        <v>500</v>
      </c>
      <c r="Q887" s="3">
        <v>0.3</v>
      </c>
      <c r="R887" s="1">
        <v>24</v>
      </c>
      <c r="S887" s="1">
        <v>500</v>
      </c>
      <c r="T887" s="1">
        <v>51</v>
      </c>
      <c r="U887" s="1">
        <v>1</v>
      </c>
      <c r="V887" s="1">
        <v>102</v>
      </c>
      <c r="W887" s="1">
        <v>0</v>
      </c>
      <c r="X887" s="1">
        <v>0</v>
      </c>
      <c r="Y887" s="1">
        <v>1</v>
      </c>
      <c r="Z887" s="1">
        <v>0</v>
      </c>
      <c r="AA887" s="1">
        <v>1</v>
      </c>
      <c r="AB887" s="1">
        <v>1</v>
      </c>
      <c r="AC887" s="1">
        <v>150</v>
      </c>
      <c r="AD887" s="1">
        <v>0</v>
      </c>
      <c r="AE887" s="1">
        <v>520</v>
      </c>
      <c r="AF887" s="1">
        <v>500</v>
      </c>
      <c r="AG887" s="1">
        <v>0</v>
      </c>
      <c r="AH887" s="1">
        <v>1100</v>
      </c>
      <c r="AI887" s="1">
        <v>2270</v>
      </c>
      <c r="AJ887" s="1" t="s">
        <v>7133</v>
      </c>
      <c r="AK887" s="1" t="s">
        <v>7134</v>
      </c>
      <c r="AL887" s="1" t="s">
        <v>7135</v>
      </c>
      <c r="AM887" s="1" t="s">
        <v>16</v>
      </c>
      <c r="AN887" s="1" t="s">
        <v>23097</v>
      </c>
      <c r="AO887" s="1" t="s">
        <v>86</v>
      </c>
      <c r="AP887" s="1" t="s">
        <v>57</v>
      </c>
      <c r="AQ887" s="1" t="s">
        <v>25</v>
      </c>
      <c r="AR887" s="1" t="s">
        <v>19</v>
      </c>
      <c r="AS887" s="1" t="s">
        <v>23091</v>
      </c>
      <c r="AT887" s="1" t="s">
        <v>101</v>
      </c>
    </row>
    <row r="888" spans="1:46" x14ac:dyDescent="0.25">
      <c r="A888" s="1" t="s">
        <v>19926</v>
      </c>
      <c r="B888" s="2" t="s">
        <v>23101</v>
      </c>
      <c r="C888" s="2" t="s">
        <v>23106</v>
      </c>
      <c r="D888" s="1">
        <v>0</v>
      </c>
      <c r="E888" s="1">
        <v>0</v>
      </c>
      <c r="F888" s="1">
        <v>2</v>
      </c>
      <c r="G888" s="1">
        <v>2</v>
      </c>
      <c r="H888" s="6">
        <v>1</v>
      </c>
      <c r="I888">
        <v>1</v>
      </c>
      <c r="J888" s="1">
        <v>38</v>
      </c>
      <c r="K888" s="1">
        <v>0</v>
      </c>
      <c r="L888" s="1">
        <v>667</v>
      </c>
      <c r="M888" s="6">
        <v>0.66</v>
      </c>
      <c r="N888" s="4">
        <v>2400</v>
      </c>
      <c r="O888" s="4">
        <v>175</v>
      </c>
      <c r="P888" s="4">
        <v>750</v>
      </c>
      <c r="Q888" s="3">
        <v>0.32</v>
      </c>
      <c r="R888" s="1">
        <v>24</v>
      </c>
      <c r="S888" s="1">
        <v>750</v>
      </c>
      <c r="T888" s="1">
        <v>133</v>
      </c>
      <c r="U888" s="1">
        <v>0</v>
      </c>
      <c r="V888" s="1">
        <v>102</v>
      </c>
      <c r="W888" s="1">
        <v>0</v>
      </c>
      <c r="X888" s="1">
        <v>0</v>
      </c>
      <c r="Y888" s="1">
        <v>1</v>
      </c>
      <c r="Z888" s="1">
        <v>4</v>
      </c>
      <c r="AA888" s="1">
        <v>1</v>
      </c>
      <c r="AB888" s="1">
        <v>1</v>
      </c>
      <c r="AC888" s="1">
        <v>446</v>
      </c>
      <c r="AD888" s="1">
        <v>0</v>
      </c>
      <c r="AE888" s="1">
        <v>0</v>
      </c>
      <c r="AF888" s="1">
        <v>881</v>
      </c>
      <c r="AG888" s="1">
        <v>0</v>
      </c>
      <c r="AH888" s="1">
        <v>0</v>
      </c>
      <c r="AI888" s="1">
        <v>1327</v>
      </c>
      <c r="AJ888" s="1" t="s">
        <v>8541</v>
      </c>
      <c r="AK888" s="1" t="s">
        <v>8542</v>
      </c>
      <c r="AL888" s="1" t="s">
        <v>8543</v>
      </c>
      <c r="AM888" s="1" t="s">
        <v>16</v>
      </c>
      <c r="AN888" s="1" t="s">
        <v>23097</v>
      </c>
      <c r="AO888" s="1" t="s">
        <v>364</v>
      </c>
      <c r="AP888" s="1" t="s">
        <v>57</v>
      </c>
      <c r="AQ888" s="1" t="s">
        <v>25</v>
      </c>
      <c r="AR888" s="1" t="s">
        <v>19</v>
      </c>
      <c r="AS888" s="1" t="s">
        <v>23091</v>
      </c>
      <c r="AT888" s="1" t="s">
        <v>101</v>
      </c>
    </row>
    <row r="889" spans="1:46" x14ac:dyDescent="0.25">
      <c r="A889" s="1" t="s">
        <v>19188</v>
      </c>
      <c r="B889" s="2" t="s">
        <v>23073</v>
      </c>
      <c r="C889" s="2" t="s">
        <v>23105</v>
      </c>
      <c r="D889" s="1">
        <v>0</v>
      </c>
      <c r="E889" s="1">
        <v>1</v>
      </c>
      <c r="F889" s="1">
        <v>1</v>
      </c>
      <c r="G889" s="1">
        <v>2</v>
      </c>
      <c r="H889" s="6">
        <v>0.5</v>
      </c>
      <c r="I889">
        <v>0</v>
      </c>
      <c r="J889" s="1">
        <v>55</v>
      </c>
      <c r="K889" s="1">
        <v>0</v>
      </c>
      <c r="L889" s="1">
        <v>606</v>
      </c>
      <c r="M889" s="6">
        <v>0.75</v>
      </c>
      <c r="N889" s="4">
        <v>4246</v>
      </c>
      <c r="O889" s="4">
        <v>350</v>
      </c>
      <c r="P889" s="4">
        <v>1500</v>
      </c>
      <c r="Q889" s="3">
        <v>0.25</v>
      </c>
      <c r="R889" s="1">
        <v>24</v>
      </c>
      <c r="S889" s="1">
        <v>1500</v>
      </c>
      <c r="T889" s="1">
        <v>11</v>
      </c>
      <c r="U889" s="1">
        <v>1</v>
      </c>
      <c r="V889" s="1">
        <v>101</v>
      </c>
      <c r="W889" s="1">
        <v>0</v>
      </c>
      <c r="X889" s="1">
        <v>0</v>
      </c>
      <c r="Y889" s="1">
        <v>0</v>
      </c>
      <c r="Z889" s="1">
        <v>4</v>
      </c>
      <c r="AA889" s="1">
        <v>0</v>
      </c>
      <c r="AB889" s="1">
        <v>1</v>
      </c>
      <c r="AC889" s="1">
        <v>17000</v>
      </c>
      <c r="AD889" s="1">
        <v>1300</v>
      </c>
      <c r="AE889" s="1">
        <v>390</v>
      </c>
      <c r="AF889" s="1">
        <v>0</v>
      </c>
      <c r="AG889" s="1">
        <v>200</v>
      </c>
      <c r="AH889" s="1">
        <v>0</v>
      </c>
      <c r="AI889" s="1">
        <v>18890</v>
      </c>
      <c r="AJ889" s="1" t="s">
        <v>6471</v>
      </c>
      <c r="AK889" s="1" t="s">
        <v>6472</v>
      </c>
      <c r="AL889" s="1" t="s">
        <v>6473</v>
      </c>
      <c r="AM889" s="1" t="s">
        <v>12</v>
      </c>
      <c r="AN889" s="1" t="s">
        <v>23097</v>
      </c>
      <c r="AO889" s="1" t="s">
        <v>86</v>
      </c>
      <c r="AP889" s="1" t="s">
        <v>57</v>
      </c>
      <c r="AQ889" s="1" t="s">
        <v>25</v>
      </c>
      <c r="AR889" s="1" t="s">
        <v>30</v>
      </c>
      <c r="AS889" s="1" t="s">
        <v>23090</v>
      </c>
      <c r="AT889" s="1" t="s">
        <v>101</v>
      </c>
    </row>
    <row r="890" spans="1:46" x14ac:dyDescent="0.25">
      <c r="A890" s="1" t="s">
        <v>20839</v>
      </c>
      <c r="B890" s="2" t="s">
        <v>23101</v>
      </c>
      <c r="C890" s="2" t="s">
        <v>23105</v>
      </c>
      <c r="D890" s="1">
        <v>0</v>
      </c>
      <c r="E890" s="1">
        <v>1</v>
      </c>
      <c r="F890" s="1">
        <v>2</v>
      </c>
      <c r="G890" s="1">
        <v>3</v>
      </c>
      <c r="H890" s="6">
        <v>0.66666666666666663</v>
      </c>
      <c r="I890">
        <v>0</v>
      </c>
      <c r="J890" s="1">
        <v>42</v>
      </c>
      <c r="K890" s="1">
        <v>1</v>
      </c>
      <c r="L890" s="1">
        <v>580</v>
      </c>
      <c r="M890" s="6">
        <v>0.33</v>
      </c>
      <c r="N890" s="4">
        <v>3200</v>
      </c>
      <c r="O890" s="4">
        <v>250</v>
      </c>
      <c r="P890" s="4">
        <v>300</v>
      </c>
      <c r="Q890" s="3">
        <v>0.35</v>
      </c>
      <c r="R890" s="1">
        <v>24</v>
      </c>
      <c r="S890" s="1">
        <v>300</v>
      </c>
      <c r="T890" s="1">
        <v>30</v>
      </c>
      <c r="U890" s="1">
        <v>1</v>
      </c>
      <c r="V890" s="1">
        <v>101</v>
      </c>
      <c r="W890" s="1">
        <v>0</v>
      </c>
      <c r="X890" s="1">
        <v>0</v>
      </c>
      <c r="Y890" s="1">
        <v>1</v>
      </c>
      <c r="Z890" s="1">
        <v>4</v>
      </c>
      <c r="AA890" s="1">
        <v>0</v>
      </c>
      <c r="AB890" s="1">
        <v>0</v>
      </c>
      <c r="AC890" s="1">
        <v>0</v>
      </c>
      <c r="AD890" s="1">
        <v>0</v>
      </c>
      <c r="AE890" s="1">
        <v>518</v>
      </c>
      <c r="AF890" s="1">
        <v>287</v>
      </c>
      <c r="AG890" s="1">
        <v>0</v>
      </c>
      <c r="AH890" s="1">
        <v>500</v>
      </c>
      <c r="AI890" s="1">
        <v>1305</v>
      </c>
      <c r="AJ890" s="1" t="s">
        <v>11040</v>
      </c>
      <c r="AK890" s="1" t="s">
        <v>11041</v>
      </c>
      <c r="AL890" s="1" t="s">
        <v>11042</v>
      </c>
      <c r="AM890" s="1" t="s">
        <v>12</v>
      </c>
      <c r="AN890" s="1" t="s">
        <v>23098</v>
      </c>
      <c r="AO890" s="1" t="s">
        <v>86</v>
      </c>
      <c r="AP890" s="1" t="s">
        <v>57</v>
      </c>
      <c r="AQ890" s="1" t="s">
        <v>25</v>
      </c>
      <c r="AR890" s="1" t="s">
        <v>19</v>
      </c>
      <c r="AS890" s="1" t="s">
        <v>23090</v>
      </c>
      <c r="AT890" s="1" t="s">
        <v>26</v>
      </c>
    </row>
    <row r="891" spans="1:46" x14ac:dyDescent="0.25">
      <c r="A891" s="1" t="s">
        <v>22901</v>
      </c>
      <c r="B891" s="2" t="s">
        <v>23101</v>
      </c>
      <c r="C891" s="2" t="s">
        <v>23107</v>
      </c>
      <c r="D891" s="1">
        <v>0</v>
      </c>
      <c r="E891" s="1">
        <v>0</v>
      </c>
      <c r="F891" s="1">
        <v>1</v>
      </c>
      <c r="G891" s="1">
        <v>1</v>
      </c>
      <c r="H891" s="6">
        <v>1</v>
      </c>
      <c r="I891">
        <v>1</v>
      </c>
      <c r="J891" s="1">
        <v>31</v>
      </c>
      <c r="K891" s="1">
        <v>1</v>
      </c>
      <c r="L891" s="1">
        <v>685</v>
      </c>
      <c r="M891" s="6">
        <v>0.91</v>
      </c>
      <c r="N891" s="4">
        <v>1910</v>
      </c>
      <c r="O891" s="4">
        <v>160</v>
      </c>
      <c r="P891" s="4">
        <v>100</v>
      </c>
      <c r="Q891" s="3">
        <v>0.25</v>
      </c>
      <c r="R891" s="1">
        <v>24</v>
      </c>
      <c r="S891" s="1">
        <v>100</v>
      </c>
      <c r="T891" s="1">
        <v>17</v>
      </c>
      <c r="U891" s="1">
        <v>1</v>
      </c>
      <c r="V891" s="1">
        <v>101</v>
      </c>
      <c r="W891" s="1">
        <v>0</v>
      </c>
      <c r="X891" s="1">
        <v>0</v>
      </c>
      <c r="Y891" s="1">
        <v>1</v>
      </c>
      <c r="Z891" s="1">
        <v>3</v>
      </c>
      <c r="AA891" s="1">
        <v>1</v>
      </c>
      <c r="AB891" s="1">
        <v>1</v>
      </c>
      <c r="AC891" s="1">
        <v>0</v>
      </c>
      <c r="AD891" s="1">
        <v>0</v>
      </c>
      <c r="AE891" s="1">
        <v>641</v>
      </c>
      <c r="AF891" s="1">
        <v>2026</v>
      </c>
      <c r="AG891" s="1">
        <v>298</v>
      </c>
      <c r="AH891" s="1">
        <v>0</v>
      </c>
      <c r="AI891" s="1">
        <v>2965</v>
      </c>
      <c r="AJ891" s="1" t="s">
        <v>16551</v>
      </c>
      <c r="AK891" s="1" t="s">
        <v>16552</v>
      </c>
      <c r="AL891" s="1" t="s">
        <v>16553</v>
      </c>
      <c r="AM891" s="1" t="s">
        <v>16</v>
      </c>
      <c r="AN891" s="1" t="s">
        <v>23098</v>
      </c>
      <c r="AO891" s="1" t="s">
        <v>86</v>
      </c>
      <c r="AP891" s="1" t="s">
        <v>57</v>
      </c>
      <c r="AQ891" s="1" t="s">
        <v>25</v>
      </c>
      <c r="AR891" s="1" t="s">
        <v>19</v>
      </c>
      <c r="AS891" s="1" t="s">
        <v>23091</v>
      </c>
      <c r="AT891" s="1" t="s">
        <v>101</v>
      </c>
    </row>
    <row r="892" spans="1:46" x14ac:dyDescent="0.25">
      <c r="A892" s="1" t="s">
        <v>19413</v>
      </c>
      <c r="B892" s="2" t="s">
        <v>23073</v>
      </c>
      <c r="C892" s="2" t="s">
        <v>23107</v>
      </c>
      <c r="D892" s="1">
        <v>1</v>
      </c>
      <c r="E892" s="1">
        <v>3</v>
      </c>
      <c r="F892" s="1">
        <v>4</v>
      </c>
      <c r="G892" s="1">
        <v>8</v>
      </c>
      <c r="H892" s="6">
        <v>0.5</v>
      </c>
      <c r="I892">
        <v>0</v>
      </c>
      <c r="J892" s="1">
        <v>54</v>
      </c>
      <c r="K892" s="1">
        <v>1</v>
      </c>
      <c r="L892" s="1">
        <v>685</v>
      </c>
      <c r="M892" s="6">
        <v>0.48</v>
      </c>
      <c r="N892" s="4">
        <v>6000</v>
      </c>
      <c r="O892" s="4">
        <v>500</v>
      </c>
      <c r="P892" s="4">
        <v>1000</v>
      </c>
      <c r="Q892" s="3">
        <v>0.3</v>
      </c>
      <c r="R892" s="1">
        <v>24</v>
      </c>
      <c r="S892" s="1">
        <v>1000</v>
      </c>
      <c r="T892" s="1">
        <v>81</v>
      </c>
      <c r="U892" s="1">
        <v>1</v>
      </c>
      <c r="V892" s="1">
        <v>100</v>
      </c>
      <c r="W892" s="1">
        <v>1</v>
      </c>
      <c r="X892" s="1">
        <v>1</v>
      </c>
      <c r="Y892" s="1">
        <v>0</v>
      </c>
      <c r="Z892" s="1">
        <v>4</v>
      </c>
      <c r="AA892" s="1">
        <v>1</v>
      </c>
      <c r="AB892" s="1">
        <v>0</v>
      </c>
      <c r="AC892" s="1">
        <v>3474</v>
      </c>
      <c r="AD892" s="1">
        <v>0</v>
      </c>
      <c r="AE892" s="1">
        <v>361</v>
      </c>
      <c r="AF892" s="1">
        <v>255</v>
      </c>
      <c r="AG892" s="1">
        <v>0</v>
      </c>
      <c r="AH892" s="1">
        <v>699</v>
      </c>
      <c r="AI892" s="1">
        <v>4789</v>
      </c>
      <c r="AJ892" s="1" t="s">
        <v>7118</v>
      </c>
      <c r="AK892" s="1" t="s">
        <v>7119</v>
      </c>
      <c r="AL892" s="1" t="s">
        <v>7120</v>
      </c>
      <c r="AM892" s="1" t="s">
        <v>12</v>
      </c>
      <c r="AN892" s="1" t="s">
        <v>23098</v>
      </c>
      <c r="AO892" s="1" t="s">
        <v>86</v>
      </c>
      <c r="AP892" s="1" t="s">
        <v>86</v>
      </c>
      <c r="AQ892" s="1" t="s">
        <v>14</v>
      </c>
      <c r="AR892" s="1" t="s">
        <v>30</v>
      </c>
      <c r="AS892" s="1" t="s">
        <v>23091</v>
      </c>
      <c r="AT892" s="1" t="s">
        <v>26</v>
      </c>
    </row>
    <row r="893" spans="1:46" x14ac:dyDescent="0.25">
      <c r="A893" s="1" t="s">
        <v>17539</v>
      </c>
      <c r="B893" s="2" t="s">
        <v>23073</v>
      </c>
      <c r="C893" s="2" t="s">
        <v>23108</v>
      </c>
      <c r="D893" s="1">
        <v>0</v>
      </c>
      <c r="E893" s="1">
        <v>0</v>
      </c>
      <c r="F893" s="1">
        <v>1</v>
      </c>
      <c r="G893" s="1">
        <v>1</v>
      </c>
      <c r="H893" s="6">
        <v>1</v>
      </c>
      <c r="I893">
        <v>0</v>
      </c>
      <c r="J893" s="1">
        <v>40</v>
      </c>
      <c r="K893" s="1">
        <v>1</v>
      </c>
      <c r="L893" s="1">
        <v>600</v>
      </c>
      <c r="M893" s="6">
        <v>0.64</v>
      </c>
      <c r="N893" s="4">
        <v>3700</v>
      </c>
      <c r="O893" s="4">
        <v>210</v>
      </c>
      <c r="P893" s="4">
        <v>700</v>
      </c>
      <c r="Q893" s="3">
        <v>0.27</v>
      </c>
      <c r="R893" s="1">
        <v>24</v>
      </c>
      <c r="S893" s="1">
        <v>700</v>
      </c>
      <c r="T893" s="1">
        <v>55</v>
      </c>
      <c r="U893" s="1">
        <v>0</v>
      </c>
      <c r="V893" s="1">
        <v>100</v>
      </c>
      <c r="W893" s="1">
        <v>0</v>
      </c>
      <c r="X893" s="1">
        <v>0</v>
      </c>
      <c r="Y893" s="1">
        <v>0</v>
      </c>
      <c r="Z893" s="1">
        <v>1</v>
      </c>
      <c r="AA893" s="1">
        <v>1</v>
      </c>
      <c r="AB893" s="1">
        <v>0</v>
      </c>
      <c r="AC893" s="1">
        <v>900</v>
      </c>
      <c r="AD893" s="1">
        <v>0</v>
      </c>
      <c r="AE893" s="1">
        <v>0</v>
      </c>
      <c r="AF893" s="1">
        <v>0</v>
      </c>
      <c r="AG893" s="1">
        <v>0</v>
      </c>
      <c r="AH893" s="1">
        <v>1100</v>
      </c>
      <c r="AI893" s="1">
        <v>2000</v>
      </c>
      <c r="AJ893" s="1" t="s">
        <v>500</v>
      </c>
      <c r="AK893" s="1" t="s">
        <v>231</v>
      </c>
      <c r="AL893" s="1" t="s">
        <v>1690</v>
      </c>
      <c r="AM893" s="1" t="s">
        <v>12</v>
      </c>
      <c r="AN893" s="1" t="s">
        <v>23098</v>
      </c>
      <c r="AO893" s="1" t="s">
        <v>364</v>
      </c>
      <c r="AP893" s="1" t="s">
        <v>57</v>
      </c>
      <c r="AQ893" s="1" t="s">
        <v>25</v>
      </c>
      <c r="AR893" s="1" t="s">
        <v>30</v>
      </c>
      <c r="AS893" s="1" t="s">
        <v>23091</v>
      </c>
      <c r="AT893" s="1" t="s">
        <v>26</v>
      </c>
    </row>
    <row r="894" spans="1:46" x14ac:dyDescent="0.25">
      <c r="A894" s="1" t="s">
        <v>21996</v>
      </c>
      <c r="B894" s="2" t="s">
        <v>23074</v>
      </c>
      <c r="C894" s="2" t="s">
        <v>23105</v>
      </c>
      <c r="D894" s="1">
        <v>1</v>
      </c>
      <c r="E894" s="1">
        <v>0</v>
      </c>
      <c r="F894" s="1">
        <v>1</v>
      </c>
      <c r="G894" s="1">
        <v>2</v>
      </c>
      <c r="H894" s="6">
        <v>0.5</v>
      </c>
      <c r="I894">
        <v>1</v>
      </c>
      <c r="J894" s="1">
        <v>38</v>
      </c>
      <c r="K894" s="1">
        <v>1</v>
      </c>
      <c r="L894" s="1">
        <v>450</v>
      </c>
      <c r="M894" s="6">
        <v>0.33</v>
      </c>
      <c r="N894" s="4">
        <v>2300</v>
      </c>
      <c r="O894" s="4">
        <v>190</v>
      </c>
      <c r="P894" s="4">
        <v>200</v>
      </c>
      <c r="Q894" s="3">
        <v>0.38</v>
      </c>
      <c r="R894" s="1">
        <v>24</v>
      </c>
      <c r="S894" s="1">
        <v>200</v>
      </c>
      <c r="T894" s="1">
        <v>25</v>
      </c>
      <c r="U894" s="1">
        <v>1</v>
      </c>
      <c r="V894" s="1">
        <v>100</v>
      </c>
      <c r="W894" s="1">
        <v>0</v>
      </c>
      <c r="X894" s="1">
        <v>0</v>
      </c>
      <c r="Y894" s="1">
        <v>1</v>
      </c>
      <c r="Z894" s="1">
        <v>2</v>
      </c>
      <c r="AA894" s="1">
        <v>0</v>
      </c>
      <c r="AB894" s="1">
        <v>1</v>
      </c>
      <c r="AC894" s="1">
        <v>397</v>
      </c>
      <c r="AD894" s="1">
        <v>0</v>
      </c>
      <c r="AE894" s="1">
        <v>0</v>
      </c>
      <c r="AF894" s="1">
        <v>383</v>
      </c>
      <c r="AG894" s="1">
        <v>0</v>
      </c>
      <c r="AH894" s="1">
        <v>0</v>
      </c>
      <c r="AI894" s="1">
        <v>780</v>
      </c>
      <c r="AJ894" s="1" t="s">
        <v>14124</v>
      </c>
      <c r="AK894" s="1" t="s">
        <v>14125</v>
      </c>
      <c r="AL894" s="1" t="s">
        <v>14126</v>
      </c>
      <c r="AM894" s="1" t="s">
        <v>16</v>
      </c>
      <c r="AN894" s="1" t="s">
        <v>23098</v>
      </c>
      <c r="AO894" s="1" t="s">
        <v>86</v>
      </c>
      <c r="AP894" s="1" t="s">
        <v>57</v>
      </c>
      <c r="AQ894" s="1" t="s">
        <v>25</v>
      </c>
      <c r="AR894" s="1" t="s">
        <v>19</v>
      </c>
      <c r="AS894" s="1" t="s">
        <v>23090</v>
      </c>
      <c r="AT894" s="1" t="s">
        <v>101</v>
      </c>
    </row>
    <row r="895" spans="1:46" x14ac:dyDescent="0.25">
      <c r="A895" s="1" t="s">
        <v>21384</v>
      </c>
      <c r="B895" s="2" t="s">
        <v>23074</v>
      </c>
      <c r="C895" s="2" t="s">
        <v>23105</v>
      </c>
      <c r="D895" s="1">
        <v>1</v>
      </c>
      <c r="E895" s="1">
        <v>0</v>
      </c>
      <c r="F895" s="1">
        <v>1</v>
      </c>
      <c r="G895" s="1">
        <v>2</v>
      </c>
      <c r="H895" s="6">
        <v>0.5</v>
      </c>
      <c r="I895">
        <v>0</v>
      </c>
      <c r="J895" s="1">
        <v>40</v>
      </c>
      <c r="K895" s="1">
        <v>0</v>
      </c>
      <c r="L895" s="1">
        <v>561</v>
      </c>
      <c r="M895" s="6">
        <v>0.21</v>
      </c>
      <c r="N895" s="4">
        <v>3000</v>
      </c>
      <c r="O895" s="4">
        <v>250</v>
      </c>
      <c r="P895" s="4">
        <v>200</v>
      </c>
      <c r="Q895" s="3">
        <v>0.39</v>
      </c>
      <c r="R895" s="1">
        <v>12</v>
      </c>
      <c r="S895" s="1">
        <v>200</v>
      </c>
      <c r="T895" s="1">
        <v>40</v>
      </c>
      <c r="U895" s="1">
        <v>1</v>
      </c>
      <c r="V895" s="1">
        <v>100</v>
      </c>
      <c r="W895" s="1">
        <v>0</v>
      </c>
      <c r="X895" s="1">
        <v>0</v>
      </c>
      <c r="Y895" s="1">
        <v>1</v>
      </c>
      <c r="Z895" s="1">
        <v>0</v>
      </c>
      <c r="AA895" s="1">
        <v>1</v>
      </c>
      <c r="AB895" s="1">
        <v>0</v>
      </c>
      <c r="AC895" s="1">
        <v>477</v>
      </c>
      <c r="AD895" s="1">
        <v>0</v>
      </c>
      <c r="AE895" s="1">
        <v>0</v>
      </c>
      <c r="AF895" s="1">
        <v>0</v>
      </c>
      <c r="AG895" s="1">
        <v>0</v>
      </c>
      <c r="AH895" s="1">
        <v>300</v>
      </c>
      <c r="AI895" s="1">
        <v>777</v>
      </c>
      <c r="AJ895" s="1" t="s">
        <v>12504</v>
      </c>
      <c r="AK895" s="1" t="s">
        <v>12505</v>
      </c>
      <c r="AL895" s="1" t="s">
        <v>12506</v>
      </c>
      <c r="AM895" s="1" t="s">
        <v>12</v>
      </c>
      <c r="AN895" s="1" t="s">
        <v>23097</v>
      </c>
      <c r="AO895" s="1" t="s">
        <v>86</v>
      </c>
      <c r="AP895" s="1" t="s">
        <v>57</v>
      </c>
      <c r="AQ895" s="1" t="s">
        <v>25</v>
      </c>
      <c r="AR895" s="1" t="s">
        <v>19</v>
      </c>
      <c r="AS895" s="1" t="s">
        <v>23091</v>
      </c>
      <c r="AT895" s="1" t="s">
        <v>26</v>
      </c>
    </row>
    <row r="896" spans="1:46" x14ac:dyDescent="0.25">
      <c r="A896" s="1" t="s">
        <v>20882</v>
      </c>
      <c r="B896" s="2" t="s">
        <v>23101</v>
      </c>
      <c r="C896" s="2" t="s">
        <v>23105</v>
      </c>
      <c r="D896" s="1">
        <v>0</v>
      </c>
      <c r="E896" s="1">
        <v>1</v>
      </c>
      <c r="F896" s="1">
        <v>1</v>
      </c>
      <c r="G896" s="1">
        <v>2</v>
      </c>
      <c r="H896" s="6">
        <v>0.5</v>
      </c>
      <c r="I896">
        <v>0</v>
      </c>
      <c r="J896" s="1">
        <v>38</v>
      </c>
      <c r="K896" s="1">
        <v>1</v>
      </c>
      <c r="L896" s="1">
        <v>623</v>
      </c>
      <c r="M896" s="6">
        <v>7.0000000000000007E-2</v>
      </c>
      <c r="N896" s="4">
        <v>3000</v>
      </c>
      <c r="O896" s="4">
        <v>230</v>
      </c>
      <c r="P896" s="4">
        <v>300</v>
      </c>
      <c r="Q896" s="3">
        <v>0.35</v>
      </c>
      <c r="R896" s="1">
        <v>24</v>
      </c>
      <c r="S896" s="1">
        <v>300</v>
      </c>
      <c r="T896" s="1">
        <v>52</v>
      </c>
      <c r="U896" s="1">
        <v>1</v>
      </c>
      <c r="V896" s="1">
        <v>100</v>
      </c>
      <c r="W896" s="1">
        <v>0</v>
      </c>
      <c r="X896" s="1">
        <v>1</v>
      </c>
      <c r="Y896" s="1">
        <v>0</v>
      </c>
      <c r="Z896" s="1">
        <v>2</v>
      </c>
      <c r="AA896" s="1">
        <v>0</v>
      </c>
      <c r="AB896" s="1">
        <v>0</v>
      </c>
      <c r="AC896" s="1">
        <v>0</v>
      </c>
      <c r="AD896" s="1">
        <v>0</v>
      </c>
      <c r="AE896" s="1">
        <v>0</v>
      </c>
      <c r="AF896" s="1">
        <v>0</v>
      </c>
      <c r="AG896" s="1">
        <v>0</v>
      </c>
      <c r="AH896" s="1">
        <v>0</v>
      </c>
      <c r="AI896" s="1">
        <v>0</v>
      </c>
      <c r="AJ896" s="1" t="s">
        <v>11149</v>
      </c>
      <c r="AK896" s="1" t="s">
        <v>11150</v>
      </c>
      <c r="AL896" s="1" t="s">
        <v>11151</v>
      </c>
      <c r="AM896" s="1" t="s">
        <v>12</v>
      </c>
      <c r="AN896" s="1" t="s">
        <v>23098</v>
      </c>
      <c r="AO896" s="1" t="s">
        <v>86</v>
      </c>
      <c r="AP896" s="1" t="s">
        <v>57</v>
      </c>
      <c r="AQ896" s="1" t="s">
        <v>14</v>
      </c>
      <c r="AR896" s="1" t="s">
        <v>30</v>
      </c>
      <c r="AS896" s="1" t="s">
        <v>23090</v>
      </c>
      <c r="AT896" s="1" t="s">
        <v>26</v>
      </c>
    </row>
    <row r="897" spans="1:46" x14ac:dyDescent="0.25">
      <c r="A897" s="1" t="s">
        <v>20682</v>
      </c>
      <c r="B897" s="2" t="s">
        <v>23101</v>
      </c>
      <c r="C897" s="2" t="s">
        <v>23108</v>
      </c>
      <c r="D897" s="1">
        <v>0</v>
      </c>
      <c r="E897" s="1">
        <v>0</v>
      </c>
      <c r="F897" s="1">
        <v>1</v>
      </c>
      <c r="G897" s="1">
        <v>1</v>
      </c>
      <c r="H897" s="6">
        <v>1</v>
      </c>
      <c r="I897">
        <v>1</v>
      </c>
      <c r="J897" s="1">
        <v>33</v>
      </c>
      <c r="K897" s="1">
        <v>1</v>
      </c>
      <c r="L897" s="1">
        <v>670</v>
      </c>
      <c r="M897" s="6">
        <v>0.14000000000000001</v>
      </c>
      <c r="N897" s="4">
        <v>300</v>
      </c>
      <c r="O897" s="4">
        <v>250</v>
      </c>
      <c r="P897" s="4">
        <v>500</v>
      </c>
      <c r="Q897" s="3">
        <v>0.25</v>
      </c>
      <c r="R897" s="1">
        <v>24</v>
      </c>
      <c r="S897" s="1">
        <v>500</v>
      </c>
      <c r="T897" s="1">
        <v>43</v>
      </c>
      <c r="U897" s="1">
        <v>1</v>
      </c>
      <c r="V897" s="1">
        <v>100</v>
      </c>
      <c r="W897" s="1">
        <v>0</v>
      </c>
      <c r="X897" s="1">
        <v>0</v>
      </c>
      <c r="Y897" s="1">
        <v>0</v>
      </c>
      <c r="Z897" s="1">
        <v>4</v>
      </c>
      <c r="AA897" s="1">
        <v>0</v>
      </c>
      <c r="AB897" s="1">
        <v>1</v>
      </c>
      <c r="AC897" s="1">
        <v>0</v>
      </c>
      <c r="AD897" s="1">
        <v>0</v>
      </c>
      <c r="AE897" s="1">
        <v>0</v>
      </c>
      <c r="AF897" s="1">
        <v>200</v>
      </c>
      <c r="AG897" s="1">
        <v>0</v>
      </c>
      <c r="AH897" s="1">
        <v>0</v>
      </c>
      <c r="AI897" s="1">
        <v>200</v>
      </c>
      <c r="AJ897" s="1" t="s">
        <v>686</v>
      </c>
      <c r="AK897" s="1" t="s">
        <v>10636</v>
      </c>
      <c r="AL897" s="1" t="s">
        <v>10637</v>
      </c>
      <c r="AM897" s="1" t="s">
        <v>16</v>
      </c>
      <c r="AN897" s="1" t="s">
        <v>23098</v>
      </c>
      <c r="AO897" s="1" t="s">
        <v>86</v>
      </c>
      <c r="AP897" s="1" t="s">
        <v>57</v>
      </c>
      <c r="AQ897" s="1" t="s">
        <v>25</v>
      </c>
      <c r="AR897" s="1" t="s">
        <v>30</v>
      </c>
      <c r="AS897" s="1" t="s">
        <v>23090</v>
      </c>
      <c r="AT897" s="1" t="s">
        <v>101</v>
      </c>
    </row>
    <row r="898" spans="1:46" x14ac:dyDescent="0.25">
      <c r="A898" s="1" t="s">
        <v>20155</v>
      </c>
      <c r="B898" s="2" t="s">
        <v>23101</v>
      </c>
      <c r="C898" s="2" t="s">
        <v>23108</v>
      </c>
      <c r="D898" s="1">
        <v>0</v>
      </c>
      <c r="E898" s="1">
        <v>0</v>
      </c>
      <c r="F898" s="1">
        <v>1</v>
      </c>
      <c r="G898" s="1">
        <v>1</v>
      </c>
      <c r="H898" s="6">
        <v>1</v>
      </c>
      <c r="I898">
        <v>0</v>
      </c>
      <c r="J898" s="1">
        <v>29</v>
      </c>
      <c r="K898" s="1">
        <v>1</v>
      </c>
      <c r="L898" s="1">
        <v>600</v>
      </c>
      <c r="M898" s="6">
        <v>0.28999999999999998</v>
      </c>
      <c r="N898" s="4">
        <v>2400</v>
      </c>
      <c r="O898" s="4">
        <v>190</v>
      </c>
      <c r="P898" s="4">
        <v>500</v>
      </c>
      <c r="Q898" s="3">
        <v>0.35</v>
      </c>
      <c r="R898" s="1">
        <v>24</v>
      </c>
      <c r="S898" s="1">
        <v>500</v>
      </c>
      <c r="T898" s="1">
        <v>54</v>
      </c>
      <c r="U898" s="1">
        <v>1</v>
      </c>
      <c r="V898" s="1">
        <v>100</v>
      </c>
      <c r="W898" s="1">
        <v>0</v>
      </c>
      <c r="X898" s="1">
        <v>0</v>
      </c>
      <c r="Y898" s="1">
        <v>1</v>
      </c>
      <c r="Z898" s="1">
        <v>4</v>
      </c>
      <c r="AA898" s="1">
        <v>0</v>
      </c>
      <c r="AB898" s="1">
        <v>1</v>
      </c>
      <c r="AC898" s="1">
        <v>0</v>
      </c>
      <c r="AD898" s="1">
        <v>0</v>
      </c>
      <c r="AE898" s="1">
        <v>0</v>
      </c>
      <c r="AF898" s="1">
        <v>300</v>
      </c>
      <c r="AG898" s="1">
        <v>0</v>
      </c>
      <c r="AH898" s="1">
        <v>200</v>
      </c>
      <c r="AI898" s="1">
        <v>500</v>
      </c>
      <c r="AJ898" s="1" t="s">
        <v>9195</v>
      </c>
      <c r="AK898" s="1" t="s">
        <v>9196</v>
      </c>
      <c r="AL898" s="1" t="s">
        <v>9197</v>
      </c>
      <c r="AM898" s="1" t="s">
        <v>12</v>
      </c>
      <c r="AN898" s="1" t="s">
        <v>23098</v>
      </c>
      <c r="AO898" s="1" t="s">
        <v>86</v>
      </c>
      <c r="AP898" s="1" t="s">
        <v>57</v>
      </c>
      <c r="AQ898" s="1" t="s">
        <v>25</v>
      </c>
      <c r="AR898" s="1" t="s">
        <v>19</v>
      </c>
      <c r="AS898" s="1" t="s">
        <v>23090</v>
      </c>
      <c r="AT898" s="1" t="s">
        <v>101</v>
      </c>
    </row>
    <row r="899" spans="1:46" x14ac:dyDescent="0.25">
      <c r="A899" s="1" t="s">
        <v>19034</v>
      </c>
      <c r="B899" s="2" t="s">
        <v>23101</v>
      </c>
      <c r="C899" s="2" t="s">
        <v>23109</v>
      </c>
      <c r="D899" s="1">
        <v>0</v>
      </c>
      <c r="E899" s="1">
        <v>0</v>
      </c>
      <c r="F899" s="1">
        <v>1</v>
      </c>
      <c r="G899" s="1">
        <v>1</v>
      </c>
      <c r="H899" s="6">
        <v>1</v>
      </c>
      <c r="I899">
        <v>0</v>
      </c>
      <c r="J899" s="1">
        <v>37</v>
      </c>
      <c r="K899" s="1">
        <v>1</v>
      </c>
      <c r="L899" s="1">
        <v>606</v>
      </c>
      <c r="M899" s="6">
        <v>0.96</v>
      </c>
      <c r="N899" s="4">
        <v>3000</v>
      </c>
      <c r="O899" s="4">
        <v>250</v>
      </c>
      <c r="P899" s="4">
        <v>400</v>
      </c>
      <c r="Q899" s="3">
        <v>0.3</v>
      </c>
      <c r="R899" s="1">
        <v>24</v>
      </c>
      <c r="S899" s="1">
        <v>400</v>
      </c>
      <c r="T899" s="1">
        <v>46</v>
      </c>
      <c r="U899" s="1">
        <v>1</v>
      </c>
      <c r="V899" s="1">
        <v>100</v>
      </c>
      <c r="W899" s="1">
        <v>0</v>
      </c>
      <c r="X899" s="1">
        <v>0</v>
      </c>
      <c r="Y899" s="1">
        <v>1</v>
      </c>
      <c r="Z899" s="1">
        <v>1</v>
      </c>
      <c r="AA899" s="1">
        <v>0</v>
      </c>
      <c r="AB899" s="1">
        <v>0</v>
      </c>
      <c r="AC899" s="1">
        <v>500</v>
      </c>
      <c r="AD899" s="1">
        <v>100</v>
      </c>
      <c r="AE899" s="1">
        <v>3000</v>
      </c>
      <c r="AF899" s="1">
        <v>0</v>
      </c>
      <c r="AG899" s="1">
        <v>700</v>
      </c>
      <c r="AH899" s="1">
        <v>1000</v>
      </c>
      <c r="AI899" s="1">
        <v>5300</v>
      </c>
      <c r="AJ899" s="1" t="s">
        <v>6080</v>
      </c>
      <c r="AK899" s="1" t="s">
        <v>6081</v>
      </c>
      <c r="AL899" s="1" t="s">
        <v>6082</v>
      </c>
      <c r="AM899" s="1" t="s">
        <v>12</v>
      </c>
      <c r="AN899" s="1" t="s">
        <v>23098</v>
      </c>
      <c r="AO899" s="1" t="s">
        <v>86</v>
      </c>
      <c r="AP899" s="1" t="s">
        <v>57</v>
      </c>
      <c r="AQ899" s="1" t="s">
        <v>25</v>
      </c>
      <c r="AR899" s="1" t="s">
        <v>19</v>
      </c>
      <c r="AS899" s="1" t="s">
        <v>23090</v>
      </c>
      <c r="AT899" s="1" t="s">
        <v>26</v>
      </c>
    </row>
    <row r="900" spans="1:46" x14ac:dyDescent="0.25">
      <c r="A900" s="1" t="s">
        <v>19734</v>
      </c>
      <c r="B900" s="2" t="s">
        <v>23076</v>
      </c>
      <c r="C900" s="2" t="s">
        <v>23105</v>
      </c>
      <c r="D900" s="1">
        <v>0</v>
      </c>
      <c r="E900" s="1">
        <v>1</v>
      </c>
      <c r="F900" s="1">
        <v>1</v>
      </c>
      <c r="G900" s="1">
        <v>2</v>
      </c>
      <c r="H900" s="6">
        <v>0.5</v>
      </c>
      <c r="I900">
        <v>1</v>
      </c>
      <c r="J900" s="1">
        <v>42</v>
      </c>
      <c r="K900" s="1">
        <v>0</v>
      </c>
      <c r="L900" s="1">
        <v>596</v>
      </c>
      <c r="M900" s="6">
        <v>0.16</v>
      </c>
      <c r="N900" s="4">
        <v>4800</v>
      </c>
      <c r="O900" s="4">
        <v>400</v>
      </c>
      <c r="P900" s="4">
        <v>150</v>
      </c>
      <c r="Q900" s="3">
        <v>0.35</v>
      </c>
      <c r="R900" s="1">
        <v>12</v>
      </c>
      <c r="S900" s="1">
        <v>150</v>
      </c>
      <c r="T900" s="1">
        <v>27</v>
      </c>
      <c r="U900" s="1">
        <v>1</v>
      </c>
      <c r="V900" s="1">
        <v>99</v>
      </c>
      <c r="W900" s="1">
        <v>1</v>
      </c>
      <c r="X900" s="1">
        <v>0</v>
      </c>
      <c r="Y900" s="1">
        <v>1</v>
      </c>
      <c r="Z900" s="1">
        <v>0</v>
      </c>
      <c r="AA900" s="1">
        <v>1</v>
      </c>
      <c r="AB900" s="1">
        <v>1</v>
      </c>
      <c r="AC900" s="1">
        <v>0</v>
      </c>
      <c r="AD900" s="1">
        <v>0</v>
      </c>
      <c r="AE900" s="1">
        <v>680</v>
      </c>
      <c r="AF900" s="1">
        <v>466</v>
      </c>
      <c r="AG900" s="1">
        <v>0</v>
      </c>
      <c r="AH900" s="1">
        <v>0</v>
      </c>
      <c r="AI900" s="1">
        <v>1146</v>
      </c>
      <c r="AJ900" s="1" t="s">
        <v>8018</v>
      </c>
      <c r="AK900" s="1" t="s">
        <v>8019</v>
      </c>
      <c r="AL900" s="1" t="s">
        <v>8020</v>
      </c>
      <c r="AM900" s="1" t="s">
        <v>16</v>
      </c>
      <c r="AN900" s="1" t="s">
        <v>23097</v>
      </c>
      <c r="AO900" s="1" t="s">
        <v>86</v>
      </c>
      <c r="AP900" s="1" t="s">
        <v>86</v>
      </c>
      <c r="AQ900" s="1" t="s">
        <v>25</v>
      </c>
      <c r="AR900" s="1" t="s">
        <v>19</v>
      </c>
      <c r="AS900" s="1" t="s">
        <v>23091</v>
      </c>
      <c r="AT900" s="1" t="s">
        <v>101</v>
      </c>
    </row>
    <row r="901" spans="1:46" x14ac:dyDescent="0.25">
      <c r="A901" s="1" t="s">
        <v>18806</v>
      </c>
      <c r="B901" s="2" t="s">
        <v>23076</v>
      </c>
      <c r="C901" s="2" t="s">
        <v>23107</v>
      </c>
      <c r="D901" s="1">
        <v>1</v>
      </c>
      <c r="E901" s="1">
        <v>0</v>
      </c>
      <c r="F901" s="1">
        <v>1</v>
      </c>
      <c r="G901" s="1">
        <v>2</v>
      </c>
      <c r="H901" s="6">
        <v>0.5</v>
      </c>
      <c r="I901">
        <v>0</v>
      </c>
      <c r="J901" s="1">
        <v>33</v>
      </c>
      <c r="K901" s="1">
        <v>1</v>
      </c>
      <c r="L901" s="1">
        <v>647</v>
      </c>
      <c r="M901" s="6">
        <v>0.31</v>
      </c>
      <c r="N901" s="4">
        <v>4000</v>
      </c>
      <c r="O901" s="4">
        <v>400</v>
      </c>
      <c r="P901" s="4">
        <v>500</v>
      </c>
      <c r="Q901" s="3">
        <v>0.25</v>
      </c>
      <c r="R901" s="1">
        <v>24</v>
      </c>
      <c r="S901" s="1">
        <v>500</v>
      </c>
      <c r="T901" s="1">
        <v>39</v>
      </c>
      <c r="U901" s="1">
        <v>1</v>
      </c>
      <c r="V901" s="1">
        <v>99</v>
      </c>
      <c r="W901" s="1">
        <v>0</v>
      </c>
      <c r="X901" s="1">
        <v>1</v>
      </c>
      <c r="Y901" s="1">
        <v>1</v>
      </c>
      <c r="Z901" s="1">
        <v>0</v>
      </c>
      <c r="AA901" s="1">
        <v>1</v>
      </c>
      <c r="AB901" s="1">
        <v>0</v>
      </c>
      <c r="AC901" s="1">
        <v>1423</v>
      </c>
      <c r="AD901" s="1">
        <v>456</v>
      </c>
      <c r="AE901" s="1">
        <v>456</v>
      </c>
      <c r="AF901" s="1">
        <v>300</v>
      </c>
      <c r="AG901" s="1">
        <v>0</v>
      </c>
      <c r="AH901" s="1">
        <v>0</v>
      </c>
      <c r="AI901" s="1">
        <v>2635</v>
      </c>
      <c r="AJ901" s="1" t="s">
        <v>5413</v>
      </c>
      <c r="AK901" s="1" t="s">
        <v>5414</v>
      </c>
      <c r="AL901" s="1" t="s">
        <v>5415</v>
      </c>
      <c r="AM901" s="1" t="s">
        <v>12</v>
      </c>
      <c r="AN901" s="1" t="s">
        <v>23098</v>
      </c>
      <c r="AO901" s="1" t="s">
        <v>86</v>
      </c>
      <c r="AP901" s="1" t="s">
        <v>57</v>
      </c>
      <c r="AQ901" s="1" t="s">
        <v>14</v>
      </c>
      <c r="AR901" s="1" t="s">
        <v>19</v>
      </c>
      <c r="AS901" s="1" t="s">
        <v>23091</v>
      </c>
      <c r="AT901" s="1" t="s">
        <v>26</v>
      </c>
    </row>
    <row r="902" spans="1:46" x14ac:dyDescent="0.25">
      <c r="A902" s="1" t="s">
        <v>20054</v>
      </c>
      <c r="B902" s="2" t="s">
        <v>23076</v>
      </c>
      <c r="C902" s="2" t="s">
        <v>23108</v>
      </c>
      <c r="D902" s="1">
        <v>0</v>
      </c>
      <c r="E902" s="1">
        <v>0</v>
      </c>
      <c r="F902" s="1">
        <v>1</v>
      </c>
      <c r="G902" s="1">
        <v>1</v>
      </c>
      <c r="H902" s="6">
        <v>1</v>
      </c>
      <c r="I902">
        <v>0</v>
      </c>
      <c r="J902" s="1">
        <v>50</v>
      </c>
      <c r="K902" s="1">
        <v>1</v>
      </c>
      <c r="L902" s="1">
        <v>706</v>
      </c>
      <c r="M902" s="6">
        <v>0.38</v>
      </c>
      <c r="N902" s="4">
        <v>5500</v>
      </c>
      <c r="O902" s="4">
        <v>310</v>
      </c>
      <c r="P902" s="4">
        <v>300</v>
      </c>
      <c r="Q902" s="3">
        <v>0.3</v>
      </c>
      <c r="R902" s="1">
        <v>24</v>
      </c>
      <c r="S902" s="1">
        <v>300</v>
      </c>
      <c r="T902" s="1">
        <v>29</v>
      </c>
      <c r="U902" s="1">
        <v>1</v>
      </c>
      <c r="V902" s="1">
        <v>99</v>
      </c>
      <c r="W902" s="1">
        <v>0</v>
      </c>
      <c r="X902" s="1">
        <v>0</v>
      </c>
      <c r="Y902" s="1">
        <v>0</v>
      </c>
      <c r="Z902" s="1">
        <v>3</v>
      </c>
      <c r="AA902" s="1">
        <v>1</v>
      </c>
      <c r="AB902" s="1">
        <v>0</v>
      </c>
      <c r="AC902" s="1">
        <v>222</v>
      </c>
      <c r="AD902" s="1">
        <v>0</v>
      </c>
      <c r="AE902" s="1">
        <v>0</v>
      </c>
      <c r="AF902" s="1">
        <v>0</v>
      </c>
      <c r="AG902" s="1">
        <v>0</v>
      </c>
      <c r="AH902" s="1">
        <v>1614</v>
      </c>
      <c r="AI902" s="1">
        <v>1836</v>
      </c>
      <c r="AJ902" s="1" t="s">
        <v>8907</v>
      </c>
      <c r="AK902" s="1" t="s">
        <v>8908</v>
      </c>
      <c r="AL902" s="1" t="s">
        <v>8909</v>
      </c>
      <c r="AM902" s="1" t="s">
        <v>12</v>
      </c>
      <c r="AN902" s="1" t="s">
        <v>23098</v>
      </c>
      <c r="AO902" s="1" t="s">
        <v>86</v>
      </c>
      <c r="AP902" s="1" t="s">
        <v>57</v>
      </c>
      <c r="AQ902" s="1" t="s">
        <v>25</v>
      </c>
      <c r="AR902" s="1" t="s">
        <v>30</v>
      </c>
      <c r="AS902" s="1" t="s">
        <v>23091</v>
      </c>
      <c r="AT902" s="1" t="s">
        <v>26</v>
      </c>
    </row>
    <row r="903" spans="1:46" x14ac:dyDescent="0.25">
      <c r="A903" s="1" t="s">
        <v>17153</v>
      </c>
      <c r="B903" s="2" t="s">
        <v>23073</v>
      </c>
      <c r="C903" s="2" t="s">
        <v>23105</v>
      </c>
      <c r="D903" s="1">
        <v>0</v>
      </c>
      <c r="E903" s="1">
        <v>3</v>
      </c>
      <c r="F903" s="1">
        <v>2</v>
      </c>
      <c r="G903" s="1">
        <v>5</v>
      </c>
      <c r="H903" s="6">
        <v>0.4</v>
      </c>
      <c r="I903">
        <v>0</v>
      </c>
      <c r="J903" s="1">
        <v>40</v>
      </c>
      <c r="K903" s="1">
        <v>1</v>
      </c>
      <c r="L903" s="1">
        <v>611</v>
      </c>
      <c r="M903" s="6">
        <v>0.28000000000000003</v>
      </c>
      <c r="N903" s="4">
        <v>3000</v>
      </c>
      <c r="O903" s="4">
        <v>200</v>
      </c>
      <c r="P903" s="4">
        <v>300</v>
      </c>
      <c r="Q903" s="3">
        <v>0.3</v>
      </c>
      <c r="R903" s="1">
        <v>12</v>
      </c>
      <c r="S903" s="1">
        <v>300</v>
      </c>
      <c r="T903" s="1">
        <v>26</v>
      </c>
      <c r="U903" s="1">
        <v>0</v>
      </c>
      <c r="V903" s="1">
        <v>99</v>
      </c>
      <c r="W903" s="1">
        <v>0</v>
      </c>
      <c r="X903" s="1">
        <v>0</v>
      </c>
      <c r="Y903" s="1">
        <v>1</v>
      </c>
      <c r="Z903" s="1">
        <v>3</v>
      </c>
      <c r="AA903" s="1">
        <v>0</v>
      </c>
      <c r="AB903" s="1">
        <v>0</v>
      </c>
      <c r="AC903" s="1">
        <v>0</v>
      </c>
      <c r="AD903" s="1">
        <v>279</v>
      </c>
      <c r="AE903" s="1">
        <v>0</v>
      </c>
      <c r="AF903" s="1">
        <v>0</v>
      </c>
      <c r="AG903" s="1">
        <v>12</v>
      </c>
      <c r="AH903" s="1">
        <v>300</v>
      </c>
      <c r="AI903" s="1">
        <v>591</v>
      </c>
      <c r="AJ903" s="1" t="s">
        <v>439</v>
      </c>
      <c r="AK903" s="1" t="s">
        <v>440</v>
      </c>
      <c r="AL903" s="1" t="s">
        <v>441</v>
      </c>
      <c r="AM903" s="1" t="s">
        <v>12</v>
      </c>
      <c r="AN903" s="1" t="s">
        <v>23098</v>
      </c>
      <c r="AO903" s="1" t="s">
        <v>364</v>
      </c>
      <c r="AP903" s="1" t="s">
        <v>57</v>
      </c>
      <c r="AQ903" s="1" t="s">
        <v>25</v>
      </c>
      <c r="AR903" s="1" t="s">
        <v>19</v>
      </c>
      <c r="AS903" s="1" t="s">
        <v>23090</v>
      </c>
      <c r="AT903" s="1" t="s">
        <v>26</v>
      </c>
    </row>
    <row r="904" spans="1:46" x14ac:dyDescent="0.25">
      <c r="A904" s="1" t="s">
        <v>19256</v>
      </c>
      <c r="B904" s="2" t="s">
        <v>23101</v>
      </c>
      <c r="C904" s="2" t="s">
        <v>23104</v>
      </c>
      <c r="D904" s="1">
        <v>0</v>
      </c>
      <c r="E904" s="1">
        <v>1</v>
      </c>
      <c r="F904" s="1">
        <v>1</v>
      </c>
      <c r="G904" s="1">
        <v>2</v>
      </c>
      <c r="H904" s="6">
        <v>0.5</v>
      </c>
      <c r="I904">
        <v>0</v>
      </c>
      <c r="J904" s="1">
        <v>26</v>
      </c>
      <c r="K904" s="1">
        <v>1</v>
      </c>
      <c r="L904" s="1">
        <v>743</v>
      </c>
      <c r="M904" s="6">
        <v>0.26</v>
      </c>
      <c r="N904" s="4">
        <v>1400</v>
      </c>
      <c r="O904" s="4">
        <v>120</v>
      </c>
      <c r="P904" s="4">
        <v>200</v>
      </c>
      <c r="Q904" s="3">
        <v>0.4</v>
      </c>
      <c r="R904" s="1">
        <v>12</v>
      </c>
      <c r="S904" s="1">
        <v>200</v>
      </c>
      <c r="T904" s="1">
        <v>25</v>
      </c>
      <c r="U904" s="1">
        <v>0</v>
      </c>
      <c r="V904" s="1">
        <v>99</v>
      </c>
      <c r="W904" s="1">
        <v>0</v>
      </c>
      <c r="X904" s="1">
        <v>0</v>
      </c>
      <c r="Y904" s="1">
        <v>1</v>
      </c>
      <c r="Z904" s="1">
        <v>3</v>
      </c>
      <c r="AA904" s="1">
        <v>1</v>
      </c>
      <c r="AB904" s="1">
        <v>1</v>
      </c>
      <c r="AC904" s="1">
        <v>0</v>
      </c>
      <c r="AD904" s="1">
        <v>0</v>
      </c>
      <c r="AE904" s="1">
        <v>0</v>
      </c>
      <c r="AF904" s="1">
        <v>0</v>
      </c>
      <c r="AG904" s="1">
        <v>0</v>
      </c>
      <c r="AH904" s="1">
        <v>200</v>
      </c>
      <c r="AI904" s="1">
        <v>200</v>
      </c>
      <c r="AJ904" s="1" t="s">
        <v>2873</v>
      </c>
      <c r="AK904" s="1" t="s">
        <v>6665</v>
      </c>
      <c r="AL904" s="1" t="s">
        <v>6666</v>
      </c>
      <c r="AM904" s="1" t="s">
        <v>12</v>
      </c>
      <c r="AN904" s="1" t="s">
        <v>23098</v>
      </c>
      <c r="AO904" s="1" t="s">
        <v>364</v>
      </c>
      <c r="AP904" s="1" t="s">
        <v>57</v>
      </c>
      <c r="AQ904" s="1" t="s">
        <v>25</v>
      </c>
      <c r="AR904" s="1" t="s">
        <v>19</v>
      </c>
      <c r="AS904" s="1" t="s">
        <v>23091</v>
      </c>
      <c r="AT904" s="1" t="s">
        <v>101</v>
      </c>
    </row>
    <row r="905" spans="1:46" x14ac:dyDescent="0.25">
      <c r="A905" s="1" t="s">
        <v>18142</v>
      </c>
      <c r="B905" s="2" t="s">
        <v>23101</v>
      </c>
      <c r="C905" s="2" t="s">
        <v>23105</v>
      </c>
      <c r="D905" s="1">
        <v>2</v>
      </c>
      <c r="E905" s="1">
        <v>0</v>
      </c>
      <c r="F905" s="1">
        <v>6</v>
      </c>
      <c r="G905" s="1">
        <v>8</v>
      </c>
      <c r="H905" s="6">
        <v>0.75</v>
      </c>
      <c r="I905">
        <v>0</v>
      </c>
      <c r="J905" s="1">
        <v>42</v>
      </c>
      <c r="K905" s="1">
        <v>1</v>
      </c>
      <c r="L905" s="1">
        <v>600</v>
      </c>
      <c r="M905" s="6">
        <v>0.74</v>
      </c>
      <c r="N905" s="4">
        <v>3900</v>
      </c>
      <c r="O905" s="4">
        <v>240</v>
      </c>
      <c r="P905" s="4">
        <v>200</v>
      </c>
      <c r="Q905" s="3">
        <v>0.33</v>
      </c>
      <c r="R905" s="1">
        <v>12</v>
      </c>
      <c r="S905" s="1">
        <v>200</v>
      </c>
      <c r="T905" s="1">
        <v>42</v>
      </c>
      <c r="U905" s="1">
        <v>1</v>
      </c>
      <c r="V905" s="1">
        <v>99</v>
      </c>
      <c r="W905" s="1">
        <v>0</v>
      </c>
      <c r="X905" s="1">
        <v>1</v>
      </c>
      <c r="Y905" s="1">
        <v>1</v>
      </c>
      <c r="Z905" s="1">
        <v>1</v>
      </c>
      <c r="AA905" s="1">
        <v>1</v>
      </c>
      <c r="AB905" s="1">
        <v>0</v>
      </c>
      <c r="AC905" s="1">
        <v>910</v>
      </c>
      <c r="AD905" s="1">
        <v>251</v>
      </c>
      <c r="AE905" s="1">
        <v>386</v>
      </c>
      <c r="AF905" s="1">
        <v>615</v>
      </c>
      <c r="AG905" s="1">
        <v>0</v>
      </c>
      <c r="AH905" s="1">
        <v>1200</v>
      </c>
      <c r="AI905" s="1">
        <v>3362</v>
      </c>
      <c r="AJ905" s="1" t="s">
        <v>3482</v>
      </c>
      <c r="AK905" s="1" t="s">
        <v>3483</v>
      </c>
      <c r="AL905" s="1" t="s">
        <v>3484</v>
      </c>
      <c r="AM905" s="1" t="s">
        <v>12</v>
      </c>
      <c r="AN905" s="1" t="s">
        <v>23098</v>
      </c>
      <c r="AO905" s="1" t="s">
        <v>86</v>
      </c>
      <c r="AP905" s="1" t="s">
        <v>57</v>
      </c>
      <c r="AQ905" s="1" t="s">
        <v>14</v>
      </c>
      <c r="AR905" s="1" t="s">
        <v>19</v>
      </c>
      <c r="AS905" s="1" t="s">
        <v>23091</v>
      </c>
      <c r="AT905" s="1" t="s">
        <v>26</v>
      </c>
    </row>
    <row r="906" spans="1:46" x14ac:dyDescent="0.25">
      <c r="A906" s="1" t="s">
        <v>18290</v>
      </c>
      <c r="B906" s="2" t="s">
        <v>23101</v>
      </c>
      <c r="C906" s="2" t="s">
        <v>23108</v>
      </c>
      <c r="D906" s="1">
        <v>0</v>
      </c>
      <c r="E906" s="1">
        <v>0</v>
      </c>
      <c r="F906" s="1">
        <v>1</v>
      </c>
      <c r="G906" s="1">
        <v>1</v>
      </c>
      <c r="H906" s="6">
        <v>1</v>
      </c>
      <c r="I906">
        <v>1</v>
      </c>
      <c r="J906" s="1">
        <v>36</v>
      </c>
      <c r="K906" s="1">
        <v>1</v>
      </c>
      <c r="L906" s="1">
        <v>600</v>
      </c>
      <c r="M906" s="6">
        <v>0.19</v>
      </c>
      <c r="N906" s="4">
        <v>4000</v>
      </c>
      <c r="O906" s="4">
        <v>300</v>
      </c>
      <c r="P906" s="4">
        <v>200</v>
      </c>
      <c r="Q906" s="3">
        <v>0.35</v>
      </c>
      <c r="R906" s="1">
        <v>24</v>
      </c>
      <c r="S906" s="1">
        <v>200</v>
      </c>
      <c r="T906" s="1">
        <v>24</v>
      </c>
      <c r="U906" s="1">
        <v>1</v>
      </c>
      <c r="V906" s="1">
        <v>99</v>
      </c>
      <c r="W906" s="1">
        <v>0</v>
      </c>
      <c r="X906" s="1">
        <v>0</v>
      </c>
      <c r="Y906" s="1">
        <v>0</v>
      </c>
      <c r="Z906" s="1">
        <v>4</v>
      </c>
      <c r="AA906" s="1">
        <v>0</v>
      </c>
      <c r="AB906" s="1">
        <v>1</v>
      </c>
      <c r="AC906" s="1">
        <v>500</v>
      </c>
      <c r="AD906" s="1">
        <v>0</v>
      </c>
      <c r="AE906" s="1">
        <v>0</v>
      </c>
      <c r="AF906" s="1">
        <v>0</v>
      </c>
      <c r="AG906" s="1">
        <v>27</v>
      </c>
      <c r="AH906" s="1">
        <v>700</v>
      </c>
      <c r="AI906" s="1">
        <v>1227</v>
      </c>
      <c r="AJ906" s="1" t="s">
        <v>3939</v>
      </c>
      <c r="AK906" s="1" t="s">
        <v>3940</v>
      </c>
      <c r="AL906" s="1" t="s">
        <v>3941</v>
      </c>
      <c r="AM906" s="1" t="s">
        <v>16</v>
      </c>
      <c r="AN906" s="1" t="s">
        <v>23098</v>
      </c>
      <c r="AO906" s="1" t="s">
        <v>86</v>
      </c>
      <c r="AP906" s="1" t="s">
        <v>57</v>
      </c>
      <c r="AQ906" s="1" t="s">
        <v>25</v>
      </c>
      <c r="AR906" s="1" t="s">
        <v>30</v>
      </c>
      <c r="AS906" s="1" t="s">
        <v>23090</v>
      </c>
      <c r="AT906" s="1" t="s">
        <v>101</v>
      </c>
    </row>
    <row r="907" spans="1:46" x14ac:dyDescent="0.25">
      <c r="A907" s="1" t="s">
        <v>20721</v>
      </c>
      <c r="B907" s="2" t="s">
        <v>23101</v>
      </c>
      <c r="C907" s="2" t="s">
        <v>23109</v>
      </c>
      <c r="D907" s="1">
        <v>0</v>
      </c>
      <c r="E907" s="1">
        <v>2</v>
      </c>
      <c r="F907" s="1">
        <v>1</v>
      </c>
      <c r="G907" s="1">
        <v>3</v>
      </c>
      <c r="H907" s="6">
        <v>0.33333333333333331</v>
      </c>
      <c r="I907">
        <v>0</v>
      </c>
      <c r="J907" s="1">
        <v>39</v>
      </c>
      <c r="K907" s="1">
        <v>0</v>
      </c>
      <c r="L907" s="1">
        <v>515</v>
      </c>
      <c r="M907" s="6">
        <v>0.54</v>
      </c>
      <c r="N907" s="4">
        <v>5500</v>
      </c>
      <c r="O907" s="4">
        <v>400</v>
      </c>
      <c r="P907" s="4">
        <v>500</v>
      </c>
      <c r="Q907" s="3">
        <v>0.3</v>
      </c>
      <c r="R907" s="1">
        <v>12</v>
      </c>
      <c r="S907" s="1">
        <v>500</v>
      </c>
      <c r="T907" s="1">
        <v>56</v>
      </c>
      <c r="U907" s="1">
        <v>1</v>
      </c>
      <c r="V907" s="1">
        <v>99</v>
      </c>
      <c r="W907" s="1">
        <v>0</v>
      </c>
      <c r="X907" s="1">
        <v>0</v>
      </c>
      <c r="Y907" s="1">
        <v>1</v>
      </c>
      <c r="Z907" s="1">
        <v>0</v>
      </c>
      <c r="AA907" s="1">
        <v>1</v>
      </c>
      <c r="AB907" s="1">
        <v>0</v>
      </c>
      <c r="AC907" s="1">
        <v>2750</v>
      </c>
      <c r="AD907" s="1">
        <v>896</v>
      </c>
      <c r="AE907" s="1">
        <v>0</v>
      </c>
      <c r="AF907" s="1">
        <v>0</v>
      </c>
      <c r="AG907" s="1">
        <v>0</v>
      </c>
      <c r="AH907" s="1">
        <v>700</v>
      </c>
      <c r="AI907" s="1">
        <v>4346</v>
      </c>
      <c r="AJ907" s="1" t="s">
        <v>10741</v>
      </c>
      <c r="AK907" s="1" t="s">
        <v>10742</v>
      </c>
      <c r="AL907" s="1" t="s">
        <v>10743</v>
      </c>
      <c r="AM907" s="1" t="s">
        <v>12</v>
      </c>
      <c r="AN907" s="1" t="s">
        <v>23097</v>
      </c>
      <c r="AO907" s="1" t="s">
        <v>86</v>
      </c>
      <c r="AP907" s="1" t="s">
        <v>57</v>
      </c>
      <c r="AQ907" s="1" t="s">
        <v>25</v>
      </c>
      <c r="AR907" s="1" t="s">
        <v>19</v>
      </c>
      <c r="AS907" s="1" t="s">
        <v>23091</v>
      </c>
      <c r="AT907" s="1" t="s">
        <v>26</v>
      </c>
    </row>
    <row r="908" spans="1:46" x14ac:dyDescent="0.25">
      <c r="A908" s="1" t="s">
        <v>22969</v>
      </c>
      <c r="B908" s="2" t="s">
        <v>23076</v>
      </c>
      <c r="C908" s="2" t="s">
        <v>23110</v>
      </c>
      <c r="D908" s="1">
        <v>1</v>
      </c>
      <c r="E908" s="1">
        <v>0</v>
      </c>
      <c r="F908" s="1">
        <v>2</v>
      </c>
      <c r="G908" s="1">
        <v>3</v>
      </c>
      <c r="H908" s="6">
        <v>0.66666666666666663</v>
      </c>
      <c r="I908">
        <v>0</v>
      </c>
      <c r="J908" s="1">
        <v>45</v>
      </c>
      <c r="K908" s="1">
        <v>0</v>
      </c>
      <c r="L908" s="1">
        <v>581</v>
      </c>
      <c r="M908" s="6">
        <v>0.81</v>
      </c>
      <c r="N908" s="4">
        <v>6168</v>
      </c>
      <c r="O908" s="4">
        <v>514</v>
      </c>
      <c r="P908" s="4">
        <v>750</v>
      </c>
      <c r="Q908" s="3">
        <v>0.27</v>
      </c>
      <c r="R908" s="1">
        <v>18</v>
      </c>
      <c r="S908" s="1">
        <v>750</v>
      </c>
      <c r="T908" s="1">
        <v>63</v>
      </c>
      <c r="U908" s="1">
        <v>0</v>
      </c>
      <c r="V908" s="1">
        <v>98</v>
      </c>
      <c r="W908" s="1">
        <v>0</v>
      </c>
      <c r="X908" s="1">
        <v>0</v>
      </c>
      <c r="Y908" s="1">
        <v>1</v>
      </c>
      <c r="Z908" s="1">
        <v>1</v>
      </c>
      <c r="AA908" s="1">
        <v>0</v>
      </c>
      <c r="AB908" s="1">
        <v>0</v>
      </c>
      <c r="AC908" s="1">
        <v>1839</v>
      </c>
      <c r="AD908" s="1">
        <v>0</v>
      </c>
      <c r="AE908" s="1">
        <v>1689</v>
      </c>
      <c r="AF908" s="1">
        <v>2464</v>
      </c>
      <c r="AG908" s="1">
        <v>0</v>
      </c>
      <c r="AH908" s="1">
        <v>1200</v>
      </c>
      <c r="AI908" s="1">
        <v>7192</v>
      </c>
      <c r="AJ908" s="1" t="s">
        <v>7780</v>
      </c>
      <c r="AK908" s="1" t="s">
        <v>16742</v>
      </c>
      <c r="AL908" s="1" t="s">
        <v>16743</v>
      </c>
      <c r="AM908" s="1" t="s">
        <v>12</v>
      </c>
      <c r="AN908" s="1" t="s">
        <v>23097</v>
      </c>
      <c r="AO908" s="1" t="s">
        <v>364</v>
      </c>
      <c r="AP908" s="1" t="s">
        <v>57</v>
      </c>
      <c r="AQ908" s="1" t="s">
        <v>25</v>
      </c>
      <c r="AR908" s="1" t="s">
        <v>19</v>
      </c>
      <c r="AS908" s="1" t="s">
        <v>23090</v>
      </c>
      <c r="AT908" s="1" t="s">
        <v>26</v>
      </c>
    </row>
    <row r="909" spans="1:46" x14ac:dyDescent="0.25">
      <c r="A909" s="1" t="s">
        <v>20277</v>
      </c>
      <c r="B909" s="2" t="s">
        <v>23074</v>
      </c>
      <c r="C909" s="2" t="s">
        <v>23104</v>
      </c>
      <c r="D909" s="1">
        <v>0</v>
      </c>
      <c r="E909" s="1">
        <v>0</v>
      </c>
      <c r="F909" s="1">
        <v>1</v>
      </c>
      <c r="G909" s="1">
        <v>1</v>
      </c>
      <c r="H909" s="6">
        <v>1</v>
      </c>
      <c r="I909">
        <v>1</v>
      </c>
      <c r="J909" s="1">
        <v>36</v>
      </c>
      <c r="K909" s="1">
        <v>1</v>
      </c>
      <c r="L909" s="1">
        <v>717</v>
      </c>
      <c r="M909" s="6">
        <v>0.05</v>
      </c>
      <c r="N909" s="4">
        <v>3840</v>
      </c>
      <c r="O909" s="4">
        <v>320</v>
      </c>
      <c r="P909" s="4">
        <v>300</v>
      </c>
      <c r="Q909" s="3">
        <v>0.4</v>
      </c>
      <c r="R909" s="1">
        <v>24</v>
      </c>
      <c r="S909" s="1">
        <v>300</v>
      </c>
      <c r="T909" s="1">
        <v>27</v>
      </c>
      <c r="U909" s="1">
        <v>1</v>
      </c>
      <c r="V909" s="1">
        <v>98</v>
      </c>
      <c r="W909" s="1">
        <v>1</v>
      </c>
      <c r="X909" s="1">
        <v>1</v>
      </c>
      <c r="Y909" s="1">
        <v>0</v>
      </c>
      <c r="Z909" s="1">
        <v>3</v>
      </c>
      <c r="AA909" s="1">
        <v>1</v>
      </c>
      <c r="AB909" s="1">
        <v>1</v>
      </c>
      <c r="AC909" s="1">
        <v>0</v>
      </c>
      <c r="AD909" s="1">
        <v>0</v>
      </c>
      <c r="AE909" s="1">
        <v>0</v>
      </c>
      <c r="AF909" s="1">
        <v>0</v>
      </c>
      <c r="AG909" s="1">
        <v>0</v>
      </c>
      <c r="AH909" s="1">
        <v>0</v>
      </c>
      <c r="AI909" s="1">
        <v>0</v>
      </c>
      <c r="AJ909" s="1" t="s">
        <v>9501</v>
      </c>
      <c r="AK909" s="1" t="s">
        <v>9502</v>
      </c>
      <c r="AL909" s="1" t="s">
        <v>9503</v>
      </c>
      <c r="AM909" s="1" t="s">
        <v>16</v>
      </c>
      <c r="AN909" s="1" t="s">
        <v>23098</v>
      </c>
      <c r="AO909" s="1" t="s">
        <v>86</v>
      </c>
      <c r="AP909" s="1" t="s">
        <v>86</v>
      </c>
      <c r="AQ909" s="1" t="s">
        <v>14</v>
      </c>
      <c r="AR909" s="1" t="s">
        <v>30</v>
      </c>
      <c r="AS909" s="1" t="s">
        <v>23091</v>
      </c>
      <c r="AT909" s="1" t="s">
        <v>101</v>
      </c>
    </row>
    <row r="910" spans="1:46" x14ac:dyDescent="0.25">
      <c r="A910" s="1" t="s">
        <v>21111</v>
      </c>
      <c r="B910" s="2" t="s">
        <v>23101</v>
      </c>
      <c r="C910" s="2" t="s">
        <v>23108</v>
      </c>
      <c r="D910" s="1">
        <v>1</v>
      </c>
      <c r="E910" s="1">
        <v>0</v>
      </c>
      <c r="F910" s="1">
        <v>3</v>
      </c>
      <c r="G910" s="1">
        <v>4</v>
      </c>
      <c r="H910" s="6">
        <v>0.75</v>
      </c>
      <c r="I910">
        <v>0</v>
      </c>
      <c r="J910" s="1">
        <v>48</v>
      </c>
      <c r="K910" s="1">
        <v>1</v>
      </c>
      <c r="L910" s="1">
        <v>887</v>
      </c>
      <c r="M910" s="6">
        <v>0.57999999999999996</v>
      </c>
      <c r="N910" s="4">
        <v>6000</v>
      </c>
      <c r="O910" s="4">
        <v>450</v>
      </c>
      <c r="P910" s="4">
        <v>1500</v>
      </c>
      <c r="Q910" s="3">
        <v>0.23</v>
      </c>
      <c r="R910" s="1">
        <v>24</v>
      </c>
      <c r="S910" s="1">
        <v>1500</v>
      </c>
      <c r="T910" s="1">
        <v>60</v>
      </c>
      <c r="U910" s="1">
        <v>1</v>
      </c>
      <c r="V910" s="1">
        <v>98</v>
      </c>
      <c r="W910" s="1">
        <v>0</v>
      </c>
      <c r="X910" s="1">
        <v>0</v>
      </c>
      <c r="Y910" s="1">
        <v>0</v>
      </c>
      <c r="Z910" s="1">
        <v>2</v>
      </c>
      <c r="AA910" s="1">
        <v>0</v>
      </c>
      <c r="AB910" s="1">
        <v>0</v>
      </c>
      <c r="AC910" s="1">
        <v>5500</v>
      </c>
      <c r="AD910" s="1">
        <v>0</v>
      </c>
      <c r="AE910" s="1">
        <v>0</v>
      </c>
      <c r="AF910" s="1">
        <v>0</v>
      </c>
      <c r="AG910" s="1">
        <v>0</v>
      </c>
      <c r="AH910" s="1">
        <v>0</v>
      </c>
      <c r="AI910" s="1">
        <v>5500</v>
      </c>
      <c r="AJ910" s="1" t="s">
        <v>11785</v>
      </c>
      <c r="AK910" s="1" t="s">
        <v>11786</v>
      </c>
      <c r="AL910" s="1" t="s">
        <v>11787</v>
      </c>
      <c r="AM910" s="1" t="s">
        <v>12</v>
      </c>
      <c r="AN910" s="1" t="s">
        <v>23098</v>
      </c>
      <c r="AO910" s="1" t="s">
        <v>86</v>
      </c>
      <c r="AP910" s="1" t="s">
        <v>57</v>
      </c>
      <c r="AQ910" s="1" t="s">
        <v>25</v>
      </c>
      <c r="AR910" s="1" t="s">
        <v>30</v>
      </c>
      <c r="AS910" s="1" t="s">
        <v>23090</v>
      </c>
      <c r="AT910" s="1" t="s">
        <v>26</v>
      </c>
    </row>
    <row r="911" spans="1:46" x14ac:dyDescent="0.25">
      <c r="A911" s="1" t="s">
        <v>17660</v>
      </c>
      <c r="B911" s="2" t="s">
        <v>23101</v>
      </c>
      <c r="C911" s="2" t="s">
        <v>23108</v>
      </c>
      <c r="D911" s="1">
        <v>0</v>
      </c>
      <c r="E911" s="1">
        <v>0</v>
      </c>
      <c r="F911" s="1">
        <v>2</v>
      </c>
      <c r="G911" s="1">
        <v>2</v>
      </c>
      <c r="H911" s="6">
        <v>1</v>
      </c>
      <c r="I911">
        <v>0</v>
      </c>
      <c r="J911" s="1">
        <v>29</v>
      </c>
      <c r="K911" s="1">
        <v>1</v>
      </c>
      <c r="L911" s="1">
        <v>545</v>
      </c>
      <c r="M911" s="6">
        <v>0.2</v>
      </c>
      <c r="N911" s="4">
        <v>8400</v>
      </c>
      <c r="O911" s="4">
        <v>700</v>
      </c>
      <c r="P911" s="4">
        <v>700</v>
      </c>
      <c r="Q911" s="3">
        <v>0.34</v>
      </c>
      <c r="R911" s="1">
        <v>12</v>
      </c>
      <c r="S911" s="1">
        <v>700</v>
      </c>
      <c r="T911" s="1">
        <v>72</v>
      </c>
      <c r="U911" s="1">
        <v>1</v>
      </c>
      <c r="V911" s="1">
        <v>98</v>
      </c>
      <c r="W911" s="1">
        <v>1</v>
      </c>
      <c r="X911" s="1">
        <v>1</v>
      </c>
      <c r="Y911" s="1">
        <v>0</v>
      </c>
      <c r="Z911" s="1">
        <v>3</v>
      </c>
      <c r="AA911" s="1">
        <v>0</v>
      </c>
      <c r="AB911" s="1">
        <v>1</v>
      </c>
      <c r="AC911" s="1">
        <v>488</v>
      </c>
      <c r="AD911" s="1">
        <v>0</v>
      </c>
      <c r="AE911" s="1">
        <v>1873</v>
      </c>
      <c r="AF911" s="1">
        <v>0</v>
      </c>
      <c r="AG911" s="1">
        <v>0</v>
      </c>
      <c r="AH911" s="1">
        <v>250</v>
      </c>
      <c r="AI911" s="1">
        <v>2611</v>
      </c>
      <c r="AJ911" s="1" t="s">
        <v>2059</v>
      </c>
      <c r="AK911" s="1" t="s">
        <v>2060</v>
      </c>
      <c r="AL911" s="1" t="s">
        <v>2061</v>
      </c>
      <c r="AM911" s="1" t="s">
        <v>12</v>
      </c>
      <c r="AN911" s="1" t="s">
        <v>23098</v>
      </c>
      <c r="AO911" s="1" t="s">
        <v>86</v>
      </c>
      <c r="AP911" s="1" t="s">
        <v>86</v>
      </c>
      <c r="AQ911" s="1" t="s">
        <v>14</v>
      </c>
      <c r="AR911" s="1" t="s">
        <v>30</v>
      </c>
      <c r="AS911" s="1" t="s">
        <v>23090</v>
      </c>
      <c r="AT911" s="1" t="s">
        <v>101</v>
      </c>
    </row>
    <row r="912" spans="1:46" x14ac:dyDescent="0.25">
      <c r="A912" s="1" t="s">
        <v>21885</v>
      </c>
      <c r="B912" s="2" t="s">
        <v>23101</v>
      </c>
      <c r="C912" s="2" t="s">
        <v>23109</v>
      </c>
      <c r="D912" s="1">
        <v>0</v>
      </c>
      <c r="E912" s="1">
        <v>1</v>
      </c>
      <c r="F912" s="1">
        <v>2</v>
      </c>
      <c r="G912" s="1">
        <v>3</v>
      </c>
      <c r="H912" s="6">
        <v>0.66666666666666663</v>
      </c>
      <c r="I912">
        <v>0</v>
      </c>
      <c r="J912" s="1">
        <v>43</v>
      </c>
      <c r="K912" s="1">
        <v>1</v>
      </c>
      <c r="L912" s="1">
        <v>569</v>
      </c>
      <c r="M912" s="6">
        <v>0.26</v>
      </c>
      <c r="N912" s="4">
        <v>4600</v>
      </c>
      <c r="O912" s="4">
        <v>300</v>
      </c>
      <c r="P912" s="4">
        <v>300</v>
      </c>
      <c r="Q912" s="3">
        <v>0.3</v>
      </c>
      <c r="R912" s="1">
        <v>24</v>
      </c>
      <c r="S912" s="1">
        <v>300</v>
      </c>
      <c r="T912" s="1">
        <v>27</v>
      </c>
      <c r="U912" s="1">
        <v>1</v>
      </c>
      <c r="V912" s="1">
        <v>98</v>
      </c>
      <c r="W912" s="1">
        <v>0</v>
      </c>
      <c r="X912" s="1">
        <v>1</v>
      </c>
      <c r="Y912" s="1">
        <v>1</v>
      </c>
      <c r="Z912" s="1">
        <v>1</v>
      </c>
      <c r="AA912" s="1">
        <v>1</v>
      </c>
      <c r="AB912" s="1">
        <v>0</v>
      </c>
      <c r="AC912" s="1">
        <v>809</v>
      </c>
      <c r="AD912" s="1">
        <v>0</v>
      </c>
      <c r="AE912" s="1">
        <v>0</v>
      </c>
      <c r="AF912" s="1">
        <v>0</v>
      </c>
      <c r="AG912" s="1">
        <v>0</v>
      </c>
      <c r="AH912" s="1">
        <v>850</v>
      </c>
      <c r="AI912" s="1">
        <v>1659</v>
      </c>
      <c r="AJ912" s="1" t="s">
        <v>13859</v>
      </c>
      <c r="AK912" s="1" t="s">
        <v>13860</v>
      </c>
      <c r="AL912" s="1" t="s">
        <v>13861</v>
      </c>
      <c r="AM912" s="1" t="s">
        <v>12</v>
      </c>
      <c r="AN912" s="1" t="s">
        <v>23098</v>
      </c>
      <c r="AO912" s="1" t="s">
        <v>86</v>
      </c>
      <c r="AP912" s="1" t="s">
        <v>57</v>
      </c>
      <c r="AQ912" s="1" t="s">
        <v>14</v>
      </c>
      <c r="AR912" s="1" t="s">
        <v>19</v>
      </c>
      <c r="AS912" s="1" t="s">
        <v>23091</v>
      </c>
      <c r="AT912" s="1" t="s">
        <v>26</v>
      </c>
    </row>
    <row r="913" spans="1:46" x14ac:dyDescent="0.25">
      <c r="A913" s="1" t="s">
        <v>20752</v>
      </c>
      <c r="B913" s="2" t="s">
        <v>23101</v>
      </c>
      <c r="C913" s="2" t="s">
        <v>23109</v>
      </c>
      <c r="D913" s="1">
        <v>0</v>
      </c>
      <c r="E913" s="1">
        <v>1</v>
      </c>
      <c r="F913" s="1">
        <v>9</v>
      </c>
      <c r="G913" s="1">
        <v>10</v>
      </c>
      <c r="H913" s="6">
        <v>0.9</v>
      </c>
      <c r="I913">
        <v>0</v>
      </c>
      <c r="J913" s="1">
        <v>37</v>
      </c>
      <c r="K913" s="1">
        <v>1</v>
      </c>
      <c r="L913" s="1">
        <v>518</v>
      </c>
      <c r="M913" s="6">
        <v>0.3</v>
      </c>
      <c r="N913" s="4">
        <v>3738</v>
      </c>
      <c r="O913" s="4">
        <v>311</v>
      </c>
      <c r="P913" s="4">
        <v>500</v>
      </c>
      <c r="Q913" s="3">
        <v>0.27</v>
      </c>
      <c r="R913" s="1">
        <v>12</v>
      </c>
      <c r="S913" s="1">
        <v>500</v>
      </c>
      <c r="T913" s="1">
        <v>38</v>
      </c>
      <c r="U913" s="1">
        <v>1</v>
      </c>
      <c r="V913" s="1">
        <v>98</v>
      </c>
      <c r="W913" s="1">
        <v>0</v>
      </c>
      <c r="X913" s="1">
        <v>0</v>
      </c>
      <c r="Y913" s="1">
        <v>1</v>
      </c>
      <c r="Z913" s="1">
        <v>2</v>
      </c>
      <c r="AA913" s="1">
        <v>1</v>
      </c>
      <c r="AB913" s="1">
        <v>0</v>
      </c>
      <c r="AC913" s="1">
        <v>1149</v>
      </c>
      <c r="AD913" s="1">
        <v>2900</v>
      </c>
      <c r="AE913" s="1">
        <v>0</v>
      </c>
      <c r="AF913" s="1">
        <v>260</v>
      </c>
      <c r="AG913" s="1">
        <v>0</v>
      </c>
      <c r="AH913" s="1">
        <v>0</v>
      </c>
      <c r="AI913" s="1">
        <v>4309</v>
      </c>
      <c r="AJ913" s="1" t="s">
        <v>10827</v>
      </c>
      <c r="AK913" s="1" t="s">
        <v>10828</v>
      </c>
      <c r="AL913" s="1" t="s">
        <v>10829</v>
      </c>
      <c r="AM913" s="1" t="s">
        <v>12</v>
      </c>
      <c r="AN913" s="1" t="s">
        <v>23098</v>
      </c>
      <c r="AO913" s="1" t="s">
        <v>86</v>
      </c>
      <c r="AP913" s="1" t="s">
        <v>57</v>
      </c>
      <c r="AQ913" s="1" t="s">
        <v>25</v>
      </c>
      <c r="AR913" s="1" t="s">
        <v>19</v>
      </c>
      <c r="AS913" s="1" t="s">
        <v>23091</v>
      </c>
      <c r="AT913" s="1" t="s">
        <v>26</v>
      </c>
    </row>
    <row r="914" spans="1:46" x14ac:dyDescent="0.25">
      <c r="A914" s="1" t="s">
        <v>22273</v>
      </c>
      <c r="B914" s="2" t="s">
        <v>23076</v>
      </c>
      <c r="C914" s="2" t="s">
        <v>23108</v>
      </c>
      <c r="D914" s="1">
        <v>0</v>
      </c>
      <c r="E914" s="1">
        <v>2</v>
      </c>
      <c r="F914" s="1">
        <v>1</v>
      </c>
      <c r="G914" s="1">
        <v>3</v>
      </c>
      <c r="H914" s="6">
        <v>0.33333333333333331</v>
      </c>
      <c r="I914">
        <v>0</v>
      </c>
      <c r="J914" s="1">
        <v>42</v>
      </c>
      <c r="K914" s="1">
        <v>0</v>
      </c>
      <c r="L914" s="1">
        <v>718</v>
      </c>
      <c r="M914" s="6">
        <v>0.64</v>
      </c>
      <c r="N914" s="4">
        <v>6750</v>
      </c>
      <c r="O914" s="4">
        <v>350</v>
      </c>
      <c r="P914" s="4">
        <v>500</v>
      </c>
      <c r="Q914" s="3">
        <v>0.3</v>
      </c>
      <c r="R914" s="1">
        <v>24</v>
      </c>
      <c r="S914" s="1">
        <v>500</v>
      </c>
      <c r="T914" s="1">
        <v>36</v>
      </c>
      <c r="U914" s="1">
        <v>1</v>
      </c>
      <c r="V914" s="1">
        <v>97</v>
      </c>
      <c r="W914" s="1">
        <v>0</v>
      </c>
      <c r="X914" s="1">
        <v>0</v>
      </c>
      <c r="Y914" s="1">
        <v>0</v>
      </c>
      <c r="Z914" s="1">
        <v>3</v>
      </c>
      <c r="AA914" s="1">
        <v>0</v>
      </c>
      <c r="AB914" s="1">
        <v>0</v>
      </c>
      <c r="AC914" s="1">
        <v>3822</v>
      </c>
      <c r="AD914" s="1">
        <v>312</v>
      </c>
      <c r="AE914" s="1">
        <v>1437</v>
      </c>
      <c r="AF914" s="1">
        <v>0</v>
      </c>
      <c r="AG914" s="1">
        <v>0</v>
      </c>
      <c r="AH914" s="1">
        <v>0</v>
      </c>
      <c r="AI914" s="1">
        <v>5571</v>
      </c>
      <c r="AJ914" s="1" t="s">
        <v>5753</v>
      </c>
      <c r="AK914" s="1" t="s">
        <v>14877</v>
      </c>
      <c r="AL914" s="1" t="s">
        <v>14878</v>
      </c>
      <c r="AM914" s="1" t="s">
        <v>12</v>
      </c>
      <c r="AN914" s="1" t="s">
        <v>23097</v>
      </c>
      <c r="AO914" s="1" t="s">
        <v>86</v>
      </c>
      <c r="AP914" s="1" t="s">
        <v>57</v>
      </c>
      <c r="AQ914" s="1" t="s">
        <v>25</v>
      </c>
      <c r="AR914" s="1" t="s">
        <v>30</v>
      </c>
      <c r="AS914" s="1" t="s">
        <v>23090</v>
      </c>
      <c r="AT914" s="1" t="s">
        <v>26</v>
      </c>
    </row>
    <row r="915" spans="1:46" x14ac:dyDescent="0.25">
      <c r="A915" s="1" t="s">
        <v>21596</v>
      </c>
      <c r="B915" s="2" t="s">
        <v>23073</v>
      </c>
      <c r="C915" s="2" t="s">
        <v>23107</v>
      </c>
      <c r="D915" s="1">
        <v>1</v>
      </c>
      <c r="E915" s="1">
        <v>0</v>
      </c>
      <c r="F915" s="1">
        <v>2</v>
      </c>
      <c r="G915" s="1">
        <v>3</v>
      </c>
      <c r="H915" s="6">
        <v>0.66666666666666663</v>
      </c>
      <c r="I915">
        <v>0</v>
      </c>
      <c r="J915" s="1">
        <v>39</v>
      </c>
      <c r="K915" s="1">
        <v>1</v>
      </c>
      <c r="L915" s="1">
        <v>674</v>
      </c>
      <c r="M915" s="6">
        <v>0.31</v>
      </c>
      <c r="N915" s="4">
        <v>3600</v>
      </c>
      <c r="O915" s="4">
        <v>300</v>
      </c>
      <c r="P915" s="4">
        <v>500</v>
      </c>
      <c r="Q915" s="3">
        <v>0.3</v>
      </c>
      <c r="R915" s="1">
        <v>12</v>
      </c>
      <c r="S915" s="1">
        <v>500</v>
      </c>
      <c r="T915" s="1">
        <v>49</v>
      </c>
      <c r="U915" s="1">
        <v>1</v>
      </c>
      <c r="V915" s="1">
        <v>97</v>
      </c>
      <c r="W915" s="1">
        <v>1</v>
      </c>
      <c r="X915" s="1">
        <v>0</v>
      </c>
      <c r="Y915" s="1">
        <v>0</v>
      </c>
      <c r="Z915" s="1">
        <v>1</v>
      </c>
      <c r="AA915" s="1">
        <v>0</v>
      </c>
      <c r="AB915" s="1">
        <v>0</v>
      </c>
      <c r="AC915" s="1">
        <v>3103</v>
      </c>
      <c r="AD915" s="1">
        <v>215</v>
      </c>
      <c r="AE915" s="1">
        <v>374</v>
      </c>
      <c r="AF915" s="1">
        <v>0</v>
      </c>
      <c r="AG915" s="1">
        <v>0</v>
      </c>
      <c r="AH915" s="1">
        <v>0</v>
      </c>
      <c r="AI915" s="1">
        <v>3692</v>
      </c>
      <c r="AJ915" s="1" t="s">
        <v>13079</v>
      </c>
      <c r="AK915" s="1" t="s">
        <v>13080</v>
      </c>
      <c r="AL915" s="1" t="s">
        <v>13081</v>
      </c>
      <c r="AM915" s="1" t="s">
        <v>12</v>
      </c>
      <c r="AN915" s="1" t="s">
        <v>23098</v>
      </c>
      <c r="AO915" s="1" t="s">
        <v>86</v>
      </c>
      <c r="AP915" s="1" t="s">
        <v>86</v>
      </c>
      <c r="AQ915" s="1" t="s">
        <v>25</v>
      </c>
      <c r="AR915" s="1" t="s">
        <v>30</v>
      </c>
      <c r="AS915" s="1" t="s">
        <v>23090</v>
      </c>
      <c r="AT915" s="1" t="s">
        <v>26</v>
      </c>
    </row>
    <row r="916" spans="1:46" x14ac:dyDescent="0.25">
      <c r="A916" s="1" t="s">
        <v>20522</v>
      </c>
      <c r="B916" s="2" t="s">
        <v>23073</v>
      </c>
      <c r="C916" s="2" t="s">
        <v>23107</v>
      </c>
      <c r="D916" s="1">
        <v>0</v>
      </c>
      <c r="E916" s="1">
        <v>0</v>
      </c>
      <c r="F916" s="1">
        <v>1</v>
      </c>
      <c r="G916" s="1">
        <v>1</v>
      </c>
      <c r="H916" s="6">
        <v>1</v>
      </c>
      <c r="I916">
        <v>0</v>
      </c>
      <c r="J916" s="1">
        <v>47</v>
      </c>
      <c r="K916" s="1">
        <v>1</v>
      </c>
      <c r="L916" s="1">
        <v>705</v>
      </c>
      <c r="M916" s="6">
        <v>0.4</v>
      </c>
      <c r="N916" s="4">
        <v>3800</v>
      </c>
      <c r="O916" s="4">
        <v>320</v>
      </c>
      <c r="P916" s="4">
        <v>500</v>
      </c>
      <c r="Q916" s="3">
        <v>0.32</v>
      </c>
      <c r="R916" s="1">
        <v>24</v>
      </c>
      <c r="S916" s="1">
        <v>500</v>
      </c>
      <c r="T916" s="1">
        <v>33</v>
      </c>
      <c r="U916" s="1">
        <v>0</v>
      </c>
      <c r="V916" s="1">
        <v>97</v>
      </c>
      <c r="W916" s="1">
        <v>0</v>
      </c>
      <c r="X916" s="1">
        <v>1</v>
      </c>
      <c r="Y916" s="1">
        <v>0</v>
      </c>
      <c r="Z916" s="1">
        <v>3</v>
      </c>
      <c r="AA916" s="1">
        <v>0</v>
      </c>
      <c r="AB916" s="1">
        <v>0</v>
      </c>
      <c r="AC916" s="1">
        <v>0</v>
      </c>
      <c r="AD916" s="1">
        <v>676</v>
      </c>
      <c r="AE916" s="1">
        <v>1130</v>
      </c>
      <c r="AF916" s="1">
        <v>0</v>
      </c>
      <c r="AG916" s="1">
        <v>0</v>
      </c>
      <c r="AH916" s="1">
        <v>550</v>
      </c>
      <c r="AI916" s="1">
        <v>2356</v>
      </c>
      <c r="AJ916" s="1" t="s">
        <v>10182</v>
      </c>
      <c r="AK916" s="1" t="s">
        <v>10183</v>
      </c>
      <c r="AL916" s="1" t="s">
        <v>10184</v>
      </c>
      <c r="AM916" s="1" t="s">
        <v>12</v>
      </c>
      <c r="AN916" s="1" t="s">
        <v>23098</v>
      </c>
      <c r="AO916" s="1" t="s">
        <v>364</v>
      </c>
      <c r="AP916" s="1" t="s">
        <v>57</v>
      </c>
      <c r="AQ916" s="1" t="s">
        <v>14</v>
      </c>
      <c r="AR916" s="1" t="s">
        <v>30</v>
      </c>
      <c r="AS916" s="1" t="s">
        <v>23090</v>
      </c>
      <c r="AT916" s="1" t="s">
        <v>26</v>
      </c>
    </row>
    <row r="917" spans="1:46" x14ac:dyDescent="0.25">
      <c r="A917" s="1" t="s">
        <v>19961</v>
      </c>
      <c r="B917" s="2" t="s">
        <v>23074</v>
      </c>
      <c r="C917" s="2" t="s">
        <v>23107</v>
      </c>
      <c r="D917" s="1">
        <v>2</v>
      </c>
      <c r="E917" s="1">
        <v>1</v>
      </c>
      <c r="F917" s="1">
        <v>5</v>
      </c>
      <c r="G917" s="1">
        <v>8</v>
      </c>
      <c r="H917" s="6">
        <v>0.625</v>
      </c>
      <c r="I917">
        <v>1</v>
      </c>
      <c r="J917" s="1">
        <v>34</v>
      </c>
      <c r="K917" s="1">
        <v>1</v>
      </c>
      <c r="L917" s="1">
        <v>781</v>
      </c>
      <c r="M917" s="6">
        <v>0.82</v>
      </c>
      <c r="N917" s="4">
        <v>3460</v>
      </c>
      <c r="O917" s="4">
        <v>270</v>
      </c>
      <c r="P917" s="4">
        <v>300</v>
      </c>
      <c r="Q917" s="3">
        <v>0.35</v>
      </c>
      <c r="R917" s="1">
        <v>24</v>
      </c>
      <c r="S917" s="1">
        <v>300</v>
      </c>
      <c r="T917" s="1">
        <v>15</v>
      </c>
      <c r="U917" s="1">
        <v>1</v>
      </c>
      <c r="V917" s="1">
        <v>97</v>
      </c>
      <c r="W917" s="1">
        <v>0</v>
      </c>
      <c r="X917" s="1">
        <v>0</v>
      </c>
      <c r="Y917" s="1">
        <v>0</v>
      </c>
      <c r="Z917" s="1">
        <v>2</v>
      </c>
      <c r="AA917" s="1">
        <v>0</v>
      </c>
      <c r="AB917" s="1">
        <v>1</v>
      </c>
      <c r="AC917" s="1">
        <v>5000</v>
      </c>
      <c r="AD917" s="1">
        <v>1000</v>
      </c>
      <c r="AE917" s="1">
        <v>0</v>
      </c>
      <c r="AF917" s="1">
        <v>0</v>
      </c>
      <c r="AG917" s="1">
        <v>0</v>
      </c>
      <c r="AH917" s="1">
        <v>0</v>
      </c>
      <c r="AI917" s="1">
        <v>6000</v>
      </c>
      <c r="AJ917" s="1" t="s">
        <v>8643</v>
      </c>
      <c r="AK917" s="1" t="s">
        <v>8644</v>
      </c>
      <c r="AL917" s="1" t="s">
        <v>8645</v>
      </c>
      <c r="AM917" s="1" t="s">
        <v>16</v>
      </c>
      <c r="AN917" s="1" t="s">
        <v>23098</v>
      </c>
      <c r="AO917" s="1" t="s">
        <v>86</v>
      </c>
      <c r="AP917" s="1" t="s">
        <v>57</v>
      </c>
      <c r="AQ917" s="1" t="s">
        <v>25</v>
      </c>
      <c r="AR917" s="1" t="s">
        <v>30</v>
      </c>
      <c r="AS917" s="1" t="s">
        <v>23090</v>
      </c>
      <c r="AT917" s="1" t="s">
        <v>101</v>
      </c>
    </row>
    <row r="918" spans="1:46" x14ac:dyDescent="0.25">
      <c r="A918" s="1" t="s">
        <v>21294</v>
      </c>
      <c r="B918" s="2" t="s">
        <v>23101</v>
      </c>
      <c r="C918" s="2" t="s">
        <v>23109</v>
      </c>
      <c r="D918" s="1">
        <v>0</v>
      </c>
      <c r="E918" s="1">
        <v>1</v>
      </c>
      <c r="F918" s="1">
        <v>1</v>
      </c>
      <c r="G918" s="1">
        <v>2</v>
      </c>
      <c r="H918" s="6">
        <v>0.5</v>
      </c>
      <c r="I918">
        <v>1</v>
      </c>
      <c r="J918" s="1">
        <v>42</v>
      </c>
      <c r="K918" s="1">
        <v>1</v>
      </c>
      <c r="L918" s="1">
        <v>366</v>
      </c>
      <c r="M918" s="6">
        <v>0.25</v>
      </c>
      <c r="N918" s="4">
        <v>3600</v>
      </c>
      <c r="O918" s="4">
        <v>260</v>
      </c>
      <c r="P918" s="4">
        <v>100</v>
      </c>
      <c r="Q918" s="3">
        <v>0.2</v>
      </c>
      <c r="R918" s="1">
        <v>12</v>
      </c>
      <c r="S918" s="1">
        <v>100</v>
      </c>
      <c r="T918" s="1">
        <v>15</v>
      </c>
      <c r="U918" s="1">
        <v>1</v>
      </c>
      <c r="V918" s="1">
        <v>97</v>
      </c>
      <c r="W918" s="1">
        <v>0</v>
      </c>
      <c r="X918" s="1">
        <v>0</v>
      </c>
      <c r="Y918" s="1">
        <v>0</v>
      </c>
      <c r="Z918" s="1">
        <v>4</v>
      </c>
      <c r="AA918" s="1">
        <v>1</v>
      </c>
      <c r="AB918" s="1">
        <v>1</v>
      </c>
      <c r="AC918" s="1">
        <v>1922</v>
      </c>
      <c r="AD918" s="1">
        <v>0</v>
      </c>
      <c r="AE918" s="1">
        <v>0</v>
      </c>
      <c r="AF918" s="1">
        <v>0</v>
      </c>
      <c r="AG918" s="1">
        <v>0</v>
      </c>
      <c r="AH918" s="1">
        <v>0</v>
      </c>
      <c r="AI918" s="1">
        <v>1922</v>
      </c>
      <c r="AJ918" s="1" t="s">
        <v>12286</v>
      </c>
      <c r="AK918" s="1" t="s">
        <v>12287</v>
      </c>
      <c r="AL918" s="1" t="s">
        <v>12288</v>
      </c>
      <c r="AM918" s="1" t="s">
        <v>16</v>
      </c>
      <c r="AN918" s="1" t="s">
        <v>23098</v>
      </c>
      <c r="AO918" s="1" t="s">
        <v>86</v>
      </c>
      <c r="AP918" s="1" t="s">
        <v>57</v>
      </c>
      <c r="AQ918" s="1" t="s">
        <v>25</v>
      </c>
      <c r="AR918" s="1" t="s">
        <v>30</v>
      </c>
      <c r="AS918" s="1" t="s">
        <v>23091</v>
      </c>
      <c r="AT918" s="1" t="s">
        <v>101</v>
      </c>
    </row>
    <row r="919" spans="1:46" x14ac:dyDescent="0.25">
      <c r="A919" s="1" t="s">
        <v>20906</v>
      </c>
      <c r="B919" s="2" t="s">
        <v>23073</v>
      </c>
      <c r="C919" s="2" t="s">
        <v>23105</v>
      </c>
      <c r="D919" s="1">
        <v>0</v>
      </c>
      <c r="E919" s="1">
        <v>0</v>
      </c>
      <c r="F919" s="1">
        <v>1</v>
      </c>
      <c r="G919" s="1">
        <v>1</v>
      </c>
      <c r="H919" s="6">
        <v>1</v>
      </c>
      <c r="I919">
        <v>1</v>
      </c>
      <c r="J919" s="1">
        <v>37</v>
      </c>
      <c r="K919" s="1">
        <v>0</v>
      </c>
      <c r="L919" s="1">
        <v>783</v>
      </c>
      <c r="M919" s="6">
        <v>0.33</v>
      </c>
      <c r="N919" s="4">
        <v>8500</v>
      </c>
      <c r="O919" s="4">
        <v>700</v>
      </c>
      <c r="P919" s="4">
        <v>300</v>
      </c>
      <c r="Q919" s="3">
        <v>0.32</v>
      </c>
      <c r="R919" s="1">
        <v>24</v>
      </c>
      <c r="S919" s="1">
        <v>300</v>
      </c>
      <c r="T919" s="1">
        <v>22</v>
      </c>
      <c r="U919" s="1">
        <v>1</v>
      </c>
      <c r="V919" s="1">
        <v>96</v>
      </c>
      <c r="W919" s="1">
        <v>1</v>
      </c>
      <c r="X919" s="1">
        <v>1</v>
      </c>
      <c r="Y919" s="1">
        <v>0</v>
      </c>
      <c r="Z919" s="1">
        <v>4</v>
      </c>
      <c r="AA919" s="1">
        <v>0</v>
      </c>
      <c r="AB919" s="1">
        <v>1</v>
      </c>
      <c r="AC919" s="1">
        <v>7085</v>
      </c>
      <c r="AD919" s="1">
        <v>300</v>
      </c>
      <c r="AE919" s="1">
        <v>3850</v>
      </c>
      <c r="AF919" s="1">
        <v>0</v>
      </c>
      <c r="AG919" s="1">
        <v>0</v>
      </c>
      <c r="AH919" s="1">
        <v>0</v>
      </c>
      <c r="AI919" s="1">
        <v>11235</v>
      </c>
      <c r="AJ919" s="1" t="s">
        <v>11206</v>
      </c>
      <c r="AK919" s="1" t="s">
        <v>11207</v>
      </c>
      <c r="AL919" s="1" t="s">
        <v>11208</v>
      </c>
      <c r="AM919" s="1" t="s">
        <v>16</v>
      </c>
      <c r="AN919" s="1" t="s">
        <v>23097</v>
      </c>
      <c r="AO919" s="1" t="s">
        <v>86</v>
      </c>
      <c r="AP919" s="1" t="s">
        <v>86</v>
      </c>
      <c r="AQ919" s="1" t="s">
        <v>14</v>
      </c>
      <c r="AR919" s="1" t="s">
        <v>30</v>
      </c>
      <c r="AS919" s="1" t="s">
        <v>23090</v>
      </c>
      <c r="AT919" s="1" t="s">
        <v>101</v>
      </c>
    </row>
    <row r="920" spans="1:46" x14ac:dyDescent="0.25">
      <c r="A920" s="1" t="s">
        <v>19875</v>
      </c>
      <c r="B920" s="2" t="s">
        <v>23073</v>
      </c>
      <c r="C920" s="2" t="s">
        <v>23106</v>
      </c>
      <c r="D920" s="1">
        <v>0</v>
      </c>
      <c r="E920" s="1">
        <v>0</v>
      </c>
      <c r="F920" s="1">
        <v>1</v>
      </c>
      <c r="G920" s="1">
        <v>1</v>
      </c>
      <c r="H920" s="6">
        <v>1</v>
      </c>
      <c r="I920">
        <v>1</v>
      </c>
      <c r="J920" s="1">
        <v>30</v>
      </c>
      <c r="K920" s="1">
        <v>1</v>
      </c>
      <c r="L920" s="1">
        <v>632</v>
      </c>
      <c r="M920" s="6">
        <v>0.71</v>
      </c>
      <c r="N920" s="4">
        <v>4800</v>
      </c>
      <c r="O920" s="4">
        <v>220</v>
      </c>
      <c r="P920" s="4">
        <v>450</v>
      </c>
      <c r="Q920" s="3">
        <v>0.31</v>
      </c>
      <c r="R920" s="1">
        <v>24</v>
      </c>
      <c r="S920" s="1">
        <v>450</v>
      </c>
      <c r="T920" s="1">
        <v>24</v>
      </c>
      <c r="U920" s="1">
        <v>0</v>
      </c>
      <c r="V920" s="1">
        <v>96</v>
      </c>
      <c r="W920" s="1">
        <v>0</v>
      </c>
      <c r="X920" s="1">
        <v>0</v>
      </c>
      <c r="Y920" s="1">
        <v>1</v>
      </c>
      <c r="Z920" s="1">
        <v>2</v>
      </c>
      <c r="AA920" s="1">
        <v>0</v>
      </c>
      <c r="AB920" s="1">
        <v>1</v>
      </c>
      <c r="AC920" s="1">
        <v>1891</v>
      </c>
      <c r="AD920" s="1">
        <v>0</v>
      </c>
      <c r="AE920" s="1">
        <v>999</v>
      </c>
      <c r="AF920" s="1">
        <v>561</v>
      </c>
      <c r="AG920" s="1">
        <v>0</v>
      </c>
      <c r="AH920" s="1">
        <v>0</v>
      </c>
      <c r="AI920" s="1">
        <v>3451</v>
      </c>
      <c r="AJ920" s="1" t="s">
        <v>8396</v>
      </c>
      <c r="AK920" s="1" t="s">
        <v>8397</v>
      </c>
      <c r="AL920" s="1" t="s">
        <v>8398</v>
      </c>
      <c r="AM920" s="1" t="s">
        <v>16</v>
      </c>
      <c r="AN920" s="1" t="s">
        <v>23098</v>
      </c>
      <c r="AO920" s="1" t="s">
        <v>364</v>
      </c>
      <c r="AP920" s="1" t="s">
        <v>57</v>
      </c>
      <c r="AQ920" s="1" t="s">
        <v>25</v>
      </c>
      <c r="AR920" s="1" t="s">
        <v>19</v>
      </c>
      <c r="AS920" s="1" t="s">
        <v>23090</v>
      </c>
      <c r="AT920" s="1" t="s">
        <v>101</v>
      </c>
    </row>
    <row r="921" spans="1:46" x14ac:dyDescent="0.25">
      <c r="A921" s="1" t="s">
        <v>19934</v>
      </c>
      <c r="B921" s="2" t="s">
        <v>23073</v>
      </c>
      <c r="C921" s="2" t="s">
        <v>23106</v>
      </c>
      <c r="D921" s="1">
        <v>0</v>
      </c>
      <c r="E921" s="1">
        <v>1</v>
      </c>
      <c r="F921" s="1">
        <v>1</v>
      </c>
      <c r="G921" s="1">
        <v>2</v>
      </c>
      <c r="H921" s="6">
        <v>0.5</v>
      </c>
      <c r="I921">
        <v>1</v>
      </c>
      <c r="J921" s="1">
        <v>41</v>
      </c>
      <c r="K921" s="1">
        <v>1</v>
      </c>
      <c r="L921" s="1">
        <v>698</v>
      </c>
      <c r="M921" s="6">
        <v>0.25</v>
      </c>
      <c r="N921" s="4">
        <v>4500</v>
      </c>
      <c r="O921" s="4">
        <v>400</v>
      </c>
      <c r="P921" s="4">
        <v>500</v>
      </c>
      <c r="Q921" s="3">
        <v>0.35</v>
      </c>
      <c r="R921" s="1">
        <v>12</v>
      </c>
      <c r="S921" s="1">
        <v>500</v>
      </c>
      <c r="T921" s="1">
        <v>81</v>
      </c>
      <c r="U921" s="1">
        <v>1</v>
      </c>
      <c r="V921" s="1">
        <v>96</v>
      </c>
      <c r="W921" s="1">
        <v>1</v>
      </c>
      <c r="X921" s="1">
        <v>1</v>
      </c>
      <c r="Y921" s="1">
        <v>0</v>
      </c>
      <c r="Z921" s="1">
        <v>3</v>
      </c>
      <c r="AA921" s="1">
        <v>1</v>
      </c>
      <c r="AB921" s="1">
        <v>1</v>
      </c>
      <c r="AC921" s="1">
        <v>700</v>
      </c>
      <c r="AD921" s="1">
        <v>0</v>
      </c>
      <c r="AE921" s="1">
        <v>0</v>
      </c>
      <c r="AF921" s="1">
        <v>0</v>
      </c>
      <c r="AG921" s="1">
        <v>0</v>
      </c>
      <c r="AH921" s="1">
        <v>500</v>
      </c>
      <c r="AI921" s="1">
        <v>1200</v>
      </c>
      <c r="AJ921" s="1" t="s">
        <v>8563</v>
      </c>
      <c r="AK921" s="1" t="s">
        <v>8564</v>
      </c>
      <c r="AL921" s="1" t="s">
        <v>8565</v>
      </c>
      <c r="AM921" s="1" t="s">
        <v>16</v>
      </c>
      <c r="AN921" s="1" t="s">
        <v>23098</v>
      </c>
      <c r="AO921" s="1" t="s">
        <v>86</v>
      </c>
      <c r="AP921" s="1" t="s">
        <v>86</v>
      </c>
      <c r="AQ921" s="1" t="s">
        <v>14</v>
      </c>
      <c r="AR921" s="1" t="s">
        <v>30</v>
      </c>
      <c r="AS921" s="1" t="s">
        <v>23091</v>
      </c>
      <c r="AT921" s="1" t="s">
        <v>101</v>
      </c>
    </row>
    <row r="922" spans="1:46" x14ac:dyDescent="0.25">
      <c r="A922" s="1" t="s">
        <v>19438</v>
      </c>
      <c r="B922" s="2" t="s">
        <v>23073</v>
      </c>
      <c r="C922" s="2" t="s">
        <v>23108</v>
      </c>
      <c r="D922" s="1">
        <v>0</v>
      </c>
      <c r="E922" s="1">
        <v>0</v>
      </c>
      <c r="F922" s="1">
        <v>1</v>
      </c>
      <c r="G922" s="1">
        <v>1</v>
      </c>
      <c r="H922" s="6">
        <v>1</v>
      </c>
      <c r="I922">
        <v>1</v>
      </c>
      <c r="J922" s="1">
        <v>32</v>
      </c>
      <c r="K922" s="1">
        <v>1</v>
      </c>
      <c r="L922" s="1">
        <v>694</v>
      </c>
      <c r="M922" s="6">
        <v>0.56999999999999995</v>
      </c>
      <c r="N922" s="4">
        <v>2400</v>
      </c>
      <c r="O922" s="4">
        <v>200</v>
      </c>
      <c r="P922" s="4">
        <v>200</v>
      </c>
      <c r="Q922" s="3">
        <v>0.3</v>
      </c>
      <c r="R922" s="1">
        <v>24</v>
      </c>
      <c r="S922" s="1">
        <v>200</v>
      </c>
      <c r="T922" s="1">
        <v>23</v>
      </c>
      <c r="U922" s="1">
        <v>1</v>
      </c>
      <c r="V922" s="1">
        <v>96</v>
      </c>
      <c r="W922" s="1">
        <v>0</v>
      </c>
      <c r="X922" s="1">
        <v>1</v>
      </c>
      <c r="Y922" s="1">
        <v>1</v>
      </c>
      <c r="Z922" s="1">
        <v>3</v>
      </c>
      <c r="AA922" s="1">
        <v>0</v>
      </c>
      <c r="AB922" s="1">
        <v>1</v>
      </c>
      <c r="AC922" s="1">
        <v>0</v>
      </c>
      <c r="AD922" s="1">
        <v>0</v>
      </c>
      <c r="AE922" s="1">
        <v>128</v>
      </c>
      <c r="AF922" s="1">
        <v>836</v>
      </c>
      <c r="AG922" s="1">
        <v>405</v>
      </c>
      <c r="AH922" s="1">
        <v>719</v>
      </c>
      <c r="AI922" s="1">
        <v>2088</v>
      </c>
      <c r="AJ922" s="1" t="s">
        <v>7190</v>
      </c>
      <c r="AK922" s="1" t="s">
        <v>7191</v>
      </c>
      <c r="AL922" s="1" t="s">
        <v>7192</v>
      </c>
      <c r="AM922" s="1" t="s">
        <v>16</v>
      </c>
      <c r="AN922" s="1" t="s">
        <v>23098</v>
      </c>
      <c r="AO922" s="1" t="s">
        <v>86</v>
      </c>
      <c r="AP922" s="1" t="s">
        <v>57</v>
      </c>
      <c r="AQ922" s="1" t="s">
        <v>14</v>
      </c>
      <c r="AR922" s="1" t="s">
        <v>19</v>
      </c>
      <c r="AS922" s="1" t="s">
        <v>23090</v>
      </c>
      <c r="AT922" s="1" t="s">
        <v>101</v>
      </c>
    </row>
    <row r="923" spans="1:46" x14ac:dyDescent="0.25">
      <c r="A923" s="1" t="s">
        <v>22294</v>
      </c>
      <c r="B923" s="2" t="s">
        <v>23073</v>
      </c>
      <c r="C923" s="2" t="s">
        <v>23111</v>
      </c>
      <c r="D923" s="1">
        <v>0</v>
      </c>
      <c r="E923" s="1">
        <v>0</v>
      </c>
      <c r="F923" s="1">
        <v>1</v>
      </c>
      <c r="G923" s="1">
        <v>1</v>
      </c>
      <c r="H923" s="6">
        <v>1</v>
      </c>
      <c r="I923">
        <v>0</v>
      </c>
      <c r="J923" s="1">
        <v>28</v>
      </c>
      <c r="K923" s="1">
        <v>1</v>
      </c>
      <c r="L923" s="1">
        <v>600</v>
      </c>
      <c r="M923" s="6">
        <v>0.38</v>
      </c>
      <c r="N923" s="4">
        <v>4000</v>
      </c>
      <c r="O923" s="4">
        <v>330</v>
      </c>
      <c r="P923" s="4">
        <v>300</v>
      </c>
      <c r="Q923" s="3">
        <v>0.28999999999999998</v>
      </c>
      <c r="R923" s="1">
        <v>12</v>
      </c>
      <c r="S923" s="1">
        <v>300</v>
      </c>
      <c r="T923" s="1">
        <v>31</v>
      </c>
      <c r="U923" s="1">
        <v>1</v>
      </c>
      <c r="V923" s="1">
        <v>96</v>
      </c>
      <c r="W923" s="1">
        <v>1</v>
      </c>
      <c r="X923" s="1">
        <v>1</v>
      </c>
      <c r="Y923" s="1">
        <v>1</v>
      </c>
      <c r="Z923" s="1">
        <v>1</v>
      </c>
      <c r="AA923" s="1">
        <v>1</v>
      </c>
      <c r="AB923" s="1">
        <v>0</v>
      </c>
      <c r="AC923" s="1">
        <v>0</v>
      </c>
      <c r="AD923" s="1">
        <v>0</v>
      </c>
      <c r="AE923" s="1">
        <v>0</v>
      </c>
      <c r="AF923" s="1">
        <v>688</v>
      </c>
      <c r="AG923" s="1">
        <v>0</v>
      </c>
      <c r="AH923" s="1">
        <v>1000</v>
      </c>
      <c r="AI923" s="1">
        <v>1688</v>
      </c>
      <c r="AJ923" s="1" t="s">
        <v>14936</v>
      </c>
      <c r="AK923" s="1" t="s">
        <v>14937</v>
      </c>
      <c r="AL923" s="1" t="s">
        <v>14938</v>
      </c>
      <c r="AM923" s="1" t="s">
        <v>12</v>
      </c>
      <c r="AN923" s="1" t="s">
        <v>23098</v>
      </c>
      <c r="AO923" s="1" t="s">
        <v>86</v>
      </c>
      <c r="AP923" s="1" t="s">
        <v>86</v>
      </c>
      <c r="AQ923" s="1" t="s">
        <v>14</v>
      </c>
      <c r="AR923" s="1" t="s">
        <v>19</v>
      </c>
      <c r="AS923" s="1" t="s">
        <v>23091</v>
      </c>
      <c r="AT923" s="1" t="s">
        <v>26</v>
      </c>
    </row>
    <row r="924" spans="1:46" x14ac:dyDescent="0.25">
      <c r="A924" s="1" t="s">
        <v>19120</v>
      </c>
      <c r="B924" s="2" t="s">
        <v>23074</v>
      </c>
      <c r="C924" s="2" t="s">
        <v>23104</v>
      </c>
      <c r="D924" s="1">
        <v>2</v>
      </c>
      <c r="E924" s="1">
        <v>0</v>
      </c>
      <c r="F924" s="1">
        <v>4</v>
      </c>
      <c r="G924" s="1">
        <v>6</v>
      </c>
      <c r="H924" s="6">
        <v>0.66666666666666663</v>
      </c>
      <c r="I924">
        <v>0</v>
      </c>
      <c r="J924" s="1">
        <v>41</v>
      </c>
      <c r="K924" s="1">
        <v>1</v>
      </c>
      <c r="L924" s="1">
        <v>695</v>
      </c>
      <c r="M924" s="6">
        <v>0.09</v>
      </c>
      <c r="N924" s="4">
        <v>2700</v>
      </c>
      <c r="O924" s="4">
        <v>230</v>
      </c>
      <c r="P924" s="4">
        <v>200</v>
      </c>
      <c r="Q924" s="3">
        <v>0.45</v>
      </c>
      <c r="R924" s="1">
        <v>12</v>
      </c>
      <c r="S924" s="1">
        <v>200</v>
      </c>
      <c r="T924" s="1">
        <v>18</v>
      </c>
      <c r="U924" s="1">
        <v>1</v>
      </c>
      <c r="V924" s="1">
        <v>96</v>
      </c>
      <c r="W924" s="1">
        <v>0</v>
      </c>
      <c r="X924" s="1">
        <v>0</v>
      </c>
      <c r="Y924" s="1">
        <v>1</v>
      </c>
      <c r="Z924" s="1">
        <v>3</v>
      </c>
      <c r="AA924" s="1">
        <v>0</v>
      </c>
      <c r="AB924" s="1">
        <v>0</v>
      </c>
      <c r="AC924" s="1">
        <v>0</v>
      </c>
      <c r="AD924" s="1">
        <v>0</v>
      </c>
      <c r="AE924" s="1">
        <v>0</v>
      </c>
      <c r="AF924" s="1">
        <v>0</v>
      </c>
      <c r="AG924" s="1">
        <v>0</v>
      </c>
      <c r="AH924" s="1">
        <v>0</v>
      </c>
      <c r="AI924" s="1">
        <v>0</v>
      </c>
      <c r="AJ924" s="1" t="s">
        <v>6289</v>
      </c>
      <c r="AK924" s="1" t="s">
        <v>6290</v>
      </c>
      <c r="AL924" s="1" t="s">
        <v>6291</v>
      </c>
      <c r="AM924" s="1" t="s">
        <v>12</v>
      </c>
      <c r="AN924" s="1" t="s">
        <v>23098</v>
      </c>
      <c r="AO924" s="1" t="s">
        <v>86</v>
      </c>
      <c r="AP924" s="1" t="s">
        <v>57</v>
      </c>
      <c r="AQ924" s="1" t="s">
        <v>25</v>
      </c>
      <c r="AR924" s="1" t="s">
        <v>19</v>
      </c>
      <c r="AS924" s="1" t="s">
        <v>23090</v>
      </c>
      <c r="AT924" s="1" t="s">
        <v>26</v>
      </c>
    </row>
    <row r="925" spans="1:46" x14ac:dyDescent="0.25">
      <c r="A925" s="1" t="s">
        <v>19134</v>
      </c>
      <c r="B925" s="2" t="s">
        <v>23074</v>
      </c>
      <c r="C925" s="2" t="s">
        <v>23104</v>
      </c>
      <c r="D925" s="1">
        <v>2</v>
      </c>
      <c r="E925" s="1">
        <v>5</v>
      </c>
      <c r="F925" s="1">
        <v>1</v>
      </c>
      <c r="G925" s="1">
        <v>8</v>
      </c>
      <c r="H925" s="6">
        <v>0.125</v>
      </c>
      <c r="I925">
        <v>0</v>
      </c>
      <c r="J925" s="1">
        <v>46</v>
      </c>
      <c r="K925" s="1">
        <v>0</v>
      </c>
      <c r="L925" s="1">
        <v>622</v>
      </c>
      <c r="M925" s="6">
        <v>0.96</v>
      </c>
      <c r="N925" s="4">
        <v>8200</v>
      </c>
      <c r="O925" s="4">
        <v>600</v>
      </c>
      <c r="P925" s="4">
        <v>500</v>
      </c>
      <c r="Q925" s="3">
        <v>0.36</v>
      </c>
      <c r="R925" s="1">
        <v>24</v>
      </c>
      <c r="S925" s="1">
        <v>500</v>
      </c>
      <c r="T925" s="1">
        <v>28</v>
      </c>
      <c r="U925" s="1">
        <v>1</v>
      </c>
      <c r="V925" s="1">
        <v>96</v>
      </c>
      <c r="W925" s="1">
        <v>0</v>
      </c>
      <c r="X925" s="1">
        <v>0</v>
      </c>
      <c r="Y925" s="1">
        <v>0</v>
      </c>
      <c r="Z925" s="1">
        <v>2</v>
      </c>
      <c r="AA925" s="1">
        <v>0</v>
      </c>
      <c r="AB925" s="1">
        <v>0</v>
      </c>
      <c r="AC925" s="1">
        <v>14000</v>
      </c>
      <c r="AD925" s="1">
        <v>0</v>
      </c>
      <c r="AE925" s="1">
        <v>0</v>
      </c>
      <c r="AF925" s="1">
        <v>0</v>
      </c>
      <c r="AG925" s="1">
        <v>2370</v>
      </c>
      <c r="AH925" s="1">
        <v>0</v>
      </c>
      <c r="AI925" s="1">
        <v>16370</v>
      </c>
      <c r="AJ925" s="1" t="s">
        <v>855</v>
      </c>
      <c r="AK925" s="1" t="s">
        <v>6329</v>
      </c>
      <c r="AL925" s="1" t="s">
        <v>6330</v>
      </c>
      <c r="AM925" s="1" t="s">
        <v>12</v>
      </c>
      <c r="AN925" s="1" t="s">
        <v>23097</v>
      </c>
      <c r="AO925" s="1" t="s">
        <v>86</v>
      </c>
      <c r="AP925" s="1" t="s">
        <v>57</v>
      </c>
      <c r="AQ925" s="1" t="s">
        <v>25</v>
      </c>
      <c r="AR925" s="1" t="s">
        <v>30</v>
      </c>
      <c r="AS925" s="1" t="s">
        <v>23090</v>
      </c>
      <c r="AT925" s="1" t="s">
        <v>26</v>
      </c>
    </row>
    <row r="926" spans="1:46" x14ac:dyDescent="0.25">
      <c r="A926" s="1" t="s">
        <v>20964</v>
      </c>
      <c r="B926" s="2" t="s">
        <v>23074</v>
      </c>
      <c r="C926" s="2" t="s">
        <v>23106</v>
      </c>
      <c r="D926" s="1">
        <v>0</v>
      </c>
      <c r="E926" s="1">
        <v>1</v>
      </c>
      <c r="F926" s="1">
        <v>5</v>
      </c>
      <c r="G926" s="1">
        <v>6</v>
      </c>
      <c r="H926" s="6">
        <v>0.83333333333333337</v>
      </c>
      <c r="I926">
        <v>0</v>
      </c>
      <c r="J926" s="1">
        <v>42</v>
      </c>
      <c r="K926" s="1">
        <v>0</v>
      </c>
      <c r="L926" s="1">
        <v>659</v>
      </c>
      <c r="M926" s="6">
        <v>0.19</v>
      </c>
      <c r="N926" s="4">
        <v>4473</v>
      </c>
      <c r="O926" s="4">
        <v>230</v>
      </c>
      <c r="P926" s="4">
        <v>600</v>
      </c>
      <c r="Q926" s="3">
        <v>0.33</v>
      </c>
      <c r="R926" s="1">
        <v>24</v>
      </c>
      <c r="S926" s="1">
        <v>600</v>
      </c>
      <c r="T926" s="1">
        <v>60</v>
      </c>
      <c r="U926" s="1">
        <v>1</v>
      </c>
      <c r="V926" s="1">
        <v>96</v>
      </c>
      <c r="W926" s="1">
        <v>0</v>
      </c>
      <c r="X926" s="1">
        <v>0</v>
      </c>
      <c r="Y926" s="1">
        <v>0</v>
      </c>
      <c r="Z926" s="1">
        <v>3</v>
      </c>
      <c r="AA926" s="1">
        <v>1</v>
      </c>
      <c r="AB926" s="1">
        <v>0</v>
      </c>
      <c r="AC926" s="1">
        <v>0</v>
      </c>
      <c r="AD926" s="1">
        <v>201</v>
      </c>
      <c r="AE926" s="1">
        <v>91</v>
      </c>
      <c r="AF926" s="1">
        <v>17</v>
      </c>
      <c r="AG926" s="1">
        <v>0</v>
      </c>
      <c r="AH926" s="1">
        <v>0</v>
      </c>
      <c r="AI926" s="1">
        <v>309</v>
      </c>
      <c r="AJ926" s="1" t="s">
        <v>11364</v>
      </c>
      <c r="AK926" s="1" t="s">
        <v>11365</v>
      </c>
      <c r="AL926" s="1" t="s">
        <v>11366</v>
      </c>
      <c r="AM926" s="1" t="s">
        <v>12</v>
      </c>
      <c r="AN926" s="1" t="s">
        <v>23097</v>
      </c>
      <c r="AO926" s="1" t="s">
        <v>86</v>
      </c>
      <c r="AP926" s="1" t="s">
        <v>57</v>
      </c>
      <c r="AQ926" s="1" t="s">
        <v>25</v>
      </c>
      <c r="AR926" s="1" t="s">
        <v>30</v>
      </c>
      <c r="AS926" s="1" t="s">
        <v>23091</v>
      </c>
      <c r="AT926" s="1" t="s">
        <v>26</v>
      </c>
    </row>
    <row r="927" spans="1:46" x14ac:dyDescent="0.25">
      <c r="A927" s="1" t="s">
        <v>17474</v>
      </c>
      <c r="B927" s="2" t="s">
        <v>23074</v>
      </c>
      <c r="C927" s="2" t="s">
        <v>23108</v>
      </c>
      <c r="D927" s="1">
        <v>0</v>
      </c>
      <c r="E927" s="1">
        <v>0</v>
      </c>
      <c r="F927" s="1">
        <v>4</v>
      </c>
      <c r="G927" s="1">
        <v>4</v>
      </c>
      <c r="H927" s="6">
        <v>1</v>
      </c>
      <c r="I927">
        <v>0</v>
      </c>
      <c r="J927" s="1">
        <v>38</v>
      </c>
      <c r="K927" s="1">
        <v>0</v>
      </c>
      <c r="L927" s="1">
        <v>790</v>
      </c>
      <c r="M927" s="6">
        <v>0.99</v>
      </c>
      <c r="N927" s="4">
        <v>5200</v>
      </c>
      <c r="O927" s="4">
        <v>300</v>
      </c>
      <c r="P927" s="4">
        <v>1200</v>
      </c>
      <c r="Q927" s="3">
        <v>0.26</v>
      </c>
      <c r="R927" s="1">
        <v>24</v>
      </c>
      <c r="S927" s="1">
        <v>1200</v>
      </c>
      <c r="T927" s="1">
        <v>35</v>
      </c>
      <c r="U927" s="1">
        <v>0</v>
      </c>
      <c r="V927" s="1">
        <v>96</v>
      </c>
      <c r="W927" s="1">
        <v>0</v>
      </c>
      <c r="X927" s="1">
        <v>0</v>
      </c>
      <c r="Y927" s="1">
        <v>1</v>
      </c>
      <c r="Z927" s="1">
        <v>3</v>
      </c>
      <c r="AA927" s="1">
        <v>1</v>
      </c>
      <c r="AB927" s="1">
        <v>0</v>
      </c>
      <c r="AC927" s="1">
        <v>5850</v>
      </c>
      <c r="AD927" s="1">
        <v>1000</v>
      </c>
      <c r="AE927" s="1">
        <v>0</v>
      </c>
      <c r="AF927" s="1">
        <v>0</v>
      </c>
      <c r="AG927" s="1">
        <v>0</v>
      </c>
      <c r="AH927" s="1">
        <v>0</v>
      </c>
      <c r="AI927" s="1">
        <v>6850</v>
      </c>
      <c r="AJ927" s="1" t="s">
        <v>1483</v>
      </c>
      <c r="AK927" s="1" t="s">
        <v>1484</v>
      </c>
      <c r="AL927" s="1" t="s">
        <v>1485</v>
      </c>
      <c r="AM927" s="1" t="s">
        <v>12</v>
      </c>
      <c r="AN927" s="1" t="s">
        <v>23097</v>
      </c>
      <c r="AO927" s="1" t="s">
        <v>364</v>
      </c>
      <c r="AP927" s="1" t="s">
        <v>57</v>
      </c>
      <c r="AQ927" s="1" t="s">
        <v>25</v>
      </c>
      <c r="AR927" s="1" t="s">
        <v>19</v>
      </c>
      <c r="AS927" s="1" t="s">
        <v>23091</v>
      </c>
      <c r="AT927" s="1" t="s">
        <v>26</v>
      </c>
    </row>
    <row r="928" spans="1:46" x14ac:dyDescent="0.25">
      <c r="A928" s="1" t="s">
        <v>18385</v>
      </c>
      <c r="B928" s="2" t="s">
        <v>23074</v>
      </c>
      <c r="C928" s="2" t="s">
        <v>23111</v>
      </c>
      <c r="D928" s="1">
        <v>4</v>
      </c>
      <c r="E928" s="1">
        <v>0</v>
      </c>
      <c r="F928" s="1">
        <v>1</v>
      </c>
      <c r="G928" s="1">
        <v>5</v>
      </c>
      <c r="H928" s="6">
        <v>0.2</v>
      </c>
      <c r="I928">
        <v>0</v>
      </c>
      <c r="J928" s="1">
        <v>38</v>
      </c>
      <c r="K928" s="1">
        <v>1</v>
      </c>
      <c r="L928" s="1">
        <v>750</v>
      </c>
      <c r="M928" s="6">
        <v>0.36</v>
      </c>
      <c r="N928" s="4">
        <v>5520</v>
      </c>
      <c r="O928" s="4">
        <v>460</v>
      </c>
      <c r="P928" s="4">
        <v>600</v>
      </c>
      <c r="Q928" s="3">
        <v>0.22</v>
      </c>
      <c r="R928" s="1">
        <v>24</v>
      </c>
      <c r="S928" s="1">
        <v>600</v>
      </c>
      <c r="T928" s="1">
        <v>63</v>
      </c>
      <c r="U928" s="1">
        <v>0</v>
      </c>
      <c r="V928" s="1">
        <v>96</v>
      </c>
      <c r="W928" s="1">
        <v>0</v>
      </c>
      <c r="X928" s="1">
        <v>0</v>
      </c>
      <c r="Y928" s="1">
        <v>1</v>
      </c>
      <c r="Z928" s="1">
        <v>2</v>
      </c>
      <c r="AA928" s="1">
        <v>0</v>
      </c>
      <c r="AB928" s="1">
        <v>0</v>
      </c>
      <c r="AC928" s="1">
        <v>1300</v>
      </c>
      <c r="AD928" s="1">
        <v>1286</v>
      </c>
      <c r="AE928" s="1">
        <v>1601</v>
      </c>
      <c r="AF928" s="1">
        <v>0</v>
      </c>
      <c r="AG928" s="1">
        <v>0</v>
      </c>
      <c r="AH928" s="1">
        <v>0</v>
      </c>
      <c r="AI928" s="1">
        <v>4187</v>
      </c>
      <c r="AJ928" s="1" t="s">
        <v>4217</v>
      </c>
      <c r="AK928" s="1" t="s">
        <v>4218</v>
      </c>
      <c r="AL928" s="1" t="s">
        <v>4219</v>
      </c>
      <c r="AM928" s="1" t="s">
        <v>12</v>
      </c>
      <c r="AN928" s="1" t="s">
        <v>23098</v>
      </c>
      <c r="AO928" s="1" t="s">
        <v>364</v>
      </c>
      <c r="AP928" s="1" t="s">
        <v>57</v>
      </c>
      <c r="AQ928" s="1" t="s">
        <v>25</v>
      </c>
      <c r="AR928" s="1" t="s">
        <v>19</v>
      </c>
      <c r="AS928" s="1" t="s">
        <v>23090</v>
      </c>
      <c r="AT928" s="1" t="s">
        <v>26</v>
      </c>
    </row>
    <row r="929" spans="1:46" x14ac:dyDescent="0.25">
      <c r="A929" s="1" t="s">
        <v>20268</v>
      </c>
      <c r="B929" s="2" t="s">
        <v>23075</v>
      </c>
      <c r="C929" s="2" t="s">
        <v>23104</v>
      </c>
      <c r="D929" s="1">
        <v>0</v>
      </c>
      <c r="E929" s="1">
        <v>0</v>
      </c>
      <c r="F929" s="1">
        <v>1</v>
      </c>
      <c r="G929" s="1">
        <v>1</v>
      </c>
      <c r="H929" s="6">
        <v>1</v>
      </c>
      <c r="I929">
        <v>1</v>
      </c>
      <c r="J929" s="1">
        <v>28</v>
      </c>
      <c r="K929" s="1">
        <v>1</v>
      </c>
      <c r="L929" s="1">
        <v>644</v>
      </c>
      <c r="M929" s="6">
        <v>0.28999999999999998</v>
      </c>
      <c r="N929" s="4">
        <v>4800</v>
      </c>
      <c r="O929" s="4">
        <v>400</v>
      </c>
      <c r="P929" s="4">
        <v>200</v>
      </c>
      <c r="Q929" s="3">
        <v>0.39</v>
      </c>
      <c r="R929" s="1">
        <v>12</v>
      </c>
      <c r="S929" s="1">
        <v>200</v>
      </c>
      <c r="T929" s="1">
        <v>12</v>
      </c>
      <c r="U929" s="1">
        <v>1</v>
      </c>
      <c r="V929" s="1">
        <v>96</v>
      </c>
      <c r="W929" s="1">
        <v>0</v>
      </c>
      <c r="X929" s="1">
        <v>1</v>
      </c>
      <c r="Y929" s="1">
        <v>1</v>
      </c>
      <c r="Z929" s="1">
        <v>3</v>
      </c>
      <c r="AA929" s="1">
        <v>1</v>
      </c>
      <c r="AB929" s="1">
        <v>1</v>
      </c>
      <c r="AC929" s="1">
        <v>0</v>
      </c>
      <c r="AD929" s="1">
        <v>0</v>
      </c>
      <c r="AE929" s="1">
        <v>0</v>
      </c>
      <c r="AF929" s="1">
        <v>500</v>
      </c>
      <c r="AG929" s="1">
        <v>0</v>
      </c>
      <c r="AH929" s="1">
        <v>1200</v>
      </c>
      <c r="AI929" s="1">
        <v>1700</v>
      </c>
      <c r="AJ929" s="1" t="s">
        <v>9476</v>
      </c>
      <c r="AK929" s="1" t="s">
        <v>9477</v>
      </c>
      <c r="AL929" s="1" t="s">
        <v>9478</v>
      </c>
      <c r="AM929" s="1" t="s">
        <v>16</v>
      </c>
      <c r="AN929" s="1" t="s">
        <v>23098</v>
      </c>
      <c r="AO929" s="1" t="s">
        <v>86</v>
      </c>
      <c r="AP929" s="1" t="s">
        <v>57</v>
      </c>
      <c r="AQ929" s="1" t="s">
        <v>14</v>
      </c>
      <c r="AR929" s="1" t="s">
        <v>19</v>
      </c>
      <c r="AS929" s="1" t="s">
        <v>23091</v>
      </c>
      <c r="AT929" s="1" t="s">
        <v>101</v>
      </c>
    </row>
    <row r="930" spans="1:46" x14ac:dyDescent="0.25">
      <c r="A930" s="1" t="s">
        <v>22794</v>
      </c>
      <c r="B930" s="2" t="s">
        <v>23075</v>
      </c>
      <c r="C930" s="2" t="s">
        <v>23107</v>
      </c>
      <c r="D930" s="1">
        <v>0</v>
      </c>
      <c r="E930" s="1">
        <v>1</v>
      </c>
      <c r="F930" s="1">
        <v>1</v>
      </c>
      <c r="G930" s="1">
        <v>2</v>
      </c>
      <c r="H930" s="6">
        <v>0.5</v>
      </c>
      <c r="I930">
        <v>1</v>
      </c>
      <c r="J930" s="1">
        <v>33</v>
      </c>
      <c r="K930" s="1">
        <v>1</v>
      </c>
      <c r="L930" s="1">
        <v>480</v>
      </c>
      <c r="M930" s="6">
        <v>0.35</v>
      </c>
      <c r="N930" s="4">
        <v>2300</v>
      </c>
      <c r="O930" s="4">
        <v>166</v>
      </c>
      <c r="P930" s="4">
        <v>400</v>
      </c>
      <c r="Q930" s="3">
        <v>0.3</v>
      </c>
      <c r="R930" s="1">
        <v>12</v>
      </c>
      <c r="S930" s="1">
        <v>400</v>
      </c>
      <c r="T930" s="1">
        <v>39</v>
      </c>
      <c r="U930" s="1">
        <v>1</v>
      </c>
      <c r="V930" s="1">
        <v>96</v>
      </c>
      <c r="W930" s="1">
        <v>0</v>
      </c>
      <c r="X930" s="1">
        <v>0</v>
      </c>
      <c r="Y930" s="1">
        <v>1</v>
      </c>
      <c r="Z930" s="1">
        <v>1</v>
      </c>
      <c r="AA930" s="1">
        <v>1</v>
      </c>
      <c r="AB930" s="1">
        <v>1</v>
      </c>
      <c r="AC930" s="1">
        <v>0</v>
      </c>
      <c r="AD930" s="1">
        <v>0</v>
      </c>
      <c r="AE930" s="1">
        <v>0</v>
      </c>
      <c r="AF930" s="1">
        <v>0</v>
      </c>
      <c r="AG930" s="1">
        <v>0</v>
      </c>
      <c r="AH930" s="1">
        <v>350</v>
      </c>
      <c r="AI930" s="1">
        <v>350</v>
      </c>
      <c r="AJ930" s="1" t="s">
        <v>16257</v>
      </c>
      <c r="AK930" s="1" t="s">
        <v>16258</v>
      </c>
      <c r="AL930" s="1" t="s">
        <v>16259</v>
      </c>
      <c r="AM930" s="1" t="s">
        <v>16</v>
      </c>
      <c r="AN930" s="1" t="s">
        <v>23098</v>
      </c>
      <c r="AO930" s="1" t="s">
        <v>86</v>
      </c>
      <c r="AP930" s="1" t="s">
        <v>57</v>
      </c>
      <c r="AQ930" s="1" t="s">
        <v>25</v>
      </c>
      <c r="AR930" s="1" t="s">
        <v>19</v>
      </c>
      <c r="AS930" s="1" t="s">
        <v>23091</v>
      </c>
      <c r="AT930" s="1" t="s">
        <v>101</v>
      </c>
    </row>
    <row r="931" spans="1:46" x14ac:dyDescent="0.25">
      <c r="A931" s="1" t="s">
        <v>18301</v>
      </c>
      <c r="B931" s="2" t="s">
        <v>23075</v>
      </c>
      <c r="C931" s="2" t="s">
        <v>23110</v>
      </c>
      <c r="D931" s="1">
        <v>0</v>
      </c>
      <c r="E931" s="1">
        <v>0</v>
      </c>
      <c r="F931" s="1">
        <v>2</v>
      </c>
      <c r="G931" s="1">
        <v>2</v>
      </c>
      <c r="H931" s="6">
        <v>1</v>
      </c>
      <c r="I931">
        <v>1</v>
      </c>
      <c r="J931" s="1">
        <v>40</v>
      </c>
      <c r="K931" s="1">
        <v>1</v>
      </c>
      <c r="L931" s="1">
        <v>717</v>
      </c>
      <c r="M931" s="6">
        <v>0.56999999999999995</v>
      </c>
      <c r="N931" s="4">
        <v>2872</v>
      </c>
      <c r="O931" s="4">
        <v>239</v>
      </c>
      <c r="P931" s="4">
        <v>500</v>
      </c>
      <c r="Q931" s="3">
        <v>0.26</v>
      </c>
      <c r="R931" s="1">
        <v>24</v>
      </c>
      <c r="S931" s="1">
        <v>500</v>
      </c>
      <c r="T931" s="1">
        <v>50</v>
      </c>
      <c r="U931" s="1">
        <v>1</v>
      </c>
      <c r="V931" s="1">
        <v>96</v>
      </c>
      <c r="W931" s="1">
        <v>0</v>
      </c>
      <c r="X931" s="1">
        <v>0</v>
      </c>
      <c r="Y931" s="1">
        <v>0</v>
      </c>
      <c r="Z931" s="1">
        <v>3</v>
      </c>
      <c r="AA931" s="1">
        <v>0</v>
      </c>
      <c r="AB931" s="1">
        <v>1</v>
      </c>
      <c r="AC931" s="1">
        <v>1233</v>
      </c>
      <c r="AD931" s="1">
        <v>0</v>
      </c>
      <c r="AE931" s="1">
        <v>801</v>
      </c>
      <c r="AF931" s="1">
        <v>691</v>
      </c>
      <c r="AG931" s="1">
        <v>50</v>
      </c>
      <c r="AH931" s="1">
        <v>0</v>
      </c>
      <c r="AI931" s="1">
        <v>2775</v>
      </c>
      <c r="AJ931" s="1" t="s">
        <v>3971</v>
      </c>
      <c r="AK931" s="1" t="s">
        <v>3972</v>
      </c>
      <c r="AL931" s="1" t="s">
        <v>3973</v>
      </c>
      <c r="AM931" s="1" t="s">
        <v>16</v>
      </c>
      <c r="AN931" s="1" t="s">
        <v>23098</v>
      </c>
      <c r="AO931" s="1" t="s">
        <v>86</v>
      </c>
      <c r="AP931" s="1" t="s">
        <v>57</v>
      </c>
      <c r="AQ931" s="1" t="s">
        <v>25</v>
      </c>
      <c r="AR931" s="1" t="s">
        <v>30</v>
      </c>
      <c r="AS931" s="1" t="s">
        <v>23090</v>
      </c>
      <c r="AT931" s="1" t="s">
        <v>101</v>
      </c>
    </row>
    <row r="932" spans="1:46" x14ac:dyDescent="0.25">
      <c r="A932" s="1" t="s">
        <v>22023</v>
      </c>
      <c r="B932" s="2" t="s">
        <v>23101</v>
      </c>
      <c r="C932" s="2" t="s">
        <v>23103</v>
      </c>
      <c r="D932" s="1">
        <v>1</v>
      </c>
      <c r="E932" s="1">
        <v>2</v>
      </c>
      <c r="F932" s="1">
        <v>1</v>
      </c>
      <c r="G932" s="1">
        <v>4</v>
      </c>
      <c r="H932" s="6">
        <v>0.25</v>
      </c>
      <c r="I932">
        <v>0</v>
      </c>
      <c r="J932" s="1">
        <v>43</v>
      </c>
      <c r="K932" s="1">
        <v>1</v>
      </c>
      <c r="L932" s="1">
        <v>564</v>
      </c>
      <c r="M932" s="6">
        <v>0</v>
      </c>
      <c r="N932" s="4">
        <v>5000</v>
      </c>
      <c r="O932" s="4">
        <v>450</v>
      </c>
      <c r="P932" s="4">
        <v>500</v>
      </c>
      <c r="Q932" s="3">
        <v>0.4</v>
      </c>
      <c r="R932" s="1">
        <v>12</v>
      </c>
      <c r="S932" s="1">
        <v>500</v>
      </c>
      <c r="T932" s="1">
        <v>5</v>
      </c>
      <c r="U932" s="1">
        <v>1</v>
      </c>
      <c r="V932" s="1">
        <v>96</v>
      </c>
      <c r="W932" s="1">
        <v>0</v>
      </c>
      <c r="X932" s="1">
        <v>0</v>
      </c>
      <c r="Y932" s="1">
        <v>0</v>
      </c>
      <c r="Z932" s="1">
        <v>3</v>
      </c>
      <c r="AA932" s="1">
        <v>0</v>
      </c>
      <c r="AB932" s="1">
        <v>0</v>
      </c>
      <c r="AC932" s="1">
        <v>0</v>
      </c>
      <c r="AD932" s="1">
        <v>3299</v>
      </c>
      <c r="AE932" s="1">
        <v>0</v>
      </c>
      <c r="AF932" s="1">
        <v>0</v>
      </c>
      <c r="AG932" s="1">
        <v>0</v>
      </c>
      <c r="AH932" s="1">
        <v>650</v>
      </c>
      <c r="AI932" s="1">
        <v>3949</v>
      </c>
      <c r="AJ932" s="1" t="s">
        <v>14199</v>
      </c>
      <c r="AK932" s="1" t="s">
        <v>14200</v>
      </c>
      <c r="AL932" s="1" t="s">
        <v>11</v>
      </c>
      <c r="AM932" s="1" t="s">
        <v>12</v>
      </c>
      <c r="AN932" s="1" t="s">
        <v>23098</v>
      </c>
      <c r="AO932" s="1" t="s">
        <v>86</v>
      </c>
      <c r="AP932" s="1" t="s">
        <v>57</v>
      </c>
      <c r="AQ932" s="1" t="s">
        <v>25</v>
      </c>
      <c r="AR932" s="1" t="s">
        <v>30</v>
      </c>
      <c r="AS932" s="1" t="s">
        <v>23090</v>
      </c>
      <c r="AT932" s="1" t="s">
        <v>26</v>
      </c>
    </row>
    <row r="933" spans="1:46" x14ac:dyDescent="0.25">
      <c r="A933" s="1" t="s">
        <v>21458</v>
      </c>
      <c r="B933" s="2" t="s">
        <v>23101</v>
      </c>
      <c r="C933" s="2" t="s">
        <v>23104</v>
      </c>
      <c r="D933" s="1">
        <v>0</v>
      </c>
      <c r="E933" s="1">
        <v>2</v>
      </c>
      <c r="F933" s="1">
        <v>1</v>
      </c>
      <c r="G933" s="1">
        <v>3</v>
      </c>
      <c r="H933" s="6">
        <v>0.33333333333333331</v>
      </c>
      <c r="I933">
        <v>1</v>
      </c>
      <c r="J933" s="1">
        <v>46</v>
      </c>
      <c r="K933" s="1">
        <v>0</v>
      </c>
      <c r="L933" s="1">
        <v>556</v>
      </c>
      <c r="M933" s="6">
        <v>0</v>
      </c>
      <c r="N933" s="4">
        <v>1500</v>
      </c>
      <c r="O933" s="4">
        <v>130</v>
      </c>
      <c r="P933" s="4">
        <v>2000</v>
      </c>
      <c r="Q933" s="3">
        <v>0.4</v>
      </c>
      <c r="R933" s="1">
        <v>36</v>
      </c>
      <c r="S933" s="1">
        <v>2000</v>
      </c>
      <c r="T933" s="1">
        <v>24</v>
      </c>
      <c r="U933" s="1">
        <v>1</v>
      </c>
      <c r="V933" s="1">
        <v>96</v>
      </c>
      <c r="W933" s="1">
        <v>1</v>
      </c>
      <c r="X933" s="1">
        <v>1</v>
      </c>
      <c r="Y933" s="1">
        <v>0</v>
      </c>
      <c r="Z933" s="1">
        <v>3</v>
      </c>
      <c r="AA933" s="1">
        <v>1</v>
      </c>
      <c r="AB933" s="1">
        <v>1</v>
      </c>
      <c r="AC933" s="1">
        <v>0</v>
      </c>
      <c r="AD933" s="1">
        <v>300</v>
      </c>
      <c r="AE933" s="1">
        <v>0</v>
      </c>
      <c r="AF933" s="1">
        <v>0</v>
      </c>
      <c r="AG933" s="1">
        <v>0</v>
      </c>
      <c r="AH933" s="1">
        <v>400</v>
      </c>
      <c r="AI933" s="1">
        <v>700</v>
      </c>
      <c r="AJ933" s="1" t="s">
        <v>12688</v>
      </c>
      <c r="AK933" s="1" t="s">
        <v>12689</v>
      </c>
      <c r="AL933" s="1" t="s">
        <v>11</v>
      </c>
      <c r="AM933" s="1" t="s">
        <v>16</v>
      </c>
      <c r="AN933" s="1" t="s">
        <v>23097</v>
      </c>
      <c r="AO933" s="1" t="s">
        <v>86</v>
      </c>
      <c r="AP933" s="1" t="s">
        <v>86</v>
      </c>
      <c r="AQ933" s="1" t="s">
        <v>14</v>
      </c>
      <c r="AR933" s="1" t="s">
        <v>30</v>
      </c>
      <c r="AS933" s="1" t="s">
        <v>23091</v>
      </c>
      <c r="AT933" s="1" t="s">
        <v>101</v>
      </c>
    </row>
    <row r="934" spans="1:46" x14ac:dyDescent="0.25">
      <c r="A934" s="1" t="s">
        <v>17964</v>
      </c>
      <c r="B934" s="2" t="s">
        <v>23101</v>
      </c>
      <c r="C934" s="2" t="s">
        <v>23104</v>
      </c>
      <c r="D934" s="1">
        <v>2</v>
      </c>
      <c r="E934" s="1">
        <v>0</v>
      </c>
      <c r="F934" s="1">
        <v>1</v>
      </c>
      <c r="G934" s="1">
        <v>3</v>
      </c>
      <c r="H934" s="6">
        <v>0.33333333333333331</v>
      </c>
      <c r="I934">
        <v>1</v>
      </c>
      <c r="J934" s="1">
        <v>40</v>
      </c>
      <c r="K934" s="1">
        <v>0</v>
      </c>
      <c r="L934" s="1">
        <v>458</v>
      </c>
      <c r="M934" s="6">
        <v>1.1100000000000001</v>
      </c>
      <c r="N934" s="4">
        <v>4900</v>
      </c>
      <c r="O934" s="4">
        <v>320</v>
      </c>
      <c r="P934" s="4">
        <v>800</v>
      </c>
      <c r="Q934" s="3">
        <v>0.36</v>
      </c>
      <c r="R934" s="1">
        <v>36</v>
      </c>
      <c r="S934" s="1">
        <v>800</v>
      </c>
      <c r="T934" s="1">
        <v>46</v>
      </c>
      <c r="U934" s="1">
        <v>0</v>
      </c>
      <c r="V934" s="1">
        <v>96</v>
      </c>
      <c r="W934" s="1">
        <v>0</v>
      </c>
      <c r="X934" s="1">
        <v>0</v>
      </c>
      <c r="Y934" s="1">
        <v>1</v>
      </c>
      <c r="Z934" s="1">
        <v>2</v>
      </c>
      <c r="AA934" s="1">
        <v>0</v>
      </c>
      <c r="AB934" s="1">
        <v>1</v>
      </c>
      <c r="AC934" s="1">
        <v>8715</v>
      </c>
      <c r="AD934" s="1">
        <v>0</v>
      </c>
      <c r="AE934" s="1">
        <v>0</v>
      </c>
      <c r="AF934" s="1">
        <v>0</v>
      </c>
      <c r="AG934" s="1">
        <v>820</v>
      </c>
      <c r="AH934" s="1">
        <v>0</v>
      </c>
      <c r="AI934" s="1">
        <v>9535</v>
      </c>
      <c r="AJ934" s="1" t="s">
        <v>2924</v>
      </c>
      <c r="AK934" s="1" t="s">
        <v>2925</v>
      </c>
      <c r="AL934" s="1" t="s">
        <v>2926</v>
      </c>
      <c r="AM934" s="1" t="s">
        <v>16</v>
      </c>
      <c r="AN934" s="1" t="s">
        <v>23097</v>
      </c>
      <c r="AO934" s="1" t="s">
        <v>364</v>
      </c>
      <c r="AP934" s="1" t="s">
        <v>57</v>
      </c>
      <c r="AQ934" s="1" t="s">
        <v>25</v>
      </c>
      <c r="AR934" s="1" t="s">
        <v>19</v>
      </c>
      <c r="AS934" s="1" t="s">
        <v>23090</v>
      </c>
      <c r="AT934" s="1" t="s">
        <v>101</v>
      </c>
    </row>
    <row r="935" spans="1:46" x14ac:dyDescent="0.25">
      <c r="A935" s="1" t="s">
        <v>18630</v>
      </c>
      <c r="B935" s="2" t="s">
        <v>23101</v>
      </c>
      <c r="C935" s="2" t="s">
        <v>23104</v>
      </c>
      <c r="D935" s="1">
        <v>2</v>
      </c>
      <c r="E935" s="1">
        <v>0</v>
      </c>
      <c r="F935" s="1">
        <v>4</v>
      </c>
      <c r="G935" s="1">
        <v>6</v>
      </c>
      <c r="H935" s="6">
        <v>0.66666666666666663</v>
      </c>
      <c r="I935">
        <v>0</v>
      </c>
      <c r="J935" s="1">
        <v>41</v>
      </c>
      <c r="K935" s="1">
        <v>1</v>
      </c>
      <c r="L935" s="1">
        <v>675</v>
      </c>
      <c r="M935" s="6">
        <v>0.12</v>
      </c>
      <c r="N935" s="4">
        <v>3000</v>
      </c>
      <c r="O935" s="4">
        <v>270</v>
      </c>
      <c r="P935" s="4">
        <v>530</v>
      </c>
      <c r="Q935" s="3">
        <v>0.3</v>
      </c>
      <c r="R935" s="1">
        <v>24</v>
      </c>
      <c r="S935" s="1">
        <v>530</v>
      </c>
      <c r="T935" s="1">
        <v>55</v>
      </c>
      <c r="U935" s="1">
        <v>0</v>
      </c>
      <c r="V935" s="1">
        <v>96</v>
      </c>
      <c r="W935" s="1">
        <v>0</v>
      </c>
      <c r="X935" s="1">
        <v>0</v>
      </c>
      <c r="Y935" s="1">
        <v>1</v>
      </c>
      <c r="Z935" s="1">
        <v>3</v>
      </c>
      <c r="AA935" s="1">
        <v>0</v>
      </c>
      <c r="AB935" s="1">
        <v>0</v>
      </c>
      <c r="AC935" s="1">
        <v>115</v>
      </c>
      <c r="AD935" s="1">
        <v>0</v>
      </c>
      <c r="AE935" s="1">
        <v>0</v>
      </c>
      <c r="AF935" s="1">
        <v>0</v>
      </c>
      <c r="AG935" s="1">
        <v>0</v>
      </c>
      <c r="AH935" s="1">
        <v>0</v>
      </c>
      <c r="AI935" s="1">
        <v>115</v>
      </c>
      <c r="AJ935" s="1" t="s">
        <v>4891</v>
      </c>
      <c r="AK935" s="1" t="s">
        <v>4892</v>
      </c>
      <c r="AL935" s="1" t="s">
        <v>4893</v>
      </c>
      <c r="AM935" s="1" t="s">
        <v>12</v>
      </c>
      <c r="AN935" s="1" t="s">
        <v>23098</v>
      </c>
      <c r="AO935" s="1" t="s">
        <v>364</v>
      </c>
      <c r="AP935" s="1" t="s">
        <v>57</v>
      </c>
      <c r="AQ935" s="1" t="s">
        <v>25</v>
      </c>
      <c r="AR935" s="1" t="s">
        <v>19</v>
      </c>
      <c r="AS935" s="1" t="s">
        <v>23090</v>
      </c>
      <c r="AT935" s="1" t="s">
        <v>26</v>
      </c>
    </row>
    <row r="936" spans="1:46" x14ac:dyDescent="0.25">
      <c r="A936" s="1" t="s">
        <v>20991</v>
      </c>
      <c r="B936" s="2" t="s">
        <v>23101</v>
      </c>
      <c r="C936" s="2" t="s">
        <v>23105</v>
      </c>
      <c r="D936" s="1">
        <v>0</v>
      </c>
      <c r="E936" s="1">
        <v>0</v>
      </c>
      <c r="F936" s="1">
        <v>1</v>
      </c>
      <c r="G936" s="1">
        <v>1</v>
      </c>
      <c r="H936" s="6">
        <v>1</v>
      </c>
      <c r="I936">
        <v>0</v>
      </c>
      <c r="J936" s="1">
        <v>32</v>
      </c>
      <c r="K936" s="1">
        <v>0</v>
      </c>
      <c r="L936" s="1">
        <v>543</v>
      </c>
      <c r="M936" s="6">
        <v>0.71</v>
      </c>
      <c r="N936" s="4">
        <v>3600</v>
      </c>
      <c r="O936" s="4">
        <v>160</v>
      </c>
      <c r="P936" s="4">
        <v>400</v>
      </c>
      <c r="Q936" s="3">
        <v>0.4</v>
      </c>
      <c r="R936" s="1">
        <v>36</v>
      </c>
      <c r="S936" s="1">
        <v>400</v>
      </c>
      <c r="T936" s="1">
        <v>23</v>
      </c>
      <c r="U936" s="1">
        <v>0</v>
      </c>
      <c r="V936" s="1">
        <v>96</v>
      </c>
      <c r="W936" s="1">
        <v>0</v>
      </c>
      <c r="X936" s="1">
        <v>0</v>
      </c>
      <c r="Y936" s="1">
        <v>0</v>
      </c>
      <c r="Z936" s="1">
        <v>2</v>
      </c>
      <c r="AA936" s="1">
        <v>1</v>
      </c>
      <c r="AB936" s="1">
        <v>1</v>
      </c>
      <c r="AC936" s="1">
        <v>2200</v>
      </c>
      <c r="AD936" s="1">
        <v>100</v>
      </c>
      <c r="AE936" s="1">
        <v>1020</v>
      </c>
      <c r="AF936" s="1">
        <v>0</v>
      </c>
      <c r="AG936" s="1">
        <v>100</v>
      </c>
      <c r="AH936" s="1">
        <v>0</v>
      </c>
      <c r="AI936" s="1">
        <v>3420</v>
      </c>
      <c r="AJ936" s="1" t="s">
        <v>11441</v>
      </c>
      <c r="AK936" s="1" t="s">
        <v>11442</v>
      </c>
      <c r="AL936" s="1" t="s">
        <v>11443</v>
      </c>
      <c r="AM936" s="1" t="s">
        <v>12</v>
      </c>
      <c r="AN936" s="1" t="s">
        <v>23097</v>
      </c>
      <c r="AO936" s="1" t="s">
        <v>364</v>
      </c>
      <c r="AP936" s="1" t="s">
        <v>57</v>
      </c>
      <c r="AQ936" s="1" t="s">
        <v>25</v>
      </c>
      <c r="AR936" s="1" t="s">
        <v>30</v>
      </c>
      <c r="AS936" s="1" t="s">
        <v>23091</v>
      </c>
      <c r="AT936" s="1" t="s">
        <v>101</v>
      </c>
    </row>
    <row r="937" spans="1:46" x14ac:dyDescent="0.25">
      <c r="A937" s="1" t="s">
        <v>22184</v>
      </c>
      <c r="B937" s="2" t="s">
        <v>23101</v>
      </c>
      <c r="C937" s="2" t="s">
        <v>23105</v>
      </c>
      <c r="D937" s="1">
        <v>2</v>
      </c>
      <c r="E937" s="1">
        <v>0</v>
      </c>
      <c r="F937" s="1">
        <v>6</v>
      </c>
      <c r="G937" s="1">
        <v>8</v>
      </c>
      <c r="H937" s="6">
        <v>0.75</v>
      </c>
      <c r="I937">
        <v>0</v>
      </c>
      <c r="J937" s="1">
        <v>42</v>
      </c>
      <c r="K937" s="1">
        <v>1</v>
      </c>
      <c r="L937" s="1">
        <v>575</v>
      </c>
      <c r="M937" s="6">
        <v>0.62</v>
      </c>
      <c r="N937" s="4">
        <v>3900</v>
      </c>
      <c r="O937" s="4">
        <v>240</v>
      </c>
      <c r="P937" s="4">
        <v>200</v>
      </c>
      <c r="Q937" s="3">
        <v>0.33</v>
      </c>
      <c r="R937" s="1">
        <v>6</v>
      </c>
      <c r="S937" s="1">
        <v>200</v>
      </c>
      <c r="T937" s="1">
        <v>24</v>
      </c>
      <c r="U937" s="1">
        <v>1</v>
      </c>
      <c r="V937" s="1">
        <v>96</v>
      </c>
      <c r="W937" s="1">
        <v>0</v>
      </c>
      <c r="X937" s="1">
        <v>0</v>
      </c>
      <c r="Y937" s="1">
        <v>1</v>
      </c>
      <c r="Z937" s="1">
        <v>1</v>
      </c>
      <c r="AA937" s="1">
        <v>1</v>
      </c>
      <c r="AB937" s="1">
        <v>0</v>
      </c>
      <c r="AC937" s="1">
        <v>620</v>
      </c>
      <c r="AD937" s="1">
        <v>256</v>
      </c>
      <c r="AE937" s="1">
        <v>390</v>
      </c>
      <c r="AF937" s="1">
        <v>620</v>
      </c>
      <c r="AG937" s="1">
        <v>0</v>
      </c>
      <c r="AH937" s="1">
        <v>600</v>
      </c>
      <c r="AI937" s="1">
        <v>2486</v>
      </c>
      <c r="AJ937" s="1" t="s">
        <v>14634</v>
      </c>
      <c r="AK937" s="1" t="s">
        <v>14635</v>
      </c>
      <c r="AL937" s="1" t="s">
        <v>14636</v>
      </c>
      <c r="AM937" s="1" t="s">
        <v>12</v>
      </c>
      <c r="AN937" s="1" t="s">
        <v>23098</v>
      </c>
      <c r="AO937" s="1" t="s">
        <v>86</v>
      </c>
      <c r="AP937" s="1" t="s">
        <v>57</v>
      </c>
      <c r="AQ937" s="1" t="s">
        <v>25</v>
      </c>
      <c r="AR937" s="1" t="s">
        <v>19</v>
      </c>
      <c r="AS937" s="1" t="s">
        <v>23091</v>
      </c>
      <c r="AT937" s="1" t="s">
        <v>26</v>
      </c>
    </row>
    <row r="938" spans="1:46" x14ac:dyDescent="0.25">
      <c r="A938" s="1" t="s">
        <v>17582</v>
      </c>
      <c r="B938" s="2" t="s">
        <v>23101</v>
      </c>
      <c r="C938" s="2" t="s">
        <v>23108</v>
      </c>
      <c r="D938" s="1">
        <v>0</v>
      </c>
      <c r="E938" s="1">
        <v>0</v>
      </c>
      <c r="F938" s="1">
        <v>1</v>
      </c>
      <c r="G938" s="1">
        <v>1</v>
      </c>
      <c r="H938" s="6">
        <v>1</v>
      </c>
      <c r="I938">
        <v>0</v>
      </c>
      <c r="J938" s="1">
        <v>41</v>
      </c>
      <c r="K938" s="1">
        <v>1</v>
      </c>
      <c r="L938" s="1">
        <v>633</v>
      </c>
      <c r="M938" s="6">
        <v>0.06</v>
      </c>
      <c r="N938" s="4">
        <v>3000</v>
      </c>
      <c r="O938" s="4">
        <v>250</v>
      </c>
      <c r="P938" s="4">
        <v>300</v>
      </c>
      <c r="Q938" s="3">
        <v>0.35</v>
      </c>
      <c r="R938" s="1">
        <v>24</v>
      </c>
      <c r="S938" s="1">
        <v>300</v>
      </c>
      <c r="T938" s="1">
        <v>38</v>
      </c>
      <c r="U938" s="1">
        <v>1</v>
      </c>
      <c r="V938" s="1">
        <v>96</v>
      </c>
      <c r="W938" s="1">
        <v>0</v>
      </c>
      <c r="X938" s="1">
        <v>1</v>
      </c>
      <c r="Y938" s="1">
        <v>1</v>
      </c>
      <c r="Z938" s="1">
        <v>3</v>
      </c>
      <c r="AA938" s="1">
        <v>1</v>
      </c>
      <c r="AB938" s="1">
        <v>0</v>
      </c>
      <c r="AC938" s="1">
        <v>0</v>
      </c>
      <c r="AD938" s="1">
        <v>0</v>
      </c>
      <c r="AE938" s="1">
        <v>0</v>
      </c>
      <c r="AF938" s="1">
        <v>0</v>
      </c>
      <c r="AG938" s="1">
        <v>0</v>
      </c>
      <c r="AH938" s="1">
        <v>0</v>
      </c>
      <c r="AI938" s="1">
        <v>0</v>
      </c>
      <c r="AJ938" s="1" t="s">
        <v>1823</v>
      </c>
      <c r="AK938" s="1" t="s">
        <v>1824</v>
      </c>
      <c r="AL938" s="1" t="s">
        <v>1825</v>
      </c>
      <c r="AM938" s="1" t="s">
        <v>12</v>
      </c>
      <c r="AN938" s="1" t="s">
        <v>23098</v>
      </c>
      <c r="AO938" s="1" t="s">
        <v>86</v>
      </c>
      <c r="AP938" s="1" t="s">
        <v>57</v>
      </c>
      <c r="AQ938" s="1" t="s">
        <v>14</v>
      </c>
      <c r="AR938" s="1" t="s">
        <v>19</v>
      </c>
      <c r="AS938" s="1" t="s">
        <v>23091</v>
      </c>
      <c r="AT938" s="1" t="s">
        <v>26</v>
      </c>
    </row>
    <row r="939" spans="1:46" x14ac:dyDescent="0.25">
      <c r="A939" s="1" t="s">
        <v>18266</v>
      </c>
      <c r="B939" s="2" t="s">
        <v>23101</v>
      </c>
      <c r="C939" s="2" t="s">
        <v>23108</v>
      </c>
      <c r="D939" s="1">
        <v>0</v>
      </c>
      <c r="E939" s="1">
        <v>0</v>
      </c>
      <c r="F939" s="1">
        <v>1</v>
      </c>
      <c r="G939" s="1">
        <v>1</v>
      </c>
      <c r="H939" s="6">
        <v>1</v>
      </c>
      <c r="I939">
        <v>0</v>
      </c>
      <c r="J939" s="1">
        <v>53</v>
      </c>
      <c r="K939" s="1">
        <v>0</v>
      </c>
      <c r="L939" s="1">
        <v>742</v>
      </c>
      <c r="M939" s="6">
        <v>0.11</v>
      </c>
      <c r="N939" s="4">
        <v>3000</v>
      </c>
      <c r="O939" s="4">
        <v>300</v>
      </c>
      <c r="P939" s="4">
        <v>500</v>
      </c>
      <c r="Q939" s="3">
        <v>0.35</v>
      </c>
      <c r="R939" s="1">
        <v>24</v>
      </c>
      <c r="S939" s="1">
        <v>500</v>
      </c>
      <c r="T939" s="1">
        <v>49</v>
      </c>
      <c r="U939" s="1">
        <v>1</v>
      </c>
      <c r="V939" s="1">
        <v>96</v>
      </c>
      <c r="W939" s="1">
        <v>0</v>
      </c>
      <c r="X939" s="1">
        <v>0</v>
      </c>
      <c r="Y939" s="1">
        <v>0</v>
      </c>
      <c r="Z939" s="1">
        <v>5</v>
      </c>
      <c r="AA939" s="1">
        <v>1</v>
      </c>
      <c r="AB939" s="1">
        <v>0</v>
      </c>
      <c r="AC939" s="1">
        <v>165</v>
      </c>
      <c r="AD939" s="1">
        <v>0</v>
      </c>
      <c r="AE939" s="1">
        <v>0</v>
      </c>
      <c r="AF939" s="1">
        <v>0</v>
      </c>
      <c r="AG939" s="1">
        <v>0</v>
      </c>
      <c r="AH939" s="1">
        <v>0</v>
      </c>
      <c r="AI939" s="1">
        <v>165</v>
      </c>
      <c r="AJ939" s="1" t="s">
        <v>3870</v>
      </c>
      <c r="AK939" s="1" t="s">
        <v>3871</v>
      </c>
      <c r="AL939" s="1" t="s">
        <v>3872</v>
      </c>
      <c r="AM939" s="1" t="s">
        <v>12</v>
      </c>
      <c r="AN939" s="1" t="s">
        <v>23097</v>
      </c>
      <c r="AO939" s="1" t="s">
        <v>86</v>
      </c>
      <c r="AP939" s="1" t="s">
        <v>57</v>
      </c>
      <c r="AQ939" s="1" t="s">
        <v>25</v>
      </c>
      <c r="AR939" s="1" t="s">
        <v>30</v>
      </c>
      <c r="AS939" s="1" t="s">
        <v>23091</v>
      </c>
      <c r="AT939" s="1" t="s">
        <v>26</v>
      </c>
    </row>
    <row r="940" spans="1:46" x14ac:dyDescent="0.25">
      <c r="A940" s="1" t="s">
        <v>22917</v>
      </c>
      <c r="B940" s="2" t="s">
        <v>23101</v>
      </c>
      <c r="C940" s="2" t="s">
        <v>23108</v>
      </c>
      <c r="D940" s="1">
        <v>6</v>
      </c>
      <c r="E940" s="1">
        <v>1</v>
      </c>
      <c r="F940" s="1">
        <v>5</v>
      </c>
      <c r="G940" s="1">
        <v>12</v>
      </c>
      <c r="H940" s="6">
        <v>0.41666666666666669</v>
      </c>
      <c r="I940">
        <v>1</v>
      </c>
      <c r="J940" s="1">
        <v>40</v>
      </c>
      <c r="K940" s="1">
        <v>1</v>
      </c>
      <c r="L940" s="1">
        <v>476</v>
      </c>
      <c r="M940" s="6">
        <v>0.21</v>
      </c>
      <c r="N940" s="4">
        <v>8000</v>
      </c>
      <c r="O940" s="4">
        <v>700</v>
      </c>
      <c r="P940" s="4">
        <v>300</v>
      </c>
      <c r="Q940" s="3">
        <v>0.33</v>
      </c>
      <c r="R940" s="1">
        <v>12</v>
      </c>
      <c r="S940" s="1">
        <v>300</v>
      </c>
      <c r="T940" s="1">
        <v>30</v>
      </c>
      <c r="U940" s="1">
        <v>1</v>
      </c>
      <c r="V940" s="1">
        <v>96</v>
      </c>
      <c r="W940" s="1">
        <v>1</v>
      </c>
      <c r="X940" s="1">
        <v>1</v>
      </c>
      <c r="Y940" s="1">
        <v>1</v>
      </c>
      <c r="Z940" s="1">
        <v>0</v>
      </c>
      <c r="AA940" s="1">
        <v>1</v>
      </c>
      <c r="AB940" s="1">
        <v>1</v>
      </c>
      <c r="AC940" s="1">
        <v>0</v>
      </c>
      <c r="AD940" s="1">
        <v>0</v>
      </c>
      <c r="AE940" s="1">
        <v>844</v>
      </c>
      <c r="AF940" s="1">
        <v>1046</v>
      </c>
      <c r="AG940" s="1">
        <v>0</v>
      </c>
      <c r="AH940" s="1">
        <v>600</v>
      </c>
      <c r="AI940" s="1">
        <v>2490</v>
      </c>
      <c r="AJ940" s="1" t="s">
        <v>16596</v>
      </c>
      <c r="AK940" s="1" t="s">
        <v>16597</v>
      </c>
      <c r="AL940" s="1" t="s">
        <v>16598</v>
      </c>
      <c r="AM940" s="1" t="s">
        <v>16</v>
      </c>
      <c r="AN940" s="1" t="s">
        <v>23098</v>
      </c>
      <c r="AO940" s="1" t="s">
        <v>86</v>
      </c>
      <c r="AP940" s="1" t="s">
        <v>86</v>
      </c>
      <c r="AQ940" s="1" t="s">
        <v>14</v>
      </c>
      <c r="AR940" s="1" t="s">
        <v>19</v>
      </c>
      <c r="AS940" s="1" t="s">
        <v>23091</v>
      </c>
      <c r="AT940" s="1" t="s">
        <v>101</v>
      </c>
    </row>
    <row r="941" spans="1:46" x14ac:dyDescent="0.25">
      <c r="A941" s="1" t="s">
        <v>18302</v>
      </c>
      <c r="B941" s="2" t="s">
        <v>23101</v>
      </c>
      <c r="C941" s="2" t="s">
        <v>23108</v>
      </c>
      <c r="D941" s="1">
        <v>0</v>
      </c>
      <c r="E941" s="1">
        <v>0</v>
      </c>
      <c r="F941" s="1">
        <v>1</v>
      </c>
      <c r="G941" s="1">
        <v>1</v>
      </c>
      <c r="H941" s="6">
        <v>1</v>
      </c>
      <c r="I941">
        <v>1</v>
      </c>
      <c r="J941" s="1">
        <v>29</v>
      </c>
      <c r="K941" s="1">
        <v>0</v>
      </c>
      <c r="L941" s="1">
        <v>600</v>
      </c>
      <c r="M941" s="6">
        <v>0.46</v>
      </c>
      <c r="N941" s="4">
        <v>3500</v>
      </c>
      <c r="O941" s="4">
        <v>160</v>
      </c>
      <c r="P941" s="4">
        <v>1000</v>
      </c>
      <c r="Q941" s="3">
        <v>0.25</v>
      </c>
      <c r="R941" s="1">
        <v>24</v>
      </c>
      <c r="S941" s="1">
        <v>1000</v>
      </c>
      <c r="T941" s="1">
        <v>98</v>
      </c>
      <c r="U941" s="1">
        <v>1</v>
      </c>
      <c r="V941" s="1">
        <v>96</v>
      </c>
      <c r="W941" s="1">
        <v>0</v>
      </c>
      <c r="X941" s="1">
        <v>0</v>
      </c>
      <c r="Y941" s="1">
        <v>0</v>
      </c>
      <c r="Z941" s="1">
        <v>6</v>
      </c>
      <c r="AA941" s="1">
        <v>0</v>
      </c>
      <c r="AB941" s="1">
        <v>1</v>
      </c>
      <c r="AC941" s="1">
        <v>0</v>
      </c>
      <c r="AD941" s="1">
        <v>632</v>
      </c>
      <c r="AE941" s="1">
        <v>0</v>
      </c>
      <c r="AF941" s="1">
        <v>0</v>
      </c>
      <c r="AG941" s="1">
        <v>10</v>
      </c>
      <c r="AH941" s="1">
        <v>0</v>
      </c>
      <c r="AI941" s="1">
        <v>642</v>
      </c>
      <c r="AJ941" s="1" t="s">
        <v>373</v>
      </c>
      <c r="AK941" s="1" t="s">
        <v>3974</v>
      </c>
      <c r="AL941" s="1" t="s">
        <v>3975</v>
      </c>
      <c r="AM941" s="1" t="s">
        <v>16</v>
      </c>
      <c r="AN941" s="1" t="s">
        <v>23097</v>
      </c>
      <c r="AO941" s="1" t="s">
        <v>86</v>
      </c>
      <c r="AP941" s="1" t="s">
        <v>57</v>
      </c>
      <c r="AQ941" s="1" t="s">
        <v>25</v>
      </c>
      <c r="AR941" s="1" t="s">
        <v>30</v>
      </c>
      <c r="AS941" s="1" t="s">
        <v>23090</v>
      </c>
      <c r="AT941" s="1" t="s">
        <v>101</v>
      </c>
    </row>
    <row r="942" spans="1:46" x14ac:dyDescent="0.25">
      <c r="A942" s="1" t="s">
        <v>20662</v>
      </c>
      <c r="B942" s="2" t="s">
        <v>23101</v>
      </c>
      <c r="C942" s="2" t="s">
        <v>23108</v>
      </c>
      <c r="D942" s="1">
        <v>1</v>
      </c>
      <c r="E942" s="1">
        <v>3</v>
      </c>
      <c r="F942" s="1">
        <v>2</v>
      </c>
      <c r="G942" s="1">
        <v>6</v>
      </c>
      <c r="H942" s="6">
        <v>0.33333333333333331</v>
      </c>
      <c r="I942">
        <v>0</v>
      </c>
      <c r="J942" s="1">
        <v>44</v>
      </c>
      <c r="K942" s="1">
        <v>0</v>
      </c>
      <c r="L942" s="1">
        <v>600</v>
      </c>
      <c r="M942" s="6">
        <v>0.92</v>
      </c>
      <c r="N942" s="4">
        <v>3500</v>
      </c>
      <c r="O942" s="4">
        <v>185</v>
      </c>
      <c r="P942" s="4">
        <v>620</v>
      </c>
      <c r="Q942" s="3">
        <v>0.32</v>
      </c>
      <c r="R942" s="1">
        <v>24</v>
      </c>
      <c r="S942" s="1">
        <v>620</v>
      </c>
      <c r="T942" s="1">
        <v>46</v>
      </c>
      <c r="U942" s="1">
        <v>0</v>
      </c>
      <c r="V942" s="1">
        <v>96</v>
      </c>
      <c r="W942" s="1">
        <v>0</v>
      </c>
      <c r="X942" s="1">
        <v>0</v>
      </c>
      <c r="Y942" s="1">
        <v>0</v>
      </c>
      <c r="Z942" s="1">
        <v>3</v>
      </c>
      <c r="AA942" s="1">
        <v>1</v>
      </c>
      <c r="AB942" s="1">
        <v>0</v>
      </c>
      <c r="AC942" s="1">
        <v>2339</v>
      </c>
      <c r="AD942" s="1">
        <v>0</v>
      </c>
      <c r="AE942" s="1">
        <v>1292</v>
      </c>
      <c r="AF942" s="1">
        <v>0</v>
      </c>
      <c r="AG942" s="1">
        <v>0</v>
      </c>
      <c r="AH942" s="1">
        <v>620</v>
      </c>
      <c r="AI942" s="1">
        <v>4251</v>
      </c>
      <c r="AJ942" s="1" t="s">
        <v>10578</v>
      </c>
      <c r="AK942" s="1" t="s">
        <v>10579</v>
      </c>
      <c r="AL942" s="1" t="s">
        <v>10580</v>
      </c>
      <c r="AM942" s="1" t="s">
        <v>12</v>
      </c>
      <c r="AN942" s="1" t="s">
        <v>23097</v>
      </c>
      <c r="AO942" s="1" t="s">
        <v>364</v>
      </c>
      <c r="AP942" s="1" t="s">
        <v>57</v>
      </c>
      <c r="AQ942" s="1" t="s">
        <v>25</v>
      </c>
      <c r="AR942" s="1" t="s">
        <v>30</v>
      </c>
      <c r="AS942" s="1" t="s">
        <v>23091</v>
      </c>
      <c r="AT942" s="1" t="s">
        <v>26</v>
      </c>
    </row>
    <row r="943" spans="1:46" x14ac:dyDescent="0.25">
      <c r="A943" s="1" t="s">
        <v>18373</v>
      </c>
      <c r="B943" s="2" t="s">
        <v>23101</v>
      </c>
      <c r="C943" s="2" t="s">
        <v>23109</v>
      </c>
      <c r="D943" s="1">
        <v>2</v>
      </c>
      <c r="E943" s="1">
        <v>2</v>
      </c>
      <c r="F943" s="1">
        <v>2</v>
      </c>
      <c r="G943" s="1">
        <v>6</v>
      </c>
      <c r="H943" s="6">
        <v>0.33333333333333331</v>
      </c>
      <c r="I943">
        <v>0</v>
      </c>
      <c r="J943" s="1">
        <v>36</v>
      </c>
      <c r="K943" s="1">
        <v>1</v>
      </c>
      <c r="L943" s="1">
        <v>494</v>
      </c>
      <c r="M943" s="6">
        <v>0.61</v>
      </c>
      <c r="N943" s="4">
        <v>6600</v>
      </c>
      <c r="O943" s="4">
        <v>220</v>
      </c>
      <c r="P943" s="4">
        <v>100</v>
      </c>
      <c r="Q943" s="3">
        <v>0.3</v>
      </c>
      <c r="R943" s="1">
        <v>12</v>
      </c>
      <c r="S943" s="1">
        <v>100</v>
      </c>
      <c r="T943" s="1">
        <v>7</v>
      </c>
      <c r="U943" s="1">
        <v>1</v>
      </c>
      <c r="V943" s="1">
        <v>96</v>
      </c>
      <c r="W943" s="1">
        <v>0</v>
      </c>
      <c r="X943" s="1">
        <v>0</v>
      </c>
      <c r="Y943" s="1">
        <v>0</v>
      </c>
      <c r="Z943" s="1">
        <v>3</v>
      </c>
      <c r="AA943" s="1">
        <v>1</v>
      </c>
      <c r="AB943" s="1">
        <v>0</v>
      </c>
      <c r="AC943" s="1">
        <v>0</v>
      </c>
      <c r="AD943" s="1">
        <v>0</v>
      </c>
      <c r="AE943" s="1">
        <v>1850</v>
      </c>
      <c r="AF943" s="1">
        <v>0</v>
      </c>
      <c r="AG943" s="1">
        <v>0</v>
      </c>
      <c r="AH943" s="1">
        <v>900</v>
      </c>
      <c r="AI943" s="1">
        <v>2750</v>
      </c>
      <c r="AJ943" s="1" t="s">
        <v>4179</v>
      </c>
      <c r="AK943" s="1" t="s">
        <v>4180</v>
      </c>
      <c r="AL943" s="1" t="s">
        <v>4181</v>
      </c>
      <c r="AM943" s="1" t="s">
        <v>12</v>
      </c>
      <c r="AN943" s="1" t="s">
        <v>23098</v>
      </c>
      <c r="AO943" s="1" t="s">
        <v>86</v>
      </c>
      <c r="AP943" s="1" t="s">
        <v>57</v>
      </c>
      <c r="AQ943" s="1" t="s">
        <v>25</v>
      </c>
      <c r="AR943" s="1" t="s">
        <v>30</v>
      </c>
      <c r="AS943" s="1" t="s">
        <v>23091</v>
      </c>
      <c r="AT943" s="1" t="s">
        <v>26</v>
      </c>
    </row>
    <row r="944" spans="1:46" x14ac:dyDescent="0.25">
      <c r="A944" s="1" t="s">
        <v>18386</v>
      </c>
      <c r="B944" s="2" t="s">
        <v>23101</v>
      </c>
      <c r="C944" s="2" t="s">
        <v>23109</v>
      </c>
      <c r="D944" s="1">
        <v>0</v>
      </c>
      <c r="E944" s="1">
        <v>0</v>
      </c>
      <c r="F944" s="1">
        <v>3</v>
      </c>
      <c r="G944" s="1">
        <v>3</v>
      </c>
      <c r="H944" s="6">
        <v>1</v>
      </c>
      <c r="I944">
        <v>0</v>
      </c>
      <c r="J944" s="1">
        <v>33</v>
      </c>
      <c r="K944" s="1">
        <v>1</v>
      </c>
      <c r="L944" s="1">
        <v>531</v>
      </c>
      <c r="M944" s="6">
        <v>0.26</v>
      </c>
      <c r="N944" s="4">
        <v>3600</v>
      </c>
      <c r="O944" s="4">
        <v>250</v>
      </c>
      <c r="P944" s="4">
        <v>300</v>
      </c>
      <c r="Q944" s="3">
        <v>0.3</v>
      </c>
      <c r="R944" s="1">
        <v>12</v>
      </c>
      <c r="S944" s="1">
        <v>300</v>
      </c>
      <c r="T944" s="1">
        <v>33</v>
      </c>
      <c r="U944" s="1">
        <v>1</v>
      </c>
      <c r="V944" s="1">
        <v>96</v>
      </c>
      <c r="W944" s="1">
        <v>0</v>
      </c>
      <c r="X944" s="1">
        <v>0</v>
      </c>
      <c r="Y944" s="1">
        <v>1</v>
      </c>
      <c r="Z944" s="1">
        <v>2</v>
      </c>
      <c r="AA944" s="1">
        <v>0</v>
      </c>
      <c r="AB944" s="1">
        <v>0</v>
      </c>
      <c r="AC944" s="1">
        <v>0</v>
      </c>
      <c r="AD944" s="1">
        <v>0</v>
      </c>
      <c r="AE944" s="1">
        <v>0</v>
      </c>
      <c r="AF944" s="1">
        <v>0</v>
      </c>
      <c r="AG944" s="1">
        <v>0</v>
      </c>
      <c r="AH944" s="1">
        <v>600</v>
      </c>
      <c r="AI944" s="1">
        <v>600</v>
      </c>
      <c r="AJ944" s="1" t="s">
        <v>4194</v>
      </c>
      <c r="AK944" s="1" t="s">
        <v>4221</v>
      </c>
      <c r="AL944" s="1" t="s">
        <v>4222</v>
      </c>
      <c r="AM944" s="1" t="s">
        <v>12</v>
      </c>
      <c r="AN944" s="1" t="s">
        <v>23098</v>
      </c>
      <c r="AO944" s="1" t="s">
        <v>86</v>
      </c>
      <c r="AP944" s="1" t="s">
        <v>57</v>
      </c>
      <c r="AQ944" s="1" t="s">
        <v>25</v>
      </c>
      <c r="AR944" s="1" t="s">
        <v>19</v>
      </c>
      <c r="AS944" s="1" t="s">
        <v>23090</v>
      </c>
      <c r="AT944" s="1" t="s">
        <v>26</v>
      </c>
    </row>
    <row r="945" spans="1:46" x14ac:dyDescent="0.25">
      <c r="A945" s="1" t="s">
        <v>21898</v>
      </c>
      <c r="B945" s="2" t="s">
        <v>23101</v>
      </c>
      <c r="C945" s="2" t="s">
        <v>23109</v>
      </c>
      <c r="D945" s="1">
        <v>0</v>
      </c>
      <c r="E945" s="1">
        <v>0</v>
      </c>
      <c r="F945" s="1">
        <v>1</v>
      </c>
      <c r="G945" s="1">
        <v>1</v>
      </c>
      <c r="H945" s="6">
        <v>1</v>
      </c>
      <c r="I945">
        <v>1</v>
      </c>
      <c r="J945" s="1">
        <v>43</v>
      </c>
      <c r="K945" s="1">
        <v>1</v>
      </c>
      <c r="L945" s="1">
        <v>600</v>
      </c>
      <c r="M945" s="6">
        <v>0.32</v>
      </c>
      <c r="N945" s="4">
        <v>4020</v>
      </c>
      <c r="O945" s="4">
        <v>365</v>
      </c>
      <c r="P945" s="4">
        <v>500</v>
      </c>
      <c r="Q945" s="3">
        <v>0.35</v>
      </c>
      <c r="R945" s="1">
        <v>24</v>
      </c>
      <c r="S945" s="1">
        <v>500</v>
      </c>
      <c r="T945" s="1">
        <v>50</v>
      </c>
      <c r="U945" s="1">
        <v>0</v>
      </c>
      <c r="V945" s="1">
        <v>96</v>
      </c>
      <c r="W945" s="1">
        <v>0</v>
      </c>
      <c r="X945" s="1">
        <v>0</v>
      </c>
      <c r="Y945" s="1">
        <v>0</v>
      </c>
      <c r="Z945" s="1">
        <v>3</v>
      </c>
      <c r="AA945" s="1">
        <v>0</v>
      </c>
      <c r="AB945" s="1">
        <v>1</v>
      </c>
      <c r="AC945" s="1">
        <v>0</v>
      </c>
      <c r="AD945" s="1">
        <v>370</v>
      </c>
      <c r="AE945" s="1">
        <v>0</v>
      </c>
      <c r="AF945" s="1">
        <v>1370</v>
      </c>
      <c r="AG945" s="1">
        <v>100</v>
      </c>
      <c r="AH945" s="1">
        <v>0</v>
      </c>
      <c r="AI945" s="1">
        <v>1840</v>
      </c>
      <c r="AJ945" s="1" t="s">
        <v>6178</v>
      </c>
      <c r="AK945" s="1" t="s">
        <v>13891</v>
      </c>
      <c r="AL945" s="1" t="s">
        <v>13892</v>
      </c>
      <c r="AM945" s="1" t="s">
        <v>16</v>
      </c>
      <c r="AN945" s="1" t="s">
        <v>23098</v>
      </c>
      <c r="AO945" s="1" t="s">
        <v>364</v>
      </c>
      <c r="AP945" s="1" t="s">
        <v>57</v>
      </c>
      <c r="AQ945" s="1" t="s">
        <v>25</v>
      </c>
      <c r="AR945" s="1" t="s">
        <v>30</v>
      </c>
      <c r="AS945" s="1" t="s">
        <v>23090</v>
      </c>
      <c r="AT945" s="1" t="s">
        <v>101</v>
      </c>
    </row>
    <row r="946" spans="1:46" x14ac:dyDescent="0.25">
      <c r="A946" s="1" t="s">
        <v>22751</v>
      </c>
      <c r="B946" s="2" t="s">
        <v>23101</v>
      </c>
      <c r="C946" s="2" t="s">
        <v>23109</v>
      </c>
      <c r="D946" s="1">
        <v>0</v>
      </c>
      <c r="E946" s="1">
        <v>0</v>
      </c>
      <c r="F946" s="1">
        <v>1</v>
      </c>
      <c r="G946" s="1">
        <v>1</v>
      </c>
      <c r="H946" s="6">
        <v>1</v>
      </c>
      <c r="I946">
        <v>0</v>
      </c>
      <c r="J946" s="1">
        <v>42</v>
      </c>
      <c r="K946" s="1">
        <v>0</v>
      </c>
      <c r="L946" s="1">
        <v>598</v>
      </c>
      <c r="M946" s="6">
        <v>0.13</v>
      </c>
      <c r="N946" s="4">
        <v>12000</v>
      </c>
      <c r="O946" s="4">
        <v>1000</v>
      </c>
      <c r="P946" s="4">
        <v>1500</v>
      </c>
      <c r="Q946" s="3">
        <v>0.28999999999999998</v>
      </c>
      <c r="R946" s="1">
        <v>24</v>
      </c>
      <c r="S946" s="1">
        <v>1500</v>
      </c>
      <c r="T946" s="1">
        <v>75</v>
      </c>
      <c r="U946" s="1">
        <v>1</v>
      </c>
      <c r="V946" s="1">
        <v>96</v>
      </c>
      <c r="W946" s="1">
        <v>1</v>
      </c>
      <c r="X946" s="1">
        <v>1</v>
      </c>
      <c r="Y946" s="1">
        <v>0</v>
      </c>
      <c r="Z946" s="1">
        <v>4</v>
      </c>
      <c r="AA946" s="1">
        <v>0</v>
      </c>
      <c r="AB946" s="1">
        <v>0</v>
      </c>
      <c r="AC946" s="1">
        <v>1404</v>
      </c>
      <c r="AD946" s="1">
        <v>0</v>
      </c>
      <c r="AE946" s="1">
        <v>363</v>
      </c>
      <c r="AF946" s="1">
        <v>0</v>
      </c>
      <c r="AG946" s="1">
        <v>0</v>
      </c>
      <c r="AH946" s="1">
        <v>0</v>
      </c>
      <c r="AI946" s="1">
        <v>1767</v>
      </c>
      <c r="AJ946" s="1" t="s">
        <v>16135</v>
      </c>
      <c r="AK946" s="1" t="s">
        <v>16136</v>
      </c>
      <c r="AL946" s="1" t="s">
        <v>16137</v>
      </c>
      <c r="AM946" s="1" t="s">
        <v>12</v>
      </c>
      <c r="AN946" s="1" t="s">
        <v>23097</v>
      </c>
      <c r="AO946" s="1" t="s">
        <v>86</v>
      </c>
      <c r="AP946" s="1" t="s">
        <v>86</v>
      </c>
      <c r="AQ946" s="1" t="s">
        <v>14</v>
      </c>
      <c r="AR946" s="1" t="s">
        <v>30</v>
      </c>
      <c r="AS946" s="1" t="s">
        <v>23090</v>
      </c>
      <c r="AT946" s="1" t="s">
        <v>26</v>
      </c>
    </row>
    <row r="947" spans="1:46" x14ac:dyDescent="0.25">
      <c r="A947" s="1" t="s">
        <v>19175</v>
      </c>
      <c r="B947" s="2" t="s">
        <v>23101</v>
      </c>
      <c r="C947" s="2" t="s">
        <v>23103</v>
      </c>
      <c r="D947" s="1">
        <v>2</v>
      </c>
      <c r="E947" s="1">
        <v>3</v>
      </c>
      <c r="F947" s="1">
        <v>1</v>
      </c>
      <c r="G947" s="1">
        <v>6</v>
      </c>
      <c r="H947" s="6">
        <v>0.16666666666666666</v>
      </c>
      <c r="I947">
        <v>1</v>
      </c>
      <c r="J947" s="1">
        <v>34</v>
      </c>
      <c r="K947" s="1">
        <v>0</v>
      </c>
      <c r="L947" s="1">
        <v>299</v>
      </c>
      <c r="M947" s="6">
        <v>0</v>
      </c>
      <c r="N947" s="4">
        <v>2300</v>
      </c>
      <c r="O947" s="4">
        <v>160</v>
      </c>
      <c r="P947" s="4">
        <v>300</v>
      </c>
      <c r="Q947" s="3">
        <v>0.4</v>
      </c>
      <c r="R947" s="1">
        <v>24</v>
      </c>
      <c r="S947" s="1">
        <v>300</v>
      </c>
      <c r="T947" s="1">
        <v>4</v>
      </c>
      <c r="U947" s="1">
        <v>0</v>
      </c>
      <c r="V947" s="1">
        <v>95</v>
      </c>
      <c r="W947" s="1">
        <v>0</v>
      </c>
      <c r="X947" s="1">
        <v>0</v>
      </c>
      <c r="Y947" s="1">
        <v>1</v>
      </c>
      <c r="Z947" s="1">
        <v>0</v>
      </c>
      <c r="AA947" s="1">
        <v>1</v>
      </c>
      <c r="AB947" s="1">
        <v>1</v>
      </c>
      <c r="AC947" s="1">
        <v>2500</v>
      </c>
      <c r="AD947" s="1">
        <v>0</v>
      </c>
      <c r="AE947" s="1">
        <v>0</v>
      </c>
      <c r="AF947" s="1">
        <v>0</v>
      </c>
      <c r="AG947" s="1">
        <v>0</v>
      </c>
      <c r="AH947" s="1">
        <v>800</v>
      </c>
      <c r="AI947" s="1">
        <v>3300</v>
      </c>
      <c r="AJ947" s="1" t="s">
        <v>2357</v>
      </c>
      <c r="AK947" s="1" t="s">
        <v>6444</v>
      </c>
      <c r="AL947" s="1" t="s">
        <v>11</v>
      </c>
      <c r="AM947" s="1" t="s">
        <v>16</v>
      </c>
      <c r="AN947" s="1" t="s">
        <v>23097</v>
      </c>
      <c r="AO947" s="1" t="s">
        <v>364</v>
      </c>
      <c r="AP947" s="1" t="s">
        <v>57</v>
      </c>
      <c r="AQ947" s="1" t="s">
        <v>25</v>
      </c>
      <c r="AR947" s="1" t="s">
        <v>19</v>
      </c>
      <c r="AS947" s="1" t="s">
        <v>23091</v>
      </c>
      <c r="AT947" s="1" t="s">
        <v>101</v>
      </c>
    </row>
    <row r="948" spans="1:46" x14ac:dyDescent="0.25">
      <c r="A948" s="1" t="s">
        <v>21781</v>
      </c>
      <c r="B948" s="2" t="s">
        <v>23101</v>
      </c>
      <c r="C948" s="2" t="s">
        <v>23108</v>
      </c>
      <c r="D948" s="1">
        <v>0</v>
      </c>
      <c r="E948" s="1">
        <v>2</v>
      </c>
      <c r="F948" s="1">
        <v>1</v>
      </c>
      <c r="G948" s="1">
        <v>3</v>
      </c>
      <c r="H948" s="6">
        <v>0.33333333333333331</v>
      </c>
      <c r="I948">
        <v>1</v>
      </c>
      <c r="J948" s="1">
        <v>35</v>
      </c>
      <c r="K948" s="1">
        <v>0</v>
      </c>
      <c r="L948" s="1">
        <v>790</v>
      </c>
      <c r="M948" s="6">
        <v>0.55000000000000004</v>
      </c>
      <c r="N948" s="4">
        <v>1600</v>
      </c>
      <c r="O948" s="4">
        <v>117</v>
      </c>
      <c r="P948" s="4">
        <v>400</v>
      </c>
      <c r="Q948" s="3">
        <v>0.31</v>
      </c>
      <c r="R948" s="1">
        <v>24</v>
      </c>
      <c r="S948" s="1">
        <v>400</v>
      </c>
      <c r="T948" s="1">
        <v>40</v>
      </c>
      <c r="U948" s="1">
        <v>0</v>
      </c>
      <c r="V948" s="1">
        <v>95</v>
      </c>
      <c r="W948" s="1">
        <v>1</v>
      </c>
      <c r="X948" s="1">
        <v>0</v>
      </c>
      <c r="Y948" s="1">
        <v>1</v>
      </c>
      <c r="Z948" s="1">
        <v>2</v>
      </c>
      <c r="AA948" s="1">
        <v>1</v>
      </c>
      <c r="AB948" s="1">
        <v>1</v>
      </c>
      <c r="AC948" s="1">
        <v>0</v>
      </c>
      <c r="AD948" s="1">
        <v>0</v>
      </c>
      <c r="AE948" s="1">
        <v>0</v>
      </c>
      <c r="AF948" s="1">
        <v>800</v>
      </c>
      <c r="AG948" s="1">
        <v>0</v>
      </c>
      <c r="AH948" s="1">
        <v>0</v>
      </c>
      <c r="AI948" s="1">
        <v>800</v>
      </c>
      <c r="AJ948" s="1" t="s">
        <v>13578</v>
      </c>
      <c r="AK948" s="1" t="s">
        <v>13579</v>
      </c>
      <c r="AL948" s="1" t="s">
        <v>13580</v>
      </c>
      <c r="AM948" s="1" t="s">
        <v>16</v>
      </c>
      <c r="AN948" s="1" t="s">
        <v>23097</v>
      </c>
      <c r="AO948" s="1" t="s">
        <v>364</v>
      </c>
      <c r="AP948" s="1" t="s">
        <v>86</v>
      </c>
      <c r="AQ948" s="1" t="s">
        <v>25</v>
      </c>
      <c r="AR948" s="1" t="s">
        <v>19</v>
      </c>
      <c r="AS948" s="1" t="s">
        <v>23091</v>
      </c>
      <c r="AT948" s="1" t="s">
        <v>101</v>
      </c>
    </row>
    <row r="949" spans="1:46" x14ac:dyDescent="0.25">
      <c r="A949" s="1" t="s">
        <v>23024</v>
      </c>
      <c r="B949" s="2" t="s">
        <v>23101</v>
      </c>
      <c r="C949" s="2" t="s">
        <v>23109</v>
      </c>
      <c r="D949" s="1">
        <v>0</v>
      </c>
      <c r="E949" s="1">
        <v>0</v>
      </c>
      <c r="F949" s="1">
        <v>1</v>
      </c>
      <c r="G949" s="1">
        <v>1</v>
      </c>
      <c r="H949" s="6">
        <v>1</v>
      </c>
      <c r="I949">
        <v>1</v>
      </c>
      <c r="J949" s="1">
        <v>32</v>
      </c>
      <c r="K949" s="1">
        <v>1</v>
      </c>
      <c r="L949" s="1">
        <v>600</v>
      </c>
      <c r="M949" s="6">
        <v>0.66</v>
      </c>
      <c r="N949" s="4">
        <v>2400</v>
      </c>
      <c r="O949" s="4">
        <v>220</v>
      </c>
      <c r="P949" s="4">
        <v>200</v>
      </c>
      <c r="Q949" s="3">
        <v>0.2</v>
      </c>
      <c r="R949" s="1">
        <v>12</v>
      </c>
      <c r="S949" s="1">
        <v>200</v>
      </c>
      <c r="T949" s="1">
        <v>16</v>
      </c>
      <c r="U949" s="1">
        <v>1</v>
      </c>
      <c r="V949" s="1">
        <v>95</v>
      </c>
      <c r="W949" s="1">
        <v>0</v>
      </c>
      <c r="X949" s="1">
        <v>0</v>
      </c>
      <c r="Y949" s="1">
        <v>0</v>
      </c>
      <c r="Z949" s="1">
        <v>1</v>
      </c>
      <c r="AA949" s="1">
        <v>0</v>
      </c>
      <c r="AB949" s="1">
        <v>1</v>
      </c>
      <c r="AC949" s="1">
        <v>0</v>
      </c>
      <c r="AD949" s="1">
        <v>720</v>
      </c>
      <c r="AE949" s="1">
        <v>0</v>
      </c>
      <c r="AF949" s="1">
        <v>1800</v>
      </c>
      <c r="AG949" s="1">
        <v>205</v>
      </c>
      <c r="AH949" s="1">
        <v>0</v>
      </c>
      <c r="AI949" s="1">
        <v>2725</v>
      </c>
      <c r="AJ949" s="1" t="s">
        <v>16891</v>
      </c>
      <c r="AK949" s="1" t="s">
        <v>16892</v>
      </c>
      <c r="AL949" s="1" t="s">
        <v>16893</v>
      </c>
      <c r="AM949" s="1" t="s">
        <v>16</v>
      </c>
      <c r="AN949" s="1" t="s">
        <v>23098</v>
      </c>
      <c r="AO949" s="1" t="s">
        <v>86</v>
      </c>
      <c r="AP949" s="1" t="s">
        <v>57</v>
      </c>
      <c r="AQ949" s="1" t="s">
        <v>25</v>
      </c>
      <c r="AR949" s="1" t="s">
        <v>30</v>
      </c>
      <c r="AS949" s="1" t="s">
        <v>23090</v>
      </c>
      <c r="AT949" s="1" t="s">
        <v>101</v>
      </c>
    </row>
    <row r="950" spans="1:46" x14ac:dyDescent="0.25">
      <c r="A950" s="1" t="s">
        <v>19437</v>
      </c>
      <c r="B950" s="2" t="s">
        <v>23073</v>
      </c>
      <c r="C950" s="2" t="s">
        <v>23108</v>
      </c>
      <c r="D950" s="1">
        <v>0</v>
      </c>
      <c r="E950" s="1">
        <v>0</v>
      </c>
      <c r="F950" s="1">
        <v>1</v>
      </c>
      <c r="G950" s="1">
        <v>1</v>
      </c>
      <c r="H950" s="6">
        <v>1</v>
      </c>
      <c r="I950">
        <v>0</v>
      </c>
      <c r="J950" s="1">
        <v>33</v>
      </c>
      <c r="K950" s="1">
        <v>1</v>
      </c>
      <c r="L950" s="1">
        <v>758</v>
      </c>
      <c r="M950" s="6">
        <v>0.22</v>
      </c>
      <c r="N950" s="4">
        <v>6500</v>
      </c>
      <c r="O950" s="4">
        <v>500</v>
      </c>
      <c r="P950" s="4">
        <v>450</v>
      </c>
      <c r="Q950" s="3">
        <v>0.25</v>
      </c>
      <c r="R950" s="1">
        <v>24</v>
      </c>
      <c r="S950" s="1">
        <v>450</v>
      </c>
      <c r="T950" s="1">
        <v>38</v>
      </c>
      <c r="U950" s="1">
        <v>1</v>
      </c>
      <c r="V950" s="1">
        <v>94</v>
      </c>
      <c r="W950" s="1">
        <v>1</v>
      </c>
      <c r="X950" s="1">
        <v>1</v>
      </c>
      <c r="Y950" s="1">
        <v>0</v>
      </c>
      <c r="Z950" s="1">
        <v>3</v>
      </c>
      <c r="AA950" s="1">
        <v>1</v>
      </c>
      <c r="AB950" s="1">
        <v>0</v>
      </c>
      <c r="AC950" s="1">
        <v>0</v>
      </c>
      <c r="AD950" s="1">
        <v>0</v>
      </c>
      <c r="AE950" s="1">
        <v>1800</v>
      </c>
      <c r="AF950" s="1">
        <v>0</v>
      </c>
      <c r="AG950" s="1">
        <v>180</v>
      </c>
      <c r="AH950" s="1">
        <v>200</v>
      </c>
      <c r="AI950" s="1">
        <v>2180</v>
      </c>
      <c r="AJ950" s="1" t="s">
        <v>6403</v>
      </c>
      <c r="AK950" s="1" t="s">
        <v>7188</v>
      </c>
      <c r="AL950" s="1" t="s">
        <v>7189</v>
      </c>
      <c r="AM950" s="1" t="s">
        <v>12</v>
      </c>
      <c r="AN950" s="1" t="s">
        <v>23098</v>
      </c>
      <c r="AO950" s="1" t="s">
        <v>86</v>
      </c>
      <c r="AP950" s="1" t="s">
        <v>86</v>
      </c>
      <c r="AQ950" s="1" t="s">
        <v>14</v>
      </c>
      <c r="AR950" s="1" t="s">
        <v>30</v>
      </c>
      <c r="AS950" s="1" t="s">
        <v>23091</v>
      </c>
      <c r="AT950" s="1" t="s">
        <v>26</v>
      </c>
    </row>
    <row r="951" spans="1:46" x14ac:dyDescent="0.25">
      <c r="A951" s="1" t="s">
        <v>21028</v>
      </c>
      <c r="B951" s="2" t="s">
        <v>23074</v>
      </c>
      <c r="C951" s="2" t="s">
        <v>23107</v>
      </c>
      <c r="D951" s="1">
        <v>0</v>
      </c>
      <c r="E951" s="1">
        <v>1</v>
      </c>
      <c r="F951" s="1">
        <v>2</v>
      </c>
      <c r="G951" s="1">
        <v>3</v>
      </c>
      <c r="H951" s="6">
        <v>0.66666666666666663</v>
      </c>
      <c r="I951">
        <v>0</v>
      </c>
      <c r="J951" s="1">
        <v>34</v>
      </c>
      <c r="K951" s="1">
        <v>0</v>
      </c>
      <c r="L951" s="1">
        <v>752</v>
      </c>
      <c r="M951" s="6">
        <v>0.56999999999999995</v>
      </c>
      <c r="N951" s="4">
        <v>3500</v>
      </c>
      <c r="O951" s="4">
        <v>250</v>
      </c>
      <c r="P951" s="4">
        <v>800</v>
      </c>
      <c r="Q951" s="3">
        <v>0.36</v>
      </c>
      <c r="R951" s="1">
        <v>18</v>
      </c>
      <c r="S951" s="1">
        <v>800</v>
      </c>
      <c r="T951" s="1">
        <v>33</v>
      </c>
      <c r="U951" s="1">
        <v>0</v>
      </c>
      <c r="V951" s="1">
        <v>94</v>
      </c>
      <c r="W951" s="1">
        <v>0</v>
      </c>
      <c r="X951" s="1">
        <v>0</v>
      </c>
      <c r="Y951" s="1">
        <v>1</v>
      </c>
      <c r="Z951" s="1">
        <v>0</v>
      </c>
      <c r="AA951" s="1">
        <v>0</v>
      </c>
      <c r="AB951" s="1">
        <v>1</v>
      </c>
      <c r="AC951" s="1">
        <v>1492</v>
      </c>
      <c r="AD951" s="1">
        <v>968</v>
      </c>
      <c r="AE951" s="1">
        <v>0</v>
      </c>
      <c r="AF951" s="1">
        <v>0</v>
      </c>
      <c r="AG951" s="1">
        <v>0</v>
      </c>
      <c r="AH951" s="1">
        <v>0</v>
      </c>
      <c r="AI951" s="1">
        <v>2460</v>
      </c>
      <c r="AJ951" s="1" t="s">
        <v>11543</v>
      </c>
      <c r="AK951" s="1" t="s">
        <v>11544</v>
      </c>
      <c r="AL951" s="1" t="s">
        <v>11545</v>
      </c>
      <c r="AM951" s="1" t="s">
        <v>12</v>
      </c>
      <c r="AN951" s="1" t="s">
        <v>23097</v>
      </c>
      <c r="AO951" s="1" t="s">
        <v>364</v>
      </c>
      <c r="AP951" s="1" t="s">
        <v>57</v>
      </c>
      <c r="AQ951" s="1" t="s">
        <v>25</v>
      </c>
      <c r="AR951" s="1" t="s">
        <v>19</v>
      </c>
      <c r="AS951" s="1" t="s">
        <v>23090</v>
      </c>
      <c r="AT951" s="1" t="s">
        <v>101</v>
      </c>
    </row>
    <row r="952" spans="1:46" x14ac:dyDescent="0.25">
      <c r="A952" s="1" t="s">
        <v>19544</v>
      </c>
      <c r="B952" s="2" t="s">
        <v>23074</v>
      </c>
      <c r="C952" s="2" t="s">
        <v>23110</v>
      </c>
      <c r="D952" s="1">
        <v>0</v>
      </c>
      <c r="E952" s="1">
        <v>0</v>
      </c>
      <c r="F952" s="1">
        <v>1</v>
      </c>
      <c r="G952" s="1">
        <v>1</v>
      </c>
      <c r="H952" s="6">
        <v>1</v>
      </c>
      <c r="I952">
        <v>1</v>
      </c>
      <c r="J952" s="1">
        <v>33</v>
      </c>
      <c r="K952" s="1">
        <v>1</v>
      </c>
      <c r="L952" s="1">
        <v>600</v>
      </c>
      <c r="M952" s="6">
        <v>0.78</v>
      </c>
      <c r="N952" s="4">
        <v>2600</v>
      </c>
      <c r="O952" s="4">
        <v>240</v>
      </c>
      <c r="P952" s="4">
        <v>200</v>
      </c>
      <c r="Q952" s="3">
        <v>0.28999999999999998</v>
      </c>
      <c r="R952" s="1">
        <v>12</v>
      </c>
      <c r="S952" s="1">
        <v>200</v>
      </c>
      <c r="T952" s="1">
        <v>27</v>
      </c>
      <c r="U952" s="1">
        <v>1</v>
      </c>
      <c r="V952" s="1">
        <v>94</v>
      </c>
      <c r="W952" s="1">
        <v>0</v>
      </c>
      <c r="X952" s="1">
        <v>0</v>
      </c>
      <c r="Y952" s="1">
        <v>1</v>
      </c>
      <c r="Z952" s="1">
        <v>2</v>
      </c>
      <c r="AA952" s="1">
        <v>0</v>
      </c>
      <c r="AB952" s="1">
        <v>1</v>
      </c>
      <c r="AC952" s="1">
        <v>9927</v>
      </c>
      <c r="AD952" s="1">
        <v>739</v>
      </c>
      <c r="AE952" s="1">
        <v>0</v>
      </c>
      <c r="AF952" s="1">
        <v>1222</v>
      </c>
      <c r="AG952" s="1">
        <v>0</v>
      </c>
      <c r="AH952" s="1">
        <v>0</v>
      </c>
      <c r="AI952" s="1">
        <v>11889</v>
      </c>
      <c r="AJ952" s="1" t="s">
        <v>7497</v>
      </c>
      <c r="AK952" s="1" t="s">
        <v>7498</v>
      </c>
      <c r="AL952" s="1" t="s">
        <v>7499</v>
      </c>
      <c r="AM952" s="1" t="s">
        <v>16</v>
      </c>
      <c r="AN952" s="1" t="s">
        <v>23098</v>
      </c>
      <c r="AO952" s="1" t="s">
        <v>86</v>
      </c>
      <c r="AP952" s="1" t="s">
        <v>57</v>
      </c>
      <c r="AQ952" s="1" t="s">
        <v>25</v>
      </c>
      <c r="AR952" s="1" t="s">
        <v>19</v>
      </c>
      <c r="AS952" s="1" t="s">
        <v>23090</v>
      </c>
      <c r="AT952" s="1" t="s">
        <v>101</v>
      </c>
    </row>
    <row r="953" spans="1:46" x14ac:dyDescent="0.25">
      <c r="A953" s="1" t="s">
        <v>19594</v>
      </c>
      <c r="B953" s="2" t="s">
        <v>23074</v>
      </c>
      <c r="C953" s="2" t="s">
        <v>23110</v>
      </c>
      <c r="D953" s="1">
        <v>0</v>
      </c>
      <c r="E953" s="1">
        <v>0</v>
      </c>
      <c r="F953" s="1">
        <v>1</v>
      </c>
      <c r="G953" s="1">
        <v>1</v>
      </c>
      <c r="H953" s="6">
        <v>1</v>
      </c>
      <c r="I953">
        <v>0</v>
      </c>
      <c r="J953" s="1">
        <v>33</v>
      </c>
      <c r="K953" s="1">
        <v>1</v>
      </c>
      <c r="L953" s="1">
        <v>885</v>
      </c>
      <c r="M953" s="6">
        <v>0.27</v>
      </c>
      <c r="N953" s="4">
        <v>6000</v>
      </c>
      <c r="O953" s="4">
        <v>450</v>
      </c>
      <c r="P953" s="4">
        <v>500</v>
      </c>
      <c r="Q953" s="3">
        <v>0.15</v>
      </c>
      <c r="R953" s="1">
        <v>6</v>
      </c>
      <c r="S953" s="1">
        <v>500</v>
      </c>
      <c r="T953" s="1">
        <v>48</v>
      </c>
      <c r="U953" s="1">
        <v>1</v>
      </c>
      <c r="V953" s="1">
        <v>94</v>
      </c>
      <c r="W953" s="1">
        <v>0</v>
      </c>
      <c r="X953" s="1">
        <v>0</v>
      </c>
      <c r="Y953" s="1">
        <v>1</v>
      </c>
      <c r="Z953" s="1">
        <v>0</v>
      </c>
      <c r="AA953" s="1">
        <v>1</v>
      </c>
      <c r="AB953" s="1">
        <v>0</v>
      </c>
      <c r="AC953" s="1">
        <v>5000</v>
      </c>
      <c r="AD953" s="1">
        <v>0</v>
      </c>
      <c r="AE953" s="1">
        <v>0</v>
      </c>
      <c r="AF953" s="1">
        <v>0</v>
      </c>
      <c r="AG953" s="1">
        <v>0</v>
      </c>
      <c r="AH953" s="1">
        <v>0</v>
      </c>
      <c r="AI953" s="1">
        <v>5000</v>
      </c>
      <c r="AJ953" s="1" t="s">
        <v>7640</v>
      </c>
      <c r="AK953" s="1" t="s">
        <v>7641</v>
      </c>
      <c r="AL953" s="1" t="s">
        <v>7642</v>
      </c>
      <c r="AM953" s="1" t="s">
        <v>12</v>
      </c>
      <c r="AN953" s="1" t="s">
        <v>23098</v>
      </c>
      <c r="AO953" s="1" t="s">
        <v>86</v>
      </c>
      <c r="AP953" s="1" t="s">
        <v>57</v>
      </c>
      <c r="AQ953" s="1" t="s">
        <v>25</v>
      </c>
      <c r="AR953" s="1" t="s">
        <v>19</v>
      </c>
      <c r="AS953" s="1" t="s">
        <v>23091</v>
      </c>
      <c r="AT953" s="1" t="s">
        <v>26</v>
      </c>
    </row>
    <row r="954" spans="1:46" x14ac:dyDescent="0.25">
      <c r="A954" s="1" t="s">
        <v>21320</v>
      </c>
      <c r="B954" s="2" t="s">
        <v>23101</v>
      </c>
      <c r="C954" s="2" t="s">
        <v>23103</v>
      </c>
      <c r="D954" s="1">
        <v>0</v>
      </c>
      <c r="E954" s="1">
        <v>2</v>
      </c>
      <c r="F954" s="1">
        <v>1</v>
      </c>
      <c r="G954" s="1">
        <v>3</v>
      </c>
      <c r="H954" s="6">
        <v>0.33333333333333331</v>
      </c>
      <c r="I954">
        <v>0</v>
      </c>
      <c r="J954" s="1">
        <v>42</v>
      </c>
      <c r="K954" s="1">
        <v>0</v>
      </c>
      <c r="L954" s="1">
        <v>302</v>
      </c>
      <c r="M954" s="6">
        <v>0</v>
      </c>
      <c r="N954" s="4">
        <v>2800</v>
      </c>
      <c r="O954" s="4">
        <v>190</v>
      </c>
      <c r="P954" s="4">
        <v>350</v>
      </c>
      <c r="Q954" s="3">
        <v>0.41</v>
      </c>
      <c r="R954" s="1">
        <v>36</v>
      </c>
      <c r="S954" s="1">
        <v>350</v>
      </c>
      <c r="T954" s="1">
        <v>2</v>
      </c>
      <c r="U954" s="1">
        <v>0</v>
      </c>
      <c r="V954" s="1">
        <v>94</v>
      </c>
      <c r="W954" s="1">
        <v>0</v>
      </c>
      <c r="X954" s="1">
        <v>0</v>
      </c>
      <c r="Y954" s="1">
        <v>0</v>
      </c>
      <c r="Z954" s="1">
        <v>4</v>
      </c>
      <c r="AA954" s="1">
        <v>1</v>
      </c>
      <c r="AB954" s="1">
        <v>0</v>
      </c>
      <c r="AC954" s="1">
        <v>333</v>
      </c>
      <c r="AD954" s="1">
        <v>0</v>
      </c>
      <c r="AE954" s="1">
        <v>124</v>
      </c>
      <c r="AF954" s="1">
        <v>130</v>
      </c>
      <c r="AG954" s="1">
        <v>177</v>
      </c>
      <c r="AH954" s="1">
        <v>1000</v>
      </c>
      <c r="AI954" s="1">
        <v>1764</v>
      </c>
      <c r="AJ954" s="1" t="s">
        <v>12347</v>
      </c>
      <c r="AK954" s="1" t="s">
        <v>12348</v>
      </c>
      <c r="AL954" s="1" t="s">
        <v>11</v>
      </c>
      <c r="AM954" s="1" t="s">
        <v>12</v>
      </c>
      <c r="AN954" s="1" t="s">
        <v>23097</v>
      </c>
      <c r="AO954" s="1" t="s">
        <v>364</v>
      </c>
      <c r="AP954" s="1" t="s">
        <v>57</v>
      </c>
      <c r="AQ954" s="1" t="s">
        <v>25</v>
      </c>
      <c r="AR954" s="1" t="s">
        <v>30</v>
      </c>
      <c r="AS954" s="1" t="s">
        <v>23091</v>
      </c>
      <c r="AT954" s="1" t="s">
        <v>26</v>
      </c>
    </row>
    <row r="955" spans="1:46" x14ac:dyDescent="0.25">
      <c r="A955" s="1" t="s">
        <v>21645</v>
      </c>
      <c r="B955" s="2" t="s">
        <v>23101</v>
      </c>
      <c r="C955" s="2" t="s">
        <v>23105</v>
      </c>
      <c r="D955" s="1">
        <v>1</v>
      </c>
      <c r="E955" s="1">
        <v>2</v>
      </c>
      <c r="F955" s="1">
        <v>1</v>
      </c>
      <c r="G955" s="1">
        <v>4</v>
      </c>
      <c r="H955" s="6">
        <v>0.25</v>
      </c>
      <c r="I955">
        <v>0</v>
      </c>
      <c r="J955" s="1">
        <v>45</v>
      </c>
      <c r="K955" s="1">
        <v>0</v>
      </c>
      <c r="L955" s="1">
        <v>591</v>
      </c>
      <c r="M955" s="6">
        <v>0.3</v>
      </c>
      <c r="N955" s="4">
        <v>3300</v>
      </c>
      <c r="O955" s="4">
        <v>280</v>
      </c>
      <c r="P955" s="4">
        <v>300</v>
      </c>
      <c r="Q955" s="3">
        <v>0.35</v>
      </c>
      <c r="R955" s="1">
        <v>6</v>
      </c>
      <c r="S955" s="1">
        <v>300</v>
      </c>
      <c r="T955" s="1">
        <v>29</v>
      </c>
      <c r="U955" s="1">
        <v>1</v>
      </c>
      <c r="V955" s="1">
        <v>94</v>
      </c>
      <c r="W955" s="1">
        <v>0</v>
      </c>
      <c r="X955" s="1">
        <v>0</v>
      </c>
      <c r="Y955" s="1">
        <v>0</v>
      </c>
      <c r="Z955" s="1">
        <v>3</v>
      </c>
      <c r="AA955" s="1">
        <v>0</v>
      </c>
      <c r="AB955" s="1">
        <v>0</v>
      </c>
      <c r="AC955" s="1">
        <v>620</v>
      </c>
      <c r="AD955" s="1">
        <v>0</v>
      </c>
      <c r="AE955" s="1">
        <v>210</v>
      </c>
      <c r="AF955" s="1">
        <v>0</v>
      </c>
      <c r="AG955" s="1">
        <v>0</v>
      </c>
      <c r="AH955" s="1">
        <v>0</v>
      </c>
      <c r="AI955" s="1">
        <v>830</v>
      </c>
      <c r="AJ955" s="1" t="s">
        <v>13216</v>
      </c>
      <c r="AK955" s="1" t="s">
        <v>13217</v>
      </c>
      <c r="AL955" s="1" t="s">
        <v>13218</v>
      </c>
      <c r="AM955" s="1" t="s">
        <v>12</v>
      </c>
      <c r="AN955" s="1" t="s">
        <v>23097</v>
      </c>
      <c r="AO955" s="1" t="s">
        <v>86</v>
      </c>
      <c r="AP955" s="1" t="s">
        <v>57</v>
      </c>
      <c r="AQ955" s="1" t="s">
        <v>25</v>
      </c>
      <c r="AR955" s="1" t="s">
        <v>30</v>
      </c>
      <c r="AS955" s="1" t="s">
        <v>23090</v>
      </c>
      <c r="AT955" s="1" t="s">
        <v>26</v>
      </c>
    </row>
    <row r="956" spans="1:46" x14ac:dyDescent="0.25">
      <c r="A956" s="1" t="s">
        <v>18625</v>
      </c>
      <c r="B956" s="2" t="s">
        <v>23101</v>
      </c>
      <c r="C956" s="2" t="s">
        <v>23106</v>
      </c>
      <c r="D956" s="1">
        <v>0</v>
      </c>
      <c r="E956" s="1">
        <v>0</v>
      </c>
      <c r="F956" s="1">
        <v>1</v>
      </c>
      <c r="G956" s="1">
        <v>1</v>
      </c>
      <c r="H956" s="6">
        <v>1</v>
      </c>
      <c r="I956">
        <v>0</v>
      </c>
      <c r="J956" s="1">
        <v>48</v>
      </c>
      <c r="K956" s="1">
        <v>1</v>
      </c>
      <c r="L956" s="1">
        <v>657</v>
      </c>
      <c r="M956" s="6">
        <v>0.87</v>
      </c>
      <c r="N956" s="4">
        <v>1750</v>
      </c>
      <c r="O956" s="4">
        <v>170</v>
      </c>
      <c r="P956" s="4">
        <v>300</v>
      </c>
      <c r="Q956" s="3">
        <v>0.3</v>
      </c>
      <c r="R956" s="1">
        <v>24</v>
      </c>
      <c r="S956" s="1">
        <v>300</v>
      </c>
      <c r="T956" s="1">
        <v>57</v>
      </c>
      <c r="U956" s="1">
        <v>1</v>
      </c>
      <c r="V956" s="1">
        <v>94</v>
      </c>
      <c r="W956" s="1">
        <v>0</v>
      </c>
      <c r="X956" s="1">
        <v>0</v>
      </c>
      <c r="Y956" s="1">
        <v>0</v>
      </c>
      <c r="Z956" s="1">
        <v>3</v>
      </c>
      <c r="AA956" s="1">
        <v>1</v>
      </c>
      <c r="AB956" s="1">
        <v>0</v>
      </c>
      <c r="AC956" s="1">
        <v>1300</v>
      </c>
      <c r="AD956" s="1">
        <v>900</v>
      </c>
      <c r="AE956" s="1">
        <v>0</v>
      </c>
      <c r="AF956" s="1">
        <v>1200</v>
      </c>
      <c r="AG956" s="1">
        <v>0</v>
      </c>
      <c r="AH956" s="1">
        <v>240</v>
      </c>
      <c r="AI956" s="1">
        <v>3640</v>
      </c>
      <c r="AJ956" s="1" t="s">
        <v>2967</v>
      </c>
      <c r="AK956" s="1" t="s">
        <v>4878</v>
      </c>
      <c r="AL956" s="1" t="s">
        <v>4879</v>
      </c>
      <c r="AM956" s="1" t="s">
        <v>12</v>
      </c>
      <c r="AN956" s="1" t="s">
        <v>23098</v>
      </c>
      <c r="AO956" s="1" t="s">
        <v>86</v>
      </c>
      <c r="AP956" s="1" t="s">
        <v>57</v>
      </c>
      <c r="AQ956" s="1" t="s">
        <v>25</v>
      </c>
      <c r="AR956" s="1" t="s">
        <v>30</v>
      </c>
      <c r="AS956" s="1" t="s">
        <v>23091</v>
      </c>
      <c r="AT956" s="1" t="s">
        <v>26</v>
      </c>
    </row>
    <row r="957" spans="1:46" x14ac:dyDescent="0.25">
      <c r="A957" s="1" t="s">
        <v>21607</v>
      </c>
      <c r="B957" s="2" t="s">
        <v>23101</v>
      </c>
      <c r="C957" s="2" t="s">
        <v>23107</v>
      </c>
      <c r="D957" s="1">
        <v>0</v>
      </c>
      <c r="E957" s="1">
        <v>1</v>
      </c>
      <c r="F957" s="1">
        <v>1</v>
      </c>
      <c r="G957" s="1">
        <v>2</v>
      </c>
      <c r="H957" s="6">
        <v>0.5</v>
      </c>
      <c r="I957">
        <v>0</v>
      </c>
      <c r="J957" s="1">
        <v>52</v>
      </c>
      <c r="K957" s="1">
        <v>1</v>
      </c>
      <c r="L957" s="1">
        <v>813</v>
      </c>
      <c r="M957" s="6">
        <v>0.35</v>
      </c>
      <c r="N957" s="4">
        <v>10000</v>
      </c>
      <c r="O957" s="4">
        <v>800</v>
      </c>
      <c r="P957" s="4">
        <v>800</v>
      </c>
      <c r="Q957" s="3">
        <v>0.3</v>
      </c>
      <c r="R957" s="1">
        <v>24</v>
      </c>
      <c r="S957" s="1">
        <v>800</v>
      </c>
      <c r="T957" s="1">
        <v>84</v>
      </c>
      <c r="U957" s="1">
        <v>1</v>
      </c>
      <c r="V957" s="1">
        <v>94</v>
      </c>
      <c r="W957" s="1">
        <v>1</v>
      </c>
      <c r="X957" s="1">
        <v>1</v>
      </c>
      <c r="Y957" s="1">
        <v>0</v>
      </c>
      <c r="Z957" s="1">
        <v>3</v>
      </c>
      <c r="AA957" s="1">
        <v>0</v>
      </c>
      <c r="AB957" s="1">
        <v>0</v>
      </c>
      <c r="AC957" s="1">
        <v>2523</v>
      </c>
      <c r="AD957" s="1">
        <v>800</v>
      </c>
      <c r="AE957" s="1">
        <v>2983</v>
      </c>
      <c r="AF957" s="1">
        <v>0</v>
      </c>
      <c r="AG957" s="1">
        <v>0</v>
      </c>
      <c r="AH957" s="1">
        <v>0</v>
      </c>
      <c r="AI957" s="1">
        <v>6306</v>
      </c>
      <c r="AJ957" s="1" t="s">
        <v>13110</v>
      </c>
      <c r="AK957" s="1" t="s">
        <v>13111</v>
      </c>
      <c r="AL957" s="1" t="s">
        <v>13112</v>
      </c>
      <c r="AM957" s="1" t="s">
        <v>12</v>
      </c>
      <c r="AN957" s="1" t="s">
        <v>23098</v>
      </c>
      <c r="AO957" s="1" t="s">
        <v>86</v>
      </c>
      <c r="AP957" s="1" t="s">
        <v>86</v>
      </c>
      <c r="AQ957" s="1" t="s">
        <v>14</v>
      </c>
      <c r="AR957" s="1" t="s">
        <v>30</v>
      </c>
      <c r="AS957" s="1" t="s">
        <v>23090</v>
      </c>
      <c r="AT957" s="1" t="s">
        <v>26</v>
      </c>
    </row>
    <row r="958" spans="1:46" x14ac:dyDescent="0.25">
      <c r="A958" s="1" t="s">
        <v>22364</v>
      </c>
      <c r="B958" s="2" t="s">
        <v>23101</v>
      </c>
      <c r="C958" s="2" t="s">
        <v>23108</v>
      </c>
      <c r="D958" s="1">
        <v>0</v>
      </c>
      <c r="E958" s="1">
        <v>1</v>
      </c>
      <c r="F958" s="1">
        <v>1</v>
      </c>
      <c r="G958" s="1">
        <v>2</v>
      </c>
      <c r="H958" s="6">
        <v>0.5</v>
      </c>
      <c r="I958">
        <v>0</v>
      </c>
      <c r="J958" s="1">
        <v>39</v>
      </c>
      <c r="K958" s="1">
        <v>0</v>
      </c>
      <c r="L958" s="1">
        <v>726</v>
      </c>
      <c r="M958" s="6">
        <v>0.12</v>
      </c>
      <c r="N958" s="4">
        <v>3600</v>
      </c>
      <c r="O958" s="4">
        <v>300</v>
      </c>
      <c r="P958" s="4">
        <v>200</v>
      </c>
      <c r="Q958" s="3">
        <v>0.35</v>
      </c>
      <c r="R958" s="1">
        <v>6</v>
      </c>
      <c r="S958" s="1">
        <v>200</v>
      </c>
      <c r="T958" s="1">
        <v>26</v>
      </c>
      <c r="U958" s="1">
        <v>1</v>
      </c>
      <c r="V958" s="1">
        <v>94</v>
      </c>
      <c r="W958" s="1">
        <v>0</v>
      </c>
      <c r="X958" s="1">
        <v>1</v>
      </c>
      <c r="Y958" s="1">
        <v>1</v>
      </c>
      <c r="Z958" s="1">
        <v>4</v>
      </c>
      <c r="AA958" s="1">
        <v>1</v>
      </c>
      <c r="AB958" s="1">
        <v>0</v>
      </c>
      <c r="AC958" s="1">
        <v>230</v>
      </c>
      <c r="AD958" s="1">
        <v>0</v>
      </c>
      <c r="AE958" s="1">
        <v>0</v>
      </c>
      <c r="AF958" s="1">
        <v>0</v>
      </c>
      <c r="AG958" s="1">
        <v>0</v>
      </c>
      <c r="AH958" s="1">
        <v>0</v>
      </c>
      <c r="AI958" s="1">
        <v>230</v>
      </c>
      <c r="AJ958" s="1" t="s">
        <v>15129</v>
      </c>
      <c r="AK958" s="1" t="s">
        <v>15130</v>
      </c>
      <c r="AL958" s="1" t="s">
        <v>15131</v>
      </c>
      <c r="AM958" s="1" t="s">
        <v>12</v>
      </c>
      <c r="AN958" s="1" t="s">
        <v>23097</v>
      </c>
      <c r="AO958" s="1" t="s">
        <v>86</v>
      </c>
      <c r="AP958" s="1" t="s">
        <v>57</v>
      </c>
      <c r="AQ958" s="1" t="s">
        <v>14</v>
      </c>
      <c r="AR958" s="1" t="s">
        <v>19</v>
      </c>
      <c r="AS958" s="1" t="s">
        <v>23091</v>
      </c>
      <c r="AT958" s="1" t="s">
        <v>26</v>
      </c>
    </row>
    <row r="959" spans="1:46" x14ac:dyDescent="0.25">
      <c r="A959" s="1" t="s">
        <v>18996</v>
      </c>
      <c r="B959" s="2" t="s">
        <v>23101</v>
      </c>
      <c r="C959" s="2" t="s">
        <v>23108</v>
      </c>
      <c r="D959" s="1">
        <v>0</v>
      </c>
      <c r="E959" s="1">
        <v>0</v>
      </c>
      <c r="F959" s="1">
        <v>1</v>
      </c>
      <c r="G959" s="1">
        <v>1</v>
      </c>
      <c r="H959" s="6">
        <v>1</v>
      </c>
      <c r="I959">
        <v>1</v>
      </c>
      <c r="J959" s="1">
        <v>35</v>
      </c>
      <c r="K959" s="1">
        <v>1</v>
      </c>
      <c r="L959" s="1">
        <v>719</v>
      </c>
      <c r="M959" s="6">
        <v>0.45</v>
      </c>
      <c r="N959" s="4">
        <v>3360</v>
      </c>
      <c r="O959" s="4">
        <v>210</v>
      </c>
      <c r="P959" s="4">
        <v>300</v>
      </c>
      <c r="Q959" s="3">
        <v>0.28999999999999998</v>
      </c>
      <c r="R959" s="1">
        <v>24</v>
      </c>
      <c r="S959" s="1">
        <v>300</v>
      </c>
      <c r="T959" s="1">
        <v>32</v>
      </c>
      <c r="U959" s="1">
        <v>1</v>
      </c>
      <c r="V959" s="1">
        <v>94</v>
      </c>
      <c r="W959" s="1">
        <v>1</v>
      </c>
      <c r="X959" s="1">
        <v>1</v>
      </c>
      <c r="Y959" s="1">
        <v>1</v>
      </c>
      <c r="Z959" s="1">
        <v>2</v>
      </c>
      <c r="AA959" s="1">
        <v>1</v>
      </c>
      <c r="AB959" s="1">
        <v>1</v>
      </c>
      <c r="AC959" s="1">
        <v>0</v>
      </c>
      <c r="AD959" s="1">
        <v>0</v>
      </c>
      <c r="AE959" s="1">
        <v>580</v>
      </c>
      <c r="AF959" s="1">
        <v>1037</v>
      </c>
      <c r="AG959" s="1">
        <v>42</v>
      </c>
      <c r="AH959" s="1">
        <v>0</v>
      </c>
      <c r="AI959" s="1">
        <v>1659</v>
      </c>
      <c r="AJ959" s="1" t="s">
        <v>2353</v>
      </c>
      <c r="AK959" s="1" t="s">
        <v>5970</v>
      </c>
      <c r="AL959" s="1" t="s">
        <v>5971</v>
      </c>
      <c r="AM959" s="1" t="s">
        <v>16</v>
      </c>
      <c r="AN959" s="1" t="s">
        <v>23098</v>
      </c>
      <c r="AO959" s="1" t="s">
        <v>86</v>
      </c>
      <c r="AP959" s="1" t="s">
        <v>86</v>
      </c>
      <c r="AQ959" s="1" t="s">
        <v>14</v>
      </c>
      <c r="AR959" s="1" t="s">
        <v>19</v>
      </c>
      <c r="AS959" s="1" t="s">
        <v>23091</v>
      </c>
      <c r="AT959" s="1" t="s">
        <v>101</v>
      </c>
    </row>
    <row r="960" spans="1:46" x14ac:dyDescent="0.25">
      <c r="A960" s="1" t="s">
        <v>18382</v>
      </c>
      <c r="B960" s="2" t="s">
        <v>23101</v>
      </c>
      <c r="C960" s="2" t="s">
        <v>23109</v>
      </c>
      <c r="D960" s="1">
        <v>0</v>
      </c>
      <c r="E960" s="1">
        <v>0</v>
      </c>
      <c r="F960" s="1">
        <v>1</v>
      </c>
      <c r="G960" s="1">
        <v>1</v>
      </c>
      <c r="H960" s="6">
        <v>1</v>
      </c>
      <c r="I960">
        <v>0</v>
      </c>
      <c r="J960" s="1">
        <v>48</v>
      </c>
      <c r="K960" s="1">
        <v>1</v>
      </c>
      <c r="L960" s="1">
        <v>515</v>
      </c>
      <c r="M960" s="6">
        <v>7.0000000000000007E-2</v>
      </c>
      <c r="N960" s="4">
        <v>3800</v>
      </c>
      <c r="O960" s="4">
        <v>250</v>
      </c>
      <c r="P960" s="4">
        <v>350</v>
      </c>
      <c r="Q960" s="3">
        <v>0.28000000000000003</v>
      </c>
      <c r="R960" s="1">
        <v>24</v>
      </c>
      <c r="S960" s="1">
        <v>350</v>
      </c>
      <c r="T960" s="1">
        <v>50</v>
      </c>
      <c r="U960" s="1">
        <v>1</v>
      </c>
      <c r="V960" s="1">
        <v>94</v>
      </c>
      <c r="W960" s="1">
        <v>0</v>
      </c>
      <c r="X960" s="1">
        <v>0</v>
      </c>
      <c r="Y960" s="1">
        <v>0</v>
      </c>
      <c r="Z960" s="1">
        <v>5</v>
      </c>
      <c r="AA960" s="1">
        <v>0</v>
      </c>
      <c r="AB960" s="1">
        <v>0</v>
      </c>
      <c r="AC960" s="1">
        <v>0</v>
      </c>
      <c r="AD960" s="1">
        <v>0</v>
      </c>
      <c r="AE960" s="1">
        <v>0</v>
      </c>
      <c r="AF960" s="1">
        <v>0</v>
      </c>
      <c r="AG960" s="1">
        <v>0</v>
      </c>
      <c r="AH960" s="1">
        <v>0</v>
      </c>
      <c r="AI960" s="1">
        <v>0</v>
      </c>
      <c r="AJ960" s="1" t="s">
        <v>4207</v>
      </c>
      <c r="AK960" s="1" t="s">
        <v>4208</v>
      </c>
      <c r="AL960" s="1" t="s">
        <v>4209</v>
      </c>
      <c r="AM960" s="1" t="s">
        <v>12</v>
      </c>
      <c r="AN960" s="1" t="s">
        <v>23098</v>
      </c>
      <c r="AO960" s="1" t="s">
        <v>86</v>
      </c>
      <c r="AP960" s="1" t="s">
        <v>57</v>
      </c>
      <c r="AQ960" s="1" t="s">
        <v>25</v>
      </c>
      <c r="AR960" s="1" t="s">
        <v>30</v>
      </c>
      <c r="AS960" s="1" t="s">
        <v>23090</v>
      </c>
      <c r="AT960" s="1" t="s">
        <v>26</v>
      </c>
    </row>
    <row r="961" spans="1:46" x14ac:dyDescent="0.25">
      <c r="A961" s="1" t="s">
        <v>22416</v>
      </c>
      <c r="B961" s="2" t="s">
        <v>23101</v>
      </c>
      <c r="C961" s="2" t="s">
        <v>23108</v>
      </c>
      <c r="D961" s="1">
        <v>0</v>
      </c>
      <c r="E961" s="1">
        <v>0</v>
      </c>
      <c r="F961" s="1">
        <v>1</v>
      </c>
      <c r="G961" s="1">
        <v>1</v>
      </c>
      <c r="H961" s="6">
        <v>1</v>
      </c>
      <c r="I961">
        <v>0</v>
      </c>
      <c r="J961" s="1">
        <v>36</v>
      </c>
      <c r="K961" s="1">
        <v>0</v>
      </c>
      <c r="L961" s="1">
        <v>515</v>
      </c>
      <c r="M961" s="6">
        <v>0.7</v>
      </c>
      <c r="N961" s="4">
        <v>4500</v>
      </c>
      <c r="O961" s="4">
        <v>270</v>
      </c>
      <c r="P961" s="4">
        <v>300</v>
      </c>
      <c r="Q961" s="3">
        <v>0.28999999999999998</v>
      </c>
      <c r="R961" s="1">
        <v>24</v>
      </c>
      <c r="S961" s="1">
        <v>300</v>
      </c>
      <c r="T961" s="1">
        <v>37</v>
      </c>
      <c r="U961" s="1">
        <v>1</v>
      </c>
      <c r="V961" s="1">
        <v>93</v>
      </c>
      <c r="W961" s="1">
        <v>1</v>
      </c>
      <c r="X961" s="1">
        <v>0</v>
      </c>
      <c r="Y961" s="1">
        <v>0</v>
      </c>
      <c r="Z961" s="1">
        <v>3</v>
      </c>
      <c r="AA961" s="1">
        <v>0</v>
      </c>
      <c r="AB961" s="1">
        <v>1</v>
      </c>
      <c r="AC961" s="1">
        <v>16000</v>
      </c>
      <c r="AD961" s="1">
        <v>0</v>
      </c>
      <c r="AE961" s="1">
        <v>380</v>
      </c>
      <c r="AF961" s="1">
        <v>660</v>
      </c>
      <c r="AG961" s="1">
        <v>0</v>
      </c>
      <c r="AH961" s="1">
        <v>0</v>
      </c>
      <c r="AI961" s="1">
        <v>17040</v>
      </c>
      <c r="AJ961" s="1" t="s">
        <v>15274</v>
      </c>
      <c r="AK961" s="1" t="s">
        <v>15275</v>
      </c>
      <c r="AL961" s="1" t="s">
        <v>15276</v>
      </c>
      <c r="AM961" s="1" t="s">
        <v>12</v>
      </c>
      <c r="AN961" s="1" t="s">
        <v>23097</v>
      </c>
      <c r="AO961" s="1" t="s">
        <v>86</v>
      </c>
      <c r="AP961" s="1" t="s">
        <v>86</v>
      </c>
      <c r="AQ961" s="1" t="s">
        <v>25</v>
      </c>
      <c r="AR961" s="1" t="s">
        <v>30</v>
      </c>
      <c r="AS961" s="1" t="s">
        <v>23090</v>
      </c>
      <c r="AT961" s="1" t="s">
        <v>101</v>
      </c>
    </row>
    <row r="962" spans="1:46" x14ac:dyDescent="0.25">
      <c r="A962" s="1" t="s">
        <v>20154</v>
      </c>
      <c r="B962" s="2" t="s">
        <v>23101</v>
      </c>
      <c r="C962" s="2" t="s">
        <v>23108</v>
      </c>
      <c r="D962" s="1">
        <v>0</v>
      </c>
      <c r="E962" s="1">
        <v>0</v>
      </c>
      <c r="F962" s="1">
        <v>1</v>
      </c>
      <c r="G962" s="1">
        <v>1</v>
      </c>
      <c r="H962" s="6">
        <v>1</v>
      </c>
      <c r="I962">
        <v>1</v>
      </c>
      <c r="J962" s="1">
        <v>38</v>
      </c>
      <c r="K962" s="1">
        <v>0</v>
      </c>
      <c r="L962" s="1">
        <v>621</v>
      </c>
      <c r="M962" s="6">
        <v>0.52</v>
      </c>
      <c r="N962" s="4">
        <v>4000</v>
      </c>
      <c r="O962" s="4">
        <v>280</v>
      </c>
      <c r="P962" s="4">
        <v>500</v>
      </c>
      <c r="Q962" s="3">
        <v>0.28999999999999998</v>
      </c>
      <c r="R962" s="1">
        <v>24</v>
      </c>
      <c r="S962" s="1">
        <v>500</v>
      </c>
      <c r="T962" s="1">
        <v>46</v>
      </c>
      <c r="U962" s="1">
        <v>1</v>
      </c>
      <c r="V962" s="1">
        <v>93</v>
      </c>
      <c r="W962" s="1">
        <v>0</v>
      </c>
      <c r="X962" s="1">
        <v>0</v>
      </c>
      <c r="Y962" s="1">
        <v>0</v>
      </c>
      <c r="Z962" s="1">
        <v>4</v>
      </c>
      <c r="AA962" s="1">
        <v>0</v>
      </c>
      <c r="AB962" s="1">
        <v>1</v>
      </c>
      <c r="AC962" s="1">
        <v>0</v>
      </c>
      <c r="AD962" s="1">
        <v>0</v>
      </c>
      <c r="AE962" s="1">
        <v>870</v>
      </c>
      <c r="AF962" s="1">
        <v>1100</v>
      </c>
      <c r="AG962" s="1">
        <v>60</v>
      </c>
      <c r="AH962" s="1">
        <v>431</v>
      </c>
      <c r="AI962" s="1">
        <v>2461</v>
      </c>
      <c r="AJ962" s="1" t="s">
        <v>9192</v>
      </c>
      <c r="AK962" s="1" t="s">
        <v>9193</v>
      </c>
      <c r="AL962" s="1" t="s">
        <v>9194</v>
      </c>
      <c r="AM962" s="1" t="s">
        <v>16</v>
      </c>
      <c r="AN962" s="1" t="s">
        <v>23097</v>
      </c>
      <c r="AO962" s="1" t="s">
        <v>86</v>
      </c>
      <c r="AP962" s="1" t="s">
        <v>57</v>
      </c>
      <c r="AQ962" s="1" t="s">
        <v>25</v>
      </c>
      <c r="AR962" s="1" t="s">
        <v>30</v>
      </c>
      <c r="AS962" s="1" t="s">
        <v>23090</v>
      </c>
      <c r="AT962" s="1" t="s">
        <v>101</v>
      </c>
    </row>
    <row r="963" spans="1:46" x14ac:dyDescent="0.25">
      <c r="A963" s="1" t="s">
        <v>18601</v>
      </c>
      <c r="B963" s="2" t="s">
        <v>23076</v>
      </c>
      <c r="C963" s="2" t="s">
        <v>23106</v>
      </c>
      <c r="D963" s="1">
        <v>0</v>
      </c>
      <c r="E963" s="1">
        <v>3</v>
      </c>
      <c r="F963" s="1">
        <v>1</v>
      </c>
      <c r="G963" s="1">
        <v>4</v>
      </c>
      <c r="H963" s="6">
        <v>0.25</v>
      </c>
      <c r="I963">
        <v>0</v>
      </c>
      <c r="J963" s="1">
        <v>42</v>
      </c>
      <c r="K963" s="1">
        <v>1</v>
      </c>
      <c r="L963" s="1">
        <v>617</v>
      </c>
      <c r="M963" s="6">
        <v>0.38</v>
      </c>
      <c r="N963" s="4">
        <v>5000</v>
      </c>
      <c r="O963" s="4">
        <v>400</v>
      </c>
      <c r="P963" s="4">
        <v>600</v>
      </c>
      <c r="Q963" s="3">
        <v>0.3</v>
      </c>
      <c r="R963" s="1">
        <v>12</v>
      </c>
      <c r="S963" s="1">
        <v>600</v>
      </c>
      <c r="T963" s="1">
        <v>81</v>
      </c>
      <c r="U963" s="1">
        <v>1</v>
      </c>
      <c r="V963" s="1">
        <v>92</v>
      </c>
      <c r="W963" s="1">
        <v>1</v>
      </c>
      <c r="X963" s="1">
        <v>1</v>
      </c>
      <c r="Y963" s="1">
        <v>0</v>
      </c>
      <c r="Z963" s="1">
        <v>5</v>
      </c>
      <c r="AA963" s="1">
        <v>0</v>
      </c>
      <c r="AB963" s="1">
        <v>0</v>
      </c>
      <c r="AC963" s="1">
        <v>886</v>
      </c>
      <c r="AD963" s="1">
        <v>1680</v>
      </c>
      <c r="AE963" s="1">
        <v>0</v>
      </c>
      <c r="AF963" s="1">
        <v>0</v>
      </c>
      <c r="AG963" s="1">
        <v>0</v>
      </c>
      <c r="AH963" s="1">
        <v>800</v>
      </c>
      <c r="AI963" s="1">
        <v>3366</v>
      </c>
      <c r="AJ963" s="1" t="s">
        <v>4810</v>
      </c>
      <c r="AK963" s="1" t="s">
        <v>4811</v>
      </c>
      <c r="AL963" s="1" t="s">
        <v>4812</v>
      </c>
      <c r="AM963" s="1" t="s">
        <v>12</v>
      </c>
      <c r="AN963" s="1" t="s">
        <v>23098</v>
      </c>
      <c r="AO963" s="1" t="s">
        <v>86</v>
      </c>
      <c r="AP963" s="1" t="s">
        <v>86</v>
      </c>
      <c r="AQ963" s="1" t="s">
        <v>14</v>
      </c>
      <c r="AR963" s="1" t="s">
        <v>30</v>
      </c>
      <c r="AS963" s="1" t="s">
        <v>23090</v>
      </c>
      <c r="AT963" s="1" t="s">
        <v>26</v>
      </c>
    </row>
    <row r="964" spans="1:46" x14ac:dyDescent="0.25">
      <c r="A964" s="1" t="s">
        <v>19072</v>
      </c>
      <c r="B964" s="2" t="s">
        <v>23073</v>
      </c>
      <c r="C964" s="2" t="s">
        <v>23103</v>
      </c>
      <c r="D964" s="1">
        <v>0</v>
      </c>
      <c r="E964" s="1">
        <v>2</v>
      </c>
      <c r="F964" s="1">
        <v>3</v>
      </c>
      <c r="G964" s="1">
        <v>5</v>
      </c>
      <c r="H964" s="6">
        <v>0.6</v>
      </c>
      <c r="I964">
        <v>0</v>
      </c>
      <c r="J964" s="1">
        <v>44</v>
      </c>
      <c r="K964" s="1">
        <v>1</v>
      </c>
      <c r="L964" s="1">
        <v>548</v>
      </c>
      <c r="M964" s="6">
        <v>0</v>
      </c>
      <c r="N964" s="4">
        <v>3600</v>
      </c>
      <c r="O964" s="4">
        <v>250</v>
      </c>
      <c r="P964" s="4">
        <v>500</v>
      </c>
      <c r="Q964" s="3">
        <v>0.38</v>
      </c>
      <c r="R964" s="1">
        <v>24</v>
      </c>
      <c r="S964" s="1">
        <v>415</v>
      </c>
      <c r="T964" s="1">
        <v>12</v>
      </c>
      <c r="U964" s="1">
        <v>0</v>
      </c>
      <c r="V964" s="1">
        <v>92</v>
      </c>
      <c r="W964" s="1">
        <v>0</v>
      </c>
      <c r="X964" s="1">
        <v>0</v>
      </c>
      <c r="Y964" s="1">
        <v>1</v>
      </c>
      <c r="Z964" s="1">
        <v>0</v>
      </c>
      <c r="AA964" s="1">
        <v>1</v>
      </c>
      <c r="AB964" s="1">
        <v>0</v>
      </c>
      <c r="AC964" s="1">
        <v>990</v>
      </c>
      <c r="AD964" s="1">
        <v>313</v>
      </c>
      <c r="AE964" s="1">
        <v>267</v>
      </c>
      <c r="AF964" s="1">
        <v>0</v>
      </c>
      <c r="AG964" s="1">
        <v>37</v>
      </c>
      <c r="AH964" s="1">
        <v>740</v>
      </c>
      <c r="AI964" s="1">
        <v>2347</v>
      </c>
      <c r="AJ964" s="1" t="s">
        <v>6185</v>
      </c>
      <c r="AK964" s="1" t="s">
        <v>6186</v>
      </c>
      <c r="AL964" s="1" t="s">
        <v>11</v>
      </c>
      <c r="AM964" s="1" t="s">
        <v>12</v>
      </c>
      <c r="AN964" s="1" t="s">
        <v>23098</v>
      </c>
      <c r="AO964" s="1" t="s">
        <v>364</v>
      </c>
      <c r="AP964" s="1" t="s">
        <v>57</v>
      </c>
      <c r="AQ964" s="1" t="s">
        <v>25</v>
      </c>
      <c r="AR964" s="1" t="s">
        <v>19</v>
      </c>
      <c r="AS964" s="1" t="s">
        <v>23091</v>
      </c>
      <c r="AT964" s="1" t="s">
        <v>26</v>
      </c>
    </row>
    <row r="965" spans="1:46" x14ac:dyDescent="0.25">
      <c r="A965" s="1" t="s">
        <v>22277</v>
      </c>
      <c r="B965" s="2" t="s">
        <v>23073</v>
      </c>
      <c r="C965" s="2" t="s">
        <v>23108</v>
      </c>
      <c r="D965" s="1">
        <v>0</v>
      </c>
      <c r="E965" s="1">
        <v>0</v>
      </c>
      <c r="F965" s="1">
        <v>1</v>
      </c>
      <c r="G965" s="1">
        <v>1</v>
      </c>
      <c r="H965" s="6">
        <v>1</v>
      </c>
      <c r="I965">
        <v>1</v>
      </c>
      <c r="J965" s="1">
        <v>54</v>
      </c>
      <c r="K965" s="1">
        <v>0</v>
      </c>
      <c r="L965" s="1">
        <v>831</v>
      </c>
      <c r="M965" s="6">
        <v>0.36</v>
      </c>
      <c r="N965" s="4">
        <v>2400</v>
      </c>
      <c r="O965" s="4">
        <v>500</v>
      </c>
      <c r="P965" s="4">
        <v>1800</v>
      </c>
      <c r="Q965" s="3">
        <v>0.24</v>
      </c>
      <c r="R965" s="1">
        <v>24</v>
      </c>
      <c r="S965" s="1">
        <v>1800</v>
      </c>
      <c r="T965" s="1">
        <v>63</v>
      </c>
      <c r="U965" s="1">
        <v>1</v>
      </c>
      <c r="V965" s="1">
        <v>92</v>
      </c>
      <c r="W965" s="1">
        <v>1</v>
      </c>
      <c r="X965" s="1">
        <v>1</v>
      </c>
      <c r="Y965" s="1">
        <v>0</v>
      </c>
      <c r="Z965" s="1">
        <v>5</v>
      </c>
      <c r="AA965" s="1">
        <v>1</v>
      </c>
      <c r="AB965" s="1">
        <v>1</v>
      </c>
      <c r="AC965" s="1">
        <v>0</v>
      </c>
      <c r="AD965" s="1">
        <v>0</v>
      </c>
      <c r="AE965" s="1">
        <v>0</v>
      </c>
      <c r="AF965" s="1">
        <v>4478</v>
      </c>
      <c r="AG965" s="1">
        <v>0</v>
      </c>
      <c r="AH965" s="1">
        <v>0</v>
      </c>
      <c r="AI965" s="1">
        <v>4478</v>
      </c>
      <c r="AJ965" s="1" t="s">
        <v>14888</v>
      </c>
      <c r="AK965" s="1" t="s">
        <v>14889</v>
      </c>
      <c r="AL965" s="1" t="s">
        <v>14890</v>
      </c>
      <c r="AM965" s="1" t="s">
        <v>16</v>
      </c>
      <c r="AN965" s="1" t="s">
        <v>23097</v>
      </c>
      <c r="AO965" s="1" t="s">
        <v>86</v>
      </c>
      <c r="AP965" s="1" t="s">
        <v>86</v>
      </c>
      <c r="AQ965" s="1" t="s">
        <v>14</v>
      </c>
      <c r="AR965" s="1" t="s">
        <v>30</v>
      </c>
      <c r="AS965" s="1" t="s">
        <v>23091</v>
      </c>
      <c r="AT965" s="1" t="s">
        <v>101</v>
      </c>
    </row>
    <row r="966" spans="1:46" x14ac:dyDescent="0.25">
      <c r="A966" s="1" t="s">
        <v>23018</v>
      </c>
      <c r="B966" s="2" t="s">
        <v>23074</v>
      </c>
      <c r="C966" s="2" t="s">
        <v>23110</v>
      </c>
      <c r="D966" s="1">
        <v>1</v>
      </c>
      <c r="E966" s="1">
        <v>0</v>
      </c>
      <c r="F966" s="1">
        <v>4</v>
      </c>
      <c r="G966" s="1">
        <v>5</v>
      </c>
      <c r="H966" s="6">
        <v>0.8</v>
      </c>
      <c r="I966">
        <v>0</v>
      </c>
      <c r="J966" s="1">
        <v>37</v>
      </c>
      <c r="K966" s="1">
        <v>1</v>
      </c>
      <c r="L966" s="1">
        <v>595</v>
      </c>
      <c r="M966" s="6">
        <v>0.04</v>
      </c>
      <c r="N966" s="4">
        <v>9822</v>
      </c>
      <c r="O966" s="4">
        <v>818</v>
      </c>
      <c r="P966" s="4">
        <v>200</v>
      </c>
      <c r="Q966" s="3">
        <v>0.28999999999999998</v>
      </c>
      <c r="R966" s="1">
        <v>24</v>
      </c>
      <c r="S966" s="1">
        <v>200</v>
      </c>
      <c r="T966" s="1">
        <v>14</v>
      </c>
      <c r="U966" s="1">
        <v>1</v>
      </c>
      <c r="V966" s="1">
        <v>92</v>
      </c>
      <c r="W966" s="1">
        <v>1</v>
      </c>
      <c r="X966" s="1">
        <v>0</v>
      </c>
      <c r="Y966" s="1">
        <v>0</v>
      </c>
      <c r="Z966" s="1">
        <v>1</v>
      </c>
      <c r="AA966" s="1">
        <v>1</v>
      </c>
      <c r="AB966" s="1">
        <v>0</v>
      </c>
      <c r="AC966" s="1">
        <v>1100</v>
      </c>
      <c r="AD966" s="1">
        <v>0</v>
      </c>
      <c r="AE966" s="1">
        <v>0</v>
      </c>
      <c r="AF966" s="1">
        <v>392</v>
      </c>
      <c r="AG966" s="1">
        <v>0</v>
      </c>
      <c r="AH966" s="1">
        <v>0</v>
      </c>
      <c r="AI966" s="1">
        <v>1492</v>
      </c>
      <c r="AJ966" s="1" t="s">
        <v>16873</v>
      </c>
      <c r="AK966" s="1" t="s">
        <v>16874</v>
      </c>
      <c r="AL966" s="1" t="s">
        <v>16875</v>
      </c>
      <c r="AM966" s="1" t="s">
        <v>12</v>
      </c>
      <c r="AN966" s="1" t="s">
        <v>23098</v>
      </c>
      <c r="AO966" s="1" t="s">
        <v>86</v>
      </c>
      <c r="AP966" s="1" t="s">
        <v>86</v>
      </c>
      <c r="AQ966" s="1" t="s">
        <v>25</v>
      </c>
      <c r="AR966" s="1" t="s">
        <v>30</v>
      </c>
      <c r="AS966" s="1" t="s">
        <v>23091</v>
      </c>
      <c r="AT966" s="1" t="s">
        <v>26</v>
      </c>
    </row>
    <row r="967" spans="1:46" x14ac:dyDescent="0.25">
      <c r="A967" s="1" t="s">
        <v>18100</v>
      </c>
      <c r="B967" s="2" t="s">
        <v>23101</v>
      </c>
      <c r="C967" s="2" t="s">
        <v>23107</v>
      </c>
      <c r="D967" s="1">
        <v>0</v>
      </c>
      <c r="E967" s="1">
        <v>0</v>
      </c>
      <c r="F967" s="1">
        <v>4</v>
      </c>
      <c r="G967" s="1">
        <v>4</v>
      </c>
      <c r="H967" s="6">
        <v>1</v>
      </c>
      <c r="I967">
        <v>1</v>
      </c>
      <c r="J967" s="1">
        <v>43</v>
      </c>
      <c r="K967" s="1">
        <v>1</v>
      </c>
      <c r="L967" s="1">
        <v>651</v>
      </c>
      <c r="M967" s="6">
        <v>0.27</v>
      </c>
      <c r="N967" s="4">
        <v>4800</v>
      </c>
      <c r="O967" s="4">
        <v>400</v>
      </c>
      <c r="P967" s="4">
        <v>800</v>
      </c>
      <c r="Q967" s="3">
        <v>0.3</v>
      </c>
      <c r="R967" s="1">
        <v>24</v>
      </c>
      <c r="S967" s="1">
        <v>800</v>
      </c>
      <c r="T967" s="1">
        <v>75</v>
      </c>
      <c r="U967" s="1">
        <v>1</v>
      </c>
      <c r="V967" s="1">
        <v>92</v>
      </c>
      <c r="W967" s="1">
        <v>1</v>
      </c>
      <c r="X967" s="1">
        <v>0</v>
      </c>
      <c r="Y967" s="1">
        <v>0</v>
      </c>
      <c r="Z967" s="1">
        <v>4</v>
      </c>
      <c r="AA967" s="1">
        <v>0</v>
      </c>
      <c r="AB967" s="1">
        <v>1</v>
      </c>
      <c r="AC967" s="1">
        <v>1697</v>
      </c>
      <c r="AD967" s="1">
        <v>0</v>
      </c>
      <c r="AE967" s="1">
        <v>200</v>
      </c>
      <c r="AF967" s="1">
        <v>0</v>
      </c>
      <c r="AG967" s="1">
        <v>0</v>
      </c>
      <c r="AH967" s="1">
        <v>0</v>
      </c>
      <c r="AI967" s="1">
        <v>1897</v>
      </c>
      <c r="AJ967" s="1" t="s">
        <v>2650</v>
      </c>
      <c r="AK967" s="1" t="s">
        <v>3351</v>
      </c>
      <c r="AL967" s="1" t="s">
        <v>3352</v>
      </c>
      <c r="AM967" s="1" t="s">
        <v>16</v>
      </c>
      <c r="AN967" s="1" t="s">
        <v>23098</v>
      </c>
      <c r="AO967" s="1" t="s">
        <v>86</v>
      </c>
      <c r="AP967" s="1" t="s">
        <v>86</v>
      </c>
      <c r="AQ967" s="1" t="s">
        <v>25</v>
      </c>
      <c r="AR967" s="1" t="s">
        <v>30</v>
      </c>
      <c r="AS967" s="1" t="s">
        <v>23090</v>
      </c>
      <c r="AT967" s="1" t="s">
        <v>101</v>
      </c>
    </row>
    <row r="968" spans="1:46" x14ac:dyDescent="0.25">
      <c r="A968" s="1" t="s">
        <v>22342</v>
      </c>
      <c r="B968" s="2" t="s">
        <v>23101</v>
      </c>
      <c r="C968" s="2" t="s">
        <v>23107</v>
      </c>
      <c r="D968" s="1">
        <v>0</v>
      </c>
      <c r="E968" s="1">
        <v>0</v>
      </c>
      <c r="F968" s="1">
        <v>2</v>
      </c>
      <c r="G968" s="1">
        <v>2</v>
      </c>
      <c r="H968" s="6">
        <v>1</v>
      </c>
      <c r="I968">
        <v>0</v>
      </c>
      <c r="J968" s="1">
        <v>39</v>
      </c>
      <c r="K968" s="1">
        <v>0</v>
      </c>
      <c r="L968" s="1">
        <v>650</v>
      </c>
      <c r="M968" s="6">
        <v>0.92</v>
      </c>
      <c r="N968" s="4">
        <v>3600</v>
      </c>
      <c r="O968" s="4">
        <v>270</v>
      </c>
      <c r="P968" s="4">
        <v>200</v>
      </c>
      <c r="Q968" s="3">
        <v>0.35</v>
      </c>
      <c r="R968" s="1">
        <v>24</v>
      </c>
      <c r="S968" s="1">
        <v>200</v>
      </c>
      <c r="T968" s="1">
        <v>20</v>
      </c>
      <c r="U968" s="1">
        <v>0</v>
      </c>
      <c r="V968" s="1">
        <v>92</v>
      </c>
      <c r="W968" s="1">
        <v>0</v>
      </c>
      <c r="X968" s="1">
        <v>0</v>
      </c>
      <c r="Y968" s="1">
        <v>1</v>
      </c>
      <c r="Z968" s="1">
        <v>2</v>
      </c>
      <c r="AA968" s="1">
        <v>0</v>
      </c>
      <c r="AB968" s="1">
        <v>0</v>
      </c>
      <c r="AC968" s="1">
        <v>0</v>
      </c>
      <c r="AD968" s="1">
        <v>800</v>
      </c>
      <c r="AE968" s="1">
        <v>0</v>
      </c>
      <c r="AF968" s="1">
        <v>3845</v>
      </c>
      <c r="AG968" s="1">
        <v>150</v>
      </c>
      <c r="AH968" s="1">
        <v>0</v>
      </c>
      <c r="AI968" s="1">
        <v>4795</v>
      </c>
      <c r="AJ968" s="1" t="s">
        <v>373</v>
      </c>
      <c r="AK968" s="1" t="s">
        <v>10464</v>
      </c>
      <c r="AL968" s="1" t="s">
        <v>10465</v>
      </c>
      <c r="AM968" s="1" t="s">
        <v>12</v>
      </c>
      <c r="AN968" s="1" t="s">
        <v>23097</v>
      </c>
      <c r="AO968" s="1" t="s">
        <v>364</v>
      </c>
      <c r="AP968" s="1" t="s">
        <v>57</v>
      </c>
      <c r="AQ968" s="1" t="s">
        <v>25</v>
      </c>
      <c r="AR968" s="1" t="s">
        <v>19</v>
      </c>
      <c r="AS968" s="1" t="s">
        <v>23090</v>
      </c>
      <c r="AT968" s="1" t="s">
        <v>26</v>
      </c>
    </row>
    <row r="969" spans="1:46" x14ac:dyDescent="0.25">
      <c r="A969" s="1" t="s">
        <v>18792</v>
      </c>
      <c r="B969" s="2" t="s">
        <v>23076</v>
      </c>
      <c r="C969" s="2" t="s">
        <v>23107</v>
      </c>
      <c r="D969" s="1">
        <v>0</v>
      </c>
      <c r="E969" s="1">
        <v>0</v>
      </c>
      <c r="F969" s="1">
        <v>2</v>
      </c>
      <c r="G969" s="1">
        <v>2</v>
      </c>
      <c r="H969" s="6">
        <v>1</v>
      </c>
      <c r="I969">
        <v>0</v>
      </c>
      <c r="J969" s="1">
        <v>44</v>
      </c>
      <c r="K969" s="1">
        <v>1</v>
      </c>
      <c r="L969" s="1">
        <v>739</v>
      </c>
      <c r="M969" s="6">
        <v>0.13</v>
      </c>
      <c r="N969" s="4">
        <v>4500</v>
      </c>
      <c r="O969" s="4">
        <v>350</v>
      </c>
      <c r="P969" s="4">
        <v>300</v>
      </c>
      <c r="Q969" s="3">
        <v>0.3</v>
      </c>
      <c r="R969" s="1">
        <v>12</v>
      </c>
      <c r="S969" s="1">
        <v>300</v>
      </c>
      <c r="T969" s="1">
        <v>30</v>
      </c>
      <c r="U969" s="1">
        <v>1</v>
      </c>
      <c r="V969" s="1">
        <v>91</v>
      </c>
      <c r="W969" s="1">
        <v>0</v>
      </c>
      <c r="X969" s="1">
        <v>0</v>
      </c>
      <c r="Y969" s="1">
        <v>1</v>
      </c>
      <c r="Z969" s="1">
        <v>1</v>
      </c>
      <c r="AA969" s="1">
        <v>1</v>
      </c>
      <c r="AB969" s="1">
        <v>1</v>
      </c>
      <c r="AC969" s="1">
        <v>0</v>
      </c>
      <c r="AD969" s="1">
        <v>291</v>
      </c>
      <c r="AE969" s="1">
        <v>0</v>
      </c>
      <c r="AF969" s="1">
        <v>39</v>
      </c>
      <c r="AG969" s="1">
        <v>175</v>
      </c>
      <c r="AH969" s="1">
        <v>0</v>
      </c>
      <c r="AI969" s="1">
        <v>505</v>
      </c>
      <c r="AJ969" s="1" t="s">
        <v>5366</v>
      </c>
      <c r="AK969" s="1" t="s">
        <v>5367</v>
      </c>
      <c r="AL969" s="1" t="s">
        <v>5368</v>
      </c>
      <c r="AM969" s="1" t="s">
        <v>12</v>
      </c>
      <c r="AN969" s="1" t="s">
        <v>23098</v>
      </c>
      <c r="AO969" s="1" t="s">
        <v>86</v>
      </c>
      <c r="AP969" s="1" t="s">
        <v>57</v>
      </c>
      <c r="AQ969" s="1" t="s">
        <v>25</v>
      </c>
      <c r="AR969" s="1" t="s">
        <v>19</v>
      </c>
      <c r="AS969" s="1" t="s">
        <v>23091</v>
      </c>
      <c r="AT969" s="1" t="s">
        <v>101</v>
      </c>
    </row>
    <row r="970" spans="1:46" x14ac:dyDescent="0.25">
      <c r="A970" s="1" t="s">
        <v>22311</v>
      </c>
      <c r="B970" s="2" t="s">
        <v>23076</v>
      </c>
      <c r="C970" s="2" t="s">
        <v>23108</v>
      </c>
      <c r="D970" s="1">
        <v>0</v>
      </c>
      <c r="E970" s="1">
        <v>1</v>
      </c>
      <c r="F970" s="1">
        <v>9</v>
      </c>
      <c r="G970" s="1">
        <v>10</v>
      </c>
      <c r="H970" s="6">
        <v>0.9</v>
      </c>
      <c r="I970">
        <v>0</v>
      </c>
      <c r="J970" s="1">
        <v>37</v>
      </c>
      <c r="K970" s="1">
        <v>1</v>
      </c>
      <c r="L970" s="1">
        <v>521</v>
      </c>
      <c r="M970" s="6">
        <v>0.47</v>
      </c>
      <c r="N970" s="4">
        <v>3738</v>
      </c>
      <c r="O970" s="4">
        <v>311</v>
      </c>
      <c r="P970" s="4">
        <v>300</v>
      </c>
      <c r="Q970" s="3">
        <v>0.28000000000000003</v>
      </c>
      <c r="R970" s="1">
        <v>6</v>
      </c>
      <c r="S970" s="1">
        <v>300</v>
      </c>
      <c r="T970" s="1">
        <v>26</v>
      </c>
      <c r="U970" s="1">
        <v>1</v>
      </c>
      <c r="V970" s="1">
        <v>91</v>
      </c>
      <c r="W970" s="1">
        <v>0</v>
      </c>
      <c r="X970" s="1">
        <v>0</v>
      </c>
      <c r="Y970" s="1">
        <v>1</v>
      </c>
      <c r="Z970" s="1">
        <v>1</v>
      </c>
      <c r="AA970" s="1">
        <v>1</v>
      </c>
      <c r="AB970" s="1">
        <v>0</v>
      </c>
      <c r="AC970" s="1">
        <v>1140</v>
      </c>
      <c r="AD970" s="1">
        <v>3134</v>
      </c>
      <c r="AE970" s="1">
        <v>0</v>
      </c>
      <c r="AF970" s="1">
        <v>326</v>
      </c>
      <c r="AG970" s="1">
        <v>44</v>
      </c>
      <c r="AH970" s="1">
        <v>0</v>
      </c>
      <c r="AI970" s="1">
        <v>4644</v>
      </c>
      <c r="AJ970" s="1" t="s">
        <v>2295</v>
      </c>
      <c r="AK970" s="1" t="s">
        <v>14984</v>
      </c>
      <c r="AL970" s="1" t="s">
        <v>14985</v>
      </c>
      <c r="AM970" s="1" t="s">
        <v>12</v>
      </c>
      <c r="AN970" s="1" t="s">
        <v>23098</v>
      </c>
      <c r="AO970" s="1" t="s">
        <v>86</v>
      </c>
      <c r="AP970" s="1" t="s">
        <v>57</v>
      </c>
      <c r="AQ970" s="1" t="s">
        <v>25</v>
      </c>
      <c r="AR970" s="1" t="s">
        <v>19</v>
      </c>
      <c r="AS970" s="1" t="s">
        <v>23091</v>
      </c>
      <c r="AT970" s="1" t="s">
        <v>26</v>
      </c>
    </row>
    <row r="971" spans="1:46" x14ac:dyDescent="0.25">
      <c r="A971" s="1" t="s">
        <v>18425</v>
      </c>
      <c r="B971" s="2" t="s">
        <v>23073</v>
      </c>
      <c r="C971" s="2" t="s">
        <v>23104</v>
      </c>
      <c r="D971" s="1">
        <v>5</v>
      </c>
      <c r="E971" s="1">
        <v>1</v>
      </c>
      <c r="F971" s="1">
        <v>4</v>
      </c>
      <c r="G971" s="1">
        <v>10</v>
      </c>
      <c r="H971" s="6">
        <v>0.4</v>
      </c>
      <c r="I971">
        <v>1</v>
      </c>
      <c r="J971" s="1">
        <v>37</v>
      </c>
      <c r="K971" s="1">
        <v>0</v>
      </c>
      <c r="L971" s="1">
        <v>667</v>
      </c>
      <c r="M971" s="6">
        <v>0</v>
      </c>
      <c r="N971" s="4">
        <v>22800</v>
      </c>
      <c r="O971" s="4">
        <v>1900</v>
      </c>
      <c r="P971" s="4">
        <v>500</v>
      </c>
      <c r="Q971" s="3">
        <v>0.4</v>
      </c>
      <c r="R971" s="1">
        <v>24</v>
      </c>
      <c r="S971" s="1">
        <v>500</v>
      </c>
      <c r="T971" s="1">
        <v>13</v>
      </c>
      <c r="U971" s="1">
        <v>1</v>
      </c>
      <c r="V971" s="1">
        <v>91</v>
      </c>
      <c r="W971" s="1">
        <v>1</v>
      </c>
      <c r="X971" s="1">
        <v>1</v>
      </c>
      <c r="Y971" s="1">
        <v>0</v>
      </c>
      <c r="Z971" s="1">
        <v>4</v>
      </c>
      <c r="AA971" s="1">
        <v>0</v>
      </c>
      <c r="AB971" s="1">
        <v>1</v>
      </c>
      <c r="AC971" s="1">
        <v>0</v>
      </c>
      <c r="AD971" s="1">
        <v>0</v>
      </c>
      <c r="AE971" s="1">
        <v>41</v>
      </c>
      <c r="AF971" s="1">
        <v>411</v>
      </c>
      <c r="AG971" s="1">
        <v>0</v>
      </c>
      <c r="AH971" s="1">
        <v>600</v>
      </c>
      <c r="AI971" s="1">
        <v>1052</v>
      </c>
      <c r="AJ971" s="1" t="s">
        <v>4327</v>
      </c>
      <c r="AK971" s="1" t="s">
        <v>4328</v>
      </c>
      <c r="AL971" s="1" t="s">
        <v>11</v>
      </c>
      <c r="AM971" s="1" t="s">
        <v>16</v>
      </c>
      <c r="AN971" s="1" t="s">
        <v>23097</v>
      </c>
      <c r="AO971" s="1" t="s">
        <v>86</v>
      </c>
      <c r="AP971" s="1" t="s">
        <v>86</v>
      </c>
      <c r="AQ971" s="1" t="s">
        <v>14</v>
      </c>
      <c r="AR971" s="1" t="s">
        <v>30</v>
      </c>
      <c r="AS971" s="1" t="s">
        <v>23090</v>
      </c>
      <c r="AT971" s="1" t="s">
        <v>101</v>
      </c>
    </row>
    <row r="972" spans="1:46" x14ac:dyDescent="0.25">
      <c r="A972" s="1" t="s">
        <v>22053</v>
      </c>
      <c r="B972" s="2" t="s">
        <v>23074</v>
      </c>
      <c r="C972" s="2" t="s">
        <v>23105</v>
      </c>
      <c r="D972" s="1">
        <v>0</v>
      </c>
      <c r="E972" s="1">
        <v>0</v>
      </c>
      <c r="F972" s="1">
        <v>2</v>
      </c>
      <c r="G972" s="1">
        <v>2</v>
      </c>
      <c r="H972" s="6">
        <v>1</v>
      </c>
      <c r="I972">
        <v>0</v>
      </c>
      <c r="J972" s="1">
        <v>39</v>
      </c>
      <c r="K972" s="1">
        <v>1</v>
      </c>
      <c r="L972" s="1">
        <v>717</v>
      </c>
      <c r="M972" s="6">
        <v>0.88</v>
      </c>
      <c r="N972" s="4">
        <v>2300</v>
      </c>
      <c r="O972" s="4">
        <v>170</v>
      </c>
      <c r="P972" s="4">
        <v>300</v>
      </c>
      <c r="Q972" s="3">
        <v>0.3</v>
      </c>
      <c r="R972" s="1">
        <v>6</v>
      </c>
      <c r="S972" s="1">
        <v>300</v>
      </c>
      <c r="T972" s="1">
        <v>11</v>
      </c>
      <c r="U972" s="1">
        <v>1</v>
      </c>
      <c r="V972" s="1">
        <v>91</v>
      </c>
      <c r="W972" s="1">
        <v>0</v>
      </c>
      <c r="X972" s="1">
        <v>0</v>
      </c>
      <c r="Y972" s="1">
        <v>1</v>
      </c>
      <c r="Z972" s="1">
        <v>0</v>
      </c>
      <c r="AA972" s="1">
        <v>1</v>
      </c>
      <c r="AB972" s="1">
        <v>0</v>
      </c>
      <c r="AC972" s="1">
        <v>2000</v>
      </c>
      <c r="AD972" s="1">
        <v>300</v>
      </c>
      <c r="AE972" s="1">
        <v>0</v>
      </c>
      <c r="AF972" s="1">
        <v>0</v>
      </c>
      <c r="AG972" s="1">
        <v>0</v>
      </c>
      <c r="AH972" s="1">
        <v>300</v>
      </c>
      <c r="AI972" s="1">
        <v>2600</v>
      </c>
      <c r="AJ972" s="1" t="s">
        <v>14262</v>
      </c>
      <c r="AK972" s="1" t="s">
        <v>14263</v>
      </c>
      <c r="AL972" s="1" t="s">
        <v>14264</v>
      </c>
      <c r="AM972" s="1" t="s">
        <v>12</v>
      </c>
      <c r="AN972" s="1" t="s">
        <v>23098</v>
      </c>
      <c r="AO972" s="1" t="s">
        <v>86</v>
      </c>
      <c r="AP972" s="1" t="s">
        <v>57</v>
      </c>
      <c r="AQ972" s="1" t="s">
        <v>25</v>
      </c>
      <c r="AR972" s="1" t="s">
        <v>19</v>
      </c>
      <c r="AS972" s="1" t="s">
        <v>23091</v>
      </c>
      <c r="AT972" s="1" t="s">
        <v>26</v>
      </c>
    </row>
    <row r="973" spans="1:46" x14ac:dyDescent="0.25">
      <c r="A973" s="1" t="s">
        <v>19274</v>
      </c>
      <c r="B973" s="2" t="s">
        <v>23074</v>
      </c>
      <c r="C973" s="2" t="s">
        <v>23106</v>
      </c>
      <c r="D973" s="1">
        <v>0</v>
      </c>
      <c r="E973" s="1">
        <v>1</v>
      </c>
      <c r="F973" s="1">
        <v>4</v>
      </c>
      <c r="G973" s="1">
        <v>5</v>
      </c>
      <c r="H973" s="6">
        <v>0.8</v>
      </c>
      <c r="I973">
        <v>0</v>
      </c>
      <c r="J973" s="1">
        <v>48</v>
      </c>
      <c r="K973" s="1">
        <v>0</v>
      </c>
      <c r="L973" s="1">
        <v>646</v>
      </c>
      <c r="M973" s="6">
        <v>0.31</v>
      </c>
      <c r="N973" s="4">
        <v>9500</v>
      </c>
      <c r="O973" s="4">
        <v>640</v>
      </c>
      <c r="P973" s="4">
        <v>1500</v>
      </c>
      <c r="Q973" s="3">
        <v>0.3</v>
      </c>
      <c r="R973" s="1">
        <v>24</v>
      </c>
      <c r="S973" s="1">
        <v>1500</v>
      </c>
      <c r="T973" s="1">
        <v>68</v>
      </c>
      <c r="U973" s="1">
        <v>1</v>
      </c>
      <c r="V973" s="1">
        <v>91</v>
      </c>
      <c r="W973" s="1">
        <v>0</v>
      </c>
      <c r="X973" s="1">
        <v>0</v>
      </c>
      <c r="Y973" s="1">
        <v>0</v>
      </c>
      <c r="Z973" s="1">
        <v>2</v>
      </c>
      <c r="AA973" s="1">
        <v>0</v>
      </c>
      <c r="AB973" s="1">
        <v>0</v>
      </c>
      <c r="AC973" s="1">
        <v>0</v>
      </c>
      <c r="AD973" s="1">
        <v>0</v>
      </c>
      <c r="AE973" s="1">
        <v>0</v>
      </c>
      <c r="AF973" s="1">
        <v>1388</v>
      </c>
      <c r="AG973" s="1">
        <v>0</v>
      </c>
      <c r="AH973" s="1">
        <v>700</v>
      </c>
      <c r="AI973" s="1">
        <v>2088</v>
      </c>
      <c r="AJ973" s="1" t="s">
        <v>2416</v>
      </c>
      <c r="AK973" s="1" t="s">
        <v>6716</v>
      </c>
      <c r="AL973" s="1" t="s">
        <v>6717</v>
      </c>
      <c r="AM973" s="1" t="s">
        <v>12</v>
      </c>
      <c r="AN973" s="1" t="s">
        <v>23097</v>
      </c>
      <c r="AO973" s="1" t="s">
        <v>86</v>
      </c>
      <c r="AP973" s="1" t="s">
        <v>57</v>
      </c>
      <c r="AQ973" s="1" t="s">
        <v>25</v>
      </c>
      <c r="AR973" s="1" t="s">
        <v>30</v>
      </c>
      <c r="AS973" s="1" t="s">
        <v>23090</v>
      </c>
      <c r="AT973" s="1" t="s">
        <v>26</v>
      </c>
    </row>
    <row r="974" spans="1:46" x14ac:dyDescent="0.25">
      <c r="A974" s="1" t="s">
        <v>22712</v>
      </c>
      <c r="B974" s="2" t="s">
        <v>23074</v>
      </c>
      <c r="C974" s="2" t="s">
        <v>23106</v>
      </c>
      <c r="D974" s="1">
        <v>2</v>
      </c>
      <c r="E974" s="1">
        <v>1</v>
      </c>
      <c r="F974" s="1">
        <v>5</v>
      </c>
      <c r="G974" s="1">
        <v>8</v>
      </c>
      <c r="H974" s="6">
        <v>0.625</v>
      </c>
      <c r="I974">
        <v>1</v>
      </c>
      <c r="J974" s="1">
        <v>34</v>
      </c>
      <c r="K974" s="1">
        <v>1</v>
      </c>
      <c r="L974" s="1">
        <v>649</v>
      </c>
      <c r="M974" s="6">
        <v>0.56000000000000005</v>
      </c>
      <c r="N974" s="4">
        <v>3500</v>
      </c>
      <c r="O974" s="4">
        <v>240</v>
      </c>
      <c r="P974" s="4">
        <v>400</v>
      </c>
      <c r="Q974" s="3">
        <v>0.34</v>
      </c>
      <c r="R974" s="1">
        <v>24</v>
      </c>
      <c r="S974" s="1">
        <v>400</v>
      </c>
      <c r="T974" s="1">
        <v>21</v>
      </c>
      <c r="U974" s="1">
        <v>0</v>
      </c>
      <c r="V974" s="1">
        <v>91</v>
      </c>
      <c r="W974" s="1">
        <v>0</v>
      </c>
      <c r="X974" s="1">
        <v>0</v>
      </c>
      <c r="Y974" s="1">
        <v>0</v>
      </c>
      <c r="Z974" s="1">
        <v>2</v>
      </c>
      <c r="AA974" s="1">
        <v>0</v>
      </c>
      <c r="AB974" s="1">
        <v>1</v>
      </c>
      <c r="AC974" s="1">
        <v>1940</v>
      </c>
      <c r="AD974" s="1">
        <v>1000</v>
      </c>
      <c r="AE974" s="1">
        <v>0</v>
      </c>
      <c r="AF974" s="1">
        <v>200</v>
      </c>
      <c r="AG974" s="1">
        <v>0</v>
      </c>
      <c r="AH974" s="1">
        <v>0</v>
      </c>
      <c r="AI974" s="1">
        <v>3140</v>
      </c>
      <c r="AJ974" s="1" t="s">
        <v>16025</v>
      </c>
      <c r="AK974" s="1" t="s">
        <v>16026</v>
      </c>
      <c r="AL974" s="1" t="s">
        <v>16027</v>
      </c>
      <c r="AM974" s="1" t="s">
        <v>16</v>
      </c>
      <c r="AN974" s="1" t="s">
        <v>23098</v>
      </c>
      <c r="AO974" s="1" t="s">
        <v>364</v>
      </c>
      <c r="AP974" s="1" t="s">
        <v>57</v>
      </c>
      <c r="AQ974" s="1" t="s">
        <v>25</v>
      </c>
      <c r="AR974" s="1" t="s">
        <v>30</v>
      </c>
      <c r="AS974" s="1" t="s">
        <v>23090</v>
      </c>
      <c r="AT974" s="1" t="s">
        <v>101</v>
      </c>
    </row>
    <row r="975" spans="1:46" x14ac:dyDescent="0.25">
      <c r="A975" s="1" t="s">
        <v>19229</v>
      </c>
      <c r="B975" s="2" t="s">
        <v>23101</v>
      </c>
      <c r="C975" s="2" t="s">
        <v>23106</v>
      </c>
      <c r="D975" s="1">
        <v>5</v>
      </c>
      <c r="E975" s="1">
        <v>1</v>
      </c>
      <c r="F975" s="1">
        <v>4</v>
      </c>
      <c r="G975" s="1">
        <v>10</v>
      </c>
      <c r="H975" s="6">
        <v>0.4</v>
      </c>
      <c r="I975">
        <v>1</v>
      </c>
      <c r="J975" s="1">
        <v>37</v>
      </c>
      <c r="K975" s="1">
        <v>0</v>
      </c>
      <c r="L975" s="1">
        <v>638</v>
      </c>
      <c r="M975" s="6">
        <v>0.08</v>
      </c>
      <c r="N975" s="4">
        <v>22800</v>
      </c>
      <c r="O975" s="4">
        <v>1900</v>
      </c>
      <c r="P975" s="4">
        <v>1800</v>
      </c>
      <c r="Q975" s="3">
        <v>0.3</v>
      </c>
      <c r="R975" s="1">
        <v>24</v>
      </c>
      <c r="S975" s="1">
        <v>1800</v>
      </c>
      <c r="T975" s="1">
        <v>121</v>
      </c>
      <c r="U975" s="1">
        <v>1</v>
      </c>
      <c r="V975" s="1">
        <v>91</v>
      </c>
      <c r="W975" s="1">
        <v>1</v>
      </c>
      <c r="X975" s="1">
        <v>1</v>
      </c>
      <c r="Y975" s="1">
        <v>0</v>
      </c>
      <c r="Z975" s="1">
        <v>4</v>
      </c>
      <c r="AA975" s="1">
        <v>0</v>
      </c>
      <c r="AB975" s="1">
        <v>1</v>
      </c>
      <c r="AC975" s="1">
        <v>0</v>
      </c>
      <c r="AD975" s="1">
        <v>0</v>
      </c>
      <c r="AE975" s="1">
        <v>41</v>
      </c>
      <c r="AF975" s="1">
        <v>411</v>
      </c>
      <c r="AG975" s="1">
        <v>0</v>
      </c>
      <c r="AH975" s="1">
        <v>600</v>
      </c>
      <c r="AI975" s="1">
        <v>1052</v>
      </c>
      <c r="AJ975" s="1" t="s">
        <v>6587</v>
      </c>
      <c r="AK975" s="1" t="s">
        <v>6588</v>
      </c>
      <c r="AL975" s="1" t="s">
        <v>6589</v>
      </c>
      <c r="AM975" s="1" t="s">
        <v>16</v>
      </c>
      <c r="AN975" s="1" t="s">
        <v>23097</v>
      </c>
      <c r="AO975" s="1" t="s">
        <v>86</v>
      </c>
      <c r="AP975" s="1" t="s">
        <v>86</v>
      </c>
      <c r="AQ975" s="1" t="s">
        <v>14</v>
      </c>
      <c r="AR975" s="1" t="s">
        <v>30</v>
      </c>
      <c r="AS975" s="1" t="s">
        <v>23090</v>
      </c>
      <c r="AT975" s="1" t="s">
        <v>101</v>
      </c>
    </row>
    <row r="976" spans="1:46" x14ac:dyDescent="0.25">
      <c r="A976" s="1" t="s">
        <v>17388</v>
      </c>
      <c r="B976" s="2" t="s">
        <v>23101</v>
      </c>
      <c r="C976" s="2" t="s">
        <v>23107</v>
      </c>
      <c r="D976" s="1">
        <v>0</v>
      </c>
      <c r="E976" s="1">
        <v>0</v>
      </c>
      <c r="F976" s="1">
        <v>7</v>
      </c>
      <c r="G976" s="1">
        <v>7</v>
      </c>
      <c r="H976" s="6">
        <v>1</v>
      </c>
      <c r="I976">
        <v>0</v>
      </c>
      <c r="J976" s="1">
        <v>41</v>
      </c>
      <c r="K976" s="1">
        <v>0</v>
      </c>
      <c r="L976" s="1">
        <v>626</v>
      </c>
      <c r="M976" s="6">
        <v>0.51</v>
      </c>
      <c r="N976" s="4">
        <v>3600</v>
      </c>
      <c r="O976" s="4">
        <v>280</v>
      </c>
      <c r="P976" s="4">
        <v>250</v>
      </c>
      <c r="Q976" s="3">
        <v>0.35</v>
      </c>
      <c r="R976" s="1">
        <v>18</v>
      </c>
      <c r="S976" s="1">
        <v>250</v>
      </c>
      <c r="T976" s="1">
        <v>5</v>
      </c>
      <c r="U976" s="1">
        <v>1</v>
      </c>
      <c r="V976" s="1">
        <v>91</v>
      </c>
      <c r="W976" s="1">
        <v>0</v>
      </c>
      <c r="X976" s="1">
        <v>0</v>
      </c>
      <c r="Y976" s="1">
        <v>1</v>
      </c>
      <c r="Z976" s="1">
        <v>0</v>
      </c>
      <c r="AA976" s="1">
        <v>1</v>
      </c>
      <c r="AB976" s="1">
        <v>0</v>
      </c>
      <c r="AC976" s="1">
        <v>8</v>
      </c>
      <c r="AD976" s="1">
        <v>0</v>
      </c>
      <c r="AE976" s="1">
        <v>962</v>
      </c>
      <c r="AF976" s="1">
        <v>400</v>
      </c>
      <c r="AG976" s="1">
        <v>0</v>
      </c>
      <c r="AH976" s="1">
        <v>1100</v>
      </c>
      <c r="AI976" s="1">
        <v>2470</v>
      </c>
      <c r="AJ976" s="1" t="s">
        <v>1211</v>
      </c>
      <c r="AK976" s="1" t="s">
        <v>1212</v>
      </c>
      <c r="AL976" s="1" t="s">
        <v>1213</v>
      </c>
      <c r="AM976" s="1" t="s">
        <v>12</v>
      </c>
      <c r="AN976" s="1" t="s">
        <v>23097</v>
      </c>
      <c r="AO976" s="1" t="s">
        <v>86</v>
      </c>
      <c r="AP976" s="1" t="s">
        <v>57</v>
      </c>
      <c r="AQ976" s="1" t="s">
        <v>25</v>
      </c>
      <c r="AR976" s="1" t="s">
        <v>19</v>
      </c>
      <c r="AS976" s="1" t="s">
        <v>23091</v>
      </c>
      <c r="AT976" s="1" t="s">
        <v>26</v>
      </c>
    </row>
    <row r="977" spans="1:46" x14ac:dyDescent="0.25">
      <c r="A977" s="1" t="s">
        <v>18164</v>
      </c>
      <c r="B977" s="2" t="s">
        <v>23101</v>
      </c>
      <c r="C977" s="2" t="s">
        <v>23107</v>
      </c>
      <c r="D977" s="1">
        <v>0</v>
      </c>
      <c r="E977" s="1">
        <v>0</v>
      </c>
      <c r="F977" s="1">
        <v>1</v>
      </c>
      <c r="G977" s="1">
        <v>1</v>
      </c>
      <c r="H977" s="6">
        <v>1</v>
      </c>
      <c r="I977">
        <v>1</v>
      </c>
      <c r="J977" s="1">
        <v>32</v>
      </c>
      <c r="K977" s="1">
        <v>1</v>
      </c>
      <c r="L977" s="1">
        <v>738</v>
      </c>
      <c r="M977" s="6">
        <v>1.23</v>
      </c>
      <c r="N977" s="4">
        <v>2400</v>
      </c>
      <c r="O977" s="4">
        <v>180</v>
      </c>
      <c r="P977" s="4">
        <v>934</v>
      </c>
      <c r="Q977" s="3">
        <v>0.28999999999999998</v>
      </c>
      <c r="R977" s="1">
        <v>24</v>
      </c>
      <c r="S977" s="1">
        <v>934</v>
      </c>
      <c r="T977" s="1">
        <v>52</v>
      </c>
      <c r="U977" s="1">
        <v>0</v>
      </c>
      <c r="V977" s="1">
        <v>91</v>
      </c>
      <c r="W977" s="1">
        <v>0</v>
      </c>
      <c r="X977" s="1">
        <v>0</v>
      </c>
      <c r="Y977" s="1">
        <v>0</v>
      </c>
      <c r="Z977" s="1">
        <v>3</v>
      </c>
      <c r="AA977" s="1">
        <v>1</v>
      </c>
      <c r="AB977" s="1">
        <v>1</v>
      </c>
      <c r="AC977" s="1">
        <v>981</v>
      </c>
      <c r="AD977" s="1">
        <v>0</v>
      </c>
      <c r="AE977" s="1">
        <v>0</v>
      </c>
      <c r="AF977" s="1">
        <v>1460</v>
      </c>
      <c r="AG977" s="1">
        <v>60</v>
      </c>
      <c r="AH977" s="1">
        <v>994</v>
      </c>
      <c r="AI977" s="1">
        <v>3495</v>
      </c>
      <c r="AJ977" s="1" t="s">
        <v>3554</v>
      </c>
      <c r="AK977" s="1" t="s">
        <v>3555</v>
      </c>
      <c r="AL977" s="1" t="s">
        <v>3556</v>
      </c>
      <c r="AM977" s="1" t="s">
        <v>16</v>
      </c>
      <c r="AN977" s="1" t="s">
        <v>23098</v>
      </c>
      <c r="AO977" s="1" t="s">
        <v>364</v>
      </c>
      <c r="AP977" s="1" t="s">
        <v>57</v>
      </c>
      <c r="AQ977" s="1" t="s">
        <v>25</v>
      </c>
      <c r="AR977" s="1" t="s">
        <v>30</v>
      </c>
      <c r="AS977" s="1" t="s">
        <v>23091</v>
      </c>
      <c r="AT977" s="1" t="s">
        <v>101</v>
      </c>
    </row>
    <row r="978" spans="1:46" x14ac:dyDescent="0.25">
      <c r="A978" s="1" t="s">
        <v>21722</v>
      </c>
      <c r="B978" s="2" t="s">
        <v>23101</v>
      </c>
      <c r="C978" s="2" t="s">
        <v>23108</v>
      </c>
      <c r="D978" s="1">
        <v>0</v>
      </c>
      <c r="E978" s="1">
        <v>0</v>
      </c>
      <c r="F978" s="1">
        <v>2</v>
      </c>
      <c r="G978" s="1">
        <v>2</v>
      </c>
      <c r="H978" s="6">
        <v>1</v>
      </c>
      <c r="I978">
        <v>0</v>
      </c>
      <c r="J978" s="1">
        <v>37</v>
      </c>
      <c r="K978" s="1">
        <v>1</v>
      </c>
      <c r="L978" s="1">
        <v>732</v>
      </c>
      <c r="M978" s="6">
        <v>0.27</v>
      </c>
      <c r="N978" s="4">
        <v>3300</v>
      </c>
      <c r="O978" s="4">
        <v>220</v>
      </c>
      <c r="P978" s="4">
        <v>300</v>
      </c>
      <c r="Q978" s="3">
        <v>0.35</v>
      </c>
      <c r="R978" s="1">
        <v>24</v>
      </c>
      <c r="S978" s="1">
        <v>300</v>
      </c>
      <c r="T978" s="1">
        <v>25</v>
      </c>
      <c r="U978" s="1">
        <v>1</v>
      </c>
      <c r="V978" s="1">
        <v>91</v>
      </c>
      <c r="W978" s="1">
        <v>0</v>
      </c>
      <c r="X978" s="1">
        <v>0</v>
      </c>
      <c r="Y978" s="1">
        <v>0</v>
      </c>
      <c r="Z978" s="1">
        <v>3</v>
      </c>
      <c r="AA978" s="1">
        <v>1</v>
      </c>
      <c r="AB978" s="1">
        <v>1</v>
      </c>
      <c r="AC978" s="1">
        <v>1300</v>
      </c>
      <c r="AD978" s="1">
        <v>0</v>
      </c>
      <c r="AE978" s="1">
        <v>0</v>
      </c>
      <c r="AF978" s="1">
        <v>0</v>
      </c>
      <c r="AG978" s="1">
        <v>0</v>
      </c>
      <c r="AH978" s="1">
        <v>0</v>
      </c>
      <c r="AI978" s="1">
        <v>1300</v>
      </c>
      <c r="AJ978" s="1" t="s">
        <v>13425</v>
      </c>
      <c r="AK978" s="1" t="s">
        <v>13426</v>
      </c>
      <c r="AL978" s="1" t="s">
        <v>13427</v>
      </c>
      <c r="AM978" s="1" t="s">
        <v>12</v>
      </c>
      <c r="AN978" s="1" t="s">
        <v>23098</v>
      </c>
      <c r="AO978" s="1" t="s">
        <v>86</v>
      </c>
      <c r="AP978" s="1" t="s">
        <v>57</v>
      </c>
      <c r="AQ978" s="1" t="s">
        <v>25</v>
      </c>
      <c r="AR978" s="1" t="s">
        <v>30</v>
      </c>
      <c r="AS978" s="1" t="s">
        <v>23091</v>
      </c>
      <c r="AT978" s="1" t="s">
        <v>101</v>
      </c>
    </row>
    <row r="979" spans="1:46" x14ac:dyDescent="0.25">
      <c r="A979" s="1" t="s">
        <v>20661</v>
      </c>
      <c r="B979" s="2" t="s">
        <v>23101</v>
      </c>
      <c r="C979" s="2" t="s">
        <v>23108</v>
      </c>
      <c r="D979" s="1">
        <v>2</v>
      </c>
      <c r="E979" s="1">
        <v>2</v>
      </c>
      <c r="F979" s="1">
        <v>8</v>
      </c>
      <c r="G979" s="1">
        <v>12</v>
      </c>
      <c r="H979" s="6">
        <v>0.66666666666666663</v>
      </c>
      <c r="I979">
        <v>1</v>
      </c>
      <c r="J979" s="1">
        <v>41</v>
      </c>
      <c r="K979" s="1">
        <v>1</v>
      </c>
      <c r="L979" s="1">
        <v>619</v>
      </c>
      <c r="M979" s="6">
        <v>0.25</v>
      </c>
      <c r="N979" s="4">
        <v>6000</v>
      </c>
      <c r="O979" s="4">
        <v>500</v>
      </c>
      <c r="P979" s="4">
        <v>1000</v>
      </c>
      <c r="Q979" s="3">
        <v>0.3</v>
      </c>
      <c r="R979" s="1">
        <v>18</v>
      </c>
      <c r="S979" s="1">
        <v>1000</v>
      </c>
      <c r="T979" s="1">
        <v>81</v>
      </c>
      <c r="U979" s="1">
        <v>0</v>
      </c>
      <c r="V979" s="1">
        <v>91</v>
      </c>
      <c r="W979" s="1">
        <v>0</v>
      </c>
      <c r="X979" s="1">
        <v>1</v>
      </c>
      <c r="Y979" s="1">
        <v>1</v>
      </c>
      <c r="Z979" s="1">
        <v>2</v>
      </c>
      <c r="AA979" s="1">
        <v>0</v>
      </c>
      <c r="AB979" s="1">
        <v>1</v>
      </c>
      <c r="AC979" s="1">
        <v>0</v>
      </c>
      <c r="AD979" s="1">
        <v>0</v>
      </c>
      <c r="AE979" s="1">
        <v>1456</v>
      </c>
      <c r="AF979" s="1">
        <v>0</v>
      </c>
      <c r="AG979" s="1">
        <v>94</v>
      </c>
      <c r="AH979" s="1">
        <v>0</v>
      </c>
      <c r="AI979" s="1">
        <v>1550</v>
      </c>
      <c r="AJ979" s="1" t="s">
        <v>10576</v>
      </c>
      <c r="AK979" s="1" t="s">
        <v>3999</v>
      </c>
      <c r="AL979" s="1" t="s">
        <v>10577</v>
      </c>
      <c r="AM979" s="1" t="s">
        <v>16</v>
      </c>
      <c r="AN979" s="1" t="s">
        <v>23098</v>
      </c>
      <c r="AO979" s="1" t="s">
        <v>364</v>
      </c>
      <c r="AP979" s="1" t="s">
        <v>57</v>
      </c>
      <c r="AQ979" s="1" t="s">
        <v>14</v>
      </c>
      <c r="AR979" s="1" t="s">
        <v>19</v>
      </c>
      <c r="AS979" s="1" t="s">
        <v>23090</v>
      </c>
      <c r="AT979" s="1" t="s">
        <v>101</v>
      </c>
    </row>
    <row r="980" spans="1:46" x14ac:dyDescent="0.25">
      <c r="A980" s="1" t="s">
        <v>21379</v>
      </c>
      <c r="B980" s="2" t="s">
        <v>23073</v>
      </c>
      <c r="C980" s="2" t="s">
        <v>23105</v>
      </c>
      <c r="D980" s="1">
        <v>0</v>
      </c>
      <c r="E980" s="1">
        <v>3</v>
      </c>
      <c r="F980" s="1">
        <v>3</v>
      </c>
      <c r="G980" s="1">
        <v>6</v>
      </c>
      <c r="H980" s="6">
        <v>0.5</v>
      </c>
      <c r="I980">
        <v>1</v>
      </c>
      <c r="J980" s="1">
        <v>38</v>
      </c>
      <c r="K980" s="1">
        <v>1</v>
      </c>
      <c r="L980" s="1">
        <v>536</v>
      </c>
      <c r="M980" s="6">
        <v>0.64</v>
      </c>
      <c r="N980" s="4">
        <v>1760</v>
      </c>
      <c r="O980" s="4">
        <v>147</v>
      </c>
      <c r="P980" s="4">
        <v>200</v>
      </c>
      <c r="Q980" s="3">
        <v>0.45</v>
      </c>
      <c r="R980" s="1">
        <v>12</v>
      </c>
      <c r="S980" s="1">
        <v>200</v>
      </c>
      <c r="T980" s="1">
        <v>24</v>
      </c>
      <c r="U980" s="1">
        <v>0</v>
      </c>
      <c r="V980" s="1">
        <v>90</v>
      </c>
      <c r="W980" s="1">
        <v>0</v>
      </c>
      <c r="X980" s="1">
        <v>1</v>
      </c>
      <c r="Y980" s="1">
        <v>1</v>
      </c>
      <c r="Z980" s="1">
        <v>0</v>
      </c>
      <c r="AA980" s="1">
        <v>0</v>
      </c>
      <c r="AB980" s="1">
        <v>1</v>
      </c>
      <c r="AC980" s="1">
        <v>0</v>
      </c>
      <c r="AD980" s="1">
        <v>0</v>
      </c>
      <c r="AE980" s="1">
        <v>900</v>
      </c>
      <c r="AF980" s="1">
        <v>200</v>
      </c>
      <c r="AG980" s="1">
        <v>10</v>
      </c>
      <c r="AH980" s="1">
        <v>200</v>
      </c>
      <c r="AI980" s="1">
        <v>1310</v>
      </c>
      <c r="AJ980" s="1" t="s">
        <v>12492</v>
      </c>
      <c r="AK980" s="1" t="s">
        <v>12493</v>
      </c>
      <c r="AL980" s="1" t="s">
        <v>12494</v>
      </c>
      <c r="AM980" s="1" t="s">
        <v>16</v>
      </c>
      <c r="AN980" s="1" t="s">
        <v>23098</v>
      </c>
      <c r="AO980" s="1" t="s">
        <v>364</v>
      </c>
      <c r="AP980" s="1" t="s">
        <v>57</v>
      </c>
      <c r="AQ980" s="1" t="s">
        <v>14</v>
      </c>
      <c r="AR980" s="1" t="s">
        <v>19</v>
      </c>
      <c r="AS980" s="1" t="s">
        <v>23090</v>
      </c>
      <c r="AT980" s="1" t="s">
        <v>101</v>
      </c>
    </row>
    <row r="981" spans="1:46" x14ac:dyDescent="0.25">
      <c r="A981" s="1" t="s">
        <v>22265</v>
      </c>
      <c r="B981" s="2" t="s">
        <v>23073</v>
      </c>
      <c r="C981" s="2" t="s">
        <v>23108</v>
      </c>
      <c r="D981" s="1">
        <v>1</v>
      </c>
      <c r="E981" s="1">
        <v>3</v>
      </c>
      <c r="F981" s="1">
        <v>2</v>
      </c>
      <c r="G981" s="1">
        <v>6</v>
      </c>
      <c r="H981" s="6">
        <v>0.33333333333333331</v>
      </c>
      <c r="I981">
        <v>0</v>
      </c>
      <c r="J981" s="1">
        <v>44</v>
      </c>
      <c r="K981" s="1">
        <v>0</v>
      </c>
      <c r="L981" s="1">
        <v>809</v>
      </c>
      <c r="M981" s="6">
        <v>0.53</v>
      </c>
      <c r="N981" s="4">
        <v>3000</v>
      </c>
      <c r="O981" s="4">
        <v>250</v>
      </c>
      <c r="P981" s="4">
        <v>150</v>
      </c>
      <c r="Q981" s="3">
        <v>0.33</v>
      </c>
      <c r="R981" s="1">
        <v>12</v>
      </c>
      <c r="S981" s="1">
        <v>150</v>
      </c>
      <c r="T981" s="1">
        <v>7</v>
      </c>
      <c r="U981" s="1">
        <v>1</v>
      </c>
      <c r="V981" s="1">
        <v>90</v>
      </c>
      <c r="W981" s="1">
        <v>0</v>
      </c>
      <c r="X981" s="1">
        <v>0</v>
      </c>
      <c r="Y981" s="1">
        <v>0</v>
      </c>
      <c r="Z981" s="1">
        <v>3</v>
      </c>
      <c r="AA981" s="1">
        <v>1</v>
      </c>
      <c r="AB981" s="1">
        <v>0</v>
      </c>
      <c r="AC981" s="1">
        <v>1292</v>
      </c>
      <c r="AD981" s="1">
        <v>912</v>
      </c>
      <c r="AE981" s="1">
        <v>1255</v>
      </c>
      <c r="AF981" s="1">
        <v>0</v>
      </c>
      <c r="AG981" s="1">
        <v>0</v>
      </c>
      <c r="AH981" s="1">
        <v>450</v>
      </c>
      <c r="AI981" s="1">
        <v>3909</v>
      </c>
      <c r="AJ981" s="1" t="s">
        <v>9048</v>
      </c>
      <c r="AK981" s="1" t="s">
        <v>14856</v>
      </c>
      <c r="AL981" s="1" t="s">
        <v>14857</v>
      </c>
      <c r="AM981" s="1" t="s">
        <v>12</v>
      </c>
      <c r="AN981" s="1" t="s">
        <v>23097</v>
      </c>
      <c r="AO981" s="1" t="s">
        <v>86</v>
      </c>
      <c r="AP981" s="1" t="s">
        <v>57</v>
      </c>
      <c r="AQ981" s="1" t="s">
        <v>25</v>
      </c>
      <c r="AR981" s="1" t="s">
        <v>30</v>
      </c>
      <c r="AS981" s="1" t="s">
        <v>23091</v>
      </c>
      <c r="AT981" s="1" t="s">
        <v>26</v>
      </c>
    </row>
    <row r="982" spans="1:46" x14ac:dyDescent="0.25">
      <c r="A982" s="1" t="s">
        <v>22815</v>
      </c>
      <c r="B982" s="2" t="s">
        <v>23073</v>
      </c>
      <c r="C982" s="2" t="s">
        <v>23110</v>
      </c>
      <c r="D982" s="1">
        <v>0</v>
      </c>
      <c r="E982" s="1">
        <v>1</v>
      </c>
      <c r="F982" s="1">
        <v>1</v>
      </c>
      <c r="G982" s="1">
        <v>2</v>
      </c>
      <c r="H982" s="6">
        <v>0.5</v>
      </c>
      <c r="I982">
        <v>0</v>
      </c>
      <c r="J982" s="1">
        <v>36</v>
      </c>
      <c r="K982" s="1">
        <v>1</v>
      </c>
      <c r="L982" s="1">
        <v>850</v>
      </c>
      <c r="M982" s="6">
        <v>0.28999999999999998</v>
      </c>
      <c r="N982" s="4">
        <v>4584</v>
      </c>
      <c r="O982" s="4">
        <v>382</v>
      </c>
      <c r="P982" s="4">
        <v>800</v>
      </c>
      <c r="Q982" s="3">
        <v>0.2</v>
      </c>
      <c r="R982" s="1">
        <v>24</v>
      </c>
      <c r="S982" s="1">
        <v>800</v>
      </c>
      <c r="T982" s="1">
        <v>59</v>
      </c>
      <c r="U982" s="1">
        <v>1</v>
      </c>
      <c r="V982" s="1">
        <v>90</v>
      </c>
      <c r="W982" s="1">
        <v>0</v>
      </c>
      <c r="X982" s="1">
        <v>0</v>
      </c>
      <c r="Y982" s="1">
        <v>1</v>
      </c>
      <c r="Z982" s="1">
        <v>0</v>
      </c>
      <c r="AA982" s="1">
        <v>1</v>
      </c>
      <c r="AB982" s="1">
        <v>0</v>
      </c>
      <c r="AC982" s="1">
        <v>9500</v>
      </c>
      <c r="AD982" s="1">
        <v>0</v>
      </c>
      <c r="AE982" s="1">
        <v>0</v>
      </c>
      <c r="AF982" s="1">
        <v>0</v>
      </c>
      <c r="AG982" s="1">
        <v>0</v>
      </c>
      <c r="AH982" s="1">
        <v>0</v>
      </c>
      <c r="AI982" s="1">
        <v>9500</v>
      </c>
      <c r="AJ982" s="1" t="s">
        <v>494</v>
      </c>
      <c r="AK982" s="1" t="s">
        <v>16314</v>
      </c>
      <c r="AL982" s="1" t="s">
        <v>16315</v>
      </c>
      <c r="AM982" s="1" t="s">
        <v>12</v>
      </c>
      <c r="AN982" s="1" t="s">
        <v>23098</v>
      </c>
      <c r="AO982" s="1" t="s">
        <v>86</v>
      </c>
      <c r="AP982" s="1" t="s">
        <v>57</v>
      </c>
      <c r="AQ982" s="1" t="s">
        <v>25</v>
      </c>
      <c r="AR982" s="1" t="s">
        <v>19</v>
      </c>
      <c r="AS982" s="1" t="s">
        <v>23091</v>
      </c>
      <c r="AT982" s="1" t="s">
        <v>26</v>
      </c>
    </row>
    <row r="983" spans="1:46" x14ac:dyDescent="0.25">
      <c r="A983" s="1" t="s">
        <v>17535</v>
      </c>
      <c r="B983" s="2" t="s">
        <v>23074</v>
      </c>
      <c r="C983" s="2" t="s">
        <v>23108</v>
      </c>
      <c r="D983" s="1">
        <v>0</v>
      </c>
      <c r="E983" s="1">
        <v>1</v>
      </c>
      <c r="F983" s="1">
        <v>3</v>
      </c>
      <c r="G983" s="1">
        <v>4</v>
      </c>
      <c r="H983" s="6">
        <v>0.75</v>
      </c>
      <c r="I983">
        <v>1</v>
      </c>
      <c r="J983" s="1">
        <v>33</v>
      </c>
      <c r="K983" s="1">
        <v>0</v>
      </c>
      <c r="L983" s="1">
        <v>576</v>
      </c>
      <c r="M983" s="6">
        <v>0.28000000000000003</v>
      </c>
      <c r="N983" s="4">
        <v>2033</v>
      </c>
      <c r="O983" s="4">
        <v>190</v>
      </c>
      <c r="P983" s="4">
        <v>300</v>
      </c>
      <c r="Q983" s="3">
        <v>0.3</v>
      </c>
      <c r="R983" s="1">
        <v>24</v>
      </c>
      <c r="S983" s="1">
        <v>300</v>
      </c>
      <c r="T983" s="1">
        <v>34</v>
      </c>
      <c r="U983" s="1">
        <v>1</v>
      </c>
      <c r="V983" s="1">
        <v>90</v>
      </c>
      <c r="W983" s="1">
        <v>0</v>
      </c>
      <c r="X983" s="1">
        <v>0</v>
      </c>
      <c r="Y983" s="1">
        <v>1</v>
      </c>
      <c r="Z983" s="1">
        <v>1</v>
      </c>
      <c r="AA983" s="1">
        <v>1</v>
      </c>
      <c r="AB983" s="1">
        <v>1</v>
      </c>
      <c r="AC983" s="1">
        <v>0</v>
      </c>
      <c r="AD983" s="1">
        <v>0</v>
      </c>
      <c r="AE983" s="1">
        <v>982</v>
      </c>
      <c r="AF983" s="1">
        <v>0</v>
      </c>
      <c r="AG983" s="1">
        <v>0</v>
      </c>
      <c r="AH983" s="1">
        <v>0</v>
      </c>
      <c r="AI983" s="1">
        <v>982</v>
      </c>
      <c r="AJ983" s="1" t="s">
        <v>1678</v>
      </c>
      <c r="AK983" s="1" t="s">
        <v>1679</v>
      </c>
      <c r="AL983" s="1" t="s">
        <v>1680</v>
      </c>
      <c r="AM983" s="1" t="s">
        <v>16</v>
      </c>
      <c r="AN983" s="1" t="s">
        <v>23097</v>
      </c>
      <c r="AO983" s="1" t="s">
        <v>86</v>
      </c>
      <c r="AP983" s="1" t="s">
        <v>57</v>
      </c>
      <c r="AQ983" s="1" t="s">
        <v>25</v>
      </c>
      <c r="AR983" s="1" t="s">
        <v>19</v>
      </c>
      <c r="AS983" s="1" t="s">
        <v>23091</v>
      </c>
      <c r="AT983" s="1" t="s">
        <v>101</v>
      </c>
    </row>
    <row r="984" spans="1:46" x14ac:dyDescent="0.25">
      <c r="A984" s="1" t="s">
        <v>19750</v>
      </c>
      <c r="B984" s="2" t="s">
        <v>23101</v>
      </c>
      <c r="C984" s="2" t="s">
        <v>23105</v>
      </c>
      <c r="D984" s="1">
        <v>0</v>
      </c>
      <c r="E984" s="1">
        <v>1</v>
      </c>
      <c r="F984" s="1">
        <v>2</v>
      </c>
      <c r="G984" s="1">
        <v>3</v>
      </c>
      <c r="H984" s="6">
        <v>0.66666666666666663</v>
      </c>
      <c r="I984">
        <v>0</v>
      </c>
      <c r="J984" s="1">
        <v>43</v>
      </c>
      <c r="K984" s="1">
        <v>0</v>
      </c>
      <c r="L984" s="1">
        <v>587</v>
      </c>
      <c r="M984" s="6">
        <v>0.18</v>
      </c>
      <c r="N984" s="4">
        <v>8000</v>
      </c>
      <c r="O984" s="4">
        <v>800</v>
      </c>
      <c r="P984" s="4">
        <v>700</v>
      </c>
      <c r="Q984" s="3">
        <v>0.28999999999999998</v>
      </c>
      <c r="R984" s="1">
        <v>24</v>
      </c>
      <c r="S984" s="1">
        <v>700</v>
      </c>
      <c r="T984" s="1">
        <v>60</v>
      </c>
      <c r="U984" s="1">
        <v>1</v>
      </c>
      <c r="V984" s="1">
        <v>90</v>
      </c>
      <c r="W984" s="1">
        <v>1</v>
      </c>
      <c r="X984" s="1">
        <v>1</v>
      </c>
      <c r="Y984" s="1">
        <v>0</v>
      </c>
      <c r="Z984" s="1">
        <v>4</v>
      </c>
      <c r="AA984" s="1">
        <v>0</v>
      </c>
      <c r="AB984" s="1">
        <v>0</v>
      </c>
      <c r="AC984" s="1">
        <v>3139</v>
      </c>
      <c r="AD984" s="1">
        <v>0</v>
      </c>
      <c r="AE984" s="1">
        <v>0</v>
      </c>
      <c r="AF984" s="1">
        <v>0</v>
      </c>
      <c r="AG984" s="1">
        <v>112</v>
      </c>
      <c r="AH984" s="1">
        <v>0</v>
      </c>
      <c r="AI984" s="1">
        <v>3251</v>
      </c>
      <c r="AJ984" s="1" t="s">
        <v>8062</v>
      </c>
      <c r="AK984" s="1" t="s">
        <v>8063</v>
      </c>
      <c r="AL984" s="1" t="s">
        <v>8064</v>
      </c>
      <c r="AM984" s="1" t="s">
        <v>12</v>
      </c>
      <c r="AN984" s="1" t="s">
        <v>23097</v>
      </c>
      <c r="AO984" s="1" t="s">
        <v>86</v>
      </c>
      <c r="AP984" s="1" t="s">
        <v>86</v>
      </c>
      <c r="AQ984" s="1" t="s">
        <v>14</v>
      </c>
      <c r="AR984" s="1" t="s">
        <v>30</v>
      </c>
      <c r="AS984" s="1" t="s">
        <v>23090</v>
      </c>
      <c r="AT984" s="1" t="s">
        <v>26</v>
      </c>
    </row>
    <row r="985" spans="1:46" x14ac:dyDescent="0.25">
      <c r="A985" s="1" t="s">
        <v>21820</v>
      </c>
      <c r="B985" s="2" t="s">
        <v>23101</v>
      </c>
      <c r="C985" s="2" t="s">
        <v>23108</v>
      </c>
      <c r="D985" s="1">
        <v>0</v>
      </c>
      <c r="E985" s="1">
        <v>0</v>
      </c>
      <c r="F985" s="1">
        <v>1</v>
      </c>
      <c r="G985" s="1">
        <v>1</v>
      </c>
      <c r="H985" s="6">
        <v>1</v>
      </c>
      <c r="I985">
        <v>0</v>
      </c>
      <c r="J985" s="1">
        <v>43</v>
      </c>
      <c r="K985" s="1">
        <v>0</v>
      </c>
      <c r="L985" s="1">
        <v>515</v>
      </c>
      <c r="M985" s="6">
        <v>0.28000000000000003</v>
      </c>
      <c r="N985" s="4">
        <v>2500</v>
      </c>
      <c r="O985" s="4">
        <v>175</v>
      </c>
      <c r="P985" s="4">
        <v>700</v>
      </c>
      <c r="Q985" s="3">
        <v>0.26</v>
      </c>
      <c r="R985" s="1">
        <v>24</v>
      </c>
      <c r="S985" s="1">
        <v>700</v>
      </c>
      <c r="T985" s="1">
        <v>80</v>
      </c>
      <c r="U985" s="1">
        <v>1</v>
      </c>
      <c r="V985" s="1">
        <v>90</v>
      </c>
      <c r="W985" s="1">
        <v>0</v>
      </c>
      <c r="X985" s="1">
        <v>1</v>
      </c>
      <c r="Y985" s="1">
        <v>0</v>
      </c>
      <c r="Z985" s="1">
        <v>4</v>
      </c>
      <c r="AA985" s="1">
        <v>1</v>
      </c>
      <c r="AB985" s="1">
        <v>1</v>
      </c>
      <c r="AC985" s="1">
        <v>0</v>
      </c>
      <c r="AD985" s="1">
        <v>25</v>
      </c>
      <c r="AE985" s="1">
        <v>301</v>
      </c>
      <c r="AF985" s="1">
        <v>0</v>
      </c>
      <c r="AG985" s="1">
        <v>20</v>
      </c>
      <c r="AH985" s="1">
        <v>0</v>
      </c>
      <c r="AI985" s="1">
        <v>346</v>
      </c>
      <c r="AJ985" s="1" t="s">
        <v>13681</v>
      </c>
      <c r="AK985" s="1" t="s">
        <v>13682</v>
      </c>
      <c r="AL985" s="1" t="s">
        <v>13683</v>
      </c>
      <c r="AM985" s="1" t="s">
        <v>12</v>
      </c>
      <c r="AN985" s="1" t="s">
        <v>23097</v>
      </c>
      <c r="AO985" s="1" t="s">
        <v>86</v>
      </c>
      <c r="AP985" s="1" t="s">
        <v>57</v>
      </c>
      <c r="AQ985" s="1" t="s">
        <v>14</v>
      </c>
      <c r="AR985" s="1" t="s">
        <v>30</v>
      </c>
      <c r="AS985" s="1" t="s">
        <v>23091</v>
      </c>
      <c r="AT985" s="1" t="s">
        <v>101</v>
      </c>
    </row>
    <row r="986" spans="1:46" x14ac:dyDescent="0.25">
      <c r="A986" s="1" t="s">
        <v>20696</v>
      </c>
      <c r="B986" s="2" t="s">
        <v>23101</v>
      </c>
      <c r="C986" s="2" t="s">
        <v>23108</v>
      </c>
      <c r="D986" s="1">
        <v>0</v>
      </c>
      <c r="E986" s="1">
        <v>4</v>
      </c>
      <c r="F986" s="1">
        <v>2</v>
      </c>
      <c r="G986" s="1">
        <v>6</v>
      </c>
      <c r="H986" s="6">
        <v>0.33333333333333331</v>
      </c>
      <c r="I986">
        <v>0</v>
      </c>
      <c r="J986" s="1">
        <v>46</v>
      </c>
      <c r="K986" s="1">
        <v>0</v>
      </c>
      <c r="L986" s="1">
        <v>643</v>
      </c>
      <c r="M986" s="6">
        <v>0.65</v>
      </c>
      <c r="N986" s="4">
        <v>4000</v>
      </c>
      <c r="O986" s="4">
        <v>350</v>
      </c>
      <c r="P986" s="4">
        <v>500</v>
      </c>
      <c r="Q986" s="3">
        <v>0.35</v>
      </c>
      <c r="R986" s="1">
        <v>18</v>
      </c>
      <c r="S986" s="1">
        <v>500</v>
      </c>
      <c r="T986" s="1">
        <v>37</v>
      </c>
      <c r="U986" s="1">
        <v>1</v>
      </c>
      <c r="V986" s="1">
        <v>90</v>
      </c>
      <c r="W986" s="1">
        <v>1</v>
      </c>
      <c r="X986" s="1">
        <v>1</v>
      </c>
      <c r="Y986" s="1">
        <v>0</v>
      </c>
      <c r="Z986" s="1">
        <v>3</v>
      </c>
      <c r="AA986" s="1">
        <v>1</v>
      </c>
      <c r="AB986" s="1">
        <v>0</v>
      </c>
      <c r="AC986" s="1">
        <v>600</v>
      </c>
      <c r="AD986" s="1">
        <v>0</v>
      </c>
      <c r="AE986" s="1">
        <v>2584</v>
      </c>
      <c r="AF986" s="1">
        <v>190</v>
      </c>
      <c r="AG986" s="1">
        <v>0</v>
      </c>
      <c r="AH986" s="1">
        <v>1000</v>
      </c>
      <c r="AI986" s="1">
        <v>4374</v>
      </c>
      <c r="AJ986" s="1" t="s">
        <v>565</v>
      </c>
      <c r="AK986" s="1" t="s">
        <v>10675</v>
      </c>
      <c r="AL986" s="1" t="s">
        <v>10676</v>
      </c>
      <c r="AM986" s="1" t="s">
        <v>12</v>
      </c>
      <c r="AN986" s="1" t="s">
        <v>23097</v>
      </c>
      <c r="AO986" s="1" t="s">
        <v>86</v>
      </c>
      <c r="AP986" s="1" t="s">
        <v>86</v>
      </c>
      <c r="AQ986" s="1" t="s">
        <v>14</v>
      </c>
      <c r="AR986" s="1" t="s">
        <v>30</v>
      </c>
      <c r="AS986" s="1" t="s">
        <v>23091</v>
      </c>
      <c r="AT986" s="1" t="s">
        <v>26</v>
      </c>
    </row>
    <row r="987" spans="1:46" x14ac:dyDescent="0.25">
      <c r="A987" s="1" t="s">
        <v>19786</v>
      </c>
      <c r="B987" s="2" t="s">
        <v>23073</v>
      </c>
      <c r="C987" s="2" t="s">
        <v>23105</v>
      </c>
      <c r="D987" s="1">
        <v>2</v>
      </c>
      <c r="E987" s="1">
        <v>4</v>
      </c>
      <c r="F987" s="1">
        <v>4</v>
      </c>
      <c r="G987" s="1">
        <v>10</v>
      </c>
      <c r="H987" s="6">
        <v>0.4</v>
      </c>
      <c r="I987">
        <v>0</v>
      </c>
      <c r="J987" s="1">
        <v>42</v>
      </c>
      <c r="K987" s="1">
        <v>1</v>
      </c>
      <c r="L987" s="1">
        <v>600</v>
      </c>
      <c r="M987" s="6">
        <v>0.32</v>
      </c>
      <c r="N987" s="4">
        <v>5800</v>
      </c>
      <c r="O987" s="4">
        <v>410</v>
      </c>
      <c r="P987" s="4">
        <v>500</v>
      </c>
      <c r="Q987" s="3">
        <v>0.28000000000000003</v>
      </c>
      <c r="R987" s="1">
        <v>24</v>
      </c>
      <c r="S987" s="1">
        <v>500</v>
      </c>
      <c r="T987" s="1">
        <v>57</v>
      </c>
      <c r="U987" s="1">
        <v>1</v>
      </c>
      <c r="V987" s="1">
        <v>89</v>
      </c>
      <c r="W987" s="1">
        <v>0</v>
      </c>
      <c r="X987" s="1">
        <v>0</v>
      </c>
      <c r="Y987" s="1">
        <v>1</v>
      </c>
      <c r="Z987" s="1">
        <v>2</v>
      </c>
      <c r="AA987" s="1">
        <v>0</v>
      </c>
      <c r="AB987" s="1">
        <v>0</v>
      </c>
      <c r="AC987" s="1">
        <v>1701</v>
      </c>
      <c r="AD987" s="1">
        <v>0</v>
      </c>
      <c r="AE987" s="1">
        <v>560</v>
      </c>
      <c r="AF987" s="1">
        <v>0</v>
      </c>
      <c r="AG987" s="1">
        <v>14</v>
      </c>
      <c r="AH987" s="1">
        <v>400</v>
      </c>
      <c r="AI987" s="1">
        <v>2675</v>
      </c>
      <c r="AJ987" s="1" t="s">
        <v>6353</v>
      </c>
      <c r="AK987" s="1" t="s">
        <v>8148</v>
      </c>
      <c r="AL987" s="1" t="s">
        <v>8149</v>
      </c>
      <c r="AM987" s="1" t="s">
        <v>12</v>
      </c>
      <c r="AN987" s="1" t="s">
        <v>23098</v>
      </c>
      <c r="AO987" s="1" t="s">
        <v>86</v>
      </c>
      <c r="AP987" s="1" t="s">
        <v>57</v>
      </c>
      <c r="AQ987" s="1" t="s">
        <v>25</v>
      </c>
      <c r="AR987" s="1" t="s">
        <v>19</v>
      </c>
      <c r="AS987" s="1" t="s">
        <v>23090</v>
      </c>
      <c r="AT987" s="1" t="s">
        <v>26</v>
      </c>
    </row>
    <row r="988" spans="1:46" x14ac:dyDescent="0.25">
      <c r="A988" s="1" t="s">
        <v>22693</v>
      </c>
      <c r="B988" s="2" t="s">
        <v>23073</v>
      </c>
      <c r="C988" s="2" t="s">
        <v>23106</v>
      </c>
      <c r="D988" s="1">
        <v>0</v>
      </c>
      <c r="E988" s="1">
        <v>0</v>
      </c>
      <c r="F988" s="1">
        <v>1</v>
      </c>
      <c r="G988" s="1">
        <v>1</v>
      </c>
      <c r="H988" s="6">
        <v>1</v>
      </c>
      <c r="I988">
        <v>1</v>
      </c>
      <c r="J988" s="1">
        <v>42</v>
      </c>
      <c r="K988" s="1">
        <v>0</v>
      </c>
      <c r="L988" s="1">
        <v>650</v>
      </c>
      <c r="M988" s="6">
        <v>0.76</v>
      </c>
      <c r="N988" s="4">
        <v>3000</v>
      </c>
      <c r="O988" s="4">
        <v>269</v>
      </c>
      <c r="P988" s="4">
        <v>500</v>
      </c>
      <c r="Q988" s="3">
        <v>0.3</v>
      </c>
      <c r="R988" s="1">
        <v>24</v>
      </c>
      <c r="S988" s="1">
        <v>500</v>
      </c>
      <c r="T988" s="1">
        <v>60</v>
      </c>
      <c r="U988" s="1">
        <v>1</v>
      </c>
      <c r="V988" s="1">
        <v>89</v>
      </c>
      <c r="W988" s="1">
        <v>0</v>
      </c>
      <c r="X988" s="1">
        <v>0</v>
      </c>
      <c r="Y988" s="1">
        <v>0</v>
      </c>
      <c r="Z988" s="1">
        <v>3</v>
      </c>
      <c r="AA988" s="1">
        <v>1</v>
      </c>
      <c r="AB988" s="1">
        <v>1</v>
      </c>
      <c r="AC988" s="1">
        <v>500</v>
      </c>
      <c r="AD988" s="1">
        <v>309</v>
      </c>
      <c r="AE988" s="1">
        <v>1066</v>
      </c>
      <c r="AF988" s="1">
        <v>2044</v>
      </c>
      <c r="AG988" s="1">
        <v>50</v>
      </c>
      <c r="AH988" s="1">
        <v>0</v>
      </c>
      <c r="AI988" s="1">
        <v>3969</v>
      </c>
      <c r="AJ988" s="1" t="s">
        <v>15973</v>
      </c>
      <c r="AK988" s="1" t="s">
        <v>15974</v>
      </c>
      <c r="AL988" s="1" t="s">
        <v>15975</v>
      </c>
      <c r="AM988" s="1" t="s">
        <v>16</v>
      </c>
      <c r="AN988" s="1" t="s">
        <v>23097</v>
      </c>
      <c r="AO988" s="1" t="s">
        <v>86</v>
      </c>
      <c r="AP988" s="1" t="s">
        <v>57</v>
      </c>
      <c r="AQ988" s="1" t="s">
        <v>25</v>
      </c>
      <c r="AR988" s="1" t="s">
        <v>30</v>
      </c>
      <c r="AS988" s="1" t="s">
        <v>23091</v>
      </c>
      <c r="AT988" s="1" t="s">
        <v>101</v>
      </c>
    </row>
    <row r="989" spans="1:46" x14ac:dyDescent="0.25">
      <c r="A989" s="1" t="s">
        <v>19323</v>
      </c>
      <c r="B989" s="2" t="s">
        <v>23073</v>
      </c>
      <c r="C989" s="2" t="s">
        <v>23107</v>
      </c>
      <c r="D989" s="1">
        <v>1</v>
      </c>
      <c r="E989" s="1">
        <v>4</v>
      </c>
      <c r="F989" s="1">
        <v>5</v>
      </c>
      <c r="G989" s="1">
        <v>10</v>
      </c>
      <c r="H989" s="6">
        <v>0.5</v>
      </c>
      <c r="I989">
        <v>0</v>
      </c>
      <c r="J989" s="1">
        <v>46</v>
      </c>
      <c r="K989" s="1">
        <v>1</v>
      </c>
      <c r="L989" s="1">
        <v>643</v>
      </c>
      <c r="M989" s="6">
        <v>0.16</v>
      </c>
      <c r="N989" s="4">
        <v>700</v>
      </c>
      <c r="O989" s="4">
        <v>600</v>
      </c>
      <c r="P989" s="4">
        <v>400</v>
      </c>
      <c r="Q989" s="3">
        <v>0.36</v>
      </c>
      <c r="R989" s="1">
        <v>18</v>
      </c>
      <c r="S989" s="1">
        <v>400</v>
      </c>
      <c r="T989" s="1">
        <v>53</v>
      </c>
      <c r="U989" s="1">
        <v>1</v>
      </c>
      <c r="V989" s="1">
        <v>89</v>
      </c>
      <c r="W989" s="1">
        <v>1</v>
      </c>
      <c r="X989" s="1">
        <v>1</v>
      </c>
      <c r="Y989" s="1">
        <v>0</v>
      </c>
      <c r="Z989" s="1">
        <v>4</v>
      </c>
      <c r="AA989" s="1">
        <v>1</v>
      </c>
      <c r="AB989" s="1">
        <v>1</v>
      </c>
      <c r="AC989" s="1">
        <v>1000</v>
      </c>
      <c r="AD989" s="1">
        <v>0</v>
      </c>
      <c r="AE989" s="1">
        <v>523</v>
      </c>
      <c r="AF989" s="1">
        <v>232</v>
      </c>
      <c r="AG989" s="1">
        <v>120</v>
      </c>
      <c r="AH989" s="1">
        <v>0</v>
      </c>
      <c r="AI989" s="1">
        <v>1875</v>
      </c>
      <c r="AJ989" s="1" t="s">
        <v>6859</v>
      </c>
      <c r="AK989" s="1" t="s">
        <v>6860</v>
      </c>
      <c r="AL989" s="1" t="s">
        <v>6861</v>
      </c>
      <c r="AM989" s="1" t="s">
        <v>12</v>
      </c>
      <c r="AN989" s="1" t="s">
        <v>23098</v>
      </c>
      <c r="AO989" s="1" t="s">
        <v>86</v>
      </c>
      <c r="AP989" s="1" t="s">
        <v>86</v>
      </c>
      <c r="AQ989" s="1" t="s">
        <v>14</v>
      </c>
      <c r="AR989" s="1" t="s">
        <v>30</v>
      </c>
      <c r="AS989" s="1" t="s">
        <v>23091</v>
      </c>
      <c r="AT989" s="1" t="s">
        <v>101</v>
      </c>
    </row>
    <row r="990" spans="1:46" x14ac:dyDescent="0.25">
      <c r="A990" s="1" t="s">
        <v>18337</v>
      </c>
      <c r="B990" s="2" t="s">
        <v>23074</v>
      </c>
      <c r="C990" s="2" t="s">
        <v>23110</v>
      </c>
      <c r="D990" s="1">
        <v>1</v>
      </c>
      <c r="E990" s="1">
        <v>2</v>
      </c>
      <c r="F990" s="1">
        <v>2</v>
      </c>
      <c r="G990" s="1">
        <v>5</v>
      </c>
      <c r="H990" s="6">
        <v>0.4</v>
      </c>
      <c r="I990">
        <v>0</v>
      </c>
      <c r="J990" s="1">
        <v>32</v>
      </c>
      <c r="K990" s="1">
        <v>1</v>
      </c>
      <c r="L990" s="1">
        <v>652</v>
      </c>
      <c r="M990" s="6">
        <v>0.13</v>
      </c>
      <c r="N990" s="4">
        <v>2500</v>
      </c>
      <c r="O990" s="4">
        <v>209</v>
      </c>
      <c r="P990" s="4">
        <v>300</v>
      </c>
      <c r="Q990" s="3">
        <v>0.21</v>
      </c>
      <c r="R990" s="1">
        <v>18</v>
      </c>
      <c r="S990" s="1">
        <v>300</v>
      </c>
      <c r="T990" s="1">
        <v>33</v>
      </c>
      <c r="U990" s="1">
        <v>1</v>
      </c>
      <c r="V990" s="1">
        <v>89</v>
      </c>
      <c r="W990" s="1">
        <v>0</v>
      </c>
      <c r="X990" s="1">
        <v>0</v>
      </c>
      <c r="Y990" s="1">
        <v>1</v>
      </c>
      <c r="Z990" s="1">
        <v>0</v>
      </c>
      <c r="AA990" s="1">
        <v>1</v>
      </c>
      <c r="AB990" s="1">
        <v>0</v>
      </c>
      <c r="AC990" s="1">
        <v>0</v>
      </c>
      <c r="AD990" s="1">
        <v>226</v>
      </c>
      <c r="AE990" s="1">
        <v>0</v>
      </c>
      <c r="AF990" s="1">
        <v>0</v>
      </c>
      <c r="AG990" s="1">
        <v>0</v>
      </c>
      <c r="AH990" s="1">
        <v>0</v>
      </c>
      <c r="AI990" s="1">
        <v>226</v>
      </c>
      <c r="AJ990" s="1" t="s">
        <v>4073</v>
      </c>
      <c r="AK990" s="1" t="s">
        <v>4074</v>
      </c>
      <c r="AL990" s="1" t="s">
        <v>4075</v>
      </c>
      <c r="AM990" s="1" t="s">
        <v>12</v>
      </c>
      <c r="AN990" s="1" t="s">
        <v>23098</v>
      </c>
      <c r="AO990" s="1" t="s">
        <v>86</v>
      </c>
      <c r="AP990" s="1" t="s">
        <v>57</v>
      </c>
      <c r="AQ990" s="1" t="s">
        <v>25</v>
      </c>
      <c r="AR990" s="1" t="s">
        <v>19</v>
      </c>
      <c r="AS990" s="1" t="s">
        <v>23091</v>
      </c>
      <c r="AT990" s="1" t="s">
        <v>26</v>
      </c>
    </row>
    <row r="991" spans="1:46" x14ac:dyDescent="0.25">
      <c r="A991" s="1" t="s">
        <v>20073</v>
      </c>
      <c r="B991" s="2" t="s">
        <v>23075</v>
      </c>
      <c r="C991" s="2" t="s">
        <v>23108</v>
      </c>
      <c r="D991" s="1">
        <v>0</v>
      </c>
      <c r="E991" s="1">
        <v>0</v>
      </c>
      <c r="F991" s="1">
        <v>1</v>
      </c>
      <c r="G991" s="1">
        <v>1</v>
      </c>
      <c r="H991" s="6">
        <v>1</v>
      </c>
      <c r="I991">
        <v>0</v>
      </c>
      <c r="J991" s="1">
        <v>37</v>
      </c>
      <c r="K991" s="1">
        <v>1</v>
      </c>
      <c r="L991" s="1">
        <v>515</v>
      </c>
      <c r="M991" s="6">
        <v>0.6</v>
      </c>
      <c r="N991" s="4">
        <v>3400</v>
      </c>
      <c r="O991" s="4">
        <v>280</v>
      </c>
      <c r="P991" s="4">
        <v>500</v>
      </c>
      <c r="Q991" s="3">
        <v>0.28999999999999998</v>
      </c>
      <c r="R991" s="1">
        <v>24</v>
      </c>
      <c r="S991" s="1">
        <v>500</v>
      </c>
      <c r="T991" s="1">
        <v>45</v>
      </c>
      <c r="U991" s="1">
        <v>0</v>
      </c>
      <c r="V991" s="1">
        <v>89</v>
      </c>
      <c r="W991" s="1">
        <v>0</v>
      </c>
      <c r="X991" s="1">
        <v>0</v>
      </c>
      <c r="Y991" s="1">
        <v>1</v>
      </c>
      <c r="Z991" s="1">
        <v>0</v>
      </c>
      <c r="AA991" s="1">
        <v>1</v>
      </c>
      <c r="AB991" s="1">
        <v>0</v>
      </c>
      <c r="AC991" s="1">
        <v>1500</v>
      </c>
      <c r="AD991" s="1">
        <v>0</v>
      </c>
      <c r="AE991" s="1">
        <v>1953</v>
      </c>
      <c r="AF991" s="1">
        <v>0</v>
      </c>
      <c r="AG991" s="1">
        <v>24</v>
      </c>
      <c r="AH991" s="1">
        <v>880</v>
      </c>
      <c r="AI991" s="1">
        <v>4357</v>
      </c>
      <c r="AJ991" s="1" t="s">
        <v>8966</v>
      </c>
      <c r="AK991" s="1" t="e">
        <f>-대출을하게된계기는너무높은금리의대출들을통합해서상환하고싶습니다.현재기숙사에서거주중이라지출도별로없습니다.집안일때문에이렇게대출을이용하게된건데신용이안좋아져서통합이힘들게되었습니다.부탁드립니다.-고금리대출상환목적입니다.</f>
        <v>#NAME?</v>
      </c>
      <c r="AL991" s="1" t="s">
        <v>8967</v>
      </c>
      <c r="AM991" s="1" t="s">
        <v>12</v>
      </c>
      <c r="AN991" s="1" t="s">
        <v>23098</v>
      </c>
      <c r="AO991" s="1" t="s">
        <v>364</v>
      </c>
      <c r="AP991" s="1" t="s">
        <v>57</v>
      </c>
      <c r="AQ991" s="1" t="s">
        <v>25</v>
      </c>
      <c r="AR991" s="1" t="s">
        <v>19</v>
      </c>
      <c r="AS991" s="1" t="s">
        <v>23091</v>
      </c>
      <c r="AT991" s="1" t="s">
        <v>26</v>
      </c>
    </row>
    <row r="992" spans="1:46" x14ac:dyDescent="0.25">
      <c r="A992" s="1" t="s">
        <v>21470</v>
      </c>
      <c r="B992" s="2" t="s">
        <v>23101</v>
      </c>
      <c r="C992" s="2" t="s">
        <v>23104</v>
      </c>
      <c r="D992" s="1">
        <v>0</v>
      </c>
      <c r="E992" s="1">
        <v>0</v>
      </c>
      <c r="F992" s="1">
        <v>1</v>
      </c>
      <c r="G992" s="1">
        <v>1</v>
      </c>
      <c r="H992" s="6">
        <v>1</v>
      </c>
      <c r="I992">
        <v>1</v>
      </c>
      <c r="J992" s="1">
        <v>42</v>
      </c>
      <c r="K992" s="1">
        <v>0</v>
      </c>
      <c r="L992" s="1">
        <v>403</v>
      </c>
      <c r="M992" s="6">
        <v>0.31</v>
      </c>
      <c r="N992" s="4">
        <v>6000</v>
      </c>
      <c r="O992" s="4">
        <v>500</v>
      </c>
      <c r="P992" s="4">
        <v>1200</v>
      </c>
      <c r="Q992" s="3">
        <v>0.3</v>
      </c>
      <c r="R992" s="1">
        <v>36</v>
      </c>
      <c r="S992" s="1">
        <v>1200</v>
      </c>
      <c r="T992" s="1">
        <v>26</v>
      </c>
      <c r="U992" s="1">
        <v>0</v>
      </c>
      <c r="V992" s="1">
        <v>89</v>
      </c>
      <c r="W992" s="1">
        <v>0</v>
      </c>
      <c r="X992" s="1">
        <v>1</v>
      </c>
      <c r="Y992" s="1">
        <v>0</v>
      </c>
      <c r="Z992" s="1">
        <v>2</v>
      </c>
      <c r="AA992" s="1">
        <v>1</v>
      </c>
      <c r="AB992" s="1">
        <v>1</v>
      </c>
      <c r="AC992" s="1">
        <v>0</v>
      </c>
      <c r="AD992" s="1">
        <v>0</v>
      </c>
      <c r="AE992" s="1">
        <v>420</v>
      </c>
      <c r="AF992" s="1">
        <v>430</v>
      </c>
      <c r="AG992" s="1">
        <v>580</v>
      </c>
      <c r="AH992" s="1">
        <v>600</v>
      </c>
      <c r="AI992" s="1">
        <v>2030</v>
      </c>
      <c r="AJ992" s="1" t="s">
        <v>12718</v>
      </c>
      <c r="AK992" s="1" t="s">
        <v>12719</v>
      </c>
      <c r="AL992" s="1" t="s">
        <v>12720</v>
      </c>
      <c r="AM992" s="1" t="s">
        <v>16</v>
      </c>
      <c r="AN992" s="1" t="s">
        <v>23097</v>
      </c>
      <c r="AO992" s="1" t="s">
        <v>364</v>
      </c>
      <c r="AP992" s="1" t="s">
        <v>57</v>
      </c>
      <c r="AQ992" s="1" t="s">
        <v>14</v>
      </c>
      <c r="AR992" s="1" t="s">
        <v>30</v>
      </c>
      <c r="AS992" s="1" t="s">
        <v>23091</v>
      </c>
      <c r="AT992" s="1" t="s">
        <v>101</v>
      </c>
    </row>
    <row r="993" spans="1:46" x14ac:dyDescent="0.25">
      <c r="A993" s="1" t="s">
        <v>18678</v>
      </c>
      <c r="B993" s="2" t="s">
        <v>23101</v>
      </c>
      <c r="C993" s="2" t="s">
        <v>23105</v>
      </c>
      <c r="D993" s="1">
        <v>1</v>
      </c>
      <c r="E993" s="1">
        <v>0</v>
      </c>
      <c r="F993" s="1">
        <v>1</v>
      </c>
      <c r="G993" s="1">
        <v>2</v>
      </c>
      <c r="H993" s="6">
        <v>0.5</v>
      </c>
      <c r="I993">
        <v>0</v>
      </c>
      <c r="J993" s="1">
        <v>37</v>
      </c>
      <c r="K993" s="1">
        <v>1</v>
      </c>
      <c r="L993" s="1">
        <v>712</v>
      </c>
      <c r="M993" s="6">
        <v>7.0000000000000007E-2</v>
      </c>
      <c r="N993" s="4">
        <v>2500</v>
      </c>
      <c r="O993" s="4">
        <v>200</v>
      </c>
      <c r="P993" s="4">
        <v>250</v>
      </c>
      <c r="Q993" s="3">
        <v>0.35</v>
      </c>
      <c r="R993" s="1">
        <v>24</v>
      </c>
      <c r="S993" s="1">
        <v>250</v>
      </c>
      <c r="T993" s="1">
        <v>19</v>
      </c>
      <c r="U993" s="1">
        <v>1</v>
      </c>
      <c r="V993" s="1">
        <v>89</v>
      </c>
      <c r="W993" s="1">
        <v>1</v>
      </c>
      <c r="X993" s="1">
        <v>1</v>
      </c>
      <c r="Y993" s="1">
        <v>1</v>
      </c>
      <c r="Z993" s="1">
        <v>1</v>
      </c>
      <c r="AA993" s="1">
        <v>1</v>
      </c>
      <c r="AB993" s="1">
        <v>1</v>
      </c>
      <c r="AC993" s="1">
        <v>0</v>
      </c>
      <c r="AD993" s="1">
        <v>0</v>
      </c>
      <c r="AE993" s="1">
        <v>0</v>
      </c>
      <c r="AF993" s="1">
        <v>0</v>
      </c>
      <c r="AG993" s="1">
        <v>0</v>
      </c>
      <c r="AH993" s="1">
        <v>0</v>
      </c>
      <c r="AI993" s="1">
        <v>0</v>
      </c>
      <c r="AJ993" s="1" t="s">
        <v>5034</v>
      </c>
      <c r="AK993" s="1" t="s">
        <v>5035</v>
      </c>
      <c r="AL993" s="1" t="s">
        <v>5036</v>
      </c>
      <c r="AM993" s="1" t="s">
        <v>12</v>
      </c>
      <c r="AN993" s="1" t="s">
        <v>23098</v>
      </c>
      <c r="AO993" s="1" t="s">
        <v>86</v>
      </c>
      <c r="AP993" s="1" t="s">
        <v>86</v>
      </c>
      <c r="AQ993" s="1" t="s">
        <v>14</v>
      </c>
      <c r="AR993" s="1" t="s">
        <v>19</v>
      </c>
      <c r="AS993" s="1" t="s">
        <v>23091</v>
      </c>
      <c r="AT993" s="1" t="s">
        <v>101</v>
      </c>
    </row>
    <row r="994" spans="1:46" x14ac:dyDescent="0.25">
      <c r="A994" s="1" t="s">
        <v>18649</v>
      </c>
      <c r="B994" s="2" t="s">
        <v>23101</v>
      </c>
      <c r="C994" s="2" t="s">
        <v>23106</v>
      </c>
      <c r="D994" s="1">
        <v>0</v>
      </c>
      <c r="E994" s="1">
        <v>0</v>
      </c>
      <c r="F994" s="1">
        <v>1</v>
      </c>
      <c r="G994" s="1">
        <v>1</v>
      </c>
      <c r="H994" s="6">
        <v>1</v>
      </c>
      <c r="I994">
        <v>0</v>
      </c>
      <c r="J994" s="1">
        <v>38</v>
      </c>
      <c r="K994" s="1">
        <v>1</v>
      </c>
      <c r="L994" s="1">
        <v>616</v>
      </c>
      <c r="M994" s="6">
        <v>0.26</v>
      </c>
      <c r="N994" s="4">
        <v>3000</v>
      </c>
      <c r="O994" s="4">
        <v>195</v>
      </c>
      <c r="P994" s="4">
        <v>400</v>
      </c>
      <c r="Q994" s="3">
        <v>0.3</v>
      </c>
      <c r="R994" s="1">
        <v>24</v>
      </c>
      <c r="S994" s="1">
        <v>400</v>
      </c>
      <c r="T994" s="1">
        <v>32</v>
      </c>
      <c r="U994" s="1">
        <v>0</v>
      </c>
      <c r="V994" s="1">
        <v>89</v>
      </c>
      <c r="W994" s="1">
        <v>0</v>
      </c>
      <c r="X994" s="1">
        <v>0</v>
      </c>
      <c r="Y994" s="1">
        <v>0</v>
      </c>
      <c r="Z994" s="1">
        <v>4</v>
      </c>
      <c r="AA994" s="1">
        <v>1</v>
      </c>
      <c r="AB994" s="1">
        <v>0</v>
      </c>
      <c r="AC994" s="1">
        <v>1604</v>
      </c>
      <c r="AD994" s="1">
        <v>0</v>
      </c>
      <c r="AE994" s="1">
        <v>0</v>
      </c>
      <c r="AF994" s="1">
        <v>0</v>
      </c>
      <c r="AG994" s="1">
        <v>0</v>
      </c>
      <c r="AH994" s="1">
        <v>0</v>
      </c>
      <c r="AI994" s="1">
        <v>1604</v>
      </c>
      <c r="AJ994" s="1" t="s">
        <v>4949</v>
      </c>
      <c r="AK994" s="1" t="s">
        <v>4950</v>
      </c>
      <c r="AL994" s="1" t="s">
        <v>4951</v>
      </c>
      <c r="AM994" s="1" t="s">
        <v>12</v>
      </c>
      <c r="AN994" s="1" t="s">
        <v>23098</v>
      </c>
      <c r="AO994" s="1" t="s">
        <v>364</v>
      </c>
      <c r="AP994" s="1" t="s">
        <v>57</v>
      </c>
      <c r="AQ994" s="1" t="s">
        <v>25</v>
      </c>
      <c r="AR994" s="1" t="s">
        <v>30</v>
      </c>
      <c r="AS994" s="1" t="s">
        <v>23091</v>
      </c>
      <c r="AT994" s="1" t="s">
        <v>26</v>
      </c>
    </row>
    <row r="995" spans="1:46" x14ac:dyDescent="0.25">
      <c r="A995" s="1" t="s">
        <v>21105</v>
      </c>
      <c r="B995" s="2" t="s">
        <v>23101</v>
      </c>
      <c r="C995" s="2" t="s">
        <v>23108</v>
      </c>
      <c r="D995" s="1">
        <v>1</v>
      </c>
      <c r="E995" s="1">
        <v>2</v>
      </c>
      <c r="F995" s="1">
        <v>1</v>
      </c>
      <c r="G995" s="1">
        <v>4</v>
      </c>
      <c r="H995" s="6">
        <v>0.25</v>
      </c>
      <c r="I995">
        <v>1</v>
      </c>
      <c r="J995" s="1">
        <v>32</v>
      </c>
      <c r="K995" s="1">
        <v>1</v>
      </c>
      <c r="L995" s="1">
        <v>706</v>
      </c>
      <c r="M995" s="6">
        <v>0.59</v>
      </c>
      <c r="N995" s="4">
        <v>3100</v>
      </c>
      <c r="O995" s="4">
        <v>265</v>
      </c>
      <c r="P995" s="4">
        <v>530</v>
      </c>
      <c r="Q995" s="3">
        <v>0.28999999999999998</v>
      </c>
      <c r="R995" s="1">
        <v>24</v>
      </c>
      <c r="S995" s="1">
        <v>530</v>
      </c>
      <c r="T995" s="1">
        <v>44</v>
      </c>
      <c r="U995" s="1">
        <v>0</v>
      </c>
      <c r="V995" s="1">
        <v>89</v>
      </c>
      <c r="W995" s="1">
        <v>0</v>
      </c>
      <c r="X995" s="1">
        <v>1</v>
      </c>
      <c r="Y995" s="1">
        <v>1</v>
      </c>
      <c r="Z995" s="1">
        <v>3</v>
      </c>
      <c r="AA995" s="1">
        <v>1</v>
      </c>
      <c r="AB995" s="1">
        <v>1</v>
      </c>
      <c r="AC995" s="1">
        <v>1062</v>
      </c>
      <c r="AD995" s="1">
        <v>570</v>
      </c>
      <c r="AE995" s="1">
        <v>0</v>
      </c>
      <c r="AF995" s="1">
        <v>493</v>
      </c>
      <c r="AG995" s="1">
        <v>42</v>
      </c>
      <c r="AH995" s="1">
        <v>750</v>
      </c>
      <c r="AI995" s="1">
        <v>2917</v>
      </c>
      <c r="AJ995" s="1" t="s">
        <v>8316</v>
      </c>
      <c r="AK995" s="1" t="s">
        <v>11768</v>
      </c>
      <c r="AL995" s="1" t="s">
        <v>11769</v>
      </c>
      <c r="AM995" s="1" t="s">
        <v>16</v>
      </c>
      <c r="AN995" s="1" t="s">
        <v>23098</v>
      </c>
      <c r="AO995" s="1" t="s">
        <v>364</v>
      </c>
      <c r="AP995" s="1" t="s">
        <v>57</v>
      </c>
      <c r="AQ995" s="1" t="s">
        <v>14</v>
      </c>
      <c r="AR995" s="1" t="s">
        <v>19</v>
      </c>
      <c r="AS995" s="1" t="s">
        <v>23091</v>
      </c>
      <c r="AT995" s="1" t="s">
        <v>101</v>
      </c>
    </row>
    <row r="996" spans="1:46" x14ac:dyDescent="0.25">
      <c r="A996" s="1" t="s">
        <v>21192</v>
      </c>
      <c r="B996" s="2" t="s">
        <v>23101</v>
      </c>
      <c r="C996" s="2" t="s">
        <v>23108</v>
      </c>
      <c r="D996" s="1">
        <v>0</v>
      </c>
      <c r="E996" s="1">
        <v>0</v>
      </c>
      <c r="F996" s="1">
        <v>2</v>
      </c>
      <c r="G996" s="1">
        <v>2</v>
      </c>
      <c r="H996" s="6">
        <v>1</v>
      </c>
      <c r="I996">
        <v>0</v>
      </c>
      <c r="J996" s="1">
        <v>29</v>
      </c>
      <c r="K996" s="1">
        <v>1</v>
      </c>
      <c r="L996" s="1">
        <v>545</v>
      </c>
      <c r="M996" s="6">
        <v>0.26</v>
      </c>
      <c r="N996" s="4">
        <v>8400</v>
      </c>
      <c r="O996" s="4">
        <v>700</v>
      </c>
      <c r="P996" s="4">
        <v>700</v>
      </c>
      <c r="Q996" s="3">
        <v>0.33</v>
      </c>
      <c r="R996" s="1">
        <v>12</v>
      </c>
      <c r="S996" s="1">
        <v>700</v>
      </c>
      <c r="T996" s="1">
        <v>74</v>
      </c>
      <c r="U996" s="1">
        <v>1</v>
      </c>
      <c r="V996" s="1">
        <v>89</v>
      </c>
      <c r="W996" s="1">
        <v>1</v>
      </c>
      <c r="X996" s="1">
        <v>1</v>
      </c>
      <c r="Y996" s="1">
        <v>0</v>
      </c>
      <c r="Z996" s="1">
        <v>3</v>
      </c>
      <c r="AA996" s="1">
        <v>0</v>
      </c>
      <c r="AB996" s="1">
        <v>1</v>
      </c>
      <c r="AC996" s="1">
        <v>528</v>
      </c>
      <c r="AD996" s="1">
        <v>0</v>
      </c>
      <c r="AE996" s="1">
        <v>2040</v>
      </c>
      <c r="AF996" s="1">
        <v>0</v>
      </c>
      <c r="AG996" s="1">
        <v>0</v>
      </c>
      <c r="AH996" s="1">
        <v>280</v>
      </c>
      <c r="AI996" s="1">
        <v>2848</v>
      </c>
      <c r="AJ996" s="1" t="s">
        <v>12006</v>
      </c>
      <c r="AK996" s="1" t="s">
        <v>12007</v>
      </c>
      <c r="AL996" s="1" t="s">
        <v>12008</v>
      </c>
      <c r="AM996" s="1" t="s">
        <v>12</v>
      </c>
      <c r="AN996" s="1" t="s">
        <v>23098</v>
      </c>
      <c r="AO996" s="1" t="s">
        <v>86</v>
      </c>
      <c r="AP996" s="1" t="s">
        <v>86</v>
      </c>
      <c r="AQ996" s="1" t="s">
        <v>14</v>
      </c>
      <c r="AR996" s="1" t="s">
        <v>30</v>
      </c>
      <c r="AS996" s="1" t="s">
        <v>23090</v>
      </c>
      <c r="AT996" s="1" t="s">
        <v>101</v>
      </c>
    </row>
    <row r="997" spans="1:46" x14ac:dyDescent="0.25">
      <c r="A997" s="1" t="s">
        <v>18466</v>
      </c>
      <c r="B997" s="2" t="s">
        <v>23076</v>
      </c>
      <c r="C997" s="2" t="s">
        <v>23104</v>
      </c>
      <c r="D997" s="1">
        <v>1</v>
      </c>
      <c r="E997" s="1">
        <v>0</v>
      </c>
      <c r="F997" s="1">
        <v>1</v>
      </c>
      <c r="G997" s="1">
        <v>2</v>
      </c>
      <c r="H997" s="6">
        <v>0.5</v>
      </c>
      <c r="I997">
        <v>1</v>
      </c>
      <c r="J997" s="1">
        <v>32</v>
      </c>
      <c r="K997" s="1">
        <v>1</v>
      </c>
      <c r="L997" s="1">
        <v>716</v>
      </c>
      <c r="M997" s="6">
        <v>7.0000000000000007E-2</v>
      </c>
      <c r="N997" s="4">
        <v>1700</v>
      </c>
      <c r="O997" s="4">
        <v>130</v>
      </c>
      <c r="P997" s="4">
        <v>100</v>
      </c>
      <c r="Q997" s="3">
        <v>0.4</v>
      </c>
      <c r="R997" s="1">
        <v>12</v>
      </c>
      <c r="S997" s="1">
        <v>100</v>
      </c>
      <c r="T997" s="1">
        <v>7</v>
      </c>
      <c r="U997" s="1">
        <v>1</v>
      </c>
      <c r="V997" s="1">
        <v>88</v>
      </c>
      <c r="W997" s="1">
        <v>1</v>
      </c>
      <c r="X997" s="1">
        <v>1</v>
      </c>
      <c r="Y997" s="1">
        <v>0</v>
      </c>
      <c r="Z997" s="1">
        <v>3</v>
      </c>
      <c r="AA997" s="1">
        <v>0</v>
      </c>
      <c r="AB997" s="1">
        <v>1</v>
      </c>
      <c r="AC997" s="1">
        <v>0</v>
      </c>
      <c r="AD997" s="1">
        <v>0</v>
      </c>
      <c r="AE997" s="1">
        <v>0</v>
      </c>
      <c r="AF997" s="1">
        <v>0</v>
      </c>
      <c r="AG997" s="1">
        <v>0</v>
      </c>
      <c r="AH997" s="1">
        <v>0</v>
      </c>
      <c r="AI997" s="1">
        <v>0</v>
      </c>
      <c r="AJ997" s="1" t="s">
        <v>4430</v>
      </c>
      <c r="AK997" s="1" t="s">
        <v>4431</v>
      </c>
      <c r="AL997" s="1" t="s">
        <v>4432</v>
      </c>
      <c r="AM997" s="1" t="s">
        <v>16</v>
      </c>
      <c r="AN997" s="1" t="s">
        <v>23098</v>
      </c>
      <c r="AO997" s="1" t="s">
        <v>86</v>
      </c>
      <c r="AP997" s="1" t="s">
        <v>86</v>
      </c>
      <c r="AQ997" s="1" t="s">
        <v>14</v>
      </c>
      <c r="AR997" s="1" t="s">
        <v>30</v>
      </c>
      <c r="AS997" s="1" t="s">
        <v>23090</v>
      </c>
      <c r="AT997" s="1" t="s">
        <v>101</v>
      </c>
    </row>
    <row r="998" spans="1:46" x14ac:dyDescent="0.25">
      <c r="A998" s="1" t="s">
        <v>22862</v>
      </c>
      <c r="B998" s="2" t="s">
        <v>23074</v>
      </c>
      <c r="C998" s="2" t="s">
        <v>23108</v>
      </c>
      <c r="D998" s="1">
        <v>2</v>
      </c>
      <c r="E998" s="1">
        <v>2</v>
      </c>
      <c r="F998" s="1">
        <v>2</v>
      </c>
      <c r="G998" s="1">
        <v>6</v>
      </c>
      <c r="H998" s="6">
        <v>0.33333333333333331</v>
      </c>
      <c r="I998">
        <v>0</v>
      </c>
      <c r="J998" s="1">
        <v>36</v>
      </c>
      <c r="K998" s="1">
        <v>1</v>
      </c>
      <c r="L998" s="1">
        <v>515</v>
      </c>
      <c r="M998" s="6">
        <v>0.69</v>
      </c>
      <c r="N998" s="4">
        <v>6600</v>
      </c>
      <c r="O998" s="4">
        <v>220</v>
      </c>
      <c r="P998" s="4">
        <v>200</v>
      </c>
      <c r="Q998" s="3">
        <v>0.28999999999999998</v>
      </c>
      <c r="R998" s="1">
        <v>18</v>
      </c>
      <c r="S998" s="1">
        <v>200</v>
      </c>
      <c r="T998" s="1">
        <v>13</v>
      </c>
      <c r="U998" s="1">
        <v>0</v>
      </c>
      <c r="V998" s="1">
        <v>88</v>
      </c>
      <c r="W998" s="1">
        <v>0</v>
      </c>
      <c r="X998" s="1">
        <v>0</v>
      </c>
      <c r="Y998" s="1">
        <v>0</v>
      </c>
      <c r="Z998" s="1">
        <v>3</v>
      </c>
      <c r="AA998" s="1">
        <v>1</v>
      </c>
      <c r="AB998" s="1">
        <v>0</v>
      </c>
      <c r="AC998" s="1">
        <v>0</v>
      </c>
      <c r="AD998" s="1">
        <v>0</v>
      </c>
      <c r="AE998" s="1">
        <v>2140</v>
      </c>
      <c r="AF998" s="1">
        <v>0</v>
      </c>
      <c r="AG998" s="1">
        <v>0</v>
      </c>
      <c r="AH998" s="1">
        <v>950</v>
      </c>
      <c r="AI998" s="1">
        <v>3090</v>
      </c>
      <c r="AJ998" s="1" t="s">
        <v>9388</v>
      </c>
      <c r="AK998" s="1" t="s">
        <v>16444</v>
      </c>
      <c r="AL998" s="1" t="s">
        <v>16445</v>
      </c>
      <c r="AM998" s="1" t="s">
        <v>12</v>
      </c>
      <c r="AN998" s="1" t="s">
        <v>23098</v>
      </c>
      <c r="AO998" s="1" t="s">
        <v>364</v>
      </c>
      <c r="AP998" s="1" t="s">
        <v>57</v>
      </c>
      <c r="AQ998" s="1" t="s">
        <v>25</v>
      </c>
      <c r="AR998" s="1" t="s">
        <v>30</v>
      </c>
      <c r="AS998" s="1" t="s">
        <v>23091</v>
      </c>
      <c r="AT998" s="1" t="s">
        <v>26</v>
      </c>
    </row>
    <row r="999" spans="1:46" x14ac:dyDescent="0.25">
      <c r="A999" s="1" t="s">
        <v>19468</v>
      </c>
      <c r="B999" s="2" t="s">
        <v>23101</v>
      </c>
      <c r="C999" s="2" t="s">
        <v>23108</v>
      </c>
      <c r="D999" s="1">
        <v>3</v>
      </c>
      <c r="E999" s="1">
        <v>0</v>
      </c>
      <c r="F999" s="1">
        <v>1</v>
      </c>
      <c r="G999" s="1">
        <v>4</v>
      </c>
      <c r="H999" s="6">
        <v>0.25</v>
      </c>
      <c r="I999">
        <v>0</v>
      </c>
      <c r="J999" s="1">
        <v>37</v>
      </c>
      <c r="K999" s="1">
        <v>0</v>
      </c>
      <c r="L999" s="1">
        <v>731</v>
      </c>
      <c r="M999" s="6">
        <v>0.18</v>
      </c>
      <c r="N999" s="4">
        <v>4300</v>
      </c>
      <c r="O999" s="4">
        <v>280</v>
      </c>
      <c r="P999" s="4">
        <v>1000</v>
      </c>
      <c r="Q999" s="3">
        <v>0.24</v>
      </c>
      <c r="R999" s="1">
        <v>24</v>
      </c>
      <c r="S999" s="1">
        <v>1000</v>
      </c>
      <c r="T999" s="1">
        <v>94</v>
      </c>
      <c r="U999" s="1">
        <v>1</v>
      </c>
      <c r="V999" s="1">
        <v>88</v>
      </c>
      <c r="W999" s="1">
        <v>0</v>
      </c>
      <c r="X999" s="1">
        <v>0</v>
      </c>
      <c r="Y999" s="1">
        <v>1</v>
      </c>
      <c r="Z999" s="1">
        <v>0</v>
      </c>
      <c r="AA999" s="1">
        <v>1</v>
      </c>
      <c r="AB999" s="1">
        <v>0</v>
      </c>
      <c r="AC999" s="1">
        <v>0</v>
      </c>
      <c r="AD999" s="1">
        <v>0</v>
      </c>
      <c r="AE999" s="1">
        <v>0</v>
      </c>
      <c r="AF999" s="1">
        <v>0</v>
      </c>
      <c r="AG999" s="1">
        <v>0</v>
      </c>
      <c r="AH999" s="1">
        <v>0</v>
      </c>
      <c r="AI999" s="1">
        <v>0</v>
      </c>
      <c r="AJ999" s="1" t="s">
        <v>1524</v>
      </c>
      <c r="AK999" s="1" t="s">
        <v>7279</v>
      </c>
      <c r="AL999" s="1" t="s">
        <v>7280</v>
      </c>
      <c r="AM999" s="1" t="s">
        <v>12</v>
      </c>
      <c r="AN999" s="1" t="s">
        <v>23097</v>
      </c>
      <c r="AO999" s="1" t="s">
        <v>86</v>
      </c>
      <c r="AP999" s="1" t="s">
        <v>57</v>
      </c>
      <c r="AQ999" s="1" t="s">
        <v>25</v>
      </c>
      <c r="AR999" s="1" t="s">
        <v>19</v>
      </c>
      <c r="AS999" s="1" t="s">
        <v>23091</v>
      </c>
      <c r="AT999" s="1" t="s">
        <v>26</v>
      </c>
    </row>
    <row r="1000" spans="1:46" x14ac:dyDescent="0.25">
      <c r="A1000" s="1" t="s">
        <v>19281</v>
      </c>
      <c r="B1000" s="2" t="s">
        <v>23076</v>
      </c>
      <c r="C1000" s="2" t="s">
        <v>23106</v>
      </c>
      <c r="D1000" s="1">
        <v>0</v>
      </c>
      <c r="E1000" s="1">
        <v>0</v>
      </c>
      <c r="F1000" s="1">
        <v>4</v>
      </c>
      <c r="G1000" s="1">
        <v>4</v>
      </c>
      <c r="H1000" s="6">
        <v>1</v>
      </c>
      <c r="I1000">
        <v>1</v>
      </c>
      <c r="J1000" s="1">
        <v>43</v>
      </c>
      <c r="K1000" s="1">
        <v>1</v>
      </c>
      <c r="L1000" s="1">
        <v>651</v>
      </c>
      <c r="M1000" s="6">
        <v>0.24</v>
      </c>
      <c r="N1000" s="4">
        <v>4800</v>
      </c>
      <c r="O1000" s="4">
        <v>400</v>
      </c>
      <c r="P1000" s="4">
        <v>500</v>
      </c>
      <c r="Q1000" s="3">
        <v>0.28999999999999998</v>
      </c>
      <c r="R1000" s="1">
        <v>24</v>
      </c>
      <c r="S1000" s="1">
        <v>500</v>
      </c>
      <c r="T1000" s="1">
        <v>21</v>
      </c>
      <c r="U1000" s="1">
        <v>1</v>
      </c>
      <c r="V1000" s="1">
        <v>87</v>
      </c>
      <c r="W1000" s="1">
        <v>1</v>
      </c>
      <c r="X1000" s="1">
        <v>0</v>
      </c>
      <c r="Y1000" s="1">
        <v>0</v>
      </c>
      <c r="Z1000" s="1">
        <v>4</v>
      </c>
      <c r="AA1000" s="1">
        <v>0</v>
      </c>
      <c r="AB1000" s="1">
        <v>1</v>
      </c>
      <c r="AC1000" s="1">
        <v>1800</v>
      </c>
      <c r="AD1000" s="1">
        <v>0</v>
      </c>
      <c r="AE1000" s="1">
        <v>200</v>
      </c>
      <c r="AF1000" s="1">
        <v>0</v>
      </c>
      <c r="AG1000" s="1">
        <v>0</v>
      </c>
      <c r="AH1000" s="1">
        <v>0</v>
      </c>
      <c r="AI1000" s="1">
        <v>2000</v>
      </c>
      <c r="AJ1000" s="1" t="s">
        <v>2650</v>
      </c>
      <c r="AK1000" s="1" t="s">
        <v>6735</v>
      </c>
      <c r="AL1000" s="1" t="s">
        <v>6736</v>
      </c>
      <c r="AM1000" s="1" t="s">
        <v>16</v>
      </c>
      <c r="AN1000" s="1" t="s">
        <v>23098</v>
      </c>
      <c r="AO1000" s="1" t="s">
        <v>86</v>
      </c>
      <c r="AP1000" s="1" t="s">
        <v>86</v>
      </c>
      <c r="AQ1000" s="1" t="s">
        <v>25</v>
      </c>
      <c r="AR1000" s="1" t="s">
        <v>30</v>
      </c>
      <c r="AS1000" s="1" t="s">
        <v>23090</v>
      </c>
      <c r="AT1000" s="1" t="s">
        <v>101</v>
      </c>
    </row>
    <row r="1001" spans="1:46" x14ac:dyDescent="0.25">
      <c r="A1001" s="1" t="s">
        <v>19374</v>
      </c>
      <c r="B1001" s="2" t="s">
        <v>23076</v>
      </c>
      <c r="C1001" s="2" t="s">
        <v>23107</v>
      </c>
      <c r="D1001" s="1">
        <v>0</v>
      </c>
      <c r="E1001" s="1">
        <v>1</v>
      </c>
      <c r="F1001" s="1">
        <v>1</v>
      </c>
      <c r="G1001" s="1">
        <v>2</v>
      </c>
      <c r="H1001" s="6">
        <v>0.5</v>
      </c>
      <c r="I1001">
        <v>1</v>
      </c>
      <c r="J1001" s="1">
        <v>31</v>
      </c>
      <c r="K1001" s="1">
        <v>1</v>
      </c>
      <c r="L1001" s="1">
        <v>733</v>
      </c>
      <c r="M1001" s="6">
        <v>0.93</v>
      </c>
      <c r="N1001" s="4">
        <v>3100</v>
      </c>
      <c r="O1001" s="4">
        <v>180</v>
      </c>
      <c r="P1001" s="4">
        <v>500</v>
      </c>
      <c r="Q1001" s="3">
        <v>0.3</v>
      </c>
      <c r="R1001" s="1">
        <v>24</v>
      </c>
      <c r="S1001" s="1">
        <v>500</v>
      </c>
      <c r="T1001" s="1">
        <v>46</v>
      </c>
      <c r="U1001" s="1">
        <v>0</v>
      </c>
      <c r="V1001" s="1">
        <v>87</v>
      </c>
      <c r="W1001" s="1">
        <v>0</v>
      </c>
      <c r="X1001" s="1">
        <v>0</v>
      </c>
      <c r="Y1001" s="1">
        <v>1</v>
      </c>
      <c r="Z1001" s="1">
        <v>0</v>
      </c>
      <c r="AA1001" s="1">
        <v>1</v>
      </c>
      <c r="AB1001" s="1">
        <v>1</v>
      </c>
      <c r="AC1001" s="1">
        <v>0</v>
      </c>
      <c r="AD1001" s="1">
        <v>0</v>
      </c>
      <c r="AE1001" s="1">
        <v>0</v>
      </c>
      <c r="AF1001" s="1">
        <v>490</v>
      </c>
      <c r="AG1001" s="1">
        <v>60</v>
      </c>
      <c r="AH1001" s="1">
        <v>1250</v>
      </c>
      <c r="AI1001" s="1">
        <v>1800</v>
      </c>
      <c r="AJ1001" s="1" t="s">
        <v>2750</v>
      </c>
      <c r="AK1001" s="1" t="s">
        <v>7004</v>
      </c>
      <c r="AL1001" s="1" t="s">
        <v>7005</v>
      </c>
      <c r="AM1001" s="1" t="s">
        <v>16</v>
      </c>
      <c r="AN1001" s="1" t="s">
        <v>23098</v>
      </c>
      <c r="AO1001" s="1" t="s">
        <v>364</v>
      </c>
      <c r="AP1001" s="1" t="s">
        <v>57</v>
      </c>
      <c r="AQ1001" s="1" t="s">
        <v>25</v>
      </c>
      <c r="AR1001" s="1" t="s">
        <v>19</v>
      </c>
      <c r="AS1001" s="1" t="s">
        <v>23091</v>
      </c>
      <c r="AT1001" s="1" t="s">
        <v>101</v>
      </c>
    </row>
    <row r="1002" spans="1:46" x14ac:dyDescent="0.25">
      <c r="A1002" s="1" t="s">
        <v>20074</v>
      </c>
      <c r="B1002" s="2" t="s">
        <v>23076</v>
      </c>
      <c r="C1002" s="2" t="s">
        <v>23108</v>
      </c>
      <c r="D1002" s="1">
        <v>0</v>
      </c>
      <c r="E1002" s="1">
        <v>1</v>
      </c>
      <c r="F1002" s="1">
        <v>1</v>
      </c>
      <c r="G1002" s="1">
        <v>2</v>
      </c>
      <c r="H1002" s="6">
        <v>0.5</v>
      </c>
      <c r="I1002">
        <v>0</v>
      </c>
      <c r="J1002" s="1">
        <v>35</v>
      </c>
      <c r="K1002" s="1">
        <v>1</v>
      </c>
      <c r="L1002" s="1">
        <v>616</v>
      </c>
      <c r="M1002" s="6">
        <v>0.46</v>
      </c>
      <c r="N1002" s="4">
        <v>2760</v>
      </c>
      <c r="O1002" s="4">
        <v>230</v>
      </c>
      <c r="P1002" s="4">
        <v>800</v>
      </c>
      <c r="Q1002" s="3">
        <v>0.25</v>
      </c>
      <c r="R1002" s="1">
        <v>24</v>
      </c>
      <c r="S1002" s="1">
        <v>800</v>
      </c>
      <c r="T1002" s="1">
        <v>80</v>
      </c>
      <c r="U1002" s="1">
        <v>1</v>
      </c>
      <c r="V1002" s="1">
        <v>87</v>
      </c>
      <c r="W1002" s="1">
        <v>0</v>
      </c>
      <c r="X1002" s="1">
        <v>0</v>
      </c>
      <c r="Y1002" s="1">
        <v>1</v>
      </c>
      <c r="Z1002" s="1">
        <v>2</v>
      </c>
      <c r="AA1002" s="1">
        <v>0</v>
      </c>
      <c r="AB1002" s="1">
        <v>0</v>
      </c>
      <c r="AC1002" s="1">
        <v>730</v>
      </c>
      <c r="AD1002" s="1">
        <v>0</v>
      </c>
      <c r="AE1002" s="1">
        <v>0</v>
      </c>
      <c r="AF1002" s="1">
        <v>500</v>
      </c>
      <c r="AG1002" s="1">
        <v>50</v>
      </c>
      <c r="AH1002" s="1">
        <v>200</v>
      </c>
      <c r="AI1002" s="1">
        <v>1480</v>
      </c>
      <c r="AJ1002" s="1" t="s">
        <v>8968</v>
      </c>
      <c r="AK1002" s="1" t="s">
        <v>8969</v>
      </c>
      <c r="AL1002" s="1" t="s">
        <v>8970</v>
      </c>
      <c r="AM1002" s="1" t="s">
        <v>12</v>
      </c>
      <c r="AN1002" s="1" t="s">
        <v>23098</v>
      </c>
      <c r="AO1002" s="1" t="s">
        <v>86</v>
      </c>
      <c r="AP1002" s="1" t="s">
        <v>57</v>
      </c>
      <c r="AQ1002" s="1" t="s">
        <v>25</v>
      </c>
      <c r="AR1002" s="1" t="s">
        <v>19</v>
      </c>
      <c r="AS1002" s="1" t="s">
        <v>23090</v>
      </c>
      <c r="AT1002" s="1" t="s">
        <v>26</v>
      </c>
    </row>
    <row r="1003" spans="1:46" x14ac:dyDescent="0.25">
      <c r="A1003" s="1" t="s">
        <v>22205</v>
      </c>
      <c r="B1003" s="2" t="s">
        <v>23073</v>
      </c>
      <c r="C1003" s="2" t="s">
        <v>23107</v>
      </c>
      <c r="D1003" s="1">
        <v>0</v>
      </c>
      <c r="E1003" s="1">
        <v>0</v>
      </c>
      <c r="F1003" s="1">
        <v>2</v>
      </c>
      <c r="G1003" s="1">
        <v>2</v>
      </c>
      <c r="H1003" s="6">
        <v>1</v>
      </c>
      <c r="I1003">
        <v>1</v>
      </c>
      <c r="J1003" s="1">
        <v>32</v>
      </c>
      <c r="K1003" s="1">
        <v>1</v>
      </c>
      <c r="L1003" s="1">
        <v>685</v>
      </c>
      <c r="M1003" s="6">
        <v>0.41</v>
      </c>
      <c r="N1003" s="4">
        <v>3700</v>
      </c>
      <c r="O1003" s="4">
        <v>310</v>
      </c>
      <c r="P1003" s="4">
        <v>200</v>
      </c>
      <c r="Q1003" s="3">
        <v>0.35</v>
      </c>
      <c r="R1003" s="1">
        <v>12</v>
      </c>
      <c r="S1003" s="1">
        <v>200</v>
      </c>
      <c r="T1003" s="1">
        <v>6</v>
      </c>
      <c r="U1003" s="1">
        <v>1</v>
      </c>
      <c r="V1003" s="1">
        <v>87</v>
      </c>
      <c r="W1003" s="1">
        <v>0</v>
      </c>
      <c r="X1003" s="1">
        <v>0</v>
      </c>
      <c r="Y1003" s="1">
        <v>0</v>
      </c>
      <c r="Z1003" s="1">
        <v>3</v>
      </c>
      <c r="AA1003" s="1">
        <v>0</v>
      </c>
      <c r="AB1003" s="1">
        <v>1</v>
      </c>
      <c r="AC1003" s="1">
        <v>0</v>
      </c>
      <c r="AD1003" s="1">
        <v>0</v>
      </c>
      <c r="AE1003" s="1">
        <v>75</v>
      </c>
      <c r="AF1003" s="1">
        <v>1894</v>
      </c>
      <c r="AG1003" s="1">
        <v>160</v>
      </c>
      <c r="AH1003" s="1">
        <v>0</v>
      </c>
      <c r="AI1003" s="1">
        <v>2129</v>
      </c>
      <c r="AJ1003" s="1" t="s">
        <v>14694</v>
      </c>
      <c r="AK1003" s="1" t="s">
        <v>14695</v>
      </c>
      <c r="AL1003" s="1" t="s">
        <v>14696</v>
      </c>
      <c r="AM1003" s="1" t="s">
        <v>16</v>
      </c>
      <c r="AN1003" s="1" t="s">
        <v>23098</v>
      </c>
      <c r="AO1003" s="1" t="s">
        <v>86</v>
      </c>
      <c r="AP1003" s="1" t="s">
        <v>57</v>
      </c>
      <c r="AQ1003" s="1" t="s">
        <v>25</v>
      </c>
      <c r="AR1003" s="1" t="s">
        <v>30</v>
      </c>
      <c r="AS1003" s="1" t="s">
        <v>23090</v>
      </c>
      <c r="AT1003" s="1" t="s">
        <v>101</v>
      </c>
    </row>
    <row r="1004" spans="1:46" x14ac:dyDescent="0.25">
      <c r="A1004" s="1" t="s">
        <v>22322</v>
      </c>
      <c r="B1004" s="2" t="s">
        <v>23073</v>
      </c>
      <c r="C1004" s="2" t="s">
        <v>23109</v>
      </c>
      <c r="D1004" s="1">
        <v>0</v>
      </c>
      <c r="E1004" s="1">
        <v>0</v>
      </c>
      <c r="F1004" s="1">
        <v>1</v>
      </c>
      <c r="G1004" s="1">
        <v>1</v>
      </c>
      <c r="H1004" s="6">
        <v>1</v>
      </c>
      <c r="I1004">
        <v>0</v>
      </c>
      <c r="J1004" s="1">
        <v>55</v>
      </c>
      <c r="K1004" s="1">
        <v>1</v>
      </c>
      <c r="L1004" s="1">
        <v>493</v>
      </c>
      <c r="M1004" s="6">
        <v>0.28999999999999998</v>
      </c>
      <c r="N1004" s="4">
        <v>4150</v>
      </c>
      <c r="O1004" s="4">
        <v>260</v>
      </c>
      <c r="P1004" s="4">
        <v>500</v>
      </c>
      <c r="Q1004" s="3">
        <v>0.3</v>
      </c>
      <c r="R1004" s="1">
        <v>12</v>
      </c>
      <c r="S1004" s="1">
        <v>500</v>
      </c>
      <c r="T1004" s="1">
        <v>39</v>
      </c>
      <c r="U1004" s="1">
        <v>0</v>
      </c>
      <c r="V1004" s="1">
        <v>87</v>
      </c>
      <c r="W1004" s="1">
        <v>0</v>
      </c>
      <c r="X1004" s="1">
        <v>0</v>
      </c>
      <c r="Y1004" s="1">
        <v>0</v>
      </c>
      <c r="Z1004" s="1">
        <v>3</v>
      </c>
      <c r="AA1004" s="1">
        <v>0</v>
      </c>
      <c r="AB1004" s="1">
        <v>0</v>
      </c>
      <c r="AC1004" s="1">
        <v>0</v>
      </c>
      <c r="AD1004" s="1">
        <v>0</v>
      </c>
      <c r="AE1004" s="1">
        <v>691</v>
      </c>
      <c r="AF1004" s="1">
        <v>0</v>
      </c>
      <c r="AG1004" s="1">
        <v>15</v>
      </c>
      <c r="AH1004" s="1">
        <v>0</v>
      </c>
      <c r="AI1004" s="1">
        <v>706</v>
      </c>
      <c r="AJ1004" s="1" t="s">
        <v>15014</v>
      </c>
      <c r="AK1004" s="1" t="s">
        <v>15015</v>
      </c>
      <c r="AL1004" s="1" t="s">
        <v>15016</v>
      </c>
      <c r="AM1004" s="1" t="s">
        <v>12</v>
      </c>
      <c r="AN1004" s="1" t="s">
        <v>23098</v>
      </c>
      <c r="AO1004" s="1" t="s">
        <v>364</v>
      </c>
      <c r="AP1004" s="1" t="s">
        <v>57</v>
      </c>
      <c r="AQ1004" s="1" t="s">
        <v>25</v>
      </c>
      <c r="AR1004" s="1" t="s">
        <v>30</v>
      </c>
      <c r="AS1004" s="1" t="s">
        <v>23090</v>
      </c>
      <c r="AT1004" s="1" t="s">
        <v>26</v>
      </c>
    </row>
    <row r="1005" spans="1:46" x14ac:dyDescent="0.25">
      <c r="A1005" s="1" t="s">
        <v>21351</v>
      </c>
      <c r="B1005" s="2" t="s">
        <v>23074</v>
      </c>
      <c r="C1005" s="2" t="s">
        <v>23104</v>
      </c>
      <c r="D1005" s="1">
        <v>0</v>
      </c>
      <c r="E1005" s="1">
        <v>0</v>
      </c>
      <c r="F1005" s="1">
        <v>1</v>
      </c>
      <c r="G1005" s="1">
        <v>1</v>
      </c>
      <c r="H1005" s="6">
        <v>1</v>
      </c>
      <c r="I1005">
        <v>0</v>
      </c>
      <c r="J1005" s="1">
        <v>44</v>
      </c>
      <c r="K1005" s="1">
        <v>0</v>
      </c>
      <c r="L1005" s="1">
        <v>463</v>
      </c>
      <c r="M1005" s="6">
        <v>1.08</v>
      </c>
      <c r="N1005" s="4">
        <v>2600</v>
      </c>
      <c r="O1005" s="4">
        <v>217</v>
      </c>
      <c r="P1005" s="4">
        <v>1000</v>
      </c>
      <c r="Q1005" s="3">
        <v>0.35</v>
      </c>
      <c r="R1005" s="1">
        <v>36</v>
      </c>
      <c r="S1005" s="1">
        <v>1000</v>
      </c>
      <c r="T1005" s="1">
        <v>28</v>
      </c>
      <c r="U1005" s="1">
        <v>0</v>
      </c>
      <c r="V1005" s="1">
        <v>87</v>
      </c>
      <c r="W1005" s="1">
        <v>0</v>
      </c>
      <c r="X1005" s="1">
        <v>0</v>
      </c>
      <c r="Y1005" s="1">
        <v>1</v>
      </c>
      <c r="Z1005" s="1">
        <v>4</v>
      </c>
      <c r="AA1005" s="1">
        <v>0</v>
      </c>
      <c r="AB1005" s="1">
        <v>0</v>
      </c>
      <c r="AC1005" s="1">
        <v>270</v>
      </c>
      <c r="AD1005" s="1">
        <v>0</v>
      </c>
      <c r="AE1005" s="1">
        <v>644</v>
      </c>
      <c r="AF1005" s="1">
        <v>539</v>
      </c>
      <c r="AG1005" s="1">
        <v>0</v>
      </c>
      <c r="AH1005" s="1">
        <v>1500</v>
      </c>
      <c r="AI1005" s="1">
        <v>2953</v>
      </c>
      <c r="AJ1005" s="1" t="s">
        <v>12416</v>
      </c>
      <c r="AK1005" s="1" t="s">
        <v>12417</v>
      </c>
      <c r="AL1005" s="1" t="s">
        <v>12418</v>
      </c>
      <c r="AM1005" s="1" t="s">
        <v>12</v>
      </c>
      <c r="AN1005" s="1" t="s">
        <v>23097</v>
      </c>
      <c r="AO1005" s="1" t="s">
        <v>364</v>
      </c>
      <c r="AP1005" s="1" t="s">
        <v>57</v>
      </c>
      <c r="AQ1005" s="1" t="s">
        <v>25</v>
      </c>
      <c r="AR1005" s="1" t="s">
        <v>19</v>
      </c>
      <c r="AS1005" s="1" t="s">
        <v>23090</v>
      </c>
      <c r="AT1005" s="1" t="s">
        <v>26</v>
      </c>
    </row>
    <row r="1006" spans="1:46" x14ac:dyDescent="0.25">
      <c r="A1006" s="1" t="s">
        <v>20867</v>
      </c>
      <c r="B1006" s="2" t="s">
        <v>23074</v>
      </c>
      <c r="C1006" s="2" t="s">
        <v>23105</v>
      </c>
      <c r="D1006" s="1">
        <v>0</v>
      </c>
      <c r="E1006" s="1">
        <v>0</v>
      </c>
      <c r="F1006" s="1">
        <v>2</v>
      </c>
      <c r="G1006" s="1">
        <v>2</v>
      </c>
      <c r="H1006" s="6">
        <v>1</v>
      </c>
      <c r="I1006">
        <v>0</v>
      </c>
      <c r="J1006" s="1">
        <v>39</v>
      </c>
      <c r="K1006" s="1">
        <v>1</v>
      </c>
      <c r="L1006" s="1">
        <v>851</v>
      </c>
      <c r="M1006" s="6">
        <v>0.75</v>
      </c>
      <c r="N1006" s="4">
        <v>2300</v>
      </c>
      <c r="O1006" s="4">
        <v>170</v>
      </c>
      <c r="P1006" s="4">
        <v>300</v>
      </c>
      <c r="Q1006" s="3">
        <v>0.36</v>
      </c>
      <c r="R1006" s="1">
        <v>6</v>
      </c>
      <c r="S1006" s="1">
        <v>300</v>
      </c>
      <c r="T1006" s="1">
        <v>19</v>
      </c>
      <c r="U1006" s="1">
        <v>1</v>
      </c>
      <c r="V1006" s="1">
        <v>87</v>
      </c>
      <c r="W1006" s="1">
        <v>0</v>
      </c>
      <c r="X1006" s="1">
        <v>0</v>
      </c>
      <c r="Y1006" s="1">
        <v>1</v>
      </c>
      <c r="Z1006" s="1">
        <v>0</v>
      </c>
      <c r="AA1006" s="1">
        <v>1</v>
      </c>
      <c r="AB1006" s="1">
        <v>0</v>
      </c>
      <c r="AC1006" s="1">
        <v>2000</v>
      </c>
      <c r="AD1006" s="1">
        <v>0</v>
      </c>
      <c r="AE1006" s="1">
        <v>0</v>
      </c>
      <c r="AF1006" s="1">
        <v>0</v>
      </c>
      <c r="AG1006" s="1">
        <v>189</v>
      </c>
      <c r="AH1006" s="1">
        <v>0</v>
      </c>
      <c r="AI1006" s="1">
        <v>2189</v>
      </c>
      <c r="AJ1006" s="1" t="s">
        <v>11116</v>
      </c>
      <c r="AK1006" s="1" t="e">
        <f>-불가피하게현전세거주지에서계약만료전에다른곳으로이전-이전할곳의현거주자가먼저이사해야하는상황-현거주지의다음거주자가확정되기전에이전할곳의전세금지불해야하는상황-현재전세금을받지않은상태에서지불할수있는전세금이부족해차액만큼대출요망</f>
        <v>#NAME?</v>
      </c>
      <c r="AL1006" s="1" t="s">
        <v>11117</v>
      </c>
      <c r="AM1006" s="1" t="s">
        <v>12</v>
      </c>
      <c r="AN1006" s="1" t="s">
        <v>23098</v>
      </c>
      <c r="AO1006" s="1" t="s">
        <v>86</v>
      </c>
      <c r="AP1006" s="1" t="s">
        <v>57</v>
      </c>
      <c r="AQ1006" s="1" t="s">
        <v>25</v>
      </c>
      <c r="AR1006" s="1" t="s">
        <v>19</v>
      </c>
      <c r="AS1006" s="1" t="s">
        <v>23091</v>
      </c>
      <c r="AT1006" s="1" t="s">
        <v>26</v>
      </c>
    </row>
    <row r="1007" spans="1:46" x14ac:dyDescent="0.25">
      <c r="A1007" s="1" t="s">
        <v>18602</v>
      </c>
      <c r="B1007" s="2" t="s">
        <v>23101</v>
      </c>
      <c r="C1007" s="2" t="s">
        <v>23106</v>
      </c>
      <c r="D1007" s="1">
        <v>0</v>
      </c>
      <c r="E1007" s="1">
        <v>1</v>
      </c>
      <c r="F1007" s="1">
        <v>1</v>
      </c>
      <c r="G1007" s="1">
        <v>2</v>
      </c>
      <c r="H1007" s="6">
        <v>0.5</v>
      </c>
      <c r="I1007">
        <v>0</v>
      </c>
      <c r="J1007" s="1">
        <v>46</v>
      </c>
      <c r="K1007" s="1">
        <v>0</v>
      </c>
      <c r="L1007" s="1">
        <v>638</v>
      </c>
      <c r="M1007" s="6">
        <v>0.21</v>
      </c>
      <c r="N1007" s="4">
        <v>9600</v>
      </c>
      <c r="O1007" s="4">
        <v>800</v>
      </c>
      <c r="P1007" s="4">
        <v>1000</v>
      </c>
      <c r="Q1007" s="3">
        <v>0.35</v>
      </c>
      <c r="R1007" s="1">
        <v>18</v>
      </c>
      <c r="S1007" s="1">
        <v>1000</v>
      </c>
      <c r="T1007" s="1">
        <v>125</v>
      </c>
      <c r="U1007" s="1">
        <v>1</v>
      </c>
      <c r="V1007" s="1">
        <v>87</v>
      </c>
      <c r="W1007" s="1">
        <v>1</v>
      </c>
      <c r="X1007" s="1">
        <v>1</v>
      </c>
      <c r="Y1007" s="1">
        <v>0</v>
      </c>
      <c r="Z1007" s="1">
        <v>3</v>
      </c>
      <c r="AA1007" s="1">
        <v>0</v>
      </c>
      <c r="AB1007" s="1">
        <v>0</v>
      </c>
      <c r="AC1007" s="1">
        <v>2000</v>
      </c>
      <c r="AD1007" s="1">
        <v>0</v>
      </c>
      <c r="AE1007" s="1">
        <v>0</v>
      </c>
      <c r="AF1007" s="1">
        <v>0</v>
      </c>
      <c r="AG1007" s="1">
        <v>0</v>
      </c>
      <c r="AH1007" s="1">
        <v>500</v>
      </c>
      <c r="AI1007" s="1">
        <v>2500</v>
      </c>
      <c r="AJ1007" s="1" t="s">
        <v>4813</v>
      </c>
      <c r="AK1007" s="1" t="s">
        <v>4814</v>
      </c>
      <c r="AL1007" s="1" t="s">
        <v>4815</v>
      </c>
      <c r="AM1007" s="1" t="s">
        <v>12</v>
      </c>
      <c r="AN1007" s="1" t="s">
        <v>23097</v>
      </c>
      <c r="AO1007" s="1" t="s">
        <v>86</v>
      </c>
      <c r="AP1007" s="1" t="s">
        <v>86</v>
      </c>
      <c r="AQ1007" s="1" t="s">
        <v>14</v>
      </c>
      <c r="AR1007" s="1" t="s">
        <v>30</v>
      </c>
      <c r="AS1007" s="1" t="s">
        <v>23090</v>
      </c>
      <c r="AT1007" s="1" t="s">
        <v>26</v>
      </c>
    </row>
    <row r="1008" spans="1:46" x14ac:dyDescent="0.25">
      <c r="A1008" s="1" t="s">
        <v>21083</v>
      </c>
      <c r="B1008" s="2" t="s">
        <v>23101</v>
      </c>
      <c r="C1008" s="2" t="s">
        <v>23107</v>
      </c>
      <c r="D1008" s="1">
        <v>0</v>
      </c>
      <c r="E1008" s="1">
        <v>0</v>
      </c>
      <c r="F1008" s="1">
        <v>2</v>
      </c>
      <c r="G1008" s="1">
        <v>2</v>
      </c>
      <c r="H1008" s="6">
        <v>1</v>
      </c>
      <c r="I1008">
        <v>0</v>
      </c>
      <c r="J1008" s="1">
        <v>37</v>
      </c>
      <c r="K1008" s="1">
        <v>1</v>
      </c>
      <c r="L1008" s="1">
        <v>811</v>
      </c>
      <c r="M1008" s="6">
        <v>0.31</v>
      </c>
      <c r="N1008" s="4">
        <v>3100</v>
      </c>
      <c r="O1008" s="4">
        <v>200</v>
      </c>
      <c r="P1008" s="4">
        <v>200</v>
      </c>
      <c r="Q1008" s="3">
        <v>0.35</v>
      </c>
      <c r="R1008" s="1">
        <v>12</v>
      </c>
      <c r="S1008" s="1">
        <v>200</v>
      </c>
      <c r="T1008" s="1">
        <v>23</v>
      </c>
      <c r="U1008" s="1">
        <v>1</v>
      </c>
      <c r="V1008" s="1">
        <v>87</v>
      </c>
      <c r="W1008" s="1">
        <v>0</v>
      </c>
      <c r="X1008" s="1">
        <v>0</v>
      </c>
      <c r="Y1008" s="1">
        <v>0</v>
      </c>
      <c r="Z1008" s="1">
        <v>3</v>
      </c>
      <c r="AA1008" s="1">
        <v>1</v>
      </c>
      <c r="AB1008" s="1">
        <v>0</v>
      </c>
      <c r="AC1008" s="1">
        <v>1300</v>
      </c>
      <c r="AD1008" s="1">
        <v>0</v>
      </c>
      <c r="AE1008" s="1">
        <v>0</v>
      </c>
      <c r="AF1008" s="1">
        <v>0</v>
      </c>
      <c r="AG1008" s="1">
        <v>0</v>
      </c>
      <c r="AH1008" s="1">
        <v>0</v>
      </c>
      <c r="AI1008" s="1">
        <v>1300</v>
      </c>
      <c r="AJ1008" s="1" t="s">
        <v>11704</v>
      </c>
      <c r="AK1008" s="1" t="s">
        <v>11705</v>
      </c>
      <c r="AL1008" s="1" t="s">
        <v>11706</v>
      </c>
      <c r="AM1008" s="1" t="s">
        <v>12</v>
      </c>
      <c r="AN1008" s="1" t="s">
        <v>23098</v>
      </c>
      <c r="AO1008" s="1" t="s">
        <v>86</v>
      </c>
      <c r="AP1008" s="1" t="s">
        <v>57</v>
      </c>
      <c r="AQ1008" s="1" t="s">
        <v>25</v>
      </c>
      <c r="AR1008" s="1" t="s">
        <v>30</v>
      </c>
      <c r="AS1008" s="1" t="s">
        <v>23091</v>
      </c>
      <c r="AT1008" s="1" t="s">
        <v>26</v>
      </c>
    </row>
    <row r="1009" spans="1:46" x14ac:dyDescent="0.25">
      <c r="A1009" s="1" t="s">
        <v>22833</v>
      </c>
      <c r="B1009" s="2" t="s">
        <v>23101</v>
      </c>
      <c r="C1009" s="2" t="s">
        <v>23107</v>
      </c>
      <c r="D1009" s="1">
        <v>0</v>
      </c>
      <c r="E1009" s="1">
        <v>0</v>
      </c>
      <c r="F1009" s="1">
        <v>1</v>
      </c>
      <c r="G1009" s="1">
        <v>1</v>
      </c>
      <c r="H1009" s="6">
        <v>1</v>
      </c>
      <c r="I1009">
        <v>1</v>
      </c>
      <c r="J1009" s="1">
        <v>30</v>
      </c>
      <c r="K1009" s="1">
        <v>0</v>
      </c>
      <c r="L1009" s="1">
        <v>638</v>
      </c>
      <c r="M1009" s="6">
        <v>0.2</v>
      </c>
      <c r="N1009" s="4">
        <v>5000</v>
      </c>
      <c r="O1009" s="4">
        <v>500</v>
      </c>
      <c r="P1009" s="4">
        <v>400</v>
      </c>
      <c r="Q1009" s="3">
        <v>0.33</v>
      </c>
      <c r="R1009" s="1">
        <v>24</v>
      </c>
      <c r="S1009" s="1">
        <v>400</v>
      </c>
      <c r="T1009" s="1">
        <v>46</v>
      </c>
      <c r="U1009" s="1">
        <v>1</v>
      </c>
      <c r="V1009" s="1">
        <v>87</v>
      </c>
      <c r="W1009" s="1">
        <v>1</v>
      </c>
      <c r="X1009" s="1">
        <v>1</v>
      </c>
      <c r="Y1009" s="1">
        <v>1</v>
      </c>
      <c r="Z1009" s="1">
        <v>3</v>
      </c>
      <c r="AA1009" s="1">
        <v>1</v>
      </c>
      <c r="AB1009" s="1">
        <v>1</v>
      </c>
      <c r="AC1009" s="1">
        <v>0</v>
      </c>
      <c r="AD1009" s="1">
        <v>152</v>
      </c>
      <c r="AE1009" s="1">
        <v>655</v>
      </c>
      <c r="AF1009" s="1">
        <v>191</v>
      </c>
      <c r="AG1009" s="1">
        <v>159</v>
      </c>
      <c r="AH1009" s="1">
        <v>600</v>
      </c>
      <c r="AI1009" s="1">
        <v>1757</v>
      </c>
      <c r="AJ1009" s="1" t="s">
        <v>16365</v>
      </c>
      <c r="AK1009" s="1" t="s">
        <v>16366</v>
      </c>
      <c r="AL1009" s="1" t="s">
        <v>16367</v>
      </c>
      <c r="AM1009" s="1" t="s">
        <v>16</v>
      </c>
      <c r="AN1009" s="1" t="s">
        <v>23097</v>
      </c>
      <c r="AO1009" s="1" t="s">
        <v>86</v>
      </c>
      <c r="AP1009" s="1" t="s">
        <v>86</v>
      </c>
      <c r="AQ1009" s="1" t="s">
        <v>14</v>
      </c>
      <c r="AR1009" s="1" t="s">
        <v>19</v>
      </c>
      <c r="AS1009" s="1" t="s">
        <v>23091</v>
      </c>
      <c r="AT1009" s="1" t="s">
        <v>101</v>
      </c>
    </row>
    <row r="1010" spans="1:46" x14ac:dyDescent="0.25">
      <c r="A1010" s="1" t="s">
        <v>20312</v>
      </c>
      <c r="B1010" s="2" t="s">
        <v>23073</v>
      </c>
      <c r="C1010" s="2" t="s">
        <v>23105</v>
      </c>
      <c r="D1010" s="1">
        <v>1</v>
      </c>
      <c r="E1010" s="1">
        <v>4</v>
      </c>
      <c r="F1010" s="1">
        <v>5</v>
      </c>
      <c r="G1010" s="1">
        <v>10</v>
      </c>
      <c r="H1010" s="6">
        <v>0.5</v>
      </c>
      <c r="I1010">
        <v>0</v>
      </c>
      <c r="J1010" s="1">
        <v>46</v>
      </c>
      <c r="K1010" s="1">
        <v>1</v>
      </c>
      <c r="L1010" s="1">
        <v>620</v>
      </c>
      <c r="M1010" s="6">
        <v>0.28000000000000003</v>
      </c>
      <c r="N1010" s="4">
        <v>5000</v>
      </c>
      <c r="O1010" s="4">
        <v>500</v>
      </c>
      <c r="P1010" s="4">
        <v>300</v>
      </c>
      <c r="Q1010" s="3">
        <v>0.38</v>
      </c>
      <c r="R1010" s="1">
        <v>24</v>
      </c>
      <c r="S1010" s="1">
        <v>300</v>
      </c>
      <c r="T1010" s="1">
        <v>62</v>
      </c>
      <c r="U1010" s="1">
        <v>1</v>
      </c>
      <c r="V1010" s="1">
        <v>86</v>
      </c>
      <c r="W1010" s="1">
        <v>1</v>
      </c>
      <c r="X1010" s="1">
        <v>1</v>
      </c>
      <c r="Y1010" s="1">
        <v>0</v>
      </c>
      <c r="Z1010" s="1">
        <v>4</v>
      </c>
      <c r="AA1010" s="1">
        <v>1</v>
      </c>
      <c r="AB1010" s="1">
        <v>1</v>
      </c>
      <c r="AC1010" s="1">
        <v>0</v>
      </c>
      <c r="AD1010" s="1">
        <v>1833</v>
      </c>
      <c r="AE1010" s="1">
        <v>295</v>
      </c>
      <c r="AF1010" s="1">
        <v>0</v>
      </c>
      <c r="AG1010" s="1">
        <v>100</v>
      </c>
      <c r="AH1010" s="1">
        <v>500</v>
      </c>
      <c r="AI1010" s="1">
        <v>2728</v>
      </c>
      <c r="AJ1010" s="1" t="s">
        <v>494</v>
      </c>
      <c r="AK1010" s="1" t="s">
        <v>9596</v>
      </c>
      <c r="AL1010" s="1" t="s">
        <v>9597</v>
      </c>
      <c r="AM1010" s="1" t="s">
        <v>12</v>
      </c>
      <c r="AN1010" s="1" t="s">
        <v>23098</v>
      </c>
      <c r="AO1010" s="1" t="s">
        <v>86</v>
      </c>
      <c r="AP1010" s="1" t="s">
        <v>86</v>
      </c>
      <c r="AQ1010" s="1" t="s">
        <v>14</v>
      </c>
      <c r="AR1010" s="1" t="s">
        <v>30</v>
      </c>
      <c r="AS1010" s="1" t="s">
        <v>23091</v>
      </c>
      <c r="AT1010" s="1" t="s">
        <v>101</v>
      </c>
    </row>
    <row r="1011" spans="1:46" x14ac:dyDescent="0.25">
      <c r="A1011" s="1" t="s">
        <v>21430</v>
      </c>
      <c r="B1011" s="2" t="s">
        <v>23073</v>
      </c>
      <c r="C1011" s="2" t="s">
        <v>23105</v>
      </c>
      <c r="D1011" s="1">
        <v>0</v>
      </c>
      <c r="E1011" s="1">
        <v>0</v>
      </c>
      <c r="F1011" s="1">
        <v>1</v>
      </c>
      <c r="G1011" s="1">
        <v>1</v>
      </c>
      <c r="H1011" s="6">
        <v>1</v>
      </c>
      <c r="I1011">
        <v>0</v>
      </c>
      <c r="J1011" s="1">
        <v>39</v>
      </c>
      <c r="K1011" s="1">
        <v>0</v>
      </c>
      <c r="L1011" s="1">
        <v>685</v>
      </c>
      <c r="M1011" s="6">
        <v>2.1800000000000002</v>
      </c>
      <c r="N1011" s="4">
        <v>5500</v>
      </c>
      <c r="O1011" s="4">
        <v>500</v>
      </c>
      <c r="P1011" s="4">
        <v>300</v>
      </c>
      <c r="Q1011" s="3">
        <v>0.25</v>
      </c>
      <c r="R1011" s="1">
        <v>6</v>
      </c>
      <c r="S1011" s="1">
        <v>300</v>
      </c>
      <c r="T1011" s="1">
        <v>26</v>
      </c>
      <c r="U1011" s="1">
        <v>1</v>
      </c>
      <c r="V1011" s="1">
        <v>86</v>
      </c>
      <c r="W1011" s="1">
        <v>0</v>
      </c>
      <c r="X1011" s="1">
        <v>0</v>
      </c>
      <c r="Y1011" s="1">
        <v>0</v>
      </c>
      <c r="Z1011" s="1">
        <v>3</v>
      </c>
      <c r="AA1011" s="1">
        <v>1</v>
      </c>
      <c r="AB1011" s="1">
        <v>0</v>
      </c>
      <c r="AC1011" s="1">
        <v>14164</v>
      </c>
      <c r="AD1011" s="1">
        <v>14506</v>
      </c>
      <c r="AE1011" s="1">
        <v>0</v>
      </c>
      <c r="AF1011" s="1">
        <v>0</v>
      </c>
      <c r="AG1011" s="1">
        <v>644</v>
      </c>
      <c r="AH1011" s="1">
        <v>0</v>
      </c>
      <c r="AI1011" s="1">
        <v>29314</v>
      </c>
      <c r="AJ1011" s="1" t="s">
        <v>12622</v>
      </c>
      <c r="AK1011" s="1" t="s">
        <v>12623</v>
      </c>
      <c r="AL1011" s="1" t="s">
        <v>12624</v>
      </c>
      <c r="AM1011" s="1" t="s">
        <v>12</v>
      </c>
      <c r="AN1011" s="1" t="s">
        <v>23097</v>
      </c>
      <c r="AO1011" s="1" t="s">
        <v>86</v>
      </c>
      <c r="AP1011" s="1" t="s">
        <v>57</v>
      </c>
      <c r="AQ1011" s="1" t="s">
        <v>25</v>
      </c>
      <c r="AR1011" s="1" t="s">
        <v>30</v>
      </c>
      <c r="AS1011" s="1" t="s">
        <v>23091</v>
      </c>
      <c r="AT1011" s="1" t="s">
        <v>26</v>
      </c>
    </row>
    <row r="1012" spans="1:46" x14ac:dyDescent="0.25">
      <c r="A1012" s="1" t="s">
        <v>18740</v>
      </c>
      <c r="B1012" s="2" t="s">
        <v>23073</v>
      </c>
      <c r="C1012" s="2" t="s">
        <v>23107</v>
      </c>
      <c r="D1012" s="1">
        <v>3</v>
      </c>
      <c r="E1012" s="1">
        <v>2</v>
      </c>
      <c r="F1012" s="1">
        <v>4</v>
      </c>
      <c r="G1012" s="1">
        <v>9</v>
      </c>
      <c r="H1012" s="6">
        <v>0.44444444444444442</v>
      </c>
      <c r="I1012">
        <v>1</v>
      </c>
      <c r="J1012" s="1">
        <v>41</v>
      </c>
      <c r="K1012" s="1">
        <v>0</v>
      </c>
      <c r="L1012" s="1">
        <v>690</v>
      </c>
      <c r="M1012" s="6">
        <v>0.7</v>
      </c>
      <c r="N1012" s="4">
        <v>6630</v>
      </c>
      <c r="O1012" s="4">
        <v>550</v>
      </c>
      <c r="P1012" s="4">
        <v>850</v>
      </c>
      <c r="Q1012" s="3">
        <v>0.27</v>
      </c>
      <c r="R1012" s="1">
        <v>24</v>
      </c>
      <c r="S1012" s="1">
        <v>850</v>
      </c>
      <c r="T1012" s="1">
        <v>62</v>
      </c>
      <c r="U1012" s="1">
        <v>0</v>
      </c>
      <c r="V1012" s="1">
        <v>86</v>
      </c>
      <c r="W1012" s="1">
        <v>0</v>
      </c>
      <c r="X1012" s="1">
        <v>0</v>
      </c>
      <c r="Y1012" s="1">
        <v>0</v>
      </c>
      <c r="Z1012" s="1">
        <v>4</v>
      </c>
      <c r="AA1012" s="1">
        <v>0</v>
      </c>
      <c r="AB1012" s="1">
        <v>1</v>
      </c>
      <c r="AC1012" s="1">
        <v>29900</v>
      </c>
      <c r="AD1012" s="1">
        <v>0</v>
      </c>
      <c r="AE1012" s="1">
        <v>217</v>
      </c>
      <c r="AF1012" s="1">
        <v>1143</v>
      </c>
      <c r="AG1012" s="1">
        <v>294</v>
      </c>
      <c r="AH1012" s="1">
        <v>0</v>
      </c>
      <c r="AI1012" s="1">
        <v>31554</v>
      </c>
      <c r="AJ1012" s="1" t="s">
        <v>5218</v>
      </c>
      <c r="AK1012" s="1" t="s">
        <v>5219</v>
      </c>
      <c r="AL1012" s="1" t="s">
        <v>5220</v>
      </c>
      <c r="AM1012" s="1" t="s">
        <v>16</v>
      </c>
      <c r="AN1012" s="1" t="s">
        <v>23097</v>
      </c>
      <c r="AO1012" s="1" t="s">
        <v>364</v>
      </c>
      <c r="AP1012" s="1" t="s">
        <v>57</v>
      </c>
      <c r="AQ1012" s="1" t="s">
        <v>25</v>
      </c>
      <c r="AR1012" s="1" t="s">
        <v>30</v>
      </c>
      <c r="AS1012" s="1" t="s">
        <v>23090</v>
      </c>
      <c r="AT1012" s="1" t="s">
        <v>101</v>
      </c>
    </row>
    <row r="1013" spans="1:46" x14ac:dyDescent="0.25">
      <c r="A1013" s="1" t="s">
        <v>18154</v>
      </c>
      <c r="B1013" s="2" t="s">
        <v>23073</v>
      </c>
      <c r="C1013" s="2" t="s">
        <v>23107</v>
      </c>
      <c r="D1013" s="1">
        <v>0</v>
      </c>
      <c r="E1013" s="1">
        <v>2</v>
      </c>
      <c r="F1013" s="1">
        <v>3</v>
      </c>
      <c r="G1013" s="1">
        <v>5</v>
      </c>
      <c r="H1013" s="6">
        <v>0.6</v>
      </c>
      <c r="I1013">
        <v>0</v>
      </c>
      <c r="J1013" s="1">
        <v>48</v>
      </c>
      <c r="K1013" s="1">
        <v>0</v>
      </c>
      <c r="L1013" s="1">
        <v>755</v>
      </c>
      <c r="M1013" s="6">
        <v>0.25</v>
      </c>
      <c r="N1013" s="4">
        <v>3200</v>
      </c>
      <c r="O1013" s="4">
        <v>270</v>
      </c>
      <c r="P1013" s="4">
        <v>450</v>
      </c>
      <c r="Q1013" s="3">
        <v>0.25</v>
      </c>
      <c r="R1013" s="1">
        <v>24</v>
      </c>
      <c r="S1013" s="1">
        <v>450</v>
      </c>
      <c r="T1013" s="1">
        <v>22</v>
      </c>
      <c r="U1013" s="1">
        <v>1</v>
      </c>
      <c r="V1013" s="1">
        <v>86</v>
      </c>
      <c r="W1013" s="1">
        <v>0</v>
      </c>
      <c r="X1013" s="1">
        <v>1</v>
      </c>
      <c r="Y1013" s="1">
        <v>0</v>
      </c>
      <c r="Z1013" s="1">
        <v>3</v>
      </c>
      <c r="AA1013" s="1">
        <v>0</v>
      </c>
      <c r="AB1013" s="1">
        <v>0</v>
      </c>
      <c r="AC1013" s="1">
        <v>0</v>
      </c>
      <c r="AD1013" s="1">
        <v>0</v>
      </c>
      <c r="AE1013" s="1">
        <v>0</v>
      </c>
      <c r="AF1013" s="1">
        <v>853</v>
      </c>
      <c r="AG1013" s="1">
        <v>0</v>
      </c>
      <c r="AH1013" s="1">
        <v>0</v>
      </c>
      <c r="AI1013" s="1">
        <v>853</v>
      </c>
      <c r="AJ1013" s="1" t="s">
        <v>3522</v>
      </c>
      <c r="AK1013" s="1" t="s">
        <v>3523</v>
      </c>
      <c r="AL1013" s="1" t="s">
        <v>3524</v>
      </c>
      <c r="AM1013" s="1" t="s">
        <v>12</v>
      </c>
      <c r="AN1013" s="1" t="s">
        <v>23097</v>
      </c>
      <c r="AO1013" s="1" t="s">
        <v>86</v>
      </c>
      <c r="AP1013" s="1" t="s">
        <v>57</v>
      </c>
      <c r="AQ1013" s="1" t="s">
        <v>14</v>
      </c>
      <c r="AR1013" s="1" t="s">
        <v>30</v>
      </c>
      <c r="AS1013" s="1" t="s">
        <v>23090</v>
      </c>
      <c r="AT1013" s="1" t="s">
        <v>26</v>
      </c>
    </row>
    <row r="1014" spans="1:46" x14ac:dyDescent="0.25">
      <c r="A1014" s="1" t="s">
        <v>20537</v>
      </c>
      <c r="B1014" s="2" t="s">
        <v>23073</v>
      </c>
      <c r="C1014" s="2" t="s">
        <v>23107</v>
      </c>
      <c r="D1014" s="1">
        <v>0</v>
      </c>
      <c r="E1014" s="1">
        <v>0</v>
      </c>
      <c r="F1014" s="1">
        <v>1</v>
      </c>
      <c r="G1014" s="1">
        <v>1</v>
      </c>
      <c r="H1014" s="6">
        <v>1</v>
      </c>
      <c r="I1014">
        <v>0</v>
      </c>
      <c r="J1014" s="1">
        <v>31</v>
      </c>
      <c r="K1014" s="1">
        <v>1</v>
      </c>
      <c r="L1014" s="1">
        <v>614</v>
      </c>
      <c r="M1014" s="6">
        <v>0.46</v>
      </c>
      <c r="N1014" s="4">
        <v>2300</v>
      </c>
      <c r="O1014" s="4">
        <v>170</v>
      </c>
      <c r="P1014" s="4">
        <v>150</v>
      </c>
      <c r="Q1014" s="3">
        <v>0.35</v>
      </c>
      <c r="R1014" s="1">
        <v>12</v>
      </c>
      <c r="S1014" s="1">
        <v>150</v>
      </c>
      <c r="T1014" s="1">
        <v>20</v>
      </c>
      <c r="U1014" s="1">
        <v>1</v>
      </c>
      <c r="V1014" s="1">
        <v>86</v>
      </c>
      <c r="W1014" s="1">
        <v>0</v>
      </c>
      <c r="X1014" s="1">
        <v>0</v>
      </c>
      <c r="Y1014" s="1">
        <v>1</v>
      </c>
      <c r="Z1014" s="1">
        <v>0</v>
      </c>
      <c r="AA1014" s="1">
        <v>0</v>
      </c>
      <c r="AB1014" s="1">
        <v>0</v>
      </c>
      <c r="AC1014" s="1">
        <v>0</v>
      </c>
      <c r="AD1014" s="1">
        <v>0</v>
      </c>
      <c r="AE1014" s="1">
        <v>421</v>
      </c>
      <c r="AF1014" s="1">
        <v>0</v>
      </c>
      <c r="AG1014" s="1">
        <v>0</v>
      </c>
      <c r="AH1014" s="1">
        <v>800</v>
      </c>
      <c r="AI1014" s="1">
        <v>1221</v>
      </c>
      <c r="AJ1014" s="1" t="s">
        <v>6354</v>
      </c>
      <c r="AK1014" s="1" t="s">
        <v>10231</v>
      </c>
      <c r="AL1014" s="1" t="s">
        <v>10232</v>
      </c>
      <c r="AM1014" s="1" t="s">
        <v>12</v>
      </c>
      <c r="AN1014" s="1" t="s">
        <v>23098</v>
      </c>
      <c r="AO1014" s="1" t="s">
        <v>86</v>
      </c>
      <c r="AP1014" s="1" t="s">
        <v>57</v>
      </c>
      <c r="AQ1014" s="1" t="s">
        <v>25</v>
      </c>
      <c r="AR1014" s="1" t="s">
        <v>19</v>
      </c>
      <c r="AS1014" s="1" t="s">
        <v>23090</v>
      </c>
      <c r="AT1014" s="1" t="s">
        <v>26</v>
      </c>
    </row>
    <row r="1015" spans="1:46" x14ac:dyDescent="0.25">
      <c r="A1015" s="1" t="s">
        <v>22872</v>
      </c>
      <c r="B1015" s="2" t="s">
        <v>23073</v>
      </c>
      <c r="C1015" s="2" t="s">
        <v>23108</v>
      </c>
      <c r="D1015" s="1">
        <v>1</v>
      </c>
      <c r="E1015" s="1">
        <v>2</v>
      </c>
      <c r="F1015" s="1">
        <v>5</v>
      </c>
      <c r="G1015" s="1">
        <v>8</v>
      </c>
      <c r="H1015" s="6">
        <v>0.625</v>
      </c>
      <c r="I1015">
        <v>1</v>
      </c>
      <c r="J1015" s="1">
        <v>34</v>
      </c>
      <c r="K1015" s="1">
        <v>1</v>
      </c>
      <c r="L1015" s="1">
        <v>692</v>
      </c>
      <c r="M1015" s="6">
        <v>0.28999999999999998</v>
      </c>
      <c r="N1015" s="4">
        <v>3160</v>
      </c>
      <c r="O1015" s="4">
        <v>240</v>
      </c>
      <c r="P1015" s="4">
        <v>1300</v>
      </c>
      <c r="Q1015" s="3">
        <v>0.26</v>
      </c>
      <c r="R1015" s="1">
        <v>24</v>
      </c>
      <c r="S1015" s="1">
        <v>1300</v>
      </c>
      <c r="T1015" s="1">
        <v>124</v>
      </c>
      <c r="U1015" s="1">
        <v>0</v>
      </c>
      <c r="V1015" s="1">
        <v>86</v>
      </c>
      <c r="W1015" s="1">
        <v>1</v>
      </c>
      <c r="X1015" s="1">
        <v>1</v>
      </c>
      <c r="Y1015" s="1">
        <v>1</v>
      </c>
      <c r="Z1015" s="1">
        <v>1</v>
      </c>
      <c r="AA1015" s="1">
        <v>1</v>
      </c>
      <c r="AB1015" s="1">
        <v>1</v>
      </c>
      <c r="AC1015" s="1">
        <v>4280</v>
      </c>
      <c r="AD1015" s="1">
        <v>904</v>
      </c>
      <c r="AE1015" s="1">
        <v>0</v>
      </c>
      <c r="AF1015" s="1">
        <v>0</v>
      </c>
      <c r="AG1015" s="1">
        <v>240</v>
      </c>
      <c r="AH1015" s="1">
        <v>0</v>
      </c>
      <c r="AI1015" s="1">
        <v>5424</v>
      </c>
      <c r="AJ1015" s="1" t="s">
        <v>16472</v>
      </c>
      <c r="AK1015" s="1" t="s">
        <v>16473</v>
      </c>
      <c r="AL1015" s="1" t="s">
        <v>16474</v>
      </c>
      <c r="AM1015" s="1" t="s">
        <v>16</v>
      </c>
      <c r="AN1015" s="1" t="s">
        <v>23098</v>
      </c>
      <c r="AO1015" s="1" t="s">
        <v>364</v>
      </c>
      <c r="AP1015" s="1" t="s">
        <v>86</v>
      </c>
      <c r="AQ1015" s="1" t="s">
        <v>14</v>
      </c>
      <c r="AR1015" s="1" t="s">
        <v>19</v>
      </c>
      <c r="AS1015" s="1" t="s">
        <v>23091</v>
      </c>
      <c r="AT1015" s="1" t="s">
        <v>101</v>
      </c>
    </row>
    <row r="1016" spans="1:46" x14ac:dyDescent="0.25">
      <c r="A1016" s="1" t="s">
        <v>19726</v>
      </c>
      <c r="B1016" s="2" t="s">
        <v>23074</v>
      </c>
      <c r="C1016" s="2" t="s">
        <v>23105</v>
      </c>
      <c r="D1016" s="1">
        <v>3</v>
      </c>
      <c r="E1016" s="1">
        <v>2</v>
      </c>
      <c r="F1016" s="1">
        <v>4</v>
      </c>
      <c r="G1016" s="1">
        <v>9</v>
      </c>
      <c r="H1016" s="6">
        <v>0.44444444444444442</v>
      </c>
      <c r="I1016">
        <v>1</v>
      </c>
      <c r="J1016" s="1">
        <v>41</v>
      </c>
      <c r="K1016" s="1">
        <v>0</v>
      </c>
      <c r="L1016" s="1">
        <v>777</v>
      </c>
      <c r="M1016" s="6">
        <v>0.52</v>
      </c>
      <c r="N1016" s="4">
        <v>6000</v>
      </c>
      <c r="O1016" s="4">
        <v>510</v>
      </c>
      <c r="P1016" s="4">
        <v>300</v>
      </c>
      <c r="Q1016" s="3">
        <v>0.28000000000000003</v>
      </c>
      <c r="R1016" s="1">
        <v>24</v>
      </c>
      <c r="S1016" s="1">
        <v>300</v>
      </c>
      <c r="T1016" s="1">
        <v>11</v>
      </c>
      <c r="U1016" s="1">
        <v>0</v>
      </c>
      <c r="V1016" s="1">
        <v>86</v>
      </c>
      <c r="W1016" s="1">
        <v>0</v>
      </c>
      <c r="X1016" s="1">
        <v>0</v>
      </c>
      <c r="Y1016" s="1">
        <v>0</v>
      </c>
      <c r="Z1016" s="1">
        <v>4</v>
      </c>
      <c r="AA1016" s="1">
        <v>0</v>
      </c>
      <c r="AB1016" s="1">
        <v>1</v>
      </c>
      <c r="AC1016" s="1">
        <v>29164</v>
      </c>
      <c r="AD1016" s="1">
        <v>0</v>
      </c>
      <c r="AE1016" s="1">
        <v>0</v>
      </c>
      <c r="AF1016" s="1">
        <v>0</v>
      </c>
      <c r="AG1016" s="1">
        <v>375</v>
      </c>
      <c r="AH1016" s="1">
        <v>0</v>
      </c>
      <c r="AI1016" s="1">
        <v>29539</v>
      </c>
      <c r="AJ1016" s="1" t="s">
        <v>7993</v>
      </c>
      <c r="AK1016" s="1" t="s">
        <v>7994</v>
      </c>
      <c r="AL1016" s="1" t="s">
        <v>7995</v>
      </c>
      <c r="AM1016" s="1" t="s">
        <v>16</v>
      </c>
      <c r="AN1016" s="1" t="s">
        <v>23097</v>
      </c>
      <c r="AO1016" s="1" t="s">
        <v>364</v>
      </c>
      <c r="AP1016" s="1" t="s">
        <v>57</v>
      </c>
      <c r="AQ1016" s="1" t="s">
        <v>25</v>
      </c>
      <c r="AR1016" s="1" t="s">
        <v>30</v>
      </c>
      <c r="AS1016" s="1" t="s">
        <v>23090</v>
      </c>
      <c r="AT1016" s="1" t="s">
        <v>101</v>
      </c>
    </row>
    <row r="1017" spans="1:46" x14ac:dyDescent="0.25">
      <c r="A1017" s="1" t="s">
        <v>19768</v>
      </c>
      <c r="B1017" s="2" t="s">
        <v>23074</v>
      </c>
      <c r="C1017" s="2" t="s">
        <v>23105</v>
      </c>
      <c r="D1017" s="1">
        <v>0</v>
      </c>
      <c r="E1017" s="1">
        <v>2</v>
      </c>
      <c r="F1017" s="1">
        <v>3</v>
      </c>
      <c r="G1017" s="1">
        <v>5</v>
      </c>
      <c r="H1017" s="6">
        <v>0.6</v>
      </c>
      <c r="I1017">
        <v>0</v>
      </c>
      <c r="J1017" s="1">
        <v>44</v>
      </c>
      <c r="K1017" s="1">
        <v>1</v>
      </c>
      <c r="L1017" s="1">
        <v>617</v>
      </c>
      <c r="M1017" s="6">
        <v>0.54</v>
      </c>
      <c r="N1017" s="4">
        <v>3600</v>
      </c>
      <c r="O1017" s="4">
        <v>250</v>
      </c>
      <c r="P1017" s="4">
        <v>200</v>
      </c>
      <c r="Q1017" s="3">
        <v>0.28000000000000003</v>
      </c>
      <c r="R1017" s="1">
        <v>6</v>
      </c>
      <c r="S1017" s="1">
        <v>200</v>
      </c>
      <c r="T1017" s="1">
        <v>21</v>
      </c>
      <c r="U1017" s="1">
        <v>1</v>
      </c>
      <c r="V1017" s="1">
        <v>86</v>
      </c>
      <c r="W1017" s="1">
        <v>0</v>
      </c>
      <c r="X1017" s="1">
        <v>0</v>
      </c>
      <c r="Y1017" s="1">
        <v>1</v>
      </c>
      <c r="Z1017" s="1">
        <v>0</v>
      </c>
      <c r="AA1017" s="1">
        <v>1</v>
      </c>
      <c r="AB1017" s="1">
        <v>0</v>
      </c>
      <c r="AC1017" s="1">
        <v>990</v>
      </c>
      <c r="AD1017" s="1">
        <v>313</v>
      </c>
      <c r="AE1017" s="1">
        <v>267</v>
      </c>
      <c r="AF1017" s="1">
        <v>0</v>
      </c>
      <c r="AG1017" s="1">
        <v>37</v>
      </c>
      <c r="AH1017" s="1">
        <v>740</v>
      </c>
      <c r="AI1017" s="1">
        <v>2347</v>
      </c>
      <c r="AJ1017" s="1" t="s">
        <v>8107</v>
      </c>
      <c r="AK1017" s="1" t="s">
        <v>8108</v>
      </c>
      <c r="AL1017" s="1" t="s">
        <v>8109</v>
      </c>
      <c r="AM1017" s="1" t="s">
        <v>12</v>
      </c>
      <c r="AN1017" s="1" t="s">
        <v>23098</v>
      </c>
      <c r="AO1017" s="1" t="s">
        <v>86</v>
      </c>
      <c r="AP1017" s="1" t="s">
        <v>57</v>
      </c>
      <c r="AQ1017" s="1" t="s">
        <v>25</v>
      </c>
      <c r="AR1017" s="1" t="s">
        <v>19</v>
      </c>
      <c r="AS1017" s="1" t="s">
        <v>23091</v>
      </c>
      <c r="AT1017" s="1" t="s">
        <v>26</v>
      </c>
    </row>
    <row r="1018" spans="1:46" x14ac:dyDescent="0.25">
      <c r="A1018" s="1" t="s">
        <v>22361</v>
      </c>
      <c r="B1018" s="2" t="s">
        <v>23074</v>
      </c>
      <c r="C1018" s="2" t="s">
        <v>23109</v>
      </c>
      <c r="D1018" s="1">
        <v>0</v>
      </c>
      <c r="E1018" s="1">
        <v>1</v>
      </c>
      <c r="F1018" s="1">
        <v>2</v>
      </c>
      <c r="G1018" s="1">
        <v>3</v>
      </c>
      <c r="H1018" s="6">
        <v>0.66666666666666663</v>
      </c>
      <c r="I1018">
        <v>1</v>
      </c>
      <c r="J1018" s="1">
        <v>30</v>
      </c>
      <c r="K1018" s="1">
        <v>0</v>
      </c>
      <c r="L1018" s="1">
        <v>614</v>
      </c>
      <c r="M1018" s="6">
        <v>0</v>
      </c>
      <c r="N1018" s="4">
        <v>3000</v>
      </c>
      <c r="O1018" s="4">
        <v>200</v>
      </c>
      <c r="P1018" s="4">
        <v>500</v>
      </c>
      <c r="Q1018" s="3">
        <v>0.27</v>
      </c>
      <c r="R1018" s="1">
        <v>24</v>
      </c>
      <c r="S1018" s="1">
        <v>500</v>
      </c>
      <c r="T1018" s="1">
        <v>52</v>
      </c>
      <c r="U1018" s="1">
        <v>0</v>
      </c>
      <c r="V1018" s="1">
        <v>86</v>
      </c>
      <c r="W1018" s="1">
        <v>0</v>
      </c>
      <c r="X1018" s="1">
        <v>0</v>
      </c>
      <c r="Y1018" s="1">
        <v>0</v>
      </c>
      <c r="Z1018" s="1">
        <v>5</v>
      </c>
      <c r="AA1018" s="1">
        <v>0</v>
      </c>
      <c r="AB1018" s="1">
        <v>0</v>
      </c>
      <c r="AC1018" s="1">
        <v>0</v>
      </c>
      <c r="AD1018" s="1">
        <v>0</v>
      </c>
      <c r="AE1018" s="1">
        <v>0</v>
      </c>
      <c r="AF1018" s="1">
        <v>0</v>
      </c>
      <c r="AG1018" s="1">
        <v>0</v>
      </c>
      <c r="AH1018" s="1">
        <v>0</v>
      </c>
      <c r="AI1018" s="1">
        <v>0</v>
      </c>
      <c r="AJ1018" s="1" t="s">
        <v>15120</v>
      </c>
      <c r="AK1018" s="1" t="s">
        <v>15121</v>
      </c>
      <c r="AL1018" s="1" t="s">
        <v>15122</v>
      </c>
      <c r="AM1018" s="1" t="s">
        <v>16</v>
      </c>
      <c r="AN1018" s="1" t="s">
        <v>23097</v>
      </c>
      <c r="AO1018" s="1" t="s">
        <v>364</v>
      </c>
      <c r="AP1018" s="1" t="s">
        <v>57</v>
      </c>
      <c r="AQ1018" s="1" t="s">
        <v>25</v>
      </c>
      <c r="AR1018" s="1" t="s">
        <v>30</v>
      </c>
      <c r="AS1018" s="1" t="s">
        <v>23090</v>
      </c>
      <c r="AT1018" s="1" t="s">
        <v>26</v>
      </c>
    </row>
    <row r="1019" spans="1:46" x14ac:dyDescent="0.25">
      <c r="A1019" s="1" t="s">
        <v>21010</v>
      </c>
      <c r="B1019" s="2" t="s">
        <v>23075</v>
      </c>
      <c r="C1019" s="2" t="s">
        <v>23106</v>
      </c>
      <c r="D1019" s="1">
        <v>0</v>
      </c>
      <c r="E1019" s="1">
        <v>0</v>
      </c>
      <c r="F1019" s="1">
        <v>7</v>
      </c>
      <c r="G1019" s="1">
        <v>7</v>
      </c>
      <c r="H1019" s="6">
        <v>1</v>
      </c>
      <c r="I1019">
        <v>0</v>
      </c>
      <c r="J1019" s="1">
        <v>41</v>
      </c>
      <c r="K1019" s="1">
        <v>0</v>
      </c>
      <c r="L1019" s="1">
        <v>421</v>
      </c>
      <c r="M1019" s="6">
        <v>0.26</v>
      </c>
      <c r="N1019" s="4">
        <v>3400</v>
      </c>
      <c r="O1019" s="4">
        <v>262</v>
      </c>
      <c r="P1019" s="4">
        <v>200</v>
      </c>
      <c r="Q1019" s="3">
        <v>0.3</v>
      </c>
      <c r="R1019" s="1">
        <v>18</v>
      </c>
      <c r="S1019" s="1">
        <v>200</v>
      </c>
      <c r="T1019" s="1">
        <v>41</v>
      </c>
      <c r="U1019" s="1">
        <v>1</v>
      </c>
      <c r="V1019" s="1">
        <v>86</v>
      </c>
      <c r="W1019" s="1">
        <v>0</v>
      </c>
      <c r="X1019" s="1">
        <v>0</v>
      </c>
      <c r="Y1019" s="1">
        <v>1</v>
      </c>
      <c r="Z1019" s="1">
        <v>0</v>
      </c>
      <c r="AA1019" s="1">
        <v>1</v>
      </c>
      <c r="AB1019" s="1">
        <v>0</v>
      </c>
      <c r="AC1019" s="1">
        <v>63</v>
      </c>
      <c r="AD1019" s="1">
        <v>0</v>
      </c>
      <c r="AE1019" s="1">
        <v>0</v>
      </c>
      <c r="AF1019" s="1">
        <v>400</v>
      </c>
      <c r="AG1019" s="1">
        <v>0</v>
      </c>
      <c r="AH1019" s="1">
        <v>530</v>
      </c>
      <c r="AI1019" s="1">
        <v>993</v>
      </c>
      <c r="AJ1019" s="1" t="s">
        <v>11496</v>
      </c>
      <c r="AK1019" s="1" t="s">
        <v>11497</v>
      </c>
      <c r="AL1019" s="1" t="s">
        <v>11498</v>
      </c>
      <c r="AM1019" s="1" t="s">
        <v>12</v>
      </c>
      <c r="AN1019" s="1" t="s">
        <v>23097</v>
      </c>
      <c r="AO1019" s="1" t="s">
        <v>86</v>
      </c>
      <c r="AP1019" s="1" t="s">
        <v>57</v>
      </c>
      <c r="AQ1019" s="1" t="s">
        <v>25</v>
      </c>
      <c r="AR1019" s="1" t="s">
        <v>19</v>
      </c>
      <c r="AS1019" s="1" t="s">
        <v>23091</v>
      </c>
      <c r="AT1019" s="1" t="s">
        <v>26</v>
      </c>
    </row>
    <row r="1020" spans="1:46" x14ac:dyDescent="0.25">
      <c r="A1020" s="1" t="s">
        <v>21131</v>
      </c>
      <c r="B1020" s="2" t="s">
        <v>23075</v>
      </c>
      <c r="C1020" s="2" t="s">
        <v>23108</v>
      </c>
      <c r="D1020" s="1">
        <v>0</v>
      </c>
      <c r="E1020" s="1">
        <v>1</v>
      </c>
      <c r="F1020" s="1">
        <v>1</v>
      </c>
      <c r="G1020" s="1">
        <v>2</v>
      </c>
      <c r="H1020" s="6">
        <v>0.5</v>
      </c>
      <c r="I1020">
        <v>0</v>
      </c>
      <c r="J1020" s="1">
        <v>36</v>
      </c>
      <c r="K1020" s="1">
        <v>1</v>
      </c>
      <c r="L1020" s="1">
        <v>538</v>
      </c>
      <c r="M1020" s="6">
        <v>0.5</v>
      </c>
      <c r="N1020" s="4">
        <v>5100</v>
      </c>
      <c r="O1020" s="4">
        <v>350</v>
      </c>
      <c r="P1020" s="4">
        <v>1000</v>
      </c>
      <c r="Q1020" s="3">
        <v>0.3</v>
      </c>
      <c r="R1020" s="1">
        <v>24</v>
      </c>
      <c r="S1020" s="1">
        <v>1000</v>
      </c>
      <c r="T1020" s="1">
        <v>58</v>
      </c>
      <c r="U1020" s="1">
        <v>1</v>
      </c>
      <c r="V1020" s="1">
        <v>86</v>
      </c>
      <c r="W1020" s="1">
        <v>0</v>
      </c>
      <c r="X1020" s="1">
        <v>0</v>
      </c>
      <c r="Y1020" s="1">
        <v>1</v>
      </c>
      <c r="Z1020" s="1">
        <v>0</v>
      </c>
      <c r="AA1020" s="1">
        <v>1</v>
      </c>
      <c r="AB1020" s="1">
        <v>0</v>
      </c>
      <c r="AC1020" s="1">
        <v>1000</v>
      </c>
      <c r="AD1020" s="1">
        <v>0</v>
      </c>
      <c r="AE1020" s="1">
        <v>0</v>
      </c>
      <c r="AF1020" s="1">
        <v>459</v>
      </c>
      <c r="AG1020" s="1">
        <v>0</v>
      </c>
      <c r="AH1020" s="1">
        <v>1071</v>
      </c>
      <c r="AI1020" s="1">
        <v>2530</v>
      </c>
      <c r="AJ1020" s="1" t="s">
        <v>11840</v>
      </c>
      <c r="AK1020" s="1" t="s">
        <v>11841</v>
      </c>
      <c r="AL1020" s="1" t="s">
        <v>11842</v>
      </c>
      <c r="AM1020" s="1" t="s">
        <v>12</v>
      </c>
      <c r="AN1020" s="1" t="s">
        <v>23098</v>
      </c>
      <c r="AO1020" s="1" t="s">
        <v>86</v>
      </c>
      <c r="AP1020" s="1" t="s">
        <v>57</v>
      </c>
      <c r="AQ1020" s="1" t="s">
        <v>25</v>
      </c>
      <c r="AR1020" s="1" t="s">
        <v>19</v>
      </c>
      <c r="AS1020" s="1" t="s">
        <v>23091</v>
      </c>
      <c r="AT1020" s="1" t="s">
        <v>26</v>
      </c>
    </row>
    <row r="1021" spans="1:46" x14ac:dyDescent="0.25">
      <c r="A1021" s="1" t="s">
        <v>17088</v>
      </c>
      <c r="B1021" s="2" t="s">
        <v>23101</v>
      </c>
      <c r="C1021" s="2" t="s">
        <v>23105</v>
      </c>
      <c r="D1021" s="1">
        <v>0</v>
      </c>
      <c r="E1021" s="1">
        <v>1</v>
      </c>
      <c r="F1021" s="1">
        <v>2</v>
      </c>
      <c r="G1021" s="1">
        <v>3</v>
      </c>
      <c r="H1021" s="6">
        <v>0.66666666666666663</v>
      </c>
      <c r="I1021">
        <v>0</v>
      </c>
      <c r="J1021" s="1">
        <v>43</v>
      </c>
      <c r="K1021" s="1">
        <v>0</v>
      </c>
      <c r="L1021" s="1">
        <v>619</v>
      </c>
      <c r="M1021" s="6">
        <v>0.22</v>
      </c>
      <c r="N1021" s="4">
        <v>8000</v>
      </c>
      <c r="O1021" s="4">
        <v>800</v>
      </c>
      <c r="P1021" s="4">
        <v>500</v>
      </c>
      <c r="Q1021" s="3">
        <v>0.28999999999999998</v>
      </c>
      <c r="R1021" s="1">
        <v>24</v>
      </c>
      <c r="S1021" s="1">
        <v>500</v>
      </c>
      <c r="T1021" s="1">
        <v>51</v>
      </c>
      <c r="U1021" s="1">
        <v>1</v>
      </c>
      <c r="V1021" s="1">
        <v>86</v>
      </c>
      <c r="W1021" s="1">
        <v>0</v>
      </c>
      <c r="X1021" s="1">
        <v>1</v>
      </c>
      <c r="Y1021" s="1">
        <v>0</v>
      </c>
      <c r="Z1021" s="1">
        <v>4</v>
      </c>
      <c r="AA1021" s="1">
        <v>0</v>
      </c>
      <c r="AB1021" s="1">
        <v>0</v>
      </c>
      <c r="AC1021" s="1">
        <v>2300</v>
      </c>
      <c r="AD1021" s="1">
        <v>0</v>
      </c>
      <c r="AE1021" s="1">
        <v>0</v>
      </c>
      <c r="AF1021" s="1">
        <v>0</v>
      </c>
      <c r="AG1021" s="1">
        <v>0</v>
      </c>
      <c r="AH1021" s="1">
        <v>0</v>
      </c>
      <c r="AI1021" s="1">
        <v>2300</v>
      </c>
      <c r="AJ1021" s="1" t="s">
        <v>228</v>
      </c>
      <c r="AK1021" s="1" t="s">
        <v>229</v>
      </c>
      <c r="AL1021" s="1" t="s">
        <v>230</v>
      </c>
      <c r="AM1021" s="1" t="s">
        <v>12</v>
      </c>
      <c r="AN1021" s="1" t="s">
        <v>23097</v>
      </c>
      <c r="AO1021" s="1" t="s">
        <v>86</v>
      </c>
      <c r="AP1021" s="1" t="s">
        <v>57</v>
      </c>
      <c r="AQ1021" s="1" t="s">
        <v>14</v>
      </c>
      <c r="AR1021" s="1" t="s">
        <v>30</v>
      </c>
      <c r="AS1021" s="1" t="s">
        <v>23090</v>
      </c>
      <c r="AT1021" s="1" t="s">
        <v>26</v>
      </c>
    </row>
    <row r="1022" spans="1:46" x14ac:dyDescent="0.25">
      <c r="A1022" s="1" t="s">
        <v>18477</v>
      </c>
      <c r="B1022" s="2" t="s">
        <v>23101</v>
      </c>
      <c r="C1022" s="2" t="s">
        <v>23105</v>
      </c>
      <c r="D1022" s="1">
        <v>0</v>
      </c>
      <c r="E1022" s="1">
        <v>1</v>
      </c>
      <c r="F1022" s="1">
        <v>1</v>
      </c>
      <c r="G1022" s="1">
        <v>2</v>
      </c>
      <c r="H1022" s="6">
        <v>0.5</v>
      </c>
      <c r="I1022">
        <v>1</v>
      </c>
      <c r="J1022" s="1">
        <v>32</v>
      </c>
      <c r="K1022" s="1">
        <v>0</v>
      </c>
      <c r="L1022" s="1">
        <v>490</v>
      </c>
      <c r="M1022" s="6">
        <v>0.56999999999999995</v>
      </c>
      <c r="N1022" s="4">
        <v>2700</v>
      </c>
      <c r="O1022" s="4">
        <v>210</v>
      </c>
      <c r="P1022" s="4">
        <v>350</v>
      </c>
      <c r="Q1022" s="3">
        <v>0.35</v>
      </c>
      <c r="R1022" s="1">
        <v>12</v>
      </c>
      <c r="S1022" s="1">
        <v>350</v>
      </c>
      <c r="T1022" s="1">
        <v>28</v>
      </c>
      <c r="U1022" s="1">
        <v>0</v>
      </c>
      <c r="V1022" s="1">
        <v>86</v>
      </c>
      <c r="W1022" s="1">
        <v>0</v>
      </c>
      <c r="X1022" s="1">
        <v>0</v>
      </c>
      <c r="Y1022" s="1">
        <v>1</v>
      </c>
      <c r="Z1022" s="1">
        <v>4</v>
      </c>
      <c r="AA1022" s="1">
        <v>0</v>
      </c>
      <c r="AB1022" s="1">
        <v>1</v>
      </c>
      <c r="AC1022" s="1">
        <v>900</v>
      </c>
      <c r="AD1022" s="1">
        <v>0</v>
      </c>
      <c r="AE1022" s="1">
        <v>0</v>
      </c>
      <c r="AF1022" s="1">
        <v>1000</v>
      </c>
      <c r="AG1022" s="1">
        <v>110</v>
      </c>
      <c r="AH1022" s="1">
        <v>0</v>
      </c>
      <c r="AI1022" s="1">
        <v>2010</v>
      </c>
      <c r="AJ1022" s="1" t="s">
        <v>4463</v>
      </c>
      <c r="AK1022" s="1" t="s">
        <v>4464</v>
      </c>
      <c r="AL1022" s="1" t="s">
        <v>4465</v>
      </c>
      <c r="AM1022" s="1" t="s">
        <v>16</v>
      </c>
      <c r="AN1022" s="1" t="s">
        <v>23097</v>
      </c>
      <c r="AO1022" s="1" t="s">
        <v>364</v>
      </c>
      <c r="AP1022" s="1" t="s">
        <v>57</v>
      </c>
      <c r="AQ1022" s="1" t="s">
        <v>25</v>
      </c>
      <c r="AR1022" s="1" t="s">
        <v>19</v>
      </c>
      <c r="AS1022" s="1" t="s">
        <v>23090</v>
      </c>
      <c r="AT1022" s="1" t="s">
        <v>101</v>
      </c>
    </row>
    <row r="1023" spans="1:46" x14ac:dyDescent="0.25">
      <c r="A1023" s="1" t="s">
        <v>22584</v>
      </c>
      <c r="B1023" s="2" t="s">
        <v>23101</v>
      </c>
      <c r="C1023" s="2" t="s">
        <v>23105</v>
      </c>
      <c r="D1023" s="1">
        <v>0</v>
      </c>
      <c r="E1023" s="1">
        <v>1</v>
      </c>
      <c r="F1023" s="1">
        <v>1</v>
      </c>
      <c r="G1023" s="1">
        <v>2</v>
      </c>
      <c r="H1023" s="6">
        <v>0.5</v>
      </c>
      <c r="I1023">
        <v>1</v>
      </c>
      <c r="J1023" s="1">
        <v>60</v>
      </c>
      <c r="K1023" s="1">
        <v>0</v>
      </c>
      <c r="L1023" s="1">
        <v>589</v>
      </c>
      <c r="M1023" s="6">
        <v>0.11</v>
      </c>
      <c r="N1023" s="4">
        <v>5000</v>
      </c>
      <c r="O1023" s="4">
        <v>300</v>
      </c>
      <c r="P1023" s="4">
        <v>200</v>
      </c>
      <c r="Q1023" s="3">
        <v>0.35</v>
      </c>
      <c r="R1023" s="1">
        <v>12</v>
      </c>
      <c r="S1023" s="1">
        <v>200</v>
      </c>
      <c r="T1023" s="1">
        <v>24</v>
      </c>
      <c r="U1023" s="1">
        <v>1</v>
      </c>
      <c r="V1023" s="1">
        <v>86</v>
      </c>
      <c r="W1023" s="1">
        <v>1</v>
      </c>
      <c r="X1023" s="1">
        <v>1</v>
      </c>
      <c r="Y1023" s="1">
        <v>0</v>
      </c>
      <c r="Z1023" s="1">
        <v>3</v>
      </c>
      <c r="AA1023" s="1">
        <v>0</v>
      </c>
      <c r="AB1023" s="1">
        <v>1</v>
      </c>
      <c r="AC1023" s="1">
        <v>430</v>
      </c>
      <c r="AD1023" s="1">
        <v>0</v>
      </c>
      <c r="AE1023" s="1">
        <v>0</v>
      </c>
      <c r="AF1023" s="1">
        <v>0</v>
      </c>
      <c r="AG1023" s="1">
        <v>0</v>
      </c>
      <c r="AH1023" s="1">
        <v>0</v>
      </c>
      <c r="AI1023" s="1">
        <v>430</v>
      </c>
      <c r="AJ1023" s="1" t="s">
        <v>15697</v>
      </c>
      <c r="AK1023" s="1" t="s">
        <v>15698</v>
      </c>
      <c r="AL1023" s="1" t="s">
        <v>15699</v>
      </c>
      <c r="AM1023" s="1" t="s">
        <v>16</v>
      </c>
      <c r="AN1023" s="1" t="s">
        <v>23097</v>
      </c>
      <c r="AO1023" s="1" t="s">
        <v>86</v>
      </c>
      <c r="AP1023" s="1" t="s">
        <v>86</v>
      </c>
      <c r="AQ1023" s="1" t="s">
        <v>14</v>
      </c>
      <c r="AR1023" s="1" t="s">
        <v>30</v>
      </c>
      <c r="AS1023" s="1" t="s">
        <v>23090</v>
      </c>
      <c r="AT1023" s="1" t="s">
        <v>101</v>
      </c>
    </row>
    <row r="1024" spans="1:46" x14ac:dyDescent="0.25">
      <c r="A1024" s="1" t="s">
        <v>18010</v>
      </c>
      <c r="B1024" s="2" t="s">
        <v>23101</v>
      </c>
      <c r="C1024" s="2" t="s">
        <v>23106</v>
      </c>
      <c r="D1024" s="1">
        <v>0</v>
      </c>
      <c r="E1024" s="1">
        <v>0</v>
      </c>
      <c r="F1024" s="1">
        <v>1</v>
      </c>
      <c r="G1024" s="1">
        <v>1</v>
      </c>
      <c r="H1024" s="6">
        <v>1</v>
      </c>
      <c r="I1024">
        <v>0</v>
      </c>
      <c r="J1024" s="1">
        <v>49</v>
      </c>
      <c r="K1024" s="1">
        <v>1</v>
      </c>
      <c r="L1024" s="1">
        <v>582</v>
      </c>
      <c r="M1024" s="6">
        <v>0.54</v>
      </c>
      <c r="N1024" s="4">
        <v>3000</v>
      </c>
      <c r="O1024" s="4">
        <v>250</v>
      </c>
      <c r="P1024" s="4">
        <v>300</v>
      </c>
      <c r="Q1024" s="3">
        <v>0.36</v>
      </c>
      <c r="R1024" s="1">
        <v>24</v>
      </c>
      <c r="S1024" s="1">
        <v>300</v>
      </c>
      <c r="T1024" s="1">
        <v>45</v>
      </c>
      <c r="U1024" s="1">
        <v>1</v>
      </c>
      <c r="V1024" s="1">
        <v>86</v>
      </c>
      <c r="W1024" s="1">
        <v>0</v>
      </c>
      <c r="X1024" s="1">
        <v>0</v>
      </c>
      <c r="Y1024" s="1">
        <v>0</v>
      </c>
      <c r="Z1024" s="1">
        <v>3</v>
      </c>
      <c r="AA1024" s="1">
        <v>1</v>
      </c>
      <c r="AB1024" s="1">
        <v>1</v>
      </c>
      <c r="AC1024" s="1">
        <v>694</v>
      </c>
      <c r="AD1024" s="1">
        <v>1650</v>
      </c>
      <c r="AE1024" s="1">
        <v>0</v>
      </c>
      <c r="AF1024" s="1">
        <v>87</v>
      </c>
      <c r="AG1024" s="1">
        <v>0</v>
      </c>
      <c r="AH1024" s="1">
        <v>500</v>
      </c>
      <c r="AI1024" s="1">
        <v>2931</v>
      </c>
      <c r="AJ1024" s="1" t="s">
        <v>2403</v>
      </c>
      <c r="AK1024" s="1" t="s">
        <v>3066</v>
      </c>
      <c r="AL1024" s="1" t="s">
        <v>3067</v>
      </c>
      <c r="AM1024" s="1" t="s">
        <v>12</v>
      </c>
      <c r="AN1024" s="1" t="s">
        <v>23098</v>
      </c>
      <c r="AO1024" s="1" t="s">
        <v>86</v>
      </c>
      <c r="AP1024" s="1" t="s">
        <v>57</v>
      </c>
      <c r="AQ1024" s="1" t="s">
        <v>25</v>
      </c>
      <c r="AR1024" s="1" t="s">
        <v>30</v>
      </c>
      <c r="AS1024" s="1" t="s">
        <v>23091</v>
      </c>
      <c r="AT1024" s="1" t="s">
        <v>101</v>
      </c>
    </row>
    <row r="1025" spans="1:46" x14ac:dyDescent="0.25">
      <c r="A1025" s="1" t="s">
        <v>18059</v>
      </c>
      <c r="B1025" s="2" t="s">
        <v>23101</v>
      </c>
      <c r="C1025" s="2" t="s">
        <v>23106</v>
      </c>
      <c r="D1025" s="1">
        <v>0</v>
      </c>
      <c r="E1025" s="1">
        <v>0</v>
      </c>
      <c r="F1025" s="1">
        <v>1</v>
      </c>
      <c r="G1025" s="1">
        <v>1</v>
      </c>
      <c r="H1025" s="6">
        <v>1</v>
      </c>
      <c r="I1025">
        <v>1</v>
      </c>
      <c r="J1025" s="1">
        <v>38</v>
      </c>
      <c r="K1025" s="1">
        <v>0</v>
      </c>
      <c r="L1025" s="1">
        <v>613</v>
      </c>
      <c r="M1025" s="6">
        <v>0.14000000000000001</v>
      </c>
      <c r="N1025" s="4">
        <v>5400</v>
      </c>
      <c r="O1025" s="4">
        <v>480</v>
      </c>
      <c r="P1025" s="4">
        <v>300</v>
      </c>
      <c r="Q1025" s="3">
        <v>0.35</v>
      </c>
      <c r="R1025" s="1">
        <v>18</v>
      </c>
      <c r="S1025" s="1">
        <v>300</v>
      </c>
      <c r="T1025" s="1">
        <v>32</v>
      </c>
      <c r="U1025" s="1">
        <v>1</v>
      </c>
      <c r="V1025" s="1">
        <v>86</v>
      </c>
      <c r="W1025" s="1">
        <v>1</v>
      </c>
      <c r="X1025" s="1">
        <v>0</v>
      </c>
      <c r="Y1025" s="1">
        <v>0</v>
      </c>
      <c r="Z1025" s="1">
        <v>3</v>
      </c>
      <c r="AA1025" s="1">
        <v>1</v>
      </c>
      <c r="AB1025" s="1">
        <v>1</v>
      </c>
      <c r="AC1025" s="1">
        <v>1031</v>
      </c>
      <c r="AD1025" s="1">
        <v>644</v>
      </c>
      <c r="AE1025" s="1">
        <v>0</v>
      </c>
      <c r="AF1025" s="1">
        <v>0</v>
      </c>
      <c r="AG1025" s="1">
        <v>0</v>
      </c>
      <c r="AH1025" s="1">
        <v>0</v>
      </c>
      <c r="AI1025" s="1">
        <v>1675</v>
      </c>
      <c r="AJ1025" s="1" t="s">
        <v>3220</v>
      </c>
      <c r="AK1025" s="1" t="s">
        <v>3221</v>
      </c>
      <c r="AL1025" s="1" t="s">
        <v>3222</v>
      </c>
      <c r="AM1025" s="1" t="s">
        <v>16</v>
      </c>
      <c r="AN1025" s="1" t="s">
        <v>23097</v>
      </c>
      <c r="AO1025" s="1" t="s">
        <v>86</v>
      </c>
      <c r="AP1025" s="1" t="s">
        <v>86</v>
      </c>
      <c r="AQ1025" s="1" t="s">
        <v>25</v>
      </c>
      <c r="AR1025" s="1" t="s">
        <v>30</v>
      </c>
      <c r="AS1025" s="1" t="s">
        <v>23091</v>
      </c>
      <c r="AT1025" s="1" t="s">
        <v>101</v>
      </c>
    </row>
    <row r="1026" spans="1:46" x14ac:dyDescent="0.25">
      <c r="A1026" s="1" t="s">
        <v>18773</v>
      </c>
      <c r="B1026" s="2" t="s">
        <v>23101</v>
      </c>
      <c r="C1026" s="2" t="s">
        <v>23107</v>
      </c>
      <c r="D1026" s="1">
        <v>0</v>
      </c>
      <c r="E1026" s="1">
        <v>2</v>
      </c>
      <c r="F1026" s="1">
        <v>1</v>
      </c>
      <c r="G1026" s="1">
        <v>3</v>
      </c>
      <c r="H1026" s="6">
        <v>0.33333333333333331</v>
      </c>
      <c r="I1026">
        <v>1</v>
      </c>
      <c r="J1026" s="1">
        <v>55</v>
      </c>
      <c r="K1026" s="1">
        <v>1</v>
      </c>
      <c r="L1026" s="1">
        <v>717</v>
      </c>
      <c r="M1026" s="6">
        <v>0.15</v>
      </c>
      <c r="N1026" s="4">
        <v>2400</v>
      </c>
      <c r="O1026" s="4">
        <v>220</v>
      </c>
      <c r="P1026" s="4">
        <v>250</v>
      </c>
      <c r="Q1026" s="3">
        <v>0.35</v>
      </c>
      <c r="R1026" s="1">
        <v>18</v>
      </c>
      <c r="S1026" s="1">
        <v>250</v>
      </c>
      <c r="T1026" s="1">
        <v>20</v>
      </c>
      <c r="U1026" s="1">
        <v>1</v>
      </c>
      <c r="V1026" s="1">
        <v>86</v>
      </c>
      <c r="W1026" s="1">
        <v>1</v>
      </c>
      <c r="X1026" s="1">
        <v>1</v>
      </c>
      <c r="Y1026" s="1">
        <v>0</v>
      </c>
      <c r="Z1026" s="1">
        <v>2</v>
      </c>
      <c r="AA1026" s="1">
        <v>1</v>
      </c>
      <c r="AB1026" s="1">
        <v>1</v>
      </c>
      <c r="AC1026" s="1">
        <v>0</v>
      </c>
      <c r="AD1026" s="1">
        <v>0</v>
      </c>
      <c r="AE1026" s="1">
        <v>0</v>
      </c>
      <c r="AF1026" s="1">
        <v>287</v>
      </c>
      <c r="AG1026" s="1">
        <v>0</v>
      </c>
      <c r="AH1026" s="1">
        <v>0</v>
      </c>
      <c r="AI1026" s="1">
        <v>287</v>
      </c>
      <c r="AJ1026" s="1" t="s">
        <v>5310</v>
      </c>
      <c r="AK1026" s="1" t="s">
        <v>5311</v>
      </c>
      <c r="AL1026" s="1" t="s">
        <v>5312</v>
      </c>
      <c r="AM1026" s="1" t="s">
        <v>16</v>
      </c>
      <c r="AN1026" s="1" t="s">
        <v>23098</v>
      </c>
      <c r="AO1026" s="1" t="s">
        <v>86</v>
      </c>
      <c r="AP1026" s="1" t="s">
        <v>86</v>
      </c>
      <c r="AQ1026" s="1" t="s">
        <v>14</v>
      </c>
      <c r="AR1026" s="1" t="s">
        <v>30</v>
      </c>
      <c r="AS1026" s="1" t="s">
        <v>23091</v>
      </c>
      <c r="AT1026" s="1" t="s">
        <v>101</v>
      </c>
    </row>
    <row r="1027" spans="1:46" x14ac:dyDescent="0.25">
      <c r="A1027" s="1" t="s">
        <v>22380</v>
      </c>
      <c r="B1027" s="2" t="s">
        <v>23101</v>
      </c>
      <c r="C1027" s="2" t="s">
        <v>23108</v>
      </c>
      <c r="D1027" s="1">
        <v>0</v>
      </c>
      <c r="E1027" s="1">
        <v>0</v>
      </c>
      <c r="F1027" s="1">
        <v>2</v>
      </c>
      <c r="G1027" s="1">
        <v>2</v>
      </c>
      <c r="H1027" s="6">
        <v>1</v>
      </c>
      <c r="I1027">
        <v>1</v>
      </c>
      <c r="J1027" s="1">
        <v>36</v>
      </c>
      <c r="K1027" s="1">
        <v>1</v>
      </c>
      <c r="L1027" s="1">
        <v>670</v>
      </c>
      <c r="M1027" s="6">
        <v>0.67</v>
      </c>
      <c r="N1027" s="4">
        <v>4500</v>
      </c>
      <c r="O1027" s="4">
        <v>300</v>
      </c>
      <c r="P1027" s="4">
        <v>700</v>
      </c>
      <c r="Q1027" s="3">
        <v>0.31</v>
      </c>
      <c r="R1027" s="1">
        <v>24</v>
      </c>
      <c r="S1027" s="1">
        <v>700</v>
      </c>
      <c r="T1027" s="1">
        <v>50</v>
      </c>
      <c r="U1027" s="1">
        <v>0</v>
      </c>
      <c r="V1027" s="1">
        <v>86</v>
      </c>
      <c r="W1027" s="1">
        <v>0</v>
      </c>
      <c r="X1027" s="1">
        <v>0</v>
      </c>
      <c r="Y1027" s="1">
        <v>0</v>
      </c>
      <c r="Z1027" s="1">
        <v>4</v>
      </c>
      <c r="AA1027" s="1">
        <v>0</v>
      </c>
      <c r="AB1027" s="1">
        <v>1</v>
      </c>
      <c r="AC1027" s="1">
        <v>0</v>
      </c>
      <c r="AD1027" s="1">
        <v>0</v>
      </c>
      <c r="AE1027" s="1">
        <v>0</v>
      </c>
      <c r="AF1027" s="1">
        <v>1710</v>
      </c>
      <c r="AG1027" s="1">
        <v>440</v>
      </c>
      <c r="AH1027" s="1">
        <v>1000</v>
      </c>
      <c r="AI1027" s="1">
        <v>3150</v>
      </c>
      <c r="AJ1027" s="1" t="s">
        <v>9955</v>
      </c>
      <c r="AK1027" s="1" t="s">
        <v>15173</v>
      </c>
      <c r="AL1027" s="1" t="s">
        <v>15174</v>
      </c>
      <c r="AM1027" s="1" t="s">
        <v>16</v>
      </c>
      <c r="AN1027" s="1" t="s">
        <v>23098</v>
      </c>
      <c r="AO1027" s="1" t="s">
        <v>364</v>
      </c>
      <c r="AP1027" s="1" t="s">
        <v>57</v>
      </c>
      <c r="AQ1027" s="1" t="s">
        <v>25</v>
      </c>
      <c r="AR1027" s="1" t="s">
        <v>30</v>
      </c>
      <c r="AS1027" s="1" t="s">
        <v>23090</v>
      </c>
      <c r="AT1027" s="1" t="s">
        <v>101</v>
      </c>
    </row>
    <row r="1028" spans="1:46" x14ac:dyDescent="0.25">
      <c r="A1028" s="1" t="s">
        <v>18881</v>
      </c>
      <c r="B1028" s="2" t="s">
        <v>23101</v>
      </c>
      <c r="C1028" s="2" t="s">
        <v>23108</v>
      </c>
      <c r="D1028" s="1">
        <v>0</v>
      </c>
      <c r="E1028" s="1">
        <v>0</v>
      </c>
      <c r="F1028" s="1">
        <v>3</v>
      </c>
      <c r="G1028" s="1">
        <v>3</v>
      </c>
      <c r="H1028" s="6">
        <v>1</v>
      </c>
      <c r="I1028">
        <v>0</v>
      </c>
      <c r="J1028" s="1">
        <v>45</v>
      </c>
      <c r="K1028" s="1">
        <v>0</v>
      </c>
      <c r="L1028" s="1">
        <v>687</v>
      </c>
      <c r="M1028" s="6">
        <v>0.45</v>
      </c>
      <c r="N1028" s="4">
        <v>7000</v>
      </c>
      <c r="O1028" s="4">
        <v>600</v>
      </c>
      <c r="P1028" s="4">
        <v>1000</v>
      </c>
      <c r="Q1028" s="3">
        <v>0.28000000000000003</v>
      </c>
      <c r="R1028" s="1">
        <v>24</v>
      </c>
      <c r="S1028" s="1">
        <v>1000</v>
      </c>
      <c r="T1028" s="1">
        <v>54</v>
      </c>
      <c r="U1028" s="1">
        <v>1</v>
      </c>
      <c r="V1028" s="1">
        <v>86</v>
      </c>
      <c r="W1028" s="1">
        <v>1</v>
      </c>
      <c r="X1028" s="1">
        <v>1</v>
      </c>
      <c r="Y1028" s="1">
        <v>0</v>
      </c>
      <c r="Z1028" s="1">
        <v>5</v>
      </c>
      <c r="AA1028" s="1">
        <v>1</v>
      </c>
      <c r="AB1028" s="1">
        <v>0</v>
      </c>
      <c r="AC1028" s="1">
        <v>1528</v>
      </c>
      <c r="AD1028" s="1">
        <v>300</v>
      </c>
      <c r="AE1028" s="1">
        <v>1065</v>
      </c>
      <c r="AF1028" s="1">
        <v>0</v>
      </c>
      <c r="AG1028" s="1">
        <v>17</v>
      </c>
      <c r="AH1028" s="1">
        <v>990</v>
      </c>
      <c r="AI1028" s="1">
        <v>3900</v>
      </c>
      <c r="AJ1028" s="1" t="s">
        <v>5638</v>
      </c>
      <c r="AK1028" s="1" t="s">
        <v>5639</v>
      </c>
      <c r="AL1028" s="1" t="s">
        <v>5640</v>
      </c>
      <c r="AM1028" s="1" t="s">
        <v>12</v>
      </c>
      <c r="AN1028" s="1" t="s">
        <v>23097</v>
      </c>
      <c r="AO1028" s="1" t="s">
        <v>86</v>
      </c>
      <c r="AP1028" s="1" t="s">
        <v>86</v>
      </c>
      <c r="AQ1028" s="1" t="s">
        <v>14</v>
      </c>
      <c r="AR1028" s="1" t="s">
        <v>30</v>
      </c>
      <c r="AS1028" s="1" t="s">
        <v>23091</v>
      </c>
      <c r="AT1028" s="1" t="s">
        <v>26</v>
      </c>
    </row>
    <row r="1029" spans="1:46" x14ac:dyDescent="0.25">
      <c r="A1029" s="1" t="s">
        <v>21254</v>
      </c>
      <c r="B1029" s="2" t="s">
        <v>23101</v>
      </c>
      <c r="C1029" s="2" t="s">
        <v>23108</v>
      </c>
      <c r="D1029" s="1">
        <v>0</v>
      </c>
      <c r="E1029" s="1">
        <v>1</v>
      </c>
      <c r="F1029" s="1">
        <v>1</v>
      </c>
      <c r="G1029" s="1">
        <v>2</v>
      </c>
      <c r="H1029" s="6">
        <v>0.5</v>
      </c>
      <c r="I1029">
        <v>1</v>
      </c>
      <c r="J1029" s="1">
        <v>30</v>
      </c>
      <c r="K1029" s="1">
        <v>1</v>
      </c>
      <c r="L1029" s="1">
        <v>600</v>
      </c>
      <c r="M1029" s="6">
        <v>0.2</v>
      </c>
      <c r="N1029" s="4">
        <v>4800</v>
      </c>
      <c r="O1029" s="4">
        <v>350</v>
      </c>
      <c r="P1029" s="4">
        <v>200</v>
      </c>
      <c r="Q1029" s="3">
        <v>0.3</v>
      </c>
      <c r="R1029" s="1">
        <v>24</v>
      </c>
      <c r="S1029" s="1">
        <v>200</v>
      </c>
      <c r="T1029" s="1">
        <v>9</v>
      </c>
      <c r="U1029" s="1">
        <v>1</v>
      </c>
      <c r="V1029" s="1">
        <v>86</v>
      </c>
      <c r="W1029" s="1">
        <v>0</v>
      </c>
      <c r="X1029" s="1">
        <v>0</v>
      </c>
      <c r="Y1029" s="1">
        <v>0</v>
      </c>
      <c r="Z1029" s="1">
        <v>4</v>
      </c>
      <c r="AA1029" s="1">
        <v>1</v>
      </c>
      <c r="AB1029" s="1">
        <v>1</v>
      </c>
      <c r="AC1029" s="1">
        <v>0</v>
      </c>
      <c r="AD1029" s="1">
        <v>0</v>
      </c>
      <c r="AE1029" s="1">
        <v>0</v>
      </c>
      <c r="AF1029" s="1">
        <v>1164</v>
      </c>
      <c r="AG1029" s="1">
        <v>0</v>
      </c>
      <c r="AH1029" s="1">
        <v>0</v>
      </c>
      <c r="AI1029" s="1">
        <v>1164</v>
      </c>
      <c r="AJ1029" s="1" t="s">
        <v>12172</v>
      </c>
      <c r="AK1029" s="1" t="s">
        <v>12173</v>
      </c>
      <c r="AL1029" s="1" t="s">
        <v>12174</v>
      </c>
      <c r="AM1029" s="1" t="s">
        <v>16</v>
      </c>
      <c r="AN1029" s="1" t="s">
        <v>23098</v>
      </c>
      <c r="AO1029" s="1" t="s">
        <v>86</v>
      </c>
      <c r="AP1029" s="1" t="s">
        <v>57</v>
      </c>
      <c r="AQ1029" s="1" t="s">
        <v>25</v>
      </c>
      <c r="AR1029" s="1" t="s">
        <v>30</v>
      </c>
      <c r="AS1029" s="1" t="s">
        <v>23091</v>
      </c>
      <c r="AT1029" s="1" t="s">
        <v>101</v>
      </c>
    </row>
    <row r="1030" spans="1:46" x14ac:dyDescent="0.25">
      <c r="A1030" s="1" t="s">
        <v>22451</v>
      </c>
      <c r="B1030" s="2" t="s">
        <v>23101</v>
      </c>
      <c r="C1030" s="2" t="s">
        <v>23109</v>
      </c>
      <c r="D1030" s="1">
        <v>0</v>
      </c>
      <c r="E1030" s="1">
        <v>0</v>
      </c>
      <c r="F1030" s="1">
        <v>1</v>
      </c>
      <c r="G1030" s="1">
        <v>1</v>
      </c>
      <c r="H1030" s="6">
        <v>1</v>
      </c>
      <c r="I1030">
        <v>0</v>
      </c>
      <c r="J1030" s="1">
        <v>40</v>
      </c>
      <c r="K1030" s="1">
        <v>1</v>
      </c>
      <c r="L1030" s="1">
        <v>610</v>
      </c>
      <c r="M1030" s="6">
        <v>0.1</v>
      </c>
      <c r="N1030" s="4">
        <v>2920</v>
      </c>
      <c r="O1030" s="4">
        <v>210</v>
      </c>
      <c r="P1030" s="4">
        <v>400</v>
      </c>
      <c r="Q1030" s="3">
        <v>0.3</v>
      </c>
      <c r="R1030" s="1">
        <v>24</v>
      </c>
      <c r="S1030" s="1">
        <v>400</v>
      </c>
      <c r="T1030" s="1">
        <v>22</v>
      </c>
      <c r="U1030" s="1">
        <v>1</v>
      </c>
      <c r="V1030" s="1">
        <v>86</v>
      </c>
      <c r="W1030" s="1">
        <v>0</v>
      </c>
      <c r="X1030" s="1">
        <v>0</v>
      </c>
      <c r="Y1030" s="1">
        <v>1</v>
      </c>
      <c r="Z1030" s="1">
        <v>0</v>
      </c>
      <c r="AA1030" s="1">
        <v>1</v>
      </c>
      <c r="AB1030" s="1">
        <v>0</v>
      </c>
      <c r="AC1030" s="1">
        <v>0</v>
      </c>
      <c r="AD1030" s="1">
        <v>0</v>
      </c>
      <c r="AE1030" s="1">
        <v>0</v>
      </c>
      <c r="AF1030" s="1">
        <v>0</v>
      </c>
      <c r="AG1030" s="1">
        <v>0</v>
      </c>
      <c r="AH1030" s="1">
        <v>0</v>
      </c>
      <c r="AI1030" s="1">
        <v>0</v>
      </c>
      <c r="AJ1030" s="1" t="s">
        <v>15367</v>
      </c>
      <c r="AK1030" s="1" t="s">
        <v>15368</v>
      </c>
      <c r="AL1030" s="1" t="s">
        <v>15369</v>
      </c>
      <c r="AM1030" s="1" t="s">
        <v>12</v>
      </c>
      <c r="AN1030" s="1" t="s">
        <v>23098</v>
      </c>
      <c r="AO1030" s="1" t="s">
        <v>86</v>
      </c>
      <c r="AP1030" s="1" t="s">
        <v>57</v>
      </c>
      <c r="AQ1030" s="1" t="s">
        <v>25</v>
      </c>
      <c r="AR1030" s="1" t="s">
        <v>19</v>
      </c>
      <c r="AS1030" s="1" t="s">
        <v>23091</v>
      </c>
      <c r="AT1030" s="1" t="s">
        <v>26</v>
      </c>
    </row>
    <row r="1031" spans="1:46" x14ac:dyDescent="0.25">
      <c r="A1031" s="1" t="s">
        <v>20182</v>
      </c>
      <c r="B1031" s="2" t="s">
        <v>23101</v>
      </c>
      <c r="C1031" s="2" t="s">
        <v>23109</v>
      </c>
      <c r="D1031" s="1">
        <v>0</v>
      </c>
      <c r="E1031" s="1">
        <v>0</v>
      </c>
      <c r="F1031" s="1">
        <v>1</v>
      </c>
      <c r="G1031" s="1">
        <v>1</v>
      </c>
      <c r="H1031" s="6">
        <v>1</v>
      </c>
      <c r="I1031">
        <v>1</v>
      </c>
      <c r="J1031" s="1">
        <v>32</v>
      </c>
      <c r="K1031" s="1">
        <v>1</v>
      </c>
      <c r="L1031" s="1">
        <v>614</v>
      </c>
      <c r="M1031" s="6">
        <v>0.04</v>
      </c>
      <c r="N1031" s="4">
        <v>3300</v>
      </c>
      <c r="O1031" s="4">
        <v>270</v>
      </c>
      <c r="P1031" s="4">
        <v>200</v>
      </c>
      <c r="Q1031" s="3">
        <v>0.35</v>
      </c>
      <c r="R1031" s="1">
        <v>24</v>
      </c>
      <c r="S1031" s="1">
        <v>200</v>
      </c>
      <c r="T1031" s="1">
        <v>17</v>
      </c>
      <c r="U1031" s="1">
        <v>1</v>
      </c>
      <c r="V1031" s="1">
        <v>86</v>
      </c>
      <c r="W1031" s="1">
        <v>0</v>
      </c>
      <c r="X1031" s="1">
        <v>0</v>
      </c>
      <c r="Y1031" s="1">
        <v>0</v>
      </c>
      <c r="Z1031" s="1">
        <v>3</v>
      </c>
      <c r="AA1031" s="1">
        <v>0</v>
      </c>
      <c r="AB1031" s="1">
        <v>1</v>
      </c>
      <c r="AC1031" s="1">
        <v>0</v>
      </c>
      <c r="AD1031" s="1">
        <v>0</v>
      </c>
      <c r="AE1031" s="1">
        <v>0</v>
      </c>
      <c r="AF1031" s="1">
        <v>0</v>
      </c>
      <c r="AG1031" s="1">
        <v>0</v>
      </c>
      <c r="AH1031" s="1">
        <v>0</v>
      </c>
      <c r="AI1031" s="1">
        <v>0</v>
      </c>
      <c r="AJ1031" s="1" t="s">
        <v>9270</v>
      </c>
      <c r="AK1031" s="1" t="s">
        <v>9271</v>
      </c>
      <c r="AL1031" s="1" t="s">
        <v>9272</v>
      </c>
      <c r="AM1031" s="1" t="s">
        <v>16</v>
      </c>
      <c r="AN1031" s="1" t="s">
        <v>23098</v>
      </c>
      <c r="AO1031" s="1" t="s">
        <v>86</v>
      </c>
      <c r="AP1031" s="1" t="s">
        <v>57</v>
      </c>
      <c r="AQ1031" s="1" t="s">
        <v>25</v>
      </c>
      <c r="AR1031" s="1" t="s">
        <v>30</v>
      </c>
      <c r="AS1031" s="1" t="s">
        <v>23090</v>
      </c>
      <c r="AT1031" s="1" t="s">
        <v>101</v>
      </c>
    </row>
    <row r="1032" spans="1:46" x14ac:dyDescent="0.25">
      <c r="A1032" s="1" t="s">
        <v>23038</v>
      </c>
      <c r="B1032" s="2" t="s">
        <v>23101</v>
      </c>
      <c r="C1032" s="2" t="s">
        <v>23109</v>
      </c>
      <c r="D1032" s="1">
        <v>0</v>
      </c>
      <c r="E1032" s="1">
        <v>0</v>
      </c>
      <c r="F1032" s="1">
        <v>2</v>
      </c>
      <c r="G1032" s="1">
        <v>2</v>
      </c>
      <c r="H1032" s="6">
        <v>1</v>
      </c>
      <c r="I1032">
        <v>1</v>
      </c>
      <c r="J1032" s="1">
        <v>42</v>
      </c>
      <c r="K1032" s="1">
        <v>1</v>
      </c>
      <c r="L1032" s="1">
        <v>695</v>
      </c>
      <c r="M1032" s="6">
        <v>0.09</v>
      </c>
      <c r="N1032" s="4">
        <v>3000</v>
      </c>
      <c r="O1032" s="4">
        <v>230</v>
      </c>
      <c r="P1032" s="4">
        <v>400</v>
      </c>
      <c r="Q1032" s="3">
        <v>0.3</v>
      </c>
      <c r="R1032" s="1">
        <v>24</v>
      </c>
      <c r="S1032" s="1">
        <v>400</v>
      </c>
      <c r="T1032" s="1">
        <v>36</v>
      </c>
      <c r="U1032" s="1">
        <v>1</v>
      </c>
      <c r="V1032" s="1">
        <v>86</v>
      </c>
      <c r="W1032" s="1">
        <v>0</v>
      </c>
      <c r="X1032" s="1">
        <v>1</v>
      </c>
      <c r="Y1032" s="1">
        <v>0</v>
      </c>
      <c r="Z1032" s="1">
        <v>4</v>
      </c>
      <c r="AA1032" s="1">
        <v>0</v>
      </c>
      <c r="AB1032" s="1">
        <v>1</v>
      </c>
      <c r="AC1032" s="1">
        <v>0</v>
      </c>
      <c r="AD1032" s="1">
        <v>0</v>
      </c>
      <c r="AE1032" s="1">
        <v>0</v>
      </c>
      <c r="AF1032" s="1">
        <v>0</v>
      </c>
      <c r="AG1032" s="1">
        <v>0</v>
      </c>
      <c r="AH1032" s="1">
        <v>0</v>
      </c>
      <c r="AI1032" s="1">
        <v>0</v>
      </c>
      <c r="AJ1032" s="1" t="s">
        <v>16929</v>
      </c>
      <c r="AK1032" s="1" t="s">
        <v>16930</v>
      </c>
      <c r="AL1032" s="1" t="s">
        <v>16931</v>
      </c>
      <c r="AM1032" s="1" t="s">
        <v>16</v>
      </c>
      <c r="AN1032" s="1" t="s">
        <v>23098</v>
      </c>
      <c r="AO1032" s="1" t="s">
        <v>86</v>
      </c>
      <c r="AP1032" s="1" t="s">
        <v>57</v>
      </c>
      <c r="AQ1032" s="1" t="s">
        <v>14</v>
      </c>
      <c r="AR1032" s="1" t="s">
        <v>30</v>
      </c>
      <c r="AS1032" s="1" t="s">
        <v>23090</v>
      </c>
      <c r="AT1032" s="1" t="s">
        <v>101</v>
      </c>
    </row>
    <row r="1033" spans="1:46" x14ac:dyDescent="0.25">
      <c r="A1033" s="1" t="s">
        <v>21293</v>
      </c>
      <c r="B1033" s="2" t="s">
        <v>23101</v>
      </c>
      <c r="C1033" s="2" t="s">
        <v>23109</v>
      </c>
      <c r="D1033" s="1">
        <v>0</v>
      </c>
      <c r="E1033" s="1">
        <v>0</v>
      </c>
      <c r="F1033" s="1">
        <v>1</v>
      </c>
      <c r="G1033" s="1">
        <v>1</v>
      </c>
      <c r="H1033" s="6">
        <v>1</v>
      </c>
      <c r="I1033">
        <v>1</v>
      </c>
      <c r="J1033" s="1">
        <v>36</v>
      </c>
      <c r="K1033" s="1">
        <v>1</v>
      </c>
      <c r="L1033" s="1">
        <v>600</v>
      </c>
      <c r="M1033" s="6">
        <v>0.4</v>
      </c>
      <c r="N1033" s="4">
        <v>2400</v>
      </c>
      <c r="O1033" s="4">
        <v>210</v>
      </c>
      <c r="P1033" s="4">
        <v>450</v>
      </c>
      <c r="Q1033" s="3">
        <v>0.25</v>
      </c>
      <c r="R1033" s="1">
        <v>18</v>
      </c>
      <c r="S1033" s="1">
        <v>450</v>
      </c>
      <c r="T1033" s="1">
        <v>59</v>
      </c>
      <c r="U1033" s="1">
        <v>1</v>
      </c>
      <c r="V1033" s="1">
        <v>86</v>
      </c>
      <c r="W1033" s="1">
        <v>0</v>
      </c>
      <c r="X1033" s="1">
        <v>0</v>
      </c>
      <c r="Y1033" s="1">
        <v>0</v>
      </c>
      <c r="Z1033" s="1">
        <v>3</v>
      </c>
      <c r="AA1033" s="1">
        <v>1</v>
      </c>
      <c r="AB1033" s="1">
        <v>1</v>
      </c>
      <c r="AC1033" s="1">
        <v>500</v>
      </c>
      <c r="AD1033" s="1">
        <v>0</v>
      </c>
      <c r="AE1033" s="1">
        <v>0</v>
      </c>
      <c r="AF1033" s="1">
        <v>1300</v>
      </c>
      <c r="AG1033" s="1">
        <v>0</v>
      </c>
      <c r="AH1033" s="1">
        <v>0</v>
      </c>
      <c r="AI1033" s="1">
        <v>1800</v>
      </c>
      <c r="AJ1033" s="1" t="s">
        <v>565</v>
      </c>
      <c r="AK1033" s="1" t="s">
        <v>12284</v>
      </c>
      <c r="AL1033" s="1" t="s">
        <v>12285</v>
      </c>
      <c r="AM1033" s="1" t="s">
        <v>16</v>
      </c>
      <c r="AN1033" s="1" t="s">
        <v>23098</v>
      </c>
      <c r="AO1033" s="1" t="s">
        <v>86</v>
      </c>
      <c r="AP1033" s="1" t="s">
        <v>57</v>
      </c>
      <c r="AQ1033" s="1" t="s">
        <v>25</v>
      </c>
      <c r="AR1033" s="1" t="s">
        <v>30</v>
      </c>
      <c r="AS1033" s="1" t="s">
        <v>23091</v>
      </c>
      <c r="AT1033" s="1" t="s">
        <v>101</v>
      </c>
    </row>
    <row r="1034" spans="1:46" x14ac:dyDescent="0.25">
      <c r="A1034" s="1" t="s">
        <v>21347</v>
      </c>
      <c r="B1034" s="2" t="s">
        <v>23073</v>
      </c>
      <c r="C1034" s="2" t="s">
        <v>23104</v>
      </c>
      <c r="D1034" s="1">
        <v>1</v>
      </c>
      <c r="E1034" s="1">
        <v>1</v>
      </c>
      <c r="F1034" s="1">
        <v>1</v>
      </c>
      <c r="G1034" s="1">
        <v>3</v>
      </c>
      <c r="H1034" s="6">
        <v>0.33333333333333331</v>
      </c>
      <c r="I1034">
        <v>0</v>
      </c>
      <c r="J1034" s="1">
        <v>41</v>
      </c>
      <c r="K1034" s="1">
        <v>0</v>
      </c>
      <c r="L1034" s="1">
        <v>658</v>
      </c>
      <c r="M1034" s="6">
        <v>0.25</v>
      </c>
      <c r="N1034" s="4">
        <v>3900</v>
      </c>
      <c r="O1034" s="4">
        <v>327</v>
      </c>
      <c r="P1034" s="4">
        <v>1000</v>
      </c>
      <c r="Q1034" s="3">
        <v>0.38</v>
      </c>
      <c r="R1034" s="1">
        <v>36</v>
      </c>
      <c r="S1034" s="1">
        <v>1000</v>
      </c>
      <c r="T1034" s="1">
        <v>20</v>
      </c>
      <c r="U1034" s="1">
        <v>0</v>
      </c>
      <c r="V1034" s="1">
        <v>85</v>
      </c>
      <c r="W1034" s="1">
        <v>0</v>
      </c>
      <c r="X1034" s="1">
        <v>0</v>
      </c>
      <c r="Y1034" s="1">
        <v>0</v>
      </c>
      <c r="Z1034" s="1">
        <v>1</v>
      </c>
      <c r="AA1034" s="1">
        <v>1</v>
      </c>
      <c r="AB1034" s="1">
        <v>0</v>
      </c>
      <c r="AC1034" s="1">
        <v>500</v>
      </c>
      <c r="AD1034" s="1">
        <v>0</v>
      </c>
      <c r="AE1034" s="1">
        <v>500</v>
      </c>
      <c r="AF1034" s="1">
        <v>0</v>
      </c>
      <c r="AG1034" s="1">
        <v>0</v>
      </c>
      <c r="AH1034" s="1">
        <v>0</v>
      </c>
      <c r="AI1034" s="1">
        <v>1000</v>
      </c>
      <c r="AJ1034" s="1" t="s">
        <v>12406</v>
      </c>
      <c r="AK1034" s="1" t="s">
        <v>12407</v>
      </c>
      <c r="AL1034" s="1" t="s">
        <v>12408</v>
      </c>
      <c r="AM1034" s="1" t="s">
        <v>12</v>
      </c>
      <c r="AN1034" s="1" t="s">
        <v>23097</v>
      </c>
      <c r="AO1034" s="1" t="s">
        <v>364</v>
      </c>
      <c r="AP1034" s="1" t="s">
        <v>57</v>
      </c>
      <c r="AQ1034" s="1" t="s">
        <v>25</v>
      </c>
      <c r="AR1034" s="1" t="s">
        <v>30</v>
      </c>
      <c r="AS1034" s="1" t="s">
        <v>23091</v>
      </c>
      <c r="AT1034" s="1" t="s">
        <v>26</v>
      </c>
    </row>
    <row r="1035" spans="1:46" x14ac:dyDescent="0.25">
      <c r="A1035" s="1" t="s">
        <v>19746</v>
      </c>
      <c r="B1035" s="2" t="s">
        <v>23073</v>
      </c>
      <c r="C1035" s="2" t="s">
        <v>23105</v>
      </c>
      <c r="D1035" s="1">
        <v>6</v>
      </c>
      <c r="E1035" s="1">
        <v>6</v>
      </c>
      <c r="F1035" s="1">
        <v>3</v>
      </c>
      <c r="G1035" s="1">
        <v>15</v>
      </c>
      <c r="H1035" s="6">
        <v>0.2</v>
      </c>
      <c r="I1035">
        <v>1</v>
      </c>
      <c r="J1035" s="1">
        <v>45</v>
      </c>
      <c r="K1035" s="1">
        <v>1</v>
      </c>
      <c r="L1035" s="1">
        <v>700</v>
      </c>
      <c r="M1035" s="6">
        <v>0.26</v>
      </c>
      <c r="N1035" s="4">
        <v>4000</v>
      </c>
      <c r="O1035" s="4">
        <v>400</v>
      </c>
      <c r="P1035" s="4">
        <v>500</v>
      </c>
      <c r="Q1035" s="3">
        <v>0.3</v>
      </c>
      <c r="R1035" s="1">
        <v>24</v>
      </c>
      <c r="S1035" s="1">
        <v>500</v>
      </c>
      <c r="T1035" s="1">
        <v>52</v>
      </c>
      <c r="U1035" s="1">
        <v>0</v>
      </c>
      <c r="V1035" s="1">
        <v>85</v>
      </c>
      <c r="W1035" s="1">
        <v>1</v>
      </c>
      <c r="X1035" s="1">
        <v>1</v>
      </c>
      <c r="Y1035" s="1">
        <v>0</v>
      </c>
      <c r="Z1035" s="1">
        <v>4</v>
      </c>
      <c r="AA1035" s="1">
        <v>1</v>
      </c>
      <c r="AB1035" s="1">
        <v>1</v>
      </c>
      <c r="AC1035" s="1">
        <v>500</v>
      </c>
      <c r="AD1035" s="1">
        <v>0</v>
      </c>
      <c r="AE1035" s="1">
        <v>392</v>
      </c>
      <c r="AF1035" s="1">
        <v>272</v>
      </c>
      <c r="AG1035" s="1">
        <v>362</v>
      </c>
      <c r="AH1035" s="1">
        <v>325</v>
      </c>
      <c r="AI1035" s="1">
        <v>1851</v>
      </c>
      <c r="AJ1035" s="1" t="s">
        <v>8051</v>
      </c>
      <c r="AK1035" s="1" t="s">
        <v>8052</v>
      </c>
      <c r="AL1035" s="1" t="s">
        <v>8053</v>
      </c>
      <c r="AM1035" s="1" t="s">
        <v>16</v>
      </c>
      <c r="AN1035" s="1" t="s">
        <v>23098</v>
      </c>
      <c r="AO1035" s="1" t="s">
        <v>364</v>
      </c>
      <c r="AP1035" s="1" t="s">
        <v>86</v>
      </c>
      <c r="AQ1035" s="1" t="s">
        <v>14</v>
      </c>
      <c r="AR1035" s="1" t="s">
        <v>30</v>
      </c>
      <c r="AS1035" s="1" t="s">
        <v>23091</v>
      </c>
      <c r="AT1035" s="1" t="s">
        <v>101</v>
      </c>
    </row>
    <row r="1036" spans="1:46" x14ac:dyDescent="0.25">
      <c r="A1036" s="1" t="s">
        <v>22647</v>
      </c>
      <c r="B1036" s="2" t="s">
        <v>23073</v>
      </c>
      <c r="C1036" s="2" t="s">
        <v>23106</v>
      </c>
      <c r="D1036" s="1">
        <v>2</v>
      </c>
      <c r="E1036" s="1">
        <v>1</v>
      </c>
      <c r="F1036" s="1">
        <v>5</v>
      </c>
      <c r="G1036" s="1">
        <v>8</v>
      </c>
      <c r="H1036" s="6">
        <v>0.625</v>
      </c>
      <c r="I1036">
        <v>1</v>
      </c>
      <c r="J1036" s="1">
        <v>34</v>
      </c>
      <c r="K1036" s="1">
        <v>1</v>
      </c>
      <c r="L1036" s="1">
        <v>611</v>
      </c>
      <c r="M1036" s="6">
        <v>0.76</v>
      </c>
      <c r="N1036" s="4">
        <v>3500</v>
      </c>
      <c r="O1036" s="4">
        <v>240</v>
      </c>
      <c r="P1036" s="4">
        <v>800</v>
      </c>
      <c r="Q1036" s="3">
        <v>0.33</v>
      </c>
      <c r="R1036" s="1">
        <v>24</v>
      </c>
      <c r="S1036" s="1">
        <v>800</v>
      </c>
      <c r="T1036" s="1">
        <v>23</v>
      </c>
      <c r="U1036" s="1">
        <v>0</v>
      </c>
      <c r="V1036" s="1">
        <v>85</v>
      </c>
      <c r="W1036" s="1">
        <v>0</v>
      </c>
      <c r="X1036" s="1">
        <v>0</v>
      </c>
      <c r="Y1036" s="1">
        <v>0</v>
      </c>
      <c r="Z1036" s="1">
        <v>2</v>
      </c>
      <c r="AA1036" s="1">
        <v>0</v>
      </c>
      <c r="AB1036" s="1">
        <v>1</v>
      </c>
      <c r="AC1036" s="1">
        <v>1940</v>
      </c>
      <c r="AD1036" s="1">
        <v>1948</v>
      </c>
      <c r="AE1036" s="1">
        <v>0</v>
      </c>
      <c r="AF1036" s="1">
        <v>0</v>
      </c>
      <c r="AG1036" s="1">
        <v>0</v>
      </c>
      <c r="AH1036" s="1">
        <v>0</v>
      </c>
      <c r="AI1036" s="1">
        <v>3888</v>
      </c>
      <c r="AJ1036" s="1" t="s">
        <v>15843</v>
      </c>
      <c r="AK1036" s="1" t="e">
        <f>-대출을하게된계기:저는부부교사입니다.남편명의의34평아파트를소유하고있습니다.담보는없습니다.결혼한후친정이갑자기어려워져남편이많은도움을줬습니다.아버지가간암수술까지하셔서많은수술비도같이부담했고요.그때어머니가급한나머지제이름으로카드를발급받아쓰셔서2달연체되었습니다.제가작년9월에알고이것을갚았는데60일연체기록때문에신용등급이많이하락하였습니다.제도권금융을이용하는데시간이걸릴것같은데갑자기목돈이필요하여신청하게되었습니다.</f>
        <v>#NAME?</v>
      </c>
      <c r="AL1036" s="1" t="s">
        <v>15844</v>
      </c>
      <c r="AM1036" s="1" t="s">
        <v>16</v>
      </c>
      <c r="AN1036" s="1" t="s">
        <v>23098</v>
      </c>
      <c r="AO1036" s="1" t="s">
        <v>364</v>
      </c>
      <c r="AP1036" s="1" t="s">
        <v>57</v>
      </c>
      <c r="AQ1036" s="1" t="s">
        <v>25</v>
      </c>
      <c r="AR1036" s="1" t="s">
        <v>30</v>
      </c>
      <c r="AS1036" s="1" t="s">
        <v>23090</v>
      </c>
      <c r="AT1036" s="1" t="s">
        <v>101</v>
      </c>
    </row>
    <row r="1037" spans="1:46" x14ac:dyDescent="0.25">
      <c r="A1037" s="1" t="s">
        <v>17219</v>
      </c>
      <c r="B1037" s="2" t="s">
        <v>23073</v>
      </c>
      <c r="C1037" s="2" t="s">
        <v>23106</v>
      </c>
      <c r="D1037" s="1">
        <v>0</v>
      </c>
      <c r="E1037" s="1">
        <v>2</v>
      </c>
      <c r="F1037" s="1">
        <v>4</v>
      </c>
      <c r="G1037" s="1">
        <v>6</v>
      </c>
      <c r="H1037" s="6">
        <v>0.66666666666666663</v>
      </c>
      <c r="I1037">
        <v>0</v>
      </c>
      <c r="J1037" s="1">
        <v>34</v>
      </c>
      <c r="K1037" s="1">
        <v>0</v>
      </c>
      <c r="L1037" s="1">
        <v>575</v>
      </c>
      <c r="M1037" s="6">
        <v>1.1599999999999999</v>
      </c>
      <c r="N1037" s="4">
        <v>4000</v>
      </c>
      <c r="O1037" s="4">
        <v>280</v>
      </c>
      <c r="P1037" s="4">
        <v>990</v>
      </c>
      <c r="Q1037" s="3">
        <v>0.35</v>
      </c>
      <c r="R1037" s="1">
        <v>24</v>
      </c>
      <c r="S1037" s="1">
        <v>990</v>
      </c>
      <c r="T1037" s="1">
        <v>24</v>
      </c>
      <c r="U1037" s="1">
        <v>1</v>
      </c>
      <c r="V1037" s="1">
        <v>85</v>
      </c>
      <c r="W1037" s="1">
        <v>0</v>
      </c>
      <c r="X1037" s="1">
        <v>0</v>
      </c>
      <c r="Y1037" s="1">
        <v>1</v>
      </c>
      <c r="Z1037" s="1">
        <v>1</v>
      </c>
      <c r="AA1037" s="1">
        <v>0</v>
      </c>
      <c r="AB1037" s="1">
        <v>0</v>
      </c>
      <c r="AC1037" s="1">
        <v>10000</v>
      </c>
      <c r="AD1037" s="1">
        <v>342</v>
      </c>
      <c r="AE1037" s="1">
        <v>0</v>
      </c>
      <c r="AF1037" s="1">
        <v>1500</v>
      </c>
      <c r="AG1037" s="1">
        <v>0</v>
      </c>
      <c r="AH1037" s="1">
        <v>350</v>
      </c>
      <c r="AI1037" s="1">
        <v>12192</v>
      </c>
      <c r="AJ1037" s="1" t="s">
        <v>657</v>
      </c>
      <c r="AK1037" s="1" t="s">
        <v>658</v>
      </c>
      <c r="AL1037" s="1" t="s">
        <v>659</v>
      </c>
      <c r="AM1037" s="1" t="s">
        <v>12</v>
      </c>
      <c r="AN1037" s="1" t="s">
        <v>23097</v>
      </c>
      <c r="AO1037" s="1" t="s">
        <v>86</v>
      </c>
      <c r="AP1037" s="1" t="s">
        <v>57</v>
      </c>
      <c r="AQ1037" s="1" t="s">
        <v>25</v>
      </c>
      <c r="AR1037" s="1" t="s">
        <v>19</v>
      </c>
      <c r="AS1037" s="1" t="s">
        <v>23090</v>
      </c>
      <c r="AT1037" s="1" t="s">
        <v>26</v>
      </c>
    </row>
    <row r="1038" spans="1:46" x14ac:dyDescent="0.25">
      <c r="A1038" s="1" t="s">
        <v>20410</v>
      </c>
      <c r="B1038" s="2" t="s">
        <v>23074</v>
      </c>
      <c r="C1038" s="2" t="s">
        <v>23106</v>
      </c>
      <c r="D1038" s="1">
        <v>0</v>
      </c>
      <c r="E1038" s="1">
        <v>0</v>
      </c>
      <c r="F1038" s="1">
        <v>5</v>
      </c>
      <c r="G1038" s="1">
        <v>5</v>
      </c>
      <c r="H1038" s="6">
        <v>1</v>
      </c>
      <c r="I1038">
        <v>1</v>
      </c>
      <c r="J1038" s="1">
        <v>40</v>
      </c>
      <c r="K1038" s="1">
        <v>1</v>
      </c>
      <c r="L1038" s="1">
        <v>667</v>
      </c>
      <c r="M1038" s="6">
        <v>0.15</v>
      </c>
      <c r="N1038" s="4">
        <v>3800</v>
      </c>
      <c r="O1038" s="4">
        <v>216</v>
      </c>
      <c r="P1038" s="4">
        <v>250</v>
      </c>
      <c r="Q1038" s="3">
        <v>0.32</v>
      </c>
      <c r="R1038" s="1">
        <v>24</v>
      </c>
      <c r="S1038" s="1">
        <v>250</v>
      </c>
      <c r="T1038" s="1">
        <v>36</v>
      </c>
      <c r="U1038" s="1">
        <v>1</v>
      </c>
      <c r="V1038" s="1">
        <v>85</v>
      </c>
      <c r="W1038" s="1">
        <v>0</v>
      </c>
      <c r="X1038" s="1">
        <v>0</v>
      </c>
      <c r="Y1038" s="1">
        <v>0</v>
      </c>
      <c r="Z1038" s="1">
        <v>5</v>
      </c>
      <c r="AA1038" s="1">
        <v>0</v>
      </c>
      <c r="AB1038" s="1">
        <v>1</v>
      </c>
      <c r="AC1038" s="1">
        <v>0</v>
      </c>
      <c r="AD1038" s="1">
        <v>0</v>
      </c>
      <c r="AE1038" s="1">
        <v>99</v>
      </c>
      <c r="AF1038" s="1">
        <v>300</v>
      </c>
      <c r="AG1038" s="1">
        <v>0</v>
      </c>
      <c r="AH1038" s="1">
        <v>0</v>
      </c>
      <c r="AI1038" s="1">
        <v>399</v>
      </c>
      <c r="AJ1038" s="1" t="s">
        <v>9864</v>
      </c>
      <c r="AK1038" s="1" t="s">
        <v>9865</v>
      </c>
      <c r="AL1038" s="1" t="s">
        <v>9866</v>
      </c>
      <c r="AM1038" s="1" t="s">
        <v>16</v>
      </c>
      <c r="AN1038" s="1" t="s">
        <v>23098</v>
      </c>
      <c r="AO1038" s="1" t="s">
        <v>86</v>
      </c>
      <c r="AP1038" s="1" t="s">
        <v>57</v>
      </c>
      <c r="AQ1038" s="1" t="s">
        <v>25</v>
      </c>
      <c r="AR1038" s="1" t="s">
        <v>30</v>
      </c>
      <c r="AS1038" s="1" t="s">
        <v>23090</v>
      </c>
      <c r="AT1038" s="1" t="s">
        <v>101</v>
      </c>
    </row>
    <row r="1039" spans="1:46" x14ac:dyDescent="0.25">
      <c r="A1039" s="1" t="s">
        <v>20005</v>
      </c>
      <c r="B1039" s="2" t="s">
        <v>23074</v>
      </c>
      <c r="C1039" s="2" t="s">
        <v>23107</v>
      </c>
      <c r="D1039" s="1">
        <v>2</v>
      </c>
      <c r="E1039" s="1">
        <v>2</v>
      </c>
      <c r="F1039" s="1">
        <v>8</v>
      </c>
      <c r="G1039" s="1">
        <v>12</v>
      </c>
      <c r="H1039" s="6">
        <v>0.66666666666666663</v>
      </c>
      <c r="I1039">
        <v>1</v>
      </c>
      <c r="J1039" s="1">
        <v>41</v>
      </c>
      <c r="K1039" s="1">
        <v>1</v>
      </c>
      <c r="L1039" s="1">
        <v>712</v>
      </c>
      <c r="M1039" s="6">
        <v>0.24</v>
      </c>
      <c r="N1039" s="4">
        <v>6000</v>
      </c>
      <c r="O1039" s="4">
        <v>500</v>
      </c>
      <c r="P1039" s="4">
        <v>1000</v>
      </c>
      <c r="Q1039" s="3">
        <v>0.3</v>
      </c>
      <c r="R1039" s="1">
        <v>18</v>
      </c>
      <c r="S1039" s="1">
        <v>1000</v>
      </c>
      <c r="T1039" s="1">
        <v>74</v>
      </c>
      <c r="U1039" s="1">
        <v>0</v>
      </c>
      <c r="V1039" s="1">
        <v>85</v>
      </c>
      <c r="W1039" s="1">
        <v>0</v>
      </c>
      <c r="X1039" s="1">
        <v>1</v>
      </c>
      <c r="Y1039" s="1">
        <v>1</v>
      </c>
      <c r="Z1039" s="1">
        <v>2</v>
      </c>
      <c r="AA1039" s="1">
        <v>0</v>
      </c>
      <c r="AB1039" s="1">
        <v>1</v>
      </c>
      <c r="AC1039" s="1">
        <v>338</v>
      </c>
      <c r="AD1039" s="1">
        <v>313</v>
      </c>
      <c r="AE1039" s="1">
        <v>570</v>
      </c>
      <c r="AF1039" s="1">
        <v>0</v>
      </c>
      <c r="AG1039" s="1">
        <v>220</v>
      </c>
      <c r="AH1039" s="1">
        <v>0</v>
      </c>
      <c r="AI1039" s="1">
        <v>1441</v>
      </c>
      <c r="AJ1039" s="1" t="s">
        <v>8767</v>
      </c>
      <c r="AK1039" s="1" t="s">
        <v>8768</v>
      </c>
      <c r="AL1039" s="1" t="s">
        <v>8769</v>
      </c>
      <c r="AM1039" s="1" t="s">
        <v>16</v>
      </c>
      <c r="AN1039" s="1" t="s">
        <v>23098</v>
      </c>
      <c r="AO1039" s="1" t="s">
        <v>364</v>
      </c>
      <c r="AP1039" s="1" t="s">
        <v>57</v>
      </c>
      <c r="AQ1039" s="1" t="s">
        <v>14</v>
      </c>
      <c r="AR1039" s="1" t="s">
        <v>19</v>
      </c>
      <c r="AS1039" s="1" t="s">
        <v>23090</v>
      </c>
      <c r="AT1039" s="1" t="s">
        <v>101</v>
      </c>
    </row>
    <row r="1040" spans="1:46" x14ac:dyDescent="0.25">
      <c r="A1040" s="1" t="s">
        <v>19443</v>
      </c>
      <c r="B1040" s="2" t="s">
        <v>23074</v>
      </c>
      <c r="C1040" s="2" t="s">
        <v>23108</v>
      </c>
      <c r="D1040" s="1">
        <v>5</v>
      </c>
      <c r="E1040" s="1">
        <v>3</v>
      </c>
      <c r="F1040" s="1">
        <v>4</v>
      </c>
      <c r="G1040" s="1">
        <v>12</v>
      </c>
      <c r="H1040" s="6">
        <v>0.33333333333333331</v>
      </c>
      <c r="I1040">
        <v>0</v>
      </c>
      <c r="J1040" s="1">
        <v>32</v>
      </c>
      <c r="K1040" s="1">
        <v>1</v>
      </c>
      <c r="L1040" s="1">
        <v>870</v>
      </c>
      <c r="M1040" s="6">
        <v>0.17</v>
      </c>
      <c r="N1040" s="4">
        <v>2400</v>
      </c>
      <c r="O1040" s="4">
        <v>200</v>
      </c>
      <c r="P1040" s="4">
        <v>300</v>
      </c>
      <c r="Q1040" s="3">
        <v>0.26</v>
      </c>
      <c r="R1040" s="1">
        <v>24</v>
      </c>
      <c r="S1040" s="1">
        <v>300</v>
      </c>
      <c r="T1040" s="1">
        <v>27</v>
      </c>
      <c r="U1040" s="1">
        <v>1</v>
      </c>
      <c r="V1040" s="1">
        <v>85</v>
      </c>
      <c r="W1040" s="1">
        <v>0</v>
      </c>
      <c r="X1040" s="1">
        <v>0</v>
      </c>
      <c r="Y1040" s="1">
        <v>1</v>
      </c>
      <c r="Z1040" s="1">
        <v>2</v>
      </c>
      <c r="AA1040" s="1">
        <v>0</v>
      </c>
      <c r="AB1040" s="1">
        <v>0</v>
      </c>
      <c r="AC1040" s="1">
        <v>1435</v>
      </c>
      <c r="AD1040" s="1">
        <v>0</v>
      </c>
      <c r="AE1040" s="1">
        <v>0</v>
      </c>
      <c r="AF1040" s="1">
        <v>0</v>
      </c>
      <c r="AG1040" s="1">
        <v>55</v>
      </c>
      <c r="AH1040" s="1">
        <v>120</v>
      </c>
      <c r="AI1040" s="1">
        <v>1610</v>
      </c>
      <c r="AJ1040" s="1" t="s">
        <v>7206</v>
      </c>
      <c r="AK1040" s="1" t="s">
        <v>7207</v>
      </c>
      <c r="AL1040" s="1" t="s">
        <v>7208</v>
      </c>
      <c r="AM1040" s="1" t="s">
        <v>12</v>
      </c>
      <c r="AN1040" s="1" t="s">
        <v>23098</v>
      </c>
      <c r="AO1040" s="1" t="s">
        <v>86</v>
      </c>
      <c r="AP1040" s="1" t="s">
        <v>57</v>
      </c>
      <c r="AQ1040" s="1" t="s">
        <v>25</v>
      </c>
      <c r="AR1040" s="1" t="s">
        <v>19</v>
      </c>
      <c r="AS1040" s="1" t="s">
        <v>23090</v>
      </c>
      <c r="AT1040" s="1" t="s">
        <v>26</v>
      </c>
    </row>
    <row r="1041" spans="1:46" x14ac:dyDescent="0.25">
      <c r="A1041" s="1" t="s">
        <v>18226</v>
      </c>
      <c r="B1041" s="2" t="s">
        <v>23074</v>
      </c>
      <c r="C1041" s="2" t="s">
        <v>23108</v>
      </c>
      <c r="D1041" s="1">
        <v>1</v>
      </c>
      <c r="E1041" s="1">
        <v>3</v>
      </c>
      <c r="F1041" s="1">
        <v>2</v>
      </c>
      <c r="G1041" s="1">
        <v>6</v>
      </c>
      <c r="H1041" s="6">
        <v>0.33333333333333331</v>
      </c>
      <c r="I1041">
        <v>0</v>
      </c>
      <c r="J1041" s="1">
        <v>34</v>
      </c>
      <c r="K1041" s="1">
        <v>1</v>
      </c>
      <c r="L1041" s="1">
        <v>600</v>
      </c>
      <c r="M1041" s="6">
        <v>0.87</v>
      </c>
      <c r="N1041" s="4">
        <v>4090</v>
      </c>
      <c r="O1041" s="4">
        <v>283</v>
      </c>
      <c r="P1041" s="4">
        <v>950</v>
      </c>
      <c r="Q1041" s="3">
        <v>0.27</v>
      </c>
      <c r="R1041" s="1">
        <v>24</v>
      </c>
      <c r="S1041" s="1">
        <v>950</v>
      </c>
      <c r="T1041" s="1">
        <v>75</v>
      </c>
      <c r="U1041" s="1">
        <v>0</v>
      </c>
      <c r="V1041" s="1">
        <v>85</v>
      </c>
      <c r="W1041" s="1">
        <v>0</v>
      </c>
      <c r="X1041" s="1">
        <v>0</v>
      </c>
      <c r="Y1041" s="1">
        <v>1</v>
      </c>
      <c r="Z1041" s="1">
        <v>1</v>
      </c>
      <c r="AA1041" s="1">
        <v>0</v>
      </c>
      <c r="AB1041" s="1">
        <v>0</v>
      </c>
      <c r="AC1041" s="1">
        <v>4000</v>
      </c>
      <c r="AD1041" s="1">
        <v>41</v>
      </c>
      <c r="AE1041" s="1">
        <v>0</v>
      </c>
      <c r="AF1041" s="1">
        <v>0</v>
      </c>
      <c r="AG1041" s="1">
        <v>10</v>
      </c>
      <c r="AH1041" s="1">
        <v>1000</v>
      </c>
      <c r="AI1041" s="1">
        <v>5051</v>
      </c>
      <c r="AJ1041" s="1" t="s">
        <v>3742</v>
      </c>
      <c r="AK1041" s="1" t="s">
        <v>3743</v>
      </c>
      <c r="AL1041" s="1" t="s">
        <v>3744</v>
      </c>
      <c r="AM1041" s="1" t="s">
        <v>12</v>
      </c>
      <c r="AN1041" s="1" t="s">
        <v>23098</v>
      </c>
      <c r="AO1041" s="1" t="s">
        <v>364</v>
      </c>
      <c r="AP1041" s="1" t="s">
        <v>57</v>
      </c>
      <c r="AQ1041" s="1" t="s">
        <v>25</v>
      </c>
      <c r="AR1041" s="1" t="s">
        <v>19</v>
      </c>
      <c r="AS1041" s="1" t="s">
        <v>23090</v>
      </c>
      <c r="AT1041" s="1" t="s">
        <v>26</v>
      </c>
    </row>
    <row r="1042" spans="1:46" x14ac:dyDescent="0.25">
      <c r="A1042" s="1" t="s">
        <v>21776</v>
      </c>
      <c r="B1042" s="2" t="s">
        <v>23074</v>
      </c>
      <c r="C1042" s="2" t="s">
        <v>23109</v>
      </c>
      <c r="D1042" s="1">
        <v>1</v>
      </c>
      <c r="E1042" s="1">
        <v>0</v>
      </c>
      <c r="F1042" s="1">
        <v>2</v>
      </c>
      <c r="G1042" s="1">
        <v>3</v>
      </c>
      <c r="H1042" s="6">
        <v>0.66666666666666663</v>
      </c>
      <c r="I1042">
        <v>0</v>
      </c>
      <c r="J1042" s="1">
        <v>42</v>
      </c>
      <c r="K1042" s="1">
        <v>0</v>
      </c>
      <c r="L1042" s="1">
        <v>605</v>
      </c>
      <c r="M1042" s="6">
        <v>0.34</v>
      </c>
      <c r="N1042" s="4">
        <v>2200</v>
      </c>
      <c r="O1042" s="4">
        <v>182</v>
      </c>
      <c r="P1042" s="4">
        <v>400</v>
      </c>
      <c r="Q1042" s="3">
        <v>0.22</v>
      </c>
      <c r="R1042" s="1">
        <v>24</v>
      </c>
      <c r="S1042" s="1">
        <v>400</v>
      </c>
      <c r="T1042" s="1">
        <v>37</v>
      </c>
      <c r="U1042" s="1">
        <v>0</v>
      </c>
      <c r="V1042" s="1">
        <v>85</v>
      </c>
      <c r="W1042" s="1">
        <v>0</v>
      </c>
      <c r="X1042" s="1">
        <v>0</v>
      </c>
      <c r="Y1042" s="1">
        <v>0</v>
      </c>
      <c r="Z1042" s="1">
        <v>2</v>
      </c>
      <c r="AA1042" s="1">
        <v>0</v>
      </c>
      <c r="AB1042" s="1">
        <v>0</v>
      </c>
      <c r="AC1042" s="1">
        <v>446</v>
      </c>
      <c r="AD1042" s="1">
        <v>0</v>
      </c>
      <c r="AE1042" s="1">
        <v>0</v>
      </c>
      <c r="AF1042" s="1">
        <v>0</v>
      </c>
      <c r="AG1042" s="1">
        <v>0</v>
      </c>
      <c r="AH1042" s="1">
        <v>450</v>
      </c>
      <c r="AI1042" s="1">
        <v>896</v>
      </c>
      <c r="AJ1042" s="1" t="s">
        <v>13566</v>
      </c>
      <c r="AK1042" s="1" t="s">
        <v>13567</v>
      </c>
      <c r="AL1042" s="1" t="s">
        <v>13568</v>
      </c>
      <c r="AM1042" s="1" t="s">
        <v>12</v>
      </c>
      <c r="AN1042" s="1" t="s">
        <v>23097</v>
      </c>
      <c r="AO1042" s="1" t="s">
        <v>364</v>
      </c>
      <c r="AP1042" s="1" t="s">
        <v>57</v>
      </c>
      <c r="AQ1042" s="1" t="s">
        <v>25</v>
      </c>
      <c r="AR1042" s="1" t="s">
        <v>30</v>
      </c>
      <c r="AS1042" s="1" t="s">
        <v>23090</v>
      </c>
      <c r="AT1042" s="1" t="s">
        <v>26</v>
      </c>
    </row>
    <row r="1043" spans="1:46" x14ac:dyDescent="0.25">
      <c r="A1043" s="1" t="s">
        <v>18519</v>
      </c>
      <c r="B1043" s="2" t="s">
        <v>23101</v>
      </c>
      <c r="C1043" s="2" t="s">
        <v>23104</v>
      </c>
      <c r="D1043" s="1">
        <v>1</v>
      </c>
      <c r="E1043" s="1">
        <v>1</v>
      </c>
      <c r="F1043" s="1">
        <v>1</v>
      </c>
      <c r="G1043" s="1">
        <v>3</v>
      </c>
      <c r="H1043" s="6">
        <v>0.33333333333333331</v>
      </c>
      <c r="I1043">
        <v>0</v>
      </c>
      <c r="J1043" s="1">
        <v>42</v>
      </c>
      <c r="K1043" s="1">
        <v>1</v>
      </c>
      <c r="L1043" s="1">
        <v>310</v>
      </c>
      <c r="M1043" s="6">
        <v>0</v>
      </c>
      <c r="N1043" s="4">
        <v>2800</v>
      </c>
      <c r="O1043" s="4">
        <v>200</v>
      </c>
      <c r="P1043" s="4">
        <v>200</v>
      </c>
      <c r="Q1043" s="3">
        <v>0.44</v>
      </c>
      <c r="R1043" s="1">
        <v>12</v>
      </c>
      <c r="S1043" s="1">
        <v>200</v>
      </c>
      <c r="T1043" s="1">
        <v>5</v>
      </c>
      <c r="U1043" s="1">
        <v>1</v>
      </c>
      <c r="V1043" s="1">
        <v>85</v>
      </c>
      <c r="W1043" s="1">
        <v>0</v>
      </c>
      <c r="X1043" s="1">
        <v>0</v>
      </c>
      <c r="Y1043" s="1">
        <v>1</v>
      </c>
      <c r="Z1043" s="1">
        <v>0</v>
      </c>
      <c r="AA1043" s="1">
        <v>0</v>
      </c>
      <c r="AB1043" s="1">
        <v>0</v>
      </c>
      <c r="AC1043" s="1">
        <v>0</v>
      </c>
      <c r="AD1043" s="1">
        <v>0</v>
      </c>
      <c r="AE1043" s="1">
        <v>731</v>
      </c>
      <c r="AF1043" s="1">
        <v>0</v>
      </c>
      <c r="AG1043" s="1">
        <v>0</v>
      </c>
      <c r="AH1043" s="1">
        <v>0</v>
      </c>
      <c r="AI1043" s="1">
        <v>731</v>
      </c>
      <c r="AJ1043" s="1" t="s">
        <v>4576</v>
      </c>
      <c r="AK1043" s="1" t="s">
        <v>4577</v>
      </c>
      <c r="AL1043" s="1" t="s">
        <v>11</v>
      </c>
      <c r="AM1043" s="1" t="s">
        <v>12</v>
      </c>
      <c r="AN1043" s="1" t="s">
        <v>23098</v>
      </c>
      <c r="AO1043" s="1" t="s">
        <v>86</v>
      </c>
      <c r="AP1043" s="1" t="s">
        <v>57</v>
      </c>
      <c r="AQ1043" s="1" t="s">
        <v>25</v>
      </c>
      <c r="AR1043" s="1" t="s">
        <v>19</v>
      </c>
      <c r="AS1043" s="1" t="s">
        <v>23090</v>
      </c>
      <c r="AT1043" s="1" t="s">
        <v>26</v>
      </c>
    </row>
    <row r="1044" spans="1:46" x14ac:dyDescent="0.25">
      <c r="A1044" s="1" t="s">
        <v>22536</v>
      </c>
      <c r="B1044" s="2" t="s">
        <v>23101</v>
      </c>
      <c r="C1044" s="2" t="s">
        <v>23104</v>
      </c>
      <c r="D1044" s="1">
        <v>0</v>
      </c>
      <c r="E1044" s="1">
        <v>0</v>
      </c>
      <c r="F1044" s="1">
        <v>1</v>
      </c>
      <c r="G1044" s="1">
        <v>1</v>
      </c>
      <c r="H1044" s="6">
        <v>1</v>
      </c>
      <c r="I1044">
        <v>0</v>
      </c>
      <c r="J1044" s="1">
        <v>39</v>
      </c>
      <c r="K1044" s="1">
        <v>0</v>
      </c>
      <c r="L1044" s="1">
        <v>504</v>
      </c>
      <c r="M1044" s="6">
        <v>0.44</v>
      </c>
      <c r="N1044" s="4">
        <v>2200</v>
      </c>
      <c r="O1044" s="4">
        <v>180</v>
      </c>
      <c r="P1044" s="4">
        <v>700</v>
      </c>
      <c r="Q1044" s="3">
        <v>0.3</v>
      </c>
      <c r="R1044" s="1">
        <v>36</v>
      </c>
      <c r="S1044" s="1">
        <v>700</v>
      </c>
      <c r="T1044" s="1">
        <v>60</v>
      </c>
      <c r="U1044" s="1">
        <v>1</v>
      </c>
      <c r="V1044" s="1">
        <v>85</v>
      </c>
      <c r="W1044" s="1">
        <v>0</v>
      </c>
      <c r="X1044" s="1">
        <v>0</v>
      </c>
      <c r="Y1044" s="1">
        <v>0</v>
      </c>
      <c r="Z1044" s="1">
        <v>2</v>
      </c>
      <c r="AA1044" s="1">
        <v>0</v>
      </c>
      <c r="AB1044" s="1">
        <v>0</v>
      </c>
      <c r="AC1044" s="1">
        <v>0</v>
      </c>
      <c r="AD1044" s="1">
        <v>0</v>
      </c>
      <c r="AE1044" s="1">
        <v>0</v>
      </c>
      <c r="AF1044" s="1">
        <v>300</v>
      </c>
      <c r="AG1044" s="1">
        <v>0</v>
      </c>
      <c r="AH1044" s="1">
        <v>600</v>
      </c>
      <c r="AI1044" s="1">
        <v>900</v>
      </c>
      <c r="AJ1044" s="1" t="s">
        <v>15561</v>
      </c>
      <c r="AK1044" s="1" t="s">
        <v>15562</v>
      </c>
      <c r="AL1044" s="1" t="s">
        <v>15563</v>
      </c>
      <c r="AM1044" s="1" t="s">
        <v>12</v>
      </c>
      <c r="AN1044" s="1" t="s">
        <v>23097</v>
      </c>
      <c r="AO1044" s="1" t="s">
        <v>86</v>
      </c>
      <c r="AP1044" s="1" t="s">
        <v>57</v>
      </c>
      <c r="AQ1044" s="1" t="s">
        <v>25</v>
      </c>
      <c r="AR1044" s="1" t="s">
        <v>30</v>
      </c>
      <c r="AS1044" s="1" t="s">
        <v>23090</v>
      </c>
      <c r="AT1044" s="1" t="s">
        <v>26</v>
      </c>
    </row>
    <row r="1045" spans="1:46" x14ac:dyDescent="0.25">
      <c r="A1045" s="1" t="s">
        <v>18940</v>
      </c>
      <c r="B1045" s="2" t="s">
        <v>23101</v>
      </c>
      <c r="C1045" s="2" t="s">
        <v>23108</v>
      </c>
      <c r="D1045" s="1">
        <v>0</v>
      </c>
      <c r="E1045" s="1">
        <v>0</v>
      </c>
      <c r="F1045" s="1">
        <v>1</v>
      </c>
      <c r="G1045" s="1">
        <v>1</v>
      </c>
      <c r="H1045" s="6">
        <v>1</v>
      </c>
      <c r="I1045">
        <v>1</v>
      </c>
      <c r="J1045" s="1">
        <v>37</v>
      </c>
      <c r="K1045" s="1">
        <v>1</v>
      </c>
      <c r="L1045" s="1">
        <v>626</v>
      </c>
      <c r="M1045" s="6">
        <v>0.02</v>
      </c>
      <c r="N1045" s="4">
        <v>7000</v>
      </c>
      <c r="O1045" s="4">
        <v>600</v>
      </c>
      <c r="P1045" s="4">
        <v>300</v>
      </c>
      <c r="Q1045" s="3">
        <v>0.35</v>
      </c>
      <c r="R1045" s="1">
        <v>24</v>
      </c>
      <c r="S1045" s="1">
        <v>300</v>
      </c>
      <c r="T1045" s="1">
        <v>26</v>
      </c>
      <c r="U1045" s="1">
        <v>1</v>
      </c>
      <c r="V1045" s="1">
        <v>85</v>
      </c>
      <c r="W1045" s="1">
        <v>0</v>
      </c>
      <c r="X1045" s="1">
        <v>0</v>
      </c>
      <c r="Y1045" s="1">
        <v>0</v>
      </c>
      <c r="Z1045" s="1">
        <v>4</v>
      </c>
      <c r="AA1045" s="1">
        <v>1</v>
      </c>
      <c r="AB1045" s="1">
        <v>1</v>
      </c>
      <c r="AC1045" s="1">
        <v>0</v>
      </c>
      <c r="AD1045" s="1">
        <v>0</v>
      </c>
      <c r="AE1045" s="1">
        <v>0</v>
      </c>
      <c r="AF1045" s="1">
        <v>0</v>
      </c>
      <c r="AG1045" s="1">
        <v>0</v>
      </c>
      <c r="AH1045" s="1">
        <v>0</v>
      </c>
      <c r="AI1045" s="1">
        <v>0</v>
      </c>
      <c r="AJ1045" s="1" t="s">
        <v>5808</v>
      </c>
      <c r="AK1045" s="1" t="s">
        <v>5809</v>
      </c>
      <c r="AL1045" s="1" t="s">
        <v>5810</v>
      </c>
      <c r="AM1045" s="1" t="s">
        <v>16</v>
      </c>
      <c r="AN1045" s="1" t="s">
        <v>23098</v>
      </c>
      <c r="AO1045" s="1" t="s">
        <v>86</v>
      </c>
      <c r="AP1045" s="1" t="s">
        <v>57</v>
      </c>
      <c r="AQ1045" s="1" t="s">
        <v>25</v>
      </c>
      <c r="AR1045" s="1" t="s">
        <v>30</v>
      </c>
      <c r="AS1045" s="1" t="s">
        <v>23091</v>
      </c>
      <c r="AT1045" s="1" t="s">
        <v>101</v>
      </c>
    </row>
    <row r="1046" spans="1:46" x14ac:dyDescent="0.25">
      <c r="A1046" s="1" t="s">
        <v>19607</v>
      </c>
      <c r="B1046" s="2" t="s">
        <v>23101</v>
      </c>
      <c r="C1046" s="2" t="s">
        <v>23109</v>
      </c>
      <c r="D1046" s="1">
        <v>0</v>
      </c>
      <c r="E1046" s="1">
        <v>0</v>
      </c>
      <c r="F1046" s="1">
        <v>1</v>
      </c>
      <c r="G1046" s="1">
        <v>1</v>
      </c>
      <c r="H1046" s="6">
        <v>1</v>
      </c>
      <c r="I1046">
        <v>0</v>
      </c>
      <c r="J1046" s="1">
        <v>44</v>
      </c>
      <c r="K1046" s="1">
        <v>0</v>
      </c>
      <c r="L1046" s="1">
        <v>645</v>
      </c>
      <c r="M1046" s="6">
        <v>0.53</v>
      </c>
      <c r="N1046" s="4">
        <v>6500</v>
      </c>
      <c r="O1046" s="4">
        <v>450</v>
      </c>
      <c r="P1046" s="4">
        <v>300</v>
      </c>
      <c r="Q1046" s="3">
        <v>0.24</v>
      </c>
      <c r="R1046" s="1">
        <v>24</v>
      </c>
      <c r="S1046" s="1">
        <v>300</v>
      </c>
      <c r="T1046" s="1">
        <v>33</v>
      </c>
      <c r="U1046" s="1">
        <v>1</v>
      </c>
      <c r="V1046" s="1">
        <v>85</v>
      </c>
      <c r="W1046" s="1">
        <v>0</v>
      </c>
      <c r="X1046" s="1">
        <v>0</v>
      </c>
      <c r="Y1046" s="1">
        <v>0</v>
      </c>
      <c r="Z1046" s="1">
        <v>4</v>
      </c>
      <c r="AA1046" s="1">
        <v>0</v>
      </c>
      <c r="AB1046" s="1">
        <v>0</v>
      </c>
      <c r="AC1046" s="1">
        <v>2200</v>
      </c>
      <c r="AD1046" s="1">
        <v>0</v>
      </c>
      <c r="AE1046" s="1">
        <v>0</v>
      </c>
      <c r="AF1046" s="1">
        <v>3700</v>
      </c>
      <c r="AG1046" s="1">
        <v>460</v>
      </c>
      <c r="AH1046" s="1">
        <v>0</v>
      </c>
      <c r="AI1046" s="1">
        <v>6360</v>
      </c>
      <c r="AJ1046" s="1" t="s">
        <v>7678</v>
      </c>
      <c r="AK1046" s="1" t="s">
        <v>7679</v>
      </c>
      <c r="AL1046" s="1" t="s">
        <v>7680</v>
      </c>
      <c r="AM1046" s="1" t="s">
        <v>12</v>
      </c>
      <c r="AN1046" s="1" t="s">
        <v>23097</v>
      </c>
      <c r="AO1046" s="1" t="s">
        <v>86</v>
      </c>
      <c r="AP1046" s="1" t="s">
        <v>57</v>
      </c>
      <c r="AQ1046" s="1" t="s">
        <v>25</v>
      </c>
      <c r="AR1046" s="1" t="s">
        <v>30</v>
      </c>
      <c r="AS1046" s="1" t="s">
        <v>23090</v>
      </c>
      <c r="AT1046" s="1" t="s">
        <v>26</v>
      </c>
    </row>
    <row r="1047" spans="1:46" x14ac:dyDescent="0.25">
      <c r="A1047" s="1" t="s">
        <v>17827</v>
      </c>
      <c r="B1047" s="2" t="s">
        <v>23076</v>
      </c>
      <c r="C1047" s="2" t="s">
        <v>23104</v>
      </c>
      <c r="D1047" s="1">
        <v>5</v>
      </c>
      <c r="E1047" s="1">
        <v>1</v>
      </c>
      <c r="F1047" s="1">
        <v>4</v>
      </c>
      <c r="G1047" s="1">
        <v>10</v>
      </c>
      <c r="H1047" s="6">
        <v>0.4</v>
      </c>
      <c r="I1047">
        <v>1</v>
      </c>
      <c r="J1047" s="1">
        <v>37</v>
      </c>
      <c r="K1047" s="1">
        <v>0</v>
      </c>
      <c r="L1047" s="1">
        <v>667</v>
      </c>
      <c r="M1047" s="6">
        <v>0.02</v>
      </c>
      <c r="N1047" s="4">
        <v>30000</v>
      </c>
      <c r="O1047" s="4">
        <v>2500</v>
      </c>
      <c r="P1047" s="4">
        <v>950</v>
      </c>
      <c r="Q1047" s="3">
        <v>0.35</v>
      </c>
      <c r="R1047" s="1">
        <v>24</v>
      </c>
      <c r="S1047" s="1">
        <v>950</v>
      </c>
      <c r="T1047" s="1">
        <v>39</v>
      </c>
      <c r="U1047" s="1">
        <v>1</v>
      </c>
      <c r="V1047" s="1">
        <v>84</v>
      </c>
      <c r="W1047" s="1">
        <v>1</v>
      </c>
      <c r="X1047" s="1">
        <v>1</v>
      </c>
      <c r="Y1047" s="1">
        <v>0</v>
      </c>
      <c r="Z1047" s="1">
        <v>4</v>
      </c>
      <c r="AA1047" s="1">
        <v>0</v>
      </c>
      <c r="AB1047" s="1">
        <v>1</v>
      </c>
      <c r="AC1047" s="1">
        <v>0</v>
      </c>
      <c r="AD1047" s="1">
        <v>0</v>
      </c>
      <c r="AE1047" s="1">
        <v>0</v>
      </c>
      <c r="AF1047" s="1">
        <v>0</v>
      </c>
      <c r="AG1047" s="1">
        <v>0</v>
      </c>
      <c r="AH1047" s="1">
        <v>0</v>
      </c>
      <c r="AI1047" s="1">
        <v>0</v>
      </c>
      <c r="AJ1047" s="1" t="s">
        <v>2534</v>
      </c>
      <c r="AK1047" s="1" t="s">
        <v>2535</v>
      </c>
      <c r="AL1047" s="1" t="s">
        <v>2536</v>
      </c>
      <c r="AM1047" s="1" t="s">
        <v>16</v>
      </c>
      <c r="AN1047" s="1" t="s">
        <v>23097</v>
      </c>
      <c r="AO1047" s="1" t="s">
        <v>86</v>
      </c>
      <c r="AP1047" s="1" t="s">
        <v>86</v>
      </c>
      <c r="AQ1047" s="1" t="s">
        <v>14</v>
      </c>
      <c r="AR1047" s="1" t="s">
        <v>30</v>
      </c>
      <c r="AS1047" s="1" t="s">
        <v>23090</v>
      </c>
      <c r="AT1047" s="1" t="s">
        <v>101</v>
      </c>
    </row>
    <row r="1048" spans="1:46" x14ac:dyDescent="0.25">
      <c r="A1048" s="1" t="s">
        <v>19641</v>
      </c>
      <c r="B1048" s="2" t="s">
        <v>23073</v>
      </c>
      <c r="C1048" s="2" t="s">
        <v>23103</v>
      </c>
      <c r="D1048" s="1">
        <v>1</v>
      </c>
      <c r="E1048" s="1">
        <v>1</v>
      </c>
      <c r="F1048" s="1">
        <v>2</v>
      </c>
      <c r="G1048" s="1">
        <v>4</v>
      </c>
      <c r="H1048" s="6">
        <v>0.5</v>
      </c>
      <c r="I1048">
        <v>0</v>
      </c>
      <c r="J1048" s="1">
        <v>59</v>
      </c>
      <c r="K1048" s="1">
        <v>1</v>
      </c>
      <c r="L1048" s="1">
        <v>723</v>
      </c>
      <c r="M1048" s="6">
        <v>0</v>
      </c>
      <c r="N1048" s="4">
        <v>3600</v>
      </c>
      <c r="O1048" s="4">
        <v>300</v>
      </c>
      <c r="P1048" s="4">
        <v>300</v>
      </c>
      <c r="Q1048" s="3">
        <v>0.3</v>
      </c>
      <c r="R1048" s="1">
        <v>12</v>
      </c>
      <c r="S1048" s="1">
        <v>300</v>
      </c>
      <c r="T1048" s="1">
        <v>11</v>
      </c>
      <c r="U1048" s="1">
        <v>1</v>
      </c>
      <c r="V1048" s="1">
        <v>84</v>
      </c>
      <c r="W1048" s="1">
        <v>1</v>
      </c>
      <c r="X1048" s="1">
        <v>0</v>
      </c>
      <c r="Y1048" s="1">
        <v>0</v>
      </c>
      <c r="Z1048" s="1">
        <v>3</v>
      </c>
      <c r="AA1048" s="1">
        <v>1</v>
      </c>
      <c r="AB1048" s="1">
        <v>0</v>
      </c>
      <c r="AC1048" s="1">
        <v>450</v>
      </c>
      <c r="AD1048" s="1">
        <v>450</v>
      </c>
      <c r="AE1048" s="1">
        <v>0</v>
      </c>
      <c r="AF1048" s="1">
        <v>0</v>
      </c>
      <c r="AG1048" s="1">
        <v>0</v>
      </c>
      <c r="AH1048" s="1">
        <v>0</v>
      </c>
      <c r="AI1048" s="1">
        <v>900</v>
      </c>
      <c r="AJ1048" s="1" t="s">
        <v>7789</v>
      </c>
      <c r="AK1048" s="1" t="s">
        <v>7790</v>
      </c>
      <c r="AL1048" s="1" t="s">
        <v>11</v>
      </c>
      <c r="AM1048" s="1" t="s">
        <v>12</v>
      </c>
      <c r="AN1048" s="1" t="s">
        <v>23098</v>
      </c>
      <c r="AO1048" s="1" t="s">
        <v>86</v>
      </c>
      <c r="AP1048" s="1" t="s">
        <v>86</v>
      </c>
      <c r="AQ1048" s="1" t="s">
        <v>25</v>
      </c>
      <c r="AR1048" s="1" t="s">
        <v>30</v>
      </c>
      <c r="AS1048" s="1" t="s">
        <v>23091</v>
      </c>
      <c r="AT1048" s="1" t="s">
        <v>26</v>
      </c>
    </row>
    <row r="1049" spans="1:46" x14ac:dyDescent="0.25">
      <c r="A1049" s="1" t="s">
        <v>18416</v>
      </c>
      <c r="B1049" s="2" t="s">
        <v>23073</v>
      </c>
      <c r="C1049" s="2" t="s">
        <v>23103</v>
      </c>
      <c r="D1049" s="1">
        <v>1</v>
      </c>
      <c r="E1049" s="1">
        <v>8</v>
      </c>
      <c r="F1049" s="1">
        <v>5</v>
      </c>
      <c r="G1049" s="1">
        <v>14</v>
      </c>
      <c r="H1049" s="6">
        <v>0.35714285714285715</v>
      </c>
      <c r="I1049">
        <v>0</v>
      </c>
      <c r="J1049" s="1">
        <v>50</v>
      </c>
      <c r="K1049" s="1">
        <v>1</v>
      </c>
      <c r="L1049" s="1">
        <v>548</v>
      </c>
      <c r="M1049" s="6">
        <v>0</v>
      </c>
      <c r="N1049" s="4">
        <v>2700</v>
      </c>
      <c r="O1049" s="4">
        <v>220</v>
      </c>
      <c r="P1049" s="4">
        <v>200</v>
      </c>
      <c r="Q1049" s="3">
        <v>0.4</v>
      </c>
      <c r="R1049" s="1">
        <v>12</v>
      </c>
      <c r="S1049" s="1">
        <v>200</v>
      </c>
      <c r="T1049" s="1">
        <v>7</v>
      </c>
      <c r="U1049" s="1">
        <v>1</v>
      </c>
      <c r="V1049" s="1">
        <v>84</v>
      </c>
      <c r="W1049" s="1">
        <v>0</v>
      </c>
      <c r="X1049" s="1">
        <v>0</v>
      </c>
      <c r="Y1049" s="1">
        <v>0</v>
      </c>
      <c r="Z1049" s="1">
        <v>4</v>
      </c>
      <c r="AA1049" s="1">
        <v>0</v>
      </c>
      <c r="AB1049" s="1">
        <v>1</v>
      </c>
      <c r="AC1049" s="1">
        <v>1200</v>
      </c>
      <c r="AD1049" s="1">
        <v>0</v>
      </c>
      <c r="AE1049" s="1">
        <v>260</v>
      </c>
      <c r="AF1049" s="1">
        <v>0</v>
      </c>
      <c r="AG1049" s="1">
        <v>350</v>
      </c>
      <c r="AH1049" s="1">
        <v>700</v>
      </c>
      <c r="AI1049" s="1">
        <v>2510</v>
      </c>
      <c r="AJ1049" s="1" t="s">
        <v>4311</v>
      </c>
      <c r="AK1049" s="1" t="s">
        <v>4312</v>
      </c>
      <c r="AL1049" s="1" t="s">
        <v>11</v>
      </c>
      <c r="AM1049" s="1" t="s">
        <v>12</v>
      </c>
      <c r="AN1049" s="1" t="s">
        <v>23098</v>
      </c>
      <c r="AO1049" s="1" t="s">
        <v>86</v>
      </c>
      <c r="AP1049" s="1" t="s">
        <v>57</v>
      </c>
      <c r="AQ1049" s="1" t="s">
        <v>25</v>
      </c>
      <c r="AR1049" s="1" t="s">
        <v>30</v>
      </c>
      <c r="AS1049" s="1" t="s">
        <v>23090</v>
      </c>
      <c r="AT1049" s="1" t="s">
        <v>101</v>
      </c>
    </row>
    <row r="1050" spans="1:46" x14ac:dyDescent="0.25">
      <c r="A1050" s="1" t="s">
        <v>19687</v>
      </c>
      <c r="B1050" s="2" t="s">
        <v>23073</v>
      </c>
      <c r="C1050" s="2" t="s">
        <v>23104</v>
      </c>
      <c r="D1050" s="1">
        <v>1</v>
      </c>
      <c r="E1050" s="1">
        <v>1</v>
      </c>
      <c r="F1050" s="1">
        <v>2</v>
      </c>
      <c r="G1050" s="1">
        <v>4</v>
      </c>
      <c r="H1050" s="6">
        <v>0.5</v>
      </c>
      <c r="I1050">
        <v>0</v>
      </c>
      <c r="J1050" s="1">
        <v>59</v>
      </c>
      <c r="K1050" s="1">
        <v>1</v>
      </c>
      <c r="L1050" s="1">
        <v>723</v>
      </c>
      <c r="M1050" s="6">
        <v>0.13</v>
      </c>
      <c r="N1050" s="4">
        <v>3600</v>
      </c>
      <c r="O1050" s="4">
        <v>300</v>
      </c>
      <c r="P1050" s="4">
        <v>100</v>
      </c>
      <c r="Q1050" s="3">
        <v>0.33</v>
      </c>
      <c r="R1050" s="1">
        <v>12</v>
      </c>
      <c r="S1050" s="1">
        <v>100</v>
      </c>
      <c r="T1050" s="1">
        <v>11</v>
      </c>
      <c r="U1050" s="1">
        <v>1</v>
      </c>
      <c r="V1050" s="1">
        <v>84</v>
      </c>
      <c r="W1050" s="1">
        <v>1</v>
      </c>
      <c r="X1050" s="1">
        <v>0</v>
      </c>
      <c r="Y1050" s="1">
        <v>0</v>
      </c>
      <c r="Z1050" s="1">
        <v>3</v>
      </c>
      <c r="AA1050" s="1">
        <v>1</v>
      </c>
      <c r="AB1050" s="1">
        <v>0</v>
      </c>
      <c r="AC1050" s="1">
        <v>450</v>
      </c>
      <c r="AD1050" s="1">
        <v>450</v>
      </c>
      <c r="AE1050" s="1">
        <v>0</v>
      </c>
      <c r="AF1050" s="1">
        <v>0</v>
      </c>
      <c r="AG1050" s="1">
        <v>0</v>
      </c>
      <c r="AH1050" s="1">
        <v>0</v>
      </c>
      <c r="AI1050" s="1">
        <v>900</v>
      </c>
      <c r="AJ1050" s="1" t="s">
        <v>2717</v>
      </c>
      <c r="AK1050" s="1" t="s">
        <v>7883</v>
      </c>
      <c r="AL1050" s="1" t="s">
        <v>7884</v>
      </c>
      <c r="AM1050" s="1" t="s">
        <v>12</v>
      </c>
      <c r="AN1050" s="1" t="s">
        <v>23098</v>
      </c>
      <c r="AO1050" s="1" t="s">
        <v>86</v>
      </c>
      <c r="AP1050" s="1" t="s">
        <v>86</v>
      </c>
      <c r="AQ1050" s="1" t="s">
        <v>25</v>
      </c>
      <c r="AR1050" s="1" t="s">
        <v>30</v>
      </c>
      <c r="AS1050" s="1" t="s">
        <v>23091</v>
      </c>
      <c r="AT1050" s="1" t="s">
        <v>26</v>
      </c>
    </row>
    <row r="1051" spans="1:46" x14ac:dyDescent="0.25">
      <c r="A1051" s="1" t="s">
        <v>17880</v>
      </c>
      <c r="B1051" s="2" t="s">
        <v>23073</v>
      </c>
      <c r="C1051" s="2" t="s">
        <v>23105</v>
      </c>
      <c r="D1051" s="1">
        <v>0</v>
      </c>
      <c r="E1051" s="1">
        <v>1</v>
      </c>
      <c r="F1051" s="1">
        <v>5</v>
      </c>
      <c r="G1051" s="1">
        <v>6</v>
      </c>
      <c r="H1051" s="6">
        <v>0.83333333333333337</v>
      </c>
      <c r="I1051">
        <v>0</v>
      </c>
      <c r="J1051" s="1">
        <v>40</v>
      </c>
      <c r="K1051" s="1">
        <v>0</v>
      </c>
      <c r="L1051" s="1">
        <v>606</v>
      </c>
      <c r="M1051" s="6">
        <v>0.64</v>
      </c>
      <c r="N1051" s="4">
        <v>2700</v>
      </c>
      <c r="O1051" s="4">
        <v>200</v>
      </c>
      <c r="P1051" s="4">
        <v>350</v>
      </c>
      <c r="Q1051" s="3">
        <v>0.38</v>
      </c>
      <c r="R1051" s="1">
        <v>24</v>
      </c>
      <c r="S1051" s="1">
        <v>350</v>
      </c>
      <c r="T1051" s="1">
        <v>39</v>
      </c>
      <c r="U1051" s="1">
        <v>0</v>
      </c>
      <c r="V1051" s="1">
        <v>84</v>
      </c>
      <c r="W1051" s="1">
        <v>0</v>
      </c>
      <c r="X1051" s="1">
        <v>1</v>
      </c>
      <c r="Y1051" s="1">
        <v>1</v>
      </c>
      <c r="Z1051" s="1">
        <v>3</v>
      </c>
      <c r="AA1051" s="1">
        <v>0</v>
      </c>
      <c r="AB1051" s="1">
        <v>0</v>
      </c>
      <c r="AC1051" s="1">
        <v>0</v>
      </c>
      <c r="AD1051" s="1">
        <v>900</v>
      </c>
      <c r="AE1051" s="1">
        <v>180</v>
      </c>
      <c r="AF1051" s="1">
        <v>210</v>
      </c>
      <c r="AG1051" s="1">
        <v>860</v>
      </c>
      <c r="AH1051" s="1">
        <v>400</v>
      </c>
      <c r="AI1051" s="1">
        <v>2550</v>
      </c>
      <c r="AJ1051" s="1" t="s">
        <v>2688</v>
      </c>
      <c r="AK1051" s="1" t="s">
        <v>2689</v>
      </c>
      <c r="AL1051" s="1" t="s">
        <v>2690</v>
      </c>
      <c r="AM1051" s="1" t="s">
        <v>12</v>
      </c>
      <c r="AN1051" s="1" t="s">
        <v>23097</v>
      </c>
      <c r="AO1051" s="1" t="s">
        <v>364</v>
      </c>
      <c r="AP1051" s="1" t="s">
        <v>57</v>
      </c>
      <c r="AQ1051" s="1" t="s">
        <v>14</v>
      </c>
      <c r="AR1051" s="1" t="s">
        <v>19</v>
      </c>
      <c r="AS1051" s="1" t="s">
        <v>23090</v>
      </c>
      <c r="AT1051" s="1" t="s">
        <v>26</v>
      </c>
    </row>
    <row r="1052" spans="1:46" x14ac:dyDescent="0.25">
      <c r="A1052" s="1" t="s">
        <v>18039</v>
      </c>
      <c r="B1052" s="2" t="s">
        <v>23073</v>
      </c>
      <c r="C1052" s="2" t="s">
        <v>23106</v>
      </c>
      <c r="D1052" s="1">
        <v>1</v>
      </c>
      <c r="E1052" s="1">
        <v>2</v>
      </c>
      <c r="F1052" s="1">
        <v>1</v>
      </c>
      <c r="G1052" s="1">
        <v>4</v>
      </c>
      <c r="H1052" s="6">
        <v>0.25</v>
      </c>
      <c r="I1052">
        <v>0</v>
      </c>
      <c r="J1052" s="1">
        <v>40</v>
      </c>
      <c r="K1052" s="1">
        <v>0</v>
      </c>
      <c r="L1052" s="1">
        <v>631</v>
      </c>
      <c r="M1052" s="6">
        <v>0.59</v>
      </c>
      <c r="N1052" s="4">
        <v>4500</v>
      </c>
      <c r="O1052" s="4">
        <v>375</v>
      </c>
      <c r="P1052" s="4">
        <v>1500</v>
      </c>
      <c r="Q1052" s="3">
        <v>0.32</v>
      </c>
      <c r="R1052" s="1">
        <v>24</v>
      </c>
      <c r="S1052" s="1">
        <v>1500</v>
      </c>
      <c r="T1052" s="1">
        <v>74</v>
      </c>
      <c r="U1052" s="1">
        <v>1</v>
      </c>
      <c r="V1052" s="1">
        <v>84</v>
      </c>
      <c r="W1052" s="1">
        <v>0</v>
      </c>
      <c r="X1052" s="1">
        <v>0</v>
      </c>
      <c r="Y1052" s="1">
        <v>0</v>
      </c>
      <c r="Z1052" s="1">
        <v>1</v>
      </c>
      <c r="AA1052" s="1">
        <v>1</v>
      </c>
      <c r="AB1052" s="1">
        <v>0</v>
      </c>
      <c r="AC1052" s="1">
        <v>2510</v>
      </c>
      <c r="AD1052" s="1">
        <v>598</v>
      </c>
      <c r="AE1052" s="1">
        <v>0</v>
      </c>
      <c r="AF1052" s="1">
        <v>0</v>
      </c>
      <c r="AG1052" s="1">
        <v>220</v>
      </c>
      <c r="AH1052" s="1">
        <v>400</v>
      </c>
      <c r="AI1052" s="1">
        <v>3728</v>
      </c>
      <c r="AJ1052" s="1" t="s">
        <v>3157</v>
      </c>
      <c r="AK1052" s="1" t="s">
        <v>3158</v>
      </c>
      <c r="AL1052" s="1" t="s">
        <v>3159</v>
      </c>
      <c r="AM1052" s="1" t="s">
        <v>12</v>
      </c>
      <c r="AN1052" s="1" t="s">
        <v>23097</v>
      </c>
      <c r="AO1052" s="1" t="s">
        <v>86</v>
      </c>
      <c r="AP1052" s="1" t="s">
        <v>57</v>
      </c>
      <c r="AQ1052" s="1" t="s">
        <v>25</v>
      </c>
      <c r="AR1052" s="1" t="s">
        <v>30</v>
      </c>
      <c r="AS1052" s="1" t="s">
        <v>23091</v>
      </c>
      <c r="AT1052" s="1" t="s">
        <v>26</v>
      </c>
    </row>
    <row r="1053" spans="1:46" x14ac:dyDescent="0.25">
      <c r="A1053" s="1" t="s">
        <v>19670</v>
      </c>
      <c r="B1053" s="2" t="s">
        <v>23074</v>
      </c>
      <c r="C1053" s="2" t="s">
        <v>23104</v>
      </c>
      <c r="D1053" s="1">
        <v>1</v>
      </c>
      <c r="E1053" s="1">
        <v>8</v>
      </c>
      <c r="F1053" s="1">
        <v>5</v>
      </c>
      <c r="G1053" s="1">
        <v>14</v>
      </c>
      <c r="H1053" s="6">
        <v>0.35714285714285715</v>
      </c>
      <c r="I1053">
        <v>0</v>
      </c>
      <c r="J1053" s="1">
        <v>50</v>
      </c>
      <c r="K1053" s="1">
        <v>1</v>
      </c>
      <c r="L1053" s="1">
        <v>548</v>
      </c>
      <c r="M1053" s="6">
        <v>0</v>
      </c>
      <c r="N1053" s="4">
        <v>2700</v>
      </c>
      <c r="O1053" s="4">
        <v>220</v>
      </c>
      <c r="P1053" s="4">
        <v>400</v>
      </c>
      <c r="Q1053" s="3">
        <v>0.3</v>
      </c>
      <c r="R1053" s="1">
        <v>36</v>
      </c>
      <c r="S1053" s="1">
        <v>400</v>
      </c>
      <c r="T1053" s="1">
        <v>9</v>
      </c>
      <c r="U1053" s="1">
        <v>0</v>
      </c>
      <c r="V1053" s="1">
        <v>84</v>
      </c>
      <c r="W1053" s="1">
        <v>0</v>
      </c>
      <c r="X1053" s="1">
        <v>0</v>
      </c>
      <c r="Y1053" s="1">
        <v>0</v>
      </c>
      <c r="Z1053" s="1">
        <v>4</v>
      </c>
      <c r="AA1053" s="1">
        <v>0</v>
      </c>
      <c r="AB1053" s="1">
        <v>1</v>
      </c>
      <c r="AC1053" s="1">
        <v>1200</v>
      </c>
      <c r="AD1053" s="1">
        <v>0</v>
      </c>
      <c r="AE1053" s="1">
        <v>260</v>
      </c>
      <c r="AF1053" s="1">
        <v>0</v>
      </c>
      <c r="AG1053" s="1">
        <v>350</v>
      </c>
      <c r="AH1053" s="1">
        <v>700</v>
      </c>
      <c r="AI1053" s="1">
        <v>2510</v>
      </c>
      <c r="AJ1053" s="1" t="s">
        <v>68</v>
      </c>
      <c r="AK1053" s="1" t="s">
        <v>7839</v>
      </c>
      <c r="AL1053" s="1" t="s">
        <v>11</v>
      </c>
      <c r="AM1053" s="1" t="s">
        <v>12</v>
      </c>
      <c r="AN1053" s="1" t="s">
        <v>23098</v>
      </c>
      <c r="AO1053" s="1" t="s">
        <v>364</v>
      </c>
      <c r="AP1053" s="1" t="s">
        <v>57</v>
      </c>
      <c r="AQ1053" s="1" t="s">
        <v>25</v>
      </c>
      <c r="AR1053" s="1" t="s">
        <v>30</v>
      </c>
      <c r="AS1053" s="1" t="s">
        <v>23090</v>
      </c>
      <c r="AT1053" s="1" t="s">
        <v>101</v>
      </c>
    </row>
    <row r="1054" spans="1:46" x14ac:dyDescent="0.25">
      <c r="A1054" s="1" t="s">
        <v>19170</v>
      </c>
      <c r="B1054" s="2" t="s">
        <v>23074</v>
      </c>
      <c r="C1054" s="2" t="s">
        <v>23105</v>
      </c>
      <c r="D1054" s="1">
        <v>1</v>
      </c>
      <c r="E1054" s="1">
        <v>8</v>
      </c>
      <c r="F1054" s="1">
        <v>5</v>
      </c>
      <c r="G1054" s="1">
        <v>14</v>
      </c>
      <c r="H1054" s="6">
        <v>0.35714285714285715</v>
      </c>
      <c r="I1054">
        <v>0</v>
      </c>
      <c r="J1054" s="1">
        <v>50</v>
      </c>
      <c r="K1054" s="1">
        <v>1</v>
      </c>
      <c r="L1054" s="1">
        <v>611</v>
      </c>
      <c r="M1054" s="6">
        <v>0.59</v>
      </c>
      <c r="N1054" s="4">
        <v>2700</v>
      </c>
      <c r="O1054" s="4">
        <v>220</v>
      </c>
      <c r="P1054" s="4">
        <v>500</v>
      </c>
      <c r="Q1054" s="3">
        <v>0.31</v>
      </c>
      <c r="R1054" s="1">
        <v>24</v>
      </c>
      <c r="S1054" s="1">
        <v>500</v>
      </c>
      <c r="T1054" s="1">
        <v>26</v>
      </c>
      <c r="U1054" s="1">
        <v>0</v>
      </c>
      <c r="V1054" s="1">
        <v>84</v>
      </c>
      <c r="W1054" s="1">
        <v>0</v>
      </c>
      <c r="X1054" s="1">
        <v>0</v>
      </c>
      <c r="Y1054" s="1">
        <v>0</v>
      </c>
      <c r="Z1054" s="1">
        <v>4</v>
      </c>
      <c r="AA1054" s="1">
        <v>0</v>
      </c>
      <c r="AB1054" s="1">
        <v>1</v>
      </c>
      <c r="AC1054" s="1">
        <v>1200</v>
      </c>
      <c r="AD1054" s="1">
        <v>0</v>
      </c>
      <c r="AE1054" s="1">
        <v>260</v>
      </c>
      <c r="AF1054" s="1">
        <v>0</v>
      </c>
      <c r="AG1054" s="1">
        <v>350</v>
      </c>
      <c r="AH1054" s="1">
        <v>700</v>
      </c>
      <c r="AI1054" s="1">
        <v>2510</v>
      </c>
      <c r="AJ1054" s="1" t="s">
        <v>68</v>
      </c>
      <c r="AK1054" s="1" t="s">
        <v>6433</v>
      </c>
      <c r="AL1054" s="1" t="s">
        <v>6434</v>
      </c>
      <c r="AM1054" s="1" t="s">
        <v>12</v>
      </c>
      <c r="AN1054" s="1" t="s">
        <v>23098</v>
      </c>
      <c r="AO1054" s="1" t="s">
        <v>364</v>
      </c>
      <c r="AP1054" s="1" t="s">
        <v>57</v>
      </c>
      <c r="AQ1054" s="1" t="s">
        <v>25</v>
      </c>
      <c r="AR1054" s="1" t="s">
        <v>30</v>
      </c>
      <c r="AS1054" s="1" t="s">
        <v>23090</v>
      </c>
      <c r="AT1054" s="1" t="s">
        <v>101</v>
      </c>
    </row>
    <row r="1055" spans="1:46" x14ac:dyDescent="0.25">
      <c r="A1055" s="1" t="s">
        <v>19190</v>
      </c>
      <c r="B1055" s="2" t="s">
        <v>23074</v>
      </c>
      <c r="C1055" s="2" t="s">
        <v>23105</v>
      </c>
      <c r="D1055" s="1">
        <v>1</v>
      </c>
      <c r="E1055" s="1">
        <v>1</v>
      </c>
      <c r="F1055" s="1">
        <v>3</v>
      </c>
      <c r="G1055" s="1">
        <v>5</v>
      </c>
      <c r="H1055" s="6">
        <v>0.6</v>
      </c>
      <c r="I1055">
        <v>0</v>
      </c>
      <c r="J1055" s="1">
        <v>46</v>
      </c>
      <c r="K1055" s="1">
        <v>0</v>
      </c>
      <c r="L1055" s="1">
        <v>690</v>
      </c>
      <c r="M1055" s="6">
        <v>0.66</v>
      </c>
      <c r="N1055" s="4">
        <v>3100</v>
      </c>
      <c r="O1055" s="4">
        <v>260</v>
      </c>
      <c r="P1055" s="4">
        <v>600</v>
      </c>
      <c r="Q1055" s="3">
        <v>0.33</v>
      </c>
      <c r="R1055" s="1">
        <v>12</v>
      </c>
      <c r="S1055" s="1">
        <v>600</v>
      </c>
      <c r="T1055" s="1">
        <v>70</v>
      </c>
      <c r="U1055" s="1">
        <v>1</v>
      </c>
      <c r="V1055" s="1">
        <v>84</v>
      </c>
      <c r="W1055" s="1">
        <v>1</v>
      </c>
      <c r="X1055" s="1">
        <v>0</v>
      </c>
      <c r="Y1055" s="1">
        <v>0</v>
      </c>
      <c r="Z1055" s="1">
        <v>3</v>
      </c>
      <c r="AA1055" s="1">
        <v>1</v>
      </c>
      <c r="AB1055" s="1">
        <v>0</v>
      </c>
      <c r="AC1055" s="1">
        <v>2137</v>
      </c>
      <c r="AD1055" s="1">
        <v>0</v>
      </c>
      <c r="AE1055" s="1">
        <v>0</v>
      </c>
      <c r="AF1055" s="1">
        <v>0</v>
      </c>
      <c r="AG1055" s="1">
        <v>0</v>
      </c>
      <c r="AH1055" s="1">
        <v>700</v>
      </c>
      <c r="AI1055" s="1">
        <v>2837</v>
      </c>
      <c r="AJ1055" s="1" t="s">
        <v>6478</v>
      </c>
      <c r="AK1055" s="1" t="s">
        <v>6479</v>
      </c>
      <c r="AL1055" s="1" t="s">
        <v>6480</v>
      </c>
      <c r="AM1055" s="1" t="s">
        <v>12</v>
      </c>
      <c r="AN1055" s="1" t="s">
        <v>23097</v>
      </c>
      <c r="AO1055" s="1" t="s">
        <v>86</v>
      </c>
      <c r="AP1055" s="1" t="s">
        <v>86</v>
      </c>
      <c r="AQ1055" s="1" t="s">
        <v>25</v>
      </c>
      <c r="AR1055" s="1" t="s">
        <v>30</v>
      </c>
      <c r="AS1055" s="1" t="s">
        <v>23091</v>
      </c>
      <c r="AT1055" s="1" t="s">
        <v>26</v>
      </c>
    </row>
    <row r="1056" spans="1:46" x14ac:dyDescent="0.25">
      <c r="A1056" s="1" t="s">
        <v>19785</v>
      </c>
      <c r="B1056" s="2" t="s">
        <v>23074</v>
      </c>
      <c r="C1056" s="2" t="s">
        <v>23105</v>
      </c>
      <c r="D1056" s="1">
        <v>0</v>
      </c>
      <c r="E1056" s="1">
        <v>4</v>
      </c>
      <c r="F1056" s="1">
        <v>1</v>
      </c>
      <c r="G1056" s="1">
        <v>5</v>
      </c>
      <c r="H1056" s="6">
        <v>0.2</v>
      </c>
      <c r="I1056">
        <v>0</v>
      </c>
      <c r="J1056" s="1">
        <v>41</v>
      </c>
      <c r="K1056" s="1">
        <v>0</v>
      </c>
      <c r="L1056" s="1">
        <v>590</v>
      </c>
      <c r="M1056" s="6">
        <v>0.37</v>
      </c>
      <c r="N1056" s="4">
        <v>3400</v>
      </c>
      <c r="O1056" s="4">
        <v>220</v>
      </c>
      <c r="P1056" s="4">
        <v>500</v>
      </c>
      <c r="Q1056" s="3">
        <v>0.3</v>
      </c>
      <c r="R1056" s="1">
        <v>24</v>
      </c>
      <c r="S1056" s="1">
        <v>500</v>
      </c>
      <c r="T1056" s="1">
        <v>42</v>
      </c>
      <c r="U1056" s="1">
        <v>0</v>
      </c>
      <c r="V1056" s="1">
        <v>84</v>
      </c>
      <c r="W1056" s="1">
        <v>0</v>
      </c>
      <c r="X1056" s="1">
        <v>0</v>
      </c>
      <c r="Y1056" s="1">
        <v>0</v>
      </c>
      <c r="Z1056" s="1">
        <v>3</v>
      </c>
      <c r="AA1056" s="1">
        <v>1</v>
      </c>
      <c r="AB1056" s="1">
        <v>0</v>
      </c>
      <c r="AC1056" s="1">
        <v>1010</v>
      </c>
      <c r="AD1056" s="1">
        <v>0</v>
      </c>
      <c r="AE1056" s="1">
        <v>0</v>
      </c>
      <c r="AF1056" s="1">
        <v>0</v>
      </c>
      <c r="AG1056" s="1">
        <v>0</v>
      </c>
      <c r="AH1056" s="1">
        <v>350</v>
      </c>
      <c r="AI1056" s="1">
        <v>1360</v>
      </c>
      <c r="AJ1056" s="1" t="s">
        <v>2933</v>
      </c>
      <c r="AK1056" s="1" t="s">
        <v>8146</v>
      </c>
      <c r="AL1056" s="1" t="s">
        <v>8147</v>
      </c>
      <c r="AM1056" s="1" t="s">
        <v>12</v>
      </c>
      <c r="AN1056" s="1" t="s">
        <v>23097</v>
      </c>
      <c r="AO1056" s="1" t="s">
        <v>364</v>
      </c>
      <c r="AP1056" s="1" t="s">
        <v>57</v>
      </c>
      <c r="AQ1056" s="1" t="s">
        <v>25</v>
      </c>
      <c r="AR1056" s="1" t="s">
        <v>30</v>
      </c>
      <c r="AS1056" s="1" t="s">
        <v>23091</v>
      </c>
      <c r="AT1056" s="1" t="s">
        <v>26</v>
      </c>
    </row>
    <row r="1057" spans="1:46" x14ac:dyDescent="0.25">
      <c r="A1057" s="1" t="s">
        <v>19273</v>
      </c>
      <c r="B1057" s="2" t="s">
        <v>23074</v>
      </c>
      <c r="C1057" s="2" t="s">
        <v>23106</v>
      </c>
      <c r="D1057" s="1">
        <v>1</v>
      </c>
      <c r="E1057" s="1">
        <v>3</v>
      </c>
      <c r="F1057" s="1">
        <v>4</v>
      </c>
      <c r="G1057" s="1">
        <v>8</v>
      </c>
      <c r="H1057" s="6">
        <v>0.5</v>
      </c>
      <c r="I1057">
        <v>0</v>
      </c>
      <c r="J1057" s="1">
        <v>54</v>
      </c>
      <c r="K1057" s="1">
        <v>1</v>
      </c>
      <c r="L1057" s="1">
        <v>619</v>
      </c>
      <c r="M1057" s="6">
        <v>0.28999999999999998</v>
      </c>
      <c r="N1057" s="4">
        <v>4500</v>
      </c>
      <c r="O1057" s="4">
        <v>350</v>
      </c>
      <c r="P1057" s="4">
        <v>500</v>
      </c>
      <c r="Q1057" s="3">
        <v>0.3</v>
      </c>
      <c r="R1057" s="1">
        <v>24</v>
      </c>
      <c r="S1057" s="1">
        <v>500</v>
      </c>
      <c r="T1057" s="1">
        <v>55</v>
      </c>
      <c r="U1057" s="1">
        <v>1</v>
      </c>
      <c r="V1057" s="1">
        <v>84</v>
      </c>
      <c r="W1057" s="1">
        <v>1</v>
      </c>
      <c r="X1057" s="1">
        <v>1</v>
      </c>
      <c r="Y1057" s="1">
        <v>0</v>
      </c>
      <c r="Z1057" s="1">
        <v>4</v>
      </c>
      <c r="AA1057" s="1">
        <v>1</v>
      </c>
      <c r="AB1057" s="1">
        <v>0</v>
      </c>
      <c r="AC1057" s="1">
        <v>483</v>
      </c>
      <c r="AD1057" s="1">
        <v>0</v>
      </c>
      <c r="AE1057" s="1">
        <v>449</v>
      </c>
      <c r="AF1057" s="1">
        <v>126</v>
      </c>
      <c r="AG1057" s="1">
        <v>0</v>
      </c>
      <c r="AH1057" s="1">
        <v>600</v>
      </c>
      <c r="AI1057" s="1">
        <v>1658</v>
      </c>
      <c r="AJ1057" s="1" t="s">
        <v>6713</v>
      </c>
      <c r="AK1057" s="1" t="s">
        <v>6714</v>
      </c>
      <c r="AL1057" s="1" t="s">
        <v>6715</v>
      </c>
      <c r="AM1057" s="1" t="s">
        <v>12</v>
      </c>
      <c r="AN1057" s="1" t="s">
        <v>23098</v>
      </c>
      <c r="AO1057" s="1" t="s">
        <v>86</v>
      </c>
      <c r="AP1057" s="1" t="s">
        <v>86</v>
      </c>
      <c r="AQ1057" s="1" t="s">
        <v>14</v>
      </c>
      <c r="AR1057" s="1" t="s">
        <v>30</v>
      </c>
      <c r="AS1057" s="1" t="s">
        <v>23091</v>
      </c>
      <c r="AT1057" s="1" t="s">
        <v>26</v>
      </c>
    </row>
    <row r="1058" spans="1:46" x14ac:dyDescent="0.25">
      <c r="A1058" s="1" t="s">
        <v>17533</v>
      </c>
      <c r="B1058" s="2" t="s">
        <v>23074</v>
      </c>
      <c r="C1058" s="2" t="s">
        <v>23108</v>
      </c>
      <c r="D1058" s="1">
        <v>1</v>
      </c>
      <c r="E1058" s="1">
        <v>0</v>
      </c>
      <c r="F1058" s="1">
        <v>4</v>
      </c>
      <c r="G1058" s="1">
        <v>5</v>
      </c>
      <c r="H1058" s="6">
        <v>0.8</v>
      </c>
      <c r="I1058">
        <v>0</v>
      </c>
      <c r="J1058" s="1">
        <v>32</v>
      </c>
      <c r="K1058" s="1">
        <v>0</v>
      </c>
      <c r="L1058" s="1">
        <v>668</v>
      </c>
      <c r="M1058" s="6">
        <v>0.49</v>
      </c>
      <c r="N1058" s="4">
        <v>3000</v>
      </c>
      <c r="O1058" s="4">
        <v>250</v>
      </c>
      <c r="P1058" s="4">
        <v>300</v>
      </c>
      <c r="Q1058" s="3">
        <v>0.22</v>
      </c>
      <c r="R1058" s="1">
        <v>24</v>
      </c>
      <c r="S1058" s="1">
        <v>300</v>
      </c>
      <c r="T1058" s="1">
        <v>29</v>
      </c>
      <c r="U1058" s="1">
        <v>1</v>
      </c>
      <c r="V1058" s="1">
        <v>84</v>
      </c>
      <c r="W1058" s="1">
        <v>0</v>
      </c>
      <c r="X1058" s="1">
        <v>0</v>
      </c>
      <c r="Y1058" s="1">
        <v>1</v>
      </c>
      <c r="Z1058" s="1">
        <v>1</v>
      </c>
      <c r="AA1058" s="1">
        <v>1</v>
      </c>
      <c r="AB1058" s="1">
        <v>0</v>
      </c>
      <c r="AC1058" s="1">
        <v>1626</v>
      </c>
      <c r="AD1058" s="1">
        <v>0</v>
      </c>
      <c r="AE1058" s="1">
        <v>0</v>
      </c>
      <c r="AF1058" s="1">
        <v>223</v>
      </c>
      <c r="AG1058" s="1">
        <v>0</v>
      </c>
      <c r="AH1058" s="1">
        <v>700</v>
      </c>
      <c r="AI1058" s="1">
        <v>2549</v>
      </c>
      <c r="AJ1058" s="1" t="s">
        <v>1672</v>
      </c>
      <c r="AK1058" s="1" t="s">
        <v>1673</v>
      </c>
      <c r="AL1058" s="1" t="s">
        <v>1674</v>
      </c>
      <c r="AM1058" s="1" t="s">
        <v>12</v>
      </c>
      <c r="AN1058" s="1" t="s">
        <v>23097</v>
      </c>
      <c r="AO1058" s="1" t="s">
        <v>86</v>
      </c>
      <c r="AP1058" s="1" t="s">
        <v>57</v>
      </c>
      <c r="AQ1058" s="1" t="s">
        <v>25</v>
      </c>
      <c r="AR1058" s="1" t="s">
        <v>19</v>
      </c>
      <c r="AS1058" s="1" t="s">
        <v>23091</v>
      </c>
      <c r="AT1058" s="1" t="s">
        <v>26</v>
      </c>
    </row>
    <row r="1059" spans="1:46" x14ac:dyDescent="0.25">
      <c r="A1059" s="1" t="s">
        <v>18892</v>
      </c>
      <c r="B1059" s="2" t="s">
        <v>23074</v>
      </c>
      <c r="C1059" s="2" t="s">
        <v>23109</v>
      </c>
      <c r="D1059" s="1">
        <v>0</v>
      </c>
      <c r="E1059" s="1">
        <v>1</v>
      </c>
      <c r="F1059" s="1">
        <v>1</v>
      </c>
      <c r="G1059" s="1">
        <v>2</v>
      </c>
      <c r="H1059" s="6">
        <v>0.5</v>
      </c>
      <c r="I1059">
        <v>1</v>
      </c>
      <c r="J1059" s="1">
        <v>41</v>
      </c>
      <c r="K1059" s="1">
        <v>1</v>
      </c>
      <c r="L1059" s="1">
        <v>600</v>
      </c>
      <c r="M1059" s="6">
        <v>0.82</v>
      </c>
      <c r="N1059" s="4">
        <v>3000</v>
      </c>
      <c r="O1059" s="4">
        <v>240</v>
      </c>
      <c r="P1059" s="4">
        <v>500</v>
      </c>
      <c r="Q1059" s="3">
        <v>0.3</v>
      </c>
      <c r="R1059" s="1">
        <v>24</v>
      </c>
      <c r="S1059" s="1">
        <v>500</v>
      </c>
      <c r="T1059" s="1">
        <v>64</v>
      </c>
      <c r="U1059" s="1">
        <v>1</v>
      </c>
      <c r="V1059" s="1">
        <v>84</v>
      </c>
      <c r="W1059" s="1">
        <v>0</v>
      </c>
      <c r="X1059" s="1">
        <v>1</v>
      </c>
      <c r="Y1059" s="1">
        <v>0</v>
      </c>
      <c r="Z1059" s="1">
        <v>5</v>
      </c>
      <c r="AA1059" s="1">
        <v>0</v>
      </c>
      <c r="AB1059" s="1">
        <v>1</v>
      </c>
      <c r="AC1059" s="1">
        <v>1095</v>
      </c>
      <c r="AD1059" s="1">
        <v>0</v>
      </c>
      <c r="AE1059" s="1">
        <v>1000</v>
      </c>
      <c r="AF1059" s="1">
        <v>986</v>
      </c>
      <c r="AG1059" s="1">
        <v>10</v>
      </c>
      <c r="AH1059" s="1">
        <v>700</v>
      </c>
      <c r="AI1059" s="1">
        <v>3791</v>
      </c>
      <c r="AJ1059" s="1" t="s">
        <v>5670</v>
      </c>
      <c r="AK1059" s="1" t="s">
        <v>5671</v>
      </c>
      <c r="AL1059" s="1" t="s">
        <v>5672</v>
      </c>
      <c r="AM1059" s="1" t="s">
        <v>16</v>
      </c>
      <c r="AN1059" s="1" t="s">
        <v>23098</v>
      </c>
      <c r="AO1059" s="1" t="s">
        <v>86</v>
      </c>
      <c r="AP1059" s="1" t="s">
        <v>57</v>
      </c>
      <c r="AQ1059" s="1" t="s">
        <v>14</v>
      </c>
      <c r="AR1059" s="1" t="s">
        <v>30</v>
      </c>
      <c r="AS1059" s="1" t="s">
        <v>23090</v>
      </c>
      <c r="AT1059" s="1" t="s">
        <v>101</v>
      </c>
    </row>
    <row r="1060" spans="1:46" x14ac:dyDescent="0.25">
      <c r="A1060" s="1" t="s">
        <v>20600</v>
      </c>
      <c r="B1060" s="2" t="s">
        <v>23074</v>
      </c>
      <c r="C1060" s="2" t="s">
        <v>23109</v>
      </c>
      <c r="D1060" s="1">
        <v>1</v>
      </c>
      <c r="E1060" s="1">
        <v>0</v>
      </c>
      <c r="F1060" s="1">
        <v>2</v>
      </c>
      <c r="G1060" s="1">
        <v>3</v>
      </c>
      <c r="H1060" s="6">
        <v>0.66666666666666663</v>
      </c>
      <c r="I1060">
        <v>0</v>
      </c>
      <c r="J1060" s="1">
        <v>45</v>
      </c>
      <c r="K1060" s="1">
        <v>0</v>
      </c>
      <c r="L1060" s="1">
        <v>557</v>
      </c>
      <c r="M1060" s="6">
        <v>0.71</v>
      </c>
      <c r="N1060" s="4">
        <v>6500</v>
      </c>
      <c r="O1060" s="4">
        <v>542</v>
      </c>
      <c r="P1060" s="4">
        <v>200</v>
      </c>
      <c r="Q1060" s="3">
        <v>0.27</v>
      </c>
      <c r="R1060" s="1">
        <v>18</v>
      </c>
      <c r="S1060" s="1">
        <v>200</v>
      </c>
      <c r="T1060" s="1">
        <v>24</v>
      </c>
      <c r="U1060" s="1">
        <v>1</v>
      </c>
      <c r="V1060" s="1">
        <v>84</v>
      </c>
      <c r="W1060" s="1">
        <v>0</v>
      </c>
      <c r="X1060" s="1">
        <v>0</v>
      </c>
      <c r="Y1060" s="1">
        <v>1</v>
      </c>
      <c r="Z1060" s="1">
        <v>1</v>
      </c>
      <c r="AA1060" s="1">
        <v>0</v>
      </c>
      <c r="AB1060" s="1">
        <v>0</v>
      </c>
      <c r="AC1060" s="1">
        <v>2286</v>
      </c>
      <c r="AD1060" s="1">
        <v>0</v>
      </c>
      <c r="AE1060" s="1">
        <v>4063</v>
      </c>
      <c r="AF1060" s="1">
        <v>2612</v>
      </c>
      <c r="AG1060" s="1">
        <v>0</v>
      </c>
      <c r="AH1060" s="1">
        <v>0</v>
      </c>
      <c r="AI1060" s="1">
        <v>8961</v>
      </c>
      <c r="AJ1060" s="1" t="s">
        <v>10408</v>
      </c>
      <c r="AK1060" s="1" t="s">
        <v>10409</v>
      </c>
      <c r="AL1060" s="1" t="s">
        <v>10410</v>
      </c>
      <c r="AM1060" s="1" t="s">
        <v>12</v>
      </c>
      <c r="AN1060" s="1" t="s">
        <v>23097</v>
      </c>
      <c r="AO1060" s="1" t="s">
        <v>86</v>
      </c>
      <c r="AP1060" s="1" t="s">
        <v>57</v>
      </c>
      <c r="AQ1060" s="1" t="s">
        <v>25</v>
      </c>
      <c r="AR1060" s="1" t="s">
        <v>19</v>
      </c>
      <c r="AS1060" s="1" t="s">
        <v>23090</v>
      </c>
      <c r="AT1060" s="1" t="s">
        <v>26</v>
      </c>
    </row>
    <row r="1061" spans="1:46" x14ac:dyDescent="0.25">
      <c r="A1061" s="1" t="s">
        <v>21335</v>
      </c>
      <c r="B1061" s="2" t="s">
        <v>23075</v>
      </c>
      <c r="C1061" s="2" t="s">
        <v>23104</v>
      </c>
      <c r="D1061" s="1">
        <v>0</v>
      </c>
      <c r="E1061" s="1">
        <v>0</v>
      </c>
      <c r="F1061" s="1">
        <v>2</v>
      </c>
      <c r="G1061" s="1">
        <v>2</v>
      </c>
      <c r="H1061" s="6">
        <v>1</v>
      </c>
      <c r="I1061">
        <v>1</v>
      </c>
      <c r="J1061" s="1">
        <v>35</v>
      </c>
      <c r="K1061" s="1">
        <v>1</v>
      </c>
      <c r="L1061" s="1">
        <v>407</v>
      </c>
      <c r="M1061" s="6">
        <v>0</v>
      </c>
      <c r="N1061" s="4">
        <v>2100</v>
      </c>
      <c r="O1061" s="4">
        <v>180</v>
      </c>
      <c r="P1061" s="4">
        <v>300</v>
      </c>
      <c r="Q1061" s="3">
        <v>0.38</v>
      </c>
      <c r="R1061" s="1">
        <v>36</v>
      </c>
      <c r="S1061" s="1">
        <v>300</v>
      </c>
      <c r="T1061" s="1">
        <v>16</v>
      </c>
      <c r="U1061" s="1">
        <v>1</v>
      </c>
      <c r="V1061" s="1">
        <v>84</v>
      </c>
      <c r="W1061" s="1">
        <v>1</v>
      </c>
      <c r="X1061" s="1">
        <v>1</v>
      </c>
      <c r="Y1061" s="1">
        <v>0</v>
      </c>
      <c r="Z1061" s="1">
        <v>2</v>
      </c>
      <c r="AA1061" s="1">
        <v>0</v>
      </c>
      <c r="AB1061" s="1">
        <v>1</v>
      </c>
      <c r="AC1061" s="1">
        <v>19443</v>
      </c>
      <c r="AD1061" s="1">
        <v>0</v>
      </c>
      <c r="AE1061" s="1">
        <v>0</v>
      </c>
      <c r="AF1061" s="1">
        <v>0</v>
      </c>
      <c r="AG1061" s="1">
        <v>0</v>
      </c>
      <c r="AH1061" s="1">
        <v>300</v>
      </c>
      <c r="AI1061" s="1">
        <v>19743</v>
      </c>
      <c r="AJ1061" s="1" t="s">
        <v>12374</v>
      </c>
      <c r="AK1061" s="1" t="s">
        <v>12375</v>
      </c>
      <c r="AL1061" s="1" t="s">
        <v>11</v>
      </c>
      <c r="AM1061" s="1" t="s">
        <v>16</v>
      </c>
      <c r="AN1061" s="1" t="s">
        <v>23098</v>
      </c>
      <c r="AO1061" s="1" t="s">
        <v>86</v>
      </c>
      <c r="AP1061" s="1" t="s">
        <v>86</v>
      </c>
      <c r="AQ1061" s="1" t="s">
        <v>14</v>
      </c>
      <c r="AR1061" s="1" t="s">
        <v>30</v>
      </c>
      <c r="AS1061" s="1" t="s">
        <v>23090</v>
      </c>
      <c r="AT1061" s="1" t="s">
        <v>101</v>
      </c>
    </row>
    <row r="1062" spans="1:46" x14ac:dyDescent="0.25">
      <c r="A1062" s="1" t="s">
        <v>19116</v>
      </c>
      <c r="B1062" s="2" t="s">
        <v>23075</v>
      </c>
      <c r="C1062" s="2" t="s">
        <v>23104</v>
      </c>
      <c r="D1062" s="1">
        <v>0</v>
      </c>
      <c r="E1062" s="1">
        <v>0</v>
      </c>
      <c r="F1062" s="1">
        <v>2</v>
      </c>
      <c r="G1062" s="1">
        <v>2</v>
      </c>
      <c r="H1062" s="6">
        <v>1</v>
      </c>
      <c r="I1062">
        <v>1</v>
      </c>
      <c r="J1062" s="1">
        <v>35</v>
      </c>
      <c r="K1062" s="1">
        <v>1</v>
      </c>
      <c r="L1062" s="1">
        <v>407</v>
      </c>
      <c r="M1062" s="6">
        <v>3.84</v>
      </c>
      <c r="N1062" s="4">
        <v>2100</v>
      </c>
      <c r="O1062" s="4">
        <v>180</v>
      </c>
      <c r="P1062" s="4">
        <v>300</v>
      </c>
      <c r="Q1062" s="3">
        <v>0.34</v>
      </c>
      <c r="R1062" s="1">
        <v>36</v>
      </c>
      <c r="S1062" s="1">
        <v>300</v>
      </c>
      <c r="T1062" s="1">
        <v>20</v>
      </c>
      <c r="U1062" s="1">
        <v>1</v>
      </c>
      <c r="V1062" s="1">
        <v>84</v>
      </c>
      <c r="W1062" s="1">
        <v>1</v>
      </c>
      <c r="X1062" s="1">
        <v>1</v>
      </c>
      <c r="Y1062" s="1">
        <v>0</v>
      </c>
      <c r="Z1062" s="1">
        <v>2</v>
      </c>
      <c r="AA1062" s="1">
        <v>0</v>
      </c>
      <c r="AB1062" s="1">
        <v>1</v>
      </c>
      <c r="AC1062" s="1">
        <v>19443</v>
      </c>
      <c r="AD1062" s="1">
        <v>0</v>
      </c>
      <c r="AE1062" s="1">
        <v>0</v>
      </c>
      <c r="AF1062" s="1">
        <v>0</v>
      </c>
      <c r="AG1062" s="1">
        <v>0</v>
      </c>
      <c r="AH1062" s="1">
        <v>300</v>
      </c>
      <c r="AI1062" s="1">
        <v>19743</v>
      </c>
      <c r="AJ1062" s="1" t="s">
        <v>6277</v>
      </c>
      <c r="AK1062" s="1" t="s">
        <v>6278</v>
      </c>
      <c r="AL1062" s="1" t="s">
        <v>6279</v>
      </c>
      <c r="AM1062" s="1" t="s">
        <v>16</v>
      </c>
      <c r="AN1062" s="1" t="s">
        <v>23098</v>
      </c>
      <c r="AO1062" s="1" t="s">
        <v>86</v>
      </c>
      <c r="AP1062" s="1" t="s">
        <v>86</v>
      </c>
      <c r="AQ1062" s="1" t="s">
        <v>14</v>
      </c>
      <c r="AR1062" s="1" t="s">
        <v>30</v>
      </c>
      <c r="AS1062" s="1" t="s">
        <v>23090</v>
      </c>
      <c r="AT1062" s="1" t="s">
        <v>101</v>
      </c>
    </row>
    <row r="1063" spans="1:46" x14ac:dyDescent="0.25">
      <c r="A1063" s="1" t="s">
        <v>22279</v>
      </c>
      <c r="B1063" s="2" t="s">
        <v>23075</v>
      </c>
      <c r="C1063" s="2" t="s">
        <v>23108</v>
      </c>
      <c r="D1063" s="1">
        <v>0</v>
      </c>
      <c r="E1063" s="1">
        <v>0</v>
      </c>
      <c r="F1063" s="1">
        <v>1</v>
      </c>
      <c r="G1063" s="1">
        <v>1</v>
      </c>
      <c r="H1063" s="6">
        <v>1</v>
      </c>
      <c r="I1063">
        <v>0</v>
      </c>
      <c r="J1063" s="1">
        <v>45</v>
      </c>
      <c r="K1063" s="1">
        <v>0</v>
      </c>
      <c r="L1063" s="1">
        <v>687</v>
      </c>
      <c r="M1063" s="6">
        <v>0.69</v>
      </c>
      <c r="N1063" s="4">
        <v>8000</v>
      </c>
      <c r="O1063" s="4">
        <v>600</v>
      </c>
      <c r="P1063" s="4">
        <v>300</v>
      </c>
      <c r="Q1063" s="3">
        <v>0.3</v>
      </c>
      <c r="R1063" s="1">
        <v>24</v>
      </c>
      <c r="S1063" s="1">
        <v>300</v>
      </c>
      <c r="T1063" s="1">
        <v>29</v>
      </c>
      <c r="U1063" s="1">
        <v>1</v>
      </c>
      <c r="V1063" s="1">
        <v>84</v>
      </c>
      <c r="W1063" s="1">
        <v>0</v>
      </c>
      <c r="X1063" s="1">
        <v>0</v>
      </c>
      <c r="Y1063" s="1">
        <v>0</v>
      </c>
      <c r="Z1063" s="1">
        <v>5</v>
      </c>
      <c r="AA1063" s="1">
        <v>0</v>
      </c>
      <c r="AB1063" s="1">
        <v>0</v>
      </c>
      <c r="AC1063" s="1">
        <v>4866</v>
      </c>
      <c r="AD1063" s="1">
        <v>0</v>
      </c>
      <c r="AE1063" s="1">
        <v>4710</v>
      </c>
      <c r="AF1063" s="1">
        <v>0</v>
      </c>
      <c r="AG1063" s="1">
        <v>656</v>
      </c>
      <c r="AH1063" s="1">
        <v>500</v>
      </c>
      <c r="AI1063" s="1">
        <v>10732</v>
      </c>
      <c r="AJ1063" s="1" t="s">
        <v>14894</v>
      </c>
      <c r="AK1063" s="1" t="s">
        <v>14895</v>
      </c>
      <c r="AL1063" s="1" t="s">
        <v>14896</v>
      </c>
      <c r="AM1063" s="1" t="s">
        <v>12</v>
      </c>
      <c r="AN1063" s="1" t="s">
        <v>23097</v>
      </c>
      <c r="AO1063" s="1" t="s">
        <v>86</v>
      </c>
      <c r="AP1063" s="1" t="s">
        <v>57</v>
      </c>
      <c r="AQ1063" s="1" t="s">
        <v>25</v>
      </c>
      <c r="AR1063" s="1" t="s">
        <v>30</v>
      </c>
      <c r="AS1063" s="1" t="s">
        <v>23090</v>
      </c>
      <c r="AT1063" s="1" t="s">
        <v>26</v>
      </c>
    </row>
    <row r="1064" spans="1:46" x14ac:dyDescent="0.25">
      <c r="A1064" s="1" t="s">
        <v>22044</v>
      </c>
      <c r="B1064" s="2" t="s">
        <v>23101</v>
      </c>
      <c r="C1064" s="2" t="s">
        <v>23105</v>
      </c>
      <c r="D1064" s="1">
        <v>2</v>
      </c>
      <c r="E1064" s="1">
        <v>1</v>
      </c>
      <c r="F1064" s="1">
        <v>2</v>
      </c>
      <c r="G1064" s="1">
        <v>5</v>
      </c>
      <c r="H1064" s="6">
        <v>0.4</v>
      </c>
      <c r="I1064">
        <v>1</v>
      </c>
      <c r="J1064" s="1">
        <v>44</v>
      </c>
      <c r="K1064" s="1">
        <v>0</v>
      </c>
      <c r="L1064" s="1">
        <v>628</v>
      </c>
      <c r="M1064" s="6">
        <v>0.78</v>
      </c>
      <c r="N1064" s="4">
        <v>4700</v>
      </c>
      <c r="O1064" s="4">
        <v>346</v>
      </c>
      <c r="P1064" s="4">
        <v>1000</v>
      </c>
      <c r="Q1064" s="3">
        <v>0.3</v>
      </c>
      <c r="R1064" s="1">
        <v>24</v>
      </c>
      <c r="S1064" s="1">
        <v>1000</v>
      </c>
      <c r="T1064" s="1">
        <v>114</v>
      </c>
      <c r="U1064" s="1">
        <v>1</v>
      </c>
      <c r="V1064" s="1">
        <v>84</v>
      </c>
      <c r="W1064" s="1">
        <v>0</v>
      </c>
      <c r="X1064" s="1">
        <v>0</v>
      </c>
      <c r="Y1064" s="1">
        <v>0</v>
      </c>
      <c r="Z1064" s="1">
        <v>3</v>
      </c>
      <c r="AA1064" s="1">
        <v>0</v>
      </c>
      <c r="AB1064" s="1">
        <v>1</v>
      </c>
      <c r="AC1064" s="1">
        <v>393</v>
      </c>
      <c r="AD1064" s="1">
        <v>17500</v>
      </c>
      <c r="AE1064" s="1">
        <v>0</v>
      </c>
      <c r="AF1064" s="1">
        <v>0</v>
      </c>
      <c r="AG1064" s="1">
        <v>0</v>
      </c>
      <c r="AH1064" s="1">
        <v>0</v>
      </c>
      <c r="AI1064" s="1">
        <v>17893</v>
      </c>
      <c r="AJ1064" s="1" t="s">
        <v>14243</v>
      </c>
      <c r="AK1064" s="1" t="s">
        <v>14244</v>
      </c>
      <c r="AL1064" s="1" t="s">
        <v>14245</v>
      </c>
      <c r="AM1064" s="1" t="s">
        <v>16</v>
      </c>
      <c r="AN1064" s="1" t="s">
        <v>23097</v>
      </c>
      <c r="AO1064" s="1" t="s">
        <v>86</v>
      </c>
      <c r="AP1064" s="1" t="s">
        <v>57</v>
      </c>
      <c r="AQ1064" s="1" t="s">
        <v>25</v>
      </c>
      <c r="AR1064" s="1" t="s">
        <v>30</v>
      </c>
      <c r="AS1064" s="1" t="s">
        <v>23090</v>
      </c>
      <c r="AT1064" s="1" t="s">
        <v>101</v>
      </c>
    </row>
    <row r="1065" spans="1:46" x14ac:dyDescent="0.25">
      <c r="A1065" s="1" t="s">
        <v>17405</v>
      </c>
      <c r="B1065" s="2" t="s">
        <v>23101</v>
      </c>
      <c r="C1065" s="2" t="s">
        <v>23107</v>
      </c>
      <c r="D1065" s="1">
        <v>0</v>
      </c>
      <c r="E1065" s="1">
        <v>1</v>
      </c>
      <c r="F1065" s="1">
        <v>3</v>
      </c>
      <c r="G1065" s="1">
        <v>4</v>
      </c>
      <c r="H1065" s="6">
        <v>0.75</v>
      </c>
      <c r="I1065">
        <v>0</v>
      </c>
      <c r="J1065" s="1">
        <v>33</v>
      </c>
      <c r="K1065" s="1">
        <v>1</v>
      </c>
      <c r="L1065" s="1">
        <v>650</v>
      </c>
      <c r="M1065" s="6">
        <v>0.87</v>
      </c>
      <c r="N1065" s="4">
        <v>2200</v>
      </c>
      <c r="O1065" s="4">
        <v>178</v>
      </c>
      <c r="P1065" s="4">
        <v>150</v>
      </c>
      <c r="Q1065" s="3">
        <v>0.27</v>
      </c>
      <c r="R1065" s="1">
        <v>24</v>
      </c>
      <c r="S1065" s="1">
        <v>150</v>
      </c>
      <c r="T1065" s="1">
        <v>17</v>
      </c>
      <c r="U1065" s="1">
        <v>1</v>
      </c>
      <c r="V1065" s="1">
        <v>84</v>
      </c>
      <c r="W1065" s="1">
        <v>0</v>
      </c>
      <c r="X1065" s="1">
        <v>0</v>
      </c>
      <c r="Y1065" s="1">
        <v>1</v>
      </c>
      <c r="Z1065" s="1">
        <v>4</v>
      </c>
      <c r="AA1065" s="1">
        <v>0</v>
      </c>
      <c r="AB1065" s="1">
        <v>0</v>
      </c>
      <c r="AC1065" s="1">
        <v>592</v>
      </c>
      <c r="AD1065" s="1">
        <v>272</v>
      </c>
      <c r="AE1065" s="1">
        <v>0</v>
      </c>
      <c r="AF1065" s="1">
        <v>1082</v>
      </c>
      <c r="AG1065" s="1">
        <v>5</v>
      </c>
      <c r="AH1065" s="1">
        <v>1000</v>
      </c>
      <c r="AI1065" s="1">
        <v>2951</v>
      </c>
      <c r="AJ1065" s="1" t="s">
        <v>1262</v>
      </c>
      <c r="AK1065" s="1" t="s">
        <v>1263</v>
      </c>
      <c r="AL1065" s="1" t="s">
        <v>1264</v>
      </c>
      <c r="AM1065" s="1" t="s">
        <v>12</v>
      </c>
      <c r="AN1065" s="1" t="s">
        <v>23098</v>
      </c>
      <c r="AO1065" s="1" t="s">
        <v>86</v>
      </c>
      <c r="AP1065" s="1" t="s">
        <v>57</v>
      </c>
      <c r="AQ1065" s="1" t="s">
        <v>25</v>
      </c>
      <c r="AR1065" s="1" t="s">
        <v>19</v>
      </c>
      <c r="AS1065" s="1" t="s">
        <v>23090</v>
      </c>
      <c r="AT1065" s="1" t="s">
        <v>26</v>
      </c>
    </row>
    <row r="1066" spans="1:46" x14ac:dyDescent="0.25">
      <c r="A1066" s="1" t="s">
        <v>22379</v>
      </c>
      <c r="B1066" s="2" t="s">
        <v>23101</v>
      </c>
      <c r="C1066" s="2" t="s">
        <v>23108</v>
      </c>
      <c r="D1066" s="1">
        <v>0</v>
      </c>
      <c r="E1066" s="1">
        <v>0</v>
      </c>
      <c r="F1066" s="1">
        <v>1</v>
      </c>
      <c r="G1066" s="1">
        <v>1</v>
      </c>
      <c r="H1066" s="6">
        <v>1</v>
      </c>
      <c r="I1066">
        <v>0</v>
      </c>
      <c r="J1066" s="1">
        <v>38</v>
      </c>
      <c r="K1066" s="1">
        <v>1</v>
      </c>
      <c r="L1066" s="1">
        <v>600</v>
      </c>
      <c r="M1066" s="6">
        <v>0.47</v>
      </c>
      <c r="N1066" s="4">
        <v>3900</v>
      </c>
      <c r="O1066" s="4">
        <v>200</v>
      </c>
      <c r="P1066" s="4">
        <v>300</v>
      </c>
      <c r="Q1066" s="3">
        <v>0.35</v>
      </c>
      <c r="R1066" s="1">
        <v>24</v>
      </c>
      <c r="S1066" s="1">
        <v>300</v>
      </c>
      <c r="T1066" s="1">
        <v>28</v>
      </c>
      <c r="U1066" s="1">
        <v>1</v>
      </c>
      <c r="V1066" s="1">
        <v>84</v>
      </c>
      <c r="W1066" s="1">
        <v>0</v>
      </c>
      <c r="X1066" s="1">
        <v>0</v>
      </c>
      <c r="Y1066" s="1">
        <v>1</v>
      </c>
      <c r="Z1066" s="1">
        <v>3</v>
      </c>
      <c r="AA1066" s="1">
        <v>0</v>
      </c>
      <c r="AB1066" s="1">
        <v>0</v>
      </c>
      <c r="AC1066" s="1">
        <v>0</v>
      </c>
      <c r="AD1066" s="1">
        <v>0</v>
      </c>
      <c r="AE1066" s="1">
        <v>1586</v>
      </c>
      <c r="AF1066" s="1">
        <v>292</v>
      </c>
      <c r="AG1066" s="1">
        <v>0</v>
      </c>
      <c r="AH1066" s="1">
        <v>0</v>
      </c>
      <c r="AI1066" s="1">
        <v>1878</v>
      </c>
      <c r="AJ1066" s="1" t="s">
        <v>15170</v>
      </c>
      <c r="AK1066" s="1" t="s">
        <v>15171</v>
      </c>
      <c r="AL1066" s="1" t="s">
        <v>15172</v>
      </c>
      <c r="AM1066" s="1" t="s">
        <v>12</v>
      </c>
      <c r="AN1066" s="1" t="s">
        <v>23098</v>
      </c>
      <c r="AO1066" s="1" t="s">
        <v>86</v>
      </c>
      <c r="AP1066" s="1" t="s">
        <v>57</v>
      </c>
      <c r="AQ1066" s="1" t="s">
        <v>25</v>
      </c>
      <c r="AR1066" s="1" t="s">
        <v>19</v>
      </c>
      <c r="AS1066" s="1" t="s">
        <v>23090</v>
      </c>
      <c r="AT1066" s="1" t="s">
        <v>26</v>
      </c>
    </row>
    <row r="1067" spans="1:46" x14ac:dyDescent="0.25">
      <c r="A1067" s="1" t="s">
        <v>22381</v>
      </c>
      <c r="B1067" s="2" t="s">
        <v>23101</v>
      </c>
      <c r="C1067" s="2" t="s">
        <v>23108</v>
      </c>
      <c r="D1067" s="1">
        <v>0</v>
      </c>
      <c r="E1067" s="1">
        <v>1</v>
      </c>
      <c r="F1067" s="1">
        <v>1</v>
      </c>
      <c r="G1067" s="1">
        <v>2</v>
      </c>
      <c r="H1067" s="6">
        <v>0.5</v>
      </c>
      <c r="I1067">
        <v>0</v>
      </c>
      <c r="J1067" s="1">
        <v>43</v>
      </c>
      <c r="K1067" s="1">
        <v>0</v>
      </c>
      <c r="L1067" s="1">
        <v>633</v>
      </c>
      <c r="M1067" s="6">
        <v>1.52</v>
      </c>
      <c r="N1067" s="4">
        <v>4200</v>
      </c>
      <c r="O1067" s="4">
        <v>380</v>
      </c>
      <c r="P1067" s="4">
        <v>600</v>
      </c>
      <c r="Q1067" s="3">
        <v>0.33</v>
      </c>
      <c r="R1067" s="1">
        <v>24</v>
      </c>
      <c r="S1067" s="1">
        <v>600</v>
      </c>
      <c r="T1067" s="1">
        <v>51</v>
      </c>
      <c r="U1067" s="1">
        <v>1</v>
      </c>
      <c r="V1067" s="1">
        <v>84</v>
      </c>
      <c r="W1067" s="1">
        <v>0</v>
      </c>
      <c r="X1067" s="1">
        <v>0</v>
      </c>
      <c r="Y1067" s="1">
        <v>0</v>
      </c>
      <c r="Z1067" s="1">
        <v>5</v>
      </c>
      <c r="AA1067" s="1">
        <v>1</v>
      </c>
      <c r="AB1067" s="1">
        <v>0</v>
      </c>
      <c r="AC1067" s="1">
        <v>9771</v>
      </c>
      <c r="AD1067" s="1">
        <v>133</v>
      </c>
      <c r="AE1067" s="1">
        <v>5267</v>
      </c>
      <c r="AF1067" s="1">
        <v>1464</v>
      </c>
      <c r="AG1067" s="1">
        <v>799</v>
      </c>
      <c r="AH1067" s="1">
        <v>518</v>
      </c>
      <c r="AI1067" s="1">
        <v>17952</v>
      </c>
      <c r="AJ1067" s="1" t="s">
        <v>15175</v>
      </c>
      <c r="AK1067" s="1" t="s">
        <v>15176</v>
      </c>
      <c r="AL1067" s="1" t="s">
        <v>15177</v>
      </c>
      <c r="AM1067" s="1" t="s">
        <v>12</v>
      </c>
      <c r="AN1067" s="1" t="s">
        <v>23097</v>
      </c>
      <c r="AO1067" s="1" t="s">
        <v>86</v>
      </c>
      <c r="AP1067" s="1" t="s">
        <v>57</v>
      </c>
      <c r="AQ1067" s="1" t="s">
        <v>25</v>
      </c>
      <c r="AR1067" s="1" t="s">
        <v>30</v>
      </c>
      <c r="AS1067" s="1" t="s">
        <v>23091</v>
      </c>
      <c r="AT1067" s="1" t="s">
        <v>26</v>
      </c>
    </row>
    <row r="1068" spans="1:46" x14ac:dyDescent="0.25">
      <c r="A1068" s="1" t="s">
        <v>17620</v>
      </c>
      <c r="B1068" s="2" t="s">
        <v>23101</v>
      </c>
      <c r="C1068" s="2" t="s">
        <v>23108</v>
      </c>
      <c r="D1068" s="1">
        <v>0</v>
      </c>
      <c r="E1068" s="1">
        <v>0</v>
      </c>
      <c r="F1068" s="1">
        <v>3</v>
      </c>
      <c r="G1068" s="1">
        <v>3</v>
      </c>
      <c r="H1068" s="6">
        <v>1</v>
      </c>
      <c r="I1068">
        <v>0</v>
      </c>
      <c r="J1068" s="1">
        <v>42</v>
      </c>
      <c r="K1068" s="1">
        <v>1</v>
      </c>
      <c r="L1068" s="1">
        <v>627</v>
      </c>
      <c r="M1068" s="6">
        <v>0.02</v>
      </c>
      <c r="N1068" s="4">
        <v>6000</v>
      </c>
      <c r="O1068" s="4">
        <v>600</v>
      </c>
      <c r="P1068" s="4">
        <v>300</v>
      </c>
      <c r="Q1068" s="3">
        <v>0.3</v>
      </c>
      <c r="R1068" s="1">
        <v>24</v>
      </c>
      <c r="S1068" s="1">
        <v>300</v>
      </c>
      <c r="T1068" s="1">
        <v>35</v>
      </c>
      <c r="U1068" s="1">
        <v>1</v>
      </c>
      <c r="V1068" s="1">
        <v>84</v>
      </c>
      <c r="W1068" s="1">
        <v>1</v>
      </c>
      <c r="X1068" s="1">
        <v>1</v>
      </c>
      <c r="Y1068" s="1">
        <v>0</v>
      </c>
      <c r="Z1068" s="1">
        <v>3</v>
      </c>
      <c r="AA1068" s="1">
        <v>0</v>
      </c>
      <c r="AB1068" s="1">
        <v>0</v>
      </c>
      <c r="AC1068" s="1">
        <v>0</v>
      </c>
      <c r="AD1068" s="1">
        <v>0</v>
      </c>
      <c r="AE1068" s="1">
        <v>0</v>
      </c>
      <c r="AF1068" s="1">
        <v>0</v>
      </c>
      <c r="AG1068" s="1">
        <v>0</v>
      </c>
      <c r="AH1068" s="1">
        <v>0</v>
      </c>
      <c r="AI1068" s="1">
        <v>0</v>
      </c>
      <c r="AJ1068" s="1" t="s">
        <v>1941</v>
      </c>
      <c r="AK1068" s="1" t="s">
        <v>1942</v>
      </c>
      <c r="AL1068" s="1" t="s">
        <v>1943</v>
      </c>
      <c r="AM1068" s="1" t="s">
        <v>12</v>
      </c>
      <c r="AN1068" s="1" t="s">
        <v>23098</v>
      </c>
      <c r="AO1068" s="1" t="s">
        <v>86</v>
      </c>
      <c r="AP1068" s="1" t="s">
        <v>86</v>
      </c>
      <c r="AQ1068" s="1" t="s">
        <v>14</v>
      </c>
      <c r="AR1068" s="1" t="s">
        <v>30</v>
      </c>
      <c r="AS1068" s="1" t="s">
        <v>23090</v>
      </c>
      <c r="AT1068" s="1" t="s">
        <v>26</v>
      </c>
    </row>
    <row r="1069" spans="1:46" x14ac:dyDescent="0.25">
      <c r="A1069" s="1" t="s">
        <v>17668</v>
      </c>
      <c r="B1069" s="2" t="s">
        <v>23101</v>
      </c>
      <c r="C1069" s="2" t="s">
        <v>23108</v>
      </c>
      <c r="D1069" s="1">
        <v>0</v>
      </c>
      <c r="E1069" s="1">
        <v>1</v>
      </c>
      <c r="F1069" s="1">
        <v>3</v>
      </c>
      <c r="G1069" s="1">
        <v>4</v>
      </c>
      <c r="H1069" s="6">
        <v>0.75</v>
      </c>
      <c r="I1069">
        <v>0</v>
      </c>
      <c r="J1069" s="1">
        <v>33</v>
      </c>
      <c r="K1069" s="1">
        <v>1</v>
      </c>
      <c r="L1069" s="1">
        <v>600</v>
      </c>
      <c r="M1069" s="6">
        <v>0.77</v>
      </c>
      <c r="N1069" s="4">
        <v>2400</v>
      </c>
      <c r="O1069" s="4">
        <v>200</v>
      </c>
      <c r="P1069" s="4">
        <v>300</v>
      </c>
      <c r="Q1069" s="3">
        <v>0.28000000000000003</v>
      </c>
      <c r="R1069" s="1">
        <v>24</v>
      </c>
      <c r="S1069" s="1">
        <v>300</v>
      </c>
      <c r="T1069" s="1">
        <v>29</v>
      </c>
      <c r="U1069" s="1">
        <v>1</v>
      </c>
      <c r="V1069" s="1">
        <v>84</v>
      </c>
      <c r="W1069" s="1">
        <v>0</v>
      </c>
      <c r="X1069" s="1">
        <v>0</v>
      </c>
      <c r="Y1069" s="1">
        <v>1</v>
      </c>
      <c r="Z1069" s="1">
        <v>1</v>
      </c>
      <c r="AA1069" s="1">
        <v>0</v>
      </c>
      <c r="AB1069" s="1">
        <v>0</v>
      </c>
      <c r="AC1069" s="1">
        <v>560</v>
      </c>
      <c r="AD1069" s="1">
        <v>60</v>
      </c>
      <c r="AE1069" s="1">
        <v>0</v>
      </c>
      <c r="AF1069" s="1">
        <v>1100</v>
      </c>
      <c r="AG1069" s="1">
        <v>0</v>
      </c>
      <c r="AH1069" s="1">
        <v>1000</v>
      </c>
      <c r="AI1069" s="1">
        <v>2720</v>
      </c>
      <c r="AJ1069" s="1" t="s">
        <v>2083</v>
      </c>
      <c r="AK1069" s="1" t="s">
        <v>2084</v>
      </c>
      <c r="AL1069" s="1" t="s">
        <v>2085</v>
      </c>
      <c r="AM1069" s="1" t="s">
        <v>12</v>
      </c>
      <c r="AN1069" s="1" t="s">
        <v>23098</v>
      </c>
      <c r="AO1069" s="1" t="s">
        <v>86</v>
      </c>
      <c r="AP1069" s="1" t="s">
        <v>57</v>
      </c>
      <c r="AQ1069" s="1" t="s">
        <v>25</v>
      </c>
      <c r="AR1069" s="1" t="s">
        <v>19</v>
      </c>
      <c r="AS1069" s="1" t="s">
        <v>23090</v>
      </c>
      <c r="AT1069" s="1" t="s">
        <v>26</v>
      </c>
    </row>
    <row r="1070" spans="1:46" x14ac:dyDescent="0.25">
      <c r="A1070" s="1" t="s">
        <v>21854</v>
      </c>
      <c r="B1070" s="2" t="s">
        <v>23101</v>
      </c>
      <c r="C1070" s="2" t="s">
        <v>23108</v>
      </c>
      <c r="D1070" s="1">
        <v>0</v>
      </c>
      <c r="E1070" s="1">
        <v>1</v>
      </c>
      <c r="F1070" s="1">
        <v>1</v>
      </c>
      <c r="G1070" s="1">
        <v>2</v>
      </c>
      <c r="H1070" s="6">
        <v>0.5</v>
      </c>
      <c r="I1070">
        <v>0</v>
      </c>
      <c r="J1070" s="1">
        <v>31</v>
      </c>
      <c r="K1070" s="1">
        <v>1</v>
      </c>
      <c r="L1070" s="1">
        <v>629</v>
      </c>
      <c r="M1070" s="6">
        <v>0.74</v>
      </c>
      <c r="N1070" s="4">
        <v>2760</v>
      </c>
      <c r="O1070" s="4">
        <v>230</v>
      </c>
      <c r="P1070" s="4">
        <v>500</v>
      </c>
      <c r="Q1070" s="3">
        <v>0.31</v>
      </c>
      <c r="R1070" s="1">
        <v>24</v>
      </c>
      <c r="S1070" s="1">
        <v>500</v>
      </c>
      <c r="T1070" s="1">
        <v>60</v>
      </c>
      <c r="U1070" s="1">
        <v>1</v>
      </c>
      <c r="V1070" s="1">
        <v>84</v>
      </c>
      <c r="W1070" s="1">
        <v>0</v>
      </c>
      <c r="X1070" s="1">
        <v>0</v>
      </c>
      <c r="Y1070" s="1">
        <v>1</v>
      </c>
      <c r="Z1070" s="1">
        <v>3</v>
      </c>
      <c r="AA1070" s="1">
        <v>0</v>
      </c>
      <c r="AB1070" s="1">
        <v>0</v>
      </c>
      <c r="AC1070" s="1">
        <v>69</v>
      </c>
      <c r="AD1070" s="1">
        <v>0</v>
      </c>
      <c r="AE1070" s="1">
        <v>30</v>
      </c>
      <c r="AF1070" s="1">
        <v>1448</v>
      </c>
      <c r="AG1070" s="1">
        <v>201</v>
      </c>
      <c r="AH1070" s="1">
        <v>950</v>
      </c>
      <c r="AI1070" s="1">
        <v>2698</v>
      </c>
      <c r="AJ1070" s="1" t="s">
        <v>13775</v>
      </c>
      <c r="AK1070" s="1" t="s">
        <v>13776</v>
      </c>
      <c r="AL1070" s="1" t="s">
        <v>13777</v>
      </c>
      <c r="AM1070" s="1" t="s">
        <v>12</v>
      </c>
      <c r="AN1070" s="1" t="s">
        <v>23098</v>
      </c>
      <c r="AO1070" s="1" t="s">
        <v>86</v>
      </c>
      <c r="AP1070" s="1" t="s">
        <v>57</v>
      </c>
      <c r="AQ1070" s="1" t="s">
        <v>25</v>
      </c>
      <c r="AR1070" s="1" t="s">
        <v>19</v>
      </c>
      <c r="AS1070" s="1" t="s">
        <v>23090</v>
      </c>
      <c r="AT1070" s="1" t="s">
        <v>26</v>
      </c>
    </row>
    <row r="1071" spans="1:46" x14ac:dyDescent="0.25">
      <c r="A1071" s="1" t="s">
        <v>17721</v>
      </c>
      <c r="B1071" s="2" t="s">
        <v>23101</v>
      </c>
      <c r="C1071" s="2" t="s">
        <v>23109</v>
      </c>
      <c r="D1071" s="1">
        <v>0</v>
      </c>
      <c r="E1071" s="1">
        <v>0</v>
      </c>
      <c r="F1071" s="1">
        <v>3</v>
      </c>
      <c r="G1071" s="1">
        <v>3</v>
      </c>
      <c r="H1071" s="6">
        <v>1</v>
      </c>
      <c r="I1071">
        <v>0</v>
      </c>
      <c r="J1071" s="1">
        <v>33</v>
      </c>
      <c r="K1071" s="1">
        <v>1</v>
      </c>
      <c r="L1071" s="1">
        <v>519</v>
      </c>
      <c r="M1071" s="6">
        <v>0.22</v>
      </c>
      <c r="N1071" s="4">
        <v>3600</v>
      </c>
      <c r="O1071" s="4">
        <v>250</v>
      </c>
      <c r="P1071" s="4">
        <v>200</v>
      </c>
      <c r="Q1071" s="3">
        <v>0.3</v>
      </c>
      <c r="R1071" s="1">
        <v>12</v>
      </c>
      <c r="S1071" s="1">
        <v>200</v>
      </c>
      <c r="T1071" s="1">
        <v>23</v>
      </c>
      <c r="U1071" s="1">
        <v>1</v>
      </c>
      <c r="V1071" s="1">
        <v>84</v>
      </c>
      <c r="W1071" s="1">
        <v>0</v>
      </c>
      <c r="X1071" s="1">
        <v>0</v>
      </c>
      <c r="Y1071" s="1">
        <v>1</v>
      </c>
      <c r="Z1071" s="1">
        <v>2</v>
      </c>
      <c r="AA1071" s="1">
        <v>0</v>
      </c>
      <c r="AB1071" s="1">
        <v>0</v>
      </c>
      <c r="AC1071" s="1">
        <v>0</v>
      </c>
      <c r="AD1071" s="1">
        <v>0</v>
      </c>
      <c r="AE1071" s="1">
        <v>0</v>
      </c>
      <c r="AF1071" s="1">
        <v>21</v>
      </c>
      <c r="AG1071" s="1">
        <v>0</v>
      </c>
      <c r="AH1071" s="1">
        <v>600</v>
      </c>
      <c r="AI1071" s="1">
        <v>621</v>
      </c>
      <c r="AJ1071" s="1" t="s">
        <v>2237</v>
      </c>
      <c r="AK1071" s="1" t="s">
        <v>2238</v>
      </c>
      <c r="AL1071" s="1" t="s">
        <v>2239</v>
      </c>
      <c r="AM1071" s="1" t="s">
        <v>12</v>
      </c>
      <c r="AN1071" s="1" t="s">
        <v>23098</v>
      </c>
      <c r="AO1071" s="1" t="s">
        <v>86</v>
      </c>
      <c r="AP1071" s="1" t="s">
        <v>57</v>
      </c>
      <c r="AQ1071" s="1" t="s">
        <v>25</v>
      </c>
      <c r="AR1071" s="1" t="s">
        <v>19</v>
      </c>
      <c r="AS1071" s="1" t="s">
        <v>23090</v>
      </c>
      <c r="AT1071" s="1" t="s">
        <v>26</v>
      </c>
    </row>
    <row r="1072" spans="1:46" x14ac:dyDescent="0.25">
      <c r="A1072" s="1" t="s">
        <v>19043</v>
      </c>
      <c r="B1072" s="2" t="s">
        <v>23101</v>
      </c>
      <c r="C1072" s="2" t="s">
        <v>23109</v>
      </c>
      <c r="D1072" s="1">
        <v>1</v>
      </c>
      <c r="E1072" s="1">
        <v>0</v>
      </c>
      <c r="F1072" s="1">
        <v>1</v>
      </c>
      <c r="G1072" s="1">
        <v>2</v>
      </c>
      <c r="H1072" s="6">
        <v>0.5</v>
      </c>
      <c r="I1072">
        <v>1</v>
      </c>
      <c r="J1072" s="1">
        <v>36</v>
      </c>
      <c r="K1072" s="1">
        <v>0</v>
      </c>
      <c r="L1072" s="1">
        <v>481</v>
      </c>
      <c r="M1072" s="6">
        <v>0.03</v>
      </c>
      <c r="N1072" s="4">
        <v>3000</v>
      </c>
      <c r="O1072" s="4">
        <v>250</v>
      </c>
      <c r="P1072" s="4">
        <v>100</v>
      </c>
      <c r="Q1072" s="3">
        <v>0.25</v>
      </c>
      <c r="R1072" s="1">
        <v>12</v>
      </c>
      <c r="S1072" s="1">
        <v>100</v>
      </c>
      <c r="T1072" s="1">
        <v>17</v>
      </c>
      <c r="U1072" s="1">
        <v>0</v>
      </c>
      <c r="V1072" s="1">
        <v>84</v>
      </c>
      <c r="W1072" s="1">
        <v>1</v>
      </c>
      <c r="X1072" s="1">
        <v>1</v>
      </c>
      <c r="Y1072" s="1">
        <v>0</v>
      </c>
      <c r="Z1072" s="1">
        <v>2</v>
      </c>
      <c r="AA1072" s="1">
        <v>1</v>
      </c>
      <c r="AB1072" s="1">
        <v>1</v>
      </c>
      <c r="AC1072" s="1">
        <v>0</v>
      </c>
      <c r="AD1072" s="1">
        <v>0</v>
      </c>
      <c r="AE1072" s="1">
        <v>0</v>
      </c>
      <c r="AF1072" s="1">
        <v>0</v>
      </c>
      <c r="AG1072" s="1">
        <v>0</v>
      </c>
      <c r="AH1072" s="1">
        <v>0</v>
      </c>
      <c r="AI1072" s="1">
        <v>0</v>
      </c>
      <c r="AJ1072" s="1" t="s">
        <v>6106</v>
      </c>
      <c r="AK1072" s="1" t="s">
        <v>6107</v>
      </c>
      <c r="AL1072" s="1" t="s">
        <v>6108</v>
      </c>
      <c r="AM1072" s="1" t="s">
        <v>16</v>
      </c>
      <c r="AN1072" s="1" t="s">
        <v>23097</v>
      </c>
      <c r="AO1072" s="1" t="s">
        <v>364</v>
      </c>
      <c r="AP1072" s="1" t="s">
        <v>86</v>
      </c>
      <c r="AQ1072" s="1" t="s">
        <v>14</v>
      </c>
      <c r="AR1072" s="1" t="s">
        <v>30</v>
      </c>
      <c r="AS1072" s="1" t="s">
        <v>23091</v>
      </c>
      <c r="AT1072" s="1" t="s">
        <v>101</v>
      </c>
    </row>
    <row r="1073" spans="1:46" x14ac:dyDescent="0.25">
      <c r="A1073" s="1" t="s">
        <v>22016</v>
      </c>
      <c r="B1073" s="2" t="s">
        <v>23074</v>
      </c>
      <c r="C1073" s="2" t="s">
        <v>23105</v>
      </c>
      <c r="D1073" s="1">
        <v>1</v>
      </c>
      <c r="E1073" s="1">
        <v>1</v>
      </c>
      <c r="F1073" s="1">
        <v>1</v>
      </c>
      <c r="G1073" s="1">
        <v>3</v>
      </c>
      <c r="H1073" s="6">
        <v>0.33333333333333331</v>
      </c>
      <c r="I1073">
        <v>1</v>
      </c>
      <c r="J1073" s="1">
        <v>42</v>
      </c>
      <c r="K1073" s="1">
        <v>0</v>
      </c>
      <c r="L1073" s="1">
        <v>594</v>
      </c>
      <c r="M1073" s="6">
        <v>0.33</v>
      </c>
      <c r="N1073" s="4">
        <v>3500</v>
      </c>
      <c r="O1073" s="4">
        <v>250</v>
      </c>
      <c r="P1073" s="4">
        <v>500</v>
      </c>
      <c r="Q1073" s="3">
        <v>0.33</v>
      </c>
      <c r="R1073" s="1">
        <v>24</v>
      </c>
      <c r="S1073" s="1">
        <v>500</v>
      </c>
      <c r="T1073" s="1">
        <v>60</v>
      </c>
      <c r="U1073" s="1">
        <v>1</v>
      </c>
      <c r="V1073" s="1">
        <v>83</v>
      </c>
      <c r="W1073" s="1">
        <v>1</v>
      </c>
      <c r="X1073" s="1">
        <v>1</v>
      </c>
      <c r="Y1073" s="1">
        <v>0</v>
      </c>
      <c r="Z1073" s="1">
        <v>3</v>
      </c>
      <c r="AA1073" s="1">
        <v>0</v>
      </c>
      <c r="AB1073" s="1">
        <v>1</v>
      </c>
      <c r="AC1073" s="1">
        <v>1609</v>
      </c>
      <c r="AD1073" s="1">
        <v>0</v>
      </c>
      <c r="AE1073" s="1">
        <v>0</v>
      </c>
      <c r="AF1073" s="1">
        <v>0</v>
      </c>
      <c r="AG1073" s="1">
        <v>0</v>
      </c>
      <c r="AH1073" s="1">
        <v>0</v>
      </c>
      <c r="AI1073" s="1">
        <v>1609</v>
      </c>
      <c r="AJ1073" s="1" t="s">
        <v>14178</v>
      </c>
      <c r="AK1073" s="1" t="s">
        <v>14179</v>
      </c>
      <c r="AL1073" s="1" t="s">
        <v>14180</v>
      </c>
      <c r="AM1073" s="1" t="s">
        <v>16</v>
      </c>
      <c r="AN1073" s="1" t="s">
        <v>23097</v>
      </c>
      <c r="AO1073" s="1" t="s">
        <v>86</v>
      </c>
      <c r="AP1073" s="1" t="s">
        <v>86</v>
      </c>
      <c r="AQ1073" s="1" t="s">
        <v>14</v>
      </c>
      <c r="AR1073" s="1" t="s">
        <v>30</v>
      </c>
      <c r="AS1073" s="1" t="s">
        <v>23090</v>
      </c>
      <c r="AT1073" s="1" t="s">
        <v>101</v>
      </c>
    </row>
    <row r="1074" spans="1:46" x14ac:dyDescent="0.25">
      <c r="A1074" s="1" t="s">
        <v>21545</v>
      </c>
      <c r="B1074" s="2" t="s">
        <v>23074</v>
      </c>
      <c r="C1074" s="2" t="s">
        <v>23106</v>
      </c>
      <c r="D1074" s="1">
        <v>0</v>
      </c>
      <c r="E1074" s="1">
        <v>1</v>
      </c>
      <c r="F1074" s="1">
        <v>5</v>
      </c>
      <c r="G1074" s="1">
        <v>6</v>
      </c>
      <c r="H1074" s="6">
        <v>0.83333333333333337</v>
      </c>
      <c r="I1074">
        <v>0</v>
      </c>
      <c r="J1074" s="1">
        <v>42</v>
      </c>
      <c r="K1074" s="1">
        <v>0</v>
      </c>
      <c r="L1074" s="1">
        <v>636</v>
      </c>
      <c r="M1074" s="6">
        <v>0.23</v>
      </c>
      <c r="N1074" s="4">
        <v>4473</v>
      </c>
      <c r="O1074" s="4">
        <v>230</v>
      </c>
      <c r="P1074" s="4">
        <v>1000</v>
      </c>
      <c r="Q1074" s="3">
        <v>0.3</v>
      </c>
      <c r="R1074" s="1">
        <v>24</v>
      </c>
      <c r="S1074" s="1">
        <v>1000</v>
      </c>
      <c r="T1074" s="1">
        <v>58</v>
      </c>
      <c r="U1074" s="1">
        <v>1</v>
      </c>
      <c r="V1074" s="1">
        <v>83</v>
      </c>
      <c r="W1074" s="1">
        <v>0</v>
      </c>
      <c r="X1074" s="1">
        <v>0</v>
      </c>
      <c r="Y1074" s="1">
        <v>0</v>
      </c>
      <c r="Z1074" s="1">
        <v>3</v>
      </c>
      <c r="AA1074" s="1">
        <v>1</v>
      </c>
      <c r="AB1074" s="1">
        <v>0</v>
      </c>
      <c r="AC1074" s="1">
        <v>0</v>
      </c>
      <c r="AD1074" s="1">
        <v>0</v>
      </c>
      <c r="AE1074" s="1">
        <v>0</v>
      </c>
      <c r="AF1074" s="1">
        <v>0</v>
      </c>
      <c r="AG1074" s="1">
        <v>0</v>
      </c>
      <c r="AH1074" s="1">
        <v>0</v>
      </c>
      <c r="AI1074" s="1">
        <v>0</v>
      </c>
      <c r="AJ1074" s="1" t="s">
        <v>12933</v>
      </c>
      <c r="AK1074" s="1" t="s">
        <v>12934</v>
      </c>
      <c r="AL1074" s="1" t="s">
        <v>12935</v>
      </c>
      <c r="AM1074" s="1" t="s">
        <v>12</v>
      </c>
      <c r="AN1074" s="1" t="s">
        <v>23097</v>
      </c>
      <c r="AO1074" s="1" t="s">
        <v>86</v>
      </c>
      <c r="AP1074" s="1" t="s">
        <v>57</v>
      </c>
      <c r="AQ1074" s="1" t="s">
        <v>25</v>
      </c>
      <c r="AR1074" s="1" t="s">
        <v>30</v>
      </c>
      <c r="AS1074" s="1" t="s">
        <v>23091</v>
      </c>
      <c r="AT1074" s="1" t="s">
        <v>26</v>
      </c>
    </row>
    <row r="1075" spans="1:46" x14ac:dyDescent="0.25">
      <c r="A1075" s="1" t="s">
        <v>22161</v>
      </c>
      <c r="B1075" s="2" t="s">
        <v>23074</v>
      </c>
      <c r="C1075" s="2" t="s">
        <v>23106</v>
      </c>
      <c r="D1075" s="1">
        <v>1</v>
      </c>
      <c r="E1075" s="1">
        <v>0</v>
      </c>
      <c r="F1075" s="1">
        <v>3</v>
      </c>
      <c r="G1075" s="1">
        <v>4</v>
      </c>
      <c r="H1075" s="6">
        <v>0.75</v>
      </c>
      <c r="I1075">
        <v>0</v>
      </c>
      <c r="J1075" s="1">
        <v>48</v>
      </c>
      <c r="K1075" s="1">
        <v>1</v>
      </c>
      <c r="L1075" s="1">
        <v>721</v>
      </c>
      <c r="M1075" s="6">
        <v>0.55000000000000004</v>
      </c>
      <c r="N1075" s="4">
        <v>6000</v>
      </c>
      <c r="O1075" s="4">
        <v>450</v>
      </c>
      <c r="P1075" s="4">
        <v>1500</v>
      </c>
      <c r="Q1075" s="3">
        <v>0.25</v>
      </c>
      <c r="R1075" s="1">
        <v>24</v>
      </c>
      <c r="S1075" s="1">
        <v>1500</v>
      </c>
      <c r="T1075" s="1">
        <v>66</v>
      </c>
      <c r="U1075" s="1">
        <v>1</v>
      </c>
      <c r="V1075" s="1">
        <v>83</v>
      </c>
      <c r="W1075" s="1">
        <v>0</v>
      </c>
      <c r="X1075" s="1">
        <v>0</v>
      </c>
      <c r="Y1075" s="1">
        <v>0</v>
      </c>
      <c r="Z1075" s="1">
        <v>2</v>
      </c>
      <c r="AA1075" s="1">
        <v>0</v>
      </c>
      <c r="AB1075" s="1">
        <v>0</v>
      </c>
      <c r="AC1075" s="1">
        <v>5000</v>
      </c>
      <c r="AD1075" s="1">
        <v>0</v>
      </c>
      <c r="AE1075" s="1">
        <v>0</v>
      </c>
      <c r="AF1075" s="1">
        <v>0</v>
      </c>
      <c r="AG1075" s="1">
        <v>0</v>
      </c>
      <c r="AH1075" s="1">
        <v>0</v>
      </c>
      <c r="AI1075" s="1">
        <v>5000</v>
      </c>
      <c r="AJ1075" s="1" t="s">
        <v>14570</v>
      </c>
      <c r="AK1075" s="1" t="e">
        <f ca="1">-대출하게된계기:좋은투자가있는데와이프가반대하고은행권에서대출받으면와이프가알게되어여기를이용하게됐습니다(참고로와이프가은행에다닙니다)-대출목적:친구들과노후자금마련을위해공동으로투자하기로했는데자금이조금모잘라서부득이하게신청하게됐습니다</f>
        <v>#NAME?</v>
      </c>
      <c r="AL1075" s="1" t="s">
        <v>14571</v>
      </c>
      <c r="AM1075" s="1" t="s">
        <v>12</v>
      </c>
      <c r="AN1075" s="1" t="s">
        <v>23098</v>
      </c>
      <c r="AO1075" s="1" t="s">
        <v>86</v>
      </c>
      <c r="AP1075" s="1" t="s">
        <v>57</v>
      </c>
      <c r="AQ1075" s="1" t="s">
        <v>25</v>
      </c>
      <c r="AR1075" s="1" t="s">
        <v>30</v>
      </c>
      <c r="AS1075" s="1" t="s">
        <v>23090</v>
      </c>
      <c r="AT1075" s="1" t="s">
        <v>26</v>
      </c>
    </row>
    <row r="1076" spans="1:46" x14ac:dyDescent="0.25">
      <c r="A1076" s="1" t="s">
        <v>21747</v>
      </c>
      <c r="B1076" s="2" t="s">
        <v>23074</v>
      </c>
      <c r="C1076" s="2" t="s">
        <v>23109</v>
      </c>
      <c r="D1076" s="1">
        <v>1</v>
      </c>
      <c r="E1076" s="1">
        <v>0</v>
      </c>
      <c r="F1076" s="1">
        <v>2</v>
      </c>
      <c r="G1076" s="1">
        <v>3</v>
      </c>
      <c r="H1076" s="6">
        <v>0.66666666666666663</v>
      </c>
      <c r="I1076">
        <v>0</v>
      </c>
      <c r="J1076" s="1">
        <v>42</v>
      </c>
      <c r="K1076" s="1">
        <v>0</v>
      </c>
      <c r="L1076" s="1">
        <v>633</v>
      </c>
      <c r="M1076" s="6">
        <v>0.28000000000000003</v>
      </c>
      <c r="N1076" s="4">
        <v>2000</v>
      </c>
      <c r="O1076" s="4">
        <v>180</v>
      </c>
      <c r="P1076" s="4">
        <v>120</v>
      </c>
      <c r="Q1076" s="3">
        <v>0.2</v>
      </c>
      <c r="R1076" s="1">
        <v>12</v>
      </c>
      <c r="S1076" s="1">
        <v>120</v>
      </c>
      <c r="T1076" s="1">
        <v>13</v>
      </c>
      <c r="U1076" s="1">
        <v>1</v>
      </c>
      <c r="V1076" s="1">
        <v>83</v>
      </c>
      <c r="W1076" s="1">
        <v>0</v>
      </c>
      <c r="X1076" s="1">
        <v>0</v>
      </c>
      <c r="Y1076" s="1">
        <v>0</v>
      </c>
      <c r="Z1076" s="1">
        <v>4</v>
      </c>
      <c r="AA1076" s="1">
        <v>0</v>
      </c>
      <c r="AB1076" s="1">
        <v>0</v>
      </c>
      <c r="AC1076" s="1">
        <v>0</v>
      </c>
      <c r="AD1076" s="1">
        <v>0</v>
      </c>
      <c r="AE1076" s="1">
        <v>1014</v>
      </c>
      <c r="AF1076" s="1">
        <v>0</v>
      </c>
      <c r="AG1076" s="1">
        <v>0</v>
      </c>
      <c r="AH1076" s="1">
        <v>0</v>
      </c>
      <c r="AI1076" s="1">
        <v>1014</v>
      </c>
      <c r="AJ1076" s="1" t="s">
        <v>10864</v>
      </c>
      <c r="AK1076" s="1" t="s">
        <v>13490</v>
      </c>
      <c r="AL1076" s="1" t="s">
        <v>13491</v>
      </c>
      <c r="AM1076" s="1" t="s">
        <v>12</v>
      </c>
      <c r="AN1076" s="1" t="s">
        <v>23097</v>
      </c>
      <c r="AO1076" s="1" t="s">
        <v>86</v>
      </c>
      <c r="AP1076" s="1" t="s">
        <v>57</v>
      </c>
      <c r="AQ1076" s="1" t="s">
        <v>25</v>
      </c>
      <c r="AR1076" s="1" t="s">
        <v>30</v>
      </c>
      <c r="AS1076" s="1" t="s">
        <v>23090</v>
      </c>
      <c r="AT1076" s="1" t="s">
        <v>26</v>
      </c>
    </row>
    <row r="1077" spans="1:46" x14ac:dyDescent="0.25">
      <c r="A1077" s="1" t="s">
        <v>17823</v>
      </c>
      <c r="B1077" s="2" t="s">
        <v>23101</v>
      </c>
      <c r="C1077" s="2" t="s">
        <v>23104</v>
      </c>
      <c r="D1077" s="1">
        <v>2</v>
      </c>
      <c r="E1077" s="1">
        <v>0</v>
      </c>
      <c r="F1077" s="1">
        <v>1</v>
      </c>
      <c r="G1077" s="1">
        <v>3</v>
      </c>
      <c r="H1077" s="6">
        <v>0.33333333333333331</v>
      </c>
      <c r="I1077">
        <v>0</v>
      </c>
      <c r="J1077" s="1">
        <v>37</v>
      </c>
      <c r="K1077" s="1">
        <v>0</v>
      </c>
      <c r="L1077" s="1">
        <v>478</v>
      </c>
      <c r="M1077" s="6">
        <v>0.25</v>
      </c>
      <c r="N1077" s="4">
        <v>4800</v>
      </c>
      <c r="O1077" s="4">
        <v>400</v>
      </c>
      <c r="P1077" s="4">
        <v>1000</v>
      </c>
      <c r="Q1077" s="3">
        <v>0.36</v>
      </c>
      <c r="R1077" s="1">
        <v>12</v>
      </c>
      <c r="S1077" s="1">
        <v>1000</v>
      </c>
      <c r="T1077" s="1">
        <v>50</v>
      </c>
      <c r="U1077" s="1">
        <v>1</v>
      </c>
      <c r="V1077" s="1">
        <v>83</v>
      </c>
      <c r="W1077" s="1">
        <v>0</v>
      </c>
      <c r="X1077" s="1">
        <v>0</v>
      </c>
      <c r="Y1077" s="1">
        <v>1</v>
      </c>
      <c r="Z1077" s="1">
        <v>0</v>
      </c>
      <c r="AA1077" s="1">
        <v>1</v>
      </c>
      <c r="AB1077" s="1">
        <v>0</v>
      </c>
      <c r="AC1077" s="1">
        <v>0</v>
      </c>
      <c r="AD1077" s="1">
        <v>0</v>
      </c>
      <c r="AE1077" s="1">
        <v>0</v>
      </c>
      <c r="AF1077" s="1">
        <v>0</v>
      </c>
      <c r="AG1077" s="1">
        <v>0</v>
      </c>
      <c r="AH1077" s="1">
        <v>0</v>
      </c>
      <c r="AI1077" s="1">
        <v>0</v>
      </c>
      <c r="AJ1077" s="1" t="s">
        <v>2523</v>
      </c>
      <c r="AK1077" s="1" t="s">
        <v>2524</v>
      </c>
      <c r="AL1077" s="1" t="s">
        <v>2525</v>
      </c>
      <c r="AM1077" s="1" t="s">
        <v>12</v>
      </c>
      <c r="AN1077" s="1" t="s">
        <v>23097</v>
      </c>
      <c r="AO1077" s="1" t="s">
        <v>86</v>
      </c>
      <c r="AP1077" s="1" t="s">
        <v>57</v>
      </c>
      <c r="AQ1077" s="1" t="s">
        <v>25</v>
      </c>
      <c r="AR1077" s="1" t="s">
        <v>19</v>
      </c>
      <c r="AS1077" s="1" t="s">
        <v>23091</v>
      </c>
      <c r="AT1077" s="1" t="s">
        <v>26</v>
      </c>
    </row>
    <row r="1078" spans="1:46" x14ac:dyDescent="0.25">
      <c r="A1078" s="1" t="s">
        <v>18223</v>
      </c>
      <c r="B1078" s="2" t="s">
        <v>23101</v>
      </c>
      <c r="C1078" s="2" t="s">
        <v>23106</v>
      </c>
      <c r="D1078" s="1">
        <v>0</v>
      </c>
      <c r="E1078" s="1">
        <v>0</v>
      </c>
      <c r="F1078" s="1">
        <v>7</v>
      </c>
      <c r="G1078" s="1">
        <v>7</v>
      </c>
      <c r="H1078" s="6">
        <v>1</v>
      </c>
      <c r="I1078">
        <v>0</v>
      </c>
      <c r="J1078" s="1">
        <v>41</v>
      </c>
      <c r="K1078" s="1">
        <v>0</v>
      </c>
      <c r="L1078" s="1">
        <v>578</v>
      </c>
      <c r="M1078" s="6">
        <v>0.25</v>
      </c>
      <c r="N1078" s="4">
        <v>3400</v>
      </c>
      <c r="O1078" s="4">
        <v>270</v>
      </c>
      <c r="P1078" s="4">
        <v>150</v>
      </c>
      <c r="Q1078" s="3">
        <v>0.3</v>
      </c>
      <c r="R1078" s="1">
        <v>18</v>
      </c>
      <c r="S1078" s="1">
        <v>150</v>
      </c>
      <c r="T1078" s="1">
        <v>18</v>
      </c>
      <c r="U1078" s="1">
        <v>1</v>
      </c>
      <c r="V1078" s="1">
        <v>83</v>
      </c>
      <c r="W1078" s="1">
        <v>0</v>
      </c>
      <c r="X1078" s="1">
        <v>0</v>
      </c>
      <c r="Y1078" s="1">
        <v>1</v>
      </c>
      <c r="Z1078" s="1">
        <v>0</v>
      </c>
      <c r="AA1078" s="1">
        <v>1</v>
      </c>
      <c r="AB1078" s="1">
        <v>0</v>
      </c>
      <c r="AC1078" s="1">
        <v>470</v>
      </c>
      <c r="AD1078" s="1">
        <v>0</v>
      </c>
      <c r="AE1078" s="1">
        <v>0</v>
      </c>
      <c r="AF1078" s="1">
        <v>0</v>
      </c>
      <c r="AG1078" s="1">
        <v>0</v>
      </c>
      <c r="AH1078" s="1">
        <v>700</v>
      </c>
      <c r="AI1078" s="1">
        <v>1170</v>
      </c>
      <c r="AJ1078" s="1" t="s">
        <v>3732</v>
      </c>
      <c r="AK1078" s="1" t="s">
        <v>3733</v>
      </c>
      <c r="AL1078" s="1" t="s">
        <v>3734</v>
      </c>
      <c r="AM1078" s="1" t="s">
        <v>12</v>
      </c>
      <c r="AN1078" s="1" t="s">
        <v>23097</v>
      </c>
      <c r="AO1078" s="1" t="s">
        <v>86</v>
      </c>
      <c r="AP1078" s="1" t="s">
        <v>57</v>
      </c>
      <c r="AQ1078" s="1" t="s">
        <v>25</v>
      </c>
      <c r="AR1078" s="1" t="s">
        <v>19</v>
      </c>
      <c r="AS1078" s="1" t="s">
        <v>23091</v>
      </c>
      <c r="AT1078" s="1" t="s">
        <v>26</v>
      </c>
    </row>
    <row r="1079" spans="1:46" x14ac:dyDescent="0.25">
      <c r="A1079" s="1" t="s">
        <v>18547</v>
      </c>
      <c r="B1079" s="2" t="s">
        <v>23076</v>
      </c>
      <c r="C1079" s="2" t="s">
        <v>23105</v>
      </c>
      <c r="D1079" s="1">
        <v>1</v>
      </c>
      <c r="E1079" s="1">
        <v>0</v>
      </c>
      <c r="F1079" s="1">
        <v>2</v>
      </c>
      <c r="G1079" s="1">
        <v>3</v>
      </c>
      <c r="H1079" s="6">
        <v>0.66666666666666663</v>
      </c>
      <c r="I1079">
        <v>0</v>
      </c>
      <c r="J1079" s="1">
        <v>42</v>
      </c>
      <c r="K1079" s="1">
        <v>0</v>
      </c>
      <c r="L1079" s="1">
        <v>608</v>
      </c>
      <c r="M1079" s="6">
        <v>0.48</v>
      </c>
      <c r="N1079" s="4">
        <v>11000</v>
      </c>
      <c r="O1079" s="4">
        <v>600</v>
      </c>
      <c r="P1079" s="4">
        <v>450</v>
      </c>
      <c r="Q1079" s="3">
        <v>0.3</v>
      </c>
      <c r="R1079" s="1">
        <v>24</v>
      </c>
      <c r="S1079" s="1">
        <v>450</v>
      </c>
      <c r="T1079" s="1">
        <v>72</v>
      </c>
      <c r="U1079" s="1">
        <v>0</v>
      </c>
      <c r="V1079" s="1">
        <v>82</v>
      </c>
      <c r="W1079" s="1">
        <v>1</v>
      </c>
      <c r="X1079" s="1">
        <v>0</v>
      </c>
      <c r="Y1079" s="1">
        <v>0</v>
      </c>
      <c r="Z1079" s="1">
        <v>3</v>
      </c>
      <c r="AA1079" s="1">
        <v>1</v>
      </c>
      <c r="AB1079" s="1">
        <v>0</v>
      </c>
      <c r="AC1079" s="1">
        <v>6644</v>
      </c>
      <c r="AD1079" s="1">
        <v>0</v>
      </c>
      <c r="AE1079" s="1">
        <v>699</v>
      </c>
      <c r="AF1079" s="1">
        <v>0</v>
      </c>
      <c r="AG1079" s="1">
        <v>0</v>
      </c>
      <c r="AH1079" s="1">
        <v>140</v>
      </c>
      <c r="AI1079" s="1">
        <v>7483</v>
      </c>
      <c r="AJ1079" s="1" t="s">
        <v>4649</v>
      </c>
      <c r="AK1079" s="1" t="s">
        <v>4650</v>
      </c>
      <c r="AL1079" s="1" t="s">
        <v>4651</v>
      </c>
      <c r="AM1079" s="1" t="s">
        <v>12</v>
      </c>
      <c r="AN1079" s="1" t="s">
        <v>23097</v>
      </c>
      <c r="AO1079" s="1" t="s">
        <v>364</v>
      </c>
      <c r="AP1079" s="1" t="s">
        <v>86</v>
      </c>
      <c r="AQ1079" s="1" t="s">
        <v>25</v>
      </c>
      <c r="AR1079" s="1" t="s">
        <v>30</v>
      </c>
      <c r="AS1079" s="1" t="s">
        <v>23091</v>
      </c>
      <c r="AT1079" s="1" t="s">
        <v>26</v>
      </c>
    </row>
    <row r="1080" spans="1:46" x14ac:dyDescent="0.25">
      <c r="A1080" s="1" t="s">
        <v>21547</v>
      </c>
      <c r="B1080" s="2" t="s">
        <v>23101</v>
      </c>
      <c r="C1080" s="2" t="s">
        <v>23104</v>
      </c>
      <c r="D1080" s="1">
        <v>3</v>
      </c>
      <c r="E1080" s="1">
        <v>2</v>
      </c>
      <c r="F1080" s="1">
        <v>6</v>
      </c>
      <c r="G1080" s="1">
        <v>11</v>
      </c>
      <c r="H1080" s="6">
        <v>0.54545454545454541</v>
      </c>
      <c r="I1080">
        <v>0</v>
      </c>
      <c r="J1080" s="1">
        <v>38</v>
      </c>
      <c r="K1080" s="1">
        <v>0</v>
      </c>
      <c r="L1080" s="1">
        <v>649</v>
      </c>
      <c r="M1080" s="6">
        <v>0.04</v>
      </c>
      <c r="N1080" s="4">
        <v>6000</v>
      </c>
      <c r="O1080" s="4">
        <v>500</v>
      </c>
      <c r="P1080" s="4">
        <v>500</v>
      </c>
      <c r="Q1080" s="3">
        <v>0.32</v>
      </c>
      <c r="R1080" s="1">
        <v>36</v>
      </c>
      <c r="S1080" s="1">
        <v>500</v>
      </c>
      <c r="T1080" s="1">
        <v>17</v>
      </c>
      <c r="U1080" s="1">
        <v>1</v>
      </c>
      <c r="V1080" s="1">
        <v>82</v>
      </c>
      <c r="W1080" s="1">
        <v>1</v>
      </c>
      <c r="X1080" s="1">
        <v>1</v>
      </c>
      <c r="Y1080" s="1">
        <v>0</v>
      </c>
      <c r="Z1080" s="1">
        <v>1</v>
      </c>
      <c r="AA1080" s="1">
        <v>1</v>
      </c>
      <c r="AB1080" s="1">
        <v>0</v>
      </c>
      <c r="AC1080" s="1">
        <v>0</v>
      </c>
      <c r="AD1080" s="1">
        <v>0</v>
      </c>
      <c r="AE1080" s="1">
        <v>0</v>
      </c>
      <c r="AF1080" s="1">
        <v>0</v>
      </c>
      <c r="AG1080" s="1">
        <v>0</v>
      </c>
      <c r="AH1080" s="1">
        <v>0</v>
      </c>
      <c r="AI1080" s="1">
        <v>0</v>
      </c>
      <c r="AJ1080" s="1" t="s">
        <v>12938</v>
      </c>
      <c r="AK1080" s="1" t="s">
        <v>12939</v>
      </c>
      <c r="AL1080" s="1" t="s">
        <v>12940</v>
      </c>
      <c r="AM1080" s="1" t="s">
        <v>12</v>
      </c>
      <c r="AN1080" s="1" t="s">
        <v>23097</v>
      </c>
      <c r="AO1080" s="1" t="s">
        <v>86</v>
      </c>
      <c r="AP1080" s="1" t="s">
        <v>86</v>
      </c>
      <c r="AQ1080" s="1" t="s">
        <v>14</v>
      </c>
      <c r="AR1080" s="1" t="s">
        <v>30</v>
      </c>
      <c r="AS1080" s="1" t="s">
        <v>23091</v>
      </c>
      <c r="AT1080" s="1" t="s">
        <v>26</v>
      </c>
    </row>
    <row r="1081" spans="1:46" x14ac:dyDescent="0.25">
      <c r="A1081" s="1" t="s">
        <v>19392</v>
      </c>
      <c r="B1081" s="2" t="s">
        <v>23101</v>
      </c>
      <c r="C1081" s="2" t="s">
        <v>23106</v>
      </c>
      <c r="D1081" s="1">
        <v>0</v>
      </c>
      <c r="E1081" s="1">
        <v>0</v>
      </c>
      <c r="F1081" s="1">
        <v>1</v>
      </c>
      <c r="G1081" s="1">
        <v>1</v>
      </c>
      <c r="H1081" s="6">
        <v>1</v>
      </c>
      <c r="I1081">
        <v>0</v>
      </c>
      <c r="J1081" s="1">
        <v>41</v>
      </c>
      <c r="K1081" s="1">
        <v>0</v>
      </c>
      <c r="L1081" s="1">
        <v>683</v>
      </c>
      <c r="M1081" s="6">
        <v>0.56999999999999995</v>
      </c>
      <c r="N1081" s="4">
        <v>2400</v>
      </c>
      <c r="O1081" s="4">
        <v>200</v>
      </c>
      <c r="P1081" s="4">
        <v>700</v>
      </c>
      <c r="Q1081" s="3">
        <v>0.39</v>
      </c>
      <c r="R1081" s="1">
        <v>24</v>
      </c>
      <c r="S1081" s="1">
        <v>700</v>
      </c>
      <c r="T1081" s="1">
        <v>18</v>
      </c>
      <c r="U1081" s="1">
        <v>1</v>
      </c>
      <c r="V1081" s="1">
        <v>82</v>
      </c>
      <c r="W1081" s="1">
        <v>0</v>
      </c>
      <c r="X1081" s="1">
        <v>1</v>
      </c>
      <c r="Y1081" s="1">
        <v>1</v>
      </c>
      <c r="Z1081" s="1">
        <v>2</v>
      </c>
      <c r="AA1081" s="1">
        <v>0</v>
      </c>
      <c r="AB1081" s="1">
        <v>0</v>
      </c>
      <c r="AC1081" s="1">
        <v>0</v>
      </c>
      <c r="AD1081" s="1">
        <v>0</v>
      </c>
      <c r="AE1081" s="1">
        <v>229</v>
      </c>
      <c r="AF1081" s="1">
        <v>1200</v>
      </c>
      <c r="AG1081" s="1">
        <v>9</v>
      </c>
      <c r="AH1081" s="1">
        <v>0</v>
      </c>
      <c r="AI1081" s="1">
        <v>1438</v>
      </c>
      <c r="AJ1081" s="1" t="s">
        <v>5753</v>
      </c>
      <c r="AK1081" s="1" t="s">
        <v>7058</v>
      </c>
      <c r="AL1081" s="1" t="s">
        <v>7059</v>
      </c>
      <c r="AM1081" s="1" t="s">
        <v>12</v>
      </c>
      <c r="AN1081" s="1" t="s">
        <v>23097</v>
      </c>
      <c r="AO1081" s="1" t="s">
        <v>86</v>
      </c>
      <c r="AP1081" s="1" t="s">
        <v>57</v>
      </c>
      <c r="AQ1081" s="1" t="s">
        <v>14</v>
      </c>
      <c r="AR1081" s="1" t="s">
        <v>19</v>
      </c>
      <c r="AS1081" s="1" t="s">
        <v>23090</v>
      </c>
      <c r="AT1081" s="1" t="s">
        <v>26</v>
      </c>
    </row>
    <row r="1082" spans="1:46" x14ac:dyDescent="0.25">
      <c r="A1082" s="1" t="s">
        <v>22910</v>
      </c>
      <c r="B1082" s="2" t="s">
        <v>23101</v>
      </c>
      <c r="C1082" s="2" t="s">
        <v>23107</v>
      </c>
      <c r="D1082" s="1">
        <v>0</v>
      </c>
      <c r="E1082" s="1">
        <v>0</v>
      </c>
      <c r="F1082" s="1">
        <v>1</v>
      </c>
      <c r="G1082" s="1">
        <v>1</v>
      </c>
      <c r="H1082" s="6">
        <v>1</v>
      </c>
      <c r="I1082">
        <v>1</v>
      </c>
      <c r="J1082" s="1">
        <v>35</v>
      </c>
      <c r="K1082" s="1">
        <v>1</v>
      </c>
      <c r="L1082" s="1">
        <v>732</v>
      </c>
      <c r="M1082" s="6">
        <v>0.44</v>
      </c>
      <c r="N1082" s="4">
        <v>2600</v>
      </c>
      <c r="O1082" s="4">
        <v>250</v>
      </c>
      <c r="P1082" s="4">
        <v>400</v>
      </c>
      <c r="Q1082" s="3">
        <v>0.35</v>
      </c>
      <c r="R1082" s="1">
        <v>24</v>
      </c>
      <c r="S1082" s="1">
        <v>400</v>
      </c>
      <c r="T1082" s="1">
        <v>46</v>
      </c>
      <c r="U1082" s="1">
        <v>0</v>
      </c>
      <c r="V1082" s="1">
        <v>82</v>
      </c>
      <c r="W1082" s="1">
        <v>0</v>
      </c>
      <c r="X1082" s="1">
        <v>0</v>
      </c>
      <c r="Y1082" s="1">
        <v>0</v>
      </c>
      <c r="Z1082" s="1">
        <v>3</v>
      </c>
      <c r="AA1082" s="1">
        <v>1</v>
      </c>
      <c r="AB1082" s="1">
        <v>1</v>
      </c>
      <c r="AC1082" s="1">
        <v>0</v>
      </c>
      <c r="AD1082" s="1">
        <v>0</v>
      </c>
      <c r="AE1082" s="1">
        <v>0</v>
      </c>
      <c r="AF1082" s="1">
        <v>0</v>
      </c>
      <c r="AG1082" s="1">
        <v>0</v>
      </c>
      <c r="AH1082" s="1">
        <v>1450</v>
      </c>
      <c r="AI1082" s="1">
        <v>1450</v>
      </c>
      <c r="AJ1082" s="1" t="s">
        <v>16575</v>
      </c>
      <c r="AK1082" s="1" t="s">
        <v>16576</v>
      </c>
      <c r="AL1082" s="1" t="s">
        <v>16577</v>
      </c>
      <c r="AM1082" s="1" t="s">
        <v>16</v>
      </c>
      <c r="AN1082" s="1" t="s">
        <v>23098</v>
      </c>
      <c r="AO1082" s="1" t="s">
        <v>364</v>
      </c>
      <c r="AP1082" s="1" t="s">
        <v>57</v>
      </c>
      <c r="AQ1082" s="1" t="s">
        <v>25</v>
      </c>
      <c r="AR1082" s="1" t="s">
        <v>30</v>
      </c>
      <c r="AS1082" s="1" t="s">
        <v>23091</v>
      </c>
      <c r="AT1082" s="1" t="s">
        <v>101</v>
      </c>
    </row>
    <row r="1083" spans="1:46" x14ac:dyDescent="0.25">
      <c r="A1083" s="1" t="s">
        <v>17707</v>
      </c>
      <c r="B1083" s="2" t="s">
        <v>23101</v>
      </c>
      <c r="C1083" s="2" t="s">
        <v>23109</v>
      </c>
      <c r="D1083" s="1">
        <v>0</v>
      </c>
      <c r="E1083" s="1">
        <v>0</v>
      </c>
      <c r="F1083" s="1">
        <v>1</v>
      </c>
      <c r="G1083" s="1">
        <v>1</v>
      </c>
      <c r="H1083" s="6">
        <v>1</v>
      </c>
      <c r="I1083">
        <v>0</v>
      </c>
      <c r="J1083" s="1">
        <v>34</v>
      </c>
      <c r="K1083" s="1">
        <v>1</v>
      </c>
      <c r="L1083" s="1">
        <v>519</v>
      </c>
      <c r="M1083" s="6">
        <v>0.1</v>
      </c>
      <c r="N1083" s="4">
        <v>3400</v>
      </c>
      <c r="O1083" s="4">
        <v>250</v>
      </c>
      <c r="P1083" s="4">
        <v>500</v>
      </c>
      <c r="Q1083" s="3">
        <v>0.27</v>
      </c>
      <c r="R1083" s="1">
        <v>24</v>
      </c>
      <c r="S1083" s="1">
        <v>500</v>
      </c>
      <c r="T1083" s="1">
        <v>54</v>
      </c>
      <c r="U1083" s="1">
        <v>1</v>
      </c>
      <c r="V1083" s="1">
        <v>82</v>
      </c>
      <c r="W1083" s="1">
        <v>0</v>
      </c>
      <c r="X1083" s="1">
        <v>0</v>
      </c>
      <c r="Y1083" s="1">
        <v>0</v>
      </c>
      <c r="Z1083" s="1">
        <v>4</v>
      </c>
      <c r="AA1083" s="1">
        <v>0</v>
      </c>
      <c r="AB1083" s="1">
        <v>0</v>
      </c>
      <c r="AC1083" s="1">
        <v>0</v>
      </c>
      <c r="AD1083" s="1">
        <v>0</v>
      </c>
      <c r="AE1083" s="1">
        <v>0</v>
      </c>
      <c r="AF1083" s="1">
        <v>0</v>
      </c>
      <c r="AG1083" s="1">
        <v>0</v>
      </c>
      <c r="AH1083" s="1">
        <v>0</v>
      </c>
      <c r="AI1083" s="1">
        <v>0</v>
      </c>
      <c r="AJ1083" s="1" t="s">
        <v>2197</v>
      </c>
      <c r="AK1083" s="1" t="s">
        <v>2198</v>
      </c>
      <c r="AL1083" s="1" t="s">
        <v>2199</v>
      </c>
      <c r="AM1083" s="1" t="s">
        <v>12</v>
      </c>
      <c r="AN1083" s="1" t="s">
        <v>23098</v>
      </c>
      <c r="AO1083" s="1" t="s">
        <v>86</v>
      </c>
      <c r="AP1083" s="1" t="s">
        <v>57</v>
      </c>
      <c r="AQ1083" s="1" t="s">
        <v>25</v>
      </c>
      <c r="AR1083" s="1" t="s">
        <v>30</v>
      </c>
      <c r="AS1083" s="1" t="s">
        <v>23090</v>
      </c>
      <c r="AT1083" s="1" t="s">
        <v>26</v>
      </c>
    </row>
    <row r="1084" spans="1:46" x14ac:dyDescent="0.25">
      <c r="A1084" s="1" t="s">
        <v>17722</v>
      </c>
      <c r="B1084" s="2" t="s">
        <v>23101</v>
      </c>
      <c r="C1084" s="2" t="s">
        <v>23109</v>
      </c>
      <c r="D1084" s="1">
        <v>0</v>
      </c>
      <c r="E1084" s="1">
        <v>1</v>
      </c>
      <c r="F1084" s="1">
        <v>1</v>
      </c>
      <c r="G1084" s="1">
        <v>2</v>
      </c>
      <c r="H1084" s="6">
        <v>0.5</v>
      </c>
      <c r="I1084">
        <v>0</v>
      </c>
      <c r="J1084" s="1">
        <v>30</v>
      </c>
      <c r="K1084" s="1">
        <v>1</v>
      </c>
      <c r="L1084" s="1">
        <v>600</v>
      </c>
      <c r="M1084" s="6">
        <v>0.24</v>
      </c>
      <c r="N1084" s="4">
        <v>2900</v>
      </c>
      <c r="O1084" s="4">
        <v>250</v>
      </c>
      <c r="P1084" s="4">
        <v>300</v>
      </c>
      <c r="Q1084" s="3">
        <v>0.15</v>
      </c>
      <c r="R1084" s="1">
        <v>18</v>
      </c>
      <c r="S1084" s="1">
        <v>300</v>
      </c>
      <c r="T1084" s="1">
        <v>33</v>
      </c>
      <c r="U1084" s="1">
        <v>1</v>
      </c>
      <c r="V1084" s="1">
        <v>82</v>
      </c>
      <c r="W1084" s="1">
        <v>0</v>
      </c>
      <c r="X1084" s="1">
        <v>0</v>
      </c>
      <c r="Y1084" s="1">
        <v>1</v>
      </c>
      <c r="Z1084" s="1">
        <v>3</v>
      </c>
      <c r="AA1084" s="1">
        <v>1</v>
      </c>
      <c r="AB1084" s="1">
        <v>0</v>
      </c>
      <c r="AC1084" s="1">
        <v>0</v>
      </c>
      <c r="AD1084" s="1">
        <v>0</v>
      </c>
      <c r="AE1084" s="1">
        <v>2270</v>
      </c>
      <c r="AF1084" s="1">
        <v>0</v>
      </c>
      <c r="AG1084" s="1">
        <v>0</v>
      </c>
      <c r="AH1084" s="1">
        <v>0</v>
      </c>
      <c r="AI1084" s="1">
        <v>2270</v>
      </c>
      <c r="AJ1084" s="1" t="s">
        <v>2240</v>
      </c>
      <c r="AK1084" s="1" t="s">
        <v>2241</v>
      </c>
      <c r="AL1084" s="1" t="s">
        <v>2242</v>
      </c>
      <c r="AM1084" s="1" t="s">
        <v>12</v>
      </c>
      <c r="AN1084" s="1" t="s">
        <v>23098</v>
      </c>
      <c r="AO1084" s="1" t="s">
        <v>86</v>
      </c>
      <c r="AP1084" s="1" t="s">
        <v>57</v>
      </c>
      <c r="AQ1084" s="1" t="s">
        <v>25</v>
      </c>
      <c r="AR1084" s="1" t="s">
        <v>19</v>
      </c>
      <c r="AS1084" s="1" t="s">
        <v>23091</v>
      </c>
      <c r="AT1084" s="1" t="s">
        <v>26</v>
      </c>
    </row>
    <row r="1085" spans="1:46" x14ac:dyDescent="0.25">
      <c r="A1085" s="1" t="s">
        <v>17024</v>
      </c>
      <c r="B1085" s="2" t="s">
        <v>23076</v>
      </c>
      <c r="C1085" s="2" t="s">
        <v>23103</v>
      </c>
      <c r="D1085" s="1">
        <v>2</v>
      </c>
      <c r="E1085" s="1">
        <v>6</v>
      </c>
      <c r="F1085" s="1">
        <v>2</v>
      </c>
      <c r="G1085" s="1">
        <v>10</v>
      </c>
      <c r="H1085" s="6">
        <v>0.2</v>
      </c>
      <c r="I1085">
        <v>0</v>
      </c>
      <c r="J1085" s="1">
        <v>33</v>
      </c>
      <c r="K1085" s="1">
        <v>1</v>
      </c>
      <c r="L1085" s="1">
        <v>581</v>
      </c>
      <c r="M1085" s="6">
        <v>0</v>
      </c>
      <c r="N1085" s="4">
        <v>2200</v>
      </c>
      <c r="O1085" s="4">
        <v>160</v>
      </c>
      <c r="P1085" s="4">
        <v>500</v>
      </c>
      <c r="Q1085" s="3">
        <v>0.38</v>
      </c>
      <c r="R1085" s="1">
        <v>12</v>
      </c>
      <c r="S1085" s="1">
        <v>250</v>
      </c>
      <c r="T1085" s="1">
        <v>3</v>
      </c>
      <c r="U1085" s="1">
        <v>0</v>
      </c>
      <c r="V1085" s="1">
        <v>81</v>
      </c>
      <c r="W1085" s="1">
        <v>0</v>
      </c>
      <c r="X1085" s="1">
        <v>0</v>
      </c>
      <c r="Y1085" s="1">
        <v>1</v>
      </c>
      <c r="Z1085" s="1">
        <v>0</v>
      </c>
      <c r="AA1085" s="1">
        <v>1</v>
      </c>
      <c r="AB1085" s="1">
        <v>0</v>
      </c>
      <c r="AC1085" s="1">
        <v>0</v>
      </c>
      <c r="AD1085" s="1">
        <v>0</v>
      </c>
      <c r="AE1085" s="1">
        <v>0</v>
      </c>
      <c r="AF1085" s="1">
        <v>163</v>
      </c>
      <c r="AG1085" s="1">
        <v>0</v>
      </c>
      <c r="AH1085" s="1">
        <v>0</v>
      </c>
      <c r="AI1085" s="1">
        <v>163</v>
      </c>
      <c r="AJ1085" s="1" t="s">
        <v>47</v>
      </c>
      <c r="AK1085" s="1" t="s">
        <v>48</v>
      </c>
      <c r="AL1085" s="1" t="s">
        <v>11</v>
      </c>
      <c r="AM1085" s="1" t="s">
        <v>12</v>
      </c>
      <c r="AN1085" s="1" t="s">
        <v>23098</v>
      </c>
      <c r="AO1085" s="1" t="s">
        <v>364</v>
      </c>
      <c r="AP1085" s="1" t="s">
        <v>57</v>
      </c>
      <c r="AQ1085" s="1" t="s">
        <v>25</v>
      </c>
      <c r="AR1085" s="1" t="s">
        <v>19</v>
      </c>
      <c r="AS1085" s="1" t="s">
        <v>23091</v>
      </c>
      <c r="AT1085" s="1" t="s">
        <v>26</v>
      </c>
    </row>
    <row r="1086" spans="1:46" x14ac:dyDescent="0.25">
      <c r="A1086" s="1" t="s">
        <v>17793</v>
      </c>
      <c r="B1086" s="2" t="s">
        <v>23076</v>
      </c>
      <c r="C1086" s="2" t="s">
        <v>23103</v>
      </c>
      <c r="D1086" s="1">
        <v>0</v>
      </c>
      <c r="E1086" s="1">
        <v>4</v>
      </c>
      <c r="F1086" s="1">
        <v>3</v>
      </c>
      <c r="G1086" s="1">
        <v>7</v>
      </c>
      <c r="H1086" s="6">
        <v>0.42857142857142855</v>
      </c>
      <c r="I1086">
        <v>1</v>
      </c>
      <c r="J1086" s="1">
        <v>44</v>
      </c>
      <c r="K1086" s="1">
        <v>1</v>
      </c>
      <c r="L1086" s="1">
        <v>674</v>
      </c>
      <c r="M1086" s="6">
        <v>0</v>
      </c>
      <c r="N1086" s="4">
        <v>4800</v>
      </c>
      <c r="O1086" s="4">
        <v>400</v>
      </c>
      <c r="P1086" s="4">
        <v>400</v>
      </c>
      <c r="Q1086" s="3">
        <v>0.38</v>
      </c>
      <c r="R1086" s="1">
        <v>24</v>
      </c>
      <c r="S1086" s="1">
        <v>400</v>
      </c>
      <c r="T1086" s="1">
        <v>7</v>
      </c>
      <c r="U1086" s="1">
        <v>0</v>
      </c>
      <c r="V1086" s="1">
        <v>81</v>
      </c>
      <c r="W1086" s="1">
        <v>1</v>
      </c>
      <c r="X1086" s="1">
        <v>1</v>
      </c>
      <c r="Y1086" s="1">
        <v>0</v>
      </c>
      <c r="Z1086" s="1">
        <v>3</v>
      </c>
      <c r="AA1086" s="1">
        <v>1</v>
      </c>
      <c r="AB1086" s="1">
        <v>1</v>
      </c>
      <c r="AC1086" s="1">
        <v>0</v>
      </c>
      <c r="AD1086" s="1">
        <v>0</v>
      </c>
      <c r="AE1086" s="1">
        <v>1700</v>
      </c>
      <c r="AF1086" s="1">
        <v>160</v>
      </c>
      <c r="AG1086" s="1">
        <v>120</v>
      </c>
      <c r="AH1086" s="1">
        <v>900</v>
      </c>
      <c r="AI1086" s="1">
        <v>2880</v>
      </c>
      <c r="AJ1086" s="1" t="s">
        <v>2454</v>
      </c>
      <c r="AK1086" s="1" t="s">
        <v>2455</v>
      </c>
      <c r="AL1086" s="1" t="s">
        <v>11</v>
      </c>
      <c r="AM1086" s="1" t="s">
        <v>16</v>
      </c>
      <c r="AN1086" s="1" t="s">
        <v>23098</v>
      </c>
      <c r="AO1086" s="1" t="s">
        <v>364</v>
      </c>
      <c r="AP1086" s="1" t="s">
        <v>86</v>
      </c>
      <c r="AQ1086" s="1" t="s">
        <v>14</v>
      </c>
      <c r="AR1086" s="1" t="s">
        <v>30</v>
      </c>
      <c r="AS1086" s="1" t="s">
        <v>23091</v>
      </c>
      <c r="AT1086" s="1" t="s">
        <v>101</v>
      </c>
    </row>
    <row r="1087" spans="1:46" x14ac:dyDescent="0.25">
      <c r="A1087" s="1" t="s">
        <v>22741</v>
      </c>
      <c r="B1087" s="2" t="s">
        <v>23073</v>
      </c>
      <c r="C1087" s="2" t="s">
        <v>23107</v>
      </c>
      <c r="D1087" s="1">
        <v>0</v>
      </c>
      <c r="E1087" s="1">
        <v>2</v>
      </c>
      <c r="F1087" s="1">
        <v>6</v>
      </c>
      <c r="G1087" s="1">
        <v>8</v>
      </c>
      <c r="H1087" s="6">
        <v>0.75</v>
      </c>
      <c r="I1087">
        <v>1</v>
      </c>
      <c r="J1087" s="1">
        <v>37</v>
      </c>
      <c r="K1087" s="1">
        <v>0</v>
      </c>
      <c r="L1087" s="1">
        <v>619</v>
      </c>
      <c r="M1087" s="6">
        <v>0.28999999999999998</v>
      </c>
      <c r="N1087" s="4">
        <v>3200</v>
      </c>
      <c r="O1087" s="4">
        <v>220</v>
      </c>
      <c r="P1087" s="4">
        <v>500</v>
      </c>
      <c r="Q1087" s="3">
        <v>0.3</v>
      </c>
      <c r="R1087" s="1">
        <v>24</v>
      </c>
      <c r="S1087" s="1">
        <v>500</v>
      </c>
      <c r="T1087" s="1">
        <v>39</v>
      </c>
      <c r="U1087" s="1">
        <v>1</v>
      </c>
      <c r="V1087" s="1">
        <v>81</v>
      </c>
      <c r="W1087" s="1">
        <v>0</v>
      </c>
      <c r="X1087" s="1">
        <v>0</v>
      </c>
      <c r="Y1087" s="1">
        <v>1</v>
      </c>
      <c r="Z1087" s="1">
        <v>3</v>
      </c>
      <c r="AA1087" s="1">
        <v>0</v>
      </c>
      <c r="AB1087" s="1">
        <v>1</v>
      </c>
      <c r="AC1087" s="1">
        <v>2908</v>
      </c>
      <c r="AD1087" s="1">
        <v>0</v>
      </c>
      <c r="AE1087" s="1">
        <v>0</v>
      </c>
      <c r="AF1087" s="1">
        <v>0</v>
      </c>
      <c r="AG1087" s="1">
        <v>0</v>
      </c>
      <c r="AH1087" s="1">
        <v>0</v>
      </c>
      <c r="AI1087" s="1">
        <v>2908</v>
      </c>
      <c r="AJ1087" s="1" t="s">
        <v>16107</v>
      </c>
      <c r="AK1087" s="1" t="s">
        <v>16108</v>
      </c>
      <c r="AL1087" s="1" t="s">
        <v>16109</v>
      </c>
      <c r="AM1087" s="1" t="s">
        <v>16</v>
      </c>
      <c r="AN1087" s="1" t="s">
        <v>23097</v>
      </c>
      <c r="AO1087" s="1" t="s">
        <v>86</v>
      </c>
      <c r="AP1087" s="1" t="s">
        <v>57</v>
      </c>
      <c r="AQ1087" s="1" t="s">
        <v>25</v>
      </c>
      <c r="AR1087" s="1" t="s">
        <v>19</v>
      </c>
      <c r="AS1087" s="1" t="s">
        <v>23090</v>
      </c>
      <c r="AT1087" s="1" t="s">
        <v>101</v>
      </c>
    </row>
    <row r="1088" spans="1:46" x14ac:dyDescent="0.25">
      <c r="A1088" s="1" t="s">
        <v>20783</v>
      </c>
      <c r="B1088" s="2" t="s">
        <v>23074</v>
      </c>
      <c r="C1088" s="2" t="s">
        <v>23104</v>
      </c>
      <c r="D1088" s="1">
        <v>0</v>
      </c>
      <c r="E1088" s="1">
        <v>4</v>
      </c>
      <c r="F1088" s="1">
        <v>3</v>
      </c>
      <c r="G1088" s="1">
        <v>7</v>
      </c>
      <c r="H1088" s="6">
        <v>0.42857142857142855</v>
      </c>
      <c r="I1088">
        <v>1</v>
      </c>
      <c r="J1088" s="1">
        <v>44</v>
      </c>
      <c r="K1088" s="1">
        <v>1</v>
      </c>
      <c r="L1088" s="1">
        <v>674</v>
      </c>
      <c r="M1088" s="6">
        <v>0</v>
      </c>
      <c r="N1088" s="4">
        <v>4800</v>
      </c>
      <c r="O1088" s="4">
        <v>400</v>
      </c>
      <c r="P1088" s="4">
        <v>250</v>
      </c>
      <c r="Q1088" s="3">
        <v>0.38</v>
      </c>
      <c r="R1088" s="1">
        <v>24</v>
      </c>
      <c r="S1088" s="1">
        <v>250</v>
      </c>
      <c r="T1088" s="1">
        <v>10</v>
      </c>
      <c r="U1088" s="1">
        <v>1</v>
      </c>
      <c r="V1088" s="1">
        <v>81</v>
      </c>
      <c r="W1088" s="1">
        <v>1</v>
      </c>
      <c r="X1088" s="1">
        <v>1</v>
      </c>
      <c r="Y1088" s="1">
        <v>0</v>
      </c>
      <c r="Z1088" s="1">
        <v>3</v>
      </c>
      <c r="AA1088" s="1">
        <v>1</v>
      </c>
      <c r="AB1088" s="1">
        <v>1</v>
      </c>
      <c r="AC1088" s="1">
        <v>0</v>
      </c>
      <c r="AD1088" s="1">
        <v>0</v>
      </c>
      <c r="AE1088" s="1">
        <v>1700</v>
      </c>
      <c r="AF1088" s="1">
        <v>160</v>
      </c>
      <c r="AG1088" s="1">
        <v>120</v>
      </c>
      <c r="AH1088" s="1">
        <v>900</v>
      </c>
      <c r="AI1088" s="1">
        <v>2880</v>
      </c>
      <c r="AJ1088" s="1" t="s">
        <v>1301</v>
      </c>
      <c r="AK1088" s="1" t="s">
        <v>10893</v>
      </c>
      <c r="AL1088" s="1" t="s">
        <v>11</v>
      </c>
      <c r="AM1088" s="1" t="s">
        <v>16</v>
      </c>
      <c r="AN1088" s="1" t="s">
        <v>23098</v>
      </c>
      <c r="AO1088" s="1" t="s">
        <v>86</v>
      </c>
      <c r="AP1088" s="1" t="s">
        <v>86</v>
      </c>
      <c r="AQ1088" s="1" t="s">
        <v>14</v>
      </c>
      <c r="AR1088" s="1" t="s">
        <v>30</v>
      </c>
      <c r="AS1088" s="1" t="s">
        <v>23091</v>
      </c>
      <c r="AT1088" s="1" t="s">
        <v>101</v>
      </c>
    </row>
    <row r="1089" spans="1:46" x14ac:dyDescent="0.25">
      <c r="A1089" s="1" t="s">
        <v>22572</v>
      </c>
      <c r="B1089" s="2" t="s">
        <v>23074</v>
      </c>
      <c r="C1089" s="2" t="s">
        <v>23105</v>
      </c>
      <c r="D1089" s="1">
        <v>2</v>
      </c>
      <c r="E1089" s="1">
        <v>6</v>
      </c>
      <c r="F1089" s="1">
        <v>2</v>
      </c>
      <c r="G1089" s="1">
        <v>10</v>
      </c>
      <c r="H1089" s="6">
        <v>0.2</v>
      </c>
      <c r="I1089">
        <v>0</v>
      </c>
      <c r="J1089" s="1">
        <v>33</v>
      </c>
      <c r="K1089" s="1">
        <v>1</v>
      </c>
      <c r="L1089" s="1">
        <v>564</v>
      </c>
      <c r="M1089" s="6">
        <v>0.19</v>
      </c>
      <c r="N1089" s="4">
        <v>2200</v>
      </c>
      <c r="O1089" s="4">
        <v>160</v>
      </c>
      <c r="P1089" s="4">
        <v>200</v>
      </c>
      <c r="Q1089" s="3">
        <v>0.3</v>
      </c>
      <c r="R1089" s="1">
        <v>12</v>
      </c>
      <c r="S1089" s="1">
        <v>200</v>
      </c>
      <c r="T1089" s="1">
        <v>28</v>
      </c>
      <c r="U1089" s="1">
        <v>1</v>
      </c>
      <c r="V1089" s="1">
        <v>81</v>
      </c>
      <c r="W1089" s="1">
        <v>0</v>
      </c>
      <c r="X1089" s="1">
        <v>0</v>
      </c>
      <c r="Y1089" s="1">
        <v>1</v>
      </c>
      <c r="Z1089" s="1">
        <v>0</v>
      </c>
      <c r="AA1089" s="1">
        <v>1</v>
      </c>
      <c r="AB1089" s="1">
        <v>0</v>
      </c>
      <c r="AC1089" s="1">
        <v>0</v>
      </c>
      <c r="AD1089" s="1">
        <v>0</v>
      </c>
      <c r="AE1089" s="1">
        <v>0</v>
      </c>
      <c r="AF1089" s="1">
        <v>163</v>
      </c>
      <c r="AG1089" s="1">
        <v>0</v>
      </c>
      <c r="AH1089" s="1">
        <v>0</v>
      </c>
      <c r="AI1089" s="1">
        <v>163</v>
      </c>
      <c r="AJ1089" s="1" t="s">
        <v>373</v>
      </c>
      <c r="AK1089" s="1" t="s">
        <v>15664</v>
      </c>
      <c r="AL1089" s="1" t="s">
        <v>15664</v>
      </c>
      <c r="AM1089" s="1" t="s">
        <v>12</v>
      </c>
      <c r="AN1089" s="1" t="s">
        <v>23098</v>
      </c>
      <c r="AO1089" s="1" t="s">
        <v>86</v>
      </c>
      <c r="AP1089" s="1" t="s">
        <v>57</v>
      </c>
      <c r="AQ1089" s="1" t="s">
        <v>25</v>
      </c>
      <c r="AR1089" s="1" t="s">
        <v>19</v>
      </c>
      <c r="AS1089" s="1" t="s">
        <v>23091</v>
      </c>
      <c r="AT1089" s="1" t="s">
        <v>26</v>
      </c>
    </row>
    <row r="1090" spans="1:46" x14ac:dyDescent="0.25">
      <c r="A1090" s="1" t="s">
        <v>20050</v>
      </c>
      <c r="B1090" s="2" t="s">
        <v>23074</v>
      </c>
      <c r="C1090" s="2" t="s">
        <v>23108</v>
      </c>
      <c r="D1090" s="1">
        <v>1</v>
      </c>
      <c r="E1090" s="1">
        <v>2</v>
      </c>
      <c r="F1090" s="1">
        <v>5</v>
      </c>
      <c r="G1090" s="1">
        <v>8</v>
      </c>
      <c r="H1090" s="6">
        <v>0.625</v>
      </c>
      <c r="I1090">
        <v>1</v>
      </c>
      <c r="J1090" s="1">
        <v>37</v>
      </c>
      <c r="K1090" s="1">
        <v>1</v>
      </c>
      <c r="L1090" s="1">
        <v>854</v>
      </c>
      <c r="M1090" s="6">
        <v>0.39</v>
      </c>
      <c r="N1090" s="4">
        <v>2500</v>
      </c>
      <c r="O1090" s="4">
        <v>192</v>
      </c>
      <c r="P1090" s="4">
        <v>950</v>
      </c>
      <c r="Q1090" s="3">
        <v>0.23</v>
      </c>
      <c r="R1090" s="1">
        <v>24</v>
      </c>
      <c r="S1090" s="1">
        <v>950</v>
      </c>
      <c r="T1090" s="1">
        <v>80</v>
      </c>
      <c r="U1090" s="1">
        <v>0</v>
      </c>
      <c r="V1090" s="1">
        <v>81</v>
      </c>
      <c r="W1090" s="1">
        <v>0</v>
      </c>
      <c r="X1090" s="1">
        <v>0</v>
      </c>
      <c r="Y1090" s="1">
        <v>0</v>
      </c>
      <c r="Z1090" s="1">
        <v>4</v>
      </c>
      <c r="AA1090" s="1">
        <v>1</v>
      </c>
      <c r="AB1090" s="1">
        <v>1</v>
      </c>
      <c r="AC1090" s="1">
        <v>0</v>
      </c>
      <c r="AD1090" s="1">
        <v>0</v>
      </c>
      <c r="AE1090" s="1">
        <v>0</v>
      </c>
      <c r="AF1090" s="1">
        <v>0</v>
      </c>
      <c r="AG1090" s="1">
        <v>0</v>
      </c>
      <c r="AH1090" s="1">
        <v>455</v>
      </c>
      <c r="AI1090" s="1">
        <v>455</v>
      </c>
      <c r="AJ1090" s="1" t="s">
        <v>373</v>
      </c>
      <c r="AK1090" s="1" t="s">
        <v>8896</v>
      </c>
      <c r="AL1090" s="1" t="s">
        <v>8897</v>
      </c>
      <c r="AM1090" s="1" t="s">
        <v>16</v>
      </c>
      <c r="AN1090" s="1" t="s">
        <v>23098</v>
      </c>
      <c r="AO1090" s="1" t="s">
        <v>364</v>
      </c>
      <c r="AP1090" s="1" t="s">
        <v>57</v>
      </c>
      <c r="AQ1090" s="1" t="s">
        <v>25</v>
      </c>
      <c r="AR1090" s="1" t="s">
        <v>30</v>
      </c>
      <c r="AS1090" s="1" t="s">
        <v>23091</v>
      </c>
      <c r="AT1090" s="1" t="s">
        <v>101</v>
      </c>
    </row>
    <row r="1091" spans="1:46" x14ac:dyDescent="0.25">
      <c r="A1091" s="1" t="s">
        <v>22347</v>
      </c>
      <c r="B1091" s="2" t="s">
        <v>23075</v>
      </c>
      <c r="C1091" s="2" t="s">
        <v>23109</v>
      </c>
      <c r="D1091" s="1">
        <v>1</v>
      </c>
      <c r="E1091" s="1">
        <v>0</v>
      </c>
      <c r="F1091" s="1">
        <v>2</v>
      </c>
      <c r="G1091" s="1">
        <v>3</v>
      </c>
      <c r="H1091" s="6">
        <v>0.66666666666666663</v>
      </c>
      <c r="I1091">
        <v>0</v>
      </c>
      <c r="J1091" s="1">
        <v>33</v>
      </c>
      <c r="K1091" s="1">
        <v>1</v>
      </c>
      <c r="L1091" s="1">
        <v>515</v>
      </c>
      <c r="M1091" s="6">
        <v>0.48</v>
      </c>
      <c r="N1091" s="4">
        <v>3450</v>
      </c>
      <c r="O1091" s="4">
        <v>250</v>
      </c>
      <c r="P1091" s="4">
        <v>200</v>
      </c>
      <c r="Q1091" s="3">
        <v>0.33</v>
      </c>
      <c r="R1091" s="1">
        <v>12</v>
      </c>
      <c r="S1091" s="1">
        <v>200</v>
      </c>
      <c r="T1091" s="1">
        <v>29</v>
      </c>
      <c r="U1091" s="1">
        <v>1</v>
      </c>
      <c r="V1091" s="1">
        <v>81</v>
      </c>
      <c r="W1091" s="1">
        <v>0</v>
      </c>
      <c r="X1091" s="1">
        <v>0</v>
      </c>
      <c r="Y1091" s="1">
        <v>1</v>
      </c>
      <c r="Z1091" s="1">
        <v>1</v>
      </c>
      <c r="AA1091" s="1">
        <v>1</v>
      </c>
      <c r="AB1091" s="1">
        <v>0</v>
      </c>
      <c r="AC1091" s="1">
        <v>1970</v>
      </c>
      <c r="AD1091" s="1">
        <v>0</v>
      </c>
      <c r="AE1091" s="1">
        <v>0</v>
      </c>
      <c r="AF1091" s="1">
        <v>0</v>
      </c>
      <c r="AG1091" s="1">
        <v>0</v>
      </c>
      <c r="AH1091" s="1">
        <v>590</v>
      </c>
      <c r="AI1091" s="1">
        <v>2560</v>
      </c>
      <c r="AJ1091" s="1" t="s">
        <v>13271</v>
      </c>
      <c r="AK1091" s="1" t="s">
        <v>15082</v>
      </c>
      <c r="AL1091" s="1" t="s">
        <v>15083</v>
      </c>
      <c r="AM1091" s="1" t="s">
        <v>12</v>
      </c>
      <c r="AN1091" s="1" t="s">
        <v>23098</v>
      </c>
      <c r="AO1091" s="1" t="s">
        <v>86</v>
      </c>
      <c r="AP1091" s="1" t="s">
        <v>57</v>
      </c>
      <c r="AQ1091" s="1" t="s">
        <v>25</v>
      </c>
      <c r="AR1091" s="1" t="s">
        <v>19</v>
      </c>
      <c r="AS1091" s="1" t="s">
        <v>23091</v>
      </c>
      <c r="AT1091" s="1" t="s">
        <v>26</v>
      </c>
    </row>
    <row r="1092" spans="1:46" x14ac:dyDescent="0.25">
      <c r="A1092" s="1" t="s">
        <v>20274</v>
      </c>
      <c r="B1092" s="2" t="s">
        <v>23101</v>
      </c>
      <c r="C1092" s="2" t="s">
        <v>23104</v>
      </c>
      <c r="D1092" s="1">
        <v>3</v>
      </c>
      <c r="E1092" s="1">
        <v>2</v>
      </c>
      <c r="F1092" s="1">
        <v>6</v>
      </c>
      <c r="G1092" s="1">
        <v>11</v>
      </c>
      <c r="H1092" s="6">
        <v>0.54545454545454541</v>
      </c>
      <c r="I1092">
        <v>0</v>
      </c>
      <c r="J1092" s="1">
        <v>38</v>
      </c>
      <c r="K1092" s="1">
        <v>0</v>
      </c>
      <c r="L1092" s="1">
        <v>649</v>
      </c>
      <c r="M1092" s="6">
        <v>0.17</v>
      </c>
      <c r="N1092" s="4">
        <v>6000</v>
      </c>
      <c r="O1092" s="4">
        <v>500</v>
      </c>
      <c r="P1092" s="4">
        <v>800</v>
      </c>
      <c r="Q1092" s="3">
        <v>0.42</v>
      </c>
      <c r="R1092" s="1">
        <v>36</v>
      </c>
      <c r="S1092" s="1">
        <v>800</v>
      </c>
      <c r="T1092" s="1">
        <v>26</v>
      </c>
      <c r="U1092" s="1">
        <v>0</v>
      </c>
      <c r="V1092" s="1">
        <v>81</v>
      </c>
      <c r="W1092" s="1">
        <v>1</v>
      </c>
      <c r="X1092" s="1">
        <v>1</v>
      </c>
      <c r="Y1092" s="1">
        <v>0</v>
      </c>
      <c r="Z1092" s="1">
        <v>1</v>
      </c>
      <c r="AA1092" s="1">
        <v>1</v>
      </c>
      <c r="AB1092" s="1">
        <v>0</v>
      </c>
      <c r="AC1092" s="1">
        <v>0</v>
      </c>
      <c r="AD1092" s="1">
        <v>0</v>
      </c>
      <c r="AE1092" s="1">
        <v>0</v>
      </c>
      <c r="AF1092" s="1">
        <v>0</v>
      </c>
      <c r="AG1092" s="1">
        <v>0</v>
      </c>
      <c r="AH1092" s="1">
        <v>800</v>
      </c>
      <c r="AI1092" s="1">
        <v>800</v>
      </c>
      <c r="AJ1092" s="1" t="s">
        <v>9492</v>
      </c>
      <c r="AK1092" s="1" t="s">
        <v>9493</v>
      </c>
      <c r="AL1092" s="1" t="s">
        <v>9494</v>
      </c>
      <c r="AM1092" s="1" t="s">
        <v>12</v>
      </c>
      <c r="AN1092" s="1" t="s">
        <v>23097</v>
      </c>
      <c r="AO1092" s="1" t="s">
        <v>364</v>
      </c>
      <c r="AP1092" s="1" t="s">
        <v>86</v>
      </c>
      <c r="AQ1092" s="1" t="s">
        <v>14</v>
      </c>
      <c r="AR1092" s="1" t="s">
        <v>30</v>
      </c>
      <c r="AS1092" s="1" t="s">
        <v>23091</v>
      </c>
      <c r="AT1092" s="1" t="s">
        <v>26</v>
      </c>
    </row>
    <row r="1093" spans="1:46" x14ac:dyDescent="0.25">
      <c r="A1093" s="1" t="s">
        <v>21821</v>
      </c>
      <c r="B1093" s="2" t="s">
        <v>23101</v>
      </c>
      <c r="C1093" s="2" t="s">
        <v>23108</v>
      </c>
      <c r="D1093" s="1">
        <v>0</v>
      </c>
      <c r="E1093" s="1">
        <v>1</v>
      </c>
      <c r="F1093" s="1">
        <v>3</v>
      </c>
      <c r="G1093" s="1">
        <v>4</v>
      </c>
      <c r="H1093" s="6">
        <v>0.75</v>
      </c>
      <c r="I1093">
        <v>0</v>
      </c>
      <c r="J1093" s="1">
        <v>37</v>
      </c>
      <c r="K1093" s="1">
        <v>1</v>
      </c>
      <c r="L1093" s="1">
        <v>728</v>
      </c>
      <c r="M1093" s="6">
        <v>0.71</v>
      </c>
      <c r="N1093" s="4">
        <v>3200</v>
      </c>
      <c r="O1093" s="4">
        <v>255</v>
      </c>
      <c r="P1093" s="4">
        <v>800</v>
      </c>
      <c r="Q1093" s="3">
        <v>0.25</v>
      </c>
      <c r="R1093" s="1">
        <v>24</v>
      </c>
      <c r="S1093" s="1">
        <v>800</v>
      </c>
      <c r="T1093" s="1">
        <v>53</v>
      </c>
      <c r="U1093" s="1">
        <v>1</v>
      </c>
      <c r="V1093" s="1">
        <v>81</v>
      </c>
      <c r="W1093" s="1">
        <v>0</v>
      </c>
      <c r="X1093" s="1">
        <v>0</v>
      </c>
      <c r="Y1093" s="1">
        <v>0</v>
      </c>
      <c r="Z1093" s="1">
        <v>1</v>
      </c>
      <c r="AA1093" s="1">
        <v>1</v>
      </c>
      <c r="AB1093" s="1">
        <v>0</v>
      </c>
      <c r="AC1093" s="1">
        <v>1830</v>
      </c>
      <c r="AD1093" s="1">
        <v>0</v>
      </c>
      <c r="AE1093" s="1">
        <v>1541</v>
      </c>
      <c r="AF1093" s="1">
        <v>0</v>
      </c>
      <c r="AG1093" s="1">
        <v>597</v>
      </c>
      <c r="AH1093" s="1">
        <v>0</v>
      </c>
      <c r="AI1093" s="1">
        <v>3968</v>
      </c>
      <c r="AJ1093" s="1" t="s">
        <v>13684</v>
      </c>
      <c r="AK1093" s="1" t="s">
        <v>13685</v>
      </c>
      <c r="AL1093" s="1" t="s">
        <v>13686</v>
      </c>
      <c r="AM1093" s="1" t="s">
        <v>12</v>
      </c>
      <c r="AN1093" s="1" t="s">
        <v>23098</v>
      </c>
      <c r="AO1093" s="1" t="s">
        <v>86</v>
      </c>
      <c r="AP1093" s="1" t="s">
        <v>57</v>
      </c>
      <c r="AQ1093" s="1" t="s">
        <v>25</v>
      </c>
      <c r="AR1093" s="1" t="s">
        <v>30</v>
      </c>
      <c r="AS1093" s="1" t="s">
        <v>23091</v>
      </c>
      <c r="AT1093" s="1" t="s">
        <v>26</v>
      </c>
    </row>
    <row r="1094" spans="1:46" x14ac:dyDescent="0.25">
      <c r="A1094" s="1" t="s">
        <v>21290</v>
      </c>
      <c r="B1094" s="2" t="s">
        <v>23101</v>
      </c>
      <c r="C1094" s="2" t="s">
        <v>23109</v>
      </c>
      <c r="D1094" s="1">
        <v>0</v>
      </c>
      <c r="E1094" s="1">
        <v>1</v>
      </c>
      <c r="F1094" s="1">
        <v>2</v>
      </c>
      <c r="G1094" s="1">
        <v>3</v>
      </c>
      <c r="H1094" s="6">
        <v>0.66666666666666663</v>
      </c>
      <c r="I1094">
        <v>0</v>
      </c>
      <c r="J1094" s="1">
        <v>29</v>
      </c>
      <c r="K1094" s="1">
        <v>1</v>
      </c>
      <c r="L1094" s="1">
        <v>600</v>
      </c>
      <c r="M1094" s="6">
        <v>0.56999999999999995</v>
      </c>
      <c r="N1094" s="4">
        <v>3000</v>
      </c>
      <c r="O1094" s="4">
        <v>220</v>
      </c>
      <c r="P1094" s="4">
        <v>300</v>
      </c>
      <c r="Q1094" s="3">
        <v>0.2</v>
      </c>
      <c r="R1094" s="1">
        <v>6</v>
      </c>
      <c r="S1094" s="1">
        <v>300</v>
      </c>
      <c r="T1094" s="1">
        <v>33</v>
      </c>
      <c r="U1094" s="1">
        <v>1</v>
      </c>
      <c r="V1094" s="1">
        <v>81</v>
      </c>
      <c r="W1094" s="1">
        <v>0</v>
      </c>
      <c r="X1094" s="1">
        <v>0</v>
      </c>
      <c r="Y1094" s="1">
        <v>1</v>
      </c>
      <c r="Z1094" s="1">
        <v>0</v>
      </c>
      <c r="AA1094" s="1">
        <v>1</v>
      </c>
      <c r="AB1094" s="1">
        <v>0</v>
      </c>
      <c r="AC1094" s="1">
        <v>1820</v>
      </c>
      <c r="AD1094" s="1">
        <v>0</v>
      </c>
      <c r="AE1094" s="1">
        <v>0</v>
      </c>
      <c r="AF1094" s="1">
        <v>0</v>
      </c>
      <c r="AG1094" s="1">
        <v>110</v>
      </c>
      <c r="AH1094" s="1">
        <v>140</v>
      </c>
      <c r="AI1094" s="1">
        <v>2070</v>
      </c>
      <c r="AJ1094" s="1" t="s">
        <v>12275</v>
      </c>
      <c r="AK1094" s="1" t="s">
        <v>12276</v>
      </c>
      <c r="AL1094" s="1" t="s">
        <v>12277</v>
      </c>
      <c r="AM1094" s="1" t="s">
        <v>12</v>
      </c>
      <c r="AN1094" s="1" t="s">
        <v>23098</v>
      </c>
      <c r="AO1094" s="1" t="s">
        <v>86</v>
      </c>
      <c r="AP1094" s="1" t="s">
        <v>57</v>
      </c>
      <c r="AQ1094" s="1" t="s">
        <v>25</v>
      </c>
      <c r="AR1094" s="1" t="s">
        <v>19</v>
      </c>
      <c r="AS1094" s="1" t="s">
        <v>23091</v>
      </c>
      <c r="AT1094" s="1" t="s">
        <v>26</v>
      </c>
    </row>
    <row r="1095" spans="1:46" x14ac:dyDescent="0.25">
      <c r="A1095" s="1" t="s">
        <v>19208</v>
      </c>
      <c r="B1095" s="2" t="s">
        <v>23074</v>
      </c>
      <c r="C1095" s="2" t="s">
        <v>23106</v>
      </c>
      <c r="D1095" s="1">
        <v>0</v>
      </c>
      <c r="E1095" s="1">
        <v>0</v>
      </c>
      <c r="F1095" s="1">
        <v>4</v>
      </c>
      <c r="G1095" s="1">
        <v>4</v>
      </c>
      <c r="H1095" s="6">
        <v>1</v>
      </c>
      <c r="I1095">
        <v>1</v>
      </c>
      <c r="J1095" s="1">
        <v>43</v>
      </c>
      <c r="K1095" s="1">
        <v>1</v>
      </c>
      <c r="L1095" s="1">
        <v>620</v>
      </c>
      <c r="M1095" s="6">
        <v>0.37</v>
      </c>
      <c r="N1095" s="4">
        <v>3200</v>
      </c>
      <c r="O1095" s="4">
        <v>260</v>
      </c>
      <c r="P1095" s="4">
        <v>600</v>
      </c>
      <c r="Q1095" s="3">
        <v>0.3</v>
      </c>
      <c r="R1095" s="1">
        <v>12</v>
      </c>
      <c r="S1095" s="1">
        <v>600</v>
      </c>
      <c r="T1095" s="1">
        <v>45</v>
      </c>
      <c r="U1095" s="1">
        <v>1</v>
      </c>
      <c r="V1095" s="1">
        <v>80</v>
      </c>
      <c r="W1095" s="1">
        <v>1</v>
      </c>
      <c r="X1095" s="1">
        <v>0</v>
      </c>
      <c r="Y1095" s="1">
        <v>0</v>
      </c>
      <c r="Z1095" s="1">
        <v>4</v>
      </c>
      <c r="AA1095" s="1">
        <v>0</v>
      </c>
      <c r="AB1095" s="1">
        <v>1</v>
      </c>
      <c r="AC1095" s="1">
        <v>694</v>
      </c>
      <c r="AD1095" s="1">
        <v>0</v>
      </c>
      <c r="AE1095" s="1">
        <v>399</v>
      </c>
      <c r="AF1095" s="1">
        <v>0</v>
      </c>
      <c r="AG1095" s="1">
        <v>0</v>
      </c>
      <c r="AH1095" s="1">
        <v>0</v>
      </c>
      <c r="AI1095" s="1">
        <v>1093</v>
      </c>
      <c r="AJ1095" s="1" t="s">
        <v>6525</v>
      </c>
      <c r="AK1095" s="1" t="s">
        <v>6526</v>
      </c>
      <c r="AL1095" s="1" t="s">
        <v>6527</v>
      </c>
      <c r="AM1095" s="1" t="s">
        <v>16</v>
      </c>
      <c r="AN1095" s="1" t="s">
        <v>23098</v>
      </c>
      <c r="AO1095" s="1" t="s">
        <v>86</v>
      </c>
      <c r="AP1095" s="1" t="s">
        <v>86</v>
      </c>
      <c r="AQ1095" s="1" t="s">
        <v>25</v>
      </c>
      <c r="AR1095" s="1" t="s">
        <v>30</v>
      </c>
      <c r="AS1095" s="1" t="s">
        <v>23090</v>
      </c>
      <c r="AT1095" s="1" t="s">
        <v>101</v>
      </c>
    </row>
    <row r="1096" spans="1:46" x14ac:dyDescent="0.25">
      <c r="A1096" s="1" t="s">
        <v>21567</v>
      </c>
      <c r="B1096" s="2" t="s">
        <v>23074</v>
      </c>
      <c r="C1096" s="2" t="s">
        <v>23106</v>
      </c>
      <c r="D1096" s="1">
        <v>0</v>
      </c>
      <c r="E1096" s="1">
        <v>0</v>
      </c>
      <c r="F1096" s="1">
        <v>4</v>
      </c>
      <c r="G1096" s="1">
        <v>4</v>
      </c>
      <c r="H1096" s="6">
        <v>1</v>
      </c>
      <c r="I1096">
        <v>0</v>
      </c>
      <c r="J1096" s="1">
        <v>38</v>
      </c>
      <c r="K1096" s="1">
        <v>0</v>
      </c>
      <c r="L1096" s="1">
        <v>711</v>
      </c>
      <c r="M1096" s="6">
        <v>0.77</v>
      </c>
      <c r="N1096" s="4">
        <v>4200</v>
      </c>
      <c r="O1096" s="4">
        <v>250</v>
      </c>
      <c r="P1096" s="4">
        <v>1000</v>
      </c>
      <c r="Q1096" s="3">
        <v>0.3</v>
      </c>
      <c r="R1096" s="1">
        <v>18</v>
      </c>
      <c r="S1096" s="1">
        <v>1000</v>
      </c>
      <c r="T1096" s="1">
        <v>50</v>
      </c>
      <c r="U1096" s="1">
        <v>1</v>
      </c>
      <c r="V1096" s="1">
        <v>80</v>
      </c>
      <c r="W1096" s="1">
        <v>0</v>
      </c>
      <c r="X1096" s="1">
        <v>0</v>
      </c>
      <c r="Y1096" s="1">
        <v>1</v>
      </c>
      <c r="Z1096" s="1">
        <v>2</v>
      </c>
      <c r="AA1096" s="1">
        <v>1</v>
      </c>
      <c r="AB1096" s="1">
        <v>0</v>
      </c>
      <c r="AC1096" s="1">
        <v>3400</v>
      </c>
      <c r="AD1096" s="1">
        <v>0</v>
      </c>
      <c r="AE1096" s="1">
        <v>0</v>
      </c>
      <c r="AF1096" s="1">
        <v>0</v>
      </c>
      <c r="AG1096" s="1">
        <v>330</v>
      </c>
      <c r="AH1096" s="1">
        <v>0</v>
      </c>
      <c r="AI1096" s="1">
        <v>3730</v>
      </c>
      <c r="AJ1096" s="1" t="s">
        <v>12996</v>
      </c>
      <c r="AK1096" s="1" t="s">
        <v>12997</v>
      </c>
      <c r="AL1096" s="1" t="s">
        <v>12998</v>
      </c>
      <c r="AM1096" s="1" t="s">
        <v>12</v>
      </c>
      <c r="AN1096" s="1" t="s">
        <v>23097</v>
      </c>
      <c r="AO1096" s="1" t="s">
        <v>86</v>
      </c>
      <c r="AP1096" s="1" t="s">
        <v>57</v>
      </c>
      <c r="AQ1096" s="1" t="s">
        <v>25</v>
      </c>
      <c r="AR1096" s="1" t="s">
        <v>19</v>
      </c>
      <c r="AS1096" s="1" t="s">
        <v>23091</v>
      </c>
      <c r="AT1096" s="1" t="s">
        <v>26</v>
      </c>
    </row>
    <row r="1097" spans="1:46" x14ac:dyDescent="0.25">
      <c r="A1097" s="1" t="s">
        <v>20173</v>
      </c>
      <c r="B1097" s="2" t="s">
        <v>23074</v>
      </c>
      <c r="C1097" s="2" t="s">
        <v>23110</v>
      </c>
      <c r="D1097" s="1">
        <v>0</v>
      </c>
      <c r="E1097" s="1">
        <v>0</v>
      </c>
      <c r="F1097" s="1">
        <v>1</v>
      </c>
      <c r="G1097" s="1">
        <v>1</v>
      </c>
      <c r="H1097" s="6">
        <v>1</v>
      </c>
      <c r="I1097">
        <v>1</v>
      </c>
      <c r="J1097" s="1">
        <v>35</v>
      </c>
      <c r="K1097" s="1">
        <v>1</v>
      </c>
      <c r="L1097" s="1">
        <v>717</v>
      </c>
      <c r="M1097" s="6">
        <v>0.37</v>
      </c>
      <c r="N1097" s="4">
        <v>1530</v>
      </c>
      <c r="O1097" s="4">
        <v>120</v>
      </c>
      <c r="P1097" s="4">
        <v>300</v>
      </c>
      <c r="Q1097" s="3">
        <v>0.25</v>
      </c>
      <c r="R1097" s="1">
        <v>24</v>
      </c>
      <c r="S1097" s="1">
        <v>300</v>
      </c>
      <c r="T1097" s="1">
        <v>26</v>
      </c>
      <c r="U1097" s="1">
        <v>1</v>
      </c>
      <c r="V1097" s="1">
        <v>80</v>
      </c>
      <c r="W1097" s="1">
        <v>0</v>
      </c>
      <c r="X1097" s="1">
        <v>0</v>
      </c>
      <c r="Y1097" s="1">
        <v>1</v>
      </c>
      <c r="Z1097" s="1">
        <v>3</v>
      </c>
      <c r="AA1097" s="1">
        <v>1</v>
      </c>
      <c r="AB1097" s="1">
        <v>1</v>
      </c>
      <c r="AC1097" s="1">
        <v>1431</v>
      </c>
      <c r="AD1097" s="1">
        <v>283</v>
      </c>
      <c r="AE1097" s="1">
        <v>0</v>
      </c>
      <c r="AF1097" s="1">
        <v>32</v>
      </c>
      <c r="AG1097" s="1">
        <v>0</v>
      </c>
      <c r="AH1097" s="1">
        <v>0</v>
      </c>
      <c r="AI1097" s="1">
        <v>1746</v>
      </c>
      <c r="AJ1097" s="1" t="s">
        <v>840</v>
      </c>
      <c r="AK1097" s="1" t="s">
        <v>9246</v>
      </c>
      <c r="AL1097" s="1" t="s">
        <v>9247</v>
      </c>
      <c r="AM1097" s="1" t="s">
        <v>16</v>
      </c>
      <c r="AN1097" s="1" t="s">
        <v>23098</v>
      </c>
      <c r="AO1097" s="1" t="s">
        <v>86</v>
      </c>
      <c r="AP1097" s="1" t="s">
        <v>57</v>
      </c>
      <c r="AQ1097" s="1" t="s">
        <v>25</v>
      </c>
      <c r="AR1097" s="1" t="s">
        <v>19</v>
      </c>
      <c r="AS1097" s="1" t="s">
        <v>23091</v>
      </c>
      <c r="AT1097" s="1" t="s">
        <v>101</v>
      </c>
    </row>
    <row r="1098" spans="1:46" x14ac:dyDescent="0.25">
      <c r="A1098" s="1" t="s">
        <v>19664</v>
      </c>
      <c r="B1098" s="2" t="s">
        <v>23101</v>
      </c>
      <c r="C1098" s="2" t="s">
        <v>23104</v>
      </c>
      <c r="D1098" s="1">
        <v>3</v>
      </c>
      <c r="E1098" s="1">
        <v>2</v>
      </c>
      <c r="F1098" s="1">
        <v>3</v>
      </c>
      <c r="G1098" s="1">
        <v>8</v>
      </c>
      <c r="H1098" s="6">
        <v>0.375</v>
      </c>
      <c r="I1098">
        <v>0</v>
      </c>
      <c r="J1098" s="1">
        <v>45</v>
      </c>
      <c r="K1098" s="1">
        <v>0</v>
      </c>
      <c r="L1098" s="1">
        <v>369</v>
      </c>
      <c r="M1098" s="6">
        <v>0</v>
      </c>
      <c r="N1098" s="4">
        <v>3000</v>
      </c>
      <c r="O1098" s="4">
        <v>250</v>
      </c>
      <c r="P1098" s="4">
        <v>700</v>
      </c>
      <c r="Q1098" s="3">
        <v>0.38</v>
      </c>
      <c r="R1098" s="1">
        <v>24</v>
      </c>
      <c r="S1098" s="1">
        <v>700</v>
      </c>
      <c r="T1098" s="1">
        <v>19</v>
      </c>
      <c r="U1098" s="1">
        <v>0</v>
      </c>
      <c r="V1098" s="1">
        <v>80</v>
      </c>
      <c r="W1098" s="1">
        <v>0</v>
      </c>
      <c r="X1098" s="1">
        <v>0</v>
      </c>
      <c r="Y1098" s="1">
        <v>0</v>
      </c>
      <c r="Z1098" s="1">
        <v>3</v>
      </c>
      <c r="AA1098" s="1">
        <v>0</v>
      </c>
      <c r="AB1098" s="1">
        <v>0</v>
      </c>
      <c r="AC1098" s="1">
        <v>3964</v>
      </c>
      <c r="AD1098" s="1">
        <v>416</v>
      </c>
      <c r="AE1098" s="1">
        <v>676</v>
      </c>
      <c r="AF1098" s="1">
        <v>0</v>
      </c>
      <c r="AG1098" s="1">
        <v>168</v>
      </c>
      <c r="AH1098" s="1">
        <v>300</v>
      </c>
      <c r="AI1098" s="1">
        <v>5524</v>
      </c>
      <c r="AJ1098" s="1" t="s">
        <v>6555</v>
      </c>
      <c r="AK1098" s="1" t="s">
        <v>7830</v>
      </c>
      <c r="AL1098" s="1" t="s">
        <v>11</v>
      </c>
      <c r="AM1098" s="1" t="s">
        <v>12</v>
      </c>
      <c r="AN1098" s="1" t="s">
        <v>23097</v>
      </c>
      <c r="AO1098" s="1" t="s">
        <v>364</v>
      </c>
      <c r="AP1098" s="1" t="s">
        <v>57</v>
      </c>
      <c r="AQ1098" s="1" t="s">
        <v>25</v>
      </c>
      <c r="AR1098" s="1" t="s">
        <v>30</v>
      </c>
      <c r="AS1098" s="1" t="s">
        <v>23090</v>
      </c>
      <c r="AT1098" s="1" t="s">
        <v>26</v>
      </c>
    </row>
    <row r="1099" spans="1:46" x14ac:dyDescent="0.25">
      <c r="A1099" s="1" t="s">
        <v>17036</v>
      </c>
      <c r="B1099" s="2" t="s">
        <v>23101</v>
      </c>
      <c r="C1099" s="2" t="s">
        <v>23104</v>
      </c>
      <c r="D1099" s="1">
        <v>3</v>
      </c>
      <c r="E1099" s="1">
        <v>2</v>
      </c>
      <c r="F1099" s="1">
        <v>3</v>
      </c>
      <c r="G1099" s="1">
        <v>8</v>
      </c>
      <c r="H1099" s="6">
        <v>0.375</v>
      </c>
      <c r="I1099">
        <v>0</v>
      </c>
      <c r="J1099" s="1">
        <v>45</v>
      </c>
      <c r="K1099" s="1">
        <v>0</v>
      </c>
      <c r="L1099" s="1">
        <v>369</v>
      </c>
      <c r="M1099" s="6">
        <v>0</v>
      </c>
      <c r="N1099" s="4">
        <v>3000</v>
      </c>
      <c r="O1099" s="4">
        <v>250</v>
      </c>
      <c r="P1099" s="4">
        <v>300</v>
      </c>
      <c r="Q1099" s="3">
        <v>0.41</v>
      </c>
      <c r="R1099" s="1">
        <v>24</v>
      </c>
      <c r="S1099" s="1">
        <v>300</v>
      </c>
      <c r="T1099" s="1">
        <v>9</v>
      </c>
      <c r="U1099" s="1">
        <v>0</v>
      </c>
      <c r="V1099" s="1">
        <v>80</v>
      </c>
      <c r="W1099" s="1">
        <v>0</v>
      </c>
      <c r="X1099" s="1">
        <v>0</v>
      </c>
      <c r="Y1099" s="1">
        <v>0</v>
      </c>
      <c r="Z1099" s="1">
        <v>3</v>
      </c>
      <c r="AA1099" s="1">
        <v>0</v>
      </c>
      <c r="AB1099" s="1">
        <v>0</v>
      </c>
      <c r="AC1099" s="1">
        <v>3964</v>
      </c>
      <c r="AD1099" s="1">
        <v>416</v>
      </c>
      <c r="AE1099" s="1">
        <v>676</v>
      </c>
      <c r="AF1099" s="1">
        <v>0</v>
      </c>
      <c r="AG1099" s="1">
        <v>168</v>
      </c>
      <c r="AH1099" s="1">
        <v>300</v>
      </c>
      <c r="AI1099" s="1">
        <v>5524</v>
      </c>
      <c r="AJ1099" s="1" t="s">
        <v>72</v>
      </c>
      <c r="AK1099" s="1" t="s">
        <v>73</v>
      </c>
      <c r="AL1099" s="1" t="s">
        <v>11</v>
      </c>
      <c r="AM1099" s="1" t="s">
        <v>12</v>
      </c>
      <c r="AN1099" s="1" t="s">
        <v>23097</v>
      </c>
      <c r="AO1099" s="1" t="s">
        <v>364</v>
      </c>
      <c r="AP1099" s="1" t="s">
        <v>57</v>
      </c>
      <c r="AQ1099" s="1" t="s">
        <v>25</v>
      </c>
      <c r="AR1099" s="1" t="s">
        <v>30</v>
      </c>
      <c r="AS1099" s="1" t="s">
        <v>23090</v>
      </c>
      <c r="AT1099" s="1" t="s">
        <v>26</v>
      </c>
    </row>
    <row r="1100" spans="1:46" x14ac:dyDescent="0.25">
      <c r="A1100" s="1" t="s">
        <v>22073</v>
      </c>
      <c r="B1100" s="2" t="s">
        <v>23101</v>
      </c>
      <c r="C1100" s="2" t="s">
        <v>23104</v>
      </c>
      <c r="D1100" s="1">
        <v>3</v>
      </c>
      <c r="E1100" s="1">
        <v>2</v>
      </c>
      <c r="F1100" s="1">
        <v>3</v>
      </c>
      <c r="G1100" s="1">
        <v>8</v>
      </c>
      <c r="H1100" s="6">
        <v>0.375</v>
      </c>
      <c r="I1100">
        <v>0</v>
      </c>
      <c r="J1100" s="1">
        <v>45</v>
      </c>
      <c r="K1100" s="1">
        <v>0</v>
      </c>
      <c r="L1100" s="1">
        <v>369</v>
      </c>
      <c r="M1100" s="6">
        <v>0.95</v>
      </c>
      <c r="N1100" s="4">
        <v>3000</v>
      </c>
      <c r="O1100" s="4">
        <v>250</v>
      </c>
      <c r="P1100" s="4">
        <v>700</v>
      </c>
      <c r="Q1100" s="3">
        <v>0.34</v>
      </c>
      <c r="R1100" s="1">
        <v>24</v>
      </c>
      <c r="S1100" s="1">
        <v>700</v>
      </c>
      <c r="T1100" s="1">
        <v>27</v>
      </c>
      <c r="U1100" s="1">
        <v>1</v>
      </c>
      <c r="V1100" s="1">
        <v>80</v>
      </c>
      <c r="W1100" s="1">
        <v>0</v>
      </c>
      <c r="X1100" s="1">
        <v>0</v>
      </c>
      <c r="Y1100" s="1">
        <v>0</v>
      </c>
      <c r="Z1100" s="1">
        <v>3</v>
      </c>
      <c r="AA1100" s="1">
        <v>0</v>
      </c>
      <c r="AB1100" s="1">
        <v>0</v>
      </c>
      <c r="AC1100" s="1">
        <v>3964</v>
      </c>
      <c r="AD1100" s="1">
        <v>416</v>
      </c>
      <c r="AE1100" s="1">
        <v>676</v>
      </c>
      <c r="AF1100" s="1">
        <v>0</v>
      </c>
      <c r="AG1100" s="1">
        <v>168</v>
      </c>
      <c r="AH1100" s="1">
        <v>300</v>
      </c>
      <c r="AI1100" s="1">
        <v>5524</v>
      </c>
      <c r="AJ1100" s="1" t="s">
        <v>14316</v>
      </c>
      <c r="AK1100" s="1" t="s">
        <v>14317</v>
      </c>
      <c r="AL1100" s="1" t="s">
        <v>14318</v>
      </c>
      <c r="AM1100" s="1" t="s">
        <v>12</v>
      </c>
      <c r="AN1100" s="1" t="s">
        <v>23097</v>
      </c>
      <c r="AO1100" s="1" t="s">
        <v>86</v>
      </c>
      <c r="AP1100" s="1" t="s">
        <v>57</v>
      </c>
      <c r="AQ1100" s="1" t="s">
        <v>25</v>
      </c>
      <c r="AR1100" s="1" t="s">
        <v>30</v>
      </c>
      <c r="AS1100" s="1" t="s">
        <v>23090</v>
      </c>
      <c r="AT1100" s="1" t="s">
        <v>26</v>
      </c>
    </row>
    <row r="1101" spans="1:46" x14ac:dyDescent="0.25">
      <c r="A1101" s="1" t="s">
        <v>18321</v>
      </c>
      <c r="B1101" s="2" t="s">
        <v>23101</v>
      </c>
      <c r="C1101" s="2" t="s">
        <v>23108</v>
      </c>
      <c r="D1101" s="1">
        <v>0</v>
      </c>
      <c r="E1101" s="1">
        <v>2</v>
      </c>
      <c r="F1101" s="1">
        <v>1</v>
      </c>
      <c r="G1101" s="1">
        <v>3</v>
      </c>
      <c r="H1101" s="6">
        <v>0.33333333333333331</v>
      </c>
      <c r="I1101">
        <v>1</v>
      </c>
      <c r="J1101" s="1">
        <v>33</v>
      </c>
      <c r="K1101" s="1">
        <v>1</v>
      </c>
      <c r="L1101" s="1">
        <v>602</v>
      </c>
      <c r="M1101" s="6">
        <v>0.43</v>
      </c>
      <c r="N1101" s="4">
        <v>2700</v>
      </c>
      <c r="O1101" s="4">
        <v>210</v>
      </c>
      <c r="P1101" s="4">
        <v>500</v>
      </c>
      <c r="Q1101" s="3">
        <v>0.3</v>
      </c>
      <c r="R1101" s="1">
        <v>24</v>
      </c>
      <c r="S1101" s="1">
        <v>500</v>
      </c>
      <c r="T1101" s="1">
        <v>45</v>
      </c>
      <c r="U1101" s="1">
        <v>1</v>
      </c>
      <c r="V1101" s="1">
        <v>80</v>
      </c>
      <c r="W1101" s="1">
        <v>0</v>
      </c>
      <c r="X1101" s="1">
        <v>0</v>
      </c>
      <c r="Y1101" s="1">
        <v>0</v>
      </c>
      <c r="Z1101" s="1">
        <v>3</v>
      </c>
      <c r="AA1101" s="1">
        <v>1</v>
      </c>
      <c r="AB1101" s="1">
        <v>1</v>
      </c>
      <c r="AC1101" s="1">
        <v>1363</v>
      </c>
      <c r="AD1101" s="1">
        <v>0</v>
      </c>
      <c r="AE1101" s="1">
        <v>0</v>
      </c>
      <c r="AF1101" s="1">
        <v>0</v>
      </c>
      <c r="AG1101" s="1">
        <v>0</v>
      </c>
      <c r="AH1101" s="1">
        <v>300</v>
      </c>
      <c r="AI1101" s="1">
        <v>1663</v>
      </c>
      <c r="AJ1101" s="1" t="s">
        <v>4028</v>
      </c>
      <c r="AK1101" s="1" t="s">
        <v>4029</v>
      </c>
      <c r="AL1101" s="1" t="s">
        <v>4030</v>
      </c>
      <c r="AM1101" s="1" t="s">
        <v>16</v>
      </c>
      <c r="AN1101" s="1" t="s">
        <v>23098</v>
      </c>
      <c r="AO1101" s="1" t="s">
        <v>86</v>
      </c>
      <c r="AP1101" s="1" t="s">
        <v>57</v>
      </c>
      <c r="AQ1101" s="1" t="s">
        <v>25</v>
      </c>
      <c r="AR1101" s="1" t="s">
        <v>30</v>
      </c>
      <c r="AS1101" s="1" t="s">
        <v>23091</v>
      </c>
      <c r="AT1101" s="1" t="s">
        <v>101</v>
      </c>
    </row>
    <row r="1102" spans="1:46" x14ac:dyDescent="0.25">
      <c r="A1102" s="1" t="s">
        <v>21390</v>
      </c>
      <c r="B1102" s="2" t="s">
        <v>23073</v>
      </c>
      <c r="C1102" s="2" t="s">
        <v>23105</v>
      </c>
      <c r="D1102" s="1">
        <v>2</v>
      </c>
      <c r="E1102" s="1">
        <v>1</v>
      </c>
      <c r="F1102" s="1">
        <v>1</v>
      </c>
      <c r="G1102" s="1">
        <v>4</v>
      </c>
      <c r="H1102" s="6">
        <v>0.25</v>
      </c>
      <c r="I1102">
        <v>1</v>
      </c>
      <c r="J1102" s="1">
        <v>34</v>
      </c>
      <c r="K1102" s="1">
        <v>1</v>
      </c>
      <c r="L1102" s="1">
        <v>633</v>
      </c>
      <c r="M1102" s="6">
        <v>0.61</v>
      </c>
      <c r="N1102" s="4">
        <v>1500</v>
      </c>
      <c r="O1102" s="4">
        <v>120</v>
      </c>
      <c r="P1102" s="4">
        <v>400</v>
      </c>
      <c r="Q1102" s="3">
        <v>0.38</v>
      </c>
      <c r="R1102" s="1">
        <v>24</v>
      </c>
      <c r="S1102" s="1">
        <v>400</v>
      </c>
      <c r="T1102" s="1">
        <v>42</v>
      </c>
      <c r="U1102" s="1">
        <v>1</v>
      </c>
      <c r="V1102" s="1">
        <v>79</v>
      </c>
      <c r="W1102" s="1">
        <v>0</v>
      </c>
      <c r="X1102" s="1">
        <v>0</v>
      </c>
      <c r="Y1102" s="1">
        <v>0</v>
      </c>
      <c r="Z1102" s="1">
        <v>1</v>
      </c>
      <c r="AA1102" s="1">
        <v>1</v>
      </c>
      <c r="AB1102" s="1">
        <v>1</v>
      </c>
      <c r="AC1102" s="1">
        <v>0</v>
      </c>
      <c r="AD1102" s="1">
        <v>404</v>
      </c>
      <c r="AE1102" s="1">
        <v>891</v>
      </c>
      <c r="AF1102" s="1">
        <v>0</v>
      </c>
      <c r="AG1102" s="1">
        <v>0</v>
      </c>
      <c r="AH1102" s="1">
        <v>0</v>
      </c>
      <c r="AI1102" s="1">
        <v>1295</v>
      </c>
      <c r="AJ1102" s="1" t="s">
        <v>12521</v>
      </c>
      <c r="AK1102" s="1" t="s">
        <v>12522</v>
      </c>
      <c r="AL1102" s="1" t="s">
        <v>12523</v>
      </c>
      <c r="AM1102" s="1" t="s">
        <v>16</v>
      </c>
      <c r="AN1102" s="1" t="s">
        <v>23098</v>
      </c>
      <c r="AO1102" s="1" t="s">
        <v>86</v>
      </c>
      <c r="AP1102" s="1" t="s">
        <v>57</v>
      </c>
      <c r="AQ1102" s="1" t="s">
        <v>25</v>
      </c>
      <c r="AR1102" s="1" t="s">
        <v>30</v>
      </c>
      <c r="AS1102" s="1" t="s">
        <v>23091</v>
      </c>
      <c r="AT1102" s="1" t="s">
        <v>101</v>
      </c>
    </row>
    <row r="1103" spans="1:46" x14ac:dyDescent="0.25">
      <c r="A1103" s="1" t="s">
        <v>22101</v>
      </c>
      <c r="B1103" s="2" t="s">
        <v>23073</v>
      </c>
      <c r="C1103" s="2" t="s">
        <v>23106</v>
      </c>
      <c r="D1103" s="1">
        <v>1</v>
      </c>
      <c r="E1103" s="1">
        <v>0</v>
      </c>
      <c r="F1103" s="1">
        <v>1</v>
      </c>
      <c r="G1103" s="1">
        <v>2</v>
      </c>
      <c r="H1103" s="6">
        <v>0.5</v>
      </c>
      <c r="I1103">
        <v>0</v>
      </c>
      <c r="J1103" s="1">
        <v>38</v>
      </c>
      <c r="K1103" s="1">
        <v>0</v>
      </c>
      <c r="L1103" s="1">
        <v>576</v>
      </c>
      <c r="M1103" s="6">
        <v>0.37</v>
      </c>
      <c r="N1103" s="4">
        <v>4600</v>
      </c>
      <c r="O1103" s="4">
        <v>380</v>
      </c>
      <c r="P1103" s="4">
        <v>500</v>
      </c>
      <c r="Q1103" s="3">
        <v>0.35</v>
      </c>
      <c r="R1103" s="1">
        <v>24</v>
      </c>
      <c r="S1103" s="1">
        <v>500</v>
      </c>
      <c r="T1103" s="1">
        <v>71</v>
      </c>
      <c r="U1103" s="1">
        <v>0</v>
      </c>
      <c r="V1103" s="1">
        <v>79</v>
      </c>
      <c r="W1103" s="1">
        <v>0</v>
      </c>
      <c r="X1103" s="1">
        <v>0</v>
      </c>
      <c r="Y1103" s="1">
        <v>0</v>
      </c>
      <c r="Z1103" s="1">
        <v>2</v>
      </c>
      <c r="AA1103" s="1">
        <v>1</v>
      </c>
      <c r="AB1103" s="1">
        <v>0</v>
      </c>
      <c r="AC1103" s="1">
        <v>2890</v>
      </c>
      <c r="AD1103" s="1">
        <v>0</v>
      </c>
      <c r="AE1103" s="1">
        <v>0</v>
      </c>
      <c r="AF1103" s="1">
        <v>0</v>
      </c>
      <c r="AG1103" s="1">
        <v>0</v>
      </c>
      <c r="AH1103" s="1">
        <v>258</v>
      </c>
      <c r="AI1103" s="1">
        <v>3148</v>
      </c>
      <c r="AJ1103" s="1" t="s">
        <v>14399</v>
      </c>
      <c r="AK1103" s="1" t="s">
        <v>14400</v>
      </c>
      <c r="AL1103" s="1" t="s">
        <v>14401</v>
      </c>
      <c r="AM1103" s="1" t="s">
        <v>12</v>
      </c>
      <c r="AN1103" s="1" t="s">
        <v>23097</v>
      </c>
      <c r="AO1103" s="1" t="s">
        <v>364</v>
      </c>
      <c r="AP1103" s="1" t="s">
        <v>57</v>
      </c>
      <c r="AQ1103" s="1" t="s">
        <v>25</v>
      </c>
      <c r="AR1103" s="1" t="s">
        <v>30</v>
      </c>
      <c r="AS1103" s="1" t="s">
        <v>23091</v>
      </c>
      <c r="AT1103" s="1" t="s">
        <v>26</v>
      </c>
    </row>
    <row r="1104" spans="1:46" x14ac:dyDescent="0.25">
      <c r="A1104" s="1" t="s">
        <v>21011</v>
      </c>
      <c r="B1104" s="2" t="s">
        <v>23073</v>
      </c>
      <c r="C1104" s="2" t="s">
        <v>23106</v>
      </c>
      <c r="D1104" s="1">
        <v>0</v>
      </c>
      <c r="E1104" s="1">
        <v>1</v>
      </c>
      <c r="F1104" s="1">
        <v>1</v>
      </c>
      <c r="G1104" s="1">
        <v>2</v>
      </c>
      <c r="H1104" s="6">
        <v>0.5</v>
      </c>
      <c r="I1104">
        <v>0</v>
      </c>
      <c r="J1104" s="1">
        <v>45</v>
      </c>
      <c r="K1104" s="1">
        <v>0</v>
      </c>
      <c r="L1104" s="1">
        <v>637</v>
      </c>
      <c r="M1104" s="6">
        <v>0.4</v>
      </c>
      <c r="N1104" s="4">
        <v>5400</v>
      </c>
      <c r="O1104" s="4">
        <v>450</v>
      </c>
      <c r="P1104" s="4">
        <v>480</v>
      </c>
      <c r="Q1104" s="3">
        <v>0.31</v>
      </c>
      <c r="R1104" s="1">
        <v>12</v>
      </c>
      <c r="S1104" s="1">
        <v>480</v>
      </c>
      <c r="T1104" s="1">
        <v>58</v>
      </c>
      <c r="U1104" s="1">
        <v>0</v>
      </c>
      <c r="V1104" s="1">
        <v>79</v>
      </c>
      <c r="W1104" s="1">
        <v>1</v>
      </c>
      <c r="X1104" s="1">
        <v>1</v>
      </c>
      <c r="Y1104" s="1">
        <v>1</v>
      </c>
      <c r="Z1104" s="1">
        <v>4</v>
      </c>
      <c r="AA1104" s="1">
        <v>0</v>
      </c>
      <c r="AB1104" s="1">
        <v>0</v>
      </c>
      <c r="AC1104" s="1">
        <v>0</v>
      </c>
      <c r="AD1104" s="1">
        <v>526</v>
      </c>
      <c r="AE1104" s="1">
        <v>1595</v>
      </c>
      <c r="AF1104" s="1">
        <v>776</v>
      </c>
      <c r="AG1104" s="1">
        <v>340</v>
      </c>
      <c r="AH1104" s="1">
        <v>0</v>
      </c>
      <c r="AI1104" s="1">
        <v>3237</v>
      </c>
      <c r="AJ1104" s="1" t="s">
        <v>11499</v>
      </c>
      <c r="AK1104" s="1" t="s">
        <v>11500</v>
      </c>
      <c r="AL1104" s="1" t="s">
        <v>11501</v>
      </c>
      <c r="AM1104" s="1" t="s">
        <v>12</v>
      </c>
      <c r="AN1104" s="1" t="s">
        <v>23097</v>
      </c>
      <c r="AO1104" s="1" t="s">
        <v>364</v>
      </c>
      <c r="AP1104" s="1" t="s">
        <v>86</v>
      </c>
      <c r="AQ1104" s="1" t="s">
        <v>14</v>
      </c>
      <c r="AR1104" s="1" t="s">
        <v>19</v>
      </c>
      <c r="AS1104" s="1" t="s">
        <v>23090</v>
      </c>
      <c r="AT1104" s="1" t="s">
        <v>26</v>
      </c>
    </row>
    <row r="1105" spans="1:46" x14ac:dyDescent="0.25">
      <c r="A1105" s="1" t="s">
        <v>17386</v>
      </c>
      <c r="B1105" s="2" t="s">
        <v>23074</v>
      </c>
      <c r="C1105" s="2" t="s">
        <v>23107</v>
      </c>
      <c r="D1105" s="1">
        <v>5</v>
      </c>
      <c r="E1105" s="1">
        <v>3</v>
      </c>
      <c r="F1105" s="1">
        <v>4</v>
      </c>
      <c r="G1105" s="1">
        <v>12</v>
      </c>
      <c r="H1105" s="6">
        <v>0.33333333333333331</v>
      </c>
      <c r="I1105">
        <v>0</v>
      </c>
      <c r="J1105" s="1">
        <v>32</v>
      </c>
      <c r="K1105" s="1">
        <v>1</v>
      </c>
      <c r="L1105" s="1">
        <v>855</v>
      </c>
      <c r="M1105" s="6">
        <v>1.02</v>
      </c>
      <c r="N1105" s="4">
        <v>2400</v>
      </c>
      <c r="O1105" s="4">
        <v>200</v>
      </c>
      <c r="P1105" s="4">
        <v>1000</v>
      </c>
      <c r="Q1105" s="3">
        <v>0.31</v>
      </c>
      <c r="R1105" s="1">
        <v>24</v>
      </c>
      <c r="S1105" s="1">
        <v>1000</v>
      </c>
      <c r="T1105" s="1">
        <v>23</v>
      </c>
      <c r="U1105" s="1">
        <v>0</v>
      </c>
      <c r="V1105" s="1">
        <v>79</v>
      </c>
      <c r="W1105" s="1">
        <v>0</v>
      </c>
      <c r="X1105" s="1">
        <v>0</v>
      </c>
      <c r="Y1105" s="1">
        <v>1</v>
      </c>
      <c r="Z1105" s="1">
        <v>2</v>
      </c>
      <c r="AA1105" s="1">
        <v>0</v>
      </c>
      <c r="AB1105" s="1">
        <v>0</v>
      </c>
      <c r="AC1105" s="1">
        <v>10700</v>
      </c>
      <c r="AD1105" s="1">
        <v>0</v>
      </c>
      <c r="AE1105" s="1">
        <v>0</v>
      </c>
      <c r="AF1105" s="1">
        <v>0</v>
      </c>
      <c r="AG1105" s="1">
        <v>0</v>
      </c>
      <c r="AH1105" s="1">
        <v>800</v>
      </c>
      <c r="AI1105" s="1">
        <v>11500</v>
      </c>
      <c r="AJ1105" s="1" t="s">
        <v>1206</v>
      </c>
      <c r="AK1105" s="1" t="s">
        <v>1207</v>
      </c>
      <c r="AL1105" s="1" t="s">
        <v>1208</v>
      </c>
      <c r="AM1105" s="1" t="s">
        <v>12</v>
      </c>
      <c r="AN1105" s="1" t="s">
        <v>23098</v>
      </c>
      <c r="AO1105" s="1" t="s">
        <v>364</v>
      </c>
      <c r="AP1105" s="1" t="s">
        <v>57</v>
      </c>
      <c r="AQ1105" s="1" t="s">
        <v>25</v>
      </c>
      <c r="AR1105" s="1" t="s">
        <v>19</v>
      </c>
      <c r="AS1105" s="1" t="s">
        <v>23090</v>
      </c>
      <c r="AT1105" s="1" t="s">
        <v>26</v>
      </c>
    </row>
    <row r="1106" spans="1:46" x14ac:dyDescent="0.25">
      <c r="A1106" s="1" t="s">
        <v>21090</v>
      </c>
      <c r="B1106" s="2" t="s">
        <v>23074</v>
      </c>
      <c r="C1106" s="2" t="s">
        <v>23107</v>
      </c>
      <c r="D1106" s="1">
        <v>1</v>
      </c>
      <c r="E1106" s="1">
        <v>3</v>
      </c>
      <c r="F1106" s="1">
        <v>2</v>
      </c>
      <c r="G1106" s="1">
        <v>6</v>
      </c>
      <c r="H1106" s="6">
        <v>0.33333333333333331</v>
      </c>
      <c r="I1106">
        <v>0</v>
      </c>
      <c r="J1106" s="1">
        <v>34</v>
      </c>
      <c r="K1106" s="1">
        <v>1</v>
      </c>
      <c r="L1106" s="1">
        <v>757</v>
      </c>
      <c r="M1106" s="6">
        <v>0.77</v>
      </c>
      <c r="N1106" s="4">
        <v>3400</v>
      </c>
      <c r="O1106" s="4">
        <v>270</v>
      </c>
      <c r="P1106" s="4">
        <v>300</v>
      </c>
      <c r="Q1106" s="3">
        <v>0.35</v>
      </c>
      <c r="R1106" s="1">
        <v>12</v>
      </c>
      <c r="S1106" s="1">
        <v>300</v>
      </c>
      <c r="T1106" s="1">
        <v>9</v>
      </c>
      <c r="U1106" s="1">
        <v>1</v>
      </c>
      <c r="V1106" s="1">
        <v>79</v>
      </c>
      <c r="W1106" s="1">
        <v>0</v>
      </c>
      <c r="X1106" s="1">
        <v>0</v>
      </c>
      <c r="Y1106" s="1">
        <v>1</v>
      </c>
      <c r="Z1106" s="1">
        <v>1</v>
      </c>
      <c r="AA1106" s="1">
        <v>0</v>
      </c>
      <c r="AB1106" s="1">
        <v>0</v>
      </c>
      <c r="AC1106" s="1">
        <v>4000</v>
      </c>
      <c r="AD1106" s="1">
        <v>166</v>
      </c>
      <c r="AE1106" s="1">
        <v>0</v>
      </c>
      <c r="AF1106" s="1">
        <v>0</v>
      </c>
      <c r="AG1106" s="1">
        <v>10</v>
      </c>
      <c r="AH1106" s="1">
        <v>648</v>
      </c>
      <c r="AI1106" s="1">
        <v>4824</v>
      </c>
      <c r="AJ1106" s="1" t="s">
        <v>11726</v>
      </c>
      <c r="AK1106" s="1" t="s">
        <v>11727</v>
      </c>
      <c r="AL1106" s="1" t="s">
        <v>11728</v>
      </c>
      <c r="AM1106" s="1" t="s">
        <v>12</v>
      </c>
      <c r="AN1106" s="1" t="s">
        <v>23098</v>
      </c>
      <c r="AO1106" s="1" t="s">
        <v>86</v>
      </c>
      <c r="AP1106" s="1" t="s">
        <v>57</v>
      </c>
      <c r="AQ1106" s="1" t="s">
        <v>25</v>
      </c>
      <c r="AR1106" s="1" t="s">
        <v>19</v>
      </c>
      <c r="AS1106" s="1" t="s">
        <v>23090</v>
      </c>
      <c r="AT1106" s="1" t="s">
        <v>26</v>
      </c>
    </row>
    <row r="1107" spans="1:46" x14ac:dyDescent="0.25">
      <c r="A1107" s="1" t="s">
        <v>21107</v>
      </c>
      <c r="B1107" s="2" t="s">
        <v>23074</v>
      </c>
      <c r="C1107" s="2" t="s">
        <v>23108</v>
      </c>
      <c r="D1107" s="1">
        <v>0</v>
      </c>
      <c r="E1107" s="1">
        <v>0</v>
      </c>
      <c r="F1107" s="1">
        <v>1</v>
      </c>
      <c r="G1107" s="1">
        <v>1</v>
      </c>
      <c r="H1107" s="6">
        <v>1</v>
      </c>
      <c r="I1107">
        <v>1</v>
      </c>
      <c r="J1107" s="1">
        <v>37</v>
      </c>
      <c r="K1107" s="1">
        <v>1</v>
      </c>
      <c r="L1107" s="1">
        <v>678</v>
      </c>
      <c r="M1107" s="6">
        <v>0.03</v>
      </c>
      <c r="N1107" s="4">
        <v>60000</v>
      </c>
      <c r="O1107" s="4">
        <v>6000</v>
      </c>
      <c r="P1107" s="4">
        <v>1000</v>
      </c>
      <c r="Q1107" s="3">
        <v>0.35</v>
      </c>
      <c r="R1107" s="1">
        <v>24</v>
      </c>
      <c r="S1107" s="1">
        <v>1000</v>
      </c>
      <c r="T1107" s="1">
        <v>79</v>
      </c>
      <c r="U1107" s="1">
        <v>1</v>
      </c>
      <c r="V1107" s="1">
        <v>79</v>
      </c>
      <c r="W1107" s="1">
        <v>1</v>
      </c>
      <c r="X1107" s="1">
        <v>1</v>
      </c>
      <c r="Y1107" s="1">
        <v>0</v>
      </c>
      <c r="Z1107" s="1">
        <v>3</v>
      </c>
      <c r="AA1107" s="1">
        <v>1</v>
      </c>
      <c r="AB1107" s="1">
        <v>1</v>
      </c>
      <c r="AC1107" s="1">
        <v>450</v>
      </c>
      <c r="AD1107" s="1">
        <v>0</v>
      </c>
      <c r="AE1107" s="1">
        <v>800</v>
      </c>
      <c r="AF1107" s="1">
        <v>0</v>
      </c>
      <c r="AG1107" s="1">
        <v>0</v>
      </c>
      <c r="AH1107" s="1">
        <v>0</v>
      </c>
      <c r="AI1107" s="1">
        <v>1250</v>
      </c>
      <c r="AJ1107" s="1" t="s">
        <v>11773</v>
      </c>
      <c r="AK1107" s="1" t="s">
        <v>11774</v>
      </c>
      <c r="AL1107" s="1" t="s">
        <v>11775</v>
      </c>
      <c r="AM1107" s="1" t="s">
        <v>16</v>
      </c>
      <c r="AN1107" s="1" t="s">
        <v>23098</v>
      </c>
      <c r="AO1107" s="1" t="s">
        <v>86</v>
      </c>
      <c r="AP1107" s="1" t="s">
        <v>86</v>
      </c>
      <c r="AQ1107" s="1" t="s">
        <v>14</v>
      </c>
      <c r="AR1107" s="1" t="s">
        <v>30</v>
      </c>
      <c r="AS1107" s="1" t="s">
        <v>23091</v>
      </c>
      <c r="AT1107" s="1" t="s">
        <v>101</v>
      </c>
    </row>
    <row r="1108" spans="1:46" x14ac:dyDescent="0.25">
      <c r="A1108" s="1" t="s">
        <v>18882</v>
      </c>
      <c r="B1108" s="2" t="s">
        <v>23074</v>
      </c>
      <c r="C1108" s="2" t="s">
        <v>23108</v>
      </c>
      <c r="D1108" s="1">
        <v>0</v>
      </c>
      <c r="E1108" s="1">
        <v>1</v>
      </c>
      <c r="F1108" s="1">
        <v>2</v>
      </c>
      <c r="G1108" s="1">
        <v>3</v>
      </c>
      <c r="H1108" s="6">
        <v>0.66666666666666663</v>
      </c>
      <c r="I1108">
        <v>0</v>
      </c>
      <c r="J1108" s="1">
        <v>43</v>
      </c>
      <c r="K1108" s="1">
        <v>1</v>
      </c>
      <c r="L1108" s="1">
        <v>596</v>
      </c>
      <c r="M1108" s="6">
        <v>0.38</v>
      </c>
      <c r="N1108" s="4">
        <v>4200</v>
      </c>
      <c r="O1108" s="4">
        <v>300</v>
      </c>
      <c r="P1108" s="4">
        <v>300</v>
      </c>
      <c r="Q1108" s="3">
        <v>0.3</v>
      </c>
      <c r="R1108" s="1">
        <v>18</v>
      </c>
      <c r="S1108" s="1">
        <v>300</v>
      </c>
      <c r="T1108" s="1">
        <v>27</v>
      </c>
      <c r="U1108" s="1">
        <v>1</v>
      </c>
      <c r="V1108" s="1">
        <v>79</v>
      </c>
      <c r="W1108" s="1">
        <v>0</v>
      </c>
      <c r="X1108" s="1">
        <v>1</v>
      </c>
      <c r="Y1108" s="1">
        <v>1</v>
      </c>
      <c r="Z1108" s="1">
        <v>1</v>
      </c>
      <c r="AA1108" s="1">
        <v>1</v>
      </c>
      <c r="AB1108" s="1">
        <v>0</v>
      </c>
      <c r="AC1108" s="1">
        <v>947</v>
      </c>
      <c r="AD1108" s="1">
        <v>0</v>
      </c>
      <c r="AE1108" s="1">
        <v>0</v>
      </c>
      <c r="AF1108" s="1">
        <v>60</v>
      </c>
      <c r="AG1108" s="1">
        <v>0</v>
      </c>
      <c r="AH1108" s="1">
        <v>980</v>
      </c>
      <c r="AI1108" s="1">
        <v>1987</v>
      </c>
      <c r="AJ1108" s="1" t="s">
        <v>5641</v>
      </c>
      <c r="AK1108" s="1" t="s">
        <v>5642</v>
      </c>
      <c r="AL1108" s="1" t="s">
        <v>5643</v>
      </c>
      <c r="AM1108" s="1" t="s">
        <v>12</v>
      </c>
      <c r="AN1108" s="1" t="s">
        <v>23098</v>
      </c>
      <c r="AO1108" s="1" t="s">
        <v>86</v>
      </c>
      <c r="AP1108" s="1" t="s">
        <v>57</v>
      </c>
      <c r="AQ1108" s="1" t="s">
        <v>14</v>
      </c>
      <c r="AR1108" s="1" t="s">
        <v>19</v>
      </c>
      <c r="AS1108" s="1" t="s">
        <v>23091</v>
      </c>
      <c r="AT1108" s="1" t="s">
        <v>26</v>
      </c>
    </row>
    <row r="1109" spans="1:46" x14ac:dyDescent="0.25">
      <c r="A1109" s="1" t="s">
        <v>18719</v>
      </c>
      <c r="B1109" s="2" t="s">
        <v>23101</v>
      </c>
      <c r="C1109" s="2" t="s">
        <v>23107</v>
      </c>
      <c r="D1109" s="1">
        <v>0</v>
      </c>
      <c r="E1109" s="1">
        <v>0</v>
      </c>
      <c r="F1109" s="1">
        <v>1</v>
      </c>
      <c r="G1109" s="1">
        <v>1</v>
      </c>
      <c r="H1109" s="6">
        <v>1</v>
      </c>
      <c r="I1109">
        <v>0</v>
      </c>
      <c r="J1109" s="1">
        <v>37</v>
      </c>
      <c r="K1109" s="1">
        <v>1</v>
      </c>
      <c r="L1109" s="1">
        <v>713</v>
      </c>
      <c r="M1109" s="6">
        <v>0.31</v>
      </c>
      <c r="N1109" s="4">
        <v>3000</v>
      </c>
      <c r="O1109" s="4">
        <v>250</v>
      </c>
      <c r="P1109" s="4">
        <v>300</v>
      </c>
      <c r="Q1109" s="3">
        <v>0.32</v>
      </c>
      <c r="R1109" s="1">
        <v>18</v>
      </c>
      <c r="S1109" s="1">
        <v>300</v>
      </c>
      <c r="T1109" s="1">
        <v>39</v>
      </c>
      <c r="U1109" s="1">
        <v>1</v>
      </c>
      <c r="V1109" s="1">
        <v>79</v>
      </c>
      <c r="W1109" s="1">
        <v>0</v>
      </c>
      <c r="X1109" s="1">
        <v>0</v>
      </c>
      <c r="Y1109" s="1">
        <v>1</v>
      </c>
      <c r="Z1109" s="1">
        <v>2</v>
      </c>
      <c r="AA1109" s="1">
        <v>1</v>
      </c>
      <c r="AB1109" s="1">
        <v>0</v>
      </c>
      <c r="AC1109" s="1">
        <v>0</v>
      </c>
      <c r="AD1109" s="1">
        <v>400</v>
      </c>
      <c r="AE1109" s="1">
        <v>0</v>
      </c>
      <c r="AF1109" s="1">
        <v>349</v>
      </c>
      <c r="AG1109" s="1">
        <v>0</v>
      </c>
      <c r="AH1109" s="1">
        <v>400</v>
      </c>
      <c r="AI1109" s="1">
        <v>1149</v>
      </c>
      <c r="AJ1109" s="1" t="s">
        <v>5155</v>
      </c>
      <c r="AK1109" s="1" t="s">
        <v>5156</v>
      </c>
      <c r="AL1109" s="1" t="s">
        <v>5157</v>
      </c>
      <c r="AM1109" s="1" t="s">
        <v>12</v>
      </c>
      <c r="AN1109" s="1" t="s">
        <v>23098</v>
      </c>
      <c r="AO1109" s="1" t="s">
        <v>86</v>
      </c>
      <c r="AP1109" s="1" t="s">
        <v>57</v>
      </c>
      <c r="AQ1109" s="1" t="s">
        <v>25</v>
      </c>
      <c r="AR1109" s="1" t="s">
        <v>19</v>
      </c>
      <c r="AS1109" s="1" t="s">
        <v>23091</v>
      </c>
      <c r="AT1109" s="1" t="s">
        <v>26</v>
      </c>
    </row>
    <row r="1110" spans="1:46" x14ac:dyDescent="0.25">
      <c r="A1110" s="1" t="s">
        <v>22312</v>
      </c>
      <c r="B1110" s="2" t="s">
        <v>23101</v>
      </c>
      <c r="C1110" s="2" t="s">
        <v>23107</v>
      </c>
      <c r="D1110" s="1">
        <v>0</v>
      </c>
      <c r="E1110" s="1">
        <v>0</v>
      </c>
      <c r="F1110" s="1">
        <v>1</v>
      </c>
      <c r="G1110" s="1">
        <v>1</v>
      </c>
      <c r="H1110" s="6">
        <v>1</v>
      </c>
      <c r="I1110">
        <v>0</v>
      </c>
      <c r="J1110" s="1">
        <v>38</v>
      </c>
      <c r="K1110" s="1">
        <v>1</v>
      </c>
      <c r="L1110" s="1">
        <v>540</v>
      </c>
      <c r="M1110" s="6">
        <v>0.48</v>
      </c>
      <c r="N1110" s="4">
        <v>2200</v>
      </c>
      <c r="O1110" s="4">
        <v>150</v>
      </c>
      <c r="P1110" s="4">
        <v>300</v>
      </c>
      <c r="Q1110" s="3">
        <v>0.35</v>
      </c>
      <c r="R1110" s="1">
        <v>12</v>
      </c>
      <c r="S1110" s="1">
        <v>300</v>
      </c>
      <c r="T1110" s="1">
        <v>34</v>
      </c>
      <c r="U1110" s="1">
        <v>1</v>
      </c>
      <c r="V1110" s="1">
        <v>79</v>
      </c>
      <c r="W1110" s="1">
        <v>0</v>
      </c>
      <c r="X1110" s="1">
        <v>0</v>
      </c>
      <c r="Y1110" s="1">
        <v>1</v>
      </c>
      <c r="Z1110" s="1">
        <v>2</v>
      </c>
      <c r="AA1110" s="1">
        <v>0</v>
      </c>
      <c r="AB1110" s="1">
        <v>0</v>
      </c>
      <c r="AC1110" s="1">
        <v>590</v>
      </c>
      <c r="AD1110" s="1">
        <v>135</v>
      </c>
      <c r="AE1110" s="1">
        <v>0</v>
      </c>
      <c r="AF1110" s="1">
        <v>350</v>
      </c>
      <c r="AG1110" s="1">
        <v>0</v>
      </c>
      <c r="AH1110" s="1">
        <v>0</v>
      </c>
      <c r="AI1110" s="1">
        <v>1075</v>
      </c>
      <c r="AJ1110" s="1" t="s">
        <v>14986</v>
      </c>
      <c r="AK1110" s="1" t="s">
        <v>14987</v>
      </c>
      <c r="AL1110" s="1" t="s">
        <v>14988</v>
      </c>
      <c r="AM1110" s="1" t="s">
        <v>12</v>
      </c>
      <c r="AN1110" s="1" t="s">
        <v>23098</v>
      </c>
      <c r="AO1110" s="1" t="s">
        <v>86</v>
      </c>
      <c r="AP1110" s="1" t="s">
        <v>57</v>
      </c>
      <c r="AQ1110" s="1" t="s">
        <v>25</v>
      </c>
      <c r="AR1110" s="1" t="s">
        <v>19</v>
      </c>
      <c r="AS1110" s="1" t="s">
        <v>23090</v>
      </c>
      <c r="AT1110" s="1" t="s">
        <v>26</v>
      </c>
    </row>
    <row r="1111" spans="1:46" x14ac:dyDescent="0.25">
      <c r="A1111" s="1" t="s">
        <v>17575</v>
      </c>
      <c r="B1111" s="2" t="s">
        <v>23101</v>
      </c>
      <c r="C1111" s="2" t="s">
        <v>23109</v>
      </c>
      <c r="D1111" s="1">
        <v>0</v>
      </c>
      <c r="E1111" s="1">
        <v>0</v>
      </c>
      <c r="F1111" s="1">
        <v>1</v>
      </c>
      <c r="G1111" s="1">
        <v>1</v>
      </c>
      <c r="H1111" s="6">
        <v>1</v>
      </c>
      <c r="I1111">
        <v>0</v>
      </c>
      <c r="J1111" s="1">
        <v>44</v>
      </c>
      <c r="K1111" s="1">
        <v>1</v>
      </c>
      <c r="L1111" s="1">
        <v>600</v>
      </c>
      <c r="M1111" s="6">
        <v>0.31</v>
      </c>
      <c r="N1111" s="4">
        <v>8000</v>
      </c>
      <c r="O1111" s="4">
        <v>635</v>
      </c>
      <c r="P1111" s="4">
        <v>850</v>
      </c>
      <c r="Q1111" s="3">
        <v>0.26</v>
      </c>
      <c r="R1111" s="1">
        <v>24</v>
      </c>
      <c r="S1111" s="1">
        <v>850</v>
      </c>
      <c r="T1111" s="1">
        <v>59</v>
      </c>
      <c r="U1111" s="1">
        <v>0</v>
      </c>
      <c r="V1111" s="1">
        <v>79</v>
      </c>
      <c r="W1111" s="1">
        <v>1</v>
      </c>
      <c r="X1111" s="1">
        <v>1</v>
      </c>
      <c r="Y1111" s="1">
        <v>0</v>
      </c>
      <c r="Z1111" s="1">
        <v>4</v>
      </c>
      <c r="AA1111" s="1">
        <v>0</v>
      </c>
      <c r="AB1111" s="1">
        <v>0</v>
      </c>
      <c r="AC1111" s="1">
        <v>190</v>
      </c>
      <c r="AD1111" s="1">
        <v>35</v>
      </c>
      <c r="AE1111" s="1">
        <v>0</v>
      </c>
      <c r="AF1111" s="1">
        <v>1135</v>
      </c>
      <c r="AG1111" s="1">
        <v>29</v>
      </c>
      <c r="AH1111" s="1">
        <v>1400</v>
      </c>
      <c r="AI1111" s="1">
        <v>2789</v>
      </c>
      <c r="AJ1111" s="1" t="s">
        <v>1800</v>
      </c>
      <c r="AK1111" s="1" t="s">
        <v>1801</v>
      </c>
      <c r="AL1111" s="1" t="s">
        <v>1802</v>
      </c>
      <c r="AM1111" s="1" t="s">
        <v>12</v>
      </c>
      <c r="AN1111" s="1" t="s">
        <v>23098</v>
      </c>
      <c r="AO1111" s="1" t="s">
        <v>364</v>
      </c>
      <c r="AP1111" s="1" t="s">
        <v>86</v>
      </c>
      <c r="AQ1111" s="1" t="s">
        <v>14</v>
      </c>
      <c r="AR1111" s="1" t="s">
        <v>30</v>
      </c>
      <c r="AS1111" s="1" t="s">
        <v>23090</v>
      </c>
      <c r="AT1111" s="1" t="s">
        <v>26</v>
      </c>
    </row>
    <row r="1112" spans="1:46" x14ac:dyDescent="0.25">
      <c r="A1112" s="1" t="s">
        <v>19723</v>
      </c>
      <c r="B1112" s="2" t="s">
        <v>23073</v>
      </c>
      <c r="C1112" s="2" t="s">
        <v>23105</v>
      </c>
      <c r="D1112" s="1">
        <v>2</v>
      </c>
      <c r="E1112" s="1">
        <v>1</v>
      </c>
      <c r="F1112" s="1">
        <v>7</v>
      </c>
      <c r="G1112" s="1">
        <v>10</v>
      </c>
      <c r="H1112" s="6">
        <v>0.7</v>
      </c>
      <c r="I1112">
        <v>0</v>
      </c>
      <c r="J1112" s="1">
        <v>36</v>
      </c>
      <c r="K1112" s="1">
        <v>1</v>
      </c>
      <c r="L1112" s="1">
        <v>628</v>
      </c>
      <c r="M1112" s="6">
        <v>0.18</v>
      </c>
      <c r="N1112" s="4">
        <v>2400</v>
      </c>
      <c r="O1112" s="4">
        <v>200</v>
      </c>
      <c r="P1112" s="4">
        <v>200</v>
      </c>
      <c r="Q1112" s="3">
        <v>0.35</v>
      </c>
      <c r="R1112" s="1">
        <v>12</v>
      </c>
      <c r="S1112" s="1">
        <v>200</v>
      </c>
      <c r="T1112" s="1">
        <v>26</v>
      </c>
      <c r="U1112" s="1">
        <v>1</v>
      </c>
      <c r="V1112" s="1">
        <v>78</v>
      </c>
      <c r="W1112" s="1">
        <v>1</v>
      </c>
      <c r="X1112" s="1">
        <v>1</v>
      </c>
      <c r="Y1112" s="1">
        <v>1</v>
      </c>
      <c r="Z1112" s="1">
        <v>2</v>
      </c>
      <c r="AA1112" s="1">
        <v>0</v>
      </c>
      <c r="AB1112" s="1">
        <v>0</v>
      </c>
      <c r="AC1112" s="1">
        <v>23</v>
      </c>
      <c r="AD1112" s="1">
        <v>0</v>
      </c>
      <c r="AE1112" s="1">
        <v>0</v>
      </c>
      <c r="AF1112" s="1">
        <v>0</v>
      </c>
      <c r="AG1112" s="1">
        <v>0</v>
      </c>
      <c r="AH1112" s="1">
        <v>300</v>
      </c>
      <c r="AI1112" s="1">
        <v>323</v>
      </c>
      <c r="AJ1112" s="1" t="s">
        <v>7984</v>
      </c>
      <c r="AK1112" s="1" t="s">
        <v>7985</v>
      </c>
      <c r="AL1112" s="1" t="s">
        <v>7986</v>
      </c>
      <c r="AM1112" s="1" t="s">
        <v>12</v>
      </c>
      <c r="AN1112" s="1" t="s">
        <v>23098</v>
      </c>
      <c r="AO1112" s="1" t="s">
        <v>86</v>
      </c>
      <c r="AP1112" s="1" t="s">
        <v>86</v>
      </c>
      <c r="AQ1112" s="1" t="s">
        <v>14</v>
      </c>
      <c r="AR1112" s="1" t="s">
        <v>19</v>
      </c>
      <c r="AS1112" s="1" t="s">
        <v>23090</v>
      </c>
      <c r="AT1112" s="1" t="s">
        <v>26</v>
      </c>
    </row>
    <row r="1113" spans="1:46" x14ac:dyDescent="0.25">
      <c r="A1113" s="1" t="s">
        <v>17906</v>
      </c>
      <c r="B1113" s="2" t="s">
        <v>23073</v>
      </c>
      <c r="C1113" s="2" t="s">
        <v>23105</v>
      </c>
      <c r="D1113" s="1">
        <v>0</v>
      </c>
      <c r="E1113" s="1">
        <v>2</v>
      </c>
      <c r="F1113" s="1">
        <v>4</v>
      </c>
      <c r="G1113" s="1">
        <v>6</v>
      </c>
      <c r="H1113" s="6">
        <v>0.66666666666666663</v>
      </c>
      <c r="I1113">
        <v>0</v>
      </c>
      <c r="J1113" s="1">
        <v>34</v>
      </c>
      <c r="K1113" s="1">
        <v>0</v>
      </c>
      <c r="L1113" s="1">
        <v>539</v>
      </c>
      <c r="M1113" s="6">
        <v>1.45</v>
      </c>
      <c r="N1113" s="4">
        <v>3000</v>
      </c>
      <c r="O1113" s="4">
        <v>260</v>
      </c>
      <c r="P1113" s="4">
        <v>700</v>
      </c>
      <c r="Q1113" s="3">
        <v>0.39</v>
      </c>
      <c r="R1113" s="1">
        <v>24</v>
      </c>
      <c r="S1113" s="1">
        <v>700</v>
      </c>
      <c r="T1113" s="1">
        <v>54</v>
      </c>
      <c r="U1113" s="1">
        <v>1</v>
      </c>
      <c r="V1113" s="1">
        <v>78</v>
      </c>
      <c r="W1113" s="1">
        <v>0</v>
      </c>
      <c r="X1113" s="1">
        <v>0</v>
      </c>
      <c r="Y1113" s="1">
        <v>1</v>
      </c>
      <c r="Z1113" s="1">
        <v>1</v>
      </c>
      <c r="AA1113" s="1">
        <v>1</v>
      </c>
      <c r="AB1113" s="1">
        <v>0</v>
      </c>
      <c r="AC1113" s="1">
        <v>10000</v>
      </c>
      <c r="AD1113" s="1">
        <v>668</v>
      </c>
      <c r="AE1113" s="1">
        <v>0</v>
      </c>
      <c r="AF1113" s="1">
        <v>2500</v>
      </c>
      <c r="AG1113" s="1">
        <v>0</v>
      </c>
      <c r="AH1113" s="1">
        <v>400</v>
      </c>
      <c r="AI1113" s="1">
        <v>13568</v>
      </c>
      <c r="AJ1113" s="1" t="s">
        <v>2763</v>
      </c>
      <c r="AK1113" s="1" t="s">
        <v>2764</v>
      </c>
      <c r="AL1113" s="1" t="s">
        <v>2765</v>
      </c>
      <c r="AM1113" s="1" t="s">
        <v>12</v>
      </c>
      <c r="AN1113" s="1" t="s">
        <v>23097</v>
      </c>
      <c r="AO1113" s="1" t="s">
        <v>86</v>
      </c>
      <c r="AP1113" s="1" t="s">
        <v>57</v>
      </c>
      <c r="AQ1113" s="1" t="s">
        <v>25</v>
      </c>
      <c r="AR1113" s="1" t="s">
        <v>19</v>
      </c>
      <c r="AS1113" s="1" t="s">
        <v>23091</v>
      </c>
      <c r="AT1113" s="1" t="s">
        <v>26</v>
      </c>
    </row>
    <row r="1114" spans="1:46" x14ac:dyDescent="0.25">
      <c r="A1114" s="1" t="s">
        <v>19905</v>
      </c>
      <c r="B1114" s="2" t="s">
        <v>23101</v>
      </c>
      <c r="C1114" s="2" t="s">
        <v>23105</v>
      </c>
      <c r="D1114" s="1">
        <v>0</v>
      </c>
      <c r="E1114" s="1">
        <v>0</v>
      </c>
      <c r="F1114" s="1">
        <v>1</v>
      </c>
      <c r="G1114" s="1">
        <v>1</v>
      </c>
      <c r="H1114" s="6">
        <v>1</v>
      </c>
      <c r="I1114">
        <v>0</v>
      </c>
      <c r="J1114" s="1">
        <v>33</v>
      </c>
      <c r="K1114" s="1">
        <v>1</v>
      </c>
      <c r="L1114" s="1">
        <v>426</v>
      </c>
      <c r="M1114" s="6">
        <v>0.57999999999999996</v>
      </c>
      <c r="N1114" s="4">
        <v>2800</v>
      </c>
      <c r="O1114" s="4">
        <v>220</v>
      </c>
      <c r="P1114" s="4">
        <v>100</v>
      </c>
      <c r="Q1114" s="3">
        <v>0.35</v>
      </c>
      <c r="R1114" s="1">
        <v>12</v>
      </c>
      <c r="S1114" s="1">
        <v>100</v>
      </c>
      <c r="T1114" s="1">
        <v>13</v>
      </c>
      <c r="U1114" s="1">
        <v>0</v>
      </c>
      <c r="V1114" s="1">
        <v>78</v>
      </c>
      <c r="W1114" s="1">
        <v>0</v>
      </c>
      <c r="X1114" s="1">
        <v>0</v>
      </c>
      <c r="Y1114" s="1">
        <v>1</v>
      </c>
      <c r="Z1114" s="1">
        <v>0</v>
      </c>
      <c r="AA1114" s="1">
        <v>0</v>
      </c>
      <c r="AB1114" s="1">
        <v>0</v>
      </c>
      <c r="AC1114" s="1">
        <v>0</v>
      </c>
      <c r="AD1114" s="1">
        <v>0</v>
      </c>
      <c r="AE1114" s="1">
        <v>3032</v>
      </c>
      <c r="AF1114" s="1">
        <v>0</v>
      </c>
      <c r="AG1114" s="1">
        <v>0</v>
      </c>
      <c r="AH1114" s="1">
        <v>0</v>
      </c>
      <c r="AI1114" s="1">
        <v>3032</v>
      </c>
      <c r="AJ1114" s="1" t="s">
        <v>8481</v>
      </c>
      <c r="AK1114" s="1" t="s">
        <v>8482</v>
      </c>
      <c r="AL1114" s="1" t="s">
        <v>8483</v>
      </c>
      <c r="AM1114" s="1" t="s">
        <v>12</v>
      </c>
      <c r="AN1114" s="1" t="s">
        <v>23098</v>
      </c>
      <c r="AO1114" s="1" t="s">
        <v>364</v>
      </c>
      <c r="AP1114" s="1" t="s">
        <v>57</v>
      </c>
      <c r="AQ1114" s="1" t="s">
        <v>25</v>
      </c>
      <c r="AR1114" s="1" t="s">
        <v>19</v>
      </c>
      <c r="AS1114" s="1" t="s">
        <v>23090</v>
      </c>
      <c r="AT1114" s="1" t="s">
        <v>26</v>
      </c>
    </row>
    <row r="1115" spans="1:46" x14ac:dyDescent="0.25">
      <c r="A1115" s="1" t="s">
        <v>19860</v>
      </c>
      <c r="B1115" s="2" t="s">
        <v>23101</v>
      </c>
      <c r="C1115" s="2" t="s">
        <v>23106</v>
      </c>
      <c r="D1115" s="1">
        <v>0</v>
      </c>
      <c r="E1115" s="1">
        <v>0</v>
      </c>
      <c r="F1115" s="1">
        <v>1</v>
      </c>
      <c r="G1115" s="1">
        <v>1</v>
      </c>
      <c r="H1115" s="6">
        <v>1</v>
      </c>
      <c r="I1115">
        <v>0</v>
      </c>
      <c r="J1115" s="1">
        <v>37</v>
      </c>
      <c r="K1115" s="1">
        <v>0</v>
      </c>
      <c r="L1115" s="1">
        <v>770</v>
      </c>
      <c r="M1115" s="6">
        <v>1.04</v>
      </c>
      <c r="N1115" s="4">
        <v>1800</v>
      </c>
      <c r="O1115" s="4">
        <v>150</v>
      </c>
      <c r="P1115" s="4">
        <v>1000</v>
      </c>
      <c r="Q1115" s="3">
        <v>0.3</v>
      </c>
      <c r="R1115" s="1">
        <v>24</v>
      </c>
      <c r="S1115" s="1">
        <v>504</v>
      </c>
      <c r="T1115" s="1">
        <v>42</v>
      </c>
      <c r="U1115" s="1">
        <v>0</v>
      </c>
      <c r="V1115" s="1">
        <v>78</v>
      </c>
      <c r="W1115" s="1">
        <v>1</v>
      </c>
      <c r="X1115" s="1">
        <v>1</v>
      </c>
      <c r="Y1115" s="1">
        <v>1</v>
      </c>
      <c r="Z1115" s="1">
        <v>4</v>
      </c>
      <c r="AA1115" s="1">
        <v>0</v>
      </c>
      <c r="AB1115" s="1">
        <v>0</v>
      </c>
      <c r="AC1115" s="1">
        <v>0</v>
      </c>
      <c r="AD1115" s="1">
        <v>0</v>
      </c>
      <c r="AE1115" s="1">
        <v>0</v>
      </c>
      <c r="AF1115" s="1">
        <v>0</v>
      </c>
      <c r="AG1115" s="1">
        <v>0</v>
      </c>
      <c r="AH1115" s="1">
        <v>1700</v>
      </c>
      <c r="AI1115" s="1">
        <v>1700</v>
      </c>
      <c r="AJ1115" s="1" t="s">
        <v>8353</v>
      </c>
      <c r="AK1115" s="1" t="s">
        <v>8354</v>
      </c>
      <c r="AL1115" s="1" t="s">
        <v>8355</v>
      </c>
      <c r="AM1115" s="1" t="s">
        <v>12</v>
      </c>
      <c r="AN1115" s="1" t="s">
        <v>23097</v>
      </c>
      <c r="AO1115" s="1" t="s">
        <v>364</v>
      </c>
      <c r="AP1115" s="1" t="s">
        <v>86</v>
      </c>
      <c r="AQ1115" s="1" t="s">
        <v>14</v>
      </c>
      <c r="AR1115" s="1" t="s">
        <v>19</v>
      </c>
      <c r="AS1115" s="1" t="s">
        <v>23090</v>
      </c>
      <c r="AT1115" s="1" t="s">
        <v>26</v>
      </c>
    </row>
    <row r="1116" spans="1:46" x14ac:dyDescent="0.25">
      <c r="A1116" s="1" t="s">
        <v>20601</v>
      </c>
      <c r="B1116" s="2" t="s">
        <v>23101</v>
      </c>
      <c r="C1116" s="2" t="s">
        <v>23107</v>
      </c>
      <c r="D1116" s="1">
        <v>0</v>
      </c>
      <c r="E1116" s="1">
        <v>0</v>
      </c>
      <c r="F1116" s="1">
        <v>1</v>
      </c>
      <c r="G1116" s="1">
        <v>1</v>
      </c>
      <c r="H1116" s="6">
        <v>1</v>
      </c>
      <c r="I1116">
        <v>0</v>
      </c>
      <c r="J1116" s="1">
        <v>28</v>
      </c>
      <c r="K1116" s="1">
        <v>1</v>
      </c>
      <c r="L1116" s="1">
        <v>613</v>
      </c>
      <c r="M1116" s="6">
        <v>1.35</v>
      </c>
      <c r="N1116" s="4">
        <v>2970</v>
      </c>
      <c r="O1116" s="4">
        <v>130</v>
      </c>
      <c r="P1116" s="4">
        <v>100</v>
      </c>
      <c r="Q1116" s="3">
        <v>0.35</v>
      </c>
      <c r="R1116" s="1">
        <v>6</v>
      </c>
      <c r="S1116" s="1">
        <v>100</v>
      </c>
      <c r="T1116" s="1">
        <v>7</v>
      </c>
      <c r="U1116" s="1">
        <v>1</v>
      </c>
      <c r="V1116" s="1">
        <v>78</v>
      </c>
      <c r="W1116" s="1">
        <v>0</v>
      </c>
      <c r="X1116" s="1">
        <v>0</v>
      </c>
      <c r="Y1116" s="1">
        <v>1</v>
      </c>
      <c r="Z1116" s="1">
        <v>2</v>
      </c>
      <c r="AA1116" s="1">
        <v>0</v>
      </c>
      <c r="AB1116" s="1">
        <v>0</v>
      </c>
      <c r="AC1116" s="1">
        <v>900</v>
      </c>
      <c r="AD1116" s="1">
        <v>0</v>
      </c>
      <c r="AE1116" s="1">
        <v>0</v>
      </c>
      <c r="AF1116" s="1">
        <v>800</v>
      </c>
      <c r="AG1116" s="1">
        <v>30</v>
      </c>
      <c r="AH1116" s="1">
        <v>1400</v>
      </c>
      <c r="AI1116" s="1">
        <v>3130</v>
      </c>
      <c r="AJ1116" s="1" t="s">
        <v>10411</v>
      </c>
      <c r="AK1116" s="1" t="s">
        <v>10412</v>
      </c>
      <c r="AL1116" s="1" t="s">
        <v>10413</v>
      </c>
      <c r="AM1116" s="1" t="s">
        <v>12</v>
      </c>
      <c r="AN1116" s="1" t="s">
        <v>23098</v>
      </c>
      <c r="AO1116" s="1" t="s">
        <v>86</v>
      </c>
      <c r="AP1116" s="1" t="s">
        <v>57</v>
      </c>
      <c r="AQ1116" s="1" t="s">
        <v>25</v>
      </c>
      <c r="AR1116" s="1" t="s">
        <v>19</v>
      </c>
      <c r="AS1116" s="1" t="s">
        <v>23090</v>
      </c>
      <c r="AT1116" s="1" t="s">
        <v>26</v>
      </c>
    </row>
    <row r="1117" spans="1:46" x14ac:dyDescent="0.25">
      <c r="A1117" s="1" t="s">
        <v>20007</v>
      </c>
      <c r="B1117" s="2" t="s">
        <v>23101</v>
      </c>
      <c r="C1117" s="2" t="s">
        <v>23107</v>
      </c>
      <c r="D1117" s="1">
        <v>0</v>
      </c>
      <c r="E1117" s="1">
        <v>3</v>
      </c>
      <c r="F1117" s="1">
        <v>4</v>
      </c>
      <c r="G1117" s="1">
        <v>7</v>
      </c>
      <c r="H1117" s="6">
        <v>0.5714285714285714</v>
      </c>
      <c r="I1117">
        <v>0</v>
      </c>
      <c r="J1117" s="1">
        <v>34</v>
      </c>
      <c r="K1117" s="1">
        <v>0</v>
      </c>
      <c r="L1117" s="1">
        <v>723</v>
      </c>
      <c r="M1117" s="6">
        <v>0.54</v>
      </c>
      <c r="N1117" s="4">
        <v>3600</v>
      </c>
      <c r="O1117" s="4">
        <v>300</v>
      </c>
      <c r="P1117" s="4">
        <v>1100</v>
      </c>
      <c r="Q1117" s="3">
        <v>0.3</v>
      </c>
      <c r="R1117" s="1">
        <v>18</v>
      </c>
      <c r="S1117" s="1">
        <v>1100</v>
      </c>
      <c r="T1117" s="1">
        <v>80</v>
      </c>
      <c r="U1117" s="1">
        <v>0</v>
      </c>
      <c r="V1117" s="1">
        <v>78</v>
      </c>
      <c r="W1117" s="1">
        <v>0</v>
      </c>
      <c r="X1117" s="1">
        <v>1</v>
      </c>
      <c r="Y1117" s="1">
        <v>0</v>
      </c>
      <c r="Z1117" s="1">
        <v>6</v>
      </c>
      <c r="AA1117" s="1">
        <v>0</v>
      </c>
      <c r="AB1117" s="1">
        <v>0</v>
      </c>
      <c r="AC1117" s="1">
        <v>0</v>
      </c>
      <c r="AD1117" s="1">
        <v>642</v>
      </c>
      <c r="AE1117" s="1">
        <v>0</v>
      </c>
      <c r="AF1117" s="1">
        <v>0</v>
      </c>
      <c r="AG1117" s="1">
        <v>0</v>
      </c>
      <c r="AH1117" s="1">
        <v>1050</v>
      </c>
      <c r="AI1117" s="1">
        <v>1692</v>
      </c>
      <c r="AJ1117" s="1" t="s">
        <v>2750</v>
      </c>
      <c r="AK1117" s="1" t="s">
        <v>28</v>
      </c>
      <c r="AL1117" s="1" t="s">
        <v>8773</v>
      </c>
      <c r="AM1117" s="1" t="s">
        <v>12</v>
      </c>
      <c r="AN1117" s="1" t="s">
        <v>23097</v>
      </c>
      <c r="AO1117" s="1" t="s">
        <v>364</v>
      </c>
      <c r="AP1117" s="1" t="s">
        <v>57</v>
      </c>
      <c r="AQ1117" s="1" t="s">
        <v>14</v>
      </c>
      <c r="AR1117" s="1" t="s">
        <v>30</v>
      </c>
      <c r="AS1117" s="1" t="s">
        <v>23090</v>
      </c>
      <c r="AT1117" s="1" t="s">
        <v>26</v>
      </c>
    </row>
    <row r="1118" spans="1:46" x14ac:dyDescent="0.25">
      <c r="A1118" s="1" t="s">
        <v>22363</v>
      </c>
      <c r="B1118" s="2" t="s">
        <v>23101</v>
      </c>
      <c r="C1118" s="2" t="s">
        <v>23108</v>
      </c>
      <c r="D1118" s="1">
        <v>0</v>
      </c>
      <c r="E1118" s="1">
        <v>0</v>
      </c>
      <c r="F1118" s="1">
        <v>1</v>
      </c>
      <c r="G1118" s="1">
        <v>1</v>
      </c>
      <c r="H1118" s="6">
        <v>1</v>
      </c>
      <c r="I1118">
        <v>0</v>
      </c>
      <c r="J1118" s="1">
        <v>36</v>
      </c>
      <c r="K1118" s="1">
        <v>0</v>
      </c>
      <c r="L1118" s="1">
        <v>702</v>
      </c>
      <c r="M1118" s="6">
        <v>0.68</v>
      </c>
      <c r="N1118" s="4">
        <v>4700</v>
      </c>
      <c r="O1118" s="4">
        <v>320</v>
      </c>
      <c r="P1118" s="4">
        <v>700</v>
      </c>
      <c r="Q1118" s="3">
        <v>0.3</v>
      </c>
      <c r="R1118" s="1">
        <v>24</v>
      </c>
      <c r="S1118" s="1">
        <v>700</v>
      </c>
      <c r="T1118" s="1">
        <v>54</v>
      </c>
      <c r="U1118" s="1">
        <v>1</v>
      </c>
      <c r="V1118" s="1">
        <v>78</v>
      </c>
      <c r="W1118" s="1">
        <v>0</v>
      </c>
      <c r="X1118" s="1">
        <v>0</v>
      </c>
      <c r="Y1118" s="1">
        <v>0</v>
      </c>
      <c r="Z1118" s="1">
        <v>4</v>
      </c>
      <c r="AA1118" s="1">
        <v>0</v>
      </c>
      <c r="AB1118" s="1">
        <v>0</v>
      </c>
      <c r="AC1118" s="1">
        <v>5300</v>
      </c>
      <c r="AD1118" s="1">
        <v>0</v>
      </c>
      <c r="AE1118" s="1">
        <v>0</v>
      </c>
      <c r="AF1118" s="1">
        <v>0</v>
      </c>
      <c r="AG1118" s="1">
        <v>0</v>
      </c>
      <c r="AH1118" s="1">
        <v>0</v>
      </c>
      <c r="AI1118" s="1">
        <v>5300</v>
      </c>
      <c r="AJ1118" s="1" t="s">
        <v>15126</v>
      </c>
      <c r="AK1118" s="1" t="s">
        <v>15127</v>
      </c>
      <c r="AL1118" s="1" t="s">
        <v>15128</v>
      </c>
      <c r="AM1118" s="1" t="s">
        <v>12</v>
      </c>
      <c r="AN1118" s="1" t="s">
        <v>23097</v>
      </c>
      <c r="AO1118" s="1" t="s">
        <v>86</v>
      </c>
      <c r="AP1118" s="1" t="s">
        <v>57</v>
      </c>
      <c r="AQ1118" s="1" t="s">
        <v>25</v>
      </c>
      <c r="AR1118" s="1" t="s">
        <v>30</v>
      </c>
      <c r="AS1118" s="1" t="s">
        <v>23090</v>
      </c>
      <c r="AT1118" s="1" t="s">
        <v>26</v>
      </c>
    </row>
    <row r="1119" spans="1:46" x14ac:dyDescent="0.25">
      <c r="A1119" s="1" t="s">
        <v>20692</v>
      </c>
      <c r="B1119" s="2" t="s">
        <v>23101</v>
      </c>
      <c r="C1119" s="2" t="s">
        <v>23108</v>
      </c>
      <c r="D1119" s="1">
        <v>1</v>
      </c>
      <c r="E1119" s="1">
        <v>0</v>
      </c>
      <c r="F1119" s="1">
        <v>2</v>
      </c>
      <c r="G1119" s="1">
        <v>3</v>
      </c>
      <c r="H1119" s="6">
        <v>0.66666666666666663</v>
      </c>
      <c r="I1119">
        <v>0</v>
      </c>
      <c r="J1119" s="1">
        <v>31</v>
      </c>
      <c r="K1119" s="1">
        <v>0</v>
      </c>
      <c r="L1119" s="1">
        <v>551</v>
      </c>
      <c r="M1119" s="6">
        <v>0.08</v>
      </c>
      <c r="N1119" s="4">
        <v>2400</v>
      </c>
      <c r="O1119" s="4">
        <v>200</v>
      </c>
      <c r="P1119" s="4">
        <v>300</v>
      </c>
      <c r="Q1119" s="3">
        <v>0.25</v>
      </c>
      <c r="R1119" s="1">
        <v>24</v>
      </c>
      <c r="S1119" s="1">
        <v>300</v>
      </c>
      <c r="T1119" s="1">
        <v>16</v>
      </c>
      <c r="U1119" s="1">
        <v>1</v>
      </c>
      <c r="V1119" s="1">
        <v>78</v>
      </c>
      <c r="W1119" s="1">
        <v>0</v>
      </c>
      <c r="X1119" s="1">
        <v>1</v>
      </c>
      <c r="Y1119" s="1">
        <v>1</v>
      </c>
      <c r="Z1119" s="1">
        <v>3</v>
      </c>
      <c r="AA1119" s="1">
        <v>1</v>
      </c>
      <c r="AB1119" s="1">
        <v>0</v>
      </c>
      <c r="AC1119" s="1">
        <v>0</v>
      </c>
      <c r="AD1119" s="1">
        <v>0</v>
      </c>
      <c r="AE1119" s="1">
        <v>0</v>
      </c>
      <c r="AF1119" s="1">
        <v>0</v>
      </c>
      <c r="AG1119" s="1">
        <v>0</v>
      </c>
      <c r="AH1119" s="1">
        <v>0</v>
      </c>
      <c r="AI1119" s="1">
        <v>0</v>
      </c>
      <c r="AJ1119" s="1" t="s">
        <v>10664</v>
      </c>
      <c r="AK1119" s="1" t="s">
        <v>10665</v>
      </c>
      <c r="AL1119" s="1" t="s">
        <v>10666</v>
      </c>
      <c r="AM1119" s="1" t="s">
        <v>12</v>
      </c>
      <c r="AN1119" s="1" t="s">
        <v>23097</v>
      </c>
      <c r="AO1119" s="1" t="s">
        <v>86</v>
      </c>
      <c r="AP1119" s="1" t="s">
        <v>57</v>
      </c>
      <c r="AQ1119" s="1" t="s">
        <v>14</v>
      </c>
      <c r="AR1119" s="1" t="s">
        <v>19</v>
      </c>
      <c r="AS1119" s="1" t="s">
        <v>23091</v>
      </c>
      <c r="AT1119" s="1" t="s">
        <v>26</v>
      </c>
    </row>
    <row r="1120" spans="1:46" x14ac:dyDescent="0.25">
      <c r="A1120" s="1" t="s">
        <v>18487</v>
      </c>
      <c r="B1120" s="2" t="s">
        <v>23076</v>
      </c>
      <c r="C1120" s="2" t="s">
        <v>23105</v>
      </c>
      <c r="D1120" s="1">
        <v>1</v>
      </c>
      <c r="E1120" s="1">
        <v>0</v>
      </c>
      <c r="F1120" s="1">
        <v>2</v>
      </c>
      <c r="G1120" s="1">
        <v>3</v>
      </c>
      <c r="H1120" s="6">
        <v>0.66666666666666663</v>
      </c>
      <c r="I1120">
        <v>0</v>
      </c>
      <c r="J1120" s="1">
        <v>42</v>
      </c>
      <c r="K1120" s="1">
        <v>0</v>
      </c>
      <c r="L1120" s="1">
        <v>612</v>
      </c>
      <c r="M1120" s="6">
        <v>0.53</v>
      </c>
      <c r="N1120" s="4">
        <v>4500</v>
      </c>
      <c r="O1120" s="4">
        <v>500</v>
      </c>
      <c r="P1120" s="4">
        <v>270</v>
      </c>
      <c r="Q1120" s="3">
        <v>0.38</v>
      </c>
      <c r="R1120" s="1">
        <v>12</v>
      </c>
      <c r="S1120" s="1">
        <v>270</v>
      </c>
      <c r="T1120" s="1">
        <v>41</v>
      </c>
      <c r="U1120" s="1">
        <v>1</v>
      </c>
      <c r="V1120" s="1">
        <v>77</v>
      </c>
      <c r="W1120" s="1">
        <v>1</v>
      </c>
      <c r="X1120" s="1">
        <v>0</v>
      </c>
      <c r="Y1120" s="1">
        <v>0</v>
      </c>
      <c r="Z1120" s="1">
        <v>3</v>
      </c>
      <c r="AA1120" s="1">
        <v>1</v>
      </c>
      <c r="AB1120" s="1">
        <v>0</v>
      </c>
      <c r="AC1120" s="1">
        <v>5577</v>
      </c>
      <c r="AD1120" s="1">
        <v>0</v>
      </c>
      <c r="AE1120" s="1">
        <v>931</v>
      </c>
      <c r="AF1120" s="1">
        <v>0</v>
      </c>
      <c r="AG1120" s="1">
        <v>0</v>
      </c>
      <c r="AH1120" s="1">
        <v>100</v>
      </c>
      <c r="AI1120" s="1">
        <v>6608</v>
      </c>
      <c r="AJ1120" s="1" t="s">
        <v>4492</v>
      </c>
      <c r="AK1120" s="1" t="s">
        <v>4493</v>
      </c>
      <c r="AL1120" s="1" t="s">
        <v>4494</v>
      </c>
      <c r="AM1120" s="1" t="s">
        <v>12</v>
      </c>
      <c r="AN1120" s="1" t="s">
        <v>23097</v>
      </c>
      <c r="AO1120" s="1" t="s">
        <v>86</v>
      </c>
      <c r="AP1120" s="1" t="s">
        <v>86</v>
      </c>
      <c r="AQ1120" s="1" t="s">
        <v>25</v>
      </c>
      <c r="AR1120" s="1" t="s">
        <v>30</v>
      </c>
      <c r="AS1120" s="1" t="s">
        <v>23091</v>
      </c>
      <c r="AT1120" s="1" t="s">
        <v>26</v>
      </c>
    </row>
    <row r="1121" spans="1:46" x14ac:dyDescent="0.25">
      <c r="A1121" s="1" t="s">
        <v>17081</v>
      </c>
      <c r="B1121" s="2" t="s">
        <v>23073</v>
      </c>
      <c r="C1121" s="2" t="s">
        <v>23104</v>
      </c>
      <c r="D1121" s="1">
        <v>1</v>
      </c>
      <c r="E1121" s="1">
        <v>4</v>
      </c>
      <c r="F1121" s="1">
        <v>5</v>
      </c>
      <c r="G1121" s="1">
        <v>10</v>
      </c>
      <c r="H1121" s="6">
        <v>0.5</v>
      </c>
      <c r="I1121">
        <v>0</v>
      </c>
      <c r="J1121" s="1">
        <v>46</v>
      </c>
      <c r="K1121" s="1">
        <v>1</v>
      </c>
      <c r="L1121" s="1">
        <v>615</v>
      </c>
      <c r="M1121" s="6">
        <v>0.19</v>
      </c>
      <c r="N1121" s="4">
        <v>6000</v>
      </c>
      <c r="O1121" s="4">
        <v>500</v>
      </c>
      <c r="P1121" s="4">
        <v>500</v>
      </c>
      <c r="Q1121" s="3">
        <v>0.3</v>
      </c>
      <c r="R1121" s="1">
        <v>24</v>
      </c>
      <c r="S1121" s="1">
        <v>500</v>
      </c>
      <c r="T1121" s="1">
        <v>49</v>
      </c>
      <c r="U1121" s="1">
        <v>1</v>
      </c>
      <c r="V1121" s="1">
        <v>77</v>
      </c>
      <c r="W1121" s="1">
        <v>0</v>
      </c>
      <c r="X1121" s="1">
        <v>1</v>
      </c>
      <c r="Y1121" s="1">
        <v>0</v>
      </c>
      <c r="Z1121" s="1">
        <v>4</v>
      </c>
      <c r="AA1121" s="1">
        <v>1</v>
      </c>
      <c r="AB1121" s="1">
        <v>1</v>
      </c>
      <c r="AC1121" s="1">
        <v>0</v>
      </c>
      <c r="AD1121" s="1">
        <v>1476</v>
      </c>
      <c r="AE1121" s="1">
        <v>376</v>
      </c>
      <c r="AF1121" s="1">
        <v>0</v>
      </c>
      <c r="AG1121" s="1">
        <v>30</v>
      </c>
      <c r="AH1121" s="1">
        <v>0</v>
      </c>
      <c r="AI1121" s="1">
        <v>1882</v>
      </c>
      <c r="AJ1121" s="1" t="s">
        <v>17</v>
      </c>
      <c r="AK1121" s="1" t="s">
        <v>205</v>
      </c>
      <c r="AL1121" s="1" t="s">
        <v>206</v>
      </c>
      <c r="AM1121" s="1" t="s">
        <v>12</v>
      </c>
      <c r="AN1121" s="1" t="s">
        <v>23098</v>
      </c>
      <c r="AO1121" s="1" t="s">
        <v>86</v>
      </c>
      <c r="AP1121" s="1" t="s">
        <v>57</v>
      </c>
      <c r="AQ1121" s="1" t="s">
        <v>14</v>
      </c>
      <c r="AR1121" s="1" t="s">
        <v>30</v>
      </c>
      <c r="AS1121" s="1" t="s">
        <v>23091</v>
      </c>
      <c r="AT1121" s="1" t="s">
        <v>101</v>
      </c>
    </row>
    <row r="1122" spans="1:46" x14ac:dyDescent="0.25">
      <c r="A1122" s="1" t="s">
        <v>17087</v>
      </c>
      <c r="B1122" s="2" t="s">
        <v>23073</v>
      </c>
      <c r="C1122" s="2" t="s">
        <v>23105</v>
      </c>
      <c r="D1122" s="1">
        <v>6</v>
      </c>
      <c r="E1122" s="1">
        <v>6</v>
      </c>
      <c r="F1122" s="1">
        <v>3</v>
      </c>
      <c r="G1122" s="1">
        <v>15</v>
      </c>
      <c r="H1122" s="6">
        <v>0.2</v>
      </c>
      <c r="I1122">
        <v>1</v>
      </c>
      <c r="J1122" s="1">
        <v>45</v>
      </c>
      <c r="K1122" s="1">
        <v>1</v>
      </c>
      <c r="L1122" s="1">
        <v>711</v>
      </c>
      <c r="M1122" s="6">
        <v>0.31</v>
      </c>
      <c r="N1122" s="4">
        <v>4000</v>
      </c>
      <c r="O1122" s="4">
        <v>400</v>
      </c>
      <c r="P1122" s="4">
        <v>500</v>
      </c>
      <c r="Q1122" s="3">
        <v>0.33</v>
      </c>
      <c r="R1122" s="1">
        <v>24</v>
      </c>
      <c r="S1122" s="1">
        <v>500</v>
      </c>
      <c r="T1122" s="1">
        <v>32</v>
      </c>
      <c r="U1122" s="1">
        <v>0</v>
      </c>
      <c r="V1122" s="1">
        <v>77</v>
      </c>
      <c r="W1122" s="1">
        <v>0</v>
      </c>
      <c r="X1122" s="1">
        <v>1</v>
      </c>
      <c r="Y1122" s="1">
        <v>0</v>
      </c>
      <c r="Z1122" s="1">
        <v>4</v>
      </c>
      <c r="AA1122" s="1">
        <v>1</v>
      </c>
      <c r="AB1122" s="1">
        <v>1</v>
      </c>
      <c r="AC1122" s="1">
        <v>750</v>
      </c>
      <c r="AD1122" s="1">
        <v>0</v>
      </c>
      <c r="AE1122" s="1">
        <v>525</v>
      </c>
      <c r="AF1122" s="1">
        <v>0</v>
      </c>
      <c r="AG1122" s="1">
        <v>258</v>
      </c>
      <c r="AH1122" s="1">
        <v>750</v>
      </c>
      <c r="AI1122" s="1">
        <v>2283</v>
      </c>
      <c r="AJ1122" s="1" t="s">
        <v>224</v>
      </c>
      <c r="AK1122" s="1" t="s">
        <v>225</v>
      </c>
      <c r="AL1122" s="1" t="s">
        <v>226</v>
      </c>
      <c r="AM1122" s="1" t="s">
        <v>16</v>
      </c>
      <c r="AN1122" s="1" t="s">
        <v>23098</v>
      </c>
      <c r="AO1122" s="1" t="s">
        <v>364</v>
      </c>
      <c r="AP1122" s="1" t="s">
        <v>57</v>
      </c>
      <c r="AQ1122" s="1" t="s">
        <v>14</v>
      </c>
      <c r="AR1122" s="1" t="s">
        <v>30</v>
      </c>
      <c r="AS1122" s="1" t="s">
        <v>23091</v>
      </c>
      <c r="AT1122" s="1" t="s">
        <v>101</v>
      </c>
    </row>
    <row r="1123" spans="1:46" x14ac:dyDescent="0.25">
      <c r="A1123" s="1" t="s">
        <v>21265</v>
      </c>
      <c r="B1123" s="2" t="s">
        <v>23073</v>
      </c>
      <c r="C1123" s="2" t="s">
        <v>23110</v>
      </c>
      <c r="D1123" s="1">
        <v>1</v>
      </c>
      <c r="E1123" s="1">
        <v>1</v>
      </c>
      <c r="F1123" s="1">
        <v>3</v>
      </c>
      <c r="G1123" s="1">
        <v>5</v>
      </c>
      <c r="H1123" s="6">
        <v>0.6</v>
      </c>
      <c r="I1123">
        <v>0</v>
      </c>
      <c r="J1123" s="1">
        <v>34</v>
      </c>
      <c r="K1123" s="1">
        <v>0</v>
      </c>
      <c r="L1123" s="1">
        <v>632</v>
      </c>
      <c r="M1123" s="6">
        <v>0.22</v>
      </c>
      <c r="N1123" s="4">
        <v>4000</v>
      </c>
      <c r="O1123" s="4">
        <v>330</v>
      </c>
      <c r="P1123" s="4">
        <v>300</v>
      </c>
      <c r="Q1123" s="3">
        <v>0.24</v>
      </c>
      <c r="R1123" s="1">
        <v>24</v>
      </c>
      <c r="S1123" s="1">
        <v>300</v>
      </c>
      <c r="T1123" s="1">
        <v>4</v>
      </c>
      <c r="U1123" s="1">
        <v>1</v>
      </c>
      <c r="V1123" s="1">
        <v>77</v>
      </c>
      <c r="W1123" s="1">
        <v>1</v>
      </c>
      <c r="X1123" s="1">
        <v>1</v>
      </c>
      <c r="Y1123" s="1">
        <v>0</v>
      </c>
      <c r="Z1123" s="1">
        <v>1</v>
      </c>
      <c r="AA1123" s="1">
        <v>1</v>
      </c>
      <c r="AB1123" s="1">
        <v>0</v>
      </c>
      <c r="AC1123" s="1">
        <v>0</v>
      </c>
      <c r="AD1123" s="1">
        <v>704</v>
      </c>
      <c r="AE1123" s="1">
        <v>531</v>
      </c>
      <c r="AF1123" s="1">
        <v>264</v>
      </c>
      <c r="AG1123" s="1">
        <v>0</v>
      </c>
      <c r="AH1123" s="1">
        <v>0</v>
      </c>
      <c r="AI1123" s="1">
        <v>1499</v>
      </c>
      <c r="AJ1123" s="1" t="s">
        <v>12205</v>
      </c>
      <c r="AK1123" s="1" t="s">
        <v>12206</v>
      </c>
      <c r="AL1123" s="1" t="s">
        <v>12207</v>
      </c>
      <c r="AM1123" s="1" t="s">
        <v>12</v>
      </c>
      <c r="AN1123" s="1" t="s">
        <v>23097</v>
      </c>
      <c r="AO1123" s="1" t="s">
        <v>86</v>
      </c>
      <c r="AP1123" s="1" t="s">
        <v>86</v>
      </c>
      <c r="AQ1123" s="1" t="s">
        <v>14</v>
      </c>
      <c r="AR1123" s="1" t="s">
        <v>30</v>
      </c>
      <c r="AS1123" s="1" t="s">
        <v>23091</v>
      </c>
      <c r="AT1123" s="1" t="s">
        <v>26</v>
      </c>
    </row>
    <row r="1124" spans="1:46" x14ac:dyDescent="0.25">
      <c r="A1124" s="1" t="s">
        <v>17425</v>
      </c>
      <c r="B1124" s="2" t="s">
        <v>23075</v>
      </c>
      <c r="C1124" s="2" t="s">
        <v>23107</v>
      </c>
      <c r="D1124" s="1">
        <v>0</v>
      </c>
      <c r="E1124" s="1">
        <v>0</v>
      </c>
      <c r="F1124" s="1">
        <v>1</v>
      </c>
      <c r="G1124" s="1">
        <v>1</v>
      </c>
      <c r="H1124" s="6">
        <v>1</v>
      </c>
      <c r="I1124">
        <v>0</v>
      </c>
      <c r="J1124" s="1">
        <v>43</v>
      </c>
      <c r="K1124" s="1">
        <v>0</v>
      </c>
      <c r="L1124" s="1">
        <v>726</v>
      </c>
      <c r="M1124" s="6">
        <v>0.25</v>
      </c>
      <c r="N1124" s="4">
        <v>4125</v>
      </c>
      <c r="O1124" s="4">
        <v>300</v>
      </c>
      <c r="P1124" s="4">
        <v>500</v>
      </c>
      <c r="Q1124" s="3">
        <v>0.24</v>
      </c>
      <c r="R1124" s="1">
        <v>12</v>
      </c>
      <c r="S1124" s="1">
        <v>500</v>
      </c>
      <c r="T1124" s="1">
        <v>60</v>
      </c>
      <c r="U1124" s="1">
        <v>1</v>
      </c>
      <c r="V1124" s="1">
        <v>77</v>
      </c>
      <c r="W1124" s="1">
        <v>0</v>
      </c>
      <c r="X1124" s="1">
        <v>0</v>
      </c>
      <c r="Y1124" s="1">
        <v>1</v>
      </c>
      <c r="Z1124" s="1">
        <v>4</v>
      </c>
      <c r="AA1124" s="1">
        <v>0</v>
      </c>
      <c r="AB1124" s="1">
        <v>0</v>
      </c>
      <c r="AC1124" s="1">
        <v>0</v>
      </c>
      <c r="AD1124" s="1">
        <v>0</v>
      </c>
      <c r="AE1124" s="1">
        <v>744</v>
      </c>
      <c r="AF1124" s="1">
        <v>0</v>
      </c>
      <c r="AG1124" s="1">
        <v>0</v>
      </c>
      <c r="AH1124" s="1">
        <v>0</v>
      </c>
      <c r="AI1124" s="1">
        <v>744</v>
      </c>
      <c r="AJ1124" s="1" t="s">
        <v>1325</v>
      </c>
      <c r="AK1124" s="1" t="s">
        <v>1326</v>
      </c>
      <c r="AL1124" s="1" t="s">
        <v>1327</v>
      </c>
      <c r="AM1124" s="1" t="s">
        <v>12</v>
      </c>
      <c r="AN1124" s="1" t="s">
        <v>23097</v>
      </c>
      <c r="AO1124" s="1" t="s">
        <v>86</v>
      </c>
      <c r="AP1124" s="1" t="s">
        <v>57</v>
      </c>
      <c r="AQ1124" s="1" t="s">
        <v>25</v>
      </c>
      <c r="AR1124" s="1" t="s">
        <v>19</v>
      </c>
      <c r="AS1124" s="1" t="s">
        <v>23090</v>
      </c>
      <c r="AT1124" s="1" t="s">
        <v>26</v>
      </c>
    </row>
    <row r="1125" spans="1:46" x14ac:dyDescent="0.25">
      <c r="A1125" s="1" t="s">
        <v>19763</v>
      </c>
      <c r="B1125" s="2" t="s">
        <v>23101</v>
      </c>
      <c r="C1125" s="2" t="s">
        <v>23105</v>
      </c>
      <c r="D1125" s="1">
        <v>0</v>
      </c>
      <c r="E1125" s="1">
        <v>0</v>
      </c>
      <c r="F1125" s="1">
        <v>1</v>
      </c>
      <c r="G1125" s="1">
        <v>1</v>
      </c>
      <c r="H1125" s="6">
        <v>1</v>
      </c>
      <c r="I1125">
        <v>0</v>
      </c>
      <c r="J1125" s="1">
        <v>38</v>
      </c>
      <c r="K1125" s="1">
        <v>0</v>
      </c>
      <c r="L1125" s="1">
        <v>606</v>
      </c>
      <c r="M1125" s="6">
        <v>0.85</v>
      </c>
      <c r="N1125" s="4">
        <v>3500</v>
      </c>
      <c r="O1125" s="4">
        <v>220</v>
      </c>
      <c r="P1125" s="4">
        <v>600</v>
      </c>
      <c r="Q1125" s="3">
        <v>0.3</v>
      </c>
      <c r="R1125" s="1">
        <v>12</v>
      </c>
      <c r="S1125" s="1">
        <v>600</v>
      </c>
      <c r="T1125" s="1">
        <v>18</v>
      </c>
      <c r="U1125" s="1">
        <v>1</v>
      </c>
      <c r="V1125" s="1">
        <v>77</v>
      </c>
      <c r="W1125" s="1">
        <v>0</v>
      </c>
      <c r="X1125" s="1">
        <v>1</v>
      </c>
      <c r="Y1125" s="1">
        <v>0</v>
      </c>
      <c r="Z1125" s="1">
        <v>3</v>
      </c>
      <c r="AA1125" s="1">
        <v>0</v>
      </c>
      <c r="AB1125" s="1">
        <v>0</v>
      </c>
      <c r="AC1125" s="1">
        <v>1756</v>
      </c>
      <c r="AD1125" s="1">
        <v>0</v>
      </c>
      <c r="AE1125" s="1">
        <v>271</v>
      </c>
      <c r="AF1125" s="1">
        <v>0</v>
      </c>
      <c r="AG1125" s="1">
        <v>0</v>
      </c>
      <c r="AH1125" s="1">
        <v>1000</v>
      </c>
      <c r="AI1125" s="1">
        <v>3027</v>
      </c>
      <c r="AJ1125" s="1" t="s">
        <v>8093</v>
      </c>
      <c r="AK1125" s="1" t="s">
        <v>8094</v>
      </c>
      <c r="AL1125" s="1" t="s">
        <v>8095</v>
      </c>
      <c r="AM1125" s="1" t="s">
        <v>12</v>
      </c>
      <c r="AN1125" s="1" t="s">
        <v>23097</v>
      </c>
      <c r="AO1125" s="1" t="s">
        <v>86</v>
      </c>
      <c r="AP1125" s="1" t="s">
        <v>57</v>
      </c>
      <c r="AQ1125" s="1" t="s">
        <v>14</v>
      </c>
      <c r="AR1125" s="1" t="s">
        <v>30</v>
      </c>
      <c r="AS1125" s="1" t="s">
        <v>23090</v>
      </c>
      <c r="AT1125" s="1" t="s">
        <v>26</v>
      </c>
    </row>
    <row r="1126" spans="1:46" x14ac:dyDescent="0.25">
      <c r="A1126" s="1" t="s">
        <v>20075</v>
      </c>
      <c r="B1126" s="2" t="s">
        <v>23101</v>
      </c>
      <c r="C1126" s="2" t="s">
        <v>23108</v>
      </c>
      <c r="D1126" s="1">
        <v>0</v>
      </c>
      <c r="E1126" s="1">
        <v>1</v>
      </c>
      <c r="F1126" s="1">
        <v>1</v>
      </c>
      <c r="G1126" s="1">
        <v>2</v>
      </c>
      <c r="H1126" s="6">
        <v>0.5</v>
      </c>
      <c r="I1126">
        <v>1</v>
      </c>
      <c r="J1126" s="1">
        <v>48</v>
      </c>
      <c r="K1126" s="1">
        <v>0</v>
      </c>
      <c r="L1126" s="1">
        <v>600</v>
      </c>
      <c r="M1126" s="6">
        <v>0.5</v>
      </c>
      <c r="N1126" s="4">
        <v>3000</v>
      </c>
      <c r="O1126" s="4">
        <v>250</v>
      </c>
      <c r="P1126" s="4">
        <v>1000</v>
      </c>
      <c r="Q1126" s="3">
        <v>0.28000000000000003</v>
      </c>
      <c r="R1126" s="1">
        <v>24</v>
      </c>
      <c r="S1126" s="1">
        <v>1000</v>
      </c>
      <c r="T1126" s="1">
        <v>98</v>
      </c>
      <c r="U1126" s="1">
        <v>1</v>
      </c>
      <c r="V1126" s="1">
        <v>77</v>
      </c>
      <c r="W1126" s="1">
        <v>1</v>
      </c>
      <c r="X1126" s="1">
        <v>1</v>
      </c>
      <c r="Y1126" s="1">
        <v>0</v>
      </c>
      <c r="Z1126" s="1">
        <v>4</v>
      </c>
      <c r="AA1126" s="1">
        <v>1</v>
      </c>
      <c r="AB1126" s="1">
        <v>1</v>
      </c>
      <c r="AC1126" s="1">
        <v>1179</v>
      </c>
      <c r="AD1126" s="1">
        <v>0</v>
      </c>
      <c r="AE1126" s="1">
        <v>0</v>
      </c>
      <c r="AF1126" s="1">
        <v>0</v>
      </c>
      <c r="AG1126" s="1">
        <v>100</v>
      </c>
      <c r="AH1126" s="1">
        <v>500</v>
      </c>
      <c r="AI1126" s="1">
        <v>1779</v>
      </c>
      <c r="AJ1126" s="1" t="s">
        <v>13</v>
      </c>
      <c r="AK1126" s="1" t="s">
        <v>8971</v>
      </c>
      <c r="AL1126" s="1" t="s">
        <v>8972</v>
      </c>
      <c r="AM1126" s="1" t="s">
        <v>16</v>
      </c>
      <c r="AN1126" s="1" t="s">
        <v>23097</v>
      </c>
      <c r="AO1126" s="1" t="s">
        <v>86</v>
      </c>
      <c r="AP1126" s="1" t="s">
        <v>86</v>
      </c>
      <c r="AQ1126" s="1" t="s">
        <v>14</v>
      </c>
      <c r="AR1126" s="1" t="s">
        <v>30</v>
      </c>
      <c r="AS1126" s="1" t="s">
        <v>23091</v>
      </c>
      <c r="AT1126" s="1" t="s">
        <v>101</v>
      </c>
    </row>
    <row r="1127" spans="1:46" x14ac:dyDescent="0.25">
      <c r="A1127" s="1" t="s">
        <v>17641</v>
      </c>
      <c r="B1127" s="2" t="s">
        <v>23101</v>
      </c>
      <c r="C1127" s="2" t="s">
        <v>23108</v>
      </c>
      <c r="D1127" s="1">
        <v>0</v>
      </c>
      <c r="E1127" s="1">
        <v>0</v>
      </c>
      <c r="F1127" s="1">
        <v>3</v>
      </c>
      <c r="G1127" s="1">
        <v>3</v>
      </c>
      <c r="H1127" s="6">
        <v>1</v>
      </c>
      <c r="I1127">
        <v>1</v>
      </c>
      <c r="J1127" s="1">
        <v>26</v>
      </c>
      <c r="K1127" s="1">
        <v>1</v>
      </c>
      <c r="L1127" s="1">
        <v>631</v>
      </c>
      <c r="M1127" s="6">
        <v>0.15</v>
      </c>
      <c r="N1127" s="4">
        <v>1500</v>
      </c>
      <c r="O1127" s="4">
        <v>150</v>
      </c>
      <c r="P1127" s="4">
        <v>120</v>
      </c>
      <c r="Q1127" s="3">
        <v>0.35</v>
      </c>
      <c r="R1127" s="1">
        <v>24</v>
      </c>
      <c r="S1127" s="1">
        <v>120</v>
      </c>
      <c r="T1127" s="1">
        <v>13</v>
      </c>
      <c r="U1127" s="1">
        <v>1</v>
      </c>
      <c r="V1127" s="1">
        <v>77</v>
      </c>
      <c r="W1127" s="1">
        <v>0</v>
      </c>
      <c r="X1127" s="1">
        <v>0</v>
      </c>
      <c r="Y1127" s="1">
        <v>0</v>
      </c>
      <c r="Z1127" s="1">
        <v>3</v>
      </c>
      <c r="AA1127" s="1">
        <v>0</v>
      </c>
      <c r="AB1127" s="1">
        <v>1</v>
      </c>
      <c r="AC1127" s="1">
        <v>0</v>
      </c>
      <c r="AD1127" s="1">
        <v>0</v>
      </c>
      <c r="AE1127" s="1">
        <v>0</v>
      </c>
      <c r="AF1127" s="1">
        <v>300</v>
      </c>
      <c r="AG1127" s="1">
        <v>0</v>
      </c>
      <c r="AH1127" s="1">
        <v>0</v>
      </c>
      <c r="AI1127" s="1">
        <v>300</v>
      </c>
      <c r="AJ1127" s="1" t="s">
        <v>2002</v>
      </c>
      <c r="AK1127" s="1" t="s">
        <v>2003</v>
      </c>
      <c r="AL1127" s="1" t="s">
        <v>2004</v>
      </c>
      <c r="AM1127" s="1" t="s">
        <v>16</v>
      </c>
      <c r="AN1127" s="1" t="s">
        <v>23098</v>
      </c>
      <c r="AO1127" s="1" t="s">
        <v>86</v>
      </c>
      <c r="AP1127" s="1" t="s">
        <v>57</v>
      </c>
      <c r="AQ1127" s="1" t="s">
        <v>25</v>
      </c>
      <c r="AR1127" s="1" t="s">
        <v>30</v>
      </c>
      <c r="AS1127" s="1" t="s">
        <v>23090</v>
      </c>
      <c r="AT1127" s="1" t="s">
        <v>101</v>
      </c>
    </row>
    <row r="1128" spans="1:46" x14ac:dyDescent="0.25">
      <c r="A1128" s="1" t="s">
        <v>18323</v>
      </c>
      <c r="B1128" s="2" t="s">
        <v>23101</v>
      </c>
      <c r="C1128" s="2" t="s">
        <v>23108</v>
      </c>
      <c r="D1128" s="1">
        <v>0</v>
      </c>
      <c r="E1128" s="1">
        <v>0</v>
      </c>
      <c r="F1128" s="1">
        <v>1</v>
      </c>
      <c r="G1128" s="1">
        <v>1</v>
      </c>
      <c r="H1128" s="6">
        <v>1</v>
      </c>
      <c r="I1128">
        <v>0</v>
      </c>
      <c r="J1128" s="1">
        <v>32</v>
      </c>
      <c r="K1128" s="1">
        <v>0</v>
      </c>
      <c r="L1128" s="1">
        <v>515</v>
      </c>
      <c r="M1128" s="6">
        <v>0.28000000000000003</v>
      </c>
      <c r="N1128" s="4">
        <v>5500</v>
      </c>
      <c r="O1128" s="4">
        <v>400</v>
      </c>
      <c r="P1128" s="4">
        <v>249</v>
      </c>
      <c r="Q1128" s="3">
        <v>0.35</v>
      </c>
      <c r="R1128" s="1">
        <v>18</v>
      </c>
      <c r="S1128" s="1">
        <v>249</v>
      </c>
      <c r="T1128" s="1">
        <v>25</v>
      </c>
      <c r="U1128" s="1">
        <v>1</v>
      </c>
      <c r="V1128" s="1">
        <v>77</v>
      </c>
      <c r="W1128" s="1">
        <v>1</v>
      </c>
      <c r="X1128" s="1">
        <v>1</v>
      </c>
      <c r="Y1128" s="1">
        <v>1</v>
      </c>
      <c r="Z1128" s="1">
        <v>4</v>
      </c>
      <c r="AA1128" s="1">
        <v>1</v>
      </c>
      <c r="AB1128" s="1">
        <v>0</v>
      </c>
      <c r="AC1128" s="1">
        <v>0</v>
      </c>
      <c r="AD1128" s="1">
        <v>330</v>
      </c>
      <c r="AE1128" s="1">
        <v>1700</v>
      </c>
      <c r="AF1128" s="1">
        <v>0</v>
      </c>
      <c r="AG1128" s="1">
        <v>0</v>
      </c>
      <c r="AH1128" s="1">
        <v>300</v>
      </c>
      <c r="AI1128" s="1">
        <v>2330</v>
      </c>
      <c r="AJ1128" s="1" t="s">
        <v>4034</v>
      </c>
      <c r="AK1128" s="1" t="s">
        <v>4035</v>
      </c>
      <c r="AL1128" s="1" t="s">
        <v>4036</v>
      </c>
      <c r="AM1128" s="1" t="s">
        <v>12</v>
      </c>
      <c r="AN1128" s="1" t="s">
        <v>23097</v>
      </c>
      <c r="AO1128" s="1" t="s">
        <v>86</v>
      </c>
      <c r="AP1128" s="1" t="s">
        <v>86</v>
      </c>
      <c r="AQ1128" s="1" t="s">
        <v>14</v>
      </c>
      <c r="AR1128" s="1" t="s">
        <v>19</v>
      </c>
      <c r="AS1128" s="1" t="s">
        <v>23091</v>
      </c>
      <c r="AT1128" s="1" t="s">
        <v>26</v>
      </c>
    </row>
    <row r="1129" spans="1:46" x14ac:dyDescent="0.25">
      <c r="A1129" s="1" t="s">
        <v>23020</v>
      </c>
      <c r="B1129" s="2" t="s">
        <v>23101</v>
      </c>
      <c r="C1129" s="2" t="s">
        <v>23109</v>
      </c>
      <c r="D1129" s="1">
        <v>0</v>
      </c>
      <c r="E1129" s="1">
        <v>0</v>
      </c>
      <c r="F1129" s="1">
        <v>1</v>
      </c>
      <c r="G1129" s="1">
        <v>1</v>
      </c>
      <c r="H1129" s="6">
        <v>1</v>
      </c>
      <c r="I1129">
        <v>1</v>
      </c>
      <c r="J1129" s="1">
        <v>30</v>
      </c>
      <c r="K1129" s="1">
        <v>1</v>
      </c>
      <c r="L1129" s="1">
        <v>596</v>
      </c>
      <c r="M1129" s="6">
        <v>0.47</v>
      </c>
      <c r="N1129" s="4">
        <v>2700</v>
      </c>
      <c r="O1129" s="4">
        <v>235</v>
      </c>
      <c r="P1129" s="4">
        <v>800</v>
      </c>
      <c r="Q1129" s="3">
        <v>0.31</v>
      </c>
      <c r="R1129" s="1">
        <v>24</v>
      </c>
      <c r="S1129" s="1">
        <v>800</v>
      </c>
      <c r="T1129" s="1">
        <v>79</v>
      </c>
      <c r="U1129" s="1">
        <v>0</v>
      </c>
      <c r="V1129" s="1">
        <v>77</v>
      </c>
      <c r="W1129" s="1">
        <v>0</v>
      </c>
      <c r="X1129" s="1">
        <v>0</v>
      </c>
      <c r="Y1129" s="1">
        <v>0</v>
      </c>
      <c r="Z1129" s="1">
        <v>3</v>
      </c>
      <c r="AA1129" s="1">
        <v>0</v>
      </c>
      <c r="AB1129" s="1">
        <v>1</v>
      </c>
      <c r="AC1129" s="1">
        <v>0</v>
      </c>
      <c r="AD1129" s="1">
        <v>0</v>
      </c>
      <c r="AE1129" s="1">
        <v>0</v>
      </c>
      <c r="AF1129" s="1">
        <v>0</v>
      </c>
      <c r="AG1129" s="1">
        <v>0</v>
      </c>
      <c r="AH1129" s="1">
        <v>1100</v>
      </c>
      <c r="AI1129" s="1">
        <v>1100</v>
      </c>
      <c r="AJ1129" s="1" t="s">
        <v>16879</v>
      </c>
      <c r="AK1129" s="1" t="s">
        <v>16880</v>
      </c>
      <c r="AL1129" s="1" t="s">
        <v>16881</v>
      </c>
      <c r="AM1129" s="1" t="s">
        <v>16</v>
      </c>
      <c r="AN1129" s="1" t="s">
        <v>23098</v>
      </c>
      <c r="AO1129" s="1" t="s">
        <v>364</v>
      </c>
      <c r="AP1129" s="1" t="s">
        <v>57</v>
      </c>
      <c r="AQ1129" s="1" t="s">
        <v>25</v>
      </c>
      <c r="AR1129" s="1" t="s">
        <v>30</v>
      </c>
      <c r="AS1129" s="1" t="s">
        <v>23090</v>
      </c>
      <c r="AT1129" s="1" t="s">
        <v>101</v>
      </c>
    </row>
    <row r="1130" spans="1:46" x14ac:dyDescent="0.25">
      <c r="A1130" s="1" t="s">
        <v>17730</v>
      </c>
      <c r="B1130" s="2" t="s">
        <v>23101</v>
      </c>
      <c r="C1130" s="2" t="s">
        <v>23109</v>
      </c>
      <c r="D1130" s="1">
        <v>0</v>
      </c>
      <c r="E1130" s="1">
        <v>0</v>
      </c>
      <c r="F1130" s="1">
        <v>3</v>
      </c>
      <c r="G1130" s="1">
        <v>3</v>
      </c>
      <c r="H1130" s="6">
        <v>1</v>
      </c>
      <c r="I1130">
        <v>0</v>
      </c>
      <c r="J1130" s="1">
        <v>34</v>
      </c>
      <c r="K1130" s="1">
        <v>0</v>
      </c>
      <c r="L1130" s="1">
        <v>600</v>
      </c>
      <c r="M1130" s="6">
        <v>0.3</v>
      </c>
      <c r="N1130" s="4">
        <v>3100</v>
      </c>
      <c r="O1130" s="4">
        <v>240</v>
      </c>
      <c r="P1130" s="4">
        <v>200</v>
      </c>
      <c r="Q1130" s="3">
        <v>0.28999999999999998</v>
      </c>
      <c r="R1130" s="1">
        <v>24</v>
      </c>
      <c r="S1130" s="1">
        <v>200</v>
      </c>
      <c r="T1130" s="1">
        <v>19</v>
      </c>
      <c r="U1130" s="1">
        <v>1</v>
      </c>
      <c r="V1130" s="1">
        <v>77</v>
      </c>
      <c r="W1130" s="1">
        <v>0</v>
      </c>
      <c r="X1130" s="1">
        <v>0</v>
      </c>
      <c r="Y1130" s="1">
        <v>1</v>
      </c>
      <c r="Z1130" s="1">
        <v>3</v>
      </c>
      <c r="AA1130" s="1">
        <v>0</v>
      </c>
      <c r="AB1130" s="1">
        <v>0</v>
      </c>
      <c r="AC1130" s="1">
        <v>632</v>
      </c>
      <c r="AD1130" s="1">
        <v>0</v>
      </c>
      <c r="AE1130" s="1">
        <v>0</v>
      </c>
      <c r="AF1130" s="1">
        <v>99</v>
      </c>
      <c r="AG1130" s="1">
        <v>0</v>
      </c>
      <c r="AH1130" s="1">
        <v>600</v>
      </c>
      <c r="AI1130" s="1">
        <v>1331</v>
      </c>
      <c r="AJ1130" s="1" t="s">
        <v>1006</v>
      </c>
      <c r="AK1130" s="1" t="s">
        <v>2266</v>
      </c>
      <c r="AL1130" s="1" t="s">
        <v>2267</v>
      </c>
      <c r="AM1130" s="1" t="s">
        <v>12</v>
      </c>
      <c r="AN1130" s="1" t="s">
        <v>23097</v>
      </c>
      <c r="AO1130" s="1" t="s">
        <v>86</v>
      </c>
      <c r="AP1130" s="1" t="s">
        <v>57</v>
      </c>
      <c r="AQ1130" s="1" t="s">
        <v>25</v>
      </c>
      <c r="AR1130" s="1" t="s">
        <v>19</v>
      </c>
      <c r="AS1130" s="1" t="s">
        <v>23090</v>
      </c>
      <c r="AT1130" s="1" t="s">
        <v>26</v>
      </c>
    </row>
    <row r="1131" spans="1:46" x14ac:dyDescent="0.25">
      <c r="A1131" s="1" t="s">
        <v>20743</v>
      </c>
      <c r="B1131" s="2" t="s">
        <v>23101</v>
      </c>
      <c r="C1131" s="2" t="s">
        <v>23109</v>
      </c>
      <c r="D1131" s="1">
        <v>1</v>
      </c>
      <c r="E1131" s="1">
        <v>0</v>
      </c>
      <c r="F1131" s="1">
        <v>2</v>
      </c>
      <c r="G1131" s="1">
        <v>3</v>
      </c>
      <c r="H1131" s="6">
        <v>0.66666666666666663</v>
      </c>
      <c r="I1131">
        <v>0</v>
      </c>
      <c r="J1131" s="1">
        <v>33</v>
      </c>
      <c r="K1131" s="1">
        <v>1</v>
      </c>
      <c r="L1131" s="1">
        <v>519</v>
      </c>
      <c r="M1131" s="6">
        <v>0.42</v>
      </c>
      <c r="N1131" s="4">
        <v>3450</v>
      </c>
      <c r="O1131" s="4">
        <v>250</v>
      </c>
      <c r="P1131" s="4">
        <v>300</v>
      </c>
      <c r="Q1131" s="3">
        <v>0.25</v>
      </c>
      <c r="R1131" s="1">
        <v>24</v>
      </c>
      <c r="S1131" s="1">
        <v>300</v>
      </c>
      <c r="T1131" s="1">
        <v>36</v>
      </c>
      <c r="U1131" s="1">
        <v>1</v>
      </c>
      <c r="V1131" s="1">
        <v>77</v>
      </c>
      <c r="W1131" s="1">
        <v>0</v>
      </c>
      <c r="X1131" s="1">
        <v>0</v>
      </c>
      <c r="Y1131" s="1">
        <v>1</v>
      </c>
      <c r="Z1131" s="1">
        <v>1</v>
      </c>
      <c r="AA1131" s="1">
        <v>1</v>
      </c>
      <c r="AB1131" s="1">
        <v>0</v>
      </c>
      <c r="AC1131" s="1">
        <v>1810</v>
      </c>
      <c r="AD1131" s="1">
        <v>0</v>
      </c>
      <c r="AE1131" s="1">
        <v>0</v>
      </c>
      <c r="AF1131" s="1">
        <v>0</v>
      </c>
      <c r="AG1131" s="1">
        <v>0</v>
      </c>
      <c r="AH1131" s="1">
        <v>300</v>
      </c>
      <c r="AI1131" s="1">
        <v>2110</v>
      </c>
      <c r="AJ1131" s="1" t="s">
        <v>10802</v>
      </c>
      <c r="AK1131" s="1" t="s">
        <v>10803</v>
      </c>
      <c r="AL1131" s="1" t="s">
        <v>10804</v>
      </c>
      <c r="AM1131" s="1" t="s">
        <v>12</v>
      </c>
      <c r="AN1131" s="1" t="s">
        <v>23098</v>
      </c>
      <c r="AO1131" s="1" t="s">
        <v>86</v>
      </c>
      <c r="AP1131" s="1" t="s">
        <v>57</v>
      </c>
      <c r="AQ1131" s="1" t="s">
        <v>25</v>
      </c>
      <c r="AR1131" s="1" t="s">
        <v>19</v>
      </c>
      <c r="AS1131" s="1" t="s">
        <v>23091</v>
      </c>
      <c r="AT1131" s="1" t="s">
        <v>26</v>
      </c>
    </row>
    <row r="1132" spans="1:46" x14ac:dyDescent="0.25">
      <c r="A1132" s="1" t="s">
        <v>22796</v>
      </c>
      <c r="B1132" s="2" t="s">
        <v>23076</v>
      </c>
      <c r="C1132" s="2" t="s">
        <v>23107</v>
      </c>
      <c r="D1132" s="1">
        <v>0</v>
      </c>
      <c r="E1132" s="1">
        <v>0</v>
      </c>
      <c r="F1132" s="1">
        <v>4</v>
      </c>
      <c r="G1132" s="1">
        <v>4</v>
      </c>
      <c r="H1132" s="6">
        <v>1</v>
      </c>
      <c r="I1132">
        <v>1</v>
      </c>
      <c r="J1132" s="1">
        <v>31</v>
      </c>
      <c r="K1132" s="1">
        <v>1</v>
      </c>
      <c r="L1132" s="1">
        <v>812</v>
      </c>
      <c r="M1132" s="6">
        <v>0.37</v>
      </c>
      <c r="N1132" s="4">
        <v>1800</v>
      </c>
      <c r="O1132" s="4">
        <v>140</v>
      </c>
      <c r="P1132" s="4">
        <v>300</v>
      </c>
      <c r="Q1132" s="3">
        <v>0.25</v>
      </c>
      <c r="R1132" s="1">
        <v>12</v>
      </c>
      <c r="S1132" s="1">
        <v>300</v>
      </c>
      <c r="T1132" s="1">
        <v>34</v>
      </c>
      <c r="U1132" s="1">
        <v>1</v>
      </c>
      <c r="V1132" s="1">
        <v>76</v>
      </c>
      <c r="W1132" s="1">
        <v>0</v>
      </c>
      <c r="X1132" s="1">
        <v>0</v>
      </c>
      <c r="Y1132" s="1">
        <v>1</v>
      </c>
      <c r="Z1132" s="1">
        <v>1</v>
      </c>
      <c r="AA1132" s="1">
        <v>1</v>
      </c>
      <c r="AB1132" s="1">
        <v>1</v>
      </c>
      <c r="AC1132" s="1">
        <v>180</v>
      </c>
      <c r="AD1132" s="1">
        <v>0</v>
      </c>
      <c r="AE1132" s="1">
        <v>283</v>
      </c>
      <c r="AF1132" s="1">
        <v>0</v>
      </c>
      <c r="AG1132" s="1">
        <v>247</v>
      </c>
      <c r="AH1132" s="1">
        <v>0</v>
      </c>
      <c r="AI1132" s="1">
        <v>710</v>
      </c>
      <c r="AJ1132" s="1" t="s">
        <v>16263</v>
      </c>
      <c r="AK1132" s="1" t="s">
        <v>16264</v>
      </c>
      <c r="AL1132" s="1" t="s">
        <v>16265</v>
      </c>
      <c r="AM1132" s="1" t="s">
        <v>16</v>
      </c>
      <c r="AN1132" s="1" t="s">
        <v>23098</v>
      </c>
      <c r="AO1132" s="1" t="s">
        <v>86</v>
      </c>
      <c r="AP1132" s="1" t="s">
        <v>57</v>
      </c>
      <c r="AQ1132" s="1" t="s">
        <v>25</v>
      </c>
      <c r="AR1132" s="1" t="s">
        <v>19</v>
      </c>
      <c r="AS1132" s="1" t="s">
        <v>23091</v>
      </c>
      <c r="AT1132" s="1" t="s">
        <v>101</v>
      </c>
    </row>
    <row r="1133" spans="1:46" x14ac:dyDescent="0.25">
      <c r="A1133" s="1" t="s">
        <v>22609</v>
      </c>
      <c r="B1133" s="2" t="s">
        <v>23073</v>
      </c>
      <c r="C1133" s="2" t="s">
        <v>23105</v>
      </c>
      <c r="D1133" s="1">
        <v>2</v>
      </c>
      <c r="E1133" s="1">
        <v>1</v>
      </c>
      <c r="F1133" s="1">
        <v>1</v>
      </c>
      <c r="G1133" s="1">
        <v>4</v>
      </c>
      <c r="H1133" s="6">
        <v>0.25</v>
      </c>
      <c r="I1133">
        <v>1</v>
      </c>
      <c r="J1133" s="1">
        <v>41</v>
      </c>
      <c r="K1133" s="1">
        <v>1</v>
      </c>
      <c r="L1133" s="1">
        <v>746</v>
      </c>
      <c r="M1133" s="6">
        <v>0.45</v>
      </c>
      <c r="N1133" s="4">
        <v>3600</v>
      </c>
      <c r="O1133" s="4">
        <v>300</v>
      </c>
      <c r="P1133" s="4">
        <v>600</v>
      </c>
      <c r="Q1133" s="3">
        <v>0.31</v>
      </c>
      <c r="R1133" s="1">
        <v>24</v>
      </c>
      <c r="S1133" s="1">
        <v>600</v>
      </c>
      <c r="T1133" s="1">
        <v>24</v>
      </c>
      <c r="U1133" s="1">
        <v>1</v>
      </c>
      <c r="V1133" s="1">
        <v>76</v>
      </c>
      <c r="W1133" s="1">
        <v>1</v>
      </c>
      <c r="X1133" s="1">
        <v>1</v>
      </c>
      <c r="Y1133" s="1">
        <v>1</v>
      </c>
      <c r="Z1133" s="1">
        <v>4</v>
      </c>
      <c r="AA1133" s="1">
        <v>0</v>
      </c>
      <c r="AB1133" s="1">
        <v>1</v>
      </c>
      <c r="AC1133" s="1">
        <v>488</v>
      </c>
      <c r="AD1133" s="1">
        <v>0</v>
      </c>
      <c r="AE1133" s="1">
        <v>1500</v>
      </c>
      <c r="AF1133" s="1">
        <v>422</v>
      </c>
      <c r="AG1133" s="1">
        <v>235</v>
      </c>
      <c r="AH1133" s="1">
        <v>0</v>
      </c>
      <c r="AI1133" s="1">
        <v>2645</v>
      </c>
      <c r="AJ1133" s="1" t="s">
        <v>15752</v>
      </c>
      <c r="AK1133" s="1" t="s">
        <v>15753</v>
      </c>
      <c r="AL1133" s="1" t="s">
        <v>15754</v>
      </c>
      <c r="AM1133" s="1" t="s">
        <v>16</v>
      </c>
      <c r="AN1133" s="1" t="s">
        <v>23098</v>
      </c>
      <c r="AO1133" s="1" t="s">
        <v>86</v>
      </c>
      <c r="AP1133" s="1" t="s">
        <v>86</v>
      </c>
      <c r="AQ1133" s="1" t="s">
        <v>14</v>
      </c>
      <c r="AR1133" s="1" t="s">
        <v>19</v>
      </c>
      <c r="AS1133" s="1" t="s">
        <v>23090</v>
      </c>
      <c r="AT1133" s="1" t="s">
        <v>101</v>
      </c>
    </row>
    <row r="1134" spans="1:46" x14ac:dyDescent="0.25">
      <c r="A1134" s="1" t="s">
        <v>22618</v>
      </c>
      <c r="B1134" s="2" t="s">
        <v>23074</v>
      </c>
      <c r="C1134" s="2" t="s">
        <v>23105</v>
      </c>
      <c r="D1134" s="1">
        <v>4</v>
      </c>
      <c r="E1134" s="1">
        <v>1</v>
      </c>
      <c r="F1134" s="1">
        <v>1</v>
      </c>
      <c r="G1134" s="1">
        <v>6</v>
      </c>
      <c r="H1134" s="6">
        <v>0.16666666666666666</v>
      </c>
      <c r="I1134">
        <v>1</v>
      </c>
      <c r="J1134" s="1">
        <v>35</v>
      </c>
      <c r="K1134" s="1">
        <v>1</v>
      </c>
      <c r="L1134" s="1">
        <v>638</v>
      </c>
      <c r="M1134" s="6">
        <v>0.68</v>
      </c>
      <c r="N1134" s="4">
        <v>2400</v>
      </c>
      <c r="O1134" s="4">
        <v>180</v>
      </c>
      <c r="P1134" s="4">
        <v>800</v>
      </c>
      <c r="Q1134" s="3">
        <v>0.3</v>
      </c>
      <c r="R1134" s="1">
        <v>24</v>
      </c>
      <c r="S1134" s="1">
        <v>800</v>
      </c>
      <c r="T1134" s="1">
        <v>76</v>
      </c>
      <c r="U1134" s="1">
        <v>0</v>
      </c>
      <c r="V1134" s="1">
        <v>76</v>
      </c>
      <c r="W1134" s="1">
        <v>0</v>
      </c>
      <c r="X1134" s="1">
        <v>0</v>
      </c>
      <c r="Y1134" s="1">
        <v>1</v>
      </c>
      <c r="Z1134" s="1">
        <v>3</v>
      </c>
      <c r="AA1134" s="1">
        <v>1</v>
      </c>
      <c r="AB1134" s="1">
        <v>1</v>
      </c>
      <c r="AC1134" s="1">
        <v>695</v>
      </c>
      <c r="AD1134" s="1">
        <v>0</v>
      </c>
      <c r="AE1134" s="1">
        <v>1016</v>
      </c>
      <c r="AF1134" s="1">
        <v>288</v>
      </c>
      <c r="AG1134" s="1">
        <v>0</v>
      </c>
      <c r="AH1134" s="1">
        <v>0</v>
      </c>
      <c r="AI1134" s="1">
        <v>1999</v>
      </c>
      <c r="AJ1134" s="1" t="s">
        <v>15772</v>
      </c>
      <c r="AK1134" s="1" t="s">
        <v>15773</v>
      </c>
      <c r="AL1134" s="1" t="s">
        <v>15774</v>
      </c>
      <c r="AM1134" s="1" t="s">
        <v>16</v>
      </c>
      <c r="AN1134" s="1" t="s">
        <v>23098</v>
      </c>
      <c r="AO1134" s="1" t="s">
        <v>364</v>
      </c>
      <c r="AP1134" s="1" t="s">
        <v>57</v>
      </c>
      <c r="AQ1134" s="1" t="s">
        <v>25</v>
      </c>
      <c r="AR1134" s="1" t="s">
        <v>19</v>
      </c>
      <c r="AS1134" s="1" t="s">
        <v>23091</v>
      </c>
      <c r="AT1134" s="1" t="s">
        <v>101</v>
      </c>
    </row>
    <row r="1135" spans="1:46" x14ac:dyDescent="0.25">
      <c r="A1135" s="1" t="s">
        <v>22739</v>
      </c>
      <c r="B1135" s="2" t="s">
        <v>23074</v>
      </c>
      <c r="C1135" s="2" t="s">
        <v>23107</v>
      </c>
      <c r="D1135" s="1">
        <v>0</v>
      </c>
      <c r="E1135" s="1">
        <v>0</v>
      </c>
      <c r="F1135" s="1">
        <v>1</v>
      </c>
      <c r="G1135" s="1">
        <v>1</v>
      </c>
      <c r="H1135" s="6">
        <v>1</v>
      </c>
      <c r="I1135">
        <v>0</v>
      </c>
      <c r="J1135" s="1">
        <v>39</v>
      </c>
      <c r="K1135" s="1">
        <v>0</v>
      </c>
      <c r="L1135" s="1">
        <v>738</v>
      </c>
      <c r="M1135" s="6">
        <v>0.73</v>
      </c>
      <c r="N1135" s="4">
        <v>4100</v>
      </c>
      <c r="O1135" s="4">
        <v>350</v>
      </c>
      <c r="P1135" s="4">
        <v>800</v>
      </c>
      <c r="Q1135" s="3">
        <v>0.28000000000000003</v>
      </c>
      <c r="R1135" s="1">
        <v>24</v>
      </c>
      <c r="S1135" s="1">
        <v>800</v>
      </c>
      <c r="T1135" s="1">
        <v>65</v>
      </c>
      <c r="U1135" s="1">
        <v>1</v>
      </c>
      <c r="V1135" s="1">
        <v>76</v>
      </c>
      <c r="W1135" s="1">
        <v>0</v>
      </c>
      <c r="X1135" s="1">
        <v>0</v>
      </c>
      <c r="Y1135" s="1">
        <v>0</v>
      </c>
      <c r="Z1135" s="1">
        <v>4</v>
      </c>
      <c r="AA1135" s="1">
        <v>0</v>
      </c>
      <c r="AB1135" s="1">
        <v>0</v>
      </c>
      <c r="AC1135" s="1">
        <v>17572</v>
      </c>
      <c r="AD1135" s="1">
        <v>0</v>
      </c>
      <c r="AE1135" s="1">
        <v>392</v>
      </c>
      <c r="AF1135" s="1">
        <v>672</v>
      </c>
      <c r="AG1135" s="1">
        <v>90</v>
      </c>
      <c r="AH1135" s="1">
        <v>0</v>
      </c>
      <c r="AI1135" s="1">
        <v>18726</v>
      </c>
      <c r="AJ1135" s="1" t="s">
        <v>1670</v>
      </c>
      <c r="AK1135" s="1" t="s">
        <v>16102</v>
      </c>
      <c r="AL1135" s="1" t="s">
        <v>16103</v>
      </c>
      <c r="AM1135" s="1" t="s">
        <v>12</v>
      </c>
      <c r="AN1135" s="1" t="s">
        <v>23097</v>
      </c>
      <c r="AO1135" s="1" t="s">
        <v>86</v>
      </c>
      <c r="AP1135" s="1" t="s">
        <v>57</v>
      </c>
      <c r="AQ1135" s="1" t="s">
        <v>25</v>
      </c>
      <c r="AR1135" s="1" t="s">
        <v>30</v>
      </c>
      <c r="AS1135" s="1" t="s">
        <v>23090</v>
      </c>
      <c r="AT1135" s="1" t="s">
        <v>26</v>
      </c>
    </row>
    <row r="1136" spans="1:46" x14ac:dyDescent="0.25">
      <c r="A1136" s="1" t="s">
        <v>20497</v>
      </c>
      <c r="B1136" s="2" t="s">
        <v>23074</v>
      </c>
      <c r="C1136" s="2" t="s">
        <v>23107</v>
      </c>
      <c r="D1136" s="1">
        <v>0</v>
      </c>
      <c r="E1136" s="1">
        <v>0</v>
      </c>
      <c r="F1136" s="1">
        <v>3</v>
      </c>
      <c r="G1136" s="1">
        <v>3</v>
      </c>
      <c r="H1136" s="6">
        <v>1</v>
      </c>
      <c r="I1136">
        <v>1</v>
      </c>
      <c r="J1136" s="1">
        <v>36</v>
      </c>
      <c r="K1136" s="1">
        <v>0</v>
      </c>
      <c r="L1136" s="1">
        <v>655</v>
      </c>
      <c r="M1136" s="6">
        <v>0.14000000000000001</v>
      </c>
      <c r="N1136" s="4">
        <v>6300</v>
      </c>
      <c r="O1136" s="4">
        <v>380</v>
      </c>
      <c r="P1136" s="4">
        <v>700</v>
      </c>
      <c r="Q1136" s="3">
        <v>0.3</v>
      </c>
      <c r="R1136" s="1">
        <v>24</v>
      </c>
      <c r="S1136" s="1">
        <v>700</v>
      </c>
      <c r="T1136" s="1">
        <v>56</v>
      </c>
      <c r="U1136" s="1">
        <v>1</v>
      </c>
      <c r="V1136" s="1">
        <v>76</v>
      </c>
      <c r="W1136" s="1">
        <v>0</v>
      </c>
      <c r="X1136" s="1">
        <v>0</v>
      </c>
      <c r="Y1136" s="1">
        <v>0</v>
      </c>
      <c r="Z1136" s="1">
        <v>3</v>
      </c>
      <c r="AA1136" s="1">
        <v>1</v>
      </c>
      <c r="AB1136" s="1">
        <v>1</v>
      </c>
      <c r="AC1136" s="1">
        <v>0</v>
      </c>
      <c r="AD1136" s="1">
        <v>0</v>
      </c>
      <c r="AE1136" s="1">
        <v>382</v>
      </c>
      <c r="AF1136" s="1">
        <v>0</v>
      </c>
      <c r="AG1136" s="1">
        <v>0</v>
      </c>
      <c r="AH1136" s="1">
        <v>0</v>
      </c>
      <c r="AI1136" s="1">
        <v>382</v>
      </c>
      <c r="AJ1136" s="1" t="s">
        <v>10113</v>
      </c>
      <c r="AK1136" s="1" t="s">
        <v>10114</v>
      </c>
      <c r="AL1136" s="1" t="s">
        <v>10115</v>
      </c>
      <c r="AM1136" s="1" t="s">
        <v>16</v>
      </c>
      <c r="AN1136" s="1" t="s">
        <v>23097</v>
      </c>
      <c r="AO1136" s="1" t="s">
        <v>86</v>
      </c>
      <c r="AP1136" s="1" t="s">
        <v>57</v>
      </c>
      <c r="AQ1136" s="1" t="s">
        <v>25</v>
      </c>
      <c r="AR1136" s="1" t="s">
        <v>30</v>
      </c>
      <c r="AS1136" s="1" t="s">
        <v>23091</v>
      </c>
      <c r="AT1136" s="1" t="s">
        <v>101</v>
      </c>
    </row>
    <row r="1137" spans="1:46" x14ac:dyDescent="0.25">
      <c r="A1137" s="1" t="s">
        <v>17380</v>
      </c>
      <c r="B1137" s="2" t="s">
        <v>23074</v>
      </c>
      <c r="C1137" s="2" t="s">
        <v>23110</v>
      </c>
      <c r="D1137" s="1">
        <v>0</v>
      </c>
      <c r="E1137" s="1">
        <v>1</v>
      </c>
      <c r="F1137" s="1">
        <v>1</v>
      </c>
      <c r="G1137" s="1">
        <v>2</v>
      </c>
      <c r="H1137" s="6">
        <v>0.5</v>
      </c>
      <c r="I1137">
        <v>0</v>
      </c>
      <c r="J1137" s="1">
        <v>41</v>
      </c>
      <c r="K1137" s="1">
        <v>1</v>
      </c>
      <c r="L1137" s="1">
        <v>870</v>
      </c>
      <c r="M1137" s="6">
        <v>0.39</v>
      </c>
      <c r="N1137" s="4">
        <v>5500</v>
      </c>
      <c r="O1137" s="4">
        <v>360</v>
      </c>
      <c r="P1137" s="4">
        <v>900</v>
      </c>
      <c r="Q1137" s="3">
        <v>0.17</v>
      </c>
      <c r="R1137" s="1">
        <v>18</v>
      </c>
      <c r="S1137" s="1">
        <v>900</v>
      </c>
      <c r="T1137" s="1">
        <v>44</v>
      </c>
      <c r="U1137" s="1">
        <v>1</v>
      </c>
      <c r="V1137" s="1">
        <v>76</v>
      </c>
      <c r="W1137" s="1">
        <v>0</v>
      </c>
      <c r="X1137" s="1">
        <v>0</v>
      </c>
      <c r="Y1137" s="1">
        <v>0</v>
      </c>
      <c r="Z1137" s="1">
        <v>1</v>
      </c>
      <c r="AA1137" s="1">
        <v>0</v>
      </c>
      <c r="AB1137" s="1">
        <v>0</v>
      </c>
      <c r="AC1137" s="1">
        <v>2496</v>
      </c>
      <c r="AD1137" s="1">
        <v>0</v>
      </c>
      <c r="AE1137" s="1">
        <v>0</v>
      </c>
      <c r="AF1137" s="1">
        <v>0</v>
      </c>
      <c r="AG1137" s="1">
        <v>0</v>
      </c>
      <c r="AH1137" s="1">
        <v>0</v>
      </c>
      <c r="AI1137" s="1">
        <v>2496</v>
      </c>
      <c r="AJ1137" s="1" t="s">
        <v>1187</v>
      </c>
      <c r="AK1137" s="1" t="s">
        <v>1188</v>
      </c>
      <c r="AL1137" s="1" t="s">
        <v>1189</v>
      </c>
      <c r="AM1137" s="1" t="s">
        <v>12</v>
      </c>
      <c r="AN1137" s="1" t="s">
        <v>23098</v>
      </c>
      <c r="AO1137" s="1" t="s">
        <v>86</v>
      </c>
      <c r="AP1137" s="1" t="s">
        <v>57</v>
      </c>
      <c r="AQ1137" s="1" t="s">
        <v>25</v>
      </c>
      <c r="AR1137" s="1" t="s">
        <v>30</v>
      </c>
      <c r="AS1137" s="1" t="s">
        <v>23090</v>
      </c>
      <c r="AT1137" s="1" t="s">
        <v>26</v>
      </c>
    </row>
    <row r="1138" spans="1:46" x14ac:dyDescent="0.25">
      <c r="A1138" s="1" t="s">
        <v>22108</v>
      </c>
      <c r="B1138" s="2" t="s">
        <v>23075</v>
      </c>
      <c r="C1138" s="2" t="s">
        <v>23106</v>
      </c>
      <c r="D1138" s="1">
        <v>0</v>
      </c>
      <c r="E1138" s="1">
        <v>0</v>
      </c>
      <c r="F1138" s="1">
        <v>1</v>
      </c>
      <c r="G1138" s="1">
        <v>1</v>
      </c>
      <c r="H1138" s="6">
        <v>1</v>
      </c>
      <c r="I1138">
        <v>0</v>
      </c>
      <c r="J1138" s="1">
        <v>36</v>
      </c>
      <c r="K1138" s="1">
        <v>1</v>
      </c>
      <c r="L1138" s="1">
        <v>579</v>
      </c>
      <c r="M1138" s="6">
        <v>0.4</v>
      </c>
      <c r="N1138" s="4">
        <v>2300</v>
      </c>
      <c r="O1138" s="4">
        <v>190</v>
      </c>
      <c r="P1138" s="4">
        <v>800</v>
      </c>
      <c r="Q1138" s="3">
        <v>0.36</v>
      </c>
      <c r="R1138" s="1">
        <v>24</v>
      </c>
      <c r="S1138" s="1">
        <v>800</v>
      </c>
      <c r="T1138" s="1">
        <v>46</v>
      </c>
      <c r="U1138" s="1">
        <v>1</v>
      </c>
      <c r="V1138" s="1">
        <v>76</v>
      </c>
      <c r="W1138" s="1">
        <v>0</v>
      </c>
      <c r="X1138" s="1">
        <v>0</v>
      </c>
      <c r="Y1138" s="1">
        <v>1</v>
      </c>
      <c r="Z1138" s="1">
        <v>3</v>
      </c>
      <c r="AA1138" s="1">
        <v>0</v>
      </c>
      <c r="AB1138" s="1">
        <v>0</v>
      </c>
      <c r="AC1138" s="1">
        <v>0</v>
      </c>
      <c r="AD1138" s="1">
        <v>0</v>
      </c>
      <c r="AE1138" s="1">
        <v>0</v>
      </c>
      <c r="AF1138" s="1">
        <v>0</v>
      </c>
      <c r="AG1138" s="1">
        <v>0</v>
      </c>
      <c r="AH1138" s="1">
        <v>500</v>
      </c>
      <c r="AI1138" s="1">
        <v>500</v>
      </c>
      <c r="AJ1138" s="1" t="s">
        <v>14420</v>
      </c>
      <c r="AK1138" s="1" t="s">
        <v>14421</v>
      </c>
      <c r="AL1138" s="1" t="s">
        <v>14422</v>
      </c>
      <c r="AM1138" s="1" t="s">
        <v>12</v>
      </c>
      <c r="AN1138" s="1" t="s">
        <v>23098</v>
      </c>
      <c r="AO1138" s="1" t="s">
        <v>86</v>
      </c>
      <c r="AP1138" s="1" t="s">
        <v>57</v>
      </c>
      <c r="AQ1138" s="1" t="s">
        <v>25</v>
      </c>
      <c r="AR1138" s="1" t="s">
        <v>19</v>
      </c>
      <c r="AS1138" s="1" t="s">
        <v>23090</v>
      </c>
      <c r="AT1138" s="1" t="s">
        <v>26</v>
      </c>
    </row>
    <row r="1139" spans="1:46" x14ac:dyDescent="0.25">
      <c r="A1139" s="1" t="s">
        <v>19471</v>
      </c>
      <c r="B1139" s="2" t="s">
        <v>23101</v>
      </c>
      <c r="C1139" s="2" t="s">
        <v>23108</v>
      </c>
      <c r="D1139" s="1">
        <v>0</v>
      </c>
      <c r="E1139" s="1">
        <v>0</v>
      </c>
      <c r="F1139" s="1">
        <v>1</v>
      </c>
      <c r="G1139" s="1">
        <v>1</v>
      </c>
      <c r="H1139" s="6">
        <v>1</v>
      </c>
      <c r="I1139">
        <v>0</v>
      </c>
      <c r="J1139" s="1">
        <v>44</v>
      </c>
      <c r="K1139" s="1">
        <v>0</v>
      </c>
      <c r="L1139" s="1">
        <v>659</v>
      </c>
      <c r="M1139" s="6">
        <v>0.73</v>
      </c>
      <c r="N1139" s="4">
        <v>4800</v>
      </c>
      <c r="O1139" s="4">
        <v>200</v>
      </c>
      <c r="P1139" s="4">
        <v>400</v>
      </c>
      <c r="Q1139" s="3">
        <v>0.35</v>
      </c>
      <c r="R1139" s="1">
        <v>24</v>
      </c>
      <c r="S1139" s="1">
        <v>400</v>
      </c>
      <c r="T1139" s="1">
        <v>46</v>
      </c>
      <c r="U1139" s="1">
        <v>0</v>
      </c>
      <c r="V1139" s="1">
        <v>76</v>
      </c>
      <c r="W1139" s="1">
        <v>1</v>
      </c>
      <c r="X1139" s="1">
        <v>1</v>
      </c>
      <c r="Y1139" s="1">
        <v>1</v>
      </c>
      <c r="Z1139" s="1">
        <v>2</v>
      </c>
      <c r="AA1139" s="1">
        <v>0</v>
      </c>
      <c r="AB1139" s="1">
        <v>1</v>
      </c>
      <c r="AC1139" s="1">
        <v>943</v>
      </c>
      <c r="AD1139" s="1">
        <v>0</v>
      </c>
      <c r="AE1139" s="1">
        <v>849</v>
      </c>
      <c r="AF1139" s="1">
        <v>0</v>
      </c>
      <c r="AG1139" s="1">
        <v>99</v>
      </c>
      <c r="AH1139" s="1">
        <v>931</v>
      </c>
      <c r="AI1139" s="1">
        <v>2822</v>
      </c>
      <c r="AJ1139" s="1" t="s">
        <v>7287</v>
      </c>
      <c r="AK1139" s="1" t="s">
        <v>7288</v>
      </c>
      <c r="AL1139" s="1" t="s">
        <v>7289</v>
      </c>
      <c r="AM1139" s="1" t="s">
        <v>12</v>
      </c>
      <c r="AN1139" s="1" t="s">
        <v>23097</v>
      </c>
      <c r="AO1139" s="1" t="s">
        <v>364</v>
      </c>
      <c r="AP1139" s="1" t="s">
        <v>86</v>
      </c>
      <c r="AQ1139" s="1" t="s">
        <v>14</v>
      </c>
      <c r="AR1139" s="1" t="s">
        <v>19</v>
      </c>
      <c r="AS1139" s="1" t="s">
        <v>23090</v>
      </c>
      <c r="AT1139" s="1" t="s">
        <v>101</v>
      </c>
    </row>
    <row r="1140" spans="1:46" x14ac:dyDescent="0.25">
      <c r="A1140" s="1" t="s">
        <v>20031</v>
      </c>
      <c r="B1140" s="2" t="s">
        <v>23076</v>
      </c>
      <c r="C1140" s="2" t="s">
        <v>23107</v>
      </c>
      <c r="D1140" s="1">
        <v>0</v>
      </c>
      <c r="E1140" s="1">
        <v>0</v>
      </c>
      <c r="F1140" s="1">
        <v>1</v>
      </c>
      <c r="G1140" s="1">
        <v>1</v>
      </c>
      <c r="H1140" s="6">
        <v>1</v>
      </c>
      <c r="I1140">
        <v>1</v>
      </c>
      <c r="J1140" s="1">
        <v>42</v>
      </c>
      <c r="K1140" s="1">
        <v>1</v>
      </c>
      <c r="L1140" s="1">
        <v>686</v>
      </c>
      <c r="M1140" s="6">
        <v>0.19</v>
      </c>
      <c r="N1140" s="4">
        <v>5000</v>
      </c>
      <c r="O1140" s="4">
        <v>400</v>
      </c>
      <c r="P1140" s="4">
        <v>600</v>
      </c>
      <c r="Q1140" s="3">
        <v>0.3</v>
      </c>
      <c r="R1140" s="1">
        <v>18</v>
      </c>
      <c r="S1140" s="1">
        <v>600</v>
      </c>
      <c r="T1140" s="1">
        <v>40</v>
      </c>
      <c r="U1140" s="1">
        <v>1</v>
      </c>
      <c r="V1140" s="1">
        <v>75</v>
      </c>
      <c r="W1140" s="1">
        <v>1</v>
      </c>
      <c r="X1140" s="1">
        <v>0</v>
      </c>
      <c r="Y1140" s="1">
        <v>0</v>
      </c>
      <c r="Z1140" s="1">
        <v>3</v>
      </c>
      <c r="AA1140" s="1">
        <v>1</v>
      </c>
      <c r="AB1140" s="1">
        <v>1</v>
      </c>
      <c r="AC1140" s="1">
        <v>0</v>
      </c>
      <c r="AD1140" s="1">
        <v>0</v>
      </c>
      <c r="AE1140" s="1">
        <v>0</v>
      </c>
      <c r="AF1140" s="1">
        <v>499</v>
      </c>
      <c r="AG1140" s="1">
        <v>0</v>
      </c>
      <c r="AH1140" s="1">
        <v>200</v>
      </c>
      <c r="AI1140" s="1">
        <v>699</v>
      </c>
      <c r="AJ1140" s="1" t="s">
        <v>8842</v>
      </c>
      <c r="AK1140" s="1" t="s">
        <v>8843</v>
      </c>
      <c r="AL1140" s="1" t="s">
        <v>8844</v>
      </c>
      <c r="AM1140" s="1" t="s">
        <v>16</v>
      </c>
      <c r="AN1140" s="1" t="s">
        <v>23098</v>
      </c>
      <c r="AO1140" s="1" t="s">
        <v>86</v>
      </c>
      <c r="AP1140" s="1" t="s">
        <v>86</v>
      </c>
      <c r="AQ1140" s="1" t="s">
        <v>25</v>
      </c>
      <c r="AR1140" s="1" t="s">
        <v>30</v>
      </c>
      <c r="AS1140" s="1" t="s">
        <v>23091</v>
      </c>
      <c r="AT1140" s="1" t="s">
        <v>101</v>
      </c>
    </row>
    <row r="1141" spans="1:46" x14ac:dyDescent="0.25">
      <c r="A1141" s="1" t="s">
        <v>19569</v>
      </c>
      <c r="B1141" s="2" t="s">
        <v>23074</v>
      </c>
      <c r="C1141" s="2" t="s">
        <v>23110</v>
      </c>
      <c r="D1141" s="1">
        <v>0</v>
      </c>
      <c r="E1141" s="1">
        <v>0</v>
      </c>
      <c r="F1141" s="1">
        <v>2</v>
      </c>
      <c r="G1141" s="1">
        <v>2</v>
      </c>
      <c r="H1141" s="6">
        <v>1</v>
      </c>
      <c r="I1141">
        <v>0</v>
      </c>
      <c r="J1141" s="1">
        <v>44</v>
      </c>
      <c r="K1141" s="1">
        <v>1</v>
      </c>
      <c r="L1141" s="1">
        <v>787</v>
      </c>
      <c r="M1141" s="6">
        <v>0.22</v>
      </c>
      <c r="N1141" s="4">
        <v>5200</v>
      </c>
      <c r="O1141" s="4">
        <v>350</v>
      </c>
      <c r="P1141" s="4">
        <v>500</v>
      </c>
      <c r="Q1141" s="3">
        <v>0.26</v>
      </c>
      <c r="R1141" s="1">
        <v>12</v>
      </c>
      <c r="S1141" s="1">
        <v>500</v>
      </c>
      <c r="T1141" s="1">
        <v>68</v>
      </c>
      <c r="U1141" s="1">
        <v>1</v>
      </c>
      <c r="V1141" s="1">
        <v>75</v>
      </c>
      <c r="W1141" s="1">
        <v>0</v>
      </c>
      <c r="X1141" s="1">
        <v>0</v>
      </c>
      <c r="Y1141" s="1">
        <v>0</v>
      </c>
      <c r="Z1141" s="1">
        <v>4</v>
      </c>
      <c r="AA1141" s="1">
        <v>0</v>
      </c>
      <c r="AB1141" s="1">
        <v>0</v>
      </c>
      <c r="AC1141" s="1">
        <v>4200</v>
      </c>
      <c r="AD1141" s="1">
        <v>0</v>
      </c>
      <c r="AE1141" s="1">
        <v>0</v>
      </c>
      <c r="AF1141" s="1">
        <v>0</v>
      </c>
      <c r="AG1141" s="1">
        <v>0</v>
      </c>
      <c r="AH1141" s="1">
        <v>0</v>
      </c>
      <c r="AI1141" s="1">
        <v>4200</v>
      </c>
      <c r="AJ1141" s="1" t="s">
        <v>6643</v>
      </c>
      <c r="AK1141" s="1" t="s">
        <v>7566</v>
      </c>
      <c r="AL1141" s="1" t="s">
        <v>7567</v>
      </c>
      <c r="AM1141" s="1" t="s">
        <v>12</v>
      </c>
      <c r="AN1141" s="1" t="s">
        <v>23098</v>
      </c>
      <c r="AO1141" s="1" t="s">
        <v>86</v>
      </c>
      <c r="AP1141" s="1" t="s">
        <v>57</v>
      </c>
      <c r="AQ1141" s="1" t="s">
        <v>25</v>
      </c>
      <c r="AR1141" s="1" t="s">
        <v>30</v>
      </c>
      <c r="AS1141" s="1" t="s">
        <v>23090</v>
      </c>
      <c r="AT1141" s="1" t="s">
        <v>26</v>
      </c>
    </row>
    <row r="1142" spans="1:46" x14ac:dyDescent="0.25">
      <c r="A1142" s="1" t="s">
        <v>21542</v>
      </c>
      <c r="B1142" s="2" t="s">
        <v>23101</v>
      </c>
      <c r="C1142" s="2" t="s">
        <v>23104</v>
      </c>
      <c r="D1142" s="1">
        <v>0</v>
      </c>
      <c r="E1142" s="1">
        <v>2</v>
      </c>
      <c r="F1142" s="1">
        <v>1</v>
      </c>
      <c r="G1142" s="1">
        <v>3</v>
      </c>
      <c r="H1142" s="6">
        <v>0.33333333333333331</v>
      </c>
      <c r="I1142">
        <v>0</v>
      </c>
      <c r="J1142" s="1">
        <v>38</v>
      </c>
      <c r="K1142" s="1">
        <v>1</v>
      </c>
      <c r="L1142" s="1">
        <v>592</v>
      </c>
      <c r="M1142" s="6">
        <v>0.21</v>
      </c>
      <c r="N1142" s="4">
        <v>12000</v>
      </c>
      <c r="O1142" s="4">
        <v>1300</v>
      </c>
      <c r="P1142" s="4">
        <v>500</v>
      </c>
      <c r="Q1142" s="3">
        <v>0.32</v>
      </c>
      <c r="R1142" s="1">
        <v>36</v>
      </c>
      <c r="S1142" s="1">
        <v>500</v>
      </c>
      <c r="T1142" s="1">
        <v>55</v>
      </c>
      <c r="U1142" s="1">
        <v>1</v>
      </c>
      <c r="V1142" s="1">
        <v>75</v>
      </c>
      <c r="W1142" s="1">
        <v>0</v>
      </c>
      <c r="X1142" s="1">
        <v>0</v>
      </c>
      <c r="Y1142" s="1">
        <v>0</v>
      </c>
      <c r="Z1142" s="1">
        <v>4</v>
      </c>
      <c r="AA1142" s="1">
        <v>0</v>
      </c>
      <c r="AB1142" s="1">
        <v>1</v>
      </c>
      <c r="AC1142" s="1">
        <v>8500</v>
      </c>
      <c r="AD1142" s="1">
        <v>0</v>
      </c>
      <c r="AE1142" s="1">
        <v>0</v>
      </c>
      <c r="AF1142" s="1">
        <v>900</v>
      </c>
      <c r="AG1142" s="1">
        <v>0</v>
      </c>
      <c r="AH1142" s="1">
        <v>800</v>
      </c>
      <c r="AI1142" s="1">
        <v>10200</v>
      </c>
      <c r="AJ1142" s="1" t="s">
        <v>1108</v>
      </c>
      <c r="AK1142" s="1" t="s">
        <v>12925</v>
      </c>
      <c r="AL1142" s="1" t="s">
        <v>12926</v>
      </c>
      <c r="AM1142" s="1" t="s">
        <v>12</v>
      </c>
      <c r="AN1142" s="1" t="s">
        <v>23098</v>
      </c>
      <c r="AO1142" s="1" t="s">
        <v>86</v>
      </c>
      <c r="AP1142" s="1" t="s">
        <v>57</v>
      </c>
      <c r="AQ1142" s="1" t="s">
        <v>25</v>
      </c>
      <c r="AR1142" s="1" t="s">
        <v>30</v>
      </c>
      <c r="AS1142" s="1" t="s">
        <v>23090</v>
      </c>
      <c r="AT1142" s="1" t="s">
        <v>101</v>
      </c>
    </row>
    <row r="1143" spans="1:46" x14ac:dyDescent="0.25">
      <c r="A1143" s="1" t="s">
        <v>21995</v>
      </c>
      <c r="B1143" s="2" t="s">
        <v>23101</v>
      </c>
      <c r="C1143" s="2" t="s">
        <v>23105</v>
      </c>
      <c r="D1143" s="1">
        <v>0</v>
      </c>
      <c r="E1143" s="1">
        <v>0</v>
      </c>
      <c r="F1143" s="1">
        <v>1</v>
      </c>
      <c r="G1143" s="1">
        <v>1</v>
      </c>
      <c r="H1143" s="6">
        <v>1</v>
      </c>
      <c r="I1143">
        <v>0</v>
      </c>
      <c r="J1143" s="1">
        <v>45</v>
      </c>
      <c r="K1143" s="1">
        <v>1</v>
      </c>
      <c r="L1143" s="1">
        <v>596</v>
      </c>
      <c r="M1143" s="6">
        <v>0.67</v>
      </c>
      <c r="N1143" s="4">
        <v>1960</v>
      </c>
      <c r="O1143" s="4">
        <v>190</v>
      </c>
      <c r="P1143" s="4">
        <v>200</v>
      </c>
      <c r="Q1143" s="3">
        <v>0.33</v>
      </c>
      <c r="R1143" s="1">
        <v>12</v>
      </c>
      <c r="S1143" s="1">
        <v>200</v>
      </c>
      <c r="T1143" s="1">
        <v>16</v>
      </c>
      <c r="U1143" s="1">
        <v>0</v>
      </c>
      <c r="V1143" s="1">
        <v>75</v>
      </c>
      <c r="W1143" s="1">
        <v>0</v>
      </c>
      <c r="X1143" s="1">
        <v>0</v>
      </c>
      <c r="Y1143" s="1">
        <v>0</v>
      </c>
      <c r="Z1143" s="1">
        <v>4</v>
      </c>
      <c r="AA1143" s="1">
        <v>0</v>
      </c>
      <c r="AB1143" s="1">
        <v>0</v>
      </c>
      <c r="AC1143" s="1">
        <v>0</v>
      </c>
      <c r="AD1143" s="1">
        <v>0</v>
      </c>
      <c r="AE1143" s="1">
        <v>1690</v>
      </c>
      <c r="AF1143" s="1">
        <v>0</v>
      </c>
      <c r="AG1143" s="1">
        <v>0</v>
      </c>
      <c r="AH1143" s="1">
        <v>550</v>
      </c>
      <c r="AI1143" s="1">
        <v>2240</v>
      </c>
      <c r="AJ1143" s="1" t="s">
        <v>14121</v>
      </c>
      <c r="AK1143" s="1" t="s">
        <v>14122</v>
      </c>
      <c r="AL1143" s="1" t="s">
        <v>14123</v>
      </c>
      <c r="AM1143" s="1" t="s">
        <v>12</v>
      </c>
      <c r="AN1143" s="1" t="s">
        <v>23098</v>
      </c>
      <c r="AO1143" s="1" t="s">
        <v>364</v>
      </c>
      <c r="AP1143" s="1" t="s">
        <v>57</v>
      </c>
      <c r="AQ1143" s="1" t="s">
        <v>25</v>
      </c>
      <c r="AR1143" s="1" t="s">
        <v>30</v>
      </c>
      <c r="AS1143" s="1" t="s">
        <v>23090</v>
      </c>
      <c r="AT1143" s="1" t="s">
        <v>26</v>
      </c>
    </row>
    <row r="1144" spans="1:46" x14ac:dyDescent="0.25">
      <c r="A1144" s="1" t="s">
        <v>19289</v>
      </c>
      <c r="B1144" s="2" t="s">
        <v>23101</v>
      </c>
      <c r="C1144" s="2" t="s">
        <v>23106</v>
      </c>
      <c r="D1144" s="1">
        <v>0</v>
      </c>
      <c r="E1144" s="1">
        <v>0</v>
      </c>
      <c r="F1144" s="1">
        <v>1</v>
      </c>
      <c r="G1144" s="1">
        <v>1</v>
      </c>
      <c r="H1144" s="6">
        <v>1</v>
      </c>
      <c r="I1144">
        <v>1</v>
      </c>
      <c r="J1144" s="1">
        <v>44</v>
      </c>
      <c r="K1144" s="1">
        <v>1</v>
      </c>
      <c r="L1144" s="1">
        <v>603</v>
      </c>
      <c r="M1144" s="6">
        <v>0.52</v>
      </c>
      <c r="N1144" s="4">
        <v>200</v>
      </c>
      <c r="O1144" s="4">
        <v>140</v>
      </c>
      <c r="P1144" s="4">
        <v>550</v>
      </c>
      <c r="Q1144" s="3">
        <v>0.28999999999999998</v>
      </c>
      <c r="R1144" s="1">
        <v>24</v>
      </c>
      <c r="S1144" s="1">
        <v>550</v>
      </c>
      <c r="T1144" s="1">
        <v>52</v>
      </c>
      <c r="U1144" s="1">
        <v>0</v>
      </c>
      <c r="V1144" s="1">
        <v>75</v>
      </c>
      <c r="W1144" s="1">
        <v>0</v>
      </c>
      <c r="X1144" s="1">
        <v>0</v>
      </c>
      <c r="Y1144" s="1">
        <v>0</v>
      </c>
      <c r="Z1144" s="1">
        <v>3</v>
      </c>
      <c r="AA1144" s="1">
        <v>0</v>
      </c>
      <c r="AB1144" s="1">
        <v>1</v>
      </c>
      <c r="AC1144" s="1">
        <v>45</v>
      </c>
      <c r="AD1144" s="1">
        <v>600</v>
      </c>
      <c r="AE1144" s="1">
        <v>497</v>
      </c>
      <c r="AF1144" s="1">
        <v>0</v>
      </c>
      <c r="AG1144" s="1">
        <v>0</v>
      </c>
      <c r="AH1144" s="1">
        <v>0</v>
      </c>
      <c r="AI1144" s="1">
        <v>1142</v>
      </c>
      <c r="AJ1144" s="1" t="s">
        <v>6755</v>
      </c>
      <c r="AK1144" s="1" t="s">
        <v>6756</v>
      </c>
      <c r="AL1144" s="1" t="s">
        <v>6757</v>
      </c>
      <c r="AM1144" s="1" t="s">
        <v>16</v>
      </c>
      <c r="AN1144" s="1" t="s">
        <v>23098</v>
      </c>
      <c r="AO1144" s="1" t="s">
        <v>364</v>
      </c>
      <c r="AP1144" s="1" t="s">
        <v>57</v>
      </c>
      <c r="AQ1144" s="1" t="s">
        <v>25</v>
      </c>
      <c r="AR1144" s="1" t="s">
        <v>30</v>
      </c>
      <c r="AS1144" s="1" t="s">
        <v>23090</v>
      </c>
      <c r="AT1144" s="1" t="s">
        <v>101</v>
      </c>
    </row>
    <row r="1145" spans="1:46" x14ac:dyDescent="0.25">
      <c r="A1145" s="1" t="s">
        <v>17595</v>
      </c>
      <c r="B1145" s="2" t="s">
        <v>23101</v>
      </c>
      <c r="C1145" s="2" t="s">
        <v>23108</v>
      </c>
      <c r="D1145" s="1">
        <v>0</v>
      </c>
      <c r="E1145" s="1">
        <v>0</v>
      </c>
      <c r="F1145" s="1">
        <v>2</v>
      </c>
      <c r="G1145" s="1">
        <v>2</v>
      </c>
      <c r="H1145" s="6">
        <v>1</v>
      </c>
      <c r="I1145">
        <v>0</v>
      </c>
      <c r="J1145" s="1">
        <v>36</v>
      </c>
      <c r="K1145" s="1">
        <v>1</v>
      </c>
      <c r="L1145" s="1">
        <v>706</v>
      </c>
      <c r="M1145" s="6">
        <v>0.43</v>
      </c>
      <c r="N1145" s="4">
        <v>2800</v>
      </c>
      <c r="O1145" s="4">
        <v>250</v>
      </c>
      <c r="P1145" s="4">
        <v>200</v>
      </c>
      <c r="Q1145" s="3">
        <v>0.33</v>
      </c>
      <c r="R1145" s="1">
        <v>24</v>
      </c>
      <c r="S1145" s="1">
        <v>200</v>
      </c>
      <c r="T1145" s="1">
        <v>16</v>
      </c>
      <c r="U1145" s="1">
        <v>1</v>
      </c>
      <c r="V1145" s="1">
        <v>75</v>
      </c>
      <c r="W1145" s="1">
        <v>0</v>
      </c>
      <c r="X1145" s="1">
        <v>1</v>
      </c>
      <c r="Y1145" s="1">
        <v>1</v>
      </c>
      <c r="Z1145" s="1">
        <v>3</v>
      </c>
      <c r="AA1145" s="1">
        <v>0</v>
      </c>
      <c r="AB1145" s="1">
        <v>0</v>
      </c>
      <c r="AC1145" s="1">
        <v>932</v>
      </c>
      <c r="AD1145" s="1">
        <v>750</v>
      </c>
      <c r="AE1145" s="1">
        <v>0</v>
      </c>
      <c r="AF1145" s="1">
        <v>730</v>
      </c>
      <c r="AG1145" s="1">
        <v>0</v>
      </c>
      <c r="AH1145" s="1">
        <v>0</v>
      </c>
      <c r="AI1145" s="1">
        <v>2412</v>
      </c>
      <c r="AJ1145" s="1" t="s">
        <v>1867</v>
      </c>
      <c r="AK1145" s="1" t="s">
        <v>1868</v>
      </c>
      <c r="AL1145" s="1" t="s">
        <v>1869</v>
      </c>
      <c r="AM1145" s="1" t="s">
        <v>12</v>
      </c>
      <c r="AN1145" s="1" t="s">
        <v>23098</v>
      </c>
      <c r="AO1145" s="1" t="s">
        <v>86</v>
      </c>
      <c r="AP1145" s="1" t="s">
        <v>57</v>
      </c>
      <c r="AQ1145" s="1" t="s">
        <v>14</v>
      </c>
      <c r="AR1145" s="1" t="s">
        <v>19</v>
      </c>
      <c r="AS1145" s="1" t="s">
        <v>23090</v>
      </c>
      <c r="AT1145" s="1" t="s">
        <v>26</v>
      </c>
    </row>
    <row r="1146" spans="1:46" x14ac:dyDescent="0.25">
      <c r="A1146" s="1" t="s">
        <v>19562</v>
      </c>
      <c r="B1146" s="2" t="s">
        <v>23101</v>
      </c>
      <c r="C1146" s="2" t="s">
        <v>23108</v>
      </c>
      <c r="D1146" s="1">
        <v>0</v>
      </c>
      <c r="E1146" s="1">
        <v>1</v>
      </c>
      <c r="F1146" s="1">
        <v>1</v>
      </c>
      <c r="G1146" s="1">
        <v>2</v>
      </c>
      <c r="H1146" s="6">
        <v>0.5</v>
      </c>
      <c r="I1146">
        <v>0</v>
      </c>
      <c r="J1146" s="1">
        <v>40</v>
      </c>
      <c r="K1146" s="1">
        <v>0</v>
      </c>
      <c r="L1146" s="1">
        <v>445</v>
      </c>
      <c r="M1146" s="6">
        <v>0.13</v>
      </c>
      <c r="N1146" s="4">
        <v>3240</v>
      </c>
      <c r="O1146" s="4">
        <v>270</v>
      </c>
      <c r="P1146" s="4">
        <v>200</v>
      </c>
      <c r="Q1146" s="3">
        <v>0.35</v>
      </c>
      <c r="R1146" s="1">
        <v>6</v>
      </c>
      <c r="S1146" s="1">
        <v>200</v>
      </c>
      <c r="T1146" s="1">
        <v>22</v>
      </c>
      <c r="U1146" s="1">
        <v>1</v>
      </c>
      <c r="V1146" s="1">
        <v>75</v>
      </c>
      <c r="W1146" s="1">
        <v>0</v>
      </c>
      <c r="X1146" s="1">
        <v>0</v>
      </c>
      <c r="Y1146" s="1">
        <v>1</v>
      </c>
      <c r="Z1146" s="1">
        <v>0</v>
      </c>
      <c r="AA1146" s="1">
        <v>1</v>
      </c>
      <c r="AB1146" s="1">
        <v>0</v>
      </c>
      <c r="AC1146" s="1">
        <v>0</v>
      </c>
      <c r="AD1146" s="1">
        <v>0</v>
      </c>
      <c r="AE1146" s="1">
        <v>0</v>
      </c>
      <c r="AF1146" s="1">
        <v>0</v>
      </c>
      <c r="AG1146" s="1">
        <v>0</v>
      </c>
      <c r="AH1146" s="1">
        <v>0</v>
      </c>
      <c r="AI1146" s="1">
        <v>0</v>
      </c>
      <c r="AJ1146" s="1" t="s">
        <v>1704</v>
      </c>
      <c r="AK1146" s="1" t="s">
        <v>7545</v>
      </c>
      <c r="AL1146" s="1" t="s">
        <v>7546</v>
      </c>
      <c r="AM1146" s="1" t="s">
        <v>12</v>
      </c>
      <c r="AN1146" s="1" t="s">
        <v>23097</v>
      </c>
      <c r="AO1146" s="1" t="s">
        <v>86</v>
      </c>
      <c r="AP1146" s="1" t="s">
        <v>57</v>
      </c>
      <c r="AQ1146" s="1" t="s">
        <v>25</v>
      </c>
      <c r="AR1146" s="1" t="s">
        <v>19</v>
      </c>
      <c r="AS1146" s="1" t="s">
        <v>23091</v>
      </c>
      <c r="AT1146" s="1" t="s">
        <v>26</v>
      </c>
    </row>
    <row r="1147" spans="1:46" x14ac:dyDescent="0.25">
      <c r="A1147" s="1" t="s">
        <v>18353</v>
      </c>
      <c r="B1147" s="2" t="s">
        <v>23101</v>
      </c>
      <c r="C1147" s="2" t="s">
        <v>23108</v>
      </c>
      <c r="D1147" s="1">
        <v>0</v>
      </c>
      <c r="E1147" s="1">
        <v>0</v>
      </c>
      <c r="F1147" s="1">
        <v>3</v>
      </c>
      <c r="G1147" s="1">
        <v>3</v>
      </c>
      <c r="H1147" s="6">
        <v>1</v>
      </c>
      <c r="I1147">
        <v>0</v>
      </c>
      <c r="J1147" s="1">
        <v>34</v>
      </c>
      <c r="K1147" s="1">
        <v>0</v>
      </c>
      <c r="L1147" s="1">
        <v>600</v>
      </c>
      <c r="M1147" s="6">
        <v>0.72</v>
      </c>
      <c r="N1147" s="4">
        <v>3100</v>
      </c>
      <c r="O1147" s="4">
        <v>240</v>
      </c>
      <c r="P1147" s="4">
        <v>250</v>
      </c>
      <c r="Q1147" s="3">
        <v>0.28999999999999998</v>
      </c>
      <c r="R1147" s="1">
        <v>24</v>
      </c>
      <c r="S1147" s="1">
        <v>250</v>
      </c>
      <c r="T1147" s="1">
        <v>16</v>
      </c>
      <c r="U1147" s="1">
        <v>1</v>
      </c>
      <c r="V1147" s="1">
        <v>75</v>
      </c>
      <c r="W1147" s="1">
        <v>0</v>
      </c>
      <c r="X1147" s="1">
        <v>0</v>
      </c>
      <c r="Y1147" s="1">
        <v>1</v>
      </c>
      <c r="Z1147" s="1">
        <v>3</v>
      </c>
      <c r="AA1147" s="1">
        <v>0</v>
      </c>
      <c r="AB1147" s="1">
        <v>0</v>
      </c>
      <c r="AC1147" s="1">
        <v>658</v>
      </c>
      <c r="AD1147" s="1">
        <v>0</v>
      </c>
      <c r="AE1147" s="1">
        <v>386</v>
      </c>
      <c r="AF1147" s="1">
        <v>1425</v>
      </c>
      <c r="AG1147" s="1">
        <v>38</v>
      </c>
      <c r="AH1147" s="1">
        <v>780</v>
      </c>
      <c r="AI1147" s="1">
        <v>3287</v>
      </c>
      <c r="AJ1147" s="1" t="s">
        <v>4120</v>
      </c>
      <c r="AK1147" s="1" t="s">
        <v>4121</v>
      </c>
      <c r="AL1147" s="1" t="s">
        <v>4122</v>
      </c>
      <c r="AM1147" s="1" t="s">
        <v>12</v>
      </c>
      <c r="AN1147" s="1" t="s">
        <v>23097</v>
      </c>
      <c r="AO1147" s="1" t="s">
        <v>86</v>
      </c>
      <c r="AP1147" s="1" t="s">
        <v>57</v>
      </c>
      <c r="AQ1147" s="1" t="s">
        <v>25</v>
      </c>
      <c r="AR1147" s="1" t="s">
        <v>19</v>
      </c>
      <c r="AS1147" s="1" t="s">
        <v>23090</v>
      </c>
      <c r="AT1147" s="1" t="s">
        <v>26</v>
      </c>
    </row>
    <row r="1148" spans="1:46" x14ac:dyDescent="0.25">
      <c r="A1148" s="1" t="s">
        <v>20184</v>
      </c>
      <c r="B1148" s="2" t="s">
        <v>23101</v>
      </c>
      <c r="C1148" s="2" t="s">
        <v>23109</v>
      </c>
      <c r="D1148" s="1">
        <v>0</v>
      </c>
      <c r="E1148" s="1">
        <v>0</v>
      </c>
      <c r="F1148" s="1">
        <v>1</v>
      </c>
      <c r="G1148" s="1">
        <v>1</v>
      </c>
      <c r="H1148" s="6">
        <v>1</v>
      </c>
      <c r="I1148">
        <v>1</v>
      </c>
      <c r="J1148" s="1">
        <v>37</v>
      </c>
      <c r="K1148" s="1">
        <v>1</v>
      </c>
      <c r="L1148" s="1">
        <v>662</v>
      </c>
      <c r="M1148" s="6">
        <v>0.27</v>
      </c>
      <c r="N1148" s="4">
        <v>2000</v>
      </c>
      <c r="O1148" s="4">
        <v>160</v>
      </c>
      <c r="P1148" s="4">
        <v>255</v>
      </c>
      <c r="Q1148" s="3">
        <v>0.2</v>
      </c>
      <c r="R1148" s="1">
        <v>24</v>
      </c>
      <c r="S1148" s="1">
        <v>255</v>
      </c>
      <c r="T1148" s="1">
        <v>20</v>
      </c>
      <c r="U1148" s="1">
        <v>0</v>
      </c>
      <c r="V1148" s="1">
        <v>75</v>
      </c>
      <c r="W1148" s="1">
        <v>0</v>
      </c>
      <c r="X1148" s="1">
        <v>0</v>
      </c>
      <c r="Y1148" s="1">
        <v>0</v>
      </c>
      <c r="Z1148" s="1">
        <v>3</v>
      </c>
      <c r="AA1148" s="1">
        <v>1</v>
      </c>
      <c r="AB1148" s="1">
        <v>1</v>
      </c>
      <c r="AC1148" s="1">
        <v>0</v>
      </c>
      <c r="AD1148" s="1">
        <v>214</v>
      </c>
      <c r="AE1148" s="1">
        <v>533</v>
      </c>
      <c r="AF1148" s="1">
        <v>0</v>
      </c>
      <c r="AG1148" s="1">
        <v>119</v>
      </c>
      <c r="AH1148" s="1">
        <v>0</v>
      </c>
      <c r="AI1148" s="1">
        <v>866</v>
      </c>
      <c r="AJ1148" s="1" t="s">
        <v>9276</v>
      </c>
      <c r="AK1148" s="1" t="s">
        <v>9277</v>
      </c>
      <c r="AL1148" s="1" t="s">
        <v>9278</v>
      </c>
      <c r="AM1148" s="1" t="s">
        <v>16</v>
      </c>
      <c r="AN1148" s="1" t="s">
        <v>23098</v>
      </c>
      <c r="AO1148" s="1" t="s">
        <v>364</v>
      </c>
      <c r="AP1148" s="1" t="s">
        <v>57</v>
      </c>
      <c r="AQ1148" s="1" t="s">
        <v>25</v>
      </c>
      <c r="AR1148" s="1" t="s">
        <v>30</v>
      </c>
      <c r="AS1148" s="1" t="s">
        <v>23091</v>
      </c>
      <c r="AT1148" s="1" t="s">
        <v>101</v>
      </c>
    </row>
    <row r="1149" spans="1:46" x14ac:dyDescent="0.25">
      <c r="A1149" s="1" t="s">
        <v>23028</v>
      </c>
      <c r="B1149" s="2" t="s">
        <v>23101</v>
      </c>
      <c r="C1149" s="2" t="s">
        <v>23109</v>
      </c>
      <c r="D1149" s="1">
        <v>0</v>
      </c>
      <c r="E1149" s="1">
        <v>0</v>
      </c>
      <c r="F1149" s="1">
        <v>1</v>
      </c>
      <c r="G1149" s="1">
        <v>1</v>
      </c>
      <c r="H1149" s="6">
        <v>1</v>
      </c>
      <c r="I1149">
        <v>0</v>
      </c>
      <c r="J1149" s="1">
        <v>47</v>
      </c>
      <c r="K1149" s="1">
        <v>0</v>
      </c>
      <c r="L1149" s="1">
        <v>529</v>
      </c>
      <c r="M1149" s="6">
        <v>0.31</v>
      </c>
      <c r="N1149" s="4">
        <v>3000</v>
      </c>
      <c r="O1149" s="4">
        <v>205</v>
      </c>
      <c r="P1149" s="4">
        <v>300</v>
      </c>
      <c r="Q1149" s="3">
        <v>0.35</v>
      </c>
      <c r="R1149" s="1">
        <v>24</v>
      </c>
      <c r="S1149" s="1">
        <v>300</v>
      </c>
      <c r="T1149" s="1">
        <v>44</v>
      </c>
      <c r="U1149" s="1">
        <v>1</v>
      </c>
      <c r="V1149" s="1">
        <v>75</v>
      </c>
      <c r="W1149" s="1">
        <v>0</v>
      </c>
      <c r="X1149" s="1">
        <v>0</v>
      </c>
      <c r="Y1149" s="1">
        <v>0</v>
      </c>
      <c r="Z1149" s="1">
        <v>0</v>
      </c>
      <c r="AA1149" s="1">
        <v>1</v>
      </c>
      <c r="AB1149" s="1">
        <v>1</v>
      </c>
      <c r="AC1149" s="1">
        <v>0</v>
      </c>
      <c r="AD1149" s="1">
        <v>0</v>
      </c>
      <c r="AE1149" s="1">
        <v>0</v>
      </c>
      <c r="AF1149" s="1">
        <v>0</v>
      </c>
      <c r="AG1149" s="1">
        <v>0</v>
      </c>
      <c r="AH1149" s="1">
        <v>800</v>
      </c>
      <c r="AI1149" s="1">
        <v>800</v>
      </c>
      <c r="AJ1149" s="1" t="s">
        <v>16902</v>
      </c>
      <c r="AK1149" s="1" t="s">
        <v>16903</v>
      </c>
      <c r="AL1149" s="1" t="s">
        <v>16904</v>
      </c>
      <c r="AM1149" s="1" t="s">
        <v>12</v>
      </c>
      <c r="AN1149" s="1" t="s">
        <v>23097</v>
      </c>
      <c r="AO1149" s="1" t="s">
        <v>86</v>
      </c>
      <c r="AP1149" s="1" t="s">
        <v>57</v>
      </c>
      <c r="AQ1149" s="1" t="s">
        <v>25</v>
      </c>
      <c r="AR1149" s="1" t="s">
        <v>30</v>
      </c>
      <c r="AS1149" s="1" t="s">
        <v>23091</v>
      </c>
      <c r="AT1149" s="1" t="s">
        <v>101</v>
      </c>
    </row>
    <row r="1150" spans="1:46" x14ac:dyDescent="0.25">
      <c r="A1150" s="1" t="s">
        <v>21880</v>
      </c>
      <c r="B1150" s="2" t="s">
        <v>23101</v>
      </c>
      <c r="C1150" s="2" t="s">
        <v>23109</v>
      </c>
      <c r="D1150" s="1">
        <v>0</v>
      </c>
      <c r="E1150" s="1">
        <v>0</v>
      </c>
      <c r="F1150" s="1">
        <v>1</v>
      </c>
      <c r="G1150" s="1">
        <v>1</v>
      </c>
      <c r="H1150" s="6">
        <v>1</v>
      </c>
      <c r="I1150">
        <v>0</v>
      </c>
      <c r="J1150" s="1">
        <v>32</v>
      </c>
      <c r="K1150" s="1">
        <v>0</v>
      </c>
      <c r="L1150" s="1">
        <v>600</v>
      </c>
      <c r="M1150" s="6">
        <v>0.3</v>
      </c>
      <c r="N1150" s="4">
        <v>3700</v>
      </c>
      <c r="O1150" s="4">
        <v>300</v>
      </c>
      <c r="P1150" s="4">
        <v>500</v>
      </c>
      <c r="Q1150" s="3">
        <v>0.35</v>
      </c>
      <c r="R1150" s="1">
        <v>24</v>
      </c>
      <c r="S1150" s="1">
        <v>500</v>
      </c>
      <c r="T1150" s="1">
        <v>58</v>
      </c>
      <c r="U1150" s="1">
        <v>1</v>
      </c>
      <c r="V1150" s="1">
        <v>75</v>
      </c>
      <c r="W1150" s="1">
        <v>0</v>
      </c>
      <c r="X1150" s="1">
        <v>0</v>
      </c>
      <c r="Y1150" s="1">
        <v>1</v>
      </c>
      <c r="Z1150" s="1">
        <v>2</v>
      </c>
      <c r="AA1150" s="1">
        <v>0</v>
      </c>
      <c r="AB1150" s="1">
        <v>0</v>
      </c>
      <c r="AC1150" s="1">
        <v>0</v>
      </c>
      <c r="AD1150" s="1">
        <v>0</v>
      </c>
      <c r="AE1150" s="1">
        <v>346</v>
      </c>
      <c r="AF1150" s="1">
        <v>937</v>
      </c>
      <c r="AG1150" s="1">
        <v>0</v>
      </c>
      <c r="AH1150" s="1">
        <v>0</v>
      </c>
      <c r="AI1150" s="1">
        <v>1283</v>
      </c>
      <c r="AJ1150" s="1" t="s">
        <v>494</v>
      </c>
      <c r="AK1150" s="1" t="s">
        <v>13848</v>
      </c>
      <c r="AL1150" s="1" t="s">
        <v>13849</v>
      </c>
      <c r="AM1150" s="1" t="s">
        <v>12</v>
      </c>
      <c r="AN1150" s="1" t="s">
        <v>23097</v>
      </c>
      <c r="AO1150" s="1" t="s">
        <v>86</v>
      </c>
      <c r="AP1150" s="1" t="s">
        <v>57</v>
      </c>
      <c r="AQ1150" s="1" t="s">
        <v>25</v>
      </c>
      <c r="AR1150" s="1" t="s">
        <v>19</v>
      </c>
      <c r="AS1150" s="1" t="s">
        <v>23090</v>
      </c>
      <c r="AT1150" s="1" t="s">
        <v>26</v>
      </c>
    </row>
    <row r="1151" spans="1:46" x14ac:dyDescent="0.25">
      <c r="A1151" s="1" t="s">
        <v>20207</v>
      </c>
      <c r="B1151" s="2" t="s">
        <v>23101</v>
      </c>
      <c r="C1151" s="2" t="s">
        <v>23109</v>
      </c>
      <c r="D1151" s="1">
        <v>0</v>
      </c>
      <c r="E1151" s="1">
        <v>0</v>
      </c>
      <c r="F1151" s="1">
        <v>1</v>
      </c>
      <c r="G1151" s="1">
        <v>1</v>
      </c>
      <c r="H1151" s="6">
        <v>1</v>
      </c>
      <c r="I1151">
        <v>0</v>
      </c>
      <c r="J1151" s="1">
        <v>35</v>
      </c>
      <c r="K1151" s="1">
        <v>1</v>
      </c>
      <c r="L1151" s="1">
        <v>600</v>
      </c>
      <c r="M1151" s="6">
        <v>0.44</v>
      </c>
      <c r="N1151" s="4">
        <v>2000</v>
      </c>
      <c r="O1151" s="4">
        <v>180</v>
      </c>
      <c r="P1151" s="4">
        <v>200</v>
      </c>
      <c r="Q1151" s="3">
        <v>0.28000000000000003</v>
      </c>
      <c r="R1151" s="1">
        <v>24</v>
      </c>
      <c r="S1151" s="1">
        <v>200</v>
      </c>
      <c r="T1151" s="1">
        <v>25</v>
      </c>
      <c r="U1151" s="1">
        <v>1</v>
      </c>
      <c r="V1151" s="1">
        <v>75</v>
      </c>
      <c r="W1151" s="1">
        <v>1</v>
      </c>
      <c r="X1151" s="1">
        <v>1</v>
      </c>
      <c r="Y1151" s="1">
        <v>1</v>
      </c>
      <c r="Z1151" s="1">
        <v>1</v>
      </c>
      <c r="AA1151" s="1">
        <v>0</v>
      </c>
      <c r="AB1151" s="1">
        <v>0</v>
      </c>
      <c r="AC1151" s="1">
        <v>0</v>
      </c>
      <c r="AD1151" s="1">
        <v>0</v>
      </c>
      <c r="AE1151" s="1">
        <v>0</v>
      </c>
      <c r="AF1151" s="1">
        <v>1212</v>
      </c>
      <c r="AG1151" s="1">
        <v>185</v>
      </c>
      <c r="AH1151" s="1">
        <v>0</v>
      </c>
      <c r="AI1151" s="1">
        <v>1397</v>
      </c>
      <c r="AJ1151" s="1" t="s">
        <v>9337</v>
      </c>
      <c r="AK1151" s="1" t="s">
        <v>9338</v>
      </c>
      <c r="AL1151" s="1" t="s">
        <v>9339</v>
      </c>
      <c r="AM1151" s="1" t="s">
        <v>12</v>
      </c>
      <c r="AN1151" s="1" t="s">
        <v>23098</v>
      </c>
      <c r="AO1151" s="1" t="s">
        <v>86</v>
      </c>
      <c r="AP1151" s="1" t="s">
        <v>86</v>
      </c>
      <c r="AQ1151" s="1" t="s">
        <v>14</v>
      </c>
      <c r="AR1151" s="1" t="s">
        <v>19</v>
      </c>
      <c r="AS1151" s="1" t="s">
        <v>23090</v>
      </c>
      <c r="AT1151" s="1" t="s">
        <v>26</v>
      </c>
    </row>
    <row r="1152" spans="1:46" x14ac:dyDescent="0.25">
      <c r="A1152" s="1" t="s">
        <v>17771</v>
      </c>
      <c r="B1152" s="2" t="s">
        <v>23101</v>
      </c>
      <c r="C1152" s="2" t="s">
        <v>23109</v>
      </c>
      <c r="D1152" s="1">
        <v>0</v>
      </c>
      <c r="E1152" s="1">
        <v>0</v>
      </c>
      <c r="F1152" s="1">
        <v>1</v>
      </c>
      <c r="G1152" s="1">
        <v>1</v>
      </c>
      <c r="H1152" s="6">
        <v>1</v>
      </c>
      <c r="I1152">
        <v>0</v>
      </c>
      <c r="J1152" s="1">
        <v>50</v>
      </c>
      <c r="K1152" s="1">
        <v>0</v>
      </c>
      <c r="L1152" s="1">
        <v>810</v>
      </c>
      <c r="M1152" s="6">
        <v>0.04</v>
      </c>
      <c r="N1152" s="4">
        <v>1800</v>
      </c>
      <c r="O1152" s="4">
        <v>140</v>
      </c>
      <c r="P1152" s="4">
        <v>100</v>
      </c>
      <c r="Q1152" s="3">
        <v>0.25</v>
      </c>
      <c r="R1152" s="1">
        <v>24</v>
      </c>
      <c r="S1152" s="1">
        <v>100</v>
      </c>
      <c r="T1152" s="1">
        <v>14</v>
      </c>
      <c r="U1152" s="1">
        <v>1</v>
      </c>
      <c r="V1152" s="1">
        <v>75</v>
      </c>
      <c r="W1152" s="1">
        <v>1</v>
      </c>
      <c r="X1152" s="1">
        <v>1</v>
      </c>
      <c r="Y1152" s="1">
        <v>0</v>
      </c>
      <c r="Z1152" s="1">
        <v>3</v>
      </c>
      <c r="AA1152" s="1">
        <v>0</v>
      </c>
      <c r="AB1152" s="1">
        <v>0</v>
      </c>
      <c r="AC1152" s="1">
        <v>800</v>
      </c>
      <c r="AD1152" s="1">
        <v>0</v>
      </c>
      <c r="AE1152" s="1">
        <v>0</v>
      </c>
      <c r="AF1152" s="1">
        <v>0</v>
      </c>
      <c r="AG1152" s="1">
        <v>0</v>
      </c>
      <c r="AH1152" s="1">
        <v>0</v>
      </c>
      <c r="AI1152" s="1">
        <v>800</v>
      </c>
      <c r="AJ1152" s="1" t="s">
        <v>2390</v>
      </c>
      <c r="AK1152" s="1" t="s">
        <v>2391</v>
      </c>
      <c r="AL1152" s="1" t="s">
        <v>2392</v>
      </c>
      <c r="AM1152" s="1" t="s">
        <v>12</v>
      </c>
      <c r="AN1152" s="1" t="s">
        <v>23097</v>
      </c>
      <c r="AO1152" s="1" t="s">
        <v>86</v>
      </c>
      <c r="AP1152" s="1" t="s">
        <v>86</v>
      </c>
      <c r="AQ1152" s="1" t="s">
        <v>14</v>
      </c>
      <c r="AR1152" s="1" t="s">
        <v>30</v>
      </c>
      <c r="AS1152" s="1" t="s">
        <v>23090</v>
      </c>
      <c r="AT1152" s="1" t="s">
        <v>26</v>
      </c>
    </row>
    <row r="1153" spans="1:46" x14ac:dyDescent="0.25">
      <c r="A1153" s="1" t="s">
        <v>18795</v>
      </c>
      <c r="B1153" s="2" t="s">
        <v>23073</v>
      </c>
      <c r="C1153" s="2" t="s">
        <v>23107</v>
      </c>
      <c r="D1153" s="1">
        <v>0</v>
      </c>
      <c r="E1153" s="1">
        <v>1</v>
      </c>
      <c r="F1153" s="1">
        <v>9</v>
      </c>
      <c r="G1153" s="1">
        <v>10</v>
      </c>
      <c r="H1153" s="6">
        <v>0.9</v>
      </c>
      <c r="I1153">
        <v>0</v>
      </c>
      <c r="J1153" s="1">
        <v>37</v>
      </c>
      <c r="K1153" s="1">
        <v>1</v>
      </c>
      <c r="L1153" s="1">
        <v>721</v>
      </c>
      <c r="M1153" s="6">
        <v>0.81</v>
      </c>
      <c r="N1153" s="4">
        <v>3400</v>
      </c>
      <c r="O1153" s="4">
        <v>240</v>
      </c>
      <c r="P1153" s="4">
        <v>800</v>
      </c>
      <c r="Q1153" s="3">
        <v>0.3</v>
      </c>
      <c r="R1153" s="1">
        <v>24</v>
      </c>
      <c r="S1153" s="1">
        <v>800</v>
      </c>
      <c r="T1153" s="1">
        <v>11</v>
      </c>
      <c r="U1153" s="1">
        <v>1</v>
      </c>
      <c r="V1153" s="1">
        <v>74</v>
      </c>
      <c r="W1153" s="1">
        <v>0</v>
      </c>
      <c r="X1153" s="1">
        <v>0</v>
      </c>
      <c r="Y1153" s="1">
        <v>1</v>
      </c>
      <c r="Z1153" s="1">
        <v>1</v>
      </c>
      <c r="AA1153" s="1">
        <v>1</v>
      </c>
      <c r="AB1153" s="1">
        <v>0</v>
      </c>
      <c r="AC1153" s="1">
        <v>4739</v>
      </c>
      <c r="AD1153" s="1">
        <v>0</v>
      </c>
      <c r="AE1153" s="1">
        <v>0</v>
      </c>
      <c r="AF1153" s="1">
        <v>268</v>
      </c>
      <c r="AG1153" s="1">
        <v>27</v>
      </c>
      <c r="AH1153" s="1">
        <v>0</v>
      </c>
      <c r="AI1153" s="1">
        <v>5034</v>
      </c>
      <c r="AJ1153" s="1" t="s">
        <v>5376</v>
      </c>
      <c r="AK1153" s="1" t="s">
        <v>5377</v>
      </c>
      <c r="AL1153" s="1" t="s">
        <v>5378</v>
      </c>
      <c r="AM1153" s="1" t="s">
        <v>12</v>
      </c>
      <c r="AN1153" s="1" t="s">
        <v>23098</v>
      </c>
      <c r="AO1153" s="1" t="s">
        <v>86</v>
      </c>
      <c r="AP1153" s="1" t="s">
        <v>57</v>
      </c>
      <c r="AQ1153" s="1" t="s">
        <v>25</v>
      </c>
      <c r="AR1153" s="1" t="s">
        <v>19</v>
      </c>
      <c r="AS1153" s="1" t="s">
        <v>23091</v>
      </c>
      <c r="AT1153" s="1" t="s">
        <v>26</v>
      </c>
    </row>
    <row r="1154" spans="1:46" x14ac:dyDescent="0.25">
      <c r="A1154" s="1" t="s">
        <v>21742</v>
      </c>
      <c r="B1154" s="2" t="s">
        <v>23073</v>
      </c>
      <c r="C1154" s="2" t="s">
        <v>23109</v>
      </c>
      <c r="D1154" s="1">
        <v>0</v>
      </c>
      <c r="E1154" s="1">
        <v>0</v>
      </c>
      <c r="F1154" s="1">
        <v>2</v>
      </c>
      <c r="G1154" s="1">
        <v>2</v>
      </c>
      <c r="H1154" s="6">
        <v>1</v>
      </c>
      <c r="I1154">
        <v>0</v>
      </c>
      <c r="J1154" s="1">
        <v>34</v>
      </c>
      <c r="K1154" s="1">
        <v>1</v>
      </c>
      <c r="L1154" s="1">
        <v>779</v>
      </c>
      <c r="M1154" s="6">
        <v>0.19</v>
      </c>
      <c r="N1154" s="4">
        <v>3500</v>
      </c>
      <c r="O1154" s="4">
        <v>290</v>
      </c>
      <c r="P1154" s="4">
        <v>600</v>
      </c>
      <c r="Q1154" s="3">
        <v>0.25</v>
      </c>
      <c r="R1154" s="1">
        <v>18</v>
      </c>
      <c r="S1154" s="1">
        <v>600</v>
      </c>
      <c r="T1154" s="1">
        <v>59</v>
      </c>
      <c r="U1154" s="1">
        <v>1</v>
      </c>
      <c r="V1154" s="1">
        <v>74</v>
      </c>
      <c r="W1154" s="1">
        <v>0</v>
      </c>
      <c r="X1154" s="1">
        <v>0</v>
      </c>
      <c r="Y1154" s="1">
        <v>1</v>
      </c>
      <c r="Z1154" s="1">
        <v>1</v>
      </c>
      <c r="AA1154" s="1">
        <v>1</v>
      </c>
      <c r="AB1154" s="1">
        <v>0</v>
      </c>
      <c r="AC1154" s="1">
        <v>0</v>
      </c>
      <c r="AD1154" s="1">
        <v>210</v>
      </c>
      <c r="AE1154" s="1">
        <v>138</v>
      </c>
      <c r="AF1154" s="1">
        <v>0</v>
      </c>
      <c r="AG1154" s="1">
        <v>135</v>
      </c>
      <c r="AH1154" s="1">
        <v>0</v>
      </c>
      <c r="AI1154" s="1">
        <v>483</v>
      </c>
      <c r="AJ1154" s="1" t="s">
        <v>2299</v>
      </c>
      <c r="AK1154" s="1" t="s">
        <v>13477</v>
      </c>
      <c r="AL1154" s="1" t="s">
        <v>13478</v>
      </c>
      <c r="AM1154" s="1" t="s">
        <v>12</v>
      </c>
      <c r="AN1154" s="1" t="s">
        <v>23098</v>
      </c>
      <c r="AO1154" s="1" t="s">
        <v>86</v>
      </c>
      <c r="AP1154" s="1" t="s">
        <v>57</v>
      </c>
      <c r="AQ1154" s="1" t="s">
        <v>25</v>
      </c>
      <c r="AR1154" s="1" t="s">
        <v>19</v>
      </c>
      <c r="AS1154" s="1" t="s">
        <v>23091</v>
      </c>
      <c r="AT1154" s="1" t="s">
        <v>26</v>
      </c>
    </row>
    <row r="1155" spans="1:46" x14ac:dyDescent="0.25">
      <c r="A1155" s="1" t="s">
        <v>20284</v>
      </c>
      <c r="B1155" s="2" t="s">
        <v>23074</v>
      </c>
      <c r="C1155" s="2" t="s">
        <v>23104</v>
      </c>
      <c r="D1155" s="1">
        <v>1</v>
      </c>
      <c r="E1155" s="1">
        <v>8</v>
      </c>
      <c r="F1155" s="1">
        <v>5</v>
      </c>
      <c r="G1155" s="1">
        <v>14</v>
      </c>
      <c r="H1155" s="6">
        <v>0.35714285714285715</v>
      </c>
      <c r="I1155">
        <v>0</v>
      </c>
      <c r="J1155" s="1">
        <v>50</v>
      </c>
      <c r="K1155" s="1">
        <v>1</v>
      </c>
      <c r="L1155" s="1">
        <v>548</v>
      </c>
      <c r="M1155" s="6">
        <v>0.46</v>
      </c>
      <c r="N1155" s="4">
        <v>2000</v>
      </c>
      <c r="O1155" s="4">
        <v>160</v>
      </c>
      <c r="P1155" s="4">
        <v>300</v>
      </c>
      <c r="Q1155" s="3">
        <v>0.35</v>
      </c>
      <c r="R1155" s="1">
        <v>24</v>
      </c>
      <c r="S1155" s="1">
        <v>300</v>
      </c>
      <c r="T1155" s="1">
        <v>35</v>
      </c>
      <c r="U1155" s="1">
        <v>0</v>
      </c>
      <c r="V1155" s="1">
        <v>74</v>
      </c>
      <c r="W1155" s="1">
        <v>0</v>
      </c>
      <c r="X1155" s="1">
        <v>0</v>
      </c>
      <c r="Y1155" s="1">
        <v>0</v>
      </c>
      <c r="Z1155" s="1">
        <v>4</v>
      </c>
      <c r="AA1155" s="1">
        <v>0</v>
      </c>
      <c r="AB1155" s="1">
        <v>1</v>
      </c>
      <c r="AC1155" s="1">
        <v>950</v>
      </c>
      <c r="AD1155" s="1">
        <v>0</v>
      </c>
      <c r="AE1155" s="1">
        <v>740</v>
      </c>
      <c r="AF1155" s="1">
        <v>0</v>
      </c>
      <c r="AG1155" s="1">
        <v>270</v>
      </c>
      <c r="AH1155" s="1">
        <v>0</v>
      </c>
      <c r="AI1155" s="1">
        <v>1960</v>
      </c>
      <c r="AJ1155" s="1" t="s">
        <v>1151</v>
      </c>
      <c r="AK1155" s="1" t="s">
        <v>9522</v>
      </c>
      <c r="AL1155" s="1" t="s">
        <v>9523</v>
      </c>
      <c r="AM1155" s="1" t="s">
        <v>12</v>
      </c>
      <c r="AN1155" s="1" t="s">
        <v>23098</v>
      </c>
      <c r="AO1155" s="1" t="s">
        <v>364</v>
      </c>
      <c r="AP1155" s="1" t="s">
        <v>57</v>
      </c>
      <c r="AQ1155" s="1" t="s">
        <v>25</v>
      </c>
      <c r="AR1155" s="1" t="s">
        <v>30</v>
      </c>
      <c r="AS1155" s="1" t="s">
        <v>23090</v>
      </c>
      <c r="AT1155" s="1" t="s">
        <v>101</v>
      </c>
    </row>
    <row r="1156" spans="1:46" x14ac:dyDescent="0.25">
      <c r="A1156" s="1" t="s">
        <v>19823</v>
      </c>
      <c r="B1156" s="2" t="s">
        <v>23075</v>
      </c>
      <c r="C1156" s="2" t="s">
        <v>23106</v>
      </c>
      <c r="D1156" s="1">
        <v>0</v>
      </c>
      <c r="E1156" s="1">
        <v>1</v>
      </c>
      <c r="F1156" s="1">
        <v>4</v>
      </c>
      <c r="G1156" s="1">
        <v>5</v>
      </c>
      <c r="H1156" s="6">
        <v>0.8</v>
      </c>
      <c r="I1156">
        <v>0</v>
      </c>
      <c r="J1156" s="1">
        <v>37</v>
      </c>
      <c r="K1156" s="1">
        <v>1</v>
      </c>
      <c r="L1156" s="1">
        <v>648</v>
      </c>
      <c r="M1156" s="6">
        <v>0.48</v>
      </c>
      <c r="N1156" s="4">
        <v>3400</v>
      </c>
      <c r="O1156" s="4">
        <v>280</v>
      </c>
      <c r="P1156" s="4">
        <v>800</v>
      </c>
      <c r="Q1156" s="3">
        <v>0.35</v>
      </c>
      <c r="R1156" s="1">
        <v>24</v>
      </c>
      <c r="S1156" s="1">
        <v>800</v>
      </c>
      <c r="T1156" s="1">
        <v>32</v>
      </c>
      <c r="U1156" s="1">
        <v>1</v>
      </c>
      <c r="V1156" s="1">
        <v>74</v>
      </c>
      <c r="W1156" s="1">
        <v>0</v>
      </c>
      <c r="X1156" s="1">
        <v>0</v>
      </c>
      <c r="Y1156" s="1">
        <v>0</v>
      </c>
      <c r="Z1156" s="1">
        <v>3</v>
      </c>
      <c r="AA1156" s="1">
        <v>1</v>
      </c>
      <c r="AB1156" s="1">
        <v>0</v>
      </c>
      <c r="AC1156" s="1">
        <v>2646</v>
      </c>
      <c r="AD1156" s="1">
        <v>0</v>
      </c>
      <c r="AE1156" s="1">
        <v>0</v>
      </c>
      <c r="AF1156" s="1">
        <v>0</v>
      </c>
      <c r="AG1156" s="1">
        <v>0</v>
      </c>
      <c r="AH1156" s="1">
        <v>0</v>
      </c>
      <c r="AI1156" s="1">
        <v>2646</v>
      </c>
      <c r="AJ1156" s="1" t="s">
        <v>8251</v>
      </c>
      <c r="AK1156" s="1" t="s">
        <v>8252</v>
      </c>
      <c r="AL1156" s="1" t="s">
        <v>8253</v>
      </c>
      <c r="AM1156" s="1" t="s">
        <v>12</v>
      </c>
      <c r="AN1156" s="1" t="s">
        <v>23098</v>
      </c>
      <c r="AO1156" s="1" t="s">
        <v>86</v>
      </c>
      <c r="AP1156" s="1" t="s">
        <v>57</v>
      </c>
      <c r="AQ1156" s="1" t="s">
        <v>25</v>
      </c>
      <c r="AR1156" s="1" t="s">
        <v>30</v>
      </c>
      <c r="AS1156" s="1" t="s">
        <v>23091</v>
      </c>
      <c r="AT1156" s="1" t="s">
        <v>26</v>
      </c>
    </row>
    <row r="1157" spans="1:46" x14ac:dyDescent="0.25">
      <c r="A1157" s="1" t="s">
        <v>21487</v>
      </c>
      <c r="B1157" s="2" t="s">
        <v>23101</v>
      </c>
      <c r="C1157" s="2" t="s">
        <v>23104</v>
      </c>
      <c r="D1157" s="1">
        <v>0</v>
      </c>
      <c r="E1157" s="1">
        <v>0</v>
      </c>
      <c r="F1157" s="1">
        <v>1</v>
      </c>
      <c r="G1157" s="1">
        <v>1</v>
      </c>
      <c r="H1157" s="6">
        <v>1</v>
      </c>
      <c r="I1157">
        <v>0</v>
      </c>
      <c r="J1157" s="1">
        <v>40</v>
      </c>
      <c r="K1157" s="1">
        <v>0</v>
      </c>
      <c r="L1157" s="1">
        <v>668</v>
      </c>
      <c r="M1157" s="6">
        <v>0.38</v>
      </c>
      <c r="N1157" s="4">
        <v>2460</v>
      </c>
      <c r="O1157" s="4">
        <v>205</v>
      </c>
      <c r="P1157" s="4">
        <v>500</v>
      </c>
      <c r="Q1157" s="3">
        <v>0.38</v>
      </c>
      <c r="R1157" s="1">
        <v>24</v>
      </c>
      <c r="S1157" s="1">
        <v>500</v>
      </c>
      <c r="T1157" s="1">
        <v>14</v>
      </c>
      <c r="U1157" s="1">
        <v>0</v>
      </c>
      <c r="V1157" s="1">
        <v>74</v>
      </c>
      <c r="W1157" s="1">
        <v>0</v>
      </c>
      <c r="X1157" s="1">
        <v>0</v>
      </c>
      <c r="Y1157" s="1">
        <v>1</v>
      </c>
      <c r="Z1157" s="1">
        <v>3</v>
      </c>
      <c r="AA1157" s="1">
        <v>1</v>
      </c>
      <c r="AB1157" s="1">
        <v>0</v>
      </c>
      <c r="AC1157" s="1">
        <v>0</v>
      </c>
      <c r="AD1157" s="1">
        <v>42</v>
      </c>
      <c r="AE1157" s="1">
        <v>0</v>
      </c>
      <c r="AF1157" s="1">
        <v>0</v>
      </c>
      <c r="AG1157" s="1">
        <v>40</v>
      </c>
      <c r="AH1157" s="1">
        <v>780</v>
      </c>
      <c r="AI1157" s="1">
        <v>862</v>
      </c>
      <c r="AJ1157" s="1" t="s">
        <v>11080</v>
      </c>
      <c r="AK1157" s="1" t="s">
        <v>12768</v>
      </c>
      <c r="AL1157" s="1" t="s">
        <v>12769</v>
      </c>
      <c r="AM1157" s="1" t="s">
        <v>12</v>
      </c>
      <c r="AN1157" s="1" t="s">
        <v>23097</v>
      </c>
      <c r="AO1157" s="1" t="s">
        <v>364</v>
      </c>
      <c r="AP1157" s="1" t="s">
        <v>57</v>
      </c>
      <c r="AQ1157" s="1" t="s">
        <v>25</v>
      </c>
      <c r="AR1157" s="1" t="s">
        <v>19</v>
      </c>
      <c r="AS1157" s="1" t="s">
        <v>23091</v>
      </c>
      <c r="AT1157" s="1" t="s">
        <v>26</v>
      </c>
    </row>
    <row r="1158" spans="1:46" x14ac:dyDescent="0.25">
      <c r="A1158" s="1" t="s">
        <v>20340</v>
      </c>
      <c r="B1158" s="2" t="s">
        <v>23101</v>
      </c>
      <c r="C1158" s="2" t="s">
        <v>23105</v>
      </c>
      <c r="D1158" s="1">
        <v>0</v>
      </c>
      <c r="E1158" s="1">
        <v>0</v>
      </c>
      <c r="F1158" s="1">
        <v>1</v>
      </c>
      <c r="G1158" s="1">
        <v>1</v>
      </c>
      <c r="H1158" s="6">
        <v>1</v>
      </c>
      <c r="I1158">
        <v>0</v>
      </c>
      <c r="J1158" s="1">
        <v>39</v>
      </c>
      <c r="K1158" s="1">
        <v>0</v>
      </c>
      <c r="L1158" s="1">
        <v>613</v>
      </c>
      <c r="M1158" s="6">
        <v>0.54</v>
      </c>
      <c r="N1158" s="4">
        <v>3000</v>
      </c>
      <c r="O1158" s="4">
        <v>250</v>
      </c>
      <c r="P1158" s="4">
        <v>800</v>
      </c>
      <c r="Q1158" s="3">
        <v>0.39</v>
      </c>
      <c r="R1158" s="1">
        <v>24</v>
      </c>
      <c r="S1158" s="1">
        <v>800</v>
      </c>
      <c r="T1158" s="1">
        <v>12</v>
      </c>
      <c r="U1158" s="1">
        <v>0</v>
      </c>
      <c r="V1158" s="1">
        <v>74</v>
      </c>
      <c r="W1158" s="1">
        <v>0</v>
      </c>
      <c r="X1158" s="1">
        <v>0</v>
      </c>
      <c r="Y1158" s="1">
        <v>1</v>
      </c>
      <c r="Z1158" s="1">
        <v>2</v>
      </c>
      <c r="AA1158" s="1">
        <v>0</v>
      </c>
      <c r="AB1158" s="1">
        <v>0</v>
      </c>
      <c r="AC1158" s="1">
        <v>2095</v>
      </c>
      <c r="AD1158" s="1">
        <v>0</v>
      </c>
      <c r="AE1158" s="1">
        <v>0</v>
      </c>
      <c r="AF1158" s="1">
        <v>0</v>
      </c>
      <c r="AG1158" s="1">
        <v>0</v>
      </c>
      <c r="AH1158" s="1">
        <v>750</v>
      </c>
      <c r="AI1158" s="1">
        <v>2845</v>
      </c>
      <c r="AJ1158" s="1" t="s">
        <v>251</v>
      </c>
      <c r="AK1158" s="1" t="s">
        <v>9664</v>
      </c>
      <c r="AL1158" s="1" t="s">
        <v>9665</v>
      </c>
      <c r="AM1158" s="1" t="s">
        <v>12</v>
      </c>
      <c r="AN1158" s="1" t="s">
        <v>23097</v>
      </c>
      <c r="AO1158" s="1" t="s">
        <v>364</v>
      </c>
      <c r="AP1158" s="1" t="s">
        <v>57</v>
      </c>
      <c r="AQ1158" s="1" t="s">
        <v>25</v>
      </c>
      <c r="AR1158" s="1" t="s">
        <v>19</v>
      </c>
      <c r="AS1158" s="1" t="s">
        <v>23090</v>
      </c>
      <c r="AT1158" s="1" t="s">
        <v>26</v>
      </c>
    </row>
    <row r="1159" spans="1:46" x14ac:dyDescent="0.25">
      <c r="A1159" s="1" t="s">
        <v>21100</v>
      </c>
      <c r="B1159" s="2" t="s">
        <v>23101</v>
      </c>
      <c r="C1159" s="2" t="s">
        <v>23108</v>
      </c>
      <c r="D1159" s="1">
        <v>0</v>
      </c>
      <c r="E1159" s="1">
        <v>2</v>
      </c>
      <c r="F1159" s="1">
        <v>1</v>
      </c>
      <c r="G1159" s="1">
        <v>3</v>
      </c>
      <c r="H1159" s="6">
        <v>0.33333333333333331</v>
      </c>
      <c r="I1159">
        <v>1</v>
      </c>
      <c r="J1159" s="1">
        <v>43</v>
      </c>
      <c r="K1159" s="1">
        <v>1</v>
      </c>
      <c r="L1159" s="1">
        <v>564</v>
      </c>
      <c r="M1159" s="6">
        <v>0.66</v>
      </c>
      <c r="N1159" s="4">
        <v>3200</v>
      </c>
      <c r="O1159" s="4">
        <v>270</v>
      </c>
      <c r="P1159" s="4">
        <v>500</v>
      </c>
      <c r="Q1159" s="3">
        <v>0.3</v>
      </c>
      <c r="R1159" s="1">
        <v>24</v>
      </c>
      <c r="S1159" s="1">
        <v>500</v>
      </c>
      <c r="T1159" s="1">
        <v>61</v>
      </c>
      <c r="U1159" s="1">
        <v>1</v>
      </c>
      <c r="V1159" s="1">
        <v>74</v>
      </c>
      <c r="W1159" s="1">
        <v>0</v>
      </c>
      <c r="X1159" s="1">
        <v>0</v>
      </c>
      <c r="Y1159" s="1">
        <v>1</v>
      </c>
      <c r="Z1159" s="1">
        <v>1</v>
      </c>
      <c r="AA1159" s="1">
        <v>1</v>
      </c>
      <c r="AB1159" s="1">
        <v>1</v>
      </c>
      <c r="AC1159" s="1">
        <v>1342</v>
      </c>
      <c r="AD1159" s="1">
        <v>0</v>
      </c>
      <c r="AE1159" s="1">
        <v>0</v>
      </c>
      <c r="AF1159" s="1">
        <v>2031</v>
      </c>
      <c r="AG1159" s="1">
        <v>0</v>
      </c>
      <c r="AH1159" s="1">
        <v>0</v>
      </c>
      <c r="AI1159" s="1">
        <v>3373</v>
      </c>
      <c r="AJ1159" s="1" t="s">
        <v>11754</v>
      </c>
      <c r="AK1159" s="1" t="s">
        <v>11755</v>
      </c>
      <c r="AL1159" s="1" t="s">
        <v>11756</v>
      </c>
      <c r="AM1159" s="1" t="s">
        <v>16</v>
      </c>
      <c r="AN1159" s="1" t="s">
        <v>23098</v>
      </c>
      <c r="AO1159" s="1" t="s">
        <v>86</v>
      </c>
      <c r="AP1159" s="1" t="s">
        <v>57</v>
      </c>
      <c r="AQ1159" s="1" t="s">
        <v>25</v>
      </c>
      <c r="AR1159" s="1" t="s">
        <v>19</v>
      </c>
      <c r="AS1159" s="1" t="s">
        <v>23091</v>
      </c>
      <c r="AT1159" s="1" t="s">
        <v>101</v>
      </c>
    </row>
    <row r="1160" spans="1:46" x14ac:dyDescent="0.25">
      <c r="A1160" s="1" t="s">
        <v>19442</v>
      </c>
      <c r="B1160" s="2" t="s">
        <v>23101</v>
      </c>
      <c r="C1160" s="2" t="s">
        <v>23108</v>
      </c>
      <c r="D1160" s="1">
        <v>0</v>
      </c>
      <c r="E1160" s="1">
        <v>0</v>
      </c>
      <c r="F1160" s="1">
        <v>1</v>
      </c>
      <c r="G1160" s="1">
        <v>1</v>
      </c>
      <c r="H1160" s="6">
        <v>1</v>
      </c>
      <c r="I1160">
        <v>0</v>
      </c>
      <c r="J1160" s="1">
        <v>56</v>
      </c>
      <c r="K1160" s="1">
        <v>1</v>
      </c>
      <c r="L1160" s="1">
        <v>711</v>
      </c>
      <c r="M1160" s="6">
        <v>0.48</v>
      </c>
      <c r="N1160" s="4">
        <v>2500</v>
      </c>
      <c r="O1160" s="4">
        <v>200</v>
      </c>
      <c r="P1160" s="4">
        <v>300</v>
      </c>
      <c r="Q1160" s="3">
        <v>0.31</v>
      </c>
      <c r="R1160" s="1">
        <v>24</v>
      </c>
      <c r="S1160" s="1">
        <v>300</v>
      </c>
      <c r="T1160" s="1">
        <v>24</v>
      </c>
      <c r="U1160" s="1">
        <v>1</v>
      </c>
      <c r="V1160" s="1">
        <v>74</v>
      </c>
      <c r="W1160" s="1">
        <v>1</v>
      </c>
      <c r="X1160" s="1">
        <v>1</v>
      </c>
      <c r="Y1160" s="1">
        <v>0</v>
      </c>
      <c r="Z1160" s="1">
        <v>2</v>
      </c>
      <c r="AA1160" s="1">
        <v>0</v>
      </c>
      <c r="AB1160" s="1">
        <v>0</v>
      </c>
      <c r="AC1160" s="1">
        <v>833</v>
      </c>
      <c r="AD1160" s="1">
        <v>0</v>
      </c>
      <c r="AE1160" s="1">
        <v>147</v>
      </c>
      <c r="AF1160" s="1">
        <v>0</v>
      </c>
      <c r="AG1160" s="1">
        <v>0</v>
      </c>
      <c r="AH1160" s="1">
        <v>777</v>
      </c>
      <c r="AI1160" s="1">
        <v>1757</v>
      </c>
      <c r="AJ1160" s="1" t="s">
        <v>7202</v>
      </c>
      <c r="AK1160" s="1" t="s">
        <v>7203</v>
      </c>
      <c r="AL1160" s="1" t="s">
        <v>7204</v>
      </c>
      <c r="AM1160" s="1" t="s">
        <v>12</v>
      </c>
      <c r="AN1160" s="1" t="s">
        <v>23098</v>
      </c>
      <c r="AO1160" s="1" t="s">
        <v>86</v>
      </c>
      <c r="AP1160" s="1" t="s">
        <v>86</v>
      </c>
      <c r="AQ1160" s="1" t="s">
        <v>14</v>
      </c>
      <c r="AR1160" s="1" t="s">
        <v>30</v>
      </c>
      <c r="AS1160" s="1" t="s">
        <v>23090</v>
      </c>
      <c r="AT1160" s="1" t="s">
        <v>26</v>
      </c>
    </row>
    <row r="1161" spans="1:46" x14ac:dyDescent="0.25">
      <c r="A1161" s="1" t="s">
        <v>22282</v>
      </c>
      <c r="B1161" s="2" t="s">
        <v>23101</v>
      </c>
      <c r="C1161" s="2" t="s">
        <v>23108</v>
      </c>
      <c r="D1161" s="1">
        <v>1</v>
      </c>
      <c r="E1161" s="1">
        <v>1</v>
      </c>
      <c r="F1161" s="1">
        <v>1</v>
      </c>
      <c r="G1161" s="1">
        <v>3</v>
      </c>
      <c r="H1161" s="6">
        <v>0.33333333333333331</v>
      </c>
      <c r="I1161">
        <v>0</v>
      </c>
      <c r="J1161" s="1">
        <v>38</v>
      </c>
      <c r="K1161" s="1">
        <v>1</v>
      </c>
      <c r="L1161" s="1">
        <v>714</v>
      </c>
      <c r="M1161" s="6">
        <v>0.2</v>
      </c>
      <c r="N1161" s="4">
        <v>5000</v>
      </c>
      <c r="O1161" s="4">
        <v>400</v>
      </c>
      <c r="P1161" s="4">
        <v>200</v>
      </c>
      <c r="Q1161" s="3">
        <v>0.3</v>
      </c>
      <c r="R1161" s="1">
        <v>12</v>
      </c>
      <c r="S1161" s="1">
        <v>200</v>
      </c>
      <c r="T1161" s="1">
        <v>13</v>
      </c>
      <c r="U1161" s="1">
        <v>1</v>
      </c>
      <c r="V1161" s="1">
        <v>74</v>
      </c>
      <c r="W1161" s="1">
        <v>1</v>
      </c>
      <c r="X1161" s="1">
        <v>1</v>
      </c>
      <c r="Y1161" s="1">
        <v>0</v>
      </c>
      <c r="Z1161" s="1">
        <v>3</v>
      </c>
      <c r="AA1161" s="1">
        <v>1</v>
      </c>
      <c r="AB1161" s="1">
        <v>0</v>
      </c>
      <c r="AC1161" s="1">
        <v>711</v>
      </c>
      <c r="AD1161" s="1">
        <v>0</v>
      </c>
      <c r="AE1161" s="1">
        <v>0</v>
      </c>
      <c r="AF1161" s="1">
        <v>0</v>
      </c>
      <c r="AG1161" s="1">
        <v>0</v>
      </c>
      <c r="AH1161" s="1">
        <v>650</v>
      </c>
      <c r="AI1161" s="1">
        <v>1361</v>
      </c>
      <c r="AJ1161" s="1" t="s">
        <v>14903</v>
      </c>
      <c r="AK1161" s="1" t="s">
        <v>14904</v>
      </c>
      <c r="AL1161" s="1" t="s">
        <v>14905</v>
      </c>
      <c r="AM1161" s="1" t="s">
        <v>12</v>
      </c>
      <c r="AN1161" s="1" t="s">
        <v>23098</v>
      </c>
      <c r="AO1161" s="1" t="s">
        <v>86</v>
      </c>
      <c r="AP1161" s="1" t="s">
        <v>86</v>
      </c>
      <c r="AQ1161" s="1" t="s">
        <v>14</v>
      </c>
      <c r="AR1161" s="1" t="s">
        <v>30</v>
      </c>
      <c r="AS1161" s="1" t="s">
        <v>23091</v>
      </c>
      <c r="AT1161" s="1" t="s">
        <v>26</v>
      </c>
    </row>
    <row r="1162" spans="1:46" x14ac:dyDescent="0.25">
      <c r="A1162" s="1" t="s">
        <v>18211</v>
      </c>
      <c r="B1162" s="2" t="s">
        <v>23101</v>
      </c>
      <c r="C1162" s="2" t="s">
        <v>23108</v>
      </c>
      <c r="D1162" s="1">
        <v>0</v>
      </c>
      <c r="E1162" s="1">
        <v>2</v>
      </c>
      <c r="F1162" s="1">
        <v>3</v>
      </c>
      <c r="G1162" s="1">
        <v>5</v>
      </c>
      <c r="H1162" s="6">
        <v>0.6</v>
      </c>
      <c r="I1162">
        <v>0</v>
      </c>
      <c r="J1162" s="1">
        <v>44</v>
      </c>
      <c r="K1162" s="1">
        <v>1</v>
      </c>
      <c r="L1162" s="1">
        <v>755</v>
      </c>
      <c r="M1162" s="6">
        <v>0.92</v>
      </c>
      <c r="N1162" s="4">
        <v>5300</v>
      </c>
      <c r="O1162" s="4">
        <v>360</v>
      </c>
      <c r="P1162" s="4">
        <v>900</v>
      </c>
      <c r="Q1162" s="3">
        <v>0.28000000000000003</v>
      </c>
      <c r="R1162" s="1">
        <v>24</v>
      </c>
      <c r="S1162" s="1">
        <v>900</v>
      </c>
      <c r="T1162" s="1">
        <v>67</v>
      </c>
      <c r="U1162" s="1">
        <v>0</v>
      </c>
      <c r="V1162" s="1">
        <v>74</v>
      </c>
      <c r="W1162" s="1">
        <v>0</v>
      </c>
      <c r="X1162" s="1">
        <v>0</v>
      </c>
      <c r="Y1162" s="1">
        <v>0</v>
      </c>
      <c r="Z1162" s="1">
        <v>3</v>
      </c>
      <c r="AA1162" s="1">
        <v>0</v>
      </c>
      <c r="AB1162" s="1">
        <v>0</v>
      </c>
      <c r="AC1162" s="1">
        <v>4743</v>
      </c>
      <c r="AD1162" s="1">
        <v>0</v>
      </c>
      <c r="AE1162" s="1">
        <v>276</v>
      </c>
      <c r="AF1162" s="1">
        <v>2100</v>
      </c>
      <c r="AG1162" s="1">
        <v>80</v>
      </c>
      <c r="AH1162" s="1">
        <v>0</v>
      </c>
      <c r="AI1162" s="1">
        <v>7199</v>
      </c>
      <c r="AJ1162" s="1" t="s">
        <v>3696</v>
      </c>
      <c r="AK1162" s="1" t="s">
        <v>3697</v>
      </c>
      <c r="AL1162" s="1" t="s">
        <v>3698</v>
      </c>
      <c r="AM1162" s="1" t="s">
        <v>12</v>
      </c>
      <c r="AN1162" s="1" t="s">
        <v>23098</v>
      </c>
      <c r="AO1162" s="1" t="s">
        <v>364</v>
      </c>
      <c r="AP1162" s="1" t="s">
        <v>57</v>
      </c>
      <c r="AQ1162" s="1" t="s">
        <v>25</v>
      </c>
      <c r="AR1162" s="1" t="s">
        <v>30</v>
      </c>
      <c r="AS1162" s="1" t="s">
        <v>23090</v>
      </c>
      <c r="AT1162" s="1" t="s">
        <v>26</v>
      </c>
    </row>
    <row r="1163" spans="1:46" x14ac:dyDescent="0.25">
      <c r="A1163" s="1" t="s">
        <v>21226</v>
      </c>
      <c r="B1163" s="2" t="s">
        <v>23101</v>
      </c>
      <c r="C1163" s="2" t="s">
        <v>23108</v>
      </c>
      <c r="D1163" s="1">
        <v>3</v>
      </c>
      <c r="E1163" s="1">
        <v>0</v>
      </c>
      <c r="F1163" s="1">
        <v>2</v>
      </c>
      <c r="G1163" s="1">
        <v>5</v>
      </c>
      <c r="H1163" s="6">
        <v>0.4</v>
      </c>
      <c r="I1163">
        <v>1</v>
      </c>
      <c r="J1163" s="1">
        <v>34</v>
      </c>
      <c r="K1163" s="1">
        <v>0</v>
      </c>
      <c r="L1163" s="1">
        <v>698</v>
      </c>
      <c r="M1163" s="6">
        <v>0.32</v>
      </c>
      <c r="N1163" s="4">
        <v>8000</v>
      </c>
      <c r="O1163" s="4">
        <v>700</v>
      </c>
      <c r="P1163" s="4">
        <v>1000</v>
      </c>
      <c r="Q1163" s="3">
        <v>0.32</v>
      </c>
      <c r="R1163" s="1">
        <v>24</v>
      </c>
      <c r="S1163" s="1">
        <v>1000</v>
      </c>
      <c r="T1163" s="1">
        <v>94</v>
      </c>
      <c r="U1163" s="1">
        <v>0</v>
      </c>
      <c r="V1163" s="1">
        <v>74</v>
      </c>
      <c r="W1163" s="1">
        <v>0</v>
      </c>
      <c r="X1163" s="1">
        <v>0</v>
      </c>
      <c r="Y1163" s="1">
        <v>0</v>
      </c>
      <c r="Z1163" s="1">
        <v>4</v>
      </c>
      <c r="AA1163" s="1">
        <v>1</v>
      </c>
      <c r="AB1163" s="1">
        <v>1</v>
      </c>
      <c r="AC1163" s="1">
        <v>0</v>
      </c>
      <c r="AD1163" s="1">
        <v>0</v>
      </c>
      <c r="AE1163" s="1">
        <v>0</v>
      </c>
      <c r="AF1163" s="1">
        <v>2040</v>
      </c>
      <c r="AG1163" s="1">
        <v>119</v>
      </c>
      <c r="AH1163" s="1">
        <v>1000</v>
      </c>
      <c r="AI1163" s="1">
        <v>3159</v>
      </c>
      <c r="AJ1163" s="1" t="s">
        <v>10863</v>
      </c>
      <c r="AK1163" s="1" t="s">
        <v>12100</v>
      </c>
      <c r="AL1163" s="1" t="s">
        <v>12101</v>
      </c>
      <c r="AM1163" s="1" t="s">
        <v>16</v>
      </c>
      <c r="AN1163" s="1" t="s">
        <v>23097</v>
      </c>
      <c r="AO1163" s="1" t="s">
        <v>364</v>
      </c>
      <c r="AP1163" s="1" t="s">
        <v>57</v>
      </c>
      <c r="AQ1163" s="1" t="s">
        <v>25</v>
      </c>
      <c r="AR1163" s="1" t="s">
        <v>30</v>
      </c>
      <c r="AS1163" s="1" t="s">
        <v>23091</v>
      </c>
      <c r="AT1163" s="1" t="s">
        <v>101</v>
      </c>
    </row>
    <row r="1164" spans="1:46" x14ac:dyDescent="0.25">
      <c r="A1164" s="1" t="s">
        <v>18341</v>
      </c>
      <c r="B1164" s="2" t="s">
        <v>23101</v>
      </c>
      <c r="C1164" s="2" t="s">
        <v>23108</v>
      </c>
      <c r="D1164" s="1">
        <v>1</v>
      </c>
      <c r="E1164" s="1">
        <v>1</v>
      </c>
      <c r="F1164" s="1">
        <v>4</v>
      </c>
      <c r="G1164" s="1">
        <v>6</v>
      </c>
      <c r="H1164" s="6">
        <v>0.66666666666666663</v>
      </c>
      <c r="I1164">
        <v>0</v>
      </c>
      <c r="J1164" s="1">
        <v>34</v>
      </c>
      <c r="K1164" s="1">
        <v>1</v>
      </c>
      <c r="L1164" s="1">
        <v>609</v>
      </c>
      <c r="M1164" s="6">
        <v>0.85</v>
      </c>
      <c r="N1164" s="4">
        <v>2983</v>
      </c>
      <c r="O1164" s="4">
        <v>223</v>
      </c>
      <c r="P1164" s="4">
        <v>200</v>
      </c>
      <c r="Q1164" s="3">
        <v>0.25</v>
      </c>
      <c r="R1164" s="1">
        <v>24</v>
      </c>
      <c r="S1164" s="1">
        <v>200</v>
      </c>
      <c r="T1164" s="1">
        <v>15</v>
      </c>
      <c r="U1164" s="1">
        <v>1</v>
      </c>
      <c r="V1164" s="1">
        <v>74</v>
      </c>
      <c r="W1164" s="1">
        <v>0</v>
      </c>
      <c r="X1164" s="1">
        <v>0</v>
      </c>
      <c r="Y1164" s="1">
        <v>1</v>
      </c>
      <c r="Z1164" s="1">
        <v>2</v>
      </c>
      <c r="AA1164" s="1">
        <v>0</v>
      </c>
      <c r="AB1164" s="1">
        <v>0</v>
      </c>
      <c r="AC1164" s="1">
        <v>6500</v>
      </c>
      <c r="AD1164" s="1">
        <v>0</v>
      </c>
      <c r="AE1164" s="1">
        <v>893</v>
      </c>
      <c r="AF1164" s="1">
        <v>1473</v>
      </c>
      <c r="AG1164" s="1">
        <v>160</v>
      </c>
      <c r="AH1164" s="1">
        <v>0</v>
      </c>
      <c r="AI1164" s="1">
        <v>9026</v>
      </c>
      <c r="AJ1164" s="1" t="s">
        <v>4085</v>
      </c>
      <c r="AK1164" s="1" t="s">
        <v>4086</v>
      </c>
      <c r="AL1164" s="1" t="s">
        <v>4087</v>
      </c>
      <c r="AM1164" s="1" t="s">
        <v>12</v>
      </c>
      <c r="AN1164" s="1" t="s">
        <v>23098</v>
      </c>
      <c r="AO1164" s="1" t="s">
        <v>86</v>
      </c>
      <c r="AP1164" s="1" t="s">
        <v>57</v>
      </c>
      <c r="AQ1164" s="1" t="s">
        <v>25</v>
      </c>
      <c r="AR1164" s="1" t="s">
        <v>19</v>
      </c>
      <c r="AS1164" s="1" t="s">
        <v>23090</v>
      </c>
      <c r="AT1164" s="1" t="s">
        <v>26</v>
      </c>
    </row>
    <row r="1165" spans="1:46" x14ac:dyDescent="0.25">
      <c r="A1165" s="1" t="s">
        <v>20142</v>
      </c>
      <c r="B1165" s="2" t="s">
        <v>23101</v>
      </c>
      <c r="C1165" s="2" t="s">
        <v>23108</v>
      </c>
      <c r="D1165" s="1">
        <v>0</v>
      </c>
      <c r="E1165" s="1">
        <v>0</v>
      </c>
      <c r="F1165" s="1">
        <v>3</v>
      </c>
      <c r="G1165" s="1">
        <v>3</v>
      </c>
      <c r="H1165" s="6">
        <v>1</v>
      </c>
      <c r="I1165">
        <v>1</v>
      </c>
      <c r="J1165" s="1">
        <v>26</v>
      </c>
      <c r="K1165" s="1">
        <v>1</v>
      </c>
      <c r="L1165" s="1">
        <v>630</v>
      </c>
      <c r="M1165" s="6">
        <v>0.5</v>
      </c>
      <c r="N1165" s="4">
        <v>1500</v>
      </c>
      <c r="O1165" s="4">
        <v>150</v>
      </c>
      <c r="P1165" s="4">
        <v>600</v>
      </c>
      <c r="Q1165" s="3">
        <v>0.3</v>
      </c>
      <c r="R1165" s="1">
        <v>24</v>
      </c>
      <c r="S1165" s="1">
        <v>600</v>
      </c>
      <c r="T1165" s="1">
        <v>59</v>
      </c>
      <c r="U1165" s="1">
        <v>1</v>
      </c>
      <c r="V1165" s="1">
        <v>74</v>
      </c>
      <c r="W1165" s="1">
        <v>0</v>
      </c>
      <c r="X1165" s="1">
        <v>0</v>
      </c>
      <c r="Y1165" s="1">
        <v>0</v>
      </c>
      <c r="Z1165" s="1">
        <v>3</v>
      </c>
      <c r="AA1165" s="1">
        <v>0</v>
      </c>
      <c r="AB1165" s="1">
        <v>1</v>
      </c>
      <c r="AC1165" s="1">
        <v>0</v>
      </c>
      <c r="AD1165" s="1">
        <v>0</v>
      </c>
      <c r="AE1165" s="1">
        <v>0</v>
      </c>
      <c r="AF1165" s="1">
        <v>299</v>
      </c>
      <c r="AG1165" s="1">
        <v>0</v>
      </c>
      <c r="AH1165" s="1">
        <v>450</v>
      </c>
      <c r="AI1165" s="1">
        <v>749</v>
      </c>
      <c r="AJ1165" s="1" t="s">
        <v>9158</v>
      </c>
      <c r="AK1165" s="1" t="s">
        <v>9159</v>
      </c>
      <c r="AL1165" s="1" t="s">
        <v>9160</v>
      </c>
      <c r="AM1165" s="1" t="s">
        <v>16</v>
      </c>
      <c r="AN1165" s="1" t="s">
        <v>23098</v>
      </c>
      <c r="AO1165" s="1" t="s">
        <v>86</v>
      </c>
      <c r="AP1165" s="1" t="s">
        <v>57</v>
      </c>
      <c r="AQ1165" s="1" t="s">
        <v>25</v>
      </c>
      <c r="AR1165" s="1" t="s">
        <v>30</v>
      </c>
      <c r="AS1165" s="1" t="s">
        <v>23090</v>
      </c>
      <c r="AT1165" s="1" t="s">
        <v>101</v>
      </c>
    </row>
    <row r="1166" spans="1:46" x14ac:dyDescent="0.25">
      <c r="A1166" s="1" t="s">
        <v>19012</v>
      </c>
      <c r="B1166" s="2" t="s">
        <v>23101</v>
      </c>
      <c r="C1166" s="2" t="s">
        <v>23109</v>
      </c>
      <c r="D1166" s="1">
        <v>0</v>
      </c>
      <c r="E1166" s="1">
        <v>0</v>
      </c>
      <c r="F1166" s="1">
        <v>1</v>
      </c>
      <c r="G1166" s="1">
        <v>1</v>
      </c>
      <c r="H1166" s="6">
        <v>1</v>
      </c>
      <c r="I1166">
        <v>1</v>
      </c>
      <c r="J1166" s="1">
        <v>30</v>
      </c>
      <c r="K1166" s="1">
        <v>1</v>
      </c>
      <c r="L1166" s="1">
        <v>609</v>
      </c>
      <c r="M1166" s="6">
        <v>0.68</v>
      </c>
      <c r="N1166" s="4">
        <v>2000</v>
      </c>
      <c r="O1166" s="4">
        <v>150</v>
      </c>
      <c r="P1166" s="4">
        <v>300</v>
      </c>
      <c r="Q1166" s="3">
        <v>0.25</v>
      </c>
      <c r="R1166" s="1">
        <v>24</v>
      </c>
      <c r="S1166" s="1">
        <v>300</v>
      </c>
      <c r="T1166" s="1">
        <v>31</v>
      </c>
      <c r="U1166" s="1">
        <v>1</v>
      </c>
      <c r="V1166" s="1">
        <v>74</v>
      </c>
      <c r="W1166" s="1">
        <v>0</v>
      </c>
      <c r="X1166" s="1">
        <v>0</v>
      </c>
      <c r="Y1166" s="1">
        <v>1</v>
      </c>
      <c r="Z1166" s="1">
        <v>3</v>
      </c>
      <c r="AA1166" s="1">
        <v>1</v>
      </c>
      <c r="AB1166" s="1">
        <v>1</v>
      </c>
      <c r="AC1166" s="1">
        <v>0</v>
      </c>
      <c r="AD1166" s="1">
        <v>0</v>
      </c>
      <c r="AE1166" s="1">
        <v>1292</v>
      </c>
      <c r="AF1166" s="1">
        <v>509</v>
      </c>
      <c r="AG1166" s="1">
        <v>295</v>
      </c>
      <c r="AH1166" s="1">
        <v>0</v>
      </c>
      <c r="AI1166" s="1">
        <v>2096</v>
      </c>
      <c r="AJ1166" s="1" t="s">
        <v>6015</v>
      </c>
      <c r="AK1166" s="1" t="s">
        <v>6016</v>
      </c>
      <c r="AL1166" s="1" t="s">
        <v>6017</v>
      </c>
      <c r="AM1166" s="1" t="s">
        <v>16</v>
      </c>
      <c r="AN1166" s="1" t="s">
        <v>23098</v>
      </c>
      <c r="AO1166" s="1" t="s">
        <v>86</v>
      </c>
      <c r="AP1166" s="1" t="s">
        <v>57</v>
      </c>
      <c r="AQ1166" s="1" t="s">
        <v>25</v>
      </c>
      <c r="AR1166" s="1" t="s">
        <v>19</v>
      </c>
      <c r="AS1166" s="1" t="s">
        <v>23091</v>
      </c>
      <c r="AT1166" s="1" t="s">
        <v>101</v>
      </c>
    </row>
    <row r="1167" spans="1:46" x14ac:dyDescent="0.25">
      <c r="A1167" s="1" t="s">
        <v>19028</v>
      </c>
      <c r="B1167" s="2" t="s">
        <v>23101</v>
      </c>
      <c r="C1167" s="2" t="s">
        <v>23109</v>
      </c>
      <c r="D1167" s="1">
        <v>0</v>
      </c>
      <c r="E1167" s="1">
        <v>0</v>
      </c>
      <c r="F1167" s="1">
        <v>1</v>
      </c>
      <c r="G1167" s="1">
        <v>1</v>
      </c>
      <c r="H1167" s="6">
        <v>1</v>
      </c>
      <c r="I1167">
        <v>0</v>
      </c>
      <c r="J1167" s="1">
        <v>56</v>
      </c>
      <c r="K1167" s="1">
        <v>1</v>
      </c>
      <c r="L1167" s="1">
        <v>534</v>
      </c>
      <c r="M1167" s="6">
        <v>0.56000000000000005</v>
      </c>
      <c r="N1167" s="4">
        <v>2400</v>
      </c>
      <c r="O1167" s="4">
        <v>200</v>
      </c>
      <c r="P1167" s="4">
        <v>500</v>
      </c>
      <c r="Q1167" s="3">
        <v>0.3</v>
      </c>
      <c r="R1167" s="1">
        <v>24</v>
      </c>
      <c r="S1167" s="1">
        <v>500</v>
      </c>
      <c r="T1167" s="1">
        <v>55</v>
      </c>
      <c r="U1167" s="1">
        <v>1</v>
      </c>
      <c r="V1167" s="1">
        <v>74</v>
      </c>
      <c r="W1167" s="1">
        <v>0</v>
      </c>
      <c r="X1167" s="1">
        <v>0</v>
      </c>
      <c r="Y1167" s="1">
        <v>0</v>
      </c>
      <c r="Z1167" s="1">
        <v>2</v>
      </c>
      <c r="AA1167" s="1">
        <v>0</v>
      </c>
      <c r="AB1167" s="1">
        <v>0</v>
      </c>
      <c r="AC1167" s="1">
        <v>0</v>
      </c>
      <c r="AD1167" s="1">
        <v>3000</v>
      </c>
      <c r="AE1167" s="1">
        <v>0</v>
      </c>
      <c r="AF1167" s="1">
        <v>944</v>
      </c>
      <c r="AG1167" s="1">
        <v>0</v>
      </c>
      <c r="AH1167" s="1">
        <v>0</v>
      </c>
      <c r="AI1167" s="1">
        <v>3944</v>
      </c>
      <c r="AJ1167" s="1" t="s">
        <v>6062</v>
      </c>
      <c r="AK1167" s="1" t="s">
        <v>6063</v>
      </c>
      <c r="AL1167" s="1" t="s">
        <v>6064</v>
      </c>
      <c r="AM1167" s="1" t="s">
        <v>12</v>
      </c>
      <c r="AN1167" s="1" t="s">
        <v>23098</v>
      </c>
      <c r="AO1167" s="1" t="s">
        <v>86</v>
      </c>
      <c r="AP1167" s="1" t="s">
        <v>57</v>
      </c>
      <c r="AQ1167" s="1" t="s">
        <v>25</v>
      </c>
      <c r="AR1167" s="1" t="s">
        <v>30</v>
      </c>
      <c r="AS1167" s="1" t="s">
        <v>23090</v>
      </c>
      <c r="AT1167" s="1" t="s">
        <v>26</v>
      </c>
    </row>
    <row r="1168" spans="1:46" x14ac:dyDescent="0.25">
      <c r="A1168" s="1" t="s">
        <v>22467</v>
      </c>
      <c r="B1168" s="2" t="s">
        <v>23101</v>
      </c>
      <c r="C1168" s="2" t="s">
        <v>23109</v>
      </c>
      <c r="D1168" s="1">
        <v>0</v>
      </c>
      <c r="E1168" s="1">
        <v>1</v>
      </c>
      <c r="F1168" s="1">
        <v>1</v>
      </c>
      <c r="G1168" s="1">
        <v>2</v>
      </c>
      <c r="H1168" s="6">
        <v>0.5</v>
      </c>
      <c r="I1168">
        <v>0</v>
      </c>
      <c r="J1168" s="1">
        <v>31</v>
      </c>
      <c r="K1168" s="1">
        <v>1</v>
      </c>
      <c r="L1168" s="1">
        <v>600</v>
      </c>
      <c r="M1168" s="6">
        <v>0.56000000000000005</v>
      </c>
      <c r="N1168" s="4">
        <v>3000</v>
      </c>
      <c r="O1168" s="4">
        <v>270</v>
      </c>
      <c r="P1168" s="4">
        <v>200</v>
      </c>
      <c r="Q1168" s="3">
        <v>0.3</v>
      </c>
      <c r="R1168" s="1">
        <v>24</v>
      </c>
      <c r="S1168" s="1">
        <v>200</v>
      </c>
      <c r="T1168" s="1">
        <v>27</v>
      </c>
      <c r="U1168" s="1">
        <v>1</v>
      </c>
      <c r="V1168" s="1">
        <v>74</v>
      </c>
      <c r="W1168" s="1">
        <v>0</v>
      </c>
      <c r="X1168" s="1">
        <v>0</v>
      </c>
      <c r="Y1168" s="1">
        <v>1</v>
      </c>
      <c r="Z1168" s="1">
        <v>1</v>
      </c>
      <c r="AA1168" s="1">
        <v>0</v>
      </c>
      <c r="AB1168" s="1">
        <v>0</v>
      </c>
      <c r="AC1168" s="1">
        <v>1120</v>
      </c>
      <c r="AD1168" s="1">
        <v>498</v>
      </c>
      <c r="AE1168" s="1">
        <v>565</v>
      </c>
      <c r="AF1168" s="1">
        <v>183</v>
      </c>
      <c r="AG1168" s="1">
        <v>60</v>
      </c>
      <c r="AH1168" s="1">
        <v>850</v>
      </c>
      <c r="AI1168" s="1">
        <v>3276</v>
      </c>
      <c r="AJ1168" s="1" t="s">
        <v>15411</v>
      </c>
      <c r="AK1168" s="1" t="s">
        <v>15412</v>
      </c>
      <c r="AL1168" s="1" t="s">
        <v>15413</v>
      </c>
      <c r="AM1168" s="1" t="s">
        <v>12</v>
      </c>
      <c r="AN1168" s="1" t="s">
        <v>23098</v>
      </c>
      <c r="AO1168" s="1" t="s">
        <v>86</v>
      </c>
      <c r="AP1168" s="1" t="s">
        <v>57</v>
      </c>
      <c r="AQ1168" s="1" t="s">
        <v>25</v>
      </c>
      <c r="AR1168" s="1" t="s">
        <v>19</v>
      </c>
      <c r="AS1168" s="1" t="s">
        <v>23090</v>
      </c>
      <c r="AT1168" s="1" t="s">
        <v>26</v>
      </c>
    </row>
    <row r="1169" spans="1:46" x14ac:dyDescent="0.25">
      <c r="A1169" s="1" t="s">
        <v>18527</v>
      </c>
      <c r="B1169" s="2" t="s">
        <v>23076</v>
      </c>
      <c r="C1169" s="2" t="s">
        <v>23105</v>
      </c>
      <c r="D1169" s="1">
        <v>1</v>
      </c>
      <c r="E1169" s="1">
        <v>0</v>
      </c>
      <c r="F1169" s="1">
        <v>2</v>
      </c>
      <c r="G1169" s="1">
        <v>3</v>
      </c>
      <c r="H1169" s="6">
        <v>0.66666666666666663</v>
      </c>
      <c r="I1169">
        <v>1</v>
      </c>
      <c r="J1169" s="1">
        <v>39</v>
      </c>
      <c r="K1169" s="1">
        <v>1</v>
      </c>
      <c r="L1169" s="1">
        <v>570</v>
      </c>
      <c r="M1169" s="6">
        <v>0.35</v>
      </c>
      <c r="N1169" s="4">
        <v>2580</v>
      </c>
      <c r="O1169" s="4">
        <v>215</v>
      </c>
      <c r="P1169" s="4">
        <v>400</v>
      </c>
      <c r="Q1169" s="3">
        <v>0.3</v>
      </c>
      <c r="R1169" s="1">
        <v>24</v>
      </c>
      <c r="S1169" s="1">
        <v>400</v>
      </c>
      <c r="T1169" s="1">
        <v>60</v>
      </c>
      <c r="U1169" s="1">
        <v>0</v>
      </c>
      <c r="V1169" s="1">
        <v>73</v>
      </c>
      <c r="W1169" s="1">
        <v>0</v>
      </c>
      <c r="X1169" s="1">
        <v>1</v>
      </c>
      <c r="Y1169" s="1">
        <v>1</v>
      </c>
      <c r="Z1169" s="1">
        <v>2</v>
      </c>
      <c r="AA1169" s="1">
        <v>0</v>
      </c>
      <c r="AB1169" s="1">
        <v>1</v>
      </c>
      <c r="AC1169" s="1">
        <v>0</v>
      </c>
      <c r="AD1169" s="1">
        <v>0</v>
      </c>
      <c r="AE1169" s="1">
        <v>0</v>
      </c>
      <c r="AF1169" s="1">
        <v>561</v>
      </c>
      <c r="AG1169" s="1">
        <v>0</v>
      </c>
      <c r="AH1169" s="1">
        <v>400</v>
      </c>
      <c r="AI1169" s="1">
        <v>961</v>
      </c>
      <c r="AJ1169" s="1" t="s">
        <v>4597</v>
      </c>
      <c r="AK1169" s="1" t="s">
        <v>4598</v>
      </c>
      <c r="AL1169" s="1" t="s">
        <v>4599</v>
      </c>
      <c r="AM1169" s="1" t="s">
        <v>16</v>
      </c>
      <c r="AN1169" s="1" t="s">
        <v>23098</v>
      </c>
      <c r="AO1169" s="1" t="s">
        <v>364</v>
      </c>
      <c r="AP1169" s="1" t="s">
        <v>57</v>
      </c>
      <c r="AQ1169" s="1" t="s">
        <v>14</v>
      </c>
      <c r="AR1169" s="1" t="s">
        <v>19</v>
      </c>
      <c r="AS1169" s="1" t="s">
        <v>23090</v>
      </c>
      <c r="AT1169" s="1" t="s">
        <v>101</v>
      </c>
    </row>
    <row r="1170" spans="1:46" x14ac:dyDescent="0.25">
      <c r="A1170" s="1" t="s">
        <v>17970</v>
      </c>
      <c r="B1170" s="2" t="s">
        <v>23076</v>
      </c>
      <c r="C1170" s="2" t="s">
        <v>23106</v>
      </c>
      <c r="D1170" s="1">
        <v>0</v>
      </c>
      <c r="E1170" s="1">
        <v>0</v>
      </c>
      <c r="F1170" s="1">
        <v>2</v>
      </c>
      <c r="G1170" s="1">
        <v>2</v>
      </c>
      <c r="H1170" s="6">
        <v>1</v>
      </c>
      <c r="I1170">
        <v>1</v>
      </c>
      <c r="J1170" s="1">
        <v>32</v>
      </c>
      <c r="K1170" s="1">
        <v>1</v>
      </c>
      <c r="L1170" s="1">
        <v>680</v>
      </c>
      <c r="M1170" s="6">
        <v>0.34</v>
      </c>
      <c r="N1170" s="4">
        <v>2800</v>
      </c>
      <c r="O1170" s="4">
        <v>250</v>
      </c>
      <c r="P1170" s="4">
        <v>150</v>
      </c>
      <c r="Q1170" s="3">
        <v>0.39</v>
      </c>
      <c r="R1170" s="1">
        <v>12</v>
      </c>
      <c r="S1170" s="1">
        <v>150</v>
      </c>
      <c r="T1170" s="1">
        <v>7</v>
      </c>
      <c r="U1170" s="1">
        <v>1</v>
      </c>
      <c r="V1170" s="1">
        <v>73</v>
      </c>
      <c r="W1170" s="1">
        <v>0</v>
      </c>
      <c r="X1170" s="1">
        <v>0</v>
      </c>
      <c r="Y1170" s="1">
        <v>0</v>
      </c>
      <c r="Z1170" s="1">
        <v>2</v>
      </c>
      <c r="AA1170" s="1">
        <v>0</v>
      </c>
      <c r="AB1170" s="1">
        <v>1</v>
      </c>
      <c r="AC1170" s="1">
        <v>0</v>
      </c>
      <c r="AD1170" s="1">
        <v>0</v>
      </c>
      <c r="AE1170" s="1">
        <v>0</v>
      </c>
      <c r="AF1170" s="1">
        <v>1340</v>
      </c>
      <c r="AG1170" s="1">
        <v>30</v>
      </c>
      <c r="AH1170" s="1">
        <v>0</v>
      </c>
      <c r="AI1170" s="1">
        <v>1370</v>
      </c>
      <c r="AJ1170" s="1" t="s">
        <v>223</v>
      </c>
      <c r="AK1170" s="1" t="s">
        <v>2942</v>
      </c>
      <c r="AL1170" s="1" t="s">
        <v>2943</v>
      </c>
      <c r="AM1170" s="1" t="s">
        <v>16</v>
      </c>
      <c r="AN1170" s="1" t="s">
        <v>23098</v>
      </c>
      <c r="AO1170" s="1" t="s">
        <v>86</v>
      </c>
      <c r="AP1170" s="1" t="s">
        <v>57</v>
      </c>
      <c r="AQ1170" s="1" t="s">
        <v>25</v>
      </c>
      <c r="AR1170" s="1" t="s">
        <v>30</v>
      </c>
      <c r="AS1170" s="1" t="s">
        <v>23090</v>
      </c>
      <c r="AT1170" s="1" t="s">
        <v>101</v>
      </c>
    </row>
    <row r="1171" spans="1:46" x14ac:dyDescent="0.25">
      <c r="A1171" s="1" t="s">
        <v>22727</v>
      </c>
      <c r="B1171" s="2" t="s">
        <v>23076</v>
      </c>
      <c r="C1171" s="2" t="s">
        <v>23106</v>
      </c>
      <c r="D1171" s="1">
        <v>2</v>
      </c>
      <c r="E1171" s="1">
        <v>2</v>
      </c>
      <c r="F1171" s="1">
        <v>8</v>
      </c>
      <c r="G1171" s="1">
        <v>12</v>
      </c>
      <c r="H1171" s="6">
        <v>0.66666666666666663</v>
      </c>
      <c r="I1171">
        <v>1</v>
      </c>
      <c r="J1171" s="1">
        <v>41</v>
      </c>
      <c r="K1171" s="1">
        <v>1</v>
      </c>
      <c r="L1171" s="1">
        <v>507</v>
      </c>
      <c r="M1171" s="6">
        <v>0.24</v>
      </c>
      <c r="N1171" s="4">
        <v>6500</v>
      </c>
      <c r="O1171" s="4">
        <v>500</v>
      </c>
      <c r="P1171" s="4">
        <v>300</v>
      </c>
      <c r="Q1171" s="3">
        <v>0.3</v>
      </c>
      <c r="R1171" s="1">
        <v>12</v>
      </c>
      <c r="S1171" s="1">
        <v>300</v>
      </c>
      <c r="T1171" s="1">
        <v>67</v>
      </c>
      <c r="U1171" s="1">
        <v>1</v>
      </c>
      <c r="V1171" s="1">
        <v>73</v>
      </c>
      <c r="W1171" s="1">
        <v>0</v>
      </c>
      <c r="X1171" s="1">
        <v>0</v>
      </c>
      <c r="Y1171" s="1">
        <v>1</v>
      </c>
      <c r="Z1171" s="1">
        <v>2</v>
      </c>
      <c r="AA1171" s="1">
        <v>0</v>
      </c>
      <c r="AB1171" s="1">
        <v>1</v>
      </c>
      <c r="AC1171" s="1">
        <v>364</v>
      </c>
      <c r="AD1171" s="1">
        <v>479</v>
      </c>
      <c r="AE1171" s="1">
        <v>660</v>
      </c>
      <c r="AF1171" s="1">
        <v>0</v>
      </c>
      <c r="AG1171" s="1">
        <v>240</v>
      </c>
      <c r="AH1171" s="1">
        <v>500</v>
      </c>
      <c r="AI1171" s="1">
        <v>2243</v>
      </c>
      <c r="AJ1171" s="1" t="s">
        <v>16067</v>
      </c>
      <c r="AK1171" s="1" t="s">
        <v>16068</v>
      </c>
      <c r="AL1171" s="1" t="s">
        <v>16069</v>
      </c>
      <c r="AM1171" s="1" t="s">
        <v>16</v>
      </c>
      <c r="AN1171" s="1" t="s">
        <v>23098</v>
      </c>
      <c r="AO1171" s="1" t="s">
        <v>86</v>
      </c>
      <c r="AP1171" s="1" t="s">
        <v>57</v>
      </c>
      <c r="AQ1171" s="1" t="s">
        <v>25</v>
      </c>
      <c r="AR1171" s="1" t="s">
        <v>19</v>
      </c>
      <c r="AS1171" s="1" t="s">
        <v>23090</v>
      </c>
      <c r="AT1171" s="1" t="s">
        <v>101</v>
      </c>
    </row>
    <row r="1172" spans="1:46" x14ac:dyDescent="0.25">
      <c r="A1172" s="1" t="s">
        <v>20666</v>
      </c>
      <c r="B1172" s="2" t="s">
        <v>23076</v>
      </c>
      <c r="C1172" s="2" t="s">
        <v>23110</v>
      </c>
      <c r="D1172" s="1">
        <v>0</v>
      </c>
      <c r="E1172" s="1">
        <v>0</v>
      </c>
      <c r="F1172" s="1">
        <v>2</v>
      </c>
      <c r="G1172" s="1">
        <v>2</v>
      </c>
      <c r="H1172" s="6">
        <v>1</v>
      </c>
      <c r="I1172">
        <v>0</v>
      </c>
      <c r="J1172" s="1">
        <v>37</v>
      </c>
      <c r="K1172" s="1">
        <v>1</v>
      </c>
      <c r="L1172" s="1">
        <v>727</v>
      </c>
      <c r="M1172" s="6">
        <v>0.08</v>
      </c>
      <c r="N1172" s="4">
        <v>13832</v>
      </c>
      <c r="O1172" s="4">
        <v>1152</v>
      </c>
      <c r="P1172" s="4">
        <v>500</v>
      </c>
      <c r="Q1172" s="3">
        <v>0.25</v>
      </c>
      <c r="R1172" s="1">
        <v>24</v>
      </c>
      <c r="S1172" s="1">
        <v>500</v>
      </c>
      <c r="T1172" s="1">
        <v>52</v>
      </c>
      <c r="U1172" s="1">
        <v>1</v>
      </c>
      <c r="V1172" s="1">
        <v>73</v>
      </c>
      <c r="W1172" s="1">
        <v>1</v>
      </c>
      <c r="X1172" s="1">
        <v>1</v>
      </c>
      <c r="Y1172" s="1">
        <v>0</v>
      </c>
      <c r="Z1172" s="1">
        <v>5</v>
      </c>
      <c r="AA1172" s="1">
        <v>0</v>
      </c>
      <c r="AB1172" s="1">
        <v>0</v>
      </c>
      <c r="AC1172" s="1">
        <v>4449</v>
      </c>
      <c r="AD1172" s="1">
        <v>0</v>
      </c>
      <c r="AE1172" s="1">
        <v>0</v>
      </c>
      <c r="AF1172" s="1">
        <v>631</v>
      </c>
      <c r="AG1172" s="1">
        <v>0</v>
      </c>
      <c r="AH1172" s="1">
        <v>0</v>
      </c>
      <c r="AI1172" s="1">
        <v>5080</v>
      </c>
      <c r="AJ1172" s="1" t="s">
        <v>2042</v>
      </c>
      <c r="AK1172" s="1" t="s">
        <v>10590</v>
      </c>
      <c r="AL1172" s="1" t="s">
        <v>10591</v>
      </c>
      <c r="AM1172" s="1" t="s">
        <v>12</v>
      </c>
      <c r="AN1172" s="1" t="s">
        <v>23098</v>
      </c>
      <c r="AO1172" s="1" t="s">
        <v>86</v>
      </c>
      <c r="AP1172" s="1" t="s">
        <v>86</v>
      </c>
      <c r="AQ1172" s="1" t="s">
        <v>14</v>
      </c>
      <c r="AR1172" s="1" t="s">
        <v>30</v>
      </c>
      <c r="AS1172" s="1" t="s">
        <v>23090</v>
      </c>
      <c r="AT1172" s="1" t="s">
        <v>26</v>
      </c>
    </row>
    <row r="1173" spans="1:46" x14ac:dyDescent="0.25">
      <c r="A1173" s="1" t="s">
        <v>19682</v>
      </c>
      <c r="B1173" s="2" t="s">
        <v>23073</v>
      </c>
      <c r="C1173" s="2" t="s">
        <v>23104</v>
      </c>
      <c r="D1173" s="1">
        <v>2</v>
      </c>
      <c r="E1173" s="1">
        <v>4</v>
      </c>
      <c r="F1173" s="1">
        <v>4</v>
      </c>
      <c r="G1173" s="1">
        <v>10</v>
      </c>
      <c r="H1173" s="6">
        <v>0.4</v>
      </c>
      <c r="I1173">
        <v>0</v>
      </c>
      <c r="J1173" s="1">
        <v>42</v>
      </c>
      <c r="K1173" s="1">
        <v>1</v>
      </c>
      <c r="L1173" s="1">
        <v>498</v>
      </c>
      <c r="M1173" s="6">
        <v>0.4</v>
      </c>
      <c r="N1173" s="4">
        <v>4500</v>
      </c>
      <c r="O1173" s="4">
        <v>450</v>
      </c>
      <c r="P1173" s="4">
        <v>600</v>
      </c>
      <c r="Q1173" s="3">
        <v>0.33</v>
      </c>
      <c r="R1173" s="1">
        <v>24</v>
      </c>
      <c r="S1173" s="1">
        <v>600</v>
      </c>
      <c r="T1173" s="1">
        <v>33</v>
      </c>
      <c r="U1173" s="1">
        <v>1</v>
      </c>
      <c r="V1173" s="1">
        <v>73</v>
      </c>
      <c r="W1173" s="1">
        <v>0</v>
      </c>
      <c r="X1173" s="1">
        <v>0</v>
      </c>
      <c r="Y1173" s="1">
        <v>1</v>
      </c>
      <c r="Z1173" s="1">
        <v>2</v>
      </c>
      <c r="AA1173" s="1">
        <v>0</v>
      </c>
      <c r="AB1173" s="1">
        <v>0</v>
      </c>
      <c r="AC1173" s="1">
        <v>2700</v>
      </c>
      <c r="AD1173" s="1">
        <v>0</v>
      </c>
      <c r="AE1173" s="1">
        <v>0</v>
      </c>
      <c r="AF1173" s="1">
        <v>439</v>
      </c>
      <c r="AG1173" s="1">
        <v>78</v>
      </c>
      <c r="AH1173" s="1">
        <v>500</v>
      </c>
      <c r="AI1173" s="1">
        <v>3717</v>
      </c>
      <c r="AJ1173" s="1" t="s">
        <v>7869</v>
      </c>
      <c r="AK1173" s="1" t="s">
        <v>7870</v>
      </c>
      <c r="AL1173" s="1" t="s">
        <v>7871</v>
      </c>
      <c r="AM1173" s="1" t="s">
        <v>12</v>
      </c>
      <c r="AN1173" s="1" t="s">
        <v>23098</v>
      </c>
      <c r="AO1173" s="1" t="s">
        <v>86</v>
      </c>
      <c r="AP1173" s="1" t="s">
        <v>57</v>
      </c>
      <c r="AQ1173" s="1" t="s">
        <v>25</v>
      </c>
      <c r="AR1173" s="1" t="s">
        <v>19</v>
      </c>
      <c r="AS1173" s="1" t="s">
        <v>23090</v>
      </c>
      <c r="AT1173" s="1" t="s">
        <v>26</v>
      </c>
    </row>
    <row r="1174" spans="1:46" x14ac:dyDescent="0.25">
      <c r="A1174" s="1" t="s">
        <v>19133</v>
      </c>
      <c r="B1174" s="2" t="s">
        <v>23073</v>
      </c>
      <c r="C1174" s="2" t="s">
        <v>23104</v>
      </c>
      <c r="D1174" s="1">
        <v>2</v>
      </c>
      <c r="E1174" s="1">
        <v>4</v>
      </c>
      <c r="F1174" s="1">
        <v>4</v>
      </c>
      <c r="G1174" s="1">
        <v>10</v>
      </c>
      <c r="H1174" s="6">
        <v>0.4</v>
      </c>
      <c r="I1174">
        <v>0</v>
      </c>
      <c r="J1174" s="1">
        <v>42</v>
      </c>
      <c r="K1174" s="1">
        <v>1</v>
      </c>
      <c r="L1174" s="1">
        <v>551</v>
      </c>
      <c r="M1174" s="6">
        <v>0.52</v>
      </c>
      <c r="N1174" s="4">
        <v>4500</v>
      </c>
      <c r="O1174" s="4">
        <v>450</v>
      </c>
      <c r="P1174" s="4">
        <v>900</v>
      </c>
      <c r="Q1174" s="3">
        <v>0.32</v>
      </c>
      <c r="R1174" s="1">
        <v>24</v>
      </c>
      <c r="S1174" s="1">
        <v>900</v>
      </c>
      <c r="T1174" s="1">
        <v>68</v>
      </c>
      <c r="U1174" s="1">
        <v>0</v>
      </c>
      <c r="V1174" s="1">
        <v>73</v>
      </c>
      <c r="W1174" s="1">
        <v>0</v>
      </c>
      <c r="X1174" s="1">
        <v>0</v>
      </c>
      <c r="Y1174" s="1">
        <v>1</v>
      </c>
      <c r="Z1174" s="1">
        <v>2</v>
      </c>
      <c r="AA1174" s="1">
        <v>0</v>
      </c>
      <c r="AB1174" s="1">
        <v>0</v>
      </c>
      <c r="AC1174" s="1">
        <v>2800</v>
      </c>
      <c r="AD1174" s="1">
        <v>65</v>
      </c>
      <c r="AE1174" s="1">
        <v>283</v>
      </c>
      <c r="AF1174" s="1">
        <v>520</v>
      </c>
      <c r="AG1174" s="1">
        <v>65</v>
      </c>
      <c r="AH1174" s="1">
        <v>900</v>
      </c>
      <c r="AI1174" s="1">
        <v>4633</v>
      </c>
      <c r="AJ1174" s="1" t="s">
        <v>231</v>
      </c>
      <c r="AK1174" s="1" t="s">
        <v>6327</v>
      </c>
      <c r="AL1174" s="1" t="s">
        <v>6328</v>
      </c>
      <c r="AM1174" s="1" t="s">
        <v>12</v>
      </c>
      <c r="AN1174" s="1" t="s">
        <v>23098</v>
      </c>
      <c r="AO1174" s="1" t="s">
        <v>364</v>
      </c>
      <c r="AP1174" s="1" t="s">
        <v>57</v>
      </c>
      <c r="AQ1174" s="1" t="s">
        <v>25</v>
      </c>
      <c r="AR1174" s="1" t="s">
        <v>19</v>
      </c>
      <c r="AS1174" s="1" t="s">
        <v>23090</v>
      </c>
      <c r="AT1174" s="1" t="s">
        <v>26</v>
      </c>
    </row>
    <row r="1175" spans="1:46" x14ac:dyDescent="0.25">
      <c r="A1175" s="1" t="s">
        <v>20266</v>
      </c>
      <c r="B1175" s="2" t="s">
        <v>23074</v>
      </c>
      <c r="C1175" s="2" t="s">
        <v>23104</v>
      </c>
      <c r="D1175" s="1">
        <v>0</v>
      </c>
      <c r="E1175" s="1">
        <v>2</v>
      </c>
      <c r="F1175" s="1">
        <v>3</v>
      </c>
      <c r="G1175" s="1">
        <v>5</v>
      </c>
      <c r="H1175" s="6">
        <v>0.6</v>
      </c>
      <c r="I1175">
        <v>0</v>
      </c>
      <c r="J1175" s="1">
        <v>44</v>
      </c>
      <c r="K1175" s="1">
        <v>1</v>
      </c>
      <c r="L1175" s="1">
        <v>548</v>
      </c>
      <c r="M1175" s="6">
        <v>0.47</v>
      </c>
      <c r="N1175" s="4">
        <v>3400</v>
      </c>
      <c r="O1175" s="4">
        <v>250</v>
      </c>
      <c r="P1175" s="4">
        <v>500</v>
      </c>
      <c r="Q1175" s="3">
        <v>0.34</v>
      </c>
      <c r="R1175" s="1">
        <v>24</v>
      </c>
      <c r="S1175" s="1">
        <v>500</v>
      </c>
      <c r="T1175" s="1">
        <v>27</v>
      </c>
      <c r="U1175" s="1">
        <v>0</v>
      </c>
      <c r="V1175" s="1">
        <v>73</v>
      </c>
      <c r="W1175" s="1">
        <v>0</v>
      </c>
      <c r="X1175" s="1">
        <v>0</v>
      </c>
      <c r="Y1175" s="1">
        <v>1</v>
      </c>
      <c r="Z1175" s="1">
        <v>0</v>
      </c>
      <c r="AA1175" s="1">
        <v>1</v>
      </c>
      <c r="AB1175" s="1">
        <v>0</v>
      </c>
      <c r="AC1175" s="1">
        <v>990</v>
      </c>
      <c r="AD1175" s="1">
        <v>543</v>
      </c>
      <c r="AE1175" s="1">
        <v>419</v>
      </c>
      <c r="AF1175" s="1">
        <v>0</v>
      </c>
      <c r="AG1175" s="1">
        <v>0</v>
      </c>
      <c r="AH1175" s="1">
        <v>350</v>
      </c>
      <c r="AI1175" s="1">
        <v>2302</v>
      </c>
      <c r="AJ1175" s="1" t="s">
        <v>1171</v>
      </c>
      <c r="AK1175" s="1" t="s">
        <v>9471</v>
      </c>
      <c r="AL1175" s="1" t="s">
        <v>9472</v>
      </c>
      <c r="AM1175" s="1" t="s">
        <v>12</v>
      </c>
      <c r="AN1175" s="1" t="s">
        <v>23098</v>
      </c>
      <c r="AO1175" s="1" t="s">
        <v>364</v>
      </c>
      <c r="AP1175" s="1" t="s">
        <v>57</v>
      </c>
      <c r="AQ1175" s="1" t="s">
        <v>25</v>
      </c>
      <c r="AR1175" s="1" t="s">
        <v>19</v>
      </c>
      <c r="AS1175" s="1" t="s">
        <v>23091</v>
      </c>
      <c r="AT1175" s="1" t="s">
        <v>26</v>
      </c>
    </row>
    <row r="1176" spans="1:46" x14ac:dyDescent="0.25">
      <c r="A1176" s="1" t="s">
        <v>22069</v>
      </c>
      <c r="B1176" s="2" t="s">
        <v>23074</v>
      </c>
      <c r="C1176" s="2" t="s">
        <v>23106</v>
      </c>
      <c r="D1176" s="1">
        <v>0</v>
      </c>
      <c r="E1176" s="1">
        <v>0</v>
      </c>
      <c r="F1176" s="1">
        <v>2</v>
      </c>
      <c r="G1176" s="1">
        <v>2</v>
      </c>
      <c r="H1176" s="6">
        <v>1</v>
      </c>
      <c r="I1176">
        <v>0</v>
      </c>
      <c r="J1176" s="1">
        <v>44</v>
      </c>
      <c r="K1176" s="1">
        <v>1</v>
      </c>
      <c r="L1176" s="1">
        <v>747</v>
      </c>
      <c r="M1176" s="6">
        <v>0.3</v>
      </c>
      <c r="N1176" s="4">
        <v>4000</v>
      </c>
      <c r="O1176" s="4">
        <v>300</v>
      </c>
      <c r="P1176" s="4">
        <v>1000</v>
      </c>
      <c r="Q1176" s="3">
        <v>0.28000000000000003</v>
      </c>
      <c r="R1176" s="1">
        <v>18</v>
      </c>
      <c r="S1176" s="1">
        <v>1000</v>
      </c>
      <c r="T1176" s="1">
        <v>81</v>
      </c>
      <c r="U1176" s="1">
        <v>1</v>
      </c>
      <c r="V1176" s="1">
        <v>73</v>
      </c>
      <c r="W1176" s="1">
        <v>0</v>
      </c>
      <c r="X1176" s="1">
        <v>0</v>
      </c>
      <c r="Y1176" s="1">
        <v>1</v>
      </c>
      <c r="Z1176" s="1">
        <v>1</v>
      </c>
      <c r="AA1176" s="1">
        <v>1</v>
      </c>
      <c r="AB1176" s="1">
        <v>1</v>
      </c>
      <c r="AC1176" s="1">
        <v>0</v>
      </c>
      <c r="AD1176" s="1">
        <v>600</v>
      </c>
      <c r="AE1176" s="1">
        <v>0</v>
      </c>
      <c r="AF1176" s="1">
        <v>0</v>
      </c>
      <c r="AG1176" s="1">
        <v>50</v>
      </c>
      <c r="AH1176" s="1">
        <v>0</v>
      </c>
      <c r="AI1176" s="1">
        <v>650</v>
      </c>
      <c r="AJ1176" s="1" t="s">
        <v>14304</v>
      </c>
      <c r="AK1176" s="1" t="s">
        <v>14305</v>
      </c>
      <c r="AL1176" s="1" t="s">
        <v>14306</v>
      </c>
      <c r="AM1176" s="1" t="s">
        <v>12</v>
      </c>
      <c r="AN1176" s="1" t="s">
        <v>23098</v>
      </c>
      <c r="AO1176" s="1" t="s">
        <v>86</v>
      </c>
      <c r="AP1176" s="1" t="s">
        <v>57</v>
      </c>
      <c r="AQ1176" s="1" t="s">
        <v>25</v>
      </c>
      <c r="AR1176" s="1" t="s">
        <v>19</v>
      </c>
      <c r="AS1176" s="1" t="s">
        <v>23091</v>
      </c>
      <c r="AT1176" s="1" t="s">
        <v>101</v>
      </c>
    </row>
    <row r="1177" spans="1:46" x14ac:dyDescent="0.25">
      <c r="A1177" s="1" t="s">
        <v>21086</v>
      </c>
      <c r="B1177" s="2" t="s">
        <v>23074</v>
      </c>
      <c r="C1177" s="2" t="s">
        <v>23107</v>
      </c>
      <c r="D1177" s="1">
        <v>1</v>
      </c>
      <c r="E1177" s="1">
        <v>0</v>
      </c>
      <c r="F1177" s="1">
        <v>4</v>
      </c>
      <c r="G1177" s="1">
        <v>5</v>
      </c>
      <c r="H1177" s="6">
        <v>0.8</v>
      </c>
      <c r="I1177">
        <v>0</v>
      </c>
      <c r="J1177" s="1">
        <v>32</v>
      </c>
      <c r="K1177" s="1">
        <v>0</v>
      </c>
      <c r="L1177" s="1">
        <v>811</v>
      </c>
      <c r="M1177" s="6">
        <v>0.4</v>
      </c>
      <c r="N1177" s="4">
        <v>3000</v>
      </c>
      <c r="O1177" s="4">
        <v>250</v>
      </c>
      <c r="P1177" s="4">
        <v>200</v>
      </c>
      <c r="Q1177" s="3">
        <v>0.26</v>
      </c>
      <c r="R1177" s="1">
        <v>18</v>
      </c>
      <c r="S1177" s="1">
        <v>200</v>
      </c>
      <c r="T1177" s="1">
        <v>20</v>
      </c>
      <c r="U1177" s="1">
        <v>1</v>
      </c>
      <c r="V1177" s="1">
        <v>73</v>
      </c>
      <c r="W1177" s="1">
        <v>0</v>
      </c>
      <c r="X1177" s="1">
        <v>1</v>
      </c>
      <c r="Y1177" s="1">
        <v>1</v>
      </c>
      <c r="Z1177" s="1">
        <v>1</v>
      </c>
      <c r="AA1177" s="1">
        <v>1</v>
      </c>
      <c r="AB1177" s="1">
        <v>0</v>
      </c>
      <c r="AC1177" s="1">
        <v>2130</v>
      </c>
      <c r="AD1177" s="1">
        <v>0</v>
      </c>
      <c r="AE1177" s="1">
        <v>0</v>
      </c>
      <c r="AF1177" s="1">
        <v>0</v>
      </c>
      <c r="AG1177" s="1">
        <v>0</v>
      </c>
      <c r="AH1177" s="1">
        <v>500</v>
      </c>
      <c r="AI1177" s="1">
        <v>2630</v>
      </c>
      <c r="AJ1177" s="1" t="s">
        <v>11714</v>
      </c>
      <c r="AK1177" s="1" t="s">
        <v>11715</v>
      </c>
      <c r="AL1177" s="1" t="s">
        <v>11716</v>
      </c>
      <c r="AM1177" s="1" t="s">
        <v>12</v>
      </c>
      <c r="AN1177" s="1" t="s">
        <v>23097</v>
      </c>
      <c r="AO1177" s="1" t="s">
        <v>86</v>
      </c>
      <c r="AP1177" s="1" t="s">
        <v>57</v>
      </c>
      <c r="AQ1177" s="1" t="s">
        <v>14</v>
      </c>
      <c r="AR1177" s="1" t="s">
        <v>19</v>
      </c>
      <c r="AS1177" s="1" t="s">
        <v>23091</v>
      </c>
      <c r="AT1177" s="1" t="s">
        <v>26</v>
      </c>
    </row>
    <row r="1178" spans="1:46" x14ac:dyDescent="0.25">
      <c r="A1178" s="1" t="s">
        <v>20332</v>
      </c>
      <c r="B1178" s="2" t="s">
        <v>23074</v>
      </c>
      <c r="C1178" s="2" t="s">
        <v>23108</v>
      </c>
      <c r="D1178" s="1">
        <v>0</v>
      </c>
      <c r="E1178" s="1">
        <v>0</v>
      </c>
      <c r="F1178" s="1">
        <v>1</v>
      </c>
      <c r="G1178" s="1">
        <v>1</v>
      </c>
      <c r="H1178" s="6">
        <v>1</v>
      </c>
      <c r="I1178">
        <v>0</v>
      </c>
      <c r="J1178" s="1">
        <v>37</v>
      </c>
      <c r="K1178" s="1">
        <v>0</v>
      </c>
      <c r="L1178" s="1">
        <v>781</v>
      </c>
      <c r="M1178" s="6">
        <v>0.37</v>
      </c>
      <c r="N1178" s="4">
        <v>4000</v>
      </c>
      <c r="O1178" s="4">
        <v>300</v>
      </c>
      <c r="P1178" s="4">
        <v>150</v>
      </c>
      <c r="Q1178" s="3">
        <v>0.13</v>
      </c>
      <c r="R1178" s="1">
        <v>18</v>
      </c>
      <c r="S1178" s="1">
        <v>150</v>
      </c>
      <c r="T1178" s="1">
        <v>19</v>
      </c>
      <c r="U1178" s="1">
        <v>1</v>
      </c>
      <c r="V1178" s="1">
        <v>73</v>
      </c>
      <c r="W1178" s="1">
        <v>0</v>
      </c>
      <c r="X1178" s="1">
        <v>0</v>
      </c>
      <c r="Y1178" s="1">
        <v>0</v>
      </c>
      <c r="Z1178" s="1">
        <v>4</v>
      </c>
      <c r="AA1178" s="1">
        <v>1</v>
      </c>
      <c r="AB1178" s="1">
        <v>0</v>
      </c>
      <c r="AC1178" s="1">
        <v>3000</v>
      </c>
      <c r="AD1178" s="1">
        <v>0</v>
      </c>
      <c r="AE1178" s="1">
        <v>0</v>
      </c>
      <c r="AF1178" s="1">
        <v>0</v>
      </c>
      <c r="AG1178" s="1">
        <v>0</v>
      </c>
      <c r="AH1178" s="1">
        <v>0</v>
      </c>
      <c r="AI1178" s="1">
        <v>3000</v>
      </c>
      <c r="AJ1178" s="1" t="s">
        <v>9641</v>
      </c>
      <c r="AK1178" s="1" t="s">
        <v>9642</v>
      </c>
      <c r="AL1178" s="1" t="s">
        <v>9643</v>
      </c>
      <c r="AM1178" s="1" t="s">
        <v>12</v>
      </c>
      <c r="AN1178" s="1" t="s">
        <v>23097</v>
      </c>
      <c r="AO1178" s="1" t="s">
        <v>86</v>
      </c>
      <c r="AP1178" s="1" t="s">
        <v>57</v>
      </c>
      <c r="AQ1178" s="1" t="s">
        <v>25</v>
      </c>
      <c r="AR1178" s="1" t="s">
        <v>30</v>
      </c>
      <c r="AS1178" s="1" t="s">
        <v>23091</v>
      </c>
      <c r="AT1178" s="1" t="s">
        <v>26</v>
      </c>
    </row>
    <row r="1179" spans="1:46" x14ac:dyDescent="0.25">
      <c r="A1179" s="1" t="s">
        <v>17601</v>
      </c>
      <c r="B1179" s="2" t="s">
        <v>23101</v>
      </c>
      <c r="C1179" s="2" t="s">
        <v>23108</v>
      </c>
      <c r="D1179" s="1">
        <v>0</v>
      </c>
      <c r="E1179" s="1">
        <v>1</v>
      </c>
      <c r="F1179" s="1">
        <v>1</v>
      </c>
      <c r="G1179" s="1">
        <v>2</v>
      </c>
      <c r="H1179" s="6">
        <v>0.5</v>
      </c>
      <c r="I1179">
        <v>0</v>
      </c>
      <c r="J1179" s="1">
        <v>40</v>
      </c>
      <c r="K1179" s="1">
        <v>1</v>
      </c>
      <c r="L1179" s="1">
        <v>543</v>
      </c>
      <c r="M1179" s="6">
        <v>0.52</v>
      </c>
      <c r="N1179" s="4">
        <v>4600</v>
      </c>
      <c r="O1179" s="4">
        <v>300</v>
      </c>
      <c r="P1179" s="4">
        <v>500</v>
      </c>
      <c r="Q1179" s="3">
        <v>0.3</v>
      </c>
      <c r="R1179" s="1">
        <v>12</v>
      </c>
      <c r="S1179" s="1">
        <v>500</v>
      </c>
      <c r="T1179" s="1">
        <v>55</v>
      </c>
      <c r="U1179" s="1">
        <v>1</v>
      </c>
      <c r="V1179" s="1">
        <v>73</v>
      </c>
      <c r="W1179" s="1">
        <v>0</v>
      </c>
      <c r="X1179" s="1">
        <v>0</v>
      </c>
      <c r="Y1179" s="1">
        <v>1</v>
      </c>
      <c r="Z1179" s="1">
        <v>1</v>
      </c>
      <c r="AA1179" s="1">
        <v>1</v>
      </c>
      <c r="AB1179" s="1">
        <v>0</v>
      </c>
      <c r="AC1179" s="1">
        <v>0</v>
      </c>
      <c r="AD1179" s="1">
        <v>0</v>
      </c>
      <c r="AE1179" s="1">
        <v>0</v>
      </c>
      <c r="AF1179" s="1">
        <v>600</v>
      </c>
      <c r="AG1179" s="1">
        <v>0</v>
      </c>
      <c r="AH1179" s="1">
        <v>1300</v>
      </c>
      <c r="AI1179" s="1">
        <v>1900</v>
      </c>
      <c r="AJ1179" s="1" t="s">
        <v>1887</v>
      </c>
      <c r="AK1179" s="1" t="s">
        <v>1888</v>
      </c>
      <c r="AL1179" s="1" t="s">
        <v>1889</v>
      </c>
      <c r="AM1179" s="1" t="s">
        <v>12</v>
      </c>
      <c r="AN1179" s="1" t="s">
        <v>23098</v>
      </c>
      <c r="AO1179" s="1" t="s">
        <v>86</v>
      </c>
      <c r="AP1179" s="1" t="s">
        <v>57</v>
      </c>
      <c r="AQ1179" s="1" t="s">
        <v>25</v>
      </c>
      <c r="AR1179" s="1" t="s">
        <v>19</v>
      </c>
      <c r="AS1179" s="1" t="s">
        <v>23091</v>
      </c>
      <c r="AT1179" s="1" t="s">
        <v>26</v>
      </c>
    </row>
    <row r="1180" spans="1:46" x14ac:dyDescent="0.25">
      <c r="A1180" s="1" t="s">
        <v>17857</v>
      </c>
      <c r="B1180" s="2" t="s">
        <v>23073</v>
      </c>
      <c r="C1180" s="2" t="s">
        <v>23105</v>
      </c>
      <c r="D1180" s="1">
        <v>0</v>
      </c>
      <c r="E1180" s="1">
        <v>0</v>
      </c>
      <c r="F1180" s="1">
        <v>2</v>
      </c>
      <c r="G1180" s="1">
        <v>2</v>
      </c>
      <c r="H1180" s="6">
        <v>1</v>
      </c>
      <c r="I1180">
        <v>1</v>
      </c>
      <c r="J1180" s="1">
        <v>36</v>
      </c>
      <c r="K1180" s="1">
        <v>1</v>
      </c>
      <c r="L1180" s="1">
        <v>622</v>
      </c>
      <c r="M1180" s="6">
        <v>0.28000000000000003</v>
      </c>
      <c r="N1180" s="4">
        <v>4500</v>
      </c>
      <c r="O1180" s="4">
        <v>400</v>
      </c>
      <c r="P1180" s="4">
        <v>400</v>
      </c>
      <c r="Q1180" s="3">
        <v>0.33</v>
      </c>
      <c r="R1180" s="1">
        <v>24</v>
      </c>
      <c r="S1180" s="1">
        <v>400</v>
      </c>
      <c r="T1180" s="1">
        <v>19</v>
      </c>
      <c r="U1180" s="1">
        <v>0</v>
      </c>
      <c r="V1180" s="1">
        <v>72</v>
      </c>
      <c r="W1180" s="1">
        <v>0</v>
      </c>
      <c r="X1180" s="1">
        <v>1</v>
      </c>
      <c r="Y1180" s="1">
        <v>1</v>
      </c>
      <c r="Z1180" s="1">
        <v>1</v>
      </c>
      <c r="AA1180" s="1">
        <v>1</v>
      </c>
      <c r="AB1180" s="1">
        <v>1</v>
      </c>
      <c r="AC1180" s="1">
        <v>0</v>
      </c>
      <c r="AD1180" s="1">
        <v>1898</v>
      </c>
      <c r="AE1180" s="1">
        <v>0</v>
      </c>
      <c r="AF1180" s="1">
        <v>877</v>
      </c>
      <c r="AG1180" s="1">
        <v>0</v>
      </c>
      <c r="AH1180" s="1">
        <v>0</v>
      </c>
      <c r="AI1180" s="1">
        <v>2775</v>
      </c>
      <c r="AJ1180" s="1" t="s">
        <v>921</v>
      </c>
      <c r="AK1180" s="1" t="s">
        <v>2621</v>
      </c>
      <c r="AL1180" s="1" t="s">
        <v>2622</v>
      </c>
      <c r="AM1180" s="1" t="s">
        <v>16</v>
      </c>
      <c r="AN1180" s="1" t="s">
        <v>23098</v>
      </c>
      <c r="AO1180" s="1" t="s">
        <v>364</v>
      </c>
      <c r="AP1180" s="1" t="s">
        <v>57</v>
      </c>
      <c r="AQ1180" s="1" t="s">
        <v>14</v>
      </c>
      <c r="AR1180" s="1" t="s">
        <v>19</v>
      </c>
      <c r="AS1180" s="1" t="s">
        <v>23091</v>
      </c>
      <c r="AT1180" s="1" t="s">
        <v>101</v>
      </c>
    </row>
    <row r="1181" spans="1:46" x14ac:dyDescent="0.25">
      <c r="A1181" s="1" t="s">
        <v>17871</v>
      </c>
      <c r="B1181" s="2" t="s">
        <v>23073</v>
      </c>
      <c r="C1181" s="2" t="s">
        <v>23105</v>
      </c>
      <c r="D1181" s="1">
        <v>0</v>
      </c>
      <c r="E1181" s="1">
        <v>1</v>
      </c>
      <c r="F1181" s="1">
        <v>2</v>
      </c>
      <c r="G1181" s="1">
        <v>3</v>
      </c>
      <c r="H1181" s="6">
        <v>0.66666666666666663</v>
      </c>
      <c r="I1181">
        <v>0</v>
      </c>
      <c r="J1181" s="1">
        <v>34</v>
      </c>
      <c r="K1181" s="1">
        <v>0</v>
      </c>
      <c r="L1181" s="1">
        <v>717</v>
      </c>
      <c r="M1181" s="6">
        <v>0.62</v>
      </c>
      <c r="N1181" s="4">
        <v>3500</v>
      </c>
      <c r="O1181" s="4">
        <v>250</v>
      </c>
      <c r="P1181" s="4">
        <v>350</v>
      </c>
      <c r="Q1181" s="3">
        <v>0.35</v>
      </c>
      <c r="R1181" s="1">
        <v>24</v>
      </c>
      <c r="S1181" s="1">
        <v>350</v>
      </c>
      <c r="T1181" s="1">
        <v>19</v>
      </c>
      <c r="U1181" s="1">
        <v>0</v>
      </c>
      <c r="V1181" s="1">
        <v>72</v>
      </c>
      <c r="W1181" s="1">
        <v>0</v>
      </c>
      <c r="X1181" s="1">
        <v>1</v>
      </c>
      <c r="Y1181" s="1">
        <v>1</v>
      </c>
      <c r="Z1181" s="1">
        <v>0</v>
      </c>
      <c r="AA1181" s="1">
        <v>0</v>
      </c>
      <c r="AB1181" s="1">
        <v>1</v>
      </c>
      <c r="AC1181" s="1">
        <v>2428</v>
      </c>
      <c r="AD1181" s="1">
        <v>0</v>
      </c>
      <c r="AE1181" s="1">
        <v>699</v>
      </c>
      <c r="AF1181" s="1">
        <v>0</v>
      </c>
      <c r="AG1181" s="1">
        <v>0</v>
      </c>
      <c r="AH1181" s="1">
        <v>0</v>
      </c>
      <c r="AI1181" s="1">
        <v>3127</v>
      </c>
      <c r="AJ1181" s="1" t="s">
        <v>2663</v>
      </c>
      <c r="AK1181" s="1" t="s">
        <v>2664</v>
      </c>
      <c r="AL1181" s="1" t="s">
        <v>2665</v>
      </c>
      <c r="AM1181" s="1" t="s">
        <v>12</v>
      </c>
      <c r="AN1181" s="1" t="s">
        <v>23097</v>
      </c>
      <c r="AO1181" s="1" t="s">
        <v>364</v>
      </c>
      <c r="AP1181" s="1" t="s">
        <v>57</v>
      </c>
      <c r="AQ1181" s="1" t="s">
        <v>14</v>
      </c>
      <c r="AR1181" s="1" t="s">
        <v>19</v>
      </c>
      <c r="AS1181" s="1" t="s">
        <v>23090</v>
      </c>
      <c r="AT1181" s="1" t="s">
        <v>101</v>
      </c>
    </row>
    <row r="1182" spans="1:46" x14ac:dyDescent="0.25">
      <c r="A1182" s="1" t="s">
        <v>22176</v>
      </c>
      <c r="B1182" s="2" t="s">
        <v>23073</v>
      </c>
      <c r="C1182" s="2" t="s">
        <v>23107</v>
      </c>
      <c r="D1182" s="1">
        <v>0</v>
      </c>
      <c r="E1182" s="1">
        <v>0</v>
      </c>
      <c r="F1182" s="1">
        <v>3</v>
      </c>
      <c r="G1182" s="1">
        <v>3</v>
      </c>
      <c r="H1182" s="6">
        <v>1</v>
      </c>
      <c r="I1182">
        <v>1</v>
      </c>
      <c r="J1182" s="1">
        <v>31</v>
      </c>
      <c r="K1182" s="1">
        <v>1</v>
      </c>
      <c r="L1182" s="1">
        <v>800</v>
      </c>
      <c r="M1182" s="6">
        <v>0.94</v>
      </c>
      <c r="N1182" s="4">
        <v>2000</v>
      </c>
      <c r="O1182" s="4">
        <v>155</v>
      </c>
      <c r="P1182" s="4">
        <v>600</v>
      </c>
      <c r="Q1182" s="3">
        <v>0.3</v>
      </c>
      <c r="R1182" s="1">
        <v>24</v>
      </c>
      <c r="S1182" s="1">
        <v>600</v>
      </c>
      <c r="T1182" s="1">
        <v>81</v>
      </c>
      <c r="U1182" s="1">
        <v>0</v>
      </c>
      <c r="V1182" s="1">
        <v>72</v>
      </c>
      <c r="W1182" s="1">
        <v>0</v>
      </c>
      <c r="X1182" s="1">
        <v>0</v>
      </c>
      <c r="Y1182" s="1">
        <v>1</v>
      </c>
      <c r="Z1182" s="1">
        <v>3</v>
      </c>
      <c r="AA1182" s="1">
        <v>0</v>
      </c>
      <c r="AB1182" s="1">
        <v>1</v>
      </c>
      <c r="AC1182" s="1">
        <v>3506</v>
      </c>
      <c r="AD1182" s="1">
        <v>429</v>
      </c>
      <c r="AE1182" s="1">
        <v>126</v>
      </c>
      <c r="AF1182" s="1">
        <v>0</v>
      </c>
      <c r="AG1182" s="1">
        <v>107</v>
      </c>
      <c r="AH1182" s="1">
        <v>1000</v>
      </c>
      <c r="AI1182" s="1">
        <v>5168</v>
      </c>
      <c r="AJ1182" s="1" t="s">
        <v>14612</v>
      </c>
      <c r="AK1182" s="1" t="s">
        <v>14613</v>
      </c>
      <c r="AL1182" s="1" t="s">
        <v>14614</v>
      </c>
      <c r="AM1182" s="1" t="s">
        <v>16</v>
      </c>
      <c r="AN1182" s="1" t="s">
        <v>23098</v>
      </c>
      <c r="AO1182" s="1" t="s">
        <v>364</v>
      </c>
      <c r="AP1182" s="1" t="s">
        <v>57</v>
      </c>
      <c r="AQ1182" s="1" t="s">
        <v>25</v>
      </c>
      <c r="AR1182" s="1" t="s">
        <v>19</v>
      </c>
      <c r="AS1182" s="1" t="s">
        <v>23090</v>
      </c>
      <c r="AT1182" s="1" t="s">
        <v>101</v>
      </c>
    </row>
    <row r="1183" spans="1:46" x14ac:dyDescent="0.25">
      <c r="A1183" s="1" t="s">
        <v>22736</v>
      </c>
      <c r="B1183" s="2" t="s">
        <v>23074</v>
      </c>
      <c r="C1183" s="2" t="s">
        <v>23106</v>
      </c>
      <c r="D1183" s="1">
        <v>1</v>
      </c>
      <c r="E1183" s="1">
        <v>0</v>
      </c>
      <c r="F1183" s="1">
        <v>3</v>
      </c>
      <c r="G1183" s="1">
        <v>4</v>
      </c>
      <c r="H1183" s="6">
        <v>0.75</v>
      </c>
      <c r="I1183">
        <v>1</v>
      </c>
      <c r="J1183" s="1">
        <v>34</v>
      </c>
      <c r="K1183" s="1">
        <v>0</v>
      </c>
      <c r="L1183" s="1">
        <v>856</v>
      </c>
      <c r="M1183" s="6">
        <v>0.52</v>
      </c>
      <c r="N1183" s="4">
        <v>2226</v>
      </c>
      <c r="O1183" s="4">
        <v>178</v>
      </c>
      <c r="P1183" s="4">
        <v>250</v>
      </c>
      <c r="Q1183" s="3">
        <v>0.3</v>
      </c>
      <c r="R1183" s="1">
        <v>24</v>
      </c>
      <c r="S1183" s="1">
        <v>250</v>
      </c>
      <c r="T1183" s="1">
        <v>28</v>
      </c>
      <c r="U1183" s="1">
        <v>0</v>
      </c>
      <c r="V1183" s="1">
        <v>72</v>
      </c>
      <c r="W1183" s="1">
        <v>0</v>
      </c>
      <c r="X1183" s="1">
        <v>0</v>
      </c>
      <c r="Y1183" s="1">
        <v>1</v>
      </c>
      <c r="Z1183" s="1">
        <v>3</v>
      </c>
      <c r="AA1183" s="1">
        <v>1</v>
      </c>
      <c r="AB1183" s="1">
        <v>1</v>
      </c>
      <c r="AC1183" s="1">
        <v>0</v>
      </c>
      <c r="AD1183" s="1">
        <v>0</v>
      </c>
      <c r="AE1183" s="1">
        <v>1242</v>
      </c>
      <c r="AF1183" s="1">
        <v>0</v>
      </c>
      <c r="AG1183" s="1">
        <v>150</v>
      </c>
      <c r="AH1183" s="1">
        <v>460</v>
      </c>
      <c r="AI1183" s="1">
        <v>1852</v>
      </c>
      <c r="AJ1183" s="1" t="s">
        <v>16093</v>
      </c>
      <c r="AK1183" s="1" t="s">
        <v>16094</v>
      </c>
      <c r="AL1183" s="1" t="s">
        <v>16095</v>
      </c>
      <c r="AM1183" s="1" t="s">
        <v>16</v>
      </c>
      <c r="AN1183" s="1" t="s">
        <v>23097</v>
      </c>
      <c r="AO1183" s="1" t="s">
        <v>364</v>
      </c>
      <c r="AP1183" s="1" t="s">
        <v>57</v>
      </c>
      <c r="AQ1183" s="1" t="s">
        <v>25</v>
      </c>
      <c r="AR1183" s="1" t="s">
        <v>19</v>
      </c>
      <c r="AS1183" s="1" t="s">
        <v>23091</v>
      </c>
      <c r="AT1183" s="1" t="s">
        <v>101</v>
      </c>
    </row>
    <row r="1184" spans="1:46" x14ac:dyDescent="0.25">
      <c r="A1184" s="1" t="s">
        <v>18346</v>
      </c>
      <c r="B1184" s="2" t="s">
        <v>23074</v>
      </c>
      <c r="C1184" s="2" t="s">
        <v>23110</v>
      </c>
      <c r="D1184" s="1">
        <v>0</v>
      </c>
      <c r="E1184" s="1">
        <v>0</v>
      </c>
      <c r="F1184" s="1">
        <v>3</v>
      </c>
      <c r="G1184" s="1">
        <v>3</v>
      </c>
      <c r="H1184" s="6">
        <v>1</v>
      </c>
      <c r="I1184">
        <v>0</v>
      </c>
      <c r="J1184" s="1">
        <v>45</v>
      </c>
      <c r="K1184" s="1">
        <v>1</v>
      </c>
      <c r="L1184" s="1">
        <v>678</v>
      </c>
      <c r="M1184" s="6">
        <v>0.34</v>
      </c>
      <c r="N1184" s="4">
        <v>10512</v>
      </c>
      <c r="O1184" s="4">
        <v>876</v>
      </c>
      <c r="P1184" s="4">
        <v>500</v>
      </c>
      <c r="Q1184" s="3">
        <v>0.23</v>
      </c>
      <c r="R1184" s="1">
        <v>24</v>
      </c>
      <c r="S1184" s="1">
        <v>500</v>
      </c>
      <c r="T1184" s="1">
        <v>46</v>
      </c>
      <c r="U1184" s="1">
        <v>1</v>
      </c>
      <c r="V1184" s="1">
        <v>72</v>
      </c>
      <c r="W1184" s="1">
        <v>0</v>
      </c>
      <c r="X1184" s="1">
        <v>1</v>
      </c>
      <c r="Y1184" s="1">
        <v>0</v>
      </c>
      <c r="Z1184" s="1">
        <v>3</v>
      </c>
      <c r="AA1184" s="1">
        <v>0</v>
      </c>
      <c r="AB1184" s="1">
        <v>0</v>
      </c>
      <c r="AC1184" s="1">
        <v>3882</v>
      </c>
      <c r="AD1184" s="1">
        <v>500</v>
      </c>
      <c r="AE1184" s="1">
        <v>3188</v>
      </c>
      <c r="AF1184" s="1">
        <v>0</v>
      </c>
      <c r="AG1184" s="1">
        <v>0</v>
      </c>
      <c r="AH1184" s="1">
        <v>0</v>
      </c>
      <c r="AI1184" s="1">
        <v>7569</v>
      </c>
      <c r="AJ1184" s="1" t="s">
        <v>4100</v>
      </c>
      <c r="AK1184" s="1" t="s">
        <v>4101</v>
      </c>
      <c r="AL1184" s="1" t="s">
        <v>4102</v>
      </c>
      <c r="AM1184" s="1" t="s">
        <v>12</v>
      </c>
      <c r="AN1184" s="1" t="s">
        <v>23098</v>
      </c>
      <c r="AO1184" s="1" t="s">
        <v>86</v>
      </c>
      <c r="AP1184" s="1" t="s">
        <v>57</v>
      </c>
      <c r="AQ1184" s="1" t="s">
        <v>14</v>
      </c>
      <c r="AR1184" s="1" t="s">
        <v>30</v>
      </c>
      <c r="AS1184" s="1" t="s">
        <v>23090</v>
      </c>
      <c r="AT1184" s="1" t="s">
        <v>26</v>
      </c>
    </row>
    <row r="1185" spans="1:46" x14ac:dyDescent="0.25">
      <c r="A1185" s="1" t="s">
        <v>22049</v>
      </c>
      <c r="B1185" s="2" t="s">
        <v>23101</v>
      </c>
      <c r="C1185" s="2" t="s">
        <v>23104</v>
      </c>
      <c r="D1185" s="1">
        <v>0</v>
      </c>
      <c r="E1185" s="1">
        <v>1</v>
      </c>
      <c r="F1185" s="1">
        <v>1</v>
      </c>
      <c r="G1185" s="1">
        <v>2</v>
      </c>
      <c r="H1185" s="6">
        <v>0.5</v>
      </c>
      <c r="I1185">
        <v>1</v>
      </c>
      <c r="J1185" s="1">
        <v>37</v>
      </c>
      <c r="K1185" s="1">
        <v>1</v>
      </c>
      <c r="L1185" s="1">
        <v>632</v>
      </c>
      <c r="M1185" s="6">
        <v>0</v>
      </c>
      <c r="N1185" s="4">
        <v>4500</v>
      </c>
      <c r="O1185" s="4">
        <v>400</v>
      </c>
      <c r="P1185" s="4">
        <v>300</v>
      </c>
      <c r="Q1185" s="3">
        <v>0.35</v>
      </c>
      <c r="R1185" s="1">
        <v>24</v>
      </c>
      <c r="S1185" s="1">
        <v>300</v>
      </c>
      <c r="T1185" s="1">
        <v>8</v>
      </c>
      <c r="U1185" s="1">
        <v>0</v>
      </c>
      <c r="V1185" s="1">
        <v>72</v>
      </c>
      <c r="W1185" s="1">
        <v>0</v>
      </c>
      <c r="X1185" s="1">
        <v>0</v>
      </c>
      <c r="Y1185" s="1">
        <v>0</v>
      </c>
      <c r="Z1185" s="1">
        <v>3</v>
      </c>
      <c r="AA1185" s="1">
        <v>1</v>
      </c>
      <c r="AB1185" s="1">
        <v>1</v>
      </c>
      <c r="AC1185" s="1">
        <v>0</v>
      </c>
      <c r="AD1185" s="1">
        <v>0</v>
      </c>
      <c r="AE1185" s="1">
        <v>100</v>
      </c>
      <c r="AF1185" s="1">
        <v>50</v>
      </c>
      <c r="AG1185" s="1">
        <v>0</v>
      </c>
      <c r="AH1185" s="1">
        <v>500</v>
      </c>
      <c r="AI1185" s="1">
        <v>650</v>
      </c>
      <c r="AJ1185" s="1" t="s">
        <v>14253</v>
      </c>
      <c r="AK1185" s="1" t="s">
        <v>14254</v>
      </c>
      <c r="AL1185" s="1" t="s">
        <v>11</v>
      </c>
      <c r="AM1185" s="1" t="s">
        <v>16</v>
      </c>
      <c r="AN1185" s="1" t="s">
        <v>23098</v>
      </c>
      <c r="AO1185" s="1" t="s">
        <v>364</v>
      </c>
      <c r="AP1185" s="1" t="s">
        <v>57</v>
      </c>
      <c r="AQ1185" s="1" t="s">
        <v>25</v>
      </c>
      <c r="AR1185" s="1" t="s">
        <v>30</v>
      </c>
      <c r="AS1185" s="1" t="s">
        <v>23091</v>
      </c>
      <c r="AT1185" s="1" t="s">
        <v>101</v>
      </c>
    </row>
    <row r="1186" spans="1:46" x14ac:dyDescent="0.25">
      <c r="A1186" s="1" t="s">
        <v>22059</v>
      </c>
      <c r="B1186" s="2" t="s">
        <v>23101</v>
      </c>
      <c r="C1186" s="2" t="s">
        <v>23104</v>
      </c>
      <c r="D1186" s="1">
        <v>0</v>
      </c>
      <c r="E1186" s="1">
        <v>0</v>
      </c>
      <c r="F1186" s="1">
        <v>1</v>
      </c>
      <c r="G1186" s="1">
        <v>1</v>
      </c>
      <c r="H1186" s="6">
        <v>1</v>
      </c>
      <c r="I1186">
        <v>1</v>
      </c>
      <c r="J1186" s="1">
        <v>56</v>
      </c>
      <c r="K1186" s="1">
        <v>1</v>
      </c>
      <c r="L1186" s="1">
        <v>377</v>
      </c>
      <c r="M1186" s="6">
        <v>0</v>
      </c>
      <c r="N1186" s="4">
        <v>4200</v>
      </c>
      <c r="O1186" s="4">
        <v>350</v>
      </c>
      <c r="P1186" s="4">
        <v>500</v>
      </c>
      <c r="Q1186" s="3">
        <v>0.36</v>
      </c>
      <c r="R1186" s="1">
        <v>36</v>
      </c>
      <c r="S1186" s="1">
        <v>500</v>
      </c>
      <c r="T1186" s="1">
        <v>12</v>
      </c>
      <c r="U1186" s="1">
        <v>1</v>
      </c>
      <c r="V1186" s="1">
        <v>72</v>
      </c>
      <c r="W1186" s="1">
        <v>0</v>
      </c>
      <c r="X1186" s="1">
        <v>1</v>
      </c>
      <c r="Y1186" s="1">
        <v>0</v>
      </c>
      <c r="Z1186" s="1">
        <v>2</v>
      </c>
      <c r="AA1186" s="1">
        <v>1</v>
      </c>
      <c r="AB1186" s="1">
        <v>1</v>
      </c>
      <c r="AC1186" s="1">
        <v>350</v>
      </c>
      <c r="AD1186" s="1">
        <v>0</v>
      </c>
      <c r="AE1186" s="1">
        <v>30</v>
      </c>
      <c r="AF1186" s="1">
        <v>150</v>
      </c>
      <c r="AG1186" s="1">
        <v>0</v>
      </c>
      <c r="AH1186" s="1">
        <v>0</v>
      </c>
      <c r="AI1186" s="1">
        <v>530</v>
      </c>
      <c r="AJ1186" s="1" t="s">
        <v>14278</v>
      </c>
      <c r="AK1186" s="1" t="s">
        <v>14279</v>
      </c>
      <c r="AL1186" s="1" t="s">
        <v>14280</v>
      </c>
      <c r="AM1186" s="1" t="s">
        <v>16</v>
      </c>
      <c r="AN1186" s="1" t="s">
        <v>23098</v>
      </c>
      <c r="AO1186" s="1" t="s">
        <v>86</v>
      </c>
      <c r="AP1186" s="1" t="s">
        <v>57</v>
      </c>
      <c r="AQ1186" s="1" t="s">
        <v>14</v>
      </c>
      <c r="AR1186" s="1" t="s">
        <v>30</v>
      </c>
      <c r="AS1186" s="1" t="s">
        <v>23091</v>
      </c>
      <c r="AT1186" s="1" t="s">
        <v>101</v>
      </c>
    </row>
    <row r="1187" spans="1:46" x14ac:dyDescent="0.25">
      <c r="A1187" s="1" t="s">
        <v>17205</v>
      </c>
      <c r="B1187" s="2" t="s">
        <v>23101</v>
      </c>
      <c r="C1187" s="2" t="s">
        <v>23104</v>
      </c>
      <c r="D1187" s="1">
        <v>0</v>
      </c>
      <c r="E1187" s="1">
        <v>7</v>
      </c>
      <c r="F1187" s="1">
        <v>2</v>
      </c>
      <c r="G1187" s="1">
        <v>9</v>
      </c>
      <c r="H1187" s="6">
        <v>0.22222222222222221</v>
      </c>
      <c r="I1187">
        <v>1</v>
      </c>
      <c r="J1187" s="1">
        <v>31</v>
      </c>
      <c r="K1187" s="1">
        <v>1</v>
      </c>
      <c r="L1187" s="1">
        <v>556</v>
      </c>
      <c r="M1187" s="6">
        <v>0.28999999999999998</v>
      </c>
      <c r="N1187" s="4">
        <v>1800</v>
      </c>
      <c r="O1187" s="4">
        <v>160</v>
      </c>
      <c r="P1187" s="4">
        <v>100</v>
      </c>
      <c r="Q1187" s="3">
        <v>0.36</v>
      </c>
      <c r="R1187" s="1">
        <v>12</v>
      </c>
      <c r="S1187" s="1">
        <v>100</v>
      </c>
      <c r="T1187" s="1">
        <v>1</v>
      </c>
      <c r="U1187" s="1">
        <v>1</v>
      </c>
      <c r="V1187" s="1">
        <v>72</v>
      </c>
      <c r="W1187" s="1">
        <v>0</v>
      </c>
      <c r="X1187" s="1">
        <v>1</v>
      </c>
      <c r="Y1187" s="1">
        <v>0</v>
      </c>
      <c r="Z1187" s="1">
        <v>4</v>
      </c>
      <c r="AA1187" s="1">
        <v>0</v>
      </c>
      <c r="AB1187" s="1">
        <v>1</v>
      </c>
      <c r="AC1187" s="1">
        <v>4900</v>
      </c>
      <c r="AD1187" s="1">
        <v>0</v>
      </c>
      <c r="AE1187" s="1">
        <v>0</v>
      </c>
      <c r="AF1187" s="1">
        <v>0</v>
      </c>
      <c r="AG1187" s="1">
        <v>0</v>
      </c>
      <c r="AH1187" s="1">
        <v>0</v>
      </c>
      <c r="AI1187" s="1">
        <v>4900</v>
      </c>
      <c r="AJ1187" s="1" t="s">
        <v>613</v>
      </c>
      <c r="AK1187" s="1" t="s">
        <v>614</v>
      </c>
      <c r="AL1187" s="1" t="s">
        <v>615</v>
      </c>
      <c r="AM1187" s="1" t="s">
        <v>16</v>
      </c>
      <c r="AN1187" s="1" t="s">
        <v>23098</v>
      </c>
      <c r="AO1187" s="1" t="s">
        <v>86</v>
      </c>
      <c r="AP1187" s="1" t="s">
        <v>57</v>
      </c>
      <c r="AQ1187" s="1" t="s">
        <v>14</v>
      </c>
      <c r="AR1187" s="1" t="s">
        <v>30</v>
      </c>
      <c r="AS1187" s="1" t="s">
        <v>23090</v>
      </c>
      <c r="AT1187" s="1" t="s">
        <v>101</v>
      </c>
    </row>
    <row r="1188" spans="1:46" x14ac:dyDescent="0.25">
      <c r="A1188" s="1" t="s">
        <v>20405</v>
      </c>
      <c r="B1188" s="2" t="s">
        <v>23101</v>
      </c>
      <c r="C1188" s="2" t="s">
        <v>23104</v>
      </c>
      <c r="D1188" s="1">
        <v>1</v>
      </c>
      <c r="E1188" s="1">
        <v>8</v>
      </c>
      <c r="F1188" s="1">
        <v>5</v>
      </c>
      <c r="G1188" s="1">
        <v>14</v>
      </c>
      <c r="H1188" s="6">
        <v>0.35714285714285715</v>
      </c>
      <c r="I1188">
        <v>0</v>
      </c>
      <c r="J1188" s="1">
        <v>50</v>
      </c>
      <c r="K1188" s="1">
        <v>1</v>
      </c>
      <c r="L1188" s="1">
        <v>548</v>
      </c>
      <c r="M1188" s="6">
        <v>0.59</v>
      </c>
      <c r="N1188" s="4">
        <v>2000</v>
      </c>
      <c r="O1188" s="4">
        <v>160</v>
      </c>
      <c r="P1188" s="4">
        <v>600</v>
      </c>
      <c r="Q1188" s="3">
        <v>0.35</v>
      </c>
      <c r="R1188" s="1">
        <v>36</v>
      </c>
      <c r="S1188" s="1">
        <v>600</v>
      </c>
      <c r="T1188" s="1">
        <v>41</v>
      </c>
      <c r="U1188" s="1">
        <v>0</v>
      </c>
      <c r="V1188" s="1">
        <v>72</v>
      </c>
      <c r="W1188" s="1">
        <v>0</v>
      </c>
      <c r="X1188" s="1">
        <v>0</v>
      </c>
      <c r="Y1188" s="1">
        <v>0</v>
      </c>
      <c r="Z1188" s="1">
        <v>4</v>
      </c>
      <c r="AA1188" s="1">
        <v>0</v>
      </c>
      <c r="AB1188" s="1">
        <v>1</v>
      </c>
      <c r="AC1188" s="1">
        <v>950</v>
      </c>
      <c r="AD1188" s="1">
        <v>0</v>
      </c>
      <c r="AE1188" s="1">
        <v>750</v>
      </c>
      <c r="AF1188" s="1">
        <v>0</v>
      </c>
      <c r="AG1188" s="1">
        <v>600</v>
      </c>
      <c r="AH1188" s="1">
        <v>0</v>
      </c>
      <c r="AI1188" s="1">
        <v>2300</v>
      </c>
      <c r="AJ1188" s="1" t="s">
        <v>9849</v>
      </c>
      <c r="AK1188" s="1" t="s">
        <v>9850</v>
      </c>
      <c r="AL1188" s="1" t="s">
        <v>9851</v>
      </c>
      <c r="AM1188" s="1" t="s">
        <v>12</v>
      </c>
      <c r="AN1188" s="1" t="s">
        <v>23098</v>
      </c>
      <c r="AO1188" s="1" t="s">
        <v>364</v>
      </c>
      <c r="AP1188" s="1" t="s">
        <v>57</v>
      </c>
      <c r="AQ1188" s="1" t="s">
        <v>25</v>
      </c>
      <c r="AR1188" s="1" t="s">
        <v>30</v>
      </c>
      <c r="AS1188" s="1" t="s">
        <v>23090</v>
      </c>
      <c r="AT1188" s="1" t="s">
        <v>101</v>
      </c>
    </row>
    <row r="1189" spans="1:46" x14ac:dyDescent="0.25">
      <c r="A1189" s="1" t="s">
        <v>17312</v>
      </c>
      <c r="B1189" s="2" t="s">
        <v>23101</v>
      </c>
      <c r="C1189" s="2" t="s">
        <v>23106</v>
      </c>
      <c r="D1189" s="1">
        <v>0</v>
      </c>
      <c r="E1189" s="1">
        <v>0</v>
      </c>
      <c r="F1189" s="1">
        <v>1</v>
      </c>
      <c r="G1189" s="1">
        <v>1</v>
      </c>
      <c r="H1189" s="6">
        <v>1</v>
      </c>
      <c r="I1189">
        <v>0</v>
      </c>
      <c r="J1189" s="1">
        <v>35</v>
      </c>
      <c r="K1189" s="1">
        <v>0</v>
      </c>
      <c r="L1189" s="1">
        <v>595</v>
      </c>
      <c r="M1189" s="6">
        <v>0.17</v>
      </c>
      <c r="N1189" s="4">
        <v>6500</v>
      </c>
      <c r="O1189" s="4">
        <v>500</v>
      </c>
      <c r="P1189" s="4">
        <v>500</v>
      </c>
      <c r="Q1189" s="3">
        <v>0.33</v>
      </c>
      <c r="R1189" s="1">
        <v>18</v>
      </c>
      <c r="S1189" s="1">
        <v>500</v>
      </c>
      <c r="T1189" s="1">
        <v>46</v>
      </c>
      <c r="U1189" s="1">
        <v>1</v>
      </c>
      <c r="V1189" s="1">
        <v>72</v>
      </c>
      <c r="W1189" s="1">
        <v>1</v>
      </c>
      <c r="X1189" s="1">
        <v>0</v>
      </c>
      <c r="Y1189" s="1">
        <v>0</v>
      </c>
      <c r="Z1189" s="1">
        <v>4</v>
      </c>
      <c r="AA1189" s="1">
        <v>1</v>
      </c>
      <c r="AB1189" s="1">
        <v>0</v>
      </c>
      <c r="AC1189" s="1">
        <v>698</v>
      </c>
      <c r="AD1189" s="1">
        <v>0</v>
      </c>
      <c r="AE1189" s="1">
        <v>0</v>
      </c>
      <c r="AF1189" s="1">
        <v>0</v>
      </c>
      <c r="AG1189" s="1">
        <v>0</v>
      </c>
      <c r="AH1189" s="1">
        <v>450</v>
      </c>
      <c r="AI1189" s="1">
        <v>1148</v>
      </c>
      <c r="AJ1189" s="1" t="s">
        <v>965</v>
      </c>
      <c r="AK1189" s="1" t="s">
        <v>966</v>
      </c>
      <c r="AL1189" s="1" t="s">
        <v>967</v>
      </c>
      <c r="AM1189" s="1" t="s">
        <v>12</v>
      </c>
      <c r="AN1189" s="1" t="s">
        <v>23097</v>
      </c>
      <c r="AO1189" s="1" t="s">
        <v>86</v>
      </c>
      <c r="AP1189" s="1" t="s">
        <v>86</v>
      </c>
      <c r="AQ1189" s="1" t="s">
        <v>25</v>
      </c>
      <c r="AR1189" s="1" t="s">
        <v>30</v>
      </c>
      <c r="AS1189" s="1" t="s">
        <v>23091</v>
      </c>
      <c r="AT1189" s="1" t="s">
        <v>26</v>
      </c>
    </row>
    <row r="1190" spans="1:46" x14ac:dyDescent="0.25">
      <c r="A1190" s="1" t="s">
        <v>21159</v>
      </c>
      <c r="B1190" s="2" t="s">
        <v>23101</v>
      </c>
      <c r="C1190" s="2" t="s">
        <v>23107</v>
      </c>
      <c r="D1190" s="1">
        <v>0</v>
      </c>
      <c r="E1190" s="1">
        <v>0</v>
      </c>
      <c r="F1190" s="1">
        <v>5</v>
      </c>
      <c r="G1190" s="1">
        <v>5</v>
      </c>
      <c r="H1190" s="6">
        <v>1</v>
      </c>
      <c r="I1190">
        <v>1</v>
      </c>
      <c r="J1190" s="1">
        <v>40</v>
      </c>
      <c r="K1190" s="1">
        <v>1</v>
      </c>
      <c r="L1190" s="1">
        <v>627</v>
      </c>
      <c r="M1190" s="6">
        <v>0.49</v>
      </c>
      <c r="N1190" s="4">
        <v>4000</v>
      </c>
      <c r="O1190" s="4">
        <v>216</v>
      </c>
      <c r="P1190" s="4">
        <v>200</v>
      </c>
      <c r="Q1190" s="3">
        <v>0.34</v>
      </c>
      <c r="R1190" s="1">
        <v>24</v>
      </c>
      <c r="S1190" s="1">
        <v>200</v>
      </c>
      <c r="T1190" s="1">
        <v>16</v>
      </c>
      <c r="U1190" s="1">
        <v>1</v>
      </c>
      <c r="V1190" s="1">
        <v>72</v>
      </c>
      <c r="W1190" s="1">
        <v>0</v>
      </c>
      <c r="X1190" s="1">
        <v>0</v>
      </c>
      <c r="Y1190" s="1">
        <v>0</v>
      </c>
      <c r="Z1190" s="1">
        <v>4</v>
      </c>
      <c r="AA1190" s="1">
        <v>0</v>
      </c>
      <c r="AB1190" s="1">
        <v>1</v>
      </c>
      <c r="AC1190" s="1">
        <v>0</v>
      </c>
      <c r="AD1190" s="1">
        <v>0</v>
      </c>
      <c r="AE1190" s="1">
        <v>324</v>
      </c>
      <c r="AF1190" s="1">
        <v>1576</v>
      </c>
      <c r="AG1190" s="1">
        <v>0</v>
      </c>
      <c r="AH1190" s="1">
        <v>0</v>
      </c>
      <c r="AI1190" s="1">
        <v>1900</v>
      </c>
      <c r="AJ1190" s="1" t="s">
        <v>11914</v>
      </c>
      <c r="AK1190" s="1" t="s">
        <v>11915</v>
      </c>
      <c r="AL1190" s="1" t="s">
        <v>11916</v>
      </c>
      <c r="AM1190" s="1" t="s">
        <v>16</v>
      </c>
      <c r="AN1190" s="1" t="s">
        <v>23098</v>
      </c>
      <c r="AO1190" s="1" t="s">
        <v>86</v>
      </c>
      <c r="AP1190" s="1" t="s">
        <v>57</v>
      </c>
      <c r="AQ1190" s="1" t="s">
        <v>25</v>
      </c>
      <c r="AR1190" s="1" t="s">
        <v>30</v>
      </c>
      <c r="AS1190" s="1" t="s">
        <v>23090</v>
      </c>
      <c r="AT1190" s="1" t="s">
        <v>101</v>
      </c>
    </row>
    <row r="1191" spans="1:46" x14ac:dyDescent="0.25">
      <c r="A1191" s="1" t="s">
        <v>18403</v>
      </c>
      <c r="B1191" s="2" t="s">
        <v>23101</v>
      </c>
      <c r="C1191" s="2" t="s">
        <v>23109</v>
      </c>
      <c r="D1191" s="1">
        <v>0</v>
      </c>
      <c r="E1191" s="1">
        <v>0</v>
      </c>
      <c r="F1191" s="1">
        <v>3</v>
      </c>
      <c r="G1191" s="1">
        <v>3</v>
      </c>
      <c r="H1191" s="6">
        <v>1</v>
      </c>
      <c r="I1191">
        <v>1</v>
      </c>
      <c r="J1191" s="1">
        <v>26</v>
      </c>
      <c r="K1191" s="1">
        <v>1</v>
      </c>
      <c r="L1191" s="1">
        <v>686</v>
      </c>
      <c r="M1191" s="6">
        <v>0.28000000000000003</v>
      </c>
      <c r="N1191" s="4">
        <v>4000</v>
      </c>
      <c r="O1191" s="4">
        <v>160</v>
      </c>
      <c r="P1191" s="4">
        <v>100</v>
      </c>
      <c r="Q1191" s="3">
        <v>0.35</v>
      </c>
      <c r="R1191" s="1">
        <v>24</v>
      </c>
      <c r="S1191" s="1">
        <v>100</v>
      </c>
      <c r="T1191" s="1">
        <v>11</v>
      </c>
      <c r="U1191" s="1">
        <v>1</v>
      </c>
      <c r="V1191" s="1">
        <v>72</v>
      </c>
      <c r="W1191" s="1">
        <v>0</v>
      </c>
      <c r="X1191" s="1">
        <v>0</v>
      </c>
      <c r="Y1191" s="1">
        <v>0</v>
      </c>
      <c r="Z1191" s="1">
        <v>3</v>
      </c>
      <c r="AA1191" s="1">
        <v>0</v>
      </c>
      <c r="AB1191" s="1">
        <v>1</v>
      </c>
      <c r="AC1191" s="1">
        <v>0</v>
      </c>
      <c r="AD1191" s="1">
        <v>0</v>
      </c>
      <c r="AE1191" s="1">
        <v>0</v>
      </c>
      <c r="AF1191" s="1">
        <v>772</v>
      </c>
      <c r="AG1191" s="1">
        <v>0</v>
      </c>
      <c r="AH1191" s="1">
        <v>0</v>
      </c>
      <c r="AI1191" s="1">
        <v>772</v>
      </c>
      <c r="AJ1191" s="1" t="s">
        <v>4271</v>
      </c>
      <c r="AK1191" s="1" t="s">
        <v>4272</v>
      </c>
      <c r="AL1191" s="1" t="s">
        <v>4273</v>
      </c>
      <c r="AM1191" s="1" t="s">
        <v>16</v>
      </c>
      <c r="AN1191" s="1" t="s">
        <v>23098</v>
      </c>
      <c r="AO1191" s="1" t="s">
        <v>86</v>
      </c>
      <c r="AP1191" s="1" t="s">
        <v>57</v>
      </c>
      <c r="AQ1191" s="1" t="s">
        <v>25</v>
      </c>
      <c r="AR1191" s="1" t="s">
        <v>30</v>
      </c>
      <c r="AS1191" s="1" t="s">
        <v>23090</v>
      </c>
      <c r="AT1191" s="1" t="s">
        <v>101</v>
      </c>
    </row>
    <row r="1192" spans="1:46" x14ac:dyDescent="0.25">
      <c r="A1192" s="1" t="s">
        <v>20762</v>
      </c>
      <c r="B1192" s="2" t="s">
        <v>23101</v>
      </c>
      <c r="C1192" s="2" t="s">
        <v>23109</v>
      </c>
      <c r="D1192" s="1">
        <v>0</v>
      </c>
      <c r="E1192" s="1">
        <v>0</v>
      </c>
      <c r="F1192" s="1">
        <v>1</v>
      </c>
      <c r="G1192" s="1">
        <v>1</v>
      </c>
      <c r="H1192" s="6">
        <v>1</v>
      </c>
      <c r="I1192">
        <v>0</v>
      </c>
      <c r="J1192" s="1">
        <v>47</v>
      </c>
      <c r="K1192" s="1">
        <v>1</v>
      </c>
      <c r="L1192" s="1">
        <v>600</v>
      </c>
      <c r="M1192" s="6">
        <v>0.1</v>
      </c>
      <c r="N1192" s="4">
        <v>5380</v>
      </c>
      <c r="O1192" s="4">
        <v>400</v>
      </c>
      <c r="P1192" s="4">
        <v>200</v>
      </c>
      <c r="Q1192" s="3">
        <v>0.35</v>
      </c>
      <c r="R1192" s="1">
        <v>12</v>
      </c>
      <c r="S1192" s="1">
        <v>200</v>
      </c>
      <c r="T1192" s="1">
        <v>20</v>
      </c>
      <c r="U1192" s="1">
        <v>1</v>
      </c>
      <c r="V1192" s="1">
        <v>72</v>
      </c>
      <c r="W1192" s="1">
        <v>0</v>
      </c>
      <c r="X1192" s="1">
        <v>0</v>
      </c>
      <c r="Y1192" s="1">
        <v>1</v>
      </c>
      <c r="Z1192" s="1">
        <v>1</v>
      </c>
      <c r="AA1192" s="1">
        <v>0</v>
      </c>
      <c r="AB1192" s="1">
        <v>0</v>
      </c>
      <c r="AC1192" s="1">
        <v>430</v>
      </c>
      <c r="AD1192" s="1">
        <v>1360</v>
      </c>
      <c r="AE1192" s="1">
        <v>0</v>
      </c>
      <c r="AF1192" s="1">
        <v>0</v>
      </c>
      <c r="AG1192" s="1">
        <v>0</v>
      </c>
      <c r="AH1192" s="1">
        <v>222</v>
      </c>
      <c r="AI1192" s="1">
        <v>2012</v>
      </c>
      <c r="AJ1192" s="1" t="s">
        <v>24</v>
      </c>
      <c r="AK1192" s="1" t="s">
        <v>10855</v>
      </c>
      <c r="AL1192" s="1" t="s">
        <v>10856</v>
      </c>
      <c r="AM1192" s="1" t="s">
        <v>12</v>
      </c>
      <c r="AN1192" s="1" t="s">
        <v>23098</v>
      </c>
      <c r="AO1192" s="1" t="s">
        <v>86</v>
      </c>
      <c r="AP1192" s="1" t="s">
        <v>57</v>
      </c>
      <c r="AQ1192" s="1" t="s">
        <v>25</v>
      </c>
      <c r="AR1192" s="1" t="s">
        <v>19</v>
      </c>
      <c r="AS1192" s="1" t="s">
        <v>23090</v>
      </c>
      <c r="AT1192" s="1" t="s">
        <v>26</v>
      </c>
    </row>
    <row r="1193" spans="1:46" x14ac:dyDescent="0.25">
      <c r="A1193" s="1" t="s">
        <v>17369</v>
      </c>
      <c r="B1193" s="2" t="s">
        <v>23101</v>
      </c>
      <c r="C1193" s="2" t="s">
        <v>23109</v>
      </c>
      <c r="D1193" s="1">
        <v>1</v>
      </c>
      <c r="E1193" s="1">
        <v>1</v>
      </c>
      <c r="F1193" s="1">
        <v>2</v>
      </c>
      <c r="G1193" s="1">
        <v>4</v>
      </c>
      <c r="H1193" s="6">
        <v>0.5</v>
      </c>
      <c r="I1193">
        <v>1</v>
      </c>
      <c r="J1193" s="1">
        <v>54</v>
      </c>
      <c r="K1193" s="1">
        <v>0</v>
      </c>
      <c r="L1193" s="1">
        <v>764</v>
      </c>
      <c r="M1193" s="6">
        <v>0.38</v>
      </c>
      <c r="N1193" s="4">
        <v>6000</v>
      </c>
      <c r="O1193" s="4">
        <v>500</v>
      </c>
      <c r="P1193" s="4">
        <v>600</v>
      </c>
      <c r="Q1193" s="3">
        <v>0.25</v>
      </c>
      <c r="R1193" s="1">
        <v>24</v>
      </c>
      <c r="S1193" s="1">
        <v>600</v>
      </c>
      <c r="T1193" s="1">
        <v>66</v>
      </c>
      <c r="U1193" s="1">
        <v>0</v>
      </c>
      <c r="V1193" s="1">
        <v>72</v>
      </c>
      <c r="W1193" s="1">
        <v>1</v>
      </c>
      <c r="X1193" s="1">
        <v>1</v>
      </c>
      <c r="Y1193" s="1">
        <v>0</v>
      </c>
      <c r="Z1193" s="1">
        <v>4</v>
      </c>
      <c r="AA1193" s="1">
        <v>0</v>
      </c>
      <c r="AB1193" s="1">
        <v>1</v>
      </c>
      <c r="AC1193" s="1">
        <v>1401</v>
      </c>
      <c r="AD1193" s="1">
        <v>7731</v>
      </c>
      <c r="AE1193" s="1">
        <v>0</v>
      </c>
      <c r="AF1193" s="1">
        <v>0</v>
      </c>
      <c r="AG1193" s="1">
        <v>815</v>
      </c>
      <c r="AH1193" s="1">
        <v>0</v>
      </c>
      <c r="AI1193" s="1">
        <v>9947</v>
      </c>
      <c r="AJ1193" s="1" t="s">
        <v>1151</v>
      </c>
      <c r="AK1193" s="1" t="s">
        <v>1152</v>
      </c>
      <c r="AL1193" s="1" t="s">
        <v>1153</v>
      </c>
      <c r="AM1193" s="1" t="s">
        <v>16</v>
      </c>
      <c r="AN1193" s="1" t="s">
        <v>23097</v>
      </c>
      <c r="AO1193" s="1" t="s">
        <v>364</v>
      </c>
      <c r="AP1193" s="1" t="s">
        <v>86</v>
      </c>
      <c r="AQ1193" s="1" t="s">
        <v>14</v>
      </c>
      <c r="AR1193" s="1" t="s">
        <v>30</v>
      </c>
      <c r="AS1193" s="1" t="s">
        <v>23090</v>
      </c>
      <c r="AT1193" s="1" t="s">
        <v>101</v>
      </c>
    </row>
    <row r="1194" spans="1:46" x14ac:dyDescent="0.25">
      <c r="A1194" s="1" t="s">
        <v>18077</v>
      </c>
      <c r="B1194" s="2" t="s">
        <v>23076</v>
      </c>
      <c r="C1194" s="2" t="s">
        <v>23106</v>
      </c>
      <c r="D1194" s="1">
        <v>1</v>
      </c>
      <c r="E1194" s="1">
        <v>1</v>
      </c>
      <c r="F1194" s="1">
        <v>1</v>
      </c>
      <c r="G1194" s="1">
        <v>3</v>
      </c>
      <c r="H1194" s="6">
        <v>0.33333333333333331</v>
      </c>
      <c r="I1194">
        <v>0</v>
      </c>
      <c r="J1194" s="1">
        <v>37</v>
      </c>
      <c r="K1194" s="1">
        <v>1</v>
      </c>
      <c r="L1194" s="1">
        <v>605</v>
      </c>
      <c r="M1194" s="6">
        <v>0.6</v>
      </c>
      <c r="N1194" s="4">
        <v>2800</v>
      </c>
      <c r="O1194" s="4">
        <v>170</v>
      </c>
      <c r="P1194" s="4">
        <v>250</v>
      </c>
      <c r="Q1194" s="3">
        <v>0.3</v>
      </c>
      <c r="R1194" s="1">
        <v>18</v>
      </c>
      <c r="S1194" s="1">
        <v>250</v>
      </c>
      <c r="T1194" s="1">
        <v>45</v>
      </c>
      <c r="U1194" s="1">
        <v>1</v>
      </c>
      <c r="V1194" s="1">
        <v>71</v>
      </c>
      <c r="W1194" s="1">
        <v>0</v>
      </c>
      <c r="X1194" s="1">
        <v>0</v>
      </c>
      <c r="Y1194" s="1">
        <v>0</v>
      </c>
      <c r="Z1194" s="1">
        <v>5</v>
      </c>
      <c r="AA1194" s="1">
        <v>1</v>
      </c>
      <c r="AB1194" s="1">
        <v>0</v>
      </c>
      <c r="AC1194" s="1">
        <v>466</v>
      </c>
      <c r="AD1194" s="1">
        <v>0</v>
      </c>
      <c r="AE1194" s="1">
        <v>1044</v>
      </c>
      <c r="AF1194" s="1">
        <v>531</v>
      </c>
      <c r="AG1194" s="1">
        <v>50</v>
      </c>
      <c r="AH1194" s="1">
        <v>0</v>
      </c>
      <c r="AI1194" s="1">
        <v>2091</v>
      </c>
      <c r="AJ1194" s="1" t="s">
        <v>3278</v>
      </c>
      <c r="AK1194" s="1" t="s">
        <v>3279</v>
      </c>
      <c r="AL1194" s="1" t="s">
        <v>3280</v>
      </c>
      <c r="AM1194" s="1" t="s">
        <v>12</v>
      </c>
      <c r="AN1194" s="1" t="s">
        <v>23098</v>
      </c>
      <c r="AO1194" s="1" t="s">
        <v>86</v>
      </c>
      <c r="AP1194" s="1" t="s">
        <v>57</v>
      </c>
      <c r="AQ1194" s="1" t="s">
        <v>25</v>
      </c>
      <c r="AR1194" s="1" t="s">
        <v>30</v>
      </c>
      <c r="AS1194" s="1" t="s">
        <v>23091</v>
      </c>
      <c r="AT1194" s="1" t="s">
        <v>26</v>
      </c>
    </row>
    <row r="1195" spans="1:46" x14ac:dyDescent="0.25">
      <c r="A1195" s="1" t="s">
        <v>22834</v>
      </c>
      <c r="B1195" s="2" t="s">
        <v>23073</v>
      </c>
      <c r="C1195" s="2" t="s">
        <v>23107</v>
      </c>
      <c r="D1195" s="1">
        <v>0</v>
      </c>
      <c r="E1195" s="1">
        <v>0</v>
      </c>
      <c r="F1195" s="1">
        <v>3</v>
      </c>
      <c r="G1195" s="1">
        <v>3</v>
      </c>
      <c r="H1195" s="6">
        <v>1</v>
      </c>
      <c r="I1195">
        <v>0</v>
      </c>
      <c r="J1195" s="1">
        <v>35</v>
      </c>
      <c r="K1195" s="1">
        <v>1</v>
      </c>
      <c r="L1195" s="1">
        <v>745</v>
      </c>
      <c r="M1195" s="6">
        <v>0.23</v>
      </c>
      <c r="N1195" s="4">
        <v>3300</v>
      </c>
      <c r="O1195" s="4">
        <v>210</v>
      </c>
      <c r="P1195" s="4">
        <v>150</v>
      </c>
      <c r="Q1195" s="3">
        <v>0.25</v>
      </c>
      <c r="R1195" s="1">
        <v>24</v>
      </c>
      <c r="S1195" s="1">
        <v>150</v>
      </c>
      <c r="T1195" s="1">
        <v>15</v>
      </c>
      <c r="U1195" s="1">
        <v>1</v>
      </c>
      <c r="V1195" s="1">
        <v>71</v>
      </c>
      <c r="W1195" s="1">
        <v>0</v>
      </c>
      <c r="X1195" s="1">
        <v>0</v>
      </c>
      <c r="Y1195" s="1">
        <v>0</v>
      </c>
      <c r="Z1195" s="1">
        <v>0</v>
      </c>
      <c r="AA1195" s="1">
        <v>1</v>
      </c>
      <c r="AB1195" s="1">
        <v>0</v>
      </c>
      <c r="AC1195" s="1">
        <v>500</v>
      </c>
      <c r="AD1195" s="1">
        <v>0</v>
      </c>
      <c r="AE1195" s="1">
        <v>0</v>
      </c>
      <c r="AF1195" s="1">
        <v>300</v>
      </c>
      <c r="AG1195" s="1">
        <v>2</v>
      </c>
      <c r="AH1195" s="1">
        <v>140</v>
      </c>
      <c r="AI1195" s="1">
        <v>942</v>
      </c>
      <c r="AJ1195" s="1" t="s">
        <v>16368</v>
      </c>
      <c r="AK1195" s="1" t="s">
        <v>16369</v>
      </c>
      <c r="AL1195" s="1" t="s">
        <v>16370</v>
      </c>
      <c r="AM1195" s="1" t="s">
        <v>12</v>
      </c>
      <c r="AN1195" s="1" t="s">
        <v>23098</v>
      </c>
      <c r="AO1195" s="1" t="s">
        <v>86</v>
      </c>
      <c r="AP1195" s="1" t="s">
        <v>57</v>
      </c>
      <c r="AQ1195" s="1" t="s">
        <v>25</v>
      </c>
      <c r="AR1195" s="1" t="s">
        <v>30</v>
      </c>
      <c r="AS1195" s="1" t="s">
        <v>23091</v>
      </c>
      <c r="AT1195" s="1" t="s">
        <v>26</v>
      </c>
    </row>
    <row r="1196" spans="1:46" x14ac:dyDescent="0.25">
      <c r="A1196" s="1" t="s">
        <v>20301</v>
      </c>
      <c r="B1196" s="2" t="s">
        <v>23074</v>
      </c>
      <c r="C1196" s="2" t="s">
        <v>23105</v>
      </c>
      <c r="D1196" s="1">
        <v>0</v>
      </c>
      <c r="E1196" s="1">
        <v>3</v>
      </c>
      <c r="F1196" s="1">
        <v>1</v>
      </c>
      <c r="G1196" s="1">
        <v>4</v>
      </c>
      <c r="H1196" s="6">
        <v>0.25</v>
      </c>
      <c r="I1196">
        <v>0</v>
      </c>
      <c r="J1196" s="1">
        <v>38</v>
      </c>
      <c r="K1196" s="1">
        <v>0</v>
      </c>
      <c r="L1196" s="1">
        <v>681</v>
      </c>
      <c r="M1196" s="6">
        <v>0.11</v>
      </c>
      <c r="N1196" s="4">
        <v>3000</v>
      </c>
      <c r="O1196" s="4">
        <v>240</v>
      </c>
      <c r="P1196" s="4">
        <v>500</v>
      </c>
      <c r="Q1196" s="3">
        <v>0.33</v>
      </c>
      <c r="R1196" s="1">
        <v>24</v>
      </c>
      <c r="S1196" s="1">
        <v>500</v>
      </c>
      <c r="T1196" s="1">
        <v>56</v>
      </c>
      <c r="U1196" s="1">
        <v>1</v>
      </c>
      <c r="V1196" s="1">
        <v>71</v>
      </c>
      <c r="W1196" s="1">
        <v>0</v>
      </c>
      <c r="X1196" s="1">
        <v>0</v>
      </c>
      <c r="Y1196" s="1">
        <v>1</v>
      </c>
      <c r="Z1196" s="1">
        <v>0</v>
      </c>
      <c r="AA1196" s="1">
        <v>1</v>
      </c>
      <c r="AB1196" s="1">
        <v>0</v>
      </c>
      <c r="AC1196" s="1">
        <v>0</v>
      </c>
      <c r="AD1196" s="1">
        <v>0</v>
      </c>
      <c r="AE1196" s="1">
        <v>0</v>
      </c>
      <c r="AF1196" s="1">
        <v>0</v>
      </c>
      <c r="AG1196" s="1">
        <v>0</v>
      </c>
      <c r="AH1196" s="1">
        <v>0</v>
      </c>
      <c r="AI1196" s="1">
        <v>0</v>
      </c>
      <c r="AJ1196" s="1" t="s">
        <v>8534</v>
      </c>
      <c r="AK1196" s="1" t="s">
        <v>9568</v>
      </c>
      <c r="AL1196" s="1" t="s">
        <v>8535</v>
      </c>
      <c r="AM1196" s="1" t="s">
        <v>12</v>
      </c>
      <c r="AN1196" s="1" t="s">
        <v>23097</v>
      </c>
      <c r="AO1196" s="1" t="s">
        <v>86</v>
      </c>
      <c r="AP1196" s="1" t="s">
        <v>57</v>
      </c>
      <c r="AQ1196" s="1" t="s">
        <v>25</v>
      </c>
      <c r="AR1196" s="1" t="s">
        <v>19</v>
      </c>
      <c r="AS1196" s="1" t="s">
        <v>23091</v>
      </c>
      <c r="AT1196" s="1" t="s">
        <v>26</v>
      </c>
    </row>
    <row r="1197" spans="1:46" x14ac:dyDescent="0.25">
      <c r="A1197" s="1" t="s">
        <v>19373</v>
      </c>
      <c r="B1197" s="2" t="s">
        <v>23074</v>
      </c>
      <c r="C1197" s="2" t="s">
        <v>23110</v>
      </c>
      <c r="D1197" s="1">
        <v>0</v>
      </c>
      <c r="E1197" s="1">
        <v>0</v>
      </c>
      <c r="F1197" s="1">
        <v>2</v>
      </c>
      <c r="G1197" s="1">
        <v>2</v>
      </c>
      <c r="H1197" s="6">
        <v>1</v>
      </c>
      <c r="I1197">
        <v>0</v>
      </c>
      <c r="J1197" s="1">
        <v>40</v>
      </c>
      <c r="K1197" s="1">
        <v>0</v>
      </c>
      <c r="L1197" s="1">
        <v>657</v>
      </c>
      <c r="M1197" s="6">
        <v>0.15</v>
      </c>
      <c r="N1197" s="4">
        <v>8280</v>
      </c>
      <c r="O1197" s="4">
        <v>690</v>
      </c>
      <c r="P1197" s="4">
        <v>1000</v>
      </c>
      <c r="Q1197" s="3">
        <v>0.27</v>
      </c>
      <c r="R1197" s="1">
        <v>24</v>
      </c>
      <c r="S1197" s="1">
        <v>1000</v>
      </c>
      <c r="T1197" s="1">
        <v>103</v>
      </c>
      <c r="U1197" s="1">
        <v>1</v>
      </c>
      <c r="V1197" s="1">
        <v>71</v>
      </c>
      <c r="W1197" s="1">
        <v>1</v>
      </c>
      <c r="X1197" s="1">
        <v>1</v>
      </c>
      <c r="Y1197" s="1">
        <v>1</v>
      </c>
      <c r="Z1197" s="1">
        <v>1</v>
      </c>
      <c r="AA1197" s="1">
        <v>0</v>
      </c>
      <c r="AB1197" s="1">
        <v>0</v>
      </c>
      <c r="AC1197" s="1">
        <v>2123</v>
      </c>
      <c r="AD1197" s="1">
        <v>0</v>
      </c>
      <c r="AE1197" s="1">
        <v>0</v>
      </c>
      <c r="AF1197" s="1">
        <v>0</v>
      </c>
      <c r="AG1197" s="1">
        <v>0</v>
      </c>
      <c r="AH1197" s="1">
        <v>0</v>
      </c>
      <c r="AI1197" s="1">
        <v>2123</v>
      </c>
      <c r="AJ1197" s="1" t="s">
        <v>1337</v>
      </c>
      <c r="AK1197" s="1" t="s">
        <v>7002</v>
      </c>
      <c r="AL1197" s="1" t="s">
        <v>7003</v>
      </c>
      <c r="AM1197" s="1" t="s">
        <v>12</v>
      </c>
      <c r="AN1197" s="1" t="s">
        <v>23097</v>
      </c>
      <c r="AO1197" s="1" t="s">
        <v>86</v>
      </c>
      <c r="AP1197" s="1" t="s">
        <v>86</v>
      </c>
      <c r="AQ1197" s="1" t="s">
        <v>14</v>
      </c>
      <c r="AR1197" s="1" t="s">
        <v>19</v>
      </c>
      <c r="AS1197" s="1" t="s">
        <v>23090</v>
      </c>
      <c r="AT1197" s="1" t="s">
        <v>26</v>
      </c>
    </row>
    <row r="1198" spans="1:46" x14ac:dyDescent="0.25">
      <c r="A1198" s="1" t="s">
        <v>17661</v>
      </c>
      <c r="B1198" s="2" t="s">
        <v>23074</v>
      </c>
      <c r="C1198" s="2" t="s">
        <v>23110</v>
      </c>
      <c r="D1198" s="1">
        <v>1</v>
      </c>
      <c r="E1198" s="1">
        <v>1</v>
      </c>
      <c r="F1198" s="1">
        <v>3</v>
      </c>
      <c r="G1198" s="1">
        <v>5</v>
      </c>
      <c r="H1198" s="6">
        <v>0.6</v>
      </c>
      <c r="I1198">
        <v>0</v>
      </c>
      <c r="J1198" s="1">
        <v>34</v>
      </c>
      <c r="K1198" s="1">
        <v>0</v>
      </c>
      <c r="L1198" s="1">
        <v>600</v>
      </c>
      <c r="M1198" s="6">
        <v>0.28999999999999998</v>
      </c>
      <c r="N1198" s="4">
        <v>4000</v>
      </c>
      <c r="O1198" s="4">
        <v>350</v>
      </c>
      <c r="P1198" s="4">
        <v>300</v>
      </c>
      <c r="Q1198" s="3">
        <v>0.27</v>
      </c>
      <c r="R1198" s="1">
        <v>24</v>
      </c>
      <c r="S1198" s="1">
        <v>300</v>
      </c>
      <c r="T1198" s="1">
        <v>38</v>
      </c>
      <c r="U1198" s="1">
        <v>1</v>
      </c>
      <c r="V1198" s="1">
        <v>71</v>
      </c>
      <c r="W1198" s="1">
        <v>1</v>
      </c>
      <c r="X1198" s="1">
        <v>1</v>
      </c>
      <c r="Y1198" s="1">
        <v>0</v>
      </c>
      <c r="Z1198" s="1">
        <v>1</v>
      </c>
      <c r="AA1198" s="1">
        <v>0</v>
      </c>
      <c r="AB1198" s="1">
        <v>0</v>
      </c>
      <c r="AC1198" s="1">
        <v>0</v>
      </c>
      <c r="AD1198" s="1">
        <v>821</v>
      </c>
      <c r="AE1198" s="1">
        <v>907</v>
      </c>
      <c r="AF1198" s="1">
        <v>389</v>
      </c>
      <c r="AG1198" s="1">
        <v>0</v>
      </c>
      <c r="AH1198" s="1">
        <v>0</v>
      </c>
      <c r="AI1198" s="1">
        <v>2117</v>
      </c>
      <c r="AJ1198" s="1" t="s">
        <v>2062</v>
      </c>
      <c r="AK1198" s="1" t="s">
        <v>2063</v>
      </c>
      <c r="AL1198" s="1" t="s">
        <v>2064</v>
      </c>
      <c r="AM1198" s="1" t="s">
        <v>12</v>
      </c>
      <c r="AN1198" s="1" t="s">
        <v>23097</v>
      </c>
      <c r="AO1198" s="1" t="s">
        <v>86</v>
      </c>
      <c r="AP1198" s="1" t="s">
        <v>86</v>
      </c>
      <c r="AQ1198" s="1" t="s">
        <v>14</v>
      </c>
      <c r="AR1198" s="1" t="s">
        <v>30</v>
      </c>
      <c r="AS1198" s="1" t="s">
        <v>23090</v>
      </c>
      <c r="AT1198" s="1" t="s">
        <v>26</v>
      </c>
    </row>
    <row r="1199" spans="1:46" x14ac:dyDescent="0.25">
      <c r="A1199" s="1" t="s">
        <v>21948</v>
      </c>
      <c r="B1199" s="2" t="s">
        <v>23075</v>
      </c>
      <c r="C1199" s="2" t="s">
        <v>23104</v>
      </c>
      <c r="D1199" s="1">
        <v>3</v>
      </c>
      <c r="E1199" s="1">
        <v>1</v>
      </c>
      <c r="F1199" s="1">
        <v>1</v>
      </c>
      <c r="G1199" s="1">
        <v>5</v>
      </c>
      <c r="H1199" s="6">
        <v>0.2</v>
      </c>
      <c r="I1199">
        <v>1</v>
      </c>
      <c r="J1199" s="1">
        <v>39</v>
      </c>
      <c r="K1199" s="1">
        <v>0</v>
      </c>
      <c r="L1199" s="1">
        <v>115</v>
      </c>
      <c r="M1199" s="6">
        <v>0.38</v>
      </c>
      <c r="N1199" s="4">
        <v>2500</v>
      </c>
      <c r="O1199" s="4">
        <v>160</v>
      </c>
      <c r="P1199" s="4">
        <v>250</v>
      </c>
      <c r="Q1199" s="3">
        <v>0.36</v>
      </c>
      <c r="R1199" s="1">
        <v>24</v>
      </c>
      <c r="S1199" s="1">
        <v>250</v>
      </c>
      <c r="T1199" s="1">
        <v>11</v>
      </c>
      <c r="U1199" s="1">
        <v>0</v>
      </c>
      <c r="V1199" s="1">
        <v>71</v>
      </c>
      <c r="W1199" s="1">
        <v>0</v>
      </c>
      <c r="X1199" s="1">
        <v>0</v>
      </c>
      <c r="Y1199" s="1">
        <v>1</v>
      </c>
      <c r="Z1199" s="1">
        <v>3</v>
      </c>
      <c r="AA1199" s="1">
        <v>0</v>
      </c>
      <c r="AB1199" s="1">
        <v>1</v>
      </c>
      <c r="AC1199" s="1">
        <v>0</v>
      </c>
      <c r="AD1199" s="1">
        <v>0</v>
      </c>
      <c r="AE1199" s="1">
        <v>0</v>
      </c>
      <c r="AF1199" s="1">
        <v>0</v>
      </c>
      <c r="AG1199" s="1">
        <v>0</v>
      </c>
      <c r="AH1199" s="1">
        <v>800</v>
      </c>
      <c r="AI1199" s="1">
        <v>800</v>
      </c>
      <c r="AJ1199" s="1" t="s">
        <v>13997</v>
      </c>
      <c r="AK1199" s="1" t="s">
        <v>13998</v>
      </c>
      <c r="AL1199" s="1" t="s">
        <v>13999</v>
      </c>
      <c r="AM1199" s="1" t="s">
        <v>16</v>
      </c>
      <c r="AN1199" s="1" t="s">
        <v>23097</v>
      </c>
      <c r="AO1199" s="1" t="s">
        <v>364</v>
      </c>
      <c r="AP1199" s="1" t="s">
        <v>57</v>
      </c>
      <c r="AQ1199" s="1" t="s">
        <v>25</v>
      </c>
      <c r="AR1199" s="1" t="s">
        <v>19</v>
      </c>
      <c r="AS1199" s="1" t="s">
        <v>23090</v>
      </c>
      <c r="AT1199" s="1" t="s">
        <v>101</v>
      </c>
    </row>
    <row r="1200" spans="1:46" x14ac:dyDescent="0.25">
      <c r="A1200" s="1" t="s">
        <v>21580</v>
      </c>
      <c r="B1200" s="2" t="s">
        <v>23101</v>
      </c>
      <c r="C1200" s="2" t="s">
        <v>23106</v>
      </c>
      <c r="D1200" s="1">
        <v>0</v>
      </c>
      <c r="E1200" s="1">
        <v>0</v>
      </c>
      <c r="F1200" s="1">
        <v>1</v>
      </c>
      <c r="G1200" s="1">
        <v>1</v>
      </c>
      <c r="H1200" s="6">
        <v>1</v>
      </c>
      <c r="I1200">
        <v>1</v>
      </c>
      <c r="J1200" s="1">
        <v>35</v>
      </c>
      <c r="K1200" s="1">
        <v>1</v>
      </c>
      <c r="L1200" s="1">
        <v>653</v>
      </c>
      <c r="M1200" s="6">
        <v>0.44</v>
      </c>
      <c r="N1200" s="4">
        <v>2800</v>
      </c>
      <c r="O1200" s="4">
        <v>170</v>
      </c>
      <c r="P1200" s="4">
        <v>700</v>
      </c>
      <c r="Q1200" s="3">
        <v>0.32</v>
      </c>
      <c r="R1200" s="1">
        <v>24</v>
      </c>
      <c r="S1200" s="1">
        <v>700</v>
      </c>
      <c r="T1200" s="1">
        <v>83</v>
      </c>
      <c r="U1200" s="1">
        <v>0</v>
      </c>
      <c r="V1200" s="1">
        <v>71</v>
      </c>
      <c r="W1200" s="1">
        <v>0</v>
      </c>
      <c r="X1200" s="1">
        <v>0</v>
      </c>
      <c r="Y1200" s="1">
        <v>0</v>
      </c>
      <c r="Z1200" s="1">
        <v>5</v>
      </c>
      <c r="AA1200" s="1">
        <v>1</v>
      </c>
      <c r="AB1200" s="1">
        <v>1</v>
      </c>
      <c r="AC1200" s="1">
        <v>0</v>
      </c>
      <c r="AD1200" s="1">
        <v>0</v>
      </c>
      <c r="AE1200" s="1">
        <v>0</v>
      </c>
      <c r="AF1200" s="1">
        <v>0</v>
      </c>
      <c r="AG1200" s="1">
        <v>0</v>
      </c>
      <c r="AH1200" s="1">
        <v>600</v>
      </c>
      <c r="AI1200" s="1">
        <v>600</v>
      </c>
      <c r="AJ1200" s="1" t="s">
        <v>3601</v>
      </c>
      <c r="AK1200" s="1" t="s">
        <v>13037</v>
      </c>
      <c r="AL1200" s="1" t="s">
        <v>13038</v>
      </c>
      <c r="AM1200" s="1" t="s">
        <v>16</v>
      </c>
      <c r="AN1200" s="1" t="s">
        <v>23098</v>
      </c>
      <c r="AO1200" s="1" t="s">
        <v>364</v>
      </c>
      <c r="AP1200" s="1" t="s">
        <v>57</v>
      </c>
      <c r="AQ1200" s="1" t="s">
        <v>25</v>
      </c>
      <c r="AR1200" s="1" t="s">
        <v>30</v>
      </c>
      <c r="AS1200" s="1" t="s">
        <v>23091</v>
      </c>
      <c r="AT1200" s="1" t="s">
        <v>101</v>
      </c>
    </row>
    <row r="1201" spans="1:46" x14ac:dyDescent="0.25">
      <c r="A1201" s="1" t="s">
        <v>21855</v>
      </c>
      <c r="B1201" s="2" t="s">
        <v>23101</v>
      </c>
      <c r="C1201" s="2" t="s">
        <v>23108</v>
      </c>
      <c r="D1201" s="1">
        <v>1</v>
      </c>
      <c r="E1201" s="1">
        <v>0</v>
      </c>
      <c r="F1201" s="1">
        <v>4</v>
      </c>
      <c r="G1201" s="1">
        <v>5</v>
      </c>
      <c r="H1201" s="6">
        <v>0.8</v>
      </c>
      <c r="I1201">
        <v>0</v>
      </c>
      <c r="J1201" s="1">
        <v>37</v>
      </c>
      <c r="K1201" s="1">
        <v>1</v>
      </c>
      <c r="L1201" s="1">
        <v>608</v>
      </c>
      <c r="M1201" s="6">
        <v>0.01</v>
      </c>
      <c r="N1201" s="4">
        <v>24960</v>
      </c>
      <c r="O1201" s="4">
        <v>2080</v>
      </c>
      <c r="P1201" s="4">
        <v>300</v>
      </c>
      <c r="Q1201" s="3">
        <v>0.28999999999999998</v>
      </c>
      <c r="R1201" s="1">
        <v>24</v>
      </c>
      <c r="S1201" s="1">
        <v>300</v>
      </c>
      <c r="T1201" s="1">
        <v>30</v>
      </c>
      <c r="U1201" s="1">
        <v>1</v>
      </c>
      <c r="V1201" s="1">
        <v>71</v>
      </c>
      <c r="W1201" s="1">
        <v>1</v>
      </c>
      <c r="X1201" s="1">
        <v>0</v>
      </c>
      <c r="Y1201" s="1">
        <v>0</v>
      </c>
      <c r="Z1201" s="1">
        <v>1</v>
      </c>
      <c r="AA1201" s="1">
        <v>1</v>
      </c>
      <c r="AB1201" s="1">
        <v>0</v>
      </c>
      <c r="AC1201" s="1">
        <v>0</v>
      </c>
      <c r="AD1201" s="1">
        <v>0</v>
      </c>
      <c r="AE1201" s="1">
        <v>0</v>
      </c>
      <c r="AF1201" s="1">
        <v>320</v>
      </c>
      <c r="AG1201" s="1">
        <v>60</v>
      </c>
      <c r="AH1201" s="1">
        <v>0</v>
      </c>
      <c r="AI1201" s="1">
        <v>380</v>
      </c>
      <c r="AJ1201" s="1" t="s">
        <v>13778</v>
      </c>
      <c r="AK1201" s="1" t="s">
        <v>13779</v>
      </c>
      <c r="AL1201" s="1" t="s">
        <v>13780</v>
      </c>
      <c r="AM1201" s="1" t="s">
        <v>12</v>
      </c>
      <c r="AN1201" s="1" t="s">
        <v>23098</v>
      </c>
      <c r="AO1201" s="1" t="s">
        <v>86</v>
      </c>
      <c r="AP1201" s="1" t="s">
        <v>86</v>
      </c>
      <c r="AQ1201" s="1" t="s">
        <v>25</v>
      </c>
      <c r="AR1201" s="1" t="s">
        <v>30</v>
      </c>
      <c r="AS1201" s="1" t="s">
        <v>23091</v>
      </c>
      <c r="AT1201" s="1" t="s">
        <v>26</v>
      </c>
    </row>
    <row r="1202" spans="1:46" x14ac:dyDescent="0.25">
      <c r="A1202" s="1" t="s">
        <v>22492</v>
      </c>
      <c r="B1202" s="2" t="s">
        <v>23101</v>
      </c>
      <c r="C1202" s="2" t="s">
        <v>23109</v>
      </c>
      <c r="D1202" s="1">
        <v>1</v>
      </c>
      <c r="E1202" s="1">
        <v>4</v>
      </c>
      <c r="F1202" s="1">
        <v>1</v>
      </c>
      <c r="G1202" s="1">
        <v>6</v>
      </c>
      <c r="H1202" s="6">
        <v>0.16666666666666666</v>
      </c>
      <c r="I1202">
        <v>0</v>
      </c>
      <c r="J1202" s="1">
        <v>38</v>
      </c>
      <c r="K1202" s="1">
        <v>0</v>
      </c>
      <c r="L1202" s="1">
        <v>673</v>
      </c>
      <c r="M1202" s="6">
        <v>0.89</v>
      </c>
      <c r="N1202" s="4">
        <v>2630</v>
      </c>
      <c r="O1202" s="4">
        <v>219</v>
      </c>
      <c r="P1202" s="4">
        <v>200</v>
      </c>
      <c r="Q1202" s="3">
        <v>0.32</v>
      </c>
      <c r="R1202" s="1">
        <v>12</v>
      </c>
      <c r="S1202" s="1">
        <v>200</v>
      </c>
      <c r="T1202" s="1">
        <v>30</v>
      </c>
      <c r="U1202" s="1">
        <v>1</v>
      </c>
      <c r="V1202" s="1">
        <v>71</v>
      </c>
      <c r="W1202" s="1">
        <v>0</v>
      </c>
      <c r="X1202" s="1">
        <v>0</v>
      </c>
      <c r="Y1202" s="1">
        <v>0</v>
      </c>
      <c r="Z1202" s="1">
        <v>3</v>
      </c>
      <c r="AA1202" s="1">
        <v>1</v>
      </c>
      <c r="AB1202" s="1">
        <v>0</v>
      </c>
      <c r="AC1202" s="1">
        <v>390</v>
      </c>
      <c r="AD1202" s="1">
        <v>0</v>
      </c>
      <c r="AE1202" s="1">
        <v>4100</v>
      </c>
      <c r="AF1202" s="1">
        <v>1693</v>
      </c>
      <c r="AG1202" s="1">
        <v>860</v>
      </c>
      <c r="AH1202" s="1">
        <v>0</v>
      </c>
      <c r="AI1202" s="1">
        <v>7043</v>
      </c>
      <c r="AJ1202" s="1" t="s">
        <v>15478</v>
      </c>
      <c r="AK1202" s="1" t="s">
        <v>15478</v>
      </c>
      <c r="AL1202" s="1" t="s">
        <v>2402</v>
      </c>
      <c r="AM1202" s="1" t="s">
        <v>12</v>
      </c>
      <c r="AN1202" s="1" t="s">
        <v>23097</v>
      </c>
      <c r="AO1202" s="1" t="s">
        <v>86</v>
      </c>
      <c r="AP1202" s="1" t="s">
        <v>57</v>
      </c>
      <c r="AQ1202" s="1" t="s">
        <v>25</v>
      </c>
      <c r="AR1202" s="1" t="s">
        <v>30</v>
      </c>
      <c r="AS1202" s="1" t="s">
        <v>23091</v>
      </c>
      <c r="AT1202" s="1" t="s">
        <v>26</v>
      </c>
    </row>
    <row r="1203" spans="1:46" x14ac:dyDescent="0.25">
      <c r="A1203" s="1" t="s">
        <v>21403</v>
      </c>
      <c r="B1203" s="2" t="s">
        <v>23076</v>
      </c>
      <c r="C1203" s="2" t="s">
        <v>23105</v>
      </c>
      <c r="D1203" s="1">
        <v>0</v>
      </c>
      <c r="E1203" s="1">
        <v>0</v>
      </c>
      <c r="F1203" s="1">
        <v>1</v>
      </c>
      <c r="G1203" s="1">
        <v>1</v>
      </c>
      <c r="H1203" s="6">
        <v>1</v>
      </c>
      <c r="I1203">
        <v>0</v>
      </c>
      <c r="J1203" s="1">
        <v>38</v>
      </c>
      <c r="K1203" s="1">
        <v>1</v>
      </c>
      <c r="L1203" s="1">
        <v>533</v>
      </c>
      <c r="M1203" s="6">
        <v>0.54</v>
      </c>
      <c r="N1203" s="4">
        <v>3000</v>
      </c>
      <c r="O1203" s="4">
        <v>300</v>
      </c>
      <c r="P1203" s="4">
        <v>300</v>
      </c>
      <c r="Q1203" s="3">
        <v>0.36</v>
      </c>
      <c r="R1203" s="1">
        <v>6</v>
      </c>
      <c r="S1203" s="1">
        <v>300</v>
      </c>
      <c r="T1203" s="1">
        <v>28</v>
      </c>
      <c r="U1203" s="1">
        <v>1</v>
      </c>
      <c r="V1203" s="1">
        <v>70</v>
      </c>
      <c r="W1203" s="1">
        <v>1</v>
      </c>
      <c r="X1203" s="1">
        <v>1</v>
      </c>
      <c r="Y1203" s="1">
        <v>1</v>
      </c>
      <c r="Z1203" s="1">
        <v>3</v>
      </c>
      <c r="AA1203" s="1">
        <v>0</v>
      </c>
      <c r="AB1203" s="1">
        <v>0</v>
      </c>
      <c r="AC1203" s="1">
        <v>0</v>
      </c>
      <c r="AD1203" s="1">
        <v>0</v>
      </c>
      <c r="AE1203" s="1">
        <v>684</v>
      </c>
      <c r="AF1203" s="1">
        <v>783</v>
      </c>
      <c r="AG1203" s="1">
        <v>0</v>
      </c>
      <c r="AH1203" s="1">
        <v>650</v>
      </c>
      <c r="AI1203" s="1">
        <v>2117</v>
      </c>
      <c r="AJ1203" s="1" t="s">
        <v>12560</v>
      </c>
      <c r="AK1203" s="1" t="s">
        <v>12561</v>
      </c>
      <c r="AL1203" s="1" t="s">
        <v>12562</v>
      </c>
      <c r="AM1203" s="1" t="s">
        <v>12</v>
      </c>
      <c r="AN1203" s="1" t="s">
        <v>23098</v>
      </c>
      <c r="AO1203" s="1" t="s">
        <v>86</v>
      </c>
      <c r="AP1203" s="1" t="s">
        <v>86</v>
      </c>
      <c r="AQ1203" s="1" t="s">
        <v>14</v>
      </c>
      <c r="AR1203" s="1" t="s">
        <v>19</v>
      </c>
      <c r="AS1203" s="1" t="s">
        <v>23090</v>
      </c>
      <c r="AT1203" s="1" t="s">
        <v>26</v>
      </c>
    </row>
    <row r="1204" spans="1:46" x14ac:dyDescent="0.25">
      <c r="A1204" s="1" t="s">
        <v>17898</v>
      </c>
      <c r="B1204" s="2" t="s">
        <v>23076</v>
      </c>
      <c r="C1204" s="2" t="s">
        <v>23105</v>
      </c>
      <c r="D1204" s="1">
        <v>0</v>
      </c>
      <c r="E1204" s="1">
        <v>0</v>
      </c>
      <c r="F1204" s="1">
        <v>7</v>
      </c>
      <c r="G1204" s="1">
        <v>7</v>
      </c>
      <c r="H1204" s="6">
        <v>1</v>
      </c>
      <c r="I1204">
        <v>0</v>
      </c>
      <c r="J1204" s="1">
        <v>41</v>
      </c>
      <c r="K1204" s="1">
        <v>0</v>
      </c>
      <c r="L1204" s="1">
        <v>464</v>
      </c>
      <c r="M1204" s="6">
        <v>0.2</v>
      </c>
      <c r="N1204" s="4">
        <v>2700</v>
      </c>
      <c r="O1204" s="4">
        <v>230</v>
      </c>
      <c r="P1204" s="4">
        <v>150</v>
      </c>
      <c r="Q1204" s="3">
        <v>0.3</v>
      </c>
      <c r="R1204" s="1">
        <v>12</v>
      </c>
      <c r="S1204" s="1">
        <v>150</v>
      </c>
      <c r="T1204" s="1">
        <v>20</v>
      </c>
      <c r="U1204" s="1">
        <v>1</v>
      </c>
      <c r="V1204" s="1">
        <v>70</v>
      </c>
      <c r="W1204" s="1">
        <v>0</v>
      </c>
      <c r="X1204" s="1">
        <v>0</v>
      </c>
      <c r="Y1204" s="1">
        <v>1</v>
      </c>
      <c r="Z1204" s="1">
        <v>0</v>
      </c>
      <c r="AA1204" s="1">
        <v>1</v>
      </c>
      <c r="AB1204" s="1">
        <v>0</v>
      </c>
      <c r="AC1204" s="1">
        <v>567</v>
      </c>
      <c r="AD1204" s="1">
        <v>0</v>
      </c>
      <c r="AE1204" s="1">
        <v>0</v>
      </c>
      <c r="AF1204" s="1">
        <v>0</v>
      </c>
      <c r="AG1204" s="1">
        <v>0</v>
      </c>
      <c r="AH1204" s="1">
        <v>250</v>
      </c>
      <c r="AI1204" s="1">
        <v>817</v>
      </c>
      <c r="AJ1204" s="1" t="s">
        <v>2742</v>
      </c>
      <c r="AK1204" s="1" t="s">
        <v>2743</v>
      </c>
      <c r="AL1204" s="1" t="s">
        <v>2744</v>
      </c>
      <c r="AM1204" s="1" t="s">
        <v>12</v>
      </c>
      <c r="AN1204" s="1" t="s">
        <v>23097</v>
      </c>
      <c r="AO1204" s="1" t="s">
        <v>86</v>
      </c>
      <c r="AP1204" s="1" t="s">
        <v>57</v>
      </c>
      <c r="AQ1204" s="1" t="s">
        <v>25</v>
      </c>
      <c r="AR1204" s="1" t="s">
        <v>19</v>
      </c>
      <c r="AS1204" s="1" t="s">
        <v>23091</v>
      </c>
      <c r="AT1204" s="1" t="s">
        <v>26</v>
      </c>
    </row>
    <row r="1205" spans="1:46" x14ac:dyDescent="0.25">
      <c r="A1205" s="1" t="s">
        <v>19307</v>
      </c>
      <c r="B1205" s="2" t="s">
        <v>23076</v>
      </c>
      <c r="C1205" s="2" t="s">
        <v>23106</v>
      </c>
      <c r="D1205" s="1">
        <v>1</v>
      </c>
      <c r="E1205" s="1">
        <v>0</v>
      </c>
      <c r="F1205" s="1">
        <v>1</v>
      </c>
      <c r="G1205" s="1">
        <v>2</v>
      </c>
      <c r="H1205" s="6">
        <v>0.5</v>
      </c>
      <c r="I1205">
        <v>0</v>
      </c>
      <c r="J1205" s="1">
        <v>35</v>
      </c>
      <c r="K1205" s="1">
        <v>1</v>
      </c>
      <c r="L1205" s="1">
        <v>552</v>
      </c>
      <c r="M1205" s="6">
        <v>0.56000000000000005</v>
      </c>
      <c r="N1205" s="4">
        <v>3100</v>
      </c>
      <c r="O1205" s="4">
        <v>220</v>
      </c>
      <c r="P1205" s="4">
        <v>1000</v>
      </c>
      <c r="Q1205" s="3">
        <v>0.28000000000000003</v>
      </c>
      <c r="R1205" s="1">
        <v>24</v>
      </c>
      <c r="S1205" s="1">
        <v>1000</v>
      </c>
      <c r="T1205" s="1">
        <v>51</v>
      </c>
      <c r="U1205" s="1">
        <v>1</v>
      </c>
      <c r="V1205" s="1">
        <v>70</v>
      </c>
      <c r="W1205" s="1">
        <v>0</v>
      </c>
      <c r="X1205" s="1">
        <v>0</v>
      </c>
      <c r="Y1205" s="1">
        <v>1</v>
      </c>
      <c r="Z1205" s="1">
        <v>3</v>
      </c>
      <c r="AA1205" s="1">
        <v>0</v>
      </c>
      <c r="AB1205" s="1">
        <v>0</v>
      </c>
      <c r="AC1205" s="1">
        <v>2090</v>
      </c>
      <c r="AD1205" s="1">
        <v>0</v>
      </c>
      <c r="AE1205" s="1">
        <v>0</v>
      </c>
      <c r="AF1205" s="1">
        <v>0</v>
      </c>
      <c r="AG1205" s="1">
        <v>0</v>
      </c>
      <c r="AH1205" s="1">
        <v>0</v>
      </c>
      <c r="AI1205" s="1">
        <v>2090</v>
      </c>
      <c r="AJ1205" s="1" t="s">
        <v>6811</v>
      </c>
      <c r="AK1205" s="1" t="s">
        <v>6812</v>
      </c>
      <c r="AL1205" s="1" t="s">
        <v>6813</v>
      </c>
      <c r="AM1205" s="1" t="s">
        <v>12</v>
      </c>
      <c r="AN1205" s="1" t="s">
        <v>23098</v>
      </c>
      <c r="AO1205" s="1" t="s">
        <v>86</v>
      </c>
      <c r="AP1205" s="1" t="s">
        <v>57</v>
      </c>
      <c r="AQ1205" s="1" t="s">
        <v>25</v>
      </c>
      <c r="AR1205" s="1" t="s">
        <v>19</v>
      </c>
      <c r="AS1205" s="1" t="s">
        <v>23090</v>
      </c>
      <c r="AT1205" s="1" t="s">
        <v>26</v>
      </c>
    </row>
    <row r="1206" spans="1:46" x14ac:dyDescent="0.25">
      <c r="A1206" s="1" t="s">
        <v>19070</v>
      </c>
      <c r="B1206" s="2" t="s">
        <v>23073</v>
      </c>
      <c r="C1206" s="2" t="s">
        <v>23103</v>
      </c>
      <c r="D1206" s="1">
        <v>0</v>
      </c>
      <c r="E1206" s="1">
        <v>0</v>
      </c>
      <c r="F1206" s="1">
        <v>7</v>
      </c>
      <c r="G1206" s="1">
        <v>7</v>
      </c>
      <c r="H1206" s="6">
        <v>1</v>
      </c>
      <c r="I1206">
        <v>0</v>
      </c>
      <c r="J1206" s="1">
        <v>41</v>
      </c>
      <c r="K1206" s="1">
        <v>0</v>
      </c>
      <c r="L1206" s="1">
        <v>518</v>
      </c>
      <c r="M1206" s="6">
        <v>0</v>
      </c>
      <c r="N1206" s="4">
        <v>2700</v>
      </c>
      <c r="O1206" s="4">
        <v>230</v>
      </c>
      <c r="P1206" s="4">
        <v>300</v>
      </c>
      <c r="Q1206" s="3">
        <v>0.4</v>
      </c>
      <c r="R1206" s="1">
        <v>12</v>
      </c>
      <c r="S1206" s="1">
        <v>300</v>
      </c>
      <c r="T1206" s="1">
        <v>14</v>
      </c>
      <c r="U1206" s="1">
        <v>1</v>
      </c>
      <c r="V1206" s="1">
        <v>70</v>
      </c>
      <c r="W1206" s="1">
        <v>0</v>
      </c>
      <c r="X1206" s="1">
        <v>0</v>
      </c>
      <c r="Y1206" s="1">
        <v>1</v>
      </c>
      <c r="Z1206" s="1">
        <v>0</v>
      </c>
      <c r="AA1206" s="1">
        <v>1</v>
      </c>
      <c r="AB1206" s="1">
        <v>0</v>
      </c>
      <c r="AC1206" s="1">
        <v>624</v>
      </c>
      <c r="AD1206" s="1">
        <v>0</v>
      </c>
      <c r="AE1206" s="1">
        <v>0</v>
      </c>
      <c r="AF1206" s="1">
        <v>0</v>
      </c>
      <c r="AG1206" s="1">
        <v>180</v>
      </c>
      <c r="AH1206" s="1">
        <v>400</v>
      </c>
      <c r="AI1206" s="1">
        <v>1204</v>
      </c>
      <c r="AJ1206" s="1" t="s">
        <v>6181</v>
      </c>
      <c r="AK1206" s="1" t="s">
        <v>6182</v>
      </c>
      <c r="AL1206" s="1" t="s">
        <v>11</v>
      </c>
      <c r="AM1206" s="1" t="s">
        <v>12</v>
      </c>
      <c r="AN1206" s="1" t="s">
        <v>23097</v>
      </c>
      <c r="AO1206" s="1" t="s">
        <v>86</v>
      </c>
      <c r="AP1206" s="1" t="s">
        <v>57</v>
      </c>
      <c r="AQ1206" s="1" t="s">
        <v>25</v>
      </c>
      <c r="AR1206" s="1" t="s">
        <v>19</v>
      </c>
      <c r="AS1206" s="1" t="s">
        <v>23091</v>
      </c>
      <c r="AT1206" s="1" t="s">
        <v>26</v>
      </c>
    </row>
    <row r="1207" spans="1:46" x14ac:dyDescent="0.25">
      <c r="A1207" s="1" t="s">
        <v>19076</v>
      </c>
      <c r="B1207" s="2" t="s">
        <v>23073</v>
      </c>
      <c r="C1207" s="2" t="s">
        <v>23103</v>
      </c>
      <c r="D1207" s="1">
        <v>5</v>
      </c>
      <c r="E1207" s="1">
        <v>7</v>
      </c>
      <c r="F1207" s="1">
        <v>4</v>
      </c>
      <c r="G1207" s="1">
        <v>16</v>
      </c>
      <c r="H1207" s="6">
        <v>0.25</v>
      </c>
      <c r="I1207">
        <v>0</v>
      </c>
      <c r="J1207" s="1">
        <v>41</v>
      </c>
      <c r="K1207" s="1">
        <v>0</v>
      </c>
      <c r="L1207" s="1">
        <v>591</v>
      </c>
      <c r="M1207" s="6">
        <v>0</v>
      </c>
      <c r="N1207" s="4">
        <v>3900</v>
      </c>
      <c r="O1207" s="4">
        <v>300</v>
      </c>
      <c r="P1207" s="4">
        <v>300</v>
      </c>
      <c r="Q1207" s="3">
        <v>0.4</v>
      </c>
      <c r="R1207" s="1">
        <v>12</v>
      </c>
      <c r="S1207" s="1">
        <v>300</v>
      </c>
      <c r="T1207" s="1">
        <v>8</v>
      </c>
      <c r="U1207" s="1">
        <v>1</v>
      </c>
      <c r="V1207" s="1">
        <v>70</v>
      </c>
      <c r="W1207" s="1">
        <v>0</v>
      </c>
      <c r="X1207" s="1">
        <v>0</v>
      </c>
      <c r="Y1207" s="1">
        <v>0</v>
      </c>
      <c r="Z1207" s="1">
        <v>2</v>
      </c>
      <c r="AA1207" s="1">
        <v>0</v>
      </c>
      <c r="AB1207" s="1">
        <v>0</v>
      </c>
      <c r="AC1207" s="1">
        <v>2430</v>
      </c>
      <c r="AD1207" s="1">
        <v>945</v>
      </c>
      <c r="AE1207" s="1">
        <v>1020</v>
      </c>
      <c r="AF1207" s="1">
        <v>0</v>
      </c>
      <c r="AG1207" s="1">
        <v>196</v>
      </c>
      <c r="AH1207" s="1">
        <v>1000</v>
      </c>
      <c r="AI1207" s="1">
        <v>5591</v>
      </c>
      <c r="AJ1207" s="1" t="s">
        <v>494</v>
      </c>
      <c r="AK1207" s="1" t="s">
        <v>6191</v>
      </c>
      <c r="AL1207" s="1" t="s">
        <v>11</v>
      </c>
      <c r="AM1207" s="1" t="s">
        <v>12</v>
      </c>
      <c r="AN1207" s="1" t="s">
        <v>23097</v>
      </c>
      <c r="AO1207" s="1" t="s">
        <v>86</v>
      </c>
      <c r="AP1207" s="1" t="s">
        <v>57</v>
      </c>
      <c r="AQ1207" s="1" t="s">
        <v>25</v>
      </c>
      <c r="AR1207" s="1" t="s">
        <v>30</v>
      </c>
      <c r="AS1207" s="1" t="s">
        <v>23090</v>
      </c>
      <c r="AT1207" s="1" t="s">
        <v>26</v>
      </c>
    </row>
    <row r="1208" spans="1:46" x14ac:dyDescent="0.25">
      <c r="A1208" s="1" t="s">
        <v>19947</v>
      </c>
      <c r="B1208" s="2" t="s">
        <v>23073</v>
      </c>
      <c r="C1208" s="2" t="s">
        <v>23107</v>
      </c>
      <c r="D1208" s="1">
        <v>0</v>
      </c>
      <c r="E1208" s="1">
        <v>0</v>
      </c>
      <c r="F1208" s="1">
        <v>2</v>
      </c>
      <c r="G1208" s="1">
        <v>2</v>
      </c>
      <c r="H1208" s="6">
        <v>1</v>
      </c>
      <c r="I1208">
        <v>1</v>
      </c>
      <c r="J1208" s="1">
        <v>40</v>
      </c>
      <c r="K1208" s="1">
        <v>1</v>
      </c>
      <c r="L1208" s="1">
        <v>580</v>
      </c>
      <c r="M1208" s="6">
        <v>0.63</v>
      </c>
      <c r="N1208" s="4">
        <v>2460</v>
      </c>
      <c r="O1208" s="4">
        <v>210</v>
      </c>
      <c r="P1208" s="4">
        <v>500</v>
      </c>
      <c r="Q1208" s="3">
        <v>0.28999999999999998</v>
      </c>
      <c r="R1208" s="1">
        <v>12</v>
      </c>
      <c r="S1208" s="1">
        <v>500</v>
      </c>
      <c r="T1208" s="1">
        <v>96</v>
      </c>
      <c r="U1208" s="1">
        <v>1</v>
      </c>
      <c r="V1208" s="1">
        <v>70</v>
      </c>
      <c r="W1208" s="1">
        <v>1</v>
      </c>
      <c r="X1208" s="1">
        <v>1</v>
      </c>
      <c r="Y1208" s="1">
        <v>1</v>
      </c>
      <c r="Z1208" s="1">
        <v>2</v>
      </c>
      <c r="AA1208" s="1">
        <v>0</v>
      </c>
      <c r="AB1208" s="1">
        <v>1</v>
      </c>
      <c r="AC1208" s="1">
        <v>0</v>
      </c>
      <c r="AD1208" s="1">
        <v>438</v>
      </c>
      <c r="AE1208" s="1">
        <v>651</v>
      </c>
      <c r="AF1208" s="1">
        <v>314</v>
      </c>
      <c r="AG1208" s="1">
        <v>150</v>
      </c>
      <c r="AH1208" s="1">
        <v>360</v>
      </c>
      <c r="AI1208" s="1">
        <v>1913</v>
      </c>
      <c r="AJ1208" s="1" t="s">
        <v>8604</v>
      </c>
      <c r="AK1208" s="1" t="s">
        <v>8605</v>
      </c>
      <c r="AL1208" s="1" t="s">
        <v>8606</v>
      </c>
      <c r="AM1208" s="1" t="s">
        <v>16</v>
      </c>
      <c r="AN1208" s="1" t="s">
        <v>23098</v>
      </c>
      <c r="AO1208" s="1" t="s">
        <v>86</v>
      </c>
      <c r="AP1208" s="1" t="s">
        <v>86</v>
      </c>
      <c r="AQ1208" s="1" t="s">
        <v>14</v>
      </c>
      <c r="AR1208" s="1" t="s">
        <v>19</v>
      </c>
      <c r="AS1208" s="1" t="s">
        <v>23090</v>
      </c>
      <c r="AT1208" s="1" t="s">
        <v>101</v>
      </c>
    </row>
    <row r="1209" spans="1:46" x14ac:dyDescent="0.25">
      <c r="A1209" s="1" t="s">
        <v>18439</v>
      </c>
      <c r="B1209" s="2" t="s">
        <v>23075</v>
      </c>
      <c r="C1209" s="2" t="s">
        <v>23104</v>
      </c>
      <c r="D1209" s="1">
        <v>5</v>
      </c>
      <c r="E1209" s="1">
        <v>7</v>
      </c>
      <c r="F1209" s="1">
        <v>4</v>
      </c>
      <c r="G1209" s="1">
        <v>16</v>
      </c>
      <c r="H1209" s="6">
        <v>0.25</v>
      </c>
      <c r="I1209">
        <v>0</v>
      </c>
      <c r="J1209" s="1">
        <v>41</v>
      </c>
      <c r="K1209" s="1">
        <v>0</v>
      </c>
      <c r="L1209" s="1">
        <v>591</v>
      </c>
      <c r="M1209" s="6">
        <v>0</v>
      </c>
      <c r="N1209" s="4">
        <v>3900</v>
      </c>
      <c r="O1209" s="4">
        <v>300</v>
      </c>
      <c r="P1209" s="4">
        <v>400</v>
      </c>
      <c r="Q1209" s="3">
        <v>0.31</v>
      </c>
      <c r="R1209" s="1">
        <v>36</v>
      </c>
      <c r="S1209" s="1">
        <v>400</v>
      </c>
      <c r="T1209" s="1">
        <v>14</v>
      </c>
      <c r="U1209" s="1">
        <v>1</v>
      </c>
      <c r="V1209" s="1">
        <v>70</v>
      </c>
      <c r="W1209" s="1">
        <v>0</v>
      </c>
      <c r="X1209" s="1">
        <v>0</v>
      </c>
      <c r="Y1209" s="1">
        <v>0</v>
      </c>
      <c r="Z1209" s="1">
        <v>2</v>
      </c>
      <c r="AA1209" s="1">
        <v>0</v>
      </c>
      <c r="AB1209" s="1">
        <v>0</v>
      </c>
      <c r="AC1209" s="1">
        <v>2430</v>
      </c>
      <c r="AD1209" s="1">
        <v>945</v>
      </c>
      <c r="AE1209" s="1">
        <v>1020</v>
      </c>
      <c r="AF1209" s="1">
        <v>0</v>
      </c>
      <c r="AG1209" s="1">
        <v>196</v>
      </c>
      <c r="AH1209" s="1">
        <v>1000</v>
      </c>
      <c r="AI1209" s="1">
        <v>5591</v>
      </c>
      <c r="AJ1209" s="1" t="s">
        <v>373</v>
      </c>
      <c r="AK1209" s="1" t="s">
        <v>4353</v>
      </c>
      <c r="AL1209" s="1" t="s">
        <v>4354</v>
      </c>
      <c r="AM1209" s="1" t="s">
        <v>12</v>
      </c>
      <c r="AN1209" s="1" t="s">
        <v>23097</v>
      </c>
      <c r="AO1209" s="1" t="s">
        <v>86</v>
      </c>
      <c r="AP1209" s="1" t="s">
        <v>57</v>
      </c>
      <c r="AQ1209" s="1" t="s">
        <v>25</v>
      </c>
      <c r="AR1209" s="1" t="s">
        <v>30</v>
      </c>
      <c r="AS1209" s="1" t="s">
        <v>23090</v>
      </c>
      <c r="AT1209" s="1" t="s">
        <v>26</v>
      </c>
    </row>
    <row r="1210" spans="1:46" x14ac:dyDescent="0.25">
      <c r="A1210" s="1" t="s">
        <v>20539</v>
      </c>
      <c r="B1210" s="2" t="s">
        <v>23075</v>
      </c>
      <c r="C1210" s="2" t="s">
        <v>23107</v>
      </c>
      <c r="D1210" s="1">
        <v>0</v>
      </c>
      <c r="E1210" s="1">
        <v>0</v>
      </c>
      <c r="F1210" s="1">
        <v>1</v>
      </c>
      <c r="G1210" s="1">
        <v>1</v>
      </c>
      <c r="H1210" s="6">
        <v>1</v>
      </c>
      <c r="I1210">
        <v>1</v>
      </c>
      <c r="J1210" s="1">
        <v>31</v>
      </c>
      <c r="K1210" s="1">
        <v>0</v>
      </c>
      <c r="L1210" s="1">
        <v>914</v>
      </c>
      <c r="M1210" s="6">
        <v>0.41</v>
      </c>
      <c r="N1210" s="4">
        <v>2500</v>
      </c>
      <c r="O1210" s="4">
        <v>110</v>
      </c>
      <c r="P1210" s="4">
        <v>400</v>
      </c>
      <c r="Q1210" s="3">
        <v>0.3</v>
      </c>
      <c r="R1210" s="1">
        <v>24</v>
      </c>
      <c r="S1210" s="1">
        <v>400</v>
      </c>
      <c r="T1210" s="1">
        <v>43</v>
      </c>
      <c r="U1210" s="1">
        <v>1</v>
      </c>
      <c r="V1210" s="1">
        <v>70</v>
      </c>
      <c r="W1210" s="1">
        <v>0</v>
      </c>
      <c r="X1210" s="1">
        <v>0</v>
      </c>
      <c r="Y1210" s="1">
        <v>0</v>
      </c>
      <c r="Z1210" s="1">
        <v>1</v>
      </c>
      <c r="AA1210" s="1">
        <v>0</v>
      </c>
      <c r="AB1210" s="1">
        <v>1</v>
      </c>
      <c r="AC1210" s="1">
        <v>0</v>
      </c>
      <c r="AD1210" s="1">
        <v>0</v>
      </c>
      <c r="AE1210" s="1">
        <v>0</v>
      </c>
      <c r="AF1210" s="1">
        <v>0</v>
      </c>
      <c r="AG1210" s="1">
        <v>0</v>
      </c>
      <c r="AH1210" s="1">
        <v>400</v>
      </c>
      <c r="AI1210" s="1">
        <v>400</v>
      </c>
      <c r="AJ1210" s="1" t="s">
        <v>10236</v>
      </c>
      <c r="AK1210" s="1" t="s">
        <v>10237</v>
      </c>
      <c r="AL1210" s="1" t="s">
        <v>10238</v>
      </c>
      <c r="AM1210" s="1" t="s">
        <v>16</v>
      </c>
      <c r="AN1210" s="1" t="s">
        <v>23097</v>
      </c>
      <c r="AO1210" s="1" t="s">
        <v>86</v>
      </c>
      <c r="AP1210" s="1" t="s">
        <v>57</v>
      </c>
      <c r="AQ1210" s="1" t="s">
        <v>25</v>
      </c>
      <c r="AR1210" s="1" t="s">
        <v>30</v>
      </c>
      <c r="AS1210" s="1" t="s">
        <v>23090</v>
      </c>
      <c r="AT1210" s="1" t="s">
        <v>101</v>
      </c>
    </row>
    <row r="1211" spans="1:46" x14ac:dyDescent="0.25">
      <c r="A1211" s="1" t="s">
        <v>17346</v>
      </c>
      <c r="B1211" s="2" t="s">
        <v>23075</v>
      </c>
      <c r="C1211" s="2" t="s">
        <v>23109</v>
      </c>
      <c r="D1211" s="1">
        <v>0</v>
      </c>
      <c r="E1211" s="1">
        <v>0</v>
      </c>
      <c r="F1211" s="1">
        <v>1</v>
      </c>
      <c r="G1211" s="1">
        <v>1</v>
      </c>
      <c r="H1211" s="6">
        <v>1</v>
      </c>
      <c r="I1211">
        <v>1</v>
      </c>
      <c r="J1211" s="1">
        <v>31</v>
      </c>
      <c r="K1211" s="1">
        <v>1</v>
      </c>
      <c r="L1211" s="1">
        <v>754</v>
      </c>
      <c r="M1211" s="6">
        <v>1.95</v>
      </c>
      <c r="N1211" s="4">
        <v>6500</v>
      </c>
      <c r="O1211" s="4">
        <v>400</v>
      </c>
      <c r="P1211" s="4">
        <v>800</v>
      </c>
      <c r="Q1211" s="3">
        <v>0.3</v>
      </c>
      <c r="R1211" s="1">
        <v>24</v>
      </c>
      <c r="S1211" s="1">
        <v>800</v>
      </c>
      <c r="T1211" s="1">
        <v>60</v>
      </c>
      <c r="U1211" s="1">
        <v>1</v>
      </c>
      <c r="V1211" s="1">
        <v>70</v>
      </c>
      <c r="W1211" s="1">
        <v>0</v>
      </c>
      <c r="X1211" s="1">
        <v>0</v>
      </c>
      <c r="Y1211" s="1">
        <v>1</v>
      </c>
      <c r="Z1211" s="1">
        <v>1</v>
      </c>
      <c r="AA1211" s="1">
        <v>0</v>
      </c>
      <c r="AB1211" s="1">
        <v>1</v>
      </c>
      <c r="AC1211" s="1">
        <v>15789</v>
      </c>
      <c r="AD1211" s="1">
        <v>0</v>
      </c>
      <c r="AE1211" s="1">
        <v>0</v>
      </c>
      <c r="AF1211" s="1">
        <v>3829</v>
      </c>
      <c r="AG1211" s="1">
        <v>0</v>
      </c>
      <c r="AH1211" s="1">
        <v>0</v>
      </c>
      <c r="AI1211" s="1">
        <v>19618</v>
      </c>
      <c r="AJ1211" s="1" t="s">
        <v>1076</v>
      </c>
      <c r="AK1211" s="1" t="s">
        <v>1077</v>
      </c>
      <c r="AL1211" s="1" t="s">
        <v>1078</v>
      </c>
      <c r="AM1211" s="1" t="s">
        <v>16</v>
      </c>
      <c r="AN1211" s="1" t="s">
        <v>23098</v>
      </c>
      <c r="AO1211" s="1" t="s">
        <v>86</v>
      </c>
      <c r="AP1211" s="1" t="s">
        <v>57</v>
      </c>
      <c r="AQ1211" s="1" t="s">
        <v>25</v>
      </c>
      <c r="AR1211" s="1" t="s">
        <v>19</v>
      </c>
      <c r="AS1211" s="1" t="s">
        <v>23090</v>
      </c>
      <c r="AT1211" s="1" t="s">
        <v>101</v>
      </c>
    </row>
    <row r="1212" spans="1:46" x14ac:dyDescent="0.25">
      <c r="A1212" s="1" t="s">
        <v>20883</v>
      </c>
      <c r="B1212" s="2" t="s">
        <v>23101</v>
      </c>
      <c r="C1212" s="2" t="s">
        <v>23104</v>
      </c>
      <c r="D1212" s="1">
        <v>7</v>
      </c>
      <c r="E1212" s="1">
        <v>7</v>
      </c>
      <c r="F1212" s="1">
        <v>1</v>
      </c>
      <c r="G1212" s="1">
        <v>15</v>
      </c>
      <c r="H1212" s="6">
        <v>6.6666666666666666E-2</v>
      </c>
      <c r="I1212">
        <v>0</v>
      </c>
      <c r="J1212" s="1">
        <v>43</v>
      </c>
      <c r="K1212" s="1">
        <v>1</v>
      </c>
      <c r="L1212" s="1">
        <v>254</v>
      </c>
      <c r="M1212" s="6">
        <v>0</v>
      </c>
      <c r="N1212" s="4">
        <v>2400</v>
      </c>
      <c r="O1212" s="4">
        <v>200</v>
      </c>
      <c r="P1212" s="4">
        <v>200</v>
      </c>
      <c r="Q1212" s="3">
        <v>0.36</v>
      </c>
      <c r="R1212" s="1">
        <v>12</v>
      </c>
      <c r="S1212" s="1">
        <v>200</v>
      </c>
      <c r="T1212" s="1">
        <v>4</v>
      </c>
      <c r="U1212" s="1">
        <v>0</v>
      </c>
      <c r="V1212" s="1">
        <v>70</v>
      </c>
      <c r="W1212" s="1">
        <v>0</v>
      </c>
      <c r="X1212" s="1">
        <v>0</v>
      </c>
      <c r="Y1212" s="1">
        <v>1</v>
      </c>
      <c r="Z1212" s="1">
        <v>0</v>
      </c>
      <c r="AA1212" s="1">
        <v>0</v>
      </c>
      <c r="AB1212" s="1">
        <v>0</v>
      </c>
      <c r="AC1212" s="1">
        <v>0</v>
      </c>
      <c r="AD1212" s="1">
        <v>0</v>
      </c>
      <c r="AE1212" s="1">
        <v>388</v>
      </c>
      <c r="AF1212" s="1">
        <v>324</v>
      </c>
      <c r="AG1212" s="1">
        <v>0</v>
      </c>
      <c r="AH1212" s="1">
        <v>300</v>
      </c>
      <c r="AI1212" s="1">
        <v>1012</v>
      </c>
      <c r="AJ1212" s="1" t="s">
        <v>11152</v>
      </c>
      <c r="AK1212" s="1" t="s">
        <v>11152</v>
      </c>
      <c r="AL1212" s="1" t="s">
        <v>11</v>
      </c>
      <c r="AM1212" s="1" t="s">
        <v>12</v>
      </c>
      <c r="AN1212" s="1" t="s">
        <v>23098</v>
      </c>
      <c r="AO1212" s="1" t="s">
        <v>364</v>
      </c>
      <c r="AP1212" s="1" t="s">
        <v>57</v>
      </c>
      <c r="AQ1212" s="1" t="s">
        <v>25</v>
      </c>
      <c r="AR1212" s="1" t="s">
        <v>19</v>
      </c>
      <c r="AS1212" s="1" t="s">
        <v>23090</v>
      </c>
      <c r="AT1212" s="1" t="s">
        <v>26</v>
      </c>
    </row>
    <row r="1213" spans="1:46" x14ac:dyDescent="0.25">
      <c r="A1213" s="1" t="s">
        <v>18632</v>
      </c>
      <c r="B1213" s="2" t="s">
        <v>23101</v>
      </c>
      <c r="C1213" s="2" t="s">
        <v>23104</v>
      </c>
      <c r="D1213" s="1">
        <v>5</v>
      </c>
      <c r="E1213" s="1">
        <v>7</v>
      </c>
      <c r="F1213" s="1">
        <v>4</v>
      </c>
      <c r="G1213" s="1">
        <v>16</v>
      </c>
      <c r="H1213" s="6">
        <v>0.25</v>
      </c>
      <c r="I1213">
        <v>0</v>
      </c>
      <c r="J1213" s="1">
        <v>41</v>
      </c>
      <c r="K1213" s="1">
        <v>0</v>
      </c>
      <c r="L1213" s="1">
        <v>591</v>
      </c>
      <c r="M1213" s="6">
        <v>0.82</v>
      </c>
      <c r="N1213" s="4">
        <v>3900</v>
      </c>
      <c r="O1213" s="4">
        <v>300</v>
      </c>
      <c r="P1213" s="4">
        <v>400</v>
      </c>
      <c r="Q1213" s="3">
        <v>0.35</v>
      </c>
      <c r="R1213" s="1">
        <v>24</v>
      </c>
      <c r="S1213" s="1">
        <v>400</v>
      </c>
      <c r="T1213" s="1">
        <v>38</v>
      </c>
      <c r="U1213" s="1">
        <v>1</v>
      </c>
      <c r="V1213" s="1">
        <v>70</v>
      </c>
      <c r="W1213" s="1">
        <v>0</v>
      </c>
      <c r="X1213" s="1">
        <v>0</v>
      </c>
      <c r="Y1213" s="1">
        <v>0</v>
      </c>
      <c r="Z1213" s="1">
        <v>2</v>
      </c>
      <c r="AA1213" s="1">
        <v>0</v>
      </c>
      <c r="AB1213" s="1">
        <v>0</v>
      </c>
      <c r="AC1213" s="1">
        <v>2430</v>
      </c>
      <c r="AD1213" s="1">
        <v>945</v>
      </c>
      <c r="AE1213" s="1">
        <v>1020</v>
      </c>
      <c r="AF1213" s="1">
        <v>0</v>
      </c>
      <c r="AG1213" s="1">
        <v>196</v>
      </c>
      <c r="AH1213" s="1">
        <v>1000</v>
      </c>
      <c r="AI1213" s="1">
        <v>5591</v>
      </c>
      <c r="AJ1213" s="1" t="s">
        <v>4898</v>
      </c>
      <c r="AK1213" s="1" t="s">
        <v>4899</v>
      </c>
      <c r="AL1213" s="1" t="s">
        <v>4900</v>
      </c>
      <c r="AM1213" s="1" t="s">
        <v>12</v>
      </c>
      <c r="AN1213" s="1" t="s">
        <v>23097</v>
      </c>
      <c r="AO1213" s="1" t="s">
        <v>86</v>
      </c>
      <c r="AP1213" s="1" t="s">
        <v>57</v>
      </c>
      <c r="AQ1213" s="1" t="s">
        <v>25</v>
      </c>
      <c r="AR1213" s="1" t="s">
        <v>30</v>
      </c>
      <c r="AS1213" s="1" t="s">
        <v>23090</v>
      </c>
      <c r="AT1213" s="1" t="s">
        <v>26</v>
      </c>
    </row>
    <row r="1214" spans="1:46" x14ac:dyDescent="0.25">
      <c r="A1214" s="1" t="s">
        <v>17290</v>
      </c>
      <c r="B1214" s="2" t="s">
        <v>23101</v>
      </c>
      <c r="C1214" s="2" t="s">
        <v>23105</v>
      </c>
      <c r="D1214" s="1">
        <v>2</v>
      </c>
      <c r="E1214" s="1">
        <v>0</v>
      </c>
      <c r="F1214" s="1">
        <v>3</v>
      </c>
      <c r="G1214" s="1">
        <v>5</v>
      </c>
      <c r="H1214" s="6">
        <v>0.6</v>
      </c>
      <c r="I1214">
        <v>0</v>
      </c>
      <c r="J1214" s="1">
        <v>43</v>
      </c>
      <c r="K1214" s="1">
        <v>1</v>
      </c>
      <c r="L1214" s="1">
        <v>576</v>
      </c>
      <c r="M1214" s="6">
        <v>0.18</v>
      </c>
      <c r="N1214" s="4">
        <v>2200</v>
      </c>
      <c r="O1214" s="4">
        <v>260</v>
      </c>
      <c r="P1214" s="4">
        <v>800</v>
      </c>
      <c r="Q1214" s="3">
        <v>0.35</v>
      </c>
      <c r="R1214" s="1">
        <v>36</v>
      </c>
      <c r="S1214" s="1">
        <v>800</v>
      </c>
      <c r="T1214" s="1">
        <v>55</v>
      </c>
      <c r="U1214" s="1">
        <v>1</v>
      </c>
      <c r="V1214" s="1">
        <v>70</v>
      </c>
      <c r="W1214" s="1">
        <v>1</v>
      </c>
      <c r="X1214" s="1">
        <v>1</v>
      </c>
      <c r="Y1214" s="1">
        <v>1</v>
      </c>
      <c r="Z1214" s="1">
        <v>0</v>
      </c>
      <c r="AA1214" s="1">
        <v>1</v>
      </c>
      <c r="AB1214" s="1">
        <v>0</v>
      </c>
      <c r="AC1214" s="1">
        <v>0</v>
      </c>
      <c r="AD1214" s="1">
        <v>0</v>
      </c>
      <c r="AE1214" s="1">
        <v>0</v>
      </c>
      <c r="AF1214" s="1">
        <v>0</v>
      </c>
      <c r="AG1214" s="1">
        <v>0</v>
      </c>
      <c r="AH1214" s="1">
        <v>180</v>
      </c>
      <c r="AI1214" s="1">
        <v>180</v>
      </c>
      <c r="AJ1214" s="1" t="s">
        <v>891</v>
      </c>
      <c r="AK1214" s="1" t="s">
        <v>892</v>
      </c>
      <c r="AL1214" s="1" t="s">
        <v>893</v>
      </c>
      <c r="AM1214" s="1" t="s">
        <v>12</v>
      </c>
      <c r="AN1214" s="1" t="s">
        <v>23098</v>
      </c>
      <c r="AO1214" s="1" t="s">
        <v>86</v>
      </c>
      <c r="AP1214" s="1" t="s">
        <v>86</v>
      </c>
      <c r="AQ1214" s="1" t="s">
        <v>14</v>
      </c>
      <c r="AR1214" s="1" t="s">
        <v>19</v>
      </c>
      <c r="AS1214" s="1" t="s">
        <v>23091</v>
      </c>
      <c r="AT1214" s="1" t="s">
        <v>26</v>
      </c>
    </row>
    <row r="1215" spans="1:46" x14ac:dyDescent="0.25">
      <c r="A1215" s="1" t="s">
        <v>19379</v>
      </c>
      <c r="B1215" s="2" t="s">
        <v>23101</v>
      </c>
      <c r="C1215" s="2" t="s">
        <v>23107</v>
      </c>
      <c r="D1215" s="1">
        <v>0</v>
      </c>
      <c r="E1215" s="1">
        <v>1</v>
      </c>
      <c r="F1215" s="1">
        <v>1</v>
      </c>
      <c r="G1215" s="1">
        <v>2</v>
      </c>
      <c r="H1215" s="6">
        <v>0.5</v>
      </c>
      <c r="I1215">
        <v>1</v>
      </c>
      <c r="J1215" s="1">
        <v>34</v>
      </c>
      <c r="K1215" s="1">
        <v>0</v>
      </c>
      <c r="L1215" s="1">
        <v>691</v>
      </c>
      <c r="M1215" s="6">
        <v>0.65</v>
      </c>
      <c r="N1215" s="4">
        <v>3400</v>
      </c>
      <c r="O1215" s="4">
        <v>210</v>
      </c>
      <c r="P1215" s="4">
        <v>500</v>
      </c>
      <c r="Q1215" s="3">
        <v>0.35</v>
      </c>
      <c r="R1215" s="1">
        <v>24</v>
      </c>
      <c r="S1215" s="1">
        <v>500</v>
      </c>
      <c r="T1215" s="1">
        <v>60</v>
      </c>
      <c r="U1215" s="1">
        <v>1</v>
      </c>
      <c r="V1215" s="1">
        <v>70</v>
      </c>
      <c r="W1215" s="1">
        <v>0</v>
      </c>
      <c r="X1215" s="1">
        <v>0</v>
      </c>
      <c r="Y1215" s="1">
        <v>0</v>
      </c>
      <c r="Z1215" s="1">
        <v>1</v>
      </c>
      <c r="AA1215" s="1">
        <v>1</v>
      </c>
      <c r="AB1215" s="1">
        <v>1</v>
      </c>
      <c r="AC1215" s="1">
        <v>408</v>
      </c>
      <c r="AD1215" s="1">
        <v>0</v>
      </c>
      <c r="AE1215" s="1">
        <v>0</v>
      </c>
      <c r="AF1215" s="1">
        <v>873</v>
      </c>
      <c r="AG1215" s="1">
        <v>0</v>
      </c>
      <c r="AH1215" s="1">
        <v>800</v>
      </c>
      <c r="AI1215" s="1">
        <v>2081</v>
      </c>
      <c r="AJ1215" s="1" t="s">
        <v>7019</v>
      </c>
      <c r="AK1215" s="1" t="s">
        <v>7020</v>
      </c>
      <c r="AL1215" s="1" t="s">
        <v>7021</v>
      </c>
      <c r="AM1215" s="1" t="s">
        <v>16</v>
      </c>
      <c r="AN1215" s="1" t="s">
        <v>23097</v>
      </c>
      <c r="AO1215" s="1" t="s">
        <v>86</v>
      </c>
      <c r="AP1215" s="1" t="s">
        <v>57</v>
      </c>
      <c r="AQ1215" s="1" t="s">
        <v>25</v>
      </c>
      <c r="AR1215" s="1" t="s">
        <v>30</v>
      </c>
      <c r="AS1215" s="1" t="s">
        <v>23091</v>
      </c>
      <c r="AT1215" s="1" t="s">
        <v>101</v>
      </c>
    </row>
    <row r="1216" spans="1:46" x14ac:dyDescent="0.25">
      <c r="A1216" s="1" t="s">
        <v>20048</v>
      </c>
      <c r="B1216" s="2" t="s">
        <v>23101</v>
      </c>
      <c r="C1216" s="2" t="s">
        <v>23108</v>
      </c>
      <c r="D1216" s="1">
        <v>0</v>
      </c>
      <c r="E1216" s="1">
        <v>0</v>
      </c>
      <c r="F1216" s="1">
        <v>5</v>
      </c>
      <c r="G1216" s="1">
        <v>5</v>
      </c>
      <c r="H1216" s="6">
        <v>1</v>
      </c>
      <c r="I1216">
        <v>0</v>
      </c>
      <c r="J1216" s="1">
        <v>38</v>
      </c>
      <c r="K1216" s="1">
        <v>0</v>
      </c>
      <c r="L1216" s="1">
        <v>730</v>
      </c>
      <c r="M1216" s="6">
        <v>0.15</v>
      </c>
      <c r="N1216" s="4">
        <v>1600</v>
      </c>
      <c r="O1216" s="4">
        <v>1400</v>
      </c>
      <c r="P1216" s="4">
        <v>2000</v>
      </c>
      <c r="Q1216" s="3">
        <v>0.3</v>
      </c>
      <c r="R1216" s="1">
        <v>24</v>
      </c>
      <c r="S1216" s="1">
        <v>2000</v>
      </c>
      <c r="T1216" s="1">
        <v>133</v>
      </c>
      <c r="U1216" s="1">
        <v>1</v>
      </c>
      <c r="V1216" s="1">
        <v>70</v>
      </c>
      <c r="W1216" s="1">
        <v>1</v>
      </c>
      <c r="X1216" s="1">
        <v>1</v>
      </c>
      <c r="Y1216" s="1">
        <v>1</v>
      </c>
      <c r="Z1216" s="1">
        <v>3</v>
      </c>
      <c r="AA1216" s="1">
        <v>1</v>
      </c>
      <c r="AB1216" s="1">
        <v>0</v>
      </c>
      <c r="AC1216" s="1">
        <v>2350</v>
      </c>
      <c r="AD1216" s="1">
        <v>945</v>
      </c>
      <c r="AE1216" s="1">
        <v>0</v>
      </c>
      <c r="AF1216" s="1">
        <v>0</v>
      </c>
      <c r="AG1216" s="1">
        <v>0</v>
      </c>
      <c r="AH1216" s="1">
        <v>0</v>
      </c>
      <c r="AI1216" s="1">
        <v>3295</v>
      </c>
      <c r="AJ1216" s="1" t="s">
        <v>8890</v>
      </c>
      <c r="AK1216" s="1" t="s">
        <v>8891</v>
      </c>
      <c r="AL1216" s="1" t="s">
        <v>8892</v>
      </c>
      <c r="AM1216" s="1" t="s">
        <v>12</v>
      </c>
      <c r="AN1216" s="1" t="s">
        <v>23097</v>
      </c>
      <c r="AO1216" s="1" t="s">
        <v>86</v>
      </c>
      <c r="AP1216" s="1" t="s">
        <v>86</v>
      </c>
      <c r="AQ1216" s="1" t="s">
        <v>14</v>
      </c>
      <c r="AR1216" s="1" t="s">
        <v>19</v>
      </c>
      <c r="AS1216" s="1" t="s">
        <v>23091</v>
      </c>
      <c r="AT1216" s="1" t="s">
        <v>26</v>
      </c>
    </row>
    <row r="1217" spans="1:46" x14ac:dyDescent="0.25">
      <c r="A1217" s="1" t="s">
        <v>21220</v>
      </c>
      <c r="B1217" s="2" t="s">
        <v>23101</v>
      </c>
      <c r="C1217" s="2" t="s">
        <v>23108</v>
      </c>
      <c r="D1217" s="1">
        <v>0</v>
      </c>
      <c r="E1217" s="1">
        <v>0</v>
      </c>
      <c r="F1217" s="1">
        <v>1</v>
      </c>
      <c r="G1217" s="1">
        <v>1</v>
      </c>
      <c r="H1217" s="6">
        <v>1</v>
      </c>
      <c r="I1217">
        <v>1</v>
      </c>
      <c r="J1217" s="1">
        <v>27</v>
      </c>
      <c r="K1217" s="1">
        <v>1</v>
      </c>
      <c r="L1217" s="1">
        <v>505</v>
      </c>
      <c r="M1217" s="6">
        <v>0.64</v>
      </c>
      <c r="N1217" s="4">
        <v>3420</v>
      </c>
      <c r="O1217" s="4">
        <v>240</v>
      </c>
      <c r="P1217" s="4">
        <v>900</v>
      </c>
      <c r="Q1217" s="3">
        <v>0.28999999999999998</v>
      </c>
      <c r="R1217" s="1">
        <v>24</v>
      </c>
      <c r="S1217" s="1">
        <v>900</v>
      </c>
      <c r="T1217" s="1">
        <v>101</v>
      </c>
      <c r="U1217" s="1">
        <v>1</v>
      </c>
      <c r="V1217" s="1">
        <v>70</v>
      </c>
      <c r="W1217" s="1">
        <v>0</v>
      </c>
      <c r="X1217" s="1">
        <v>0</v>
      </c>
      <c r="Y1217" s="1">
        <v>1</v>
      </c>
      <c r="Z1217" s="1">
        <v>3</v>
      </c>
      <c r="AA1217" s="1">
        <v>0</v>
      </c>
      <c r="AB1217" s="1">
        <v>1</v>
      </c>
      <c r="AC1217" s="1">
        <v>0</v>
      </c>
      <c r="AD1217" s="1">
        <v>0</v>
      </c>
      <c r="AE1217" s="1">
        <v>2000</v>
      </c>
      <c r="AF1217" s="1">
        <v>500</v>
      </c>
      <c r="AG1217" s="1">
        <v>0</v>
      </c>
      <c r="AH1217" s="1">
        <v>0</v>
      </c>
      <c r="AI1217" s="1">
        <v>2500</v>
      </c>
      <c r="AJ1217" s="1" t="s">
        <v>12084</v>
      </c>
      <c r="AK1217" s="1" t="s">
        <v>12085</v>
      </c>
      <c r="AL1217" s="1" t="s">
        <v>12086</v>
      </c>
      <c r="AM1217" s="1" t="s">
        <v>16</v>
      </c>
      <c r="AN1217" s="1" t="s">
        <v>23098</v>
      </c>
      <c r="AO1217" s="1" t="s">
        <v>86</v>
      </c>
      <c r="AP1217" s="1" t="s">
        <v>57</v>
      </c>
      <c r="AQ1217" s="1" t="s">
        <v>25</v>
      </c>
      <c r="AR1217" s="1" t="s">
        <v>19</v>
      </c>
      <c r="AS1217" s="1" t="s">
        <v>23090</v>
      </c>
      <c r="AT1217" s="1" t="s">
        <v>101</v>
      </c>
    </row>
    <row r="1218" spans="1:46" x14ac:dyDescent="0.25">
      <c r="A1218" s="1" t="s">
        <v>21234</v>
      </c>
      <c r="B1218" s="2" t="s">
        <v>23101</v>
      </c>
      <c r="C1218" s="2" t="s">
        <v>23108</v>
      </c>
      <c r="D1218" s="1">
        <v>0</v>
      </c>
      <c r="E1218" s="1">
        <v>0</v>
      </c>
      <c r="F1218" s="1">
        <v>1</v>
      </c>
      <c r="G1218" s="1">
        <v>1</v>
      </c>
      <c r="H1218" s="6">
        <v>1</v>
      </c>
      <c r="I1218">
        <v>0</v>
      </c>
      <c r="J1218" s="1">
        <v>33</v>
      </c>
      <c r="K1218" s="1">
        <v>0</v>
      </c>
      <c r="L1218" s="1">
        <v>492</v>
      </c>
      <c r="M1218" s="6">
        <v>0.39</v>
      </c>
      <c r="N1218" s="4">
        <v>3400</v>
      </c>
      <c r="O1218" s="4">
        <v>220</v>
      </c>
      <c r="P1218" s="4">
        <v>700</v>
      </c>
      <c r="Q1218" s="3">
        <v>0.3</v>
      </c>
      <c r="R1218" s="1">
        <v>24</v>
      </c>
      <c r="S1218" s="1">
        <v>700</v>
      </c>
      <c r="T1218" s="1">
        <v>74</v>
      </c>
      <c r="U1218" s="1">
        <v>1</v>
      </c>
      <c r="V1218" s="1">
        <v>70</v>
      </c>
      <c r="W1218" s="1">
        <v>0</v>
      </c>
      <c r="X1218" s="1">
        <v>0</v>
      </c>
      <c r="Y1218" s="1">
        <v>0</v>
      </c>
      <c r="Z1218" s="1">
        <v>2</v>
      </c>
      <c r="AA1218" s="1">
        <v>1</v>
      </c>
      <c r="AB1218" s="1">
        <v>0</v>
      </c>
      <c r="AC1218" s="1">
        <v>0</v>
      </c>
      <c r="AD1218" s="1">
        <v>88</v>
      </c>
      <c r="AE1218" s="1">
        <v>105</v>
      </c>
      <c r="AF1218" s="1">
        <v>416</v>
      </c>
      <c r="AG1218" s="1">
        <v>0</v>
      </c>
      <c r="AH1218" s="1">
        <v>300</v>
      </c>
      <c r="AI1218" s="1">
        <v>909</v>
      </c>
      <c r="AJ1218" s="1" t="s">
        <v>11435</v>
      </c>
      <c r="AK1218" s="1" t="s">
        <v>12118</v>
      </c>
      <c r="AL1218" s="1" t="s">
        <v>12119</v>
      </c>
      <c r="AM1218" s="1" t="s">
        <v>12</v>
      </c>
      <c r="AN1218" s="1" t="s">
        <v>23097</v>
      </c>
      <c r="AO1218" s="1" t="s">
        <v>86</v>
      </c>
      <c r="AP1218" s="1" t="s">
        <v>57</v>
      </c>
      <c r="AQ1218" s="1" t="s">
        <v>25</v>
      </c>
      <c r="AR1218" s="1" t="s">
        <v>30</v>
      </c>
      <c r="AS1218" s="1" t="s">
        <v>23091</v>
      </c>
      <c r="AT1218" s="1" t="s">
        <v>26</v>
      </c>
    </row>
    <row r="1219" spans="1:46" x14ac:dyDescent="0.25">
      <c r="A1219" s="1" t="s">
        <v>20292</v>
      </c>
      <c r="B1219" s="2" t="s">
        <v>23073</v>
      </c>
      <c r="C1219" s="2" t="s">
        <v>23105</v>
      </c>
      <c r="D1219" s="1">
        <v>1</v>
      </c>
      <c r="E1219" s="1">
        <v>0</v>
      </c>
      <c r="F1219" s="1">
        <v>1</v>
      </c>
      <c r="G1219" s="1">
        <v>2</v>
      </c>
      <c r="H1219" s="6">
        <v>0.5</v>
      </c>
      <c r="I1219">
        <v>0</v>
      </c>
      <c r="J1219" s="1">
        <v>44</v>
      </c>
      <c r="K1219" s="1">
        <v>1</v>
      </c>
      <c r="L1219" s="1">
        <v>497</v>
      </c>
      <c r="M1219" s="6">
        <v>0.36</v>
      </c>
      <c r="N1219" s="4">
        <v>6000</v>
      </c>
      <c r="O1219" s="4">
        <v>500</v>
      </c>
      <c r="P1219" s="4">
        <v>250</v>
      </c>
      <c r="Q1219" s="3">
        <v>0.35</v>
      </c>
      <c r="R1219" s="1">
        <v>12</v>
      </c>
      <c r="S1219" s="1">
        <v>250</v>
      </c>
      <c r="T1219" s="1">
        <v>22</v>
      </c>
      <c r="U1219" s="1">
        <v>1</v>
      </c>
      <c r="V1219" s="1">
        <v>69</v>
      </c>
      <c r="W1219" s="1">
        <v>1</v>
      </c>
      <c r="X1219" s="1">
        <v>1</v>
      </c>
      <c r="Y1219" s="1">
        <v>0</v>
      </c>
      <c r="Z1219" s="1">
        <v>4</v>
      </c>
      <c r="AA1219" s="1">
        <v>0</v>
      </c>
      <c r="AB1219" s="1">
        <v>0</v>
      </c>
      <c r="AC1219" s="1">
        <v>0</v>
      </c>
      <c r="AD1219" s="1">
        <v>0</v>
      </c>
      <c r="AE1219" s="1">
        <v>870</v>
      </c>
      <c r="AF1219" s="1">
        <v>1100</v>
      </c>
      <c r="AG1219" s="1">
        <v>0</v>
      </c>
      <c r="AH1219" s="1">
        <v>680</v>
      </c>
      <c r="AI1219" s="1">
        <v>2650</v>
      </c>
      <c r="AJ1219" s="1" t="s">
        <v>9544</v>
      </c>
      <c r="AK1219" s="1" t="s">
        <v>9545</v>
      </c>
      <c r="AL1219" s="1" t="s">
        <v>9546</v>
      </c>
      <c r="AM1219" s="1" t="s">
        <v>12</v>
      </c>
      <c r="AN1219" s="1" t="s">
        <v>23098</v>
      </c>
      <c r="AO1219" s="1" t="s">
        <v>86</v>
      </c>
      <c r="AP1219" s="1" t="s">
        <v>86</v>
      </c>
      <c r="AQ1219" s="1" t="s">
        <v>14</v>
      </c>
      <c r="AR1219" s="1" t="s">
        <v>30</v>
      </c>
      <c r="AS1219" s="1" t="s">
        <v>23090</v>
      </c>
      <c r="AT1219" s="1" t="s">
        <v>26</v>
      </c>
    </row>
    <row r="1220" spans="1:46" x14ac:dyDescent="0.25">
      <c r="A1220" s="1" t="s">
        <v>21019</v>
      </c>
      <c r="B1220" s="2" t="s">
        <v>23073</v>
      </c>
      <c r="C1220" s="2" t="s">
        <v>23106</v>
      </c>
      <c r="D1220" s="1">
        <v>0</v>
      </c>
      <c r="E1220" s="1">
        <v>0</v>
      </c>
      <c r="F1220" s="1">
        <v>4</v>
      </c>
      <c r="G1220" s="1">
        <v>4</v>
      </c>
      <c r="H1220" s="6">
        <v>1</v>
      </c>
      <c r="I1220">
        <v>1</v>
      </c>
      <c r="J1220" s="1">
        <v>31</v>
      </c>
      <c r="K1220" s="1">
        <v>1</v>
      </c>
      <c r="L1220" s="1">
        <v>908</v>
      </c>
      <c r="M1220" s="6">
        <v>0.24</v>
      </c>
      <c r="N1220" s="4">
        <v>1750</v>
      </c>
      <c r="O1220" s="4">
        <v>150</v>
      </c>
      <c r="P1220" s="4">
        <v>200</v>
      </c>
      <c r="Q1220" s="3">
        <v>0.3</v>
      </c>
      <c r="R1220" s="1">
        <v>6</v>
      </c>
      <c r="S1220" s="1">
        <v>200</v>
      </c>
      <c r="T1220" s="1">
        <v>28</v>
      </c>
      <c r="U1220" s="1">
        <v>1</v>
      </c>
      <c r="V1220" s="1">
        <v>69</v>
      </c>
      <c r="W1220" s="1">
        <v>0</v>
      </c>
      <c r="X1220" s="1">
        <v>0</v>
      </c>
      <c r="Y1220" s="1">
        <v>1</v>
      </c>
      <c r="Z1220" s="1">
        <v>1</v>
      </c>
      <c r="AA1220" s="1">
        <v>1</v>
      </c>
      <c r="AB1220" s="1">
        <v>1</v>
      </c>
      <c r="AC1220" s="1">
        <v>0</v>
      </c>
      <c r="AD1220" s="1">
        <v>0</v>
      </c>
      <c r="AE1220" s="1">
        <v>0</v>
      </c>
      <c r="AF1220" s="1">
        <v>0</v>
      </c>
      <c r="AG1220" s="1">
        <v>23</v>
      </c>
      <c r="AH1220" s="1">
        <v>0</v>
      </c>
      <c r="AI1220" s="1">
        <v>23</v>
      </c>
      <c r="AJ1220" s="1" t="s">
        <v>2415</v>
      </c>
      <c r="AK1220" s="1" t="s">
        <v>11522</v>
      </c>
      <c r="AL1220" s="1" t="s">
        <v>11523</v>
      </c>
      <c r="AM1220" s="1" t="s">
        <v>16</v>
      </c>
      <c r="AN1220" s="1" t="s">
        <v>23098</v>
      </c>
      <c r="AO1220" s="1" t="s">
        <v>86</v>
      </c>
      <c r="AP1220" s="1" t="s">
        <v>57</v>
      </c>
      <c r="AQ1220" s="1" t="s">
        <v>25</v>
      </c>
      <c r="AR1220" s="1" t="s">
        <v>19</v>
      </c>
      <c r="AS1220" s="1" t="s">
        <v>23091</v>
      </c>
      <c r="AT1220" s="1" t="s">
        <v>101</v>
      </c>
    </row>
    <row r="1221" spans="1:46" x14ac:dyDescent="0.25">
      <c r="A1221" s="1" t="s">
        <v>19653</v>
      </c>
      <c r="B1221" s="2" t="s">
        <v>23074</v>
      </c>
      <c r="C1221" s="2" t="s">
        <v>23103</v>
      </c>
      <c r="D1221" s="1">
        <v>0</v>
      </c>
      <c r="E1221" s="1">
        <v>2</v>
      </c>
      <c r="F1221" s="1">
        <v>6</v>
      </c>
      <c r="G1221" s="1">
        <v>8</v>
      </c>
      <c r="H1221" s="6">
        <v>0.75</v>
      </c>
      <c r="I1221">
        <v>1</v>
      </c>
      <c r="J1221" s="1">
        <v>37</v>
      </c>
      <c r="K1221" s="1">
        <v>0</v>
      </c>
      <c r="L1221" s="1">
        <v>490</v>
      </c>
      <c r="M1221" s="6">
        <v>0</v>
      </c>
      <c r="N1221" s="4">
        <v>3500</v>
      </c>
      <c r="O1221" s="4">
        <v>240</v>
      </c>
      <c r="P1221" s="4">
        <v>400</v>
      </c>
      <c r="Q1221" s="3">
        <v>0.38</v>
      </c>
      <c r="R1221" s="1">
        <v>12</v>
      </c>
      <c r="S1221" s="1">
        <v>400</v>
      </c>
      <c r="T1221" s="1">
        <v>14</v>
      </c>
      <c r="U1221" s="1">
        <v>0</v>
      </c>
      <c r="V1221" s="1">
        <v>69</v>
      </c>
      <c r="W1221" s="1">
        <v>0</v>
      </c>
      <c r="X1221" s="1">
        <v>0</v>
      </c>
      <c r="Y1221" s="1">
        <v>1</v>
      </c>
      <c r="Z1221" s="1">
        <v>3</v>
      </c>
      <c r="AA1221" s="1">
        <v>0</v>
      </c>
      <c r="AB1221" s="1">
        <v>1</v>
      </c>
      <c r="AC1221" s="1">
        <v>200</v>
      </c>
      <c r="AD1221" s="1">
        <v>0</v>
      </c>
      <c r="AE1221" s="1">
        <v>2277</v>
      </c>
      <c r="AF1221" s="1">
        <v>1442</v>
      </c>
      <c r="AG1221" s="1">
        <v>93</v>
      </c>
      <c r="AH1221" s="1">
        <v>0</v>
      </c>
      <c r="AI1221" s="1">
        <v>4012</v>
      </c>
      <c r="AJ1221" s="1" t="s">
        <v>686</v>
      </c>
      <c r="AK1221" s="1" t="s">
        <v>7811</v>
      </c>
      <c r="AL1221" s="1" t="s">
        <v>11</v>
      </c>
      <c r="AM1221" s="1" t="s">
        <v>16</v>
      </c>
      <c r="AN1221" s="1" t="s">
        <v>23097</v>
      </c>
      <c r="AO1221" s="1" t="s">
        <v>364</v>
      </c>
      <c r="AP1221" s="1" t="s">
        <v>57</v>
      </c>
      <c r="AQ1221" s="1" t="s">
        <v>25</v>
      </c>
      <c r="AR1221" s="1" t="s">
        <v>19</v>
      </c>
      <c r="AS1221" s="1" t="s">
        <v>23090</v>
      </c>
      <c r="AT1221" s="1" t="s">
        <v>101</v>
      </c>
    </row>
    <row r="1222" spans="1:46" x14ac:dyDescent="0.25">
      <c r="A1222" s="1" t="s">
        <v>19199</v>
      </c>
      <c r="B1222" s="2" t="s">
        <v>23074</v>
      </c>
      <c r="C1222" s="2" t="s">
        <v>23105</v>
      </c>
      <c r="D1222" s="1">
        <v>0</v>
      </c>
      <c r="E1222" s="1">
        <v>2</v>
      </c>
      <c r="F1222" s="1">
        <v>6</v>
      </c>
      <c r="G1222" s="1">
        <v>8</v>
      </c>
      <c r="H1222" s="6">
        <v>0.75</v>
      </c>
      <c r="I1222">
        <v>1</v>
      </c>
      <c r="J1222" s="1">
        <v>37</v>
      </c>
      <c r="K1222" s="1">
        <v>0</v>
      </c>
      <c r="L1222" s="1">
        <v>648</v>
      </c>
      <c r="M1222" s="6">
        <v>0.88</v>
      </c>
      <c r="N1222" s="4">
        <v>3500</v>
      </c>
      <c r="O1222" s="4">
        <v>240</v>
      </c>
      <c r="P1222" s="4">
        <v>650</v>
      </c>
      <c r="Q1222" s="3">
        <v>0.3</v>
      </c>
      <c r="R1222" s="1">
        <v>24</v>
      </c>
      <c r="S1222" s="1">
        <v>650</v>
      </c>
      <c r="T1222" s="1">
        <v>56</v>
      </c>
      <c r="U1222" s="1">
        <v>0</v>
      </c>
      <c r="V1222" s="1">
        <v>69</v>
      </c>
      <c r="W1222" s="1">
        <v>0</v>
      </c>
      <c r="X1222" s="1">
        <v>0</v>
      </c>
      <c r="Y1222" s="1">
        <v>1</v>
      </c>
      <c r="Z1222" s="1">
        <v>3</v>
      </c>
      <c r="AA1222" s="1">
        <v>0</v>
      </c>
      <c r="AB1222" s="1">
        <v>1</v>
      </c>
      <c r="AC1222" s="1">
        <v>200</v>
      </c>
      <c r="AD1222" s="1">
        <v>0</v>
      </c>
      <c r="AE1222" s="1">
        <v>2277</v>
      </c>
      <c r="AF1222" s="1">
        <v>1442</v>
      </c>
      <c r="AG1222" s="1">
        <v>93</v>
      </c>
      <c r="AH1222" s="1">
        <v>0</v>
      </c>
      <c r="AI1222" s="1">
        <v>4012</v>
      </c>
      <c r="AJ1222" s="1" t="s">
        <v>6502</v>
      </c>
      <c r="AK1222" s="1" t="s">
        <v>6503</v>
      </c>
      <c r="AL1222" s="1" t="s">
        <v>6504</v>
      </c>
      <c r="AM1222" s="1" t="s">
        <v>16</v>
      </c>
      <c r="AN1222" s="1" t="s">
        <v>23097</v>
      </c>
      <c r="AO1222" s="1" t="s">
        <v>364</v>
      </c>
      <c r="AP1222" s="1" t="s">
        <v>57</v>
      </c>
      <c r="AQ1222" s="1" t="s">
        <v>25</v>
      </c>
      <c r="AR1222" s="1" t="s">
        <v>19</v>
      </c>
      <c r="AS1222" s="1" t="s">
        <v>23090</v>
      </c>
      <c r="AT1222" s="1" t="s">
        <v>101</v>
      </c>
    </row>
    <row r="1223" spans="1:46" x14ac:dyDescent="0.25">
      <c r="A1223" s="1" t="s">
        <v>18097</v>
      </c>
      <c r="B1223" s="2" t="s">
        <v>23074</v>
      </c>
      <c r="C1223" s="2" t="s">
        <v>23107</v>
      </c>
      <c r="D1223" s="1">
        <v>0</v>
      </c>
      <c r="E1223" s="1">
        <v>0</v>
      </c>
      <c r="F1223" s="1">
        <v>3</v>
      </c>
      <c r="G1223" s="1">
        <v>3</v>
      </c>
      <c r="H1223" s="6">
        <v>1</v>
      </c>
      <c r="I1223">
        <v>0</v>
      </c>
      <c r="J1223" s="1">
        <v>45</v>
      </c>
      <c r="K1223" s="1">
        <v>0</v>
      </c>
      <c r="L1223" s="1">
        <v>578</v>
      </c>
      <c r="M1223" s="6">
        <v>0.3</v>
      </c>
      <c r="N1223" s="4">
        <v>7000</v>
      </c>
      <c r="O1223" s="4">
        <v>600</v>
      </c>
      <c r="P1223" s="4">
        <v>800</v>
      </c>
      <c r="Q1223" s="3">
        <v>0.3</v>
      </c>
      <c r="R1223" s="1">
        <v>24</v>
      </c>
      <c r="S1223" s="1">
        <v>800</v>
      </c>
      <c r="T1223" s="1">
        <v>84</v>
      </c>
      <c r="U1223" s="1">
        <v>1</v>
      </c>
      <c r="V1223" s="1">
        <v>69</v>
      </c>
      <c r="W1223" s="1">
        <v>1</v>
      </c>
      <c r="X1223" s="1">
        <v>1</v>
      </c>
      <c r="Y1223" s="1">
        <v>0</v>
      </c>
      <c r="Z1223" s="1">
        <v>5</v>
      </c>
      <c r="AA1223" s="1">
        <v>1</v>
      </c>
      <c r="AB1223" s="1">
        <v>0</v>
      </c>
      <c r="AC1223" s="1">
        <v>968</v>
      </c>
      <c r="AD1223" s="1">
        <v>340</v>
      </c>
      <c r="AE1223" s="1">
        <v>330</v>
      </c>
      <c r="AF1223" s="1">
        <v>644</v>
      </c>
      <c r="AG1223" s="1">
        <v>0</v>
      </c>
      <c r="AH1223" s="1">
        <v>740</v>
      </c>
      <c r="AI1223" s="1">
        <v>3022</v>
      </c>
      <c r="AJ1223" s="1" t="s">
        <v>3342</v>
      </c>
      <c r="AK1223" s="1" t="s">
        <v>3343</v>
      </c>
      <c r="AL1223" s="1" t="s">
        <v>3344</v>
      </c>
      <c r="AM1223" s="1" t="s">
        <v>12</v>
      </c>
      <c r="AN1223" s="1" t="s">
        <v>23097</v>
      </c>
      <c r="AO1223" s="1" t="s">
        <v>86</v>
      </c>
      <c r="AP1223" s="1" t="s">
        <v>86</v>
      </c>
      <c r="AQ1223" s="1" t="s">
        <v>14</v>
      </c>
      <c r="AR1223" s="1" t="s">
        <v>30</v>
      </c>
      <c r="AS1223" s="1" t="s">
        <v>23091</v>
      </c>
      <c r="AT1223" s="1" t="s">
        <v>26</v>
      </c>
    </row>
    <row r="1224" spans="1:46" x14ac:dyDescent="0.25">
      <c r="A1224" s="1" t="s">
        <v>22778</v>
      </c>
      <c r="B1224" s="2" t="s">
        <v>23101</v>
      </c>
      <c r="C1224" s="2" t="s">
        <v>23107</v>
      </c>
      <c r="D1224" s="1">
        <v>0</v>
      </c>
      <c r="E1224" s="1">
        <v>0</v>
      </c>
      <c r="F1224" s="1">
        <v>1</v>
      </c>
      <c r="G1224" s="1">
        <v>1</v>
      </c>
      <c r="H1224" s="6">
        <v>1</v>
      </c>
      <c r="I1224">
        <v>1</v>
      </c>
      <c r="J1224" s="1">
        <v>32</v>
      </c>
      <c r="K1224" s="1">
        <v>1</v>
      </c>
      <c r="L1224" s="1">
        <v>685</v>
      </c>
      <c r="M1224" s="6">
        <v>0.7</v>
      </c>
      <c r="N1224" s="4">
        <v>3000</v>
      </c>
      <c r="O1224" s="4">
        <v>280</v>
      </c>
      <c r="P1224" s="4">
        <v>550</v>
      </c>
      <c r="Q1224" s="3">
        <v>0.32</v>
      </c>
      <c r="R1224" s="1">
        <v>24</v>
      </c>
      <c r="S1224" s="1">
        <v>550</v>
      </c>
      <c r="T1224" s="1">
        <v>35</v>
      </c>
      <c r="U1224" s="1">
        <v>0</v>
      </c>
      <c r="V1224" s="1">
        <v>69</v>
      </c>
      <c r="W1224" s="1">
        <v>0</v>
      </c>
      <c r="X1224" s="1">
        <v>0</v>
      </c>
      <c r="Y1224" s="1">
        <v>1</v>
      </c>
      <c r="Z1224" s="1">
        <v>0</v>
      </c>
      <c r="AA1224" s="1">
        <v>1</v>
      </c>
      <c r="AB1224" s="1">
        <v>1</v>
      </c>
      <c r="AC1224" s="1">
        <v>990</v>
      </c>
      <c r="AD1224" s="1">
        <v>0</v>
      </c>
      <c r="AE1224" s="1">
        <v>597</v>
      </c>
      <c r="AF1224" s="1">
        <v>1684</v>
      </c>
      <c r="AG1224" s="1">
        <v>223</v>
      </c>
      <c r="AH1224" s="1">
        <v>200</v>
      </c>
      <c r="AI1224" s="1">
        <v>3694</v>
      </c>
      <c r="AJ1224" s="1" t="s">
        <v>16213</v>
      </c>
      <c r="AK1224" s="1" t="s">
        <v>16214</v>
      </c>
      <c r="AL1224" s="1" t="s">
        <v>16215</v>
      </c>
      <c r="AM1224" s="1" t="s">
        <v>16</v>
      </c>
      <c r="AN1224" s="1" t="s">
        <v>23098</v>
      </c>
      <c r="AO1224" s="1" t="s">
        <v>364</v>
      </c>
      <c r="AP1224" s="1" t="s">
        <v>57</v>
      </c>
      <c r="AQ1224" s="1" t="s">
        <v>25</v>
      </c>
      <c r="AR1224" s="1" t="s">
        <v>19</v>
      </c>
      <c r="AS1224" s="1" t="s">
        <v>23091</v>
      </c>
      <c r="AT1224" s="1" t="s">
        <v>101</v>
      </c>
    </row>
    <row r="1225" spans="1:46" x14ac:dyDescent="0.25">
      <c r="A1225" s="1" t="s">
        <v>17629</v>
      </c>
      <c r="B1225" s="2" t="s">
        <v>23101</v>
      </c>
      <c r="C1225" s="2" t="s">
        <v>23108</v>
      </c>
      <c r="D1225" s="1">
        <v>4</v>
      </c>
      <c r="E1225" s="1">
        <v>1</v>
      </c>
      <c r="F1225" s="1">
        <v>1</v>
      </c>
      <c r="G1225" s="1">
        <v>6</v>
      </c>
      <c r="H1225" s="6">
        <v>0.16666666666666666</v>
      </c>
      <c r="I1225">
        <v>0</v>
      </c>
      <c r="J1225" s="1">
        <v>45</v>
      </c>
      <c r="K1225" s="1">
        <v>0</v>
      </c>
      <c r="L1225" s="1">
        <v>688</v>
      </c>
      <c r="M1225" s="6">
        <v>0.12</v>
      </c>
      <c r="N1225" s="4">
        <v>3600</v>
      </c>
      <c r="O1225" s="4">
        <v>319</v>
      </c>
      <c r="P1225" s="4">
        <v>500</v>
      </c>
      <c r="Q1225" s="3">
        <v>0.27</v>
      </c>
      <c r="R1225" s="1">
        <v>24</v>
      </c>
      <c r="S1225" s="1">
        <v>500</v>
      </c>
      <c r="T1225" s="1">
        <v>46</v>
      </c>
      <c r="U1225" s="1">
        <v>1</v>
      </c>
      <c r="V1225" s="1">
        <v>69</v>
      </c>
      <c r="W1225" s="1">
        <v>0</v>
      </c>
      <c r="X1225" s="1">
        <v>0</v>
      </c>
      <c r="Y1225" s="1">
        <v>0</v>
      </c>
      <c r="Z1225" s="1">
        <v>2</v>
      </c>
      <c r="AA1225" s="1">
        <v>0</v>
      </c>
      <c r="AB1225" s="1">
        <v>0</v>
      </c>
      <c r="AC1225" s="1">
        <v>535</v>
      </c>
      <c r="AD1225" s="1">
        <v>0</v>
      </c>
      <c r="AE1225" s="1">
        <v>0</v>
      </c>
      <c r="AF1225" s="1">
        <v>182</v>
      </c>
      <c r="AG1225" s="1">
        <v>0</v>
      </c>
      <c r="AH1225" s="1">
        <v>0</v>
      </c>
      <c r="AI1225" s="1">
        <v>717</v>
      </c>
      <c r="AJ1225" s="1" t="s">
        <v>1968</v>
      </c>
      <c r="AK1225" s="1" t="s">
        <v>1969</v>
      </c>
      <c r="AL1225" s="1" t="s">
        <v>1970</v>
      </c>
      <c r="AM1225" s="1" t="s">
        <v>12</v>
      </c>
      <c r="AN1225" s="1" t="s">
        <v>23097</v>
      </c>
      <c r="AO1225" s="1" t="s">
        <v>86</v>
      </c>
      <c r="AP1225" s="1" t="s">
        <v>57</v>
      </c>
      <c r="AQ1225" s="1" t="s">
        <v>25</v>
      </c>
      <c r="AR1225" s="1" t="s">
        <v>30</v>
      </c>
      <c r="AS1225" s="1" t="s">
        <v>23090</v>
      </c>
      <c r="AT1225" s="1" t="s">
        <v>26</v>
      </c>
    </row>
    <row r="1226" spans="1:46" x14ac:dyDescent="0.25">
      <c r="A1226" s="1" t="s">
        <v>18956</v>
      </c>
      <c r="B1226" s="2" t="s">
        <v>23101</v>
      </c>
      <c r="C1226" s="2" t="s">
        <v>23108</v>
      </c>
      <c r="D1226" s="1">
        <v>0</v>
      </c>
      <c r="E1226" s="1">
        <v>0</v>
      </c>
      <c r="F1226" s="1">
        <v>3</v>
      </c>
      <c r="G1226" s="1">
        <v>3</v>
      </c>
      <c r="H1226" s="6">
        <v>1</v>
      </c>
      <c r="I1226">
        <v>0</v>
      </c>
      <c r="J1226" s="1">
        <v>34</v>
      </c>
      <c r="K1226" s="1">
        <v>0</v>
      </c>
      <c r="L1226" s="1">
        <v>600</v>
      </c>
      <c r="M1226" s="6">
        <v>0.56000000000000005</v>
      </c>
      <c r="N1226" s="4">
        <v>3200</v>
      </c>
      <c r="O1226" s="4">
        <v>250</v>
      </c>
      <c r="P1226" s="4">
        <v>200</v>
      </c>
      <c r="Q1226" s="3">
        <v>0.35</v>
      </c>
      <c r="R1226" s="1">
        <v>24</v>
      </c>
      <c r="S1226" s="1">
        <v>200</v>
      </c>
      <c r="T1226" s="1">
        <v>16</v>
      </c>
      <c r="U1226" s="1">
        <v>1</v>
      </c>
      <c r="V1226" s="1">
        <v>69</v>
      </c>
      <c r="W1226" s="1">
        <v>0</v>
      </c>
      <c r="X1226" s="1">
        <v>0</v>
      </c>
      <c r="Y1226" s="1">
        <v>1</v>
      </c>
      <c r="Z1226" s="1">
        <v>3</v>
      </c>
      <c r="AA1226" s="1">
        <v>0</v>
      </c>
      <c r="AB1226" s="1">
        <v>0</v>
      </c>
      <c r="AC1226" s="1">
        <v>708</v>
      </c>
      <c r="AD1226" s="1">
        <v>0</v>
      </c>
      <c r="AE1226" s="1">
        <v>264</v>
      </c>
      <c r="AF1226" s="1">
        <v>1556</v>
      </c>
      <c r="AG1226" s="1">
        <v>30</v>
      </c>
      <c r="AH1226" s="1">
        <v>200</v>
      </c>
      <c r="AI1226" s="1">
        <v>2758</v>
      </c>
      <c r="AJ1226" s="1" t="s">
        <v>5854</v>
      </c>
      <c r="AK1226" s="1" t="s">
        <v>5855</v>
      </c>
      <c r="AL1226" s="1" t="s">
        <v>5856</v>
      </c>
      <c r="AM1226" s="1" t="s">
        <v>12</v>
      </c>
      <c r="AN1226" s="1" t="s">
        <v>23097</v>
      </c>
      <c r="AO1226" s="1" t="s">
        <v>86</v>
      </c>
      <c r="AP1226" s="1" t="s">
        <v>57</v>
      </c>
      <c r="AQ1226" s="1" t="s">
        <v>25</v>
      </c>
      <c r="AR1226" s="1" t="s">
        <v>19</v>
      </c>
      <c r="AS1226" s="1" t="s">
        <v>23090</v>
      </c>
      <c r="AT1226" s="1" t="s">
        <v>26</v>
      </c>
    </row>
    <row r="1227" spans="1:46" x14ac:dyDescent="0.25">
      <c r="A1227" s="1" t="s">
        <v>17210</v>
      </c>
      <c r="B1227" s="2" t="s">
        <v>23073</v>
      </c>
      <c r="C1227" s="2" t="s">
        <v>23106</v>
      </c>
      <c r="D1227" s="1">
        <v>0</v>
      </c>
      <c r="E1227" s="1">
        <v>0</v>
      </c>
      <c r="F1227" s="1">
        <v>1</v>
      </c>
      <c r="G1227" s="1">
        <v>1</v>
      </c>
      <c r="H1227" s="6">
        <v>1</v>
      </c>
      <c r="I1227">
        <v>1</v>
      </c>
      <c r="J1227" s="1">
        <v>30</v>
      </c>
      <c r="K1227" s="1">
        <v>0</v>
      </c>
      <c r="L1227" s="1">
        <v>693</v>
      </c>
      <c r="M1227" s="6">
        <v>0.69</v>
      </c>
      <c r="N1227" s="4">
        <v>2200</v>
      </c>
      <c r="O1227" s="4">
        <v>170</v>
      </c>
      <c r="P1227" s="4">
        <v>500</v>
      </c>
      <c r="Q1227" s="3">
        <v>0.31</v>
      </c>
      <c r="R1227" s="1">
        <v>24</v>
      </c>
      <c r="S1227" s="1">
        <v>500</v>
      </c>
      <c r="T1227" s="1">
        <v>31</v>
      </c>
      <c r="U1227" s="1">
        <v>0</v>
      </c>
      <c r="V1227" s="1">
        <v>68</v>
      </c>
      <c r="W1227" s="1">
        <v>0</v>
      </c>
      <c r="X1227" s="1">
        <v>0</v>
      </c>
      <c r="Y1227" s="1">
        <v>1</v>
      </c>
      <c r="Z1227" s="1">
        <v>1</v>
      </c>
      <c r="AA1227" s="1">
        <v>1</v>
      </c>
      <c r="AB1227" s="1">
        <v>1</v>
      </c>
      <c r="AC1227" s="1">
        <v>0</v>
      </c>
      <c r="AD1227" s="1">
        <v>402</v>
      </c>
      <c r="AE1227" s="1">
        <v>351</v>
      </c>
      <c r="AF1227" s="1">
        <v>923</v>
      </c>
      <c r="AG1227" s="1">
        <v>443</v>
      </c>
      <c r="AH1227" s="1">
        <v>0</v>
      </c>
      <c r="AI1227" s="1">
        <v>2119</v>
      </c>
      <c r="AJ1227" s="1" t="s">
        <v>629</v>
      </c>
      <c r="AK1227" s="1" t="s">
        <v>630</v>
      </c>
      <c r="AL1227" s="1" t="s">
        <v>631</v>
      </c>
      <c r="AM1227" s="1" t="s">
        <v>16</v>
      </c>
      <c r="AN1227" s="1" t="s">
        <v>23097</v>
      </c>
      <c r="AO1227" s="1" t="s">
        <v>364</v>
      </c>
      <c r="AP1227" s="1" t="s">
        <v>57</v>
      </c>
      <c r="AQ1227" s="1" t="s">
        <v>25</v>
      </c>
      <c r="AR1227" s="1" t="s">
        <v>19</v>
      </c>
      <c r="AS1227" s="1" t="s">
        <v>23091</v>
      </c>
      <c r="AT1227" s="1" t="s">
        <v>101</v>
      </c>
    </row>
    <row r="1228" spans="1:46" x14ac:dyDescent="0.25">
      <c r="A1228" s="1" t="s">
        <v>20982</v>
      </c>
      <c r="B1228" s="2" t="s">
        <v>23074</v>
      </c>
      <c r="C1228" s="2" t="s">
        <v>23106</v>
      </c>
      <c r="D1228" s="1">
        <v>5</v>
      </c>
      <c r="E1228" s="1">
        <v>3</v>
      </c>
      <c r="F1228" s="1">
        <v>4</v>
      </c>
      <c r="G1228" s="1">
        <v>12</v>
      </c>
      <c r="H1228" s="6">
        <v>0.33333333333333331</v>
      </c>
      <c r="I1228">
        <v>0</v>
      </c>
      <c r="J1228" s="1">
        <v>32</v>
      </c>
      <c r="K1228" s="1">
        <v>1</v>
      </c>
      <c r="L1228" s="1">
        <v>756</v>
      </c>
      <c r="M1228" s="6">
        <v>1.1200000000000001</v>
      </c>
      <c r="N1228" s="4">
        <v>2200</v>
      </c>
      <c r="O1228" s="4">
        <v>140</v>
      </c>
      <c r="P1228" s="4">
        <v>1200</v>
      </c>
      <c r="Q1228" s="3">
        <v>0.3</v>
      </c>
      <c r="R1228" s="1">
        <v>24</v>
      </c>
      <c r="S1228" s="1">
        <v>1200</v>
      </c>
      <c r="T1228" s="1">
        <v>106</v>
      </c>
      <c r="U1228" s="1">
        <v>0</v>
      </c>
      <c r="V1228" s="1">
        <v>68</v>
      </c>
      <c r="W1228" s="1">
        <v>0</v>
      </c>
      <c r="X1228" s="1">
        <v>0</v>
      </c>
      <c r="Y1228" s="1">
        <v>1</v>
      </c>
      <c r="Z1228" s="1">
        <v>1</v>
      </c>
      <c r="AA1228" s="1">
        <v>0</v>
      </c>
      <c r="AB1228" s="1">
        <v>0</v>
      </c>
      <c r="AC1228" s="1">
        <v>700</v>
      </c>
      <c r="AD1228" s="1">
        <v>0</v>
      </c>
      <c r="AE1228" s="1">
        <v>0</v>
      </c>
      <c r="AF1228" s="1">
        <v>0</v>
      </c>
      <c r="AG1228" s="1">
        <v>46</v>
      </c>
      <c r="AH1228" s="1">
        <v>1150</v>
      </c>
      <c r="AI1228" s="1">
        <v>1896</v>
      </c>
      <c r="AJ1228" s="1" t="s">
        <v>11415</v>
      </c>
      <c r="AK1228" s="1" t="s">
        <v>11416</v>
      </c>
      <c r="AL1228" s="1" t="s">
        <v>11417</v>
      </c>
      <c r="AM1228" s="1" t="s">
        <v>12</v>
      </c>
      <c r="AN1228" s="1" t="s">
        <v>23098</v>
      </c>
      <c r="AO1228" s="1" t="s">
        <v>364</v>
      </c>
      <c r="AP1228" s="1" t="s">
        <v>57</v>
      </c>
      <c r="AQ1228" s="1" t="s">
        <v>25</v>
      </c>
      <c r="AR1228" s="1" t="s">
        <v>19</v>
      </c>
      <c r="AS1228" s="1" t="s">
        <v>23090</v>
      </c>
      <c r="AT1228" s="1" t="s">
        <v>26</v>
      </c>
    </row>
    <row r="1229" spans="1:46" x14ac:dyDescent="0.25">
      <c r="A1229" s="1" t="s">
        <v>17282</v>
      </c>
      <c r="B1229" s="2" t="s">
        <v>23074</v>
      </c>
      <c r="C1229" s="2" t="s">
        <v>23106</v>
      </c>
      <c r="D1229" s="1">
        <v>0</v>
      </c>
      <c r="E1229" s="1">
        <v>0</v>
      </c>
      <c r="F1229" s="1">
        <v>1</v>
      </c>
      <c r="G1229" s="1">
        <v>1</v>
      </c>
      <c r="H1229" s="6">
        <v>1</v>
      </c>
      <c r="I1229">
        <v>0</v>
      </c>
      <c r="J1229" s="1">
        <v>38</v>
      </c>
      <c r="K1229" s="1">
        <v>0</v>
      </c>
      <c r="L1229" s="1">
        <v>656</v>
      </c>
      <c r="M1229" s="6">
        <v>0.91</v>
      </c>
      <c r="N1229" s="4">
        <v>3600</v>
      </c>
      <c r="O1229" s="4">
        <v>270</v>
      </c>
      <c r="P1229" s="4">
        <v>400</v>
      </c>
      <c r="Q1229" s="3">
        <v>0.31</v>
      </c>
      <c r="R1229" s="1">
        <v>12</v>
      </c>
      <c r="S1229" s="1">
        <v>400</v>
      </c>
      <c r="T1229" s="1">
        <v>40</v>
      </c>
      <c r="U1229" s="1">
        <v>0</v>
      </c>
      <c r="V1229" s="1">
        <v>68</v>
      </c>
      <c r="W1229" s="1">
        <v>0</v>
      </c>
      <c r="X1229" s="1">
        <v>0</v>
      </c>
      <c r="Y1229" s="1">
        <v>1</v>
      </c>
      <c r="Z1229" s="1">
        <v>2</v>
      </c>
      <c r="AA1229" s="1">
        <v>0</v>
      </c>
      <c r="AB1229" s="1">
        <v>0</v>
      </c>
      <c r="AC1229" s="1">
        <v>679</v>
      </c>
      <c r="AD1229" s="1">
        <v>355</v>
      </c>
      <c r="AE1229" s="1">
        <v>1868</v>
      </c>
      <c r="AF1229" s="1">
        <v>0</v>
      </c>
      <c r="AG1229" s="1">
        <v>203</v>
      </c>
      <c r="AH1229" s="1">
        <v>1560</v>
      </c>
      <c r="AI1229" s="1">
        <v>4665</v>
      </c>
      <c r="AJ1229" s="1" t="s">
        <v>862</v>
      </c>
      <c r="AK1229" s="1" t="s">
        <v>863</v>
      </c>
      <c r="AL1229" s="1" t="s">
        <v>864</v>
      </c>
      <c r="AM1229" s="1" t="s">
        <v>12</v>
      </c>
      <c r="AN1229" s="1" t="s">
        <v>23097</v>
      </c>
      <c r="AO1229" s="1" t="s">
        <v>364</v>
      </c>
      <c r="AP1229" s="1" t="s">
        <v>57</v>
      </c>
      <c r="AQ1229" s="1" t="s">
        <v>25</v>
      </c>
      <c r="AR1229" s="1" t="s">
        <v>19</v>
      </c>
      <c r="AS1229" s="1" t="s">
        <v>23090</v>
      </c>
      <c r="AT1229" s="1" t="s">
        <v>26</v>
      </c>
    </row>
    <row r="1230" spans="1:46" x14ac:dyDescent="0.25">
      <c r="A1230" s="1" t="s">
        <v>19326</v>
      </c>
      <c r="B1230" s="2" t="s">
        <v>23074</v>
      </c>
      <c r="C1230" s="2" t="s">
        <v>23107</v>
      </c>
      <c r="D1230" s="1">
        <v>0</v>
      </c>
      <c r="E1230" s="1">
        <v>1</v>
      </c>
      <c r="F1230" s="1">
        <v>9</v>
      </c>
      <c r="G1230" s="1">
        <v>10</v>
      </c>
      <c r="H1230" s="6">
        <v>0.9</v>
      </c>
      <c r="I1230">
        <v>0</v>
      </c>
      <c r="J1230" s="1">
        <v>37</v>
      </c>
      <c r="K1230" s="1">
        <v>1</v>
      </c>
      <c r="L1230" s="1">
        <v>693</v>
      </c>
      <c r="M1230" s="6">
        <v>0.37</v>
      </c>
      <c r="N1230" s="4">
        <v>3400</v>
      </c>
      <c r="O1230" s="4">
        <v>240</v>
      </c>
      <c r="P1230" s="4">
        <v>500</v>
      </c>
      <c r="Q1230" s="3">
        <v>0.28000000000000003</v>
      </c>
      <c r="R1230" s="1">
        <v>24</v>
      </c>
      <c r="S1230" s="1">
        <v>500</v>
      </c>
      <c r="T1230" s="1">
        <v>65</v>
      </c>
      <c r="U1230" s="1">
        <v>1</v>
      </c>
      <c r="V1230" s="1">
        <v>68</v>
      </c>
      <c r="W1230" s="1">
        <v>0</v>
      </c>
      <c r="X1230" s="1">
        <v>0</v>
      </c>
      <c r="Y1230" s="1">
        <v>1</v>
      </c>
      <c r="Z1230" s="1">
        <v>2</v>
      </c>
      <c r="AA1230" s="1">
        <v>1</v>
      </c>
      <c r="AB1230" s="1">
        <v>0</v>
      </c>
      <c r="AC1230" s="1">
        <v>940</v>
      </c>
      <c r="AD1230" s="1">
        <v>0</v>
      </c>
      <c r="AE1230" s="1">
        <v>0</v>
      </c>
      <c r="AF1230" s="1">
        <v>591</v>
      </c>
      <c r="AG1230" s="1">
        <v>0</v>
      </c>
      <c r="AH1230" s="1">
        <v>0</v>
      </c>
      <c r="AI1230" s="1">
        <v>1531</v>
      </c>
      <c r="AJ1230" s="1" t="s">
        <v>6868</v>
      </c>
      <c r="AK1230" s="1" t="s">
        <v>6869</v>
      </c>
      <c r="AL1230" s="1" t="s">
        <v>6870</v>
      </c>
      <c r="AM1230" s="1" t="s">
        <v>12</v>
      </c>
      <c r="AN1230" s="1" t="s">
        <v>23098</v>
      </c>
      <c r="AO1230" s="1" t="s">
        <v>86</v>
      </c>
      <c r="AP1230" s="1" t="s">
        <v>57</v>
      </c>
      <c r="AQ1230" s="1" t="s">
        <v>25</v>
      </c>
      <c r="AR1230" s="1" t="s">
        <v>19</v>
      </c>
      <c r="AS1230" s="1" t="s">
        <v>23091</v>
      </c>
      <c r="AT1230" s="1" t="s">
        <v>26</v>
      </c>
    </row>
    <row r="1231" spans="1:46" x14ac:dyDescent="0.25">
      <c r="A1231" s="1" t="s">
        <v>19469</v>
      </c>
      <c r="B1231" s="2" t="s">
        <v>23074</v>
      </c>
      <c r="C1231" s="2" t="s">
        <v>23108</v>
      </c>
      <c r="D1231" s="1">
        <v>0</v>
      </c>
      <c r="E1231" s="1">
        <v>0</v>
      </c>
      <c r="F1231" s="1">
        <v>1</v>
      </c>
      <c r="G1231" s="1">
        <v>1</v>
      </c>
      <c r="H1231" s="6">
        <v>1</v>
      </c>
      <c r="I1231">
        <v>1</v>
      </c>
      <c r="J1231" s="1">
        <v>35</v>
      </c>
      <c r="K1231" s="1">
        <v>1</v>
      </c>
      <c r="L1231" s="1">
        <v>544</v>
      </c>
      <c r="M1231" s="6">
        <v>0.54</v>
      </c>
      <c r="N1231" s="4">
        <v>3000</v>
      </c>
      <c r="O1231" s="4">
        <v>160</v>
      </c>
      <c r="P1231" s="4">
        <v>200</v>
      </c>
      <c r="Q1231" s="3">
        <v>0.27</v>
      </c>
      <c r="R1231" s="1">
        <v>24</v>
      </c>
      <c r="S1231" s="1">
        <v>200</v>
      </c>
      <c r="T1231" s="1">
        <v>18</v>
      </c>
      <c r="U1231" s="1">
        <v>1</v>
      </c>
      <c r="V1231" s="1">
        <v>68</v>
      </c>
      <c r="W1231" s="1">
        <v>0</v>
      </c>
      <c r="X1231" s="1">
        <v>0</v>
      </c>
      <c r="Y1231" s="1">
        <v>0</v>
      </c>
      <c r="Z1231" s="1">
        <v>2</v>
      </c>
      <c r="AA1231" s="1">
        <v>1</v>
      </c>
      <c r="AB1231" s="1">
        <v>1</v>
      </c>
      <c r="AC1231" s="1">
        <v>0</v>
      </c>
      <c r="AD1231" s="1">
        <v>0</v>
      </c>
      <c r="AE1231" s="1">
        <v>435</v>
      </c>
      <c r="AF1231" s="1">
        <v>249</v>
      </c>
      <c r="AG1231" s="1">
        <v>0</v>
      </c>
      <c r="AH1231" s="1">
        <v>780</v>
      </c>
      <c r="AI1231" s="1">
        <v>1464</v>
      </c>
      <c r="AJ1231" s="1" t="s">
        <v>7281</v>
      </c>
      <c r="AK1231" s="1" t="s">
        <v>7282</v>
      </c>
      <c r="AL1231" s="1" t="s">
        <v>7283</v>
      </c>
      <c r="AM1231" s="1" t="s">
        <v>16</v>
      </c>
      <c r="AN1231" s="1" t="s">
        <v>23098</v>
      </c>
      <c r="AO1231" s="1" t="s">
        <v>86</v>
      </c>
      <c r="AP1231" s="1" t="s">
        <v>57</v>
      </c>
      <c r="AQ1231" s="1" t="s">
        <v>25</v>
      </c>
      <c r="AR1231" s="1" t="s">
        <v>30</v>
      </c>
      <c r="AS1231" s="1" t="s">
        <v>23091</v>
      </c>
      <c r="AT1231" s="1" t="s">
        <v>101</v>
      </c>
    </row>
    <row r="1232" spans="1:46" x14ac:dyDescent="0.25">
      <c r="A1232" s="1" t="s">
        <v>17420</v>
      </c>
      <c r="B1232" s="2" t="s">
        <v>23075</v>
      </c>
      <c r="C1232" s="2" t="s">
        <v>23107</v>
      </c>
      <c r="D1232" s="1">
        <v>1</v>
      </c>
      <c r="E1232" s="1">
        <v>0</v>
      </c>
      <c r="F1232" s="1">
        <v>1</v>
      </c>
      <c r="G1232" s="1">
        <v>2</v>
      </c>
      <c r="H1232" s="6">
        <v>0.5</v>
      </c>
      <c r="I1232">
        <v>0</v>
      </c>
      <c r="J1232" s="1">
        <v>34</v>
      </c>
      <c r="K1232" s="1">
        <v>0</v>
      </c>
      <c r="L1232" s="1">
        <v>714</v>
      </c>
      <c r="M1232" s="6">
        <v>0.59</v>
      </c>
      <c r="N1232" s="4">
        <v>2800</v>
      </c>
      <c r="O1232" s="4">
        <v>200</v>
      </c>
      <c r="P1232" s="4">
        <v>600</v>
      </c>
      <c r="Q1232" s="3">
        <v>0.3</v>
      </c>
      <c r="R1232" s="1">
        <v>24</v>
      </c>
      <c r="S1232" s="1">
        <v>600</v>
      </c>
      <c r="T1232" s="1">
        <v>45</v>
      </c>
      <c r="U1232" s="1">
        <v>1</v>
      </c>
      <c r="V1232" s="1">
        <v>68</v>
      </c>
      <c r="W1232" s="1">
        <v>0</v>
      </c>
      <c r="X1232" s="1">
        <v>0</v>
      </c>
      <c r="Y1232" s="1">
        <v>1</v>
      </c>
      <c r="Z1232" s="1">
        <v>0</v>
      </c>
      <c r="AA1232" s="1">
        <v>1</v>
      </c>
      <c r="AB1232" s="1">
        <v>0</v>
      </c>
      <c r="AC1232" s="1">
        <v>0</v>
      </c>
      <c r="AD1232" s="1">
        <v>0</v>
      </c>
      <c r="AE1232" s="1">
        <v>1102</v>
      </c>
      <c r="AF1232" s="1">
        <v>0</v>
      </c>
      <c r="AG1232" s="1">
        <v>0</v>
      </c>
      <c r="AH1232" s="1">
        <v>700</v>
      </c>
      <c r="AI1232" s="1">
        <v>1802</v>
      </c>
      <c r="AJ1232" s="1" t="s">
        <v>1311</v>
      </c>
      <c r="AK1232" s="1" t="s">
        <v>1312</v>
      </c>
      <c r="AL1232" s="1" t="s">
        <v>1313</v>
      </c>
      <c r="AM1232" s="1" t="s">
        <v>12</v>
      </c>
      <c r="AN1232" s="1" t="s">
        <v>23097</v>
      </c>
      <c r="AO1232" s="1" t="s">
        <v>86</v>
      </c>
      <c r="AP1232" s="1" t="s">
        <v>57</v>
      </c>
      <c r="AQ1232" s="1" t="s">
        <v>25</v>
      </c>
      <c r="AR1232" s="1" t="s">
        <v>19</v>
      </c>
      <c r="AS1232" s="1" t="s">
        <v>23091</v>
      </c>
      <c r="AT1232" s="1" t="s">
        <v>26</v>
      </c>
    </row>
    <row r="1233" spans="1:46" x14ac:dyDescent="0.25">
      <c r="A1233" s="1" t="s">
        <v>20079</v>
      </c>
      <c r="B1233" s="2" t="s">
        <v>23075</v>
      </c>
      <c r="C1233" s="2" t="s">
        <v>23108</v>
      </c>
      <c r="D1233" s="1">
        <v>0</v>
      </c>
      <c r="E1233" s="1">
        <v>2</v>
      </c>
      <c r="F1233" s="1">
        <v>6</v>
      </c>
      <c r="G1233" s="1">
        <v>8</v>
      </c>
      <c r="H1233" s="6">
        <v>0.75</v>
      </c>
      <c r="I1233">
        <v>0</v>
      </c>
      <c r="J1233" s="1">
        <v>40</v>
      </c>
      <c r="K1233" s="1">
        <v>0</v>
      </c>
      <c r="L1233" s="1">
        <v>738</v>
      </c>
      <c r="M1233" s="6">
        <v>0.15</v>
      </c>
      <c r="N1233" s="4">
        <v>7000</v>
      </c>
      <c r="O1233" s="4">
        <v>600</v>
      </c>
      <c r="P1233" s="4">
        <v>700</v>
      </c>
      <c r="Q1233" s="3">
        <v>0.22</v>
      </c>
      <c r="R1233" s="1">
        <v>12</v>
      </c>
      <c r="S1233" s="1">
        <v>700</v>
      </c>
      <c r="T1233" s="1">
        <v>58</v>
      </c>
      <c r="U1233" s="1">
        <v>1</v>
      </c>
      <c r="V1233" s="1">
        <v>68</v>
      </c>
      <c r="W1233" s="1">
        <v>1</v>
      </c>
      <c r="X1233" s="1">
        <v>0</v>
      </c>
      <c r="Y1233" s="1">
        <v>1</v>
      </c>
      <c r="Z1233" s="1">
        <v>0</v>
      </c>
      <c r="AA1233" s="1">
        <v>1</v>
      </c>
      <c r="AB1233" s="1">
        <v>1</v>
      </c>
      <c r="AC1233" s="1">
        <v>770</v>
      </c>
      <c r="AD1233" s="1">
        <v>0</v>
      </c>
      <c r="AE1233" s="1">
        <v>0</v>
      </c>
      <c r="AF1233" s="1">
        <v>0</v>
      </c>
      <c r="AG1233" s="1">
        <v>152</v>
      </c>
      <c r="AH1233" s="1">
        <v>0</v>
      </c>
      <c r="AI1233" s="1">
        <v>922</v>
      </c>
      <c r="AJ1233" s="1" t="s">
        <v>8981</v>
      </c>
      <c r="AK1233" s="1" t="s">
        <v>8982</v>
      </c>
      <c r="AL1233" s="1" t="s">
        <v>8983</v>
      </c>
      <c r="AM1233" s="1" t="s">
        <v>12</v>
      </c>
      <c r="AN1233" s="1" t="s">
        <v>23097</v>
      </c>
      <c r="AO1233" s="1" t="s">
        <v>86</v>
      </c>
      <c r="AP1233" s="1" t="s">
        <v>86</v>
      </c>
      <c r="AQ1233" s="1" t="s">
        <v>25</v>
      </c>
      <c r="AR1233" s="1" t="s">
        <v>19</v>
      </c>
      <c r="AS1233" s="1" t="s">
        <v>23091</v>
      </c>
      <c r="AT1233" s="1" t="s">
        <v>101</v>
      </c>
    </row>
    <row r="1234" spans="1:46" x14ac:dyDescent="0.25">
      <c r="A1234" s="1" t="s">
        <v>18611</v>
      </c>
      <c r="B1234" s="2" t="s">
        <v>23101</v>
      </c>
      <c r="C1234" s="2" t="s">
        <v>23104</v>
      </c>
      <c r="D1234" s="1">
        <v>0</v>
      </c>
      <c r="E1234" s="1">
        <v>1</v>
      </c>
      <c r="F1234" s="1">
        <v>1</v>
      </c>
      <c r="G1234" s="1">
        <v>2</v>
      </c>
      <c r="H1234" s="6">
        <v>0.5</v>
      </c>
      <c r="I1234">
        <v>1</v>
      </c>
      <c r="J1234" s="1">
        <v>32</v>
      </c>
      <c r="K1234" s="1">
        <v>1</v>
      </c>
      <c r="L1234" s="1">
        <v>752</v>
      </c>
      <c r="M1234" s="6">
        <v>0.49</v>
      </c>
      <c r="N1234" s="4">
        <v>1400</v>
      </c>
      <c r="O1234" s="4">
        <v>110</v>
      </c>
      <c r="P1234" s="4">
        <v>500</v>
      </c>
      <c r="Q1234" s="3">
        <v>0.33</v>
      </c>
      <c r="R1234" s="1">
        <v>24</v>
      </c>
      <c r="S1234" s="1">
        <v>500</v>
      </c>
      <c r="T1234" s="1">
        <v>37</v>
      </c>
      <c r="U1234" s="1">
        <v>0</v>
      </c>
      <c r="V1234" s="1">
        <v>68</v>
      </c>
      <c r="W1234" s="1">
        <v>1</v>
      </c>
      <c r="X1234" s="1">
        <v>0</v>
      </c>
      <c r="Y1234" s="1">
        <v>1</v>
      </c>
      <c r="Z1234" s="1">
        <v>0</v>
      </c>
      <c r="AA1234" s="1">
        <v>1</v>
      </c>
      <c r="AB1234" s="1">
        <v>1</v>
      </c>
      <c r="AC1234" s="1">
        <v>0</v>
      </c>
      <c r="AD1234" s="1">
        <v>0</v>
      </c>
      <c r="AE1234" s="1">
        <v>689</v>
      </c>
      <c r="AF1234" s="1">
        <v>0</v>
      </c>
      <c r="AG1234" s="1">
        <v>0</v>
      </c>
      <c r="AH1234" s="1">
        <v>0</v>
      </c>
      <c r="AI1234" s="1">
        <v>689</v>
      </c>
      <c r="AJ1234" s="1" t="s">
        <v>4836</v>
      </c>
      <c r="AK1234" s="1" t="s">
        <v>4837</v>
      </c>
      <c r="AL1234" s="1" t="s">
        <v>4838</v>
      </c>
      <c r="AM1234" s="1" t="s">
        <v>16</v>
      </c>
      <c r="AN1234" s="1" t="s">
        <v>23098</v>
      </c>
      <c r="AO1234" s="1" t="s">
        <v>364</v>
      </c>
      <c r="AP1234" s="1" t="s">
        <v>86</v>
      </c>
      <c r="AQ1234" s="1" t="s">
        <v>25</v>
      </c>
      <c r="AR1234" s="1" t="s">
        <v>19</v>
      </c>
      <c r="AS1234" s="1" t="s">
        <v>23091</v>
      </c>
      <c r="AT1234" s="1" t="s">
        <v>101</v>
      </c>
    </row>
    <row r="1235" spans="1:46" x14ac:dyDescent="0.25">
      <c r="A1235" s="1" t="s">
        <v>19959</v>
      </c>
      <c r="B1235" s="2" t="s">
        <v>23101</v>
      </c>
      <c r="C1235" s="2" t="s">
        <v>23107</v>
      </c>
      <c r="D1235" s="1">
        <v>0</v>
      </c>
      <c r="E1235" s="1">
        <v>1</v>
      </c>
      <c r="F1235" s="1">
        <v>2</v>
      </c>
      <c r="G1235" s="1">
        <v>3</v>
      </c>
      <c r="H1235" s="6">
        <v>0.66666666666666663</v>
      </c>
      <c r="I1235">
        <v>1</v>
      </c>
      <c r="J1235" s="1">
        <v>33</v>
      </c>
      <c r="K1235" s="1">
        <v>1</v>
      </c>
      <c r="L1235" s="1">
        <v>744</v>
      </c>
      <c r="M1235" s="6">
        <v>0.55000000000000004</v>
      </c>
      <c r="N1235" s="4">
        <v>3200</v>
      </c>
      <c r="O1235" s="4">
        <v>270</v>
      </c>
      <c r="P1235" s="4">
        <v>850</v>
      </c>
      <c r="Q1235" s="3">
        <v>0.32</v>
      </c>
      <c r="R1235" s="1">
        <v>24</v>
      </c>
      <c r="S1235" s="1">
        <v>850</v>
      </c>
      <c r="T1235" s="1">
        <v>73</v>
      </c>
      <c r="U1235" s="1">
        <v>0</v>
      </c>
      <c r="V1235" s="1">
        <v>68</v>
      </c>
      <c r="W1235" s="1">
        <v>0</v>
      </c>
      <c r="X1235" s="1">
        <v>0</v>
      </c>
      <c r="Y1235" s="1">
        <v>1</v>
      </c>
      <c r="Z1235" s="1">
        <v>4</v>
      </c>
      <c r="AA1235" s="1">
        <v>1</v>
      </c>
      <c r="AB1235" s="1">
        <v>1</v>
      </c>
      <c r="AC1235" s="1">
        <v>1480</v>
      </c>
      <c r="AD1235" s="1">
        <v>0</v>
      </c>
      <c r="AE1235" s="1">
        <v>0</v>
      </c>
      <c r="AF1235" s="1">
        <v>0</v>
      </c>
      <c r="AG1235" s="1">
        <v>0</v>
      </c>
      <c r="AH1235" s="1">
        <v>850</v>
      </c>
      <c r="AI1235" s="1">
        <v>2330</v>
      </c>
      <c r="AJ1235" s="1" t="s">
        <v>8637</v>
      </c>
      <c r="AK1235" s="1" t="s">
        <v>8638</v>
      </c>
      <c r="AL1235" s="1" t="s">
        <v>8639</v>
      </c>
      <c r="AM1235" s="1" t="s">
        <v>16</v>
      </c>
      <c r="AN1235" s="1" t="s">
        <v>23098</v>
      </c>
      <c r="AO1235" s="1" t="s">
        <v>364</v>
      </c>
      <c r="AP1235" s="1" t="s">
        <v>57</v>
      </c>
      <c r="AQ1235" s="1" t="s">
        <v>25</v>
      </c>
      <c r="AR1235" s="1" t="s">
        <v>19</v>
      </c>
      <c r="AS1235" s="1" t="s">
        <v>23091</v>
      </c>
      <c r="AT1235" s="1" t="s">
        <v>101</v>
      </c>
    </row>
    <row r="1236" spans="1:46" x14ac:dyDescent="0.25">
      <c r="A1236" s="1" t="s">
        <v>20546</v>
      </c>
      <c r="B1236" s="2" t="s">
        <v>23101</v>
      </c>
      <c r="C1236" s="2" t="s">
        <v>23107</v>
      </c>
      <c r="D1236" s="1">
        <v>0</v>
      </c>
      <c r="E1236" s="1">
        <v>0</v>
      </c>
      <c r="F1236" s="1">
        <v>1</v>
      </c>
      <c r="G1236" s="1">
        <v>1</v>
      </c>
      <c r="H1236" s="6">
        <v>1</v>
      </c>
      <c r="I1236">
        <v>0</v>
      </c>
      <c r="J1236" s="1">
        <v>48</v>
      </c>
      <c r="K1236" s="1">
        <v>1</v>
      </c>
      <c r="L1236" s="1">
        <v>722</v>
      </c>
      <c r="M1236" s="6">
        <v>0.3</v>
      </c>
      <c r="N1236" s="4">
        <v>3300</v>
      </c>
      <c r="O1236" s="4">
        <v>280</v>
      </c>
      <c r="P1236" s="4">
        <v>400</v>
      </c>
      <c r="Q1236" s="3">
        <v>0.28999999999999998</v>
      </c>
      <c r="R1236" s="1">
        <v>24</v>
      </c>
      <c r="S1236" s="1">
        <v>400</v>
      </c>
      <c r="T1236" s="1">
        <v>37</v>
      </c>
      <c r="U1236" s="1">
        <v>1</v>
      </c>
      <c r="V1236" s="1">
        <v>68</v>
      </c>
      <c r="W1236" s="1">
        <v>0</v>
      </c>
      <c r="X1236" s="1">
        <v>0</v>
      </c>
      <c r="Y1236" s="1">
        <v>0</v>
      </c>
      <c r="Z1236" s="1">
        <v>5</v>
      </c>
      <c r="AA1236" s="1">
        <v>0</v>
      </c>
      <c r="AB1236" s="1">
        <v>0</v>
      </c>
      <c r="AC1236" s="1">
        <v>0</v>
      </c>
      <c r="AD1236" s="1">
        <v>160</v>
      </c>
      <c r="AE1236" s="1">
        <v>560</v>
      </c>
      <c r="AF1236" s="1">
        <v>0</v>
      </c>
      <c r="AG1236" s="1">
        <v>0</v>
      </c>
      <c r="AH1236" s="1">
        <v>600</v>
      </c>
      <c r="AI1236" s="1">
        <v>1320</v>
      </c>
      <c r="AJ1236" s="1" t="s">
        <v>1061</v>
      </c>
      <c r="AK1236" s="1" t="s">
        <v>10254</v>
      </c>
      <c r="AL1236" s="1" t="s">
        <v>10255</v>
      </c>
      <c r="AM1236" s="1" t="s">
        <v>12</v>
      </c>
      <c r="AN1236" s="1" t="s">
        <v>23098</v>
      </c>
      <c r="AO1236" s="1" t="s">
        <v>86</v>
      </c>
      <c r="AP1236" s="1" t="s">
        <v>57</v>
      </c>
      <c r="AQ1236" s="1" t="s">
        <v>25</v>
      </c>
      <c r="AR1236" s="1" t="s">
        <v>30</v>
      </c>
      <c r="AS1236" s="1" t="s">
        <v>23090</v>
      </c>
      <c r="AT1236" s="1" t="s">
        <v>26</v>
      </c>
    </row>
    <row r="1237" spans="1:46" x14ac:dyDescent="0.25">
      <c r="A1237" s="1" t="s">
        <v>18460</v>
      </c>
      <c r="B1237" s="2" t="s">
        <v>23076</v>
      </c>
      <c r="C1237" s="2" t="s">
        <v>23104</v>
      </c>
      <c r="D1237" s="1">
        <v>0</v>
      </c>
      <c r="E1237" s="1">
        <v>0</v>
      </c>
      <c r="F1237" s="1">
        <v>1</v>
      </c>
      <c r="G1237" s="1">
        <v>1</v>
      </c>
      <c r="H1237" s="6">
        <v>1</v>
      </c>
      <c r="I1237">
        <v>0</v>
      </c>
      <c r="J1237" s="1">
        <v>44</v>
      </c>
      <c r="K1237" s="1">
        <v>0</v>
      </c>
      <c r="L1237" s="1">
        <v>655</v>
      </c>
      <c r="M1237" s="6">
        <v>0.21</v>
      </c>
      <c r="N1237" s="4">
        <v>3000</v>
      </c>
      <c r="O1237" s="4">
        <v>250</v>
      </c>
      <c r="P1237" s="4">
        <v>300</v>
      </c>
      <c r="Q1237" s="3">
        <v>0.32</v>
      </c>
      <c r="R1237" s="1">
        <v>24</v>
      </c>
      <c r="S1237" s="1">
        <v>300</v>
      </c>
      <c r="T1237" s="1">
        <v>29</v>
      </c>
      <c r="U1237" s="1">
        <v>1</v>
      </c>
      <c r="V1237" s="1">
        <v>67</v>
      </c>
      <c r="W1237" s="1">
        <v>0</v>
      </c>
      <c r="X1237" s="1">
        <v>1</v>
      </c>
      <c r="Y1237" s="1">
        <v>0</v>
      </c>
      <c r="Z1237" s="1">
        <v>4</v>
      </c>
      <c r="AA1237" s="1">
        <v>1</v>
      </c>
      <c r="AB1237" s="1">
        <v>0</v>
      </c>
      <c r="AC1237" s="1">
        <v>1072</v>
      </c>
      <c r="AD1237" s="1">
        <v>0</v>
      </c>
      <c r="AE1237" s="1">
        <v>0</v>
      </c>
      <c r="AF1237" s="1">
        <v>0</v>
      </c>
      <c r="AG1237" s="1">
        <v>0</v>
      </c>
      <c r="AH1237" s="1">
        <v>0</v>
      </c>
      <c r="AI1237" s="1">
        <v>1072</v>
      </c>
      <c r="AJ1237" s="1" t="s">
        <v>4413</v>
      </c>
      <c r="AK1237" s="1" t="s">
        <v>4414</v>
      </c>
      <c r="AL1237" s="1" t="s">
        <v>4415</v>
      </c>
      <c r="AM1237" s="1" t="s">
        <v>12</v>
      </c>
      <c r="AN1237" s="1" t="s">
        <v>23097</v>
      </c>
      <c r="AO1237" s="1" t="s">
        <v>86</v>
      </c>
      <c r="AP1237" s="1" t="s">
        <v>57</v>
      </c>
      <c r="AQ1237" s="1" t="s">
        <v>14</v>
      </c>
      <c r="AR1237" s="1" t="s">
        <v>30</v>
      </c>
      <c r="AS1237" s="1" t="s">
        <v>23091</v>
      </c>
      <c r="AT1237" s="1" t="s">
        <v>26</v>
      </c>
    </row>
    <row r="1238" spans="1:46" x14ac:dyDescent="0.25">
      <c r="A1238" s="1" t="s">
        <v>22884</v>
      </c>
      <c r="B1238" s="2" t="s">
        <v>23076</v>
      </c>
      <c r="C1238" s="2" t="s">
        <v>23109</v>
      </c>
      <c r="D1238" s="1">
        <v>0</v>
      </c>
      <c r="E1238" s="1">
        <v>0</v>
      </c>
      <c r="F1238" s="1">
        <v>1</v>
      </c>
      <c r="G1238" s="1">
        <v>1</v>
      </c>
      <c r="H1238" s="6">
        <v>1</v>
      </c>
      <c r="I1238">
        <v>0</v>
      </c>
      <c r="J1238" s="1">
        <v>41</v>
      </c>
      <c r="K1238" s="1">
        <v>1</v>
      </c>
      <c r="L1238" s="1">
        <v>544</v>
      </c>
      <c r="M1238" s="6">
        <v>0.35</v>
      </c>
      <c r="N1238" s="4">
        <v>4700</v>
      </c>
      <c r="O1238" s="4">
        <v>170</v>
      </c>
      <c r="P1238" s="4">
        <v>600</v>
      </c>
      <c r="Q1238" s="3">
        <v>0.25</v>
      </c>
      <c r="R1238" s="1">
        <v>18</v>
      </c>
      <c r="S1238" s="1">
        <v>600</v>
      </c>
      <c r="T1238" s="1">
        <v>35</v>
      </c>
      <c r="U1238" s="1">
        <v>1</v>
      </c>
      <c r="V1238" s="1">
        <v>67</v>
      </c>
      <c r="W1238" s="1">
        <v>0</v>
      </c>
      <c r="X1238" s="1">
        <v>0</v>
      </c>
      <c r="Y1238" s="1">
        <v>0</v>
      </c>
      <c r="Z1238" s="1">
        <v>0</v>
      </c>
      <c r="AA1238" s="1">
        <v>1</v>
      </c>
      <c r="AB1238" s="1">
        <v>0</v>
      </c>
      <c r="AC1238" s="1">
        <v>0</v>
      </c>
      <c r="AD1238" s="1">
        <v>0</v>
      </c>
      <c r="AE1238" s="1">
        <v>0</v>
      </c>
      <c r="AF1238" s="1">
        <v>0</v>
      </c>
      <c r="AG1238" s="1">
        <v>0</v>
      </c>
      <c r="AH1238" s="1">
        <v>330</v>
      </c>
      <c r="AI1238" s="1">
        <v>330</v>
      </c>
      <c r="AJ1238" s="1" t="s">
        <v>16505</v>
      </c>
      <c r="AK1238" s="1" t="s">
        <v>16506</v>
      </c>
      <c r="AL1238" s="1" t="s">
        <v>16507</v>
      </c>
      <c r="AM1238" s="1" t="s">
        <v>12</v>
      </c>
      <c r="AN1238" s="1" t="s">
        <v>23098</v>
      </c>
      <c r="AO1238" s="1" t="s">
        <v>86</v>
      </c>
      <c r="AP1238" s="1" t="s">
        <v>57</v>
      </c>
      <c r="AQ1238" s="1" t="s">
        <v>25</v>
      </c>
      <c r="AR1238" s="1" t="s">
        <v>30</v>
      </c>
      <c r="AS1238" s="1" t="s">
        <v>23091</v>
      </c>
      <c r="AT1238" s="1" t="s">
        <v>26</v>
      </c>
    </row>
    <row r="1239" spans="1:46" x14ac:dyDescent="0.25">
      <c r="A1239" s="1" t="s">
        <v>17182</v>
      </c>
      <c r="B1239" s="2" t="s">
        <v>23073</v>
      </c>
      <c r="C1239" s="2" t="s">
        <v>23105</v>
      </c>
      <c r="D1239" s="1">
        <v>0</v>
      </c>
      <c r="E1239" s="1">
        <v>1</v>
      </c>
      <c r="F1239" s="1">
        <v>2</v>
      </c>
      <c r="G1239" s="1">
        <v>3</v>
      </c>
      <c r="H1239" s="6">
        <v>0.66666666666666663</v>
      </c>
      <c r="I1239">
        <v>0</v>
      </c>
      <c r="J1239" s="1">
        <v>38</v>
      </c>
      <c r="K1239" s="1">
        <v>1</v>
      </c>
      <c r="L1239" s="1">
        <v>555</v>
      </c>
      <c r="M1239" s="6">
        <v>0.63</v>
      </c>
      <c r="N1239" s="4">
        <v>3130</v>
      </c>
      <c r="O1239" s="4">
        <v>250</v>
      </c>
      <c r="P1239" s="4">
        <v>500</v>
      </c>
      <c r="Q1239" s="3">
        <v>0.3</v>
      </c>
      <c r="R1239" s="1">
        <v>24</v>
      </c>
      <c r="S1239" s="1">
        <v>500</v>
      </c>
      <c r="T1239" s="1">
        <v>18</v>
      </c>
      <c r="U1239" s="1">
        <v>1</v>
      </c>
      <c r="V1239" s="1">
        <v>67</v>
      </c>
      <c r="W1239" s="1">
        <v>0</v>
      </c>
      <c r="X1239" s="1">
        <v>0</v>
      </c>
      <c r="Y1239" s="1">
        <v>1</v>
      </c>
      <c r="Z1239" s="1">
        <v>3</v>
      </c>
      <c r="AA1239" s="1">
        <v>0</v>
      </c>
      <c r="AB1239" s="1">
        <v>0</v>
      </c>
      <c r="AC1239" s="1">
        <v>9264</v>
      </c>
      <c r="AD1239" s="1">
        <v>57</v>
      </c>
      <c r="AE1239" s="1">
        <v>911</v>
      </c>
      <c r="AF1239" s="1">
        <v>0</v>
      </c>
      <c r="AG1239" s="1">
        <v>30</v>
      </c>
      <c r="AH1239" s="1">
        <v>0</v>
      </c>
      <c r="AI1239" s="1">
        <v>10262</v>
      </c>
      <c r="AJ1239" s="1" t="s">
        <v>534</v>
      </c>
      <c r="AK1239" s="1" t="s">
        <v>535</v>
      </c>
      <c r="AL1239" s="1" t="s">
        <v>536</v>
      </c>
      <c r="AM1239" s="1" t="s">
        <v>12</v>
      </c>
      <c r="AN1239" s="1" t="s">
        <v>23098</v>
      </c>
      <c r="AO1239" s="1" t="s">
        <v>86</v>
      </c>
      <c r="AP1239" s="1" t="s">
        <v>57</v>
      </c>
      <c r="AQ1239" s="1" t="s">
        <v>25</v>
      </c>
      <c r="AR1239" s="1" t="s">
        <v>19</v>
      </c>
      <c r="AS1239" s="1" t="s">
        <v>23090</v>
      </c>
      <c r="AT1239" s="1" t="s">
        <v>26</v>
      </c>
    </row>
    <row r="1240" spans="1:46" x14ac:dyDescent="0.25">
      <c r="A1240" s="1" t="s">
        <v>22576</v>
      </c>
      <c r="B1240" s="2" t="s">
        <v>23074</v>
      </c>
      <c r="C1240" s="2" t="s">
        <v>23105</v>
      </c>
      <c r="D1240" s="1">
        <v>2</v>
      </c>
      <c r="E1240" s="1">
        <v>2</v>
      </c>
      <c r="F1240" s="1">
        <v>1</v>
      </c>
      <c r="G1240" s="1">
        <v>5</v>
      </c>
      <c r="H1240" s="6">
        <v>0.2</v>
      </c>
      <c r="I1240">
        <v>0</v>
      </c>
      <c r="J1240" s="1">
        <v>36</v>
      </c>
      <c r="K1240" s="1">
        <v>1</v>
      </c>
      <c r="L1240" s="1">
        <v>622</v>
      </c>
      <c r="M1240" s="6">
        <v>0.48</v>
      </c>
      <c r="N1240" s="4">
        <v>2000</v>
      </c>
      <c r="O1240" s="4">
        <v>150</v>
      </c>
      <c r="P1240" s="4">
        <v>200</v>
      </c>
      <c r="Q1240" s="3">
        <v>0.39</v>
      </c>
      <c r="R1240" s="1">
        <v>12</v>
      </c>
      <c r="S1240" s="1">
        <v>200</v>
      </c>
      <c r="T1240" s="1">
        <v>31</v>
      </c>
      <c r="U1240" s="1">
        <v>1</v>
      </c>
      <c r="V1240" s="1">
        <v>67</v>
      </c>
      <c r="W1240" s="1">
        <v>0</v>
      </c>
      <c r="X1240" s="1">
        <v>0</v>
      </c>
      <c r="Y1240" s="1">
        <v>1</v>
      </c>
      <c r="Z1240" s="1">
        <v>1</v>
      </c>
      <c r="AA1240" s="1">
        <v>1</v>
      </c>
      <c r="AB1240" s="1">
        <v>0</v>
      </c>
      <c r="AC1240" s="1">
        <v>300</v>
      </c>
      <c r="AD1240" s="1">
        <v>0</v>
      </c>
      <c r="AE1240" s="1">
        <v>0</v>
      </c>
      <c r="AF1240" s="1">
        <v>0</v>
      </c>
      <c r="AG1240" s="1">
        <v>0</v>
      </c>
      <c r="AH1240" s="1">
        <v>700</v>
      </c>
      <c r="AI1240" s="1">
        <v>1000</v>
      </c>
      <c r="AJ1240" s="1" t="s">
        <v>15674</v>
      </c>
      <c r="AK1240" s="1" t="s">
        <v>15675</v>
      </c>
      <c r="AL1240" s="1" t="s">
        <v>15676</v>
      </c>
      <c r="AM1240" s="1" t="s">
        <v>12</v>
      </c>
      <c r="AN1240" s="1" t="s">
        <v>23098</v>
      </c>
      <c r="AO1240" s="1" t="s">
        <v>86</v>
      </c>
      <c r="AP1240" s="1" t="s">
        <v>57</v>
      </c>
      <c r="AQ1240" s="1" t="s">
        <v>25</v>
      </c>
      <c r="AR1240" s="1" t="s">
        <v>19</v>
      </c>
      <c r="AS1240" s="1" t="s">
        <v>23091</v>
      </c>
      <c r="AT1240" s="1" t="s">
        <v>26</v>
      </c>
    </row>
    <row r="1241" spans="1:46" x14ac:dyDescent="0.25">
      <c r="A1241" s="1" t="s">
        <v>20885</v>
      </c>
      <c r="B1241" s="2" t="s">
        <v>23074</v>
      </c>
      <c r="C1241" s="2" t="s">
        <v>23105</v>
      </c>
      <c r="D1241" s="1">
        <v>0</v>
      </c>
      <c r="E1241" s="1">
        <v>0</v>
      </c>
      <c r="F1241" s="1">
        <v>4</v>
      </c>
      <c r="G1241" s="1">
        <v>4</v>
      </c>
      <c r="H1241" s="6">
        <v>1</v>
      </c>
      <c r="I1241">
        <v>0</v>
      </c>
      <c r="J1241" s="1">
        <v>38</v>
      </c>
      <c r="K1241" s="1">
        <v>0</v>
      </c>
      <c r="L1241" s="1">
        <v>642</v>
      </c>
      <c r="M1241" s="6">
        <v>1.1399999999999999</v>
      </c>
      <c r="N1241" s="4">
        <v>4200</v>
      </c>
      <c r="O1241" s="4">
        <v>250</v>
      </c>
      <c r="P1241" s="4">
        <v>1300</v>
      </c>
      <c r="Q1241" s="3">
        <v>0.31</v>
      </c>
      <c r="R1241" s="1">
        <v>12</v>
      </c>
      <c r="S1241" s="1">
        <v>1300</v>
      </c>
      <c r="T1241" s="1">
        <v>22</v>
      </c>
      <c r="U1241" s="1">
        <v>0</v>
      </c>
      <c r="V1241" s="1">
        <v>67</v>
      </c>
      <c r="W1241" s="1">
        <v>0</v>
      </c>
      <c r="X1241" s="1">
        <v>1</v>
      </c>
      <c r="Y1241" s="1">
        <v>1</v>
      </c>
      <c r="Z1241" s="1">
        <v>2</v>
      </c>
      <c r="AA1241" s="1">
        <v>1</v>
      </c>
      <c r="AB1241" s="1">
        <v>0</v>
      </c>
      <c r="AC1241" s="1">
        <v>1000</v>
      </c>
      <c r="AD1241" s="1">
        <v>1740</v>
      </c>
      <c r="AE1241" s="1">
        <v>0</v>
      </c>
      <c r="AF1241" s="1">
        <v>909</v>
      </c>
      <c r="AG1241" s="1">
        <v>528</v>
      </c>
      <c r="AH1241" s="1">
        <v>0</v>
      </c>
      <c r="AI1241" s="1">
        <v>4177</v>
      </c>
      <c r="AJ1241" s="1" t="s">
        <v>11156</v>
      </c>
      <c r="AK1241" s="1" t="s">
        <v>11157</v>
      </c>
      <c r="AL1241" s="1" t="s">
        <v>11158</v>
      </c>
      <c r="AM1241" s="1" t="s">
        <v>12</v>
      </c>
      <c r="AN1241" s="1" t="s">
        <v>23097</v>
      </c>
      <c r="AO1241" s="1" t="s">
        <v>364</v>
      </c>
      <c r="AP1241" s="1" t="s">
        <v>57</v>
      </c>
      <c r="AQ1241" s="1" t="s">
        <v>14</v>
      </c>
      <c r="AR1241" s="1" t="s">
        <v>19</v>
      </c>
      <c r="AS1241" s="1" t="s">
        <v>23091</v>
      </c>
      <c r="AT1241" s="1" t="s">
        <v>26</v>
      </c>
    </row>
    <row r="1242" spans="1:46" x14ac:dyDescent="0.25">
      <c r="A1242" s="1" t="s">
        <v>17528</v>
      </c>
      <c r="B1242" s="2" t="s">
        <v>23074</v>
      </c>
      <c r="C1242" s="2" t="s">
        <v>23108</v>
      </c>
      <c r="D1242" s="1">
        <v>0</v>
      </c>
      <c r="E1242" s="1">
        <v>0</v>
      </c>
      <c r="F1242" s="1">
        <v>1</v>
      </c>
      <c r="G1242" s="1">
        <v>1</v>
      </c>
      <c r="H1242" s="6">
        <v>1</v>
      </c>
      <c r="I1242">
        <v>1</v>
      </c>
      <c r="J1242" s="1">
        <v>35</v>
      </c>
      <c r="K1242" s="1">
        <v>0</v>
      </c>
      <c r="L1242" s="1">
        <v>777</v>
      </c>
      <c r="M1242" s="6">
        <v>0.31</v>
      </c>
      <c r="N1242" s="4">
        <v>5880</v>
      </c>
      <c r="O1242" s="4">
        <v>330</v>
      </c>
      <c r="P1242" s="4">
        <v>1000</v>
      </c>
      <c r="Q1242" s="3">
        <v>0.23</v>
      </c>
      <c r="R1242" s="1">
        <v>24</v>
      </c>
      <c r="S1242" s="1">
        <v>1000</v>
      </c>
      <c r="T1242" s="1">
        <v>51</v>
      </c>
      <c r="U1242" s="1">
        <v>1</v>
      </c>
      <c r="V1242" s="1">
        <v>67</v>
      </c>
      <c r="W1242" s="1">
        <v>0</v>
      </c>
      <c r="X1242" s="1">
        <v>0</v>
      </c>
      <c r="Y1242" s="1">
        <v>1</v>
      </c>
      <c r="Z1242" s="1">
        <v>0</v>
      </c>
      <c r="AA1242" s="1">
        <v>1</v>
      </c>
      <c r="AB1242" s="1">
        <v>1</v>
      </c>
      <c r="AC1242" s="1">
        <v>1398</v>
      </c>
      <c r="AD1242" s="1">
        <v>0</v>
      </c>
      <c r="AE1242" s="1">
        <v>0</v>
      </c>
      <c r="AF1242" s="1">
        <v>0</v>
      </c>
      <c r="AG1242" s="1">
        <v>200</v>
      </c>
      <c r="AH1242" s="1">
        <v>0</v>
      </c>
      <c r="AI1242" s="1">
        <v>1598</v>
      </c>
      <c r="AJ1242" s="1" t="s">
        <v>1656</v>
      </c>
      <c r="AK1242" s="1" t="s">
        <v>1657</v>
      </c>
      <c r="AL1242" s="1" t="s">
        <v>1658</v>
      </c>
      <c r="AM1242" s="1" t="s">
        <v>16</v>
      </c>
      <c r="AN1242" s="1" t="s">
        <v>23097</v>
      </c>
      <c r="AO1242" s="1" t="s">
        <v>86</v>
      </c>
      <c r="AP1242" s="1" t="s">
        <v>57</v>
      </c>
      <c r="AQ1242" s="1" t="s">
        <v>25</v>
      </c>
      <c r="AR1242" s="1" t="s">
        <v>19</v>
      </c>
      <c r="AS1242" s="1" t="s">
        <v>23091</v>
      </c>
      <c r="AT1242" s="1" t="s">
        <v>101</v>
      </c>
    </row>
    <row r="1243" spans="1:46" x14ac:dyDescent="0.25">
      <c r="A1243" s="1" t="s">
        <v>22657</v>
      </c>
      <c r="B1243" s="2" t="s">
        <v>23101</v>
      </c>
      <c r="C1243" s="2" t="s">
        <v>23104</v>
      </c>
      <c r="D1243" s="1">
        <v>1</v>
      </c>
      <c r="E1243" s="1">
        <v>0</v>
      </c>
      <c r="F1243" s="1">
        <v>1</v>
      </c>
      <c r="G1243" s="1">
        <v>2</v>
      </c>
      <c r="H1243" s="6">
        <v>0.5</v>
      </c>
      <c r="I1243">
        <v>0</v>
      </c>
      <c r="J1243" s="1">
        <v>38</v>
      </c>
      <c r="K1243" s="1">
        <v>1</v>
      </c>
      <c r="L1243" s="1">
        <v>16</v>
      </c>
      <c r="M1243" s="6">
        <v>0.05</v>
      </c>
      <c r="N1243" s="4">
        <v>2600</v>
      </c>
      <c r="O1243" s="4">
        <v>200</v>
      </c>
      <c r="P1243" s="4">
        <v>100</v>
      </c>
      <c r="Q1243" s="3">
        <v>0.4</v>
      </c>
      <c r="R1243" s="1">
        <v>12</v>
      </c>
      <c r="S1243" s="1">
        <v>100</v>
      </c>
      <c r="T1243" s="1">
        <v>8</v>
      </c>
      <c r="U1243" s="1">
        <v>1</v>
      </c>
      <c r="V1243" s="1">
        <v>67</v>
      </c>
      <c r="W1243" s="1">
        <v>0</v>
      </c>
      <c r="X1243" s="1">
        <v>0</v>
      </c>
      <c r="Y1243" s="1">
        <v>1</v>
      </c>
      <c r="Z1243" s="1">
        <v>2</v>
      </c>
      <c r="AA1243" s="1">
        <v>0</v>
      </c>
      <c r="AB1243" s="1">
        <v>0</v>
      </c>
      <c r="AC1243" s="1">
        <v>0</v>
      </c>
      <c r="AD1243" s="1">
        <v>0</v>
      </c>
      <c r="AE1243" s="1">
        <v>0</v>
      </c>
      <c r="AF1243" s="1">
        <v>0</v>
      </c>
      <c r="AG1243" s="1">
        <v>0</v>
      </c>
      <c r="AH1243" s="1">
        <v>0</v>
      </c>
      <c r="AI1243" s="1">
        <v>0</v>
      </c>
      <c r="AJ1243" s="1" t="s">
        <v>15871</v>
      </c>
      <c r="AK1243" s="1" t="s">
        <v>15872</v>
      </c>
      <c r="AL1243" s="1" t="s">
        <v>15873</v>
      </c>
      <c r="AM1243" s="1" t="s">
        <v>12</v>
      </c>
      <c r="AN1243" s="1" t="s">
        <v>23098</v>
      </c>
      <c r="AO1243" s="1" t="s">
        <v>86</v>
      </c>
      <c r="AP1243" s="1" t="s">
        <v>57</v>
      </c>
      <c r="AQ1243" s="1" t="s">
        <v>25</v>
      </c>
      <c r="AR1243" s="1" t="s">
        <v>19</v>
      </c>
      <c r="AS1243" s="1" t="s">
        <v>23090</v>
      </c>
      <c r="AT1243" s="1" t="s">
        <v>26</v>
      </c>
    </row>
    <row r="1244" spans="1:46" x14ac:dyDescent="0.25">
      <c r="A1244" s="1" t="s">
        <v>21987</v>
      </c>
      <c r="B1244" s="2" t="s">
        <v>23101</v>
      </c>
      <c r="C1244" s="2" t="s">
        <v>23105</v>
      </c>
      <c r="D1244" s="1">
        <v>0</v>
      </c>
      <c r="E1244" s="1">
        <v>3</v>
      </c>
      <c r="F1244" s="1">
        <v>1</v>
      </c>
      <c r="G1244" s="1">
        <v>4</v>
      </c>
      <c r="H1244" s="6">
        <v>0.25</v>
      </c>
      <c r="I1244">
        <v>1</v>
      </c>
      <c r="J1244" s="1">
        <v>31</v>
      </c>
      <c r="K1244" s="1">
        <v>1</v>
      </c>
      <c r="L1244" s="1">
        <v>582</v>
      </c>
      <c r="M1244" s="6">
        <v>0.68</v>
      </c>
      <c r="N1244" s="4">
        <v>2000</v>
      </c>
      <c r="O1244" s="4">
        <v>120</v>
      </c>
      <c r="P1244" s="4">
        <v>150</v>
      </c>
      <c r="Q1244" s="3">
        <v>0.45</v>
      </c>
      <c r="R1244" s="1">
        <v>12</v>
      </c>
      <c r="S1244" s="1">
        <v>150</v>
      </c>
      <c r="T1244" s="1">
        <v>36</v>
      </c>
      <c r="U1244" s="1">
        <v>1</v>
      </c>
      <c r="V1244" s="1">
        <v>67</v>
      </c>
      <c r="W1244" s="1">
        <v>0</v>
      </c>
      <c r="X1244" s="1">
        <v>0</v>
      </c>
      <c r="Y1244" s="1">
        <v>0</v>
      </c>
      <c r="Z1244" s="1">
        <v>4</v>
      </c>
      <c r="AA1244" s="1">
        <v>0</v>
      </c>
      <c r="AB1244" s="1">
        <v>1</v>
      </c>
      <c r="AC1244" s="1">
        <v>0</v>
      </c>
      <c r="AD1244" s="1">
        <v>0</v>
      </c>
      <c r="AE1244" s="1">
        <v>340</v>
      </c>
      <c r="AF1244" s="1">
        <v>0</v>
      </c>
      <c r="AG1244" s="1">
        <v>0</v>
      </c>
      <c r="AH1244" s="1">
        <v>900</v>
      </c>
      <c r="AI1244" s="1">
        <v>1240</v>
      </c>
      <c r="AJ1244" s="1" t="s">
        <v>4076</v>
      </c>
      <c r="AK1244" s="1" t="s">
        <v>14102</v>
      </c>
      <c r="AL1244" s="1" t="s">
        <v>14103</v>
      </c>
      <c r="AM1244" s="1" t="s">
        <v>16</v>
      </c>
      <c r="AN1244" s="1" t="s">
        <v>23098</v>
      </c>
      <c r="AO1244" s="1" t="s">
        <v>86</v>
      </c>
      <c r="AP1244" s="1" t="s">
        <v>57</v>
      </c>
      <c r="AQ1244" s="1" t="s">
        <v>25</v>
      </c>
      <c r="AR1244" s="1" t="s">
        <v>30</v>
      </c>
      <c r="AS1244" s="1" t="s">
        <v>23090</v>
      </c>
      <c r="AT1244" s="1" t="s">
        <v>101</v>
      </c>
    </row>
    <row r="1245" spans="1:46" x14ac:dyDescent="0.25">
      <c r="A1245" s="1" t="s">
        <v>17665</v>
      </c>
      <c r="B1245" s="2" t="s">
        <v>23101</v>
      </c>
      <c r="C1245" s="2" t="s">
        <v>23108</v>
      </c>
      <c r="D1245" s="1">
        <v>0</v>
      </c>
      <c r="E1245" s="1">
        <v>1</v>
      </c>
      <c r="F1245" s="1">
        <v>1</v>
      </c>
      <c r="G1245" s="1">
        <v>2</v>
      </c>
      <c r="H1245" s="6">
        <v>0.5</v>
      </c>
      <c r="I1245">
        <v>0</v>
      </c>
      <c r="J1245" s="1">
        <v>26</v>
      </c>
      <c r="K1245" s="1">
        <v>1</v>
      </c>
      <c r="L1245" s="1">
        <v>444</v>
      </c>
      <c r="M1245" s="6">
        <v>0.1</v>
      </c>
      <c r="N1245" s="4">
        <v>2500</v>
      </c>
      <c r="O1245" s="4">
        <v>170</v>
      </c>
      <c r="P1245" s="4">
        <v>100</v>
      </c>
      <c r="Q1245" s="3">
        <v>0.35</v>
      </c>
      <c r="R1245" s="1">
        <v>6</v>
      </c>
      <c r="S1245" s="1">
        <v>100</v>
      </c>
      <c r="T1245" s="1">
        <v>12</v>
      </c>
      <c r="U1245" s="1">
        <v>1</v>
      </c>
      <c r="V1245" s="1">
        <v>67</v>
      </c>
      <c r="W1245" s="1">
        <v>0</v>
      </c>
      <c r="X1245" s="1">
        <v>0</v>
      </c>
      <c r="Y1245" s="1">
        <v>1</v>
      </c>
      <c r="Z1245" s="1">
        <v>0</v>
      </c>
      <c r="AA1245" s="1">
        <v>1</v>
      </c>
      <c r="AB1245" s="1">
        <v>0</v>
      </c>
      <c r="AC1245" s="1">
        <v>0</v>
      </c>
      <c r="AD1245" s="1">
        <v>0</v>
      </c>
      <c r="AE1245" s="1">
        <v>0</v>
      </c>
      <c r="AF1245" s="1">
        <v>0</v>
      </c>
      <c r="AG1245" s="1">
        <v>0</v>
      </c>
      <c r="AH1245" s="1">
        <v>0</v>
      </c>
      <c r="AI1245" s="1">
        <v>0</v>
      </c>
      <c r="AJ1245" s="1" t="s">
        <v>2074</v>
      </c>
      <c r="AK1245" s="1" t="s">
        <v>2075</v>
      </c>
      <c r="AL1245" s="1" t="s">
        <v>2076</v>
      </c>
      <c r="AM1245" s="1" t="s">
        <v>12</v>
      </c>
      <c r="AN1245" s="1" t="s">
        <v>23098</v>
      </c>
      <c r="AO1245" s="1" t="s">
        <v>86</v>
      </c>
      <c r="AP1245" s="1" t="s">
        <v>57</v>
      </c>
      <c r="AQ1245" s="1" t="s">
        <v>25</v>
      </c>
      <c r="AR1245" s="1" t="s">
        <v>19</v>
      </c>
      <c r="AS1245" s="1" t="s">
        <v>23091</v>
      </c>
      <c r="AT1245" s="1" t="s">
        <v>26</v>
      </c>
    </row>
    <row r="1246" spans="1:46" x14ac:dyDescent="0.25">
      <c r="A1246" s="1" t="s">
        <v>22418</v>
      </c>
      <c r="B1246" s="2" t="s">
        <v>23101</v>
      </c>
      <c r="C1246" s="2" t="s">
        <v>23108</v>
      </c>
      <c r="D1246" s="1">
        <v>0</v>
      </c>
      <c r="E1246" s="1">
        <v>0</v>
      </c>
      <c r="F1246" s="1">
        <v>1</v>
      </c>
      <c r="G1246" s="1">
        <v>1</v>
      </c>
      <c r="H1246" s="6">
        <v>1</v>
      </c>
      <c r="I1246">
        <v>0</v>
      </c>
      <c r="J1246" s="1">
        <v>37</v>
      </c>
      <c r="K1246" s="1">
        <v>1</v>
      </c>
      <c r="L1246" s="1">
        <v>522</v>
      </c>
      <c r="M1246" s="6">
        <v>0.56000000000000005</v>
      </c>
      <c r="N1246" s="4">
        <v>3600</v>
      </c>
      <c r="O1246" s="4">
        <v>300</v>
      </c>
      <c r="P1246" s="4">
        <v>200</v>
      </c>
      <c r="Q1246" s="3">
        <v>0.35</v>
      </c>
      <c r="R1246" s="1">
        <v>24</v>
      </c>
      <c r="S1246" s="1">
        <v>200</v>
      </c>
      <c r="T1246" s="1">
        <v>22</v>
      </c>
      <c r="U1246" s="1">
        <v>1</v>
      </c>
      <c r="V1246" s="1">
        <v>67</v>
      </c>
      <c r="W1246" s="1">
        <v>0</v>
      </c>
      <c r="X1246" s="1">
        <v>0</v>
      </c>
      <c r="Y1246" s="1">
        <v>1</v>
      </c>
      <c r="Z1246" s="1">
        <v>0</v>
      </c>
      <c r="AA1246" s="1">
        <v>1</v>
      </c>
      <c r="AB1246" s="1">
        <v>0</v>
      </c>
      <c r="AC1246" s="1">
        <v>5820</v>
      </c>
      <c r="AD1246" s="1">
        <v>0</v>
      </c>
      <c r="AE1246" s="1">
        <v>2067</v>
      </c>
      <c r="AF1246" s="1">
        <v>0</v>
      </c>
      <c r="AG1246" s="1">
        <v>0</v>
      </c>
      <c r="AH1246" s="1">
        <v>540</v>
      </c>
      <c r="AI1246" s="1">
        <v>8427</v>
      </c>
      <c r="AJ1246" s="1" t="s">
        <v>15280</v>
      </c>
      <c r="AK1246" s="1" t="s">
        <v>15281</v>
      </c>
      <c r="AL1246" s="1" t="s">
        <v>15282</v>
      </c>
      <c r="AM1246" s="1" t="s">
        <v>12</v>
      </c>
      <c r="AN1246" s="1" t="s">
        <v>23098</v>
      </c>
      <c r="AO1246" s="1" t="s">
        <v>86</v>
      </c>
      <c r="AP1246" s="1" t="s">
        <v>57</v>
      </c>
      <c r="AQ1246" s="1" t="s">
        <v>25</v>
      </c>
      <c r="AR1246" s="1" t="s">
        <v>19</v>
      </c>
      <c r="AS1246" s="1" t="s">
        <v>23091</v>
      </c>
      <c r="AT1246" s="1" t="s">
        <v>26</v>
      </c>
    </row>
    <row r="1247" spans="1:46" x14ac:dyDescent="0.25">
      <c r="A1247" s="1" t="s">
        <v>22465</v>
      </c>
      <c r="B1247" s="2" t="s">
        <v>23101</v>
      </c>
      <c r="C1247" s="2" t="s">
        <v>23109</v>
      </c>
      <c r="D1247" s="1">
        <v>0</v>
      </c>
      <c r="E1247" s="1">
        <v>1</v>
      </c>
      <c r="F1247" s="1">
        <v>1</v>
      </c>
      <c r="G1247" s="1">
        <v>2</v>
      </c>
      <c r="H1247" s="6">
        <v>0.5</v>
      </c>
      <c r="I1247">
        <v>0</v>
      </c>
      <c r="J1247" s="1">
        <v>35</v>
      </c>
      <c r="K1247" s="1">
        <v>0</v>
      </c>
      <c r="L1247" s="1">
        <v>623</v>
      </c>
      <c r="M1247" s="6">
        <v>0.3</v>
      </c>
      <c r="N1247" s="4">
        <v>4900</v>
      </c>
      <c r="O1247" s="4">
        <v>380</v>
      </c>
      <c r="P1247" s="4">
        <v>200</v>
      </c>
      <c r="Q1247" s="3">
        <v>0.28999999999999998</v>
      </c>
      <c r="R1247" s="1">
        <v>12</v>
      </c>
      <c r="S1247" s="1">
        <v>200</v>
      </c>
      <c r="T1247" s="1">
        <v>21</v>
      </c>
      <c r="U1247" s="1">
        <v>1</v>
      </c>
      <c r="V1247" s="1">
        <v>67</v>
      </c>
      <c r="W1247" s="1">
        <v>0</v>
      </c>
      <c r="X1247" s="1">
        <v>1</v>
      </c>
      <c r="Y1247" s="1">
        <v>1</v>
      </c>
      <c r="Z1247" s="1">
        <v>1</v>
      </c>
      <c r="AA1247" s="1">
        <v>1</v>
      </c>
      <c r="AB1247" s="1">
        <v>0</v>
      </c>
      <c r="AC1247" s="1">
        <v>600</v>
      </c>
      <c r="AD1247" s="1">
        <v>0</v>
      </c>
      <c r="AE1247" s="1">
        <v>0</v>
      </c>
      <c r="AF1247" s="1">
        <v>300</v>
      </c>
      <c r="AG1247" s="1">
        <v>0</v>
      </c>
      <c r="AH1247" s="1">
        <v>1000</v>
      </c>
      <c r="AI1247" s="1">
        <v>1900</v>
      </c>
      <c r="AJ1247" s="1" t="s">
        <v>6047</v>
      </c>
      <c r="AK1247" s="1" t="s">
        <v>15406</v>
      </c>
      <c r="AL1247" s="1" t="s">
        <v>15407</v>
      </c>
      <c r="AM1247" s="1" t="s">
        <v>12</v>
      </c>
      <c r="AN1247" s="1" t="s">
        <v>23097</v>
      </c>
      <c r="AO1247" s="1" t="s">
        <v>86</v>
      </c>
      <c r="AP1247" s="1" t="s">
        <v>57</v>
      </c>
      <c r="AQ1247" s="1" t="s">
        <v>14</v>
      </c>
      <c r="AR1247" s="1" t="s">
        <v>19</v>
      </c>
      <c r="AS1247" s="1" t="s">
        <v>23091</v>
      </c>
      <c r="AT1247" s="1" t="s">
        <v>26</v>
      </c>
    </row>
    <row r="1248" spans="1:46" x14ac:dyDescent="0.25">
      <c r="A1248" s="1" t="s">
        <v>18467</v>
      </c>
      <c r="B1248" s="2" t="s">
        <v>23074</v>
      </c>
      <c r="C1248" s="2" t="s">
        <v>23104</v>
      </c>
      <c r="D1248" s="1">
        <v>2</v>
      </c>
      <c r="E1248" s="1">
        <v>4</v>
      </c>
      <c r="F1248" s="1">
        <v>1</v>
      </c>
      <c r="G1248" s="1">
        <v>7</v>
      </c>
      <c r="H1248" s="6">
        <v>0.14285714285714285</v>
      </c>
      <c r="I1248">
        <v>0</v>
      </c>
      <c r="J1248" s="1">
        <v>42</v>
      </c>
      <c r="K1248" s="1">
        <v>0</v>
      </c>
      <c r="L1248" s="1">
        <v>595</v>
      </c>
      <c r="M1248" s="6">
        <v>0.52</v>
      </c>
      <c r="N1248" s="4">
        <v>5400</v>
      </c>
      <c r="O1248" s="4">
        <v>450</v>
      </c>
      <c r="P1248" s="4">
        <v>300</v>
      </c>
      <c r="Q1248" s="3">
        <v>0.37</v>
      </c>
      <c r="R1248" s="1">
        <v>36</v>
      </c>
      <c r="S1248" s="1">
        <v>300</v>
      </c>
      <c r="T1248" s="1">
        <v>21</v>
      </c>
      <c r="U1248" s="1">
        <v>0</v>
      </c>
      <c r="V1248" s="1">
        <v>66</v>
      </c>
      <c r="W1248" s="1">
        <v>1</v>
      </c>
      <c r="X1248" s="1">
        <v>1</v>
      </c>
      <c r="Y1248" s="1">
        <v>0</v>
      </c>
      <c r="Z1248" s="1">
        <v>2</v>
      </c>
      <c r="AA1248" s="1">
        <v>1</v>
      </c>
      <c r="AB1248" s="1">
        <v>0</v>
      </c>
      <c r="AC1248" s="1">
        <v>0</v>
      </c>
      <c r="AD1248" s="1">
        <v>0</v>
      </c>
      <c r="AE1248" s="1">
        <v>2550</v>
      </c>
      <c r="AF1248" s="1">
        <v>382</v>
      </c>
      <c r="AG1248" s="1">
        <v>110</v>
      </c>
      <c r="AH1248" s="1">
        <v>1280</v>
      </c>
      <c r="AI1248" s="1">
        <v>4322</v>
      </c>
      <c r="AJ1248" s="1" t="s">
        <v>4433</v>
      </c>
      <c r="AK1248" s="1" t="s">
        <v>4434</v>
      </c>
      <c r="AL1248" s="1" t="s">
        <v>4435</v>
      </c>
      <c r="AM1248" s="1" t="s">
        <v>12</v>
      </c>
      <c r="AN1248" s="1" t="s">
        <v>23097</v>
      </c>
      <c r="AO1248" s="1" t="s">
        <v>364</v>
      </c>
      <c r="AP1248" s="1" t="s">
        <v>86</v>
      </c>
      <c r="AQ1248" s="1" t="s">
        <v>14</v>
      </c>
      <c r="AR1248" s="1" t="s">
        <v>30</v>
      </c>
      <c r="AS1248" s="1" t="s">
        <v>23091</v>
      </c>
      <c r="AT1248" s="1" t="s">
        <v>26</v>
      </c>
    </row>
    <row r="1249" spans="1:46" x14ac:dyDescent="0.25">
      <c r="A1249" s="1" t="s">
        <v>21364</v>
      </c>
      <c r="B1249" s="2" t="s">
        <v>23074</v>
      </c>
      <c r="C1249" s="2" t="s">
        <v>23104</v>
      </c>
      <c r="D1249" s="1">
        <v>0</v>
      </c>
      <c r="E1249" s="1">
        <v>0</v>
      </c>
      <c r="F1249" s="1">
        <v>5</v>
      </c>
      <c r="G1249" s="1">
        <v>5</v>
      </c>
      <c r="H1249" s="6">
        <v>1</v>
      </c>
      <c r="I1249">
        <v>0</v>
      </c>
      <c r="J1249" s="1">
        <v>38</v>
      </c>
      <c r="K1249" s="1">
        <v>0</v>
      </c>
      <c r="L1249" s="1">
        <v>747</v>
      </c>
      <c r="M1249" s="6">
        <v>0.17</v>
      </c>
      <c r="N1249" s="4">
        <v>6000</v>
      </c>
      <c r="O1249" s="4">
        <v>500</v>
      </c>
      <c r="P1249" s="4">
        <v>1200</v>
      </c>
      <c r="Q1249" s="3">
        <v>0.32</v>
      </c>
      <c r="R1249" s="1">
        <v>36</v>
      </c>
      <c r="S1249" s="1">
        <v>1200</v>
      </c>
      <c r="T1249" s="1">
        <v>80</v>
      </c>
      <c r="U1249" s="1">
        <v>1</v>
      </c>
      <c r="V1249" s="1">
        <v>66</v>
      </c>
      <c r="W1249" s="1">
        <v>0</v>
      </c>
      <c r="X1249" s="1">
        <v>1</v>
      </c>
      <c r="Y1249" s="1">
        <v>1</v>
      </c>
      <c r="Z1249" s="1">
        <v>2</v>
      </c>
      <c r="AA1249" s="1">
        <v>1</v>
      </c>
      <c r="AB1249" s="1">
        <v>0</v>
      </c>
      <c r="AC1249" s="1">
        <v>0</v>
      </c>
      <c r="AD1249" s="1">
        <v>198</v>
      </c>
      <c r="AE1249" s="1">
        <v>542</v>
      </c>
      <c r="AF1249" s="1">
        <v>0</v>
      </c>
      <c r="AG1249" s="1">
        <v>280</v>
      </c>
      <c r="AH1249" s="1">
        <v>0</v>
      </c>
      <c r="AI1249" s="1">
        <v>1020</v>
      </c>
      <c r="AJ1249" s="1" t="s">
        <v>12451</v>
      </c>
      <c r="AK1249" s="1" t="s">
        <v>12452</v>
      </c>
      <c r="AL1249" s="1" t="s">
        <v>12453</v>
      </c>
      <c r="AM1249" s="1" t="s">
        <v>12</v>
      </c>
      <c r="AN1249" s="1" t="s">
        <v>23097</v>
      </c>
      <c r="AO1249" s="1" t="s">
        <v>86</v>
      </c>
      <c r="AP1249" s="1" t="s">
        <v>57</v>
      </c>
      <c r="AQ1249" s="1" t="s">
        <v>14</v>
      </c>
      <c r="AR1249" s="1" t="s">
        <v>19</v>
      </c>
      <c r="AS1249" s="1" t="s">
        <v>23091</v>
      </c>
      <c r="AT1249" s="1" t="s">
        <v>26</v>
      </c>
    </row>
    <row r="1250" spans="1:46" x14ac:dyDescent="0.25">
      <c r="A1250" s="1" t="s">
        <v>21178</v>
      </c>
      <c r="B1250" s="2" t="s">
        <v>23074</v>
      </c>
      <c r="C1250" s="2" t="s">
        <v>23109</v>
      </c>
      <c r="D1250" s="1">
        <v>0</v>
      </c>
      <c r="E1250" s="1">
        <v>0</v>
      </c>
      <c r="F1250" s="1">
        <v>1</v>
      </c>
      <c r="G1250" s="1">
        <v>1</v>
      </c>
      <c r="H1250" s="6">
        <v>1</v>
      </c>
      <c r="I1250">
        <v>0</v>
      </c>
      <c r="J1250" s="1">
        <v>41</v>
      </c>
      <c r="K1250" s="1">
        <v>0</v>
      </c>
      <c r="L1250" s="1">
        <v>673</v>
      </c>
      <c r="M1250" s="6">
        <v>1.51</v>
      </c>
      <c r="N1250" s="4">
        <v>7100</v>
      </c>
      <c r="O1250" s="4">
        <v>500</v>
      </c>
      <c r="P1250" s="4">
        <v>300</v>
      </c>
      <c r="Q1250" s="3">
        <v>0.25</v>
      </c>
      <c r="R1250" s="1">
        <v>24</v>
      </c>
      <c r="S1250" s="1">
        <v>300</v>
      </c>
      <c r="T1250" s="1">
        <v>35</v>
      </c>
      <c r="U1250" s="1">
        <v>0</v>
      </c>
      <c r="V1250" s="1">
        <v>66</v>
      </c>
      <c r="W1250" s="1">
        <v>0</v>
      </c>
      <c r="X1250" s="1">
        <v>0</v>
      </c>
      <c r="Y1250" s="1">
        <v>0</v>
      </c>
      <c r="Z1250" s="1">
        <v>5</v>
      </c>
      <c r="AA1250" s="1">
        <v>0</v>
      </c>
      <c r="AB1250" s="1">
        <v>0</v>
      </c>
      <c r="AC1250" s="1">
        <v>12077</v>
      </c>
      <c r="AD1250" s="1">
        <v>0</v>
      </c>
      <c r="AE1250" s="1">
        <v>1701</v>
      </c>
      <c r="AF1250" s="1">
        <v>3083</v>
      </c>
      <c r="AG1250" s="1">
        <v>240</v>
      </c>
      <c r="AH1250" s="1">
        <v>1575</v>
      </c>
      <c r="AI1250" s="1">
        <v>18676</v>
      </c>
      <c r="AJ1250" s="1" t="s">
        <v>11967</v>
      </c>
      <c r="AK1250" s="1" t="s">
        <v>11968</v>
      </c>
      <c r="AL1250" s="1" t="s">
        <v>11969</v>
      </c>
      <c r="AM1250" s="1" t="s">
        <v>12</v>
      </c>
      <c r="AN1250" s="1" t="s">
        <v>23097</v>
      </c>
      <c r="AO1250" s="1" t="s">
        <v>364</v>
      </c>
      <c r="AP1250" s="1" t="s">
        <v>57</v>
      </c>
      <c r="AQ1250" s="1" t="s">
        <v>25</v>
      </c>
      <c r="AR1250" s="1" t="s">
        <v>30</v>
      </c>
      <c r="AS1250" s="1" t="s">
        <v>23090</v>
      </c>
      <c r="AT1250" s="1" t="s">
        <v>26</v>
      </c>
    </row>
    <row r="1251" spans="1:46" x14ac:dyDescent="0.25">
      <c r="A1251" s="1" t="s">
        <v>17803</v>
      </c>
      <c r="B1251" s="2" t="s">
        <v>23075</v>
      </c>
      <c r="C1251" s="2" t="s">
        <v>23104</v>
      </c>
      <c r="D1251" s="1">
        <v>0</v>
      </c>
      <c r="E1251" s="1">
        <v>2</v>
      </c>
      <c r="F1251" s="1">
        <v>1</v>
      </c>
      <c r="G1251" s="1">
        <v>3</v>
      </c>
      <c r="H1251" s="6">
        <v>0.33333333333333331</v>
      </c>
      <c r="I1251">
        <v>1</v>
      </c>
      <c r="J1251" s="1">
        <v>34</v>
      </c>
      <c r="K1251" s="1">
        <v>1</v>
      </c>
      <c r="L1251" s="1">
        <v>298</v>
      </c>
      <c r="M1251" s="6">
        <v>0</v>
      </c>
      <c r="N1251" s="4">
        <v>2370</v>
      </c>
      <c r="O1251" s="4">
        <v>170</v>
      </c>
      <c r="P1251" s="4">
        <v>300</v>
      </c>
      <c r="Q1251" s="3">
        <v>0.4</v>
      </c>
      <c r="R1251" s="1">
        <v>12</v>
      </c>
      <c r="S1251" s="1">
        <v>300</v>
      </c>
      <c r="T1251" s="1">
        <v>9</v>
      </c>
      <c r="U1251" s="1">
        <v>1</v>
      </c>
      <c r="V1251" s="1">
        <v>66</v>
      </c>
      <c r="W1251" s="1">
        <v>0</v>
      </c>
      <c r="X1251" s="1">
        <v>0</v>
      </c>
      <c r="Y1251" s="1">
        <v>0</v>
      </c>
      <c r="Z1251" s="1">
        <v>1</v>
      </c>
      <c r="AA1251" s="1">
        <v>1</v>
      </c>
      <c r="AB1251" s="1">
        <v>1</v>
      </c>
      <c r="AC1251" s="1">
        <v>700</v>
      </c>
      <c r="AD1251" s="1">
        <v>0</v>
      </c>
      <c r="AE1251" s="1">
        <v>260</v>
      </c>
      <c r="AF1251" s="1">
        <v>0</v>
      </c>
      <c r="AG1251" s="1">
        <v>0</v>
      </c>
      <c r="AH1251" s="1">
        <v>1200</v>
      </c>
      <c r="AI1251" s="1">
        <v>2160</v>
      </c>
      <c r="AJ1251" s="1" t="s">
        <v>373</v>
      </c>
      <c r="AK1251" s="1" t="s">
        <v>2472</v>
      </c>
      <c r="AL1251" s="1" t="s">
        <v>11</v>
      </c>
      <c r="AM1251" s="1" t="s">
        <v>16</v>
      </c>
      <c r="AN1251" s="1" t="s">
        <v>23098</v>
      </c>
      <c r="AO1251" s="1" t="s">
        <v>86</v>
      </c>
      <c r="AP1251" s="1" t="s">
        <v>57</v>
      </c>
      <c r="AQ1251" s="1" t="s">
        <v>25</v>
      </c>
      <c r="AR1251" s="1" t="s">
        <v>30</v>
      </c>
      <c r="AS1251" s="1" t="s">
        <v>23091</v>
      </c>
      <c r="AT1251" s="1" t="s">
        <v>101</v>
      </c>
    </row>
    <row r="1252" spans="1:46" x14ac:dyDescent="0.25">
      <c r="A1252" s="1" t="s">
        <v>18486</v>
      </c>
      <c r="B1252" s="2" t="s">
        <v>23101</v>
      </c>
      <c r="C1252" s="2" t="s">
        <v>23105</v>
      </c>
      <c r="D1252" s="1">
        <v>1</v>
      </c>
      <c r="E1252" s="1">
        <v>0</v>
      </c>
      <c r="F1252" s="1">
        <v>2</v>
      </c>
      <c r="G1252" s="1">
        <v>3</v>
      </c>
      <c r="H1252" s="6">
        <v>0.66666666666666663</v>
      </c>
      <c r="I1252">
        <v>1</v>
      </c>
      <c r="J1252" s="1">
        <v>39</v>
      </c>
      <c r="K1252" s="1">
        <v>1</v>
      </c>
      <c r="L1252" s="1">
        <v>517</v>
      </c>
      <c r="M1252" s="6">
        <v>0.46</v>
      </c>
      <c r="N1252" s="4">
        <v>2580</v>
      </c>
      <c r="O1252" s="4">
        <v>215</v>
      </c>
      <c r="P1252" s="4">
        <v>600</v>
      </c>
      <c r="Q1252" s="3">
        <v>0.33</v>
      </c>
      <c r="R1252" s="1">
        <v>36</v>
      </c>
      <c r="S1252" s="1">
        <v>300</v>
      </c>
      <c r="T1252" s="1">
        <v>40</v>
      </c>
      <c r="U1252" s="1">
        <v>0</v>
      </c>
      <c r="V1252" s="1">
        <v>66</v>
      </c>
      <c r="W1252" s="1">
        <v>0</v>
      </c>
      <c r="X1252" s="1">
        <v>1</v>
      </c>
      <c r="Y1252" s="1">
        <v>1</v>
      </c>
      <c r="Z1252" s="1">
        <v>2</v>
      </c>
      <c r="AA1252" s="1">
        <v>0</v>
      </c>
      <c r="AB1252" s="1">
        <v>1</v>
      </c>
      <c r="AC1252" s="1">
        <v>0</v>
      </c>
      <c r="AD1252" s="1">
        <v>0</v>
      </c>
      <c r="AE1252" s="1">
        <v>0</v>
      </c>
      <c r="AF1252" s="1">
        <v>640</v>
      </c>
      <c r="AG1252" s="1">
        <v>0</v>
      </c>
      <c r="AH1252" s="1">
        <v>700</v>
      </c>
      <c r="AI1252" s="1">
        <v>1340</v>
      </c>
      <c r="AJ1252" s="1" t="s">
        <v>4488</v>
      </c>
      <c r="AK1252" s="1" t="s">
        <v>4489</v>
      </c>
      <c r="AL1252" s="1" t="s">
        <v>4490</v>
      </c>
      <c r="AM1252" s="1" t="s">
        <v>16</v>
      </c>
      <c r="AN1252" s="1" t="s">
        <v>23098</v>
      </c>
      <c r="AO1252" s="1" t="s">
        <v>364</v>
      </c>
      <c r="AP1252" s="1" t="s">
        <v>57</v>
      </c>
      <c r="AQ1252" s="1" t="s">
        <v>14</v>
      </c>
      <c r="AR1252" s="1" t="s">
        <v>19</v>
      </c>
      <c r="AS1252" s="1" t="s">
        <v>23090</v>
      </c>
      <c r="AT1252" s="1" t="s">
        <v>101</v>
      </c>
    </row>
    <row r="1253" spans="1:46" x14ac:dyDescent="0.25">
      <c r="A1253" s="1" t="s">
        <v>19357</v>
      </c>
      <c r="B1253" s="2" t="s">
        <v>23101</v>
      </c>
      <c r="C1253" s="2" t="s">
        <v>23105</v>
      </c>
      <c r="D1253" s="1">
        <v>2</v>
      </c>
      <c r="E1253" s="1">
        <v>2</v>
      </c>
      <c r="F1253" s="1">
        <v>4</v>
      </c>
      <c r="G1253" s="1">
        <v>8</v>
      </c>
      <c r="H1253" s="6">
        <v>0.5</v>
      </c>
      <c r="I1253">
        <v>0</v>
      </c>
      <c r="J1253" s="1">
        <v>57</v>
      </c>
      <c r="K1253" s="1">
        <v>0</v>
      </c>
      <c r="L1253" s="1">
        <v>400</v>
      </c>
      <c r="M1253" s="6">
        <v>0.14000000000000001</v>
      </c>
      <c r="N1253" s="4">
        <v>3000</v>
      </c>
      <c r="O1253" s="4">
        <v>250</v>
      </c>
      <c r="P1253" s="4">
        <v>200</v>
      </c>
      <c r="Q1253" s="3">
        <v>0.38</v>
      </c>
      <c r="R1253" s="1">
        <v>6</v>
      </c>
      <c r="S1253" s="1">
        <v>200</v>
      </c>
      <c r="T1253" s="1">
        <v>26</v>
      </c>
      <c r="U1253" s="1">
        <v>1</v>
      </c>
      <c r="V1253" s="1">
        <v>66</v>
      </c>
      <c r="W1253" s="1">
        <v>1</v>
      </c>
      <c r="X1253" s="1">
        <v>1</v>
      </c>
      <c r="Y1253" s="1">
        <v>0</v>
      </c>
      <c r="Z1253" s="1">
        <v>2</v>
      </c>
      <c r="AA1253" s="1">
        <v>1</v>
      </c>
      <c r="AB1253" s="1">
        <v>0</v>
      </c>
      <c r="AC1253" s="1">
        <v>0</v>
      </c>
      <c r="AD1253" s="1">
        <v>0</v>
      </c>
      <c r="AE1253" s="1">
        <v>0</v>
      </c>
      <c r="AF1253" s="1">
        <v>0</v>
      </c>
      <c r="AG1253" s="1">
        <v>0</v>
      </c>
      <c r="AH1253" s="1">
        <v>0</v>
      </c>
      <c r="AI1253" s="1">
        <v>0</v>
      </c>
      <c r="AJ1253" s="1" t="s">
        <v>6956</v>
      </c>
      <c r="AK1253" s="1" t="s">
        <v>6957</v>
      </c>
      <c r="AL1253" s="1" t="s">
        <v>6958</v>
      </c>
      <c r="AM1253" s="1" t="s">
        <v>12</v>
      </c>
      <c r="AN1253" s="1" t="s">
        <v>23097</v>
      </c>
      <c r="AO1253" s="1" t="s">
        <v>86</v>
      </c>
      <c r="AP1253" s="1" t="s">
        <v>86</v>
      </c>
      <c r="AQ1253" s="1" t="s">
        <v>14</v>
      </c>
      <c r="AR1253" s="1" t="s">
        <v>30</v>
      </c>
      <c r="AS1253" s="1" t="s">
        <v>23091</v>
      </c>
      <c r="AT1253" s="1" t="s">
        <v>26</v>
      </c>
    </row>
    <row r="1254" spans="1:46" x14ac:dyDescent="0.25">
      <c r="A1254" s="1" t="s">
        <v>17642</v>
      </c>
      <c r="B1254" s="2" t="s">
        <v>23101</v>
      </c>
      <c r="C1254" s="2" t="s">
        <v>23108</v>
      </c>
      <c r="D1254" s="1">
        <v>0</v>
      </c>
      <c r="E1254" s="1">
        <v>0</v>
      </c>
      <c r="F1254" s="1">
        <v>2</v>
      </c>
      <c r="G1254" s="1">
        <v>2</v>
      </c>
      <c r="H1254" s="6">
        <v>1</v>
      </c>
      <c r="I1254">
        <v>0</v>
      </c>
      <c r="J1254" s="1">
        <v>36</v>
      </c>
      <c r="K1254" s="1">
        <v>1</v>
      </c>
      <c r="L1254" s="1">
        <v>626</v>
      </c>
      <c r="M1254" s="6">
        <v>0.47</v>
      </c>
      <c r="N1254" s="4">
        <v>3000</v>
      </c>
      <c r="O1254" s="4">
        <v>250</v>
      </c>
      <c r="P1254" s="4">
        <v>200</v>
      </c>
      <c r="Q1254" s="3">
        <v>0.3</v>
      </c>
      <c r="R1254" s="1">
        <v>12</v>
      </c>
      <c r="S1254" s="1">
        <v>200</v>
      </c>
      <c r="T1254" s="1">
        <v>20</v>
      </c>
      <c r="U1254" s="1">
        <v>1</v>
      </c>
      <c r="V1254" s="1">
        <v>66</v>
      </c>
      <c r="W1254" s="1">
        <v>0</v>
      </c>
      <c r="X1254" s="1">
        <v>0</v>
      </c>
      <c r="Y1254" s="1">
        <v>1</v>
      </c>
      <c r="Z1254" s="1">
        <v>3</v>
      </c>
      <c r="AA1254" s="1">
        <v>0</v>
      </c>
      <c r="AB1254" s="1">
        <v>0</v>
      </c>
      <c r="AC1254" s="1">
        <v>883</v>
      </c>
      <c r="AD1254" s="1">
        <v>688</v>
      </c>
      <c r="AE1254" s="1">
        <v>0</v>
      </c>
      <c r="AF1254" s="1">
        <v>849</v>
      </c>
      <c r="AG1254" s="1">
        <v>0</v>
      </c>
      <c r="AH1254" s="1">
        <v>0</v>
      </c>
      <c r="AI1254" s="1">
        <v>2420</v>
      </c>
      <c r="AJ1254" s="1" t="s">
        <v>2005</v>
      </c>
      <c r="AK1254" s="1" t="s">
        <v>2006</v>
      </c>
      <c r="AL1254" s="1" t="s">
        <v>2007</v>
      </c>
      <c r="AM1254" s="1" t="s">
        <v>12</v>
      </c>
      <c r="AN1254" s="1" t="s">
        <v>23098</v>
      </c>
      <c r="AO1254" s="1" t="s">
        <v>86</v>
      </c>
      <c r="AP1254" s="1" t="s">
        <v>57</v>
      </c>
      <c r="AQ1254" s="1" t="s">
        <v>25</v>
      </c>
      <c r="AR1254" s="1" t="s">
        <v>19</v>
      </c>
      <c r="AS1254" s="1" t="s">
        <v>23090</v>
      </c>
      <c r="AT1254" s="1" t="s">
        <v>26</v>
      </c>
    </row>
    <row r="1255" spans="1:46" x14ac:dyDescent="0.25">
      <c r="A1255" s="1" t="s">
        <v>21811</v>
      </c>
      <c r="B1255" s="2" t="s">
        <v>23101</v>
      </c>
      <c r="C1255" s="2" t="s">
        <v>23108</v>
      </c>
      <c r="D1255" s="1">
        <v>0</v>
      </c>
      <c r="E1255" s="1">
        <v>0</v>
      </c>
      <c r="F1255" s="1">
        <v>1</v>
      </c>
      <c r="G1255" s="1">
        <v>1</v>
      </c>
      <c r="H1255" s="6">
        <v>1</v>
      </c>
      <c r="I1255">
        <v>0</v>
      </c>
      <c r="J1255" s="1">
        <v>38</v>
      </c>
      <c r="K1255" s="1">
        <v>0</v>
      </c>
      <c r="L1255" s="1">
        <v>600</v>
      </c>
      <c r="M1255" s="6">
        <v>0.22</v>
      </c>
      <c r="N1255" s="4">
        <v>10000</v>
      </c>
      <c r="O1255" s="4">
        <v>800</v>
      </c>
      <c r="P1255" s="4">
        <v>300</v>
      </c>
      <c r="Q1255" s="3">
        <v>0.31</v>
      </c>
      <c r="R1255" s="1">
        <v>6</v>
      </c>
      <c r="S1255" s="1">
        <v>300</v>
      </c>
      <c r="T1255" s="1">
        <v>38</v>
      </c>
      <c r="U1255" s="1">
        <v>1</v>
      </c>
      <c r="V1255" s="1">
        <v>66</v>
      </c>
      <c r="W1255" s="1">
        <v>1</v>
      </c>
      <c r="X1255" s="1">
        <v>0</v>
      </c>
      <c r="Y1255" s="1">
        <v>0</v>
      </c>
      <c r="Z1255" s="1">
        <v>3</v>
      </c>
      <c r="AA1255" s="1">
        <v>0</v>
      </c>
      <c r="AB1255" s="1">
        <v>0</v>
      </c>
      <c r="AC1255" s="1">
        <v>1432</v>
      </c>
      <c r="AD1255" s="1">
        <v>0</v>
      </c>
      <c r="AE1255" s="1">
        <v>1000</v>
      </c>
      <c r="AF1255" s="1">
        <v>470</v>
      </c>
      <c r="AG1255" s="1">
        <v>487</v>
      </c>
      <c r="AH1255" s="1">
        <v>0</v>
      </c>
      <c r="AI1255" s="1">
        <v>3389</v>
      </c>
      <c r="AJ1255" s="1" t="s">
        <v>13657</v>
      </c>
      <c r="AK1255" s="1" t="s">
        <v>13658</v>
      </c>
      <c r="AL1255" s="1" t="s">
        <v>13659</v>
      </c>
      <c r="AM1255" s="1" t="s">
        <v>12</v>
      </c>
      <c r="AN1255" s="1" t="s">
        <v>23097</v>
      </c>
      <c r="AO1255" s="1" t="s">
        <v>86</v>
      </c>
      <c r="AP1255" s="1" t="s">
        <v>86</v>
      </c>
      <c r="AQ1255" s="1" t="s">
        <v>25</v>
      </c>
      <c r="AR1255" s="1" t="s">
        <v>30</v>
      </c>
      <c r="AS1255" s="1" t="s">
        <v>23090</v>
      </c>
      <c r="AT1255" s="1" t="s">
        <v>26</v>
      </c>
    </row>
    <row r="1256" spans="1:46" x14ac:dyDescent="0.25">
      <c r="A1256" s="1" t="s">
        <v>20188</v>
      </c>
      <c r="B1256" s="2" t="s">
        <v>23101</v>
      </c>
      <c r="C1256" s="2" t="s">
        <v>23109</v>
      </c>
      <c r="D1256" s="1">
        <v>0</v>
      </c>
      <c r="E1256" s="1">
        <v>0</v>
      </c>
      <c r="F1256" s="1">
        <v>1</v>
      </c>
      <c r="G1256" s="1">
        <v>1</v>
      </c>
      <c r="H1256" s="6">
        <v>1</v>
      </c>
      <c r="I1256">
        <v>0</v>
      </c>
      <c r="J1256" s="1">
        <v>33</v>
      </c>
      <c r="K1256" s="1">
        <v>0</v>
      </c>
      <c r="L1256" s="1">
        <v>677</v>
      </c>
      <c r="M1256" s="6">
        <v>1.18</v>
      </c>
      <c r="N1256" s="4">
        <v>1624</v>
      </c>
      <c r="O1256" s="4">
        <v>135</v>
      </c>
      <c r="P1256" s="4">
        <v>200</v>
      </c>
      <c r="Q1256" s="3">
        <v>0.3</v>
      </c>
      <c r="R1256" s="1">
        <v>24</v>
      </c>
      <c r="S1256" s="1">
        <v>200</v>
      </c>
      <c r="T1256" s="1">
        <v>20</v>
      </c>
      <c r="U1256" s="1">
        <v>0</v>
      </c>
      <c r="V1256" s="1">
        <v>66</v>
      </c>
      <c r="W1256" s="1">
        <v>1</v>
      </c>
      <c r="X1256" s="1">
        <v>0</v>
      </c>
      <c r="Y1256" s="1">
        <v>1</v>
      </c>
      <c r="Z1256" s="1">
        <v>1</v>
      </c>
      <c r="AA1256" s="1">
        <v>1</v>
      </c>
      <c r="AB1256" s="1">
        <v>0</v>
      </c>
      <c r="AC1256" s="1">
        <v>1240</v>
      </c>
      <c r="AD1256" s="1">
        <v>0</v>
      </c>
      <c r="AE1256" s="1">
        <v>0</v>
      </c>
      <c r="AF1256" s="1">
        <v>1080</v>
      </c>
      <c r="AG1256" s="1">
        <v>670</v>
      </c>
      <c r="AH1256" s="1">
        <v>500</v>
      </c>
      <c r="AI1256" s="1">
        <v>3490</v>
      </c>
      <c r="AJ1256" s="1" t="s">
        <v>9285</v>
      </c>
      <c r="AK1256" s="1" t="s">
        <v>9286</v>
      </c>
      <c r="AL1256" s="1" t="s">
        <v>9287</v>
      </c>
      <c r="AM1256" s="1" t="s">
        <v>12</v>
      </c>
      <c r="AN1256" s="1" t="s">
        <v>23097</v>
      </c>
      <c r="AO1256" s="1" t="s">
        <v>364</v>
      </c>
      <c r="AP1256" s="1" t="s">
        <v>86</v>
      </c>
      <c r="AQ1256" s="1" t="s">
        <v>25</v>
      </c>
      <c r="AR1256" s="1" t="s">
        <v>19</v>
      </c>
      <c r="AS1256" s="1" t="s">
        <v>23091</v>
      </c>
      <c r="AT1256" s="1" t="s">
        <v>26</v>
      </c>
    </row>
    <row r="1257" spans="1:46" x14ac:dyDescent="0.25">
      <c r="A1257" s="1" t="s">
        <v>17714</v>
      </c>
      <c r="B1257" s="2" t="s">
        <v>23101</v>
      </c>
      <c r="C1257" s="2" t="s">
        <v>23109</v>
      </c>
      <c r="D1257" s="1">
        <v>0</v>
      </c>
      <c r="E1257" s="1">
        <v>0</v>
      </c>
      <c r="F1257" s="1">
        <v>1</v>
      </c>
      <c r="G1257" s="1">
        <v>1</v>
      </c>
      <c r="H1257" s="6">
        <v>1</v>
      </c>
      <c r="I1257">
        <v>1</v>
      </c>
      <c r="J1257" s="1">
        <v>37</v>
      </c>
      <c r="K1257" s="1">
        <v>1</v>
      </c>
      <c r="L1257" s="1">
        <v>695</v>
      </c>
      <c r="M1257" s="6">
        <v>0.33</v>
      </c>
      <c r="N1257" s="4">
        <v>4200</v>
      </c>
      <c r="O1257" s="4">
        <v>295</v>
      </c>
      <c r="P1257" s="4">
        <v>500</v>
      </c>
      <c r="Q1257" s="3">
        <v>0.2</v>
      </c>
      <c r="R1257" s="1">
        <v>24</v>
      </c>
      <c r="S1257" s="1">
        <v>500</v>
      </c>
      <c r="T1257" s="1">
        <v>48</v>
      </c>
      <c r="U1257" s="1">
        <v>1</v>
      </c>
      <c r="V1257" s="1">
        <v>66</v>
      </c>
      <c r="W1257" s="1">
        <v>0</v>
      </c>
      <c r="X1257" s="1">
        <v>0</v>
      </c>
      <c r="Y1257" s="1">
        <v>0</v>
      </c>
      <c r="Z1257" s="1">
        <v>3</v>
      </c>
      <c r="AA1257" s="1">
        <v>0</v>
      </c>
      <c r="AB1257" s="1">
        <v>1</v>
      </c>
      <c r="AC1257" s="1">
        <v>0</v>
      </c>
      <c r="AD1257" s="1">
        <v>0</v>
      </c>
      <c r="AE1257" s="1">
        <v>0</v>
      </c>
      <c r="AF1257" s="1">
        <v>1400</v>
      </c>
      <c r="AG1257" s="1">
        <v>0</v>
      </c>
      <c r="AH1257" s="1">
        <v>0</v>
      </c>
      <c r="AI1257" s="1">
        <v>1400</v>
      </c>
      <c r="AJ1257" s="1" t="s">
        <v>2216</v>
      </c>
      <c r="AK1257" s="1" t="s">
        <v>2217</v>
      </c>
      <c r="AL1257" s="1" t="s">
        <v>2218</v>
      </c>
      <c r="AM1257" s="1" t="s">
        <v>16</v>
      </c>
      <c r="AN1257" s="1" t="s">
        <v>23098</v>
      </c>
      <c r="AO1257" s="1" t="s">
        <v>86</v>
      </c>
      <c r="AP1257" s="1" t="s">
        <v>57</v>
      </c>
      <c r="AQ1257" s="1" t="s">
        <v>25</v>
      </c>
      <c r="AR1257" s="1" t="s">
        <v>30</v>
      </c>
      <c r="AS1257" s="1" t="s">
        <v>23090</v>
      </c>
      <c r="AT1257" s="1" t="s">
        <v>101</v>
      </c>
    </row>
    <row r="1258" spans="1:46" x14ac:dyDescent="0.25">
      <c r="A1258" s="1" t="s">
        <v>18129</v>
      </c>
      <c r="B1258" s="2" t="s">
        <v>23076</v>
      </c>
      <c r="C1258" s="2" t="s">
        <v>23110</v>
      </c>
      <c r="D1258" s="1">
        <v>0</v>
      </c>
      <c r="E1258" s="1">
        <v>0</v>
      </c>
      <c r="F1258" s="1">
        <v>1</v>
      </c>
      <c r="G1258" s="1">
        <v>1</v>
      </c>
      <c r="H1258" s="6">
        <v>1</v>
      </c>
      <c r="I1258">
        <v>0</v>
      </c>
      <c r="J1258" s="1">
        <v>33</v>
      </c>
      <c r="K1258" s="1">
        <v>1</v>
      </c>
      <c r="L1258" s="1">
        <v>818</v>
      </c>
      <c r="M1258" s="6">
        <v>0.85</v>
      </c>
      <c r="N1258" s="4">
        <v>3600</v>
      </c>
      <c r="O1258" s="4">
        <v>300</v>
      </c>
      <c r="P1258" s="4">
        <v>700</v>
      </c>
      <c r="Q1258" s="3">
        <v>0.2</v>
      </c>
      <c r="R1258" s="1">
        <v>18</v>
      </c>
      <c r="S1258" s="1">
        <v>700</v>
      </c>
      <c r="T1258" s="1">
        <v>89</v>
      </c>
      <c r="U1258" s="1">
        <v>0</v>
      </c>
      <c r="V1258" s="1">
        <v>65</v>
      </c>
      <c r="W1258" s="1">
        <v>0</v>
      </c>
      <c r="X1258" s="1">
        <v>0</v>
      </c>
      <c r="Y1258" s="1">
        <v>1</v>
      </c>
      <c r="Z1258" s="1">
        <v>0</v>
      </c>
      <c r="AA1258" s="1">
        <v>1</v>
      </c>
      <c r="AB1258" s="1">
        <v>0</v>
      </c>
      <c r="AC1258" s="1">
        <v>19075</v>
      </c>
      <c r="AD1258" s="1">
        <v>0</v>
      </c>
      <c r="AE1258" s="1">
        <v>1404</v>
      </c>
      <c r="AF1258" s="1">
        <v>0</v>
      </c>
      <c r="AG1258" s="1">
        <v>0</v>
      </c>
      <c r="AH1258" s="1">
        <v>0</v>
      </c>
      <c r="AI1258" s="1">
        <v>20479</v>
      </c>
      <c r="AJ1258" s="1" t="s">
        <v>3443</v>
      </c>
      <c r="AK1258" s="1" t="s">
        <v>3444</v>
      </c>
      <c r="AL1258" s="1" t="s">
        <v>2402</v>
      </c>
      <c r="AM1258" s="1" t="s">
        <v>12</v>
      </c>
      <c r="AN1258" s="1" t="s">
        <v>23098</v>
      </c>
      <c r="AO1258" s="1" t="s">
        <v>364</v>
      </c>
      <c r="AP1258" s="1" t="s">
        <v>57</v>
      </c>
      <c r="AQ1258" s="1" t="s">
        <v>25</v>
      </c>
      <c r="AR1258" s="1" t="s">
        <v>19</v>
      </c>
      <c r="AS1258" s="1" t="s">
        <v>23091</v>
      </c>
      <c r="AT1258" s="1" t="s">
        <v>26</v>
      </c>
    </row>
    <row r="1259" spans="1:46" x14ac:dyDescent="0.25">
      <c r="A1259" s="1" t="s">
        <v>20945</v>
      </c>
      <c r="B1259" s="2" t="s">
        <v>23073</v>
      </c>
      <c r="C1259" s="2" t="s">
        <v>23106</v>
      </c>
      <c r="D1259" s="1">
        <v>3</v>
      </c>
      <c r="E1259" s="1">
        <v>1</v>
      </c>
      <c r="F1259" s="1">
        <v>2</v>
      </c>
      <c r="G1259" s="1">
        <v>6</v>
      </c>
      <c r="H1259" s="6">
        <v>0.33333333333333331</v>
      </c>
      <c r="I1259">
        <v>0</v>
      </c>
      <c r="J1259" s="1">
        <v>39</v>
      </c>
      <c r="K1259" s="1">
        <v>1</v>
      </c>
      <c r="L1259" s="1">
        <v>680</v>
      </c>
      <c r="M1259" s="6">
        <v>0.09</v>
      </c>
      <c r="N1259" s="4">
        <v>9600</v>
      </c>
      <c r="O1259" s="4">
        <v>800</v>
      </c>
      <c r="P1259" s="4">
        <v>500</v>
      </c>
      <c r="Q1259" s="3">
        <v>0.3</v>
      </c>
      <c r="R1259" s="1">
        <v>18</v>
      </c>
      <c r="S1259" s="1">
        <v>500</v>
      </c>
      <c r="T1259" s="1">
        <v>57</v>
      </c>
      <c r="U1259" s="1">
        <v>1</v>
      </c>
      <c r="V1259" s="1">
        <v>65</v>
      </c>
      <c r="W1259" s="1">
        <v>1</v>
      </c>
      <c r="X1259" s="1">
        <v>1</v>
      </c>
      <c r="Y1259" s="1">
        <v>0</v>
      </c>
      <c r="Z1259" s="1">
        <v>4</v>
      </c>
      <c r="AA1259" s="1">
        <v>1</v>
      </c>
      <c r="AB1259" s="1">
        <v>1</v>
      </c>
      <c r="AC1259" s="1">
        <v>0</v>
      </c>
      <c r="AD1259" s="1">
        <v>0</v>
      </c>
      <c r="AE1259" s="1">
        <v>0</v>
      </c>
      <c r="AF1259" s="1">
        <v>538</v>
      </c>
      <c r="AG1259" s="1">
        <v>140</v>
      </c>
      <c r="AH1259" s="1">
        <v>210</v>
      </c>
      <c r="AI1259" s="1">
        <v>888</v>
      </c>
      <c r="AJ1259" s="1" t="s">
        <v>11312</v>
      </c>
      <c r="AK1259" s="1" t="s">
        <v>11313</v>
      </c>
      <c r="AL1259" s="1" t="s">
        <v>11314</v>
      </c>
      <c r="AM1259" s="1" t="s">
        <v>12</v>
      </c>
      <c r="AN1259" s="1" t="s">
        <v>23098</v>
      </c>
      <c r="AO1259" s="1" t="s">
        <v>86</v>
      </c>
      <c r="AP1259" s="1" t="s">
        <v>86</v>
      </c>
      <c r="AQ1259" s="1" t="s">
        <v>14</v>
      </c>
      <c r="AR1259" s="1" t="s">
        <v>30</v>
      </c>
      <c r="AS1259" s="1" t="s">
        <v>23091</v>
      </c>
      <c r="AT1259" s="1" t="s">
        <v>101</v>
      </c>
    </row>
    <row r="1260" spans="1:46" x14ac:dyDescent="0.25">
      <c r="A1260" s="1" t="s">
        <v>20862</v>
      </c>
      <c r="B1260" s="2" t="s">
        <v>23074</v>
      </c>
      <c r="C1260" s="2" t="s">
        <v>23105</v>
      </c>
      <c r="D1260" s="1">
        <v>0</v>
      </c>
      <c r="E1260" s="1">
        <v>2</v>
      </c>
      <c r="F1260" s="1">
        <v>6</v>
      </c>
      <c r="G1260" s="1">
        <v>8</v>
      </c>
      <c r="H1260" s="6">
        <v>0.75</v>
      </c>
      <c r="I1260">
        <v>1</v>
      </c>
      <c r="J1260" s="1">
        <v>37</v>
      </c>
      <c r="K1260" s="1">
        <v>0</v>
      </c>
      <c r="L1260" s="1">
        <v>644</v>
      </c>
      <c r="M1260" s="6">
        <v>0.62</v>
      </c>
      <c r="N1260" s="4">
        <v>3500</v>
      </c>
      <c r="O1260" s="4">
        <v>240</v>
      </c>
      <c r="P1260" s="4">
        <v>400</v>
      </c>
      <c r="Q1260" s="3">
        <v>0.32</v>
      </c>
      <c r="R1260" s="1">
        <v>24</v>
      </c>
      <c r="S1260" s="1">
        <v>400</v>
      </c>
      <c r="T1260" s="1">
        <v>26</v>
      </c>
      <c r="U1260" s="1">
        <v>1</v>
      </c>
      <c r="V1260" s="1">
        <v>65</v>
      </c>
      <c r="W1260" s="1">
        <v>0</v>
      </c>
      <c r="X1260" s="1">
        <v>0</v>
      </c>
      <c r="Y1260" s="1">
        <v>1</v>
      </c>
      <c r="Z1260" s="1">
        <v>3</v>
      </c>
      <c r="AA1260" s="1">
        <v>0</v>
      </c>
      <c r="AB1260" s="1">
        <v>1</v>
      </c>
      <c r="AC1260" s="1">
        <v>350</v>
      </c>
      <c r="AD1260" s="1">
        <v>0</v>
      </c>
      <c r="AE1260" s="1">
        <v>2200</v>
      </c>
      <c r="AF1260" s="1">
        <v>530</v>
      </c>
      <c r="AG1260" s="1">
        <v>76</v>
      </c>
      <c r="AH1260" s="1">
        <v>0</v>
      </c>
      <c r="AI1260" s="1">
        <v>3156</v>
      </c>
      <c r="AJ1260" s="1" t="s">
        <v>11101</v>
      </c>
      <c r="AK1260" s="1" t="s">
        <v>11102</v>
      </c>
      <c r="AL1260" s="1" t="s">
        <v>11103</v>
      </c>
      <c r="AM1260" s="1" t="s">
        <v>16</v>
      </c>
      <c r="AN1260" s="1" t="s">
        <v>23097</v>
      </c>
      <c r="AO1260" s="1" t="s">
        <v>86</v>
      </c>
      <c r="AP1260" s="1" t="s">
        <v>57</v>
      </c>
      <c r="AQ1260" s="1" t="s">
        <v>25</v>
      </c>
      <c r="AR1260" s="1" t="s">
        <v>19</v>
      </c>
      <c r="AS1260" s="1" t="s">
        <v>23090</v>
      </c>
      <c r="AT1260" s="1" t="s">
        <v>101</v>
      </c>
    </row>
    <row r="1261" spans="1:46" x14ac:dyDescent="0.25">
      <c r="A1261" s="1" t="s">
        <v>20387</v>
      </c>
      <c r="B1261" s="2" t="s">
        <v>23074</v>
      </c>
      <c r="C1261" s="2" t="s">
        <v>23106</v>
      </c>
      <c r="D1261" s="1">
        <v>4</v>
      </c>
      <c r="E1261" s="1">
        <v>10</v>
      </c>
      <c r="F1261" s="1">
        <v>7</v>
      </c>
      <c r="G1261" s="1">
        <v>21</v>
      </c>
      <c r="H1261" s="6">
        <v>0.33333333333333331</v>
      </c>
      <c r="I1261">
        <v>0</v>
      </c>
      <c r="J1261" s="1">
        <v>37</v>
      </c>
      <c r="K1261" s="1">
        <v>1</v>
      </c>
      <c r="L1261" s="1">
        <v>569</v>
      </c>
      <c r="M1261" s="6">
        <v>0.85</v>
      </c>
      <c r="N1261" s="4">
        <v>2040</v>
      </c>
      <c r="O1261" s="4">
        <v>180</v>
      </c>
      <c r="P1261" s="4">
        <v>200</v>
      </c>
      <c r="Q1261" s="3">
        <v>0.3</v>
      </c>
      <c r="R1261" s="1">
        <v>12</v>
      </c>
      <c r="S1261" s="1">
        <v>200</v>
      </c>
      <c r="T1261" s="1">
        <v>36</v>
      </c>
      <c r="U1261" s="1">
        <v>1</v>
      </c>
      <c r="V1261" s="1">
        <v>65</v>
      </c>
      <c r="W1261" s="1">
        <v>0</v>
      </c>
      <c r="X1261" s="1">
        <v>1</v>
      </c>
      <c r="Y1261" s="1">
        <v>1</v>
      </c>
      <c r="Z1261" s="1">
        <v>3</v>
      </c>
      <c r="AA1261" s="1">
        <v>1</v>
      </c>
      <c r="AB1261" s="1">
        <v>0</v>
      </c>
      <c r="AC1261" s="1">
        <v>0</v>
      </c>
      <c r="AD1261" s="1">
        <v>0</v>
      </c>
      <c r="AE1261" s="1">
        <v>0</v>
      </c>
      <c r="AF1261" s="1">
        <v>1420</v>
      </c>
      <c r="AG1261" s="1">
        <v>10</v>
      </c>
      <c r="AH1261" s="1">
        <v>1000</v>
      </c>
      <c r="AI1261" s="1">
        <v>2430</v>
      </c>
      <c r="AJ1261" s="1" t="s">
        <v>9797</v>
      </c>
      <c r="AK1261" s="1" t="s">
        <v>9798</v>
      </c>
      <c r="AL1261" s="1" t="s">
        <v>9799</v>
      </c>
      <c r="AM1261" s="1" t="s">
        <v>12</v>
      </c>
      <c r="AN1261" s="1" t="s">
        <v>23098</v>
      </c>
      <c r="AO1261" s="1" t="s">
        <v>86</v>
      </c>
      <c r="AP1261" s="1" t="s">
        <v>57</v>
      </c>
      <c r="AQ1261" s="1" t="s">
        <v>14</v>
      </c>
      <c r="AR1261" s="1" t="s">
        <v>19</v>
      </c>
      <c r="AS1261" s="1" t="s">
        <v>23091</v>
      </c>
      <c r="AT1261" s="1" t="s">
        <v>26</v>
      </c>
    </row>
    <row r="1262" spans="1:46" x14ac:dyDescent="0.25">
      <c r="A1262" s="1" t="s">
        <v>17258</v>
      </c>
      <c r="B1262" s="2" t="s">
        <v>23074</v>
      </c>
      <c r="C1262" s="2" t="s">
        <v>23106</v>
      </c>
      <c r="D1262" s="1">
        <v>0</v>
      </c>
      <c r="E1262" s="1">
        <v>0</v>
      </c>
      <c r="F1262" s="1">
        <v>2</v>
      </c>
      <c r="G1262" s="1">
        <v>2</v>
      </c>
      <c r="H1262" s="6">
        <v>1</v>
      </c>
      <c r="I1262">
        <v>0</v>
      </c>
      <c r="J1262" s="1">
        <v>39</v>
      </c>
      <c r="K1262" s="1">
        <v>0</v>
      </c>
      <c r="L1262" s="1">
        <v>680</v>
      </c>
      <c r="M1262" s="6">
        <v>0.86</v>
      </c>
      <c r="N1262" s="4">
        <v>2530</v>
      </c>
      <c r="O1262" s="4">
        <v>172</v>
      </c>
      <c r="P1262" s="4">
        <v>500</v>
      </c>
      <c r="Q1262" s="3">
        <v>0.25</v>
      </c>
      <c r="R1262" s="1">
        <v>12</v>
      </c>
      <c r="S1262" s="1">
        <v>500</v>
      </c>
      <c r="T1262" s="1">
        <v>51</v>
      </c>
      <c r="U1262" s="1">
        <v>1</v>
      </c>
      <c r="V1262" s="1">
        <v>65</v>
      </c>
      <c r="W1262" s="1">
        <v>0</v>
      </c>
      <c r="X1262" s="1">
        <v>0</v>
      </c>
      <c r="Y1262" s="1">
        <v>1</v>
      </c>
      <c r="Z1262" s="1">
        <v>2</v>
      </c>
      <c r="AA1262" s="1">
        <v>1</v>
      </c>
      <c r="AB1262" s="1">
        <v>0</v>
      </c>
      <c r="AC1262" s="1">
        <v>6144</v>
      </c>
      <c r="AD1262" s="1">
        <v>300</v>
      </c>
      <c r="AE1262" s="1">
        <v>0</v>
      </c>
      <c r="AF1262" s="1">
        <v>0</v>
      </c>
      <c r="AG1262" s="1">
        <v>50</v>
      </c>
      <c r="AH1262" s="1">
        <v>400</v>
      </c>
      <c r="AI1262" s="1">
        <v>6894</v>
      </c>
      <c r="AJ1262" s="1" t="s">
        <v>788</v>
      </c>
      <c r="AK1262" s="1" t="s">
        <v>789</v>
      </c>
      <c r="AL1262" s="1" t="s">
        <v>790</v>
      </c>
      <c r="AM1262" s="1" t="s">
        <v>12</v>
      </c>
      <c r="AN1262" s="1" t="s">
        <v>23097</v>
      </c>
      <c r="AO1262" s="1" t="s">
        <v>86</v>
      </c>
      <c r="AP1262" s="1" t="s">
        <v>57</v>
      </c>
      <c r="AQ1262" s="1" t="s">
        <v>25</v>
      </c>
      <c r="AR1262" s="1" t="s">
        <v>19</v>
      </c>
      <c r="AS1262" s="1" t="s">
        <v>23091</v>
      </c>
      <c r="AT1262" s="1" t="s">
        <v>26</v>
      </c>
    </row>
    <row r="1263" spans="1:46" x14ac:dyDescent="0.25">
      <c r="A1263" s="1" t="s">
        <v>22532</v>
      </c>
      <c r="B1263" s="2" t="s">
        <v>23101</v>
      </c>
      <c r="C1263" s="2" t="s">
        <v>23104</v>
      </c>
      <c r="D1263" s="1">
        <v>0</v>
      </c>
      <c r="E1263" s="1">
        <v>3</v>
      </c>
      <c r="F1263" s="1">
        <v>1</v>
      </c>
      <c r="G1263" s="1">
        <v>4</v>
      </c>
      <c r="H1263" s="6">
        <v>0.25</v>
      </c>
      <c r="I1263">
        <v>1</v>
      </c>
      <c r="J1263" s="1">
        <v>42</v>
      </c>
      <c r="K1263" s="1">
        <v>0</v>
      </c>
      <c r="L1263" s="1">
        <v>433</v>
      </c>
      <c r="M1263" s="6">
        <v>0.41</v>
      </c>
      <c r="N1263" s="4">
        <v>3900</v>
      </c>
      <c r="O1263" s="4">
        <v>330</v>
      </c>
      <c r="P1263" s="4">
        <v>500</v>
      </c>
      <c r="Q1263" s="3">
        <v>0.39</v>
      </c>
      <c r="R1263" s="1">
        <v>24</v>
      </c>
      <c r="S1263" s="1">
        <v>500</v>
      </c>
      <c r="T1263" s="1">
        <v>23</v>
      </c>
      <c r="U1263" s="1">
        <v>0</v>
      </c>
      <c r="V1263" s="1">
        <v>65</v>
      </c>
      <c r="W1263" s="1">
        <v>0</v>
      </c>
      <c r="X1263" s="1">
        <v>1</v>
      </c>
      <c r="Y1263" s="1">
        <v>0</v>
      </c>
      <c r="Z1263" s="1">
        <v>4</v>
      </c>
      <c r="AA1263" s="1">
        <v>1</v>
      </c>
      <c r="AB1263" s="1">
        <v>1</v>
      </c>
      <c r="AC1263" s="1">
        <v>1000</v>
      </c>
      <c r="AD1263" s="1">
        <v>71</v>
      </c>
      <c r="AE1263" s="1">
        <v>94</v>
      </c>
      <c r="AF1263" s="1">
        <v>0</v>
      </c>
      <c r="AG1263" s="1">
        <v>397</v>
      </c>
      <c r="AH1263" s="1">
        <v>900</v>
      </c>
      <c r="AI1263" s="1">
        <v>2462</v>
      </c>
      <c r="AJ1263" s="1" t="s">
        <v>6566</v>
      </c>
      <c r="AK1263" s="1" t="s">
        <v>15551</v>
      </c>
      <c r="AL1263" s="1" t="s">
        <v>15552</v>
      </c>
      <c r="AM1263" s="1" t="s">
        <v>16</v>
      </c>
      <c r="AN1263" s="1" t="s">
        <v>23097</v>
      </c>
      <c r="AO1263" s="1" t="s">
        <v>364</v>
      </c>
      <c r="AP1263" s="1" t="s">
        <v>57</v>
      </c>
      <c r="AQ1263" s="1" t="s">
        <v>14</v>
      </c>
      <c r="AR1263" s="1" t="s">
        <v>30</v>
      </c>
      <c r="AS1263" s="1" t="s">
        <v>23091</v>
      </c>
      <c r="AT1263" s="1" t="s">
        <v>101</v>
      </c>
    </row>
    <row r="1264" spans="1:46" x14ac:dyDescent="0.25">
      <c r="A1264" s="1" t="s">
        <v>19911</v>
      </c>
      <c r="B1264" s="2" t="s">
        <v>23101</v>
      </c>
      <c r="C1264" s="2" t="s">
        <v>23105</v>
      </c>
      <c r="D1264" s="1">
        <v>0</v>
      </c>
      <c r="E1264" s="1">
        <v>3</v>
      </c>
      <c r="F1264" s="1">
        <v>1</v>
      </c>
      <c r="G1264" s="1">
        <v>4</v>
      </c>
      <c r="H1264" s="6">
        <v>0.25</v>
      </c>
      <c r="I1264">
        <v>0</v>
      </c>
      <c r="J1264" s="1">
        <v>44</v>
      </c>
      <c r="K1264" s="1">
        <v>0</v>
      </c>
      <c r="L1264" s="1">
        <v>591</v>
      </c>
      <c r="M1264" s="6">
        <v>7.0000000000000007E-2</v>
      </c>
      <c r="N1264" s="4">
        <v>3600</v>
      </c>
      <c r="O1264" s="4">
        <v>300</v>
      </c>
      <c r="P1264" s="4">
        <v>200</v>
      </c>
      <c r="Q1264" s="3">
        <v>0.45</v>
      </c>
      <c r="R1264" s="1">
        <v>12</v>
      </c>
      <c r="S1264" s="1">
        <v>200</v>
      </c>
      <c r="T1264" s="1">
        <v>27</v>
      </c>
      <c r="U1264" s="1">
        <v>1</v>
      </c>
      <c r="V1264" s="1">
        <v>65</v>
      </c>
      <c r="W1264" s="1">
        <v>1</v>
      </c>
      <c r="X1264" s="1">
        <v>1</v>
      </c>
      <c r="Y1264" s="1">
        <v>1</v>
      </c>
      <c r="Z1264" s="1">
        <v>0</v>
      </c>
      <c r="AA1264" s="1">
        <v>1</v>
      </c>
      <c r="AB1264" s="1">
        <v>0</v>
      </c>
      <c r="AC1264" s="1">
        <v>0</v>
      </c>
      <c r="AD1264" s="1">
        <v>0</v>
      </c>
      <c r="AE1264" s="1">
        <v>0</v>
      </c>
      <c r="AF1264" s="1">
        <v>0</v>
      </c>
      <c r="AG1264" s="1">
        <v>0</v>
      </c>
      <c r="AH1264" s="1">
        <v>200</v>
      </c>
      <c r="AI1264" s="1">
        <v>200</v>
      </c>
      <c r="AJ1264" s="1" t="s">
        <v>8497</v>
      </c>
      <c r="AK1264" s="1" t="s">
        <v>8498</v>
      </c>
      <c r="AL1264" s="1" t="s">
        <v>8499</v>
      </c>
      <c r="AM1264" s="1" t="s">
        <v>12</v>
      </c>
      <c r="AN1264" s="1" t="s">
        <v>23097</v>
      </c>
      <c r="AO1264" s="1" t="s">
        <v>86</v>
      </c>
      <c r="AP1264" s="1" t="s">
        <v>86</v>
      </c>
      <c r="AQ1264" s="1" t="s">
        <v>14</v>
      </c>
      <c r="AR1264" s="1" t="s">
        <v>19</v>
      </c>
      <c r="AS1264" s="1" t="s">
        <v>23091</v>
      </c>
      <c r="AT1264" s="1" t="s">
        <v>26</v>
      </c>
    </row>
    <row r="1265" spans="1:46" x14ac:dyDescent="0.25">
      <c r="A1265" s="1" t="s">
        <v>18264</v>
      </c>
      <c r="B1265" s="2" t="s">
        <v>23101</v>
      </c>
      <c r="C1265" s="2" t="s">
        <v>23107</v>
      </c>
      <c r="D1265" s="1">
        <v>0</v>
      </c>
      <c r="E1265" s="1">
        <v>0</v>
      </c>
      <c r="F1265" s="1">
        <v>1</v>
      </c>
      <c r="G1265" s="1">
        <v>1</v>
      </c>
      <c r="H1265" s="6">
        <v>1</v>
      </c>
      <c r="I1265">
        <v>1</v>
      </c>
      <c r="J1265" s="1">
        <v>44</v>
      </c>
      <c r="K1265" s="1">
        <v>1</v>
      </c>
      <c r="L1265" s="1">
        <v>602</v>
      </c>
      <c r="M1265" s="6">
        <v>0.48</v>
      </c>
      <c r="N1265" s="4">
        <v>6000</v>
      </c>
      <c r="O1265" s="4">
        <v>500</v>
      </c>
      <c r="P1265" s="4">
        <v>300</v>
      </c>
      <c r="Q1265" s="3">
        <v>0.28999999999999998</v>
      </c>
      <c r="R1265" s="1">
        <v>12</v>
      </c>
      <c r="S1265" s="1">
        <v>300</v>
      </c>
      <c r="T1265" s="1">
        <v>40</v>
      </c>
      <c r="U1265" s="1">
        <v>1</v>
      </c>
      <c r="V1265" s="1">
        <v>65</v>
      </c>
      <c r="W1265" s="1">
        <v>1</v>
      </c>
      <c r="X1265" s="1">
        <v>0</v>
      </c>
      <c r="Y1265" s="1">
        <v>1</v>
      </c>
      <c r="Z1265" s="1">
        <v>1</v>
      </c>
      <c r="AA1265" s="1">
        <v>0</v>
      </c>
      <c r="AB1265" s="1">
        <v>1</v>
      </c>
      <c r="AC1265" s="1">
        <v>5800</v>
      </c>
      <c r="AD1265" s="1">
        <v>960</v>
      </c>
      <c r="AE1265" s="1">
        <v>1019</v>
      </c>
      <c r="AF1265" s="1">
        <v>969</v>
      </c>
      <c r="AG1265" s="1">
        <v>395</v>
      </c>
      <c r="AH1265" s="1">
        <v>500</v>
      </c>
      <c r="AI1265" s="1">
        <v>9643</v>
      </c>
      <c r="AJ1265" s="1" t="s">
        <v>3864</v>
      </c>
      <c r="AK1265" s="1" t="s">
        <v>3865</v>
      </c>
      <c r="AL1265" s="1" t="s">
        <v>3866</v>
      </c>
      <c r="AM1265" s="1" t="s">
        <v>16</v>
      </c>
      <c r="AN1265" s="1" t="s">
        <v>23098</v>
      </c>
      <c r="AO1265" s="1" t="s">
        <v>86</v>
      </c>
      <c r="AP1265" s="1" t="s">
        <v>86</v>
      </c>
      <c r="AQ1265" s="1" t="s">
        <v>25</v>
      </c>
      <c r="AR1265" s="1" t="s">
        <v>19</v>
      </c>
      <c r="AS1265" s="1" t="s">
        <v>23090</v>
      </c>
      <c r="AT1265" s="1" t="s">
        <v>101</v>
      </c>
    </row>
    <row r="1266" spans="1:46" x14ac:dyDescent="0.25">
      <c r="A1266" s="1" t="s">
        <v>21097</v>
      </c>
      <c r="B1266" s="2" t="s">
        <v>23101</v>
      </c>
      <c r="C1266" s="2" t="s">
        <v>23107</v>
      </c>
      <c r="D1266" s="1">
        <v>0</v>
      </c>
      <c r="E1266" s="1">
        <v>0</v>
      </c>
      <c r="F1266" s="1">
        <v>1</v>
      </c>
      <c r="G1266" s="1">
        <v>1</v>
      </c>
      <c r="H1266" s="6">
        <v>1</v>
      </c>
      <c r="I1266">
        <v>1</v>
      </c>
      <c r="J1266" s="1">
        <v>41</v>
      </c>
      <c r="K1266" s="1">
        <v>0</v>
      </c>
      <c r="L1266" s="1">
        <v>761</v>
      </c>
      <c r="M1266" s="6">
        <v>0.46</v>
      </c>
      <c r="N1266" s="4">
        <v>6000</v>
      </c>
      <c r="O1266" s="4">
        <v>500</v>
      </c>
      <c r="P1266" s="4">
        <v>400</v>
      </c>
      <c r="Q1266" s="3">
        <v>0.3</v>
      </c>
      <c r="R1266" s="1">
        <v>24</v>
      </c>
      <c r="S1266" s="1">
        <v>400</v>
      </c>
      <c r="T1266" s="1">
        <v>46</v>
      </c>
      <c r="U1266" s="1">
        <v>1</v>
      </c>
      <c r="V1266" s="1">
        <v>65</v>
      </c>
      <c r="W1266" s="1">
        <v>1</v>
      </c>
      <c r="X1266" s="1">
        <v>1</v>
      </c>
      <c r="Y1266" s="1">
        <v>0</v>
      </c>
      <c r="Z1266" s="1">
        <v>3</v>
      </c>
      <c r="AA1266" s="1">
        <v>0</v>
      </c>
      <c r="AB1266" s="1">
        <v>1</v>
      </c>
      <c r="AC1266" s="1">
        <v>9901</v>
      </c>
      <c r="AD1266" s="1">
        <v>29</v>
      </c>
      <c r="AE1266" s="1">
        <v>3013</v>
      </c>
      <c r="AF1266" s="1">
        <v>661</v>
      </c>
      <c r="AG1266" s="1">
        <v>426</v>
      </c>
      <c r="AH1266" s="1">
        <v>0</v>
      </c>
      <c r="AI1266" s="1">
        <v>14030</v>
      </c>
      <c r="AJ1266" s="1" t="s">
        <v>11746</v>
      </c>
      <c r="AK1266" s="1" t="s">
        <v>11747</v>
      </c>
      <c r="AL1266" s="1" t="s">
        <v>11748</v>
      </c>
      <c r="AM1266" s="1" t="s">
        <v>16</v>
      </c>
      <c r="AN1266" s="1" t="s">
        <v>23097</v>
      </c>
      <c r="AO1266" s="1" t="s">
        <v>86</v>
      </c>
      <c r="AP1266" s="1" t="s">
        <v>86</v>
      </c>
      <c r="AQ1266" s="1" t="s">
        <v>14</v>
      </c>
      <c r="AR1266" s="1" t="s">
        <v>30</v>
      </c>
      <c r="AS1266" s="1" t="s">
        <v>23090</v>
      </c>
      <c r="AT1266" s="1" t="s">
        <v>101</v>
      </c>
    </row>
    <row r="1267" spans="1:46" x14ac:dyDescent="0.25">
      <c r="A1267" s="1" t="s">
        <v>20063</v>
      </c>
      <c r="B1267" s="2" t="s">
        <v>23101</v>
      </c>
      <c r="C1267" s="2" t="s">
        <v>23108</v>
      </c>
      <c r="D1267" s="1">
        <v>1</v>
      </c>
      <c r="E1267" s="1">
        <v>0</v>
      </c>
      <c r="F1267" s="1">
        <v>1</v>
      </c>
      <c r="G1267" s="1">
        <v>2</v>
      </c>
      <c r="H1267" s="6">
        <v>0.5</v>
      </c>
      <c r="I1267">
        <v>0</v>
      </c>
      <c r="J1267" s="1">
        <v>40</v>
      </c>
      <c r="K1267" s="1">
        <v>1</v>
      </c>
      <c r="L1267" s="1">
        <v>762</v>
      </c>
      <c r="M1267" s="6">
        <v>0.23</v>
      </c>
      <c r="N1267" s="4">
        <v>3600</v>
      </c>
      <c r="O1267" s="4">
        <v>300</v>
      </c>
      <c r="P1267" s="4">
        <v>500</v>
      </c>
      <c r="Q1267" s="3">
        <v>0.28000000000000003</v>
      </c>
      <c r="R1267" s="1">
        <v>24</v>
      </c>
      <c r="S1267" s="1">
        <v>500</v>
      </c>
      <c r="T1267" s="1">
        <v>46</v>
      </c>
      <c r="U1267" s="1">
        <v>0</v>
      </c>
      <c r="V1267" s="1">
        <v>65</v>
      </c>
      <c r="W1267" s="1">
        <v>0</v>
      </c>
      <c r="X1267" s="1">
        <v>0</v>
      </c>
      <c r="Y1267" s="1">
        <v>0</v>
      </c>
      <c r="Z1267" s="1">
        <v>3</v>
      </c>
      <c r="AA1267" s="1">
        <v>0</v>
      </c>
      <c r="AB1267" s="1">
        <v>0</v>
      </c>
      <c r="AC1267" s="1">
        <v>0</v>
      </c>
      <c r="AD1267" s="1">
        <v>0</v>
      </c>
      <c r="AE1267" s="1">
        <v>0</v>
      </c>
      <c r="AF1267" s="1">
        <v>0</v>
      </c>
      <c r="AG1267" s="1">
        <v>0</v>
      </c>
      <c r="AH1267" s="1">
        <v>705</v>
      </c>
      <c r="AI1267" s="1">
        <v>705</v>
      </c>
      <c r="AJ1267" s="1" t="s">
        <v>8934</v>
      </c>
      <c r="AK1267" s="1" t="s">
        <v>8935</v>
      </c>
      <c r="AL1267" s="1" t="s">
        <v>8936</v>
      </c>
      <c r="AM1267" s="1" t="s">
        <v>12</v>
      </c>
      <c r="AN1267" s="1" t="s">
        <v>23098</v>
      </c>
      <c r="AO1267" s="1" t="s">
        <v>364</v>
      </c>
      <c r="AP1267" s="1" t="s">
        <v>57</v>
      </c>
      <c r="AQ1267" s="1" t="s">
        <v>25</v>
      </c>
      <c r="AR1267" s="1" t="s">
        <v>30</v>
      </c>
      <c r="AS1267" s="1" t="s">
        <v>23090</v>
      </c>
      <c r="AT1267" s="1" t="s">
        <v>26</v>
      </c>
    </row>
    <row r="1268" spans="1:46" x14ac:dyDescent="0.25">
      <c r="A1268" s="1" t="s">
        <v>18152</v>
      </c>
      <c r="B1268" s="2" t="s">
        <v>23076</v>
      </c>
      <c r="C1268" s="2" t="s">
        <v>23110</v>
      </c>
      <c r="D1268" s="1">
        <v>0</v>
      </c>
      <c r="E1268" s="1">
        <v>2</v>
      </c>
      <c r="F1268" s="1">
        <v>2</v>
      </c>
      <c r="G1268" s="1">
        <v>4</v>
      </c>
      <c r="H1268" s="6">
        <v>0.5</v>
      </c>
      <c r="I1268">
        <v>0</v>
      </c>
      <c r="J1268" s="1">
        <v>41</v>
      </c>
      <c r="K1268" s="1">
        <v>0</v>
      </c>
      <c r="L1268" s="1">
        <v>742</v>
      </c>
      <c r="M1268" s="6">
        <v>0.26</v>
      </c>
      <c r="N1268" s="4">
        <v>9600</v>
      </c>
      <c r="O1268" s="4">
        <v>800</v>
      </c>
      <c r="P1268" s="4">
        <v>700</v>
      </c>
      <c r="Q1268" s="3">
        <v>0.2</v>
      </c>
      <c r="R1268" s="1">
        <v>12</v>
      </c>
      <c r="S1268" s="1">
        <v>700</v>
      </c>
      <c r="T1268" s="1">
        <v>61</v>
      </c>
      <c r="U1268" s="1">
        <v>1</v>
      </c>
      <c r="V1268" s="1">
        <v>64</v>
      </c>
      <c r="W1268" s="1">
        <v>1</v>
      </c>
      <c r="X1268" s="1">
        <v>1</v>
      </c>
      <c r="Y1268" s="1">
        <v>1</v>
      </c>
      <c r="Z1268" s="1">
        <v>1</v>
      </c>
      <c r="AA1268" s="1">
        <v>1</v>
      </c>
      <c r="AB1268" s="1">
        <v>0</v>
      </c>
      <c r="AC1268" s="1">
        <v>550</v>
      </c>
      <c r="AD1268" s="1">
        <v>0</v>
      </c>
      <c r="AE1268" s="1">
        <v>1147</v>
      </c>
      <c r="AF1268" s="1">
        <v>1322</v>
      </c>
      <c r="AG1268" s="1">
        <v>950</v>
      </c>
      <c r="AH1268" s="1">
        <v>0</v>
      </c>
      <c r="AI1268" s="1">
        <v>3969</v>
      </c>
      <c r="AJ1268" s="1" t="s">
        <v>3514</v>
      </c>
      <c r="AK1268" s="1" t="s">
        <v>3515</v>
      </c>
      <c r="AL1268" s="1" t="s">
        <v>3516</v>
      </c>
      <c r="AM1268" s="1" t="s">
        <v>12</v>
      </c>
      <c r="AN1268" s="1" t="s">
        <v>23097</v>
      </c>
      <c r="AO1268" s="1" t="s">
        <v>86</v>
      </c>
      <c r="AP1268" s="1" t="s">
        <v>86</v>
      </c>
      <c r="AQ1268" s="1" t="s">
        <v>14</v>
      </c>
      <c r="AR1268" s="1" t="s">
        <v>19</v>
      </c>
      <c r="AS1268" s="1" t="s">
        <v>23091</v>
      </c>
      <c r="AT1268" s="1" t="s">
        <v>26</v>
      </c>
    </row>
    <row r="1269" spans="1:46" x14ac:dyDescent="0.25">
      <c r="A1269" s="1" t="s">
        <v>19678</v>
      </c>
      <c r="B1269" s="2" t="s">
        <v>23073</v>
      </c>
      <c r="C1269" s="2" t="s">
        <v>23104</v>
      </c>
      <c r="D1269" s="1">
        <v>1</v>
      </c>
      <c r="E1269" s="1">
        <v>3</v>
      </c>
      <c r="F1269" s="1">
        <v>2</v>
      </c>
      <c r="G1269" s="1">
        <v>6</v>
      </c>
      <c r="H1269" s="6">
        <v>0.33333333333333331</v>
      </c>
      <c r="I1269">
        <v>1</v>
      </c>
      <c r="J1269" s="1">
        <v>35</v>
      </c>
      <c r="K1269" s="1">
        <v>0</v>
      </c>
      <c r="L1269" s="1">
        <v>438</v>
      </c>
      <c r="M1269" s="6">
        <v>0.55000000000000004</v>
      </c>
      <c r="N1269" s="4">
        <v>1860</v>
      </c>
      <c r="O1269" s="4">
        <v>155</v>
      </c>
      <c r="P1269" s="4">
        <v>500</v>
      </c>
      <c r="Q1269" s="3">
        <v>0.3</v>
      </c>
      <c r="R1269" s="1">
        <v>24</v>
      </c>
      <c r="S1269" s="1">
        <v>500</v>
      </c>
      <c r="T1269" s="1">
        <v>23</v>
      </c>
      <c r="U1269" s="1">
        <v>0</v>
      </c>
      <c r="V1269" s="1">
        <v>64</v>
      </c>
      <c r="W1269" s="1">
        <v>0</v>
      </c>
      <c r="X1269" s="1">
        <v>0</v>
      </c>
      <c r="Y1269" s="1">
        <v>1</v>
      </c>
      <c r="Z1269" s="1">
        <v>3</v>
      </c>
      <c r="AA1269" s="1">
        <v>0</v>
      </c>
      <c r="AB1269" s="1">
        <v>1</v>
      </c>
      <c r="AC1269" s="1">
        <v>0</v>
      </c>
      <c r="AD1269" s="1">
        <v>0</v>
      </c>
      <c r="AE1269" s="1">
        <v>400</v>
      </c>
      <c r="AF1269" s="1">
        <v>200</v>
      </c>
      <c r="AG1269" s="1">
        <v>300</v>
      </c>
      <c r="AH1269" s="1">
        <v>400</v>
      </c>
      <c r="AI1269" s="1">
        <v>1300</v>
      </c>
      <c r="AJ1269" s="1" t="s">
        <v>7859</v>
      </c>
      <c r="AK1269" s="1" t="s">
        <v>7860</v>
      </c>
      <c r="AL1269" s="1" t="s">
        <v>7861</v>
      </c>
      <c r="AM1269" s="1" t="s">
        <v>16</v>
      </c>
      <c r="AN1269" s="1" t="s">
        <v>23097</v>
      </c>
      <c r="AO1269" s="1" t="s">
        <v>364</v>
      </c>
      <c r="AP1269" s="1" t="s">
        <v>57</v>
      </c>
      <c r="AQ1269" s="1" t="s">
        <v>25</v>
      </c>
      <c r="AR1269" s="1" t="s">
        <v>19</v>
      </c>
      <c r="AS1269" s="1" t="s">
        <v>23090</v>
      </c>
      <c r="AT1269" s="1" t="s">
        <v>101</v>
      </c>
    </row>
    <row r="1270" spans="1:46" x14ac:dyDescent="0.25">
      <c r="A1270" s="1" t="s">
        <v>18105</v>
      </c>
      <c r="B1270" s="2" t="s">
        <v>23073</v>
      </c>
      <c r="C1270" s="2" t="s">
        <v>23109</v>
      </c>
      <c r="D1270" s="1">
        <v>0</v>
      </c>
      <c r="E1270" s="1">
        <v>0</v>
      </c>
      <c r="F1270" s="1">
        <v>1</v>
      </c>
      <c r="G1270" s="1">
        <v>1</v>
      </c>
      <c r="H1270" s="6">
        <v>1</v>
      </c>
      <c r="I1270">
        <v>0</v>
      </c>
      <c r="J1270" s="1">
        <v>43</v>
      </c>
      <c r="K1270" s="1">
        <v>1</v>
      </c>
      <c r="L1270" s="1">
        <v>863</v>
      </c>
      <c r="M1270" s="6">
        <v>0.01</v>
      </c>
      <c r="N1270" s="4">
        <v>16000</v>
      </c>
      <c r="O1270" s="4">
        <v>500</v>
      </c>
      <c r="P1270" s="4">
        <v>1000</v>
      </c>
      <c r="Q1270" s="3">
        <v>0.12</v>
      </c>
      <c r="R1270" s="1">
        <v>12</v>
      </c>
      <c r="S1270" s="1">
        <v>1000</v>
      </c>
      <c r="T1270" s="1">
        <v>75</v>
      </c>
      <c r="U1270" s="1">
        <v>1</v>
      </c>
      <c r="V1270" s="1">
        <v>64</v>
      </c>
      <c r="W1270" s="1">
        <v>0</v>
      </c>
      <c r="X1270" s="1">
        <v>0</v>
      </c>
      <c r="Y1270" s="1">
        <v>0</v>
      </c>
      <c r="Z1270" s="1">
        <v>4</v>
      </c>
      <c r="AA1270" s="1">
        <v>0</v>
      </c>
      <c r="AB1270" s="1">
        <v>0</v>
      </c>
      <c r="AC1270" s="1">
        <v>0</v>
      </c>
      <c r="AD1270" s="1">
        <v>270</v>
      </c>
      <c r="AE1270" s="1">
        <v>0</v>
      </c>
      <c r="AF1270" s="1">
        <v>0</v>
      </c>
      <c r="AG1270" s="1">
        <v>0</v>
      </c>
      <c r="AH1270" s="1">
        <v>0</v>
      </c>
      <c r="AI1270" s="1">
        <v>270</v>
      </c>
      <c r="AJ1270" s="1" t="s">
        <v>3364</v>
      </c>
      <c r="AK1270" s="1" t="s">
        <v>3365</v>
      </c>
      <c r="AL1270" s="1" t="s">
        <v>3366</v>
      </c>
      <c r="AM1270" s="1" t="s">
        <v>12</v>
      </c>
      <c r="AN1270" s="1" t="s">
        <v>23098</v>
      </c>
      <c r="AO1270" s="1" t="s">
        <v>86</v>
      </c>
      <c r="AP1270" s="1" t="s">
        <v>57</v>
      </c>
      <c r="AQ1270" s="1" t="s">
        <v>25</v>
      </c>
      <c r="AR1270" s="1" t="s">
        <v>30</v>
      </c>
      <c r="AS1270" s="1" t="s">
        <v>23090</v>
      </c>
      <c r="AT1270" s="1" t="s">
        <v>26</v>
      </c>
    </row>
    <row r="1271" spans="1:46" x14ac:dyDescent="0.25">
      <c r="A1271" s="1" t="s">
        <v>21406</v>
      </c>
      <c r="B1271" s="2" t="s">
        <v>23074</v>
      </c>
      <c r="C1271" s="2" t="s">
        <v>23105</v>
      </c>
      <c r="D1271" s="1">
        <v>0</v>
      </c>
      <c r="E1271" s="1">
        <v>2</v>
      </c>
      <c r="F1271" s="1">
        <v>1</v>
      </c>
      <c r="G1271" s="1">
        <v>3</v>
      </c>
      <c r="H1271" s="6">
        <v>0.33333333333333331</v>
      </c>
      <c r="I1271">
        <v>1</v>
      </c>
      <c r="J1271" s="1">
        <v>31</v>
      </c>
      <c r="K1271" s="1">
        <v>1</v>
      </c>
      <c r="L1271" s="1">
        <v>708</v>
      </c>
      <c r="M1271" s="6">
        <v>0.21</v>
      </c>
      <c r="N1271" s="4">
        <v>3500</v>
      </c>
      <c r="O1271" s="4">
        <v>300</v>
      </c>
      <c r="P1271" s="4">
        <v>350</v>
      </c>
      <c r="Q1271" s="3">
        <v>0.3</v>
      </c>
      <c r="R1271" s="1">
        <v>24</v>
      </c>
      <c r="S1271" s="1">
        <v>350</v>
      </c>
      <c r="T1271" s="1">
        <v>59</v>
      </c>
      <c r="U1271" s="1">
        <v>0</v>
      </c>
      <c r="V1271" s="1">
        <v>64</v>
      </c>
      <c r="W1271" s="1">
        <v>1</v>
      </c>
      <c r="X1271" s="1">
        <v>1</v>
      </c>
      <c r="Y1271" s="1">
        <v>1</v>
      </c>
      <c r="Z1271" s="1">
        <v>3</v>
      </c>
      <c r="AA1271" s="1">
        <v>1</v>
      </c>
      <c r="AB1271" s="1">
        <v>1</v>
      </c>
      <c r="AC1271" s="1">
        <v>0</v>
      </c>
      <c r="AD1271" s="1">
        <v>12</v>
      </c>
      <c r="AE1271" s="1">
        <v>393</v>
      </c>
      <c r="AF1271" s="1">
        <v>387</v>
      </c>
      <c r="AG1271" s="1">
        <v>334</v>
      </c>
      <c r="AH1271" s="1">
        <v>0</v>
      </c>
      <c r="AI1271" s="1">
        <v>1126</v>
      </c>
      <c r="AJ1271" s="1" t="s">
        <v>12566</v>
      </c>
      <c r="AK1271" s="1" t="s">
        <v>12567</v>
      </c>
      <c r="AL1271" s="1" t="s">
        <v>12568</v>
      </c>
      <c r="AM1271" s="1" t="s">
        <v>16</v>
      </c>
      <c r="AN1271" s="1" t="s">
        <v>23098</v>
      </c>
      <c r="AO1271" s="1" t="s">
        <v>364</v>
      </c>
      <c r="AP1271" s="1" t="s">
        <v>86</v>
      </c>
      <c r="AQ1271" s="1" t="s">
        <v>14</v>
      </c>
      <c r="AR1271" s="1" t="s">
        <v>19</v>
      </c>
      <c r="AS1271" s="1" t="s">
        <v>23091</v>
      </c>
      <c r="AT1271" s="1" t="s">
        <v>101</v>
      </c>
    </row>
    <row r="1272" spans="1:46" x14ac:dyDescent="0.25">
      <c r="A1272" s="1" t="s">
        <v>19486</v>
      </c>
      <c r="B1272" s="2" t="s">
        <v>23074</v>
      </c>
      <c r="C1272" s="2" t="s">
        <v>23109</v>
      </c>
      <c r="D1272" s="1">
        <v>1</v>
      </c>
      <c r="E1272" s="1">
        <v>1</v>
      </c>
      <c r="F1272" s="1">
        <v>2</v>
      </c>
      <c r="G1272" s="1">
        <v>4</v>
      </c>
      <c r="H1272" s="6">
        <v>0.5</v>
      </c>
      <c r="I1272">
        <v>1</v>
      </c>
      <c r="J1272" s="1">
        <v>54</v>
      </c>
      <c r="K1272" s="1">
        <v>0</v>
      </c>
      <c r="L1272" s="1">
        <v>723</v>
      </c>
      <c r="M1272" s="6">
        <v>0.41</v>
      </c>
      <c r="N1272" s="4">
        <v>6000</v>
      </c>
      <c r="O1272" s="4">
        <v>500</v>
      </c>
      <c r="P1272" s="4">
        <v>400</v>
      </c>
      <c r="Q1272" s="3">
        <v>0.25</v>
      </c>
      <c r="R1272" s="1">
        <v>24</v>
      </c>
      <c r="S1272" s="1">
        <v>400</v>
      </c>
      <c r="T1272" s="1">
        <v>44</v>
      </c>
      <c r="U1272" s="1">
        <v>0</v>
      </c>
      <c r="V1272" s="1">
        <v>64</v>
      </c>
      <c r="W1272" s="1">
        <v>1</v>
      </c>
      <c r="X1272" s="1">
        <v>1</v>
      </c>
      <c r="Y1272" s="1">
        <v>0</v>
      </c>
      <c r="Z1272" s="1">
        <v>5</v>
      </c>
      <c r="AA1272" s="1">
        <v>0</v>
      </c>
      <c r="AB1272" s="1">
        <v>1</v>
      </c>
      <c r="AC1272" s="1">
        <v>0</v>
      </c>
      <c r="AD1272" s="1">
        <v>6380</v>
      </c>
      <c r="AE1272" s="1">
        <v>349</v>
      </c>
      <c r="AF1272" s="1">
        <v>1597</v>
      </c>
      <c r="AG1272" s="1">
        <v>448</v>
      </c>
      <c r="AH1272" s="1">
        <v>0</v>
      </c>
      <c r="AI1272" s="1">
        <v>8774</v>
      </c>
      <c r="AJ1272" s="1" t="s">
        <v>7330</v>
      </c>
      <c r="AK1272" s="1" t="s">
        <v>7331</v>
      </c>
      <c r="AL1272" s="1" t="s">
        <v>7332</v>
      </c>
      <c r="AM1272" s="1" t="s">
        <v>16</v>
      </c>
      <c r="AN1272" s="1" t="s">
        <v>23097</v>
      </c>
      <c r="AO1272" s="1" t="s">
        <v>364</v>
      </c>
      <c r="AP1272" s="1" t="s">
        <v>86</v>
      </c>
      <c r="AQ1272" s="1" t="s">
        <v>14</v>
      </c>
      <c r="AR1272" s="1" t="s">
        <v>30</v>
      </c>
      <c r="AS1272" s="1" t="s">
        <v>23090</v>
      </c>
      <c r="AT1272" s="1" t="s">
        <v>101</v>
      </c>
    </row>
    <row r="1273" spans="1:46" x14ac:dyDescent="0.25">
      <c r="A1273" s="1" t="s">
        <v>22784</v>
      </c>
      <c r="B1273" s="2" t="s">
        <v>23074</v>
      </c>
      <c r="C1273" s="2" t="s">
        <v>23110</v>
      </c>
      <c r="D1273" s="1">
        <v>0</v>
      </c>
      <c r="E1273" s="1">
        <v>0</v>
      </c>
      <c r="F1273" s="1">
        <v>2</v>
      </c>
      <c r="G1273" s="1">
        <v>2</v>
      </c>
      <c r="H1273" s="6">
        <v>1</v>
      </c>
      <c r="I1273">
        <v>0</v>
      </c>
      <c r="J1273" s="1">
        <v>33</v>
      </c>
      <c r="K1273" s="1">
        <v>1</v>
      </c>
      <c r="L1273" s="1">
        <v>748</v>
      </c>
      <c r="M1273" s="6">
        <v>0.39</v>
      </c>
      <c r="N1273" s="4">
        <v>6732</v>
      </c>
      <c r="O1273" s="4">
        <v>561</v>
      </c>
      <c r="P1273" s="4">
        <v>1000</v>
      </c>
      <c r="Q1273" s="3">
        <v>0.22</v>
      </c>
      <c r="R1273" s="1">
        <v>24</v>
      </c>
      <c r="S1273" s="1">
        <v>1000</v>
      </c>
      <c r="T1273" s="1">
        <v>69</v>
      </c>
      <c r="U1273" s="1">
        <v>1</v>
      </c>
      <c r="V1273" s="1">
        <v>64</v>
      </c>
      <c r="W1273" s="1">
        <v>1</v>
      </c>
      <c r="X1273" s="1">
        <v>1</v>
      </c>
      <c r="Y1273" s="1">
        <v>0</v>
      </c>
      <c r="Z1273" s="1">
        <v>2</v>
      </c>
      <c r="AA1273" s="1">
        <v>0</v>
      </c>
      <c r="AB1273" s="1">
        <v>0</v>
      </c>
      <c r="AC1273" s="1">
        <v>0</v>
      </c>
      <c r="AD1273" s="1">
        <v>13310</v>
      </c>
      <c r="AE1273" s="1">
        <v>0</v>
      </c>
      <c r="AF1273" s="1">
        <v>0</v>
      </c>
      <c r="AG1273" s="1">
        <v>0</v>
      </c>
      <c r="AH1273" s="1">
        <v>0</v>
      </c>
      <c r="AI1273" s="1">
        <v>13310</v>
      </c>
      <c r="AJ1273" s="1" t="s">
        <v>16230</v>
      </c>
      <c r="AK1273" s="1" t="s">
        <v>16231</v>
      </c>
      <c r="AL1273" s="1" t="s">
        <v>16232</v>
      </c>
      <c r="AM1273" s="1" t="s">
        <v>12</v>
      </c>
      <c r="AN1273" s="1" t="s">
        <v>23098</v>
      </c>
      <c r="AO1273" s="1" t="s">
        <v>86</v>
      </c>
      <c r="AP1273" s="1" t="s">
        <v>86</v>
      </c>
      <c r="AQ1273" s="1" t="s">
        <v>14</v>
      </c>
      <c r="AR1273" s="1" t="s">
        <v>30</v>
      </c>
      <c r="AS1273" s="1" t="s">
        <v>23090</v>
      </c>
      <c r="AT1273" s="1" t="s">
        <v>26</v>
      </c>
    </row>
    <row r="1274" spans="1:46" x14ac:dyDescent="0.25">
      <c r="A1274" s="1" t="s">
        <v>22530</v>
      </c>
      <c r="B1274" s="2" t="s">
        <v>23075</v>
      </c>
      <c r="C1274" s="2" t="s">
        <v>23104</v>
      </c>
      <c r="D1274" s="1">
        <v>0</v>
      </c>
      <c r="E1274" s="1">
        <v>0</v>
      </c>
      <c r="F1274" s="1">
        <v>1</v>
      </c>
      <c r="G1274" s="1">
        <v>1</v>
      </c>
      <c r="H1274" s="6">
        <v>1</v>
      </c>
      <c r="I1274">
        <v>0</v>
      </c>
      <c r="J1274" s="1">
        <v>35</v>
      </c>
      <c r="K1274" s="1">
        <v>0</v>
      </c>
      <c r="L1274" s="1">
        <v>334</v>
      </c>
      <c r="M1274" s="6">
        <v>0.84</v>
      </c>
      <c r="N1274" s="4">
        <v>2160</v>
      </c>
      <c r="O1274" s="4">
        <v>180</v>
      </c>
      <c r="P1274" s="4">
        <v>1000</v>
      </c>
      <c r="Q1274" s="3">
        <v>0.33</v>
      </c>
      <c r="R1274" s="1">
        <v>24</v>
      </c>
      <c r="S1274" s="1">
        <v>1000</v>
      </c>
      <c r="T1274" s="1">
        <v>19</v>
      </c>
      <c r="U1274" s="1">
        <v>0</v>
      </c>
      <c r="V1274" s="1">
        <v>64</v>
      </c>
      <c r="W1274" s="1">
        <v>0</v>
      </c>
      <c r="X1274" s="1">
        <v>0</v>
      </c>
      <c r="Y1274" s="1">
        <v>1</v>
      </c>
      <c r="Z1274" s="1">
        <v>3</v>
      </c>
      <c r="AA1274" s="1">
        <v>0</v>
      </c>
      <c r="AB1274" s="1">
        <v>0</v>
      </c>
      <c r="AC1274" s="1">
        <v>153</v>
      </c>
      <c r="AD1274" s="1">
        <v>0</v>
      </c>
      <c r="AE1274" s="1">
        <v>678</v>
      </c>
      <c r="AF1274" s="1">
        <v>200</v>
      </c>
      <c r="AG1274" s="1">
        <v>30</v>
      </c>
      <c r="AH1274" s="1">
        <v>0</v>
      </c>
      <c r="AI1274" s="1">
        <v>1061</v>
      </c>
      <c r="AJ1274" s="1" t="s">
        <v>15545</v>
      </c>
      <c r="AK1274" s="1" t="s">
        <v>15546</v>
      </c>
      <c r="AL1274" s="1" t="s">
        <v>15547</v>
      </c>
      <c r="AM1274" s="1" t="s">
        <v>12</v>
      </c>
      <c r="AN1274" s="1" t="s">
        <v>23097</v>
      </c>
      <c r="AO1274" s="1" t="s">
        <v>364</v>
      </c>
      <c r="AP1274" s="1" t="s">
        <v>57</v>
      </c>
      <c r="AQ1274" s="1" t="s">
        <v>25</v>
      </c>
      <c r="AR1274" s="1" t="s">
        <v>19</v>
      </c>
      <c r="AS1274" s="1" t="s">
        <v>23090</v>
      </c>
      <c r="AT1274" s="1" t="s">
        <v>26</v>
      </c>
    </row>
    <row r="1275" spans="1:46" x14ac:dyDescent="0.25">
      <c r="A1275" s="1" t="s">
        <v>18111</v>
      </c>
      <c r="B1275" s="2" t="s">
        <v>23101</v>
      </c>
      <c r="C1275" s="2" t="s">
        <v>23107</v>
      </c>
      <c r="D1275" s="1">
        <v>2</v>
      </c>
      <c r="E1275" s="1">
        <v>4</v>
      </c>
      <c r="F1275" s="1">
        <v>2</v>
      </c>
      <c r="G1275" s="1">
        <v>8</v>
      </c>
      <c r="H1275" s="6">
        <v>0.25</v>
      </c>
      <c r="I1275">
        <v>0</v>
      </c>
      <c r="J1275" s="1">
        <v>36</v>
      </c>
      <c r="K1275" s="1">
        <v>0</v>
      </c>
      <c r="L1275" s="1">
        <v>728</v>
      </c>
      <c r="M1275" s="6">
        <v>0.43</v>
      </c>
      <c r="N1275" s="4">
        <v>8500</v>
      </c>
      <c r="O1275" s="4">
        <v>550</v>
      </c>
      <c r="P1275" s="4">
        <v>1500</v>
      </c>
      <c r="Q1275" s="3">
        <v>0.31</v>
      </c>
      <c r="R1275" s="1">
        <v>18</v>
      </c>
      <c r="S1275" s="1">
        <v>1500</v>
      </c>
      <c r="T1275" s="1">
        <v>57</v>
      </c>
      <c r="U1275" s="1">
        <v>0</v>
      </c>
      <c r="V1275" s="1">
        <v>64</v>
      </c>
      <c r="W1275" s="1">
        <v>0</v>
      </c>
      <c r="X1275" s="1">
        <v>0</v>
      </c>
      <c r="Y1275" s="1">
        <v>0</v>
      </c>
      <c r="Z1275" s="1">
        <v>2</v>
      </c>
      <c r="AA1275" s="1">
        <v>1</v>
      </c>
      <c r="AB1275" s="1">
        <v>0</v>
      </c>
      <c r="AC1275" s="1">
        <v>1942</v>
      </c>
      <c r="AD1275" s="1">
        <v>1125</v>
      </c>
      <c r="AE1275" s="1">
        <v>675</v>
      </c>
      <c r="AF1275" s="1">
        <v>0</v>
      </c>
      <c r="AG1275" s="1">
        <v>0</v>
      </c>
      <c r="AH1275" s="1">
        <v>0</v>
      </c>
      <c r="AI1275" s="1">
        <v>3742</v>
      </c>
      <c r="AJ1275" s="1" t="s">
        <v>3386</v>
      </c>
      <c r="AK1275" s="1" t="s">
        <v>3387</v>
      </c>
      <c r="AL1275" s="1" t="s">
        <v>3388</v>
      </c>
      <c r="AM1275" s="1" t="s">
        <v>12</v>
      </c>
      <c r="AN1275" s="1" t="s">
        <v>23097</v>
      </c>
      <c r="AO1275" s="1" t="s">
        <v>364</v>
      </c>
      <c r="AP1275" s="1" t="s">
        <v>57</v>
      </c>
      <c r="AQ1275" s="1" t="s">
        <v>25</v>
      </c>
      <c r="AR1275" s="1" t="s">
        <v>30</v>
      </c>
      <c r="AS1275" s="1" t="s">
        <v>23091</v>
      </c>
      <c r="AT1275" s="1" t="s">
        <v>26</v>
      </c>
    </row>
    <row r="1276" spans="1:46" x14ac:dyDescent="0.25">
      <c r="A1276" s="1" t="s">
        <v>22211</v>
      </c>
      <c r="B1276" s="2" t="s">
        <v>23101</v>
      </c>
      <c r="C1276" s="2" t="s">
        <v>23107</v>
      </c>
      <c r="D1276" s="1">
        <v>0</v>
      </c>
      <c r="E1276" s="1">
        <v>2</v>
      </c>
      <c r="F1276" s="1">
        <v>3</v>
      </c>
      <c r="G1276" s="1">
        <v>5</v>
      </c>
      <c r="H1276" s="6">
        <v>0.6</v>
      </c>
      <c r="I1276">
        <v>0</v>
      </c>
      <c r="J1276" s="1">
        <v>44</v>
      </c>
      <c r="K1276" s="1">
        <v>1</v>
      </c>
      <c r="L1276" s="1">
        <v>646</v>
      </c>
      <c r="M1276" s="6">
        <v>0.43</v>
      </c>
      <c r="N1276" s="4">
        <v>4200</v>
      </c>
      <c r="O1276" s="4">
        <v>325</v>
      </c>
      <c r="P1276" s="4">
        <v>550</v>
      </c>
      <c r="Q1276" s="3">
        <v>0.3</v>
      </c>
      <c r="R1276" s="1">
        <v>24</v>
      </c>
      <c r="S1276" s="1">
        <v>550</v>
      </c>
      <c r="T1276" s="1">
        <v>43</v>
      </c>
      <c r="U1276" s="1">
        <v>1</v>
      </c>
      <c r="V1276" s="1">
        <v>64</v>
      </c>
      <c r="W1276" s="1">
        <v>0</v>
      </c>
      <c r="X1276" s="1">
        <v>0</v>
      </c>
      <c r="Y1276" s="1">
        <v>0</v>
      </c>
      <c r="Z1276" s="1">
        <v>3</v>
      </c>
      <c r="AA1276" s="1">
        <v>0</v>
      </c>
      <c r="AB1276" s="1">
        <v>0</v>
      </c>
      <c r="AC1276" s="1">
        <v>1585</v>
      </c>
      <c r="AD1276" s="1">
        <v>0</v>
      </c>
      <c r="AE1276" s="1">
        <v>1440</v>
      </c>
      <c r="AF1276" s="1">
        <v>0</v>
      </c>
      <c r="AG1276" s="1">
        <v>0</v>
      </c>
      <c r="AH1276" s="1">
        <v>0</v>
      </c>
      <c r="AI1276" s="1">
        <v>3025</v>
      </c>
      <c r="AJ1276" s="1" t="s">
        <v>14711</v>
      </c>
      <c r="AK1276" s="1" t="s">
        <v>14712</v>
      </c>
      <c r="AL1276" s="1" t="s">
        <v>14713</v>
      </c>
      <c r="AM1276" s="1" t="s">
        <v>12</v>
      </c>
      <c r="AN1276" s="1" t="s">
        <v>23098</v>
      </c>
      <c r="AO1276" s="1" t="s">
        <v>86</v>
      </c>
      <c r="AP1276" s="1" t="s">
        <v>57</v>
      </c>
      <c r="AQ1276" s="1" t="s">
        <v>25</v>
      </c>
      <c r="AR1276" s="1" t="s">
        <v>30</v>
      </c>
      <c r="AS1276" s="1" t="s">
        <v>23090</v>
      </c>
      <c r="AT1276" s="1" t="s">
        <v>26</v>
      </c>
    </row>
    <row r="1277" spans="1:46" x14ac:dyDescent="0.25">
      <c r="A1277" s="1" t="s">
        <v>22240</v>
      </c>
      <c r="B1277" s="2" t="s">
        <v>23101</v>
      </c>
      <c r="C1277" s="2" t="s">
        <v>23107</v>
      </c>
      <c r="D1277" s="1">
        <v>0</v>
      </c>
      <c r="E1277" s="1">
        <v>0</v>
      </c>
      <c r="F1277" s="1">
        <v>1</v>
      </c>
      <c r="G1277" s="1">
        <v>1</v>
      </c>
      <c r="H1277" s="6">
        <v>1</v>
      </c>
      <c r="I1277">
        <v>0</v>
      </c>
      <c r="J1277" s="1">
        <v>32</v>
      </c>
      <c r="K1277" s="1">
        <v>0</v>
      </c>
      <c r="L1277" s="1">
        <v>663</v>
      </c>
      <c r="M1277" s="6">
        <v>0.62</v>
      </c>
      <c r="N1277" s="4">
        <v>3000</v>
      </c>
      <c r="O1277" s="4">
        <v>230</v>
      </c>
      <c r="P1277" s="4">
        <v>800</v>
      </c>
      <c r="Q1277" s="3">
        <v>0.28999999999999998</v>
      </c>
      <c r="R1277" s="1">
        <v>24</v>
      </c>
      <c r="S1277" s="1">
        <v>800</v>
      </c>
      <c r="T1277" s="1">
        <v>68</v>
      </c>
      <c r="U1277" s="1">
        <v>0</v>
      </c>
      <c r="V1277" s="1">
        <v>64</v>
      </c>
      <c r="W1277" s="1">
        <v>0</v>
      </c>
      <c r="X1277" s="1">
        <v>1</v>
      </c>
      <c r="Y1277" s="1">
        <v>1</v>
      </c>
      <c r="Z1277" s="1">
        <v>3</v>
      </c>
      <c r="AA1277" s="1">
        <v>0</v>
      </c>
      <c r="AB1277" s="1">
        <v>1</v>
      </c>
      <c r="AC1277" s="1">
        <v>0</v>
      </c>
      <c r="AD1277" s="1">
        <v>40</v>
      </c>
      <c r="AE1277" s="1">
        <v>0</v>
      </c>
      <c r="AF1277" s="1">
        <v>263</v>
      </c>
      <c r="AG1277" s="1">
        <v>25</v>
      </c>
      <c r="AH1277" s="1">
        <v>1400</v>
      </c>
      <c r="AI1277" s="1">
        <v>1728</v>
      </c>
      <c r="AJ1277" s="1" t="s">
        <v>14788</v>
      </c>
      <c r="AK1277" s="1" t="s">
        <v>14789</v>
      </c>
      <c r="AL1277" s="1" t="s">
        <v>14790</v>
      </c>
      <c r="AM1277" s="1" t="s">
        <v>12</v>
      </c>
      <c r="AN1277" s="1" t="s">
        <v>23097</v>
      </c>
      <c r="AO1277" s="1" t="s">
        <v>364</v>
      </c>
      <c r="AP1277" s="1" t="s">
        <v>57</v>
      </c>
      <c r="AQ1277" s="1" t="s">
        <v>14</v>
      </c>
      <c r="AR1277" s="1" t="s">
        <v>19</v>
      </c>
      <c r="AS1277" s="1" t="s">
        <v>23090</v>
      </c>
      <c r="AT1277" s="1" t="s">
        <v>101</v>
      </c>
    </row>
    <row r="1278" spans="1:46" x14ac:dyDescent="0.25">
      <c r="A1278" s="1" t="s">
        <v>21668</v>
      </c>
      <c r="B1278" s="2" t="s">
        <v>23101</v>
      </c>
      <c r="C1278" s="2" t="s">
        <v>23107</v>
      </c>
      <c r="D1278" s="1">
        <v>0</v>
      </c>
      <c r="E1278" s="1">
        <v>0</v>
      </c>
      <c r="F1278" s="1">
        <v>1</v>
      </c>
      <c r="G1278" s="1">
        <v>1</v>
      </c>
      <c r="H1278" s="6">
        <v>1</v>
      </c>
      <c r="I1278">
        <v>0</v>
      </c>
      <c r="J1278" s="1">
        <v>54</v>
      </c>
      <c r="K1278" s="1">
        <v>0</v>
      </c>
      <c r="L1278" s="1">
        <v>775</v>
      </c>
      <c r="M1278" s="6">
        <v>0.19</v>
      </c>
      <c r="N1278" s="4">
        <v>4800</v>
      </c>
      <c r="O1278" s="4">
        <v>400</v>
      </c>
      <c r="P1278" s="4">
        <v>150</v>
      </c>
      <c r="Q1278" s="3">
        <v>0.3</v>
      </c>
      <c r="R1278" s="1">
        <v>18</v>
      </c>
      <c r="S1278" s="1">
        <v>150</v>
      </c>
      <c r="T1278" s="1">
        <v>20</v>
      </c>
      <c r="U1278" s="1">
        <v>1</v>
      </c>
      <c r="V1278" s="1">
        <v>64</v>
      </c>
      <c r="W1278" s="1">
        <v>1</v>
      </c>
      <c r="X1278" s="1">
        <v>0</v>
      </c>
      <c r="Y1278" s="1">
        <v>0</v>
      </c>
      <c r="Z1278" s="1">
        <v>3</v>
      </c>
      <c r="AA1278" s="1">
        <v>0</v>
      </c>
      <c r="AB1278" s="1">
        <v>0</v>
      </c>
      <c r="AC1278" s="1">
        <v>0</v>
      </c>
      <c r="AD1278" s="1">
        <v>500</v>
      </c>
      <c r="AE1278" s="1">
        <v>0</v>
      </c>
      <c r="AF1278" s="1">
        <v>0</v>
      </c>
      <c r="AG1278" s="1">
        <v>0</v>
      </c>
      <c r="AH1278" s="1">
        <v>800</v>
      </c>
      <c r="AI1278" s="1">
        <v>1300</v>
      </c>
      <c r="AJ1278" s="1" t="s">
        <v>13281</v>
      </c>
      <c r="AK1278" s="1" t="s">
        <v>13282</v>
      </c>
      <c r="AL1278" s="1" t="s">
        <v>13283</v>
      </c>
      <c r="AM1278" s="1" t="s">
        <v>12</v>
      </c>
      <c r="AN1278" s="1" t="s">
        <v>23097</v>
      </c>
      <c r="AO1278" s="1" t="s">
        <v>86</v>
      </c>
      <c r="AP1278" s="1" t="s">
        <v>86</v>
      </c>
      <c r="AQ1278" s="1" t="s">
        <v>25</v>
      </c>
      <c r="AR1278" s="1" t="s">
        <v>30</v>
      </c>
      <c r="AS1278" s="1" t="s">
        <v>23090</v>
      </c>
      <c r="AT1278" s="1" t="s">
        <v>26</v>
      </c>
    </row>
    <row r="1279" spans="1:46" x14ac:dyDescent="0.25">
      <c r="A1279" s="1" t="s">
        <v>22378</v>
      </c>
      <c r="B1279" s="2" t="s">
        <v>23101</v>
      </c>
      <c r="C1279" s="2" t="s">
        <v>23108</v>
      </c>
      <c r="D1279" s="1">
        <v>0</v>
      </c>
      <c r="E1279" s="1">
        <v>1</v>
      </c>
      <c r="F1279" s="1">
        <v>1</v>
      </c>
      <c r="G1279" s="1">
        <v>2</v>
      </c>
      <c r="H1279" s="6">
        <v>0.5</v>
      </c>
      <c r="I1279">
        <v>0</v>
      </c>
      <c r="J1279" s="1">
        <v>41</v>
      </c>
      <c r="K1279" s="1">
        <v>0</v>
      </c>
      <c r="L1279" s="1">
        <v>515</v>
      </c>
      <c r="M1279" s="6">
        <v>0.21</v>
      </c>
      <c r="N1279" s="4">
        <v>11000</v>
      </c>
      <c r="O1279" s="4">
        <v>900</v>
      </c>
      <c r="P1279" s="4">
        <v>600</v>
      </c>
      <c r="Q1279" s="3">
        <v>0.34</v>
      </c>
      <c r="R1279" s="1">
        <v>24</v>
      </c>
      <c r="S1279" s="1">
        <v>600</v>
      </c>
      <c r="T1279" s="1">
        <v>53</v>
      </c>
      <c r="U1279" s="1">
        <v>1</v>
      </c>
      <c r="V1279" s="1">
        <v>64</v>
      </c>
      <c r="W1279" s="1">
        <v>1</v>
      </c>
      <c r="X1279" s="1">
        <v>0</v>
      </c>
      <c r="Y1279" s="1">
        <v>0</v>
      </c>
      <c r="Z1279" s="1">
        <v>3</v>
      </c>
      <c r="AA1279" s="1">
        <v>1</v>
      </c>
      <c r="AB1279" s="1">
        <v>0</v>
      </c>
      <c r="AC1279" s="1">
        <v>500</v>
      </c>
      <c r="AD1279" s="1">
        <v>620</v>
      </c>
      <c r="AE1279" s="1">
        <v>320</v>
      </c>
      <c r="AF1279" s="1">
        <v>210</v>
      </c>
      <c r="AG1279" s="1">
        <v>0</v>
      </c>
      <c r="AH1279" s="1">
        <v>1600</v>
      </c>
      <c r="AI1279" s="1">
        <v>3250</v>
      </c>
      <c r="AJ1279" s="1" t="s">
        <v>15167</v>
      </c>
      <c r="AK1279" s="1" t="s">
        <v>15168</v>
      </c>
      <c r="AL1279" s="1" t="s">
        <v>15169</v>
      </c>
      <c r="AM1279" s="1" t="s">
        <v>12</v>
      </c>
      <c r="AN1279" s="1" t="s">
        <v>23097</v>
      </c>
      <c r="AO1279" s="1" t="s">
        <v>86</v>
      </c>
      <c r="AP1279" s="1" t="s">
        <v>86</v>
      </c>
      <c r="AQ1279" s="1" t="s">
        <v>25</v>
      </c>
      <c r="AR1279" s="1" t="s">
        <v>30</v>
      </c>
      <c r="AS1279" s="1" t="s">
        <v>23091</v>
      </c>
      <c r="AT1279" s="1" t="s">
        <v>26</v>
      </c>
    </row>
    <row r="1280" spans="1:46" x14ac:dyDescent="0.25">
      <c r="A1280" s="1" t="s">
        <v>20650</v>
      </c>
      <c r="B1280" s="2" t="s">
        <v>23101</v>
      </c>
      <c r="C1280" s="2" t="s">
        <v>23108</v>
      </c>
      <c r="D1280" s="1">
        <v>0</v>
      </c>
      <c r="E1280" s="1">
        <v>0</v>
      </c>
      <c r="F1280" s="1">
        <v>3</v>
      </c>
      <c r="G1280" s="1">
        <v>3</v>
      </c>
      <c r="H1280" s="6">
        <v>1</v>
      </c>
      <c r="I1280">
        <v>0</v>
      </c>
      <c r="J1280" s="1">
        <v>34</v>
      </c>
      <c r="K1280" s="1">
        <v>1</v>
      </c>
      <c r="L1280" s="1">
        <v>621</v>
      </c>
      <c r="M1280" s="6">
        <v>7.0000000000000007E-2</v>
      </c>
      <c r="N1280" s="4">
        <v>3300</v>
      </c>
      <c r="O1280" s="4">
        <v>240</v>
      </c>
      <c r="P1280" s="4">
        <v>300</v>
      </c>
      <c r="Q1280" s="3">
        <v>0.35</v>
      </c>
      <c r="R1280" s="1">
        <v>24</v>
      </c>
      <c r="S1280" s="1">
        <v>300</v>
      </c>
      <c r="T1280" s="1">
        <v>34</v>
      </c>
      <c r="U1280" s="1">
        <v>1</v>
      </c>
      <c r="V1280" s="1">
        <v>64</v>
      </c>
      <c r="W1280" s="1">
        <v>0</v>
      </c>
      <c r="X1280" s="1">
        <v>0</v>
      </c>
      <c r="Y1280" s="1">
        <v>1</v>
      </c>
      <c r="Z1280" s="1">
        <v>2</v>
      </c>
      <c r="AA1280" s="1">
        <v>0</v>
      </c>
      <c r="AB1280" s="1">
        <v>0</v>
      </c>
      <c r="AC1280" s="1">
        <v>0</v>
      </c>
      <c r="AD1280" s="1">
        <v>0</v>
      </c>
      <c r="AE1280" s="1">
        <v>0</v>
      </c>
      <c r="AF1280" s="1">
        <v>0</v>
      </c>
      <c r="AG1280" s="1">
        <v>0</v>
      </c>
      <c r="AH1280" s="1">
        <v>0</v>
      </c>
      <c r="AI1280" s="1">
        <v>0</v>
      </c>
      <c r="AJ1280" s="1" t="s">
        <v>10545</v>
      </c>
      <c r="AK1280" s="1" t="s">
        <v>10546</v>
      </c>
      <c r="AL1280" s="1" t="s">
        <v>10547</v>
      </c>
      <c r="AM1280" s="1" t="s">
        <v>12</v>
      </c>
      <c r="AN1280" s="1" t="s">
        <v>23098</v>
      </c>
      <c r="AO1280" s="1" t="s">
        <v>86</v>
      </c>
      <c r="AP1280" s="1" t="s">
        <v>57</v>
      </c>
      <c r="AQ1280" s="1" t="s">
        <v>25</v>
      </c>
      <c r="AR1280" s="1" t="s">
        <v>19</v>
      </c>
      <c r="AS1280" s="1" t="s">
        <v>23090</v>
      </c>
      <c r="AT1280" s="1" t="s">
        <v>26</v>
      </c>
    </row>
    <row r="1281" spans="1:46" x14ac:dyDescent="0.25">
      <c r="A1281" s="1" t="s">
        <v>21213</v>
      </c>
      <c r="B1281" s="2" t="s">
        <v>23101</v>
      </c>
      <c r="C1281" s="2" t="s">
        <v>23108</v>
      </c>
      <c r="D1281" s="1">
        <v>0</v>
      </c>
      <c r="E1281" s="1">
        <v>1</v>
      </c>
      <c r="F1281" s="1">
        <v>6</v>
      </c>
      <c r="G1281" s="1">
        <v>7</v>
      </c>
      <c r="H1281" s="6">
        <v>0.8571428571428571</v>
      </c>
      <c r="I1281">
        <v>1</v>
      </c>
      <c r="J1281" s="1">
        <v>31</v>
      </c>
      <c r="K1281" s="1">
        <v>1</v>
      </c>
      <c r="L1281" s="1">
        <v>476</v>
      </c>
      <c r="M1281" s="6">
        <v>0.06</v>
      </c>
      <c r="N1281" s="4">
        <v>1600</v>
      </c>
      <c r="O1281" s="4">
        <v>130</v>
      </c>
      <c r="P1281" s="4">
        <v>100</v>
      </c>
      <c r="Q1281" s="3">
        <v>0.3</v>
      </c>
      <c r="R1281" s="1">
        <v>12</v>
      </c>
      <c r="S1281" s="1">
        <v>237</v>
      </c>
      <c r="T1281" s="1">
        <v>4</v>
      </c>
      <c r="U1281" s="1">
        <v>1</v>
      </c>
      <c r="V1281" s="1">
        <v>64</v>
      </c>
      <c r="W1281" s="1">
        <v>0</v>
      </c>
      <c r="X1281" s="1">
        <v>0</v>
      </c>
      <c r="Y1281" s="1">
        <v>1</v>
      </c>
      <c r="Z1281" s="1">
        <v>2</v>
      </c>
      <c r="AA1281" s="1">
        <v>0</v>
      </c>
      <c r="AB1281" s="1">
        <v>1</v>
      </c>
      <c r="AC1281" s="1">
        <v>0</v>
      </c>
      <c r="AD1281" s="1">
        <v>0</v>
      </c>
      <c r="AE1281" s="1">
        <v>0</v>
      </c>
      <c r="AF1281" s="1">
        <v>0</v>
      </c>
      <c r="AG1281" s="1">
        <v>0</v>
      </c>
      <c r="AH1281" s="1">
        <v>0</v>
      </c>
      <c r="AI1281" s="1">
        <v>0</v>
      </c>
      <c r="AJ1281" s="1" t="s">
        <v>12064</v>
      </c>
      <c r="AK1281" s="1" t="s">
        <v>12065</v>
      </c>
      <c r="AL1281" s="1" t="s">
        <v>12066</v>
      </c>
      <c r="AM1281" s="1" t="s">
        <v>16</v>
      </c>
      <c r="AN1281" s="1" t="s">
        <v>23098</v>
      </c>
      <c r="AO1281" s="1" t="s">
        <v>86</v>
      </c>
      <c r="AP1281" s="1" t="s">
        <v>57</v>
      </c>
      <c r="AQ1281" s="1" t="s">
        <v>25</v>
      </c>
      <c r="AR1281" s="1" t="s">
        <v>19</v>
      </c>
      <c r="AS1281" s="1" t="s">
        <v>23090</v>
      </c>
      <c r="AT1281" s="1" t="s">
        <v>101</v>
      </c>
    </row>
    <row r="1282" spans="1:46" x14ac:dyDescent="0.25">
      <c r="A1282" s="1" t="s">
        <v>19601</v>
      </c>
      <c r="B1282" s="2" t="s">
        <v>23101</v>
      </c>
      <c r="C1282" s="2" t="s">
        <v>23109</v>
      </c>
      <c r="D1282" s="1">
        <v>0</v>
      </c>
      <c r="E1282" s="1">
        <v>0</v>
      </c>
      <c r="F1282" s="1">
        <v>3</v>
      </c>
      <c r="G1282" s="1">
        <v>3</v>
      </c>
      <c r="H1282" s="6">
        <v>1</v>
      </c>
      <c r="I1282">
        <v>0</v>
      </c>
      <c r="J1282" s="1">
        <v>34</v>
      </c>
      <c r="K1282" s="1">
        <v>1</v>
      </c>
      <c r="L1282" s="1">
        <v>617</v>
      </c>
      <c r="M1282" s="6">
        <v>0.12</v>
      </c>
      <c r="N1282" s="4">
        <v>3300</v>
      </c>
      <c r="O1282" s="4">
        <v>240</v>
      </c>
      <c r="P1282" s="4">
        <v>500</v>
      </c>
      <c r="Q1282" s="3">
        <v>0.35</v>
      </c>
      <c r="R1282" s="1">
        <v>24</v>
      </c>
      <c r="S1282" s="1">
        <v>500</v>
      </c>
      <c r="T1282" s="1">
        <v>53</v>
      </c>
      <c r="U1282" s="1">
        <v>1</v>
      </c>
      <c r="V1282" s="1">
        <v>64</v>
      </c>
      <c r="W1282" s="1">
        <v>0</v>
      </c>
      <c r="X1282" s="1">
        <v>0</v>
      </c>
      <c r="Y1282" s="1">
        <v>1</v>
      </c>
      <c r="Z1282" s="1">
        <v>2</v>
      </c>
      <c r="AA1282" s="1">
        <v>0</v>
      </c>
      <c r="AB1282" s="1">
        <v>0</v>
      </c>
      <c r="AC1282" s="1">
        <v>0</v>
      </c>
      <c r="AD1282" s="1">
        <v>0</v>
      </c>
      <c r="AE1282" s="1">
        <v>0</v>
      </c>
      <c r="AF1282" s="1">
        <v>0</v>
      </c>
      <c r="AG1282" s="1">
        <v>0</v>
      </c>
      <c r="AH1282" s="1">
        <v>0</v>
      </c>
      <c r="AI1282" s="1">
        <v>0</v>
      </c>
      <c r="AJ1282" s="1" t="s">
        <v>4210</v>
      </c>
      <c r="AK1282" s="1" t="s">
        <v>7661</v>
      </c>
      <c r="AL1282" s="1" t="s">
        <v>7662</v>
      </c>
      <c r="AM1282" s="1" t="s">
        <v>12</v>
      </c>
      <c r="AN1282" s="1" t="s">
        <v>23098</v>
      </c>
      <c r="AO1282" s="1" t="s">
        <v>86</v>
      </c>
      <c r="AP1282" s="1" t="s">
        <v>57</v>
      </c>
      <c r="AQ1282" s="1" t="s">
        <v>25</v>
      </c>
      <c r="AR1282" s="1" t="s">
        <v>19</v>
      </c>
      <c r="AS1282" s="1" t="s">
        <v>23090</v>
      </c>
      <c r="AT1282" s="1" t="s">
        <v>26</v>
      </c>
    </row>
    <row r="1283" spans="1:46" x14ac:dyDescent="0.25">
      <c r="A1283" s="1" t="s">
        <v>20262</v>
      </c>
      <c r="B1283" s="2" t="s">
        <v>23076</v>
      </c>
      <c r="C1283" s="2" t="s">
        <v>23104</v>
      </c>
      <c r="D1283" s="1">
        <v>2</v>
      </c>
      <c r="E1283" s="1">
        <v>0</v>
      </c>
      <c r="F1283" s="1">
        <v>3</v>
      </c>
      <c r="G1283" s="1">
        <v>5</v>
      </c>
      <c r="H1283" s="6">
        <v>0.6</v>
      </c>
      <c r="I1283">
        <v>0</v>
      </c>
      <c r="J1283" s="1">
        <v>43</v>
      </c>
      <c r="K1283" s="1">
        <v>1</v>
      </c>
      <c r="L1283" s="1">
        <v>368</v>
      </c>
      <c r="M1283" s="6">
        <v>0.33</v>
      </c>
      <c r="N1283" s="4">
        <v>2940</v>
      </c>
      <c r="O1283" s="4">
        <v>245</v>
      </c>
      <c r="P1283" s="4">
        <v>350</v>
      </c>
      <c r="Q1283" s="3">
        <v>0.37</v>
      </c>
      <c r="R1283" s="1">
        <v>24</v>
      </c>
      <c r="S1283" s="1">
        <v>350</v>
      </c>
      <c r="T1283" s="1">
        <v>21</v>
      </c>
      <c r="U1283" s="1">
        <v>1</v>
      </c>
      <c r="V1283" s="1">
        <v>63</v>
      </c>
      <c r="W1283" s="1">
        <v>1</v>
      </c>
      <c r="X1283" s="1">
        <v>1</v>
      </c>
      <c r="Y1283" s="1">
        <v>1</v>
      </c>
      <c r="Z1283" s="1">
        <v>0</v>
      </c>
      <c r="AA1283" s="1">
        <v>1</v>
      </c>
      <c r="AB1283" s="1">
        <v>0</v>
      </c>
      <c r="AC1283" s="1">
        <v>400</v>
      </c>
      <c r="AD1283" s="1">
        <v>0</v>
      </c>
      <c r="AE1283" s="1">
        <v>0</v>
      </c>
      <c r="AF1283" s="1">
        <v>0</v>
      </c>
      <c r="AG1283" s="1">
        <v>0</v>
      </c>
      <c r="AH1283" s="1">
        <v>800</v>
      </c>
      <c r="AI1283" s="1">
        <v>1200</v>
      </c>
      <c r="AJ1283" s="1" t="s">
        <v>9462</v>
      </c>
      <c r="AK1283" s="1" t="s">
        <v>8246</v>
      </c>
      <c r="AL1283" s="1" t="s">
        <v>8247</v>
      </c>
      <c r="AM1283" s="1" t="s">
        <v>12</v>
      </c>
      <c r="AN1283" s="1" t="s">
        <v>23098</v>
      </c>
      <c r="AO1283" s="1" t="s">
        <v>86</v>
      </c>
      <c r="AP1283" s="1" t="s">
        <v>86</v>
      </c>
      <c r="AQ1283" s="1" t="s">
        <v>14</v>
      </c>
      <c r="AR1283" s="1" t="s">
        <v>19</v>
      </c>
      <c r="AS1283" s="1" t="s">
        <v>23091</v>
      </c>
      <c r="AT1283" s="1" t="s">
        <v>26</v>
      </c>
    </row>
    <row r="1284" spans="1:46" x14ac:dyDescent="0.25">
      <c r="A1284" s="1" t="s">
        <v>19642</v>
      </c>
      <c r="B1284" s="2" t="s">
        <v>23073</v>
      </c>
      <c r="C1284" s="2" t="s">
        <v>23103</v>
      </c>
      <c r="D1284" s="1">
        <v>2</v>
      </c>
      <c r="E1284" s="1">
        <v>2</v>
      </c>
      <c r="F1284" s="1">
        <v>8</v>
      </c>
      <c r="G1284" s="1">
        <v>12</v>
      </c>
      <c r="H1284" s="6">
        <v>0.66666666666666663</v>
      </c>
      <c r="I1284">
        <v>1</v>
      </c>
      <c r="J1284" s="1">
        <v>41</v>
      </c>
      <c r="K1284" s="1">
        <v>1</v>
      </c>
      <c r="L1284" s="1">
        <v>386</v>
      </c>
      <c r="M1284" s="6">
        <v>0</v>
      </c>
      <c r="N1284" s="4">
        <v>4000</v>
      </c>
      <c r="O1284" s="4">
        <v>400</v>
      </c>
      <c r="P1284" s="4">
        <v>200</v>
      </c>
      <c r="Q1284" s="3">
        <v>0.45</v>
      </c>
      <c r="R1284" s="1">
        <v>12</v>
      </c>
      <c r="S1284" s="1">
        <v>200</v>
      </c>
      <c r="T1284" s="1">
        <v>8</v>
      </c>
      <c r="U1284" s="1">
        <v>0</v>
      </c>
      <c r="V1284" s="1">
        <v>63</v>
      </c>
      <c r="W1284" s="1">
        <v>0</v>
      </c>
      <c r="X1284" s="1">
        <v>0</v>
      </c>
      <c r="Y1284" s="1">
        <v>1</v>
      </c>
      <c r="Z1284" s="1">
        <v>2</v>
      </c>
      <c r="AA1284" s="1">
        <v>0</v>
      </c>
      <c r="AB1284" s="1">
        <v>1</v>
      </c>
      <c r="AC1284" s="1">
        <v>0</v>
      </c>
      <c r="AD1284" s="1">
        <v>0</v>
      </c>
      <c r="AE1284" s="1">
        <v>365</v>
      </c>
      <c r="AF1284" s="1">
        <v>167</v>
      </c>
      <c r="AG1284" s="1">
        <v>0</v>
      </c>
      <c r="AH1284" s="1">
        <v>800</v>
      </c>
      <c r="AI1284" s="1">
        <v>1332</v>
      </c>
      <c r="AJ1284" s="1" t="s">
        <v>7791</v>
      </c>
      <c r="AK1284" s="1" t="s">
        <v>7792</v>
      </c>
      <c r="AL1284" s="1" t="s">
        <v>11</v>
      </c>
      <c r="AM1284" s="1" t="s">
        <v>16</v>
      </c>
      <c r="AN1284" s="1" t="s">
        <v>23098</v>
      </c>
      <c r="AO1284" s="1" t="s">
        <v>364</v>
      </c>
      <c r="AP1284" s="1" t="s">
        <v>57</v>
      </c>
      <c r="AQ1284" s="1" t="s">
        <v>25</v>
      </c>
      <c r="AR1284" s="1" t="s">
        <v>19</v>
      </c>
      <c r="AS1284" s="1" t="s">
        <v>23090</v>
      </c>
      <c r="AT1284" s="1" t="s">
        <v>101</v>
      </c>
    </row>
    <row r="1285" spans="1:46" x14ac:dyDescent="0.25">
      <c r="A1285" s="1" t="s">
        <v>17364</v>
      </c>
      <c r="B1285" s="2" t="s">
        <v>23073</v>
      </c>
      <c r="C1285" s="2" t="s">
        <v>23107</v>
      </c>
      <c r="D1285" s="1">
        <v>0</v>
      </c>
      <c r="E1285" s="1">
        <v>1</v>
      </c>
      <c r="F1285" s="1">
        <v>3</v>
      </c>
      <c r="G1285" s="1">
        <v>4</v>
      </c>
      <c r="H1285" s="6">
        <v>0.75</v>
      </c>
      <c r="I1285">
        <v>0</v>
      </c>
      <c r="J1285" s="1">
        <v>37</v>
      </c>
      <c r="K1285" s="1">
        <v>1</v>
      </c>
      <c r="L1285" s="1">
        <v>761</v>
      </c>
      <c r="M1285" s="6">
        <v>0.33</v>
      </c>
      <c r="N1285" s="4">
        <v>3000</v>
      </c>
      <c r="O1285" s="4">
        <v>240</v>
      </c>
      <c r="P1285" s="4">
        <v>750</v>
      </c>
      <c r="Q1285" s="3">
        <v>0.26</v>
      </c>
      <c r="R1285" s="1">
        <v>24</v>
      </c>
      <c r="S1285" s="1">
        <v>750</v>
      </c>
      <c r="T1285" s="1">
        <v>60</v>
      </c>
      <c r="U1285" s="1">
        <v>0</v>
      </c>
      <c r="V1285" s="1">
        <v>63</v>
      </c>
      <c r="W1285" s="1">
        <v>0</v>
      </c>
      <c r="X1285" s="1">
        <v>0</v>
      </c>
      <c r="Y1285" s="1">
        <v>0</v>
      </c>
      <c r="Z1285" s="1">
        <v>1</v>
      </c>
      <c r="AA1285" s="1">
        <v>1</v>
      </c>
      <c r="AB1285" s="1">
        <v>0</v>
      </c>
      <c r="AC1285" s="1">
        <v>0</v>
      </c>
      <c r="AD1285" s="1">
        <v>1063</v>
      </c>
      <c r="AE1285" s="1">
        <v>0</v>
      </c>
      <c r="AF1285" s="1">
        <v>0</v>
      </c>
      <c r="AG1285" s="1">
        <v>40</v>
      </c>
      <c r="AH1285" s="1">
        <v>0</v>
      </c>
      <c r="AI1285" s="1">
        <v>1103</v>
      </c>
      <c r="AJ1285" s="1" t="s">
        <v>1135</v>
      </c>
      <c r="AK1285" s="1" t="s">
        <v>1136</v>
      </c>
      <c r="AL1285" s="1" t="s">
        <v>1137</v>
      </c>
      <c r="AM1285" s="1" t="s">
        <v>12</v>
      </c>
      <c r="AN1285" s="1" t="s">
        <v>23098</v>
      </c>
      <c r="AO1285" s="1" t="s">
        <v>364</v>
      </c>
      <c r="AP1285" s="1" t="s">
        <v>57</v>
      </c>
      <c r="AQ1285" s="1" t="s">
        <v>25</v>
      </c>
      <c r="AR1285" s="1" t="s">
        <v>30</v>
      </c>
      <c r="AS1285" s="1" t="s">
        <v>23091</v>
      </c>
      <c r="AT1285" s="1" t="s">
        <v>26</v>
      </c>
    </row>
    <row r="1286" spans="1:46" x14ac:dyDescent="0.25">
      <c r="A1286" s="1" t="s">
        <v>21634</v>
      </c>
      <c r="B1286" s="2" t="s">
        <v>23073</v>
      </c>
      <c r="C1286" s="2" t="s">
        <v>23107</v>
      </c>
      <c r="D1286" s="1">
        <v>0</v>
      </c>
      <c r="E1286" s="1">
        <v>1</v>
      </c>
      <c r="F1286" s="1">
        <v>2</v>
      </c>
      <c r="G1286" s="1">
        <v>3</v>
      </c>
      <c r="H1286" s="6">
        <v>0.66666666666666663</v>
      </c>
      <c r="I1286">
        <v>1</v>
      </c>
      <c r="J1286" s="1">
        <v>36</v>
      </c>
      <c r="K1286" s="1">
        <v>0</v>
      </c>
      <c r="L1286" s="1">
        <v>863</v>
      </c>
      <c r="M1286" s="6">
        <v>0.08</v>
      </c>
      <c r="N1286" s="4">
        <v>6000</v>
      </c>
      <c r="O1286" s="4">
        <v>450</v>
      </c>
      <c r="P1286" s="4">
        <v>700</v>
      </c>
      <c r="Q1286" s="3">
        <v>0.25</v>
      </c>
      <c r="R1286" s="1">
        <v>24</v>
      </c>
      <c r="S1286" s="1">
        <v>700</v>
      </c>
      <c r="T1286" s="1">
        <v>46</v>
      </c>
      <c r="U1286" s="1">
        <v>1</v>
      </c>
      <c r="V1286" s="1">
        <v>63</v>
      </c>
      <c r="W1286" s="1">
        <v>0</v>
      </c>
      <c r="X1286" s="1">
        <v>0</v>
      </c>
      <c r="Y1286" s="1">
        <v>0</v>
      </c>
      <c r="Z1286" s="1">
        <v>4</v>
      </c>
      <c r="AA1286" s="1">
        <v>1</v>
      </c>
      <c r="AB1286" s="1">
        <v>1</v>
      </c>
      <c r="AC1286" s="1">
        <v>0</v>
      </c>
      <c r="AD1286" s="1">
        <v>0</v>
      </c>
      <c r="AE1286" s="1">
        <v>0</v>
      </c>
      <c r="AF1286" s="1">
        <v>0</v>
      </c>
      <c r="AG1286" s="1">
        <v>0</v>
      </c>
      <c r="AH1286" s="1">
        <v>0</v>
      </c>
      <c r="AI1286" s="1">
        <v>0</v>
      </c>
      <c r="AJ1286" s="1" t="s">
        <v>13184</v>
      </c>
      <c r="AK1286" s="1" t="s">
        <v>13185</v>
      </c>
      <c r="AL1286" s="1" t="s">
        <v>13186</v>
      </c>
      <c r="AM1286" s="1" t="s">
        <v>16</v>
      </c>
      <c r="AN1286" s="1" t="s">
        <v>23097</v>
      </c>
      <c r="AO1286" s="1" t="s">
        <v>86</v>
      </c>
      <c r="AP1286" s="1" t="s">
        <v>57</v>
      </c>
      <c r="AQ1286" s="1" t="s">
        <v>25</v>
      </c>
      <c r="AR1286" s="1" t="s">
        <v>30</v>
      </c>
      <c r="AS1286" s="1" t="s">
        <v>23091</v>
      </c>
      <c r="AT1286" s="1" t="s">
        <v>101</v>
      </c>
    </row>
    <row r="1287" spans="1:46" x14ac:dyDescent="0.25">
      <c r="A1287" s="1" t="s">
        <v>19994</v>
      </c>
      <c r="B1287" s="2" t="s">
        <v>23073</v>
      </c>
      <c r="C1287" s="2" t="s">
        <v>23107</v>
      </c>
      <c r="D1287" s="1">
        <v>0</v>
      </c>
      <c r="E1287" s="1">
        <v>1</v>
      </c>
      <c r="F1287" s="1">
        <v>1</v>
      </c>
      <c r="G1287" s="1">
        <v>2</v>
      </c>
      <c r="H1287" s="6">
        <v>0.5</v>
      </c>
      <c r="I1287">
        <v>1</v>
      </c>
      <c r="J1287" s="1">
        <v>35</v>
      </c>
      <c r="K1287" s="1">
        <v>1</v>
      </c>
      <c r="L1287" s="1">
        <v>800</v>
      </c>
      <c r="M1287" s="6">
        <v>0.44</v>
      </c>
      <c r="N1287" s="4">
        <v>2240</v>
      </c>
      <c r="O1287" s="4">
        <v>205</v>
      </c>
      <c r="P1287" s="4">
        <v>750</v>
      </c>
      <c r="Q1287" s="3">
        <v>0.28000000000000003</v>
      </c>
      <c r="R1287" s="1">
        <v>24</v>
      </c>
      <c r="S1287" s="1">
        <v>750</v>
      </c>
      <c r="T1287" s="1">
        <v>84</v>
      </c>
      <c r="U1287" s="1">
        <v>0</v>
      </c>
      <c r="V1287" s="1">
        <v>63</v>
      </c>
      <c r="W1287" s="1">
        <v>0</v>
      </c>
      <c r="X1287" s="1">
        <v>0</v>
      </c>
      <c r="Y1287" s="1">
        <v>0</v>
      </c>
      <c r="Z1287" s="1">
        <v>1</v>
      </c>
      <c r="AA1287" s="1">
        <v>0</v>
      </c>
      <c r="AB1287" s="1">
        <v>1</v>
      </c>
      <c r="AC1287" s="1">
        <v>710</v>
      </c>
      <c r="AD1287" s="1">
        <v>0</v>
      </c>
      <c r="AE1287" s="1">
        <v>685</v>
      </c>
      <c r="AF1287" s="1">
        <v>0</v>
      </c>
      <c r="AG1287" s="1">
        <v>0</v>
      </c>
      <c r="AH1287" s="1">
        <v>0</v>
      </c>
      <c r="AI1287" s="1">
        <v>1395</v>
      </c>
      <c r="AJ1287" s="1" t="s">
        <v>8734</v>
      </c>
      <c r="AK1287" s="1" t="s">
        <v>8735</v>
      </c>
      <c r="AL1287" s="1" t="s">
        <v>8736</v>
      </c>
      <c r="AM1287" s="1" t="s">
        <v>16</v>
      </c>
      <c r="AN1287" s="1" t="s">
        <v>23098</v>
      </c>
      <c r="AO1287" s="1" t="s">
        <v>364</v>
      </c>
      <c r="AP1287" s="1" t="s">
        <v>57</v>
      </c>
      <c r="AQ1287" s="1" t="s">
        <v>25</v>
      </c>
      <c r="AR1287" s="1" t="s">
        <v>30</v>
      </c>
      <c r="AS1287" s="1" t="s">
        <v>23090</v>
      </c>
      <c r="AT1287" s="1" t="s">
        <v>101</v>
      </c>
    </row>
    <row r="1288" spans="1:46" x14ac:dyDescent="0.25">
      <c r="A1288" s="1" t="s">
        <v>19161</v>
      </c>
      <c r="B1288" s="2" t="s">
        <v>23074</v>
      </c>
      <c r="C1288" s="2" t="s">
        <v>23105</v>
      </c>
      <c r="D1288" s="1">
        <v>0</v>
      </c>
      <c r="E1288" s="1">
        <v>0</v>
      </c>
      <c r="F1288" s="1">
        <v>1</v>
      </c>
      <c r="G1288" s="1">
        <v>1</v>
      </c>
      <c r="H1288" s="6">
        <v>1</v>
      </c>
      <c r="I1288">
        <v>1</v>
      </c>
      <c r="J1288" s="1">
        <v>32</v>
      </c>
      <c r="K1288" s="1">
        <v>1</v>
      </c>
      <c r="L1288" s="1">
        <v>709</v>
      </c>
      <c r="M1288" s="6">
        <v>0.38</v>
      </c>
      <c r="N1288" s="4">
        <v>1416</v>
      </c>
      <c r="O1288" s="4">
        <v>118</v>
      </c>
      <c r="P1288" s="4">
        <v>350</v>
      </c>
      <c r="Q1288" s="3">
        <v>0.3</v>
      </c>
      <c r="R1288" s="1">
        <v>24</v>
      </c>
      <c r="S1288" s="1">
        <v>350</v>
      </c>
      <c r="T1288" s="1">
        <v>52</v>
      </c>
      <c r="U1288" s="1">
        <v>1</v>
      </c>
      <c r="V1288" s="1">
        <v>63</v>
      </c>
      <c r="W1288" s="1">
        <v>0</v>
      </c>
      <c r="X1288" s="1">
        <v>0</v>
      </c>
      <c r="Y1288" s="1">
        <v>1</v>
      </c>
      <c r="Z1288" s="1">
        <v>3</v>
      </c>
      <c r="AA1288" s="1">
        <v>0</v>
      </c>
      <c r="AB1288" s="1">
        <v>1</v>
      </c>
      <c r="AC1288" s="1">
        <v>0</v>
      </c>
      <c r="AD1288" s="1">
        <v>0</v>
      </c>
      <c r="AE1288" s="1">
        <v>538</v>
      </c>
      <c r="AF1288" s="1">
        <v>0</v>
      </c>
      <c r="AG1288" s="1">
        <v>195</v>
      </c>
      <c r="AH1288" s="1">
        <v>0</v>
      </c>
      <c r="AI1288" s="1">
        <v>733</v>
      </c>
      <c r="AJ1288" s="1" t="s">
        <v>6408</v>
      </c>
      <c r="AK1288" s="1" t="s">
        <v>6409</v>
      </c>
      <c r="AL1288" s="1" t="s">
        <v>6410</v>
      </c>
      <c r="AM1288" s="1" t="s">
        <v>16</v>
      </c>
      <c r="AN1288" s="1" t="s">
        <v>23098</v>
      </c>
      <c r="AO1288" s="1" t="s">
        <v>86</v>
      </c>
      <c r="AP1288" s="1" t="s">
        <v>57</v>
      </c>
      <c r="AQ1288" s="1" t="s">
        <v>25</v>
      </c>
      <c r="AR1288" s="1" t="s">
        <v>19</v>
      </c>
      <c r="AS1288" s="1" t="s">
        <v>23090</v>
      </c>
      <c r="AT1288" s="1" t="s">
        <v>101</v>
      </c>
    </row>
    <row r="1289" spans="1:46" x14ac:dyDescent="0.25">
      <c r="A1289" s="1" t="s">
        <v>17142</v>
      </c>
      <c r="B1289" s="2" t="s">
        <v>23074</v>
      </c>
      <c r="C1289" s="2" t="s">
        <v>23105</v>
      </c>
      <c r="D1289" s="1">
        <v>0</v>
      </c>
      <c r="E1289" s="1">
        <v>0</v>
      </c>
      <c r="F1289" s="1">
        <v>2</v>
      </c>
      <c r="G1289" s="1">
        <v>2</v>
      </c>
      <c r="H1289" s="6">
        <v>1</v>
      </c>
      <c r="I1289">
        <v>0</v>
      </c>
      <c r="J1289" s="1">
        <v>39</v>
      </c>
      <c r="K1289" s="1">
        <v>0</v>
      </c>
      <c r="L1289" s="1">
        <v>550</v>
      </c>
      <c r="M1289" s="6">
        <v>0.27</v>
      </c>
      <c r="N1289" s="4">
        <v>2860</v>
      </c>
      <c r="O1289" s="4">
        <v>220</v>
      </c>
      <c r="P1289" s="4">
        <v>500</v>
      </c>
      <c r="Q1289" s="3">
        <v>0.38</v>
      </c>
      <c r="R1289" s="1">
        <v>12</v>
      </c>
      <c r="S1289" s="1">
        <v>500</v>
      </c>
      <c r="T1289" s="1">
        <v>37</v>
      </c>
      <c r="U1289" s="1">
        <v>1</v>
      </c>
      <c r="V1289" s="1">
        <v>63</v>
      </c>
      <c r="W1289" s="1">
        <v>0</v>
      </c>
      <c r="X1289" s="1">
        <v>0</v>
      </c>
      <c r="Y1289" s="1">
        <v>1</v>
      </c>
      <c r="Z1289" s="1">
        <v>2</v>
      </c>
      <c r="AA1289" s="1">
        <v>0</v>
      </c>
      <c r="AB1289" s="1">
        <v>0</v>
      </c>
      <c r="AC1289" s="1">
        <v>300</v>
      </c>
      <c r="AD1289" s="1">
        <v>0</v>
      </c>
      <c r="AE1289" s="1">
        <v>0</v>
      </c>
      <c r="AF1289" s="1">
        <v>0</v>
      </c>
      <c r="AG1289" s="1">
        <v>0</v>
      </c>
      <c r="AH1289" s="1">
        <v>0</v>
      </c>
      <c r="AI1289" s="1">
        <v>300</v>
      </c>
      <c r="AJ1289" s="1" t="s">
        <v>409</v>
      </c>
      <c r="AK1289" s="1" t="s">
        <v>410</v>
      </c>
      <c r="AL1289" s="1" t="s">
        <v>411</v>
      </c>
      <c r="AM1289" s="1" t="s">
        <v>12</v>
      </c>
      <c r="AN1289" s="1" t="s">
        <v>23097</v>
      </c>
      <c r="AO1289" s="1" t="s">
        <v>86</v>
      </c>
      <c r="AP1289" s="1" t="s">
        <v>57</v>
      </c>
      <c r="AQ1289" s="1" t="s">
        <v>25</v>
      </c>
      <c r="AR1289" s="1" t="s">
        <v>19</v>
      </c>
      <c r="AS1289" s="1" t="s">
        <v>23090</v>
      </c>
      <c r="AT1289" s="1" t="s">
        <v>26</v>
      </c>
    </row>
    <row r="1290" spans="1:46" x14ac:dyDescent="0.25">
      <c r="A1290" s="1" t="s">
        <v>19264</v>
      </c>
      <c r="B1290" s="2" t="s">
        <v>23074</v>
      </c>
      <c r="C1290" s="2" t="s">
        <v>23106</v>
      </c>
      <c r="D1290" s="1">
        <v>1</v>
      </c>
      <c r="E1290" s="1">
        <v>1</v>
      </c>
      <c r="F1290" s="1">
        <v>2</v>
      </c>
      <c r="G1290" s="1">
        <v>4</v>
      </c>
      <c r="H1290" s="6">
        <v>0.5</v>
      </c>
      <c r="I1290">
        <v>1</v>
      </c>
      <c r="J1290" s="1">
        <v>37</v>
      </c>
      <c r="K1290" s="1">
        <v>0</v>
      </c>
      <c r="L1290" s="1">
        <v>619</v>
      </c>
      <c r="M1290" s="6">
        <v>0.31</v>
      </c>
      <c r="N1290" s="4">
        <v>6000</v>
      </c>
      <c r="O1290" s="4">
        <v>500</v>
      </c>
      <c r="P1290" s="4">
        <v>1000</v>
      </c>
      <c r="Q1290" s="3">
        <v>0.36</v>
      </c>
      <c r="R1290" s="1">
        <v>18</v>
      </c>
      <c r="S1290" s="1">
        <v>1000</v>
      </c>
      <c r="T1290" s="1">
        <v>81</v>
      </c>
      <c r="U1290" s="1">
        <v>1</v>
      </c>
      <c r="V1290" s="1">
        <v>63</v>
      </c>
      <c r="W1290" s="1">
        <v>1</v>
      </c>
      <c r="X1290" s="1">
        <v>0</v>
      </c>
      <c r="Y1290" s="1">
        <v>0</v>
      </c>
      <c r="Z1290" s="1">
        <v>2</v>
      </c>
      <c r="AA1290" s="1">
        <v>1</v>
      </c>
      <c r="AB1290" s="1">
        <v>1</v>
      </c>
      <c r="AC1290" s="1">
        <v>0</v>
      </c>
      <c r="AD1290" s="1">
        <v>300</v>
      </c>
      <c r="AE1290" s="1">
        <v>450</v>
      </c>
      <c r="AF1290" s="1">
        <v>730</v>
      </c>
      <c r="AG1290" s="1">
        <v>120</v>
      </c>
      <c r="AH1290" s="1">
        <v>240</v>
      </c>
      <c r="AI1290" s="1">
        <v>1840</v>
      </c>
      <c r="AJ1290" s="1" t="s">
        <v>6688</v>
      </c>
      <c r="AK1290" s="1" t="s">
        <v>6689</v>
      </c>
      <c r="AL1290" s="1" t="s">
        <v>6690</v>
      </c>
      <c r="AM1290" s="1" t="s">
        <v>16</v>
      </c>
      <c r="AN1290" s="1" t="s">
        <v>23097</v>
      </c>
      <c r="AO1290" s="1" t="s">
        <v>86</v>
      </c>
      <c r="AP1290" s="1" t="s">
        <v>86</v>
      </c>
      <c r="AQ1290" s="1" t="s">
        <v>25</v>
      </c>
      <c r="AR1290" s="1" t="s">
        <v>30</v>
      </c>
      <c r="AS1290" s="1" t="s">
        <v>23091</v>
      </c>
      <c r="AT1290" s="1" t="s">
        <v>101</v>
      </c>
    </row>
    <row r="1291" spans="1:46" x14ac:dyDescent="0.25">
      <c r="A1291" s="1" t="s">
        <v>17376</v>
      </c>
      <c r="B1291" s="2" t="s">
        <v>23074</v>
      </c>
      <c r="C1291" s="2" t="s">
        <v>23107</v>
      </c>
      <c r="D1291" s="1">
        <v>0</v>
      </c>
      <c r="E1291" s="1">
        <v>0</v>
      </c>
      <c r="F1291" s="1">
        <v>3</v>
      </c>
      <c r="G1291" s="1">
        <v>3</v>
      </c>
      <c r="H1291" s="6">
        <v>1</v>
      </c>
      <c r="I1291">
        <v>0</v>
      </c>
      <c r="J1291" s="1">
        <v>35</v>
      </c>
      <c r="K1291" s="1">
        <v>1</v>
      </c>
      <c r="L1291" s="1">
        <v>663</v>
      </c>
      <c r="M1291" s="6">
        <v>0.28999999999999998</v>
      </c>
      <c r="N1291" s="4">
        <v>2800</v>
      </c>
      <c r="O1291" s="4">
        <v>200</v>
      </c>
      <c r="P1291" s="4">
        <v>120</v>
      </c>
      <c r="Q1291" s="3">
        <v>0.32</v>
      </c>
      <c r="R1291" s="1">
        <v>12</v>
      </c>
      <c r="S1291" s="1">
        <v>120</v>
      </c>
      <c r="T1291" s="1">
        <v>9</v>
      </c>
      <c r="U1291" s="1">
        <v>1</v>
      </c>
      <c r="V1291" s="1">
        <v>63</v>
      </c>
      <c r="W1291" s="1">
        <v>0</v>
      </c>
      <c r="X1291" s="1">
        <v>0</v>
      </c>
      <c r="Y1291" s="1">
        <v>0</v>
      </c>
      <c r="Z1291" s="1">
        <v>1</v>
      </c>
      <c r="AA1291" s="1">
        <v>1</v>
      </c>
      <c r="AB1291" s="1">
        <v>0</v>
      </c>
      <c r="AC1291" s="1">
        <v>500</v>
      </c>
      <c r="AD1291" s="1">
        <v>0</v>
      </c>
      <c r="AE1291" s="1">
        <v>0</v>
      </c>
      <c r="AF1291" s="1">
        <v>0</v>
      </c>
      <c r="AG1291" s="1">
        <v>36</v>
      </c>
      <c r="AH1291" s="1">
        <v>485</v>
      </c>
      <c r="AI1291" s="1">
        <v>1021</v>
      </c>
      <c r="AJ1291" s="1" t="s">
        <v>1175</v>
      </c>
      <c r="AK1291" s="1" t="s">
        <v>1176</v>
      </c>
      <c r="AL1291" s="1" t="s">
        <v>1177</v>
      </c>
      <c r="AM1291" s="1" t="s">
        <v>12</v>
      </c>
      <c r="AN1291" s="1" t="s">
        <v>23098</v>
      </c>
      <c r="AO1291" s="1" t="s">
        <v>86</v>
      </c>
      <c r="AP1291" s="1" t="s">
        <v>57</v>
      </c>
      <c r="AQ1291" s="1" t="s">
        <v>25</v>
      </c>
      <c r="AR1291" s="1" t="s">
        <v>30</v>
      </c>
      <c r="AS1291" s="1" t="s">
        <v>23091</v>
      </c>
      <c r="AT1291" s="1" t="s">
        <v>26</v>
      </c>
    </row>
    <row r="1292" spans="1:46" x14ac:dyDescent="0.25">
      <c r="A1292" s="1" t="s">
        <v>18596</v>
      </c>
      <c r="B1292" s="2" t="s">
        <v>23101</v>
      </c>
      <c r="C1292" s="2" t="s">
        <v>23104</v>
      </c>
      <c r="D1292" s="1">
        <v>5</v>
      </c>
      <c r="E1292" s="1">
        <v>7</v>
      </c>
      <c r="F1292" s="1">
        <v>4</v>
      </c>
      <c r="G1292" s="1">
        <v>16</v>
      </c>
      <c r="H1292" s="6">
        <v>0.25</v>
      </c>
      <c r="I1292">
        <v>0</v>
      </c>
      <c r="J1292" s="1">
        <v>41</v>
      </c>
      <c r="K1292" s="1">
        <v>0</v>
      </c>
      <c r="L1292" s="1">
        <v>462</v>
      </c>
      <c r="M1292" s="6">
        <v>0.61</v>
      </c>
      <c r="N1292" s="4">
        <v>3800</v>
      </c>
      <c r="O1292" s="4">
        <v>290</v>
      </c>
      <c r="P1292" s="4">
        <v>200</v>
      </c>
      <c r="Q1292" s="3">
        <v>0.35</v>
      </c>
      <c r="R1292" s="1">
        <v>24</v>
      </c>
      <c r="S1292" s="1">
        <v>200</v>
      </c>
      <c r="T1292" s="1">
        <v>16</v>
      </c>
      <c r="U1292" s="1">
        <v>1</v>
      </c>
      <c r="V1292" s="1">
        <v>63</v>
      </c>
      <c r="W1292" s="1">
        <v>0</v>
      </c>
      <c r="X1292" s="1">
        <v>0</v>
      </c>
      <c r="Y1292" s="1">
        <v>0</v>
      </c>
      <c r="Z1292" s="1">
        <v>2</v>
      </c>
      <c r="AA1292" s="1">
        <v>0</v>
      </c>
      <c r="AB1292" s="1">
        <v>0</v>
      </c>
      <c r="AC1292" s="1">
        <v>2430</v>
      </c>
      <c r="AD1292" s="1">
        <v>1016</v>
      </c>
      <c r="AE1292" s="1">
        <v>1100</v>
      </c>
      <c r="AF1292" s="1">
        <v>0</v>
      </c>
      <c r="AG1292" s="1">
        <v>160</v>
      </c>
      <c r="AH1292" s="1">
        <v>0</v>
      </c>
      <c r="AI1292" s="1">
        <v>4706</v>
      </c>
      <c r="AJ1292" s="1" t="s">
        <v>494</v>
      </c>
      <c r="AK1292" s="1" t="s">
        <v>4793</v>
      </c>
      <c r="AL1292" s="1" t="s">
        <v>4794</v>
      </c>
      <c r="AM1292" s="1" t="s">
        <v>12</v>
      </c>
      <c r="AN1292" s="1" t="s">
        <v>23097</v>
      </c>
      <c r="AO1292" s="1" t="s">
        <v>86</v>
      </c>
      <c r="AP1292" s="1" t="s">
        <v>57</v>
      </c>
      <c r="AQ1292" s="1" t="s">
        <v>25</v>
      </c>
      <c r="AR1292" s="1" t="s">
        <v>30</v>
      </c>
      <c r="AS1292" s="1" t="s">
        <v>23090</v>
      </c>
      <c r="AT1292" s="1" t="s">
        <v>26</v>
      </c>
    </row>
    <row r="1293" spans="1:46" x14ac:dyDescent="0.25">
      <c r="A1293" s="1" t="s">
        <v>20959</v>
      </c>
      <c r="B1293" s="2" t="s">
        <v>23101</v>
      </c>
      <c r="C1293" s="2" t="s">
        <v>23104</v>
      </c>
      <c r="D1293" s="1">
        <v>5</v>
      </c>
      <c r="E1293" s="1">
        <v>1</v>
      </c>
      <c r="F1293" s="1">
        <v>1</v>
      </c>
      <c r="G1293" s="1">
        <v>7</v>
      </c>
      <c r="H1293" s="6">
        <v>0.14285714285714285</v>
      </c>
      <c r="I1293">
        <v>1</v>
      </c>
      <c r="J1293" s="1">
        <v>35</v>
      </c>
      <c r="K1293" s="1">
        <v>1</v>
      </c>
      <c r="L1293" s="1">
        <v>606</v>
      </c>
      <c r="M1293" s="6">
        <v>0.61</v>
      </c>
      <c r="N1293" s="4">
        <v>1300</v>
      </c>
      <c r="O1293" s="4">
        <v>110</v>
      </c>
      <c r="P1293" s="4">
        <v>500</v>
      </c>
      <c r="Q1293" s="3">
        <v>0.3</v>
      </c>
      <c r="R1293" s="1">
        <v>36</v>
      </c>
      <c r="S1293" s="1">
        <v>500</v>
      </c>
      <c r="T1293" s="1">
        <v>38</v>
      </c>
      <c r="U1293" s="1">
        <v>0</v>
      </c>
      <c r="V1293" s="1">
        <v>63</v>
      </c>
      <c r="W1293" s="1">
        <v>1</v>
      </c>
      <c r="X1293" s="1">
        <v>0</v>
      </c>
      <c r="Y1293" s="1">
        <v>0</v>
      </c>
      <c r="Z1293" s="1">
        <v>2</v>
      </c>
      <c r="AA1293" s="1">
        <v>0</v>
      </c>
      <c r="AB1293" s="1">
        <v>1</v>
      </c>
      <c r="AC1293" s="1">
        <v>0</v>
      </c>
      <c r="AD1293" s="1">
        <v>0</v>
      </c>
      <c r="AE1293" s="1">
        <v>580</v>
      </c>
      <c r="AF1293" s="1">
        <v>230</v>
      </c>
      <c r="AG1293" s="1">
        <v>0</v>
      </c>
      <c r="AH1293" s="1">
        <v>200</v>
      </c>
      <c r="AI1293" s="1">
        <v>1010</v>
      </c>
      <c r="AJ1293" s="1" t="s">
        <v>11349</v>
      </c>
      <c r="AK1293" s="1" t="s">
        <v>11350</v>
      </c>
      <c r="AL1293" s="1" t="s">
        <v>11351</v>
      </c>
      <c r="AM1293" s="1" t="s">
        <v>16</v>
      </c>
      <c r="AN1293" s="1" t="s">
        <v>23098</v>
      </c>
      <c r="AO1293" s="1" t="s">
        <v>364</v>
      </c>
      <c r="AP1293" s="1" t="s">
        <v>86</v>
      </c>
      <c r="AQ1293" s="1" t="s">
        <v>25</v>
      </c>
      <c r="AR1293" s="1" t="s">
        <v>30</v>
      </c>
      <c r="AS1293" s="1" t="s">
        <v>23090</v>
      </c>
      <c r="AT1293" s="1" t="s">
        <v>101</v>
      </c>
    </row>
    <row r="1294" spans="1:46" x14ac:dyDescent="0.25">
      <c r="A1294" s="1" t="s">
        <v>17374</v>
      </c>
      <c r="B1294" s="2" t="s">
        <v>23101</v>
      </c>
      <c r="C1294" s="2" t="s">
        <v>23105</v>
      </c>
      <c r="D1294" s="1">
        <v>0</v>
      </c>
      <c r="E1294" s="1">
        <v>0</v>
      </c>
      <c r="F1294" s="1">
        <v>1</v>
      </c>
      <c r="G1294" s="1">
        <v>1</v>
      </c>
      <c r="H1294" s="6">
        <v>1</v>
      </c>
      <c r="I1294">
        <v>0</v>
      </c>
      <c r="J1294" s="1">
        <v>35</v>
      </c>
      <c r="K1294" s="1">
        <v>1</v>
      </c>
      <c r="L1294" s="1">
        <v>586</v>
      </c>
      <c r="M1294" s="6">
        <v>0.4</v>
      </c>
      <c r="N1294" s="4">
        <v>3000</v>
      </c>
      <c r="O1294" s="4">
        <v>250</v>
      </c>
      <c r="P1294" s="4">
        <v>550</v>
      </c>
      <c r="Q1294" s="3">
        <v>0.35</v>
      </c>
      <c r="R1294" s="1">
        <v>12</v>
      </c>
      <c r="S1294" s="1">
        <v>550</v>
      </c>
      <c r="T1294" s="1">
        <v>55</v>
      </c>
      <c r="U1294" s="1">
        <v>1</v>
      </c>
      <c r="V1294" s="1">
        <v>63</v>
      </c>
      <c r="W1294" s="1">
        <v>0</v>
      </c>
      <c r="X1294" s="1">
        <v>1</v>
      </c>
      <c r="Y1294" s="1">
        <v>1</v>
      </c>
      <c r="Z1294" s="1">
        <v>3</v>
      </c>
      <c r="AA1294" s="1">
        <v>1</v>
      </c>
      <c r="AB1294" s="1">
        <v>0</v>
      </c>
      <c r="AC1294" s="1">
        <v>0</v>
      </c>
      <c r="AD1294" s="1">
        <v>90</v>
      </c>
      <c r="AE1294" s="1">
        <v>0</v>
      </c>
      <c r="AF1294" s="1">
        <v>70</v>
      </c>
      <c r="AG1294" s="1">
        <v>0</v>
      </c>
      <c r="AH1294" s="1">
        <v>700</v>
      </c>
      <c r="AI1294" s="1">
        <v>860</v>
      </c>
      <c r="AJ1294" s="1" t="s">
        <v>1168</v>
      </c>
      <c r="AK1294" s="1" t="s">
        <v>1169</v>
      </c>
      <c r="AL1294" s="1" t="s">
        <v>1170</v>
      </c>
      <c r="AM1294" s="1" t="s">
        <v>12</v>
      </c>
      <c r="AN1294" s="1" t="s">
        <v>23098</v>
      </c>
      <c r="AO1294" s="1" t="s">
        <v>86</v>
      </c>
      <c r="AP1294" s="1" t="s">
        <v>57</v>
      </c>
      <c r="AQ1294" s="1" t="s">
        <v>14</v>
      </c>
      <c r="AR1294" s="1" t="s">
        <v>19</v>
      </c>
      <c r="AS1294" s="1" t="s">
        <v>23091</v>
      </c>
      <c r="AT1294" s="1" t="s">
        <v>26</v>
      </c>
    </row>
    <row r="1295" spans="1:46" x14ac:dyDescent="0.25">
      <c r="A1295" s="1" t="s">
        <v>21441</v>
      </c>
      <c r="B1295" s="2" t="s">
        <v>23101</v>
      </c>
      <c r="C1295" s="2" t="s">
        <v>23105</v>
      </c>
      <c r="D1295" s="1">
        <v>0</v>
      </c>
      <c r="E1295" s="1">
        <v>0</v>
      </c>
      <c r="F1295" s="1">
        <v>1</v>
      </c>
      <c r="G1295" s="1">
        <v>1</v>
      </c>
      <c r="H1295" s="6">
        <v>1</v>
      </c>
      <c r="I1295">
        <v>0</v>
      </c>
      <c r="J1295" s="1">
        <v>37</v>
      </c>
      <c r="K1295" s="1">
        <v>1</v>
      </c>
      <c r="L1295" s="1">
        <v>776</v>
      </c>
      <c r="M1295" s="6">
        <v>0.97</v>
      </c>
      <c r="N1295" s="4">
        <v>2800</v>
      </c>
      <c r="O1295" s="4">
        <v>200</v>
      </c>
      <c r="P1295" s="4">
        <v>1000</v>
      </c>
      <c r="Q1295" s="3">
        <v>0.3</v>
      </c>
      <c r="R1295" s="1">
        <v>24</v>
      </c>
      <c r="S1295" s="1">
        <v>1000</v>
      </c>
      <c r="T1295" s="1">
        <v>103</v>
      </c>
      <c r="U1295" s="1">
        <v>0</v>
      </c>
      <c r="V1295" s="1">
        <v>63</v>
      </c>
      <c r="W1295" s="1">
        <v>1</v>
      </c>
      <c r="X1295" s="1">
        <v>0</v>
      </c>
      <c r="Y1295" s="1">
        <v>1</v>
      </c>
      <c r="Z1295" s="1">
        <v>1</v>
      </c>
      <c r="AA1295" s="1">
        <v>1</v>
      </c>
      <c r="AB1295" s="1">
        <v>0</v>
      </c>
      <c r="AC1295" s="1">
        <v>995</v>
      </c>
      <c r="AD1295" s="1">
        <v>0</v>
      </c>
      <c r="AE1295" s="1">
        <v>1703</v>
      </c>
      <c r="AF1295" s="1">
        <v>0</v>
      </c>
      <c r="AG1295" s="1">
        <v>210</v>
      </c>
      <c r="AH1295" s="1">
        <v>0</v>
      </c>
      <c r="AI1295" s="1">
        <v>2908</v>
      </c>
      <c r="AJ1295" s="1" t="s">
        <v>7769</v>
      </c>
      <c r="AK1295" s="1" t="s">
        <v>12650</v>
      </c>
      <c r="AL1295" s="1" t="s">
        <v>12651</v>
      </c>
      <c r="AM1295" s="1" t="s">
        <v>12</v>
      </c>
      <c r="AN1295" s="1" t="s">
        <v>23098</v>
      </c>
      <c r="AO1295" s="1" t="s">
        <v>364</v>
      </c>
      <c r="AP1295" s="1" t="s">
        <v>86</v>
      </c>
      <c r="AQ1295" s="1" t="s">
        <v>25</v>
      </c>
      <c r="AR1295" s="1" t="s">
        <v>19</v>
      </c>
      <c r="AS1295" s="1" t="s">
        <v>23091</v>
      </c>
      <c r="AT1295" s="1" t="s">
        <v>26</v>
      </c>
    </row>
    <row r="1296" spans="1:46" x14ac:dyDescent="0.25">
      <c r="A1296" s="1" t="s">
        <v>20905</v>
      </c>
      <c r="B1296" s="2" t="s">
        <v>23101</v>
      </c>
      <c r="C1296" s="2" t="s">
        <v>23105</v>
      </c>
      <c r="D1296" s="1">
        <v>1</v>
      </c>
      <c r="E1296" s="1">
        <v>3</v>
      </c>
      <c r="F1296" s="1">
        <v>1</v>
      </c>
      <c r="G1296" s="1">
        <v>5</v>
      </c>
      <c r="H1296" s="6">
        <v>0.2</v>
      </c>
      <c r="I1296">
        <v>0</v>
      </c>
      <c r="J1296" s="1">
        <v>36</v>
      </c>
      <c r="K1296" s="1">
        <v>1</v>
      </c>
      <c r="L1296" s="1">
        <v>494</v>
      </c>
      <c r="M1296" s="6">
        <v>0.43</v>
      </c>
      <c r="N1296" s="4">
        <v>6000</v>
      </c>
      <c r="O1296" s="4">
        <v>500</v>
      </c>
      <c r="P1296" s="4">
        <v>850</v>
      </c>
      <c r="Q1296" s="3">
        <v>0.38</v>
      </c>
      <c r="R1296" s="1">
        <v>24</v>
      </c>
      <c r="S1296" s="1">
        <v>850</v>
      </c>
      <c r="T1296" s="1">
        <v>79</v>
      </c>
      <c r="U1296" s="1">
        <v>0</v>
      </c>
      <c r="V1296" s="1">
        <v>63</v>
      </c>
      <c r="W1296" s="1">
        <v>0</v>
      </c>
      <c r="X1296" s="1">
        <v>0</v>
      </c>
      <c r="Y1296" s="1">
        <v>1</v>
      </c>
      <c r="Z1296" s="1">
        <v>0</v>
      </c>
      <c r="AA1296" s="1">
        <v>1</v>
      </c>
      <c r="AB1296" s="1">
        <v>0</v>
      </c>
      <c r="AC1296" s="1">
        <v>1725</v>
      </c>
      <c r="AD1296" s="1">
        <v>0</v>
      </c>
      <c r="AE1296" s="1">
        <v>1587</v>
      </c>
      <c r="AF1296" s="1">
        <v>0</v>
      </c>
      <c r="AG1296" s="1">
        <v>0</v>
      </c>
      <c r="AH1296" s="1">
        <v>771</v>
      </c>
      <c r="AI1296" s="1">
        <v>4083</v>
      </c>
      <c r="AJ1296" s="1" t="s">
        <v>11203</v>
      </c>
      <c r="AK1296" s="1" t="s">
        <v>11204</v>
      </c>
      <c r="AL1296" s="1" t="s">
        <v>11205</v>
      </c>
      <c r="AM1296" s="1" t="s">
        <v>12</v>
      </c>
      <c r="AN1296" s="1" t="s">
        <v>23098</v>
      </c>
      <c r="AO1296" s="1" t="s">
        <v>364</v>
      </c>
      <c r="AP1296" s="1" t="s">
        <v>57</v>
      </c>
      <c r="AQ1296" s="1" t="s">
        <v>25</v>
      </c>
      <c r="AR1296" s="1" t="s">
        <v>19</v>
      </c>
      <c r="AS1296" s="1" t="s">
        <v>23091</v>
      </c>
      <c r="AT1296" s="1" t="s">
        <v>26</v>
      </c>
    </row>
    <row r="1297" spans="1:46" x14ac:dyDescent="0.25">
      <c r="A1297" s="1" t="s">
        <v>21568</v>
      </c>
      <c r="B1297" s="2" t="s">
        <v>23101</v>
      </c>
      <c r="C1297" s="2" t="s">
        <v>23106</v>
      </c>
      <c r="D1297" s="1">
        <v>1</v>
      </c>
      <c r="E1297" s="1">
        <v>0</v>
      </c>
      <c r="F1297" s="1">
        <v>1</v>
      </c>
      <c r="G1297" s="1">
        <v>2</v>
      </c>
      <c r="H1297" s="6">
        <v>0.5</v>
      </c>
      <c r="I1297">
        <v>0</v>
      </c>
      <c r="J1297" s="1">
        <v>46</v>
      </c>
      <c r="K1297" s="1">
        <v>1</v>
      </c>
      <c r="L1297" s="1">
        <v>672</v>
      </c>
      <c r="M1297" s="6">
        <v>0.63</v>
      </c>
      <c r="N1297" s="4">
        <v>3900</v>
      </c>
      <c r="O1297" s="4">
        <v>265</v>
      </c>
      <c r="P1297" s="4">
        <v>500</v>
      </c>
      <c r="Q1297" s="3">
        <v>0.32</v>
      </c>
      <c r="R1297" s="1">
        <v>24</v>
      </c>
      <c r="S1297" s="1">
        <v>500</v>
      </c>
      <c r="T1297" s="1">
        <v>66</v>
      </c>
      <c r="U1297" s="1">
        <v>1</v>
      </c>
      <c r="V1297" s="1">
        <v>63</v>
      </c>
      <c r="W1297" s="1">
        <v>0</v>
      </c>
      <c r="X1297" s="1">
        <v>0</v>
      </c>
      <c r="Y1297" s="1">
        <v>0</v>
      </c>
      <c r="Z1297" s="1">
        <v>4</v>
      </c>
      <c r="AA1297" s="1">
        <v>1</v>
      </c>
      <c r="AB1297" s="1">
        <v>0</v>
      </c>
      <c r="AC1297" s="1">
        <v>2000</v>
      </c>
      <c r="AD1297" s="1">
        <v>0</v>
      </c>
      <c r="AE1297" s="1">
        <v>0</v>
      </c>
      <c r="AF1297" s="1">
        <v>0</v>
      </c>
      <c r="AG1297" s="1">
        <v>0</v>
      </c>
      <c r="AH1297" s="1">
        <v>1000</v>
      </c>
      <c r="AI1297" s="1">
        <v>3000</v>
      </c>
      <c r="AJ1297" s="1" t="s">
        <v>13001</v>
      </c>
      <c r="AK1297" s="1" t="s">
        <v>13002</v>
      </c>
      <c r="AL1297" s="1" t="s">
        <v>13003</v>
      </c>
      <c r="AM1297" s="1" t="s">
        <v>12</v>
      </c>
      <c r="AN1297" s="1" t="s">
        <v>23098</v>
      </c>
      <c r="AO1297" s="1" t="s">
        <v>86</v>
      </c>
      <c r="AP1297" s="1" t="s">
        <v>57</v>
      </c>
      <c r="AQ1297" s="1" t="s">
        <v>25</v>
      </c>
      <c r="AR1297" s="1" t="s">
        <v>30</v>
      </c>
      <c r="AS1297" s="1" t="s">
        <v>23091</v>
      </c>
      <c r="AT1297" s="1" t="s">
        <v>26</v>
      </c>
    </row>
    <row r="1298" spans="1:46" x14ac:dyDescent="0.25">
      <c r="A1298" s="1" t="s">
        <v>18070</v>
      </c>
      <c r="B1298" s="2" t="s">
        <v>23101</v>
      </c>
      <c r="C1298" s="2" t="s">
        <v>23106</v>
      </c>
      <c r="D1298" s="1">
        <v>1</v>
      </c>
      <c r="E1298" s="1">
        <v>1</v>
      </c>
      <c r="F1298" s="1">
        <v>2</v>
      </c>
      <c r="G1298" s="1">
        <v>4</v>
      </c>
      <c r="H1298" s="6">
        <v>0.5</v>
      </c>
      <c r="I1298">
        <v>1</v>
      </c>
      <c r="J1298" s="1">
        <v>37</v>
      </c>
      <c r="K1298" s="1">
        <v>0</v>
      </c>
      <c r="L1298" s="1">
        <v>675</v>
      </c>
      <c r="M1298" s="6">
        <v>0.3</v>
      </c>
      <c r="N1298" s="4">
        <v>6000</v>
      </c>
      <c r="O1298" s="4">
        <v>620</v>
      </c>
      <c r="P1298" s="4">
        <v>1200</v>
      </c>
      <c r="Q1298" s="3">
        <v>0.32</v>
      </c>
      <c r="R1298" s="1">
        <v>24</v>
      </c>
      <c r="S1298" s="1">
        <v>1200</v>
      </c>
      <c r="T1298" s="1">
        <v>114</v>
      </c>
      <c r="U1298" s="1">
        <v>1</v>
      </c>
      <c r="V1298" s="1">
        <v>63</v>
      </c>
      <c r="W1298" s="1">
        <v>1</v>
      </c>
      <c r="X1298" s="1">
        <v>0</v>
      </c>
      <c r="Y1298" s="1">
        <v>0</v>
      </c>
      <c r="Z1298" s="1">
        <v>2</v>
      </c>
      <c r="AA1298" s="1">
        <v>1</v>
      </c>
      <c r="AB1298" s="1">
        <v>1</v>
      </c>
      <c r="AC1298" s="1">
        <v>373</v>
      </c>
      <c r="AD1298" s="1">
        <v>0</v>
      </c>
      <c r="AE1298" s="1">
        <v>648</v>
      </c>
      <c r="AF1298" s="1">
        <v>708</v>
      </c>
      <c r="AG1298" s="1">
        <v>40</v>
      </c>
      <c r="AH1298" s="1">
        <v>0</v>
      </c>
      <c r="AI1298" s="1">
        <v>1769</v>
      </c>
      <c r="AJ1298" s="1" t="s">
        <v>3257</v>
      </c>
      <c r="AK1298" s="1" t="s">
        <v>3258</v>
      </c>
      <c r="AL1298" s="1" t="s">
        <v>3259</v>
      </c>
      <c r="AM1298" s="1" t="s">
        <v>16</v>
      </c>
      <c r="AN1298" s="1" t="s">
        <v>23097</v>
      </c>
      <c r="AO1298" s="1" t="s">
        <v>86</v>
      </c>
      <c r="AP1298" s="1" t="s">
        <v>86</v>
      </c>
      <c r="AQ1298" s="1" t="s">
        <v>25</v>
      </c>
      <c r="AR1298" s="1" t="s">
        <v>30</v>
      </c>
      <c r="AS1298" s="1" t="s">
        <v>23091</v>
      </c>
      <c r="AT1298" s="1" t="s">
        <v>101</v>
      </c>
    </row>
    <row r="1299" spans="1:46" x14ac:dyDescent="0.25">
      <c r="A1299" s="1" t="s">
        <v>21603</v>
      </c>
      <c r="B1299" s="2" t="s">
        <v>23101</v>
      </c>
      <c r="C1299" s="2" t="s">
        <v>23107</v>
      </c>
      <c r="D1299" s="1">
        <v>0</v>
      </c>
      <c r="E1299" s="1">
        <v>0</v>
      </c>
      <c r="F1299" s="1">
        <v>5</v>
      </c>
      <c r="G1299" s="1">
        <v>5</v>
      </c>
      <c r="H1299" s="6">
        <v>1</v>
      </c>
      <c r="I1299">
        <v>1</v>
      </c>
      <c r="J1299" s="1">
        <v>40</v>
      </c>
      <c r="K1299" s="1">
        <v>1</v>
      </c>
      <c r="L1299" s="1">
        <v>723</v>
      </c>
      <c r="M1299" s="6">
        <v>0.37</v>
      </c>
      <c r="N1299" s="4">
        <v>4000</v>
      </c>
      <c r="O1299" s="4">
        <v>216</v>
      </c>
      <c r="P1299" s="4">
        <v>560</v>
      </c>
      <c r="Q1299" s="3">
        <v>0.32</v>
      </c>
      <c r="R1299" s="1">
        <v>24</v>
      </c>
      <c r="S1299" s="1">
        <v>560</v>
      </c>
      <c r="T1299" s="1">
        <v>78</v>
      </c>
      <c r="U1299" s="1">
        <v>1</v>
      </c>
      <c r="V1299" s="1">
        <v>63</v>
      </c>
      <c r="W1299" s="1">
        <v>0</v>
      </c>
      <c r="X1299" s="1">
        <v>0</v>
      </c>
      <c r="Y1299" s="1">
        <v>0</v>
      </c>
      <c r="Z1299" s="1">
        <v>4</v>
      </c>
      <c r="AA1299" s="1">
        <v>0</v>
      </c>
      <c r="AB1299" s="1">
        <v>1</v>
      </c>
      <c r="AC1299" s="1">
        <v>0</v>
      </c>
      <c r="AD1299" s="1">
        <v>0</v>
      </c>
      <c r="AE1299" s="1">
        <v>241</v>
      </c>
      <c r="AF1299" s="1">
        <v>768</v>
      </c>
      <c r="AG1299" s="1">
        <v>0</v>
      </c>
      <c r="AH1299" s="1">
        <v>0</v>
      </c>
      <c r="AI1299" s="1">
        <v>1009</v>
      </c>
      <c r="AJ1299" s="1" t="s">
        <v>13098</v>
      </c>
      <c r="AK1299" s="1" t="s">
        <v>13099</v>
      </c>
      <c r="AL1299" s="1" t="s">
        <v>13100</v>
      </c>
      <c r="AM1299" s="1" t="s">
        <v>16</v>
      </c>
      <c r="AN1299" s="1" t="s">
        <v>23098</v>
      </c>
      <c r="AO1299" s="1" t="s">
        <v>86</v>
      </c>
      <c r="AP1299" s="1" t="s">
        <v>57</v>
      </c>
      <c r="AQ1299" s="1" t="s">
        <v>25</v>
      </c>
      <c r="AR1299" s="1" t="s">
        <v>30</v>
      </c>
      <c r="AS1299" s="1" t="s">
        <v>23090</v>
      </c>
      <c r="AT1299" s="1" t="s">
        <v>101</v>
      </c>
    </row>
    <row r="1300" spans="1:46" x14ac:dyDescent="0.25">
      <c r="A1300" s="1" t="s">
        <v>17400</v>
      </c>
      <c r="B1300" s="2" t="s">
        <v>23101</v>
      </c>
      <c r="C1300" s="2" t="s">
        <v>23107</v>
      </c>
      <c r="D1300" s="1">
        <v>0</v>
      </c>
      <c r="E1300" s="1">
        <v>0</v>
      </c>
      <c r="F1300" s="1">
        <v>1</v>
      </c>
      <c r="G1300" s="1">
        <v>1</v>
      </c>
      <c r="H1300" s="6">
        <v>1</v>
      </c>
      <c r="I1300">
        <v>1</v>
      </c>
      <c r="J1300" s="1">
        <v>32</v>
      </c>
      <c r="K1300" s="1">
        <v>1</v>
      </c>
      <c r="L1300" s="1">
        <v>738</v>
      </c>
      <c r="M1300" s="6">
        <v>0.28000000000000003</v>
      </c>
      <c r="N1300" s="4">
        <v>4000</v>
      </c>
      <c r="O1300" s="4">
        <v>380</v>
      </c>
      <c r="P1300" s="4">
        <v>350</v>
      </c>
      <c r="Q1300" s="3">
        <v>0.3</v>
      </c>
      <c r="R1300" s="1">
        <v>24</v>
      </c>
      <c r="S1300" s="1">
        <v>350</v>
      </c>
      <c r="T1300" s="1">
        <v>45</v>
      </c>
      <c r="U1300" s="1">
        <v>1</v>
      </c>
      <c r="V1300" s="1">
        <v>63</v>
      </c>
      <c r="W1300" s="1">
        <v>0</v>
      </c>
      <c r="X1300" s="1">
        <v>0</v>
      </c>
      <c r="Y1300" s="1">
        <v>1</v>
      </c>
      <c r="Z1300" s="1">
        <v>0</v>
      </c>
      <c r="AA1300" s="1">
        <v>1</v>
      </c>
      <c r="AB1300" s="1">
        <v>1</v>
      </c>
      <c r="AC1300" s="1">
        <v>270</v>
      </c>
      <c r="AD1300" s="1">
        <v>0</v>
      </c>
      <c r="AE1300" s="1">
        <v>0</v>
      </c>
      <c r="AF1300" s="1">
        <v>1169</v>
      </c>
      <c r="AG1300" s="1">
        <v>28</v>
      </c>
      <c r="AH1300" s="1">
        <v>300</v>
      </c>
      <c r="AI1300" s="1">
        <v>1767</v>
      </c>
      <c r="AJ1300" s="1" t="s">
        <v>1247</v>
      </c>
      <c r="AK1300" s="1" t="s">
        <v>1248</v>
      </c>
      <c r="AL1300" s="1" t="s">
        <v>1249</v>
      </c>
      <c r="AM1300" s="1" t="s">
        <v>16</v>
      </c>
      <c r="AN1300" s="1" t="s">
        <v>23098</v>
      </c>
      <c r="AO1300" s="1" t="s">
        <v>86</v>
      </c>
      <c r="AP1300" s="1" t="s">
        <v>57</v>
      </c>
      <c r="AQ1300" s="1" t="s">
        <v>25</v>
      </c>
      <c r="AR1300" s="1" t="s">
        <v>19</v>
      </c>
      <c r="AS1300" s="1" t="s">
        <v>23091</v>
      </c>
      <c r="AT1300" s="1" t="s">
        <v>101</v>
      </c>
    </row>
    <row r="1301" spans="1:46" x14ac:dyDescent="0.25">
      <c r="A1301" s="1" t="s">
        <v>22362</v>
      </c>
      <c r="B1301" s="2" t="s">
        <v>23101</v>
      </c>
      <c r="C1301" s="2" t="s">
        <v>23108</v>
      </c>
      <c r="D1301" s="1">
        <v>0</v>
      </c>
      <c r="E1301" s="1">
        <v>3</v>
      </c>
      <c r="F1301" s="1">
        <v>2</v>
      </c>
      <c r="G1301" s="1">
        <v>5</v>
      </c>
      <c r="H1301" s="6">
        <v>0.4</v>
      </c>
      <c r="I1301">
        <v>0</v>
      </c>
      <c r="J1301" s="1">
        <v>34</v>
      </c>
      <c r="K1301" s="1">
        <v>1</v>
      </c>
      <c r="L1301" s="1">
        <v>681</v>
      </c>
      <c r="M1301" s="6">
        <v>0.28999999999999998</v>
      </c>
      <c r="N1301" s="4">
        <v>5000</v>
      </c>
      <c r="O1301" s="4">
        <v>400</v>
      </c>
      <c r="P1301" s="4">
        <v>700</v>
      </c>
      <c r="Q1301" s="3">
        <v>0.35</v>
      </c>
      <c r="R1301" s="1">
        <v>12</v>
      </c>
      <c r="S1301" s="1">
        <v>700</v>
      </c>
      <c r="T1301" s="1">
        <v>48</v>
      </c>
      <c r="U1301" s="1">
        <v>1</v>
      </c>
      <c r="V1301" s="1">
        <v>63</v>
      </c>
      <c r="W1301" s="1">
        <v>0</v>
      </c>
      <c r="X1301" s="1">
        <v>0</v>
      </c>
      <c r="Y1301" s="1">
        <v>1</v>
      </c>
      <c r="Z1301" s="1">
        <v>3</v>
      </c>
      <c r="AA1301" s="1">
        <v>0</v>
      </c>
      <c r="AB1301" s="1">
        <v>0</v>
      </c>
      <c r="AC1301" s="1">
        <v>1332</v>
      </c>
      <c r="AD1301" s="1">
        <v>58</v>
      </c>
      <c r="AE1301" s="1">
        <v>0</v>
      </c>
      <c r="AF1301" s="1">
        <v>0</v>
      </c>
      <c r="AG1301" s="1">
        <v>0</v>
      </c>
      <c r="AH1301" s="1">
        <v>0</v>
      </c>
      <c r="AI1301" s="1">
        <v>1390</v>
      </c>
      <c r="AJ1301" s="1" t="s">
        <v>15123</v>
      </c>
      <c r="AK1301" s="1" t="s">
        <v>15124</v>
      </c>
      <c r="AL1301" s="1" t="s">
        <v>15125</v>
      </c>
      <c r="AM1301" s="1" t="s">
        <v>12</v>
      </c>
      <c r="AN1301" s="1" t="s">
        <v>23098</v>
      </c>
      <c r="AO1301" s="1" t="s">
        <v>86</v>
      </c>
      <c r="AP1301" s="1" t="s">
        <v>57</v>
      </c>
      <c r="AQ1301" s="1" t="s">
        <v>25</v>
      </c>
      <c r="AR1301" s="1" t="s">
        <v>19</v>
      </c>
      <c r="AS1301" s="1" t="s">
        <v>23090</v>
      </c>
      <c r="AT1301" s="1" t="s">
        <v>26</v>
      </c>
    </row>
    <row r="1302" spans="1:46" x14ac:dyDescent="0.25">
      <c r="A1302" s="1" t="s">
        <v>21230</v>
      </c>
      <c r="B1302" s="2" t="s">
        <v>23101</v>
      </c>
      <c r="C1302" s="2" t="s">
        <v>23108</v>
      </c>
      <c r="D1302" s="1">
        <v>1</v>
      </c>
      <c r="E1302" s="1">
        <v>0</v>
      </c>
      <c r="F1302" s="1">
        <v>1</v>
      </c>
      <c r="G1302" s="1">
        <v>2</v>
      </c>
      <c r="H1302" s="6">
        <v>0.5</v>
      </c>
      <c r="I1302">
        <v>1</v>
      </c>
      <c r="J1302" s="1">
        <v>29</v>
      </c>
      <c r="K1302" s="1">
        <v>1</v>
      </c>
      <c r="L1302" s="1">
        <v>515</v>
      </c>
      <c r="M1302" s="6">
        <v>0.28999999999999998</v>
      </c>
      <c r="N1302" s="4">
        <v>3000</v>
      </c>
      <c r="O1302" s="4">
        <v>250</v>
      </c>
      <c r="P1302" s="4">
        <v>300</v>
      </c>
      <c r="Q1302" s="3">
        <v>0.25</v>
      </c>
      <c r="R1302" s="1">
        <v>24</v>
      </c>
      <c r="S1302" s="1">
        <v>300</v>
      </c>
      <c r="T1302" s="1">
        <v>23</v>
      </c>
      <c r="U1302" s="1">
        <v>1</v>
      </c>
      <c r="V1302" s="1">
        <v>63</v>
      </c>
      <c r="W1302" s="1">
        <v>1</v>
      </c>
      <c r="X1302" s="1">
        <v>1</v>
      </c>
      <c r="Y1302" s="1">
        <v>0</v>
      </c>
      <c r="Z1302" s="1">
        <v>3</v>
      </c>
      <c r="AA1302" s="1">
        <v>0</v>
      </c>
      <c r="AB1302" s="1">
        <v>1</v>
      </c>
      <c r="AC1302" s="1">
        <v>0</v>
      </c>
      <c r="AD1302" s="1">
        <v>0</v>
      </c>
      <c r="AE1302" s="1">
        <v>0</v>
      </c>
      <c r="AF1302" s="1">
        <v>400</v>
      </c>
      <c r="AG1302" s="1">
        <v>30</v>
      </c>
      <c r="AH1302" s="1">
        <v>600</v>
      </c>
      <c r="AI1302" s="1">
        <v>1030</v>
      </c>
      <c r="AJ1302" s="1" t="s">
        <v>12108</v>
      </c>
      <c r="AK1302" s="1" t="s">
        <v>12109</v>
      </c>
      <c r="AL1302" s="1" t="s">
        <v>12110</v>
      </c>
      <c r="AM1302" s="1" t="s">
        <v>16</v>
      </c>
      <c r="AN1302" s="1" t="s">
        <v>23098</v>
      </c>
      <c r="AO1302" s="1" t="s">
        <v>86</v>
      </c>
      <c r="AP1302" s="1" t="s">
        <v>86</v>
      </c>
      <c r="AQ1302" s="1" t="s">
        <v>14</v>
      </c>
      <c r="AR1302" s="1" t="s">
        <v>30</v>
      </c>
      <c r="AS1302" s="1" t="s">
        <v>23090</v>
      </c>
      <c r="AT1302" s="1" t="s">
        <v>101</v>
      </c>
    </row>
    <row r="1303" spans="1:46" x14ac:dyDescent="0.25">
      <c r="A1303" s="1" t="s">
        <v>17947</v>
      </c>
      <c r="B1303" s="2" t="s">
        <v>23076</v>
      </c>
      <c r="C1303" s="2" t="s">
        <v>23106</v>
      </c>
      <c r="D1303" s="1">
        <v>1</v>
      </c>
      <c r="E1303" s="1">
        <v>0</v>
      </c>
      <c r="F1303" s="1">
        <v>2</v>
      </c>
      <c r="G1303" s="1">
        <v>3</v>
      </c>
      <c r="H1303" s="6">
        <v>0.66666666666666663</v>
      </c>
      <c r="I1303">
        <v>0</v>
      </c>
      <c r="J1303" s="1">
        <v>39</v>
      </c>
      <c r="K1303" s="1">
        <v>1</v>
      </c>
      <c r="L1303" s="1">
        <v>475</v>
      </c>
      <c r="M1303" s="6">
        <v>0.31</v>
      </c>
      <c r="N1303" s="4">
        <v>3000</v>
      </c>
      <c r="O1303" s="4">
        <v>200</v>
      </c>
      <c r="P1303" s="4">
        <v>400</v>
      </c>
      <c r="Q1303" s="3">
        <v>0.3</v>
      </c>
      <c r="R1303" s="1">
        <v>12</v>
      </c>
      <c r="S1303" s="1">
        <v>400</v>
      </c>
      <c r="T1303" s="1">
        <v>6</v>
      </c>
      <c r="U1303" s="1">
        <v>1</v>
      </c>
      <c r="V1303" s="1">
        <v>62</v>
      </c>
      <c r="W1303" s="1">
        <v>0</v>
      </c>
      <c r="X1303" s="1">
        <v>0</v>
      </c>
      <c r="Y1303" s="1">
        <v>0</v>
      </c>
      <c r="Z1303" s="1">
        <v>1</v>
      </c>
      <c r="AA1303" s="1">
        <v>0</v>
      </c>
      <c r="AB1303" s="1">
        <v>0</v>
      </c>
      <c r="AC1303" s="1">
        <v>3197</v>
      </c>
      <c r="AD1303" s="1">
        <v>0</v>
      </c>
      <c r="AE1303" s="1">
        <v>0</v>
      </c>
      <c r="AF1303" s="1">
        <v>0</v>
      </c>
      <c r="AG1303" s="1">
        <v>0</v>
      </c>
      <c r="AH1303" s="1">
        <v>0</v>
      </c>
      <c r="AI1303" s="1">
        <v>3197</v>
      </c>
      <c r="AJ1303" s="1" t="s">
        <v>2870</v>
      </c>
      <c r="AK1303" s="1" t="s">
        <v>2871</v>
      </c>
      <c r="AL1303" s="1" t="s">
        <v>2872</v>
      </c>
      <c r="AM1303" s="1" t="s">
        <v>12</v>
      </c>
      <c r="AN1303" s="1" t="s">
        <v>23098</v>
      </c>
      <c r="AO1303" s="1" t="s">
        <v>86</v>
      </c>
      <c r="AP1303" s="1" t="s">
        <v>57</v>
      </c>
      <c r="AQ1303" s="1" t="s">
        <v>25</v>
      </c>
      <c r="AR1303" s="1" t="s">
        <v>30</v>
      </c>
      <c r="AS1303" s="1" t="s">
        <v>23090</v>
      </c>
      <c r="AT1303" s="1" t="s">
        <v>26</v>
      </c>
    </row>
    <row r="1304" spans="1:46" x14ac:dyDescent="0.25">
      <c r="A1304" s="1" t="s">
        <v>21045</v>
      </c>
      <c r="B1304" s="2" t="s">
        <v>23076</v>
      </c>
      <c r="C1304" s="2" t="s">
        <v>23107</v>
      </c>
      <c r="D1304" s="1">
        <v>0</v>
      </c>
      <c r="E1304" s="1">
        <v>0</v>
      </c>
      <c r="F1304" s="1">
        <v>1</v>
      </c>
      <c r="G1304" s="1">
        <v>1</v>
      </c>
      <c r="H1304" s="6">
        <v>1</v>
      </c>
      <c r="I1304">
        <v>0</v>
      </c>
      <c r="J1304" s="1">
        <v>46</v>
      </c>
      <c r="K1304" s="1">
        <v>1</v>
      </c>
      <c r="L1304" s="1">
        <v>682</v>
      </c>
      <c r="M1304" s="6">
        <v>0.44</v>
      </c>
      <c r="N1304" s="4">
        <v>2500</v>
      </c>
      <c r="O1304" s="4">
        <v>210</v>
      </c>
      <c r="P1304" s="4">
        <v>500</v>
      </c>
      <c r="Q1304" s="3">
        <v>0.32</v>
      </c>
      <c r="R1304" s="1">
        <v>24</v>
      </c>
      <c r="S1304" s="1">
        <v>500</v>
      </c>
      <c r="T1304" s="1">
        <v>28</v>
      </c>
      <c r="U1304" s="1">
        <v>1</v>
      </c>
      <c r="V1304" s="1">
        <v>62</v>
      </c>
      <c r="W1304" s="1">
        <v>0</v>
      </c>
      <c r="X1304" s="1">
        <v>0</v>
      </c>
      <c r="Y1304" s="1">
        <v>0</v>
      </c>
      <c r="Z1304" s="1">
        <v>3</v>
      </c>
      <c r="AA1304" s="1">
        <v>0</v>
      </c>
      <c r="AB1304" s="1">
        <v>0</v>
      </c>
      <c r="AC1304" s="1">
        <v>1730</v>
      </c>
      <c r="AD1304" s="1">
        <v>0</v>
      </c>
      <c r="AE1304" s="1">
        <v>0</v>
      </c>
      <c r="AF1304" s="1">
        <v>943</v>
      </c>
      <c r="AG1304" s="1">
        <v>60</v>
      </c>
      <c r="AH1304" s="1">
        <v>0</v>
      </c>
      <c r="AI1304" s="1">
        <v>2733</v>
      </c>
      <c r="AJ1304" s="1" t="s">
        <v>11593</v>
      </c>
      <c r="AK1304" s="1" t="s">
        <v>11594</v>
      </c>
      <c r="AL1304" s="1" t="s">
        <v>11595</v>
      </c>
      <c r="AM1304" s="1" t="s">
        <v>12</v>
      </c>
      <c r="AN1304" s="1" t="s">
        <v>23098</v>
      </c>
      <c r="AO1304" s="1" t="s">
        <v>86</v>
      </c>
      <c r="AP1304" s="1" t="s">
        <v>57</v>
      </c>
      <c r="AQ1304" s="1" t="s">
        <v>25</v>
      </c>
      <c r="AR1304" s="1" t="s">
        <v>30</v>
      </c>
      <c r="AS1304" s="1" t="s">
        <v>23090</v>
      </c>
      <c r="AT1304" s="1" t="s">
        <v>26</v>
      </c>
    </row>
    <row r="1305" spans="1:46" x14ac:dyDescent="0.25">
      <c r="A1305" s="1" t="s">
        <v>20244</v>
      </c>
      <c r="B1305" s="2" t="s">
        <v>23073</v>
      </c>
      <c r="C1305" s="2" t="s">
        <v>23103</v>
      </c>
      <c r="D1305" s="1">
        <v>0</v>
      </c>
      <c r="E1305" s="1">
        <v>1</v>
      </c>
      <c r="F1305" s="1">
        <v>3</v>
      </c>
      <c r="G1305" s="1">
        <v>4</v>
      </c>
      <c r="H1305" s="6">
        <v>0.75</v>
      </c>
      <c r="I1305">
        <v>0</v>
      </c>
      <c r="J1305" s="1">
        <v>43</v>
      </c>
      <c r="K1305" s="1">
        <v>0</v>
      </c>
      <c r="L1305" s="1">
        <v>638</v>
      </c>
      <c r="M1305" s="6">
        <v>0</v>
      </c>
      <c r="N1305" s="4">
        <v>3500</v>
      </c>
      <c r="O1305" s="4">
        <v>250</v>
      </c>
      <c r="P1305" s="4">
        <v>200</v>
      </c>
      <c r="Q1305" s="3">
        <v>0.36</v>
      </c>
      <c r="R1305" s="1">
        <v>12</v>
      </c>
      <c r="S1305" s="1">
        <v>200</v>
      </c>
      <c r="T1305" s="1">
        <v>8</v>
      </c>
      <c r="U1305" s="1">
        <v>0</v>
      </c>
      <c r="V1305" s="1">
        <v>62</v>
      </c>
      <c r="W1305" s="1">
        <v>1</v>
      </c>
      <c r="X1305" s="1">
        <v>1</v>
      </c>
      <c r="Y1305" s="1">
        <v>1</v>
      </c>
      <c r="Z1305" s="1">
        <v>0</v>
      </c>
      <c r="AA1305" s="1">
        <v>0</v>
      </c>
      <c r="AB1305" s="1">
        <v>0</v>
      </c>
      <c r="AC1305" s="1">
        <v>0</v>
      </c>
      <c r="AD1305" s="1">
        <v>1500</v>
      </c>
      <c r="AE1305" s="1">
        <v>0</v>
      </c>
      <c r="AF1305" s="1">
        <v>350</v>
      </c>
      <c r="AG1305" s="1">
        <v>0</v>
      </c>
      <c r="AH1305" s="1">
        <v>500</v>
      </c>
      <c r="AI1305" s="1">
        <v>2350</v>
      </c>
      <c r="AJ1305" s="1" t="s">
        <v>6528</v>
      </c>
      <c r="AK1305" s="1" t="s">
        <v>9420</v>
      </c>
      <c r="AL1305" s="1" t="s">
        <v>11</v>
      </c>
      <c r="AM1305" s="1" t="s">
        <v>12</v>
      </c>
      <c r="AN1305" s="1" t="s">
        <v>23097</v>
      </c>
      <c r="AO1305" s="1" t="s">
        <v>364</v>
      </c>
      <c r="AP1305" s="1" t="s">
        <v>86</v>
      </c>
      <c r="AQ1305" s="1" t="s">
        <v>14</v>
      </c>
      <c r="AR1305" s="1" t="s">
        <v>19</v>
      </c>
      <c r="AS1305" s="1" t="s">
        <v>23090</v>
      </c>
      <c r="AT1305" s="1" t="s">
        <v>26</v>
      </c>
    </row>
    <row r="1306" spans="1:46" x14ac:dyDescent="0.25">
      <c r="A1306" s="1" t="s">
        <v>17952</v>
      </c>
      <c r="B1306" s="2" t="s">
        <v>23073</v>
      </c>
      <c r="C1306" s="2" t="s">
        <v>23106</v>
      </c>
      <c r="D1306" s="1">
        <v>2</v>
      </c>
      <c r="E1306" s="1">
        <v>2</v>
      </c>
      <c r="F1306" s="1">
        <v>8</v>
      </c>
      <c r="G1306" s="1">
        <v>12</v>
      </c>
      <c r="H1306" s="6">
        <v>0.66666666666666663</v>
      </c>
      <c r="I1306">
        <v>1</v>
      </c>
      <c r="J1306" s="1">
        <v>41</v>
      </c>
      <c r="K1306" s="1">
        <v>1</v>
      </c>
      <c r="L1306" s="1">
        <v>478</v>
      </c>
      <c r="M1306" s="6">
        <v>0.14000000000000001</v>
      </c>
      <c r="N1306" s="4">
        <v>4000</v>
      </c>
      <c r="O1306" s="4">
        <v>300</v>
      </c>
      <c r="P1306" s="4">
        <v>300</v>
      </c>
      <c r="Q1306" s="3">
        <v>0.3</v>
      </c>
      <c r="R1306" s="1">
        <v>12</v>
      </c>
      <c r="S1306" s="1">
        <v>300</v>
      </c>
      <c r="T1306" s="1">
        <v>22</v>
      </c>
      <c r="U1306" s="1">
        <v>1</v>
      </c>
      <c r="V1306" s="1">
        <v>62</v>
      </c>
      <c r="W1306" s="1">
        <v>1</v>
      </c>
      <c r="X1306" s="1">
        <v>1</v>
      </c>
      <c r="Y1306" s="1">
        <v>1</v>
      </c>
      <c r="Z1306" s="1">
        <v>2</v>
      </c>
      <c r="AA1306" s="1">
        <v>0</v>
      </c>
      <c r="AB1306" s="1">
        <v>1</v>
      </c>
      <c r="AC1306" s="1">
        <v>0</v>
      </c>
      <c r="AD1306" s="1">
        <v>100</v>
      </c>
      <c r="AE1306" s="1">
        <v>300</v>
      </c>
      <c r="AF1306" s="1">
        <v>0</v>
      </c>
      <c r="AG1306" s="1">
        <v>0</v>
      </c>
      <c r="AH1306" s="1">
        <v>0</v>
      </c>
      <c r="AI1306" s="1">
        <v>400</v>
      </c>
      <c r="AJ1306" s="1" t="s">
        <v>2888</v>
      </c>
      <c r="AK1306" s="1" t="s">
        <v>2889</v>
      </c>
      <c r="AL1306" s="1" t="s">
        <v>2890</v>
      </c>
      <c r="AM1306" s="1" t="s">
        <v>16</v>
      </c>
      <c r="AN1306" s="1" t="s">
        <v>23098</v>
      </c>
      <c r="AO1306" s="1" t="s">
        <v>86</v>
      </c>
      <c r="AP1306" s="1" t="s">
        <v>86</v>
      </c>
      <c r="AQ1306" s="1" t="s">
        <v>14</v>
      </c>
      <c r="AR1306" s="1" t="s">
        <v>19</v>
      </c>
      <c r="AS1306" s="1" t="s">
        <v>23090</v>
      </c>
      <c r="AT1306" s="1" t="s">
        <v>101</v>
      </c>
    </row>
    <row r="1307" spans="1:46" x14ac:dyDescent="0.25">
      <c r="A1307" s="1" t="s">
        <v>17277</v>
      </c>
      <c r="B1307" s="2" t="s">
        <v>23074</v>
      </c>
      <c r="C1307" s="2" t="s">
        <v>23106</v>
      </c>
      <c r="D1307" s="1">
        <v>0</v>
      </c>
      <c r="E1307" s="1">
        <v>1</v>
      </c>
      <c r="F1307" s="1">
        <v>9</v>
      </c>
      <c r="G1307" s="1">
        <v>10</v>
      </c>
      <c r="H1307" s="6">
        <v>0.9</v>
      </c>
      <c r="I1307">
        <v>0</v>
      </c>
      <c r="J1307" s="1">
        <v>37</v>
      </c>
      <c r="K1307" s="1">
        <v>1</v>
      </c>
      <c r="L1307" s="1">
        <v>625</v>
      </c>
      <c r="M1307" s="6">
        <v>0.24</v>
      </c>
      <c r="N1307" s="4">
        <v>3100</v>
      </c>
      <c r="O1307" s="4">
        <v>200</v>
      </c>
      <c r="P1307" s="4">
        <v>900</v>
      </c>
      <c r="Q1307" s="3">
        <v>0.28999999999999998</v>
      </c>
      <c r="R1307" s="1">
        <v>24</v>
      </c>
      <c r="S1307" s="1">
        <v>900</v>
      </c>
      <c r="T1307" s="1">
        <v>43</v>
      </c>
      <c r="U1307" s="1">
        <v>1</v>
      </c>
      <c r="V1307" s="1">
        <v>62</v>
      </c>
      <c r="W1307" s="1">
        <v>0</v>
      </c>
      <c r="X1307" s="1">
        <v>0</v>
      </c>
      <c r="Y1307" s="1">
        <v>1</v>
      </c>
      <c r="Z1307" s="1">
        <v>1</v>
      </c>
      <c r="AA1307" s="1">
        <v>1</v>
      </c>
      <c r="AB1307" s="1">
        <v>0</v>
      </c>
      <c r="AC1307" s="1">
        <v>0</v>
      </c>
      <c r="AD1307" s="1">
        <v>0</v>
      </c>
      <c r="AE1307" s="1">
        <v>0</v>
      </c>
      <c r="AF1307" s="1">
        <v>0</v>
      </c>
      <c r="AG1307" s="1">
        <v>0</v>
      </c>
      <c r="AH1307" s="1">
        <v>0</v>
      </c>
      <c r="AI1307" s="1">
        <v>0</v>
      </c>
      <c r="AJ1307" s="1" t="s">
        <v>58</v>
      </c>
      <c r="AK1307" s="1" t="s">
        <v>847</v>
      </c>
      <c r="AL1307" s="1" t="s">
        <v>848</v>
      </c>
      <c r="AM1307" s="1" t="s">
        <v>12</v>
      </c>
      <c r="AN1307" s="1" t="s">
        <v>23098</v>
      </c>
      <c r="AO1307" s="1" t="s">
        <v>86</v>
      </c>
      <c r="AP1307" s="1" t="s">
        <v>57</v>
      </c>
      <c r="AQ1307" s="1" t="s">
        <v>25</v>
      </c>
      <c r="AR1307" s="1" t="s">
        <v>19</v>
      </c>
      <c r="AS1307" s="1" t="s">
        <v>23091</v>
      </c>
      <c r="AT1307" s="1" t="s">
        <v>26</v>
      </c>
    </row>
    <row r="1308" spans="1:46" x14ac:dyDescent="0.25">
      <c r="A1308" s="1" t="s">
        <v>18110</v>
      </c>
      <c r="B1308" s="2" t="s">
        <v>23074</v>
      </c>
      <c r="C1308" s="2" t="s">
        <v>23107</v>
      </c>
      <c r="D1308" s="1">
        <v>0</v>
      </c>
      <c r="E1308" s="1">
        <v>0</v>
      </c>
      <c r="F1308" s="1">
        <v>1</v>
      </c>
      <c r="G1308" s="1">
        <v>1</v>
      </c>
      <c r="H1308" s="6">
        <v>1</v>
      </c>
      <c r="I1308">
        <v>0</v>
      </c>
      <c r="J1308" s="1">
        <v>59</v>
      </c>
      <c r="K1308" s="1">
        <v>0</v>
      </c>
      <c r="L1308" s="1">
        <v>799</v>
      </c>
      <c r="M1308" s="6">
        <v>0.3</v>
      </c>
      <c r="N1308" s="4">
        <v>2700</v>
      </c>
      <c r="O1308" s="4">
        <v>225</v>
      </c>
      <c r="P1308" s="4">
        <v>500</v>
      </c>
      <c r="Q1308" s="3">
        <v>0.36</v>
      </c>
      <c r="R1308" s="1">
        <v>12</v>
      </c>
      <c r="S1308" s="1">
        <v>500</v>
      </c>
      <c r="T1308" s="1">
        <v>39</v>
      </c>
      <c r="U1308" s="1">
        <v>1</v>
      </c>
      <c r="V1308" s="1">
        <v>62</v>
      </c>
      <c r="W1308" s="1">
        <v>1</v>
      </c>
      <c r="X1308" s="1">
        <v>0</v>
      </c>
      <c r="Y1308" s="1">
        <v>0</v>
      </c>
      <c r="Z1308" s="1">
        <v>1</v>
      </c>
      <c r="AA1308" s="1">
        <v>1</v>
      </c>
      <c r="AB1308" s="1">
        <v>0</v>
      </c>
      <c r="AC1308" s="1">
        <v>0</v>
      </c>
      <c r="AD1308" s="1">
        <v>325</v>
      </c>
      <c r="AE1308" s="1">
        <v>0</v>
      </c>
      <c r="AF1308" s="1">
        <v>0</v>
      </c>
      <c r="AG1308" s="1">
        <v>47</v>
      </c>
      <c r="AH1308" s="1">
        <v>100</v>
      </c>
      <c r="AI1308" s="1">
        <v>472</v>
      </c>
      <c r="AJ1308" s="1" t="s">
        <v>3383</v>
      </c>
      <c r="AK1308" s="1" t="s">
        <v>3384</v>
      </c>
      <c r="AL1308" s="1" t="s">
        <v>3385</v>
      </c>
      <c r="AM1308" s="1" t="s">
        <v>12</v>
      </c>
      <c r="AN1308" s="1" t="s">
        <v>23097</v>
      </c>
      <c r="AO1308" s="1" t="s">
        <v>86</v>
      </c>
      <c r="AP1308" s="1" t="s">
        <v>86</v>
      </c>
      <c r="AQ1308" s="1" t="s">
        <v>25</v>
      </c>
      <c r="AR1308" s="1" t="s">
        <v>30</v>
      </c>
      <c r="AS1308" s="1" t="s">
        <v>23091</v>
      </c>
      <c r="AT1308" s="1" t="s">
        <v>26</v>
      </c>
    </row>
    <row r="1309" spans="1:46" x14ac:dyDescent="0.25">
      <c r="A1309" s="1" t="s">
        <v>17486</v>
      </c>
      <c r="B1309" s="2" t="s">
        <v>23074</v>
      </c>
      <c r="C1309" s="2" t="s">
        <v>23108</v>
      </c>
      <c r="D1309" s="1">
        <v>1</v>
      </c>
      <c r="E1309" s="1">
        <v>0</v>
      </c>
      <c r="F1309" s="1">
        <v>4</v>
      </c>
      <c r="G1309" s="1">
        <v>5</v>
      </c>
      <c r="H1309" s="6">
        <v>0.8</v>
      </c>
      <c r="I1309">
        <v>0</v>
      </c>
      <c r="J1309" s="1">
        <v>37</v>
      </c>
      <c r="K1309" s="1">
        <v>1</v>
      </c>
      <c r="L1309" s="1">
        <v>771</v>
      </c>
      <c r="M1309" s="6">
        <v>0.01</v>
      </c>
      <c r="N1309" s="4">
        <v>22800</v>
      </c>
      <c r="O1309" s="4">
        <v>1900</v>
      </c>
      <c r="P1309" s="4">
        <v>650</v>
      </c>
      <c r="Q1309" s="3">
        <v>0.3</v>
      </c>
      <c r="R1309" s="1">
        <v>24</v>
      </c>
      <c r="S1309" s="1">
        <v>650</v>
      </c>
      <c r="T1309" s="1">
        <v>55</v>
      </c>
      <c r="U1309" s="1">
        <v>1</v>
      </c>
      <c r="V1309" s="1">
        <v>62</v>
      </c>
      <c r="W1309" s="1">
        <v>1</v>
      </c>
      <c r="X1309" s="1">
        <v>0</v>
      </c>
      <c r="Y1309" s="1">
        <v>0</v>
      </c>
      <c r="Z1309" s="1">
        <v>1</v>
      </c>
      <c r="AA1309" s="1">
        <v>1</v>
      </c>
      <c r="AB1309" s="1">
        <v>0</v>
      </c>
      <c r="AC1309" s="1">
        <v>0</v>
      </c>
      <c r="AD1309" s="1">
        <v>0</v>
      </c>
      <c r="AE1309" s="1">
        <v>0</v>
      </c>
      <c r="AF1309" s="1">
        <v>0</v>
      </c>
      <c r="AG1309" s="1">
        <v>0</v>
      </c>
      <c r="AH1309" s="1">
        <v>0</v>
      </c>
      <c r="AI1309" s="1">
        <v>0</v>
      </c>
      <c r="AJ1309" s="1" t="s">
        <v>1518</v>
      </c>
      <c r="AK1309" s="1" t="s">
        <v>1519</v>
      </c>
      <c r="AL1309" s="1" t="s">
        <v>1520</v>
      </c>
      <c r="AM1309" s="1" t="s">
        <v>12</v>
      </c>
      <c r="AN1309" s="1" t="s">
        <v>23098</v>
      </c>
      <c r="AO1309" s="1" t="s">
        <v>86</v>
      </c>
      <c r="AP1309" s="1" t="s">
        <v>86</v>
      </c>
      <c r="AQ1309" s="1" t="s">
        <v>25</v>
      </c>
      <c r="AR1309" s="1" t="s">
        <v>30</v>
      </c>
      <c r="AS1309" s="1" t="s">
        <v>23091</v>
      </c>
      <c r="AT1309" s="1" t="s">
        <v>26</v>
      </c>
    </row>
    <row r="1310" spans="1:46" x14ac:dyDescent="0.25">
      <c r="A1310" s="1" t="s">
        <v>19979</v>
      </c>
      <c r="B1310" s="2" t="s">
        <v>23074</v>
      </c>
      <c r="C1310" s="2" t="s">
        <v>23110</v>
      </c>
      <c r="D1310" s="1">
        <v>0</v>
      </c>
      <c r="E1310" s="1">
        <v>0</v>
      </c>
      <c r="F1310" s="1">
        <v>1</v>
      </c>
      <c r="G1310" s="1">
        <v>1</v>
      </c>
      <c r="H1310" s="6">
        <v>1</v>
      </c>
      <c r="I1310">
        <v>0</v>
      </c>
      <c r="J1310" s="1">
        <v>32</v>
      </c>
      <c r="K1310" s="1">
        <v>1</v>
      </c>
      <c r="L1310" s="1">
        <v>717</v>
      </c>
      <c r="M1310" s="6">
        <v>1.34</v>
      </c>
      <c r="N1310" s="4">
        <v>2798</v>
      </c>
      <c r="O1310" s="4">
        <v>233</v>
      </c>
      <c r="P1310" s="4">
        <v>500</v>
      </c>
      <c r="Q1310" s="3">
        <v>0.28999999999999998</v>
      </c>
      <c r="R1310" s="1">
        <v>24</v>
      </c>
      <c r="S1310" s="1">
        <v>500</v>
      </c>
      <c r="T1310" s="1">
        <v>34</v>
      </c>
      <c r="U1310" s="1">
        <v>1</v>
      </c>
      <c r="V1310" s="1">
        <v>62</v>
      </c>
      <c r="W1310" s="1">
        <v>0</v>
      </c>
      <c r="X1310" s="1">
        <v>0</v>
      </c>
      <c r="Y1310" s="1">
        <v>1</v>
      </c>
      <c r="Z1310" s="1">
        <v>1</v>
      </c>
      <c r="AA1310" s="1">
        <v>1</v>
      </c>
      <c r="AB1310" s="1">
        <v>0</v>
      </c>
      <c r="AC1310" s="1">
        <v>3043</v>
      </c>
      <c r="AD1310" s="1">
        <v>0</v>
      </c>
      <c r="AE1310" s="1">
        <v>1110</v>
      </c>
      <c r="AF1310" s="1">
        <v>1852</v>
      </c>
      <c r="AG1310" s="1">
        <v>173</v>
      </c>
      <c r="AH1310" s="1">
        <v>600</v>
      </c>
      <c r="AI1310" s="1">
        <v>6778</v>
      </c>
      <c r="AJ1310" s="1" t="s">
        <v>890</v>
      </c>
      <c r="AK1310" s="1" t="s">
        <v>8694</v>
      </c>
      <c r="AL1310" s="1" t="s">
        <v>8695</v>
      </c>
      <c r="AM1310" s="1" t="s">
        <v>12</v>
      </c>
      <c r="AN1310" s="1" t="s">
        <v>23098</v>
      </c>
      <c r="AO1310" s="1" t="s">
        <v>86</v>
      </c>
      <c r="AP1310" s="1" t="s">
        <v>57</v>
      </c>
      <c r="AQ1310" s="1" t="s">
        <v>25</v>
      </c>
      <c r="AR1310" s="1" t="s">
        <v>19</v>
      </c>
      <c r="AS1310" s="1" t="s">
        <v>23091</v>
      </c>
      <c r="AT1310" s="1" t="s">
        <v>26</v>
      </c>
    </row>
    <row r="1311" spans="1:46" x14ac:dyDescent="0.25">
      <c r="A1311" s="1" t="s">
        <v>22231</v>
      </c>
      <c r="B1311" s="2" t="s">
        <v>23074</v>
      </c>
      <c r="C1311" s="2" t="s">
        <v>23110</v>
      </c>
      <c r="D1311" s="1">
        <v>1</v>
      </c>
      <c r="E1311" s="1">
        <v>0</v>
      </c>
      <c r="F1311" s="1">
        <v>2</v>
      </c>
      <c r="G1311" s="1">
        <v>3</v>
      </c>
      <c r="H1311" s="6">
        <v>0.66666666666666663</v>
      </c>
      <c r="I1311">
        <v>0</v>
      </c>
      <c r="J1311" s="1">
        <v>38</v>
      </c>
      <c r="K1311" s="1">
        <v>0</v>
      </c>
      <c r="L1311" s="1">
        <v>679</v>
      </c>
      <c r="M1311" s="6">
        <v>0.28000000000000003</v>
      </c>
      <c r="N1311" s="4">
        <v>4032</v>
      </c>
      <c r="O1311" s="4">
        <v>336</v>
      </c>
      <c r="P1311" s="4">
        <v>700</v>
      </c>
      <c r="Q1311" s="3">
        <v>0.22</v>
      </c>
      <c r="R1311" s="1">
        <v>18</v>
      </c>
      <c r="S1311" s="1">
        <v>700</v>
      </c>
      <c r="T1311" s="1">
        <v>59</v>
      </c>
      <c r="U1311" s="1">
        <v>0</v>
      </c>
      <c r="V1311" s="1">
        <v>62</v>
      </c>
      <c r="W1311" s="1">
        <v>0</v>
      </c>
      <c r="X1311" s="1">
        <v>0</v>
      </c>
      <c r="Y1311" s="1">
        <v>1</v>
      </c>
      <c r="Z1311" s="1">
        <v>2</v>
      </c>
      <c r="AA1311" s="1">
        <v>1</v>
      </c>
      <c r="AB1311" s="1">
        <v>0</v>
      </c>
      <c r="AC1311" s="1">
        <v>1874</v>
      </c>
      <c r="AD1311" s="1">
        <v>0</v>
      </c>
      <c r="AE1311" s="1">
        <v>0</v>
      </c>
      <c r="AF1311" s="1">
        <v>659</v>
      </c>
      <c r="AG1311" s="1">
        <v>0</v>
      </c>
      <c r="AH1311" s="1">
        <v>0</v>
      </c>
      <c r="AI1311" s="1">
        <v>2533</v>
      </c>
      <c r="AJ1311" s="1" t="s">
        <v>28</v>
      </c>
      <c r="AK1311" s="1" t="s">
        <v>14763</v>
      </c>
      <c r="AL1311" s="1" t="s">
        <v>14764</v>
      </c>
      <c r="AM1311" s="1" t="s">
        <v>12</v>
      </c>
      <c r="AN1311" s="1" t="s">
        <v>23097</v>
      </c>
      <c r="AO1311" s="1" t="s">
        <v>364</v>
      </c>
      <c r="AP1311" s="1" t="s">
        <v>57</v>
      </c>
      <c r="AQ1311" s="1" t="s">
        <v>25</v>
      </c>
      <c r="AR1311" s="1" t="s">
        <v>19</v>
      </c>
      <c r="AS1311" s="1" t="s">
        <v>23091</v>
      </c>
      <c r="AT1311" s="1" t="s">
        <v>26</v>
      </c>
    </row>
    <row r="1312" spans="1:46" x14ac:dyDescent="0.25">
      <c r="A1312" s="1" t="s">
        <v>21944</v>
      </c>
      <c r="B1312" s="2" t="s">
        <v>23075</v>
      </c>
      <c r="C1312" s="2" t="s">
        <v>23104</v>
      </c>
      <c r="D1312" s="1">
        <v>1</v>
      </c>
      <c r="E1312" s="1">
        <v>3</v>
      </c>
      <c r="F1312" s="1">
        <v>3</v>
      </c>
      <c r="G1312" s="1">
        <v>7</v>
      </c>
      <c r="H1312" s="6">
        <v>0.42857142857142855</v>
      </c>
      <c r="I1312">
        <v>1</v>
      </c>
      <c r="J1312" s="1">
        <v>32</v>
      </c>
      <c r="K1312" s="1">
        <v>1</v>
      </c>
      <c r="L1312" s="1">
        <v>305</v>
      </c>
      <c r="M1312" s="6">
        <v>0</v>
      </c>
      <c r="N1312" s="4">
        <v>2740</v>
      </c>
      <c r="O1312" s="4">
        <v>200</v>
      </c>
      <c r="P1312" s="4">
        <v>500</v>
      </c>
      <c r="Q1312" s="3">
        <v>0.4</v>
      </c>
      <c r="R1312" s="1">
        <v>24</v>
      </c>
      <c r="S1312" s="1">
        <v>500</v>
      </c>
      <c r="T1312" s="1">
        <v>22</v>
      </c>
      <c r="U1312" s="1">
        <v>0</v>
      </c>
      <c r="V1312" s="1">
        <v>62</v>
      </c>
      <c r="W1312" s="1">
        <v>0</v>
      </c>
      <c r="X1312" s="1">
        <v>0</v>
      </c>
      <c r="Y1312" s="1">
        <v>0</v>
      </c>
      <c r="Z1312" s="1">
        <v>3</v>
      </c>
      <c r="AA1312" s="1">
        <v>0</v>
      </c>
      <c r="AB1312" s="1">
        <v>1</v>
      </c>
      <c r="AC1312" s="1">
        <v>0</v>
      </c>
      <c r="AD1312" s="1">
        <v>0</v>
      </c>
      <c r="AE1312" s="1">
        <v>100</v>
      </c>
      <c r="AF1312" s="1">
        <v>134</v>
      </c>
      <c r="AG1312" s="1">
        <v>0</v>
      </c>
      <c r="AH1312" s="1">
        <v>0</v>
      </c>
      <c r="AI1312" s="1">
        <v>234</v>
      </c>
      <c r="AJ1312" s="1" t="s">
        <v>345</v>
      </c>
      <c r="AK1312" s="1" t="s">
        <v>13986</v>
      </c>
      <c r="AL1312" s="1" t="s">
        <v>13987</v>
      </c>
      <c r="AM1312" s="1" t="s">
        <v>16</v>
      </c>
      <c r="AN1312" s="1" t="s">
        <v>23098</v>
      </c>
      <c r="AO1312" s="1" t="s">
        <v>364</v>
      </c>
      <c r="AP1312" s="1" t="s">
        <v>57</v>
      </c>
      <c r="AQ1312" s="1" t="s">
        <v>25</v>
      </c>
      <c r="AR1312" s="1" t="s">
        <v>30</v>
      </c>
      <c r="AS1312" s="1" t="s">
        <v>23090</v>
      </c>
      <c r="AT1312" s="1" t="s">
        <v>101</v>
      </c>
    </row>
    <row r="1313" spans="1:46" x14ac:dyDescent="0.25">
      <c r="A1313" s="1" t="s">
        <v>21955</v>
      </c>
      <c r="B1313" s="2" t="s">
        <v>23075</v>
      </c>
      <c r="C1313" s="2" t="s">
        <v>23104</v>
      </c>
      <c r="D1313" s="1">
        <v>1</v>
      </c>
      <c r="E1313" s="1">
        <v>3</v>
      </c>
      <c r="F1313" s="1">
        <v>3</v>
      </c>
      <c r="G1313" s="1">
        <v>7</v>
      </c>
      <c r="H1313" s="6">
        <v>0.42857142857142855</v>
      </c>
      <c r="I1313">
        <v>1</v>
      </c>
      <c r="J1313" s="1">
        <v>32</v>
      </c>
      <c r="K1313" s="1">
        <v>1</v>
      </c>
      <c r="L1313" s="1">
        <v>305</v>
      </c>
      <c r="M1313" s="6">
        <v>0.11</v>
      </c>
      <c r="N1313" s="4">
        <v>2740</v>
      </c>
      <c r="O1313" s="4">
        <v>200</v>
      </c>
      <c r="P1313" s="4">
        <v>250</v>
      </c>
      <c r="Q1313" s="3">
        <v>0.36</v>
      </c>
      <c r="R1313" s="1">
        <v>36</v>
      </c>
      <c r="S1313" s="1">
        <v>250</v>
      </c>
      <c r="T1313" s="1">
        <v>13</v>
      </c>
      <c r="U1313" s="1">
        <v>0</v>
      </c>
      <c r="V1313" s="1">
        <v>62</v>
      </c>
      <c r="W1313" s="1">
        <v>0</v>
      </c>
      <c r="X1313" s="1">
        <v>0</v>
      </c>
      <c r="Y1313" s="1">
        <v>0</v>
      </c>
      <c r="Z1313" s="1">
        <v>3</v>
      </c>
      <c r="AA1313" s="1">
        <v>0</v>
      </c>
      <c r="AB1313" s="1">
        <v>1</v>
      </c>
      <c r="AC1313" s="1">
        <v>0</v>
      </c>
      <c r="AD1313" s="1">
        <v>0</v>
      </c>
      <c r="AE1313" s="1">
        <v>100</v>
      </c>
      <c r="AF1313" s="1">
        <v>134</v>
      </c>
      <c r="AG1313" s="1">
        <v>0</v>
      </c>
      <c r="AH1313" s="1">
        <v>0</v>
      </c>
      <c r="AI1313" s="1">
        <v>234</v>
      </c>
      <c r="AJ1313" s="1" t="s">
        <v>14015</v>
      </c>
      <c r="AK1313" s="1" t="s">
        <v>14016</v>
      </c>
      <c r="AL1313" s="1" t="s">
        <v>14017</v>
      </c>
      <c r="AM1313" s="1" t="s">
        <v>16</v>
      </c>
      <c r="AN1313" s="1" t="s">
        <v>23098</v>
      </c>
      <c r="AO1313" s="1" t="s">
        <v>364</v>
      </c>
      <c r="AP1313" s="1" t="s">
        <v>57</v>
      </c>
      <c r="AQ1313" s="1" t="s">
        <v>25</v>
      </c>
      <c r="AR1313" s="1" t="s">
        <v>30</v>
      </c>
      <c r="AS1313" s="1" t="s">
        <v>23090</v>
      </c>
      <c r="AT1313" s="1" t="s">
        <v>101</v>
      </c>
    </row>
    <row r="1314" spans="1:46" x14ac:dyDescent="0.25">
      <c r="A1314" s="1" t="s">
        <v>18610</v>
      </c>
      <c r="B1314" s="2" t="s">
        <v>23075</v>
      </c>
      <c r="C1314" s="2" t="s">
        <v>23106</v>
      </c>
      <c r="D1314" s="1">
        <v>0</v>
      </c>
      <c r="E1314" s="1">
        <v>2</v>
      </c>
      <c r="F1314" s="1">
        <v>1</v>
      </c>
      <c r="G1314" s="1">
        <v>3</v>
      </c>
      <c r="H1314" s="6">
        <v>0.33333333333333331</v>
      </c>
      <c r="I1314">
        <v>1</v>
      </c>
      <c r="J1314" s="1">
        <v>36</v>
      </c>
      <c r="K1314" s="1">
        <v>0</v>
      </c>
      <c r="L1314" s="1">
        <v>554</v>
      </c>
      <c r="M1314" s="6">
        <v>0.56999999999999995</v>
      </c>
      <c r="N1314" s="4">
        <v>2700</v>
      </c>
      <c r="O1314" s="4">
        <v>210</v>
      </c>
      <c r="P1314" s="4">
        <v>600</v>
      </c>
      <c r="Q1314" s="3">
        <v>0.33</v>
      </c>
      <c r="R1314" s="1">
        <v>24</v>
      </c>
      <c r="S1314" s="1">
        <v>600</v>
      </c>
      <c r="T1314" s="1">
        <v>76</v>
      </c>
      <c r="U1314" s="1">
        <v>0</v>
      </c>
      <c r="V1314" s="1">
        <v>62</v>
      </c>
      <c r="W1314" s="1">
        <v>0</v>
      </c>
      <c r="X1314" s="1">
        <v>0</v>
      </c>
      <c r="Y1314" s="1">
        <v>0</v>
      </c>
      <c r="Z1314" s="1">
        <v>2</v>
      </c>
      <c r="AA1314" s="1">
        <v>0</v>
      </c>
      <c r="AB1314" s="1">
        <v>1</v>
      </c>
      <c r="AC1314" s="1">
        <v>290</v>
      </c>
      <c r="AD1314" s="1">
        <v>0</v>
      </c>
      <c r="AE1314" s="1">
        <v>1101</v>
      </c>
      <c r="AF1314" s="1">
        <v>484</v>
      </c>
      <c r="AG1314" s="1">
        <v>240</v>
      </c>
      <c r="AH1314" s="1">
        <v>0</v>
      </c>
      <c r="AI1314" s="1">
        <v>2115</v>
      </c>
      <c r="AJ1314" s="1" t="s">
        <v>4833</v>
      </c>
      <c r="AK1314" s="1" t="s">
        <v>4834</v>
      </c>
      <c r="AL1314" s="1" t="s">
        <v>4835</v>
      </c>
      <c r="AM1314" s="1" t="s">
        <v>16</v>
      </c>
      <c r="AN1314" s="1" t="s">
        <v>23097</v>
      </c>
      <c r="AO1314" s="1" t="s">
        <v>364</v>
      </c>
      <c r="AP1314" s="1" t="s">
        <v>57</v>
      </c>
      <c r="AQ1314" s="1" t="s">
        <v>25</v>
      </c>
      <c r="AR1314" s="1" t="s">
        <v>30</v>
      </c>
      <c r="AS1314" s="1" t="s">
        <v>23090</v>
      </c>
      <c r="AT1314" s="1" t="s">
        <v>101</v>
      </c>
    </row>
    <row r="1315" spans="1:46" x14ac:dyDescent="0.25">
      <c r="A1315" s="1" t="s">
        <v>18775</v>
      </c>
      <c r="B1315" s="2" t="s">
        <v>23075</v>
      </c>
      <c r="C1315" s="2" t="s">
        <v>23107</v>
      </c>
      <c r="D1315" s="1">
        <v>0</v>
      </c>
      <c r="E1315" s="1">
        <v>1</v>
      </c>
      <c r="F1315" s="1">
        <v>3</v>
      </c>
      <c r="G1315" s="1">
        <v>4</v>
      </c>
      <c r="H1315" s="6">
        <v>0.75</v>
      </c>
      <c r="I1315">
        <v>1</v>
      </c>
      <c r="J1315" s="1">
        <v>30</v>
      </c>
      <c r="K1315" s="1">
        <v>0</v>
      </c>
      <c r="L1315" s="1">
        <v>770</v>
      </c>
      <c r="M1315" s="6">
        <v>0.18</v>
      </c>
      <c r="N1315" s="4">
        <v>1500</v>
      </c>
      <c r="O1315" s="4">
        <v>140</v>
      </c>
      <c r="P1315" s="4">
        <v>130</v>
      </c>
      <c r="Q1315" s="3">
        <v>0.28999999999999998</v>
      </c>
      <c r="R1315" s="1">
        <v>24</v>
      </c>
      <c r="S1315" s="1">
        <v>130</v>
      </c>
      <c r="T1315" s="1">
        <v>17</v>
      </c>
      <c r="U1315" s="1">
        <v>0</v>
      </c>
      <c r="V1315" s="1">
        <v>62</v>
      </c>
      <c r="W1315" s="1">
        <v>0</v>
      </c>
      <c r="X1315" s="1">
        <v>1</v>
      </c>
      <c r="Y1315" s="1">
        <v>1</v>
      </c>
      <c r="Z1315" s="1">
        <v>2</v>
      </c>
      <c r="AA1315" s="1">
        <v>0</v>
      </c>
      <c r="AB1315" s="1">
        <v>1</v>
      </c>
      <c r="AC1315" s="1">
        <v>0</v>
      </c>
      <c r="AD1315" s="1">
        <v>0</v>
      </c>
      <c r="AE1315" s="1">
        <v>0</v>
      </c>
      <c r="AF1315" s="1">
        <v>0</v>
      </c>
      <c r="AG1315" s="1">
        <v>0</v>
      </c>
      <c r="AH1315" s="1">
        <v>320</v>
      </c>
      <c r="AI1315" s="1">
        <v>320</v>
      </c>
      <c r="AJ1315" s="1" t="s">
        <v>3808</v>
      </c>
      <c r="AK1315" s="1" t="s">
        <v>5316</v>
      </c>
      <c r="AL1315" s="1" t="s">
        <v>5317</v>
      </c>
      <c r="AM1315" s="1" t="s">
        <v>16</v>
      </c>
      <c r="AN1315" s="1" t="s">
        <v>23097</v>
      </c>
      <c r="AO1315" s="1" t="s">
        <v>364</v>
      </c>
      <c r="AP1315" s="1" t="s">
        <v>57</v>
      </c>
      <c r="AQ1315" s="1" t="s">
        <v>14</v>
      </c>
      <c r="AR1315" s="1" t="s">
        <v>19</v>
      </c>
      <c r="AS1315" s="1" t="s">
        <v>23090</v>
      </c>
      <c r="AT1315" s="1" t="s">
        <v>101</v>
      </c>
    </row>
    <row r="1316" spans="1:46" x14ac:dyDescent="0.25">
      <c r="A1316" s="1" t="s">
        <v>19675</v>
      </c>
      <c r="B1316" s="2" t="s">
        <v>23101</v>
      </c>
      <c r="C1316" s="2" t="s">
        <v>23104</v>
      </c>
      <c r="D1316" s="1">
        <v>1</v>
      </c>
      <c r="E1316" s="1">
        <v>3</v>
      </c>
      <c r="F1316" s="1">
        <v>3</v>
      </c>
      <c r="G1316" s="1">
        <v>7</v>
      </c>
      <c r="H1316" s="6">
        <v>0.42857142857142855</v>
      </c>
      <c r="I1316">
        <v>1</v>
      </c>
      <c r="J1316" s="1">
        <v>32</v>
      </c>
      <c r="K1316" s="1">
        <v>1</v>
      </c>
      <c r="L1316" s="1">
        <v>305</v>
      </c>
      <c r="M1316" s="6">
        <v>0.45</v>
      </c>
      <c r="N1316" s="4">
        <v>2740</v>
      </c>
      <c r="O1316" s="4">
        <v>200</v>
      </c>
      <c r="P1316" s="4">
        <v>350</v>
      </c>
      <c r="Q1316" s="3">
        <v>0.38</v>
      </c>
      <c r="R1316" s="1">
        <v>36</v>
      </c>
      <c r="S1316" s="1">
        <v>350</v>
      </c>
      <c r="T1316" s="1">
        <v>12</v>
      </c>
      <c r="U1316" s="1">
        <v>0</v>
      </c>
      <c r="V1316" s="1">
        <v>62</v>
      </c>
      <c r="W1316" s="1">
        <v>0</v>
      </c>
      <c r="X1316" s="1">
        <v>0</v>
      </c>
      <c r="Y1316" s="1">
        <v>0</v>
      </c>
      <c r="Z1316" s="1">
        <v>3</v>
      </c>
      <c r="AA1316" s="1">
        <v>0</v>
      </c>
      <c r="AB1316" s="1">
        <v>1</v>
      </c>
      <c r="AC1316" s="1">
        <v>0</v>
      </c>
      <c r="AD1316" s="1">
        <v>1133</v>
      </c>
      <c r="AE1316" s="1">
        <v>115</v>
      </c>
      <c r="AF1316" s="1">
        <v>138</v>
      </c>
      <c r="AG1316" s="1">
        <v>0</v>
      </c>
      <c r="AH1316" s="1">
        <v>350</v>
      </c>
      <c r="AI1316" s="1">
        <v>1736</v>
      </c>
      <c r="AJ1316" s="1" t="s">
        <v>7851</v>
      </c>
      <c r="AK1316" s="1" t="s">
        <v>7852</v>
      </c>
      <c r="AL1316" s="1" t="s">
        <v>7853</v>
      </c>
      <c r="AM1316" s="1" t="s">
        <v>16</v>
      </c>
      <c r="AN1316" s="1" t="s">
        <v>23098</v>
      </c>
      <c r="AO1316" s="1" t="s">
        <v>364</v>
      </c>
      <c r="AP1316" s="1" t="s">
        <v>57</v>
      </c>
      <c r="AQ1316" s="1" t="s">
        <v>25</v>
      </c>
      <c r="AR1316" s="1" t="s">
        <v>30</v>
      </c>
      <c r="AS1316" s="1" t="s">
        <v>23090</v>
      </c>
      <c r="AT1316" s="1" t="s">
        <v>101</v>
      </c>
    </row>
    <row r="1317" spans="1:46" x14ac:dyDescent="0.25">
      <c r="A1317" s="1" t="s">
        <v>18732</v>
      </c>
      <c r="B1317" s="2" t="s">
        <v>23101</v>
      </c>
      <c r="C1317" s="2" t="s">
        <v>23105</v>
      </c>
      <c r="D1317" s="1">
        <v>0</v>
      </c>
      <c r="E1317" s="1">
        <v>0</v>
      </c>
      <c r="F1317" s="1">
        <v>1</v>
      </c>
      <c r="G1317" s="1">
        <v>1</v>
      </c>
      <c r="H1317" s="6">
        <v>1</v>
      </c>
      <c r="I1317">
        <v>0</v>
      </c>
      <c r="J1317" s="1">
        <v>34</v>
      </c>
      <c r="K1317" s="1">
        <v>0</v>
      </c>
      <c r="L1317" s="1">
        <v>604</v>
      </c>
      <c r="M1317" s="6">
        <v>0.2</v>
      </c>
      <c r="N1317" s="4">
        <v>2800</v>
      </c>
      <c r="O1317" s="4">
        <v>240</v>
      </c>
      <c r="P1317" s="4">
        <v>100</v>
      </c>
      <c r="Q1317" s="3">
        <v>0.39</v>
      </c>
      <c r="R1317" s="1">
        <v>6</v>
      </c>
      <c r="S1317" s="1">
        <v>100</v>
      </c>
      <c r="T1317" s="1">
        <v>22</v>
      </c>
      <c r="U1317" s="1">
        <v>1</v>
      </c>
      <c r="V1317" s="1">
        <v>62</v>
      </c>
      <c r="W1317" s="1">
        <v>1</v>
      </c>
      <c r="X1317" s="1">
        <v>1</v>
      </c>
      <c r="Y1317" s="1">
        <v>1</v>
      </c>
      <c r="Z1317" s="1">
        <v>2</v>
      </c>
      <c r="AA1317" s="1">
        <v>1</v>
      </c>
      <c r="AB1317" s="1">
        <v>0</v>
      </c>
      <c r="AC1317" s="1">
        <v>0</v>
      </c>
      <c r="AD1317" s="1">
        <v>0</v>
      </c>
      <c r="AE1317" s="1">
        <v>324</v>
      </c>
      <c r="AF1317" s="1">
        <v>0</v>
      </c>
      <c r="AG1317" s="1">
        <v>0</v>
      </c>
      <c r="AH1317" s="1">
        <v>300</v>
      </c>
      <c r="AI1317" s="1">
        <v>624</v>
      </c>
      <c r="AJ1317" s="1" t="s">
        <v>5195</v>
      </c>
      <c r="AK1317" s="1" t="s">
        <v>5196</v>
      </c>
      <c r="AL1317" s="1" t="s">
        <v>5197</v>
      </c>
      <c r="AM1317" s="1" t="s">
        <v>12</v>
      </c>
      <c r="AN1317" s="1" t="s">
        <v>23097</v>
      </c>
      <c r="AO1317" s="1" t="s">
        <v>86</v>
      </c>
      <c r="AP1317" s="1" t="s">
        <v>86</v>
      </c>
      <c r="AQ1317" s="1" t="s">
        <v>14</v>
      </c>
      <c r="AR1317" s="1" t="s">
        <v>19</v>
      </c>
      <c r="AS1317" s="1" t="s">
        <v>23091</v>
      </c>
      <c r="AT1317" s="1" t="s">
        <v>26</v>
      </c>
    </row>
    <row r="1318" spans="1:46" x14ac:dyDescent="0.25">
      <c r="A1318" s="1" t="s">
        <v>17414</v>
      </c>
      <c r="B1318" s="2" t="s">
        <v>23101</v>
      </c>
      <c r="C1318" s="2" t="s">
        <v>23105</v>
      </c>
      <c r="D1318" s="1">
        <v>0</v>
      </c>
      <c r="E1318" s="1">
        <v>2</v>
      </c>
      <c r="F1318" s="1">
        <v>1</v>
      </c>
      <c r="G1318" s="1">
        <v>3</v>
      </c>
      <c r="H1318" s="6">
        <v>0.33333333333333331</v>
      </c>
      <c r="I1318">
        <v>0</v>
      </c>
      <c r="J1318" s="1">
        <v>44</v>
      </c>
      <c r="K1318" s="1">
        <v>0</v>
      </c>
      <c r="L1318" s="1">
        <v>598</v>
      </c>
      <c r="M1318" s="6">
        <v>1.1499999999999999</v>
      </c>
      <c r="N1318" s="4">
        <v>6700</v>
      </c>
      <c r="O1318" s="4">
        <v>550</v>
      </c>
      <c r="P1318" s="4">
        <v>300</v>
      </c>
      <c r="Q1318" s="3">
        <v>0.35</v>
      </c>
      <c r="R1318" s="1">
        <v>6</v>
      </c>
      <c r="S1318" s="1">
        <v>300</v>
      </c>
      <c r="T1318" s="1">
        <v>24</v>
      </c>
      <c r="U1318" s="1">
        <v>0</v>
      </c>
      <c r="V1318" s="1">
        <v>62</v>
      </c>
      <c r="W1318" s="1">
        <v>0</v>
      </c>
      <c r="X1318" s="1">
        <v>0</v>
      </c>
      <c r="Y1318" s="1">
        <v>0</v>
      </c>
      <c r="Z1318" s="1">
        <v>3</v>
      </c>
      <c r="AA1318" s="1">
        <v>0</v>
      </c>
      <c r="AB1318" s="1">
        <v>0</v>
      </c>
      <c r="AC1318" s="1">
        <v>10780</v>
      </c>
      <c r="AD1318" s="1">
        <v>700</v>
      </c>
      <c r="AE1318" s="1">
        <v>0</v>
      </c>
      <c r="AF1318" s="1">
        <v>1080</v>
      </c>
      <c r="AG1318" s="1">
        <v>5915</v>
      </c>
      <c r="AH1318" s="1">
        <v>1300</v>
      </c>
      <c r="AI1318" s="1">
        <v>19775</v>
      </c>
      <c r="AJ1318" s="1" t="s">
        <v>1292</v>
      </c>
      <c r="AK1318" s="1" t="s">
        <v>1293</v>
      </c>
      <c r="AL1318" s="1" t="s">
        <v>1294</v>
      </c>
      <c r="AM1318" s="1" t="s">
        <v>12</v>
      </c>
      <c r="AN1318" s="1" t="s">
        <v>23097</v>
      </c>
      <c r="AO1318" s="1" t="s">
        <v>364</v>
      </c>
      <c r="AP1318" s="1" t="s">
        <v>57</v>
      </c>
      <c r="AQ1318" s="1" t="s">
        <v>25</v>
      </c>
      <c r="AR1318" s="1" t="s">
        <v>30</v>
      </c>
      <c r="AS1318" s="1" t="s">
        <v>23090</v>
      </c>
      <c r="AT1318" s="1" t="s">
        <v>26</v>
      </c>
    </row>
    <row r="1319" spans="1:46" x14ac:dyDescent="0.25">
      <c r="A1319" s="1" t="s">
        <v>19791</v>
      </c>
      <c r="B1319" s="2" t="s">
        <v>23101</v>
      </c>
      <c r="C1319" s="2" t="s">
        <v>23105</v>
      </c>
      <c r="D1319" s="1">
        <v>0</v>
      </c>
      <c r="E1319" s="1">
        <v>0</v>
      </c>
      <c r="F1319" s="1">
        <v>1</v>
      </c>
      <c r="G1319" s="1">
        <v>1</v>
      </c>
      <c r="H1319" s="6">
        <v>1</v>
      </c>
      <c r="I1319">
        <v>0</v>
      </c>
      <c r="J1319" s="1">
        <v>47</v>
      </c>
      <c r="K1319" s="1">
        <v>0</v>
      </c>
      <c r="L1319" s="1">
        <v>606</v>
      </c>
      <c r="M1319" s="6">
        <v>0.5</v>
      </c>
      <c r="N1319" s="4">
        <v>5000</v>
      </c>
      <c r="O1319" s="4">
        <v>400</v>
      </c>
      <c r="P1319" s="4">
        <v>500</v>
      </c>
      <c r="Q1319" s="3">
        <v>0.38</v>
      </c>
      <c r="R1319" s="1">
        <v>12</v>
      </c>
      <c r="S1319" s="1">
        <v>500</v>
      </c>
      <c r="T1319" s="1">
        <v>10</v>
      </c>
      <c r="U1319" s="1">
        <v>1</v>
      </c>
      <c r="V1319" s="1">
        <v>62</v>
      </c>
      <c r="W1319" s="1">
        <v>1</v>
      </c>
      <c r="X1319" s="1">
        <v>1</v>
      </c>
      <c r="Y1319" s="1">
        <v>0</v>
      </c>
      <c r="Z1319" s="1">
        <v>3</v>
      </c>
      <c r="AA1319" s="1">
        <v>1</v>
      </c>
      <c r="AB1319" s="1">
        <v>0</v>
      </c>
      <c r="AC1319" s="1">
        <v>0</v>
      </c>
      <c r="AD1319" s="1">
        <v>3000</v>
      </c>
      <c r="AE1319" s="1">
        <v>2400</v>
      </c>
      <c r="AF1319" s="1">
        <v>0</v>
      </c>
      <c r="AG1319" s="1">
        <v>25</v>
      </c>
      <c r="AH1319" s="1">
        <v>400</v>
      </c>
      <c r="AI1319" s="1">
        <v>5825</v>
      </c>
      <c r="AJ1319" s="1" t="s">
        <v>8159</v>
      </c>
      <c r="AK1319" s="1" t="s">
        <v>8160</v>
      </c>
      <c r="AL1319" s="1" t="s">
        <v>8161</v>
      </c>
      <c r="AM1319" s="1" t="s">
        <v>12</v>
      </c>
      <c r="AN1319" s="1" t="s">
        <v>23097</v>
      </c>
      <c r="AO1319" s="1" t="s">
        <v>86</v>
      </c>
      <c r="AP1319" s="1" t="s">
        <v>86</v>
      </c>
      <c r="AQ1319" s="1" t="s">
        <v>14</v>
      </c>
      <c r="AR1319" s="1" t="s">
        <v>30</v>
      </c>
      <c r="AS1319" s="1" t="s">
        <v>23091</v>
      </c>
      <c r="AT1319" s="1" t="s">
        <v>26</v>
      </c>
    </row>
    <row r="1320" spans="1:46" x14ac:dyDescent="0.25">
      <c r="A1320" s="1" t="s">
        <v>18903</v>
      </c>
      <c r="B1320" s="2" t="s">
        <v>23101</v>
      </c>
      <c r="C1320" s="2" t="s">
        <v>23107</v>
      </c>
      <c r="D1320" s="1">
        <v>0</v>
      </c>
      <c r="E1320" s="1">
        <v>2</v>
      </c>
      <c r="F1320" s="1">
        <v>1</v>
      </c>
      <c r="G1320" s="1">
        <v>3</v>
      </c>
      <c r="H1320" s="6">
        <v>0.33333333333333331</v>
      </c>
      <c r="I1320">
        <v>0</v>
      </c>
      <c r="J1320" s="1">
        <v>35</v>
      </c>
      <c r="K1320" s="1">
        <v>0</v>
      </c>
      <c r="L1320" s="1">
        <v>656</v>
      </c>
      <c r="M1320" s="6">
        <v>0.91</v>
      </c>
      <c r="N1320" s="4">
        <v>3100</v>
      </c>
      <c r="O1320" s="4">
        <v>220</v>
      </c>
      <c r="P1320" s="4">
        <v>250</v>
      </c>
      <c r="Q1320" s="3">
        <v>0.32</v>
      </c>
      <c r="R1320" s="1">
        <v>18</v>
      </c>
      <c r="S1320" s="1">
        <v>250</v>
      </c>
      <c r="T1320" s="1">
        <v>17</v>
      </c>
      <c r="U1320" s="1">
        <v>1</v>
      </c>
      <c r="V1320" s="1">
        <v>62</v>
      </c>
      <c r="W1320" s="1">
        <v>0</v>
      </c>
      <c r="X1320" s="1">
        <v>0</v>
      </c>
      <c r="Y1320" s="1">
        <v>0</v>
      </c>
      <c r="Z1320" s="1">
        <v>1</v>
      </c>
      <c r="AA1320" s="1">
        <v>0</v>
      </c>
      <c r="AB1320" s="1">
        <v>0</v>
      </c>
      <c r="AC1320" s="1">
        <v>12323</v>
      </c>
      <c r="AD1320" s="1">
        <v>0</v>
      </c>
      <c r="AE1320" s="1">
        <v>0</v>
      </c>
      <c r="AF1320" s="1">
        <v>579</v>
      </c>
      <c r="AG1320" s="1">
        <v>0</v>
      </c>
      <c r="AH1320" s="1">
        <v>810</v>
      </c>
      <c r="AI1320" s="1">
        <v>13712</v>
      </c>
      <c r="AJ1320" s="1" t="s">
        <v>5701</v>
      </c>
      <c r="AK1320" s="1" t="s">
        <v>5702</v>
      </c>
      <c r="AL1320" s="1" t="s">
        <v>5703</v>
      </c>
      <c r="AM1320" s="1" t="s">
        <v>12</v>
      </c>
      <c r="AN1320" s="1" t="s">
        <v>23097</v>
      </c>
      <c r="AO1320" s="1" t="s">
        <v>86</v>
      </c>
      <c r="AP1320" s="1" t="s">
        <v>57</v>
      </c>
      <c r="AQ1320" s="1" t="s">
        <v>25</v>
      </c>
      <c r="AR1320" s="1" t="s">
        <v>30</v>
      </c>
      <c r="AS1320" s="1" t="s">
        <v>23090</v>
      </c>
      <c r="AT1320" s="1" t="s">
        <v>26</v>
      </c>
    </row>
    <row r="1321" spans="1:46" x14ac:dyDescent="0.25">
      <c r="A1321" s="1" t="s">
        <v>21639</v>
      </c>
      <c r="B1321" s="2" t="s">
        <v>23101</v>
      </c>
      <c r="C1321" s="2" t="s">
        <v>23107</v>
      </c>
      <c r="D1321" s="1">
        <v>0</v>
      </c>
      <c r="E1321" s="1">
        <v>3</v>
      </c>
      <c r="F1321" s="1">
        <v>1</v>
      </c>
      <c r="G1321" s="1">
        <v>4</v>
      </c>
      <c r="H1321" s="6">
        <v>0.25</v>
      </c>
      <c r="I1321">
        <v>0</v>
      </c>
      <c r="J1321" s="1">
        <v>41</v>
      </c>
      <c r="K1321" s="1">
        <v>0</v>
      </c>
      <c r="L1321" s="1">
        <v>570</v>
      </c>
      <c r="M1321" s="6">
        <v>0.6</v>
      </c>
      <c r="N1321" s="4">
        <v>4000</v>
      </c>
      <c r="O1321" s="4">
        <v>339</v>
      </c>
      <c r="P1321" s="4">
        <v>500</v>
      </c>
      <c r="Q1321" s="3">
        <v>0.35</v>
      </c>
      <c r="R1321" s="1">
        <v>24</v>
      </c>
      <c r="S1321" s="1">
        <v>585</v>
      </c>
      <c r="T1321" s="1">
        <v>20</v>
      </c>
      <c r="U1321" s="1">
        <v>1</v>
      </c>
      <c r="V1321" s="1">
        <v>62</v>
      </c>
      <c r="W1321" s="1">
        <v>0</v>
      </c>
      <c r="X1321" s="1">
        <v>0</v>
      </c>
      <c r="Y1321" s="1">
        <v>1</v>
      </c>
      <c r="Z1321" s="1">
        <v>1</v>
      </c>
      <c r="AA1321" s="1">
        <v>0</v>
      </c>
      <c r="AB1321" s="1">
        <v>0</v>
      </c>
      <c r="AC1321" s="1">
        <v>14767</v>
      </c>
      <c r="AD1321" s="1">
        <v>0</v>
      </c>
      <c r="AE1321" s="1">
        <v>283</v>
      </c>
      <c r="AF1321" s="1">
        <v>0</v>
      </c>
      <c r="AG1321" s="1">
        <v>25</v>
      </c>
      <c r="AH1321" s="1">
        <v>500</v>
      </c>
      <c r="AI1321" s="1">
        <v>15575</v>
      </c>
      <c r="AJ1321" s="1" t="s">
        <v>13199</v>
      </c>
      <c r="AK1321" s="1" t="s">
        <v>13200</v>
      </c>
      <c r="AL1321" s="1" t="s">
        <v>13201</v>
      </c>
      <c r="AM1321" s="1" t="s">
        <v>12</v>
      </c>
      <c r="AN1321" s="1" t="s">
        <v>23097</v>
      </c>
      <c r="AO1321" s="1" t="s">
        <v>86</v>
      </c>
      <c r="AP1321" s="1" t="s">
        <v>57</v>
      </c>
      <c r="AQ1321" s="1" t="s">
        <v>25</v>
      </c>
      <c r="AR1321" s="1" t="s">
        <v>19</v>
      </c>
      <c r="AS1321" s="1" t="s">
        <v>23090</v>
      </c>
      <c r="AT1321" s="1" t="s">
        <v>26</v>
      </c>
    </row>
    <row r="1322" spans="1:46" x14ac:dyDescent="0.25">
      <c r="A1322" s="1" t="s">
        <v>17443</v>
      </c>
      <c r="B1322" s="2" t="s">
        <v>23101</v>
      </c>
      <c r="C1322" s="2" t="s">
        <v>23107</v>
      </c>
      <c r="D1322" s="1">
        <v>1</v>
      </c>
      <c r="E1322" s="1">
        <v>0</v>
      </c>
      <c r="F1322" s="1">
        <v>4</v>
      </c>
      <c r="G1322" s="1">
        <v>5</v>
      </c>
      <c r="H1322" s="6">
        <v>0.8</v>
      </c>
      <c r="I1322">
        <v>0</v>
      </c>
      <c r="J1322" s="1">
        <v>38</v>
      </c>
      <c r="K1322" s="1">
        <v>1</v>
      </c>
      <c r="L1322" s="1">
        <v>725</v>
      </c>
      <c r="M1322" s="6">
        <v>1.01</v>
      </c>
      <c r="N1322" s="4">
        <v>2600</v>
      </c>
      <c r="O1322" s="4">
        <v>215</v>
      </c>
      <c r="P1322" s="4">
        <v>800</v>
      </c>
      <c r="Q1322" s="3">
        <v>0.28999999999999998</v>
      </c>
      <c r="R1322" s="1">
        <v>24</v>
      </c>
      <c r="S1322" s="1">
        <v>800</v>
      </c>
      <c r="T1322" s="1">
        <v>46</v>
      </c>
      <c r="U1322" s="1">
        <v>0</v>
      </c>
      <c r="V1322" s="1">
        <v>62</v>
      </c>
      <c r="W1322" s="1">
        <v>0</v>
      </c>
      <c r="X1322" s="1">
        <v>0</v>
      </c>
      <c r="Y1322" s="1">
        <v>1</v>
      </c>
      <c r="Z1322" s="1">
        <v>3</v>
      </c>
      <c r="AA1322" s="1">
        <v>0</v>
      </c>
      <c r="AB1322" s="1">
        <v>0</v>
      </c>
      <c r="AC1322" s="1">
        <v>5025</v>
      </c>
      <c r="AD1322" s="1">
        <v>0</v>
      </c>
      <c r="AE1322" s="1">
        <v>0</v>
      </c>
      <c r="AF1322" s="1">
        <v>1011</v>
      </c>
      <c r="AG1322" s="1">
        <v>0</v>
      </c>
      <c r="AH1322" s="1">
        <v>0</v>
      </c>
      <c r="AI1322" s="1">
        <v>6036</v>
      </c>
      <c r="AJ1322" s="1" t="s">
        <v>1386</v>
      </c>
      <c r="AK1322" s="1" t="s">
        <v>1387</v>
      </c>
      <c r="AL1322" s="1" t="s">
        <v>1388</v>
      </c>
      <c r="AM1322" s="1" t="s">
        <v>12</v>
      </c>
      <c r="AN1322" s="1" t="s">
        <v>23098</v>
      </c>
      <c r="AO1322" s="1" t="s">
        <v>364</v>
      </c>
      <c r="AP1322" s="1" t="s">
        <v>57</v>
      </c>
      <c r="AQ1322" s="1" t="s">
        <v>25</v>
      </c>
      <c r="AR1322" s="1" t="s">
        <v>19</v>
      </c>
      <c r="AS1322" s="1" t="s">
        <v>23090</v>
      </c>
      <c r="AT1322" s="1" t="s">
        <v>26</v>
      </c>
    </row>
    <row r="1323" spans="1:46" x14ac:dyDescent="0.25">
      <c r="A1323" s="1" t="s">
        <v>21116</v>
      </c>
      <c r="B1323" s="2" t="s">
        <v>23101</v>
      </c>
      <c r="C1323" s="2" t="s">
        <v>23108</v>
      </c>
      <c r="D1323" s="1">
        <v>0</v>
      </c>
      <c r="E1323" s="1">
        <v>1</v>
      </c>
      <c r="F1323" s="1">
        <v>1</v>
      </c>
      <c r="G1323" s="1">
        <v>2</v>
      </c>
      <c r="H1323" s="6">
        <v>0.5</v>
      </c>
      <c r="I1323">
        <v>1</v>
      </c>
      <c r="J1323" s="1">
        <v>34</v>
      </c>
      <c r="K1323" s="1">
        <v>0</v>
      </c>
      <c r="L1323" s="1">
        <v>757</v>
      </c>
      <c r="M1323" s="6">
        <v>1.07</v>
      </c>
      <c r="N1323" s="4">
        <v>2800</v>
      </c>
      <c r="O1323" s="4">
        <v>160</v>
      </c>
      <c r="P1323" s="4">
        <v>700</v>
      </c>
      <c r="Q1323" s="3">
        <v>0.28000000000000003</v>
      </c>
      <c r="R1323" s="1">
        <v>24</v>
      </c>
      <c r="S1323" s="1">
        <v>700</v>
      </c>
      <c r="T1323" s="1">
        <v>80</v>
      </c>
      <c r="U1323" s="1">
        <v>0</v>
      </c>
      <c r="V1323" s="1">
        <v>62</v>
      </c>
      <c r="W1323" s="1">
        <v>0</v>
      </c>
      <c r="X1323" s="1">
        <v>0</v>
      </c>
      <c r="Y1323" s="1">
        <v>1</v>
      </c>
      <c r="Z1323" s="1">
        <v>3</v>
      </c>
      <c r="AA1323" s="1">
        <v>1</v>
      </c>
      <c r="AB1323" s="1">
        <v>1</v>
      </c>
      <c r="AC1323" s="1">
        <v>698</v>
      </c>
      <c r="AD1323" s="1">
        <v>760</v>
      </c>
      <c r="AE1323" s="1">
        <v>0</v>
      </c>
      <c r="AF1323" s="1">
        <v>1554</v>
      </c>
      <c r="AG1323" s="1">
        <v>0</v>
      </c>
      <c r="AH1323" s="1">
        <v>0</v>
      </c>
      <c r="AI1323" s="1">
        <v>3012</v>
      </c>
      <c r="AJ1323" s="1" t="s">
        <v>11799</v>
      </c>
      <c r="AK1323" s="1" t="s">
        <v>11800</v>
      </c>
      <c r="AL1323" s="1" t="s">
        <v>11801</v>
      </c>
      <c r="AM1323" s="1" t="s">
        <v>16</v>
      </c>
      <c r="AN1323" s="1" t="s">
        <v>23097</v>
      </c>
      <c r="AO1323" s="1" t="s">
        <v>364</v>
      </c>
      <c r="AP1323" s="1" t="s">
        <v>57</v>
      </c>
      <c r="AQ1323" s="1" t="s">
        <v>25</v>
      </c>
      <c r="AR1323" s="1" t="s">
        <v>19</v>
      </c>
      <c r="AS1323" s="1" t="s">
        <v>23091</v>
      </c>
      <c r="AT1323" s="1" t="s">
        <v>101</v>
      </c>
    </row>
    <row r="1324" spans="1:46" x14ac:dyDescent="0.25">
      <c r="A1324" s="1" t="s">
        <v>20642</v>
      </c>
      <c r="B1324" s="2" t="s">
        <v>23101</v>
      </c>
      <c r="C1324" s="2" t="s">
        <v>23108</v>
      </c>
      <c r="D1324" s="1">
        <v>0</v>
      </c>
      <c r="E1324" s="1">
        <v>0</v>
      </c>
      <c r="F1324" s="1">
        <v>1</v>
      </c>
      <c r="G1324" s="1">
        <v>1</v>
      </c>
      <c r="H1324" s="6">
        <v>1</v>
      </c>
      <c r="I1324">
        <v>1</v>
      </c>
      <c r="J1324" s="1">
        <v>39</v>
      </c>
      <c r="K1324" s="1">
        <v>0</v>
      </c>
      <c r="L1324" s="1">
        <v>697</v>
      </c>
      <c r="M1324" s="6">
        <v>0.54</v>
      </c>
      <c r="N1324" s="4">
        <v>3500</v>
      </c>
      <c r="O1324" s="4">
        <v>250</v>
      </c>
      <c r="P1324" s="4">
        <v>100</v>
      </c>
      <c r="Q1324" s="3">
        <v>0.34</v>
      </c>
      <c r="R1324" s="1">
        <v>24</v>
      </c>
      <c r="S1324" s="1">
        <v>100</v>
      </c>
      <c r="T1324" s="1">
        <v>11</v>
      </c>
      <c r="U1324" s="1">
        <v>1</v>
      </c>
      <c r="V1324" s="1">
        <v>62</v>
      </c>
      <c r="W1324" s="1">
        <v>0</v>
      </c>
      <c r="X1324" s="1">
        <v>0</v>
      </c>
      <c r="Y1324" s="1">
        <v>0</v>
      </c>
      <c r="Z1324" s="1">
        <v>5</v>
      </c>
      <c r="AA1324" s="1">
        <v>1</v>
      </c>
      <c r="AB1324" s="1">
        <v>1</v>
      </c>
      <c r="AC1324" s="1">
        <v>280</v>
      </c>
      <c r="AD1324" s="1">
        <v>0</v>
      </c>
      <c r="AE1324" s="1">
        <v>0</v>
      </c>
      <c r="AF1324" s="1">
        <v>1640</v>
      </c>
      <c r="AG1324" s="1">
        <v>1179</v>
      </c>
      <c r="AH1324" s="1">
        <v>0</v>
      </c>
      <c r="AI1324" s="1">
        <v>3099</v>
      </c>
      <c r="AJ1324" s="1" t="s">
        <v>10524</v>
      </c>
      <c r="AK1324" s="1" t="s">
        <v>10525</v>
      </c>
      <c r="AL1324" s="1" t="s">
        <v>10526</v>
      </c>
      <c r="AM1324" s="1" t="s">
        <v>16</v>
      </c>
      <c r="AN1324" s="1" t="s">
        <v>23097</v>
      </c>
      <c r="AO1324" s="1" t="s">
        <v>86</v>
      </c>
      <c r="AP1324" s="1" t="s">
        <v>57</v>
      </c>
      <c r="AQ1324" s="1" t="s">
        <v>25</v>
      </c>
      <c r="AR1324" s="1" t="s">
        <v>30</v>
      </c>
      <c r="AS1324" s="1" t="s">
        <v>23091</v>
      </c>
      <c r="AT1324" s="1" t="s">
        <v>101</v>
      </c>
    </row>
    <row r="1325" spans="1:46" x14ac:dyDescent="0.25">
      <c r="A1325" s="1" t="s">
        <v>20121</v>
      </c>
      <c r="B1325" s="2" t="s">
        <v>23101</v>
      </c>
      <c r="C1325" s="2" t="s">
        <v>23108</v>
      </c>
      <c r="D1325" s="1">
        <v>6</v>
      </c>
      <c r="E1325" s="1">
        <v>6</v>
      </c>
      <c r="F1325" s="1">
        <v>2</v>
      </c>
      <c r="G1325" s="1">
        <v>14</v>
      </c>
      <c r="H1325" s="6">
        <v>0.14285714285714285</v>
      </c>
      <c r="I1325">
        <v>0</v>
      </c>
      <c r="J1325" s="1">
        <v>46</v>
      </c>
      <c r="K1325" s="1">
        <v>0</v>
      </c>
      <c r="L1325" s="1">
        <v>799</v>
      </c>
      <c r="M1325" s="6">
        <v>0.63</v>
      </c>
      <c r="N1325" s="4">
        <v>5900</v>
      </c>
      <c r="O1325" s="4">
        <v>336</v>
      </c>
      <c r="P1325" s="4">
        <v>300</v>
      </c>
      <c r="Q1325" s="3">
        <v>0.25</v>
      </c>
      <c r="R1325" s="1">
        <v>24</v>
      </c>
      <c r="S1325" s="1">
        <v>300</v>
      </c>
      <c r="T1325" s="1">
        <v>28</v>
      </c>
      <c r="U1325" s="1">
        <v>1</v>
      </c>
      <c r="V1325" s="1">
        <v>62</v>
      </c>
      <c r="W1325" s="1">
        <v>0</v>
      </c>
      <c r="X1325" s="1">
        <v>0</v>
      </c>
      <c r="Y1325" s="1">
        <v>0</v>
      </c>
      <c r="Z1325" s="1">
        <v>3</v>
      </c>
      <c r="AA1325" s="1">
        <v>1</v>
      </c>
      <c r="AB1325" s="1">
        <v>0</v>
      </c>
      <c r="AC1325" s="1">
        <v>4943</v>
      </c>
      <c r="AD1325" s="1">
        <v>0</v>
      </c>
      <c r="AE1325" s="1">
        <v>0</v>
      </c>
      <c r="AF1325" s="1">
        <v>0</v>
      </c>
      <c r="AG1325" s="1">
        <v>0</v>
      </c>
      <c r="AH1325" s="1">
        <v>470</v>
      </c>
      <c r="AI1325" s="1">
        <v>5413</v>
      </c>
      <c r="AJ1325" s="1" t="s">
        <v>942</v>
      </c>
      <c r="AK1325" s="1" t="s">
        <v>9102</v>
      </c>
      <c r="AL1325" s="1" t="s">
        <v>9103</v>
      </c>
      <c r="AM1325" s="1" t="s">
        <v>12</v>
      </c>
      <c r="AN1325" s="1" t="s">
        <v>23097</v>
      </c>
      <c r="AO1325" s="1" t="s">
        <v>86</v>
      </c>
      <c r="AP1325" s="1" t="s">
        <v>57</v>
      </c>
      <c r="AQ1325" s="1" t="s">
        <v>25</v>
      </c>
      <c r="AR1325" s="1" t="s">
        <v>30</v>
      </c>
      <c r="AS1325" s="1" t="s">
        <v>23091</v>
      </c>
      <c r="AT1325" s="1" t="s">
        <v>26</v>
      </c>
    </row>
    <row r="1326" spans="1:46" x14ac:dyDescent="0.25">
      <c r="A1326" s="1" t="s">
        <v>21728</v>
      </c>
      <c r="B1326" s="2" t="s">
        <v>23101</v>
      </c>
      <c r="C1326" s="2" t="s">
        <v>23108</v>
      </c>
      <c r="D1326" s="1">
        <v>0</v>
      </c>
      <c r="E1326" s="1">
        <v>0</v>
      </c>
      <c r="F1326" s="1">
        <v>1</v>
      </c>
      <c r="G1326" s="1">
        <v>1</v>
      </c>
      <c r="H1326" s="6">
        <v>1</v>
      </c>
      <c r="I1326">
        <v>0</v>
      </c>
      <c r="J1326" s="1">
        <v>32</v>
      </c>
      <c r="K1326" s="1">
        <v>1</v>
      </c>
      <c r="L1326" s="1">
        <v>600</v>
      </c>
      <c r="M1326" s="6">
        <v>0.28000000000000003</v>
      </c>
      <c r="N1326" s="4">
        <v>7000</v>
      </c>
      <c r="O1326" s="4">
        <v>500</v>
      </c>
      <c r="P1326" s="4">
        <v>1000</v>
      </c>
      <c r="Q1326" s="3">
        <v>0.35</v>
      </c>
      <c r="R1326" s="1">
        <v>18</v>
      </c>
      <c r="S1326" s="1">
        <v>1000</v>
      </c>
      <c r="T1326" s="1">
        <v>99</v>
      </c>
      <c r="U1326" s="1">
        <v>1</v>
      </c>
      <c r="V1326" s="1">
        <v>62</v>
      </c>
      <c r="W1326" s="1">
        <v>1</v>
      </c>
      <c r="X1326" s="1">
        <v>1</v>
      </c>
      <c r="Y1326" s="1">
        <v>1</v>
      </c>
      <c r="Z1326" s="1">
        <v>3</v>
      </c>
      <c r="AA1326" s="1">
        <v>0</v>
      </c>
      <c r="AB1326" s="1">
        <v>0</v>
      </c>
      <c r="AC1326" s="1">
        <v>0</v>
      </c>
      <c r="AD1326" s="1">
        <v>0</v>
      </c>
      <c r="AE1326" s="1">
        <v>0</v>
      </c>
      <c r="AF1326" s="1">
        <v>370</v>
      </c>
      <c r="AG1326" s="1">
        <v>318</v>
      </c>
      <c r="AH1326" s="1">
        <v>730</v>
      </c>
      <c r="AI1326" s="1">
        <v>1418</v>
      </c>
      <c r="AJ1326" s="1" t="s">
        <v>13442</v>
      </c>
      <c r="AK1326" s="1" t="s">
        <v>13443</v>
      </c>
      <c r="AL1326" s="1" t="s">
        <v>13444</v>
      </c>
      <c r="AM1326" s="1" t="s">
        <v>12</v>
      </c>
      <c r="AN1326" s="1" t="s">
        <v>23098</v>
      </c>
      <c r="AO1326" s="1" t="s">
        <v>86</v>
      </c>
      <c r="AP1326" s="1" t="s">
        <v>86</v>
      </c>
      <c r="AQ1326" s="1" t="s">
        <v>14</v>
      </c>
      <c r="AR1326" s="1" t="s">
        <v>19</v>
      </c>
      <c r="AS1326" s="1" t="s">
        <v>23090</v>
      </c>
      <c r="AT1326" s="1" t="s">
        <v>26</v>
      </c>
    </row>
    <row r="1327" spans="1:46" x14ac:dyDescent="0.25">
      <c r="A1327" s="1" t="s">
        <v>17622</v>
      </c>
      <c r="B1327" s="2" t="s">
        <v>23101</v>
      </c>
      <c r="C1327" s="2" t="s">
        <v>23108</v>
      </c>
      <c r="D1327" s="1">
        <v>0</v>
      </c>
      <c r="E1327" s="1">
        <v>0</v>
      </c>
      <c r="F1327" s="1">
        <v>1</v>
      </c>
      <c r="G1327" s="1">
        <v>1</v>
      </c>
      <c r="H1327" s="6">
        <v>1</v>
      </c>
      <c r="I1327">
        <v>0</v>
      </c>
      <c r="J1327" s="1">
        <v>27</v>
      </c>
      <c r="K1327" s="1">
        <v>1</v>
      </c>
      <c r="L1327" s="1">
        <v>525</v>
      </c>
      <c r="M1327" s="6">
        <v>0.13</v>
      </c>
      <c r="N1327" s="4">
        <v>2500</v>
      </c>
      <c r="O1327" s="4">
        <v>220</v>
      </c>
      <c r="P1327" s="4">
        <v>300</v>
      </c>
      <c r="Q1327" s="3">
        <v>0.35</v>
      </c>
      <c r="R1327" s="1">
        <v>12</v>
      </c>
      <c r="S1327" s="1">
        <v>300</v>
      </c>
      <c r="T1327" s="1">
        <v>27</v>
      </c>
      <c r="U1327" s="1">
        <v>1</v>
      </c>
      <c r="V1327" s="1">
        <v>62</v>
      </c>
      <c r="W1327" s="1">
        <v>0</v>
      </c>
      <c r="X1327" s="1">
        <v>0</v>
      </c>
      <c r="Y1327" s="1">
        <v>1</v>
      </c>
      <c r="Z1327" s="1">
        <v>0</v>
      </c>
      <c r="AA1327" s="1">
        <v>1</v>
      </c>
      <c r="AB1327" s="1">
        <v>0</v>
      </c>
      <c r="AC1327" s="1">
        <v>0</v>
      </c>
      <c r="AD1327" s="1">
        <v>0</v>
      </c>
      <c r="AE1327" s="1">
        <v>0</v>
      </c>
      <c r="AF1327" s="1">
        <v>0</v>
      </c>
      <c r="AG1327" s="1">
        <v>0</v>
      </c>
      <c r="AH1327" s="1">
        <v>0</v>
      </c>
      <c r="AI1327" s="1">
        <v>0</v>
      </c>
      <c r="AJ1327" s="1" t="s">
        <v>1947</v>
      </c>
      <c r="AK1327" s="1" t="s">
        <v>1948</v>
      </c>
      <c r="AL1327" s="1" t="s">
        <v>1949</v>
      </c>
      <c r="AM1327" s="1" t="s">
        <v>12</v>
      </c>
      <c r="AN1327" s="1" t="s">
        <v>23098</v>
      </c>
      <c r="AO1327" s="1" t="s">
        <v>86</v>
      </c>
      <c r="AP1327" s="1" t="s">
        <v>57</v>
      </c>
      <c r="AQ1327" s="1" t="s">
        <v>25</v>
      </c>
      <c r="AR1327" s="1" t="s">
        <v>19</v>
      </c>
      <c r="AS1327" s="1" t="s">
        <v>23091</v>
      </c>
      <c r="AT1327" s="1" t="s">
        <v>26</v>
      </c>
    </row>
    <row r="1328" spans="1:46" x14ac:dyDescent="0.25">
      <c r="A1328" s="1" t="s">
        <v>17652</v>
      </c>
      <c r="B1328" s="2" t="s">
        <v>23101</v>
      </c>
      <c r="C1328" s="2" t="s">
        <v>23108</v>
      </c>
      <c r="D1328" s="1">
        <v>0</v>
      </c>
      <c r="E1328" s="1">
        <v>0</v>
      </c>
      <c r="F1328" s="1">
        <v>1</v>
      </c>
      <c r="G1328" s="1">
        <v>1</v>
      </c>
      <c r="H1328" s="6">
        <v>1</v>
      </c>
      <c r="I1328">
        <v>0</v>
      </c>
      <c r="J1328" s="1">
        <v>33</v>
      </c>
      <c r="K1328" s="1">
        <v>1</v>
      </c>
      <c r="L1328" s="1">
        <v>515</v>
      </c>
      <c r="M1328" s="6">
        <v>0.92</v>
      </c>
      <c r="N1328" s="4">
        <v>3000</v>
      </c>
      <c r="O1328" s="4">
        <v>230</v>
      </c>
      <c r="P1328" s="4">
        <v>200</v>
      </c>
      <c r="Q1328" s="3">
        <v>0.2</v>
      </c>
      <c r="R1328" s="1">
        <v>6</v>
      </c>
      <c r="S1328" s="1">
        <v>200</v>
      </c>
      <c r="T1328" s="1">
        <v>18</v>
      </c>
      <c r="U1328" s="1">
        <v>1</v>
      </c>
      <c r="V1328" s="1">
        <v>62</v>
      </c>
      <c r="W1328" s="1">
        <v>0</v>
      </c>
      <c r="X1328" s="1">
        <v>0</v>
      </c>
      <c r="Y1328" s="1">
        <v>1</v>
      </c>
      <c r="Z1328" s="1">
        <v>7</v>
      </c>
      <c r="AA1328" s="1">
        <v>0</v>
      </c>
      <c r="AB1328" s="1">
        <v>0</v>
      </c>
      <c r="AC1328" s="1">
        <v>2100</v>
      </c>
      <c r="AD1328" s="1">
        <v>320</v>
      </c>
      <c r="AE1328" s="1">
        <v>1500</v>
      </c>
      <c r="AF1328" s="1">
        <v>0</v>
      </c>
      <c r="AG1328" s="1">
        <v>0</v>
      </c>
      <c r="AH1328" s="1">
        <v>600</v>
      </c>
      <c r="AI1328" s="1">
        <v>4520</v>
      </c>
      <c r="AJ1328" s="1" t="s">
        <v>2034</v>
      </c>
      <c r="AK1328" s="1" t="s">
        <v>2035</v>
      </c>
      <c r="AL1328" s="1" t="s">
        <v>2036</v>
      </c>
      <c r="AM1328" s="1" t="s">
        <v>12</v>
      </c>
      <c r="AN1328" s="1" t="s">
        <v>23098</v>
      </c>
      <c r="AO1328" s="1" t="s">
        <v>86</v>
      </c>
      <c r="AP1328" s="1" t="s">
        <v>57</v>
      </c>
      <c r="AQ1328" s="1" t="s">
        <v>25</v>
      </c>
      <c r="AR1328" s="1" t="s">
        <v>19</v>
      </c>
      <c r="AS1328" s="1" t="s">
        <v>23090</v>
      </c>
      <c r="AT1328" s="1" t="s">
        <v>26</v>
      </c>
    </row>
    <row r="1329" spans="1:46" x14ac:dyDescent="0.25">
      <c r="A1329" s="1" t="s">
        <v>20707</v>
      </c>
      <c r="B1329" s="2" t="s">
        <v>23101</v>
      </c>
      <c r="C1329" s="2" t="s">
        <v>23108</v>
      </c>
      <c r="D1329" s="1">
        <v>0</v>
      </c>
      <c r="E1329" s="1">
        <v>0</v>
      </c>
      <c r="F1329" s="1">
        <v>1</v>
      </c>
      <c r="G1329" s="1">
        <v>1</v>
      </c>
      <c r="H1329" s="6">
        <v>1</v>
      </c>
      <c r="I1329">
        <v>0</v>
      </c>
      <c r="J1329" s="1">
        <v>35</v>
      </c>
      <c r="K1329" s="1">
        <v>0</v>
      </c>
      <c r="L1329" s="1">
        <v>600</v>
      </c>
      <c r="M1329" s="6">
        <v>0.64</v>
      </c>
      <c r="N1329" s="4">
        <v>3600</v>
      </c>
      <c r="O1329" s="4">
        <v>300</v>
      </c>
      <c r="P1329" s="4">
        <v>300</v>
      </c>
      <c r="Q1329" s="3">
        <v>0.35</v>
      </c>
      <c r="R1329" s="1">
        <v>18</v>
      </c>
      <c r="S1329" s="1">
        <v>300</v>
      </c>
      <c r="T1329" s="1">
        <v>31</v>
      </c>
      <c r="U1329" s="1">
        <v>1</v>
      </c>
      <c r="V1329" s="1">
        <v>62</v>
      </c>
      <c r="W1329" s="1">
        <v>0</v>
      </c>
      <c r="X1329" s="1">
        <v>0</v>
      </c>
      <c r="Y1329" s="1">
        <v>0</v>
      </c>
      <c r="Z1329" s="1">
        <v>0</v>
      </c>
      <c r="AA1329" s="1">
        <v>1</v>
      </c>
      <c r="AB1329" s="1">
        <v>0</v>
      </c>
      <c r="AC1329" s="1">
        <v>450</v>
      </c>
      <c r="AD1329" s="1">
        <v>0</v>
      </c>
      <c r="AE1329" s="1">
        <v>792</v>
      </c>
      <c r="AF1329" s="1">
        <v>2378</v>
      </c>
      <c r="AG1329" s="1">
        <v>27</v>
      </c>
      <c r="AH1329" s="1">
        <v>0</v>
      </c>
      <c r="AI1329" s="1">
        <v>3647</v>
      </c>
      <c r="AJ1329" s="1" t="s">
        <v>10704</v>
      </c>
      <c r="AK1329" s="1" t="s">
        <v>10705</v>
      </c>
      <c r="AL1329" s="1" t="s">
        <v>10706</v>
      </c>
      <c r="AM1329" s="1" t="s">
        <v>12</v>
      </c>
      <c r="AN1329" s="1" t="s">
        <v>23097</v>
      </c>
      <c r="AO1329" s="1" t="s">
        <v>86</v>
      </c>
      <c r="AP1329" s="1" t="s">
        <v>57</v>
      </c>
      <c r="AQ1329" s="1" t="s">
        <v>25</v>
      </c>
      <c r="AR1329" s="1" t="s">
        <v>30</v>
      </c>
      <c r="AS1329" s="1" t="s">
        <v>23091</v>
      </c>
      <c r="AT1329" s="1" t="s">
        <v>26</v>
      </c>
    </row>
    <row r="1330" spans="1:46" x14ac:dyDescent="0.25">
      <c r="A1330" s="1" t="s">
        <v>20716</v>
      </c>
      <c r="B1330" s="2" t="s">
        <v>23101</v>
      </c>
      <c r="C1330" s="2" t="s">
        <v>23109</v>
      </c>
      <c r="D1330" s="1">
        <v>0</v>
      </c>
      <c r="E1330" s="1">
        <v>1</v>
      </c>
      <c r="F1330" s="1">
        <v>1</v>
      </c>
      <c r="G1330" s="1">
        <v>2</v>
      </c>
      <c r="H1330" s="6">
        <v>0.5</v>
      </c>
      <c r="I1330">
        <v>0</v>
      </c>
      <c r="J1330" s="1">
        <v>36</v>
      </c>
      <c r="K1330" s="1">
        <v>0</v>
      </c>
      <c r="L1330" s="1">
        <v>515</v>
      </c>
      <c r="M1330" s="6">
        <v>0.64</v>
      </c>
      <c r="N1330" s="4">
        <v>3200</v>
      </c>
      <c r="O1330" s="4">
        <v>230</v>
      </c>
      <c r="P1330" s="4">
        <v>500</v>
      </c>
      <c r="Q1330" s="3">
        <v>0.28000000000000003</v>
      </c>
      <c r="R1330" s="1">
        <v>24</v>
      </c>
      <c r="S1330" s="1">
        <v>500</v>
      </c>
      <c r="T1330" s="1">
        <v>59</v>
      </c>
      <c r="U1330" s="1">
        <v>1</v>
      </c>
      <c r="V1330" s="1">
        <v>62</v>
      </c>
      <c r="W1330" s="1">
        <v>0</v>
      </c>
      <c r="X1330" s="1">
        <v>0</v>
      </c>
      <c r="Y1330" s="1">
        <v>1</v>
      </c>
      <c r="Z1330" s="1">
        <v>3</v>
      </c>
      <c r="AA1330" s="1">
        <v>0</v>
      </c>
      <c r="AB1330" s="1">
        <v>0</v>
      </c>
      <c r="AC1330" s="1">
        <v>2278</v>
      </c>
      <c r="AD1330" s="1">
        <v>0</v>
      </c>
      <c r="AE1330" s="1">
        <v>1405</v>
      </c>
      <c r="AF1330" s="1">
        <v>43</v>
      </c>
      <c r="AG1330" s="1">
        <v>89</v>
      </c>
      <c r="AH1330" s="1">
        <v>0</v>
      </c>
      <c r="AI1330" s="1">
        <v>3815</v>
      </c>
      <c r="AJ1330" s="1" t="s">
        <v>35</v>
      </c>
      <c r="AK1330" s="1" t="s">
        <v>10728</v>
      </c>
      <c r="AL1330" s="1" t="s">
        <v>10729</v>
      </c>
      <c r="AM1330" s="1" t="s">
        <v>12</v>
      </c>
      <c r="AN1330" s="1" t="s">
        <v>23097</v>
      </c>
      <c r="AO1330" s="1" t="s">
        <v>86</v>
      </c>
      <c r="AP1330" s="1" t="s">
        <v>57</v>
      </c>
      <c r="AQ1330" s="1" t="s">
        <v>25</v>
      </c>
      <c r="AR1330" s="1" t="s">
        <v>19</v>
      </c>
      <c r="AS1330" s="1" t="s">
        <v>23090</v>
      </c>
      <c r="AT1330" s="1" t="s">
        <v>26</v>
      </c>
    </row>
    <row r="1331" spans="1:46" x14ac:dyDescent="0.25">
      <c r="A1331" s="1" t="s">
        <v>20193</v>
      </c>
      <c r="B1331" s="2" t="s">
        <v>23101</v>
      </c>
      <c r="C1331" s="2" t="s">
        <v>23109</v>
      </c>
      <c r="D1331" s="1">
        <v>0</v>
      </c>
      <c r="E1331" s="1">
        <v>2</v>
      </c>
      <c r="F1331" s="1">
        <v>1</v>
      </c>
      <c r="G1331" s="1">
        <v>3</v>
      </c>
      <c r="H1331" s="6">
        <v>0.33333333333333331</v>
      </c>
      <c r="I1331">
        <v>0</v>
      </c>
      <c r="J1331" s="1">
        <v>40</v>
      </c>
      <c r="K1331" s="1">
        <v>0</v>
      </c>
      <c r="L1331" s="1">
        <v>597</v>
      </c>
      <c r="M1331" s="6">
        <v>0.65</v>
      </c>
      <c r="N1331" s="4">
        <v>4080</v>
      </c>
      <c r="O1331" s="4">
        <v>290</v>
      </c>
      <c r="P1331" s="4">
        <v>500</v>
      </c>
      <c r="Q1331" s="3">
        <v>0.28999999999999998</v>
      </c>
      <c r="R1331" s="1">
        <v>24</v>
      </c>
      <c r="S1331" s="1">
        <v>500</v>
      </c>
      <c r="T1331" s="1">
        <v>69</v>
      </c>
      <c r="U1331" s="1">
        <v>0</v>
      </c>
      <c r="V1331" s="1">
        <v>62</v>
      </c>
      <c r="W1331" s="1">
        <v>0</v>
      </c>
      <c r="X1331" s="1">
        <v>0</v>
      </c>
      <c r="Y1331" s="1">
        <v>1</v>
      </c>
      <c r="Z1331" s="1">
        <v>2</v>
      </c>
      <c r="AA1331" s="1">
        <v>1</v>
      </c>
      <c r="AB1331" s="1">
        <v>0</v>
      </c>
      <c r="AC1331" s="1">
        <v>1990</v>
      </c>
      <c r="AD1331" s="1">
        <v>0</v>
      </c>
      <c r="AE1331" s="1">
        <v>1500</v>
      </c>
      <c r="AF1331" s="1">
        <v>875</v>
      </c>
      <c r="AG1331" s="1">
        <v>0</v>
      </c>
      <c r="AH1331" s="1">
        <v>500</v>
      </c>
      <c r="AI1331" s="1">
        <v>4865</v>
      </c>
      <c r="AJ1331" s="1" t="s">
        <v>9298</v>
      </c>
      <c r="AK1331" s="1" t="s">
        <v>9299</v>
      </c>
      <c r="AL1331" s="1" t="s">
        <v>9300</v>
      </c>
      <c r="AM1331" s="1" t="s">
        <v>12</v>
      </c>
      <c r="AN1331" s="1" t="s">
        <v>23097</v>
      </c>
      <c r="AO1331" s="1" t="s">
        <v>364</v>
      </c>
      <c r="AP1331" s="1" t="s">
        <v>57</v>
      </c>
      <c r="AQ1331" s="1" t="s">
        <v>25</v>
      </c>
      <c r="AR1331" s="1" t="s">
        <v>19</v>
      </c>
      <c r="AS1331" s="1" t="s">
        <v>23091</v>
      </c>
      <c r="AT1331" s="1" t="s">
        <v>26</v>
      </c>
    </row>
    <row r="1332" spans="1:46" x14ac:dyDescent="0.25">
      <c r="A1332" s="1" t="s">
        <v>19702</v>
      </c>
      <c r="B1332" s="2" t="s">
        <v>23076</v>
      </c>
      <c r="C1332" s="2" t="s">
        <v>23104</v>
      </c>
      <c r="D1332" s="1">
        <v>1</v>
      </c>
      <c r="E1332" s="1">
        <v>4</v>
      </c>
      <c r="F1332" s="1">
        <v>1</v>
      </c>
      <c r="G1332" s="1">
        <v>6</v>
      </c>
      <c r="H1332" s="6">
        <v>0.16666666666666666</v>
      </c>
      <c r="I1332">
        <v>0</v>
      </c>
      <c r="J1332" s="1">
        <v>46</v>
      </c>
      <c r="K1332" s="1">
        <v>0</v>
      </c>
      <c r="L1332" s="1">
        <v>438</v>
      </c>
      <c r="M1332" s="6">
        <v>0.48</v>
      </c>
      <c r="N1332" s="4">
        <v>4800</v>
      </c>
      <c r="O1332" s="4">
        <v>400</v>
      </c>
      <c r="P1332" s="4">
        <v>800</v>
      </c>
      <c r="Q1332" s="3">
        <v>0.38</v>
      </c>
      <c r="R1332" s="1">
        <v>36</v>
      </c>
      <c r="S1332" s="1">
        <v>800</v>
      </c>
      <c r="T1332" s="1">
        <v>62</v>
      </c>
      <c r="U1332" s="1">
        <v>0</v>
      </c>
      <c r="V1332" s="1">
        <v>61</v>
      </c>
      <c r="W1332" s="1">
        <v>0</v>
      </c>
      <c r="X1332" s="1">
        <v>0</v>
      </c>
      <c r="Y1332" s="1">
        <v>0</v>
      </c>
      <c r="Z1332" s="1">
        <v>3</v>
      </c>
      <c r="AA1332" s="1">
        <v>1</v>
      </c>
      <c r="AB1332" s="1">
        <v>0</v>
      </c>
      <c r="AC1332" s="1">
        <v>5500</v>
      </c>
      <c r="AD1332" s="1">
        <v>0</v>
      </c>
      <c r="AE1332" s="1">
        <v>800</v>
      </c>
      <c r="AF1332" s="1">
        <v>300</v>
      </c>
      <c r="AG1332" s="1">
        <v>0</v>
      </c>
      <c r="AH1332" s="1">
        <v>500</v>
      </c>
      <c r="AI1332" s="1">
        <v>7100</v>
      </c>
      <c r="AJ1332" s="1" t="s">
        <v>7924</v>
      </c>
      <c r="AK1332" s="1" t="s">
        <v>7925</v>
      </c>
      <c r="AL1332" s="1" t="s">
        <v>7926</v>
      </c>
      <c r="AM1332" s="1" t="s">
        <v>12</v>
      </c>
      <c r="AN1332" s="1" t="s">
        <v>23097</v>
      </c>
      <c r="AO1332" s="1" t="s">
        <v>364</v>
      </c>
      <c r="AP1332" s="1" t="s">
        <v>57</v>
      </c>
      <c r="AQ1332" s="1" t="s">
        <v>25</v>
      </c>
      <c r="AR1332" s="1" t="s">
        <v>30</v>
      </c>
      <c r="AS1332" s="1" t="s">
        <v>23091</v>
      </c>
      <c r="AT1332" s="1" t="s">
        <v>26</v>
      </c>
    </row>
    <row r="1333" spans="1:46" x14ac:dyDescent="0.25">
      <c r="A1333" s="1" t="s">
        <v>17458</v>
      </c>
      <c r="B1333" s="2" t="s">
        <v>23073</v>
      </c>
      <c r="C1333" s="2" t="s">
        <v>23107</v>
      </c>
      <c r="D1333" s="1">
        <v>0</v>
      </c>
      <c r="E1333" s="1">
        <v>1</v>
      </c>
      <c r="F1333" s="1">
        <v>6</v>
      </c>
      <c r="G1333" s="1">
        <v>7</v>
      </c>
      <c r="H1333" s="6">
        <v>0.8571428571428571</v>
      </c>
      <c r="I1333">
        <v>1</v>
      </c>
      <c r="J1333" s="1">
        <v>32</v>
      </c>
      <c r="K1333" s="1">
        <v>1</v>
      </c>
      <c r="L1333" s="1">
        <v>672</v>
      </c>
      <c r="M1333" s="6">
        <v>0.8</v>
      </c>
      <c r="N1333" s="4">
        <v>2600</v>
      </c>
      <c r="O1333" s="4">
        <v>200</v>
      </c>
      <c r="P1333" s="4">
        <v>100</v>
      </c>
      <c r="Q1333" s="3">
        <v>0.3</v>
      </c>
      <c r="R1333" s="1">
        <v>12</v>
      </c>
      <c r="S1333" s="1">
        <v>100</v>
      </c>
      <c r="T1333" s="1">
        <v>8</v>
      </c>
      <c r="U1333" s="1">
        <v>1</v>
      </c>
      <c r="V1333" s="1">
        <v>61</v>
      </c>
      <c r="W1333" s="1">
        <v>0</v>
      </c>
      <c r="X1333" s="1">
        <v>0</v>
      </c>
      <c r="Y1333" s="1">
        <v>1</v>
      </c>
      <c r="Z1333" s="1">
        <v>1</v>
      </c>
      <c r="AA1333" s="1">
        <v>1</v>
      </c>
      <c r="AB1333" s="1">
        <v>1</v>
      </c>
      <c r="AC1333" s="1">
        <v>274</v>
      </c>
      <c r="AD1333" s="1">
        <v>0</v>
      </c>
      <c r="AE1333" s="1">
        <v>564</v>
      </c>
      <c r="AF1333" s="1">
        <v>1935</v>
      </c>
      <c r="AG1333" s="1">
        <v>0</v>
      </c>
      <c r="AH1333" s="1">
        <v>300</v>
      </c>
      <c r="AI1333" s="1">
        <v>3073</v>
      </c>
      <c r="AJ1333" s="1" t="s">
        <v>1434</v>
      </c>
      <c r="AK1333" s="1" t="s">
        <v>1435</v>
      </c>
      <c r="AL1333" s="1" t="s">
        <v>1436</v>
      </c>
      <c r="AM1333" s="1" t="s">
        <v>16</v>
      </c>
      <c r="AN1333" s="1" t="s">
        <v>23098</v>
      </c>
      <c r="AO1333" s="1" t="s">
        <v>86</v>
      </c>
      <c r="AP1333" s="1" t="s">
        <v>57</v>
      </c>
      <c r="AQ1333" s="1" t="s">
        <v>25</v>
      </c>
      <c r="AR1333" s="1" t="s">
        <v>19</v>
      </c>
      <c r="AS1333" s="1" t="s">
        <v>23091</v>
      </c>
      <c r="AT1333" s="1" t="s">
        <v>101</v>
      </c>
    </row>
    <row r="1334" spans="1:46" x14ac:dyDescent="0.25">
      <c r="A1334" s="1" t="s">
        <v>19784</v>
      </c>
      <c r="B1334" s="2" t="s">
        <v>23074</v>
      </c>
      <c r="C1334" s="2" t="s">
        <v>23105</v>
      </c>
      <c r="D1334" s="1">
        <v>0</v>
      </c>
      <c r="E1334" s="1">
        <v>0</v>
      </c>
      <c r="F1334" s="1">
        <v>1</v>
      </c>
      <c r="G1334" s="1">
        <v>1</v>
      </c>
      <c r="H1334" s="6">
        <v>1</v>
      </c>
      <c r="I1334">
        <v>0</v>
      </c>
      <c r="J1334" s="1">
        <v>35</v>
      </c>
      <c r="K1334" s="1">
        <v>0</v>
      </c>
      <c r="L1334" s="1">
        <v>744</v>
      </c>
      <c r="M1334" s="6">
        <v>0.41</v>
      </c>
      <c r="N1334" s="4">
        <v>2760</v>
      </c>
      <c r="O1334" s="4">
        <v>230</v>
      </c>
      <c r="P1334" s="4">
        <v>600</v>
      </c>
      <c r="Q1334" s="3">
        <v>0.25</v>
      </c>
      <c r="R1334" s="1">
        <v>24</v>
      </c>
      <c r="S1334" s="1">
        <v>600</v>
      </c>
      <c r="T1334" s="1">
        <v>62</v>
      </c>
      <c r="U1334" s="1">
        <v>1</v>
      </c>
      <c r="V1334" s="1">
        <v>61</v>
      </c>
      <c r="W1334" s="1">
        <v>0</v>
      </c>
      <c r="X1334" s="1">
        <v>1</v>
      </c>
      <c r="Y1334" s="1">
        <v>1</v>
      </c>
      <c r="Z1334" s="1">
        <v>2</v>
      </c>
      <c r="AA1334" s="1">
        <v>0</v>
      </c>
      <c r="AB1334" s="1">
        <v>0</v>
      </c>
      <c r="AC1334" s="1">
        <v>0</v>
      </c>
      <c r="AD1334" s="1">
        <v>818</v>
      </c>
      <c r="AE1334" s="1">
        <v>837</v>
      </c>
      <c r="AF1334" s="1">
        <v>0</v>
      </c>
      <c r="AG1334" s="1">
        <v>10</v>
      </c>
      <c r="AH1334" s="1">
        <v>0</v>
      </c>
      <c r="AI1334" s="1">
        <v>1665</v>
      </c>
      <c r="AJ1334" s="1" t="s">
        <v>238</v>
      </c>
      <c r="AK1334" s="1" t="s">
        <v>8144</v>
      </c>
      <c r="AL1334" s="1" t="s">
        <v>8145</v>
      </c>
      <c r="AM1334" s="1" t="s">
        <v>12</v>
      </c>
      <c r="AN1334" s="1" t="s">
        <v>23097</v>
      </c>
      <c r="AO1334" s="1" t="s">
        <v>86</v>
      </c>
      <c r="AP1334" s="1" t="s">
        <v>57</v>
      </c>
      <c r="AQ1334" s="1" t="s">
        <v>14</v>
      </c>
      <c r="AR1334" s="1" t="s">
        <v>19</v>
      </c>
      <c r="AS1334" s="1" t="s">
        <v>23090</v>
      </c>
      <c r="AT1334" s="1" t="s">
        <v>26</v>
      </c>
    </row>
    <row r="1335" spans="1:46" x14ac:dyDescent="0.25">
      <c r="A1335" s="1" t="s">
        <v>17373</v>
      </c>
      <c r="B1335" s="2" t="s">
        <v>23074</v>
      </c>
      <c r="C1335" s="2" t="s">
        <v>23107</v>
      </c>
      <c r="D1335" s="1">
        <v>0</v>
      </c>
      <c r="E1335" s="1">
        <v>0</v>
      </c>
      <c r="F1335" s="1">
        <v>5</v>
      </c>
      <c r="G1335" s="1">
        <v>5</v>
      </c>
      <c r="H1335" s="6">
        <v>1</v>
      </c>
      <c r="I1335">
        <v>0</v>
      </c>
      <c r="J1335" s="1">
        <v>38</v>
      </c>
      <c r="K1335" s="1">
        <v>0</v>
      </c>
      <c r="L1335" s="1">
        <v>774</v>
      </c>
      <c r="M1335" s="6">
        <v>0.15</v>
      </c>
      <c r="N1335" s="4">
        <v>12000</v>
      </c>
      <c r="O1335" s="4">
        <v>1000</v>
      </c>
      <c r="P1335" s="4">
        <v>1500</v>
      </c>
      <c r="Q1335" s="3">
        <v>0.3</v>
      </c>
      <c r="R1335" s="1">
        <v>24</v>
      </c>
      <c r="S1335" s="1">
        <v>1500</v>
      </c>
      <c r="T1335" s="1">
        <v>91</v>
      </c>
      <c r="U1335" s="1">
        <v>0</v>
      </c>
      <c r="V1335" s="1">
        <v>61</v>
      </c>
      <c r="W1335" s="1">
        <v>1</v>
      </c>
      <c r="X1335" s="1">
        <v>1</v>
      </c>
      <c r="Y1335" s="1">
        <v>1</v>
      </c>
      <c r="Z1335" s="1">
        <v>2</v>
      </c>
      <c r="AA1335" s="1">
        <v>1</v>
      </c>
      <c r="AB1335" s="1">
        <v>0</v>
      </c>
      <c r="AC1335" s="1">
        <v>2049</v>
      </c>
      <c r="AD1335" s="1">
        <v>2340</v>
      </c>
      <c r="AE1335" s="1">
        <v>0</v>
      </c>
      <c r="AF1335" s="1">
        <v>0</v>
      </c>
      <c r="AG1335" s="1">
        <v>0</v>
      </c>
      <c r="AH1335" s="1">
        <v>0</v>
      </c>
      <c r="AI1335" s="1">
        <v>4389</v>
      </c>
      <c r="AJ1335" s="1" t="s">
        <v>1165</v>
      </c>
      <c r="AK1335" s="1" t="s">
        <v>1166</v>
      </c>
      <c r="AL1335" s="1" t="s">
        <v>1167</v>
      </c>
      <c r="AM1335" s="1" t="s">
        <v>12</v>
      </c>
      <c r="AN1335" s="1" t="s">
        <v>23097</v>
      </c>
      <c r="AO1335" s="1" t="s">
        <v>364</v>
      </c>
      <c r="AP1335" s="1" t="s">
        <v>86</v>
      </c>
      <c r="AQ1335" s="1" t="s">
        <v>14</v>
      </c>
      <c r="AR1335" s="1" t="s">
        <v>19</v>
      </c>
      <c r="AS1335" s="1" t="s">
        <v>23091</v>
      </c>
      <c r="AT1335" s="1" t="s">
        <v>26</v>
      </c>
    </row>
    <row r="1336" spans="1:46" x14ac:dyDescent="0.25">
      <c r="A1336" s="1" t="s">
        <v>20507</v>
      </c>
      <c r="B1336" s="2" t="s">
        <v>23101</v>
      </c>
      <c r="C1336" s="2" t="s">
        <v>23107</v>
      </c>
      <c r="D1336" s="1">
        <v>0</v>
      </c>
      <c r="E1336" s="1">
        <v>1</v>
      </c>
      <c r="F1336" s="1">
        <v>3</v>
      </c>
      <c r="G1336" s="1">
        <v>4</v>
      </c>
      <c r="H1336" s="6">
        <v>0.75</v>
      </c>
      <c r="I1336">
        <v>0</v>
      </c>
      <c r="J1336" s="1">
        <v>38</v>
      </c>
      <c r="K1336" s="1">
        <v>1</v>
      </c>
      <c r="L1336" s="1">
        <v>685</v>
      </c>
      <c r="M1336" s="6">
        <v>0.66</v>
      </c>
      <c r="N1336" s="4">
        <v>3600</v>
      </c>
      <c r="O1336" s="4">
        <v>290</v>
      </c>
      <c r="P1336" s="4">
        <v>800</v>
      </c>
      <c r="Q1336" s="3">
        <v>0.28000000000000003</v>
      </c>
      <c r="R1336" s="1">
        <v>24</v>
      </c>
      <c r="S1336" s="1">
        <v>800</v>
      </c>
      <c r="T1336" s="1">
        <v>47</v>
      </c>
      <c r="U1336" s="1">
        <v>1</v>
      </c>
      <c r="V1336" s="1">
        <v>61</v>
      </c>
      <c r="W1336" s="1">
        <v>0</v>
      </c>
      <c r="X1336" s="1">
        <v>0</v>
      </c>
      <c r="Y1336" s="1">
        <v>0</v>
      </c>
      <c r="Z1336" s="1">
        <v>5</v>
      </c>
      <c r="AA1336" s="1">
        <v>0</v>
      </c>
      <c r="AB1336" s="1">
        <v>0</v>
      </c>
      <c r="AC1336" s="1">
        <v>690</v>
      </c>
      <c r="AD1336" s="1">
        <v>0</v>
      </c>
      <c r="AE1336" s="1">
        <v>1900</v>
      </c>
      <c r="AF1336" s="1">
        <v>1000</v>
      </c>
      <c r="AG1336" s="1">
        <v>0</v>
      </c>
      <c r="AH1336" s="1">
        <v>0</v>
      </c>
      <c r="AI1336" s="1">
        <v>3590</v>
      </c>
      <c r="AJ1336" s="1" t="s">
        <v>2750</v>
      </c>
      <c r="AK1336" s="1" t="s">
        <v>10142</v>
      </c>
      <c r="AL1336" s="1" t="s">
        <v>10143</v>
      </c>
      <c r="AM1336" s="1" t="s">
        <v>12</v>
      </c>
      <c r="AN1336" s="1" t="s">
        <v>23098</v>
      </c>
      <c r="AO1336" s="1" t="s">
        <v>86</v>
      </c>
      <c r="AP1336" s="1" t="s">
        <v>57</v>
      </c>
      <c r="AQ1336" s="1" t="s">
        <v>25</v>
      </c>
      <c r="AR1336" s="1" t="s">
        <v>30</v>
      </c>
      <c r="AS1336" s="1" t="s">
        <v>23090</v>
      </c>
      <c r="AT1336" s="1" t="s">
        <v>26</v>
      </c>
    </row>
    <row r="1337" spans="1:46" x14ac:dyDescent="0.25">
      <c r="A1337" s="1" t="s">
        <v>22932</v>
      </c>
      <c r="B1337" s="2" t="s">
        <v>23101</v>
      </c>
      <c r="C1337" s="2" t="s">
        <v>23108</v>
      </c>
      <c r="D1337" s="1">
        <v>0</v>
      </c>
      <c r="E1337" s="1">
        <v>0</v>
      </c>
      <c r="F1337" s="1">
        <v>1</v>
      </c>
      <c r="G1337" s="1">
        <v>1</v>
      </c>
      <c r="H1337" s="6">
        <v>1</v>
      </c>
      <c r="I1337">
        <v>0</v>
      </c>
      <c r="J1337" s="1">
        <v>33</v>
      </c>
      <c r="K1337" s="1">
        <v>1</v>
      </c>
      <c r="L1337" s="1">
        <v>633</v>
      </c>
      <c r="M1337" s="6">
        <v>0.23</v>
      </c>
      <c r="N1337" s="4">
        <v>2412</v>
      </c>
      <c r="O1337" s="4">
        <v>171</v>
      </c>
      <c r="P1337" s="4">
        <v>300</v>
      </c>
      <c r="Q1337" s="3">
        <v>0.27</v>
      </c>
      <c r="R1337" s="1">
        <v>18</v>
      </c>
      <c r="S1337" s="1">
        <v>300</v>
      </c>
      <c r="T1337" s="1">
        <v>30</v>
      </c>
      <c r="U1337" s="1">
        <v>1</v>
      </c>
      <c r="V1337" s="1">
        <v>61</v>
      </c>
      <c r="W1337" s="1">
        <v>0</v>
      </c>
      <c r="X1337" s="1">
        <v>0</v>
      </c>
      <c r="Y1337" s="1">
        <v>1</v>
      </c>
      <c r="Z1337" s="1">
        <v>1</v>
      </c>
      <c r="AA1337" s="1">
        <v>1</v>
      </c>
      <c r="AB1337" s="1">
        <v>0</v>
      </c>
      <c r="AC1337" s="1">
        <v>333</v>
      </c>
      <c r="AD1337" s="1">
        <v>244</v>
      </c>
      <c r="AE1337" s="1">
        <v>0</v>
      </c>
      <c r="AF1337" s="1">
        <v>0</v>
      </c>
      <c r="AG1337" s="1">
        <v>0</v>
      </c>
      <c r="AH1337" s="1">
        <v>0</v>
      </c>
      <c r="AI1337" s="1">
        <v>577</v>
      </c>
      <c r="AJ1337" s="1" t="s">
        <v>16637</v>
      </c>
      <c r="AK1337" s="1" t="s">
        <v>16638</v>
      </c>
      <c r="AL1337" s="1" t="s">
        <v>16639</v>
      </c>
      <c r="AM1337" s="1" t="s">
        <v>12</v>
      </c>
      <c r="AN1337" s="1" t="s">
        <v>23098</v>
      </c>
      <c r="AO1337" s="1" t="s">
        <v>86</v>
      </c>
      <c r="AP1337" s="1" t="s">
        <v>57</v>
      </c>
      <c r="AQ1337" s="1" t="s">
        <v>25</v>
      </c>
      <c r="AR1337" s="1" t="s">
        <v>19</v>
      </c>
      <c r="AS1337" s="1" t="s">
        <v>23091</v>
      </c>
      <c r="AT1337" s="1" t="s">
        <v>26</v>
      </c>
    </row>
    <row r="1338" spans="1:46" x14ac:dyDescent="0.25">
      <c r="A1338" s="1" t="s">
        <v>21222</v>
      </c>
      <c r="B1338" s="2" t="s">
        <v>23101</v>
      </c>
      <c r="C1338" s="2" t="s">
        <v>23108</v>
      </c>
      <c r="D1338" s="1">
        <v>0</v>
      </c>
      <c r="E1338" s="1">
        <v>0</v>
      </c>
      <c r="F1338" s="1">
        <v>1</v>
      </c>
      <c r="G1338" s="1">
        <v>1</v>
      </c>
      <c r="H1338" s="6">
        <v>1</v>
      </c>
      <c r="I1338">
        <v>0</v>
      </c>
      <c r="J1338" s="1">
        <v>42</v>
      </c>
      <c r="K1338" s="1">
        <v>1</v>
      </c>
      <c r="L1338" s="1">
        <v>600</v>
      </c>
      <c r="M1338" s="6">
        <v>0.33</v>
      </c>
      <c r="N1338" s="4">
        <v>2300</v>
      </c>
      <c r="O1338" s="4">
        <v>190</v>
      </c>
      <c r="P1338" s="4">
        <v>500</v>
      </c>
      <c r="Q1338" s="3">
        <v>0.28999999999999998</v>
      </c>
      <c r="R1338" s="1">
        <v>24</v>
      </c>
      <c r="S1338" s="1">
        <v>521</v>
      </c>
      <c r="T1338" s="1">
        <v>45</v>
      </c>
      <c r="U1338" s="1">
        <v>1</v>
      </c>
      <c r="V1338" s="1">
        <v>61</v>
      </c>
      <c r="W1338" s="1">
        <v>0</v>
      </c>
      <c r="X1338" s="1">
        <v>0</v>
      </c>
      <c r="Y1338" s="1">
        <v>0</v>
      </c>
      <c r="Z1338" s="1">
        <v>2</v>
      </c>
      <c r="AA1338" s="1">
        <v>1</v>
      </c>
      <c r="AB1338" s="1">
        <v>0</v>
      </c>
      <c r="AC1338" s="1">
        <v>325</v>
      </c>
      <c r="AD1338" s="1">
        <v>0</v>
      </c>
      <c r="AE1338" s="1">
        <v>0</v>
      </c>
      <c r="AF1338" s="1">
        <v>299</v>
      </c>
      <c r="AG1338" s="1">
        <v>0</v>
      </c>
      <c r="AH1338" s="1">
        <v>150</v>
      </c>
      <c r="AI1338" s="1">
        <v>774</v>
      </c>
      <c r="AJ1338" s="1" t="s">
        <v>7595</v>
      </c>
      <c r="AK1338" s="1" t="s">
        <v>12089</v>
      </c>
      <c r="AL1338" s="1" t="s">
        <v>12090</v>
      </c>
      <c r="AM1338" s="1" t="s">
        <v>12</v>
      </c>
      <c r="AN1338" s="1" t="s">
        <v>23098</v>
      </c>
      <c r="AO1338" s="1" t="s">
        <v>86</v>
      </c>
      <c r="AP1338" s="1" t="s">
        <v>57</v>
      </c>
      <c r="AQ1338" s="1" t="s">
        <v>25</v>
      </c>
      <c r="AR1338" s="1" t="s">
        <v>30</v>
      </c>
      <c r="AS1338" s="1" t="s">
        <v>23091</v>
      </c>
      <c r="AT1338" s="1" t="s">
        <v>26</v>
      </c>
    </row>
    <row r="1339" spans="1:46" x14ac:dyDescent="0.25">
      <c r="A1339" s="1" t="s">
        <v>22432</v>
      </c>
      <c r="B1339" s="2" t="s">
        <v>23101</v>
      </c>
      <c r="C1339" s="2" t="s">
        <v>23108</v>
      </c>
      <c r="D1339" s="1">
        <v>0</v>
      </c>
      <c r="E1339" s="1">
        <v>0</v>
      </c>
      <c r="F1339" s="1">
        <v>1</v>
      </c>
      <c r="G1339" s="1">
        <v>1</v>
      </c>
      <c r="H1339" s="6">
        <v>1</v>
      </c>
      <c r="I1339">
        <v>1</v>
      </c>
      <c r="J1339" s="1">
        <v>42</v>
      </c>
      <c r="K1339" s="1">
        <v>0</v>
      </c>
      <c r="L1339" s="1">
        <v>515</v>
      </c>
      <c r="M1339" s="6">
        <v>0.46</v>
      </c>
      <c r="N1339" s="4">
        <v>7000</v>
      </c>
      <c r="O1339" s="4">
        <v>485</v>
      </c>
      <c r="P1339" s="4">
        <v>700</v>
      </c>
      <c r="Q1339" s="3">
        <v>0.26</v>
      </c>
      <c r="R1339" s="1">
        <v>24</v>
      </c>
      <c r="S1339" s="1">
        <v>700</v>
      </c>
      <c r="T1339" s="1">
        <v>59</v>
      </c>
      <c r="U1339" s="1">
        <v>0</v>
      </c>
      <c r="V1339" s="1">
        <v>61</v>
      </c>
      <c r="W1339" s="1">
        <v>0</v>
      </c>
      <c r="X1339" s="1">
        <v>0</v>
      </c>
      <c r="Y1339" s="1">
        <v>0</v>
      </c>
      <c r="Z1339" s="1">
        <v>4</v>
      </c>
      <c r="AA1339" s="1">
        <v>1</v>
      </c>
      <c r="AB1339" s="1">
        <v>1</v>
      </c>
      <c r="AC1339" s="1">
        <v>15200</v>
      </c>
      <c r="AD1339" s="1">
        <v>100</v>
      </c>
      <c r="AE1339" s="1">
        <v>340</v>
      </c>
      <c r="AF1339" s="1">
        <v>983</v>
      </c>
      <c r="AG1339" s="1">
        <v>0</v>
      </c>
      <c r="AH1339" s="1">
        <v>0</v>
      </c>
      <c r="AI1339" s="1">
        <v>16623</v>
      </c>
      <c r="AJ1339" s="1" t="s">
        <v>15315</v>
      </c>
      <c r="AK1339" s="1" t="s">
        <v>15316</v>
      </c>
      <c r="AL1339" s="1" t="s">
        <v>15317</v>
      </c>
      <c r="AM1339" s="1" t="s">
        <v>16</v>
      </c>
      <c r="AN1339" s="1" t="s">
        <v>23097</v>
      </c>
      <c r="AO1339" s="1" t="s">
        <v>364</v>
      </c>
      <c r="AP1339" s="1" t="s">
        <v>57</v>
      </c>
      <c r="AQ1339" s="1" t="s">
        <v>25</v>
      </c>
      <c r="AR1339" s="1" t="s">
        <v>30</v>
      </c>
      <c r="AS1339" s="1" t="s">
        <v>23091</v>
      </c>
      <c r="AT1339" s="1" t="s">
        <v>101</v>
      </c>
    </row>
    <row r="1340" spans="1:46" x14ac:dyDescent="0.25">
      <c r="A1340" s="1" t="s">
        <v>18898</v>
      </c>
      <c r="B1340" s="2" t="s">
        <v>23101</v>
      </c>
      <c r="C1340" s="2" t="s">
        <v>23109</v>
      </c>
      <c r="D1340" s="1">
        <v>0</v>
      </c>
      <c r="E1340" s="1">
        <v>1</v>
      </c>
      <c r="F1340" s="1">
        <v>4</v>
      </c>
      <c r="G1340" s="1">
        <v>5</v>
      </c>
      <c r="H1340" s="6">
        <v>0.8</v>
      </c>
      <c r="I1340">
        <v>1</v>
      </c>
      <c r="J1340" s="1">
        <v>34</v>
      </c>
      <c r="K1340" s="1">
        <v>0</v>
      </c>
      <c r="L1340" s="1">
        <v>697</v>
      </c>
      <c r="M1340" s="6">
        <v>0.34</v>
      </c>
      <c r="N1340" s="4">
        <v>2800</v>
      </c>
      <c r="O1340" s="4">
        <v>193</v>
      </c>
      <c r="P1340" s="4">
        <v>400</v>
      </c>
      <c r="Q1340" s="3">
        <v>0.31</v>
      </c>
      <c r="R1340" s="1">
        <v>24</v>
      </c>
      <c r="S1340" s="1">
        <v>400</v>
      </c>
      <c r="T1340" s="1">
        <v>32</v>
      </c>
      <c r="U1340" s="1">
        <v>1</v>
      </c>
      <c r="V1340" s="1">
        <v>61</v>
      </c>
      <c r="W1340" s="1">
        <v>0</v>
      </c>
      <c r="X1340" s="1">
        <v>0</v>
      </c>
      <c r="Y1340" s="1">
        <v>0</v>
      </c>
      <c r="Z1340" s="1">
        <v>2</v>
      </c>
      <c r="AA1340" s="1">
        <v>1</v>
      </c>
      <c r="AB1340" s="1">
        <v>1</v>
      </c>
      <c r="AC1340" s="1">
        <v>0</v>
      </c>
      <c r="AD1340" s="1">
        <v>0</v>
      </c>
      <c r="AE1340" s="1">
        <v>0</v>
      </c>
      <c r="AF1340" s="1">
        <v>427</v>
      </c>
      <c r="AG1340" s="1">
        <v>0</v>
      </c>
      <c r="AH1340" s="1">
        <v>380</v>
      </c>
      <c r="AI1340" s="1">
        <v>807</v>
      </c>
      <c r="AJ1340" s="1" t="s">
        <v>5687</v>
      </c>
      <c r="AK1340" s="1" t="s">
        <v>5688</v>
      </c>
      <c r="AL1340" s="1" t="s">
        <v>5689</v>
      </c>
      <c r="AM1340" s="1" t="s">
        <v>16</v>
      </c>
      <c r="AN1340" s="1" t="s">
        <v>23097</v>
      </c>
      <c r="AO1340" s="1" t="s">
        <v>86</v>
      </c>
      <c r="AP1340" s="1" t="s">
        <v>57</v>
      </c>
      <c r="AQ1340" s="1" t="s">
        <v>25</v>
      </c>
      <c r="AR1340" s="1" t="s">
        <v>30</v>
      </c>
      <c r="AS1340" s="1" t="s">
        <v>23091</v>
      </c>
      <c r="AT1340" s="1" t="s">
        <v>101</v>
      </c>
    </row>
    <row r="1341" spans="1:46" x14ac:dyDescent="0.25">
      <c r="A1341" s="1" t="s">
        <v>17759</v>
      </c>
      <c r="B1341" s="2" t="s">
        <v>23101</v>
      </c>
      <c r="C1341" s="2" t="s">
        <v>23109</v>
      </c>
      <c r="D1341" s="1">
        <v>0</v>
      </c>
      <c r="E1341" s="1">
        <v>0</v>
      </c>
      <c r="F1341" s="1">
        <v>2</v>
      </c>
      <c r="G1341" s="1">
        <v>2</v>
      </c>
      <c r="H1341" s="6">
        <v>1</v>
      </c>
      <c r="I1341">
        <v>0</v>
      </c>
      <c r="J1341" s="1">
        <v>34</v>
      </c>
      <c r="K1341" s="1">
        <v>1</v>
      </c>
      <c r="L1341" s="1">
        <v>600</v>
      </c>
      <c r="M1341" s="6">
        <v>0.37</v>
      </c>
      <c r="N1341" s="4">
        <v>2800</v>
      </c>
      <c r="O1341" s="4">
        <v>230</v>
      </c>
      <c r="P1341" s="4">
        <v>100</v>
      </c>
      <c r="Q1341" s="3">
        <v>0.35</v>
      </c>
      <c r="R1341" s="1">
        <v>6</v>
      </c>
      <c r="S1341" s="1">
        <v>100</v>
      </c>
      <c r="T1341" s="1">
        <v>9</v>
      </c>
      <c r="U1341" s="1">
        <v>1</v>
      </c>
      <c r="V1341" s="1">
        <v>61</v>
      </c>
      <c r="W1341" s="1">
        <v>0</v>
      </c>
      <c r="X1341" s="1">
        <v>0</v>
      </c>
      <c r="Y1341" s="1">
        <v>0</v>
      </c>
      <c r="Z1341" s="1">
        <v>2</v>
      </c>
      <c r="AA1341" s="1">
        <v>1</v>
      </c>
      <c r="AB1341" s="1">
        <v>0</v>
      </c>
      <c r="AC1341" s="1">
        <v>306</v>
      </c>
      <c r="AD1341" s="1">
        <v>0</v>
      </c>
      <c r="AE1341" s="1">
        <v>781</v>
      </c>
      <c r="AF1341" s="1">
        <v>515</v>
      </c>
      <c r="AG1341" s="1">
        <v>0</v>
      </c>
      <c r="AH1341" s="1">
        <v>0</v>
      </c>
      <c r="AI1341" s="1">
        <v>1602</v>
      </c>
      <c r="AJ1341" s="1" t="s">
        <v>47</v>
      </c>
      <c r="AK1341" s="1" t="s">
        <v>2351</v>
      </c>
      <c r="AL1341" s="1" t="s">
        <v>2352</v>
      </c>
      <c r="AM1341" s="1" t="s">
        <v>12</v>
      </c>
      <c r="AN1341" s="1" t="s">
        <v>23098</v>
      </c>
      <c r="AO1341" s="1" t="s">
        <v>86</v>
      </c>
      <c r="AP1341" s="1" t="s">
        <v>57</v>
      </c>
      <c r="AQ1341" s="1" t="s">
        <v>25</v>
      </c>
      <c r="AR1341" s="1" t="s">
        <v>30</v>
      </c>
      <c r="AS1341" s="1" t="s">
        <v>23091</v>
      </c>
      <c r="AT1341" s="1" t="s">
        <v>26</v>
      </c>
    </row>
    <row r="1342" spans="1:46" x14ac:dyDescent="0.25">
      <c r="A1342" s="1" t="s">
        <v>18391</v>
      </c>
      <c r="B1342" s="2" t="s">
        <v>23101</v>
      </c>
      <c r="C1342" s="2" t="s">
        <v>23109</v>
      </c>
      <c r="D1342" s="1">
        <v>0</v>
      </c>
      <c r="E1342" s="1">
        <v>2</v>
      </c>
      <c r="F1342" s="1">
        <v>1</v>
      </c>
      <c r="G1342" s="1">
        <v>3</v>
      </c>
      <c r="H1342" s="6">
        <v>0.33333333333333331</v>
      </c>
      <c r="I1342">
        <v>0</v>
      </c>
      <c r="J1342" s="1">
        <v>33</v>
      </c>
      <c r="K1342" s="1">
        <v>0</v>
      </c>
      <c r="L1342" s="1">
        <v>449</v>
      </c>
      <c r="M1342" s="6">
        <v>0.1</v>
      </c>
      <c r="N1342" s="4">
        <v>2400</v>
      </c>
      <c r="O1342" s="4">
        <v>200</v>
      </c>
      <c r="P1342" s="4">
        <v>100</v>
      </c>
      <c r="Q1342" s="3">
        <v>0.25</v>
      </c>
      <c r="R1342" s="1">
        <v>12</v>
      </c>
      <c r="S1342" s="1">
        <v>100</v>
      </c>
      <c r="T1342" s="1">
        <v>3</v>
      </c>
      <c r="U1342" s="1">
        <v>1</v>
      </c>
      <c r="V1342" s="1">
        <v>61</v>
      </c>
      <c r="W1342" s="1">
        <v>0</v>
      </c>
      <c r="X1342" s="1">
        <v>1</v>
      </c>
      <c r="Y1342" s="1">
        <v>1</v>
      </c>
      <c r="Z1342" s="1">
        <v>2</v>
      </c>
      <c r="AA1342" s="1">
        <v>0</v>
      </c>
      <c r="AB1342" s="1">
        <v>0</v>
      </c>
      <c r="AC1342" s="1">
        <v>0</v>
      </c>
      <c r="AD1342" s="1">
        <v>0</v>
      </c>
      <c r="AE1342" s="1">
        <v>0</v>
      </c>
      <c r="AF1342" s="1">
        <v>240</v>
      </c>
      <c r="AG1342" s="1">
        <v>0</v>
      </c>
      <c r="AH1342" s="1">
        <v>0</v>
      </c>
      <c r="AI1342" s="1">
        <v>240</v>
      </c>
      <c r="AJ1342" s="1" t="s">
        <v>4235</v>
      </c>
      <c r="AK1342" s="1" t="s">
        <v>4236</v>
      </c>
      <c r="AL1342" s="1" t="s">
        <v>4237</v>
      </c>
      <c r="AM1342" s="1" t="s">
        <v>12</v>
      </c>
      <c r="AN1342" s="1" t="s">
        <v>23097</v>
      </c>
      <c r="AO1342" s="1" t="s">
        <v>86</v>
      </c>
      <c r="AP1342" s="1" t="s">
        <v>57</v>
      </c>
      <c r="AQ1342" s="1" t="s">
        <v>14</v>
      </c>
      <c r="AR1342" s="1" t="s">
        <v>19</v>
      </c>
      <c r="AS1342" s="1" t="s">
        <v>23090</v>
      </c>
      <c r="AT1342" s="1" t="s">
        <v>26</v>
      </c>
    </row>
    <row r="1343" spans="1:46" x14ac:dyDescent="0.25">
      <c r="A1343" s="1" t="s">
        <v>19353</v>
      </c>
      <c r="B1343" s="2" t="s">
        <v>23076</v>
      </c>
      <c r="C1343" s="2" t="s">
        <v>23107</v>
      </c>
      <c r="D1343" s="1">
        <v>1</v>
      </c>
      <c r="E1343" s="1">
        <v>0</v>
      </c>
      <c r="F1343" s="1">
        <v>2</v>
      </c>
      <c r="G1343" s="1">
        <v>3</v>
      </c>
      <c r="H1343" s="6">
        <v>0.66666666666666663</v>
      </c>
      <c r="I1343">
        <v>1</v>
      </c>
      <c r="J1343" s="1">
        <v>37</v>
      </c>
      <c r="K1343" s="1">
        <v>1</v>
      </c>
      <c r="L1343" s="1">
        <v>664</v>
      </c>
      <c r="M1343" s="6">
        <v>0.3</v>
      </c>
      <c r="N1343" s="4">
        <v>9600</v>
      </c>
      <c r="O1343" s="4">
        <v>800</v>
      </c>
      <c r="P1343" s="4">
        <v>1000</v>
      </c>
      <c r="Q1343" s="3">
        <v>0.28000000000000003</v>
      </c>
      <c r="R1343" s="1">
        <v>18</v>
      </c>
      <c r="S1343" s="1">
        <v>1000</v>
      </c>
      <c r="T1343" s="1">
        <v>67</v>
      </c>
      <c r="U1343" s="1">
        <v>1</v>
      </c>
      <c r="V1343" s="1">
        <v>60</v>
      </c>
      <c r="W1343" s="1">
        <v>1</v>
      </c>
      <c r="X1343" s="1">
        <v>1</v>
      </c>
      <c r="Y1343" s="1">
        <v>0</v>
      </c>
      <c r="Z1343" s="1">
        <v>5</v>
      </c>
      <c r="AA1343" s="1">
        <v>1</v>
      </c>
      <c r="AB1343" s="1">
        <v>1</v>
      </c>
      <c r="AC1343" s="1">
        <v>2968</v>
      </c>
      <c r="AD1343" s="1">
        <v>354</v>
      </c>
      <c r="AE1343" s="1">
        <v>764</v>
      </c>
      <c r="AF1343" s="1">
        <v>601</v>
      </c>
      <c r="AG1343" s="1">
        <v>0</v>
      </c>
      <c r="AH1343" s="1">
        <v>0</v>
      </c>
      <c r="AI1343" s="1">
        <v>4687</v>
      </c>
      <c r="AJ1343" s="1" t="s">
        <v>6945</v>
      </c>
      <c r="AK1343" s="1" t="s">
        <v>6946</v>
      </c>
      <c r="AL1343" s="1" t="s">
        <v>6947</v>
      </c>
      <c r="AM1343" s="1" t="s">
        <v>16</v>
      </c>
      <c r="AN1343" s="1" t="s">
        <v>23098</v>
      </c>
      <c r="AO1343" s="1" t="s">
        <v>86</v>
      </c>
      <c r="AP1343" s="1" t="s">
        <v>86</v>
      </c>
      <c r="AQ1343" s="1" t="s">
        <v>14</v>
      </c>
      <c r="AR1343" s="1" t="s">
        <v>30</v>
      </c>
      <c r="AS1343" s="1" t="s">
        <v>23091</v>
      </c>
      <c r="AT1343" s="1" t="s">
        <v>101</v>
      </c>
    </row>
    <row r="1344" spans="1:46" x14ac:dyDescent="0.25">
      <c r="A1344" s="1" t="s">
        <v>21287</v>
      </c>
      <c r="B1344" s="2" t="s">
        <v>23076</v>
      </c>
      <c r="C1344" s="2" t="s">
        <v>23111</v>
      </c>
      <c r="D1344" s="1">
        <v>0</v>
      </c>
      <c r="E1344" s="1">
        <v>0</v>
      </c>
      <c r="F1344" s="1">
        <v>1</v>
      </c>
      <c r="G1344" s="1">
        <v>1</v>
      </c>
      <c r="H1344" s="6">
        <v>1</v>
      </c>
      <c r="I1344">
        <v>0</v>
      </c>
      <c r="J1344" s="1">
        <v>27</v>
      </c>
      <c r="K1344" s="1">
        <v>1</v>
      </c>
      <c r="L1344" s="1">
        <v>603</v>
      </c>
      <c r="M1344" s="6">
        <v>0.64</v>
      </c>
      <c r="N1344" s="4">
        <v>3000</v>
      </c>
      <c r="O1344" s="4">
        <v>250</v>
      </c>
      <c r="P1344" s="4">
        <v>200</v>
      </c>
      <c r="Q1344" s="3">
        <v>0.28999999999999998</v>
      </c>
      <c r="R1344" s="1">
        <v>12</v>
      </c>
      <c r="S1344" s="1">
        <v>200</v>
      </c>
      <c r="T1344" s="1">
        <v>24</v>
      </c>
      <c r="U1344" s="1">
        <v>1</v>
      </c>
      <c r="V1344" s="1">
        <v>60</v>
      </c>
      <c r="W1344" s="1">
        <v>0</v>
      </c>
      <c r="X1344" s="1">
        <v>0</v>
      </c>
      <c r="Y1344" s="1">
        <v>1</v>
      </c>
      <c r="Z1344" s="1">
        <v>0</v>
      </c>
      <c r="AA1344" s="1">
        <v>1</v>
      </c>
      <c r="AB1344" s="1">
        <v>1</v>
      </c>
      <c r="AC1344" s="1">
        <v>4521</v>
      </c>
      <c r="AD1344" s="1">
        <v>134</v>
      </c>
      <c r="AE1344" s="1">
        <v>0</v>
      </c>
      <c r="AF1344" s="1">
        <v>0</v>
      </c>
      <c r="AG1344" s="1">
        <v>0</v>
      </c>
      <c r="AH1344" s="1">
        <v>1700</v>
      </c>
      <c r="AI1344" s="1">
        <v>6355</v>
      </c>
      <c r="AJ1344" s="1" t="s">
        <v>12266</v>
      </c>
      <c r="AK1344" s="1" t="s">
        <v>12267</v>
      </c>
      <c r="AL1344" s="1" t="s">
        <v>12268</v>
      </c>
      <c r="AM1344" s="1" t="s">
        <v>12</v>
      </c>
      <c r="AN1344" s="1" t="s">
        <v>23098</v>
      </c>
      <c r="AO1344" s="1" t="s">
        <v>86</v>
      </c>
      <c r="AP1344" s="1" t="s">
        <v>57</v>
      </c>
      <c r="AQ1344" s="1" t="s">
        <v>25</v>
      </c>
      <c r="AR1344" s="1" t="s">
        <v>19</v>
      </c>
      <c r="AS1344" s="1" t="s">
        <v>23091</v>
      </c>
      <c r="AT1344" s="1" t="s">
        <v>101</v>
      </c>
    </row>
    <row r="1345" spans="1:46" x14ac:dyDescent="0.25">
      <c r="A1345" s="1" t="s">
        <v>22660</v>
      </c>
      <c r="B1345" s="2" t="s">
        <v>23073</v>
      </c>
      <c r="C1345" s="2" t="s">
        <v>23106</v>
      </c>
      <c r="D1345" s="1">
        <v>0</v>
      </c>
      <c r="E1345" s="1">
        <v>1</v>
      </c>
      <c r="F1345" s="1">
        <v>3</v>
      </c>
      <c r="G1345" s="1">
        <v>4</v>
      </c>
      <c r="H1345" s="6">
        <v>0.75</v>
      </c>
      <c r="I1345">
        <v>1</v>
      </c>
      <c r="J1345" s="1">
        <v>39</v>
      </c>
      <c r="K1345" s="1">
        <v>0</v>
      </c>
      <c r="L1345" s="1">
        <v>719</v>
      </c>
      <c r="M1345" s="6">
        <v>0.09</v>
      </c>
      <c r="N1345" s="4">
        <v>5600</v>
      </c>
      <c r="O1345" s="4">
        <v>400</v>
      </c>
      <c r="P1345" s="4">
        <v>100</v>
      </c>
      <c r="Q1345" s="3">
        <v>0.35</v>
      </c>
      <c r="R1345" s="1">
        <v>12</v>
      </c>
      <c r="S1345" s="1">
        <v>100</v>
      </c>
      <c r="T1345" s="1">
        <v>16</v>
      </c>
      <c r="U1345" s="1">
        <v>1</v>
      </c>
      <c r="V1345" s="1">
        <v>60</v>
      </c>
      <c r="W1345" s="1">
        <v>1</v>
      </c>
      <c r="X1345" s="1">
        <v>1</v>
      </c>
      <c r="Y1345" s="1">
        <v>0</v>
      </c>
      <c r="Z1345" s="1">
        <v>4</v>
      </c>
      <c r="AA1345" s="1">
        <v>1</v>
      </c>
      <c r="AB1345" s="1">
        <v>1</v>
      </c>
      <c r="AC1345" s="1">
        <v>0</v>
      </c>
      <c r="AD1345" s="1">
        <v>0</v>
      </c>
      <c r="AE1345" s="1">
        <v>0</v>
      </c>
      <c r="AF1345" s="1">
        <v>0</v>
      </c>
      <c r="AG1345" s="1">
        <v>16</v>
      </c>
      <c r="AH1345" s="1">
        <v>500</v>
      </c>
      <c r="AI1345" s="1">
        <v>516</v>
      </c>
      <c r="AJ1345" s="1" t="s">
        <v>2420</v>
      </c>
      <c r="AK1345" s="1" t="s">
        <v>15880</v>
      </c>
      <c r="AL1345" s="1" t="s">
        <v>15881</v>
      </c>
      <c r="AM1345" s="1" t="s">
        <v>16</v>
      </c>
      <c r="AN1345" s="1" t="s">
        <v>23097</v>
      </c>
      <c r="AO1345" s="1" t="s">
        <v>86</v>
      </c>
      <c r="AP1345" s="1" t="s">
        <v>86</v>
      </c>
      <c r="AQ1345" s="1" t="s">
        <v>14</v>
      </c>
      <c r="AR1345" s="1" t="s">
        <v>30</v>
      </c>
      <c r="AS1345" s="1" t="s">
        <v>23091</v>
      </c>
      <c r="AT1345" s="1" t="s">
        <v>101</v>
      </c>
    </row>
    <row r="1346" spans="1:46" x14ac:dyDescent="0.25">
      <c r="A1346" s="1" t="s">
        <v>18640</v>
      </c>
      <c r="B1346" s="2" t="s">
        <v>23073</v>
      </c>
      <c r="C1346" s="2" t="s">
        <v>23106</v>
      </c>
      <c r="D1346" s="1">
        <v>0</v>
      </c>
      <c r="E1346" s="1">
        <v>0</v>
      </c>
      <c r="F1346" s="1">
        <v>1</v>
      </c>
      <c r="G1346" s="1">
        <v>1</v>
      </c>
      <c r="H1346" s="6">
        <v>1</v>
      </c>
      <c r="I1346">
        <v>0</v>
      </c>
      <c r="J1346" s="1">
        <v>37</v>
      </c>
      <c r="K1346" s="1">
        <v>1</v>
      </c>
      <c r="L1346" s="1">
        <v>749</v>
      </c>
      <c r="M1346" s="6">
        <v>1.02</v>
      </c>
      <c r="N1346" s="4">
        <v>3700</v>
      </c>
      <c r="O1346" s="4">
        <v>260</v>
      </c>
      <c r="P1346" s="4">
        <v>1500</v>
      </c>
      <c r="Q1346" s="3">
        <v>0.26</v>
      </c>
      <c r="R1346" s="1">
        <v>24</v>
      </c>
      <c r="S1346" s="1">
        <v>1500</v>
      </c>
      <c r="T1346" s="1">
        <v>67</v>
      </c>
      <c r="U1346" s="1">
        <v>0</v>
      </c>
      <c r="V1346" s="1">
        <v>60</v>
      </c>
      <c r="W1346" s="1">
        <v>0</v>
      </c>
      <c r="X1346" s="1">
        <v>0</v>
      </c>
      <c r="Y1346" s="1">
        <v>0</v>
      </c>
      <c r="Z1346" s="1">
        <v>1</v>
      </c>
      <c r="AA1346" s="1">
        <v>1</v>
      </c>
      <c r="AB1346" s="1">
        <v>0</v>
      </c>
      <c r="AC1346" s="1">
        <v>3900</v>
      </c>
      <c r="AD1346" s="1">
        <v>984</v>
      </c>
      <c r="AE1346" s="1">
        <v>0</v>
      </c>
      <c r="AF1346" s="1">
        <v>327</v>
      </c>
      <c r="AG1346" s="1">
        <v>0</v>
      </c>
      <c r="AH1346" s="1">
        <v>0</v>
      </c>
      <c r="AI1346" s="1">
        <v>5211</v>
      </c>
      <c r="AJ1346" s="1" t="s">
        <v>4924</v>
      </c>
      <c r="AK1346" s="1" t="s">
        <v>4925</v>
      </c>
      <c r="AL1346" s="1" t="s">
        <v>4926</v>
      </c>
      <c r="AM1346" s="1" t="s">
        <v>12</v>
      </c>
      <c r="AN1346" s="1" t="s">
        <v>23098</v>
      </c>
      <c r="AO1346" s="1" t="s">
        <v>364</v>
      </c>
      <c r="AP1346" s="1" t="s">
        <v>57</v>
      </c>
      <c r="AQ1346" s="1" t="s">
        <v>25</v>
      </c>
      <c r="AR1346" s="1" t="s">
        <v>30</v>
      </c>
      <c r="AS1346" s="1" t="s">
        <v>23091</v>
      </c>
      <c r="AT1346" s="1" t="s">
        <v>26</v>
      </c>
    </row>
    <row r="1347" spans="1:46" x14ac:dyDescent="0.25">
      <c r="A1347" s="1" t="s">
        <v>20285</v>
      </c>
      <c r="B1347" s="2" t="s">
        <v>23073</v>
      </c>
      <c r="C1347" s="2" t="s">
        <v>23107</v>
      </c>
      <c r="D1347" s="1">
        <v>0</v>
      </c>
      <c r="E1347" s="1">
        <v>2</v>
      </c>
      <c r="F1347" s="1">
        <v>6</v>
      </c>
      <c r="G1347" s="1">
        <v>8</v>
      </c>
      <c r="H1347" s="6">
        <v>0.75</v>
      </c>
      <c r="I1347">
        <v>0</v>
      </c>
      <c r="J1347" s="1">
        <v>40</v>
      </c>
      <c r="K1347" s="1">
        <v>0</v>
      </c>
      <c r="L1347" s="1">
        <v>821</v>
      </c>
      <c r="M1347" s="6">
        <v>0.19</v>
      </c>
      <c r="N1347" s="4">
        <v>7000</v>
      </c>
      <c r="O1347" s="4">
        <v>600</v>
      </c>
      <c r="P1347" s="4">
        <v>800</v>
      </c>
      <c r="Q1347" s="3">
        <v>0.23</v>
      </c>
      <c r="R1347" s="1">
        <v>12</v>
      </c>
      <c r="S1347" s="1">
        <v>800</v>
      </c>
      <c r="T1347" s="1">
        <v>57</v>
      </c>
      <c r="U1347" s="1">
        <v>1</v>
      </c>
      <c r="V1347" s="1">
        <v>60</v>
      </c>
      <c r="W1347" s="1">
        <v>1</v>
      </c>
      <c r="X1347" s="1">
        <v>1</v>
      </c>
      <c r="Y1347" s="1">
        <v>1</v>
      </c>
      <c r="Z1347" s="1">
        <v>0</v>
      </c>
      <c r="AA1347" s="1">
        <v>0</v>
      </c>
      <c r="AB1347" s="1">
        <v>1</v>
      </c>
      <c r="AC1347" s="1">
        <v>1000</v>
      </c>
      <c r="AD1347" s="1">
        <v>0</v>
      </c>
      <c r="AE1347" s="1">
        <v>0</v>
      </c>
      <c r="AF1347" s="1">
        <v>0</v>
      </c>
      <c r="AG1347" s="1">
        <v>220</v>
      </c>
      <c r="AH1347" s="1">
        <v>0</v>
      </c>
      <c r="AI1347" s="1">
        <v>1220</v>
      </c>
      <c r="AJ1347" s="1" t="s">
        <v>9524</v>
      </c>
      <c r="AK1347" s="1" t="s">
        <v>9525</v>
      </c>
      <c r="AL1347" s="1" t="s">
        <v>9526</v>
      </c>
      <c r="AM1347" s="1" t="s">
        <v>12</v>
      </c>
      <c r="AN1347" s="1" t="s">
        <v>23097</v>
      </c>
      <c r="AO1347" s="1" t="s">
        <v>86</v>
      </c>
      <c r="AP1347" s="1" t="s">
        <v>86</v>
      </c>
      <c r="AQ1347" s="1" t="s">
        <v>14</v>
      </c>
      <c r="AR1347" s="1" t="s">
        <v>19</v>
      </c>
      <c r="AS1347" s="1" t="s">
        <v>23090</v>
      </c>
      <c r="AT1347" s="1" t="s">
        <v>101</v>
      </c>
    </row>
    <row r="1348" spans="1:46" x14ac:dyDescent="0.25">
      <c r="A1348" s="1" t="s">
        <v>20449</v>
      </c>
      <c r="B1348" s="2" t="s">
        <v>23074</v>
      </c>
      <c r="C1348" s="2" t="s">
        <v>23106</v>
      </c>
      <c r="D1348" s="1">
        <v>1</v>
      </c>
      <c r="E1348" s="1">
        <v>0</v>
      </c>
      <c r="F1348" s="1">
        <v>1</v>
      </c>
      <c r="G1348" s="1">
        <v>2</v>
      </c>
      <c r="H1348" s="6">
        <v>0.5</v>
      </c>
      <c r="I1348">
        <v>0</v>
      </c>
      <c r="J1348" s="1">
        <v>36</v>
      </c>
      <c r="K1348" s="1">
        <v>1</v>
      </c>
      <c r="L1348" s="1">
        <v>634</v>
      </c>
      <c r="M1348" s="6">
        <v>1.19</v>
      </c>
      <c r="N1348" s="4">
        <v>3300</v>
      </c>
      <c r="O1348" s="4">
        <v>200</v>
      </c>
      <c r="P1348" s="4">
        <v>2100</v>
      </c>
      <c r="Q1348" s="3">
        <v>0.3</v>
      </c>
      <c r="R1348" s="1">
        <v>24</v>
      </c>
      <c r="S1348" s="1">
        <v>2100</v>
      </c>
      <c r="T1348" s="1">
        <v>59</v>
      </c>
      <c r="U1348" s="1">
        <v>1</v>
      </c>
      <c r="V1348" s="1">
        <v>60</v>
      </c>
      <c r="W1348" s="1">
        <v>0</v>
      </c>
      <c r="X1348" s="1">
        <v>0</v>
      </c>
      <c r="Y1348" s="1">
        <v>1</v>
      </c>
      <c r="Z1348" s="1">
        <v>1</v>
      </c>
      <c r="AA1348" s="1">
        <v>1</v>
      </c>
      <c r="AB1348" s="1">
        <v>0</v>
      </c>
      <c r="AC1348" s="1">
        <v>488</v>
      </c>
      <c r="AD1348" s="1">
        <v>0</v>
      </c>
      <c r="AE1348" s="1">
        <v>0</v>
      </c>
      <c r="AF1348" s="1">
        <v>2000</v>
      </c>
      <c r="AG1348" s="1">
        <v>0</v>
      </c>
      <c r="AH1348" s="1">
        <v>0</v>
      </c>
      <c r="AI1348" s="1">
        <v>2488</v>
      </c>
      <c r="AJ1348" s="1" t="s">
        <v>9977</v>
      </c>
      <c r="AK1348" s="1" t="s">
        <v>9978</v>
      </c>
      <c r="AL1348" s="1" t="s">
        <v>9979</v>
      </c>
      <c r="AM1348" s="1" t="s">
        <v>12</v>
      </c>
      <c r="AN1348" s="1" t="s">
        <v>23098</v>
      </c>
      <c r="AO1348" s="1" t="s">
        <v>86</v>
      </c>
      <c r="AP1348" s="1" t="s">
        <v>57</v>
      </c>
      <c r="AQ1348" s="1" t="s">
        <v>25</v>
      </c>
      <c r="AR1348" s="1" t="s">
        <v>19</v>
      </c>
      <c r="AS1348" s="1" t="s">
        <v>23091</v>
      </c>
      <c r="AT1348" s="1" t="s">
        <v>26</v>
      </c>
    </row>
    <row r="1349" spans="1:46" x14ac:dyDescent="0.25">
      <c r="A1349" s="1" t="s">
        <v>22227</v>
      </c>
      <c r="B1349" s="2" t="s">
        <v>23074</v>
      </c>
      <c r="C1349" s="2" t="s">
        <v>23107</v>
      </c>
      <c r="D1349" s="1">
        <v>1</v>
      </c>
      <c r="E1349" s="1">
        <v>0</v>
      </c>
      <c r="F1349" s="1">
        <v>3</v>
      </c>
      <c r="G1349" s="1">
        <v>4</v>
      </c>
      <c r="H1349" s="6">
        <v>0.75</v>
      </c>
      <c r="I1349">
        <v>1</v>
      </c>
      <c r="J1349" s="1">
        <v>34</v>
      </c>
      <c r="K1349" s="1">
        <v>0</v>
      </c>
      <c r="L1349" s="1">
        <v>804</v>
      </c>
      <c r="M1349" s="6">
        <v>0.55000000000000004</v>
      </c>
      <c r="N1349" s="4">
        <v>2490</v>
      </c>
      <c r="O1349" s="4">
        <v>200</v>
      </c>
      <c r="P1349" s="4">
        <v>600</v>
      </c>
      <c r="Q1349" s="3">
        <v>0.32</v>
      </c>
      <c r="R1349" s="1">
        <v>24</v>
      </c>
      <c r="S1349" s="1">
        <v>600</v>
      </c>
      <c r="T1349" s="1">
        <v>32</v>
      </c>
      <c r="U1349" s="1">
        <v>0</v>
      </c>
      <c r="V1349" s="1">
        <v>60</v>
      </c>
      <c r="W1349" s="1">
        <v>0</v>
      </c>
      <c r="X1349" s="1">
        <v>0</v>
      </c>
      <c r="Y1349" s="1">
        <v>1</v>
      </c>
      <c r="Z1349" s="1">
        <v>3</v>
      </c>
      <c r="AA1349" s="1">
        <v>1</v>
      </c>
      <c r="AB1349" s="1">
        <v>1</v>
      </c>
      <c r="AC1349" s="1">
        <v>0</v>
      </c>
      <c r="AD1349" s="1">
        <v>218</v>
      </c>
      <c r="AE1349" s="1">
        <v>997</v>
      </c>
      <c r="AF1349" s="1">
        <v>0</v>
      </c>
      <c r="AG1349" s="1">
        <v>68</v>
      </c>
      <c r="AH1349" s="1">
        <v>470</v>
      </c>
      <c r="AI1349" s="1">
        <v>1753</v>
      </c>
      <c r="AJ1349" s="1" t="s">
        <v>14752</v>
      </c>
      <c r="AK1349" s="1" t="s">
        <v>14753</v>
      </c>
      <c r="AL1349" s="1" t="s">
        <v>14754</v>
      </c>
      <c r="AM1349" s="1" t="s">
        <v>16</v>
      </c>
      <c r="AN1349" s="1" t="s">
        <v>23097</v>
      </c>
      <c r="AO1349" s="1" t="s">
        <v>364</v>
      </c>
      <c r="AP1349" s="1" t="s">
        <v>57</v>
      </c>
      <c r="AQ1349" s="1" t="s">
        <v>25</v>
      </c>
      <c r="AR1349" s="1" t="s">
        <v>19</v>
      </c>
      <c r="AS1349" s="1" t="s">
        <v>23091</v>
      </c>
      <c r="AT1349" s="1" t="s">
        <v>101</v>
      </c>
    </row>
    <row r="1350" spans="1:46" x14ac:dyDescent="0.25">
      <c r="A1350" s="1" t="s">
        <v>21665</v>
      </c>
      <c r="B1350" s="2" t="s">
        <v>23074</v>
      </c>
      <c r="C1350" s="2" t="s">
        <v>23107</v>
      </c>
      <c r="D1350" s="1">
        <v>1</v>
      </c>
      <c r="E1350" s="1">
        <v>0</v>
      </c>
      <c r="F1350" s="1">
        <v>4</v>
      </c>
      <c r="G1350" s="1">
        <v>5</v>
      </c>
      <c r="H1350" s="6">
        <v>0.8</v>
      </c>
      <c r="I1350">
        <v>0</v>
      </c>
      <c r="J1350" s="1">
        <v>38</v>
      </c>
      <c r="K1350" s="1">
        <v>1</v>
      </c>
      <c r="L1350" s="1">
        <v>725</v>
      </c>
      <c r="M1350" s="6">
        <v>0.63</v>
      </c>
      <c r="N1350" s="4">
        <v>2520</v>
      </c>
      <c r="O1350" s="4">
        <v>200</v>
      </c>
      <c r="P1350" s="4">
        <v>100</v>
      </c>
      <c r="Q1350" s="3">
        <v>0.33</v>
      </c>
      <c r="R1350" s="1">
        <v>6</v>
      </c>
      <c r="S1350" s="1">
        <v>100</v>
      </c>
      <c r="T1350" s="1">
        <v>12</v>
      </c>
      <c r="U1350" s="1">
        <v>1</v>
      </c>
      <c r="V1350" s="1">
        <v>60</v>
      </c>
      <c r="W1350" s="1">
        <v>0</v>
      </c>
      <c r="X1350" s="1">
        <v>0</v>
      </c>
      <c r="Y1350" s="1">
        <v>1</v>
      </c>
      <c r="Z1350" s="1">
        <v>3</v>
      </c>
      <c r="AA1350" s="1">
        <v>0</v>
      </c>
      <c r="AB1350" s="1">
        <v>0</v>
      </c>
      <c r="AC1350" s="1">
        <v>2920</v>
      </c>
      <c r="AD1350" s="1">
        <v>0</v>
      </c>
      <c r="AE1350" s="1">
        <v>0</v>
      </c>
      <c r="AF1350" s="1">
        <v>820</v>
      </c>
      <c r="AG1350" s="1">
        <v>25</v>
      </c>
      <c r="AH1350" s="1">
        <v>265</v>
      </c>
      <c r="AI1350" s="1">
        <v>4030</v>
      </c>
      <c r="AJ1350" s="1" t="s">
        <v>13275</v>
      </c>
      <c r="AK1350" s="1" t="s">
        <v>13276</v>
      </c>
      <c r="AL1350" s="1" t="s">
        <v>13277</v>
      </c>
      <c r="AM1350" s="1" t="s">
        <v>12</v>
      </c>
      <c r="AN1350" s="1" t="s">
        <v>23098</v>
      </c>
      <c r="AO1350" s="1" t="s">
        <v>86</v>
      </c>
      <c r="AP1350" s="1" t="s">
        <v>57</v>
      </c>
      <c r="AQ1350" s="1" t="s">
        <v>25</v>
      </c>
      <c r="AR1350" s="1" t="s">
        <v>19</v>
      </c>
      <c r="AS1350" s="1" t="s">
        <v>23090</v>
      </c>
      <c r="AT1350" s="1" t="s">
        <v>26</v>
      </c>
    </row>
    <row r="1351" spans="1:46" x14ac:dyDescent="0.25">
      <c r="A1351" s="1" t="s">
        <v>19403</v>
      </c>
      <c r="B1351" s="2" t="s">
        <v>23074</v>
      </c>
      <c r="C1351" s="2" t="s">
        <v>23107</v>
      </c>
      <c r="D1351" s="1">
        <v>4</v>
      </c>
      <c r="E1351" s="1">
        <v>1</v>
      </c>
      <c r="F1351" s="1">
        <v>5</v>
      </c>
      <c r="G1351" s="1">
        <v>10</v>
      </c>
      <c r="H1351" s="6">
        <v>0.5</v>
      </c>
      <c r="I1351">
        <v>1</v>
      </c>
      <c r="J1351" s="1">
        <v>52</v>
      </c>
      <c r="K1351" s="1">
        <v>0</v>
      </c>
      <c r="L1351" s="1">
        <v>703</v>
      </c>
      <c r="M1351" s="6">
        <v>0.24</v>
      </c>
      <c r="N1351" s="4">
        <v>6000</v>
      </c>
      <c r="O1351" s="4">
        <v>700</v>
      </c>
      <c r="P1351" s="4">
        <v>1300</v>
      </c>
      <c r="Q1351" s="3">
        <v>0.3</v>
      </c>
      <c r="R1351" s="1">
        <v>24</v>
      </c>
      <c r="S1351" s="1">
        <v>1300</v>
      </c>
      <c r="T1351" s="1">
        <v>81</v>
      </c>
      <c r="U1351" s="1">
        <v>0</v>
      </c>
      <c r="V1351" s="1">
        <v>60</v>
      </c>
      <c r="W1351" s="1">
        <v>1</v>
      </c>
      <c r="X1351" s="1">
        <v>1</v>
      </c>
      <c r="Y1351" s="1">
        <v>0</v>
      </c>
      <c r="Z1351" s="1">
        <v>2</v>
      </c>
      <c r="AA1351" s="1">
        <v>1</v>
      </c>
      <c r="AB1351" s="1">
        <v>1</v>
      </c>
      <c r="AC1351" s="1">
        <v>895</v>
      </c>
      <c r="AD1351" s="1">
        <v>850</v>
      </c>
      <c r="AE1351" s="1">
        <v>240</v>
      </c>
      <c r="AF1351" s="1">
        <v>0</v>
      </c>
      <c r="AG1351" s="1">
        <v>60</v>
      </c>
      <c r="AH1351" s="1">
        <v>400</v>
      </c>
      <c r="AI1351" s="1">
        <v>2445</v>
      </c>
      <c r="AJ1351" s="1" t="s">
        <v>3367</v>
      </c>
      <c r="AK1351" s="1" t="s">
        <v>7088</v>
      </c>
      <c r="AL1351" s="1" t="s">
        <v>7089</v>
      </c>
      <c r="AM1351" s="1" t="s">
        <v>16</v>
      </c>
      <c r="AN1351" s="1" t="s">
        <v>23097</v>
      </c>
      <c r="AO1351" s="1" t="s">
        <v>364</v>
      </c>
      <c r="AP1351" s="1" t="s">
        <v>86</v>
      </c>
      <c r="AQ1351" s="1" t="s">
        <v>14</v>
      </c>
      <c r="AR1351" s="1" t="s">
        <v>30</v>
      </c>
      <c r="AS1351" s="1" t="s">
        <v>23091</v>
      </c>
      <c r="AT1351" s="1" t="s">
        <v>101</v>
      </c>
    </row>
    <row r="1352" spans="1:46" x14ac:dyDescent="0.25">
      <c r="A1352" s="1" t="s">
        <v>22878</v>
      </c>
      <c r="B1352" s="2" t="s">
        <v>23074</v>
      </c>
      <c r="C1352" s="2" t="s">
        <v>23108</v>
      </c>
      <c r="D1352" s="1">
        <v>0</v>
      </c>
      <c r="E1352" s="1">
        <v>2</v>
      </c>
      <c r="F1352" s="1">
        <v>1</v>
      </c>
      <c r="G1352" s="1">
        <v>3</v>
      </c>
      <c r="H1352" s="6">
        <v>0.33333333333333331</v>
      </c>
      <c r="I1352">
        <v>0</v>
      </c>
      <c r="J1352" s="1">
        <v>33</v>
      </c>
      <c r="K1352" s="1">
        <v>1</v>
      </c>
      <c r="L1352" s="1">
        <v>560</v>
      </c>
      <c r="M1352" s="6">
        <v>0.63</v>
      </c>
      <c r="N1352" s="4">
        <v>2020</v>
      </c>
      <c r="O1352" s="4">
        <v>150</v>
      </c>
      <c r="P1352" s="4">
        <v>500</v>
      </c>
      <c r="Q1352" s="3">
        <v>0.28000000000000003</v>
      </c>
      <c r="R1352" s="1">
        <v>24</v>
      </c>
      <c r="S1352" s="1">
        <v>500</v>
      </c>
      <c r="T1352" s="1">
        <v>59</v>
      </c>
      <c r="U1352" s="1">
        <v>1</v>
      </c>
      <c r="V1352" s="1">
        <v>60</v>
      </c>
      <c r="W1352" s="1">
        <v>0</v>
      </c>
      <c r="X1352" s="1">
        <v>0</v>
      </c>
      <c r="Y1352" s="1">
        <v>1</v>
      </c>
      <c r="Z1352" s="1">
        <v>3</v>
      </c>
      <c r="AA1352" s="1">
        <v>0</v>
      </c>
      <c r="AB1352" s="1">
        <v>0</v>
      </c>
      <c r="AC1352" s="1">
        <v>0</v>
      </c>
      <c r="AD1352" s="1">
        <v>0</v>
      </c>
      <c r="AE1352" s="1">
        <v>0</v>
      </c>
      <c r="AF1352" s="1">
        <v>1291</v>
      </c>
      <c r="AG1352" s="1">
        <v>0</v>
      </c>
      <c r="AH1352" s="1">
        <v>0</v>
      </c>
      <c r="AI1352" s="1">
        <v>1291</v>
      </c>
      <c r="AJ1352" s="1" t="s">
        <v>41</v>
      </c>
      <c r="AK1352" s="1" t="s">
        <v>16489</v>
      </c>
      <c r="AL1352" s="1" t="s">
        <v>16490</v>
      </c>
      <c r="AM1352" s="1" t="s">
        <v>12</v>
      </c>
      <c r="AN1352" s="1" t="s">
        <v>23098</v>
      </c>
      <c r="AO1352" s="1" t="s">
        <v>86</v>
      </c>
      <c r="AP1352" s="1" t="s">
        <v>57</v>
      </c>
      <c r="AQ1352" s="1" t="s">
        <v>25</v>
      </c>
      <c r="AR1352" s="1" t="s">
        <v>19</v>
      </c>
      <c r="AS1352" s="1" t="s">
        <v>23090</v>
      </c>
      <c r="AT1352" s="1" t="s">
        <v>26</v>
      </c>
    </row>
    <row r="1353" spans="1:46" x14ac:dyDescent="0.25">
      <c r="A1353" s="1" t="s">
        <v>18704</v>
      </c>
      <c r="B1353" s="2" t="s">
        <v>23074</v>
      </c>
      <c r="C1353" s="2" t="s">
        <v>23109</v>
      </c>
      <c r="D1353" s="1">
        <v>0</v>
      </c>
      <c r="E1353" s="1">
        <v>1</v>
      </c>
      <c r="F1353" s="1">
        <v>1</v>
      </c>
      <c r="G1353" s="1">
        <v>2</v>
      </c>
      <c r="H1353" s="6">
        <v>0.5</v>
      </c>
      <c r="I1353">
        <v>1</v>
      </c>
      <c r="J1353" s="1">
        <v>37</v>
      </c>
      <c r="K1353" s="1">
        <v>0</v>
      </c>
      <c r="L1353" s="1">
        <v>873</v>
      </c>
      <c r="M1353" s="6">
        <v>0.16</v>
      </c>
      <c r="N1353" s="4">
        <v>3000</v>
      </c>
      <c r="O1353" s="4">
        <v>280</v>
      </c>
      <c r="P1353" s="4">
        <v>500</v>
      </c>
      <c r="Q1353" s="3">
        <v>0.15</v>
      </c>
      <c r="R1353" s="1">
        <v>12</v>
      </c>
      <c r="S1353" s="1">
        <v>602</v>
      </c>
      <c r="T1353" s="1">
        <v>47</v>
      </c>
      <c r="U1353" s="1">
        <v>1</v>
      </c>
      <c r="V1353" s="1">
        <v>60</v>
      </c>
      <c r="W1353" s="1">
        <v>0</v>
      </c>
      <c r="X1353" s="1">
        <v>0</v>
      </c>
      <c r="Y1353" s="1">
        <v>0</v>
      </c>
      <c r="Z1353" s="1">
        <v>2</v>
      </c>
      <c r="AA1353" s="1">
        <v>1</v>
      </c>
      <c r="AB1353" s="1">
        <v>1</v>
      </c>
      <c r="AC1353" s="1">
        <v>0</v>
      </c>
      <c r="AD1353" s="1">
        <v>0</v>
      </c>
      <c r="AE1353" s="1">
        <v>0</v>
      </c>
      <c r="AF1353" s="1">
        <v>0</v>
      </c>
      <c r="AG1353" s="1">
        <v>12</v>
      </c>
      <c r="AH1353" s="1">
        <v>0</v>
      </c>
      <c r="AI1353" s="1">
        <v>12</v>
      </c>
      <c r="AJ1353" s="1" t="s">
        <v>5111</v>
      </c>
      <c r="AK1353" s="1" t="s">
        <v>5112</v>
      </c>
      <c r="AL1353" s="1" t="s">
        <v>5113</v>
      </c>
      <c r="AM1353" s="1" t="s">
        <v>16</v>
      </c>
      <c r="AN1353" s="1" t="s">
        <v>23097</v>
      </c>
      <c r="AO1353" s="1" t="s">
        <v>86</v>
      </c>
      <c r="AP1353" s="1" t="s">
        <v>57</v>
      </c>
      <c r="AQ1353" s="1" t="s">
        <v>25</v>
      </c>
      <c r="AR1353" s="1" t="s">
        <v>30</v>
      </c>
      <c r="AS1353" s="1" t="s">
        <v>23091</v>
      </c>
      <c r="AT1353" s="1" t="s">
        <v>101</v>
      </c>
    </row>
    <row r="1354" spans="1:46" x14ac:dyDescent="0.25">
      <c r="A1354" s="1" t="s">
        <v>17663</v>
      </c>
      <c r="B1354" s="2" t="s">
        <v>23074</v>
      </c>
      <c r="C1354" s="2" t="s">
        <v>23110</v>
      </c>
      <c r="D1354" s="1">
        <v>0</v>
      </c>
      <c r="E1354" s="1">
        <v>0</v>
      </c>
      <c r="F1354" s="1">
        <v>1</v>
      </c>
      <c r="G1354" s="1">
        <v>1</v>
      </c>
      <c r="H1354" s="6">
        <v>1</v>
      </c>
      <c r="I1354">
        <v>0</v>
      </c>
      <c r="J1354" s="1">
        <v>35</v>
      </c>
      <c r="K1354" s="1">
        <v>1</v>
      </c>
      <c r="L1354" s="1">
        <v>694</v>
      </c>
      <c r="M1354" s="6">
        <v>0.1</v>
      </c>
      <c r="N1354" s="4">
        <v>6000</v>
      </c>
      <c r="O1354" s="4">
        <v>500</v>
      </c>
      <c r="P1354" s="4">
        <v>200</v>
      </c>
      <c r="Q1354" s="3">
        <v>0.28999999999999998</v>
      </c>
      <c r="R1354" s="1">
        <v>12</v>
      </c>
      <c r="S1354" s="1">
        <v>200</v>
      </c>
      <c r="T1354" s="1">
        <v>24</v>
      </c>
      <c r="U1354" s="1">
        <v>0</v>
      </c>
      <c r="V1354" s="1">
        <v>60</v>
      </c>
      <c r="W1354" s="1">
        <v>1</v>
      </c>
      <c r="X1354" s="1">
        <v>1</v>
      </c>
      <c r="Y1354" s="1">
        <v>1</v>
      </c>
      <c r="Z1354" s="1">
        <v>1</v>
      </c>
      <c r="AA1354" s="1">
        <v>0</v>
      </c>
      <c r="AB1354" s="1">
        <v>0</v>
      </c>
      <c r="AC1354" s="1">
        <v>0</v>
      </c>
      <c r="AD1354" s="1">
        <v>2808</v>
      </c>
      <c r="AE1354" s="1">
        <v>0</v>
      </c>
      <c r="AF1354" s="1">
        <v>0</v>
      </c>
      <c r="AG1354" s="1">
        <v>100</v>
      </c>
      <c r="AH1354" s="1">
        <v>0</v>
      </c>
      <c r="AI1354" s="1">
        <v>2908</v>
      </c>
      <c r="AJ1354" s="1" t="s">
        <v>2068</v>
      </c>
      <c r="AK1354" s="1" t="s">
        <v>2069</v>
      </c>
      <c r="AL1354" s="1" t="s">
        <v>2070</v>
      </c>
      <c r="AM1354" s="1" t="s">
        <v>12</v>
      </c>
      <c r="AN1354" s="1" t="s">
        <v>23098</v>
      </c>
      <c r="AO1354" s="1" t="s">
        <v>364</v>
      </c>
      <c r="AP1354" s="1" t="s">
        <v>86</v>
      </c>
      <c r="AQ1354" s="1" t="s">
        <v>14</v>
      </c>
      <c r="AR1354" s="1" t="s">
        <v>19</v>
      </c>
      <c r="AS1354" s="1" t="s">
        <v>23090</v>
      </c>
      <c r="AT1354" s="1" t="s">
        <v>26</v>
      </c>
    </row>
    <row r="1355" spans="1:46" x14ac:dyDescent="0.25">
      <c r="A1355" s="1" t="s">
        <v>17468</v>
      </c>
      <c r="B1355" s="2" t="s">
        <v>23074</v>
      </c>
      <c r="C1355" s="2" t="s">
        <v>23110</v>
      </c>
      <c r="D1355" s="1">
        <v>0</v>
      </c>
      <c r="E1355" s="1">
        <v>0</v>
      </c>
      <c r="F1355" s="1">
        <v>3</v>
      </c>
      <c r="G1355" s="1">
        <v>3</v>
      </c>
      <c r="H1355" s="6">
        <v>1</v>
      </c>
      <c r="I1355">
        <v>0</v>
      </c>
      <c r="J1355" s="1">
        <v>36</v>
      </c>
      <c r="K1355" s="1">
        <v>0</v>
      </c>
      <c r="L1355" s="1">
        <v>907</v>
      </c>
      <c r="M1355" s="6">
        <v>0.24</v>
      </c>
      <c r="N1355" s="4">
        <v>4000</v>
      </c>
      <c r="O1355" s="4">
        <v>330</v>
      </c>
      <c r="P1355" s="4">
        <v>1000</v>
      </c>
      <c r="Q1355" s="3">
        <v>0.15</v>
      </c>
      <c r="R1355" s="1">
        <v>24</v>
      </c>
      <c r="S1355" s="1">
        <v>1000</v>
      </c>
      <c r="T1355" s="1">
        <v>90</v>
      </c>
      <c r="U1355" s="1">
        <v>1</v>
      </c>
      <c r="V1355" s="1">
        <v>60</v>
      </c>
      <c r="W1355" s="1">
        <v>1</v>
      </c>
      <c r="X1355" s="1">
        <v>1</v>
      </c>
      <c r="Y1355" s="1">
        <v>0</v>
      </c>
      <c r="Z1355" s="1">
        <v>2</v>
      </c>
      <c r="AA1355" s="1">
        <v>1</v>
      </c>
      <c r="AB1355" s="1">
        <v>0</v>
      </c>
      <c r="AC1355" s="1">
        <v>1000</v>
      </c>
      <c r="AD1355" s="1">
        <v>0</v>
      </c>
      <c r="AE1355" s="1">
        <v>0</v>
      </c>
      <c r="AF1355" s="1">
        <v>0</v>
      </c>
      <c r="AG1355" s="1">
        <v>0</v>
      </c>
      <c r="AH1355" s="1">
        <v>0</v>
      </c>
      <c r="AI1355" s="1">
        <v>1000</v>
      </c>
      <c r="AJ1355" s="1" t="s">
        <v>1465</v>
      </c>
      <c r="AK1355" s="1" t="s">
        <v>1466</v>
      </c>
      <c r="AL1355" s="1" t="s">
        <v>1467</v>
      </c>
      <c r="AM1355" s="1" t="s">
        <v>12</v>
      </c>
      <c r="AN1355" s="1" t="s">
        <v>23097</v>
      </c>
      <c r="AO1355" s="1" t="s">
        <v>86</v>
      </c>
      <c r="AP1355" s="1" t="s">
        <v>86</v>
      </c>
      <c r="AQ1355" s="1" t="s">
        <v>14</v>
      </c>
      <c r="AR1355" s="1" t="s">
        <v>30</v>
      </c>
      <c r="AS1355" s="1" t="s">
        <v>23091</v>
      </c>
      <c r="AT1355" s="1" t="s">
        <v>26</v>
      </c>
    </row>
    <row r="1356" spans="1:46" x14ac:dyDescent="0.25">
      <c r="A1356" s="1" t="s">
        <v>17922</v>
      </c>
      <c r="B1356" s="2" t="s">
        <v>23101</v>
      </c>
      <c r="C1356" s="2" t="s">
        <v>23104</v>
      </c>
      <c r="D1356" s="1">
        <v>0</v>
      </c>
      <c r="E1356" s="1">
        <v>0</v>
      </c>
      <c r="F1356" s="1">
        <v>1</v>
      </c>
      <c r="G1356" s="1">
        <v>1</v>
      </c>
      <c r="H1356" s="6">
        <v>1</v>
      </c>
      <c r="I1356">
        <v>0</v>
      </c>
      <c r="J1356" s="1">
        <v>41</v>
      </c>
      <c r="K1356" s="1">
        <v>1</v>
      </c>
      <c r="L1356" s="1">
        <v>501</v>
      </c>
      <c r="M1356" s="6">
        <v>0</v>
      </c>
      <c r="N1356" s="4">
        <v>2600</v>
      </c>
      <c r="O1356" s="4">
        <v>200</v>
      </c>
      <c r="P1356" s="4">
        <v>120</v>
      </c>
      <c r="Q1356" s="3">
        <v>0.45</v>
      </c>
      <c r="R1356" s="1">
        <v>12</v>
      </c>
      <c r="S1356" s="1">
        <v>120</v>
      </c>
      <c r="T1356" s="1">
        <v>7</v>
      </c>
      <c r="U1356" s="1">
        <v>1</v>
      </c>
      <c r="V1356" s="1">
        <v>60</v>
      </c>
      <c r="W1356" s="1">
        <v>0</v>
      </c>
      <c r="X1356" s="1">
        <v>0</v>
      </c>
      <c r="Y1356" s="1">
        <v>0</v>
      </c>
      <c r="Z1356" s="1">
        <v>3</v>
      </c>
      <c r="AA1356" s="1">
        <v>0</v>
      </c>
      <c r="AB1356" s="1">
        <v>0</v>
      </c>
      <c r="AC1356" s="1">
        <v>4000</v>
      </c>
      <c r="AD1356" s="1">
        <v>0</v>
      </c>
      <c r="AE1356" s="1">
        <v>400</v>
      </c>
      <c r="AF1356" s="1">
        <v>280</v>
      </c>
      <c r="AG1356" s="1">
        <v>0</v>
      </c>
      <c r="AH1356" s="1">
        <v>300</v>
      </c>
      <c r="AI1356" s="1">
        <v>4980</v>
      </c>
      <c r="AJ1356" s="1" t="s">
        <v>2807</v>
      </c>
      <c r="AK1356" s="1" t="s">
        <v>2808</v>
      </c>
      <c r="AL1356" s="1" t="s">
        <v>11</v>
      </c>
      <c r="AM1356" s="1" t="s">
        <v>12</v>
      </c>
      <c r="AN1356" s="1" t="s">
        <v>23098</v>
      </c>
      <c r="AO1356" s="1" t="s">
        <v>86</v>
      </c>
      <c r="AP1356" s="1" t="s">
        <v>57</v>
      </c>
      <c r="AQ1356" s="1" t="s">
        <v>25</v>
      </c>
      <c r="AR1356" s="1" t="s">
        <v>30</v>
      </c>
      <c r="AS1356" s="1" t="s">
        <v>23090</v>
      </c>
      <c r="AT1356" s="1" t="s">
        <v>26</v>
      </c>
    </row>
    <row r="1357" spans="1:46" x14ac:dyDescent="0.25">
      <c r="A1357" s="1" t="s">
        <v>19836</v>
      </c>
      <c r="B1357" s="2" t="s">
        <v>23101</v>
      </c>
      <c r="C1357" s="2" t="s">
        <v>23104</v>
      </c>
      <c r="D1357" s="1">
        <v>0</v>
      </c>
      <c r="E1357" s="1">
        <v>0</v>
      </c>
      <c r="F1357" s="1">
        <v>1</v>
      </c>
      <c r="G1357" s="1">
        <v>1</v>
      </c>
      <c r="H1357" s="6">
        <v>1</v>
      </c>
      <c r="I1357">
        <v>0</v>
      </c>
      <c r="J1357" s="1">
        <v>37</v>
      </c>
      <c r="K1357" s="1">
        <v>0</v>
      </c>
      <c r="L1357" s="1">
        <v>690</v>
      </c>
      <c r="M1357" s="6">
        <v>0.25</v>
      </c>
      <c r="N1357" s="4">
        <v>2880</v>
      </c>
      <c r="O1357" s="4">
        <v>240</v>
      </c>
      <c r="P1357" s="4">
        <v>500</v>
      </c>
      <c r="Q1357" s="3">
        <v>0.3</v>
      </c>
      <c r="R1357" s="1">
        <v>12</v>
      </c>
      <c r="S1357" s="1">
        <v>500</v>
      </c>
      <c r="T1357" s="1">
        <v>39</v>
      </c>
      <c r="U1357" s="1">
        <v>1</v>
      </c>
      <c r="V1357" s="1">
        <v>60</v>
      </c>
      <c r="W1357" s="1">
        <v>0</v>
      </c>
      <c r="X1357" s="1">
        <v>1</v>
      </c>
      <c r="Y1357" s="1">
        <v>0</v>
      </c>
      <c r="Z1357" s="1">
        <v>2</v>
      </c>
      <c r="AA1357" s="1">
        <v>0</v>
      </c>
      <c r="AB1357" s="1">
        <v>0</v>
      </c>
      <c r="AC1357" s="1">
        <v>0</v>
      </c>
      <c r="AD1357" s="1">
        <v>0</v>
      </c>
      <c r="AE1357" s="1">
        <v>0</v>
      </c>
      <c r="AF1357" s="1">
        <v>0</v>
      </c>
      <c r="AG1357" s="1">
        <v>0</v>
      </c>
      <c r="AH1357" s="1">
        <v>200</v>
      </c>
      <c r="AI1357" s="1">
        <v>200</v>
      </c>
      <c r="AJ1357" s="1" t="s">
        <v>8286</v>
      </c>
      <c r="AK1357" s="1" t="s">
        <v>8287</v>
      </c>
      <c r="AL1357" s="1" t="s">
        <v>8288</v>
      </c>
      <c r="AM1357" s="1" t="s">
        <v>12</v>
      </c>
      <c r="AN1357" s="1" t="s">
        <v>23097</v>
      </c>
      <c r="AO1357" s="1" t="s">
        <v>86</v>
      </c>
      <c r="AP1357" s="1" t="s">
        <v>57</v>
      </c>
      <c r="AQ1357" s="1" t="s">
        <v>14</v>
      </c>
      <c r="AR1357" s="1" t="s">
        <v>30</v>
      </c>
      <c r="AS1357" s="1" t="s">
        <v>23090</v>
      </c>
      <c r="AT1357" s="1" t="s">
        <v>26</v>
      </c>
    </row>
    <row r="1358" spans="1:46" x14ac:dyDescent="0.25">
      <c r="A1358" s="1" t="s">
        <v>18459</v>
      </c>
      <c r="B1358" s="2" t="s">
        <v>23101</v>
      </c>
      <c r="C1358" s="2" t="s">
        <v>23104</v>
      </c>
      <c r="D1358" s="1">
        <v>1</v>
      </c>
      <c r="E1358" s="1">
        <v>1</v>
      </c>
      <c r="F1358" s="1">
        <v>1</v>
      </c>
      <c r="G1358" s="1">
        <v>3</v>
      </c>
      <c r="H1358" s="6">
        <v>0.33333333333333331</v>
      </c>
      <c r="I1358">
        <v>1</v>
      </c>
      <c r="J1358" s="1">
        <v>37</v>
      </c>
      <c r="K1358" s="1">
        <v>0</v>
      </c>
      <c r="L1358" s="1">
        <v>628</v>
      </c>
      <c r="M1358" s="6">
        <v>0.12</v>
      </c>
      <c r="N1358" s="4">
        <v>2600</v>
      </c>
      <c r="O1358" s="4">
        <v>200</v>
      </c>
      <c r="P1358" s="4">
        <v>300</v>
      </c>
      <c r="Q1358" s="3">
        <v>0.3</v>
      </c>
      <c r="R1358" s="1">
        <v>36</v>
      </c>
      <c r="S1358" s="1">
        <v>300</v>
      </c>
      <c r="T1358" s="1">
        <v>28</v>
      </c>
      <c r="U1358" s="1">
        <v>0</v>
      </c>
      <c r="V1358" s="1">
        <v>60</v>
      </c>
      <c r="W1358" s="1">
        <v>0</v>
      </c>
      <c r="X1358" s="1">
        <v>0</v>
      </c>
      <c r="Y1358" s="1">
        <v>0</v>
      </c>
      <c r="Z1358" s="1">
        <v>3</v>
      </c>
      <c r="AA1358" s="1">
        <v>1</v>
      </c>
      <c r="AB1358" s="1">
        <v>1</v>
      </c>
      <c r="AC1358" s="1">
        <v>0</v>
      </c>
      <c r="AD1358" s="1">
        <v>0</v>
      </c>
      <c r="AE1358" s="1">
        <v>0</v>
      </c>
      <c r="AF1358" s="1">
        <v>244</v>
      </c>
      <c r="AG1358" s="1">
        <v>0</v>
      </c>
      <c r="AH1358" s="1">
        <v>0</v>
      </c>
      <c r="AI1358" s="1">
        <v>244</v>
      </c>
      <c r="AJ1358" s="1" t="s">
        <v>4410</v>
      </c>
      <c r="AK1358" s="1" t="s">
        <v>4411</v>
      </c>
      <c r="AL1358" s="1" t="s">
        <v>4412</v>
      </c>
      <c r="AM1358" s="1" t="s">
        <v>16</v>
      </c>
      <c r="AN1358" s="1" t="s">
        <v>23097</v>
      </c>
      <c r="AO1358" s="1" t="s">
        <v>364</v>
      </c>
      <c r="AP1358" s="1" t="s">
        <v>57</v>
      </c>
      <c r="AQ1358" s="1" t="s">
        <v>25</v>
      </c>
      <c r="AR1358" s="1" t="s">
        <v>30</v>
      </c>
      <c r="AS1358" s="1" t="s">
        <v>23091</v>
      </c>
      <c r="AT1358" s="1" t="s">
        <v>101</v>
      </c>
    </row>
    <row r="1359" spans="1:46" x14ac:dyDescent="0.25">
      <c r="A1359" s="1" t="s">
        <v>18563</v>
      </c>
      <c r="B1359" s="2" t="s">
        <v>23101</v>
      </c>
      <c r="C1359" s="2" t="s">
        <v>23105</v>
      </c>
      <c r="D1359" s="1">
        <v>0</v>
      </c>
      <c r="E1359" s="1">
        <v>0</v>
      </c>
      <c r="F1359" s="1">
        <v>1</v>
      </c>
      <c r="G1359" s="1">
        <v>1</v>
      </c>
      <c r="H1359" s="6">
        <v>1</v>
      </c>
      <c r="I1359">
        <v>0</v>
      </c>
      <c r="J1359" s="1">
        <v>43</v>
      </c>
      <c r="K1359" s="1">
        <v>0</v>
      </c>
      <c r="L1359" s="1">
        <v>566</v>
      </c>
      <c r="M1359" s="6">
        <v>0.65</v>
      </c>
      <c r="N1359" s="4">
        <v>6000</v>
      </c>
      <c r="O1359" s="4">
        <v>420</v>
      </c>
      <c r="P1359" s="4">
        <v>700</v>
      </c>
      <c r="Q1359" s="3">
        <v>0.37</v>
      </c>
      <c r="R1359" s="1">
        <v>12</v>
      </c>
      <c r="S1359" s="1">
        <v>700</v>
      </c>
      <c r="T1359" s="1">
        <v>27</v>
      </c>
      <c r="U1359" s="1">
        <v>1</v>
      </c>
      <c r="V1359" s="1">
        <v>60</v>
      </c>
      <c r="W1359" s="1">
        <v>0</v>
      </c>
      <c r="X1359" s="1">
        <v>0</v>
      </c>
      <c r="Y1359" s="1">
        <v>0</v>
      </c>
      <c r="Z1359" s="1">
        <v>4</v>
      </c>
      <c r="AA1359" s="1">
        <v>1</v>
      </c>
      <c r="AB1359" s="1">
        <v>0</v>
      </c>
      <c r="AC1359" s="1">
        <v>1360</v>
      </c>
      <c r="AD1359" s="1">
        <v>0</v>
      </c>
      <c r="AE1359" s="1">
        <v>0</v>
      </c>
      <c r="AF1359" s="1">
        <v>2035</v>
      </c>
      <c r="AG1359" s="1">
        <v>60</v>
      </c>
      <c r="AH1359" s="1">
        <v>800</v>
      </c>
      <c r="AI1359" s="1">
        <v>4255</v>
      </c>
      <c r="AJ1359" s="1" t="s">
        <v>4695</v>
      </c>
      <c r="AK1359" s="1" t="s">
        <v>4696</v>
      </c>
      <c r="AL1359" s="1" t="s">
        <v>4697</v>
      </c>
      <c r="AM1359" s="1" t="s">
        <v>12</v>
      </c>
      <c r="AN1359" s="1" t="s">
        <v>23097</v>
      </c>
      <c r="AO1359" s="1" t="s">
        <v>86</v>
      </c>
      <c r="AP1359" s="1" t="s">
        <v>57</v>
      </c>
      <c r="AQ1359" s="1" t="s">
        <v>25</v>
      </c>
      <c r="AR1359" s="1" t="s">
        <v>30</v>
      </c>
      <c r="AS1359" s="1" t="s">
        <v>23091</v>
      </c>
      <c r="AT1359" s="1" t="s">
        <v>26</v>
      </c>
    </row>
    <row r="1360" spans="1:46" x14ac:dyDescent="0.25">
      <c r="A1360" s="1" t="s">
        <v>21453</v>
      </c>
      <c r="B1360" s="2" t="s">
        <v>23101</v>
      </c>
      <c r="C1360" s="2" t="s">
        <v>23105</v>
      </c>
      <c r="D1360" s="1">
        <v>0</v>
      </c>
      <c r="E1360" s="1">
        <v>0</v>
      </c>
      <c r="F1360" s="1">
        <v>1</v>
      </c>
      <c r="G1360" s="1">
        <v>1</v>
      </c>
      <c r="H1360" s="6">
        <v>1</v>
      </c>
      <c r="I1360">
        <v>0</v>
      </c>
      <c r="J1360" s="1">
        <v>46</v>
      </c>
      <c r="K1360" s="1">
        <v>0</v>
      </c>
      <c r="L1360" s="1">
        <v>630</v>
      </c>
      <c r="M1360" s="6">
        <v>0.37</v>
      </c>
      <c r="N1360" s="4">
        <v>6000</v>
      </c>
      <c r="O1360" s="4">
        <v>500</v>
      </c>
      <c r="P1360" s="4">
        <v>1000</v>
      </c>
      <c r="Q1360" s="3">
        <v>0.3</v>
      </c>
      <c r="R1360" s="1">
        <v>12</v>
      </c>
      <c r="S1360" s="1">
        <v>1000</v>
      </c>
      <c r="T1360" s="1">
        <v>55</v>
      </c>
      <c r="U1360" s="1">
        <v>1</v>
      </c>
      <c r="V1360" s="1">
        <v>60</v>
      </c>
      <c r="W1360" s="1">
        <v>1</v>
      </c>
      <c r="X1360" s="1">
        <v>1</v>
      </c>
      <c r="Y1360" s="1">
        <v>0</v>
      </c>
      <c r="Z1360" s="1">
        <v>3</v>
      </c>
      <c r="AA1360" s="1">
        <v>1</v>
      </c>
      <c r="AB1360" s="1">
        <v>0</v>
      </c>
      <c r="AC1360" s="1">
        <v>1800</v>
      </c>
      <c r="AD1360" s="1">
        <v>0</v>
      </c>
      <c r="AE1360" s="1">
        <v>0</v>
      </c>
      <c r="AF1360" s="1">
        <v>0</v>
      </c>
      <c r="AG1360" s="1">
        <v>40</v>
      </c>
      <c r="AH1360" s="1">
        <v>500</v>
      </c>
      <c r="AI1360" s="1">
        <v>2340</v>
      </c>
      <c r="AJ1360" s="1" t="s">
        <v>12676</v>
      </c>
      <c r="AK1360" s="1" t="s">
        <v>12677</v>
      </c>
      <c r="AL1360" s="1" t="s">
        <v>12678</v>
      </c>
      <c r="AM1360" s="1" t="s">
        <v>12</v>
      </c>
      <c r="AN1360" s="1" t="s">
        <v>23097</v>
      </c>
      <c r="AO1360" s="1" t="s">
        <v>86</v>
      </c>
      <c r="AP1360" s="1" t="s">
        <v>86</v>
      </c>
      <c r="AQ1360" s="1" t="s">
        <v>14</v>
      </c>
      <c r="AR1360" s="1" t="s">
        <v>30</v>
      </c>
      <c r="AS1360" s="1" t="s">
        <v>23091</v>
      </c>
      <c r="AT1360" s="1" t="s">
        <v>26</v>
      </c>
    </row>
    <row r="1361" spans="1:46" x14ac:dyDescent="0.25">
      <c r="A1361" s="1" t="s">
        <v>20620</v>
      </c>
      <c r="B1361" s="2" t="s">
        <v>23101</v>
      </c>
      <c r="C1361" s="2" t="s">
        <v>23107</v>
      </c>
      <c r="D1361" s="1">
        <v>0</v>
      </c>
      <c r="E1361" s="1">
        <v>0</v>
      </c>
      <c r="F1361" s="1">
        <v>3</v>
      </c>
      <c r="G1361" s="1">
        <v>3</v>
      </c>
      <c r="H1361" s="6">
        <v>1</v>
      </c>
      <c r="I1361">
        <v>0</v>
      </c>
      <c r="J1361" s="1">
        <v>42</v>
      </c>
      <c r="K1361" s="1">
        <v>1</v>
      </c>
      <c r="L1361" s="1">
        <v>694</v>
      </c>
      <c r="M1361" s="6">
        <v>0.44</v>
      </c>
      <c r="N1361" s="4">
        <v>8400</v>
      </c>
      <c r="O1361" s="4">
        <v>700</v>
      </c>
      <c r="P1361" s="4">
        <v>500</v>
      </c>
      <c r="Q1361" s="3">
        <v>0.35</v>
      </c>
      <c r="R1361" s="1">
        <v>24</v>
      </c>
      <c r="S1361" s="1">
        <v>500</v>
      </c>
      <c r="T1361" s="1">
        <v>39</v>
      </c>
      <c r="U1361" s="1">
        <v>1</v>
      </c>
      <c r="V1361" s="1">
        <v>60</v>
      </c>
      <c r="W1361" s="1">
        <v>1</v>
      </c>
      <c r="X1361" s="1">
        <v>0</v>
      </c>
      <c r="Y1361" s="1">
        <v>0</v>
      </c>
      <c r="Z1361" s="1">
        <v>5</v>
      </c>
      <c r="AA1361" s="1">
        <v>0</v>
      </c>
      <c r="AB1361" s="1">
        <v>0</v>
      </c>
      <c r="AC1361" s="1">
        <v>950</v>
      </c>
      <c r="AD1361" s="1">
        <v>0</v>
      </c>
      <c r="AE1361" s="1">
        <v>2889</v>
      </c>
      <c r="AF1361" s="1">
        <v>0</v>
      </c>
      <c r="AG1361" s="1">
        <v>2079</v>
      </c>
      <c r="AH1361" s="1">
        <v>1200</v>
      </c>
      <c r="AI1361" s="1">
        <v>7118</v>
      </c>
      <c r="AJ1361" s="1" t="s">
        <v>10466</v>
      </c>
      <c r="AK1361" s="1" t="s">
        <v>10467</v>
      </c>
      <c r="AL1361" s="1" t="s">
        <v>10468</v>
      </c>
      <c r="AM1361" s="1" t="s">
        <v>12</v>
      </c>
      <c r="AN1361" s="1" t="s">
        <v>23098</v>
      </c>
      <c r="AO1361" s="1" t="s">
        <v>86</v>
      </c>
      <c r="AP1361" s="1" t="s">
        <v>86</v>
      </c>
      <c r="AQ1361" s="1" t="s">
        <v>25</v>
      </c>
      <c r="AR1361" s="1" t="s">
        <v>30</v>
      </c>
      <c r="AS1361" s="1" t="s">
        <v>23090</v>
      </c>
      <c r="AT1361" s="1" t="s">
        <v>26</v>
      </c>
    </row>
    <row r="1362" spans="1:46" x14ac:dyDescent="0.25">
      <c r="A1362" s="1" t="s">
        <v>19511</v>
      </c>
      <c r="B1362" s="2" t="s">
        <v>23101</v>
      </c>
      <c r="C1362" s="2" t="s">
        <v>23108</v>
      </c>
      <c r="D1362" s="1">
        <v>0</v>
      </c>
      <c r="E1362" s="1">
        <v>0</v>
      </c>
      <c r="F1362" s="1">
        <v>1</v>
      </c>
      <c r="G1362" s="1">
        <v>1</v>
      </c>
      <c r="H1362" s="6">
        <v>1</v>
      </c>
      <c r="I1362">
        <v>0</v>
      </c>
      <c r="J1362" s="1">
        <v>35</v>
      </c>
      <c r="K1362" s="1">
        <v>0</v>
      </c>
      <c r="L1362" s="1">
        <v>578</v>
      </c>
      <c r="M1362" s="6">
        <v>0.22</v>
      </c>
      <c r="N1362" s="4">
        <v>2200</v>
      </c>
      <c r="O1362" s="4">
        <v>160</v>
      </c>
      <c r="P1362" s="4">
        <v>100</v>
      </c>
      <c r="Q1362" s="3">
        <v>0.35</v>
      </c>
      <c r="R1362" s="1">
        <v>6</v>
      </c>
      <c r="S1362" s="1">
        <v>100</v>
      </c>
      <c r="T1362" s="1">
        <v>10</v>
      </c>
      <c r="U1362" s="1">
        <v>1</v>
      </c>
      <c r="V1362" s="1">
        <v>60</v>
      </c>
      <c r="W1362" s="1">
        <v>0</v>
      </c>
      <c r="X1362" s="1">
        <v>0</v>
      </c>
      <c r="Y1362" s="1">
        <v>1</v>
      </c>
      <c r="Z1362" s="1">
        <v>4</v>
      </c>
      <c r="AA1362" s="1">
        <v>0</v>
      </c>
      <c r="AB1362" s="1">
        <v>0</v>
      </c>
      <c r="AC1362" s="1">
        <v>0</v>
      </c>
      <c r="AD1362" s="1">
        <v>0</v>
      </c>
      <c r="AE1362" s="1">
        <v>0</v>
      </c>
      <c r="AF1362" s="1">
        <v>0</v>
      </c>
      <c r="AG1362" s="1">
        <v>0</v>
      </c>
      <c r="AH1362" s="1">
        <v>290</v>
      </c>
      <c r="AI1362" s="1">
        <v>290</v>
      </c>
      <c r="AJ1362" s="1" t="s">
        <v>446</v>
      </c>
      <c r="AK1362" s="1" t="s">
        <v>7402</v>
      </c>
      <c r="AL1362" s="1" t="s">
        <v>7403</v>
      </c>
      <c r="AM1362" s="1" t="s">
        <v>12</v>
      </c>
      <c r="AN1362" s="1" t="s">
        <v>23097</v>
      </c>
      <c r="AO1362" s="1" t="s">
        <v>86</v>
      </c>
      <c r="AP1362" s="1" t="s">
        <v>57</v>
      </c>
      <c r="AQ1362" s="1" t="s">
        <v>25</v>
      </c>
      <c r="AR1362" s="1" t="s">
        <v>19</v>
      </c>
      <c r="AS1362" s="1" t="s">
        <v>23090</v>
      </c>
      <c r="AT1362" s="1" t="s">
        <v>26</v>
      </c>
    </row>
    <row r="1363" spans="1:46" x14ac:dyDescent="0.25">
      <c r="A1363" s="1" t="s">
        <v>20643</v>
      </c>
      <c r="B1363" s="2" t="s">
        <v>23101</v>
      </c>
      <c r="C1363" s="2" t="s">
        <v>23108</v>
      </c>
      <c r="D1363" s="1">
        <v>2</v>
      </c>
      <c r="E1363" s="1">
        <v>5</v>
      </c>
      <c r="F1363" s="1">
        <v>1</v>
      </c>
      <c r="G1363" s="1">
        <v>8</v>
      </c>
      <c r="H1363" s="6">
        <v>0.125</v>
      </c>
      <c r="I1363">
        <v>0</v>
      </c>
      <c r="J1363" s="1">
        <v>36</v>
      </c>
      <c r="K1363" s="1">
        <v>1</v>
      </c>
      <c r="L1363" s="1">
        <v>515</v>
      </c>
      <c r="M1363" s="6">
        <v>0.76</v>
      </c>
      <c r="N1363" s="4">
        <v>4000</v>
      </c>
      <c r="O1363" s="4">
        <v>340</v>
      </c>
      <c r="P1363" s="4">
        <v>200</v>
      </c>
      <c r="Q1363" s="3">
        <v>0.3</v>
      </c>
      <c r="R1363" s="1">
        <v>18</v>
      </c>
      <c r="S1363" s="1">
        <v>200</v>
      </c>
      <c r="T1363" s="1">
        <v>14</v>
      </c>
      <c r="U1363" s="1">
        <v>1</v>
      </c>
      <c r="V1363" s="1">
        <v>60</v>
      </c>
      <c r="W1363" s="1">
        <v>0</v>
      </c>
      <c r="X1363" s="1">
        <v>0</v>
      </c>
      <c r="Y1363" s="1">
        <v>0</v>
      </c>
      <c r="Z1363" s="1">
        <v>1</v>
      </c>
      <c r="AA1363" s="1">
        <v>0</v>
      </c>
      <c r="AB1363" s="1">
        <v>0</v>
      </c>
      <c r="AC1363" s="1">
        <v>7314</v>
      </c>
      <c r="AD1363" s="1">
        <v>0</v>
      </c>
      <c r="AE1363" s="1">
        <v>0</v>
      </c>
      <c r="AF1363" s="1">
        <v>0</v>
      </c>
      <c r="AG1363" s="1">
        <v>0</v>
      </c>
      <c r="AH1363" s="1">
        <v>0</v>
      </c>
      <c r="AI1363" s="1">
        <v>7314</v>
      </c>
      <c r="AJ1363" s="1" t="s">
        <v>10527</v>
      </c>
      <c r="AK1363" s="1" t="s">
        <v>10528</v>
      </c>
      <c r="AL1363" s="1" t="s">
        <v>10529</v>
      </c>
      <c r="AM1363" s="1" t="s">
        <v>12</v>
      </c>
      <c r="AN1363" s="1" t="s">
        <v>23098</v>
      </c>
      <c r="AO1363" s="1" t="s">
        <v>86</v>
      </c>
      <c r="AP1363" s="1" t="s">
        <v>57</v>
      </c>
      <c r="AQ1363" s="1" t="s">
        <v>25</v>
      </c>
      <c r="AR1363" s="1" t="s">
        <v>30</v>
      </c>
      <c r="AS1363" s="1" t="s">
        <v>23090</v>
      </c>
      <c r="AT1363" s="1" t="s">
        <v>26</v>
      </c>
    </row>
    <row r="1364" spans="1:46" x14ac:dyDescent="0.25">
      <c r="A1364" s="1" t="s">
        <v>17635</v>
      </c>
      <c r="B1364" s="2" t="s">
        <v>23101</v>
      </c>
      <c r="C1364" s="2" t="s">
        <v>23108</v>
      </c>
      <c r="D1364" s="1">
        <v>0</v>
      </c>
      <c r="E1364" s="1">
        <v>1</v>
      </c>
      <c r="F1364" s="1">
        <v>1</v>
      </c>
      <c r="G1364" s="1">
        <v>2</v>
      </c>
      <c r="H1364" s="6">
        <v>0.5</v>
      </c>
      <c r="I1364">
        <v>0</v>
      </c>
      <c r="J1364" s="1">
        <v>35</v>
      </c>
      <c r="K1364" s="1">
        <v>0</v>
      </c>
      <c r="L1364" s="1">
        <v>600</v>
      </c>
      <c r="M1364" s="6">
        <v>0.06</v>
      </c>
      <c r="N1364" s="4">
        <v>3000</v>
      </c>
      <c r="O1364" s="4">
        <v>245</v>
      </c>
      <c r="P1364" s="4">
        <v>100</v>
      </c>
      <c r="Q1364" s="3">
        <v>0.25</v>
      </c>
      <c r="R1364" s="1">
        <v>6</v>
      </c>
      <c r="S1364" s="1">
        <v>100</v>
      </c>
      <c r="T1364" s="1">
        <v>11</v>
      </c>
      <c r="U1364" s="1">
        <v>1</v>
      </c>
      <c r="V1364" s="1">
        <v>60</v>
      </c>
      <c r="W1364" s="1">
        <v>0</v>
      </c>
      <c r="X1364" s="1">
        <v>0</v>
      </c>
      <c r="Y1364" s="1">
        <v>1</v>
      </c>
      <c r="Z1364" s="1">
        <v>1</v>
      </c>
      <c r="AA1364" s="1">
        <v>0</v>
      </c>
      <c r="AB1364" s="1">
        <v>0</v>
      </c>
      <c r="AC1364" s="1">
        <v>0</v>
      </c>
      <c r="AD1364" s="1">
        <v>0</v>
      </c>
      <c r="AE1364" s="1">
        <v>0</v>
      </c>
      <c r="AF1364" s="1">
        <v>0</v>
      </c>
      <c r="AG1364" s="1">
        <v>0</v>
      </c>
      <c r="AH1364" s="1">
        <v>0</v>
      </c>
      <c r="AI1364" s="1">
        <v>0</v>
      </c>
      <c r="AJ1364" s="1" t="s">
        <v>1984</v>
      </c>
      <c r="AK1364" s="1" t="s">
        <v>1985</v>
      </c>
      <c r="AL1364" s="1" t="s">
        <v>1986</v>
      </c>
      <c r="AM1364" s="1" t="s">
        <v>12</v>
      </c>
      <c r="AN1364" s="1" t="s">
        <v>23097</v>
      </c>
      <c r="AO1364" s="1" t="s">
        <v>86</v>
      </c>
      <c r="AP1364" s="1" t="s">
        <v>57</v>
      </c>
      <c r="AQ1364" s="1" t="s">
        <v>25</v>
      </c>
      <c r="AR1364" s="1" t="s">
        <v>19</v>
      </c>
      <c r="AS1364" s="1" t="s">
        <v>23090</v>
      </c>
      <c r="AT1364" s="1" t="s">
        <v>26</v>
      </c>
    </row>
    <row r="1365" spans="1:46" x14ac:dyDescent="0.25">
      <c r="A1365" s="1" t="s">
        <v>18310</v>
      </c>
      <c r="B1365" s="2" t="s">
        <v>23101</v>
      </c>
      <c r="C1365" s="2" t="s">
        <v>23108</v>
      </c>
      <c r="D1365" s="1">
        <v>0</v>
      </c>
      <c r="E1365" s="1">
        <v>0</v>
      </c>
      <c r="F1365" s="1">
        <v>1</v>
      </c>
      <c r="G1365" s="1">
        <v>1</v>
      </c>
      <c r="H1365" s="6">
        <v>1</v>
      </c>
      <c r="I1365">
        <v>1</v>
      </c>
      <c r="J1365" s="1">
        <v>52</v>
      </c>
      <c r="K1365" s="1">
        <v>1</v>
      </c>
      <c r="L1365" s="1">
        <v>611</v>
      </c>
      <c r="M1365" s="6">
        <v>0.12</v>
      </c>
      <c r="N1365" s="4">
        <v>14400</v>
      </c>
      <c r="O1365" s="4">
        <v>1200</v>
      </c>
      <c r="P1365" s="4">
        <v>300</v>
      </c>
      <c r="Q1365" s="3">
        <v>0.25</v>
      </c>
      <c r="R1365" s="1">
        <v>24</v>
      </c>
      <c r="S1365" s="1">
        <v>300</v>
      </c>
      <c r="T1365" s="1">
        <v>30</v>
      </c>
      <c r="U1365" s="1">
        <v>1</v>
      </c>
      <c r="V1365" s="1">
        <v>60</v>
      </c>
      <c r="W1365" s="1">
        <v>1</v>
      </c>
      <c r="X1365" s="1">
        <v>1</v>
      </c>
      <c r="Y1365" s="1">
        <v>0</v>
      </c>
      <c r="Z1365" s="1">
        <v>3</v>
      </c>
      <c r="AA1365" s="1">
        <v>0</v>
      </c>
      <c r="AB1365" s="1">
        <v>1</v>
      </c>
      <c r="AC1365" s="1">
        <v>1792</v>
      </c>
      <c r="AD1365" s="1">
        <v>300</v>
      </c>
      <c r="AE1365" s="1">
        <v>0</v>
      </c>
      <c r="AF1365" s="1">
        <v>0</v>
      </c>
      <c r="AG1365" s="1">
        <v>40</v>
      </c>
      <c r="AH1365" s="1">
        <v>980</v>
      </c>
      <c r="AI1365" s="1">
        <v>3112</v>
      </c>
      <c r="AJ1365" s="1" t="s">
        <v>3996</v>
      </c>
      <c r="AK1365" s="1" t="s">
        <v>3997</v>
      </c>
      <c r="AL1365" s="1" t="s">
        <v>3998</v>
      </c>
      <c r="AM1365" s="1" t="s">
        <v>16</v>
      </c>
      <c r="AN1365" s="1" t="s">
        <v>23098</v>
      </c>
      <c r="AO1365" s="1" t="s">
        <v>86</v>
      </c>
      <c r="AP1365" s="1" t="s">
        <v>86</v>
      </c>
      <c r="AQ1365" s="1" t="s">
        <v>14</v>
      </c>
      <c r="AR1365" s="1" t="s">
        <v>30</v>
      </c>
      <c r="AS1365" s="1" t="s">
        <v>23090</v>
      </c>
      <c r="AT1365" s="1" t="s">
        <v>101</v>
      </c>
    </row>
    <row r="1366" spans="1:46" x14ac:dyDescent="0.25">
      <c r="A1366" s="1" t="s">
        <v>19536</v>
      </c>
      <c r="B1366" s="2" t="s">
        <v>23101</v>
      </c>
      <c r="C1366" s="2" t="s">
        <v>23108</v>
      </c>
      <c r="D1366" s="1">
        <v>4</v>
      </c>
      <c r="E1366" s="1">
        <v>1</v>
      </c>
      <c r="F1366" s="1">
        <v>5</v>
      </c>
      <c r="G1366" s="1">
        <v>10</v>
      </c>
      <c r="H1366" s="6">
        <v>0.5</v>
      </c>
      <c r="I1366">
        <v>1</v>
      </c>
      <c r="J1366" s="1">
        <v>52</v>
      </c>
      <c r="K1366" s="1">
        <v>0</v>
      </c>
      <c r="L1366" s="1">
        <v>515</v>
      </c>
      <c r="M1366" s="6">
        <v>0.27</v>
      </c>
      <c r="N1366" s="4">
        <v>6000</v>
      </c>
      <c r="O1366" s="4">
        <v>700</v>
      </c>
      <c r="P1366" s="4">
        <v>1300</v>
      </c>
      <c r="Q1366" s="3">
        <v>0.25</v>
      </c>
      <c r="R1366" s="1">
        <v>24</v>
      </c>
      <c r="S1366" s="1">
        <v>1300</v>
      </c>
      <c r="T1366" s="1">
        <v>71</v>
      </c>
      <c r="U1366" s="1">
        <v>1</v>
      </c>
      <c r="V1366" s="1">
        <v>60</v>
      </c>
      <c r="W1366" s="1">
        <v>1</v>
      </c>
      <c r="X1366" s="1">
        <v>1</v>
      </c>
      <c r="Y1366" s="1">
        <v>0</v>
      </c>
      <c r="Z1366" s="1">
        <v>2</v>
      </c>
      <c r="AA1366" s="1">
        <v>1</v>
      </c>
      <c r="AB1366" s="1">
        <v>1</v>
      </c>
      <c r="AC1366" s="1">
        <v>750</v>
      </c>
      <c r="AD1366" s="1">
        <v>460</v>
      </c>
      <c r="AE1366" s="1">
        <v>0</v>
      </c>
      <c r="AF1366" s="1">
        <v>1300</v>
      </c>
      <c r="AG1366" s="1">
        <v>0</v>
      </c>
      <c r="AH1366" s="1">
        <v>200</v>
      </c>
      <c r="AI1366" s="1">
        <v>2710</v>
      </c>
      <c r="AJ1366" s="1" t="s">
        <v>3367</v>
      </c>
      <c r="AK1366" s="1" t="s">
        <v>7475</v>
      </c>
      <c r="AL1366" s="1" t="s">
        <v>7476</v>
      </c>
      <c r="AM1366" s="1" t="s">
        <v>16</v>
      </c>
      <c r="AN1366" s="1" t="s">
        <v>23097</v>
      </c>
      <c r="AO1366" s="1" t="s">
        <v>86</v>
      </c>
      <c r="AP1366" s="1" t="s">
        <v>86</v>
      </c>
      <c r="AQ1366" s="1" t="s">
        <v>14</v>
      </c>
      <c r="AR1366" s="1" t="s">
        <v>30</v>
      </c>
      <c r="AS1366" s="1" t="s">
        <v>23091</v>
      </c>
      <c r="AT1366" s="1" t="s">
        <v>101</v>
      </c>
    </row>
    <row r="1367" spans="1:46" x14ac:dyDescent="0.25">
      <c r="A1367" s="1" t="s">
        <v>21237</v>
      </c>
      <c r="B1367" s="2" t="s">
        <v>23101</v>
      </c>
      <c r="C1367" s="2" t="s">
        <v>23108</v>
      </c>
      <c r="D1367" s="1">
        <v>0</v>
      </c>
      <c r="E1367" s="1">
        <v>0</v>
      </c>
      <c r="F1367" s="1">
        <v>1</v>
      </c>
      <c r="G1367" s="1">
        <v>1</v>
      </c>
      <c r="H1367" s="6">
        <v>1</v>
      </c>
      <c r="I1367">
        <v>1</v>
      </c>
      <c r="J1367" s="1">
        <v>41</v>
      </c>
      <c r="K1367" s="1">
        <v>0</v>
      </c>
      <c r="L1367" s="1">
        <v>705</v>
      </c>
      <c r="M1367" s="6">
        <v>0.98</v>
      </c>
      <c r="N1367" s="4">
        <v>1392</v>
      </c>
      <c r="O1367" s="4">
        <v>116</v>
      </c>
      <c r="P1367" s="4">
        <v>400</v>
      </c>
      <c r="Q1367" s="3">
        <v>0.27</v>
      </c>
      <c r="R1367" s="1">
        <v>24</v>
      </c>
      <c r="S1367" s="1">
        <v>400</v>
      </c>
      <c r="T1367" s="1">
        <v>44</v>
      </c>
      <c r="U1367" s="1">
        <v>1</v>
      </c>
      <c r="V1367" s="1">
        <v>60</v>
      </c>
      <c r="W1367" s="1">
        <v>0</v>
      </c>
      <c r="X1367" s="1">
        <v>0</v>
      </c>
      <c r="Y1367" s="1">
        <v>0</v>
      </c>
      <c r="Z1367" s="1">
        <v>5</v>
      </c>
      <c r="AA1367" s="1">
        <v>0</v>
      </c>
      <c r="AB1367" s="1">
        <v>1</v>
      </c>
      <c r="AC1367" s="1">
        <v>983</v>
      </c>
      <c r="AD1367" s="1">
        <v>0</v>
      </c>
      <c r="AE1367" s="1">
        <v>0</v>
      </c>
      <c r="AF1367" s="1">
        <v>0</v>
      </c>
      <c r="AG1367" s="1">
        <v>2010</v>
      </c>
      <c r="AH1367" s="1">
        <v>0</v>
      </c>
      <c r="AI1367" s="1">
        <v>2993</v>
      </c>
      <c r="AJ1367" s="1" t="s">
        <v>9535</v>
      </c>
      <c r="AK1367" s="1" t="s">
        <v>12126</v>
      </c>
      <c r="AL1367" s="1" t="s">
        <v>12127</v>
      </c>
      <c r="AM1367" s="1" t="s">
        <v>16</v>
      </c>
      <c r="AN1367" s="1" t="s">
        <v>23097</v>
      </c>
      <c r="AO1367" s="1" t="s">
        <v>86</v>
      </c>
      <c r="AP1367" s="1" t="s">
        <v>57</v>
      </c>
      <c r="AQ1367" s="1" t="s">
        <v>25</v>
      </c>
      <c r="AR1367" s="1" t="s">
        <v>30</v>
      </c>
      <c r="AS1367" s="1" t="s">
        <v>23090</v>
      </c>
      <c r="AT1367" s="1" t="s">
        <v>101</v>
      </c>
    </row>
    <row r="1368" spans="1:46" x14ac:dyDescent="0.25">
      <c r="A1368" s="1" t="s">
        <v>21839</v>
      </c>
      <c r="B1368" s="2" t="s">
        <v>23101</v>
      </c>
      <c r="C1368" s="2" t="s">
        <v>23108</v>
      </c>
      <c r="D1368" s="1">
        <v>0</v>
      </c>
      <c r="E1368" s="1">
        <v>0</v>
      </c>
      <c r="F1368" s="1">
        <v>1</v>
      </c>
      <c r="G1368" s="1">
        <v>1</v>
      </c>
      <c r="H1368" s="6">
        <v>1</v>
      </c>
      <c r="I1368">
        <v>1</v>
      </c>
      <c r="J1368" s="1">
        <v>31</v>
      </c>
      <c r="K1368" s="1">
        <v>0</v>
      </c>
      <c r="L1368" s="1">
        <v>629</v>
      </c>
      <c r="M1368" s="6">
        <v>0.26</v>
      </c>
      <c r="N1368" s="4">
        <v>2000</v>
      </c>
      <c r="O1368" s="4">
        <v>400</v>
      </c>
      <c r="P1368" s="4">
        <v>500</v>
      </c>
      <c r="Q1368" s="3">
        <v>0.25</v>
      </c>
      <c r="R1368" s="1">
        <v>24</v>
      </c>
      <c r="S1368" s="1">
        <v>500</v>
      </c>
      <c r="T1368" s="1">
        <v>60</v>
      </c>
      <c r="U1368" s="1">
        <v>0</v>
      </c>
      <c r="V1368" s="1">
        <v>60</v>
      </c>
      <c r="W1368" s="1">
        <v>1</v>
      </c>
      <c r="X1368" s="1">
        <v>1</v>
      </c>
      <c r="Y1368" s="1">
        <v>0</v>
      </c>
      <c r="Z1368" s="1">
        <v>4</v>
      </c>
      <c r="AA1368" s="1">
        <v>1</v>
      </c>
      <c r="AB1368" s="1">
        <v>1</v>
      </c>
      <c r="AC1368" s="1">
        <v>1114</v>
      </c>
      <c r="AD1368" s="1">
        <v>0</v>
      </c>
      <c r="AE1368" s="1">
        <v>578</v>
      </c>
      <c r="AF1368" s="1">
        <v>751</v>
      </c>
      <c r="AG1368" s="1">
        <v>60</v>
      </c>
      <c r="AH1368" s="1">
        <v>0</v>
      </c>
      <c r="AI1368" s="1">
        <v>2503</v>
      </c>
      <c r="AJ1368" s="1" t="s">
        <v>13735</v>
      </c>
      <c r="AK1368" s="1" t="s">
        <v>13736</v>
      </c>
      <c r="AL1368" s="1" t="s">
        <v>13737</v>
      </c>
      <c r="AM1368" s="1" t="s">
        <v>16</v>
      </c>
      <c r="AN1368" s="1" t="s">
        <v>23097</v>
      </c>
      <c r="AO1368" s="1" t="s">
        <v>364</v>
      </c>
      <c r="AP1368" s="1" t="s">
        <v>86</v>
      </c>
      <c r="AQ1368" s="1" t="s">
        <v>14</v>
      </c>
      <c r="AR1368" s="1" t="s">
        <v>30</v>
      </c>
      <c r="AS1368" s="1" t="s">
        <v>23091</v>
      </c>
      <c r="AT1368" s="1" t="s">
        <v>101</v>
      </c>
    </row>
    <row r="1369" spans="1:46" x14ac:dyDescent="0.25">
      <c r="A1369" s="1" t="s">
        <v>17743</v>
      </c>
      <c r="B1369" s="2" t="s">
        <v>23101</v>
      </c>
      <c r="C1369" s="2" t="s">
        <v>23109</v>
      </c>
      <c r="D1369" s="1">
        <v>0</v>
      </c>
      <c r="E1369" s="1">
        <v>0</v>
      </c>
      <c r="F1369" s="1">
        <v>1</v>
      </c>
      <c r="G1369" s="1">
        <v>1</v>
      </c>
      <c r="H1369" s="6">
        <v>1</v>
      </c>
      <c r="I1369">
        <v>0</v>
      </c>
      <c r="J1369" s="1">
        <v>33</v>
      </c>
      <c r="K1369" s="1">
        <v>1</v>
      </c>
      <c r="L1369" s="1">
        <v>515</v>
      </c>
      <c r="M1369" s="6">
        <v>0.51</v>
      </c>
      <c r="N1369" s="4">
        <v>2200</v>
      </c>
      <c r="O1369" s="4">
        <v>170</v>
      </c>
      <c r="P1369" s="4">
        <v>500</v>
      </c>
      <c r="Q1369" s="3">
        <v>0.35</v>
      </c>
      <c r="R1369" s="1">
        <v>24</v>
      </c>
      <c r="S1369" s="1">
        <v>500</v>
      </c>
      <c r="T1369" s="1">
        <v>41</v>
      </c>
      <c r="U1369" s="1">
        <v>1</v>
      </c>
      <c r="V1369" s="1">
        <v>60</v>
      </c>
      <c r="W1369" s="1">
        <v>1</v>
      </c>
      <c r="X1369" s="1">
        <v>0</v>
      </c>
      <c r="Y1369" s="1">
        <v>1</v>
      </c>
      <c r="Z1369" s="1">
        <v>1</v>
      </c>
      <c r="AA1369" s="1">
        <v>0</v>
      </c>
      <c r="AB1369" s="1">
        <v>0</v>
      </c>
      <c r="AC1369" s="1">
        <v>800</v>
      </c>
      <c r="AD1369" s="1">
        <v>0</v>
      </c>
      <c r="AE1369" s="1">
        <v>550</v>
      </c>
      <c r="AF1369" s="1">
        <v>160</v>
      </c>
      <c r="AG1369" s="1">
        <v>51</v>
      </c>
      <c r="AH1369" s="1">
        <v>0</v>
      </c>
      <c r="AI1369" s="1">
        <v>1561</v>
      </c>
      <c r="AJ1369" s="1" t="s">
        <v>2305</v>
      </c>
      <c r="AK1369" s="1" t="s">
        <v>2306</v>
      </c>
      <c r="AL1369" s="1" t="s">
        <v>2307</v>
      </c>
      <c r="AM1369" s="1" t="s">
        <v>12</v>
      </c>
      <c r="AN1369" s="1" t="s">
        <v>23098</v>
      </c>
      <c r="AO1369" s="1" t="s">
        <v>86</v>
      </c>
      <c r="AP1369" s="1" t="s">
        <v>86</v>
      </c>
      <c r="AQ1369" s="1" t="s">
        <v>25</v>
      </c>
      <c r="AR1369" s="1" t="s">
        <v>19</v>
      </c>
      <c r="AS1369" s="1" t="s">
        <v>23090</v>
      </c>
      <c r="AT1369" s="1" t="s">
        <v>26</v>
      </c>
    </row>
    <row r="1370" spans="1:46" x14ac:dyDescent="0.25">
      <c r="A1370" s="1" t="s">
        <v>19055</v>
      </c>
      <c r="B1370" s="2" t="s">
        <v>23101</v>
      </c>
      <c r="C1370" s="2" t="s">
        <v>23109</v>
      </c>
      <c r="D1370" s="1">
        <v>0</v>
      </c>
      <c r="E1370" s="1">
        <v>0</v>
      </c>
      <c r="F1370" s="1">
        <v>1</v>
      </c>
      <c r="G1370" s="1">
        <v>1</v>
      </c>
      <c r="H1370" s="6">
        <v>1</v>
      </c>
      <c r="I1370">
        <v>0</v>
      </c>
      <c r="J1370" s="1">
        <v>32</v>
      </c>
      <c r="K1370" s="1">
        <v>1</v>
      </c>
      <c r="L1370" s="1">
        <v>730</v>
      </c>
      <c r="M1370" s="6">
        <v>0.52</v>
      </c>
      <c r="N1370" s="4">
        <v>4300</v>
      </c>
      <c r="O1370" s="4">
        <v>200</v>
      </c>
      <c r="P1370" s="4">
        <v>250</v>
      </c>
      <c r="Q1370" s="3">
        <v>0.25</v>
      </c>
      <c r="R1370" s="1">
        <v>12</v>
      </c>
      <c r="S1370" s="1">
        <v>250</v>
      </c>
      <c r="T1370" s="1">
        <v>28</v>
      </c>
      <c r="U1370" s="1">
        <v>1</v>
      </c>
      <c r="V1370" s="1">
        <v>60</v>
      </c>
      <c r="W1370" s="1">
        <v>0</v>
      </c>
      <c r="X1370" s="1">
        <v>0</v>
      </c>
      <c r="Y1370" s="1">
        <v>0</v>
      </c>
      <c r="Z1370" s="1">
        <v>3</v>
      </c>
      <c r="AA1370" s="1">
        <v>1</v>
      </c>
      <c r="AB1370" s="1">
        <v>0</v>
      </c>
      <c r="AC1370" s="1">
        <v>2130</v>
      </c>
      <c r="AD1370" s="1">
        <v>564</v>
      </c>
      <c r="AE1370" s="1">
        <v>320</v>
      </c>
      <c r="AF1370" s="1">
        <v>0</v>
      </c>
      <c r="AG1370" s="1">
        <v>0</v>
      </c>
      <c r="AH1370" s="1">
        <v>0</v>
      </c>
      <c r="AI1370" s="1">
        <v>3014</v>
      </c>
      <c r="AJ1370" s="1" t="s">
        <v>6139</v>
      </c>
      <c r="AK1370" s="1" t="s">
        <v>6140</v>
      </c>
      <c r="AL1370" s="1" t="s">
        <v>6141</v>
      </c>
      <c r="AM1370" s="1" t="s">
        <v>12</v>
      </c>
      <c r="AN1370" s="1" t="s">
        <v>23098</v>
      </c>
      <c r="AO1370" s="1" t="s">
        <v>86</v>
      </c>
      <c r="AP1370" s="1" t="s">
        <v>57</v>
      </c>
      <c r="AQ1370" s="1" t="s">
        <v>25</v>
      </c>
      <c r="AR1370" s="1" t="s">
        <v>30</v>
      </c>
      <c r="AS1370" s="1" t="s">
        <v>23091</v>
      </c>
      <c r="AT1370" s="1" t="s">
        <v>26</v>
      </c>
    </row>
    <row r="1371" spans="1:46" x14ac:dyDescent="0.25">
      <c r="A1371" s="1" t="s">
        <v>19640</v>
      </c>
      <c r="B1371" s="2" t="s">
        <v>23101</v>
      </c>
      <c r="C1371" s="2" t="s">
        <v>23109</v>
      </c>
      <c r="D1371" s="1">
        <v>0</v>
      </c>
      <c r="E1371" s="1">
        <v>0</v>
      </c>
      <c r="F1371" s="1">
        <v>1</v>
      </c>
      <c r="G1371" s="1">
        <v>1</v>
      </c>
      <c r="H1371" s="6">
        <v>1</v>
      </c>
      <c r="I1371">
        <v>0</v>
      </c>
      <c r="J1371" s="1">
        <v>32</v>
      </c>
      <c r="K1371" s="1">
        <v>1</v>
      </c>
      <c r="L1371" s="1">
        <v>515</v>
      </c>
      <c r="M1371" s="6">
        <v>0.54</v>
      </c>
      <c r="N1371" s="4">
        <v>3000</v>
      </c>
      <c r="O1371" s="4">
        <v>250</v>
      </c>
      <c r="P1371" s="4">
        <v>200</v>
      </c>
      <c r="Q1371" s="3">
        <v>0.3</v>
      </c>
      <c r="R1371" s="1">
        <v>12</v>
      </c>
      <c r="S1371" s="1">
        <v>200</v>
      </c>
      <c r="T1371" s="1">
        <v>28</v>
      </c>
      <c r="U1371" s="1">
        <v>1</v>
      </c>
      <c r="V1371" s="1">
        <v>60</v>
      </c>
      <c r="W1371" s="1">
        <v>0</v>
      </c>
      <c r="X1371" s="1">
        <v>0</v>
      </c>
      <c r="Y1371" s="1">
        <v>1</v>
      </c>
      <c r="Z1371" s="1">
        <v>0</v>
      </c>
      <c r="AA1371" s="1">
        <v>1</v>
      </c>
      <c r="AB1371" s="1">
        <v>0</v>
      </c>
      <c r="AC1371" s="1">
        <v>0</v>
      </c>
      <c r="AD1371" s="1">
        <v>0</v>
      </c>
      <c r="AE1371" s="1">
        <v>2100</v>
      </c>
      <c r="AF1371" s="1">
        <v>0</v>
      </c>
      <c r="AG1371" s="1">
        <v>0</v>
      </c>
      <c r="AH1371" s="1">
        <v>900</v>
      </c>
      <c r="AI1371" s="1">
        <v>3000</v>
      </c>
      <c r="AJ1371" s="1" t="s">
        <v>7776</v>
      </c>
      <c r="AK1371" s="1" t="s">
        <v>7777</v>
      </c>
      <c r="AL1371" s="1" t="s">
        <v>7778</v>
      </c>
      <c r="AM1371" s="1" t="s">
        <v>12</v>
      </c>
      <c r="AN1371" s="1" t="s">
        <v>23098</v>
      </c>
      <c r="AO1371" s="1" t="s">
        <v>86</v>
      </c>
      <c r="AP1371" s="1" t="s">
        <v>57</v>
      </c>
      <c r="AQ1371" s="1" t="s">
        <v>25</v>
      </c>
      <c r="AR1371" s="1" t="s">
        <v>19</v>
      </c>
      <c r="AS1371" s="1" t="s">
        <v>23091</v>
      </c>
      <c r="AT1371" s="1" t="s">
        <v>26</v>
      </c>
    </row>
    <row r="1372" spans="1:46" x14ac:dyDescent="0.25">
      <c r="A1372" s="1" t="s">
        <v>21562</v>
      </c>
      <c r="B1372" s="2" t="s">
        <v>23073</v>
      </c>
      <c r="C1372" s="2" t="s">
        <v>23106</v>
      </c>
      <c r="D1372" s="1">
        <v>0</v>
      </c>
      <c r="E1372" s="1">
        <v>0</v>
      </c>
      <c r="F1372" s="1">
        <v>4</v>
      </c>
      <c r="G1372" s="1">
        <v>4</v>
      </c>
      <c r="H1372" s="6">
        <v>1</v>
      </c>
      <c r="I1372">
        <v>0</v>
      </c>
      <c r="J1372" s="1">
        <v>46</v>
      </c>
      <c r="K1372" s="1">
        <v>0</v>
      </c>
      <c r="L1372" s="1">
        <v>716</v>
      </c>
      <c r="M1372" s="6">
        <v>0.51</v>
      </c>
      <c r="N1372" s="4">
        <v>3000</v>
      </c>
      <c r="O1372" s="4">
        <v>400</v>
      </c>
      <c r="P1372" s="4">
        <v>1000</v>
      </c>
      <c r="Q1372" s="3">
        <v>0.3</v>
      </c>
      <c r="R1372" s="1">
        <v>12</v>
      </c>
      <c r="S1372" s="1">
        <v>1000</v>
      </c>
      <c r="T1372" s="1">
        <v>79</v>
      </c>
      <c r="U1372" s="1">
        <v>1</v>
      </c>
      <c r="V1372" s="1">
        <v>59</v>
      </c>
      <c r="W1372" s="1">
        <v>1</v>
      </c>
      <c r="X1372" s="1">
        <v>1</v>
      </c>
      <c r="Y1372" s="1">
        <v>0</v>
      </c>
      <c r="Z1372" s="1">
        <v>5</v>
      </c>
      <c r="AA1372" s="1">
        <v>1</v>
      </c>
      <c r="AB1372" s="1">
        <v>0</v>
      </c>
      <c r="AC1372" s="1">
        <v>2300</v>
      </c>
      <c r="AD1372" s="1">
        <v>0</v>
      </c>
      <c r="AE1372" s="1">
        <v>512</v>
      </c>
      <c r="AF1372" s="1">
        <v>214</v>
      </c>
      <c r="AG1372" s="1">
        <v>200</v>
      </c>
      <c r="AH1372" s="1">
        <v>0</v>
      </c>
      <c r="AI1372" s="1">
        <v>3226</v>
      </c>
      <c r="AJ1372" s="1" t="s">
        <v>12981</v>
      </c>
      <c r="AK1372" s="1" t="s">
        <v>12982</v>
      </c>
      <c r="AL1372" s="1" t="s">
        <v>12983</v>
      </c>
      <c r="AM1372" s="1" t="s">
        <v>12</v>
      </c>
      <c r="AN1372" s="1" t="s">
        <v>23097</v>
      </c>
      <c r="AO1372" s="1" t="s">
        <v>86</v>
      </c>
      <c r="AP1372" s="1" t="s">
        <v>86</v>
      </c>
      <c r="AQ1372" s="1" t="s">
        <v>14</v>
      </c>
      <c r="AR1372" s="1" t="s">
        <v>30</v>
      </c>
      <c r="AS1372" s="1" t="s">
        <v>23091</v>
      </c>
      <c r="AT1372" s="1" t="s">
        <v>26</v>
      </c>
    </row>
    <row r="1373" spans="1:46" x14ac:dyDescent="0.25">
      <c r="A1373" s="1" t="s">
        <v>17534</v>
      </c>
      <c r="B1373" s="2" t="s">
        <v>23073</v>
      </c>
      <c r="C1373" s="2" t="s">
        <v>23108</v>
      </c>
      <c r="D1373" s="1">
        <v>0</v>
      </c>
      <c r="E1373" s="1">
        <v>1</v>
      </c>
      <c r="F1373" s="1">
        <v>1</v>
      </c>
      <c r="G1373" s="1">
        <v>2</v>
      </c>
      <c r="H1373" s="6">
        <v>0.5</v>
      </c>
      <c r="I1373">
        <v>0</v>
      </c>
      <c r="J1373" s="1">
        <v>32</v>
      </c>
      <c r="K1373" s="1">
        <v>0</v>
      </c>
      <c r="L1373" s="1">
        <v>675</v>
      </c>
      <c r="M1373" s="6">
        <v>0.1</v>
      </c>
      <c r="N1373" s="4">
        <v>6000</v>
      </c>
      <c r="O1373" s="4">
        <v>280</v>
      </c>
      <c r="P1373" s="4">
        <v>500</v>
      </c>
      <c r="Q1373" s="3">
        <v>0.34</v>
      </c>
      <c r="R1373" s="1">
        <v>24</v>
      </c>
      <c r="S1373" s="1">
        <v>500</v>
      </c>
      <c r="T1373" s="1">
        <v>59</v>
      </c>
      <c r="U1373" s="1">
        <v>1</v>
      </c>
      <c r="V1373" s="1">
        <v>59</v>
      </c>
      <c r="W1373" s="1">
        <v>0</v>
      </c>
      <c r="X1373" s="1">
        <v>0</v>
      </c>
      <c r="Y1373" s="1">
        <v>1</v>
      </c>
      <c r="Z1373" s="1">
        <v>3</v>
      </c>
      <c r="AA1373" s="1">
        <v>0</v>
      </c>
      <c r="AB1373" s="1">
        <v>0</v>
      </c>
      <c r="AC1373" s="1">
        <v>0</v>
      </c>
      <c r="AD1373" s="1">
        <v>0</v>
      </c>
      <c r="AE1373" s="1">
        <v>0</v>
      </c>
      <c r="AF1373" s="1">
        <v>0</v>
      </c>
      <c r="AG1373" s="1">
        <v>30</v>
      </c>
      <c r="AH1373" s="1">
        <v>0</v>
      </c>
      <c r="AI1373" s="1">
        <v>30</v>
      </c>
      <c r="AJ1373" s="1" t="s">
        <v>1675</v>
      </c>
      <c r="AK1373" s="1" t="s">
        <v>1676</v>
      </c>
      <c r="AL1373" s="1" t="s">
        <v>1677</v>
      </c>
      <c r="AM1373" s="1" t="s">
        <v>12</v>
      </c>
      <c r="AN1373" s="1" t="s">
        <v>23097</v>
      </c>
      <c r="AO1373" s="1" t="s">
        <v>86</v>
      </c>
      <c r="AP1373" s="1" t="s">
        <v>57</v>
      </c>
      <c r="AQ1373" s="1" t="s">
        <v>25</v>
      </c>
      <c r="AR1373" s="1" t="s">
        <v>19</v>
      </c>
      <c r="AS1373" s="1" t="s">
        <v>23090</v>
      </c>
      <c r="AT1373" s="1" t="s">
        <v>26</v>
      </c>
    </row>
    <row r="1374" spans="1:46" x14ac:dyDescent="0.25">
      <c r="A1374" s="1" t="s">
        <v>17840</v>
      </c>
      <c r="B1374" s="2" t="s">
        <v>23074</v>
      </c>
      <c r="C1374" s="2" t="s">
        <v>23104</v>
      </c>
      <c r="D1374" s="1">
        <v>2</v>
      </c>
      <c r="E1374" s="1">
        <v>1</v>
      </c>
      <c r="F1374" s="1">
        <v>2</v>
      </c>
      <c r="G1374" s="1">
        <v>5</v>
      </c>
      <c r="H1374" s="6">
        <v>0.4</v>
      </c>
      <c r="I1374">
        <v>1</v>
      </c>
      <c r="J1374" s="1">
        <v>44</v>
      </c>
      <c r="K1374" s="1">
        <v>0</v>
      </c>
      <c r="L1374" s="1">
        <v>551</v>
      </c>
      <c r="M1374" s="6">
        <v>0.15</v>
      </c>
      <c r="N1374" s="4">
        <v>4700</v>
      </c>
      <c r="O1374" s="4">
        <v>450</v>
      </c>
      <c r="P1374" s="4">
        <v>700</v>
      </c>
      <c r="Q1374" s="3">
        <v>0.35</v>
      </c>
      <c r="R1374" s="1">
        <v>12</v>
      </c>
      <c r="S1374" s="1">
        <v>700</v>
      </c>
      <c r="T1374" s="1">
        <v>57</v>
      </c>
      <c r="U1374" s="1">
        <v>1</v>
      </c>
      <c r="V1374" s="1">
        <v>59</v>
      </c>
      <c r="W1374" s="1">
        <v>0</v>
      </c>
      <c r="X1374" s="1">
        <v>0</v>
      </c>
      <c r="Y1374" s="1">
        <v>0</v>
      </c>
      <c r="Z1374" s="1">
        <v>3</v>
      </c>
      <c r="AA1374" s="1">
        <v>0</v>
      </c>
      <c r="AB1374" s="1">
        <v>1</v>
      </c>
      <c r="AC1374" s="1">
        <v>0</v>
      </c>
      <c r="AD1374" s="1">
        <v>0</v>
      </c>
      <c r="AE1374" s="1">
        <v>0</v>
      </c>
      <c r="AF1374" s="1">
        <v>0</v>
      </c>
      <c r="AG1374" s="1">
        <v>0</v>
      </c>
      <c r="AH1374" s="1">
        <v>0</v>
      </c>
      <c r="AI1374" s="1">
        <v>0</v>
      </c>
      <c r="AJ1374" s="1" t="s">
        <v>2571</v>
      </c>
      <c r="AK1374" s="1" t="s">
        <v>2572</v>
      </c>
      <c r="AL1374" s="1" t="s">
        <v>2573</v>
      </c>
      <c r="AM1374" s="1" t="s">
        <v>16</v>
      </c>
      <c r="AN1374" s="1" t="s">
        <v>23097</v>
      </c>
      <c r="AO1374" s="1" t="s">
        <v>86</v>
      </c>
      <c r="AP1374" s="1" t="s">
        <v>57</v>
      </c>
      <c r="AQ1374" s="1" t="s">
        <v>25</v>
      </c>
      <c r="AR1374" s="1" t="s">
        <v>30</v>
      </c>
      <c r="AS1374" s="1" t="s">
        <v>23090</v>
      </c>
      <c r="AT1374" s="1" t="s">
        <v>101</v>
      </c>
    </row>
    <row r="1375" spans="1:46" x14ac:dyDescent="0.25">
      <c r="A1375" s="1" t="s">
        <v>17199</v>
      </c>
      <c r="B1375" s="2" t="s">
        <v>23074</v>
      </c>
      <c r="C1375" s="2" t="s">
        <v>23106</v>
      </c>
      <c r="D1375" s="1">
        <v>1</v>
      </c>
      <c r="E1375" s="1">
        <v>0</v>
      </c>
      <c r="F1375" s="1">
        <v>1</v>
      </c>
      <c r="G1375" s="1">
        <v>2</v>
      </c>
      <c r="H1375" s="6">
        <v>0.5</v>
      </c>
      <c r="I1375">
        <v>0</v>
      </c>
      <c r="J1375" s="1">
        <v>36</v>
      </c>
      <c r="K1375" s="1">
        <v>1</v>
      </c>
      <c r="L1375" s="1">
        <v>624</v>
      </c>
      <c r="M1375" s="6">
        <v>0.6</v>
      </c>
      <c r="N1375" s="4">
        <v>3700</v>
      </c>
      <c r="O1375" s="4">
        <v>271</v>
      </c>
      <c r="P1375" s="4">
        <v>600</v>
      </c>
      <c r="Q1375" s="3">
        <v>0.28999999999999998</v>
      </c>
      <c r="R1375" s="1">
        <v>12</v>
      </c>
      <c r="S1375" s="1">
        <v>600</v>
      </c>
      <c r="T1375" s="1">
        <v>21</v>
      </c>
      <c r="U1375" s="1">
        <v>0</v>
      </c>
      <c r="V1375" s="1">
        <v>59</v>
      </c>
      <c r="W1375" s="1">
        <v>0</v>
      </c>
      <c r="X1375" s="1">
        <v>0</v>
      </c>
      <c r="Y1375" s="1">
        <v>1</v>
      </c>
      <c r="Z1375" s="1">
        <v>0</v>
      </c>
      <c r="AA1375" s="1">
        <v>0</v>
      </c>
      <c r="AB1375" s="1">
        <v>0</v>
      </c>
      <c r="AC1375" s="1">
        <v>0</v>
      </c>
      <c r="AD1375" s="1">
        <v>593</v>
      </c>
      <c r="AE1375" s="1">
        <v>2100</v>
      </c>
      <c r="AF1375" s="1">
        <v>0</v>
      </c>
      <c r="AG1375" s="1">
        <v>90</v>
      </c>
      <c r="AH1375" s="1">
        <v>0</v>
      </c>
      <c r="AI1375" s="1">
        <v>2783</v>
      </c>
      <c r="AJ1375" s="1" t="s">
        <v>588</v>
      </c>
      <c r="AK1375" s="1" t="s">
        <v>589</v>
      </c>
      <c r="AL1375" s="1" t="s">
        <v>590</v>
      </c>
      <c r="AM1375" s="1" t="s">
        <v>12</v>
      </c>
      <c r="AN1375" s="1" t="s">
        <v>23098</v>
      </c>
      <c r="AO1375" s="1" t="s">
        <v>364</v>
      </c>
      <c r="AP1375" s="1" t="s">
        <v>57</v>
      </c>
      <c r="AQ1375" s="1" t="s">
        <v>25</v>
      </c>
      <c r="AR1375" s="1" t="s">
        <v>19</v>
      </c>
      <c r="AS1375" s="1" t="s">
        <v>23090</v>
      </c>
      <c r="AT1375" s="1" t="s">
        <v>26</v>
      </c>
    </row>
    <row r="1376" spans="1:46" x14ac:dyDescent="0.25">
      <c r="A1376" s="1" t="s">
        <v>17220</v>
      </c>
      <c r="B1376" s="2" t="s">
        <v>23074</v>
      </c>
      <c r="C1376" s="2" t="s">
        <v>23106</v>
      </c>
      <c r="D1376" s="1">
        <v>0</v>
      </c>
      <c r="E1376" s="1">
        <v>1</v>
      </c>
      <c r="F1376" s="1">
        <v>9</v>
      </c>
      <c r="G1376" s="1">
        <v>10</v>
      </c>
      <c r="H1376" s="6">
        <v>0.9</v>
      </c>
      <c r="I1376">
        <v>0</v>
      </c>
      <c r="J1376" s="1">
        <v>37</v>
      </c>
      <c r="K1376" s="1">
        <v>1</v>
      </c>
      <c r="L1376" s="1">
        <v>602</v>
      </c>
      <c r="M1376" s="6">
        <v>0.22</v>
      </c>
      <c r="N1376" s="4">
        <v>3000</v>
      </c>
      <c r="O1376" s="4">
        <v>210</v>
      </c>
      <c r="P1376" s="4">
        <v>300</v>
      </c>
      <c r="Q1376" s="3">
        <v>0.33</v>
      </c>
      <c r="R1376" s="1">
        <v>12</v>
      </c>
      <c r="S1376" s="1">
        <v>300</v>
      </c>
      <c r="T1376" s="1">
        <v>21</v>
      </c>
      <c r="U1376" s="1">
        <v>1</v>
      </c>
      <c r="V1376" s="1">
        <v>59</v>
      </c>
      <c r="W1376" s="1">
        <v>0</v>
      </c>
      <c r="X1376" s="1">
        <v>0</v>
      </c>
      <c r="Y1376" s="1">
        <v>1</v>
      </c>
      <c r="Z1376" s="1">
        <v>1</v>
      </c>
      <c r="AA1376" s="1">
        <v>1</v>
      </c>
      <c r="AB1376" s="1">
        <v>0</v>
      </c>
      <c r="AC1376" s="1">
        <v>0</v>
      </c>
      <c r="AD1376" s="1">
        <v>490</v>
      </c>
      <c r="AE1376" s="1">
        <v>0</v>
      </c>
      <c r="AF1376" s="1">
        <v>0</v>
      </c>
      <c r="AG1376" s="1">
        <v>0</v>
      </c>
      <c r="AH1376" s="1">
        <v>0</v>
      </c>
      <c r="AI1376" s="1">
        <v>490</v>
      </c>
      <c r="AJ1376" s="1" t="s">
        <v>661</v>
      </c>
      <c r="AK1376" s="1" t="s">
        <v>662</v>
      </c>
      <c r="AL1376" s="1" t="s">
        <v>663</v>
      </c>
      <c r="AM1376" s="1" t="s">
        <v>12</v>
      </c>
      <c r="AN1376" s="1" t="s">
        <v>23098</v>
      </c>
      <c r="AO1376" s="1" t="s">
        <v>86</v>
      </c>
      <c r="AP1376" s="1" t="s">
        <v>57</v>
      </c>
      <c r="AQ1376" s="1" t="s">
        <v>25</v>
      </c>
      <c r="AR1376" s="1" t="s">
        <v>19</v>
      </c>
      <c r="AS1376" s="1" t="s">
        <v>23091</v>
      </c>
      <c r="AT1376" s="1" t="s">
        <v>26</v>
      </c>
    </row>
    <row r="1377" spans="1:46" x14ac:dyDescent="0.25">
      <c r="A1377" s="1" t="s">
        <v>18820</v>
      </c>
      <c r="B1377" s="2" t="s">
        <v>23074</v>
      </c>
      <c r="C1377" s="2" t="s">
        <v>23107</v>
      </c>
      <c r="D1377" s="1">
        <v>0</v>
      </c>
      <c r="E1377" s="1">
        <v>0</v>
      </c>
      <c r="F1377" s="1">
        <v>1</v>
      </c>
      <c r="G1377" s="1">
        <v>1</v>
      </c>
      <c r="H1377" s="6">
        <v>1</v>
      </c>
      <c r="I1377">
        <v>1</v>
      </c>
      <c r="J1377" s="1">
        <v>36</v>
      </c>
      <c r="K1377" s="1">
        <v>0</v>
      </c>
      <c r="L1377" s="1">
        <v>761</v>
      </c>
      <c r="M1377" s="6">
        <v>0.54</v>
      </c>
      <c r="N1377" s="4">
        <v>3200</v>
      </c>
      <c r="O1377" s="4">
        <v>265</v>
      </c>
      <c r="P1377" s="4">
        <v>700</v>
      </c>
      <c r="Q1377" s="3">
        <v>0.27</v>
      </c>
      <c r="R1377" s="1">
        <v>24</v>
      </c>
      <c r="S1377" s="1">
        <v>700</v>
      </c>
      <c r="T1377" s="1">
        <v>68</v>
      </c>
      <c r="U1377" s="1">
        <v>0</v>
      </c>
      <c r="V1377" s="1">
        <v>59</v>
      </c>
      <c r="W1377" s="1">
        <v>1</v>
      </c>
      <c r="X1377" s="1">
        <v>1</v>
      </c>
      <c r="Y1377" s="1">
        <v>1</v>
      </c>
      <c r="Z1377" s="1">
        <v>4</v>
      </c>
      <c r="AA1377" s="1">
        <v>0</v>
      </c>
      <c r="AB1377" s="1">
        <v>1</v>
      </c>
      <c r="AC1377" s="1">
        <v>816</v>
      </c>
      <c r="AD1377" s="1">
        <v>0</v>
      </c>
      <c r="AE1377" s="1">
        <v>470</v>
      </c>
      <c r="AF1377" s="1">
        <v>900</v>
      </c>
      <c r="AG1377" s="1">
        <v>427</v>
      </c>
      <c r="AH1377" s="1">
        <v>0</v>
      </c>
      <c r="AI1377" s="1">
        <v>2613</v>
      </c>
      <c r="AJ1377" s="1" t="s">
        <v>5454</v>
      </c>
      <c r="AK1377" s="1" t="s">
        <v>5455</v>
      </c>
      <c r="AL1377" s="1" t="s">
        <v>5456</v>
      </c>
      <c r="AM1377" s="1" t="s">
        <v>16</v>
      </c>
      <c r="AN1377" s="1" t="s">
        <v>23097</v>
      </c>
      <c r="AO1377" s="1" t="s">
        <v>364</v>
      </c>
      <c r="AP1377" s="1" t="s">
        <v>86</v>
      </c>
      <c r="AQ1377" s="1" t="s">
        <v>14</v>
      </c>
      <c r="AR1377" s="1" t="s">
        <v>19</v>
      </c>
      <c r="AS1377" s="1" t="s">
        <v>23090</v>
      </c>
      <c r="AT1377" s="1" t="s">
        <v>101</v>
      </c>
    </row>
    <row r="1378" spans="1:46" x14ac:dyDescent="0.25">
      <c r="A1378" s="1" t="s">
        <v>17959</v>
      </c>
      <c r="B1378" s="2" t="s">
        <v>23101</v>
      </c>
      <c r="C1378" s="2" t="s">
        <v>23106</v>
      </c>
      <c r="D1378" s="1">
        <v>1</v>
      </c>
      <c r="E1378" s="1">
        <v>1</v>
      </c>
      <c r="F1378" s="1">
        <v>2</v>
      </c>
      <c r="G1378" s="1">
        <v>4</v>
      </c>
      <c r="H1378" s="6">
        <v>0.5</v>
      </c>
      <c r="I1378">
        <v>1</v>
      </c>
      <c r="J1378" s="1">
        <v>32</v>
      </c>
      <c r="K1378" s="1">
        <v>0</v>
      </c>
      <c r="L1378" s="1">
        <v>644</v>
      </c>
      <c r="M1378" s="6">
        <v>0.22</v>
      </c>
      <c r="N1378" s="4">
        <v>5000</v>
      </c>
      <c r="O1378" s="4">
        <v>400</v>
      </c>
      <c r="P1378" s="4">
        <v>500</v>
      </c>
      <c r="Q1378" s="3">
        <v>0.3</v>
      </c>
      <c r="R1378" s="1">
        <v>18</v>
      </c>
      <c r="S1378" s="1">
        <v>500</v>
      </c>
      <c r="T1378" s="1">
        <v>62</v>
      </c>
      <c r="U1378" s="1">
        <v>1</v>
      </c>
      <c r="V1378" s="1">
        <v>59</v>
      </c>
      <c r="W1378" s="1">
        <v>1</v>
      </c>
      <c r="X1378" s="1">
        <v>1</v>
      </c>
      <c r="Y1378" s="1">
        <v>1</v>
      </c>
      <c r="Z1378" s="1">
        <v>0</v>
      </c>
      <c r="AA1378" s="1">
        <v>1</v>
      </c>
      <c r="AB1378" s="1">
        <v>1</v>
      </c>
      <c r="AC1378" s="1">
        <v>144</v>
      </c>
      <c r="AD1378" s="1">
        <v>0</v>
      </c>
      <c r="AE1378" s="1">
        <v>0</v>
      </c>
      <c r="AF1378" s="1">
        <v>833</v>
      </c>
      <c r="AG1378" s="1">
        <v>0</v>
      </c>
      <c r="AH1378" s="1">
        <v>100</v>
      </c>
      <c r="AI1378" s="1">
        <v>1077</v>
      </c>
      <c r="AJ1378" s="1" t="s">
        <v>2910</v>
      </c>
      <c r="AK1378" s="1" t="s">
        <v>2911</v>
      </c>
      <c r="AL1378" s="1" t="s">
        <v>2912</v>
      </c>
      <c r="AM1378" s="1" t="s">
        <v>16</v>
      </c>
      <c r="AN1378" s="1" t="s">
        <v>23097</v>
      </c>
      <c r="AO1378" s="1" t="s">
        <v>86</v>
      </c>
      <c r="AP1378" s="1" t="s">
        <v>86</v>
      </c>
      <c r="AQ1378" s="1" t="s">
        <v>14</v>
      </c>
      <c r="AR1378" s="1" t="s">
        <v>19</v>
      </c>
      <c r="AS1378" s="1" t="s">
        <v>23091</v>
      </c>
      <c r="AT1378" s="1" t="s">
        <v>101</v>
      </c>
    </row>
    <row r="1379" spans="1:46" x14ac:dyDescent="0.25">
      <c r="A1379" s="1" t="s">
        <v>19962</v>
      </c>
      <c r="B1379" s="2" t="s">
        <v>23101</v>
      </c>
      <c r="C1379" s="2" t="s">
        <v>23107</v>
      </c>
      <c r="D1379" s="1">
        <v>0</v>
      </c>
      <c r="E1379" s="1">
        <v>0</v>
      </c>
      <c r="F1379" s="1">
        <v>4</v>
      </c>
      <c r="G1379" s="1">
        <v>4</v>
      </c>
      <c r="H1379" s="6">
        <v>1</v>
      </c>
      <c r="I1379">
        <v>0</v>
      </c>
      <c r="J1379" s="1">
        <v>46</v>
      </c>
      <c r="K1379" s="1">
        <v>0</v>
      </c>
      <c r="L1379" s="1">
        <v>813</v>
      </c>
      <c r="M1379" s="6">
        <v>0.44</v>
      </c>
      <c r="N1379" s="4">
        <v>3000</v>
      </c>
      <c r="O1379" s="4">
        <v>400</v>
      </c>
      <c r="P1379" s="4">
        <v>1000</v>
      </c>
      <c r="Q1379" s="3">
        <v>0.3</v>
      </c>
      <c r="R1379" s="1">
        <v>24</v>
      </c>
      <c r="S1379" s="1">
        <v>1000</v>
      </c>
      <c r="T1379" s="1">
        <v>48</v>
      </c>
      <c r="U1379" s="1">
        <v>1</v>
      </c>
      <c r="V1379" s="1">
        <v>59</v>
      </c>
      <c r="W1379" s="1">
        <v>1</v>
      </c>
      <c r="X1379" s="1">
        <v>1</v>
      </c>
      <c r="Y1379" s="1">
        <v>0</v>
      </c>
      <c r="Z1379" s="1">
        <v>5</v>
      </c>
      <c r="AA1379" s="1">
        <v>1</v>
      </c>
      <c r="AB1379" s="1">
        <v>0</v>
      </c>
      <c r="AC1379" s="1">
        <v>2000</v>
      </c>
      <c r="AD1379" s="1">
        <v>0</v>
      </c>
      <c r="AE1379" s="1">
        <v>1237</v>
      </c>
      <c r="AF1379" s="1">
        <v>0</v>
      </c>
      <c r="AG1379" s="1">
        <v>455</v>
      </c>
      <c r="AH1379" s="1">
        <v>0</v>
      </c>
      <c r="AI1379" s="1">
        <v>3692</v>
      </c>
      <c r="AJ1379" s="1" t="s">
        <v>8646</v>
      </c>
      <c r="AK1379" s="1" t="s">
        <v>8647</v>
      </c>
      <c r="AL1379" s="1" t="s">
        <v>8648</v>
      </c>
      <c r="AM1379" s="1" t="s">
        <v>12</v>
      </c>
      <c r="AN1379" s="1" t="s">
        <v>23097</v>
      </c>
      <c r="AO1379" s="1" t="s">
        <v>86</v>
      </c>
      <c r="AP1379" s="1" t="s">
        <v>86</v>
      </c>
      <c r="AQ1379" s="1" t="s">
        <v>14</v>
      </c>
      <c r="AR1379" s="1" t="s">
        <v>30</v>
      </c>
      <c r="AS1379" s="1" t="s">
        <v>23091</v>
      </c>
      <c r="AT1379" s="1" t="s">
        <v>26</v>
      </c>
    </row>
    <row r="1380" spans="1:46" x14ac:dyDescent="0.25">
      <c r="A1380" s="1" t="s">
        <v>18767</v>
      </c>
      <c r="B1380" s="2" t="s">
        <v>23101</v>
      </c>
      <c r="C1380" s="2" t="s">
        <v>23107</v>
      </c>
      <c r="D1380" s="1">
        <v>0</v>
      </c>
      <c r="E1380" s="1">
        <v>0</v>
      </c>
      <c r="F1380" s="1">
        <v>2</v>
      </c>
      <c r="G1380" s="1">
        <v>2</v>
      </c>
      <c r="H1380" s="6">
        <v>1</v>
      </c>
      <c r="I1380">
        <v>1</v>
      </c>
      <c r="J1380" s="1">
        <v>38</v>
      </c>
      <c r="K1380" s="1">
        <v>0</v>
      </c>
      <c r="L1380" s="1">
        <v>673</v>
      </c>
      <c r="M1380" s="6">
        <v>0.53</v>
      </c>
      <c r="N1380" s="4">
        <v>2460</v>
      </c>
      <c r="O1380" s="4">
        <v>175</v>
      </c>
      <c r="P1380" s="4">
        <v>200</v>
      </c>
      <c r="Q1380" s="3">
        <v>0.32</v>
      </c>
      <c r="R1380" s="1">
        <v>12</v>
      </c>
      <c r="S1380" s="1">
        <v>200</v>
      </c>
      <c r="T1380" s="1">
        <v>12</v>
      </c>
      <c r="U1380" s="1">
        <v>1</v>
      </c>
      <c r="V1380" s="1">
        <v>59</v>
      </c>
      <c r="W1380" s="1">
        <v>0</v>
      </c>
      <c r="X1380" s="1">
        <v>0</v>
      </c>
      <c r="Y1380" s="1">
        <v>1</v>
      </c>
      <c r="Z1380" s="1">
        <v>4</v>
      </c>
      <c r="AA1380" s="1">
        <v>1</v>
      </c>
      <c r="AB1380" s="1">
        <v>1</v>
      </c>
      <c r="AC1380" s="1">
        <v>1231</v>
      </c>
      <c r="AD1380" s="1">
        <v>0</v>
      </c>
      <c r="AE1380" s="1">
        <v>0</v>
      </c>
      <c r="AF1380" s="1">
        <v>625</v>
      </c>
      <c r="AG1380" s="1">
        <v>0</v>
      </c>
      <c r="AH1380" s="1">
        <v>0</v>
      </c>
      <c r="AI1380" s="1">
        <v>1856</v>
      </c>
      <c r="AJ1380" s="1" t="s">
        <v>5293</v>
      </c>
      <c r="AK1380" s="1" t="s">
        <v>5294</v>
      </c>
      <c r="AL1380" s="1" t="s">
        <v>5295</v>
      </c>
      <c r="AM1380" s="1" t="s">
        <v>16</v>
      </c>
      <c r="AN1380" s="1" t="s">
        <v>23097</v>
      </c>
      <c r="AO1380" s="1" t="s">
        <v>86</v>
      </c>
      <c r="AP1380" s="1" t="s">
        <v>57</v>
      </c>
      <c r="AQ1380" s="1" t="s">
        <v>25</v>
      </c>
      <c r="AR1380" s="1" t="s">
        <v>19</v>
      </c>
      <c r="AS1380" s="1" t="s">
        <v>23091</v>
      </c>
      <c r="AT1380" s="1" t="s">
        <v>101</v>
      </c>
    </row>
    <row r="1381" spans="1:46" x14ac:dyDescent="0.25">
      <c r="A1381" s="1" t="s">
        <v>17605</v>
      </c>
      <c r="B1381" s="2" t="s">
        <v>23101</v>
      </c>
      <c r="C1381" s="2" t="s">
        <v>23108</v>
      </c>
      <c r="D1381" s="1">
        <v>0</v>
      </c>
      <c r="E1381" s="1">
        <v>1</v>
      </c>
      <c r="F1381" s="1">
        <v>1</v>
      </c>
      <c r="G1381" s="1">
        <v>2</v>
      </c>
      <c r="H1381" s="6">
        <v>0.5</v>
      </c>
      <c r="I1381">
        <v>1</v>
      </c>
      <c r="J1381" s="1">
        <v>38</v>
      </c>
      <c r="K1381" s="1">
        <v>0</v>
      </c>
      <c r="L1381" s="1">
        <v>536</v>
      </c>
      <c r="M1381" s="6">
        <v>0.51</v>
      </c>
      <c r="N1381" s="4">
        <v>3000</v>
      </c>
      <c r="O1381" s="4">
        <v>250</v>
      </c>
      <c r="P1381" s="4">
        <v>500</v>
      </c>
      <c r="Q1381" s="3">
        <v>0.3</v>
      </c>
      <c r="R1381" s="1">
        <v>24</v>
      </c>
      <c r="S1381" s="1">
        <v>500</v>
      </c>
      <c r="T1381" s="1">
        <v>56</v>
      </c>
      <c r="U1381" s="1">
        <v>1</v>
      </c>
      <c r="V1381" s="1">
        <v>59</v>
      </c>
      <c r="W1381" s="1">
        <v>0</v>
      </c>
      <c r="X1381" s="1">
        <v>1</v>
      </c>
      <c r="Y1381" s="1">
        <v>1</v>
      </c>
      <c r="Z1381" s="1">
        <v>3</v>
      </c>
      <c r="AA1381" s="1">
        <v>0</v>
      </c>
      <c r="AB1381" s="1">
        <v>1</v>
      </c>
      <c r="AC1381" s="1">
        <v>929</v>
      </c>
      <c r="AD1381" s="1">
        <v>0</v>
      </c>
      <c r="AE1381" s="1">
        <v>0</v>
      </c>
      <c r="AF1381" s="1">
        <v>1327</v>
      </c>
      <c r="AG1381" s="1">
        <v>0</v>
      </c>
      <c r="AH1381" s="1">
        <v>0</v>
      </c>
      <c r="AI1381" s="1">
        <v>2256</v>
      </c>
      <c r="AJ1381" s="1" t="s">
        <v>238</v>
      </c>
      <c r="AK1381" s="1" t="s">
        <v>1899</v>
      </c>
      <c r="AL1381" s="1" t="s">
        <v>1900</v>
      </c>
      <c r="AM1381" s="1" t="s">
        <v>16</v>
      </c>
      <c r="AN1381" s="1" t="s">
        <v>23097</v>
      </c>
      <c r="AO1381" s="1" t="s">
        <v>86</v>
      </c>
      <c r="AP1381" s="1" t="s">
        <v>57</v>
      </c>
      <c r="AQ1381" s="1" t="s">
        <v>14</v>
      </c>
      <c r="AR1381" s="1" t="s">
        <v>19</v>
      </c>
      <c r="AS1381" s="1" t="s">
        <v>23090</v>
      </c>
      <c r="AT1381" s="1" t="s">
        <v>101</v>
      </c>
    </row>
    <row r="1382" spans="1:46" x14ac:dyDescent="0.25">
      <c r="A1382" s="1" t="s">
        <v>22948</v>
      </c>
      <c r="B1382" s="2" t="s">
        <v>23101</v>
      </c>
      <c r="C1382" s="2" t="s">
        <v>23108</v>
      </c>
      <c r="D1382" s="1">
        <v>0</v>
      </c>
      <c r="E1382" s="1">
        <v>1</v>
      </c>
      <c r="F1382" s="1">
        <v>1</v>
      </c>
      <c r="G1382" s="1">
        <v>2</v>
      </c>
      <c r="H1382" s="6">
        <v>0.5</v>
      </c>
      <c r="I1382">
        <v>1</v>
      </c>
      <c r="J1382" s="1">
        <v>33</v>
      </c>
      <c r="K1382" s="1">
        <v>1</v>
      </c>
      <c r="L1382" s="1">
        <v>515</v>
      </c>
      <c r="M1382" s="6">
        <v>0.39</v>
      </c>
      <c r="N1382" s="4">
        <v>2400</v>
      </c>
      <c r="O1382" s="4">
        <v>200</v>
      </c>
      <c r="P1382" s="4">
        <v>500</v>
      </c>
      <c r="Q1382" s="3">
        <v>0.3</v>
      </c>
      <c r="R1382" s="1">
        <v>24</v>
      </c>
      <c r="S1382" s="1">
        <v>500</v>
      </c>
      <c r="T1382" s="1">
        <v>53</v>
      </c>
      <c r="U1382" s="1">
        <v>1</v>
      </c>
      <c r="V1382" s="1">
        <v>59</v>
      </c>
      <c r="W1382" s="1">
        <v>0</v>
      </c>
      <c r="X1382" s="1">
        <v>0</v>
      </c>
      <c r="Y1382" s="1">
        <v>1</v>
      </c>
      <c r="Z1382" s="1">
        <v>2</v>
      </c>
      <c r="AA1382" s="1">
        <v>0</v>
      </c>
      <c r="AB1382" s="1">
        <v>1</v>
      </c>
      <c r="AC1382" s="1">
        <v>1500</v>
      </c>
      <c r="AD1382" s="1">
        <v>0</v>
      </c>
      <c r="AE1382" s="1">
        <v>0</v>
      </c>
      <c r="AF1382" s="1">
        <v>0</v>
      </c>
      <c r="AG1382" s="1">
        <v>6</v>
      </c>
      <c r="AH1382" s="1">
        <v>0</v>
      </c>
      <c r="AI1382" s="1">
        <v>1506</v>
      </c>
      <c r="AJ1382" s="1" t="s">
        <v>16683</v>
      </c>
      <c r="AK1382" s="1" t="s">
        <v>16684</v>
      </c>
      <c r="AL1382" s="1" t="s">
        <v>16685</v>
      </c>
      <c r="AM1382" s="1" t="s">
        <v>16</v>
      </c>
      <c r="AN1382" s="1" t="s">
        <v>23098</v>
      </c>
      <c r="AO1382" s="1" t="s">
        <v>86</v>
      </c>
      <c r="AP1382" s="1" t="s">
        <v>57</v>
      </c>
      <c r="AQ1382" s="1" t="s">
        <v>25</v>
      </c>
      <c r="AR1382" s="1" t="s">
        <v>19</v>
      </c>
      <c r="AS1382" s="1" t="s">
        <v>23090</v>
      </c>
      <c r="AT1382" s="1" t="s">
        <v>101</v>
      </c>
    </row>
    <row r="1383" spans="1:46" x14ac:dyDescent="0.25">
      <c r="A1383" s="1" t="s">
        <v>21828</v>
      </c>
      <c r="B1383" s="2" t="s">
        <v>23101</v>
      </c>
      <c r="C1383" s="2" t="s">
        <v>23108</v>
      </c>
      <c r="D1383" s="1">
        <v>1</v>
      </c>
      <c r="E1383" s="1">
        <v>0</v>
      </c>
      <c r="F1383" s="1">
        <v>1</v>
      </c>
      <c r="G1383" s="1">
        <v>2</v>
      </c>
      <c r="H1383" s="6">
        <v>0.5</v>
      </c>
      <c r="I1383">
        <v>1</v>
      </c>
      <c r="J1383" s="1">
        <v>41</v>
      </c>
      <c r="K1383" s="1">
        <v>0</v>
      </c>
      <c r="L1383" s="1">
        <v>600</v>
      </c>
      <c r="M1383" s="6">
        <v>0.83</v>
      </c>
      <c r="N1383" s="4">
        <v>4000</v>
      </c>
      <c r="O1383" s="4">
        <v>290</v>
      </c>
      <c r="P1383" s="4">
        <v>500</v>
      </c>
      <c r="Q1383" s="3">
        <v>0.3</v>
      </c>
      <c r="R1383" s="1">
        <v>24</v>
      </c>
      <c r="S1383" s="1">
        <v>500</v>
      </c>
      <c r="T1383" s="1">
        <v>63</v>
      </c>
      <c r="U1383" s="1">
        <v>1</v>
      </c>
      <c r="V1383" s="1">
        <v>59</v>
      </c>
      <c r="W1383" s="1">
        <v>0</v>
      </c>
      <c r="X1383" s="1">
        <v>0</v>
      </c>
      <c r="Y1383" s="1">
        <v>0</v>
      </c>
      <c r="Z1383" s="1">
        <v>2</v>
      </c>
      <c r="AA1383" s="1">
        <v>1</v>
      </c>
      <c r="AB1383" s="1">
        <v>1</v>
      </c>
      <c r="AC1383" s="1">
        <v>0</v>
      </c>
      <c r="AD1383" s="1">
        <v>0</v>
      </c>
      <c r="AE1383" s="1">
        <v>2096</v>
      </c>
      <c r="AF1383" s="1">
        <v>1015</v>
      </c>
      <c r="AG1383" s="1">
        <v>40</v>
      </c>
      <c r="AH1383" s="1">
        <v>1300</v>
      </c>
      <c r="AI1383" s="1">
        <v>4451</v>
      </c>
      <c r="AJ1383" s="1" t="s">
        <v>13703</v>
      </c>
      <c r="AK1383" s="1" t="s">
        <v>13704</v>
      </c>
      <c r="AL1383" s="1" t="s">
        <v>13705</v>
      </c>
      <c r="AM1383" s="1" t="s">
        <v>16</v>
      </c>
      <c r="AN1383" s="1" t="s">
        <v>23097</v>
      </c>
      <c r="AO1383" s="1" t="s">
        <v>86</v>
      </c>
      <c r="AP1383" s="1" t="s">
        <v>57</v>
      </c>
      <c r="AQ1383" s="1" t="s">
        <v>25</v>
      </c>
      <c r="AR1383" s="1" t="s">
        <v>30</v>
      </c>
      <c r="AS1383" s="1" t="s">
        <v>23091</v>
      </c>
      <c r="AT1383" s="1" t="s">
        <v>101</v>
      </c>
    </row>
    <row r="1384" spans="1:46" x14ac:dyDescent="0.25">
      <c r="A1384" s="1" t="s">
        <v>17692</v>
      </c>
      <c r="B1384" s="2" t="s">
        <v>23101</v>
      </c>
      <c r="C1384" s="2" t="s">
        <v>23108</v>
      </c>
      <c r="D1384" s="1">
        <v>0</v>
      </c>
      <c r="E1384" s="1">
        <v>0</v>
      </c>
      <c r="F1384" s="1">
        <v>1</v>
      </c>
      <c r="G1384" s="1">
        <v>1</v>
      </c>
      <c r="H1384" s="6">
        <v>1</v>
      </c>
      <c r="I1384">
        <v>0</v>
      </c>
      <c r="J1384" s="1">
        <v>48</v>
      </c>
      <c r="K1384" s="1">
        <v>0</v>
      </c>
      <c r="L1384" s="1">
        <v>557</v>
      </c>
      <c r="M1384" s="6">
        <v>0.77</v>
      </c>
      <c r="N1384" s="4">
        <v>3400</v>
      </c>
      <c r="O1384" s="4">
        <v>280</v>
      </c>
      <c r="P1384" s="4">
        <v>400</v>
      </c>
      <c r="Q1384" s="3">
        <v>0.35</v>
      </c>
      <c r="R1384" s="1">
        <v>24</v>
      </c>
      <c r="S1384" s="1">
        <v>400</v>
      </c>
      <c r="T1384" s="1">
        <v>43</v>
      </c>
      <c r="U1384" s="1">
        <v>1</v>
      </c>
      <c r="V1384" s="1">
        <v>59</v>
      </c>
      <c r="W1384" s="1">
        <v>0</v>
      </c>
      <c r="X1384" s="1">
        <v>0</v>
      </c>
      <c r="Y1384" s="1">
        <v>0</v>
      </c>
      <c r="Z1384" s="1">
        <v>4</v>
      </c>
      <c r="AA1384" s="1">
        <v>0</v>
      </c>
      <c r="AB1384" s="1">
        <v>0</v>
      </c>
      <c r="AC1384" s="1">
        <v>160</v>
      </c>
      <c r="AD1384" s="1">
        <v>83</v>
      </c>
      <c r="AE1384" s="1">
        <v>0</v>
      </c>
      <c r="AF1384" s="1">
        <v>2842</v>
      </c>
      <c r="AG1384" s="1">
        <v>0</v>
      </c>
      <c r="AH1384" s="1">
        <v>600</v>
      </c>
      <c r="AI1384" s="1">
        <v>3685</v>
      </c>
      <c r="AJ1384" s="1" t="s">
        <v>2153</v>
      </c>
      <c r="AK1384" s="1" t="s">
        <v>2154</v>
      </c>
      <c r="AL1384" s="1" t="s">
        <v>2155</v>
      </c>
      <c r="AM1384" s="1" t="s">
        <v>12</v>
      </c>
      <c r="AN1384" s="1" t="s">
        <v>23097</v>
      </c>
      <c r="AO1384" s="1" t="s">
        <v>86</v>
      </c>
      <c r="AP1384" s="1" t="s">
        <v>57</v>
      </c>
      <c r="AQ1384" s="1" t="s">
        <v>25</v>
      </c>
      <c r="AR1384" s="1" t="s">
        <v>30</v>
      </c>
      <c r="AS1384" s="1" t="s">
        <v>23090</v>
      </c>
      <c r="AT1384" s="1" t="s">
        <v>26</v>
      </c>
    </row>
    <row r="1385" spans="1:46" x14ac:dyDescent="0.25">
      <c r="A1385" s="1" t="s">
        <v>18446</v>
      </c>
      <c r="B1385" s="2" t="s">
        <v>23076</v>
      </c>
      <c r="C1385" s="2" t="s">
        <v>23104</v>
      </c>
      <c r="D1385" s="1">
        <v>0</v>
      </c>
      <c r="E1385" s="1">
        <v>0</v>
      </c>
      <c r="F1385" s="1">
        <v>7</v>
      </c>
      <c r="G1385" s="1">
        <v>7</v>
      </c>
      <c r="H1385" s="6">
        <v>1</v>
      </c>
      <c r="I1385">
        <v>0</v>
      </c>
      <c r="J1385" s="1">
        <v>41</v>
      </c>
      <c r="K1385" s="1">
        <v>0</v>
      </c>
      <c r="L1385" s="1">
        <v>505</v>
      </c>
      <c r="M1385" s="6">
        <v>0.25</v>
      </c>
      <c r="N1385" s="4">
        <v>2500</v>
      </c>
      <c r="O1385" s="4">
        <v>210</v>
      </c>
      <c r="P1385" s="4">
        <v>150</v>
      </c>
      <c r="Q1385" s="3">
        <v>0.3</v>
      </c>
      <c r="R1385" s="1">
        <v>12</v>
      </c>
      <c r="S1385" s="1">
        <v>150</v>
      </c>
      <c r="T1385" s="1">
        <v>13</v>
      </c>
      <c r="U1385" s="1">
        <v>0</v>
      </c>
      <c r="V1385" s="1">
        <v>58</v>
      </c>
      <c r="W1385" s="1">
        <v>0</v>
      </c>
      <c r="X1385" s="1">
        <v>0</v>
      </c>
      <c r="Y1385" s="1">
        <v>1</v>
      </c>
      <c r="Z1385" s="1">
        <v>0</v>
      </c>
      <c r="AA1385" s="1">
        <v>1</v>
      </c>
      <c r="AB1385" s="1">
        <v>0</v>
      </c>
      <c r="AC1385" s="1">
        <v>638</v>
      </c>
      <c r="AD1385" s="1">
        <v>0</v>
      </c>
      <c r="AE1385" s="1">
        <v>0</v>
      </c>
      <c r="AF1385" s="1">
        <v>0</v>
      </c>
      <c r="AG1385" s="1">
        <v>71</v>
      </c>
      <c r="AH1385" s="1">
        <v>250</v>
      </c>
      <c r="AI1385" s="1">
        <v>959</v>
      </c>
      <c r="AJ1385" s="1" t="s">
        <v>4372</v>
      </c>
      <c r="AK1385" s="1" t="s">
        <v>4373</v>
      </c>
      <c r="AL1385" s="1" t="s">
        <v>4374</v>
      </c>
      <c r="AM1385" s="1" t="s">
        <v>12</v>
      </c>
      <c r="AN1385" s="1" t="s">
        <v>23097</v>
      </c>
      <c r="AO1385" s="1" t="s">
        <v>364</v>
      </c>
      <c r="AP1385" s="1" t="s">
        <v>57</v>
      </c>
      <c r="AQ1385" s="1" t="s">
        <v>25</v>
      </c>
      <c r="AR1385" s="1" t="s">
        <v>19</v>
      </c>
      <c r="AS1385" s="1" t="s">
        <v>23091</v>
      </c>
      <c r="AT1385" s="1" t="s">
        <v>26</v>
      </c>
    </row>
    <row r="1386" spans="1:46" x14ac:dyDescent="0.25">
      <c r="A1386" s="1" t="s">
        <v>17844</v>
      </c>
      <c r="B1386" s="2" t="s">
        <v>23076</v>
      </c>
      <c r="C1386" s="2" t="s">
        <v>23104</v>
      </c>
      <c r="D1386" s="1">
        <v>0</v>
      </c>
      <c r="E1386" s="1">
        <v>0</v>
      </c>
      <c r="F1386" s="1">
        <v>7</v>
      </c>
      <c r="G1386" s="1">
        <v>7</v>
      </c>
      <c r="H1386" s="6">
        <v>1</v>
      </c>
      <c r="I1386">
        <v>0</v>
      </c>
      <c r="J1386" s="1">
        <v>41</v>
      </c>
      <c r="K1386" s="1">
        <v>0</v>
      </c>
      <c r="L1386" s="1">
        <v>518</v>
      </c>
      <c r="M1386" s="6">
        <v>0.26</v>
      </c>
      <c r="N1386" s="4">
        <v>2600</v>
      </c>
      <c r="O1386" s="4">
        <v>220</v>
      </c>
      <c r="P1386" s="4">
        <v>150</v>
      </c>
      <c r="Q1386" s="3">
        <v>0.35</v>
      </c>
      <c r="R1386" s="1">
        <v>24</v>
      </c>
      <c r="S1386" s="1">
        <v>150</v>
      </c>
      <c r="T1386" s="1">
        <v>9</v>
      </c>
      <c r="U1386" s="1">
        <v>1</v>
      </c>
      <c r="V1386" s="1">
        <v>58</v>
      </c>
      <c r="W1386" s="1">
        <v>0</v>
      </c>
      <c r="X1386" s="1">
        <v>0</v>
      </c>
      <c r="Y1386" s="1">
        <v>1</v>
      </c>
      <c r="Z1386" s="1">
        <v>0</v>
      </c>
      <c r="AA1386" s="1">
        <v>1</v>
      </c>
      <c r="AB1386" s="1">
        <v>0</v>
      </c>
      <c r="AC1386" s="1">
        <v>624</v>
      </c>
      <c r="AD1386" s="1">
        <v>0</v>
      </c>
      <c r="AE1386" s="1">
        <v>0</v>
      </c>
      <c r="AF1386" s="1">
        <v>0</v>
      </c>
      <c r="AG1386" s="1">
        <v>180</v>
      </c>
      <c r="AH1386" s="1">
        <v>400</v>
      </c>
      <c r="AI1386" s="1">
        <v>1204</v>
      </c>
      <c r="AJ1386" s="1" t="s">
        <v>2583</v>
      </c>
      <c r="AK1386" s="1" t="s">
        <v>2584</v>
      </c>
      <c r="AL1386" s="1" t="s">
        <v>2585</v>
      </c>
      <c r="AM1386" s="1" t="s">
        <v>12</v>
      </c>
      <c r="AN1386" s="1" t="s">
        <v>23097</v>
      </c>
      <c r="AO1386" s="1" t="s">
        <v>86</v>
      </c>
      <c r="AP1386" s="1" t="s">
        <v>57</v>
      </c>
      <c r="AQ1386" s="1" t="s">
        <v>25</v>
      </c>
      <c r="AR1386" s="1" t="s">
        <v>19</v>
      </c>
      <c r="AS1386" s="1" t="s">
        <v>23091</v>
      </c>
      <c r="AT1386" s="1" t="s">
        <v>26</v>
      </c>
    </row>
    <row r="1387" spans="1:46" x14ac:dyDescent="0.25">
      <c r="A1387" s="1" t="s">
        <v>17324</v>
      </c>
      <c r="B1387" s="2" t="s">
        <v>23073</v>
      </c>
      <c r="C1387" s="2" t="s">
        <v>23106</v>
      </c>
      <c r="D1387" s="1">
        <v>1</v>
      </c>
      <c r="E1387" s="1">
        <v>3</v>
      </c>
      <c r="F1387" s="1">
        <v>1</v>
      </c>
      <c r="G1387" s="1">
        <v>5</v>
      </c>
      <c r="H1387" s="6">
        <v>0.2</v>
      </c>
      <c r="I1387">
        <v>0</v>
      </c>
      <c r="J1387" s="1">
        <v>36</v>
      </c>
      <c r="K1387" s="1">
        <v>1</v>
      </c>
      <c r="L1387" s="1">
        <v>608</v>
      </c>
      <c r="M1387" s="6">
        <v>0.68</v>
      </c>
      <c r="N1387" s="4">
        <v>3200</v>
      </c>
      <c r="O1387" s="4">
        <v>212</v>
      </c>
      <c r="P1387" s="4">
        <v>300</v>
      </c>
      <c r="Q1387" s="3">
        <v>0.28000000000000003</v>
      </c>
      <c r="R1387" s="1">
        <v>18</v>
      </c>
      <c r="S1387" s="1">
        <v>300</v>
      </c>
      <c r="T1387" s="1">
        <v>44</v>
      </c>
      <c r="U1387" s="1">
        <v>0</v>
      </c>
      <c r="V1387" s="1">
        <v>58</v>
      </c>
      <c r="W1387" s="1">
        <v>0</v>
      </c>
      <c r="X1387" s="1">
        <v>0</v>
      </c>
      <c r="Y1387" s="1">
        <v>1</v>
      </c>
      <c r="Z1387" s="1">
        <v>4</v>
      </c>
      <c r="AA1387" s="1">
        <v>0</v>
      </c>
      <c r="AB1387" s="1">
        <v>0</v>
      </c>
      <c r="AC1387" s="1">
        <v>133</v>
      </c>
      <c r="AD1387" s="1">
        <v>280</v>
      </c>
      <c r="AE1387" s="1">
        <v>1670</v>
      </c>
      <c r="AF1387" s="1">
        <v>610</v>
      </c>
      <c r="AG1387" s="1">
        <v>420</v>
      </c>
      <c r="AH1387" s="1">
        <v>0</v>
      </c>
      <c r="AI1387" s="1">
        <v>3113</v>
      </c>
      <c r="AJ1387" s="1" t="s">
        <v>1007</v>
      </c>
      <c r="AK1387" s="1" t="s">
        <v>1008</v>
      </c>
      <c r="AL1387" s="1" t="s">
        <v>1009</v>
      </c>
      <c r="AM1387" s="1" t="s">
        <v>12</v>
      </c>
      <c r="AN1387" s="1" t="s">
        <v>23098</v>
      </c>
      <c r="AO1387" s="1" t="s">
        <v>364</v>
      </c>
      <c r="AP1387" s="1" t="s">
        <v>57</v>
      </c>
      <c r="AQ1387" s="1" t="s">
        <v>25</v>
      </c>
      <c r="AR1387" s="1" t="s">
        <v>19</v>
      </c>
      <c r="AS1387" s="1" t="s">
        <v>23090</v>
      </c>
      <c r="AT1387" s="1" t="s">
        <v>26</v>
      </c>
    </row>
    <row r="1388" spans="1:46" x14ac:dyDescent="0.25">
      <c r="A1388" s="1" t="s">
        <v>19361</v>
      </c>
      <c r="B1388" s="2" t="s">
        <v>23073</v>
      </c>
      <c r="C1388" s="2" t="s">
        <v>23110</v>
      </c>
      <c r="D1388" s="1">
        <v>2</v>
      </c>
      <c r="E1388" s="1">
        <v>1</v>
      </c>
      <c r="F1388" s="1">
        <v>7</v>
      </c>
      <c r="G1388" s="1">
        <v>10</v>
      </c>
      <c r="H1388" s="6">
        <v>0.7</v>
      </c>
      <c r="I1388">
        <v>0</v>
      </c>
      <c r="J1388" s="1">
        <v>36</v>
      </c>
      <c r="K1388" s="1">
        <v>1</v>
      </c>
      <c r="L1388" s="1">
        <v>652</v>
      </c>
      <c r="M1388" s="6">
        <v>0.2</v>
      </c>
      <c r="N1388" s="4">
        <v>4800</v>
      </c>
      <c r="O1388" s="4">
        <v>400</v>
      </c>
      <c r="P1388" s="4">
        <v>600</v>
      </c>
      <c r="Q1388" s="3">
        <v>0.27</v>
      </c>
      <c r="R1388" s="1">
        <v>24</v>
      </c>
      <c r="S1388" s="1">
        <v>600</v>
      </c>
      <c r="T1388" s="1">
        <v>48</v>
      </c>
      <c r="U1388" s="1">
        <v>1</v>
      </c>
      <c r="V1388" s="1">
        <v>58</v>
      </c>
      <c r="W1388" s="1">
        <v>1</v>
      </c>
      <c r="X1388" s="1">
        <v>1</v>
      </c>
      <c r="Y1388" s="1">
        <v>1</v>
      </c>
      <c r="Z1388" s="1">
        <v>2</v>
      </c>
      <c r="AA1388" s="1">
        <v>0</v>
      </c>
      <c r="AB1388" s="1">
        <v>0</v>
      </c>
      <c r="AC1388" s="1">
        <v>1379</v>
      </c>
      <c r="AD1388" s="1">
        <v>694</v>
      </c>
      <c r="AE1388" s="1">
        <v>313</v>
      </c>
      <c r="AF1388" s="1">
        <v>243</v>
      </c>
      <c r="AG1388" s="1">
        <v>0</v>
      </c>
      <c r="AH1388" s="1">
        <v>0</v>
      </c>
      <c r="AI1388" s="1">
        <v>2629</v>
      </c>
      <c r="AJ1388" s="1" t="s">
        <v>6967</v>
      </c>
      <c r="AK1388" s="1" t="s">
        <v>6968</v>
      </c>
      <c r="AL1388" s="1" t="s">
        <v>6969</v>
      </c>
      <c r="AM1388" s="1" t="s">
        <v>12</v>
      </c>
      <c r="AN1388" s="1" t="s">
        <v>23098</v>
      </c>
      <c r="AO1388" s="1" t="s">
        <v>86</v>
      </c>
      <c r="AP1388" s="1" t="s">
        <v>86</v>
      </c>
      <c r="AQ1388" s="1" t="s">
        <v>14</v>
      </c>
      <c r="AR1388" s="1" t="s">
        <v>19</v>
      </c>
      <c r="AS1388" s="1" t="s">
        <v>23090</v>
      </c>
      <c r="AT1388" s="1" t="s">
        <v>26</v>
      </c>
    </row>
    <row r="1389" spans="1:46" x14ac:dyDescent="0.25">
      <c r="A1389" s="1" t="s">
        <v>21061</v>
      </c>
      <c r="B1389" s="2" t="s">
        <v>23073</v>
      </c>
      <c r="C1389" s="2" t="s">
        <v>23110</v>
      </c>
      <c r="D1389" s="1">
        <v>0</v>
      </c>
      <c r="E1389" s="1">
        <v>0</v>
      </c>
      <c r="F1389" s="1">
        <v>1</v>
      </c>
      <c r="G1389" s="1">
        <v>1</v>
      </c>
      <c r="H1389" s="6">
        <v>1</v>
      </c>
      <c r="I1389">
        <v>1</v>
      </c>
      <c r="J1389" s="1">
        <v>40</v>
      </c>
      <c r="K1389" s="1">
        <v>0</v>
      </c>
      <c r="L1389" s="1">
        <v>625</v>
      </c>
      <c r="M1389" s="6">
        <v>0.56999999999999995</v>
      </c>
      <c r="N1389" s="4">
        <v>3600</v>
      </c>
      <c r="O1389" s="4">
        <v>300</v>
      </c>
      <c r="P1389" s="4">
        <v>600</v>
      </c>
      <c r="Q1389" s="3">
        <v>0.25</v>
      </c>
      <c r="R1389" s="1">
        <v>24</v>
      </c>
      <c r="S1389" s="1">
        <v>600</v>
      </c>
      <c r="T1389" s="1">
        <v>70</v>
      </c>
      <c r="U1389" s="1">
        <v>1</v>
      </c>
      <c r="V1389" s="1">
        <v>58</v>
      </c>
      <c r="W1389" s="1">
        <v>0</v>
      </c>
      <c r="X1389" s="1">
        <v>0</v>
      </c>
      <c r="Y1389" s="1">
        <v>1</v>
      </c>
      <c r="Z1389" s="1">
        <v>0</v>
      </c>
      <c r="AA1389" s="1">
        <v>1</v>
      </c>
      <c r="AB1389" s="1">
        <v>1</v>
      </c>
      <c r="AC1389" s="1">
        <v>2501</v>
      </c>
      <c r="AD1389" s="1">
        <v>0</v>
      </c>
      <c r="AE1389" s="1">
        <v>0</v>
      </c>
      <c r="AF1389" s="1">
        <v>1280</v>
      </c>
      <c r="AG1389" s="1">
        <v>0</v>
      </c>
      <c r="AH1389" s="1">
        <v>1790</v>
      </c>
      <c r="AI1389" s="1">
        <v>5571</v>
      </c>
      <c r="AJ1389" s="1" t="s">
        <v>11640</v>
      </c>
      <c r="AK1389" s="1" t="s">
        <v>11641</v>
      </c>
      <c r="AL1389" s="1" t="s">
        <v>11642</v>
      </c>
      <c r="AM1389" s="1" t="s">
        <v>16</v>
      </c>
      <c r="AN1389" s="1" t="s">
        <v>23097</v>
      </c>
      <c r="AO1389" s="1" t="s">
        <v>86</v>
      </c>
      <c r="AP1389" s="1" t="s">
        <v>57</v>
      </c>
      <c r="AQ1389" s="1" t="s">
        <v>25</v>
      </c>
      <c r="AR1389" s="1" t="s">
        <v>19</v>
      </c>
      <c r="AS1389" s="1" t="s">
        <v>23091</v>
      </c>
      <c r="AT1389" s="1" t="s">
        <v>101</v>
      </c>
    </row>
    <row r="1390" spans="1:46" x14ac:dyDescent="0.25">
      <c r="A1390" s="1" t="s">
        <v>20237</v>
      </c>
      <c r="B1390" s="2" t="s">
        <v>23074</v>
      </c>
      <c r="C1390" s="2" t="s">
        <v>23103</v>
      </c>
      <c r="D1390" s="1">
        <v>2</v>
      </c>
      <c r="E1390" s="1">
        <v>2</v>
      </c>
      <c r="F1390" s="1">
        <v>2</v>
      </c>
      <c r="G1390" s="1">
        <v>6</v>
      </c>
      <c r="H1390" s="6">
        <v>0.33333333333333331</v>
      </c>
      <c r="I1390">
        <v>0</v>
      </c>
      <c r="J1390" s="1">
        <v>42</v>
      </c>
      <c r="K1390" s="1">
        <v>1</v>
      </c>
      <c r="L1390" s="1">
        <v>354</v>
      </c>
      <c r="M1390" s="6">
        <v>0</v>
      </c>
      <c r="N1390" s="4">
        <v>1980</v>
      </c>
      <c r="O1390" s="4">
        <v>165</v>
      </c>
      <c r="P1390" s="4">
        <v>100</v>
      </c>
      <c r="Q1390" s="3">
        <v>0.35</v>
      </c>
      <c r="R1390" s="1">
        <v>12</v>
      </c>
      <c r="S1390" s="1">
        <v>100</v>
      </c>
      <c r="T1390" s="1">
        <v>5</v>
      </c>
      <c r="U1390" s="1">
        <v>1</v>
      </c>
      <c r="V1390" s="1">
        <v>58</v>
      </c>
      <c r="W1390" s="1">
        <v>0</v>
      </c>
      <c r="X1390" s="1">
        <v>0</v>
      </c>
      <c r="Y1390" s="1">
        <v>1</v>
      </c>
      <c r="Z1390" s="1">
        <v>1</v>
      </c>
      <c r="AA1390" s="1">
        <v>1</v>
      </c>
      <c r="AB1390" s="1">
        <v>0</v>
      </c>
      <c r="AC1390" s="1">
        <v>90</v>
      </c>
      <c r="AD1390" s="1">
        <v>0</v>
      </c>
      <c r="AE1390" s="1">
        <v>1000</v>
      </c>
      <c r="AF1390" s="1">
        <v>2149</v>
      </c>
      <c r="AG1390" s="1">
        <v>0</v>
      </c>
      <c r="AH1390" s="1">
        <v>440</v>
      </c>
      <c r="AI1390" s="1">
        <v>3679</v>
      </c>
      <c r="AJ1390" s="1" t="s">
        <v>9408</v>
      </c>
      <c r="AK1390" s="1" t="s">
        <v>9409</v>
      </c>
      <c r="AL1390" s="1" t="s">
        <v>11</v>
      </c>
      <c r="AM1390" s="1" t="s">
        <v>12</v>
      </c>
      <c r="AN1390" s="1" t="s">
        <v>23098</v>
      </c>
      <c r="AO1390" s="1" t="s">
        <v>86</v>
      </c>
      <c r="AP1390" s="1" t="s">
        <v>57</v>
      </c>
      <c r="AQ1390" s="1" t="s">
        <v>25</v>
      </c>
      <c r="AR1390" s="1" t="s">
        <v>19</v>
      </c>
      <c r="AS1390" s="1" t="s">
        <v>23091</v>
      </c>
      <c r="AT1390" s="1" t="s">
        <v>26</v>
      </c>
    </row>
    <row r="1391" spans="1:46" x14ac:dyDescent="0.25">
      <c r="A1391" s="1" t="s">
        <v>19097</v>
      </c>
      <c r="B1391" s="2" t="s">
        <v>23074</v>
      </c>
      <c r="C1391" s="2" t="s">
        <v>23104</v>
      </c>
      <c r="D1391" s="1">
        <v>2</v>
      </c>
      <c r="E1391" s="1">
        <v>2</v>
      </c>
      <c r="F1391" s="1">
        <v>2</v>
      </c>
      <c r="G1391" s="1">
        <v>6</v>
      </c>
      <c r="H1391" s="6">
        <v>0.33333333333333331</v>
      </c>
      <c r="I1391">
        <v>0</v>
      </c>
      <c r="J1391" s="1">
        <v>42</v>
      </c>
      <c r="K1391" s="1">
        <v>1</v>
      </c>
      <c r="L1391" s="1">
        <v>354</v>
      </c>
      <c r="M1391" s="6">
        <v>0</v>
      </c>
      <c r="N1391" s="4">
        <v>1980</v>
      </c>
      <c r="O1391" s="4">
        <v>165</v>
      </c>
      <c r="P1391" s="4">
        <v>500</v>
      </c>
      <c r="Q1391" s="3">
        <v>0.36</v>
      </c>
      <c r="R1391" s="1">
        <v>36</v>
      </c>
      <c r="S1391" s="1">
        <v>500</v>
      </c>
      <c r="T1391" s="1">
        <v>10</v>
      </c>
      <c r="U1391" s="1">
        <v>0</v>
      </c>
      <c r="V1391" s="1">
        <v>58</v>
      </c>
      <c r="W1391" s="1">
        <v>0</v>
      </c>
      <c r="X1391" s="1">
        <v>0</v>
      </c>
      <c r="Y1391" s="1">
        <v>1</v>
      </c>
      <c r="Z1391" s="1">
        <v>1</v>
      </c>
      <c r="AA1391" s="1">
        <v>1</v>
      </c>
      <c r="AB1391" s="1">
        <v>0</v>
      </c>
      <c r="AC1391" s="1">
        <v>90</v>
      </c>
      <c r="AD1391" s="1">
        <v>0</v>
      </c>
      <c r="AE1391" s="1">
        <v>1000</v>
      </c>
      <c r="AF1391" s="1">
        <v>2149</v>
      </c>
      <c r="AG1391" s="1">
        <v>0</v>
      </c>
      <c r="AH1391" s="1">
        <v>440</v>
      </c>
      <c r="AI1391" s="1">
        <v>3679</v>
      </c>
      <c r="AJ1391" s="1" t="s">
        <v>6226</v>
      </c>
      <c r="AK1391" s="1" t="s">
        <v>6227</v>
      </c>
      <c r="AL1391" s="1" t="s">
        <v>11</v>
      </c>
      <c r="AM1391" s="1" t="s">
        <v>12</v>
      </c>
      <c r="AN1391" s="1" t="s">
        <v>23098</v>
      </c>
      <c r="AO1391" s="1" t="s">
        <v>364</v>
      </c>
      <c r="AP1391" s="1" t="s">
        <v>57</v>
      </c>
      <c r="AQ1391" s="1" t="s">
        <v>25</v>
      </c>
      <c r="AR1391" s="1" t="s">
        <v>19</v>
      </c>
      <c r="AS1391" s="1" t="s">
        <v>23091</v>
      </c>
      <c r="AT1391" s="1" t="s">
        <v>26</v>
      </c>
    </row>
    <row r="1392" spans="1:46" x14ac:dyDescent="0.25">
      <c r="A1392" s="1" t="s">
        <v>21112</v>
      </c>
      <c r="B1392" s="2" t="s">
        <v>23074</v>
      </c>
      <c r="C1392" s="2" t="s">
        <v>23108</v>
      </c>
      <c r="D1392" s="1">
        <v>0</v>
      </c>
      <c r="E1392" s="1">
        <v>1</v>
      </c>
      <c r="F1392" s="1">
        <v>2</v>
      </c>
      <c r="G1392" s="1">
        <v>3</v>
      </c>
      <c r="H1392" s="6">
        <v>0.66666666666666663</v>
      </c>
      <c r="I1392">
        <v>1</v>
      </c>
      <c r="J1392" s="1">
        <v>30</v>
      </c>
      <c r="K1392" s="1">
        <v>0</v>
      </c>
      <c r="L1392" s="1">
        <v>798</v>
      </c>
      <c r="M1392" s="6">
        <v>0.99</v>
      </c>
      <c r="N1392" s="4">
        <v>2400</v>
      </c>
      <c r="O1392" s="4">
        <v>170</v>
      </c>
      <c r="P1392" s="4">
        <v>600</v>
      </c>
      <c r="Q1392" s="3">
        <v>0.27</v>
      </c>
      <c r="R1392" s="1">
        <v>24</v>
      </c>
      <c r="S1392" s="1">
        <v>600</v>
      </c>
      <c r="T1392" s="1">
        <v>49</v>
      </c>
      <c r="U1392" s="1">
        <v>0</v>
      </c>
      <c r="V1392" s="1">
        <v>58</v>
      </c>
      <c r="W1392" s="1">
        <v>0</v>
      </c>
      <c r="X1392" s="1">
        <v>0</v>
      </c>
      <c r="Y1392" s="1">
        <v>1</v>
      </c>
      <c r="Z1392" s="1">
        <v>3</v>
      </c>
      <c r="AA1392" s="1">
        <v>0</v>
      </c>
      <c r="AB1392" s="1">
        <v>1</v>
      </c>
      <c r="AC1392" s="1">
        <v>600</v>
      </c>
      <c r="AD1392" s="1">
        <v>0</v>
      </c>
      <c r="AE1392" s="1">
        <v>0</v>
      </c>
      <c r="AF1392" s="1">
        <v>0</v>
      </c>
      <c r="AG1392" s="1">
        <v>160</v>
      </c>
      <c r="AH1392" s="1">
        <v>1039</v>
      </c>
      <c r="AI1392" s="1">
        <v>1799</v>
      </c>
      <c r="AJ1392" s="1" t="s">
        <v>475</v>
      </c>
      <c r="AK1392" s="1" t="s">
        <v>11788</v>
      </c>
      <c r="AL1392" s="1" t="s">
        <v>11789</v>
      </c>
      <c r="AM1392" s="1" t="s">
        <v>16</v>
      </c>
      <c r="AN1392" s="1" t="s">
        <v>23097</v>
      </c>
      <c r="AO1392" s="1" t="s">
        <v>364</v>
      </c>
      <c r="AP1392" s="1" t="s">
        <v>57</v>
      </c>
      <c r="AQ1392" s="1" t="s">
        <v>25</v>
      </c>
      <c r="AR1392" s="1" t="s">
        <v>19</v>
      </c>
      <c r="AS1392" s="1" t="s">
        <v>23090</v>
      </c>
      <c r="AT1392" s="1" t="s">
        <v>101</v>
      </c>
    </row>
    <row r="1393" spans="1:46" x14ac:dyDescent="0.25">
      <c r="A1393" s="1" t="s">
        <v>22894</v>
      </c>
      <c r="B1393" s="2" t="s">
        <v>23074</v>
      </c>
      <c r="C1393" s="2" t="s">
        <v>23109</v>
      </c>
      <c r="D1393" s="1">
        <v>0</v>
      </c>
      <c r="E1393" s="1">
        <v>1</v>
      </c>
      <c r="F1393" s="1">
        <v>3</v>
      </c>
      <c r="G1393" s="1">
        <v>4</v>
      </c>
      <c r="H1393" s="6">
        <v>0.75</v>
      </c>
      <c r="I1393">
        <v>1</v>
      </c>
      <c r="J1393" s="1">
        <v>31</v>
      </c>
      <c r="K1393" s="1">
        <v>0</v>
      </c>
      <c r="L1393" s="1">
        <v>609</v>
      </c>
      <c r="M1393" s="6">
        <v>0.72</v>
      </c>
      <c r="N1393" s="4">
        <v>2400</v>
      </c>
      <c r="O1393" s="4">
        <v>200</v>
      </c>
      <c r="P1393" s="4">
        <v>800</v>
      </c>
      <c r="Q1393" s="3">
        <v>0.25</v>
      </c>
      <c r="R1393" s="1">
        <v>24</v>
      </c>
      <c r="S1393" s="1">
        <v>800</v>
      </c>
      <c r="T1393" s="1">
        <v>56</v>
      </c>
      <c r="U1393" s="1">
        <v>1</v>
      </c>
      <c r="V1393" s="1">
        <v>58</v>
      </c>
      <c r="W1393" s="1">
        <v>0</v>
      </c>
      <c r="X1393" s="1">
        <v>0</v>
      </c>
      <c r="Y1393" s="1">
        <v>1</v>
      </c>
      <c r="Z1393" s="1">
        <v>3</v>
      </c>
      <c r="AA1393" s="1">
        <v>1</v>
      </c>
      <c r="AB1393" s="1">
        <v>1</v>
      </c>
      <c r="AC1393" s="1">
        <v>1140</v>
      </c>
      <c r="AD1393" s="1">
        <v>120</v>
      </c>
      <c r="AE1393" s="1">
        <v>490</v>
      </c>
      <c r="AF1393" s="1">
        <v>750</v>
      </c>
      <c r="AG1393" s="1">
        <v>10</v>
      </c>
      <c r="AH1393" s="1">
        <v>0</v>
      </c>
      <c r="AI1393" s="1">
        <v>2510</v>
      </c>
      <c r="AJ1393" s="1" t="s">
        <v>16532</v>
      </c>
      <c r="AK1393" s="1" t="s">
        <v>16533</v>
      </c>
      <c r="AL1393" s="1" t="s">
        <v>16534</v>
      </c>
      <c r="AM1393" s="1" t="s">
        <v>16</v>
      </c>
      <c r="AN1393" s="1" t="s">
        <v>23097</v>
      </c>
      <c r="AO1393" s="1" t="s">
        <v>86</v>
      </c>
      <c r="AP1393" s="1" t="s">
        <v>57</v>
      </c>
      <c r="AQ1393" s="1" t="s">
        <v>25</v>
      </c>
      <c r="AR1393" s="1" t="s">
        <v>19</v>
      </c>
      <c r="AS1393" s="1" t="s">
        <v>23091</v>
      </c>
      <c r="AT1393" s="1" t="s">
        <v>101</v>
      </c>
    </row>
    <row r="1394" spans="1:46" x14ac:dyDescent="0.25">
      <c r="A1394" s="1" t="s">
        <v>21194</v>
      </c>
      <c r="B1394" s="2" t="s">
        <v>23074</v>
      </c>
      <c r="C1394" s="2" t="s">
        <v>23110</v>
      </c>
      <c r="D1394" s="1">
        <v>0</v>
      </c>
      <c r="E1394" s="1">
        <v>0</v>
      </c>
      <c r="F1394" s="1">
        <v>2</v>
      </c>
      <c r="G1394" s="1">
        <v>2</v>
      </c>
      <c r="H1394" s="6">
        <v>1</v>
      </c>
      <c r="I1394">
        <v>0</v>
      </c>
      <c r="J1394" s="1">
        <v>34</v>
      </c>
      <c r="K1394" s="1">
        <v>1</v>
      </c>
      <c r="L1394" s="1">
        <v>905</v>
      </c>
      <c r="M1394" s="6">
        <v>0.87</v>
      </c>
      <c r="N1394" s="4">
        <v>4609</v>
      </c>
      <c r="O1394" s="4">
        <v>384</v>
      </c>
      <c r="P1394" s="4">
        <v>700</v>
      </c>
      <c r="Q1394" s="3">
        <v>0.15</v>
      </c>
      <c r="R1394" s="1">
        <v>12</v>
      </c>
      <c r="S1394" s="1">
        <v>700</v>
      </c>
      <c r="T1394" s="1">
        <v>18</v>
      </c>
      <c r="U1394" s="1">
        <v>1</v>
      </c>
      <c r="V1394" s="1">
        <v>58</v>
      </c>
      <c r="W1394" s="1">
        <v>0</v>
      </c>
      <c r="X1394" s="1">
        <v>0</v>
      </c>
      <c r="Y1394" s="1">
        <v>1</v>
      </c>
      <c r="Z1394" s="1">
        <v>1</v>
      </c>
      <c r="AA1394" s="1">
        <v>1</v>
      </c>
      <c r="AB1394" s="1">
        <v>0</v>
      </c>
      <c r="AC1394" s="1">
        <v>13838</v>
      </c>
      <c r="AD1394" s="1">
        <v>0</v>
      </c>
      <c r="AE1394" s="1">
        <v>0</v>
      </c>
      <c r="AF1394" s="1">
        <v>0</v>
      </c>
      <c r="AG1394" s="1">
        <v>0</v>
      </c>
      <c r="AH1394" s="1">
        <v>0</v>
      </c>
      <c r="AI1394" s="1">
        <v>13838</v>
      </c>
      <c r="AJ1394" s="1" t="s">
        <v>12012</v>
      </c>
      <c r="AK1394" s="1" t="s">
        <v>12013</v>
      </c>
      <c r="AL1394" s="1" t="s">
        <v>12014</v>
      </c>
      <c r="AM1394" s="1" t="s">
        <v>12</v>
      </c>
      <c r="AN1394" s="1" t="s">
        <v>23098</v>
      </c>
      <c r="AO1394" s="1" t="s">
        <v>86</v>
      </c>
      <c r="AP1394" s="1" t="s">
        <v>57</v>
      </c>
      <c r="AQ1394" s="1" t="s">
        <v>25</v>
      </c>
      <c r="AR1394" s="1" t="s">
        <v>19</v>
      </c>
      <c r="AS1394" s="1" t="s">
        <v>23091</v>
      </c>
      <c r="AT1394" s="1" t="s">
        <v>26</v>
      </c>
    </row>
    <row r="1395" spans="1:46" x14ac:dyDescent="0.25">
      <c r="A1395" s="1" t="s">
        <v>20922</v>
      </c>
      <c r="B1395" s="2" t="s">
        <v>23075</v>
      </c>
      <c r="C1395" s="2" t="s">
        <v>23106</v>
      </c>
      <c r="D1395" s="1">
        <v>1</v>
      </c>
      <c r="E1395" s="1">
        <v>1</v>
      </c>
      <c r="F1395" s="1">
        <v>1</v>
      </c>
      <c r="G1395" s="1">
        <v>3</v>
      </c>
      <c r="H1395" s="6">
        <v>0.33333333333333331</v>
      </c>
      <c r="I1395">
        <v>1</v>
      </c>
      <c r="J1395" s="1">
        <v>32</v>
      </c>
      <c r="K1395" s="1">
        <v>1</v>
      </c>
      <c r="L1395" s="1">
        <v>689</v>
      </c>
      <c r="M1395" s="6">
        <v>0.9</v>
      </c>
      <c r="N1395" s="4">
        <v>1780</v>
      </c>
      <c r="O1395" s="4">
        <v>140</v>
      </c>
      <c r="P1395" s="4">
        <v>500</v>
      </c>
      <c r="Q1395" s="3">
        <v>0.38</v>
      </c>
      <c r="R1395" s="1">
        <v>18</v>
      </c>
      <c r="S1395" s="1">
        <v>500</v>
      </c>
      <c r="T1395" s="1">
        <v>5</v>
      </c>
      <c r="U1395" s="1">
        <v>0</v>
      </c>
      <c r="V1395" s="1">
        <v>58</v>
      </c>
      <c r="W1395" s="1">
        <v>0</v>
      </c>
      <c r="X1395" s="1">
        <v>0</v>
      </c>
      <c r="Y1395" s="1">
        <v>1</v>
      </c>
      <c r="Z1395" s="1">
        <v>3</v>
      </c>
      <c r="AA1395" s="1">
        <v>1</v>
      </c>
      <c r="AB1395" s="1">
        <v>1</v>
      </c>
      <c r="AC1395" s="1">
        <v>475</v>
      </c>
      <c r="AD1395" s="1">
        <v>365</v>
      </c>
      <c r="AE1395" s="1">
        <v>0</v>
      </c>
      <c r="AF1395" s="1">
        <v>386</v>
      </c>
      <c r="AG1395" s="1">
        <v>199</v>
      </c>
      <c r="AH1395" s="1">
        <v>580</v>
      </c>
      <c r="AI1395" s="1">
        <v>2005</v>
      </c>
      <c r="AJ1395" s="1" t="s">
        <v>11245</v>
      </c>
      <c r="AK1395" s="1" t="s">
        <v>11246</v>
      </c>
      <c r="AL1395" s="1" t="s">
        <v>11247</v>
      </c>
      <c r="AM1395" s="1" t="s">
        <v>16</v>
      </c>
      <c r="AN1395" s="1" t="s">
        <v>23098</v>
      </c>
      <c r="AO1395" s="1" t="s">
        <v>364</v>
      </c>
      <c r="AP1395" s="1" t="s">
        <v>57</v>
      </c>
      <c r="AQ1395" s="1" t="s">
        <v>25</v>
      </c>
      <c r="AR1395" s="1" t="s">
        <v>19</v>
      </c>
      <c r="AS1395" s="1" t="s">
        <v>23091</v>
      </c>
      <c r="AT1395" s="1" t="s">
        <v>101</v>
      </c>
    </row>
    <row r="1396" spans="1:46" x14ac:dyDescent="0.25">
      <c r="A1396" s="1" t="s">
        <v>18725</v>
      </c>
      <c r="B1396" s="2" t="s">
        <v>23075</v>
      </c>
      <c r="C1396" s="2" t="s">
        <v>23107</v>
      </c>
      <c r="D1396" s="1">
        <v>0</v>
      </c>
      <c r="E1396" s="1">
        <v>1</v>
      </c>
      <c r="F1396" s="1">
        <v>1</v>
      </c>
      <c r="G1396" s="1">
        <v>2</v>
      </c>
      <c r="H1396" s="6">
        <v>0.5</v>
      </c>
      <c r="I1396">
        <v>0</v>
      </c>
      <c r="J1396" s="1">
        <v>52</v>
      </c>
      <c r="K1396" s="1">
        <v>0</v>
      </c>
      <c r="L1396" s="1">
        <v>693</v>
      </c>
      <c r="M1396" s="6">
        <v>0.22</v>
      </c>
      <c r="N1396" s="4">
        <v>5500</v>
      </c>
      <c r="O1396" s="4">
        <v>411</v>
      </c>
      <c r="P1396" s="4">
        <v>500</v>
      </c>
      <c r="Q1396" s="3">
        <v>0.25</v>
      </c>
      <c r="R1396" s="1">
        <v>24</v>
      </c>
      <c r="S1396" s="1">
        <v>500</v>
      </c>
      <c r="T1396" s="1">
        <v>78</v>
      </c>
      <c r="U1396" s="1">
        <v>1</v>
      </c>
      <c r="V1396" s="1">
        <v>58</v>
      </c>
      <c r="W1396" s="1">
        <v>0</v>
      </c>
      <c r="X1396" s="1">
        <v>0</v>
      </c>
      <c r="Y1396" s="1">
        <v>1</v>
      </c>
      <c r="Z1396" s="1">
        <v>3</v>
      </c>
      <c r="AA1396" s="1">
        <v>0</v>
      </c>
      <c r="AB1396" s="1">
        <v>0</v>
      </c>
      <c r="AC1396" s="1">
        <v>0</v>
      </c>
      <c r="AD1396" s="1">
        <v>0</v>
      </c>
      <c r="AE1396" s="1">
        <v>1645</v>
      </c>
      <c r="AF1396" s="1">
        <v>0</v>
      </c>
      <c r="AG1396" s="1">
        <v>10</v>
      </c>
      <c r="AH1396" s="1">
        <v>0</v>
      </c>
      <c r="AI1396" s="1">
        <v>1655</v>
      </c>
      <c r="AJ1396" s="1" t="s">
        <v>5173</v>
      </c>
      <c r="AK1396" s="1" t="s">
        <v>5174</v>
      </c>
      <c r="AL1396" s="1" t="s">
        <v>5175</v>
      </c>
      <c r="AM1396" s="1" t="s">
        <v>12</v>
      </c>
      <c r="AN1396" s="1" t="s">
        <v>23097</v>
      </c>
      <c r="AO1396" s="1" t="s">
        <v>86</v>
      </c>
      <c r="AP1396" s="1" t="s">
        <v>57</v>
      </c>
      <c r="AQ1396" s="1" t="s">
        <v>25</v>
      </c>
      <c r="AR1396" s="1" t="s">
        <v>19</v>
      </c>
      <c r="AS1396" s="1" t="s">
        <v>23090</v>
      </c>
      <c r="AT1396" s="1" t="s">
        <v>26</v>
      </c>
    </row>
    <row r="1397" spans="1:46" x14ac:dyDescent="0.25">
      <c r="A1397" s="1" t="s">
        <v>18433</v>
      </c>
      <c r="B1397" s="2" t="s">
        <v>23101</v>
      </c>
      <c r="C1397" s="2" t="s">
        <v>23104</v>
      </c>
      <c r="D1397" s="1">
        <v>0</v>
      </c>
      <c r="E1397" s="1">
        <v>1</v>
      </c>
      <c r="F1397" s="1">
        <v>2</v>
      </c>
      <c r="G1397" s="1">
        <v>3</v>
      </c>
      <c r="H1397" s="6">
        <v>0.66666666666666663</v>
      </c>
      <c r="I1397">
        <v>0</v>
      </c>
      <c r="J1397" s="1">
        <v>45</v>
      </c>
      <c r="K1397" s="1">
        <v>0</v>
      </c>
      <c r="L1397" s="1">
        <v>573</v>
      </c>
      <c r="M1397" s="6">
        <v>0</v>
      </c>
      <c r="N1397" s="4">
        <v>3500</v>
      </c>
      <c r="O1397" s="4">
        <v>280</v>
      </c>
      <c r="P1397" s="4">
        <v>150</v>
      </c>
      <c r="Q1397" s="3">
        <v>0.38</v>
      </c>
      <c r="R1397" s="1">
        <v>12</v>
      </c>
      <c r="S1397" s="1">
        <v>150</v>
      </c>
      <c r="T1397" s="1">
        <v>7</v>
      </c>
      <c r="U1397" s="1">
        <v>1</v>
      </c>
      <c r="V1397" s="1">
        <v>58</v>
      </c>
      <c r="W1397" s="1">
        <v>0</v>
      </c>
      <c r="X1397" s="1">
        <v>0</v>
      </c>
      <c r="Y1397" s="1">
        <v>1</v>
      </c>
      <c r="Z1397" s="1">
        <v>2</v>
      </c>
      <c r="AA1397" s="1">
        <v>0</v>
      </c>
      <c r="AB1397" s="1">
        <v>0</v>
      </c>
      <c r="AC1397" s="1">
        <v>0</v>
      </c>
      <c r="AD1397" s="1">
        <v>0</v>
      </c>
      <c r="AE1397" s="1">
        <v>0</v>
      </c>
      <c r="AF1397" s="1">
        <v>288</v>
      </c>
      <c r="AG1397" s="1">
        <v>97</v>
      </c>
      <c r="AH1397" s="1">
        <v>550</v>
      </c>
      <c r="AI1397" s="1">
        <v>935</v>
      </c>
      <c r="AJ1397" s="1" t="s">
        <v>4340</v>
      </c>
      <c r="AK1397" s="1" t="s">
        <v>4341</v>
      </c>
      <c r="AL1397" s="1" t="s">
        <v>11</v>
      </c>
      <c r="AM1397" s="1" t="s">
        <v>12</v>
      </c>
      <c r="AN1397" s="1" t="s">
        <v>23097</v>
      </c>
      <c r="AO1397" s="1" t="s">
        <v>86</v>
      </c>
      <c r="AP1397" s="1" t="s">
        <v>57</v>
      </c>
      <c r="AQ1397" s="1" t="s">
        <v>25</v>
      </c>
      <c r="AR1397" s="1" t="s">
        <v>19</v>
      </c>
      <c r="AS1397" s="1" t="s">
        <v>23090</v>
      </c>
      <c r="AT1397" s="1" t="s">
        <v>26</v>
      </c>
    </row>
    <row r="1398" spans="1:46" x14ac:dyDescent="0.25">
      <c r="A1398" s="1" t="s">
        <v>18646</v>
      </c>
      <c r="B1398" s="2" t="s">
        <v>23101</v>
      </c>
      <c r="C1398" s="2" t="s">
        <v>23104</v>
      </c>
      <c r="D1398" s="1">
        <v>0</v>
      </c>
      <c r="E1398" s="1">
        <v>1</v>
      </c>
      <c r="F1398" s="1">
        <v>2</v>
      </c>
      <c r="G1398" s="1">
        <v>3</v>
      </c>
      <c r="H1398" s="6">
        <v>0.66666666666666663</v>
      </c>
      <c r="I1398">
        <v>0</v>
      </c>
      <c r="J1398" s="1">
        <v>45</v>
      </c>
      <c r="K1398" s="1">
        <v>0</v>
      </c>
      <c r="L1398" s="1">
        <v>573</v>
      </c>
      <c r="M1398" s="6">
        <v>0.27</v>
      </c>
      <c r="N1398" s="4">
        <v>3500</v>
      </c>
      <c r="O1398" s="4">
        <v>280</v>
      </c>
      <c r="P1398" s="4">
        <v>500</v>
      </c>
      <c r="Q1398" s="3">
        <v>0.3</v>
      </c>
      <c r="R1398" s="1">
        <v>24</v>
      </c>
      <c r="S1398" s="1">
        <v>500</v>
      </c>
      <c r="T1398" s="1">
        <v>42</v>
      </c>
      <c r="U1398" s="1">
        <v>0</v>
      </c>
      <c r="V1398" s="1">
        <v>58</v>
      </c>
      <c r="W1398" s="1">
        <v>0</v>
      </c>
      <c r="X1398" s="1">
        <v>0</v>
      </c>
      <c r="Y1398" s="1">
        <v>1</v>
      </c>
      <c r="Z1398" s="1">
        <v>2</v>
      </c>
      <c r="AA1398" s="1">
        <v>0</v>
      </c>
      <c r="AB1398" s="1">
        <v>0</v>
      </c>
      <c r="AC1398" s="1">
        <v>0</v>
      </c>
      <c r="AD1398" s="1">
        <v>0</v>
      </c>
      <c r="AE1398" s="1">
        <v>0</v>
      </c>
      <c r="AF1398" s="1">
        <v>288</v>
      </c>
      <c r="AG1398" s="1">
        <v>97</v>
      </c>
      <c r="AH1398" s="1">
        <v>550</v>
      </c>
      <c r="AI1398" s="1">
        <v>935</v>
      </c>
      <c r="AJ1398" s="1" t="s">
        <v>4940</v>
      </c>
      <c r="AK1398" s="1" t="s">
        <v>4941</v>
      </c>
      <c r="AL1398" s="1" t="s">
        <v>4942</v>
      </c>
      <c r="AM1398" s="1" t="s">
        <v>12</v>
      </c>
      <c r="AN1398" s="1" t="s">
        <v>23097</v>
      </c>
      <c r="AO1398" s="1" t="s">
        <v>364</v>
      </c>
      <c r="AP1398" s="1" t="s">
        <v>57</v>
      </c>
      <c r="AQ1398" s="1" t="s">
        <v>25</v>
      </c>
      <c r="AR1398" s="1" t="s">
        <v>19</v>
      </c>
      <c r="AS1398" s="1" t="s">
        <v>23090</v>
      </c>
      <c r="AT1398" s="1" t="s">
        <v>26</v>
      </c>
    </row>
    <row r="1399" spans="1:46" x14ac:dyDescent="0.25">
      <c r="A1399" s="1" t="s">
        <v>21538</v>
      </c>
      <c r="B1399" s="2" t="s">
        <v>23101</v>
      </c>
      <c r="C1399" s="2" t="s">
        <v>23104</v>
      </c>
      <c r="D1399" s="1">
        <v>2</v>
      </c>
      <c r="E1399" s="1">
        <v>1</v>
      </c>
      <c r="F1399" s="1">
        <v>1</v>
      </c>
      <c r="G1399" s="1">
        <v>4</v>
      </c>
      <c r="H1399" s="6">
        <v>0.25</v>
      </c>
      <c r="I1399">
        <v>0</v>
      </c>
      <c r="J1399" s="1">
        <v>38</v>
      </c>
      <c r="K1399" s="1">
        <v>0</v>
      </c>
      <c r="L1399" s="1">
        <v>583</v>
      </c>
      <c r="M1399" s="6">
        <v>4.82</v>
      </c>
      <c r="N1399" s="4">
        <v>3500</v>
      </c>
      <c r="O1399" s="4">
        <v>250</v>
      </c>
      <c r="P1399" s="4">
        <v>800</v>
      </c>
      <c r="Q1399" s="3">
        <v>0.32</v>
      </c>
      <c r="R1399" s="1">
        <v>36</v>
      </c>
      <c r="S1399" s="1">
        <v>800</v>
      </c>
      <c r="T1399" s="1">
        <v>63</v>
      </c>
      <c r="U1399" s="1">
        <v>0</v>
      </c>
      <c r="V1399" s="1">
        <v>58</v>
      </c>
      <c r="W1399" s="1">
        <v>0</v>
      </c>
      <c r="X1399" s="1">
        <v>0</v>
      </c>
      <c r="Y1399" s="1">
        <v>1</v>
      </c>
      <c r="Z1399" s="1">
        <v>1</v>
      </c>
      <c r="AA1399" s="1">
        <v>0</v>
      </c>
      <c r="AB1399" s="1">
        <v>0</v>
      </c>
      <c r="AC1399" s="1">
        <v>31882</v>
      </c>
      <c r="AD1399" s="1">
        <v>0</v>
      </c>
      <c r="AE1399" s="1">
        <v>0</v>
      </c>
      <c r="AF1399" s="1">
        <v>1400</v>
      </c>
      <c r="AG1399" s="1">
        <v>0</v>
      </c>
      <c r="AH1399" s="1">
        <v>0</v>
      </c>
      <c r="AI1399" s="1">
        <v>33282</v>
      </c>
      <c r="AJ1399" s="1" t="s">
        <v>12914</v>
      </c>
      <c r="AK1399" s="1" t="s">
        <v>12915</v>
      </c>
      <c r="AL1399" s="1" t="s">
        <v>12916</v>
      </c>
      <c r="AM1399" s="1" t="s">
        <v>12</v>
      </c>
      <c r="AN1399" s="1" t="s">
        <v>23097</v>
      </c>
      <c r="AO1399" s="1" t="s">
        <v>364</v>
      </c>
      <c r="AP1399" s="1" t="s">
        <v>57</v>
      </c>
      <c r="AQ1399" s="1" t="s">
        <v>25</v>
      </c>
      <c r="AR1399" s="1" t="s">
        <v>19</v>
      </c>
      <c r="AS1399" s="1" t="s">
        <v>23090</v>
      </c>
      <c r="AT1399" s="1" t="s">
        <v>26</v>
      </c>
    </row>
    <row r="1400" spans="1:46" x14ac:dyDescent="0.25">
      <c r="A1400" s="1" t="s">
        <v>22722</v>
      </c>
      <c r="B1400" s="2" t="s">
        <v>23101</v>
      </c>
      <c r="C1400" s="2" t="s">
        <v>23105</v>
      </c>
      <c r="D1400" s="1">
        <v>0</v>
      </c>
      <c r="E1400" s="1">
        <v>0</v>
      </c>
      <c r="F1400" s="1">
        <v>1</v>
      </c>
      <c r="G1400" s="1">
        <v>1</v>
      </c>
      <c r="H1400" s="6">
        <v>1</v>
      </c>
      <c r="I1400">
        <v>1</v>
      </c>
      <c r="J1400" s="1">
        <v>33</v>
      </c>
      <c r="K1400" s="1">
        <v>0</v>
      </c>
      <c r="L1400" s="1">
        <v>515</v>
      </c>
      <c r="M1400" s="6">
        <v>0.6</v>
      </c>
      <c r="N1400" s="4">
        <v>3500</v>
      </c>
      <c r="O1400" s="4">
        <v>200</v>
      </c>
      <c r="P1400" s="4">
        <v>150</v>
      </c>
      <c r="Q1400" s="3">
        <v>0.35</v>
      </c>
      <c r="R1400" s="1">
        <v>12</v>
      </c>
      <c r="S1400" s="1">
        <v>150</v>
      </c>
      <c r="T1400" s="1">
        <v>14</v>
      </c>
      <c r="U1400" s="1">
        <v>1</v>
      </c>
      <c r="V1400" s="1">
        <v>58</v>
      </c>
      <c r="W1400" s="1">
        <v>0</v>
      </c>
      <c r="X1400" s="1">
        <v>1</v>
      </c>
      <c r="Y1400" s="1">
        <v>1</v>
      </c>
      <c r="Z1400" s="1">
        <v>0</v>
      </c>
      <c r="AA1400" s="1">
        <v>1</v>
      </c>
      <c r="AB1400" s="1">
        <v>1</v>
      </c>
      <c r="AC1400" s="1">
        <v>2300</v>
      </c>
      <c r="AD1400" s="1">
        <v>155</v>
      </c>
      <c r="AE1400" s="1">
        <v>0</v>
      </c>
      <c r="AF1400" s="1">
        <v>178</v>
      </c>
      <c r="AG1400" s="1">
        <v>70</v>
      </c>
      <c r="AH1400" s="1">
        <v>200</v>
      </c>
      <c r="AI1400" s="1">
        <v>2903</v>
      </c>
      <c r="AJ1400" s="1" t="s">
        <v>2466</v>
      </c>
      <c r="AK1400" s="1" t="s">
        <v>16053</v>
      </c>
      <c r="AL1400" s="1" t="s">
        <v>16054</v>
      </c>
      <c r="AM1400" s="1" t="s">
        <v>16</v>
      </c>
      <c r="AN1400" s="1" t="s">
        <v>23097</v>
      </c>
      <c r="AO1400" s="1" t="s">
        <v>86</v>
      </c>
      <c r="AP1400" s="1" t="s">
        <v>57</v>
      </c>
      <c r="AQ1400" s="1" t="s">
        <v>14</v>
      </c>
      <c r="AR1400" s="1" t="s">
        <v>19</v>
      </c>
      <c r="AS1400" s="1" t="s">
        <v>23091</v>
      </c>
      <c r="AT1400" s="1" t="s">
        <v>101</v>
      </c>
    </row>
    <row r="1401" spans="1:46" x14ac:dyDescent="0.25">
      <c r="A1401" s="1" t="s">
        <v>18104</v>
      </c>
      <c r="B1401" s="2" t="s">
        <v>23101</v>
      </c>
      <c r="C1401" s="2" t="s">
        <v>23105</v>
      </c>
      <c r="D1401" s="1">
        <v>0</v>
      </c>
      <c r="E1401" s="1">
        <v>0</v>
      </c>
      <c r="F1401" s="1">
        <v>3</v>
      </c>
      <c r="G1401" s="1">
        <v>3</v>
      </c>
      <c r="H1401" s="6">
        <v>1</v>
      </c>
      <c r="I1401">
        <v>0</v>
      </c>
      <c r="J1401" s="1">
        <v>41</v>
      </c>
      <c r="K1401" s="1">
        <v>0</v>
      </c>
      <c r="L1401" s="1">
        <v>722</v>
      </c>
      <c r="M1401" s="6">
        <v>7.0000000000000007E-2</v>
      </c>
      <c r="N1401" s="4">
        <v>2300</v>
      </c>
      <c r="O1401" s="4">
        <v>180</v>
      </c>
      <c r="P1401" s="4">
        <v>150</v>
      </c>
      <c r="Q1401" s="3">
        <v>0.35</v>
      </c>
      <c r="R1401" s="1">
        <v>12</v>
      </c>
      <c r="S1401" s="1">
        <v>150</v>
      </c>
      <c r="T1401" s="1">
        <v>25</v>
      </c>
      <c r="U1401" s="1">
        <v>1</v>
      </c>
      <c r="V1401" s="1">
        <v>58</v>
      </c>
      <c r="W1401" s="1">
        <v>1</v>
      </c>
      <c r="X1401" s="1">
        <v>1</v>
      </c>
      <c r="Y1401" s="1">
        <v>0</v>
      </c>
      <c r="Z1401" s="1">
        <v>2</v>
      </c>
      <c r="AA1401" s="1">
        <v>1</v>
      </c>
      <c r="AB1401" s="1">
        <v>0</v>
      </c>
      <c r="AC1401" s="1">
        <v>0</v>
      </c>
      <c r="AD1401" s="1">
        <v>0</v>
      </c>
      <c r="AE1401" s="1">
        <v>0</v>
      </c>
      <c r="AF1401" s="1">
        <v>0</v>
      </c>
      <c r="AG1401" s="1">
        <v>0</v>
      </c>
      <c r="AH1401" s="1">
        <v>0</v>
      </c>
      <c r="AI1401" s="1">
        <v>0</v>
      </c>
      <c r="AJ1401" s="1" t="s">
        <v>3361</v>
      </c>
      <c r="AK1401" s="1" t="s">
        <v>3362</v>
      </c>
      <c r="AL1401" s="1" t="s">
        <v>3363</v>
      </c>
      <c r="AM1401" s="1" t="s">
        <v>12</v>
      </c>
      <c r="AN1401" s="1" t="s">
        <v>23097</v>
      </c>
      <c r="AO1401" s="1" t="s">
        <v>86</v>
      </c>
      <c r="AP1401" s="1" t="s">
        <v>86</v>
      </c>
      <c r="AQ1401" s="1" t="s">
        <v>14</v>
      </c>
      <c r="AR1401" s="1" t="s">
        <v>30</v>
      </c>
      <c r="AS1401" s="1" t="s">
        <v>23091</v>
      </c>
      <c r="AT1401" s="1" t="s">
        <v>26</v>
      </c>
    </row>
    <row r="1402" spans="1:46" x14ac:dyDescent="0.25">
      <c r="A1402" s="1" t="s">
        <v>19980</v>
      </c>
      <c r="B1402" s="2" t="s">
        <v>23101</v>
      </c>
      <c r="C1402" s="2" t="s">
        <v>23105</v>
      </c>
      <c r="D1402" s="1">
        <v>0</v>
      </c>
      <c r="E1402" s="1">
        <v>0</v>
      </c>
      <c r="F1402" s="1">
        <v>1</v>
      </c>
      <c r="G1402" s="1">
        <v>1</v>
      </c>
      <c r="H1402" s="6">
        <v>1</v>
      </c>
      <c r="I1402">
        <v>0</v>
      </c>
      <c r="J1402" s="1">
        <v>42</v>
      </c>
      <c r="K1402" s="1">
        <v>0</v>
      </c>
      <c r="L1402" s="1">
        <v>569</v>
      </c>
      <c r="M1402" s="6">
        <v>0.37</v>
      </c>
      <c r="N1402" s="4">
        <v>2500</v>
      </c>
      <c r="O1402" s="4">
        <v>230</v>
      </c>
      <c r="P1402" s="4">
        <v>300</v>
      </c>
      <c r="Q1402" s="3">
        <v>0.38</v>
      </c>
      <c r="R1402" s="1">
        <v>12</v>
      </c>
      <c r="S1402" s="1">
        <v>300</v>
      </c>
      <c r="T1402" s="1">
        <v>34</v>
      </c>
      <c r="U1402" s="1">
        <v>1</v>
      </c>
      <c r="V1402" s="1">
        <v>58</v>
      </c>
      <c r="W1402" s="1">
        <v>0</v>
      </c>
      <c r="X1402" s="1">
        <v>0</v>
      </c>
      <c r="Y1402" s="1">
        <v>0</v>
      </c>
      <c r="Z1402" s="1">
        <v>3</v>
      </c>
      <c r="AA1402" s="1">
        <v>1</v>
      </c>
      <c r="AB1402" s="1">
        <v>1</v>
      </c>
      <c r="AC1402" s="1">
        <v>668</v>
      </c>
      <c r="AD1402" s="1">
        <v>290</v>
      </c>
      <c r="AE1402" s="1">
        <v>0</v>
      </c>
      <c r="AF1402" s="1">
        <v>296</v>
      </c>
      <c r="AG1402" s="1">
        <v>233</v>
      </c>
      <c r="AH1402" s="1">
        <v>0</v>
      </c>
      <c r="AI1402" s="1">
        <v>1487</v>
      </c>
      <c r="AJ1402" s="1" t="s">
        <v>565</v>
      </c>
      <c r="AK1402" s="1" t="s">
        <v>8696</v>
      </c>
      <c r="AL1402" s="1" t="s">
        <v>8697</v>
      </c>
      <c r="AM1402" s="1" t="s">
        <v>12</v>
      </c>
      <c r="AN1402" s="1" t="s">
        <v>23097</v>
      </c>
      <c r="AO1402" s="1" t="s">
        <v>86</v>
      </c>
      <c r="AP1402" s="1" t="s">
        <v>57</v>
      </c>
      <c r="AQ1402" s="1" t="s">
        <v>25</v>
      </c>
      <c r="AR1402" s="1" t="s">
        <v>30</v>
      </c>
      <c r="AS1402" s="1" t="s">
        <v>23091</v>
      </c>
      <c r="AT1402" s="1" t="s">
        <v>101</v>
      </c>
    </row>
    <row r="1403" spans="1:46" x14ac:dyDescent="0.25">
      <c r="A1403" s="1" t="s">
        <v>20515</v>
      </c>
      <c r="B1403" s="2" t="s">
        <v>23101</v>
      </c>
      <c r="C1403" s="2" t="s">
        <v>23107</v>
      </c>
      <c r="D1403" s="1">
        <v>0</v>
      </c>
      <c r="E1403" s="1">
        <v>0</v>
      </c>
      <c r="F1403" s="1">
        <v>4</v>
      </c>
      <c r="G1403" s="1">
        <v>4</v>
      </c>
      <c r="H1403" s="6">
        <v>1</v>
      </c>
      <c r="I1403">
        <v>0</v>
      </c>
      <c r="J1403" s="1">
        <v>37</v>
      </c>
      <c r="K1403" s="1">
        <v>0</v>
      </c>
      <c r="L1403" s="1">
        <v>561</v>
      </c>
      <c r="M1403" s="6">
        <v>0.21</v>
      </c>
      <c r="N1403" s="4">
        <v>7000</v>
      </c>
      <c r="O1403" s="4">
        <v>600</v>
      </c>
      <c r="P1403" s="4">
        <v>700</v>
      </c>
      <c r="Q1403" s="3">
        <v>0.35</v>
      </c>
      <c r="R1403" s="1">
        <v>18</v>
      </c>
      <c r="S1403" s="1">
        <v>700</v>
      </c>
      <c r="T1403" s="1">
        <v>55</v>
      </c>
      <c r="U1403" s="1">
        <v>1</v>
      </c>
      <c r="V1403" s="1">
        <v>58</v>
      </c>
      <c r="W1403" s="1">
        <v>1</v>
      </c>
      <c r="X1403" s="1">
        <v>1</v>
      </c>
      <c r="Y1403" s="1">
        <v>0</v>
      </c>
      <c r="Z1403" s="1">
        <v>3</v>
      </c>
      <c r="AA1403" s="1">
        <v>1</v>
      </c>
      <c r="AB1403" s="1">
        <v>0</v>
      </c>
      <c r="AC1403" s="1">
        <v>717</v>
      </c>
      <c r="AD1403" s="1">
        <v>0</v>
      </c>
      <c r="AE1403" s="1">
        <v>0</v>
      </c>
      <c r="AF1403" s="1">
        <v>1055</v>
      </c>
      <c r="AG1403" s="1">
        <v>29</v>
      </c>
      <c r="AH1403" s="1">
        <v>0</v>
      </c>
      <c r="AI1403" s="1">
        <v>1801</v>
      </c>
      <c r="AJ1403" s="1" t="s">
        <v>10164</v>
      </c>
      <c r="AK1403" s="1" t="s">
        <v>10165</v>
      </c>
      <c r="AL1403" s="1" t="s">
        <v>10166</v>
      </c>
      <c r="AM1403" s="1" t="s">
        <v>12</v>
      </c>
      <c r="AN1403" s="1" t="s">
        <v>23097</v>
      </c>
      <c r="AO1403" s="1" t="s">
        <v>86</v>
      </c>
      <c r="AP1403" s="1" t="s">
        <v>86</v>
      </c>
      <c r="AQ1403" s="1" t="s">
        <v>14</v>
      </c>
      <c r="AR1403" s="1" t="s">
        <v>30</v>
      </c>
      <c r="AS1403" s="1" t="s">
        <v>23091</v>
      </c>
      <c r="AT1403" s="1" t="s">
        <v>26</v>
      </c>
    </row>
    <row r="1404" spans="1:46" x14ac:dyDescent="0.25">
      <c r="A1404" s="1" t="s">
        <v>20317</v>
      </c>
      <c r="B1404" s="2" t="s">
        <v>23076</v>
      </c>
      <c r="C1404" s="2" t="s">
        <v>23105</v>
      </c>
      <c r="D1404" s="1">
        <v>2</v>
      </c>
      <c r="E1404" s="1">
        <v>2</v>
      </c>
      <c r="F1404" s="1">
        <v>8</v>
      </c>
      <c r="G1404" s="1">
        <v>12</v>
      </c>
      <c r="H1404" s="6">
        <v>0.66666666666666663</v>
      </c>
      <c r="I1404">
        <v>1</v>
      </c>
      <c r="J1404" s="1">
        <v>41</v>
      </c>
      <c r="K1404" s="1">
        <v>1</v>
      </c>
      <c r="L1404" s="1">
        <v>478</v>
      </c>
      <c r="M1404" s="6">
        <v>0.21</v>
      </c>
      <c r="N1404" s="4">
        <v>4000</v>
      </c>
      <c r="O1404" s="4">
        <v>300</v>
      </c>
      <c r="P1404" s="4">
        <v>300</v>
      </c>
      <c r="Q1404" s="3">
        <v>0.35</v>
      </c>
      <c r="R1404" s="1">
        <v>6</v>
      </c>
      <c r="S1404" s="1">
        <v>300</v>
      </c>
      <c r="T1404" s="1">
        <v>25</v>
      </c>
      <c r="U1404" s="1">
        <v>0</v>
      </c>
      <c r="V1404" s="1">
        <v>57</v>
      </c>
      <c r="W1404" s="1">
        <v>0</v>
      </c>
      <c r="X1404" s="1">
        <v>0</v>
      </c>
      <c r="Y1404" s="1">
        <v>1</v>
      </c>
      <c r="Z1404" s="1">
        <v>2</v>
      </c>
      <c r="AA1404" s="1">
        <v>0</v>
      </c>
      <c r="AB1404" s="1">
        <v>1</v>
      </c>
      <c r="AC1404" s="1">
        <v>0</v>
      </c>
      <c r="AD1404" s="1">
        <v>0</v>
      </c>
      <c r="AE1404" s="1">
        <v>200</v>
      </c>
      <c r="AF1404" s="1">
        <v>0</v>
      </c>
      <c r="AG1404" s="1">
        <v>20</v>
      </c>
      <c r="AH1404" s="1">
        <v>0</v>
      </c>
      <c r="AI1404" s="1">
        <v>220</v>
      </c>
      <c r="AJ1404" s="1" t="s">
        <v>9609</v>
      </c>
      <c r="AK1404" s="1" t="s">
        <v>9610</v>
      </c>
      <c r="AL1404" s="1" t="s">
        <v>9611</v>
      </c>
      <c r="AM1404" s="1" t="s">
        <v>16</v>
      </c>
      <c r="AN1404" s="1" t="s">
        <v>23098</v>
      </c>
      <c r="AO1404" s="1" t="s">
        <v>364</v>
      </c>
      <c r="AP1404" s="1" t="s">
        <v>57</v>
      </c>
      <c r="AQ1404" s="1" t="s">
        <v>25</v>
      </c>
      <c r="AR1404" s="1" t="s">
        <v>19</v>
      </c>
      <c r="AS1404" s="1" t="s">
        <v>23090</v>
      </c>
      <c r="AT1404" s="1" t="s">
        <v>101</v>
      </c>
    </row>
    <row r="1405" spans="1:46" x14ac:dyDescent="0.25">
      <c r="A1405" s="1" t="s">
        <v>19127</v>
      </c>
      <c r="B1405" s="2" t="s">
        <v>23073</v>
      </c>
      <c r="C1405" s="2" t="s">
        <v>23104</v>
      </c>
      <c r="D1405" s="1">
        <v>0</v>
      </c>
      <c r="E1405" s="1">
        <v>0</v>
      </c>
      <c r="F1405" s="1">
        <v>3</v>
      </c>
      <c r="G1405" s="1">
        <v>3</v>
      </c>
      <c r="H1405" s="6">
        <v>1</v>
      </c>
      <c r="I1405">
        <v>0</v>
      </c>
      <c r="J1405" s="1">
        <v>36</v>
      </c>
      <c r="K1405" s="1">
        <v>0</v>
      </c>
      <c r="L1405" s="1">
        <v>834</v>
      </c>
      <c r="M1405" s="6">
        <v>0.25</v>
      </c>
      <c r="N1405" s="4">
        <v>3600</v>
      </c>
      <c r="O1405" s="4">
        <v>300</v>
      </c>
      <c r="P1405" s="4">
        <v>900</v>
      </c>
      <c r="Q1405" s="3">
        <v>0.22</v>
      </c>
      <c r="R1405" s="1">
        <v>36</v>
      </c>
      <c r="S1405" s="1">
        <v>733</v>
      </c>
      <c r="T1405" s="1">
        <v>50</v>
      </c>
      <c r="U1405" s="1">
        <v>0</v>
      </c>
      <c r="V1405" s="1">
        <v>57</v>
      </c>
      <c r="W1405" s="1">
        <v>1</v>
      </c>
      <c r="X1405" s="1">
        <v>1</v>
      </c>
      <c r="Y1405" s="1">
        <v>0</v>
      </c>
      <c r="Z1405" s="1">
        <v>1</v>
      </c>
      <c r="AA1405" s="1">
        <v>1</v>
      </c>
      <c r="AB1405" s="1">
        <v>0</v>
      </c>
      <c r="AC1405" s="1">
        <v>0</v>
      </c>
      <c r="AD1405" s="1">
        <v>1000</v>
      </c>
      <c r="AE1405" s="1">
        <v>64</v>
      </c>
      <c r="AF1405" s="1">
        <v>0</v>
      </c>
      <c r="AG1405" s="1">
        <v>0</v>
      </c>
      <c r="AH1405" s="1">
        <v>0</v>
      </c>
      <c r="AI1405" s="1">
        <v>1064</v>
      </c>
      <c r="AJ1405" s="1" t="s">
        <v>6310</v>
      </c>
      <c r="AK1405" s="1" t="s">
        <v>6311</v>
      </c>
      <c r="AL1405" s="1" t="s">
        <v>6312</v>
      </c>
      <c r="AM1405" s="1" t="s">
        <v>12</v>
      </c>
      <c r="AN1405" s="1" t="s">
        <v>23097</v>
      </c>
      <c r="AO1405" s="1" t="s">
        <v>364</v>
      </c>
      <c r="AP1405" s="1" t="s">
        <v>86</v>
      </c>
      <c r="AQ1405" s="1" t="s">
        <v>14</v>
      </c>
      <c r="AR1405" s="1" t="s">
        <v>30</v>
      </c>
      <c r="AS1405" s="1" t="s">
        <v>23091</v>
      </c>
      <c r="AT1405" s="1" t="s">
        <v>26</v>
      </c>
    </row>
    <row r="1406" spans="1:46" x14ac:dyDescent="0.25">
      <c r="A1406" s="1" t="s">
        <v>18539</v>
      </c>
      <c r="B1406" s="2" t="s">
        <v>23073</v>
      </c>
      <c r="C1406" s="2" t="s">
        <v>23105</v>
      </c>
      <c r="D1406" s="1">
        <v>4</v>
      </c>
      <c r="E1406" s="1">
        <v>10</v>
      </c>
      <c r="F1406" s="1">
        <v>7</v>
      </c>
      <c r="G1406" s="1">
        <v>21</v>
      </c>
      <c r="H1406" s="6">
        <v>0.33333333333333331</v>
      </c>
      <c r="I1406">
        <v>0</v>
      </c>
      <c r="J1406" s="1">
        <v>37</v>
      </c>
      <c r="K1406" s="1">
        <v>1</v>
      </c>
      <c r="L1406" s="1">
        <v>605</v>
      </c>
      <c r="M1406" s="6">
        <v>0.76</v>
      </c>
      <c r="N1406" s="4">
        <v>2040</v>
      </c>
      <c r="O1406" s="4">
        <v>180</v>
      </c>
      <c r="P1406" s="4">
        <v>130</v>
      </c>
      <c r="Q1406" s="3">
        <v>0.38</v>
      </c>
      <c r="R1406" s="1">
        <v>6</v>
      </c>
      <c r="S1406" s="1">
        <v>130</v>
      </c>
      <c r="T1406" s="1">
        <v>4</v>
      </c>
      <c r="U1406" s="1">
        <v>1</v>
      </c>
      <c r="V1406" s="1">
        <v>57</v>
      </c>
      <c r="W1406" s="1">
        <v>0</v>
      </c>
      <c r="X1406" s="1">
        <v>0</v>
      </c>
      <c r="Y1406" s="1">
        <v>1</v>
      </c>
      <c r="Z1406" s="1">
        <v>3</v>
      </c>
      <c r="AA1406" s="1">
        <v>1</v>
      </c>
      <c r="AB1406" s="1">
        <v>0</v>
      </c>
      <c r="AC1406" s="1">
        <v>1720</v>
      </c>
      <c r="AD1406" s="1">
        <v>0</v>
      </c>
      <c r="AE1406" s="1">
        <v>0</v>
      </c>
      <c r="AF1406" s="1">
        <v>0</v>
      </c>
      <c r="AG1406" s="1">
        <v>30</v>
      </c>
      <c r="AH1406" s="1">
        <v>900</v>
      </c>
      <c r="AI1406" s="1">
        <v>2650</v>
      </c>
      <c r="AJ1406" s="1" t="s">
        <v>4628</v>
      </c>
      <c r="AK1406" s="1" t="s">
        <v>4629</v>
      </c>
      <c r="AL1406" s="1" t="s">
        <v>4630</v>
      </c>
      <c r="AM1406" s="1" t="s">
        <v>12</v>
      </c>
      <c r="AN1406" s="1" t="s">
        <v>23098</v>
      </c>
      <c r="AO1406" s="1" t="s">
        <v>86</v>
      </c>
      <c r="AP1406" s="1" t="s">
        <v>57</v>
      </c>
      <c r="AQ1406" s="1" t="s">
        <v>25</v>
      </c>
      <c r="AR1406" s="1" t="s">
        <v>19</v>
      </c>
      <c r="AS1406" s="1" t="s">
        <v>23091</v>
      </c>
      <c r="AT1406" s="1" t="s">
        <v>26</v>
      </c>
    </row>
    <row r="1407" spans="1:46" x14ac:dyDescent="0.25">
      <c r="A1407" s="1" t="s">
        <v>22153</v>
      </c>
      <c r="B1407" s="2" t="s">
        <v>23073</v>
      </c>
      <c r="C1407" s="2" t="s">
        <v>23106</v>
      </c>
      <c r="D1407" s="1">
        <v>0</v>
      </c>
      <c r="E1407" s="1">
        <v>1</v>
      </c>
      <c r="F1407" s="1">
        <v>1</v>
      </c>
      <c r="G1407" s="1">
        <v>2</v>
      </c>
      <c r="H1407" s="6">
        <v>0.5</v>
      </c>
      <c r="I1407">
        <v>0</v>
      </c>
      <c r="J1407" s="1">
        <v>45</v>
      </c>
      <c r="K1407" s="1">
        <v>0</v>
      </c>
      <c r="L1407" s="1">
        <v>648</v>
      </c>
      <c r="M1407" s="6">
        <v>0.48</v>
      </c>
      <c r="N1407" s="4">
        <v>7800</v>
      </c>
      <c r="O1407" s="4">
        <v>650</v>
      </c>
      <c r="P1407" s="4">
        <v>500</v>
      </c>
      <c r="Q1407" s="3">
        <v>0.32</v>
      </c>
      <c r="R1407" s="1">
        <v>18</v>
      </c>
      <c r="S1407" s="1">
        <v>500</v>
      </c>
      <c r="T1407" s="1">
        <v>68</v>
      </c>
      <c r="U1407" s="1">
        <v>1</v>
      </c>
      <c r="V1407" s="1">
        <v>57</v>
      </c>
      <c r="W1407" s="1">
        <v>1</v>
      </c>
      <c r="X1407" s="1">
        <v>1</v>
      </c>
      <c r="Y1407" s="1">
        <v>0</v>
      </c>
      <c r="Z1407" s="1">
        <v>3</v>
      </c>
      <c r="AA1407" s="1">
        <v>0</v>
      </c>
      <c r="AB1407" s="1">
        <v>0</v>
      </c>
      <c r="AC1407" s="1">
        <v>1034</v>
      </c>
      <c r="AD1407" s="1">
        <v>211</v>
      </c>
      <c r="AE1407" s="1">
        <v>0</v>
      </c>
      <c r="AF1407" s="1">
        <v>20400</v>
      </c>
      <c r="AG1407" s="1">
        <v>90</v>
      </c>
      <c r="AH1407" s="1">
        <v>0</v>
      </c>
      <c r="AI1407" s="1">
        <v>21735</v>
      </c>
      <c r="AJ1407" s="1" t="s">
        <v>14546</v>
      </c>
      <c r="AK1407" s="1" t="s">
        <v>14547</v>
      </c>
      <c r="AL1407" s="1" t="s">
        <v>14548</v>
      </c>
      <c r="AM1407" s="1" t="s">
        <v>12</v>
      </c>
      <c r="AN1407" s="1" t="s">
        <v>23097</v>
      </c>
      <c r="AO1407" s="1" t="s">
        <v>86</v>
      </c>
      <c r="AP1407" s="1" t="s">
        <v>86</v>
      </c>
      <c r="AQ1407" s="1" t="s">
        <v>14</v>
      </c>
      <c r="AR1407" s="1" t="s">
        <v>30</v>
      </c>
      <c r="AS1407" s="1" t="s">
        <v>23090</v>
      </c>
      <c r="AT1407" s="1" t="s">
        <v>26</v>
      </c>
    </row>
    <row r="1408" spans="1:46" x14ac:dyDescent="0.25">
      <c r="A1408" s="1" t="s">
        <v>20240</v>
      </c>
      <c r="B1408" s="2" t="s">
        <v>23074</v>
      </c>
      <c r="C1408" s="2" t="s">
        <v>23103</v>
      </c>
      <c r="D1408" s="1">
        <v>3</v>
      </c>
      <c r="E1408" s="1">
        <v>0</v>
      </c>
      <c r="F1408" s="1">
        <v>1</v>
      </c>
      <c r="G1408" s="1">
        <v>4</v>
      </c>
      <c r="H1408" s="6">
        <v>0.25</v>
      </c>
      <c r="I1408">
        <v>0</v>
      </c>
      <c r="J1408" s="1">
        <v>36</v>
      </c>
      <c r="K1408" s="1">
        <v>0</v>
      </c>
      <c r="L1408" s="1">
        <v>649</v>
      </c>
      <c r="M1408" s="6">
        <v>0</v>
      </c>
      <c r="N1408" s="4">
        <v>1820</v>
      </c>
      <c r="O1408" s="4">
        <v>160</v>
      </c>
      <c r="P1408" s="4">
        <v>500</v>
      </c>
      <c r="Q1408" s="3">
        <v>0.38</v>
      </c>
      <c r="R1408" s="1">
        <v>36</v>
      </c>
      <c r="S1408" s="1">
        <v>260</v>
      </c>
      <c r="T1408" s="1">
        <v>4</v>
      </c>
      <c r="U1408" s="1">
        <v>0</v>
      </c>
      <c r="V1408" s="1">
        <v>57</v>
      </c>
      <c r="W1408" s="1">
        <v>0</v>
      </c>
      <c r="X1408" s="1">
        <v>0</v>
      </c>
      <c r="Y1408" s="1">
        <v>1</v>
      </c>
      <c r="Z1408" s="1">
        <v>2</v>
      </c>
      <c r="AA1408" s="1">
        <v>0</v>
      </c>
      <c r="AB1408" s="1">
        <v>0</v>
      </c>
      <c r="AC1408" s="1">
        <v>0</v>
      </c>
      <c r="AD1408" s="1">
        <v>0</v>
      </c>
      <c r="AE1408" s="1">
        <v>1130</v>
      </c>
      <c r="AF1408" s="1">
        <v>600</v>
      </c>
      <c r="AG1408" s="1">
        <v>0</v>
      </c>
      <c r="AH1408" s="1">
        <v>700</v>
      </c>
      <c r="AI1408" s="1">
        <v>2430</v>
      </c>
      <c r="AJ1408" s="1" t="s">
        <v>2696</v>
      </c>
      <c r="AK1408" s="1" t="s">
        <v>9413</v>
      </c>
      <c r="AL1408" s="1" t="s">
        <v>11</v>
      </c>
      <c r="AM1408" s="1" t="s">
        <v>12</v>
      </c>
      <c r="AN1408" s="1" t="s">
        <v>23097</v>
      </c>
      <c r="AO1408" s="1" t="s">
        <v>364</v>
      </c>
      <c r="AP1408" s="1" t="s">
        <v>57</v>
      </c>
      <c r="AQ1408" s="1" t="s">
        <v>25</v>
      </c>
      <c r="AR1408" s="1" t="s">
        <v>19</v>
      </c>
      <c r="AS1408" s="1" t="s">
        <v>23090</v>
      </c>
      <c r="AT1408" s="1" t="s">
        <v>26</v>
      </c>
    </row>
    <row r="1409" spans="1:46" x14ac:dyDescent="0.25">
      <c r="A1409" s="1" t="s">
        <v>20245</v>
      </c>
      <c r="B1409" s="2" t="s">
        <v>23074</v>
      </c>
      <c r="C1409" s="2" t="s">
        <v>23103</v>
      </c>
      <c r="D1409" s="1">
        <v>4</v>
      </c>
      <c r="E1409" s="1">
        <v>10</v>
      </c>
      <c r="F1409" s="1">
        <v>7</v>
      </c>
      <c r="G1409" s="1">
        <v>21</v>
      </c>
      <c r="H1409" s="6">
        <v>0.33333333333333331</v>
      </c>
      <c r="I1409">
        <v>0</v>
      </c>
      <c r="J1409" s="1">
        <v>37</v>
      </c>
      <c r="K1409" s="1">
        <v>1</v>
      </c>
      <c r="L1409" s="1">
        <v>595</v>
      </c>
      <c r="M1409" s="6">
        <v>0</v>
      </c>
      <c r="N1409" s="4">
        <v>2040</v>
      </c>
      <c r="O1409" s="4">
        <v>180</v>
      </c>
      <c r="P1409" s="4">
        <v>200</v>
      </c>
      <c r="Q1409" s="3">
        <v>0.4</v>
      </c>
      <c r="R1409" s="1">
        <v>12</v>
      </c>
      <c r="S1409" s="1">
        <v>200</v>
      </c>
      <c r="T1409" s="1">
        <v>8</v>
      </c>
      <c r="U1409" s="1">
        <v>0</v>
      </c>
      <c r="V1409" s="1">
        <v>57</v>
      </c>
      <c r="W1409" s="1">
        <v>0</v>
      </c>
      <c r="X1409" s="1">
        <v>0</v>
      </c>
      <c r="Y1409" s="1">
        <v>1</v>
      </c>
      <c r="Z1409" s="1">
        <v>3</v>
      </c>
      <c r="AA1409" s="1">
        <v>1</v>
      </c>
      <c r="AB1409" s="1">
        <v>0</v>
      </c>
      <c r="AC1409" s="1">
        <v>1720</v>
      </c>
      <c r="AD1409" s="1">
        <v>0</v>
      </c>
      <c r="AE1409" s="1">
        <v>0</v>
      </c>
      <c r="AF1409" s="1">
        <v>0</v>
      </c>
      <c r="AG1409" s="1">
        <v>30</v>
      </c>
      <c r="AH1409" s="1">
        <v>900</v>
      </c>
      <c r="AI1409" s="1">
        <v>2650</v>
      </c>
      <c r="AJ1409" s="1" t="s">
        <v>9421</v>
      </c>
      <c r="AK1409" s="1" t="s">
        <v>9422</v>
      </c>
      <c r="AL1409" s="1" t="s">
        <v>11</v>
      </c>
      <c r="AM1409" s="1" t="s">
        <v>12</v>
      </c>
      <c r="AN1409" s="1" t="s">
        <v>23098</v>
      </c>
      <c r="AO1409" s="1" t="s">
        <v>364</v>
      </c>
      <c r="AP1409" s="1" t="s">
        <v>57</v>
      </c>
      <c r="AQ1409" s="1" t="s">
        <v>25</v>
      </c>
      <c r="AR1409" s="1" t="s">
        <v>19</v>
      </c>
      <c r="AS1409" s="1" t="s">
        <v>23091</v>
      </c>
      <c r="AT1409" s="1" t="s">
        <v>26</v>
      </c>
    </row>
    <row r="1410" spans="1:46" x14ac:dyDescent="0.25">
      <c r="A1410" s="1" t="s">
        <v>19659</v>
      </c>
      <c r="B1410" s="2" t="s">
        <v>23074</v>
      </c>
      <c r="C1410" s="2" t="s">
        <v>23104</v>
      </c>
      <c r="D1410" s="1">
        <v>4</v>
      </c>
      <c r="E1410" s="1">
        <v>10</v>
      </c>
      <c r="F1410" s="1">
        <v>7</v>
      </c>
      <c r="G1410" s="1">
        <v>21</v>
      </c>
      <c r="H1410" s="6">
        <v>0.33333333333333331</v>
      </c>
      <c r="I1410">
        <v>0</v>
      </c>
      <c r="J1410" s="1">
        <v>37</v>
      </c>
      <c r="K1410" s="1">
        <v>1</v>
      </c>
      <c r="L1410" s="1">
        <v>595</v>
      </c>
      <c r="M1410" s="6">
        <v>0</v>
      </c>
      <c r="N1410" s="4">
        <v>2040</v>
      </c>
      <c r="O1410" s="4">
        <v>180</v>
      </c>
      <c r="P1410" s="4">
        <v>100</v>
      </c>
      <c r="Q1410" s="3">
        <v>0.4</v>
      </c>
      <c r="R1410" s="1">
        <v>12</v>
      </c>
      <c r="S1410" s="1">
        <v>100</v>
      </c>
      <c r="T1410" s="1">
        <v>6</v>
      </c>
      <c r="U1410" s="1">
        <v>0</v>
      </c>
      <c r="V1410" s="1">
        <v>57</v>
      </c>
      <c r="W1410" s="1">
        <v>0</v>
      </c>
      <c r="X1410" s="1">
        <v>0</v>
      </c>
      <c r="Y1410" s="1">
        <v>1</v>
      </c>
      <c r="Z1410" s="1">
        <v>3</v>
      </c>
      <c r="AA1410" s="1">
        <v>1</v>
      </c>
      <c r="AB1410" s="1">
        <v>0</v>
      </c>
      <c r="AC1410" s="1">
        <v>1720</v>
      </c>
      <c r="AD1410" s="1">
        <v>0</v>
      </c>
      <c r="AE1410" s="1">
        <v>0</v>
      </c>
      <c r="AF1410" s="1">
        <v>0</v>
      </c>
      <c r="AG1410" s="1">
        <v>30</v>
      </c>
      <c r="AH1410" s="1">
        <v>900</v>
      </c>
      <c r="AI1410" s="1">
        <v>2650</v>
      </c>
      <c r="AJ1410" s="1" t="s">
        <v>7822</v>
      </c>
      <c r="AK1410" s="1" t="s">
        <v>7823</v>
      </c>
      <c r="AL1410" s="1" t="s">
        <v>11</v>
      </c>
      <c r="AM1410" s="1" t="s">
        <v>12</v>
      </c>
      <c r="AN1410" s="1" t="s">
        <v>23098</v>
      </c>
      <c r="AO1410" s="1" t="s">
        <v>364</v>
      </c>
      <c r="AP1410" s="1" t="s">
        <v>57</v>
      </c>
      <c r="AQ1410" s="1" t="s">
        <v>25</v>
      </c>
      <c r="AR1410" s="1" t="s">
        <v>19</v>
      </c>
      <c r="AS1410" s="1" t="s">
        <v>23091</v>
      </c>
      <c r="AT1410" s="1" t="s">
        <v>26</v>
      </c>
    </row>
    <row r="1411" spans="1:46" x14ac:dyDescent="0.25">
      <c r="A1411" s="1" t="s">
        <v>22525</v>
      </c>
      <c r="B1411" s="2" t="s">
        <v>23074</v>
      </c>
      <c r="C1411" s="2" t="s">
        <v>23104</v>
      </c>
      <c r="D1411" s="1">
        <v>4</v>
      </c>
      <c r="E1411" s="1">
        <v>10</v>
      </c>
      <c r="F1411" s="1">
        <v>7</v>
      </c>
      <c r="G1411" s="1">
        <v>21</v>
      </c>
      <c r="H1411" s="6">
        <v>0.33333333333333331</v>
      </c>
      <c r="I1411">
        <v>0</v>
      </c>
      <c r="J1411" s="1">
        <v>37</v>
      </c>
      <c r="K1411" s="1">
        <v>1</v>
      </c>
      <c r="L1411" s="1">
        <v>595</v>
      </c>
      <c r="M1411" s="6">
        <v>0</v>
      </c>
      <c r="N1411" s="4">
        <v>2040</v>
      </c>
      <c r="O1411" s="4">
        <v>180</v>
      </c>
      <c r="P1411" s="4">
        <v>110</v>
      </c>
      <c r="Q1411" s="3">
        <v>0.4</v>
      </c>
      <c r="R1411" s="1">
        <v>12</v>
      </c>
      <c r="S1411" s="1">
        <v>110</v>
      </c>
      <c r="T1411" s="1">
        <v>6</v>
      </c>
      <c r="U1411" s="1">
        <v>1</v>
      </c>
      <c r="V1411" s="1">
        <v>57</v>
      </c>
      <c r="W1411" s="1">
        <v>0</v>
      </c>
      <c r="X1411" s="1">
        <v>0</v>
      </c>
      <c r="Y1411" s="1">
        <v>1</v>
      </c>
      <c r="Z1411" s="1">
        <v>3</v>
      </c>
      <c r="AA1411" s="1">
        <v>1</v>
      </c>
      <c r="AB1411" s="1">
        <v>0</v>
      </c>
      <c r="AC1411" s="1">
        <v>1720</v>
      </c>
      <c r="AD1411" s="1">
        <v>0</v>
      </c>
      <c r="AE1411" s="1">
        <v>0</v>
      </c>
      <c r="AF1411" s="1">
        <v>0</v>
      </c>
      <c r="AG1411" s="1">
        <v>30</v>
      </c>
      <c r="AH1411" s="1">
        <v>900</v>
      </c>
      <c r="AI1411" s="1">
        <v>2650</v>
      </c>
      <c r="AJ1411" s="1" t="s">
        <v>15532</v>
      </c>
      <c r="AK1411" s="1" t="s">
        <v>15533</v>
      </c>
      <c r="AL1411" s="1" t="s">
        <v>11</v>
      </c>
      <c r="AM1411" s="1" t="s">
        <v>12</v>
      </c>
      <c r="AN1411" s="1" t="s">
        <v>23098</v>
      </c>
      <c r="AO1411" s="1" t="s">
        <v>86</v>
      </c>
      <c r="AP1411" s="1" t="s">
        <v>57</v>
      </c>
      <c r="AQ1411" s="1" t="s">
        <v>25</v>
      </c>
      <c r="AR1411" s="1" t="s">
        <v>19</v>
      </c>
      <c r="AS1411" s="1" t="s">
        <v>23091</v>
      </c>
      <c r="AT1411" s="1" t="s">
        <v>26</v>
      </c>
    </row>
    <row r="1412" spans="1:46" x14ac:dyDescent="0.25">
      <c r="A1412" s="1" t="s">
        <v>22728</v>
      </c>
      <c r="B1412" s="2" t="s">
        <v>23074</v>
      </c>
      <c r="C1412" s="2" t="s">
        <v>23106</v>
      </c>
      <c r="D1412" s="1">
        <v>0</v>
      </c>
      <c r="E1412" s="1">
        <v>0</v>
      </c>
      <c r="F1412" s="1">
        <v>5</v>
      </c>
      <c r="G1412" s="1">
        <v>5</v>
      </c>
      <c r="H1412" s="6">
        <v>1</v>
      </c>
      <c r="I1412">
        <v>0</v>
      </c>
      <c r="J1412" s="1">
        <v>38</v>
      </c>
      <c r="K1412" s="1">
        <v>0</v>
      </c>
      <c r="L1412" s="1">
        <v>891</v>
      </c>
      <c r="M1412" s="6">
        <v>0.24</v>
      </c>
      <c r="N1412" s="4">
        <v>8300</v>
      </c>
      <c r="O1412" s="4">
        <v>700</v>
      </c>
      <c r="P1412" s="4">
        <v>800</v>
      </c>
      <c r="Q1412" s="3">
        <v>0.27</v>
      </c>
      <c r="R1412" s="1">
        <v>12</v>
      </c>
      <c r="S1412" s="1">
        <v>800</v>
      </c>
      <c r="T1412" s="1">
        <v>94</v>
      </c>
      <c r="U1412" s="1">
        <v>0</v>
      </c>
      <c r="V1412" s="1">
        <v>57</v>
      </c>
      <c r="W1412" s="1">
        <v>1</v>
      </c>
      <c r="X1412" s="1">
        <v>1</v>
      </c>
      <c r="Y1412" s="1">
        <v>1</v>
      </c>
      <c r="Z1412" s="1">
        <v>2</v>
      </c>
      <c r="AA1412" s="1">
        <v>1</v>
      </c>
      <c r="AB1412" s="1">
        <v>0</v>
      </c>
      <c r="AC1412" s="1">
        <v>2479</v>
      </c>
      <c r="AD1412" s="1">
        <v>0</v>
      </c>
      <c r="AE1412" s="1">
        <v>0</v>
      </c>
      <c r="AF1412" s="1">
        <v>0</v>
      </c>
      <c r="AG1412" s="1">
        <v>359</v>
      </c>
      <c r="AH1412" s="1">
        <v>0</v>
      </c>
      <c r="AI1412" s="1">
        <v>2838</v>
      </c>
      <c r="AJ1412" s="1" t="s">
        <v>16070</v>
      </c>
      <c r="AK1412" s="1" t="s">
        <v>16071</v>
      </c>
      <c r="AL1412" s="1" t="s">
        <v>16072</v>
      </c>
      <c r="AM1412" s="1" t="s">
        <v>12</v>
      </c>
      <c r="AN1412" s="1" t="s">
        <v>23097</v>
      </c>
      <c r="AO1412" s="1" t="s">
        <v>364</v>
      </c>
      <c r="AP1412" s="1" t="s">
        <v>86</v>
      </c>
      <c r="AQ1412" s="1" t="s">
        <v>14</v>
      </c>
      <c r="AR1412" s="1" t="s">
        <v>19</v>
      </c>
      <c r="AS1412" s="1" t="s">
        <v>23091</v>
      </c>
      <c r="AT1412" s="1" t="s">
        <v>26</v>
      </c>
    </row>
    <row r="1413" spans="1:46" x14ac:dyDescent="0.25">
      <c r="A1413" s="1" t="s">
        <v>19384</v>
      </c>
      <c r="B1413" s="2" t="s">
        <v>23074</v>
      </c>
      <c r="C1413" s="2" t="s">
        <v>23107</v>
      </c>
      <c r="D1413" s="1">
        <v>0</v>
      </c>
      <c r="E1413" s="1">
        <v>1</v>
      </c>
      <c r="F1413" s="1">
        <v>6</v>
      </c>
      <c r="G1413" s="1">
        <v>7</v>
      </c>
      <c r="H1413" s="6">
        <v>0.8571428571428571</v>
      </c>
      <c r="I1413">
        <v>1</v>
      </c>
      <c r="J1413" s="1">
        <v>32</v>
      </c>
      <c r="K1413" s="1">
        <v>1</v>
      </c>
      <c r="L1413" s="1">
        <v>672</v>
      </c>
      <c r="M1413" s="6">
        <v>0.77</v>
      </c>
      <c r="N1413" s="4">
        <v>2400</v>
      </c>
      <c r="O1413" s="4">
        <v>180</v>
      </c>
      <c r="P1413" s="4">
        <v>100</v>
      </c>
      <c r="Q1413" s="3">
        <v>0.3</v>
      </c>
      <c r="R1413" s="1">
        <v>6</v>
      </c>
      <c r="S1413" s="1">
        <v>100</v>
      </c>
      <c r="T1413" s="1">
        <v>8</v>
      </c>
      <c r="U1413" s="1">
        <v>1</v>
      </c>
      <c r="V1413" s="1">
        <v>57</v>
      </c>
      <c r="W1413" s="1">
        <v>0</v>
      </c>
      <c r="X1413" s="1">
        <v>0</v>
      </c>
      <c r="Y1413" s="1">
        <v>1</v>
      </c>
      <c r="Z1413" s="1">
        <v>1</v>
      </c>
      <c r="AA1413" s="1">
        <v>1</v>
      </c>
      <c r="AB1413" s="1">
        <v>1</v>
      </c>
      <c r="AC1413" s="1">
        <v>309</v>
      </c>
      <c r="AD1413" s="1">
        <v>0</v>
      </c>
      <c r="AE1413" s="1">
        <v>614</v>
      </c>
      <c r="AF1413" s="1">
        <v>1288</v>
      </c>
      <c r="AG1413" s="1">
        <v>0</v>
      </c>
      <c r="AH1413" s="1">
        <v>300</v>
      </c>
      <c r="AI1413" s="1">
        <v>2511</v>
      </c>
      <c r="AJ1413" s="1" t="s">
        <v>7032</v>
      </c>
      <c r="AK1413" s="1" t="s">
        <v>7033</v>
      </c>
      <c r="AL1413" s="1" t="s">
        <v>7034</v>
      </c>
      <c r="AM1413" s="1" t="s">
        <v>16</v>
      </c>
      <c r="AN1413" s="1" t="s">
        <v>23098</v>
      </c>
      <c r="AO1413" s="1" t="s">
        <v>86</v>
      </c>
      <c r="AP1413" s="1" t="s">
        <v>57</v>
      </c>
      <c r="AQ1413" s="1" t="s">
        <v>25</v>
      </c>
      <c r="AR1413" s="1" t="s">
        <v>19</v>
      </c>
      <c r="AS1413" s="1" t="s">
        <v>23091</v>
      </c>
      <c r="AT1413" s="1" t="s">
        <v>101</v>
      </c>
    </row>
    <row r="1414" spans="1:46" x14ac:dyDescent="0.25">
      <c r="A1414" s="1" t="s">
        <v>17140</v>
      </c>
      <c r="B1414" s="2" t="s">
        <v>23074</v>
      </c>
      <c r="C1414" s="2" t="s">
        <v>23108</v>
      </c>
      <c r="D1414" s="1">
        <v>0</v>
      </c>
      <c r="E1414" s="1">
        <v>0</v>
      </c>
      <c r="F1414" s="1">
        <v>1</v>
      </c>
      <c r="G1414" s="1">
        <v>1</v>
      </c>
      <c r="H1414" s="6">
        <v>1</v>
      </c>
      <c r="I1414">
        <v>1</v>
      </c>
      <c r="J1414" s="1">
        <v>36</v>
      </c>
      <c r="K1414" s="1">
        <v>1</v>
      </c>
      <c r="L1414" s="1">
        <v>596</v>
      </c>
      <c r="M1414" s="6">
        <v>0.49</v>
      </c>
      <c r="N1414" s="4">
        <v>8000</v>
      </c>
      <c r="O1414" s="4">
        <v>700</v>
      </c>
      <c r="P1414" s="4">
        <v>510</v>
      </c>
      <c r="Q1414" s="3">
        <v>0.25</v>
      </c>
      <c r="R1414" s="1">
        <v>24</v>
      </c>
      <c r="S1414" s="1">
        <v>510</v>
      </c>
      <c r="T1414" s="1">
        <v>46</v>
      </c>
      <c r="U1414" s="1">
        <v>0</v>
      </c>
      <c r="V1414" s="1">
        <v>57</v>
      </c>
      <c r="W1414" s="1">
        <v>1</v>
      </c>
      <c r="X1414" s="1">
        <v>0</v>
      </c>
      <c r="Y1414" s="1">
        <v>0</v>
      </c>
      <c r="Z1414" s="1">
        <v>3</v>
      </c>
      <c r="AA1414" s="1">
        <v>0</v>
      </c>
      <c r="AB1414" s="1">
        <v>1</v>
      </c>
      <c r="AC1414" s="1">
        <v>25696</v>
      </c>
      <c r="AD1414" s="1">
        <v>0</v>
      </c>
      <c r="AE1414" s="1">
        <v>0</v>
      </c>
      <c r="AF1414" s="1">
        <v>0</v>
      </c>
      <c r="AG1414" s="1">
        <v>0</v>
      </c>
      <c r="AH1414" s="1">
        <v>746</v>
      </c>
      <c r="AI1414" s="1">
        <v>26442</v>
      </c>
      <c r="AJ1414" s="1" t="s">
        <v>403</v>
      </c>
      <c r="AK1414" s="1" t="s">
        <v>404</v>
      </c>
      <c r="AL1414" s="1" t="s">
        <v>405</v>
      </c>
      <c r="AM1414" s="1" t="s">
        <v>16</v>
      </c>
      <c r="AN1414" s="1" t="s">
        <v>23098</v>
      </c>
      <c r="AO1414" s="1" t="s">
        <v>364</v>
      </c>
      <c r="AP1414" s="1" t="s">
        <v>86</v>
      </c>
      <c r="AQ1414" s="1" t="s">
        <v>25</v>
      </c>
      <c r="AR1414" s="1" t="s">
        <v>30</v>
      </c>
      <c r="AS1414" s="1" t="s">
        <v>23090</v>
      </c>
      <c r="AT1414" s="1" t="s">
        <v>101</v>
      </c>
    </row>
    <row r="1415" spans="1:46" x14ac:dyDescent="0.25">
      <c r="A1415" s="1" t="s">
        <v>20966</v>
      </c>
      <c r="B1415" s="2" t="s">
        <v>23075</v>
      </c>
      <c r="C1415" s="2" t="s">
        <v>23106</v>
      </c>
      <c r="D1415" s="1">
        <v>0</v>
      </c>
      <c r="E1415" s="1">
        <v>0</v>
      </c>
      <c r="F1415" s="1">
        <v>1</v>
      </c>
      <c r="G1415" s="1">
        <v>1</v>
      </c>
      <c r="H1415" s="6">
        <v>1</v>
      </c>
      <c r="I1415">
        <v>0</v>
      </c>
      <c r="J1415" s="1">
        <v>31</v>
      </c>
      <c r="K1415" s="1">
        <v>1</v>
      </c>
      <c r="L1415" s="1">
        <v>680</v>
      </c>
      <c r="M1415" s="6">
        <v>0.55000000000000004</v>
      </c>
      <c r="N1415" s="4">
        <v>1950</v>
      </c>
      <c r="O1415" s="4">
        <v>160</v>
      </c>
      <c r="P1415" s="4">
        <v>200</v>
      </c>
      <c r="Q1415" s="3">
        <v>0.3</v>
      </c>
      <c r="R1415" s="1">
        <v>18</v>
      </c>
      <c r="S1415" s="1">
        <v>200</v>
      </c>
      <c r="T1415" s="1">
        <v>35</v>
      </c>
      <c r="U1415" s="1">
        <v>1</v>
      </c>
      <c r="V1415" s="1">
        <v>57</v>
      </c>
      <c r="W1415" s="1">
        <v>0</v>
      </c>
      <c r="X1415" s="1">
        <v>1</v>
      </c>
      <c r="Y1415" s="1">
        <v>1</v>
      </c>
      <c r="Z1415" s="1">
        <v>0</v>
      </c>
      <c r="AA1415" s="1">
        <v>1</v>
      </c>
      <c r="AB1415" s="1">
        <v>0</v>
      </c>
      <c r="AC1415" s="1">
        <v>0</v>
      </c>
      <c r="AD1415" s="1">
        <v>0</v>
      </c>
      <c r="AE1415" s="1">
        <v>0</v>
      </c>
      <c r="AF1415" s="1">
        <v>190</v>
      </c>
      <c r="AG1415" s="1">
        <v>0</v>
      </c>
      <c r="AH1415" s="1">
        <v>1100</v>
      </c>
      <c r="AI1415" s="1">
        <v>1290</v>
      </c>
      <c r="AJ1415" s="1" t="s">
        <v>11370</v>
      </c>
      <c r="AK1415" s="1" t="s">
        <v>11371</v>
      </c>
      <c r="AL1415" s="1" t="s">
        <v>11372</v>
      </c>
      <c r="AM1415" s="1" t="s">
        <v>12</v>
      </c>
      <c r="AN1415" s="1" t="s">
        <v>23098</v>
      </c>
      <c r="AO1415" s="1" t="s">
        <v>86</v>
      </c>
      <c r="AP1415" s="1" t="s">
        <v>57</v>
      </c>
      <c r="AQ1415" s="1" t="s">
        <v>14</v>
      </c>
      <c r="AR1415" s="1" t="s">
        <v>19</v>
      </c>
      <c r="AS1415" s="1" t="s">
        <v>23091</v>
      </c>
      <c r="AT1415" s="1" t="s">
        <v>26</v>
      </c>
    </row>
    <row r="1416" spans="1:46" x14ac:dyDescent="0.25">
      <c r="A1416" s="1" t="s">
        <v>19381</v>
      </c>
      <c r="B1416" s="2" t="s">
        <v>23101</v>
      </c>
      <c r="C1416" s="2" t="s">
        <v>23107</v>
      </c>
      <c r="D1416" s="1">
        <v>0</v>
      </c>
      <c r="E1416" s="1">
        <v>0</v>
      </c>
      <c r="F1416" s="1">
        <v>1</v>
      </c>
      <c r="G1416" s="1">
        <v>1</v>
      </c>
      <c r="H1416" s="6">
        <v>1</v>
      </c>
      <c r="I1416">
        <v>0</v>
      </c>
      <c r="J1416" s="1">
        <v>34</v>
      </c>
      <c r="K1416" s="1">
        <v>1</v>
      </c>
      <c r="L1416" s="1">
        <v>657</v>
      </c>
      <c r="M1416" s="6">
        <v>0.37</v>
      </c>
      <c r="N1416" s="4">
        <v>3200</v>
      </c>
      <c r="O1416" s="4">
        <v>250</v>
      </c>
      <c r="P1416" s="4">
        <v>500</v>
      </c>
      <c r="Q1416" s="3">
        <v>0.25</v>
      </c>
      <c r="R1416" s="1">
        <v>24</v>
      </c>
      <c r="S1416" s="1">
        <v>500</v>
      </c>
      <c r="T1416" s="1">
        <v>55</v>
      </c>
      <c r="U1416" s="1">
        <v>1</v>
      </c>
      <c r="V1416" s="1">
        <v>57</v>
      </c>
      <c r="W1416" s="1">
        <v>0</v>
      </c>
      <c r="X1416" s="1">
        <v>0</v>
      </c>
      <c r="Y1416" s="1">
        <v>1</v>
      </c>
      <c r="Z1416" s="1">
        <v>4</v>
      </c>
      <c r="AA1416" s="1">
        <v>0</v>
      </c>
      <c r="AB1416" s="1">
        <v>0</v>
      </c>
      <c r="AC1416" s="1">
        <v>0</v>
      </c>
      <c r="AD1416" s="1">
        <v>0</v>
      </c>
      <c r="AE1416" s="1">
        <v>500</v>
      </c>
      <c r="AF1416" s="1">
        <v>0</v>
      </c>
      <c r="AG1416" s="1">
        <v>0</v>
      </c>
      <c r="AH1416" s="1">
        <v>800</v>
      </c>
      <c r="AI1416" s="1">
        <v>1300</v>
      </c>
      <c r="AJ1416" s="1" t="s">
        <v>1609</v>
      </c>
      <c r="AK1416" s="1" t="s">
        <v>7025</v>
      </c>
      <c r="AL1416" s="1" t="s">
        <v>7026</v>
      </c>
      <c r="AM1416" s="1" t="s">
        <v>12</v>
      </c>
      <c r="AN1416" s="1" t="s">
        <v>23098</v>
      </c>
      <c r="AO1416" s="1" t="s">
        <v>86</v>
      </c>
      <c r="AP1416" s="1" t="s">
        <v>57</v>
      </c>
      <c r="AQ1416" s="1" t="s">
        <v>25</v>
      </c>
      <c r="AR1416" s="1" t="s">
        <v>19</v>
      </c>
      <c r="AS1416" s="1" t="s">
        <v>23090</v>
      </c>
      <c r="AT1416" s="1" t="s">
        <v>26</v>
      </c>
    </row>
    <row r="1417" spans="1:46" x14ac:dyDescent="0.25">
      <c r="A1417" s="1" t="s">
        <v>20678</v>
      </c>
      <c r="B1417" s="2" t="s">
        <v>23101</v>
      </c>
      <c r="C1417" s="2" t="s">
        <v>23108</v>
      </c>
      <c r="D1417" s="1">
        <v>0</v>
      </c>
      <c r="E1417" s="1">
        <v>0</v>
      </c>
      <c r="F1417" s="1">
        <v>1</v>
      </c>
      <c r="G1417" s="1">
        <v>1</v>
      </c>
      <c r="H1417" s="6">
        <v>1</v>
      </c>
      <c r="I1417">
        <v>1</v>
      </c>
      <c r="J1417" s="1">
        <v>35</v>
      </c>
      <c r="K1417" s="1">
        <v>1</v>
      </c>
      <c r="L1417" s="1">
        <v>617</v>
      </c>
      <c r="M1417" s="6">
        <v>1.29</v>
      </c>
      <c r="N1417" s="4">
        <v>2400</v>
      </c>
      <c r="O1417" s="4">
        <v>200</v>
      </c>
      <c r="P1417" s="4">
        <v>300</v>
      </c>
      <c r="Q1417" s="3">
        <v>0.3</v>
      </c>
      <c r="R1417" s="1">
        <v>24</v>
      </c>
      <c r="S1417" s="1">
        <v>300</v>
      </c>
      <c r="T1417" s="1">
        <v>36</v>
      </c>
      <c r="U1417" s="1">
        <v>1</v>
      </c>
      <c r="V1417" s="1">
        <v>57</v>
      </c>
      <c r="W1417" s="1">
        <v>0</v>
      </c>
      <c r="X1417" s="1">
        <v>1</v>
      </c>
      <c r="Y1417" s="1">
        <v>1</v>
      </c>
      <c r="Z1417" s="1">
        <v>5</v>
      </c>
      <c r="AA1417" s="1">
        <v>1</v>
      </c>
      <c r="AB1417" s="1">
        <v>1</v>
      </c>
      <c r="AC1417" s="1">
        <v>0</v>
      </c>
      <c r="AD1417" s="1">
        <v>0</v>
      </c>
      <c r="AE1417" s="1">
        <v>0</v>
      </c>
      <c r="AF1417" s="1">
        <v>4581</v>
      </c>
      <c r="AG1417" s="1">
        <v>0</v>
      </c>
      <c r="AH1417" s="1">
        <v>0</v>
      </c>
      <c r="AI1417" s="1">
        <v>4581</v>
      </c>
      <c r="AJ1417" s="1" t="s">
        <v>10624</v>
      </c>
      <c r="AK1417" s="1" t="s">
        <v>10625</v>
      </c>
      <c r="AL1417" s="1" t="s">
        <v>10626</v>
      </c>
      <c r="AM1417" s="1" t="s">
        <v>16</v>
      </c>
      <c r="AN1417" s="1" t="s">
        <v>23098</v>
      </c>
      <c r="AO1417" s="1" t="s">
        <v>86</v>
      </c>
      <c r="AP1417" s="1" t="s">
        <v>57</v>
      </c>
      <c r="AQ1417" s="1" t="s">
        <v>14</v>
      </c>
      <c r="AR1417" s="1" t="s">
        <v>19</v>
      </c>
      <c r="AS1417" s="1" t="s">
        <v>23091</v>
      </c>
      <c r="AT1417" s="1" t="s">
        <v>101</v>
      </c>
    </row>
    <row r="1418" spans="1:46" x14ac:dyDescent="0.25">
      <c r="A1418" s="1" t="s">
        <v>23041</v>
      </c>
      <c r="B1418" s="2" t="s">
        <v>23101</v>
      </c>
      <c r="C1418" s="2" t="s">
        <v>23109</v>
      </c>
      <c r="D1418" s="1">
        <v>7</v>
      </c>
      <c r="E1418" s="1">
        <v>1</v>
      </c>
      <c r="F1418" s="1">
        <v>2</v>
      </c>
      <c r="G1418" s="1">
        <v>10</v>
      </c>
      <c r="H1418" s="6">
        <v>0.2</v>
      </c>
      <c r="I1418">
        <v>0</v>
      </c>
      <c r="J1418" s="1">
        <v>29</v>
      </c>
      <c r="K1418" s="1">
        <v>1</v>
      </c>
      <c r="L1418" s="1">
        <v>576</v>
      </c>
      <c r="M1418" s="6">
        <v>0.08</v>
      </c>
      <c r="N1418" s="4">
        <v>1800</v>
      </c>
      <c r="O1418" s="4">
        <v>225</v>
      </c>
      <c r="P1418" s="4">
        <v>100</v>
      </c>
      <c r="Q1418" s="3">
        <v>0.35</v>
      </c>
      <c r="R1418" s="1">
        <v>6</v>
      </c>
      <c r="S1418" s="1">
        <v>100</v>
      </c>
      <c r="T1418" s="1">
        <v>13</v>
      </c>
      <c r="U1418" s="1">
        <v>1</v>
      </c>
      <c r="V1418" s="1">
        <v>57</v>
      </c>
      <c r="W1418" s="1">
        <v>0</v>
      </c>
      <c r="X1418" s="1">
        <v>0</v>
      </c>
      <c r="Y1418" s="1">
        <v>1</v>
      </c>
      <c r="Z1418" s="1">
        <v>1</v>
      </c>
      <c r="AA1418" s="1">
        <v>0</v>
      </c>
      <c r="AB1418" s="1">
        <v>0</v>
      </c>
      <c r="AC1418" s="1">
        <v>0</v>
      </c>
      <c r="AD1418" s="1">
        <v>0</v>
      </c>
      <c r="AE1418" s="1">
        <v>0</v>
      </c>
      <c r="AF1418" s="1">
        <v>0</v>
      </c>
      <c r="AG1418" s="1">
        <v>0</v>
      </c>
      <c r="AH1418" s="1">
        <v>0</v>
      </c>
      <c r="AI1418" s="1">
        <v>0</v>
      </c>
      <c r="AJ1418" s="1" t="s">
        <v>3762</v>
      </c>
      <c r="AK1418" s="1" t="s">
        <v>16938</v>
      </c>
      <c r="AL1418" s="1" t="s">
        <v>16939</v>
      </c>
      <c r="AM1418" s="1" t="s">
        <v>12</v>
      </c>
      <c r="AN1418" s="1" t="s">
        <v>23098</v>
      </c>
      <c r="AO1418" s="1" t="s">
        <v>86</v>
      </c>
      <c r="AP1418" s="1" t="s">
        <v>57</v>
      </c>
      <c r="AQ1418" s="1" t="s">
        <v>25</v>
      </c>
      <c r="AR1418" s="1" t="s">
        <v>19</v>
      </c>
      <c r="AS1418" s="1" t="s">
        <v>23090</v>
      </c>
      <c r="AT1418" s="1" t="s">
        <v>26</v>
      </c>
    </row>
    <row r="1419" spans="1:46" x14ac:dyDescent="0.25">
      <c r="A1419" s="1" t="s">
        <v>21299</v>
      </c>
      <c r="B1419" s="2" t="s">
        <v>23101</v>
      </c>
      <c r="C1419" s="2" t="s">
        <v>23109</v>
      </c>
      <c r="D1419" s="1">
        <v>0</v>
      </c>
      <c r="E1419" s="1">
        <v>0</v>
      </c>
      <c r="F1419" s="1">
        <v>1</v>
      </c>
      <c r="G1419" s="1">
        <v>1</v>
      </c>
      <c r="H1419" s="6">
        <v>1</v>
      </c>
      <c r="I1419">
        <v>0</v>
      </c>
      <c r="J1419" s="1">
        <v>38</v>
      </c>
      <c r="K1419" s="1">
        <v>1</v>
      </c>
      <c r="L1419" s="1">
        <v>661</v>
      </c>
      <c r="M1419" s="6">
        <v>0.26</v>
      </c>
      <c r="N1419" s="4">
        <v>6000</v>
      </c>
      <c r="O1419" s="4">
        <v>500</v>
      </c>
      <c r="P1419" s="4">
        <v>300</v>
      </c>
      <c r="Q1419" s="3">
        <v>0.28999999999999998</v>
      </c>
      <c r="R1419" s="1">
        <v>12</v>
      </c>
      <c r="S1419" s="1">
        <v>300</v>
      </c>
      <c r="T1419" s="1">
        <v>46</v>
      </c>
      <c r="U1419" s="1">
        <v>1</v>
      </c>
      <c r="V1419" s="1">
        <v>57</v>
      </c>
      <c r="W1419" s="1">
        <v>1</v>
      </c>
      <c r="X1419" s="1">
        <v>0</v>
      </c>
      <c r="Y1419" s="1">
        <v>0</v>
      </c>
      <c r="Z1419" s="1">
        <v>3</v>
      </c>
      <c r="AA1419" s="1">
        <v>0</v>
      </c>
      <c r="AB1419" s="1">
        <v>0</v>
      </c>
      <c r="AC1419" s="1">
        <v>0</v>
      </c>
      <c r="AD1419" s="1">
        <v>0</v>
      </c>
      <c r="AE1419" s="1">
        <v>0</v>
      </c>
      <c r="AF1419" s="1">
        <v>664</v>
      </c>
      <c r="AG1419" s="1">
        <v>10</v>
      </c>
      <c r="AH1419" s="1">
        <v>0</v>
      </c>
      <c r="AI1419" s="1">
        <v>674</v>
      </c>
      <c r="AJ1419" s="1" t="s">
        <v>12301</v>
      </c>
      <c r="AK1419" s="1" t="s">
        <v>12302</v>
      </c>
      <c r="AL1419" s="1" t="s">
        <v>12303</v>
      </c>
      <c r="AM1419" s="1" t="s">
        <v>12</v>
      </c>
      <c r="AN1419" s="1" t="s">
        <v>23098</v>
      </c>
      <c r="AO1419" s="1" t="s">
        <v>86</v>
      </c>
      <c r="AP1419" s="1" t="s">
        <v>86</v>
      </c>
      <c r="AQ1419" s="1" t="s">
        <v>25</v>
      </c>
      <c r="AR1419" s="1" t="s">
        <v>30</v>
      </c>
      <c r="AS1419" s="1" t="s">
        <v>23090</v>
      </c>
      <c r="AT1419" s="1" t="s">
        <v>26</v>
      </c>
    </row>
    <row r="1420" spans="1:46" x14ac:dyDescent="0.25">
      <c r="A1420" s="1" t="s">
        <v>19082</v>
      </c>
      <c r="B1420" s="2" t="s">
        <v>23076</v>
      </c>
      <c r="C1420" s="2" t="s">
        <v>23103</v>
      </c>
      <c r="D1420" s="1">
        <v>0</v>
      </c>
      <c r="E1420" s="1">
        <v>1</v>
      </c>
      <c r="F1420" s="1">
        <v>1</v>
      </c>
      <c r="G1420" s="1">
        <v>2</v>
      </c>
      <c r="H1420" s="6">
        <v>0.5</v>
      </c>
      <c r="I1420">
        <v>1</v>
      </c>
      <c r="J1420" s="1">
        <v>47</v>
      </c>
      <c r="K1420" s="1">
        <v>0</v>
      </c>
      <c r="L1420" s="1">
        <v>274</v>
      </c>
      <c r="M1420" s="6">
        <v>0</v>
      </c>
      <c r="N1420" s="4">
        <v>2600</v>
      </c>
      <c r="O1420" s="4">
        <v>200</v>
      </c>
      <c r="P1420" s="4">
        <v>300</v>
      </c>
      <c r="Q1420" s="3">
        <v>0.45</v>
      </c>
      <c r="R1420" s="1">
        <v>36</v>
      </c>
      <c r="S1420" s="1">
        <v>300</v>
      </c>
      <c r="T1420" s="1">
        <v>10</v>
      </c>
      <c r="U1420" s="1">
        <v>0</v>
      </c>
      <c r="V1420" s="1">
        <v>56</v>
      </c>
      <c r="W1420" s="1">
        <v>0</v>
      </c>
      <c r="X1420" s="1">
        <v>0</v>
      </c>
      <c r="Y1420" s="1">
        <v>0</v>
      </c>
      <c r="Z1420" s="1">
        <v>4</v>
      </c>
      <c r="AA1420" s="1">
        <v>0</v>
      </c>
      <c r="AB1420" s="1">
        <v>1</v>
      </c>
      <c r="AC1420" s="1">
        <v>2400</v>
      </c>
      <c r="AD1420" s="1">
        <v>0</v>
      </c>
      <c r="AE1420" s="1">
        <v>700</v>
      </c>
      <c r="AF1420" s="1">
        <v>0</v>
      </c>
      <c r="AG1420" s="1">
        <v>0</v>
      </c>
      <c r="AH1420" s="1">
        <v>500</v>
      </c>
      <c r="AI1420" s="1">
        <v>3600</v>
      </c>
      <c r="AJ1420" s="1" t="s">
        <v>855</v>
      </c>
      <c r="AK1420" s="1" t="s">
        <v>6201</v>
      </c>
      <c r="AL1420" s="1" t="s">
        <v>11</v>
      </c>
      <c r="AM1420" s="1" t="s">
        <v>16</v>
      </c>
      <c r="AN1420" s="1" t="s">
        <v>23097</v>
      </c>
      <c r="AO1420" s="1" t="s">
        <v>364</v>
      </c>
      <c r="AP1420" s="1" t="s">
        <v>57</v>
      </c>
      <c r="AQ1420" s="1" t="s">
        <v>25</v>
      </c>
      <c r="AR1420" s="1" t="s">
        <v>30</v>
      </c>
      <c r="AS1420" s="1" t="s">
        <v>23090</v>
      </c>
      <c r="AT1420" s="1" t="s">
        <v>101</v>
      </c>
    </row>
    <row r="1421" spans="1:46" x14ac:dyDescent="0.25">
      <c r="A1421" s="1" t="s">
        <v>19771</v>
      </c>
      <c r="B1421" s="2" t="s">
        <v>23076</v>
      </c>
      <c r="C1421" s="2" t="s">
        <v>23105</v>
      </c>
      <c r="D1421" s="1">
        <v>0</v>
      </c>
      <c r="E1421" s="1">
        <v>1</v>
      </c>
      <c r="F1421" s="1">
        <v>4</v>
      </c>
      <c r="G1421" s="1">
        <v>5</v>
      </c>
      <c r="H1421" s="6">
        <v>0.8</v>
      </c>
      <c r="I1421">
        <v>0</v>
      </c>
      <c r="J1421" s="1">
        <v>37</v>
      </c>
      <c r="K1421" s="1">
        <v>1</v>
      </c>
      <c r="L1421" s="1">
        <v>614</v>
      </c>
      <c r="M1421" s="6">
        <v>0.45</v>
      </c>
      <c r="N1421" s="4">
        <v>3400</v>
      </c>
      <c r="O1421" s="4">
        <v>270</v>
      </c>
      <c r="P1421" s="4">
        <v>500</v>
      </c>
      <c r="Q1421" s="3">
        <v>0.37</v>
      </c>
      <c r="R1421" s="1">
        <v>24</v>
      </c>
      <c r="S1421" s="1">
        <v>500</v>
      </c>
      <c r="T1421" s="1">
        <v>41</v>
      </c>
      <c r="U1421" s="1">
        <v>1</v>
      </c>
      <c r="V1421" s="1">
        <v>56</v>
      </c>
      <c r="W1421" s="1">
        <v>0</v>
      </c>
      <c r="X1421" s="1">
        <v>0</v>
      </c>
      <c r="Y1421" s="1">
        <v>0</v>
      </c>
      <c r="Z1421" s="1">
        <v>3</v>
      </c>
      <c r="AA1421" s="1">
        <v>1</v>
      </c>
      <c r="AB1421" s="1">
        <v>0</v>
      </c>
      <c r="AC1421" s="1">
        <v>2735</v>
      </c>
      <c r="AD1421" s="1">
        <v>0</v>
      </c>
      <c r="AE1421" s="1">
        <v>0</v>
      </c>
      <c r="AF1421" s="1">
        <v>0</v>
      </c>
      <c r="AG1421" s="1">
        <v>0</v>
      </c>
      <c r="AH1421" s="1">
        <v>0</v>
      </c>
      <c r="AI1421" s="1">
        <v>2735</v>
      </c>
      <c r="AJ1421" s="1" t="s">
        <v>8114</v>
      </c>
      <c r="AK1421" s="1" t="s">
        <v>8115</v>
      </c>
      <c r="AL1421" s="1" t="s">
        <v>8116</v>
      </c>
      <c r="AM1421" s="1" t="s">
        <v>12</v>
      </c>
      <c r="AN1421" s="1" t="s">
        <v>23098</v>
      </c>
      <c r="AO1421" s="1" t="s">
        <v>86</v>
      </c>
      <c r="AP1421" s="1" t="s">
        <v>57</v>
      </c>
      <c r="AQ1421" s="1" t="s">
        <v>25</v>
      </c>
      <c r="AR1421" s="1" t="s">
        <v>30</v>
      </c>
      <c r="AS1421" s="1" t="s">
        <v>23091</v>
      </c>
      <c r="AT1421" s="1" t="s">
        <v>26</v>
      </c>
    </row>
    <row r="1422" spans="1:46" x14ac:dyDescent="0.25">
      <c r="A1422" s="1" t="s">
        <v>22789</v>
      </c>
      <c r="B1422" s="2" t="s">
        <v>23073</v>
      </c>
      <c r="C1422" s="2" t="s">
        <v>23107</v>
      </c>
      <c r="D1422" s="1">
        <v>1</v>
      </c>
      <c r="E1422" s="1">
        <v>1</v>
      </c>
      <c r="F1422" s="1">
        <v>1</v>
      </c>
      <c r="G1422" s="1">
        <v>3</v>
      </c>
      <c r="H1422" s="6">
        <v>0.33333333333333331</v>
      </c>
      <c r="I1422">
        <v>1</v>
      </c>
      <c r="J1422" s="1">
        <v>36</v>
      </c>
      <c r="K1422" s="1">
        <v>1</v>
      </c>
      <c r="L1422" s="1">
        <v>736</v>
      </c>
      <c r="M1422" s="6">
        <v>0.62</v>
      </c>
      <c r="N1422" s="4">
        <v>2300</v>
      </c>
      <c r="O1422" s="4">
        <v>190</v>
      </c>
      <c r="P1422" s="4">
        <v>700</v>
      </c>
      <c r="Q1422" s="3">
        <v>0.31</v>
      </c>
      <c r="R1422" s="1">
        <v>24</v>
      </c>
      <c r="S1422" s="1">
        <v>700</v>
      </c>
      <c r="T1422" s="1">
        <v>58</v>
      </c>
      <c r="U1422" s="1">
        <v>0</v>
      </c>
      <c r="V1422" s="1">
        <v>56</v>
      </c>
      <c r="W1422" s="1">
        <v>0</v>
      </c>
      <c r="X1422" s="1">
        <v>0</v>
      </c>
      <c r="Y1422" s="1">
        <v>1</v>
      </c>
      <c r="Z1422" s="1">
        <v>4</v>
      </c>
      <c r="AA1422" s="1">
        <v>0</v>
      </c>
      <c r="AB1422" s="1">
        <v>1</v>
      </c>
      <c r="AC1422" s="1">
        <v>0</v>
      </c>
      <c r="AD1422" s="1">
        <v>100</v>
      </c>
      <c r="AE1422" s="1">
        <v>0</v>
      </c>
      <c r="AF1422" s="1">
        <v>0</v>
      </c>
      <c r="AG1422" s="1">
        <v>613</v>
      </c>
      <c r="AH1422" s="1">
        <v>970</v>
      </c>
      <c r="AI1422" s="1">
        <v>1683</v>
      </c>
      <c r="AJ1422" s="1" t="s">
        <v>16242</v>
      </c>
      <c r="AK1422" s="1" t="s">
        <v>16243</v>
      </c>
      <c r="AL1422" s="1" t="s">
        <v>16244</v>
      </c>
      <c r="AM1422" s="1" t="s">
        <v>16</v>
      </c>
      <c r="AN1422" s="1" t="s">
        <v>23098</v>
      </c>
      <c r="AO1422" s="1" t="s">
        <v>364</v>
      </c>
      <c r="AP1422" s="1" t="s">
        <v>57</v>
      </c>
      <c r="AQ1422" s="1" t="s">
        <v>25</v>
      </c>
      <c r="AR1422" s="1" t="s">
        <v>19</v>
      </c>
      <c r="AS1422" s="1" t="s">
        <v>23090</v>
      </c>
      <c r="AT1422" s="1" t="s">
        <v>101</v>
      </c>
    </row>
    <row r="1423" spans="1:46" x14ac:dyDescent="0.25">
      <c r="A1423" s="1" t="s">
        <v>19154</v>
      </c>
      <c r="B1423" s="2" t="s">
        <v>23074</v>
      </c>
      <c r="C1423" s="2" t="s">
        <v>23105</v>
      </c>
      <c r="D1423" s="1">
        <v>1</v>
      </c>
      <c r="E1423" s="1">
        <v>1</v>
      </c>
      <c r="F1423" s="1">
        <v>1</v>
      </c>
      <c r="G1423" s="1">
        <v>3</v>
      </c>
      <c r="H1423" s="6">
        <v>0.33333333333333331</v>
      </c>
      <c r="I1423">
        <v>1</v>
      </c>
      <c r="J1423" s="1">
        <v>31</v>
      </c>
      <c r="K1423" s="1">
        <v>1</v>
      </c>
      <c r="L1423" s="1">
        <v>595</v>
      </c>
      <c r="M1423" s="6">
        <v>0.72</v>
      </c>
      <c r="N1423" s="4">
        <v>1420</v>
      </c>
      <c r="O1423" s="4">
        <v>112</v>
      </c>
      <c r="P1423" s="4">
        <v>400</v>
      </c>
      <c r="Q1423" s="3">
        <v>0.38</v>
      </c>
      <c r="R1423" s="1">
        <v>24</v>
      </c>
      <c r="S1423" s="1">
        <v>400</v>
      </c>
      <c r="T1423" s="1">
        <v>27</v>
      </c>
      <c r="U1423" s="1">
        <v>0</v>
      </c>
      <c r="V1423" s="1">
        <v>56</v>
      </c>
      <c r="W1423" s="1">
        <v>0</v>
      </c>
      <c r="X1423" s="1">
        <v>0</v>
      </c>
      <c r="Y1423" s="1">
        <v>1</v>
      </c>
      <c r="Z1423" s="1">
        <v>0</v>
      </c>
      <c r="AA1423" s="1">
        <v>1</v>
      </c>
      <c r="AB1423" s="1">
        <v>1</v>
      </c>
      <c r="AC1423" s="1">
        <v>0</v>
      </c>
      <c r="AD1423" s="1">
        <v>0</v>
      </c>
      <c r="AE1423" s="1">
        <v>439</v>
      </c>
      <c r="AF1423" s="1">
        <v>185</v>
      </c>
      <c r="AG1423" s="1">
        <v>106</v>
      </c>
      <c r="AH1423" s="1">
        <v>400</v>
      </c>
      <c r="AI1423" s="1">
        <v>1130</v>
      </c>
      <c r="AJ1423" s="1" t="s">
        <v>6388</v>
      </c>
      <c r="AK1423" s="1" t="s">
        <v>6389</v>
      </c>
      <c r="AL1423" s="1" t="s">
        <v>6390</v>
      </c>
      <c r="AM1423" s="1" t="s">
        <v>16</v>
      </c>
      <c r="AN1423" s="1" t="s">
        <v>23098</v>
      </c>
      <c r="AO1423" s="1" t="s">
        <v>364</v>
      </c>
      <c r="AP1423" s="1" t="s">
        <v>57</v>
      </c>
      <c r="AQ1423" s="1" t="s">
        <v>25</v>
      </c>
      <c r="AR1423" s="1" t="s">
        <v>19</v>
      </c>
      <c r="AS1423" s="1" t="s">
        <v>23091</v>
      </c>
      <c r="AT1423" s="1" t="s">
        <v>101</v>
      </c>
    </row>
    <row r="1424" spans="1:46" x14ac:dyDescent="0.25">
      <c r="A1424" s="1" t="s">
        <v>17285</v>
      </c>
      <c r="B1424" s="2" t="s">
        <v>23074</v>
      </c>
      <c r="C1424" s="2" t="s">
        <v>23106</v>
      </c>
      <c r="D1424" s="1">
        <v>0</v>
      </c>
      <c r="E1424" s="1">
        <v>0</v>
      </c>
      <c r="F1424" s="1">
        <v>3</v>
      </c>
      <c r="G1424" s="1">
        <v>3</v>
      </c>
      <c r="H1424" s="6">
        <v>1</v>
      </c>
      <c r="I1424">
        <v>0</v>
      </c>
      <c r="J1424" s="1">
        <v>35</v>
      </c>
      <c r="K1424" s="1">
        <v>1</v>
      </c>
      <c r="L1424" s="1">
        <v>672</v>
      </c>
      <c r="M1424" s="6">
        <v>0.4</v>
      </c>
      <c r="N1424" s="4">
        <v>2400</v>
      </c>
      <c r="O1424" s="4">
        <v>180</v>
      </c>
      <c r="P1424" s="4">
        <v>450</v>
      </c>
      <c r="Q1424" s="3">
        <v>0.3</v>
      </c>
      <c r="R1424" s="1">
        <v>18</v>
      </c>
      <c r="S1424" s="1">
        <v>450</v>
      </c>
      <c r="T1424" s="1">
        <v>36</v>
      </c>
      <c r="U1424" s="1">
        <v>0</v>
      </c>
      <c r="V1424" s="1">
        <v>56</v>
      </c>
      <c r="W1424" s="1">
        <v>0</v>
      </c>
      <c r="X1424" s="1">
        <v>0</v>
      </c>
      <c r="Y1424" s="1">
        <v>0</v>
      </c>
      <c r="Z1424" s="1">
        <v>1</v>
      </c>
      <c r="AA1424" s="1">
        <v>1</v>
      </c>
      <c r="AB1424" s="1">
        <v>0</v>
      </c>
      <c r="AC1424" s="1">
        <v>500</v>
      </c>
      <c r="AD1424" s="1">
        <v>0</v>
      </c>
      <c r="AE1424" s="1">
        <v>0</v>
      </c>
      <c r="AF1424" s="1">
        <v>0</v>
      </c>
      <c r="AG1424" s="1">
        <v>0</v>
      </c>
      <c r="AH1424" s="1">
        <v>429</v>
      </c>
      <c r="AI1424" s="1">
        <v>929</v>
      </c>
      <c r="AJ1424" s="1" t="s">
        <v>874</v>
      </c>
      <c r="AK1424" s="1" t="s">
        <v>875</v>
      </c>
      <c r="AL1424" s="1" t="s">
        <v>876</v>
      </c>
      <c r="AM1424" s="1" t="s">
        <v>12</v>
      </c>
      <c r="AN1424" s="1" t="s">
        <v>23098</v>
      </c>
      <c r="AO1424" s="1" t="s">
        <v>364</v>
      </c>
      <c r="AP1424" s="1" t="s">
        <v>57</v>
      </c>
      <c r="AQ1424" s="1" t="s">
        <v>25</v>
      </c>
      <c r="AR1424" s="1" t="s">
        <v>30</v>
      </c>
      <c r="AS1424" s="1" t="s">
        <v>23091</v>
      </c>
      <c r="AT1424" s="1" t="s">
        <v>26</v>
      </c>
    </row>
    <row r="1425" spans="1:46" x14ac:dyDescent="0.25">
      <c r="A1425" s="1" t="s">
        <v>22806</v>
      </c>
      <c r="B1425" s="2" t="s">
        <v>23074</v>
      </c>
      <c r="C1425" s="2" t="s">
        <v>23107</v>
      </c>
      <c r="D1425" s="1">
        <v>1</v>
      </c>
      <c r="E1425" s="1">
        <v>0</v>
      </c>
      <c r="F1425" s="1">
        <v>4</v>
      </c>
      <c r="G1425" s="1">
        <v>5</v>
      </c>
      <c r="H1425" s="6">
        <v>0.8</v>
      </c>
      <c r="I1425">
        <v>0</v>
      </c>
      <c r="J1425" s="1">
        <v>37</v>
      </c>
      <c r="K1425" s="1">
        <v>1</v>
      </c>
      <c r="L1425" s="1">
        <v>771</v>
      </c>
      <c r="M1425" s="6">
        <v>0.03</v>
      </c>
      <c r="N1425" s="4">
        <v>18000</v>
      </c>
      <c r="O1425" s="4">
        <v>1500</v>
      </c>
      <c r="P1425" s="4">
        <v>300</v>
      </c>
      <c r="Q1425" s="3">
        <v>0.28999999999999998</v>
      </c>
      <c r="R1425" s="1">
        <v>6</v>
      </c>
      <c r="S1425" s="1">
        <v>300</v>
      </c>
      <c r="T1425" s="1">
        <v>30</v>
      </c>
      <c r="U1425" s="1">
        <v>1</v>
      </c>
      <c r="V1425" s="1">
        <v>56</v>
      </c>
      <c r="W1425" s="1">
        <v>1</v>
      </c>
      <c r="X1425" s="1">
        <v>0</v>
      </c>
      <c r="Y1425" s="1">
        <v>0</v>
      </c>
      <c r="Z1425" s="1">
        <v>1</v>
      </c>
      <c r="AA1425" s="1">
        <v>1</v>
      </c>
      <c r="AB1425" s="1">
        <v>0</v>
      </c>
      <c r="AC1425" s="1">
        <v>0</v>
      </c>
      <c r="AD1425" s="1">
        <v>0</v>
      </c>
      <c r="AE1425" s="1">
        <v>0</v>
      </c>
      <c r="AF1425" s="1">
        <v>0</v>
      </c>
      <c r="AG1425" s="1">
        <v>2</v>
      </c>
      <c r="AH1425" s="1">
        <v>0</v>
      </c>
      <c r="AI1425" s="1">
        <v>2</v>
      </c>
      <c r="AJ1425" s="1" t="s">
        <v>16288</v>
      </c>
      <c r="AK1425" s="1" t="s">
        <v>16289</v>
      </c>
      <c r="AL1425" s="1" t="s">
        <v>16290</v>
      </c>
      <c r="AM1425" s="1" t="s">
        <v>12</v>
      </c>
      <c r="AN1425" s="1" t="s">
        <v>23098</v>
      </c>
      <c r="AO1425" s="1" t="s">
        <v>86</v>
      </c>
      <c r="AP1425" s="1" t="s">
        <v>86</v>
      </c>
      <c r="AQ1425" s="1" t="s">
        <v>25</v>
      </c>
      <c r="AR1425" s="1" t="s">
        <v>30</v>
      </c>
      <c r="AS1425" s="1" t="s">
        <v>23091</v>
      </c>
      <c r="AT1425" s="1" t="s">
        <v>26</v>
      </c>
    </row>
    <row r="1426" spans="1:46" x14ac:dyDescent="0.25">
      <c r="A1426" s="1" t="s">
        <v>18887</v>
      </c>
      <c r="B1426" s="2" t="s">
        <v>23074</v>
      </c>
      <c r="C1426" s="2" t="s">
        <v>23108</v>
      </c>
      <c r="D1426" s="1">
        <v>0</v>
      </c>
      <c r="E1426" s="1">
        <v>0</v>
      </c>
      <c r="F1426" s="1">
        <v>1</v>
      </c>
      <c r="G1426" s="1">
        <v>1</v>
      </c>
      <c r="H1426" s="6">
        <v>1</v>
      </c>
      <c r="I1426">
        <v>1</v>
      </c>
      <c r="J1426" s="1">
        <v>33</v>
      </c>
      <c r="K1426" s="1">
        <v>1</v>
      </c>
      <c r="L1426" s="1">
        <v>877</v>
      </c>
      <c r="M1426" s="6">
        <v>0.53</v>
      </c>
      <c r="N1426" s="4">
        <v>1500</v>
      </c>
      <c r="O1426" s="4">
        <v>127</v>
      </c>
      <c r="P1426" s="4">
        <v>500</v>
      </c>
      <c r="Q1426" s="3">
        <v>0.25</v>
      </c>
      <c r="R1426" s="1">
        <v>24</v>
      </c>
      <c r="S1426" s="1">
        <v>500</v>
      </c>
      <c r="T1426" s="1">
        <v>56</v>
      </c>
      <c r="U1426" s="1">
        <v>1</v>
      </c>
      <c r="V1426" s="1">
        <v>56</v>
      </c>
      <c r="W1426" s="1">
        <v>0</v>
      </c>
      <c r="X1426" s="1">
        <v>0</v>
      </c>
      <c r="Y1426" s="1">
        <v>0</v>
      </c>
      <c r="Z1426" s="1">
        <v>2</v>
      </c>
      <c r="AA1426" s="1">
        <v>1</v>
      </c>
      <c r="AB1426" s="1">
        <v>1</v>
      </c>
      <c r="AC1426" s="1">
        <v>1100</v>
      </c>
      <c r="AD1426" s="1">
        <v>136</v>
      </c>
      <c r="AE1426" s="1">
        <v>0</v>
      </c>
      <c r="AF1426" s="1">
        <v>0</v>
      </c>
      <c r="AG1426" s="1">
        <v>0</v>
      </c>
      <c r="AH1426" s="1">
        <v>0</v>
      </c>
      <c r="AI1426" s="1">
        <v>1236</v>
      </c>
      <c r="AJ1426" s="1" t="s">
        <v>5655</v>
      </c>
      <c r="AK1426" s="1" t="s">
        <v>5656</v>
      </c>
      <c r="AL1426" s="1" t="s">
        <v>5657</v>
      </c>
      <c r="AM1426" s="1" t="s">
        <v>16</v>
      </c>
      <c r="AN1426" s="1" t="s">
        <v>23098</v>
      </c>
      <c r="AO1426" s="1" t="s">
        <v>86</v>
      </c>
      <c r="AP1426" s="1" t="s">
        <v>57</v>
      </c>
      <c r="AQ1426" s="1" t="s">
        <v>25</v>
      </c>
      <c r="AR1426" s="1" t="s">
        <v>30</v>
      </c>
      <c r="AS1426" s="1" t="s">
        <v>23091</v>
      </c>
      <c r="AT1426" s="1" t="s">
        <v>101</v>
      </c>
    </row>
    <row r="1427" spans="1:46" x14ac:dyDescent="0.25">
      <c r="A1427" s="1" t="s">
        <v>17963</v>
      </c>
      <c r="B1427" s="2" t="s">
        <v>23101</v>
      </c>
      <c r="C1427" s="2" t="s">
        <v>23104</v>
      </c>
      <c r="D1427" s="1">
        <v>21</v>
      </c>
      <c r="E1427" s="1">
        <v>3</v>
      </c>
      <c r="F1427" s="1">
        <v>4</v>
      </c>
      <c r="G1427" s="1">
        <v>28</v>
      </c>
      <c r="H1427" s="6">
        <v>0.14285714285714285</v>
      </c>
      <c r="I1427">
        <v>0</v>
      </c>
      <c r="J1427" s="1">
        <v>38</v>
      </c>
      <c r="K1427" s="1">
        <v>1</v>
      </c>
      <c r="L1427" s="1">
        <v>398</v>
      </c>
      <c r="M1427" s="6">
        <v>0.45</v>
      </c>
      <c r="N1427" s="4">
        <v>1500</v>
      </c>
      <c r="O1427" s="4">
        <v>140</v>
      </c>
      <c r="P1427" s="4">
        <v>250</v>
      </c>
      <c r="Q1427" s="3">
        <v>0.43</v>
      </c>
      <c r="R1427" s="1">
        <v>24</v>
      </c>
      <c r="S1427" s="1">
        <v>250</v>
      </c>
      <c r="T1427" s="1">
        <v>9</v>
      </c>
      <c r="U1427" s="1">
        <v>0</v>
      </c>
      <c r="V1427" s="1">
        <v>56</v>
      </c>
      <c r="W1427" s="1">
        <v>0</v>
      </c>
      <c r="X1427" s="1">
        <v>0</v>
      </c>
      <c r="Y1427" s="1">
        <v>1</v>
      </c>
      <c r="Z1427" s="1">
        <v>2</v>
      </c>
      <c r="AA1427" s="1">
        <v>0</v>
      </c>
      <c r="AB1427" s="1">
        <v>0</v>
      </c>
      <c r="AC1427" s="1">
        <v>600</v>
      </c>
      <c r="AD1427" s="1">
        <v>0</v>
      </c>
      <c r="AE1427" s="1">
        <v>0</v>
      </c>
      <c r="AF1427" s="1">
        <v>390</v>
      </c>
      <c r="AG1427" s="1">
        <v>270</v>
      </c>
      <c r="AH1427" s="1">
        <v>0</v>
      </c>
      <c r="AI1427" s="1">
        <v>1260</v>
      </c>
      <c r="AJ1427" s="1" t="s">
        <v>2923</v>
      </c>
      <c r="AK1427" s="1" t="s">
        <v>611</v>
      </c>
      <c r="AL1427" s="1" t="s">
        <v>612</v>
      </c>
      <c r="AM1427" s="1" t="s">
        <v>12</v>
      </c>
      <c r="AN1427" s="1" t="s">
        <v>23098</v>
      </c>
      <c r="AO1427" s="1" t="s">
        <v>364</v>
      </c>
      <c r="AP1427" s="1" t="s">
        <v>57</v>
      </c>
      <c r="AQ1427" s="1" t="s">
        <v>25</v>
      </c>
      <c r="AR1427" s="1" t="s">
        <v>19</v>
      </c>
      <c r="AS1427" s="1" t="s">
        <v>23090</v>
      </c>
      <c r="AT1427" s="1" t="s">
        <v>26</v>
      </c>
    </row>
    <row r="1428" spans="1:46" x14ac:dyDescent="0.25">
      <c r="A1428" s="1" t="s">
        <v>19223</v>
      </c>
      <c r="B1428" s="2" t="s">
        <v>23101</v>
      </c>
      <c r="C1428" s="2" t="s">
        <v>23104</v>
      </c>
      <c r="D1428" s="1">
        <v>21</v>
      </c>
      <c r="E1428" s="1">
        <v>3</v>
      </c>
      <c r="F1428" s="1">
        <v>4</v>
      </c>
      <c r="G1428" s="1">
        <v>28</v>
      </c>
      <c r="H1428" s="6">
        <v>0.14285714285714285</v>
      </c>
      <c r="I1428">
        <v>0</v>
      </c>
      <c r="J1428" s="1">
        <v>38</v>
      </c>
      <c r="K1428" s="1">
        <v>1</v>
      </c>
      <c r="L1428" s="1">
        <v>398</v>
      </c>
      <c r="M1428" s="6">
        <v>0.45</v>
      </c>
      <c r="N1428" s="4">
        <v>1400</v>
      </c>
      <c r="O1428" s="4">
        <v>130</v>
      </c>
      <c r="P1428" s="4">
        <v>200</v>
      </c>
      <c r="Q1428" s="3">
        <v>0.43</v>
      </c>
      <c r="R1428" s="1">
        <v>24</v>
      </c>
      <c r="S1428" s="1">
        <v>200</v>
      </c>
      <c r="T1428" s="1">
        <v>16</v>
      </c>
      <c r="U1428" s="1">
        <v>0</v>
      </c>
      <c r="V1428" s="1">
        <v>56</v>
      </c>
      <c r="W1428" s="1">
        <v>0</v>
      </c>
      <c r="X1428" s="1">
        <v>0</v>
      </c>
      <c r="Y1428" s="1">
        <v>1</v>
      </c>
      <c r="Z1428" s="1">
        <v>2</v>
      </c>
      <c r="AA1428" s="1">
        <v>0</v>
      </c>
      <c r="AB1428" s="1">
        <v>0</v>
      </c>
      <c r="AC1428" s="1">
        <v>600</v>
      </c>
      <c r="AD1428" s="1">
        <v>0</v>
      </c>
      <c r="AE1428" s="1">
        <v>0</v>
      </c>
      <c r="AF1428" s="1">
        <v>390</v>
      </c>
      <c r="AG1428" s="1">
        <v>270</v>
      </c>
      <c r="AH1428" s="1">
        <v>240</v>
      </c>
      <c r="AI1428" s="1">
        <v>1500</v>
      </c>
      <c r="AJ1428" s="1" t="s">
        <v>6570</v>
      </c>
      <c r="AK1428" s="1" t="s">
        <v>6571</v>
      </c>
      <c r="AL1428" s="1" t="s">
        <v>6572</v>
      </c>
      <c r="AM1428" s="1" t="s">
        <v>12</v>
      </c>
      <c r="AN1428" s="1" t="s">
        <v>23098</v>
      </c>
      <c r="AO1428" s="1" t="s">
        <v>364</v>
      </c>
      <c r="AP1428" s="1" t="s">
        <v>57</v>
      </c>
      <c r="AQ1428" s="1" t="s">
        <v>25</v>
      </c>
      <c r="AR1428" s="1" t="s">
        <v>19</v>
      </c>
      <c r="AS1428" s="1" t="s">
        <v>23090</v>
      </c>
      <c r="AT1428" s="1" t="s">
        <v>26</v>
      </c>
    </row>
    <row r="1429" spans="1:46" x14ac:dyDescent="0.25">
      <c r="A1429" s="1" t="s">
        <v>19882</v>
      </c>
      <c r="B1429" s="2" t="s">
        <v>23101</v>
      </c>
      <c r="C1429" s="2" t="s">
        <v>23106</v>
      </c>
      <c r="D1429" s="1">
        <v>1</v>
      </c>
      <c r="E1429" s="1">
        <v>0</v>
      </c>
      <c r="F1429" s="1">
        <v>1</v>
      </c>
      <c r="G1429" s="1">
        <v>2</v>
      </c>
      <c r="H1429" s="6">
        <v>0.5</v>
      </c>
      <c r="I1429">
        <v>1</v>
      </c>
      <c r="J1429" s="1">
        <v>30</v>
      </c>
      <c r="K1429" s="1">
        <v>0</v>
      </c>
      <c r="L1429" s="1">
        <v>712</v>
      </c>
      <c r="M1429" s="6">
        <v>0.78</v>
      </c>
      <c r="N1429" s="4">
        <v>1900</v>
      </c>
      <c r="O1429" s="4">
        <v>200</v>
      </c>
      <c r="P1429" s="4">
        <v>1100</v>
      </c>
      <c r="Q1429" s="3">
        <v>0.3</v>
      </c>
      <c r="R1429" s="1">
        <v>24</v>
      </c>
      <c r="S1429" s="1">
        <v>1100</v>
      </c>
      <c r="T1429" s="1">
        <v>67</v>
      </c>
      <c r="U1429" s="1">
        <v>0</v>
      </c>
      <c r="V1429" s="1">
        <v>56</v>
      </c>
      <c r="W1429" s="1">
        <v>0</v>
      </c>
      <c r="X1429" s="1">
        <v>0</v>
      </c>
      <c r="Y1429" s="1">
        <v>1</v>
      </c>
      <c r="Z1429" s="1">
        <v>4</v>
      </c>
      <c r="AA1429" s="1">
        <v>0</v>
      </c>
      <c r="AB1429" s="1">
        <v>1</v>
      </c>
      <c r="AC1429" s="1">
        <v>191</v>
      </c>
      <c r="AD1429" s="1">
        <v>374</v>
      </c>
      <c r="AE1429" s="1">
        <v>820</v>
      </c>
      <c r="AF1429" s="1">
        <v>700</v>
      </c>
      <c r="AG1429" s="1">
        <v>184</v>
      </c>
      <c r="AH1429" s="1">
        <v>0</v>
      </c>
      <c r="AI1429" s="1">
        <v>2269</v>
      </c>
      <c r="AJ1429" s="1" t="s">
        <v>8417</v>
      </c>
      <c r="AK1429" s="1" t="s">
        <v>8418</v>
      </c>
      <c r="AL1429" s="1" t="s">
        <v>8419</v>
      </c>
      <c r="AM1429" s="1" t="s">
        <v>16</v>
      </c>
      <c r="AN1429" s="1" t="s">
        <v>23097</v>
      </c>
      <c r="AO1429" s="1" t="s">
        <v>364</v>
      </c>
      <c r="AP1429" s="1" t="s">
        <v>57</v>
      </c>
      <c r="AQ1429" s="1" t="s">
        <v>25</v>
      </c>
      <c r="AR1429" s="1" t="s">
        <v>19</v>
      </c>
      <c r="AS1429" s="1" t="s">
        <v>23090</v>
      </c>
      <c r="AT1429" s="1" t="s">
        <v>101</v>
      </c>
    </row>
    <row r="1430" spans="1:46" x14ac:dyDescent="0.25">
      <c r="A1430" s="1" t="s">
        <v>21630</v>
      </c>
      <c r="B1430" s="2" t="s">
        <v>23101</v>
      </c>
      <c r="C1430" s="2" t="s">
        <v>23107</v>
      </c>
      <c r="D1430" s="1">
        <v>2</v>
      </c>
      <c r="E1430" s="1">
        <v>0</v>
      </c>
      <c r="F1430" s="1">
        <v>2</v>
      </c>
      <c r="G1430" s="1">
        <v>4</v>
      </c>
      <c r="H1430" s="6">
        <v>0.5</v>
      </c>
      <c r="I1430">
        <v>0</v>
      </c>
      <c r="J1430" s="1">
        <v>34</v>
      </c>
      <c r="K1430" s="1">
        <v>1</v>
      </c>
      <c r="L1430" s="1">
        <v>610</v>
      </c>
      <c r="M1430" s="6">
        <v>0.64</v>
      </c>
      <c r="N1430" s="4">
        <v>6000</v>
      </c>
      <c r="O1430" s="4">
        <v>350</v>
      </c>
      <c r="P1430" s="4">
        <v>1350</v>
      </c>
      <c r="Q1430" s="3">
        <v>0.34</v>
      </c>
      <c r="R1430" s="1">
        <v>24</v>
      </c>
      <c r="S1430" s="1">
        <v>1350</v>
      </c>
      <c r="T1430" s="1">
        <v>77</v>
      </c>
      <c r="U1430" s="1">
        <v>0</v>
      </c>
      <c r="V1430" s="1">
        <v>56</v>
      </c>
      <c r="W1430" s="1">
        <v>0</v>
      </c>
      <c r="X1430" s="1">
        <v>0</v>
      </c>
      <c r="Y1430" s="1">
        <v>1</v>
      </c>
      <c r="Z1430" s="1">
        <v>1</v>
      </c>
      <c r="AA1430" s="1">
        <v>1</v>
      </c>
      <c r="AB1430" s="1">
        <v>0</v>
      </c>
      <c r="AC1430" s="1">
        <v>950</v>
      </c>
      <c r="AD1430" s="1">
        <v>638</v>
      </c>
      <c r="AE1430" s="1">
        <v>308</v>
      </c>
      <c r="AF1430" s="1">
        <v>1300</v>
      </c>
      <c r="AG1430" s="1">
        <v>436</v>
      </c>
      <c r="AH1430" s="1">
        <v>0</v>
      </c>
      <c r="AI1430" s="1">
        <v>3632</v>
      </c>
      <c r="AJ1430" s="1" t="s">
        <v>13172</v>
      </c>
      <c r="AK1430" s="1" t="s">
        <v>13173</v>
      </c>
      <c r="AL1430" s="1" t="s">
        <v>13174</v>
      </c>
      <c r="AM1430" s="1" t="s">
        <v>12</v>
      </c>
      <c r="AN1430" s="1" t="s">
        <v>23098</v>
      </c>
      <c r="AO1430" s="1" t="s">
        <v>364</v>
      </c>
      <c r="AP1430" s="1" t="s">
        <v>57</v>
      </c>
      <c r="AQ1430" s="1" t="s">
        <v>25</v>
      </c>
      <c r="AR1430" s="1" t="s">
        <v>19</v>
      </c>
      <c r="AS1430" s="1" t="s">
        <v>23091</v>
      </c>
      <c r="AT1430" s="1" t="s">
        <v>26</v>
      </c>
    </row>
    <row r="1431" spans="1:46" x14ac:dyDescent="0.25">
      <c r="A1431" s="1" t="s">
        <v>22960</v>
      </c>
      <c r="B1431" s="2" t="s">
        <v>23101</v>
      </c>
      <c r="C1431" s="2" t="s">
        <v>23108</v>
      </c>
      <c r="D1431" s="1">
        <v>0</v>
      </c>
      <c r="E1431" s="1">
        <v>0</v>
      </c>
      <c r="F1431" s="1">
        <v>1</v>
      </c>
      <c r="G1431" s="1">
        <v>1</v>
      </c>
      <c r="H1431" s="6">
        <v>1</v>
      </c>
      <c r="I1431">
        <v>1</v>
      </c>
      <c r="J1431" s="1">
        <v>38</v>
      </c>
      <c r="K1431" s="1">
        <v>1</v>
      </c>
      <c r="L1431" s="1">
        <v>515</v>
      </c>
      <c r="M1431" s="6">
        <v>0.13</v>
      </c>
      <c r="N1431" s="4">
        <v>3200</v>
      </c>
      <c r="O1431" s="4">
        <v>280</v>
      </c>
      <c r="P1431" s="4">
        <v>150</v>
      </c>
      <c r="Q1431" s="3">
        <v>0.26</v>
      </c>
      <c r="R1431" s="1">
        <v>12</v>
      </c>
      <c r="S1431" s="1">
        <v>150</v>
      </c>
      <c r="T1431" s="1">
        <v>6</v>
      </c>
      <c r="U1431" s="1">
        <v>1</v>
      </c>
      <c r="V1431" s="1">
        <v>56</v>
      </c>
      <c r="W1431" s="1">
        <v>1</v>
      </c>
      <c r="X1431" s="1">
        <v>0</v>
      </c>
      <c r="Y1431" s="1">
        <v>0</v>
      </c>
      <c r="Z1431" s="1">
        <v>3</v>
      </c>
      <c r="AA1431" s="1">
        <v>1</v>
      </c>
      <c r="AB1431" s="1">
        <v>1</v>
      </c>
      <c r="AC1431" s="1">
        <v>2000</v>
      </c>
      <c r="AD1431" s="1">
        <v>0</v>
      </c>
      <c r="AE1431" s="1">
        <v>0</v>
      </c>
      <c r="AF1431" s="1">
        <v>624</v>
      </c>
      <c r="AG1431" s="1">
        <v>0</v>
      </c>
      <c r="AH1431" s="1">
        <v>0</v>
      </c>
      <c r="AI1431" s="1">
        <v>2624</v>
      </c>
      <c r="AJ1431" s="1" t="s">
        <v>255</v>
      </c>
      <c r="AK1431" s="1" t="s">
        <v>16717</v>
      </c>
      <c r="AL1431" s="1" t="s">
        <v>16718</v>
      </c>
      <c r="AM1431" s="1" t="s">
        <v>16</v>
      </c>
      <c r="AN1431" s="1" t="s">
        <v>23098</v>
      </c>
      <c r="AO1431" s="1" t="s">
        <v>86</v>
      </c>
      <c r="AP1431" s="1" t="s">
        <v>86</v>
      </c>
      <c r="AQ1431" s="1" t="s">
        <v>25</v>
      </c>
      <c r="AR1431" s="1" t="s">
        <v>30</v>
      </c>
      <c r="AS1431" s="1" t="s">
        <v>23091</v>
      </c>
      <c r="AT1431" s="1" t="s">
        <v>101</v>
      </c>
    </row>
    <row r="1432" spans="1:46" x14ac:dyDescent="0.25">
      <c r="A1432" s="1" t="s">
        <v>22446</v>
      </c>
      <c r="B1432" s="2" t="s">
        <v>23101</v>
      </c>
      <c r="C1432" s="2" t="s">
        <v>23108</v>
      </c>
      <c r="D1432" s="1">
        <v>1</v>
      </c>
      <c r="E1432" s="1">
        <v>1</v>
      </c>
      <c r="F1432" s="1">
        <v>1</v>
      </c>
      <c r="G1432" s="1">
        <v>3</v>
      </c>
      <c r="H1432" s="6">
        <v>0.33333333333333331</v>
      </c>
      <c r="I1432">
        <v>1</v>
      </c>
      <c r="J1432" s="1">
        <v>51</v>
      </c>
      <c r="K1432" s="1">
        <v>1</v>
      </c>
      <c r="L1432" s="1">
        <v>515</v>
      </c>
      <c r="M1432" s="6">
        <v>0.4</v>
      </c>
      <c r="N1432" s="4">
        <v>1700</v>
      </c>
      <c r="O1432" s="4">
        <v>130</v>
      </c>
      <c r="P1432" s="4">
        <v>400</v>
      </c>
      <c r="Q1432" s="3">
        <v>0.25</v>
      </c>
      <c r="R1432" s="1">
        <v>24</v>
      </c>
      <c r="S1432" s="1">
        <v>400</v>
      </c>
      <c r="T1432" s="1">
        <v>50</v>
      </c>
      <c r="U1432" s="1">
        <v>1</v>
      </c>
      <c r="V1432" s="1">
        <v>56</v>
      </c>
      <c r="W1432" s="1">
        <v>0</v>
      </c>
      <c r="X1432" s="1">
        <v>0</v>
      </c>
      <c r="Y1432" s="1">
        <v>0</v>
      </c>
      <c r="Z1432" s="1">
        <v>3</v>
      </c>
      <c r="AA1432" s="1">
        <v>1</v>
      </c>
      <c r="AB1432" s="1">
        <v>1</v>
      </c>
      <c r="AC1432" s="1">
        <v>0</v>
      </c>
      <c r="AD1432" s="1">
        <v>800</v>
      </c>
      <c r="AE1432" s="1">
        <v>0</v>
      </c>
      <c r="AF1432" s="1">
        <v>0</v>
      </c>
      <c r="AG1432" s="1">
        <v>80</v>
      </c>
      <c r="AH1432" s="1">
        <v>0</v>
      </c>
      <c r="AI1432" s="1">
        <v>880</v>
      </c>
      <c r="AJ1432" s="1" t="s">
        <v>15355</v>
      </c>
      <c r="AK1432" s="1" t="s">
        <v>15356</v>
      </c>
      <c r="AL1432" s="1" t="s">
        <v>15357</v>
      </c>
      <c r="AM1432" s="1" t="s">
        <v>16</v>
      </c>
      <c r="AN1432" s="1" t="s">
        <v>23098</v>
      </c>
      <c r="AO1432" s="1" t="s">
        <v>86</v>
      </c>
      <c r="AP1432" s="1" t="s">
        <v>57</v>
      </c>
      <c r="AQ1432" s="1" t="s">
        <v>25</v>
      </c>
      <c r="AR1432" s="1" t="s">
        <v>30</v>
      </c>
      <c r="AS1432" s="1" t="s">
        <v>23091</v>
      </c>
      <c r="AT1432" s="1" t="s">
        <v>101</v>
      </c>
    </row>
    <row r="1433" spans="1:46" x14ac:dyDescent="0.25">
      <c r="A1433" s="1" t="s">
        <v>23017</v>
      </c>
      <c r="B1433" s="2" t="s">
        <v>23101</v>
      </c>
      <c r="C1433" s="2" t="s">
        <v>23108</v>
      </c>
      <c r="D1433" s="1">
        <v>10</v>
      </c>
      <c r="E1433" s="1">
        <v>7</v>
      </c>
      <c r="F1433" s="1">
        <v>7</v>
      </c>
      <c r="G1433" s="1">
        <v>24</v>
      </c>
      <c r="H1433" s="6">
        <v>0.29166666666666669</v>
      </c>
      <c r="I1433">
        <v>0</v>
      </c>
      <c r="J1433" s="1">
        <v>37</v>
      </c>
      <c r="K1433" s="1">
        <v>1</v>
      </c>
      <c r="L1433" s="1">
        <v>600</v>
      </c>
      <c r="M1433" s="6">
        <v>1.26</v>
      </c>
      <c r="N1433" s="4">
        <v>3000</v>
      </c>
      <c r="O1433" s="4">
        <v>250</v>
      </c>
      <c r="P1433" s="4">
        <v>400</v>
      </c>
      <c r="Q1433" s="3">
        <v>0.27</v>
      </c>
      <c r="R1433" s="1">
        <v>24</v>
      </c>
      <c r="S1433" s="1">
        <v>400</v>
      </c>
      <c r="T1433" s="1">
        <v>37</v>
      </c>
      <c r="U1433" s="1">
        <v>1</v>
      </c>
      <c r="V1433" s="1">
        <v>56</v>
      </c>
      <c r="W1433" s="1">
        <v>0</v>
      </c>
      <c r="X1433" s="1">
        <v>0</v>
      </c>
      <c r="Y1433" s="1">
        <v>0</v>
      </c>
      <c r="Z1433" s="1">
        <v>6</v>
      </c>
      <c r="AA1433" s="1">
        <v>0</v>
      </c>
      <c r="AB1433" s="1">
        <v>0</v>
      </c>
      <c r="AC1433" s="1">
        <v>6000</v>
      </c>
      <c r="AD1433" s="1">
        <v>0</v>
      </c>
      <c r="AE1433" s="1">
        <v>1000</v>
      </c>
      <c r="AF1433" s="1">
        <v>1000</v>
      </c>
      <c r="AG1433" s="1">
        <v>0</v>
      </c>
      <c r="AH1433" s="1">
        <v>0</v>
      </c>
      <c r="AI1433" s="1">
        <v>8000</v>
      </c>
      <c r="AJ1433" s="1" t="s">
        <v>16870</v>
      </c>
      <c r="AK1433" s="1" t="s">
        <v>16871</v>
      </c>
      <c r="AL1433" s="1" t="s">
        <v>16872</v>
      </c>
      <c r="AM1433" s="1" t="s">
        <v>12</v>
      </c>
      <c r="AN1433" s="1" t="s">
        <v>23098</v>
      </c>
      <c r="AO1433" s="1" t="s">
        <v>86</v>
      </c>
      <c r="AP1433" s="1" t="s">
        <v>57</v>
      </c>
      <c r="AQ1433" s="1" t="s">
        <v>25</v>
      </c>
      <c r="AR1433" s="1" t="s">
        <v>30</v>
      </c>
      <c r="AS1433" s="1" t="s">
        <v>23090</v>
      </c>
      <c r="AT1433" s="1" t="s">
        <v>26</v>
      </c>
    </row>
    <row r="1434" spans="1:46" x14ac:dyDescent="0.25">
      <c r="A1434" s="1" t="s">
        <v>21306</v>
      </c>
      <c r="B1434" s="2" t="s">
        <v>23101</v>
      </c>
      <c r="C1434" s="2" t="s">
        <v>23109</v>
      </c>
      <c r="D1434" s="1">
        <v>0</v>
      </c>
      <c r="E1434" s="1">
        <v>0</v>
      </c>
      <c r="F1434" s="1">
        <v>1</v>
      </c>
      <c r="G1434" s="1">
        <v>1</v>
      </c>
      <c r="H1434" s="6">
        <v>1</v>
      </c>
      <c r="I1434">
        <v>0</v>
      </c>
      <c r="J1434" s="1">
        <v>38</v>
      </c>
      <c r="K1434" s="1">
        <v>1</v>
      </c>
      <c r="L1434" s="1">
        <v>634</v>
      </c>
      <c r="M1434" s="6">
        <v>1.08</v>
      </c>
      <c r="N1434" s="4">
        <v>7450</v>
      </c>
      <c r="O1434" s="4">
        <v>500</v>
      </c>
      <c r="P1434" s="4">
        <v>300</v>
      </c>
      <c r="Q1434" s="3">
        <v>0.35</v>
      </c>
      <c r="R1434" s="1">
        <v>24</v>
      </c>
      <c r="S1434" s="1">
        <v>300</v>
      </c>
      <c r="T1434" s="1">
        <v>37</v>
      </c>
      <c r="U1434" s="1">
        <v>1</v>
      </c>
      <c r="V1434" s="1">
        <v>56</v>
      </c>
      <c r="W1434" s="1">
        <v>0</v>
      </c>
      <c r="X1434" s="1">
        <v>0</v>
      </c>
      <c r="Y1434" s="1">
        <v>0</v>
      </c>
      <c r="Z1434" s="1">
        <v>2</v>
      </c>
      <c r="AA1434" s="1">
        <v>0</v>
      </c>
      <c r="AB1434" s="1">
        <v>0</v>
      </c>
      <c r="AC1434" s="1">
        <v>8518</v>
      </c>
      <c r="AD1434" s="1">
        <v>859</v>
      </c>
      <c r="AE1434" s="1">
        <v>0</v>
      </c>
      <c r="AF1434" s="1">
        <v>2079</v>
      </c>
      <c r="AG1434" s="1">
        <v>170</v>
      </c>
      <c r="AH1434" s="1">
        <v>1520</v>
      </c>
      <c r="AI1434" s="1">
        <v>13146</v>
      </c>
      <c r="AJ1434" s="1" t="s">
        <v>12321</v>
      </c>
      <c r="AK1434" s="1" t="s">
        <v>12322</v>
      </c>
      <c r="AL1434" s="1" t="s">
        <v>12323</v>
      </c>
      <c r="AM1434" s="1" t="s">
        <v>12</v>
      </c>
      <c r="AN1434" s="1" t="s">
        <v>23098</v>
      </c>
      <c r="AO1434" s="1" t="s">
        <v>86</v>
      </c>
      <c r="AP1434" s="1" t="s">
        <v>57</v>
      </c>
      <c r="AQ1434" s="1" t="s">
        <v>25</v>
      </c>
      <c r="AR1434" s="1" t="s">
        <v>30</v>
      </c>
      <c r="AS1434" s="1" t="s">
        <v>23090</v>
      </c>
      <c r="AT1434" s="1" t="s">
        <v>26</v>
      </c>
    </row>
    <row r="1435" spans="1:46" x14ac:dyDescent="0.25">
      <c r="A1435" s="1" t="s">
        <v>18580</v>
      </c>
      <c r="B1435" s="2" t="s">
        <v>23076</v>
      </c>
      <c r="C1435" s="2" t="s">
        <v>23106</v>
      </c>
      <c r="D1435" s="1">
        <v>2</v>
      </c>
      <c r="E1435" s="1">
        <v>0</v>
      </c>
      <c r="F1435" s="1">
        <v>1</v>
      </c>
      <c r="G1435" s="1">
        <v>3</v>
      </c>
      <c r="H1435" s="6">
        <v>0.33333333333333331</v>
      </c>
      <c r="I1435">
        <v>0</v>
      </c>
      <c r="J1435" s="1">
        <v>34</v>
      </c>
      <c r="K1435" s="1">
        <v>1</v>
      </c>
      <c r="L1435" s="1">
        <v>775</v>
      </c>
      <c r="M1435" s="6">
        <v>0.97</v>
      </c>
      <c r="N1435" s="4">
        <v>2600</v>
      </c>
      <c r="O1435" s="4">
        <v>183</v>
      </c>
      <c r="P1435" s="4">
        <v>1000</v>
      </c>
      <c r="Q1435" s="3">
        <v>0.28999999999999998</v>
      </c>
      <c r="R1435" s="1">
        <v>12</v>
      </c>
      <c r="S1435" s="1">
        <v>1000</v>
      </c>
      <c r="T1435" s="1">
        <v>95</v>
      </c>
      <c r="U1435" s="1">
        <v>1</v>
      </c>
      <c r="V1435" s="1">
        <v>55</v>
      </c>
      <c r="W1435" s="1">
        <v>0</v>
      </c>
      <c r="X1435" s="1">
        <v>0</v>
      </c>
      <c r="Y1435" s="1">
        <v>0</v>
      </c>
      <c r="Z1435" s="1">
        <v>1</v>
      </c>
      <c r="AA1435" s="1">
        <v>1</v>
      </c>
      <c r="AB1435" s="1">
        <v>0</v>
      </c>
      <c r="AC1435" s="1">
        <v>6408</v>
      </c>
      <c r="AD1435" s="1">
        <v>0</v>
      </c>
      <c r="AE1435" s="1">
        <v>0</v>
      </c>
      <c r="AF1435" s="1">
        <v>0</v>
      </c>
      <c r="AG1435" s="1">
        <v>200</v>
      </c>
      <c r="AH1435" s="1">
        <v>0</v>
      </c>
      <c r="AI1435" s="1">
        <v>6608</v>
      </c>
      <c r="AJ1435" s="1" t="s">
        <v>4744</v>
      </c>
      <c r="AK1435" s="1" t="s">
        <v>4745</v>
      </c>
      <c r="AL1435" s="1" t="s">
        <v>4746</v>
      </c>
      <c r="AM1435" s="1" t="s">
        <v>12</v>
      </c>
      <c r="AN1435" s="1" t="s">
        <v>23098</v>
      </c>
      <c r="AO1435" s="1" t="s">
        <v>86</v>
      </c>
      <c r="AP1435" s="1" t="s">
        <v>57</v>
      </c>
      <c r="AQ1435" s="1" t="s">
        <v>25</v>
      </c>
      <c r="AR1435" s="1" t="s">
        <v>30</v>
      </c>
      <c r="AS1435" s="1" t="s">
        <v>23091</v>
      </c>
      <c r="AT1435" s="1" t="s">
        <v>26</v>
      </c>
    </row>
    <row r="1436" spans="1:46" x14ac:dyDescent="0.25">
      <c r="A1436" s="1" t="s">
        <v>18854</v>
      </c>
      <c r="B1436" s="2" t="s">
        <v>23076</v>
      </c>
      <c r="C1436" s="2" t="s">
        <v>23108</v>
      </c>
      <c r="D1436" s="1">
        <v>0</v>
      </c>
      <c r="E1436" s="1">
        <v>0</v>
      </c>
      <c r="F1436" s="1">
        <v>1</v>
      </c>
      <c r="G1436" s="1">
        <v>1</v>
      </c>
      <c r="H1436" s="6">
        <v>1</v>
      </c>
      <c r="I1436">
        <v>0</v>
      </c>
      <c r="J1436" s="1">
        <v>39</v>
      </c>
      <c r="K1436" s="1">
        <v>1</v>
      </c>
      <c r="L1436" s="1">
        <v>588</v>
      </c>
      <c r="M1436" s="6">
        <v>0.6</v>
      </c>
      <c r="N1436" s="4">
        <v>3600</v>
      </c>
      <c r="O1436" s="4">
        <v>300</v>
      </c>
      <c r="P1436" s="4">
        <v>300</v>
      </c>
      <c r="Q1436" s="3">
        <v>0.25</v>
      </c>
      <c r="R1436" s="1">
        <v>24</v>
      </c>
      <c r="S1436" s="1">
        <v>300</v>
      </c>
      <c r="T1436" s="1">
        <v>43</v>
      </c>
      <c r="U1436" s="1">
        <v>1</v>
      </c>
      <c r="V1436" s="1">
        <v>55</v>
      </c>
      <c r="W1436" s="1">
        <v>0</v>
      </c>
      <c r="X1436" s="1">
        <v>0</v>
      </c>
      <c r="Y1436" s="1">
        <v>1</v>
      </c>
      <c r="Z1436" s="1">
        <v>2</v>
      </c>
      <c r="AA1436" s="1">
        <v>0</v>
      </c>
      <c r="AB1436" s="1">
        <v>0</v>
      </c>
      <c r="AC1436" s="1">
        <v>0</v>
      </c>
      <c r="AD1436" s="1">
        <v>216</v>
      </c>
      <c r="AE1436" s="1">
        <v>420</v>
      </c>
      <c r="AF1436" s="1">
        <v>1763</v>
      </c>
      <c r="AG1436" s="1">
        <v>0</v>
      </c>
      <c r="AH1436" s="1">
        <v>781</v>
      </c>
      <c r="AI1436" s="1">
        <v>3180</v>
      </c>
      <c r="AJ1436" s="1" t="s">
        <v>5558</v>
      </c>
      <c r="AK1436" s="1" t="s">
        <v>5559</v>
      </c>
      <c r="AL1436" s="1" t="s">
        <v>5560</v>
      </c>
      <c r="AM1436" s="1" t="s">
        <v>12</v>
      </c>
      <c r="AN1436" s="1" t="s">
        <v>23098</v>
      </c>
      <c r="AO1436" s="1" t="s">
        <v>86</v>
      </c>
      <c r="AP1436" s="1" t="s">
        <v>57</v>
      </c>
      <c r="AQ1436" s="1" t="s">
        <v>25</v>
      </c>
      <c r="AR1436" s="1" t="s">
        <v>19</v>
      </c>
      <c r="AS1436" s="1" t="s">
        <v>23090</v>
      </c>
      <c r="AT1436" s="1" t="s">
        <v>26</v>
      </c>
    </row>
    <row r="1437" spans="1:46" x14ac:dyDescent="0.25">
      <c r="A1437" s="1" t="s">
        <v>17035</v>
      </c>
      <c r="B1437" s="2" t="s">
        <v>23073</v>
      </c>
      <c r="C1437" s="2" t="s">
        <v>23104</v>
      </c>
      <c r="D1437" s="1">
        <v>0</v>
      </c>
      <c r="E1437" s="1">
        <v>1</v>
      </c>
      <c r="F1437" s="1">
        <v>2</v>
      </c>
      <c r="G1437" s="1">
        <v>3</v>
      </c>
      <c r="H1437" s="6">
        <v>0.66666666666666663</v>
      </c>
      <c r="I1437">
        <v>1</v>
      </c>
      <c r="J1437" s="1">
        <v>35</v>
      </c>
      <c r="K1437" s="1">
        <v>0</v>
      </c>
      <c r="L1437" s="1">
        <v>387</v>
      </c>
      <c r="M1437" s="6">
        <v>0</v>
      </c>
      <c r="N1437" s="4">
        <v>1500</v>
      </c>
      <c r="O1437" s="4">
        <v>130</v>
      </c>
      <c r="P1437" s="4">
        <v>500</v>
      </c>
      <c r="Q1437" s="3">
        <v>0.38</v>
      </c>
      <c r="R1437" s="1">
        <v>24</v>
      </c>
      <c r="S1437" s="1">
        <v>500</v>
      </c>
      <c r="T1437" s="1">
        <v>12</v>
      </c>
      <c r="U1437" s="1">
        <v>1</v>
      </c>
      <c r="V1437" s="1">
        <v>55</v>
      </c>
      <c r="W1437" s="1">
        <v>0</v>
      </c>
      <c r="X1437" s="1">
        <v>0</v>
      </c>
      <c r="Y1437" s="1">
        <v>1</v>
      </c>
      <c r="Z1437" s="1">
        <v>4</v>
      </c>
      <c r="AA1437" s="1">
        <v>0</v>
      </c>
      <c r="AB1437" s="1">
        <v>1</v>
      </c>
      <c r="AC1437" s="1">
        <v>180</v>
      </c>
      <c r="AD1437" s="1">
        <v>0</v>
      </c>
      <c r="AE1437" s="1">
        <v>1180</v>
      </c>
      <c r="AF1437" s="1">
        <v>440</v>
      </c>
      <c r="AG1437" s="1">
        <v>0</v>
      </c>
      <c r="AH1437" s="1">
        <v>750</v>
      </c>
      <c r="AI1437" s="1">
        <v>2550</v>
      </c>
      <c r="AJ1437" s="1" t="s">
        <v>70</v>
      </c>
      <c r="AK1437" s="1" t="s">
        <v>71</v>
      </c>
      <c r="AL1437" s="1" t="s">
        <v>11</v>
      </c>
      <c r="AM1437" s="1" t="s">
        <v>16</v>
      </c>
      <c r="AN1437" s="1" t="s">
        <v>23097</v>
      </c>
      <c r="AO1437" s="1" t="s">
        <v>86</v>
      </c>
      <c r="AP1437" s="1" t="s">
        <v>57</v>
      </c>
      <c r="AQ1437" s="1" t="s">
        <v>25</v>
      </c>
      <c r="AR1437" s="1" t="s">
        <v>19</v>
      </c>
      <c r="AS1437" s="1" t="s">
        <v>23090</v>
      </c>
      <c r="AT1437" s="1" t="s">
        <v>101</v>
      </c>
    </row>
    <row r="1438" spans="1:46" x14ac:dyDescent="0.25">
      <c r="A1438" s="1" t="s">
        <v>20635</v>
      </c>
      <c r="B1438" s="2" t="s">
        <v>23073</v>
      </c>
      <c r="C1438" s="2" t="s">
        <v>23109</v>
      </c>
      <c r="D1438" s="1">
        <v>1</v>
      </c>
      <c r="E1438" s="1">
        <v>0</v>
      </c>
      <c r="F1438" s="1">
        <v>2</v>
      </c>
      <c r="G1438" s="1">
        <v>3</v>
      </c>
      <c r="H1438" s="6">
        <v>0.66666666666666663</v>
      </c>
      <c r="I1438">
        <v>1</v>
      </c>
      <c r="J1438" s="1">
        <v>27</v>
      </c>
      <c r="K1438" s="1">
        <v>0</v>
      </c>
      <c r="L1438" s="1">
        <v>608</v>
      </c>
      <c r="M1438" s="6">
        <v>0.4</v>
      </c>
      <c r="N1438" s="4">
        <v>1800</v>
      </c>
      <c r="O1438" s="4">
        <v>165</v>
      </c>
      <c r="P1438" s="4">
        <v>200</v>
      </c>
      <c r="Q1438" s="3">
        <v>0.3</v>
      </c>
      <c r="R1438" s="1">
        <v>24</v>
      </c>
      <c r="S1438" s="1">
        <v>200</v>
      </c>
      <c r="T1438" s="1">
        <v>30</v>
      </c>
      <c r="U1438" s="1">
        <v>1</v>
      </c>
      <c r="V1438" s="1">
        <v>55</v>
      </c>
      <c r="W1438" s="1">
        <v>0</v>
      </c>
      <c r="X1438" s="1">
        <v>0</v>
      </c>
      <c r="Y1438" s="1">
        <v>1</v>
      </c>
      <c r="Z1438" s="1">
        <v>2</v>
      </c>
      <c r="AA1438" s="1">
        <v>0</v>
      </c>
      <c r="AB1438" s="1">
        <v>1</v>
      </c>
      <c r="AC1438" s="1">
        <v>997</v>
      </c>
      <c r="AD1438" s="1">
        <v>0</v>
      </c>
      <c r="AE1438" s="1">
        <v>0</v>
      </c>
      <c r="AF1438" s="1">
        <v>1461</v>
      </c>
      <c r="AG1438" s="1">
        <v>0</v>
      </c>
      <c r="AH1438" s="1">
        <v>0</v>
      </c>
      <c r="AI1438" s="1">
        <v>2458</v>
      </c>
      <c r="AJ1438" s="1" t="s">
        <v>10505</v>
      </c>
      <c r="AK1438" s="1" t="s">
        <v>10506</v>
      </c>
      <c r="AL1438" s="1" t="s">
        <v>10507</v>
      </c>
      <c r="AM1438" s="1" t="s">
        <v>16</v>
      </c>
      <c r="AN1438" s="1" t="s">
        <v>23097</v>
      </c>
      <c r="AO1438" s="1" t="s">
        <v>86</v>
      </c>
      <c r="AP1438" s="1" t="s">
        <v>57</v>
      </c>
      <c r="AQ1438" s="1" t="s">
        <v>25</v>
      </c>
      <c r="AR1438" s="1" t="s">
        <v>19</v>
      </c>
      <c r="AS1438" s="1" t="s">
        <v>23090</v>
      </c>
      <c r="AT1438" s="1" t="s">
        <v>101</v>
      </c>
    </row>
    <row r="1439" spans="1:46" x14ac:dyDescent="0.25">
      <c r="A1439" s="1" t="s">
        <v>18966</v>
      </c>
      <c r="B1439" s="2" t="s">
        <v>23073</v>
      </c>
      <c r="C1439" s="2" t="s">
        <v>23110</v>
      </c>
      <c r="D1439" s="1">
        <v>1</v>
      </c>
      <c r="E1439" s="1">
        <v>1</v>
      </c>
      <c r="F1439" s="1">
        <v>1</v>
      </c>
      <c r="G1439" s="1">
        <v>3</v>
      </c>
      <c r="H1439" s="6">
        <v>0.33333333333333331</v>
      </c>
      <c r="I1439">
        <v>0</v>
      </c>
      <c r="J1439" s="1">
        <v>38</v>
      </c>
      <c r="K1439" s="1">
        <v>0</v>
      </c>
      <c r="L1439" s="1">
        <v>683</v>
      </c>
      <c r="M1439" s="6">
        <v>0.5</v>
      </c>
      <c r="N1439" s="4">
        <v>3660</v>
      </c>
      <c r="O1439" s="4">
        <v>305</v>
      </c>
      <c r="P1439" s="4">
        <v>500</v>
      </c>
      <c r="Q1439" s="3">
        <v>0.19</v>
      </c>
      <c r="R1439" s="1">
        <v>12</v>
      </c>
      <c r="S1439" s="1">
        <v>500</v>
      </c>
      <c r="T1439" s="1">
        <v>48</v>
      </c>
      <c r="U1439" s="1">
        <v>1</v>
      </c>
      <c r="V1439" s="1">
        <v>55</v>
      </c>
      <c r="W1439" s="1">
        <v>1</v>
      </c>
      <c r="X1439" s="1">
        <v>1</v>
      </c>
      <c r="Y1439" s="1">
        <v>0</v>
      </c>
      <c r="Z1439" s="1">
        <v>3</v>
      </c>
      <c r="AA1439" s="1">
        <v>0</v>
      </c>
      <c r="AB1439" s="1">
        <v>0</v>
      </c>
      <c r="AC1439" s="1">
        <v>9770</v>
      </c>
      <c r="AD1439" s="1">
        <v>400</v>
      </c>
      <c r="AE1439" s="1">
        <v>0</v>
      </c>
      <c r="AF1439" s="1">
        <v>0</v>
      </c>
      <c r="AG1439" s="1">
        <v>0</v>
      </c>
      <c r="AH1439" s="1">
        <v>0</v>
      </c>
      <c r="AI1439" s="1">
        <v>10170</v>
      </c>
      <c r="AJ1439" s="1" t="s">
        <v>5884</v>
      </c>
      <c r="AK1439" s="1" t="s">
        <v>5885</v>
      </c>
      <c r="AL1439" s="1" t="s">
        <v>5886</v>
      </c>
      <c r="AM1439" s="1" t="s">
        <v>12</v>
      </c>
      <c r="AN1439" s="1" t="s">
        <v>23097</v>
      </c>
      <c r="AO1439" s="1" t="s">
        <v>86</v>
      </c>
      <c r="AP1439" s="1" t="s">
        <v>86</v>
      </c>
      <c r="AQ1439" s="1" t="s">
        <v>14</v>
      </c>
      <c r="AR1439" s="1" t="s">
        <v>30</v>
      </c>
      <c r="AS1439" s="1" t="s">
        <v>23090</v>
      </c>
      <c r="AT1439" s="1" t="s">
        <v>26</v>
      </c>
    </row>
    <row r="1440" spans="1:46" x14ac:dyDescent="0.25">
      <c r="A1440" s="1" t="s">
        <v>20983</v>
      </c>
      <c r="B1440" s="2" t="s">
        <v>23074</v>
      </c>
      <c r="C1440" s="2" t="s">
        <v>23106</v>
      </c>
      <c r="D1440" s="1">
        <v>0</v>
      </c>
      <c r="E1440" s="1">
        <v>2</v>
      </c>
      <c r="F1440" s="1">
        <v>3</v>
      </c>
      <c r="G1440" s="1">
        <v>5</v>
      </c>
      <c r="H1440" s="6">
        <v>0.6</v>
      </c>
      <c r="I1440">
        <v>0</v>
      </c>
      <c r="J1440" s="1">
        <v>44</v>
      </c>
      <c r="K1440" s="1">
        <v>1</v>
      </c>
      <c r="L1440" s="1">
        <v>634</v>
      </c>
      <c r="M1440" s="6">
        <v>0.33</v>
      </c>
      <c r="N1440" s="4">
        <v>3400</v>
      </c>
      <c r="O1440" s="4">
        <v>240</v>
      </c>
      <c r="P1440" s="4">
        <v>800</v>
      </c>
      <c r="Q1440" s="3">
        <v>0.3</v>
      </c>
      <c r="R1440" s="1">
        <v>24</v>
      </c>
      <c r="S1440" s="1">
        <v>800</v>
      </c>
      <c r="T1440" s="1">
        <v>80</v>
      </c>
      <c r="U1440" s="1">
        <v>0</v>
      </c>
      <c r="V1440" s="1">
        <v>55</v>
      </c>
      <c r="W1440" s="1">
        <v>0</v>
      </c>
      <c r="X1440" s="1">
        <v>0</v>
      </c>
      <c r="Y1440" s="1">
        <v>0</v>
      </c>
      <c r="Z1440" s="1">
        <v>3</v>
      </c>
      <c r="AA1440" s="1">
        <v>0</v>
      </c>
      <c r="AB1440" s="1">
        <v>0</v>
      </c>
      <c r="AC1440" s="1">
        <v>0</v>
      </c>
      <c r="AD1440" s="1">
        <v>158</v>
      </c>
      <c r="AE1440" s="1">
        <v>787</v>
      </c>
      <c r="AF1440" s="1">
        <v>3</v>
      </c>
      <c r="AG1440" s="1">
        <v>0</v>
      </c>
      <c r="AH1440" s="1">
        <v>0</v>
      </c>
      <c r="AI1440" s="1">
        <v>948</v>
      </c>
      <c r="AJ1440" s="1" t="s">
        <v>11418</v>
      </c>
      <c r="AK1440" s="1" t="s">
        <v>11419</v>
      </c>
      <c r="AL1440" s="1" t="s">
        <v>11420</v>
      </c>
      <c r="AM1440" s="1" t="s">
        <v>12</v>
      </c>
      <c r="AN1440" s="1" t="s">
        <v>23098</v>
      </c>
      <c r="AO1440" s="1" t="s">
        <v>364</v>
      </c>
      <c r="AP1440" s="1" t="s">
        <v>57</v>
      </c>
      <c r="AQ1440" s="1" t="s">
        <v>25</v>
      </c>
      <c r="AR1440" s="1" t="s">
        <v>30</v>
      </c>
      <c r="AS1440" s="1" t="s">
        <v>23090</v>
      </c>
      <c r="AT1440" s="1" t="s">
        <v>26</v>
      </c>
    </row>
    <row r="1441" spans="1:46" x14ac:dyDescent="0.25">
      <c r="A1441" s="1" t="s">
        <v>17297</v>
      </c>
      <c r="B1441" s="2" t="s">
        <v>23074</v>
      </c>
      <c r="C1441" s="2" t="s">
        <v>23106</v>
      </c>
      <c r="D1441" s="1">
        <v>0</v>
      </c>
      <c r="E1441" s="1">
        <v>0</v>
      </c>
      <c r="F1441" s="1">
        <v>1</v>
      </c>
      <c r="G1441" s="1">
        <v>1</v>
      </c>
      <c r="H1441" s="6">
        <v>1</v>
      </c>
      <c r="I1441">
        <v>0</v>
      </c>
      <c r="J1441" s="1">
        <v>42</v>
      </c>
      <c r="K1441" s="1">
        <v>1</v>
      </c>
      <c r="L1441" s="1">
        <v>622</v>
      </c>
      <c r="M1441" s="6">
        <v>1.1100000000000001</v>
      </c>
      <c r="N1441" s="4">
        <v>1900</v>
      </c>
      <c r="O1441" s="4">
        <v>150</v>
      </c>
      <c r="P1441" s="4">
        <v>1000</v>
      </c>
      <c r="Q1441" s="3">
        <v>0.32</v>
      </c>
      <c r="R1441" s="1">
        <v>24</v>
      </c>
      <c r="S1441" s="1">
        <v>1000</v>
      </c>
      <c r="T1441" s="1">
        <v>46</v>
      </c>
      <c r="U1441" s="1">
        <v>0</v>
      </c>
      <c r="V1441" s="1">
        <v>55</v>
      </c>
      <c r="W1441" s="1">
        <v>1</v>
      </c>
      <c r="X1441" s="1">
        <v>0</v>
      </c>
      <c r="Y1441" s="1">
        <v>0</v>
      </c>
      <c r="Z1441" s="1">
        <v>3</v>
      </c>
      <c r="AA1441" s="1">
        <v>0</v>
      </c>
      <c r="AB1441" s="1">
        <v>0</v>
      </c>
      <c r="AC1441" s="1">
        <v>0</v>
      </c>
      <c r="AD1441" s="1">
        <v>235</v>
      </c>
      <c r="AE1441" s="1">
        <v>531</v>
      </c>
      <c r="AF1441" s="1">
        <v>400</v>
      </c>
      <c r="AG1441" s="1">
        <v>0</v>
      </c>
      <c r="AH1441" s="1">
        <v>1000</v>
      </c>
      <c r="AI1441" s="1">
        <v>2166</v>
      </c>
      <c r="AJ1441" s="1" t="s">
        <v>913</v>
      </c>
      <c r="AK1441" s="1" t="s">
        <v>914</v>
      </c>
      <c r="AL1441" s="1" t="s">
        <v>915</v>
      </c>
      <c r="AM1441" s="1" t="s">
        <v>12</v>
      </c>
      <c r="AN1441" s="1" t="s">
        <v>23098</v>
      </c>
      <c r="AO1441" s="1" t="s">
        <v>364</v>
      </c>
      <c r="AP1441" s="1" t="s">
        <v>86</v>
      </c>
      <c r="AQ1441" s="1" t="s">
        <v>25</v>
      </c>
      <c r="AR1441" s="1" t="s">
        <v>30</v>
      </c>
      <c r="AS1441" s="1" t="s">
        <v>23090</v>
      </c>
      <c r="AT1441" s="1" t="s">
        <v>26</v>
      </c>
    </row>
    <row r="1442" spans="1:46" x14ac:dyDescent="0.25">
      <c r="A1442" s="1" t="s">
        <v>20453</v>
      </c>
      <c r="B1442" s="2" t="s">
        <v>23074</v>
      </c>
      <c r="C1442" s="2" t="s">
        <v>23106</v>
      </c>
      <c r="D1442" s="1">
        <v>0</v>
      </c>
      <c r="E1442" s="1">
        <v>0</v>
      </c>
      <c r="F1442" s="1">
        <v>1</v>
      </c>
      <c r="G1442" s="1">
        <v>1</v>
      </c>
      <c r="H1442" s="6">
        <v>1</v>
      </c>
      <c r="I1442">
        <v>1</v>
      </c>
      <c r="J1442" s="1">
        <v>35</v>
      </c>
      <c r="K1442" s="1">
        <v>1</v>
      </c>
      <c r="L1442" s="1">
        <v>693</v>
      </c>
      <c r="M1442" s="6">
        <v>0.59</v>
      </c>
      <c r="N1442" s="4">
        <v>1680</v>
      </c>
      <c r="O1442" s="4">
        <v>140</v>
      </c>
      <c r="P1442" s="4">
        <v>300</v>
      </c>
      <c r="Q1442" s="3">
        <v>0.3</v>
      </c>
      <c r="R1442" s="1">
        <v>24</v>
      </c>
      <c r="S1442" s="1">
        <v>300</v>
      </c>
      <c r="T1442" s="1">
        <v>52</v>
      </c>
      <c r="U1442" s="1">
        <v>1</v>
      </c>
      <c r="V1442" s="1">
        <v>55</v>
      </c>
      <c r="W1442" s="1">
        <v>0</v>
      </c>
      <c r="X1442" s="1">
        <v>0</v>
      </c>
      <c r="Y1442" s="1">
        <v>0</v>
      </c>
      <c r="Z1442" s="1">
        <v>2</v>
      </c>
      <c r="AA1442" s="1">
        <v>1</v>
      </c>
      <c r="AB1442" s="1">
        <v>1</v>
      </c>
      <c r="AC1442" s="1">
        <v>2121</v>
      </c>
      <c r="AD1442" s="1">
        <v>0</v>
      </c>
      <c r="AE1442" s="1">
        <v>0</v>
      </c>
      <c r="AF1442" s="1">
        <v>0</v>
      </c>
      <c r="AG1442" s="1">
        <v>0</v>
      </c>
      <c r="AH1442" s="1">
        <v>0</v>
      </c>
      <c r="AI1442" s="1">
        <v>2121</v>
      </c>
      <c r="AJ1442" s="1" t="s">
        <v>9988</v>
      </c>
      <c r="AK1442" s="1" t="s">
        <v>9989</v>
      </c>
      <c r="AL1442" s="1" t="s">
        <v>9990</v>
      </c>
      <c r="AM1442" s="1" t="s">
        <v>16</v>
      </c>
      <c r="AN1442" s="1" t="s">
        <v>23098</v>
      </c>
      <c r="AO1442" s="1" t="s">
        <v>86</v>
      </c>
      <c r="AP1442" s="1" t="s">
        <v>57</v>
      </c>
      <c r="AQ1442" s="1" t="s">
        <v>25</v>
      </c>
      <c r="AR1442" s="1" t="s">
        <v>30</v>
      </c>
      <c r="AS1442" s="1" t="s">
        <v>23091</v>
      </c>
      <c r="AT1442" s="1" t="s">
        <v>101</v>
      </c>
    </row>
    <row r="1443" spans="1:46" x14ac:dyDescent="0.25">
      <c r="A1443" s="1" t="s">
        <v>18734</v>
      </c>
      <c r="B1443" s="2" t="s">
        <v>23074</v>
      </c>
      <c r="C1443" s="2" t="s">
        <v>23107</v>
      </c>
      <c r="D1443" s="1">
        <v>1</v>
      </c>
      <c r="E1443" s="1">
        <v>0</v>
      </c>
      <c r="F1443" s="1">
        <v>4</v>
      </c>
      <c r="G1443" s="1">
        <v>5</v>
      </c>
      <c r="H1443" s="6">
        <v>0.8</v>
      </c>
      <c r="I1443">
        <v>0</v>
      </c>
      <c r="J1443" s="1">
        <v>38</v>
      </c>
      <c r="K1443" s="1">
        <v>1</v>
      </c>
      <c r="L1443" s="1">
        <v>678</v>
      </c>
      <c r="M1443" s="6">
        <v>0.42</v>
      </c>
      <c r="N1443" s="4">
        <v>2520</v>
      </c>
      <c r="O1443" s="4">
        <v>200</v>
      </c>
      <c r="P1443" s="4">
        <v>160</v>
      </c>
      <c r="Q1443" s="3">
        <v>0.35</v>
      </c>
      <c r="R1443" s="1">
        <v>6</v>
      </c>
      <c r="S1443" s="1">
        <v>160</v>
      </c>
      <c r="T1443" s="1">
        <v>12</v>
      </c>
      <c r="U1443" s="1">
        <v>1</v>
      </c>
      <c r="V1443" s="1">
        <v>55</v>
      </c>
      <c r="W1443" s="1">
        <v>0</v>
      </c>
      <c r="X1443" s="1">
        <v>0</v>
      </c>
      <c r="Y1443" s="1">
        <v>1</v>
      </c>
      <c r="Z1443" s="1">
        <v>3</v>
      </c>
      <c r="AA1443" s="1">
        <v>0</v>
      </c>
      <c r="AB1443" s="1">
        <v>0</v>
      </c>
      <c r="AC1443" s="1">
        <v>1920</v>
      </c>
      <c r="AD1443" s="1">
        <v>0</v>
      </c>
      <c r="AE1443" s="1">
        <v>0</v>
      </c>
      <c r="AF1443" s="1">
        <v>588</v>
      </c>
      <c r="AG1443" s="1">
        <v>0</v>
      </c>
      <c r="AH1443" s="1">
        <v>179</v>
      </c>
      <c r="AI1443" s="1">
        <v>2687</v>
      </c>
      <c r="AJ1443" s="1" t="s">
        <v>5202</v>
      </c>
      <c r="AK1443" s="1" t="s">
        <v>5203</v>
      </c>
      <c r="AL1443" s="1" t="s">
        <v>5204</v>
      </c>
      <c r="AM1443" s="1" t="s">
        <v>12</v>
      </c>
      <c r="AN1443" s="1" t="s">
        <v>23098</v>
      </c>
      <c r="AO1443" s="1" t="s">
        <v>86</v>
      </c>
      <c r="AP1443" s="1" t="s">
        <v>57</v>
      </c>
      <c r="AQ1443" s="1" t="s">
        <v>25</v>
      </c>
      <c r="AR1443" s="1" t="s">
        <v>19</v>
      </c>
      <c r="AS1443" s="1" t="s">
        <v>23090</v>
      </c>
      <c r="AT1443" s="1" t="s">
        <v>26</v>
      </c>
    </row>
    <row r="1444" spans="1:46" x14ac:dyDescent="0.25">
      <c r="A1444" s="1" t="s">
        <v>22813</v>
      </c>
      <c r="B1444" s="2" t="s">
        <v>23074</v>
      </c>
      <c r="C1444" s="2" t="s">
        <v>23107</v>
      </c>
      <c r="D1444" s="1">
        <v>0</v>
      </c>
      <c r="E1444" s="1">
        <v>2</v>
      </c>
      <c r="F1444" s="1">
        <v>1</v>
      </c>
      <c r="G1444" s="1">
        <v>3</v>
      </c>
      <c r="H1444" s="6">
        <v>0.33333333333333331</v>
      </c>
      <c r="I1444">
        <v>1</v>
      </c>
      <c r="J1444" s="1">
        <v>30</v>
      </c>
      <c r="K1444" s="1">
        <v>1</v>
      </c>
      <c r="L1444" s="1">
        <v>887</v>
      </c>
      <c r="M1444" s="6">
        <v>0.37</v>
      </c>
      <c r="N1444" s="4">
        <v>2000</v>
      </c>
      <c r="O1444" s="4">
        <v>150</v>
      </c>
      <c r="P1444" s="4">
        <v>300</v>
      </c>
      <c r="Q1444" s="3">
        <v>0.2</v>
      </c>
      <c r="R1444" s="1">
        <v>6</v>
      </c>
      <c r="S1444" s="1">
        <v>300</v>
      </c>
      <c r="T1444" s="1">
        <v>28</v>
      </c>
      <c r="U1444" s="1">
        <v>1</v>
      </c>
      <c r="V1444" s="1">
        <v>55</v>
      </c>
      <c r="W1444" s="1">
        <v>0</v>
      </c>
      <c r="X1444" s="1">
        <v>0</v>
      </c>
      <c r="Y1444" s="1">
        <v>1</v>
      </c>
      <c r="Z1444" s="1">
        <v>4</v>
      </c>
      <c r="AA1444" s="1">
        <v>0</v>
      </c>
      <c r="AB1444" s="1">
        <v>1</v>
      </c>
      <c r="AC1444" s="1">
        <v>114</v>
      </c>
      <c r="AD1444" s="1">
        <v>0</v>
      </c>
      <c r="AE1444" s="1">
        <v>0</v>
      </c>
      <c r="AF1444" s="1">
        <v>0</v>
      </c>
      <c r="AG1444" s="1">
        <v>0</v>
      </c>
      <c r="AH1444" s="1">
        <v>0</v>
      </c>
      <c r="AI1444" s="1">
        <v>114</v>
      </c>
      <c r="AJ1444" s="1" t="s">
        <v>16308</v>
      </c>
      <c r="AK1444" s="1" t="s">
        <v>16309</v>
      </c>
      <c r="AL1444" s="1" t="s">
        <v>16310</v>
      </c>
      <c r="AM1444" s="1" t="s">
        <v>16</v>
      </c>
      <c r="AN1444" s="1" t="s">
        <v>23098</v>
      </c>
      <c r="AO1444" s="1" t="s">
        <v>86</v>
      </c>
      <c r="AP1444" s="1" t="s">
        <v>57</v>
      </c>
      <c r="AQ1444" s="1" t="s">
        <v>25</v>
      </c>
      <c r="AR1444" s="1" t="s">
        <v>19</v>
      </c>
      <c r="AS1444" s="1" t="s">
        <v>23090</v>
      </c>
      <c r="AT1444" s="1" t="s">
        <v>101</v>
      </c>
    </row>
    <row r="1445" spans="1:46" x14ac:dyDescent="0.25">
      <c r="A1445" s="1" t="s">
        <v>22885</v>
      </c>
      <c r="B1445" s="2" t="s">
        <v>23074</v>
      </c>
      <c r="C1445" s="2" t="s">
        <v>23109</v>
      </c>
      <c r="D1445" s="1">
        <v>0</v>
      </c>
      <c r="E1445" s="1">
        <v>0</v>
      </c>
      <c r="F1445" s="1">
        <v>2</v>
      </c>
      <c r="G1445" s="1">
        <v>2</v>
      </c>
      <c r="H1445" s="6">
        <v>1</v>
      </c>
      <c r="I1445">
        <v>1</v>
      </c>
      <c r="J1445" s="1">
        <v>28</v>
      </c>
      <c r="K1445" s="1">
        <v>1</v>
      </c>
      <c r="L1445" s="1">
        <v>633</v>
      </c>
      <c r="M1445" s="6">
        <v>0.43</v>
      </c>
      <c r="N1445" s="4">
        <v>5000</v>
      </c>
      <c r="O1445" s="4">
        <v>400</v>
      </c>
      <c r="P1445" s="4">
        <v>1000</v>
      </c>
      <c r="Q1445" s="3">
        <v>0.28000000000000003</v>
      </c>
      <c r="R1445" s="1">
        <v>24</v>
      </c>
      <c r="S1445" s="1">
        <v>1000</v>
      </c>
      <c r="T1445" s="1">
        <v>36</v>
      </c>
      <c r="U1445" s="1">
        <v>0</v>
      </c>
      <c r="V1445" s="1">
        <v>55</v>
      </c>
      <c r="W1445" s="1">
        <v>1</v>
      </c>
      <c r="X1445" s="1">
        <v>1</v>
      </c>
      <c r="Y1445" s="1">
        <v>1</v>
      </c>
      <c r="Z1445" s="1">
        <v>2</v>
      </c>
      <c r="AA1445" s="1">
        <v>0</v>
      </c>
      <c r="AB1445" s="1">
        <v>1</v>
      </c>
      <c r="AC1445" s="1">
        <v>661</v>
      </c>
      <c r="AD1445" s="1">
        <v>115</v>
      </c>
      <c r="AE1445" s="1">
        <v>841</v>
      </c>
      <c r="AF1445" s="1">
        <v>286</v>
      </c>
      <c r="AG1445" s="1">
        <v>159</v>
      </c>
      <c r="AH1445" s="1">
        <v>700</v>
      </c>
      <c r="AI1445" s="1">
        <v>2762</v>
      </c>
      <c r="AJ1445" s="1" t="s">
        <v>16508</v>
      </c>
      <c r="AK1445" s="1" t="s">
        <v>16509</v>
      </c>
      <c r="AL1445" s="1" t="s">
        <v>16510</v>
      </c>
      <c r="AM1445" s="1" t="s">
        <v>16</v>
      </c>
      <c r="AN1445" s="1" t="s">
        <v>23098</v>
      </c>
      <c r="AO1445" s="1" t="s">
        <v>364</v>
      </c>
      <c r="AP1445" s="1" t="s">
        <v>86</v>
      </c>
      <c r="AQ1445" s="1" t="s">
        <v>14</v>
      </c>
      <c r="AR1445" s="1" t="s">
        <v>19</v>
      </c>
      <c r="AS1445" s="1" t="s">
        <v>23090</v>
      </c>
      <c r="AT1445" s="1" t="s">
        <v>101</v>
      </c>
    </row>
    <row r="1446" spans="1:46" x14ac:dyDescent="0.25">
      <c r="A1446" s="1" t="s">
        <v>18108</v>
      </c>
      <c r="B1446" s="2" t="s">
        <v>23101</v>
      </c>
      <c r="C1446" s="2" t="s">
        <v>23105</v>
      </c>
      <c r="D1446" s="1">
        <v>0</v>
      </c>
      <c r="E1446" s="1">
        <v>1</v>
      </c>
      <c r="F1446" s="1">
        <v>2</v>
      </c>
      <c r="G1446" s="1">
        <v>3</v>
      </c>
      <c r="H1446" s="6">
        <v>0.66666666666666663</v>
      </c>
      <c r="I1446">
        <v>1</v>
      </c>
      <c r="J1446" s="1">
        <v>35</v>
      </c>
      <c r="K1446" s="1">
        <v>0</v>
      </c>
      <c r="L1446" s="1">
        <v>638</v>
      </c>
      <c r="M1446" s="6">
        <v>1.62</v>
      </c>
      <c r="N1446" s="4">
        <v>1500</v>
      </c>
      <c r="O1446" s="4">
        <v>130</v>
      </c>
      <c r="P1446" s="4">
        <v>300</v>
      </c>
      <c r="Q1446" s="3">
        <v>0.35</v>
      </c>
      <c r="R1446" s="1">
        <v>6</v>
      </c>
      <c r="S1446" s="1">
        <v>300</v>
      </c>
      <c r="T1446" s="1">
        <v>30</v>
      </c>
      <c r="U1446" s="1">
        <v>1</v>
      </c>
      <c r="V1446" s="1">
        <v>55</v>
      </c>
      <c r="W1446" s="1">
        <v>0</v>
      </c>
      <c r="X1446" s="1">
        <v>0</v>
      </c>
      <c r="Y1446" s="1">
        <v>1</v>
      </c>
      <c r="Z1446" s="1">
        <v>4</v>
      </c>
      <c r="AA1446" s="1">
        <v>0</v>
      </c>
      <c r="AB1446" s="1">
        <v>1</v>
      </c>
      <c r="AC1446" s="1">
        <v>1597</v>
      </c>
      <c r="AD1446" s="1">
        <v>860</v>
      </c>
      <c r="AE1446" s="1">
        <v>0</v>
      </c>
      <c r="AF1446" s="1">
        <v>485</v>
      </c>
      <c r="AG1446" s="1">
        <v>0</v>
      </c>
      <c r="AH1446" s="1">
        <v>1100</v>
      </c>
      <c r="AI1446" s="1">
        <v>4042</v>
      </c>
      <c r="AJ1446" s="1" t="s">
        <v>3376</v>
      </c>
      <c r="AK1446" s="1" t="s">
        <v>3377</v>
      </c>
      <c r="AL1446" s="1" t="s">
        <v>3378</v>
      </c>
      <c r="AM1446" s="1" t="s">
        <v>16</v>
      </c>
      <c r="AN1446" s="1" t="s">
        <v>23097</v>
      </c>
      <c r="AO1446" s="1" t="s">
        <v>86</v>
      </c>
      <c r="AP1446" s="1" t="s">
        <v>57</v>
      </c>
      <c r="AQ1446" s="1" t="s">
        <v>25</v>
      </c>
      <c r="AR1446" s="1" t="s">
        <v>19</v>
      </c>
      <c r="AS1446" s="1" t="s">
        <v>23090</v>
      </c>
      <c r="AT1446" s="1" t="s">
        <v>101</v>
      </c>
    </row>
    <row r="1447" spans="1:46" x14ac:dyDescent="0.25">
      <c r="A1447" s="1" t="s">
        <v>20070</v>
      </c>
      <c r="B1447" s="2" t="s">
        <v>23101</v>
      </c>
      <c r="C1447" s="2" t="s">
        <v>23108</v>
      </c>
      <c r="D1447" s="1">
        <v>0</v>
      </c>
      <c r="E1447" s="1">
        <v>0</v>
      </c>
      <c r="F1447" s="1">
        <v>2</v>
      </c>
      <c r="G1447" s="1">
        <v>2</v>
      </c>
      <c r="H1447" s="6">
        <v>1</v>
      </c>
      <c r="I1447">
        <v>0</v>
      </c>
      <c r="J1447" s="1">
        <v>45</v>
      </c>
      <c r="K1447" s="1">
        <v>1</v>
      </c>
      <c r="L1447" s="1">
        <v>525</v>
      </c>
      <c r="M1447" s="6">
        <v>0.27</v>
      </c>
      <c r="N1447" s="4">
        <v>4000</v>
      </c>
      <c r="O1447" s="4">
        <v>230</v>
      </c>
      <c r="P1447" s="4">
        <v>600</v>
      </c>
      <c r="Q1447" s="3">
        <v>0.28999999999999998</v>
      </c>
      <c r="R1447" s="1">
        <v>24</v>
      </c>
      <c r="S1447" s="1">
        <v>600</v>
      </c>
      <c r="T1447" s="1">
        <v>62</v>
      </c>
      <c r="U1447" s="1">
        <v>1</v>
      </c>
      <c r="V1447" s="1">
        <v>55</v>
      </c>
      <c r="W1447" s="1">
        <v>0</v>
      </c>
      <c r="X1447" s="1">
        <v>0</v>
      </c>
      <c r="Y1447" s="1">
        <v>0</v>
      </c>
      <c r="Z1447" s="1">
        <v>1</v>
      </c>
      <c r="AA1447" s="1">
        <v>1</v>
      </c>
      <c r="AB1447" s="1">
        <v>0</v>
      </c>
      <c r="AC1447" s="1">
        <v>0</v>
      </c>
      <c r="AD1447" s="1">
        <v>0</v>
      </c>
      <c r="AE1447" s="1">
        <v>0</v>
      </c>
      <c r="AF1447" s="1">
        <v>540</v>
      </c>
      <c r="AG1447" s="1">
        <v>20</v>
      </c>
      <c r="AH1447" s="1">
        <v>0</v>
      </c>
      <c r="AI1447" s="1">
        <v>560</v>
      </c>
      <c r="AJ1447" s="1" t="s">
        <v>5460</v>
      </c>
      <c r="AK1447" s="1" t="s">
        <v>8956</v>
      </c>
      <c r="AL1447" s="1" t="s">
        <v>8957</v>
      </c>
      <c r="AM1447" s="1" t="s">
        <v>12</v>
      </c>
      <c r="AN1447" s="1" t="s">
        <v>23098</v>
      </c>
      <c r="AO1447" s="1" t="s">
        <v>86</v>
      </c>
      <c r="AP1447" s="1" t="s">
        <v>57</v>
      </c>
      <c r="AQ1447" s="1" t="s">
        <v>25</v>
      </c>
      <c r="AR1447" s="1" t="s">
        <v>30</v>
      </c>
      <c r="AS1447" s="1" t="s">
        <v>23091</v>
      </c>
      <c r="AT1447" s="1" t="s">
        <v>26</v>
      </c>
    </row>
    <row r="1448" spans="1:46" x14ac:dyDescent="0.25">
      <c r="A1448" s="1" t="s">
        <v>20593</v>
      </c>
      <c r="B1448" s="2" t="s">
        <v>23101</v>
      </c>
      <c r="C1448" s="2" t="s">
        <v>23108</v>
      </c>
      <c r="D1448" s="1">
        <v>0</v>
      </c>
      <c r="E1448" s="1">
        <v>0</v>
      </c>
      <c r="F1448" s="1">
        <v>1</v>
      </c>
      <c r="G1448" s="1">
        <v>1</v>
      </c>
      <c r="H1448" s="6">
        <v>1</v>
      </c>
      <c r="I1448">
        <v>1</v>
      </c>
      <c r="J1448" s="1">
        <v>39</v>
      </c>
      <c r="K1448" s="1">
        <v>1</v>
      </c>
      <c r="L1448" s="1">
        <v>738</v>
      </c>
      <c r="M1448" s="6">
        <v>0.72</v>
      </c>
      <c r="N1448" s="4">
        <v>3500</v>
      </c>
      <c r="O1448" s="4">
        <v>290</v>
      </c>
      <c r="P1448" s="4">
        <v>300</v>
      </c>
      <c r="Q1448" s="3">
        <v>0.28000000000000003</v>
      </c>
      <c r="R1448" s="1">
        <v>18</v>
      </c>
      <c r="S1448" s="1">
        <v>300</v>
      </c>
      <c r="T1448" s="1">
        <v>33</v>
      </c>
      <c r="U1448" s="1">
        <v>0</v>
      </c>
      <c r="V1448" s="1">
        <v>55</v>
      </c>
      <c r="W1448" s="1">
        <v>0</v>
      </c>
      <c r="X1448" s="1">
        <v>0</v>
      </c>
      <c r="Y1448" s="1">
        <v>1</v>
      </c>
      <c r="Z1448" s="1">
        <v>1</v>
      </c>
      <c r="AA1448" s="1">
        <v>0</v>
      </c>
      <c r="AB1448" s="1">
        <v>1</v>
      </c>
      <c r="AC1448" s="1">
        <v>4913</v>
      </c>
      <c r="AD1448" s="1">
        <v>0</v>
      </c>
      <c r="AE1448" s="1">
        <v>0</v>
      </c>
      <c r="AF1448" s="1">
        <v>217</v>
      </c>
      <c r="AG1448" s="1">
        <v>404</v>
      </c>
      <c r="AH1448" s="1">
        <v>0</v>
      </c>
      <c r="AI1448" s="1">
        <v>5534</v>
      </c>
      <c r="AJ1448" s="1" t="s">
        <v>10387</v>
      </c>
      <c r="AK1448" s="1" t="s">
        <v>10388</v>
      </c>
      <c r="AL1448" s="1" t="s">
        <v>10389</v>
      </c>
      <c r="AM1448" s="1" t="s">
        <v>16</v>
      </c>
      <c r="AN1448" s="1" t="s">
        <v>23098</v>
      </c>
      <c r="AO1448" s="1" t="s">
        <v>364</v>
      </c>
      <c r="AP1448" s="1" t="s">
        <v>57</v>
      </c>
      <c r="AQ1448" s="1" t="s">
        <v>25</v>
      </c>
      <c r="AR1448" s="1" t="s">
        <v>19</v>
      </c>
      <c r="AS1448" s="1" t="s">
        <v>23090</v>
      </c>
      <c r="AT1448" s="1" t="s">
        <v>101</v>
      </c>
    </row>
    <row r="1449" spans="1:46" x14ac:dyDescent="0.25">
      <c r="A1449" s="1" t="s">
        <v>17703</v>
      </c>
      <c r="B1449" s="2" t="s">
        <v>23101</v>
      </c>
      <c r="C1449" s="2" t="s">
        <v>23108</v>
      </c>
      <c r="D1449" s="1">
        <v>0</v>
      </c>
      <c r="E1449" s="1">
        <v>0</v>
      </c>
      <c r="F1449" s="1">
        <v>1</v>
      </c>
      <c r="G1449" s="1">
        <v>1</v>
      </c>
      <c r="H1449" s="6">
        <v>1</v>
      </c>
      <c r="I1449">
        <v>0</v>
      </c>
      <c r="J1449" s="1">
        <v>43</v>
      </c>
      <c r="K1449" s="1">
        <v>0</v>
      </c>
      <c r="L1449" s="1">
        <v>672</v>
      </c>
      <c r="M1449" s="6">
        <v>0.62</v>
      </c>
      <c r="N1449" s="4">
        <v>4000</v>
      </c>
      <c r="O1449" s="4">
        <v>300</v>
      </c>
      <c r="P1449" s="4">
        <v>275</v>
      </c>
      <c r="Q1449" s="3">
        <v>0.27</v>
      </c>
      <c r="R1449" s="1">
        <v>24</v>
      </c>
      <c r="S1449" s="1">
        <v>275</v>
      </c>
      <c r="T1449" s="1">
        <v>27</v>
      </c>
      <c r="U1449" s="1">
        <v>1</v>
      </c>
      <c r="V1449" s="1">
        <v>55</v>
      </c>
      <c r="W1449" s="1">
        <v>0</v>
      </c>
      <c r="X1449" s="1">
        <v>0</v>
      </c>
      <c r="Y1449" s="1">
        <v>0</v>
      </c>
      <c r="Z1449" s="1">
        <v>2</v>
      </c>
      <c r="AA1449" s="1">
        <v>1</v>
      </c>
      <c r="AB1449" s="1">
        <v>0</v>
      </c>
      <c r="AC1449" s="1">
        <v>20146</v>
      </c>
      <c r="AD1449" s="1">
        <v>0</v>
      </c>
      <c r="AE1449" s="1">
        <v>0</v>
      </c>
      <c r="AF1449" s="1">
        <v>0</v>
      </c>
      <c r="AG1449" s="1">
        <v>0</v>
      </c>
      <c r="AH1449" s="1">
        <v>0</v>
      </c>
      <c r="AI1449" s="1">
        <v>20146</v>
      </c>
      <c r="AJ1449" s="1" t="s">
        <v>2185</v>
      </c>
      <c r="AK1449" s="1" t="s">
        <v>2186</v>
      </c>
      <c r="AL1449" s="1" t="s">
        <v>2187</v>
      </c>
      <c r="AM1449" s="1" t="s">
        <v>12</v>
      </c>
      <c r="AN1449" s="1" t="s">
        <v>23097</v>
      </c>
      <c r="AO1449" s="1" t="s">
        <v>86</v>
      </c>
      <c r="AP1449" s="1" t="s">
        <v>57</v>
      </c>
      <c r="AQ1449" s="1" t="s">
        <v>25</v>
      </c>
      <c r="AR1449" s="1" t="s">
        <v>30</v>
      </c>
      <c r="AS1449" s="1" t="s">
        <v>23091</v>
      </c>
      <c r="AT1449" s="1" t="s">
        <v>26</v>
      </c>
    </row>
    <row r="1450" spans="1:46" x14ac:dyDescent="0.25">
      <c r="A1450" s="1" t="s">
        <v>20082</v>
      </c>
      <c r="B1450" s="2" t="s">
        <v>23101</v>
      </c>
      <c r="C1450" s="2" t="s">
        <v>23109</v>
      </c>
      <c r="D1450" s="1">
        <v>3</v>
      </c>
      <c r="E1450" s="1">
        <v>1</v>
      </c>
      <c r="F1450" s="1">
        <v>1</v>
      </c>
      <c r="G1450" s="1">
        <v>5</v>
      </c>
      <c r="H1450" s="6">
        <v>0.2</v>
      </c>
      <c r="I1450">
        <v>0</v>
      </c>
      <c r="J1450" s="1">
        <v>49</v>
      </c>
      <c r="K1450" s="1">
        <v>0</v>
      </c>
      <c r="L1450" s="1">
        <v>719</v>
      </c>
      <c r="M1450" s="6">
        <v>1.29</v>
      </c>
      <c r="N1450" s="4">
        <v>6550</v>
      </c>
      <c r="O1450" s="4">
        <v>500</v>
      </c>
      <c r="P1450" s="4">
        <v>1000</v>
      </c>
      <c r="Q1450" s="3">
        <v>0.28999999999999998</v>
      </c>
      <c r="R1450" s="1">
        <v>24</v>
      </c>
      <c r="S1450" s="1">
        <v>1000</v>
      </c>
      <c r="T1450" s="1">
        <v>63</v>
      </c>
      <c r="U1450" s="1">
        <v>0</v>
      </c>
      <c r="V1450" s="1">
        <v>55</v>
      </c>
      <c r="W1450" s="1">
        <v>0</v>
      </c>
      <c r="X1450" s="1">
        <v>0</v>
      </c>
      <c r="Y1450" s="1">
        <v>0</v>
      </c>
      <c r="Z1450" s="1">
        <v>3</v>
      </c>
      <c r="AA1450" s="1">
        <v>0</v>
      </c>
      <c r="AB1450" s="1">
        <v>0</v>
      </c>
      <c r="AC1450" s="1">
        <v>8200</v>
      </c>
      <c r="AD1450" s="1">
        <v>13000</v>
      </c>
      <c r="AE1450" s="1">
        <v>988</v>
      </c>
      <c r="AF1450" s="1">
        <v>0</v>
      </c>
      <c r="AG1450" s="1">
        <v>150</v>
      </c>
      <c r="AH1450" s="1">
        <v>2000</v>
      </c>
      <c r="AI1450" s="1">
        <v>24338</v>
      </c>
      <c r="AJ1450" s="1" t="s">
        <v>8992</v>
      </c>
      <c r="AK1450" s="1" t="s">
        <v>8993</v>
      </c>
      <c r="AL1450" s="1" t="s">
        <v>8994</v>
      </c>
      <c r="AM1450" s="1" t="s">
        <v>12</v>
      </c>
      <c r="AN1450" s="1" t="s">
        <v>23097</v>
      </c>
      <c r="AO1450" s="1" t="s">
        <v>364</v>
      </c>
      <c r="AP1450" s="1" t="s">
        <v>57</v>
      </c>
      <c r="AQ1450" s="1" t="s">
        <v>25</v>
      </c>
      <c r="AR1450" s="1" t="s">
        <v>30</v>
      </c>
      <c r="AS1450" s="1" t="s">
        <v>23090</v>
      </c>
      <c r="AT1450" s="1" t="s">
        <v>26</v>
      </c>
    </row>
    <row r="1451" spans="1:46" x14ac:dyDescent="0.25">
      <c r="A1451" s="1" t="s">
        <v>22335</v>
      </c>
      <c r="B1451" s="2" t="s">
        <v>23101</v>
      </c>
      <c r="C1451" s="2" t="s">
        <v>23109</v>
      </c>
      <c r="D1451" s="1">
        <v>0</v>
      </c>
      <c r="E1451" s="1">
        <v>1</v>
      </c>
      <c r="F1451" s="1">
        <v>4</v>
      </c>
      <c r="G1451" s="1">
        <v>5</v>
      </c>
      <c r="H1451" s="6">
        <v>0.8</v>
      </c>
      <c r="I1451">
        <v>1</v>
      </c>
      <c r="J1451" s="1">
        <v>32</v>
      </c>
      <c r="K1451" s="1">
        <v>1</v>
      </c>
      <c r="L1451" s="1">
        <v>598</v>
      </c>
      <c r="M1451" s="6">
        <v>0.85</v>
      </c>
      <c r="N1451" s="4">
        <v>2800</v>
      </c>
      <c r="O1451" s="4">
        <v>227</v>
      </c>
      <c r="P1451" s="4">
        <v>1000</v>
      </c>
      <c r="Q1451" s="3">
        <v>0.28000000000000003</v>
      </c>
      <c r="R1451" s="1">
        <v>24</v>
      </c>
      <c r="S1451" s="1">
        <v>1000</v>
      </c>
      <c r="T1451" s="1">
        <v>93</v>
      </c>
      <c r="U1451" s="1">
        <v>1</v>
      </c>
      <c r="V1451" s="1">
        <v>55</v>
      </c>
      <c r="W1451" s="1">
        <v>0</v>
      </c>
      <c r="X1451" s="1">
        <v>0</v>
      </c>
      <c r="Y1451" s="1">
        <v>0</v>
      </c>
      <c r="Z1451" s="1">
        <v>3</v>
      </c>
      <c r="AA1451" s="1">
        <v>1</v>
      </c>
      <c r="AB1451" s="1">
        <v>1</v>
      </c>
      <c r="AC1451" s="1">
        <v>0</v>
      </c>
      <c r="AD1451" s="1">
        <v>2614</v>
      </c>
      <c r="AE1451" s="1">
        <v>0</v>
      </c>
      <c r="AF1451" s="1">
        <v>0</v>
      </c>
      <c r="AG1451" s="1">
        <v>80</v>
      </c>
      <c r="AH1451" s="1">
        <v>700</v>
      </c>
      <c r="AI1451" s="1">
        <v>3394</v>
      </c>
      <c r="AJ1451" s="1" t="s">
        <v>15050</v>
      </c>
      <c r="AK1451" s="1" t="s">
        <v>15051</v>
      </c>
      <c r="AL1451" s="1" t="s">
        <v>15052</v>
      </c>
      <c r="AM1451" s="1" t="s">
        <v>16</v>
      </c>
      <c r="AN1451" s="1" t="s">
        <v>23098</v>
      </c>
      <c r="AO1451" s="1" t="s">
        <v>86</v>
      </c>
      <c r="AP1451" s="1" t="s">
        <v>57</v>
      </c>
      <c r="AQ1451" s="1" t="s">
        <v>25</v>
      </c>
      <c r="AR1451" s="1" t="s">
        <v>30</v>
      </c>
      <c r="AS1451" s="1" t="s">
        <v>23091</v>
      </c>
      <c r="AT1451" s="1" t="s">
        <v>101</v>
      </c>
    </row>
    <row r="1452" spans="1:46" x14ac:dyDescent="0.25">
      <c r="A1452" s="1" t="s">
        <v>17798</v>
      </c>
      <c r="B1452" s="2" t="s">
        <v>23076</v>
      </c>
      <c r="C1452" s="2" t="s">
        <v>23104</v>
      </c>
      <c r="D1452" s="1">
        <v>0</v>
      </c>
      <c r="E1452" s="1">
        <v>3</v>
      </c>
      <c r="F1452" s="1">
        <v>2</v>
      </c>
      <c r="G1452" s="1">
        <v>5</v>
      </c>
      <c r="H1452" s="6">
        <v>0.4</v>
      </c>
      <c r="I1452">
        <v>0</v>
      </c>
      <c r="J1452" s="1">
        <v>43</v>
      </c>
      <c r="K1452" s="1">
        <v>1</v>
      </c>
      <c r="L1452" s="1">
        <v>590</v>
      </c>
      <c r="M1452" s="6">
        <v>0</v>
      </c>
      <c r="N1452" s="4">
        <v>3140</v>
      </c>
      <c r="O1452" s="4">
        <v>200</v>
      </c>
      <c r="P1452" s="4">
        <v>350</v>
      </c>
      <c r="Q1452" s="3">
        <v>0.35</v>
      </c>
      <c r="R1452" s="1">
        <v>12</v>
      </c>
      <c r="S1452" s="1">
        <v>350</v>
      </c>
      <c r="T1452" s="1">
        <v>8</v>
      </c>
      <c r="U1452" s="1">
        <v>0</v>
      </c>
      <c r="V1452" s="1">
        <v>54</v>
      </c>
      <c r="W1452" s="1">
        <v>0</v>
      </c>
      <c r="X1452" s="1">
        <v>0</v>
      </c>
      <c r="Y1452" s="1">
        <v>0</v>
      </c>
      <c r="Z1452" s="1">
        <v>2</v>
      </c>
      <c r="AA1452" s="1">
        <v>0</v>
      </c>
      <c r="AB1452" s="1">
        <v>0</v>
      </c>
      <c r="AC1452" s="1">
        <v>7790</v>
      </c>
      <c r="AD1452" s="1">
        <v>408</v>
      </c>
      <c r="AE1452" s="1">
        <v>0</v>
      </c>
      <c r="AF1452" s="1">
        <v>0</v>
      </c>
      <c r="AG1452" s="1">
        <v>120</v>
      </c>
      <c r="AH1452" s="1">
        <v>0</v>
      </c>
      <c r="AI1452" s="1">
        <v>8318</v>
      </c>
      <c r="AJ1452" s="1" t="s">
        <v>2464</v>
      </c>
      <c r="AK1452" s="1" t="s">
        <v>2465</v>
      </c>
      <c r="AL1452" s="1" t="s">
        <v>11</v>
      </c>
      <c r="AM1452" s="1" t="s">
        <v>12</v>
      </c>
      <c r="AN1452" s="1" t="s">
        <v>23098</v>
      </c>
      <c r="AO1452" s="1" t="s">
        <v>364</v>
      </c>
      <c r="AP1452" s="1" t="s">
        <v>57</v>
      </c>
      <c r="AQ1452" s="1" t="s">
        <v>25</v>
      </c>
      <c r="AR1452" s="1" t="s">
        <v>30</v>
      </c>
      <c r="AS1452" s="1" t="s">
        <v>23090</v>
      </c>
      <c r="AT1452" s="1" t="s">
        <v>26</v>
      </c>
    </row>
    <row r="1453" spans="1:46" x14ac:dyDescent="0.25">
      <c r="A1453" s="1" t="s">
        <v>19854</v>
      </c>
      <c r="B1453" s="2" t="s">
        <v>23076</v>
      </c>
      <c r="C1453" s="2" t="s">
        <v>23106</v>
      </c>
      <c r="D1453" s="1">
        <v>0</v>
      </c>
      <c r="E1453" s="1">
        <v>0</v>
      </c>
      <c r="F1453" s="1">
        <v>1</v>
      </c>
      <c r="G1453" s="1">
        <v>1</v>
      </c>
      <c r="H1453" s="6">
        <v>1</v>
      </c>
      <c r="I1453">
        <v>1</v>
      </c>
      <c r="J1453" s="1">
        <v>42</v>
      </c>
      <c r="K1453" s="1">
        <v>0</v>
      </c>
      <c r="L1453" s="1">
        <v>615</v>
      </c>
      <c r="M1453" s="6">
        <v>0.46</v>
      </c>
      <c r="N1453" s="4">
        <v>2400</v>
      </c>
      <c r="O1453" s="4">
        <v>175</v>
      </c>
      <c r="P1453" s="4">
        <v>300</v>
      </c>
      <c r="Q1453" s="3">
        <v>0.31</v>
      </c>
      <c r="R1453" s="1">
        <v>24</v>
      </c>
      <c r="S1453" s="1">
        <v>300</v>
      </c>
      <c r="T1453" s="1">
        <v>45</v>
      </c>
      <c r="U1453" s="1">
        <v>1</v>
      </c>
      <c r="V1453" s="1">
        <v>54</v>
      </c>
      <c r="W1453" s="1">
        <v>1</v>
      </c>
      <c r="X1453" s="1">
        <v>0</v>
      </c>
      <c r="Y1453" s="1">
        <v>0</v>
      </c>
      <c r="Z1453" s="1">
        <v>5</v>
      </c>
      <c r="AA1453" s="1">
        <v>0</v>
      </c>
      <c r="AB1453" s="1">
        <v>1</v>
      </c>
      <c r="AC1453" s="1">
        <v>340</v>
      </c>
      <c r="AD1453" s="1">
        <v>37</v>
      </c>
      <c r="AE1453" s="1">
        <v>600</v>
      </c>
      <c r="AF1453" s="1">
        <v>200</v>
      </c>
      <c r="AG1453" s="1">
        <v>10</v>
      </c>
      <c r="AH1453" s="1">
        <v>300</v>
      </c>
      <c r="AI1453" s="1">
        <v>1487</v>
      </c>
      <c r="AJ1453" s="1" t="s">
        <v>8338</v>
      </c>
      <c r="AK1453" s="1" t="s">
        <v>8339</v>
      </c>
      <c r="AL1453" s="1" t="s">
        <v>8340</v>
      </c>
      <c r="AM1453" s="1" t="s">
        <v>16</v>
      </c>
      <c r="AN1453" s="1" t="s">
        <v>23097</v>
      </c>
      <c r="AO1453" s="1" t="s">
        <v>86</v>
      </c>
      <c r="AP1453" s="1" t="s">
        <v>86</v>
      </c>
      <c r="AQ1453" s="1" t="s">
        <v>25</v>
      </c>
      <c r="AR1453" s="1" t="s">
        <v>30</v>
      </c>
      <c r="AS1453" s="1" t="s">
        <v>23090</v>
      </c>
      <c r="AT1453" s="1" t="s">
        <v>101</v>
      </c>
    </row>
    <row r="1454" spans="1:46" x14ac:dyDescent="0.25">
      <c r="A1454" s="1" t="s">
        <v>19776</v>
      </c>
      <c r="B1454" s="2" t="s">
        <v>23073</v>
      </c>
      <c r="C1454" s="2" t="s">
        <v>23105</v>
      </c>
      <c r="D1454" s="1">
        <v>0</v>
      </c>
      <c r="E1454" s="1">
        <v>0</v>
      </c>
      <c r="F1454" s="1">
        <v>3</v>
      </c>
      <c r="G1454" s="1">
        <v>3</v>
      </c>
      <c r="H1454" s="6">
        <v>1</v>
      </c>
      <c r="I1454">
        <v>0</v>
      </c>
      <c r="J1454" s="1">
        <v>45</v>
      </c>
      <c r="K1454" s="1">
        <v>0</v>
      </c>
      <c r="L1454" s="1">
        <v>574</v>
      </c>
      <c r="M1454" s="6">
        <v>0.24</v>
      </c>
      <c r="N1454" s="4">
        <v>6000</v>
      </c>
      <c r="O1454" s="4">
        <v>500</v>
      </c>
      <c r="P1454" s="4">
        <v>200</v>
      </c>
      <c r="Q1454" s="3">
        <v>0.35</v>
      </c>
      <c r="R1454" s="1">
        <v>6</v>
      </c>
      <c r="S1454" s="1">
        <v>200</v>
      </c>
      <c r="T1454" s="1">
        <v>35</v>
      </c>
      <c r="U1454" s="1">
        <v>1</v>
      </c>
      <c r="V1454" s="1">
        <v>54</v>
      </c>
      <c r="W1454" s="1">
        <v>1</v>
      </c>
      <c r="X1454" s="1">
        <v>1</v>
      </c>
      <c r="Y1454" s="1">
        <v>0</v>
      </c>
      <c r="Z1454" s="1">
        <v>5</v>
      </c>
      <c r="AA1454" s="1">
        <v>1</v>
      </c>
      <c r="AB1454" s="1">
        <v>0</v>
      </c>
      <c r="AC1454" s="1">
        <v>1126</v>
      </c>
      <c r="AD1454" s="1">
        <v>545</v>
      </c>
      <c r="AE1454" s="1">
        <v>89</v>
      </c>
      <c r="AF1454" s="1">
        <v>0</v>
      </c>
      <c r="AG1454" s="1">
        <v>0</v>
      </c>
      <c r="AH1454" s="1">
        <v>400</v>
      </c>
      <c r="AI1454" s="1">
        <v>2160</v>
      </c>
      <c r="AJ1454" s="1" t="s">
        <v>8126</v>
      </c>
      <c r="AK1454" s="1" t="s">
        <v>8127</v>
      </c>
      <c r="AL1454" s="1" t="s">
        <v>8128</v>
      </c>
      <c r="AM1454" s="1" t="s">
        <v>12</v>
      </c>
      <c r="AN1454" s="1" t="s">
        <v>23097</v>
      </c>
      <c r="AO1454" s="1" t="s">
        <v>86</v>
      </c>
      <c r="AP1454" s="1" t="s">
        <v>86</v>
      </c>
      <c r="AQ1454" s="1" t="s">
        <v>14</v>
      </c>
      <c r="AR1454" s="1" t="s">
        <v>30</v>
      </c>
      <c r="AS1454" s="1" t="s">
        <v>23091</v>
      </c>
      <c r="AT1454" s="1" t="s">
        <v>26</v>
      </c>
    </row>
    <row r="1455" spans="1:46" x14ac:dyDescent="0.25">
      <c r="A1455" s="1" t="s">
        <v>21009</v>
      </c>
      <c r="B1455" s="2" t="s">
        <v>23073</v>
      </c>
      <c r="C1455" s="2" t="s">
        <v>23106</v>
      </c>
      <c r="D1455" s="1">
        <v>0</v>
      </c>
      <c r="E1455" s="1">
        <v>1</v>
      </c>
      <c r="F1455" s="1">
        <v>3</v>
      </c>
      <c r="G1455" s="1">
        <v>4</v>
      </c>
      <c r="H1455" s="6">
        <v>0.75</v>
      </c>
      <c r="I1455">
        <v>1</v>
      </c>
      <c r="J1455" s="1">
        <v>30</v>
      </c>
      <c r="K1455" s="1">
        <v>0</v>
      </c>
      <c r="L1455" s="1">
        <v>687</v>
      </c>
      <c r="M1455" s="6">
        <v>0.2</v>
      </c>
      <c r="N1455" s="4">
        <v>1200</v>
      </c>
      <c r="O1455" s="4">
        <v>110</v>
      </c>
      <c r="P1455" s="4">
        <v>400</v>
      </c>
      <c r="Q1455" s="3">
        <v>0.32</v>
      </c>
      <c r="R1455" s="1">
        <v>24</v>
      </c>
      <c r="S1455" s="1">
        <v>400</v>
      </c>
      <c r="T1455" s="1">
        <v>39</v>
      </c>
      <c r="U1455" s="1">
        <v>1</v>
      </c>
      <c r="V1455" s="1">
        <v>54</v>
      </c>
      <c r="W1455" s="1">
        <v>0</v>
      </c>
      <c r="X1455" s="1">
        <v>1</v>
      </c>
      <c r="Y1455" s="1">
        <v>1</v>
      </c>
      <c r="Z1455" s="1">
        <v>3</v>
      </c>
      <c r="AA1455" s="1">
        <v>0</v>
      </c>
      <c r="AB1455" s="1">
        <v>1</v>
      </c>
      <c r="AC1455" s="1">
        <v>0</v>
      </c>
      <c r="AD1455" s="1">
        <v>0</v>
      </c>
      <c r="AE1455" s="1">
        <v>0</v>
      </c>
      <c r="AF1455" s="1">
        <v>0</v>
      </c>
      <c r="AG1455" s="1">
        <v>0</v>
      </c>
      <c r="AH1455" s="1">
        <v>0</v>
      </c>
      <c r="AI1455" s="1">
        <v>0</v>
      </c>
      <c r="AJ1455" s="1" t="s">
        <v>11493</v>
      </c>
      <c r="AK1455" s="1" t="s">
        <v>11494</v>
      </c>
      <c r="AL1455" s="1" t="s">
        <v>11495</v>
      </c>
      <c r="AM1455" s="1" t="s">
        <v>16</v>
      </c>
      <c r="AN1455" s="1" t="s">
        <v>23097</v>
      </c>
      <c r="AO1455" s="1" t="s">
        <v>86</v>
      </c>
      <c r="AP1455" s="1" t="s">
        <v>57</v>
      </c>
      <c r="AQ1455" s="1" t="s">
        <v>14</v>
      </c>
      <c r="AR1455" s="1" t="s">
        <v>19</v>
      </c>
      <c r="AS1455" s="1" t="s">
        <v>23090</v>
      </c>
      <c r="AT1455" s="1" t="s">
        <v>101</v>
      </c>
    </row>
    <row r="1456" spans="1:46" x14ac:dyDescent="0.25">
      <c r="A1456" s="1" t="s">
        <v>19674</v>
      </c>
      <c r="B1456" s="2" t="s">
        <v>23073</v>
      </c>
      <c r="C1456" s="2" t="s">
        <v>23107</v>
      </c>
      <c r="D1456" s="1">
        <v>0</v>
      </c>
      <c r="E1456" s="1">
        <v>2</v>
      </c>
      <c r="F1456" s="1">
        <v>6</v>
      </c>
      <c r="G1456" s="1">
        <v>8</v>
      </c>
      <c r="H1456" s="6">
        <v>0.75</v>
      </c>
      <c r="I1456">
        <v>0</v>
      </c>
      <c r="J1456" s="1">
        <v>40</v>
      </c>
      <c r="K1456" s="1">
        <v>0</v>
      </c>
      <c r="L1456" s="1">
        <v>821</v>
      </c>
      <c r="M1456" s="6">
        <v>0.17</v>
      </c>
      <c r="N1456" s="4">
        <v>7000</v>
      </c>
      <c r="O1456" s="4">
        <v>600</v>
      </c>
      <c r="P1456" s="4">
        <v>700</v>
      </c>
      <c r="Q1456" s="3">
        <v>0.24</v>
      </c>
      <c r="R1456" s="1">
        <v>12</v>
      </c>
      <c r="S1456" s="1">
        <v>700</v>
      </c>
      <c r="T1456" s="1">
        <v>41</v>
      </c>
      <c r="U1456" s="1">
        <v>1</v>
      </c>
      <c r="V1456" s="1">
        <v>54</v>
      </c>
      <c r="W1456" s="1">
        <v>1</v>
      </c>
      <c r="X1456" s="1">
        <v>0</v>
      </c>
      <c r="Y1456" s="1">
        <v>1</v>
      </c>
      <c r="Z1456" s="1">
        <v>0</v>
      </c>
      <c r="AA1456" s="1">
        <v>0</v>
      </c>
      <c r="AB1456" s="1">
        <v>1</v>
      </c>
      <c r="AC1456" s="1">
        <v>1045</v>
      </c>
      <c r="AD1456" s="1">
        <v>183</v>
      </c>
      <c r="AE1456" s="1">
        <v>0</v>
      </c>
      <c r="AF1456" s="1">
        <v>0</v>
      </c>
      <c r="AG1456" s="1">
        <v>0</v>
      </c>
      <c r="AH1456" s="1">
        <v>0</v>
      </c>
      <c r="AI1456" s="1">
        <v>1228</v>
      </c>
      <c r="AJ1456" s="1" t="s">
        <v>4917</v>
      </c>
      <c r="AK1456" s="1" t="s">
        <v>7849</v>
      </c>
      <c r="AL1456" s="1" t="s">
        <v>7850</v>
      </c>
      <c r="AM1456" s="1" t="s">
        <v>12</v>
      </c>
      <c r="AN1456" s="1" t="s">
        <v>23097</v>
      </c>
      <c r="AO1456" s="1" t="s">
        <v>86</v>
      </c>
      <c r="AP1456" s="1" t="s">
        <v>86</v>
      </c>
      <c r="AQ1456" s="1" t="s">
        <v>25</v>
      </c>
      <c r="AR1456" s="1" t="s">
        <v>19</v>
      </c>
      <c r="AS1456" s="1" t="s">
        <v>23090</v>
      </c>
      <c r="AT1456" s="1" t="s">
        <v>101</v>
      </c>
    </row>
    <row r="1457" spans="1:46" x14ac:dyDescent="0.25">
      <c r="A1457" s="1" t="s">
        <v>21067</v>
      </c>
      <c r="B1457" s="2" t="s">
        <v>23073</v>
      </c>
      <c r="C1457" s="2" t="s">
        <v>23107</v>
      </c>
      <c r="D1457" s="1">
        <v>0</v>
      </c>
      <c r="E1457" s="1">
        <v>1</v>
      </c>
      <c r="F1457" s="1">
        <v>1</v>
      </c>
      <c r="G1457" s="1">
        <v>2</v>
      </c>
      <c r="H1457" s="6">
        <v>0.5</v>
      </c>
      <c r="I1457">
        <v>1</v>
      </c>
      <c r="J1457" s="1">
        <v>40</v>
      </c>
      <c r="K1457" s="1">
        <v>1</v>
      </c>
      <c r="L1457" s="1">
        <v>821</v>
      </c>
      <c r="M1457" s="6">
        <v>0.13</v>
      </c>
      <c r="N1457" s="4">
        <v>2500</v>
      </c>
      <c r="O1457" s="4">
        <v>200</v>
      </c>
      <c r="P1457" s="4">
        <v>150</v>
      </c>
      <c r="Q1457" s="3">
        <v>0.32</v>
      </c>
      <c r="R1457" s="1">
        <v>12</v>
      </c>
      <c r="S1457" s="1">
        <v>150</v>
      </c>
      <c r="T1457" s="1">
        <v>25</v>
      </c>
      <c r="U1457" s="1">
        <v>1</v>
      </c>
      <c r="V1457" s="1">
        <v>54</v>
      </c>
      <c r="W1457" s="1">
        <v>0</v>
      </c>
      <c r="X1457" s="1">
        <v>1</v>
      </c>
      <c r="Y1457" s="1">
        <v>1</v>
      </c>
      <c r="Z1457" s="1">
        <v>1</v>
      </c>
      <c r="AA1457" s="1">
        <v>1</v>
      </c>
      <c r="AB1457" s="1">
        <v>1</v>
      </c>
      <c r="AC1457" s="1">
        <v>0</v>
      </c>
      <c r="AD1457" s="1">
        <v>329</v>
      </c>
      <c r="AE1457" s="1">
        <v>0</v>
      </c>
      <c r="AF1457" s="1">
        <v>0</v>
      </c>
      <c r="AG1457" s="1">
        <v>0</v>
      </c>
      <c r="AH1457" s="1">
        <v>0</v>
      </c>
      <c r="AI1457" s="1">
        <v>329</v>
      </c>
      <c r="AJ1457" s="1" t="s">
        <v>11655</v>
      </c>
      <c r="AK1457" s="1" t="s">
        <v>11656</v>
      </c>
      <c r="AL1457" s="1" t="s">
        <v>11657</v>
      </c>
      <c r="AM1457" s="1" t="s">
        <v>16</v>
      </c>
      <c r="AN1457" s="1" t="s">
        <v>23098</v>
      </c>
      <c r="AO1457" s="1" t="s">
        <v>86</v>
      </c>
      <c r="AP1457" s="1" t="s">
        <v>57</v>
      </c>
      <c r="AQ1457" s="1" t="s">
        <v>14</v>
      </c>
      <c r="AR1457" s="1" t="s">
        <v>19</v>
      </c>
      <c r="AS1457" s="1" t="s">
        <v>23091</v>
      </c>
      <c r="AT1457" s="1" t="s">
        <v>101</v>
      </c>
    </row>
    <row r="1458" spans="1:46" x14ac:dyDescent="0.25">
      <c r="A1458" s="1" t="s">
        <v>19074</v>
      </c>
      <c r="B1458" s="2" t="s">
        <v>23074</v>
      </c>
      <c r="C1458" s="2" t="s">
        <v>23103</v>
      </c>
      <c r="D1458" s="1">
        <v>0</v>
      </c>
      <c r="E1458" s="1">
        <v>0</v>
      </c>
      <c r="F1458" s="1">
        <v>2</v>
      </c>
      <c r="G1458" s="1">
        <v>2</v>
      </c>
      <c r="H1458" s="6">
        <v>1</v>
      </c>
      <c r="I1458">
        <v>1</v>
      </c>
      <c r="J1458" s="1">
        <v>34</v>
      </c>
      <c r="K1458" s="1">
        <v>0</v>
      </c>
      <c r="L1458" s="1">
        <v>651</v>
      </c>
      <c r="M1458" s="6">
        <v>0</v>
      </c>
      <c r="N1458" s="4">
        <v>2220</v>
      </c>
      <c r="O1458" s="4">
        <v>185</v>
      </c>
      <c r="P1458" s="4">
        <v>400</v>
      </c>
      <c r="Q1458" s="3">
        <v>0.4</v>
      </c>
      <c r="R1458" s="1">
        <v>12</v>
      </c>
      <c r="S1458" s="1">
        <v>400</v>
      </c>
      <c r="T1458" s="1">
        <v>11</v>
      </c>
      <c r="U1458" s="1">
        <v>0</v>
      </c>
      <c r="V1458" s="1">
        <v>54</v>
      </c>
      <c r="W1458" s="1">
        <v>0</v>
      </c>
      <c r="X1458" s="1">
        <v>1</v>
      </c>
      <c r="Y1458" s="1">
        <v>1</v>
      </c>
      <c r="Z1458" s="1">
        <v>2</v>
      </c>
      <c r="AA1458" s="1">
        <v>1</v>
      </c>
      <c r="AB1458" s="1">
        <v>1</v>
      </c>
      <c r="AC1458" s="1">
        <v>590</v>
      </c>
      <c r="AD1458" s="1">
        <v>0</v>
      </c>
      <c r="AE1458" s="1">
        <v>320</v>
      </c>
      <c r="AF1458" s="1">
        <v>0</v>
      </c>
      <c r="AG1458" s="1">
        <v>0</v>
      </c>
      <c r="AH1458" s="1">
        <v>0</v>
      </c>
      <c r="AI1458" s="1">
        <v>910</v>
      </c>
      <c r="AJ1458" s="1" t="s">
        <v>2408</v>
      </c>
      <c r="AK1458" s="1" t="s">
        <v>6189</v>
      </c>
      <c r="AL1458" s="1" t="s">
        <v>11</v>
      </c>
      <c r="AM1458" s="1" t="s">
        <v>16</v>
      </c>
      <c r="AN1458" s="1" t="s">
        <v>23097</v>
      </c>
      <c r="AO1458" s="1" t="s">
        <v>364</v>
      </c>
      <c r="AP1458" s="1" t="s">
        <v>57</v>
      </c>
      <c r="AQ1458" s="1" t="s">
        <v>14</v>
      </c>
      <c r="AR1458" s="1" t="s">
        <v>19</v>
      </c>
      <c r="AS1458" s="1" t="s">
        <v>23091</v>
      </c>
      <c r="AT1458" s="1" t="s">
        <v>101</v>
      </c>
    </row>
    <row r="1459" spans="1:46" x14ac:dyDescent="0.25">
      <c r="A1459" s="1" t="s">
        <v>20802</v>
      </c>
      <c r="B1459" s="2" t="s">
        <v>23074</v>
      </c>
      <c r="C1459" s="2" t="s">
        <v>23104</v>
      </c>
      <c r="D1459" s="1">
        <v>0</v>
      </c>
      <c r="E1459" s="1">
        <v>0</v>
      </c>
      <c r="F1459" s="1">
        <v>2</v>
      </c>
      <c r="G1459" s="1">
        <v>2</v>
      </c>
      <c r="H1459" s="6">
        <v>1</v>
      </c>
      <c r="I1459">
        <v>1</v>
      </c>
      <c r="J1459" s="1">
        <v>34</v>
      </c>
      <c r="K1459" s="1">
        <v>0</v>
      </c>
      <c r="L1459" s="1">
        <v>651</v>
      </c>
      <c r="M1459" s="6">
        <v>0.3</v>
      </c>
      <c r="N1459" s="4">
        <v>2220</v>
      </c>
      <c r="O1459" s="4">
        <v>185</v>
      </c>
      <c r="P1459" s="4">
        <v>400</v>
      </c>
      <c r="Q1459" s="3">
        <v>0.37</v>
      </c>
      <c r="R1459" s="1">
        <v>24</v>
      </c>
      <c r="S1459" s="1">
        <v>400</v>
      </c>
      <c r="T1459" s="1">
        <v>27</v>
      </c>
      <c r="U1459" s="1">
        <v>1</v>
      </c>
      <c r="V1459" s="1">
        <v>54</v>
      </c>
      <c r="W1459" s="1">
        <v>0</v>
      </c>
      <c r="X1459" s="1">
        <v>1</v>
      </c>
      <c r="Y1459" s="1">
        <v>1</v>
      </c>
      <c r="Z1459" s="1">
        <v>2</v>
      </c>
      <c r="AA1459" s="1">
        <v>1</v>
      </c>
      <c r="AB1459" s="1">
        <v>1</v>
      </c>
      <c r="AC1459" s="1">
        <v>590</v>
      </c>
      <c r="AD1459" s="1">
        <v>0</v>
      </c>
      <c r="AE1459" s="1">
        <v>320</v>
      </c>
      <c r="AF1459" s="1">
        <v>0</v>
      </c>
      <c r="AG1459" s="1">
        <v>0</v>
      </c>
      <c r="AH1459" s="1">
        <v>0</v>
      </c>
      <c r="AI1459" s="1">
        <v>910</v>
      </c>
      <c r="AJ1459" s="1" t="s">
        <v>10938</v>
      </c>
      <c r="AK1459" s="1" t="s">
        <v>10939</v>
      </c>
      <c r="AL1459" s="1" t="s">
        <v>10940</v>
      </c>
      <c r="AM1459" s="1" t="s">
        <v>16</v>
      </c>
      <c r="AN1459" s="1" t="s">
        <v>23097</v>
      </c>
      <c r="AO1459" s="1" t="s">
        <v>86</v>
      </c>
      <c r="AP1459" s="1" t="s">
        <v>57</v>
      </c>
      <c r="AQ1459" s="1" t="s">
        <v>14</v>
      </c>
      <c r="AR1459" s="1" t="s">
        <v>19</v>
      </c>
      <c r="AS1459" s="1" t="s">
        <v>23091</v>
      </c>
      <c r="AT1459" s="1" t="s">
        <v>101</v>
      </c>
    </row>
    <row r="1460" spans="1:46" x14ac:dyDescent="0.25">
      <c r="A1460" s="1" t="s">
        <v>17148</v>
      </c>
      <c r="B1460" s="2" t="s">
        <v>23074</v>
      </c>
      <c r="C1460" s="2" t="s">
        <v>23105</v>
      </c>
      <c r="D1460" s="1">
        <v>0</v>
      </c>
      <c r="E1460" s="1">
        <v>0</v>
      </c>
      <c r="F1460" s="1">
        <v>3</v>
      </c>
      <c r="G1460" s="1">
        <v>3</v>
      </c>
      <c r="H1460" s="6">
        <v>1</v>
      </c>
      <c r="I1460">
        <v>1</v>
      </c>
      <c r="J1460" s="1">
        <v>31</v>
      </c>
      <c r="K1460" s="1">
        <v>1</v>
      </c>
      <c r="L1460" s="1">
        <v>695</v>
      </c>
      <c r="M1460" s="6">
        <v>0.22</v>
      </c>
      <c r="N1460" s="4">
        <v>1850</v>
      </c>
      <c r="O1460" s="4">
        <v>142</v>
      </c>
      <c r="P1460" s="4">
        <v>210</v>
      </c>
      <c r="Q1460" s="3">
        <v>0.28999999999999998</v>
      </c>
      <c r="R1460" s="1">
        <v>24</v>
      </c>
      <c r="S1460" s="1">
        <v>210</v>
      </c>
      <c r="T1460" s="1">
        <v>27</v>
      </c>
      <c r="U1460" s="1">
        <v>0</v>
      </c>
      <c r="V1460" s="1">
        <v>54</v>
      </c>
      <c r="W1460" s="1">
        <v>0</v>
      </c>
      <c r="X1460" s="1">
        <v>0</v>
      </c>
      <c r="Y1460" s="1">
        <v>1</v>
      </c>
      <c r="Z1460" s="1">
        <v>3</v>
      </c>
      <c r="AA1460" s="1">
        <v>0</v>
      </c>
      <c r="AB1460" s="1">
        <v>1</v>
      </c>
      <c r="AC1460" s="1">
        <v>159</v>
      </c>
      <c r="AD1460" s="1">
        <v>79</v>
      </c>
      <c r="AE1460" s="1">
        <v>330</v>
      </c>
      <c r="AF1460" s="1">
        <v>0</v>
      </c>
      <c r="AG1460" s="1">
        <v>0</v>
      </c>
      <c r="AH1460" s="1">
        <v>0</v>
      </c>
      <c r="AI1460" s="1">
        <v>568</v>
      </c>
      <c r="AJ1460" s="1" t="s">
        <v>426</v>
      </c>
      <c r="AK1460" s="1" t="s">
        <v>427</v>
      </c>
      <c r="AL1460" s="1" t="s">
        <v>428</v>
      </c>
      <c r="AM1460" s="1" t="s">
        <v>16</v>
      </c>
      <c r="AN1460" s="1" t="s">
        <v>23098</v>
      </c>
      <c r="AO1460" s="1" t="s">
        <v>364</v>
      </c>
      <c r="AP1460" s="1" t="s">
        <v>57</v>
      </c>
      <c r="AQ1460" s="1" t="s">
        <v>25</v>
      </c>
      <c r="AR1460" s="1" t="s">
        <v>19</v>
      </c>
      <c r="AS1460" s="1" t="s">
        <v>23090</v>
      </c>
      <c r="AT1460" s="1" t="s">
        <v>101</v>
      </c>
    </row>
    <row r="1461" spans="1:46" x14ac:dyDescent="0.25">
      <c r="A1461" s="1" t="s">
        <v>22056</v>
      </c>
      <c r="B1461" s="2" t="s">
        <v>23074</v>
      </c>
      <c r="C1461" s="2" t="s">
        <v>23105</v>
      </c>
      <c r="D1461" s="1">
        <v>0</v>
      </c>
      <c r="E1461" s="1">
        <v>0</v>
      </c>
      <c r="F1461" s="1">
        <v>1</v>
      </c>
      <c r="G1461" s="1">
        <v>1</v>
      </c>
      <c r="H1461" s="6">
        <v>1</v>
      </c>
      <c r="I1461">
        <v>0</v>
      </c>
      <c r="J1461" s="1">
        <v>35</v>
      </c>
      <c r="K1461" s="1">
        <v>1</v>
      </c>
      <c r="L1461" s="1">
        <v>700</v>
      </c>
      <c r="M1461" s="6">
        <v>0.33</v>
      </c>
      <c r="N1461" s="4">
        <v>2400</v>
      </c>
      <c r="O1461" s="4">
        <v>200</v>
      </c>
      <c r="P1461" s="4">
        <v>300</v>
      </c>
      <c r="Q1461" s="3">
        <v>0.3</v>
      </c>
      <c r="R1461" s="1">
        <v>6</v>
      </c>
      <c r="S1461" s="1">
        <v>300</v>
      </c>
      <c r="T1461" s="1">
        <v>37</v>
      </c>
      <c r="U1461" s="1">
        <v>0</v>
      </c>
      <c r="V1461" s="1">
        <v>54</v>
      </c>
      <c r="W1461" s="1">
        <v>0</v>
      </c>
      <c r="X1461" s="1">
        <v>1</v>
      </c>
      <c r="Y1461" s="1">
        <v>0</v>
      </c>
      <c r="Z1461" s="1">
        <v>3</v>
      </c>
      <c r="AA1461" s="1">
        <v>1</v>
      </c>
      <c r="AB1461" s="1">
        <v>0</v>
      </c>
      <c r="AC1461" s="1">
        <v>0</v>
      </c>
      <c r="AD1461" s="1">
        <v>0</v>
      </c>
      <c r="AE1461" s="1">
        <v>0</v>
      </c>
      <c r="AF1461" s="1">
        <v>0</v>
      </c>
      <c r="AG1461" s="1">
        <v>0</v>
      </c>
      <c r="AH1461" s="1">
        <v>230</v>
      </c>
      <c r="AI1461" s="1">
        <v>230</v>
      </c>
      <c r="AJ1461" s="1" t="s">
        <v>14269</v>
      </c>
      <c r="AK1461" s="1" t="s">
        <v>14270</v>
      </c>
      <c r="AL1461" s="1" t="s">
        <v>14271</v>
      </c>
      <c r="AM1461" s="1" t="s">
        <v>12</v>
      </c>
      <c r="AN1461" s="1" t="s">
        <v>23098</v>
      </c>
      <c r="AO1461" s="1" t="s">
        <v>364</v>
      </c>
      <c r="AP1461" s="1" t="s">
        <v>57</v>
      </c>
      <c r="AQ1461" s="1" t="s">
        <v>14</v>
      </c>
      <c r="AR1461" s="1" t="s">
        <v>30</v>
      </c>
      <c r="AS1461" s="1" t="s">
        <v>23091</v>
      </c>
      <c r="AT1461" s="1" t="s">
        <v>26</v>
      </c>
    </row>
    <row r="1462" spans="1:46" x14ac:dyDescent="0.25">
      <c r="A1462" s="1" t="s">
        <v>21537</v>
      </c>
      <c r="B1462" s="2" t="s">
        <v>23074</v>
      </c>
      <c r="C1462" s="2" t="s">
        <v>23106</v>
      </c>
      <c r="D1462" s="1">
        <v>0</v>
      </c>
      <c r="E1462" s="1">
        <v>1</v>
      </c>
      <c r="F1462" s="1">
        <v>3</v>
      </c>
      <c r="G1462" s="1">
        <v>4</v>
      </c>
      <c r="H1462" s="6">
        <v>0.75</v>
      </c>
      <c r="I1462">
        <v>0</v>
      </c>
      <c r="J1462" s="1">
        <v>37</v>
      </c>
      <c r="K1462" s="1">
        <v>1</v>
      </c>
      <c r="L1462" s="1">
        <v>714</v>
      </c>
      <c r="M1462" s="6">
        <v>0.22</v>
      </c>
      <c r="N1462" s="4">
        <v>2900</v>
      </c>
      <c r="O1462" s="4">
        <v>230</v>
      </c>
      <c r="P1462" s="4">
        <v>500</v>
      </c>
      <c r="Q1462" s="3">
        <v>0.27</v>
      </c>
      <c r="R1462" s="1">
        <v>12</v>
      </c>
      <c r="S1462" s="1">
        <v>500</v>
      </c>
      <c r="T1462" s="1">
        <v>23</v>
      </c>
      <c r="U1462" s="1">
        <v>1</v>
      </c>
      <c r="V1462" s="1">
        <v>54</v>
      </c>
      <c r="W1462" s="1">
        <v>0</v>
      </c>
      <c r="X1462" s="1">
        <v>0</v>
      </c>
      <c r="Y1462" s="1">
        <v>0</v>
      </c>
      <c r="Z1462" s="1">
        <v>1</v>
      </c>
      <c r="AA1462" s="1">
        <v>1</v>
      </c>
      <c r="AB1462" s="1">
        <v>0</v>
      </c>
      <c r="AC1462" s="1">
        <v>0</v>
      </c>
      <c r="AD1462" s="1">
        <v>93</v>
      </c>
      <c r="AE1462" s="1">
        <v>0</v>
      </c>
      <c r="AF1462" s="1">
        <v>0</v>
      </c>
      <c r="AG1462" s="1">
        <v>0</v>
      </c>
      <c r="AH1462" s="1">
        <v>0</v>
      </c>
      <c r="AI1462" s="1">
        <v>93</v>
      </c>
      <c r="AJ1462" s="1" t="s">
        <v>12911</v>
      </c>
      <c r="AK1462" s="1" t="s">
        <v>12912</v>
      </c>
      <c r="AL1462" s="1" t="s">
        <v>12913</v>
      </c>
      <c r="AM1462" s="1" t="s">
        <v>12</v>
      </c>
      <c r="AN1462" s="1" t="s">
        <v>23098</v>
      </c>
      <c r="AO1462" s="1" t="s">
        <v>86</v>
      </c>
      <c r="AP1462" s="1" t="s">
        <v>57</v>
      </c>
      <c r="AQ1462" s="1" t="s">
        <v>25</v>
      </c>
      <c r="AR1462" s="1" t="s">
        <v>30</v>
      </c>
      <c r="AS1462" s="1" t="s">
        <v>23091</v>
      </c>
      <c r="AT1462" s="1" t="s">
        <v>26</v>
      </c>
    </row>
    <row r="1463" spans="1:46" x14ac:dyDescent="0.25">
      <c r="A1463" s="1" t="s">
        <v>20978</v>
      </c>
      <c r="B1463" s="2" t="s">
        <v>23074</v>
      </c>
      <c r="C1463" s="2" t="s">
        <v>23106</v>
      </c>
      <c r="D1463" s="1">
        <v>0</v>
      </c>
      <c r="E1463" s="1">
        <v>1</v>
      </c>
      <c r="F1463" s="1">
        <v>1</v>
      </c>
      <c r="G1463" s="1">
        <v>2</v>
      </c>
      <c r="H1463" s="6">
        <v>0.5</v>
      </c>
      <c r="I1463">
        <v>0</v>
      </c>
      <c r="J1463" s="1">
        <v>37</v>
      </c>
      <c r="K1463" s="1">
        <v>0</v>
      </c>
      <c r="L1463" s="1">
        <v>717</v>
      </c>
      <c r="M1463" s="6">
        <v>0.25</v>
      </c>
      <c r="N1463" s="4">
        <v>2800</v>
      </c>
      <c r="O1463" s="4">
        <v>215</v>
      </c>
      <c r="P1463" s="4">
        <v>1000</v>
      </c>
      <c r="Q1463" s="3">
        <v>0.3</v>
      </c>
      <c r="R1463" s="1">
        <v>24</v>
      </c>
      <c r="S1463" s="1">
        <v>1000</v>
      </c>
      <c r="T1463" s="1">
        <v>71</v>
      </c>
      <c r="U1463" s="1">
        <v>1</v>
      </c>
      <c r="V1463" s="1">
        <v>54</v>
      </c>
      <c r="W1463" s="1">
        <v>0</v>
      </c>
      <c r="X1463" s="1">
        <v>0</v>
      </c>
      <c r="Y1463" s="1">
        <v>1</v>
      </c>
      <c r="Z1463" s="1">
        <v>3</v>
      </c>
      <c r="AA1463" s="1">
        <v>1</v>
      </c>
      <c r="AB1463" s="1">
        <v>0</v>
      </c>
      <c r="AC1463" s="1">
        <v>0</v>
      </c>
      <c r="AD1463" s="1">
        <v>0</v>
      </c>
      <c r="AE1463" s="1">
        <v>0</v>
      </c>
      <c r="AF1463" s="1">
        <v>0</v>
      </c>
      <c r="AG1463" s="1">
        <v>0</v>
      </c>
      <c r="AH1463" s="1">
        <v>0</v>
      </c>
      <c r="AI1463" s="1">
        <v>0</v>
      </c>
      <c r="AJ1463" s="1" t="s">
        <v>11404</v>
      </c>
      <c r="AK1463" s="1" t="s">
        <v>11405</v>
      </c>
      <c r="AL1463" s="1" t="s">
        <v>11406</v>
      </c>
      <c r="AM1463" s="1" t="s">
        <v>12</v>
      </c>
      <c r="AN1463" s="1" t="s">
        <v>23097</v>
      </c>
      <c r="AO1463" s="1" t="s">
        <v>86</v>
      </c>
      <c r="AP1463" s="1" t="s">
        <v>57</v>
      </c>
      <c r="AQ1463" s="1" t="s">
        <v>25</v>
      </c>
      <c r="AR1463" s="1" t="s">
        <v>19</v>
      </c>
      <c r="AS1463" s="1" t="s">
        <v>23091</v>
      </c>
      <c r="AT1463" s="1" t="s">
        <v>26</v>
      </c>
    </row>
    <row r="1464" spans="1:46" x14ac:dyDescent="0.25">
      <c r="A1464" s="1" t="s">
        <v>17298</v>
      </c>
      <c r="B1464" s="2" t="s">
        <v>23074</v>
      </c>
      <c r="C1464" s="2" t="s">
        <v>23106</v>
      </c>
      <c r="D1464" s="1">
        <v>0</v>
      </c>
      <c r="E1464" s="1">
        <v>0</v>
      </c>
      <c r="F1464" s="1">
        <v>1</v>
      </c>
      <c r="G1464" s="1">
        <v>1</v>
      </c>
      <c r="H1464" s="6">
        <v>1</v>
      </c>
      <c r="I1464">
        <v>0</v>
      </c>
      <c r="J1464" s="1">
        <v>34</v>
      </c>
      <c r="K1464" s="1">
        <v>0</v>
      </c>
      <c r="L1464" s="1">
        <v>650</v>
      </c>
      <c r="M1464" s="6">
        <v>0.9</v>
      </c>
      <c r="N1464" s="4">
        <v>2600</v>
      </c>
      <c r="O1464" s="4">
        <v>200</v>
      </c>
      <c r="P1464" s="4">
        <v>300</v>
      </c>
      <c r="Q1464" s="3">
        <v>0.32</v>
      </c>
      <c r="R1464" s="1">
        <v>6</v>
      </c>
      <c r="S1464" s="1">
        <v>300</v>
      </c>
      <c r="T1464" s="1">
        <v>42</v>
      </c>
      <c r="U1464" s="1">
        <v>0</v>
      </c>
      <c r="V1464" s="1">
        <v>54</v>
      </c>
      <c r="W1464" s="1">
        <v>0</v>
      </c>
      <c r="X1464" s="1">
        <v>0</v>
      </c>
      <c r="Y1464" s="1">
        <v>1</v>
      </c>
      <c r="Z1464" s="1">
        <v>0</v>
      </c>
      <c r="AA1464" s="1">
        <v>1</v>
      </c>
      <c r="AB1464" s="1">
        <v>1</v>
      </c>
      <c r="AC1464" s="1">
        <v>864</v>
      </c>
      <c r="AD1464" s="1">
        <v>253</v>
      </c>
      <c r="AE1464" s="1">
        <v>775</v>
      </c>
      <c r="AF1464" s="1">
        <v>0</v>
      </c>
      <c r="AG1464" s="1">
        <v>0</v>
      </c>
      <c r="AH1464" s="1">
        <v>970</v>
      </c>
      <c r="AI1464" s="1">
        <v>2862</v>
      </c>
      <c r="AJ1464" s="1" t="s">
        <v>500</v>
      </c>
      <c r="AK1464" s="1" t="s">
        <v>916</v>
      </c>
      <c r="AL1464" s="1" t="s">
        <v>917</v>
      </c>
      <c r="AM1464" s="1" t="s">
        <v>12</v>
      </c>
      <c r="AN1464" s="1" t="s">
        <v>23097</v>
      </c>
      <c r="AO1464" s="1" t="s">
        <v>364</v>
      </c>
      <c r="AP1464" s="1" t="s">
        <v>57</v>
      </c>
      <c r="AQ1464" s="1" t="s">
        <v>25</v>
      </c>
      <c r="AR1464" s="1" t="s">
        <v>19</v>
      </c>
      <c r="AS1464" s="1" t="s">
        <v>23091</v>
      </c>
      <c r="AT1464" s="1" t="s">
        <v>101</v>
      </c>
    </row>
    <row r="1465" spans="1:46" x14ac:dyDescent="0.25">
      <c r="A1465" s="1" t="s">
        <v>20051</v>
      </c>
      <c r="B1465" s="2" t="s">
        <v>23074</v>
      </c>
      <c r="C1465" s="2" t="s">
        <v>23108</v>
      </c>
      <c r="D1465" s="1">
        <v>0</v>
      </c>
      <c r="E1465" s="1">
        <v>0</v>
      </c>
      <c r="F1465" s="1">
        <v>1</v>
      </c>
      <c r="G1465" s="1">
        <v>1</v>
      </c>
      <c r="H1465" s="6">
        <v>1</v>
      </c>
      <c r="I1465">
        <v>0</v>
      </c>
      <c r="J1465" s="1">
        <v>49</v>
      </c>
      <c r="K1465" s="1">
        <v>1</v>
      </c>
      <c r="L1465" s="1">
        <v>694</v>
      </c>
      <c r="M1465" s="6">
        <v>0.73</v>
      </c>
      <c r="N1465" s="4">
        <v>3000</v>
      </c>
      <c r="O1465" s="4">
        <v>300</v>
      </c>
      <c r="P1465" s="4">
        <v>300</v>
      </c>
      <c r="Q1465" s="3">
        <v>0.27</v>
      </c>
      <c r="R1465" s="1">
        <v>24</v>
      </c>
      <c r="S1465" s="1">
        <v>300</v>
      </c>
      <c r="T1465" s="1">
        <v>30</v>
      </c>
      <c r="U1465" s="1">
        <v>1</v>
      </c>
      <c r="V1465" s="1">
        <v>54</v>
      </c>
      <c r="W1465" s="1">
        <v>0</v>
      </c>
      <c r="X1465" s="1">
        <v>0</v>
      </c>
      <c r="Y1465" s="1">
        <v>0</v>
      </c>
      <c r="Z1465" s="1">
        <v>4</v>
      </c>
      <c r="AA1465" s="1">
        <v>0</v>
      </c>
      <c r="AB1465" s="1">
        <v>1</v>
      </c>
      <c r="AC1465" s="1">
        <v>10300</v>
      </c>
      <c r="AD1465" s="1">
        <v>0</v>
      </c>
      <c r="AE1465" s="1">
        <v>968</v>
      </c>
      <c r="AF1465" s="1">
        <v>1413</v>
      </c>
      <c r="AG1465" s="1">
        <v>423</v>
      </c>
      <c r="AH1465" s="1">
        <v>0</v>
      </c>
      <c r="AI1465" s="1">
        <v>13104</v>
      </c>
      <c r="AJ1465" s="1" t="s">
        <v>8898</v>
      </c>
      <c r="AK1465" s="1" t="s">
        <v>8899</v>
      </c>
      <c r="AL1465" s="1" t="s">
        <v>8900</v>
      </c>
      <c r="AM1465" s="1" t="s">
        <v>12</v>
      </c>
      <c r="AN1465" s="1" t="s">
        <v>23098</v>
      </c>
      <c r="AO1465" s="1" t="s">
        <v>86</v>
      </c>
      <c r="AP1465" s="1" t="s">
        <v>57</v>
      </c>
      <c r="AQ1465" s="1" t="s">
        <v>25</v>
      </c>
      <c r="AR1465" s="1" t="s">
        <v>30</v>
      </c>
      <c r="AS1465" s="1" t="s">
        <v>23090</v>
      </c>
      <c r="AT1465" s="1" t="s">
        <v>101</v>
      </c>
    </row>
    <row r="1466" spans="1:46" x14ac:dyDescent="0.25">
      <c r="A1466" s="1" t="s">
        <v>18438</v>
      </c>
      <c r="B1466" s="2" t="s">
        <v>23075</v>
      </c>
      <c r="C1466" s="2" t="s">
        <v>23104</v>
      </c>
      <c r="D1466" s="1">
        <v>0</v>
      </c>
      <c r="E1466" s="1">
        <v>1</v>
      </c>
      <c r="F1466" s="1">
        <v>1</v>
      </c>
      <c r="G1466" s="1">
        <v>2</v>
      </c>
      <c r="H1466" s="6">
        <v>0.5</v>
      </c>
      <c r="I1466">
        <v>0</v>
      </c>
      <c r="J1466" s="1">
        <v>40</v>
      </c>
      <c r="K1466" s="1">
        <v>1</v>
      </c>
      <c r="L1466" s="1">
        <v>750</v>
      </c>
      <c r="M1466" s="6">
        <v>0</v>
      </c>
      <c r="N1466" s="4">
        <v>2400</v>
      </c>
      <c r="O1466" s="4">
        <v>200</v>
      </c>
      <c r="P1466" s="4">
        <v>800</v>
      </c>
      <c r="Q1466" s="3">
        <v>0.32</v>
      </c>
      <c r="R1466" s="1">
        <v>12</v>
      </c>
      <c r="S1466" s="1">
        <v>800</v>
      </c>
      <c r="T1466" s="1">
        <v>20</v>
      </c>
      <c r="U1466" s="1">
        <v>0</v>
      </c>
      <c r="V1466" s="1">
        <v>54</v>
      </c>
      <c r="W1466" s="1">
        <v>0</v>
      </c>
      <c r="X1466" s="1">
        <v>1</v>
      </c>
      <c r="Y1466" s="1">
        <v>1</v>
      </c>
      <c r="Z1466" s="1">
        <v>2</v>
      </c>
      <c r="AA1466" s="1">
        <v>0</v>
      </c>
      <c r="AB1466" s="1">
        <v>0</v>
      </c>
      <c r="AC1466" s="1">
        <v>0</v>
      </c>
      <c r="AD1466" s="1">
        <v>0</v>
      </c>
      <c r="AE1466" s="1">
        <v>130</v>
      </c>
      <c r="AF1466" s="1">
        <v>390</v>
      </c>
      <c r="AG1466" s="1">
        <v>0</v>
      </c>
      <c r="AH1466" s="1">
        <v>0</v>
      </c>
      <c r="AI1466" s="1">
        <v>520</v>
      </c>
      <c r="AJ1466" s="1" t="s">
        <v>4350</v>
      </c>
      <c r="AK1466" s="1" t="s">
        <v>4351</v>
      </c>
      <c r="AL1466" s="1" t="s">
        <v>4352</v>
      </c>
      <c r="AM1466" s="1" t="s">
        <v>12</v>
      </c>
      <c r="AN1466" s="1" t="s">
        <v>23098</v>
      </c>
      <c r="AO1466" s="1" t="s">
        <v>364</v>
      </c>
      <c r="AP1466" s="1" t="s">
        <v>57</v>
      </c>
      <c r="AQ1466" s="1" t="s">
        <v>14</v>
      </c>
      <c r="AR1466" s="1" t="s">
        <v>19</v>
      </c>
      <c r="AS1466" s="1" t="s">
        <v>23090</v>
      </c>
      <c r="AT1466" s="1" t="s">
        <v>26</v>
      </c>
    </row>
    <row r="1467" spans="1:46" x14ac:dyDescent="0.25">
      <c r="A1467" s="1" t="s">
        <v>22147</v>
      </c>
      <c r="B1467" s="2" t="s">
        <v>23075</v>
      </c>
      <c r="C1467" s="2" t="s">
        <v>23106</v>
      </c>
      <c r="D1467" s="1">
        <v>0</v>
      </c>
      <c r="E1467" s="1">
        <v>1</v>
      </c>
      <c r="F1467" s="1">
        <v>2</v>
      </c>
      <c r="G1467" s="1">
        <v>3</v>
      </c>
      <c r="H1467" s="6">
        <v>0.66666666666666663</v>
      </c>
      <c r="I1467">
        <v>1</v>
      </c>
      <c r="J1467" s="1">
        <v>37</v>
      </c>
      <c r="K1467" s="1">
        <v>0</v>
      </c>
      <c r="L1467" s="1">
        <v>618</v>
      </c>
      <c r="M1467" s="6">
        <v>0.91</v>
      </c>
      <c r="N1467" s="4">
        <v>2400</v>
      </c>
      <c r="O1467" s="4">
        <v>230</v>
      </c>
      <c r="P1467" s="4">
        <v>600</v>
      </c>
      <c r="Q1467" s="3">
        <v>0.33</v>
      </c>
      <c r="R1467" s="1">
        <v>18</v>
      </c>
      <c r="S1467" s="1">
        <v>600</v>
      </c>
      <c r="T1467" s="1">
        <v>52</v>
      </c>
      <c r="U1467" s="1">
        <v>0</v>
      </c>
      <c r="V1467" s="1">
        <v>54</v>
      </c>
      <c r="W1467" s="1">
        <v>1</v>
      </c>
      <c r="X1467" s="1">
        <v>0</v>
      </c>
      <c r="Y1467" s="1">
        <v>1</v>
      </c>
      <c r="Z1467" s="1">
        <v>0</v>
      </c>
      <c r="AA1467" s="1">
        <v>1</v>
      </c>
      <c r="AB1467" s="1">
        <v>1</v>
      </c>
      <c r="AC1467" s="1">
        <v>1900</v>
      </c>
      <c r="AD1467" s="1">
        <v>450</v>
      </c>
      <c r="AE1467" s="1">
        <v>233</v>
      </c>
      <c r="AF1467" s="1">
        <v>895</v>
      </c>
      <c r="AG1467" s="1">
        <v>198</v>
      </c>
      <c r="AH1467" s="1">
        <v>400</v>
      </c>
      <c r="AI1467" s="1">
        <v>4076</v>
      </c>
      <c r="AJ1467" s="1" t="s">
        <v>14528</v>
      </c>
      <c r="AK1467" s="1" t="s">
        <v>14529</v>
      </c>
      <c r="AL1467" s="1" t="s">
        <v>14530</v>
      </c>
      <c r="AM1467" s="1" t="s">
        <v>16</v>
      </c>
      <c r="AN1467" s="1" t="s">
        <v>23097</v>
      </c>
      <c r="AO1467" s="1" t="s">
        <v>364</v>
      </c>
      <c r="AP1467" s="1" t="s">
        <v>86</v>
      </c>
      <c r="AQ1467" s="1" t="s">
        <v>25</v>
      </c>
      <c r="AR1467" s="1" t="s">
        <v>19</v>
      </c>
      <c r="AS1467" s="1" t="s">
        <v>23091</v>
      </c>
      <c r="AT1467" s="1" t="s">
        <v>101</v>
      </c>
    </row>
    <row r="1468" spans="1:46" x14ac:dyDescent="0.25">
      <c r="A1468" s="1" t="s">
        <v>22729</v>
      </c>
      <c r="B1468" s="2" t="s">
        <v>23075</v>
      </c>
      <c r="C1468" s="2" t="s">
        <v>23109</v>
      </c>
      <c r="D1468" s="1">
        <v>1</v>
      </c>
      <c r="E1468" s="1">
        <v>0</v>
      </c>
      <c r="F1468" s="1">
        <v>2</v>
      </c>
      <c r="G1468" s="1">
        <v>3</v>
      </c>
      <c r="H1468" s="6">
        <v>0.66666666666666663</v>
      </c>
      <c r="I1468">
        <v>0</v>
      </c>
      <c r="J1468" s="1">
        <v>33</v>
      </c>
      <c r="K1468" s="1">
        <v>1</v>
      </c>
      <c r="L1468" s="1">
        <v>848</v>
      </c>
      <c r="M1468" s="6">
        <v>0.56000000000000005</v>
      </c>
      <c r="N1468" s="4">
        <v>4000</v>
      </c>
      <c r="O1468" s="4">
        <v>300</v>
      </c>
      <c r="P1468" s="4">
        <v>500</v>
      </c>
      <c r="Q1468" s="3">
        <v>0.15</v>
      </c>
      <c r="R1468" s="1">
        <v>12</v>
      </c>
      <c r="S1468" s="1">
        <v>552</v>
      </c>
      <c r="T1468" s="1">
        <v>39</v>
      </c>
      <c r="U1468" s="1">
        <v>1</v>
      </c>
      <c r="V1468" s="1">
        <v>54</v>
      </c>
      <c r="W1468" s="1">
        <v>0</v>
      </c>
      <c r="X1468" s="1">
        <v>0</v>
      </c>
      <c r="Y1468" s="1">
        <v>0</v>
      </c>
      <c r="Z1468" s="1">
        <v>4</v>
      </c>
      <c r="AA1468" s="1">
        <v>1</v>
      </c>
      <c r="AB1468" s="1">
        <v>0</v>
      </c>
      <c r="AC1468" s="1">
        <v>964</v>
      </c>
      <c r="AD1468" s="1">
        <v>2490</v>
      </c>
      <c r="AE1468" s="1">
        <v>0</v>
      </c>
      <c r="AF1468" s="1">
        <v>0</v>
      </c>
      <c r="AG1468" s="1">
        <v>0</v>
      </c>
      <c r="AH1468" s="1">
        <v>0</v>
      </c>
      <c r="AI1468" s="1">
        <v>3454</v>
      </c>
      <c r="AJ1468" s="1" t="s">
        <v>16073</v>
      </c>
      <c r="AK1468" s="1" t="s">
        <v>16074</v>
      </c>
      <c r="AL1468" s="1" t="s">
        <v>16075</v>
      </c>
      <c r="AM1468" s="1" t="s">
        <v>12</v>
      </c>
      <c r="AN1468" s="1" t="s">
        <v>23098</v>
      </c>
      <c r="AO1468" s="1" t="s">
        <v>86</v>
      </c>
      <c r="AP1468" s="1" t="s">
        <v>57</v>
      </c>
      <c r="AQ1468" s="1" t="s">
        <v>25</v>
      </c>
      <c r="AR1468" s="1" t="s">
        <v>30</v>
      </c>
      <c r="AS1468" s="1" t="s">
        <v>23091</v>
      </c>
      <c r="AT1468" s="1" t="s">
        <v>26</v>
      </c>
    </row>
    <row r="1469" spans="1:46" x14ac:dyDescent="0.25">
      <c r="A1469" s="1" t="s">
        <v>17946</v>
      </c>
      <c r="B1469" s="2" t="s">
        <v>23101</v>
      </c>
      <c r="C1469" s="2" t="s">
        <v>23104</v>
      </c>
      <c r="D1469" s="1">
        <v>0</v>
      </c>
      <c r="E1469" s="1">
        <v>1</v>
      </c>
      <c r="F1469" s="1">
        <v>1</v>
      </c>
      <c r="G1469" s="1">
        <v>2</v>
      </c>
      <c r="H1469" s="6">
        <v>0.5</v>
      </c>
      <c r="I1469">
        <v>1</v>
      </c>
      <c r="J1469" s="1">
        <v>30</v>
      </c>
      <c r="K1469" s="1">
        <v>0</v>
      </c>
      <c r="L1469" s="1">
        <v>270</v>
      </c>
      <c r="M1469" s="6">
        <v>0</v>
      </c>
      <c r="N1469" s="4">
        <v>2500</v>
      </c>
      <c r="O1469" s="4">
        <v>120</v>
      </c>
      <c r="P1469" s="4">
        <v>300</v>
      </c>
      <c r="Q1469" s="3">
        <v>0.32</v>
      </c>
      <c r="R1469" s="1">
        <v>24</v>
      </c>
      <c r="S1469" s="1">
        <v>300</v>
      </c>
      <c r="T1469" s="1">
        <v>11</v>
      </c>
      <c r="U1469" s="1">
        <v>1</v>
      </c>
      <c r="V1469" s="1">
        <v>54</v>
      </c>
      <c r="W1469" s="1">
        <v>0</v>
      </c>
      <c r="X1469" s="1">
        <v>0</v>
      </c>
      <c r="Y1469" s="1">
        <v>1</v>
      </c>
      <c r="Z1469" s="1">
        <v>6</v>
      </c>
      <c r="AA1469" s="1">
        <v>1</v>
      </c>
      <c r="AB1469" s="1">
        <v>1</v>
      </c>
      <c r="AC1469" s="1">
        <v>500</v>
      </c>
      <c r="AD1469" s="1">
        <v>0</v>
      </c>
      <c r="AE1469" s="1">
        <v>700</v>
      </c>
      <c r="AF1469" s="1">
        <v>200</v>
      </c>
      <c r="AG1469" s="1">
        <v>0</v>
      </c>
      <c r="AH1469" s="1">
        <v>0</v>
      </c>
      <c r="AI1469" s="1">
        <v>1400</v>
      </c>
      <c r="AJ1469" s="1" t="s">
        <v>323</v>
      </c>
      <c r="AK1469" s="1" t="s">
        <v>2869</v>
      </c>
      <c r="AL1469" s="1" t="s">
        <v>11</v>
      </c>
      <c r="AM1469" s="1" t="s">
        <v>16</v>
      </c>
      <c r="AN1469" s="1" t="s">
        <v>23097</v>
      </c>
      <c r="AO1469" s="1" t="s">
        <v>86</v>
      </c>
      <c r="AP1469" s="1" t="s">
        <v>57</v>
      </c>
      <c r="AQ1469" s="1" t="s">
        <v>25</v>
      </c>
      <c r="AR1469" s="1" t="s">
        <v>19</v>
      </c>
      <c r="AS1469" s="1" t="s">
        <v>23091</v>
      </c>
      <c r="AT1469" s="1" t="s">
        <v>101</v>
      </c>
    </row>
    <row r="1470" spans="1:46" x14ac:dyDescent="0.25">
      <c r="A1470" s="1" t="s">
        <v>20939</v>
      </c>
      <c r="B1470" s="2" t="s">
        <v>23101</v>
      </c>
      <c r="C1470" s="2" t="s">
        <v>23104</v>
      </c>
      <c r="D1470" s="1">
        <v>0</v>
      </c>
      <c r="E1470" s="1">
        <v>1</v>
      </c>
      <c r="F1470" s="1">
        <v>1</v>
      </c>
      <c r="G1470" s="1">
        <v>2</v>
      </c>
      <c r="H1470" s="6">
        <v>0.5</v>
      </c>
      <c r="I1470">
        <v>0</v>
      </c>
      <c r="J1470" s="1">
        <v>32</v>
      </c>
      <c r="K1470" s="1">
        <v>0</v>
      </c>
      <c r="L1470" s="1">
        <v>430</v>
      </c>
      <c r="M1470" s="6">
        <v>0.73</v>
      </c>
      <c r="N1470" s="4">
        <v>2600</v>
      </c>
      <c r="O1470" s="4">
        <v>200</v>
      </c>
      <c r="P1470" s="4">
        <v>500</v>
      </c>
      <c r="Q1470" s="3">
        <v>0.38</v>
      </c>
      <c r="R1470" s="1">
        <v>36</v>
      </c>
      <c r="S1470" s="1">
        <v>500</v>
      </c>
      <c r="T1470" s="1">
        <v>18</v>
      </c>
      <c r="U1470" s="1">
        <v>0</v>
      </c>
      <c r="V1470" s="1">
        <v>54</v>
      </c>
      <c r="W1470" s="1">
        <v>0</v>
      </c>
      <c r="X1470" s="1">
        <v>0</v>
      </c>
      <c r="Y1470" s="1">
        <v>1</v>
      </c>
      <c r="Z1470" s="1">
        <v>1</v>
      </c>
      <c r="AA1470" s="1">
        <v>1</v>
      </c>
      <c r="AB1470" s="1">
        <v>0</v>
      </c>
      <c r="AC1470" s="1">
        <v>2100</v>
      </c>
      <c r="AD1470" s="1">
        <v>0</v>
      </c>
      <c r="AE1470" s="1">
        <v>246</v>
      </c>
      <c r="AF1470" s="1">
        <v>0</v>
      </c>
      <c r="AG1470" s="1">
        <v>60</v>
      </c>
      <c r="AH1470" s="1">
        <v>700</v>
      </c>
      <c r="AI1470" s="1">
        <v>3106</v>
      </c>
      <c r="AJ1470" s="1" t="s">
        <v>11297</v>
      </c>
      <c r="AK1470" s="1" t="s">
        <v>11298</v>
      </c>
      <c r="AL1470" s="1" t="s">
        <v>11299</v>
      </c>
      <c r="AM1470" s="1" t="s">
        <v>12</v>
      </c>
      <c r="AN1470" s="1" t="s">
        <v>23097</v>
      </c>
      <c r="AO1470" s="1" t="s">
        <v>364</v>
      </c>
      <c r="AP1470" s="1" t="s">
        <v>57</v>
      </c>
      <c r="AQ1470" s="1" t="s">
        <v>25</v>
      </c>
      <c r="AR1470" s="1" t="s">
        <v>19</v>
      </c>
      <c r="AS1470" s="1" t="s">
        <v>23091</v>
      </c>
      <c r="AT1470" s="1" t="s">
        <v>26</v>
      </c>
    </row>
    <row r="1471" spans="1:46" x14ac:dyDescent="0.25">
      <c r="A1471" s="1" t="s">
        <v>19380</v>
      </c>
      <c r="B1471" s="2" t="s">
        <v>23101</v>
      </c>
      <c r="C1471" s="2" t="s">
        <v>23105</v>
      </c>
      <c r="D1471" s="1">
        <v>0</v>
      </c>
      <c r="E1471" s="1">
        <v>0</v>
      </c>
      <c r="F1471" s="1">
        <v>1</v>
      </c>
      <c r="G1471" s="1">
        <v>1</v>
      </c>
      <c r="H1471" s="6">
        <v>1</v>
      </c>
      <c r="I1471">
        <v>0</v>
      </c>
      <c r="J1471" s="1">
        <v>37</v>
      </c>
      <c r="K1471" s="1">
        <v>0</v>
      </c>
      <c r="L1471" s="1">
        <v>600</v>
      </c>
      <c r="M1471" s="6">
        <v>1.62</v>
      </c>
      <c r="N1471" s="4">
        <v>3700</v>
      </c>
      <c r="O1471" s="4">
        <v>200</v>
      </c>
      <c r="P1471" s="4">
        <v>2000</v>
      </c>
      <c r="Q1471" s="3">
        <v>0.35</v>
      </c>
      <c r="R1471" s="1">
        <v>24</v>
      </c>
      <c r="S1471" s="1">
        <v>2000</v>
      </c>
      <c r="T1471" s="1">
        <v>28</v>
      </c>
      <c r="U1471" s="1">
        <v>0</v>
      </c>
      <c r="V1471" s="1">
        <v>54</v>
      </c>
      <c r="W1471" s="1">
        <v>0</v>
      </c>
      <c r="X1471" s="1">
        <v>1</v>
      </c>
      <c r="Y1471" s="1">
        <v>1</v>
      </c>
      <c r="Z1471" s="1">
        <v>2</v>
      </c>
      <c r="AA1471" s="1">
        <v>0</v>
      </c>
      <c r="AB1471" s="1">
        <v>0</v>
      </c>
      <c r="AC1471" s="1">
        <v>1365</v>
      </c>
      <c r="AD1471" s="1">
        <v>849</v>
      </c>
      <c r="AE1471" s="1">
        <v>893</v>
      </c>
      <c r="AF1471" s="1">
        <v>1000</v>
      </c>
      <c r="AG1471" s="1">
        <v>648</v>
      </c>
      <c r="AH1471" s="1">
        <v>0</v>
      </c>
      <c r="AI1471" s="1">
        <v>4755</v>
      </c>
      <c r="AJ1471" s="1" t="s">
        <v>7022</v>
      </c>
      <c r="AK1471" s="1" t="s">
        <v>7023</v>
      </c>
      <c r="AL1471" s="1" t="s">
        <v>7024</v>
      </c>
      <c r="AM1471" s="1" t="s">
        <v>12</v>
      </c>
      <c r="AN1471" s="1" t="s">
        <v>23097</v>
      </c>
      <c r="AO1471" s="1" t="s">
        <v>364</v>
      </c>
      <c r="AP1471" s="1" t="s">
        <v>57</v>
      </c>
      <c r="AQ1471" s="1" t="s">
        <v>14</v>
      </c>
      <c r="AR1471" s="1" t="s">
        <v>19</v>
      </c>
      <c r="AS1471" s="1" t="s">
        <v>23090</v>
      </c>
      <c r="AT1471" s="1" t="s">
        <v>26</v>
      </c>
    </row>
    <row r="1472" spans="1:46" x14ac:dyDescent="0.25">
      <c r="A1472" s="1" t="s">
        <v>18641</v>
      </c>
      <c r="B1472" s="2" t="s">
        <v>23101</v>
      </c>
      <c r="C1472" s="2" t="s">
        <v>23106</v>
      </c>
      <c r="D1472" s="1">
        <v>0</v>
      </c>
      <c r="E1472" s="1">
        <v>0</v>
      </c>
      <c r="F1472" s="1">
        <v>2</v>
      </c>
      <c r="G1472" s="1">
        <v>2</v>
      </c>
      <c r="H1472" s="6">
        <v>1</v>
      </c>
      <c r="I1472">
        <v>0</v>
      </c>
      <c r="J1472" s="1">
        <v>48</v>
      </c>
      <c r="K1472" s="1">
        <v>0</v>
      </c>
      <c r="L1472" s="1">
        <v>620</v>
      </c>
      <c r="M1472" s="6">
        <v>0.48</v>
      </c>
      <c r="N1472" s="4">
        <v>5400</v>
      </c>
      <c r="O1472" s="4">
        <v>360</v>
      </c>
      <c r="P1472" s="4">
        <v>1000</v>
      </c>
      <c r="Q1472" s="3">
        <v>0.32</v>
      </c>
      <c r="R1472" s="1">
        <v>24</v>
      </c>
      <c r="S1472" s="1">
        <v>1000</v>
      </c>
      <c r="T1472" s="1">
        <v>25</v>
      </c>
      <c r="U1472" s="1">
        <v>0</v>
      </c>
      <c r="V1472" s="1">
        <v>54</v>
      </c>
      <c r="W1472" s="1">
        <v>0</v>
      </c>
      <c r="X1472" s="1">
        <v>0</v>
      </c>
      <c r="Y1472" s="1">
        <v>0</v>
      </c>
      <c r="Z1472" s="1">
        <v>3</v>
      </c>
      <c r="AA1472" s="1">
        <v>1</v>
      </c>
      <c r="AB1472" s="1">
        <v>0</v>
      </c>
      <c r="AC1472" s="1">
        <v>2349</v>
      </c>
      <c r="AD1472" s="1">
        <v>0</v>
      </c>
      <c r="AE1472" s="1">
        <v>1000</v>
      </c>
      <c r="AF1472" s="1">
        <v>0</v>
      </c>
      <c r="AG1472" s="1">
        <v>0</v>
      </c>
      <c r="AH1472" s="1">
        <v>0</v>
      </c>
      <c r="AI1472" s="1">
        <v>3349</v>
      </c>
      <c r="AJ1472" s="1" t="s">
        <v>4927</v>
      </c>
      <c r="AK1472" s="1" t="s">
        <v>4928</v>
      </c>
      <c r="AL1472" s="1" t="s">
        <v>4929</v>
      </c>
      <c r="AM1472" s="1" t="s">
        <v>12</v>
      </c>
      <c r="AN1472" s="1" t="s">
        <v>23097</v>
      </c>
      <c r="AO1472" s="1" t="s">
        <v>364</v>
      </c>
      <c r="AP1472" s="1" t="s">
        <v>57</v>
      </c>
      <c r="AQ1472" s="1" t="s">
        <v>25</v>
      </c>
      <c r="AR1472" s="1" t="s">
        <v>30</v>
      </c>
      <c r="AS1472" s="1" t="s">
        <v>23091</v>
      </c>
      <c r="AT1472" s="1" t="s">
        <v>26</v>
      </c>
    </row>
    <row r="1473" spans="1:46" x14ac:dyDescent="0.25">
      <c r="A1473" s="1" t="s">
        <v>19487</v>
      </c>
      <c r="B1473" s="2" t="s">
        <v>23101</v>
      </c>
      <c r="C1473" s="2" t="s">
        <v>23107</v>
      </c>
      <c r="D1473" s="1">
        <v>0</v>
      </c>
      <c r="E1473" s="1">
        <v>0</v>
      </c>
      <c r="F1473" s="1">
        <v>1</v>
      </c>
      <c r="G1473" s="1">
        <v>1</v>
      </c>
      <c r="H1473" s="6">
        <v>1</v>
      </c>
      <c r="I1473">
        <v>0</v>
      </c>
      <c r="J1473" s="1">
        <v>32</v>
      </c>
      <c r="K1473" s="1">
        <v>1</v>
      </c>
      <c r="L1473" s="1">
        <v>672</v>
      </c>
      <c r="M1473" s="6">
        <v>1</v>
      </c>
      <c r="N1473" s="4">
        <v>3100</v>
      </c>
      <c r="O1473" s="4">
        <v>240</v>
      </c>
      <c r="P1473" s="4">
        <v>500</v>
      </c>
      <c r="Q1473" s="3">
        <v>0.35</v>
      </c>
      <c r="R1473" s="1">
        <v>24</v>
      </c>
      <c r="S1473" s="1">
        <v>500</v>
      </c>
      <c r="T1473" s="1">
        <v>34</v>
      </c>
      <c r="U1473" s="1">
        <v>1</v>
      </c>
      <c r="V1473" s="1">
        <v>54</v>
      </c>
      <c r="W1473" s="1">
        <v>0</v>
      </c>
      <c r="X1473" s="1">
        <v>0</v>
      </c>
      <c r="Y1473" s="1">
        <v>1</v>
      </c>
      <c r="Z1473" s="1">
        <v>0</v>
      </c>
      <c r="AA1473" s="1">
        <v>1</v>
      </c>
      <c r="AB1473" s="1">
        <v>0</v>
      </c>
      <c r="AC1473" s="1">
        <v>850</v>
      </c>
      <c r="AD1473" s="1">
        <v>0</v>
      </c>
      <c r="AE1473" s="1">
        <v>1428</v>
      </c>
      <c r="AF1473" s="1">
        <v>1720</v>
      </c>
      <c r="AG1473" s="1">
        <v>24</v>
      </c>
      <c r="AH1473" s="1">
        <v>600</v>
      </c>
      <c r="AI1473" s="1">
        <v>4622</v>
      </c>
      <c r="AJ1473" s="1" t="s">
        <v>7333</v>
      </c>
      <c r="AK1473" s="1" t="s">
        <v>7334</v>
      </c>
      <c r="AL1473" s="1" t="s">
        <v>7335</v>
      </c>
      <c r="AM1473" s="1" t="s">
        <v>12</v>
      </c>
      <c r="AN1473" s="1" t="s">
        <v>23098</v>
      </c>
      <c r="AO1473" s="1" t="s">
        <v>86</v>
      </c>
      <c r="AP1473" s="1" t="s">
        <v>57</v>
      </c>
      <c r="AQ1473" s="1" t="s">
        <v>25</v>
      </c>
      <c r="AR1473" s="1" t="s">
        <v>19</v>
      </c>
      <c r="AS1473" s="1" t="s">
        <v>23091</v>
      </c>
      <c r="AT1473" s="1" t="s">
        <v>26</v>
      </c>
    </row>
    <row r="1474" spans="1:46" x14ac:dyDescent="0.25">
      <c r="A1474" s="1" t="s">
        <v>20013</v>
      </c>
      <c r="B1474" s="2" t="s">
        <v>23101</v>
      </c>
      <c r="C1474" s="2" t="s">
        <v>23107</v>
      </c>
      <c r="D1474" s="1">
        <v>0</v>
      </c>
      <c r="E1474" s="1">
        <v>0</v>
      </c>
      <c r="F1474" s="1">
        <v>1</v>
      </c>
      <c r="G1474" s="1">
        <v>1</v>
      </c>
      <c r="H1474" s="6">
        <v>1</v>
      </c>
      <c r="I1474">
        <v>0</v>
      </c>
      <c r="J1474" s="1">
        <v>56</v>
      </c>
      <c r="K1474" s="1">
        <v>0</v>
      </c>
      <c r="L1474" s="1">
        <v>796</v>
      </c>
      <c r="M1474" s="6">
        <v>0.34</v>
      </c>
      <c r="N1474" s="4">
        <v>3900</v>
      </c>
      <c r="O1474" s="4">
        <v>260</v>
      </c>
      <c r="P1474" s="4">
        <v>800</v>
      </c>
      <c r="Q1474" s="3">
        <v>0.28000000000000003</v>
      </c>
      <c r="R1474" s="1">
        <v>24</v>
      </c>
      <c r="S1474" s="1">
        <v>800</v>
      </c>
      <c r="T1474" s="1">
        <v>66</v>
      </c>
      <c r="U1474" s="1">
        <v>1</v>
      </c>
      <c r="V1474" s="1">
        <v>54</v>
      </c>
      <c r="W1474" s="1">
        <v>1</v>
      </c>
      <c r="X1474" s="1">
        <v>0</v>
      </c>
      <c r="Y1474" s="1">
        <v>0</v>
      </c>
      <c r="Z1474" s="1">
        <v>4</v>
      </c>
      <c r="AA1474" s="1">
        <v>0</v>
      </c>
      <c r="AB1474" s="1">
        <v>0</v>
      </c>
      <c r="AC1474" s="1">
        <v>0</v>
      </c>
      <c r="AD1474" s="1">
        <v>0</v>
      </c>
      <c r="AE1474" s="1">
        <v>750</v>
      </c>
      <c r="AF1474" s="1">
        <v>0</v>
      </c>
      <c r="AG1474" s="1">
        <v>600</v>
      </c>
      <c r="AH1474" s="1">
        <v>0</v>
      </c>
      <c r="AI1474" s="1">
        <v>1350</v>
      </c>
      <c r="AJ1474" s="1" t="s">
        <v>8790</v>
      </c>
      <c r="AK1474" s="1" t="s">
        <v>8791</v>
      </c>
      <c r="AL1474" s="1" t="s">
        <v>8792</v>
      </c>
      <c r="AM1474" s="1" t="s">
        <v>12</v>
      </c>
      <c r="AN1474" s="1" t="s">
        <v>23097</v>
      </c>
      <c r="AO1474" s="1" t="s">
        <v>86</v>
      </c>
      <c r="AP1474" s="1" t="s">
        <v>86</v>
      </c>
      <c r="AQ1474" s="1" t="s">
        <v>25</v>
      </c>
      <c r="AR1474" s="1" t="s">
        <v>30</v>
      </c>
      <c r="AS1474" s="1" t="s">
        <v>23090</v>
      </c>
      <c r="AT1474" s="1" t="s">
        <v>26</v>
      </c>
    </row>
    <row r="1475" spans="1:46" x14ac:dyDescent="0.25">
      <c r="A1475" s="1" t="s">
        <v>18817</v>
      </c>
      <c r="B1475" s="2" t="s">
        <v>23101</v>
      </c>
      <c r="C1475" s="2" t="s">
        <v>23107</v>
      </c>
      <c r="D1475" s="1">
        <v>0</v>
      </c>
      <c r="E1475" s="1">
        <v>0</v>
      </c>
      <c r="F1475" s="1">
        <v>1</v>
      </c>
      <c r="G1475" s="1">
        <v>1</v>
      </c>
      <c r="H1475" s="6">
        <v>1</v>
      </c>
      <c r="I1475">
        <v>0</v>
      </c>
      <c r="J1475" s="1">
        <v>34</v>
      </c>
      <c r="K1475" s="1">
        <v>0</v>
      </c>
      <c r="L1475" s="1">
        <v>723</v>
      </c>
      <c r="M1475" s="6">
        <v>0.51</v>
      </c>
      <c r="N1475" s="4">
        <v>2500</v>
      </c>
      <c r="O1475" s="4">
        <v>200</v>
      </c>
      <c r="P1475" s="4">
        <v>400</v>
      </c>
      <c r="Q1475" s="3">
        <v>0.32</v>
      </c>
      <c r="R1475" s="1">
        <v>24</v>
      </c>
      <c r="S1475" s="1">
        <v>400</v>
      </c>
      <c r="T1475" s="1">
        <v>45</v>
      </c>
      <c r="U1475" s="1">
        <v>1</v>
      </c>
      <c r="V1475" s="1">
        <v>54</v>
      </c>
      <c r="W1475" s="1">
        <v>0</v>
      </c>
      <c r="X1475" s="1">
        <v>0</v>
      </c>
      <c r="Y1475" s="1">
        <v>1</v>
      </c>
      <c r="Z1475" s="1">
        <v>4</v>
      </c>
      <c r="AA1475" s="1">
        <v>1</v>
      </c>
      <c r="AB1475" s="1">
        <v>0</v>
      </c>
      <c r="AC1475" s="1">
        <v>0</v>
      </c>
      <c r="AD1475" s="1">
        <v>0</v>
      </c>
      <c r="AE1475" s="1">
        <v>477</v>
      </c>
      <c r="AF1475" s="1">
        <v>0</v>
      </c>
      <c r="AG1475" s="1">
        <v>0</v>
      </c>
      <c r="AH1475" s="1">
        <v>1027</v>
      </c>
      <c r="AI1475" s="1">
        <v>1504</v>
      </c>
      <c r="AJ1475" s="1" t="s">
        <v>5445</v>
      </c>
      <c r="AK1475" s="1" t="s">
        <v>5446</v>
      </c>
      <c r="AL1475" s="1" t="s">
        <v>5447</v>
      </c>
      <c r="AM1475" s="1" t="s">
        <v>12</v>
      </c>
      <c r="AN1475" s="1" t="s">
        <v>23097</v>
      </c>
      <c r="AO1475" s="1" t="s">
        <v>86</v>
      </c>
      <c r="AP1475" s="1" t="s">
        <v>57</v>
      </c>
      <c r="AQ1475" s="1" t="s">
        <v>25</v>
      </c>
      <c r="AR1475" s="1" t="s">
        <v>19</v>
      </c>
      <c r="AS1475" s="1" t="s">
        <v>23091</v>
      </c>
      <c r="AT1475" s="1" t="s">
        <v>26</v>
      </c>
    </row>
    <row r="1476" spans="1:46" x14ac:dyDescent="0.25">
      <c r="A1476" s="1" t="s">
        <v>21682</v>
      </c>
      <c r="B1476" s="2" t="s">
        <v>23101</v>
      </c>
      <c r="C1476" s="2" t="s">
        <v>23107</v>
      </c>
      <c r="D1476" s="1">
        <v>0</v>
      </c>
      <c r="E1476" s="1">
        <v>1</v>
      </c>
      <c r="F1476" s="1">
        <v>1</v>
      </c>
      <c r="G1476" s="1">
        <v>2</v>
      </c>
      <c r="H1476" s="6">
        <v>0.5</v>
      </c>
      <c r="I1476">
        <v>0</v>
      </c>
      <c r="J1476" s="1">
        <v>33</v>
      </c>
      <c r="K1476" s="1">
        <v>0</v>
      </c>
      <c r="L1476" s="1">
        <v>672</v>
      </c>
      <c r="M1476" s="6">
        <v>0.24</v>
      </c>
      <c r="N1476" s="4">
        <v>5000</v>
      </c>
      <c r="O1476" s="4">
        <v>450</v>
      </c>
      <c r="P1476" s="4">
        <v>400</v>
      </c>
      <c r="Q1476" s="3">
        <v>0.32</v>
      </c>
      <c r="R1476" s="1">
        <v>24</v>
      </c>
      <c r="S1476" s="1">
        <v>400</v>
      </c>
      <c r="T1476" s="1">
        <v>37</v>
      </c>
      <c r="U1476" s="1">
        <v>1</v>
      </c>
      <c r="V1476" s="1">
        <v>54</v>
      </c>
      <c r="W1476" s="1">
        <v>1</v>
      </c>
      <c r="X1476" s="1">
        <v>1</v>
      </c>
      <c r="Y1476" s="1">
        <v>0</v>
      </c>
      <c r="Z1476" s="1">
        <v>1</v>
      </c>
      <c r="AA1476" s="1">
        <v>0</v>
      </c>
      <c r="AB1476" s="1">
        <v>0</v>
      </c>
      <c r="AC1476" s="1">
        <v>1170</v>
      </c>
      <c r="AD1476" s="1">
        <v>0</v>
      </c>
      <c r="AE1476" s="1">
        <v>476</v>
      </c>
      <c r="AF1476" s="1">
        <v>576</v>
      </c>
      <c r="AG1476" s="1">
        <v>200</v>
      </c>
      <c r="AH1476" s="1">
        <v>0</v>
      </c>
      <c r="AI1476" s="1">
        <v>2422</v>
      </c>
      <c r="AJ1476" s="1" t="s">
        <v>13317</v>
      </c>
      <c r="AK1476" s="1" t="s">
        <v>13318</v>
      </c>
      <c r="AL1476" s="1" t="s">
        <v>13319</v>
      </c>
      <c r="AM1476" s="1" t="s">
        <v>12</v>
      </c>
      <c r="AN1476" s="1" t="s">
        <v>23097</v>
      </c>
      <c r="AO1476" s="1" t="s">
        <v>86</v>
      </c>
      <c r="AP1476" s="1" t="s">
        <v>86</v>
      </c>
      <c r="AQ1476" s="1" t="s">
        <v>14</v>
      </c>
      <c r="AR1476" s="1" t="s">
        <v>30</v>
      </c>
      <c r="AS1476" s="1" t="s">
        <v>23090</v>
      </c>
      <c r="AT1476" s="1" t="s">
        <v>26</v>
      </c>
    </row>
    <row r="1477" spans="1:46" x14ac:dyDescent="0.25">
      <c r="A1477" s="1" t="s">
        <v>22352</v>
      </c>
      <c r="B1477" s="2" t="s">
        <v>23101</v>
      </c>
      <c r="C1477" s="2" t="s">
        <v>23108</v>
      </c>
      <c r="D1477" s="1">
        <v>0</v>
      </c>
      <c r="E1477" s="1">
        <v>0</v>
      </c>
      <c r="F1477" s="1">
        <v>3</v>
      </c>
      <c r="G1477" s="1">
        <v>3</v>
      </c>
      <c r="H1477" s="6">
        <v>1</v>
      </c>
      <c r="I1477">
        <v>0</v>
      </c>
      <c r="J1477" s="1">
        <v>34</v>
      </c>
      <c r="K1477" s="1">
        <v>1</v>
      </c>
      <c r="L1477" s="1">
        <v>784</v>
      </c>
      <c r="M1477" s="6">
        <v>0.3</v>
      </c>
      <c r="N1477" s="4">
        <v>3300</v>
      </c>
      <c r="O1477" s="4">
        <v>240</v>
      </c>
      <c r="P1477" s="4">
        <v>1000</v>
      </c>
      <c r="Q1477" s="3">
        <v>0.3</v>
      </c>
      <c r="R1477" s="1">
        <v>24</v>
      </c>
      <c r="S1477" s="1">
        <v>1000</v>
      </c>
      <c r="T1477" s="1">
        <v>92</v>
      </c>
      <c r="U1477" s="1">
        <v>1</v>
      </c>
      <c r="V1477" s="1">
        <v>54</v>
      </c>
      <c r="W1477" s="1">
        <v>0</v>
      </c>
      <c r="X1477" s="1">
        <v>0</v>
      </c>
      <c r="Y1477" s="1">
        <v>1</v>
      </c>
      <c r="Z1477" s="1">
        <v>2</v>
      </c>
      <c r="AA1477" s="1">
        <v>0</v>
      </c>
      <c r="AB1477" s="1">
        <v>0</v>
      </c>
      <c r="AC1477" s="1">
        <v>0</v>
      </c>
      <c r="AD1477" s="1">
        <v>0</v>
      </c>
      <c r="AE1477" s="1">
        <v>0</v>
      </c>
      <c r="AF1477" s="1">
        <v>0</v>
      </c>
      <c r="AG1477" s="1">
        <v>0</v>
      </c>
      <c r="AH1477" s="1">
        <v>300</v>
      </c>
      <c r="AI1477" s="1">
        <v>300</v>
      </c>
      <c r="AJ1477" s="1" t="s">
        <v>4112</v>
      </c>
      <c r="AK1477" s="1" t="s">
        <v>15094</v>
      </c>
      <c r="AL1477" s="1" t="s">
        <v>15095</v>
      </c>
      <c r="AM1477" s="1" t="s">
        <v>12</v>
      </c>
      <c r="AN1477" s="1" t="s">
        <v>23098</v>
      </c>
      <c r="AO1477" s="1" t="s">
        <v>86</v>
      </c>
      <c r="AP1477" s="1" t="s">
        <v>57</v>
      </c>
      <c r="AQ1477" s="1" t="s">
        <v>25</v>
      </c>
      <c r="AR1477" s="1" t="s">
        <v>19</v>
      </c>
      <c r="AS1477" s="1" t="s">
        <v>23090</v>
      </c>
      <c r="AT1477" s="1" t="s">
        <v>26</v>
      </c>
    </row>
    <row r="1478" spans="1:46" x14ac:dyDescent="0.25">
      <c r="A1478" s="1" t="s">
        <v>21772</v>
      </c>
      <c r="B1478" s="2" t="s">
        <v>23101</v>
      </c>
      <c r="C1478" s="2" t="s">
        <v>23108</v>
      </c>
      <c r="D1478" s="1">
        <v>0</v>
      </c>
      <c r="E1478" s="1">
        <v>0</v>
      </c>
      <c r="F1478" s="1">
        <v>1</v>
      </c>
      <c r="G1478" s="1">
        <v>1</v>
      </c>
      <c r="H1478" s="6">
        <v>1</v>
      </c>
      <c r="I1478">
        <v>1</v>
      </c>
      <c r="J1478" s="1">
        <v>27</v>
      </c>
      <c r="K1478" s="1">
        <v>1</v>
      </c>
      <c r="L1478" s="1">
        <v>761</v>
      </c>
      <c r="M1478" s="6">
        <v>0.39</v>
      </c>
      <c r="N1478" s="4">
        <v>8000</v>
      </c>
      <c r="O1478" s="4">
        <v>600</v>
      </c>
      <c r="P1478" s="4">
        <v>300</v>
      </c>
      <c r="Q1478" s="3">
        <v>0.35</v>
      </c>
      <c r="R1478" s="1">
        <v>12</v>
      </c>
      <c r="S1478" s="1">
        <v>300</v>
      </c>
      <c r="T1478" s="1">
        <v>11</v>
      </c>
      <c r="U1478" s="1">
        <v>0</v>
      </c>
      <c r="V1478" s="1">
        <v>54</v>
      </c>
      <c r="W1478" s="1">
        <v>1</v>
      </c>
      <c r="X1478" s="1">
        <v>1</v>
      </c>
      <c r="Y1478" s="1">
        <v>1</v>
      </c>
      <c r="Z1478" s="1">
        <v>3</v>
      </c>
      <c r="AA1478" s="1">
        <v>1</v>
      </c>
      <c r="AB1478" s="1">
        <v>1</v>
      </c>
      <c r="AC1478" s="1">
        <v>0</v>
      </c>
      <c r="AD1478" s="1">
        <v>0</v>
      </c>
      <c r="AE1478" s="1">
        <v>753</v>
      </c>
      <c r="AF1478" s="1">
        <v>2634</v>
      </c>
      <c r="AG1478" s="1">
        <v>170</v>
      </c>
      <c r="AH1478" s="1">
        <v>600</v>
      </c>
      <c r="AI1478" s="1">
        <v>4157</v>
      </c>
      <c r="AJ1478" s="1" t="s">
        <v>13554</v>
      </c>
      <c r="AK1478" s="1" t="s">
        <v>13555</v>
      </c>
      <c r="AL1478" s="1" t="s">
        <v>13556</v>
      </c>
      <c r="AM1478" s="1" t="s">
        <v>16</v>
      </c>
      <c r="AN1478" s="1" t="s">
        <v>23098</v>
      </c>
      <c r="AO1478" s="1" t="s">
        <v>364</v>
      </c>
      <c r="AP1478" s="1" t="s">
        <v>86</v>
      </c>
      <c r="AQ1478" s="1" t="s">
        <v>14</v>
      </c>
      <c r="AR1478" s="1" t="s">
        <v>19</v>
      </c>
      <c r="AS1478" s="1" t="s">
        <v>23091</v>
      </c>
      <c r="AT1478" s="1" t="s">
        <v>101</v>
      </c>
    </row>
    <row r="1479" spans="1:46" x14ac:dyDescent="0.25">
      <c r="A1479" s="1" t="s">
        <v>22927</v>
      </c>
      <c r="B1479" s="2" t="s">
        <v>23101</v>
      </c>
      <c r="C1479" s="2" t="s">
        <v>23108</v>
      </c>
      <c r="D1479" s="1">
        <v>0</v>
      </c>
      <c r="E1479" s="1">
        <v>0</v>
      </c>
      <c r="F1479" s="1">
        <v>1</v>
      </c>
      <c r="G1479" s="1">
        <v>1</v>
      </c>
      <c r="H1479" s="6">
        <v>1</v>
      </c>
      <c r="I1479">
        <v>1</v>
      </c>
      <c r="J1479" s="1">
        <v>35</v>
      </c>
      <c r="K1479" s="1">
        <v>1</v>
      </c>
      <c r="L1479" s="1">
        <v>515</v>
      </c>
      <c r="M1479" s="6">
        <v>0.27</v>
      </c>
      <c r="N1479" s="4">
        <v>9000</v>
      </c>
      <c r="O1479" s="4">
        <v>700</v>
      </c>
      <c r="P1479" s="4">
        <v>300</v>
      </c>
      <c r="Q1479" s="3">
        <v>0.35</v>
      </c>
      <c r="R1479" s="1">
        <v>6</v>
      </c>
      <c r="S1479" s="1">
        <v>300</v>
      </c>
      <c r="T1479" s="1">
        <v>24</v>
      </c>
      <c r="U1479" s="1">
        <v>1</v>
      </c>
      <c r="V1479" s="1">
        <v>54</v>
      </c>
      <c r="W1479" s="1">
        <v>1</v>
      </c>
      <c r="X1479" s="1">
        <v>1</v>
      </c>
      <c r="Y1479" s="1">
        <v>1</v>
      </c>
      <c r="Z1479" s="1">
        <v>1</v>
      </c>
      <c r="AA1479" s="1">
        <v>0</v>
      </c>
      <c r="AB1479" s="1">
        <v>1</v>
      </c>
      <c r="AC1479" s="1">
        <v>1700</v>
      </c>
      <c r="AD1479" s="1">
        <v>1000</v>
      </c>
      <c r="AE1479" s="1">
        <v>0</v>
      </c>
      <c r="AF1479" s="1">
        <v>0</v>
      </c>
      <c r="AG1479" s="1">
        <v>0</v>
      </c>
      <c r="AH1479" s="1">
        <v>1000</v>
      </c>
      <c r="AI1479" s="1">
        <v>3700</v>
      </c>
      <c r="AJ1479" s="1" t="s">
        <v>17</v>
      </c>
      <c r="AK1479" s="1" t="s">
        <v>16624</v>
      </c>
      <c r="AL1479" s="1" t="s">
        <v>16625</v>
      </c>
      <c r="AM1479" s="1" t="s">
        <v>16</v>
      </c>
      <c r="AN1479" s="1" t="s">
        <v>23098</v>
      </c>
      <c r="AO1479" s="1" t="s">
        <v>86</v>
      </c>
      <c r="AP1479" s="1" t="s">
        <v>86</v>
      </c>
      <c r="AQ1479" s="1" t="s">
        <v>14</v>
      </c>
      <c r="AR1479" s="1" t="s">
        <v>19</v>
      </c>
      <c r="AS1479" s="1" t="s">
        <v>23090</v>
      </c>
      <c r="AT1479" s="1" t="s">
        <v>101</v>
      </c>
    </row>
    <row r="1480" spans="1:46" x14ac:dyDescent="0.25">
      <c r="A1480" s="1" t="s">
        <v>21202</v>
      </c>
      <c r="B1480" s="2" t="s">
        <v>23101</v>
      </c>
      <c r="C1480" s="2" t="s">
        <v>23108</v>
      </c>
      <c r="D1480" s="1">
        <v>0</v>
      </c>
      <c r="E1480" s="1">
        <v>0</v>
      </c>
      <c r="F1480" s="1">
        <v>1</v>
      </c>
      <c r="G1480" s="1">
        <v>1</v>
      </c>
      <c r="H1480" s="6">
        <v>1</v>
      </c>
      <c r="I1480">
        <v>0</v>
      </c>
      <c r="J1480" s="1">
        <v>34</v>
      </c>
      <c r="K1480" s="1">
        <v>1</v>
      </c>
      <c r="L1480" s="1">
        <v>572</v>
      </c>
      <c r="M1480" s="6">
        <v>0.87</v>
      </c>
      <c r="N1480" s="4">
        <v>3300</v>
      </c>
      <c r="O1480" s="4">
        <v>290</v>
      </c>
      <c r="P1480" s="4">
        <v>600</v>
      </c>
      <c r="Q1480" s="3">
        <v>0.25</v>
      </c>
      <c r="R1480" s="1">
        <v>24</v>
      </c>
      <c r="S1480" s="1">
        <v>600</v>
      </c>
      <c r="T1480" s="1">
        <v>65</v>
      </c>
      <c r="U1480" s="1">
        <v>1</v>
      </c>
      <c r="V1480" s="1">
        <v>54</v>
      </c>
      <c r="W1480" s="1">
        <v>0</v>
      </c>
      <c r="X1480" s="1">
        <v>0</v>
      </c>
      <c r="Y1480" s="1">
        <v>1</v>
      </c>
      <c r="Z1480" s="1">
        <v>1</v>
      </c>
      <c r="AA1480" s="1">
        <v>0</v>
      </c>
      <c r="AB1480" s="1">
        <v>0</v>
      </c>
      <c r="AC1480" s="1">
        <v>1508</v>
      </c>
      <c r="AD1480" s="1">
        <v>0</v>
      </c>
      <c r="AE1480" s="1">
        <v>0</v>
      </c>
      <c r="AF1480" s="1">
        <v>1811</v>
      </c>
      <c r="AG1480" s="1">
        <v>60</v>
      </c>
      <c r="AH1480" s="1">
        <v>1200</v>
      </c>
      <c r="AI1480" s="1">
        <v>4579</v>
      </c>
      <c r="AJ1480" s="1" t="s">
        <v>12031</v>
      </c>
      <c r="AK1480" s="1" t="s">
        <v>12032</v>
      </c>
      <c r="AL1480" s="1" t="s">
        <v>12033</v>
      </c>
      <c r="AM1480" s="1" t="s">
        <v>12</v>
      </c>
      <c r="AN1480" s="1" t="s">
        <v>23098</v>
      </c>
      <c r="AO1480" s="1" t="s">
        <v>86</v>
      </c>
      <c r="AP1480" s="1" t="s">
        <v>57</v>
      </c>
      <c r="AQ1480" s="1" t="s">
        <v>25</v>
      </c>
      <c r="AR1480" s="1" t="s">
        <v>19</v>
      </c>
      <c r="AS1480" s="1" t="s">
        <v>23090</v>
      </c>
      <c r="AT1480" s="1" t="s">
        <v>26</v>
      </c>
    </row>
    <row r="1481" spans="1:46" x14ac:dyDescent="0.25">
      <c r="A1481" s="1" t="s">
        <v>21204</v>
      </c>
      <c r="B1481" s="2" t="s">
        <v>23101</v>
      </c>
      <c r="C1481" s="2" t="s">
        <v>23108</v>
      </c>
      <c r="D1481" s="1">
        <v>0</v>
      </c>
      <c r="E1481" s="1">
        <v>0</v>
      </c>
      <c r="F1481" s="1">
        <v>1</v>
      </c>
      <c r="G1481" s="1">
        <v>1</v>
      </c>
      <c r="H1481" s="6">
        <v>1</v>
      </c>
      <c r="I1481">
        <v>0</v>
      </c>
      <c r="J1481" s="1">
        <v>32</v>
      </c>
      <c r="K1481" s="1">
        <v>1</v>
      </c>
      <c r="L1481" s="1">
        <v>671</v>
      </c>
      <c r="M1481" s="6">
        <v>0.8</v>
      </c>
      <c r="N1481" s="4">
        <v>3000</v>
      </c>
      <c r="O1481" s="4">
        <v>240</v>
      </c>
      <c r="P1481" s="4">
        <v>200</v>
      </c>
      <c r="Q1481" s="3">
        <v>0.35</v>
      </c>
      <c r="R1481" s="1">
        <v>6</v>
      </c>
      <c r="S1481" s="1">
        <v>200</v>
      </c>
      <c r="T1481" s="1">
        <v>13</v>
      </c>
      <c r="U1481" s="1">
        <v>1</v>
      </c>
      <c r="V1481" s="1">
        <v>54</v>
      </c>
      <c r="W1481" s="1">
        <v>0</v>
      </c>
      <c r="X1481" s="1">
        <v>0</v>
      </c>
      <c r="Y1481" s="1">
        <v>1</v>
      </c>
      <c r="Z1481" s="1">
        <v>0</v>
      </c>
      <c r="AA1481" s="1">
        <v>1</v>
      </c>
      <c r="AB1481" s="1">
        <v>0</v>
      </c>
      <c r="AC1481" s="1">
        <v>0</v>
      </c>
      <c r="AD1481" s="1">
        <v>0</v>
      </c>
      <c r="AE1481" s="1">
        <v>1620</v>
      </c>
      <c r="AF1481" s="1">
        <v>0</v>
      </c>
      <c r="AG1481" s="1">
        <v>523</v>
      </c>
      <c r="AH1481" s="1">
        <v>1300</v>
      </c>
      <c r="AI1481" s="1">
        <v>3443</v>
      </c>
      <c r="AJ1481" s="1" t="s">
        <v>12038</v>
      </c>
      <c r="AK1481" s="1" t="s">
        <v>12039</v>
      </c>
      <c r="AL1481" s="1" t="s">
        <v>12040</v>
      </c>
      <c r="AM1481" s="1" t="s">
        <v>12</v>
      </c>
      <c r="AN1481" s="1" t="s">
        <v>23098</v>
      </c>
      <c r="AO1481" s="1" t="s">
        <v>86</v>
      </c>
      <c r="AP1481" s="1" t="s">
        <v>57</v>
      </c>
      <c r="AQ1481" s="1" t="s">
        <v>25</v>
      </c>
      <c r="AR1481" s="1" t="s">
        <v>19</v>
      </c>
      <c r="AS1481" s="1" t="s">
        <v>23091</v>
      </c>
      <c r="AT1481" s="1" t="s">
        <v>26</v>
      </c>
    </row>
    <row r="1482" spans="1:46" x14ac:dyDescent="0.25">
      <c r="A1482" s="1" t="s">
        <v>21803</v>
      </c>
      <c r="B1482" s="2" t="s">
        <v>23101</v>
      </c>
      <c r="C1482" s="2" t="s">
        <v>23108</v>
      </c>
      <c r="D1482" s="1">
        <v>0</v>
      </c>
      <c r="E1482" s="1">
        <v>0</v>
      </c>
      <c r="F1482" s="1">
        <v>1</v>
      </c>
      <c r="G1482" s="1">
        <v>1</v>
      </c>
      <c r="H1482" s="6">
        <v>1</v>
      </c>
      <c r="I1482">
        <v>0</v>
      </c>
      <c r="J1482" s="1">
        <v>31</v>
      </c>
      <c r="K1482" s="1">
        <v>1</v>
      </c>
      <c r="L1482" s="1">
        <v>796</v>
      </c>
      <c r="M1482" s="6">
        <v>0.04</v>
      </c>
      <c r="N1482" s="4">
        <v>2500</v>
      </c>
      <c r="O1482" s="4">
        <v>215</v>
      </c>
      <c r="P1482" s="4">
        <v>108</v>
      </c>
      <c r="Q1482" s="3">
        <v>0.2</v>
      </c>
      <c r="R1482" s="1">
        <v>12</v>
      </c>
      <c r="S1482" s="1">
        <v>108</v>
      </c>
      <c r="T1482" s="1">
        <v>12</v>
      </c>
      <c r="U1482" s="1">
        <v>1</v>
      </c>
      <c r="V1482" s="1">
        <v>54</v>
      </c>
      <c r="W1482" s="1">
        <v>0</v>
      </c>
      <c r="X1482" s="1">
        <v>0</v>
      </c>
      <c r="Y1482" s="1">
        <v>1</v>
      </c>
      <c r="Z1482" s="1">
        <v>0</v>
      </c>
      <c r="AA1482" s="1">
        <v>1</v>
      </c>
      <c r="AB1482" s="1">
        <v>0</v>
      </c>
      <c r="AC1482" s="1">
        <v>0</v>
      </c>
      <c r="AD1482" s="1">
        <v>0</v>
      </c>
      <c r="AE1482" s="1">
        <v>0</v>
      </c>
      <c r="AF1482" s="1">
        <v>0</v>
      </c>
      <c r="AG1482" s="1">
        <v>0</v>
      </c>
      <c r="AH1482" s="1">
        <v>0</v>
      </c>
      <c r="AI1482" s="1">
        <v>0</v>
      </c>
      <c r="AJ1482" s="1" t="s">
        <v>13634</v>
      </c>
      <c r="AK1482" s="1" t="s">
        <v>13635</v>
      </c>
      <c r="AL1482" s="1" t="s">
        <v>13636</v>
      </c>
      <c r="AM1482" s="1" t="s">
        <v>12</v>
      </c>
      <c r="AN1482" s="1" t="s">
        <v>23098</v>
      </c>
      <c r="AO1482" s="1" t="s">
        <v>86</v>
      </c>
      <c r="AP1482" s="1" t="s">
        <v>57</v>
      </c>
      <c r="AQ1482" s="1" t="s">
        <v>25</v>
      </c>
      <c r="AR1482" s="1" t="s">
        <v>19</v>
      </c>
      <c r="AS1482" s="1" t="s">
        <v>23091</v>
      </c>
      <c r="AT1482" s="1" t="s">
        <v>26</v>
      </c>
    </row>
    <row r="1483" spans="1:46" x14ac:dyDescent="0.25">
      <c r="A1483" s="1" t="s">
        <v>20133</v>
      </c>
      <c r="B1483" s="2" t="s">
        <v>23101</v>
      </c>
      <c r="C1483" s="2" t="s">
        <v>23108</v>
      </c>
      <c r="D1483" s="1">
        <v>0</v>
      </c>
      <c r="E1483" s="1">
        <v>0</v>
      </c>
      <c r="F1483" s="1">
        <v>1</v>
      </c>
      <c r="G1483" s="1">
        <v>1</v>
      </c>
      <c r="H1483" s="6">
        <v>1</v>
      </c>
      <c r="I1483">
        <v>0</v>
      </c>
      <c r="J1483" s="1">
        <v>34</v>
      </c>
      <c r="K1483" s="1">
        <v>1</v>
      </c>
      <c r="L1483" s="1">
        <v>662</v>
      </c>
      <c r="M1483" s="6">
        <v>1.0900000000000001</v>
      </c>
      <c r="N1483" s="4">
        <v>2750</v>
      </c>
      <c r="O1483" s="4">
        <v>186</v>
      </c>
      <c r="P1483" s="4">
        <v>500</v>
      </c>
      <c r="Q1483" s="3">
        <v>0.35</v>
      </c>
      <c r="R1483" s="1">
        <v>24</v>
      </c>
      <c r="S1483" s="1">
        <v>500</v>
      </c>
      <c r="T1483" s="1">
        <v>53</v>
      </c>
      <c r="U1483" s="1">
        <v>1</v>
      </c>
      <c r="V1483" s="1">
        <v>54</v>
      </c>
      <c r="W1483" s="1">
        <v>0</v>
      </c>
      <c r="X1483" s="1">
        <v>0</v>
      </c>
      <c r="Y1483" s="1">
        <v>0</v>
      </c>
      <c r="Z1483" s="1">
        <v>2</v>
      </c>
      <c r="AA1483" s="1">
        <v>0</v>
      </c>
      <c r="AB1483" s="1">
        <v>0</v>
      </c>
      <c r="AC1483" s="1">
        <v>942</v>
      </c>
      <c r="AD1483" s="1">
        <v>800</v>
      </c>
      <c r="AE1483" s="1">
        <v>2888</v>
      </c>
      <c r="AF1483" s="1">
        <v>0</v>
      </c>
      <c r="AG1483" s="1">
        <v>0</v>
      </c>
      <c r="AH1483" s="1">
        <v>0</v>
      </c>
      <c r="AI1483" s="1">
        <v>4630</v>
      </c>
      <c r="AJ1483" s="1" t="s">
        <v>9136</v>
      </c>
      <c r="AK1483" s="1" t="s">
        <v>9137</v>
      </c>
      <c r="AL1483" s="1" t="s">
        <v>9138</v>
      </c>
      <c r="AM1483" s="1" t="s">
        <v>12</v>
      </c>
      <c r="AN1483" s="1" t="s">
        <v>23098</v>
      </c>
      <c r="AO1483" s="1" t="s">
        <v>86</v>
      </c>
      <c r="AP1483" s="1" t="s">
        <v>57</v>
      </c>
      <c r="AQ1483" s="1" t="s">
        <v>25</v>
      </c>
      <c r="AR1483" s="1" t="s">
        <v>30</v>
      </c>
      <c r="AS1483" s="1" t="s">
        <v>23090</v>
      </c>
      <c r="AT1483" s="1" t="s">
        <v>26</v>
      </c>
    </row>
    <row r="1484" spans="1:46" x14ac:dyDescent="0.25">
      <c r="A1484" s="1" t="s">
        <v>20693</v>
      </c>
      <c r="B1484" s="2" t="s">
        <v>23101</v>
      </c>
      <c r="C1484" s="2" t="s">
        <v>23108</v>
      </c>
      <c r="D1484" s="1">
        <v>1</v>
      </c>
      <c r="E1484" s="1">
        <v>1</v>
      </c>
      <c r="F1484" s="1">
        <v>3</v>
      </c>
      <c r="G1484" s="1">
        <v>5</v>
      </c>
      <c r="H1484" s="6">
        <v>0.6</v>
      </c>
      <c r="I1484">
        <v>0</v>
      </c>
      <c r="J1484" s="1">
        <v>34</v>
      </c>
      <c r="K1484" s="1">
        <v>0</v>
      </c>
      <c r="L1484" s="1">
        <v>632</v>
      </c>
      <c r="M1484" s="6">
        <v>0.25</v>
      </c>
      <c r="N1484" s="4">
        <v>4000</v>
      </c>
      <c r="O1484" s="4">
        <v>350</v>
      </c>
      <c r="P1484" s="4">
        <v>1000</v>
      </c>
      <c r="Q1484" s="3">
        <v>0.3</v>
      </c>
      <c r="R1484" s="1">
        <v>24</v>
      </c>
      <c r="S1484" s="1">
        <v>1000</v>
      </c>
      <c r="T1484" s="1">
        <v>73</v>
      </c>
      <c r="U1484" s="1">
        <v>1</v>
      </c>
      <c r="V1484" s="1">
        <v>54</v>
      </c>
      <c r="W1484" s="1">
        <v>1</v>
      </c>
      <c r="X1484" s="1">
        <v>1</v>
      </c>
      <c r="Y1484" s="1">
        <v>0</v>
      </c>
      <c r="Z1484" s="1">
        <v>1</v>
      </c>
      <c r="AA1484" s="1">
        <v>0</v>
      </c>
      <c r="AB1484" s="1">
        <v>0</v>
      </c>
      <c r="AC1484" s="1">
        <v>144</v>
      </c>
      <c r="AD1484" s="1">
        <v>0</v>
      </c>
      <c r="AE1484" s="1">
        <v>0</v>
      </c>
      <c r="AF1484" s="1">
        <v>578</v>
      </c>
      <c r="AG1484" s="1">
        <v>0</v>
      </c>
      <c r="AH1484" s="1">
        <v>0</v>
      </c>
      <c r="AI1484" s="1">
        <v>722</v>
      </c>
      <c r="AJ1484" s="1" t="s">
        <v>10635</v>
      </c>
      <c r="AK1484" s="1" t="s">
        <v>10667</v>
      </c>
      <c r="AL1484" s="1" t="s">
        <v>10668</v>
      </c>
      <c r="AM1484" s="1" t="s">
        <v>12</v>
      </c>
      <c r="AN1484" s="1" t="s">
        <v>23097</v>
      </c>
      <c r="AO1484" s="1" t="s">
        <v>86</v>
      </c>
      <c r="AP1484" s="1" t="s">
        <v>86</v>
      </c>
      <c r="AQ1484" s="1" t="s">
        <v>14</v>
      </c>
      <c r="AR1484" s="1" t="s">
        <v>30</v>
      </c>
      <c r="AS1484" s="1" t="s">
        <v>23090</v>
      </c>
      <c r="AT1484" s="1" t="s">
        <v>26</v>
      </c>
    </row>
    <row r="1485" spans="1:46" x14ac:dyDescent="0.25">
      <c r="A1485" s="1" t="s">
        <v>21858</v>
      </c>
      <c r="B1485" s="2" t="s">
        <v>23101</v>
      </c>
      <c r="C1485" s="2" t="s">
        <v>23108</v>
      </c>
      <c r="D1485" s="1">
        <v>0</v>
      </c>
      <c r="E1485" s="1">
        <v>0</v>
      </c>
      <c r="F1485" s="1">
        <v>1</v>
      </c>
      <c r="G1485" s="1">
        <v>1</v>
      </c>
      <c r="H1485" s="6">
        <v>1</v>
      </c>
      <c r="I1485">
        <v>0</v>
      </c>
      <c r="J1485" s="1">
        <v>45</v>
      </c>
      <c r="K1485" s="1">
        <v>1</v>
      </c>
      <c r="L1485" s="1">
        <v>445</v>
      </c>
      <c r="M1485" s="6">
        <v>0.61</v>
      </c>
      <c r="N1485" s="4">
        <v>3800</v>
      </c>
      <c r="O1485" s="4">
        <v>300</v>
      </c>
      <c r="P1485" s="4">
        <v>300</v>
      </c>
      <c r="Q1485" s="3">
        <v>0.3</v>
      </c>
      <c r="R1485" s="1">
        <v>6</v>
      </c>
      <c r="S1485" s="1">
        <v>300</v>
      </c>
      <c r="T1485" s="1">
        <v>21</v>
      </c>
      <c r="U1485" s="1">
        <v>0</v>
      </c>
      <c r="V1485" s="1">
        <v>54</v>
      </c>
      <c r="W1485" s="1">
        <v>0</v>
      </c>
      <c r="X1485" s="1">
        <v>0</v>
      </c>
      <c r="Y1485" s="1">
        <v>0</v>
      </c>
      <c r="Z1485" s="1">
        <v>3</v>
      </c>
      <c r="AA1485" s="1">
        <v>1</v>
      </c>
      <c r="AB1485" s="1">
        <v>0</v>
      </c>
      <c r="AC1485" s="1">
        <v>0</v>
      </c>
      <c r="AD1485" s="1">
        <v>0</v>
      </c>
      <c r="AE1485" s="1">
        <v>3200</v>
      </c>
      <c r="AF1485" s="1">
        <v>0</v>
      </c>
      <c r="AG1485" s="1">
        <v>200</v>
      </c>
      <c r="AH1485" s="1">
        <v>0</v>
      </c>
      <c r="AI1485" s="1">
        <v>3400</v>
      </c>
      <c r="AJ1485" s="1" t="s">
        <v>13787</v>
      </c>
      <c r="AK1485" s="1" t="s">
        <v>13788</v>
      </c>
      <c r="AL1485" s="1" t="s">
        <v>13789</v>
      </c>
      <c r="AM1485" s="1" t="s">
        <v>12</v>
      </c>
      <c r="AN1485" s="1" t="s">
        <v>23098</v>
      </c>
      <c r="AO1485" s="1" t="s">
        <v>364</v>
      </c>
      <c r="AP1485" s="1" t="s">
        <v>57</v>
      </c>
      <c r="AQ1485" s="1" t="s">
        <v>25</v>
      </c>
      <c r="AR1485" s="1" t="s">
        <v>30</v>
      </c>
      <c r="AS1485" s="1" t="s">
        <v>23091</v>
      </c>
      <c r="AT1485" s="1" t="s">
        <v>26</v>
      </c>
    </row>
    <row r="1486" spans="1:46" x14ac:dyDescent="0.25">
      <c r="A1486" s="1" t="s">
        <v>19018</v>
      </c>
      <c r="B1486" s="2" t="s">
        <v>23101</v>
      </c>
      <c r="C1486" s="2" t="s">
        <v>23109</v>
      </c>
      <c r="D1486" s="1">
        <v>0</v>
      </c>
      <c r="E1486" s="1">
        <v>0</v>
      </c>
      <c r="F1486" s="1">
        <v>1</v>
      </c>
      <c r="G1486" s="1">
        <v>1</v>
      </c>
      <c r="H1486" s="6">
        <v>1</v>
      </c>
      <c r="I1486">
        <v>1</v>
      </c>
      <c r="J1486" s="1">
        <v>32</v>
      </c>
      <c r="K1486" s="1">
        <v>0</v>
      </c>
      <c r="L1486" s="1">
        <v>668</v>
      </c>
      <c r="M1486" s="6">
        <v>0.43</v>
      </c>
      <c r="N1486" s="4">
        <v>4200</v>
      </c>
      <c r="O1486" s="4">
        <v>350</v>
      </c>
      <c r="P1486" s="4">
        <v>943</v>
      </c>
      <c r="Q1486" s="3">
        <v>0.3</v>
      </c>
      <c r="R1486" s="1">
        <v>18</v>
      </c>
      <c r="S1486" s="1">
        <v>943</v>
      </c>
      <c r="T1486" s="1">
        <v>80</v>
      </c>
      <c r="U1486" s="1">
        <v>0</v>
      </c>
      <c r="V1486" s="1">
        <v>54</v>
      </c>
      <c r="W1486" s="1">
        <v>0</v>
      </c>
      <c r="X1486" s="1">
        <v>1</v>
      </c>
      <c r="Y1486" s="1">
        <v>1</v>
      </c>
      <c r="Z1486" s="1">
        <v>3</v>
      </c>
      <c r="AA1486" s="1">
        <v>0</v>
      </c>
      <c r="AB1486" s="1">
        <v>1</v>
      </c>
      <c r="AC1486" s="1">
        <v>0</v>
      </c>
      <c r="AD1486" s="1">
        <v>0</v>
      </c>
      <c r="AE1486" s="1">
        <v>0</v>
      </c>
      <c r="AF1486" s="1">
        <v>943</v>
      </c>
      <c r="AG1486" s="1">
        <v>0</v>
      </c>
      <c r="AH1486" s="1">
        <v>600</v>
      </c>
      <c r="AI1486" s="1">
        <v>1543</v>
      </c>
      <c r="AJ1486" s="1" t="s">
        <v>6033</v>
      </c>
      <c r="AK1486" s="1" t="s">
        <v>6034</v>
      </c>
      <c r="AL1486" s="1" t="s">
        <v>6035</v>
      </c>
      <c r="AM1486" s="1" t="s">
        <v>16</v>
      </c>
      <c r="AN1486" s="1" t="s">
        <v>23097</v>
      </c>
      <c r="AO1486" s="1" t="s">
        <v>364</v>
      </c>
      <c r="AP1486" s="1" t="s">
        <v>57</v>
      </c>
      <c r="AQ1486" s="1" t="s">
        <v>14</v>
      </c>
      <c r="AR1486" s="1" t="s">
        <v>19</v>
      </c>
      <c r="AS1486" s="1" t="s">
        <v>23090</v>
      </c>
      <c r="AT1486" s="1" t="s">
        <v>101</v>
      </c>
    </row>
    <row r="1487" spans="1:46" x14ac:dyDescent="0.25">
      <c r="A1487" s="1" t="s">
        <v>21890</v>
      </c>
      <c r="B1487" s="2" t="s">
        <v>23101</v>
      </c>
      <c r="C1487" s="2" t="s">
        <v>23109</v>
      </c>
      <c r="D1487" s="1">
        <v>0</v>
      </c>
      <c r="E1487" s="1">
        <v>0</v>
      </c>
      <c r="F1487" s="1">
        <v>2</v>
      </c>
      <c r="G1487" s="1">
        <v>2</v>
      </c>
      <c r="H1487" s="6">
        <v>1</v>
      </c>
      <c r="I1487">
        <v>0</v>
      </c>
      <c r="J1487" s="1">
        <v>26</v>
      </c>
      <c r="K1487" s="1">
        <v>1</v>
      </c>
      <c r="L1487" s="1">
        <v>583</v>
      </c>
      <c r="M1487" s="6">
        <v>0.1</v>
      </c>
      <c r="N1487" s="4">
        <v>2400</v>
      </c>
      <c r="O1487" s="4">
        <v>150</v>
      </c>
      <c r="P1487" s="4">
        <v>300</v>
      </c>
      <c r="Q1487" s="3">
        <v>0.3</v>
      </c>
      <c r="R1487" s="1">
        <v>24</v>
      </c>
      <c r="S1487" s="1">
        <v>300</v>
      </c>
      <c r="T1487" s="1">
        <v>42</v>
      </c>
      <c r="U1487" s="1">
        <v>1</v>
      </c>
      <c r="V1487" s="1">
        <v>54</v>
      </c>
      <c r="W1487" s="1">
        <v>0</v>
      </c>
      <c r="X1487" s="1">
        <v>0</v>
      </c>
      <c r="Y1487" s="1">
        <v>1</v>
      </c>
      <c r="Z1487" s="1">
        <v>2</v>
      </c>
      <c r="AA1487" s="1">
        <v>0</v>
      </c>
      <c r="AB1487" s="1">
        <v>0</v>
      </c>
      <c r="AC1487" s="1">
        <v>0</v>
      </c>
      <c r="AD1487" s="1">
        <v>0</v>
      </c>
      <c r="AE1487" s="1">
        <v>0</v>
      </c>
      <c r="AF1487" s="1">
        <v>0</v>
      </c>
      <c r="AG1487" s="1">
        <v>0</v>
      </c>
      <c r="AH1487" s="1">
        <v>0</v>
      </c>
      <c r="AI1487" s="1">
        <v>0</v>
      </c>
      <c r="AJ1487" s="1" t="s">
        <v>660</v>
      </c>
      <c r="AK1487" s="1" t="s">
        <v>13871</v>
      </c>
      <c r="AL1487" s="1" t="s">
        <v>13872</v>
      </c>
      <c r="AM1487" s="1" t="s">
        <v>12</v>
      </c>
      <c r="AN1487" s="1" t="s">
        <v>23098</v>
      </c>
      <c r="AO1487" s="1" t="s">
        <v>86</v>
      </c>
      <c r="AP1487" s="1" t="s">
        <v>57</v>
      </c>
      <c r="AQ1487" s="1" t="s">
        <v>25</v>
      </c>
      <c r="AR1487" s="1" t="s">
        <v>19</v>
      </c>
      <c r="AS1487" s="1" t="s">
        <v>23090</v>
      </c>
      <c r="AT1487" s="1" t="s">
        <v>26</v>
      </c>
    </row>
    <row r="1488" spans="1:46" x14ac:dyDescent="0.25">
      <c r="A1488" s="1" t="s">
        <v>22485</v>
      </c>
      <c r="B1488" s="2" t="s">
        <v>23101</v>
      </c>
      <c r="C1488" s="2" t="s">
        <v>23109</v>
      </c>
      <c r="D1488" s="1">
        <v>0</v>
      </c>
      <c r="E1488" s="1">
        <v>0</v>
      </c>
      <c r="F1488" s="1">
        <v>2</v>
      </c>
      <c r="G1488" s="1">
        <v>2</v>
      </c>
      <c r="H1488" s="6">
        <v>1</v>
      </c>
      <c r="I1488">
        <v>0</v>
      </c>
      <c r="J1488" s="1">
        <v>26</v>
      </c>
      <c r="K1488" s="1">
        <v>1</v>
      </c>
      <c r="L1488" s="1">
        <v>552</v>
      </c>
      <c r="M1488" s="6">
        <v>0.1</v>
      </c>
      <c r="N1488" s="4">
        <v>2400</v>
      </c>
      <c r="O1488" s="4">
        <v>150</v>
      </c>
      <c r="P1488" s="4">
        <v>300</v>
      </c>
      <c r="Q1488" s="3">
        <v>0.26</v>
      </c>
      <c r="R1488" s="1">
        <v>24</v>
      </c>
      <c r="S1488" s="1">
        <v>300</v>
      </c>
      <c r="T1488" s="1">
        <v>38</v>
      </c>
      <c r="U1488" s="1">
        <v>1</v>
      </c>
      <c r="V1488" s="1">
        <v>54</v>
      </c>
      <c r="W1488" s="1">
        <v>0</v>
      </c>
      <c r="X1488" s="1">
        <v>0</v>
      </c>
      <c r="Y1488" s="1">
        <v>1</v>
      </c>
      <c r="Z1488" s="1">
        <v>2</v>
      </c>
      <c r="AA1488" s="1">
        <v>0</v>
      </c>
      <c r="AB1488" s="1">
        <v>0</v>
      </c>
      <c r="AC1488" s="1">
        <v>0</v>
      </c>
      <c r="AD1488" s="1">
        <v>0</v>
      </c>
      <c r="AE1488" s="1">
        <v>0</v>
      </c>
      <c r="AF1488" s="1">
        <v>292</v>
      </c>
      <c r="AG1488" s="1">
        <v>0</v>
      </c>
      <c r="AH1488" s="1">
        <v>0</v>
      </c>
      <c r="AI1488" s="1">
        <v>292</v>
      </c>
      <c r="AJ1488" s="1" t="s">
        <v>15459</v>
      </c>
      <c r="AK1488" s="1" t="s">
        <v>15460</v>
      </c>
      <c r="AL1488" s="1" t="s">
        <v>15461</v>
      </c>
      <c r="AM1488" s="1" t="s">
        <v>12</v>
      </c>
      <c r="AN1488" s="1" t="s">
        <v>23098</v>
      </c>
      <c r="AO1488" s="1" t="s">
        <v>86</v>
      </c>
      <c r="AP1488" s="1" t="s">
        <v>57</v>
      </c>
      <c r="AQ1488" s="1" t="s">
        <v>25</v>
      </c>
      <c r="AR1488" s="1" t="s">
        <v>19</v>
      </c>
      <c r="AS1488" s="1" t="s">
        <v>23090</v>
      </c>
      <c r="AT1488" s="1" t="s">
        <v>26</v>
      </c>
    </row>
    <row r="1489" spans="1:46" x14ac:dyDescent="0.25">
      <c r="A1489" s="1" t="s">
        <v>19730</v>
      </c>
      <c r="B1489" s="2" t="s">
        <v>23076</v>
      </c>
      <c r="C1489" s="2" t="s">
        <v>23105</v>
      </c>
      <c r="D1489" s="1">
        <v>0</v>
      </c>
      <c r="E1489" s="1">
        <v>0</v>
      </c>
      <c r="F1489" s="1">
        <v>1</v>
      </c>
      <c r="G1489" s="1">
        <v>1</v>
      </c>
      <c r="H1489" s="6">
        <v>1</v>
      </c>
      <c r="I1489">
        <v>0</v>
      </c>
      <c r="J1489" s="1">
        <v>36</v>
      </c>
      <c r="K1489" s="1">
        <v>0</v>
      </c>
      <c r="L1489" s="1">
        <v>675</v>
      </c>
      <c r="M1489" s="6">
        <v>0.19</v>
      </c>
      <c r="N1489" s="4">
        <v>2400</v>
      </c>
      <c r="O1489" s="4">
        <v>200</v>
      </c>
      <c r="P1489" s="4">
        <v>300</v>
      </c>
      <c r="Q1489" s="3">
        <v>0.35</v>
      </c>
      <c r="R1489" s="1">
        <v>12</v>
      </c>
      <c r="S1489" s="1">
        <v>300</v>
      </c>
      <c r="T1489" s="1">
        <v>21</v>
      </c>
      <c r="U1489" s="1">
        <v>1</v>
      </c>
      <c r="V1489" s="1">
        <v>53</v>
      </c>
      <c r="W1489" s="1">
        <v>0</v>
      </c>
      <c r="X1489" s="1">
        <v>0</v>
      </c>
      <c r="Y1489" s="1">
        <v>1</v>
      </c>
      <c r="Z1489" s="1">
        <v>3</v>
      </c>
      <c r="AA1489" s="1">
        <v>0</v>
      </c>
      <c r="AB1489" s="1">
        <v>0</v>
      </c>
      <c r="AC1489" s="1">
        <v>271</v>
      </c>
      <c r="AD1489" s="1">
        <v>0</v>
      </c>
      <c r="AE1489" s="1">
        <v>0</v>
      </c>
      <c r="AF1489" s="1">
        <v>0</v>
      </c>
      <c r="AG1489" s="1">
        <v>0</v>
      </c>
      <c r="AH1489" s="1">
        <v>0</v>
      </c>
      <c r="AI1489" s="1">
        <v>271</v>
      </c>
      <c r="AJ1489" s="1" t="s">
        <v>8005</v>
      </c>
      <c r="AK1489" s="1" t="s">
        <v>8006</v>
      </c>
      <c r="AL1489" s="1" t="s">
        <v>8007</v>
      </c>
      <c r="AM1489" s="1" t="s">
        <v>12</v>
      </c>
      <c r="AN1489" s="1" t="s">
        <v>23097</v>
      </c>
      <c r="AO1489" s="1" t="s">
        <v>86</v>
      </c>
      <c r="AP1489" s="1" t="s">
        <v>57</v>
      </c>
      <c r="AQ1489" s="1" t="s">
        <v>25</v>
      </c>
      <c r="AR1489" s="1" t="s">
        <v>19</v>
      </c>
      <c r="AS1489" s="1" t="s">
        <v>23090</v>
      </c>
      <c r="AT1489" s="1" t="s">
        <v>26</v>
      </c>
    </row>
    <row r="1490" spans="1:46" x14ac:dyDescent="0.25">
      <c r="A1490" s="1" t="s">
        <v>22538</v>
      </c>
      <c r="B1490" s="2" t="s">
        <v>23073</v>
      </c>
      <c r="C1490" s="2" t="s">
        <v>23104</v>
      </c>
      <c r="D1490" s="1">
        <v>0</v>
      </c>
      <c r="E1490" s="1">
        <v>2</v>
      </c>
      <c r="F1490" s="1">
        <v>6</v>
      </c>
      <c r="G1490" s="1">
        <v>8</v>
      </c>
      <c r="H1490" s="6">
        <v>0.75</v>
      </c>
      <c r="I1490">
        <v>1</v>
      </c>
      <c r="J1490" s="1">
        <v>37</v>
      </c>
      <c r="K1490" s="1">
        <v>0</v>
      </c>
      <c r="L1490" s="1">
        <v>490</v>
      </c>
      <c r="M1490" s="6">
        <v>0.68</v>
      </c>
      <c r="N1490" s="4">
        <v>3200</v>
      </c>
      <c r="O1490" s="4">
        <v>240</v>
      </c>
      <c r="P1490" s="4">
        <v>300</v>
      </c>
      <c r="Q1490" s="3">
        <v>0.32</v>
      </c>
      <c r="R1490" s="1">
        <v>12</v>
      </c>
      <c r="S1490" s="1">
        <v>300</v>
      </c>
      <c r="T1490" s="1">
        <v>29</v>
      </c>
      <c r="U1490" s="1">
        <v>1</v>
      </c>
      <c r="V1490" s="1">
        <v>53</v>
      </c>
      <c r="W1490" s="1">
        <v>0</v>
      </c>
      <c r="X1490" s="1">
        <v>0</v>
      </c>
      <c r="Y1490" s="1">
        <v>1</v>
      </c>
      <c r="Z1490" s="1">
        <v>3</v>
      </c>
      <c r="AA1490" s="1">
        <v>0</v>
      </c>
      <c r="AB1490" s="1">
        <v>1</v>
      </c>
      <c r="AC1490" s="1">
        <v>5100</v>
      </c>
      <c r="AD1490" s="1">
        <v>126</v>
      </c>
      <c r="AE1490" s="1">
        <v>25</v>
      </c>
      <c r="AF1490" s="1">
        <v>290</v>
      </c>
      <c r="AG1490" s="1">
        <v>0</v>
      </c>
      <c r="AH1490" s="1">
        <v>0</v>
      </c>
      <c r="AI1490" s="1">
        <v>5541</v>
      </c>
      <c r="AJ1490" s="1" t="s">
        <v>15567</v>
      </c>
      <c r="AK1490" s="1" t="s">
        <v>15568</v>
      </c>
      <c r="AL1490" s="1" t="s">
        <v>15569</v>
      </c>
      <c r="AM1490" s="1" t="s">
        <v>16</v>
      </c>
      <c r="AN1490" s="1" t="s">
        <v>23097</v>
      </c>
      <c r="AO1490" s="1" t="s">
        <v>86</v>
      </c>
      <c r="AP1490" s="1" t="s">
        <v>57</v>
      </c>
      <c r="AQ1490" s="1" t="s">
        <v>25</v>
      </c>
      <c r="AR1490" s="1" t="s">
        <v>19</v>
      </c>
      <c r="AS1490" s="1" t="s">
        <v>23090</v>
      </c>
      <c r="AT1490" s="1" t="s">
        <v>101</v>
      </c>
    </row>
    <row r="1491" spans="1:46" x14ac:dyDescent="0.25">
      <c r="A1491" s="1" t="s">
        <v>17909</v>
      </c>
      <c r="B1491" s="2" t="s">
        <v>23073</v>
      </c>
      <c r="C1491" s="2" t="s">
        <v>23105</v>
      </c>
      <c r="D1491" s="1">
        <v>1</v>
      </c>
      <c r="E1491" s="1">
        <v>1</v>
      </c>
      <c r="F1491" s="1">
        <v>2</v>
      </c>
      <c r="G1491" s="1">
        <v>4</v>
      </c>
      <c r="H1491" s="6">
        <v>0.5</v>
      </c>
      <c r="I1491">
        <v>1</v>
      </c>
      <c r="J1491" s="1">
        <v>32</v>
      </c>
      <c r="K1491" s="1">
        <v>0</v>
      </c>
      <c r="L1491" s="1">
        <v>573</v>
      </c>
      <c r="M1491" s="6">
        <v>0.22</v>
      </c>
      <c r="N1491" s="4">
        <v>4500</v>
      </c>
      <c r="O1491" s="4">
        <v>400</v>
      </c>
      <c r="P1491" s="4">
        <v>300</v>
      </c>
      <c r="Q1491" s="3">
        <v>0.39</v>
      </c>
      <c r="R1491" s="1">
        <v>6</v>
      </c>
      <c r="S1491" s="1">
        <v>300</v>
      </c>
      <c r="T1491" s="1">
        <v>29</v>
      </c>
      <c r="U1491" s="1">
        <v>1</v>
      </c>
      <c r="V1491" s="1">
        <v>53</v>
      </c>
      <c r="W1491" s="1">
        <v>1</v>
      </c>
      <c r="X1491" s="1">
        <v>1</v>
      </c>
      <c r="Y1491" s="1">
        <v>1</v>
      </c>
      <c r="Z1491" s="1">
        <v>2</v>
      </c>
      <c r="AA1491" s="1">
        <v>1</v>
      </c>
      <c r="AB1491" s="1">
        <v>1</v>
      </c>
      <c r="AC1491" s="1">
        <v>170</v>
      </c>
      <c r="AD1491" s="1">
        <v>0</v>
      </c>
      <c r="AE1491" s="1">
        <v>0</v>
      </c>
      <c r="AF1491" s="1">
        <v>180</v>
      </c>
      <c r="AG1491" s="1">
        <v>0</v>
      </c>
      <c r="AH1491" s="1">
        <v>300</v>
      </c>
      <c r="AI1491" s="1">
        <v>650</v>
      </c>
      <c r="AJ1491" s="1" t="s">
        <v>2770</v>
      </c>
      <c r="AK1491" s="1" t="s">
        <v>2771</v>
      </c>
      <c r="AL1491" s="1" t="s">
        <v>2772</v>
      </c>
      <c r="AM1491" s="1" t="s">
        <v>16</v>
      </c>
      <c r="AN1491" s="1" t="s">
        <v>23097</v>
      </c>
      <c r="AO1491" s="1" t="s">
        <v>86</v>
      </c>
      <c r="AP1491" s="1" t="s">
        <v>86</v>
      </c>
      <c r="AQ1491" s="1" t="s">
        <v>14</v>
      </c>
      <c r="AR1491" s="1" t="s">
        <v>19</v>
      </c>
      <c r="AS1491" s="1" t="s">
        <v>23091</v>
      </c>
      <c r="AT1491" s="1" t="s">
        <v>101</v>
      </c>
    </row>
    <row r="1492" spans="1:46" x14ac:dyDescent="0.25">
      <c r="A1492" s="1" t="s">
        <v>17932</v>
      </c>
      <c r="B1492" s="2" t="s">
        <v>23073</v>
      </c>
      <c r="C1492" s="2" t="s">
        <v>23105</v>
      </c>
      <c r="D1492" s="1">
        <v>0</v>
      </c>
      <c r="E1492" s="1">
        <v>1</v>
      </c>
      <c r="F1492" s="1">
        <v>3</v>
      </c>
      <c r="G1492" s="1">
        <v>4</v>
      </c>
      <c r="H1492" s="6">
        <v>0.75</v>
      </c>
      <c r="I1492">
        <v>0</v>
      </c>
      <c r="J1492" s="1">
        <v>40</v>
      </c>
      <c r="K1492" s="1">
        <v>1</v>
      </c>
      <c r="L1492" s="1">
        <v>729</v>
      </c>
      <c r="M1492" s="6">
        <v>0.46</v>
      </c>
      <c r="N1492" s="4">
        <v>2340</v>
      </c>
      <c r="O1492" s="4">
        <v>190</v>
      </c>
      <c r="P1492" s="4">
        <v>390</v>
      </c>
      <c r="Q1492" s="3">
        <v>0.28000000000000003</v>
      </c>
      <c r="R1492" s="1">
        <v>24</v>
      </c>
      <c r="S1492" s="1">
        <v>390</v>
      </c>
      <c r="T1492" s="1">
        <v>7</v>
      </c>
      <c r="U1492" s="1">
        <v>1</v>
      </c>
      <c r="V1492" s="1">
        <v>53</v>
      </c>
      <c r="W1492" s="1">
        <v>1</v>
      </c>
      <c r="X1492" s="1">
        <v>0</v>
      </c>
      <c r="Y1492" s="1">
        <v>0</v>
      </c>
      <c r="Z1492" s="1">
        <v>3</v>
      </c>
      <c r="AA1492" s="1">
        <v>1</v>
      </c>
      <c r="AB1492" s="1">
        <v>0</v>
      </c>
      <c r="AC1492" s="1">
        <v>1143</v>
      </c>
      <c r="AD1492" s="1">
        <v>756</v>
      </c>
      <c r="AE1492" s="1">
        <v>0</v>
      </c>
      <c r="AF1492" s="1">
        <v>0</v>
      </c>
      <c r="AG1492" s="1">
        <v>0</v>
      </c>
      <c r="AH1492" s="1">
        <v>0</v>
      </c>
      <c r="AI1492" s="1">
        <v>1899</v>
      </c>
      <c r="AJ1492" s="1" t="s">
        <v>2832</v>
      </c>
      <c r="AK1492" s="1" t="s">
        <v>2833</v>
      </c>
      <c r="AL1492" s="1" t="s">
        <v>2834</v>
      </c>
      <c r="AM1492" s="1" t="s">
        <v>12</v>
      </c>
      <c r="AN1492" s="1" t="s">
        <v>23098</v>
      </c>
      <c r="AO1492" s="1" t="s">
        <v>86</v>
      </c>
      <c r="AP1492" s="1" t="s">
        <v>86</v>
      </c>
      <c r="AQ1492" s="1" t="s">
        <v>25</v>
      </c>
      <c r="AR1492" s="1" t="s">
        <v>30</v>
      </c>
      <c r="AS1492" s="1" t="s">
        <v>23091</v>
      </c>
      <c r="AT1492" s="1" t="s">
        <v>26</v>
      </c>
    </row>
    <row r="1493" spans="1:46" x14ac:dyDescent="0.25">
      <c r="A1493" s="1" t="s">
        <v>21006</v>
      </c>
      <c r="B1493" s="2" t="s">
        <v>23073</v>
      </c>
      <c r="C1493" s="2" t="s">
        <v>23106</v>
      </c>
      <c r="D1493" s="1">
        <v>1</v>
      </c>
      <c r="E1493" s="1">
        <v>1</v>
      </c>
      <c r="F1493" s="1">
        <v>2</v>
      </c>
      <c r="G1493" s="1">
        <v>4</v>
      </c>
      <c r="H1493" s="6">
        <v>0.5</v>
      </c>
      <c r="I1493">
        <v>0</v>
      </c>
      <c r="J1493" s="1">
        <v>38</v>
      </c>
      <c r="K1493" s="1">
        <v>1</v>
      </c>
      <c r="L1493" s="1">
        <v>695</v>
      </c>
      <c r="M1493" s="6">
        <v>0.45</v>
      </c>
      <c r="N1493" s="4">
        <v>3000</v>
      </c>
      <c r="O1493" s="4">
        <v>230</v>
      </c>
      <c r="P1493" s="4">
        <v>1000</v>
      </c>
      <c r="Q1493" s="3">
        <v>0.27</v>
      </c>
      <c r="R1493" s="1">
        <v>12</v>
      </c>
      <c r="S1493" s="1">
        <v>1000</v>
      </c>
      <c r="T1493" s="1">
        <v>69</v>
      </c>
      <c r="U1493" s="1">
        <v>1</v>
      </c>
      <c r="V1493" s="1">
        <v>53</v>
      </c>
      <c r="W1493" s="1">
        <v>0</v>
      </c>
      <c r="X1493" s="1">
        <v>0</v>
      </c>
      <c r="Y1493" s="1">
        <v>1</v>
      </c>
      <c r="Z1493" s="1">
        <v>2</v>
      </c>
      <c r="AA1493" s="1">
        <v>1</v>
      </c>
      <c r="AB1493" s="1">
        <v>0</v>
      </c>
      <c r="AC1493" s="1">
        <v>260</v>
      </c>
      <c r="AD1493" s="1">
        <v>0</v>
      </c>
      <c r="AE1493" s="1">
        <v>0</v>
      </c>
      <c r="AF1493" s="1">
        <v>0</v>
      </c>
      <c r="AG1493" s="1">
        <v>30</v>
      </c>
      <c r="AH1493" s="1">
        <v>0</v>
      </c>
      <c r="AI1493" s="1">
        <v>290</v>
      </c>
      <c r="AJ1493" s="1" t="s">
        <v>11485</v>
      </c>
      <c r="AK1493" s="1" t="s">
        <v>11486</v>
      </c>
      <c r="AL1493" s="1" t="s">
        <v>11487</v>
      </c>
      <c r="AM1493" s="1" t="s">
        <v>12</v>
      </c>
      <c r="AN1493" s="1" t="s">
        <v>23098</v>
      </c>
      <c r="AO1493" s="1" t="s">
        <v>86</v>
      </c>
      <c r="AP1493" s="1" t="s">
        <v>57</v>
      </c>
      <c r="AQ1493" s="1" t="s">
        <v>25</v>
      </c>
      <c r="AR1493" s="1" t="s">
        <v>19</v>
      </c>
      <c r="AS1493" s="1" t="s">
        <v>23091</v>
      </c>
      <c r="AT1493" s="1" t="s">
        <v>26</v>
      </c>
    </row>
    <row r="1494" spans="1:46" x14ac:dyDescent="0.25">
      <c r="A1494" s="1" t="s">
        <v>21943</v>
      </c>
      <c r="B1494" s="2" t="s">
        <v>23074</v>
      </c>
      <c r="C1494" s="2" t="s">
        <v>23104</v>
      </c>
      <c r="D1494" s="1">
        <v>2</v>
      </c>
      <c r="E1494" s="1">
        <v>1</v>
      </c>
      <c r="F1494" s="1">
        <v>1</v>
      </c>
      <c r="G1494" s="1">
        <v>4</v>
      </c>
      <c r="H1494" s="6">
        <v>0.25</v>
      </c>
      <c r="I1494">
        <v>1</v>
      </c>
      <c r="J1494" s="1">
        <v>33</v>
      </c>
      <c r="K1494" s="1">
        <v>1</v>
      </c>
      <c r="L1494" s="1">
        <v>566</v>
      </c>
      <c r="M1494" s="6">
        <v>0</v>
      </c>
      <c r="N1494" s="4">
        <v>2230</v>
      </c>
      <c r="O1494" s="4">
        <v>176</v>
      </c>
      <c r="P1494" s="4">
        <v>1000</v>
      </c>
      <c r="Q1494" s="3">
        <v>0.35</v>
      </c>
      <c r="R1494" s="1">
        <v>36</v>
      </c>
      <c r="S1494" s="1">
        <v>1000</v>
      </c>
      <c r="T1494" s="1">
        <v>20</v>
      </c>
      <c r="U1494" s="1">
        <v>0</v>
      </c>
      <c r="V1494" s="1">
        <v>53</v>
      </c>
      <c r="W1494" s="1">
        <v>0</v>
      </c>
      <c r="X1494" s="1">
        <v>0</v>
      </c>
      <c r="Y1494" s="1">
        <v>1</v>
      </c>
      <c r="Z1494" s="1">
        <v>2</v>
      </c>
      <c r="AA1494" s="1">
        <v>0</v>
      </c>
      <c r="AB1494" s="1">
        <v>1</v>
      </c>
      <c r="AC1494" s="1">
        <v>1500</v>
      </c>
      <c r="AD1494" s="1">
        <v>0</v>
      </c>
      <c r="AE1494" s="1">
        <v>850</v>
      </c>
      <c r="AF1494" s="1">
        <v>0</v>
      </c>
      <c r="AG1494" s="1">
        <v>250</v>
      </c>
      <c r="AH1494" s="1">
        <v>850</v>
      </c>
      <c r="AI1494" s="1">
        <v>3450</v>
      </c>
      <c r="AJ1494" s="1" t="s">
        <v>1447</v>
      </c>
      <c r="AK1494" s="1" t="s">
        <v>13985</v>
      </c>
      <c r="AL1494" s="1" t="s">
        <v>11</v>
      </c>
      <c r="AM1494" s="1" t="s">
        <v>16</v>
      </c>
      <c r="AN1494" s="1" t="s">
        <v>23098</v>
      </c>
      <c r="AO1494" s="1" t="s">
        <v>364</v>
      </c>
      <c r="AP1494" s="1" t="s">
        <v>57</v>
      </c>
      <c r="AQ1494" s="1" t="s">
        <v>25</v>
      </c>
      <c r="AR1494" s="1" t="s">
        <v>19</v>
      </c>
      <c r="AS1494" s="1" t="s">
        <v>23090</v>
      </c>
      <c r="AT1494" s="1" t="s">
        <v>101</v>
      </c>
    </row>
    <row r="1495" spans="1:46" x14ac:dyDescent="0.25">
      <c r="A1495" s="1" t="s">
        <v>19467</v>
      </c>
      <c r="B1495" s="2" t="s">
        <v>23074</v>
      </c>
      <c r="C1495" s="2" t="s">
        <v>23108</v>
      </c>
      <c r="D1495" s="1">
        <v>0</v>
      </c>
      <c r="E1495" s="1">
        <v>3</v>
      </c>
      <c r="F1495" s="1">
        <v>1</v>
      </c>
      <c r="G1495" s="1">
        <v>4</v>
      </c>
      <c r="H1495" s="6">
        <v>0.25</v>
      </c>
      <c r="I1495">
        <v>0</v>
      </c>
      <c r="J1495" s="1">
        <v>32</v>
      </c>
      <c r="K1495" s="1">
        <v>0</v>
      </c>
      <c r="L1495" s="1">
        <v>600</v>
      </c>
      <c r="M1495" s="6">
        <v>0.63</v>
      </c>
      <c r="N1495" s="4">
        <v>2500</v>
      </c>
      <c r="O1495" s="4">
        <v>210</v>
      </c>
      <c r="P1495" s="4">
        <v>600</v>
      </c>
      <c r="Q1495" s="3">
        <v>0.35</v>
      </c>
      <c r="R1495" s="1">
        <v>24</v>
      </c>
      <c r="S1495" s="1">
        <v>600</v>
      </c>
      <c r="T1495" s="1">
        <v>53</v>
      </c>
      <c r="U1495" s="1">
        <v>1</v>
      </c>
      <c r="V1495" s="1">
        <v>53</v>
      </c>
      <c r="W1495" s="1">
        <v>0</v>
      </c>
      <c r="X1495" s="1">
        <v>0</v>
      </c>
      <c r="Y1495" s="1">
        <v>1</v>
      </c>
      <c r="Z1495" s="1">
        <v>2</v>
      </c>
      <c r="AA1495" s="1">
        <v>0</v>
      </c>
      <c r="AB1495" s="1">
        <v>0</v>
      </c>
      <c r="AC1495" s="1">
        <v>410</v>
      </c>
      <c r="AD1495" s="1">
        <v>33</v>
      </c>
      <c r="AE1495" s="1">
        <v>0</v>
      </c>
      <c r="AF1495" s="1">
        <v>500</v>
      </c>
      <c r="AG1495" s="1">
        <v>0</v>
      </c>
      <c r="AH1495" s="1">
        <v>1070</v>
      </c>
      <c r="AI1495" s="1">
        <v>2013</v>
      </c>
      <c r="AJ1495" s="1" t="s">
        <v>602</v>
      </c>
      <c r="AK1495" s="1" t="s">
        <v>7277</v>
      </c>
      <c r="AL1495" s="1" t="s">
        <v>7278</v>
      </c>
      <c r="AM1495" s="1" t="s">
        <v>12</v>
      </c>
      <c r="AN1495" s="1" t="s">
        <v>23097</v>
      </c>
      <c r="AO1495" s="1" t="s">
        <v>86</v>
      </c>
      <c r="AP1495" s="1" t="s">
        <v>57</v>
      </c>
      <c r="AQ1495" s="1" t="s">
        <v>25</v>
      </c>
      <c r="AR1495" s="1" t="s">
        <v>19</v>
      </c>
      <c r="AS1495" s="1" t="s">
        <v>23090</v>
      </c>
      <c r="AT1495" s="1" t="s">
        <v>26</v>
      </c>
    </row>
    <row r="1496" spans="1:46" x14ac:dyDescent="0.25">
      <c r="A1496" s="1" t="s">
        <v>22871</v>
      </c>
      <c r="B1496" s="2" t="s">
        <v>23074</v>
      </c>
      <c r="C1496" s="2" t="s">
        <v>23108</v>
      </c>
      <c r="D1496" s="1">
        <v>0</v>
      </c>
      <c r="E1496" s="1">
        <v>0</v>
      </c>
      <c r="F1496" s="1">
        <v>2</v>
      </c>
      <c r="G1496" s="1">
        <v>2</v>
      </c>
      <c r="H1496" s="6">
        <v>1</v>
      </c>
      <c r="I1496">
        <v>1</v>
      </c>
      <c r="J1496" s="1">
        <v>36</v>
      </c>
      <c r="K1496" s="1">
        <v>1</v>
      </c>
      <c r="L1496" s="1">
        <v>641</v>
      </c>
      <c r="M1496" s="6">
        <v>0.25</v>
      </c>
      <c r="N1496" s="4">
        <v>5000</v>
      </c>
      <c r="O1496" s="4">
        <v>350</v>
      </c>
      <c r="P1496" s="4">
        <v>300</v>
      </c>
      <c r="Q1496" s="3">
        <v>0.25</v>
      </c>
      <c r="R1496" s="1">
        <v>24</v>
      </c>
      <c r="S1496" s="1">
        <v>300</v>
      </c>
      <c r="T1496" s="1">
        <v>30</v>
      </c>
      <c r="U1496" s="1">
        <v>1</v>
      </c>
      <c r="V1496" s="1">
        <v>53</v>
      </c>
      <c r="W1496" s="1">
        <v>0</v>
      </c>
      <c r="X1496" s="1">
        <v>0</v>
      </c>
      <c r="Y1496" s="1">
        <v>0</v>
      </c>
      <c r="Z1496" s="1">
        <v>2</v>
      </c>
      <c r="AA1496" s="1">
        <v>1</v>
      </c>
      <c r="AB1496" s="1">
        <v>1</v>
      </c>
      <c r="AC1496" s="1">
        <v>0</v>
      </c>
      <c r="AD1496" s="1">
        <v>0</v>
      </c>
      <c r="AE1496" s="1">
        <v>0</v>
      </c>
      <c r="AF1496" s="1">
        <v>1129</v>
      </c>
      <c r="AG1496" s="1">
        <v>79</v>
      </c>
      <c r="AH1496" s="1">
        <v>200</v>
      </c>
      <c r="AI1496" s="1">
        <v>1408</v>
      </c>
      <c r="AJ1496" s="1" t="s">
        <v>16469</v>
      </c>
      <c r="AK1496" s="1" t="s">
        <v>16470</v>
      </c>
      <c r="AL1496" s="1" t="s">
        <v>16471</v>
      </c>
      <c r="AM1496" s="1" t="s">
        <v>16</v>
      </c>
      <c r="AN1496" s="1" t="s">
        <v>23098</v>
      </c>
      <c r="AO1496" s="1" t="s">
        <v>86</v>
      </c>
      <c r="AP1496" s="1" t="s">
        <v>57</v>
      </c>
      <c r="AQ1496" s="1" t="s">
        <v>25</v>
      </c>
      <c r="AR1496" s="1" t="s">
        <v>30</v>
      </c>
      <c r="AS1496" s="1" t="s">
        <v>23091</v>
      </c>
      <c r="AT1496" s="1" t="s">
        <v>101</v>
      </c>
    </row>
    <row r="1497" spans="1:46" x14ac:dyDescent="0.25">
      <c r="A1497" s="1" t="s">
        <v>21057</v>
      </c>
      <c r="B1497" s="2" t="s">
        <v>23075</v>
      </c>
      <c r="C1497" s="2" t="s">
        <v>23107</v>
      </c>
      <c r="D1497" s="1">
        <v>0</v>
      </c>
      <c r="E1497" s="1">
        <v>0</v>
      </c>
      <c r="F1497" s="1">
        <v>1</v>
      </c>
      <c r="G1497" s="1">
        <v>1</v>
      </c>
      <c r="H1497" s="6">
        <v>1</v>
      </c>
      <c r="I1497">
        <v>0</v>
      </c>
      <c r="J1497" s="1">
        <v>35</v>
      </c>
      <c r="K1497" s="1">
        <v>0</v>
      </c>
      <c r="L1497" s="1">
        <v>638</v>
      </c>
      <c r="M1497" s="6">
        <v>0.39</v>
      </c>
      <c r="N1497" s="4">
        <v>5000</v>
      </c>
      <c r="O1497" s="4">
        <v>380</v>
      </c>
      <c r="P1497" s="4">
        <v>1300</v>
      </c>
      <c r="Q1497" s="3">
        <v>0.3</v>
      </c>
      <c r="R1497" s="1">
        <v>24</v>
      </c>
      <c r="S1497" s="1">
        <v>1300</v>
      </c>
      <c r="T1497" s="1">
        <v>48</v>
      </c>
      <c r="U1497" s="1">
        <v>1</v>
      </c>
      <c r="V1497" s="1">
        <v>53</v>
      </c>
      <c r="W1497" s="1">
        <v>0</v>
      </c>
      <c r="X1497" s="1">
        <v>0</v>
      </c>
      <c r="Y1497" s="1">
        <v>0</v>
      </c>
      <c r="Z1497" s="1">
        <v>1</v>
      </c>
      <c r="AA1497" s="1">
        <v>1</v>
      </c>
      <c r="AB1497" s="1">
        <v>0</v>
      </c>
      <c r="AC1497" s="1">
        <v>0</v>
      </c>
      <c r="AD1497" s="1">
        <v>0</v>
      </c>
      <c r="AE1497" s="1">
        <v>1381</v>
      </c>
      <c r="AF1497" s="1">
        <v>390</v>
      </c>
      <c r="AG1497" s="1">
        <v>47</v>
      </c>
      <c r="AH1497" s="1">
        <v>0</v>
      </c>
      <c r="AI1497" s="1">
        <v>1818</v>
      </c>
      <c r="AJ1497" s="1" t="s">
        <v>11628</v>
      </c>
      <c r="AK1497" s="1" t="s">
        <v>11629</v>
      </c>
      <c r="AL1497" s="1" t="s">
        <v>11630</v>
      </c>
      <c r="AM1497" s="1" t="s">
        <v>12</v>
      </c>
      <c r="AN1497" s="1" t="s">
        <v>23097</v>
      </c>
      <c r="AO1497" s="1" t="s">
        <v>86</v>
      </c>
      <c r="AP1497" s="1" t="s">
        <v>57</v>
      </c>
      <c r="AQ1497" s="1" t="s">
        <v>25</v>
      </c>
      <c r="AR1497" s="1" t="s">
        <v>30</v>
      </c>
      <c r="AS1497" s="1" t="s">
        <v>23091</v>
      </c>
      <c r="AT1497" s="1" t="s">
        <v>26</v>
      </c>
    </row>
    <row r="1498" spans="1:46" x14ac:dyDescent="0.25">
      <c r="A1498" s="1" t="s">
        <v>21928</v>
      </c>
      <c r="B1498" s="2" t="s">
        <v>23101</v>
      </c>
      <c r="C1498" s="2" t="s">
        <v>23103</v>
      </c>
      <c r="D1498" s="1">
        <v>8</v>
      </c>
      <c r="E1498" s="1">
        <v>9</v>
      </c>
      <c r="F1498" s="1">
        <v>3</v>
      </c>
      <c r="G1498" s="1">
        <v>20</v>
      </c>
      <c r="H1498" s="6">
        <v>0.15</v>
      </c>
      <c r="I1498">
        <v>0</v>
      </c>
      <c r="J1498" s="1">
        <v>41</v>
      </c>
      <c r="K1498" s="1">
        <v>0</v>
      </c>
      <c r="L1498" s="1">
        <v>662</v>
      </c>
      <c r="M1498" s="6">
        <v>0</v>
      </c>
      <c r="N1498" s="4">
        <v>3200</v>
      </c>
      <c r="O1498" s="4">
        <v>260</v>
      </c>
      <c r="P1498" s="4">
        <v>500</v>
      </c>
      <c r="Q1498" s="3">
        <v>0.38</v>
      </c>
      <c r="R1498" s="1">
        <v>36</v>
      </c>
      <c r="S1498" s="1">
        <v>250</v>
      </c>
      <c r="T1498" s="1">
        <v>2</v>
      </c>
      <c r="U1498" s="1">
        <v>0</v>
      </c>
      <c r="V1498" s="1">
        <v>53</v>
      </c>
      <c r="W1498" s="1">
        <v>0</v>
      </c>
      <c r="X1498" s="1">
        <v>0</v>
      </c>
      <c r="Y1498" s="1">
        <v>0</v>
      </c>
      <c r="Z1498" s="1">
        <v>2</v>
      </c>
      <c r="AA1498" s="1">
        <v>1</v>
      </c>
      <c r="AB1498" s="1">
        <v>0</v>
      </c>
      <c r="AC1498" s="1">
        <v>622</v>
      </c>
      <c r="AD1498" s="1">
        <v>0</v>
      </c>
      <c r="AE1498" s="1">
        <v>637</v>
      </c>
      <c r="AF1498" s="1">
        <v>1400</v>
      </c>
      <c r="AG1498" s="1">
        <v>397</v>
      </c>
      <c r="AH1498" s="1">
        <v>1100</v>
      </c>
      <c r="AI1498" s="1">
        <v>4156</v>
      </c>
      <c r="AJ1498" s="1" t="s">
        <v>8988</v>
      </c>
      <c r="AK1498" s="1" t="s">
        <v>13961</v>
      </c>
      <c r="AL1498" s="1" t="s">
        <v>11</v>
      </c>
      <c r="AM1498" s="1" t="s">
        <v>12</v>
      </c>
      <c r="AN1498" s="1" t="s">
        <v>23097</v>
      </c>
      <c r="AO1498" s="1" t="s">
        <v>364</v>
      </c>
      <c r="AP1498" s="1" t="s">
        <v>57</v>
      </c>
      <c r="AQ1498" s="1" t="s">
        <v>25</v>
      </c>
      <c r="AR1498" s="1" t="s">
        <v>30</v>
      </c>
      <c r="AS1498" s="1" t="s">
        <v>23091</v>
      </c>
      <c r="AT1498" s="1" t="s">
        <v>26</v>
      </c>
    </row>
    <row r="1499" spans="1:46" x14ac:dyDescent="0.25">
      <c r="A1499" s="1" t="s">
        <v>20330</v>
      </c>
      <c r="B1499" s="2" t="s">
        <v>23101</v>
      </c>
      <c r="C1499" s="2" t="s">
        <v>23104</v>
      </c>
      <c r="D1499" s="1">
        <v>0</v>
      </c>
      <c r="E1499" s="1">
        <v>3</v>
      </c>
      <c r="F1499" s="1">
        <v>1</v>
      </c>
      <c r="G1499" s="1">
        <v>4</v>
      </c>
      <c r="H1499" s="6">
        <v>0.25</v>
      </c>
      <c r="I1499">
        <v>1</v>
      </c>
      <c r="J1499" s="1">
        <v>31</v>
      </c>
      <c r="K1499" s="1">
        <v>1</v>
      </c>
      <c r="L1499" s="1">
        <v>557</v>
      </c>
      <c r="M1499" s="6">
        <v>0</v>
      </c>
      <c r="N1499" s="4">
        <v>1400</v>
      </c>
      <c r="O1499" s="4">
        <v>130</v>
      </c>
      <c r="P1499" s="4">
        <v>200</v>
      </c>
      <c r="Q1499" s="3">
        <v>0.45</v>
      </c>
      <c r="R1499" s="1">
        <v>24</v>
      </c>
      <c r="S1499" s="1">
        <v>200</v>
      </c>
      <c r="T1499" s="1">
        <v>5</v>
      </c>
      <c r="U1499" s="1">
        <v>1</v>
      </c>
      <c r="V1499" s="1">
        <v>53</v>
      </c>
      <c r="W1499" s="1">
        <v>0</v>
      </c>
      <c r="X1499" s="1">
        <v>0</v>
      </c>
      <c r="Y1499" s="1">
        <v>1</v>
      </c>
      <c r="Z1499" s="1">
        <v>1</v>
      </c>
      <c r="AA1499" s="1">
        <v>1</v>
      </c>
      <c r="AB1499" s="1">
        <v>1</v>
      </c>
      <c r="AC1499" s="1">
        <v>0</v>
      </c>
      <c r="AD1499" s="1">
        <v>0</v>
      </c>
      <c r="AE1499" s="1">
        <v>500</v>
      </c>
      <c r="AF1499" s="1">
        <v>0</v>
      </c>
      <c r="AG1499" s="1">
        <v>0</v>
      </c>
      <c r="AH1499" s="1">
        <v>800</v>
      </c>
      <c r="AI1499" s="1">
        <v>1300</v>
      </c>
      <c r="AJ1499" s="1" t="s">
        <v>7786</v>
      </c>
      <c r="AK1499" s="1" t="s">
        <v>9638</v>
      </c>
      <c r="AL1499" s="1" t="s">
        <v>11</v>
      </c>
      <c r="AM1499" s="1" t="s">
        <v>16</v>
      </c>
      <c r="AN1499" s="1" t="s">
        <v>23098</v>
      </c>
      <c r="AO1499" s="1" t="s">
        <v>86</v>
      </c>
      <c r="AP1499" s="1" t="s">
        <v>57</v>
      </c>
      <c r="AQ1499" s="1" t="s">
        <v>25</v>
      </c>
      <c r="AR1499" s="1" t="s">
        <v>19</v>
      </c>
      <c r="AS1499" s="1" t="s">
        <v>23091</v>
      </c>
      <c r="AT1499" s="1" t="s">
        <v>101</v>
      </c>
    </row>
    <row r="1500" spans="1:46" x14ac:dyDescent="0.25">
      <c r="A1500" s="1" t="s">
        <v>22041</v>
      </c>
      <c r="B1500" s="2" t="s">
        <v>23101</v>
      </c>
      <c r="C1500" s="2" t="s">
        <v>23104</v>
      </c>
      <c r="D1500" s="1">
        <v>1</v>
      </c>
      <c r="E1500" s="1">
        <v>0</v>
      </c>
      <c r="F1500" s="1">
        <v>1</v>
      </c>
      <c r="G1500" s="1">
        <v>2</v>
      </c>
      <c r="H1500" s="6">
        <v>0.5</v>
      </c>
      <c r="I1500">
        <v>1</v>
      </c>
      <c r="J1500" s="1">
        <v>47</v>
      </c>
      <c r="K1500" s="1">
        <v>0</v>
      </c>
      <c r="L1500" s="1">
        <v>648</v>
      </c>
      <c r="M1500" s="6">
        <v>0</v>
      </c>
      <c r="N1500" s="4">
        <v>3000</v>
      </c>
      <c r="O1500" s="4">
        <v>250</v>
      </c>
      <c r="P1500" s="4">
        <v>300</v>
      </c>
      <c r="Q1500" s="3">
        <v>0.36</v>
      </c>
      <c r="R1500" s="1">
        <v>12</v>
      </c>
      <c r="S1500" s="1">
        <v>300</v>
      </c>
      <c r="T1500" s="1">
        <v>12</v>
      </c>
      <c r="U1500" s="1">
        <v>1</v>
      </c>
      <c r="V1500" s="1">
        <v>53</v>
      </c>
      <c r="W1500" s="1">
        <v>0</v>
      </c>
      <c r="X1500" s="1">
        <v>1</v>
      </c>
      <c r="Y1500" s="1">
        <v>0</v>
      </c>
      <c r="Z1500" s="1">
        <v>3</v>
      </c>
      <c r="AA1500" s="1">
        <v>0</v>
      </c>
      <c r="AB1500" s="1">
        <v>1</v>
      </c>
      <c r="AC1500" s="1">
        <v>680</v>
      </c>
      <c r="AD1500" s="1">
        <v>0</v>
      </c>
      <c r="AE1500" s="1">
        <v>0</v>
      </c>
      <c r="AF1500" s="1">
        <v>0</v>
      </c>
      <c r="AG1500" s="1">
        <v>0</v>
      </c>
      <c r="AH1500" s="1">
        <v>0</v>
      </c>
      <c r="AI1500" s="1">
        <v>680</v>
      </c>
      <c r="AJ1500" s="1" t="s">
        <v>14237</v>
      </c>
      <c r="AK1500" s="1" t="s">
        <v>14238</v>
      </c>
      <c r="AL1500" s="1" t="s">
        <v>11</v>
      </c>
      <c r="AM1500" s="1" t="s">
        <v>16</v>
      </c>
      <c r="AN1500" s="1" t="s">
        <v>23097</v>
      </c>
      <c r="AO1500" s="1" t="s">
        <v>86</v>
      </c>
      <c r="AP1500" s="1" t="s">
        <v>57</v>
      </c>
      <c r="AQ1500" s="1" t="s">
        <v>14</v>
      </c>
      <c r="AR1500" s="1" t="s">
        <v>30</v>
      </c>
      <c r="AS1500" s="1" t="s">
        <v>23090</v>
      </c>
      <c r="AT1500" s="1" t="s">
        <v>101</v>
      </c>
    </row>
    <row r="1501" spans="1:46" x14ac:dyDescent="0.25">
      <c r="A1501" s="1" t="s">
        <v>21342</v>
      </c>
      <c r="B1501" s="2" t="s">
        <v>23101</v>
      </c>
      <c r="C1501" s="2" t="s">
        <v>23104</v>
      </c>
      <c r="D1501" s="1">
        <v>8</v>
      </c>
      <c r="E1501" s="1">
        <v>9</v>
      </c>
      <c r="F1501" s="1">
        <v>3</v>
      </c>
      <c r="G1501" s="1">
        <v>20</v>
      </c>
      <c r="H1501" s="6">
        <v>0.15</v>
      </c>
      <c r="I1501">
        <v>0</v>
      </c>
      <c r="J1501" s="1">
        <v>41</v>
      </c>
      <c r="K1501" s="1">
        <v>0</v>
      </c>
      <c r="L1501" s="1">
        <v>662</v>
      </c>
      <c r="M1501" s="6">
        <v>0</v>
      </c>
      <c r="N1501" s="4">
        <v>3200</v>
      </c>
      <c r="O1501" s="4">
        <v>260</v>
      </c>
      <c r="P1501" s="4">
        <v>500</v>
      </c>
      <c r="Q1501" s="3">
        <v>0.31</v>
      </c>
      <c r="R1501" s="1">
        <v>36</v>
      </c>
      <c r="S1501" s="1">
        <v>500</v>
      </c>
      <c r="T1501" s="1">
        <v>14</v>
      </c>
      <c r="U1501" s="1">
        <v>0</v>
      </c>
      <c r="V1501" s="1">
        <v>53</v>
      </c>
      <c r="W1501" s="1">
        <v>0</v>
      </c>
      <c r="X1501" s="1">
        <v>0</v>
      </c>
      <c r="Y1501" s="1">
        <v>0</v>
      </c>
      <c r="Z1501" s="1">
        <v>2</v>
      </c>
      <c r="AA1501" s="1">
        <v>1</v>
      </c>
      <c r="AB1501" s="1">
        <v>0</v>
      </c>
      <c r="AC1501" s="1">
        <v>622</v>
      </c>
      <c r="AD1501" s="1">
        <v>0</v>
      </c>
      <c r="AE1501" s="1">
        <v>637</v>
      </c>
      <c r="AF1501" s="1">
        <v>1400</v>
      </c>
      <c r="AG1501" s="1">
        <v>397</v>
      </c>
      <c r="AH1501" s="1">
        <v>1100</v>
      </c>
      <c r="AI1501" s="1">
        <v>4156</v>
      </c>
      <c r="AJ1501" s="1" t="s">
        <v>12393</v>
      </c>
      <c r="AK1501" s="1" t="s">
        <v>12394</v>
      </c>
      <c r="AL1501" s="1" t="s">
        <v>12395</v>
      </c>
      <c r="AM1501" s="1" t="s">
        <v>12</v>
      </c>
      <c r="AN1501" s="1" t="s">
        <v>23097</v>
      </c>
      <c r="AO1501" s="1" t="s">
        <v>364</v>
      </c>
      <c r="AP1501" s="1" t="s">
        <v>57</v>
      </c>
      <c r="AQ1501" s="1" t="s">
        <v>25</v>
      </c>
      <c r="AR1501" s="1" t="s">
        <v>30</v>
      </c>
      <c r="AS1501" s="1" t="s">
        <v>23091</v>
      </c>
      <c r="AT1501" s="1" t="s">
        <v>26</v>
      </c>
    </row>
    <row r="1502" spans="1:46" x14ac:dyDescent="0.25">
      <c r="A1502" s="1" t="s">
        <v>20949</v>
      </c>
      <c r="B1502" s="2" t="s">
        <v>23101</v>
      </c>
      <c r="C1502" s="2" t="s">
        <v>23104</v>
      </c>
      <c r="D1502" s="1">
        <v>0</v>
      </c>
      <c r="E1502" s="1">
        <v>0</v>
      </c>
      <c r="F1502" s="1">
        <v>1</v>
      </c>
      <c r="G1502" s="1">
        <v>1</v>
      </c>
      <c r="H1502" s="6">
        <v>1</v>
      </c>
      <c r="I1502">
        <v>0</v>
      </c>
      <c r="J1502" s="1">
        <v>49</v>
      </c>
      <c r="K1502" s="1">
        <v>1</v>
      </c>
      <c r="L1502" s="1">
        <v>16</v>
      </c>
      <c r="M1502" s="6">
        <v>0.05</v>
      </c>
      <c r="N1502" s="4">
        <v>2400</v>
      </c>
      <c r="O1502" s="4">
        <v>180</v>
      </c>
      <c r="P1502" s="4">
        <v>100</v>
      </c>
      <c r="Q1502" s="3">
        <v>0.42</v>
      </c>
      <c r="R1502" s="1">
        <v>12</v>
      </c>
      <c r="S1502" s="1">
        <v>100</v>
      </c>
      <c r="T1502" s="1">
        <v>10</v>
      </c>
      <c r="U1502" s="1">
        <v>1</v>
      </c>
      <c r="V1502" s="1">
        <v>53</v>
      </c>
      <c r="W1502" s="1">
        <v>1</v>
      </c>
      <c r="X1502" s="1">
        <v>1</v>
      </c>
      <c r="Y1502" s="1">
        <v>0</v>
      </c>
      <c r="Z1502" s="1">
        <v>4</v>
      </c>
      <c r="AA1502" s="1">
        <v>0</v>
      </c>
      <c r="AB1502" s="1">
        <v>0</v>
      </c>
      <c r="AC1502" s="1">
        <v>0</v>
      </c>
      <c r="AD1502" s="1">
        <v>0</v>
      </c>
      <c r="AE1502" s="1">
        <v>0</v>
      </c>
      <c r="AF1502" s="1">
        <v>0</v>
      </c>
      <c r="AG1502" s="1">
        <v>0</v>
      </c>
      <c r="AH1502" s="1">
        <v>0</v>
      </c>
      <c r="AI1502" s="1">
        <v>0</v>
      </c>
      <c r="AJ1502" s="1" t="s">
        <v>11323</v>
      </c>
      <c r="AK1502" s="1" t="s">
        <v>11324</v>
      </c>
      <c r="AL1502" s="1" t="s">
        <v>11325</v>
      </c>
      <c r="AM1502" s="1" t="s">
        <v>12</v>
      </c>
      <c r="AN1502" s="1" t="s">
        <v>23098</v>
      </c>
      <c r="AO1502" s="1" t="s">
        <v>86</v>
      </c>
      <c r="AP1502" s="1" t="s">
        <v>86</v>
      </c>
      <c r="AQ1502" s="1" t="s">
        <v>14</v>
      </c>
      <c r="AR1502" s="1" t="s">
        <v>30</v>
      </c>
      <c r="AS1502" s="1" t="s">
        <v>23090</v>
      </c>
      <c r="AT1502" s="1" t="s">
        <v>26</v>
      </c>
    </row>
    <row r="1503" spans="1:46" x14ac:dyDescent="0.25">
      <c r="A1503" s="1" t="s">
        <v>18006</v>
      </c>
      <c r="B1503" s="2" t="s">
        <v>23101</v>
      </c>
      <c r="C1503" s="2" t="s">
        <v>23104</v>
      </c>
      <c r="D1503" s="1">
        <v>0</v>
      </c>
      <c r="E1503" s="1">
        <v>2</v>
      </c>
      <c r="F1503" s="1">
        <v>1</v>
      </c>
      <c r="G1503" s="1">
        <v>3</v>
      </c>
      <c r="H1503" s="6">
        <v>0.33333333333333331</v>
      </c>
      <c r="I1503">
        <v>0</v>
      </c>
      <c r="J1503" s="1">
        <v>39</v>
      </c>
      <c r="K1503" s="1">
        <v>0</v>
      </c>
      <c r="L1503" s="1">
        <v>498</v>
      </c>
      <c r="M1503" s="6">
        <v>0.7</v>
      </c>
      <c r="N1503" s="4">
        <v>2650</v>
      </c>
      <c r="O1503" s="4">
        <v>215</v>
      </c>
      <c r="P1503" s="4">
        <v>700</v>
      </c>
      <c r="Q1503" s="3">
        <v>0.36</v>
      </c>
      <c r="R1503" s="1">
        <v>12</v>
      </c>
      <c r="S1503" s="1">
        <v>700</v>
      </c>
      <c r="T1503" s="1">
        <v>53</v>
      </c>
      <c r="U1503" s="1">
        <v>0</v>
      </c>
      <c r="V1503" s="1">
        <v>53</v>
      </c>
      <c r="W1503" s="1">
        <v>0</v>
      </c>
      <c r="X1503" s="1">
        <v>0</v>
      </c>
      <c r="Y1503" s="1">
        <v>0</v>
      </c>
      <c r="Z1503" s="1">
        <v>1</v>
      </c>
      <c r="AA1503" s="1">
        <v>0</v>
      </c>
      <c r="AB1503" s="1">
        <v>0</v>
      </c>
      <c r="AC1503" s="1">
        <v>0</v>
      </c>
      <c r="AD1503" s="1">
        <v>0</v>
      </c>
      <c r="AE1503" s="1">
        <v>390</v>
      </c>
      <c r="AF1503" s="1">
        <v>160</v>
      </c>
      <c r="AG1503" s="1">
        <v>0</v>
      </c>
      <c r="AH1503" s="1">
        <v>960</v>
      </c>
      <c r="AI1503" s="1">
        <v>1510</v>
      </c>
      <c r="AJ1503" s="1" t="s">
        <v>3054</v>
      </c>
      <c r="AK1503" s="1" t="s">
        <v>3055</v>
      </c>
      <c r="AL1503" s="1" t="s">
        <v>3056</v>
      </c>
      <c r="AM1503" s="1" t="s">
        <v>12</v>
      </c>
      <c r="AN1503" s="1" t="s">
        <v>23097</v>
      </c>
      <c r="AO1503" s="1" t="s">
        <v>364</v>
      </c>
      <c r="AP1503" s="1" t="s">
        <v>57</v>
      </c>
      <c r="AQ1503" s="1" t="s">
        <v>25</v>
      </c>
      <c r="AR1503" s="1" t="s">
        <v>30</v>
      </c>
      <c r="AS1503" s="1" t="s">
        <v>23090</v>
      </c>
      <c r="AT1503" s="1" t="s">
        <v>26</v>
      </c>
    </row>
    <row r="1504" spans="1:46" x14ac:dyDescent="0.25">
      <c r="A1504" s="1" t="s">
        <v>17296</v>
      </c>
      <c r="B1504" s="2" t="s">
        <v>23101</v>
      </c>
      <c r="C1504" s="2" t="s">
        <v>23105</v>
      </c>
      <c r="D1504" s="1">
        <v>1</v>
      </c>
      <c r="E1504" s="1">
        <v>0</v>
      </c>
      <c r="F1504" s="1">
        <v>1</v>
      </c>
      <c r="G1504" s="1">
        <v>2</v>
      </c>
      <c r="H1504" s="6">
        <v>0.5</v>
      </c>
      <c r="I1504">
        <v>0</v>
      </c>
      <c r="J1504" s="1">
        <v>39</v>
      </c>
      <c r="K1504" s="1">
        <v>1</v>
      </c>
      <c r="L1504" s="1">
        <v>469</v>
      </c>
      <c r="M1504" s="6">
        <v>0.64</v>
      </c>
      <c r="N1504" s="4">
        <v>2400</v>
      </c>
      <c r="O1504" s="4">
        <v>200</v>
      </c>
      <c r="P1504" s="4">
        <v>200</v>
      </c>
      <c r="Q1504" s="3">
        <v>0.35</v>
      </c>
      <c r="R1504" s="1">
        <v>24</v>
      </c>
      <c r="S1504" s="1">
        <v>200</v>
      </c>
      <c r="T1504" s="1">
        <v>15</v>
      </c>
      <c r="U1504" s="1">
        <v>1</v>
      </c>
      <c r="V1504" s="1">
        <v>53</v>
      </c>
      <c r="W1504" s="1">
        <v>0</v>
      </c>
      <c r="X1504" s="1">
        <v>0</v>
      </c>
      <c r="Y1504" s="1">
        <v>1</v>
      </c>
      <c r="Z1504" s="1">
        <v>1</v>
      </c>
      <c r="AA1504" s="1">
        <v>0</v>
      </c>
      <c r="AB1504" s="1">
        <v>0</v>
      </c>
      <c r="AC1504" s="1">
        <v>7860</v>
      </c>
      <c r="AD1504" s="1">
        <v>0</v>
      </c>
      <c r="AE1504" s="1">
        <v>0</v>
      </c>
      <c r="AF1504" s="1">
        <v>0</v>
      </c>
      <c r="AG1504" s="1">
        <v>0</v>
      </c>
      <c r="AH1504" s="1">
        <v>900</v>
      </c>
      <c r="AI1504" s="1">
        <v>8760</v>
      </c>
      <c r="AJ1504" s="1" t="s">
        <v>910</v>
      </c>
      <c r="AK1504" s="1" t="s">
        <v>911</v>
      </c>
      <c r="AL1504" s="1" t="s">
        <v>912</v>
      </c>
      <c r="AM1504" s="1" t="s">
        <v>12</v>
      </c>
      <c r="AN1504" s="1" t="s">
        <v>23098</v>
      </c>
      <c r="AO1504" s="1" t="s">
        <v>86</v>
      </c>
      <c r="AP1504" s="1" t="s">
        <v>57</v>
      </c>
      <c r="AQ1504" s="1" t="s">
        <v>25</v>
      </c>
      <c r="AR1504" s="1" t="s">
        <v>19</v>
      </c>
      <c r="AS1504" s="1" t="s">
        <v>23090</v>
      </c>
      <c r="AT1504" s="1" t="s">
        <v>26</v>
      </c>
    </row>
    <row r="1505" spans="1:46" x14ac:dyDescent="0.25">
      <c r="A1505" s="1" t="s">
        <v>17397</v>
      </c>
      <c r="B1505" s="2" t="s">
        <v>23101</v>
      </c>
      <c r="C1505" s="2" t="s">
        <v>23105</v>
      </c>
      <c r="D1505" s="1">
        <v>0</v>
      </c>
      <c r="E1505" s="1">
        <v>4</v>
      </c>
      <c r="F1505" s="1">
        <v>1</v>
      </c>
      <c r="G1505" s="1">
        <v>5</v>
      </c>
      <c r="H1505" s="6">
        <v>0.2</v>
      </c>
      <c r="I1505">
        <v>0</v>
      </c>
      <c r="J1505" s="1">
        <v>44</v>
      </c>
      <c r="K1505" s="1">
        <v>0</v>
      </c>
      <c r="L1505" s="1">
        <v>600</v>
      </c>
      <c r="M1505" s="6">
        <v>0.76</v>
      </c>
      <c r="N1505" s="4">
        <v>4500</v>
      </c>
      <c r="O1505" s="4">
        <v>330</v>
      </c>
      <c r="P1505" s="4">
        <v>300</v>
      </c>
      <c r="Q1505" s="3">
        <v>0.3</v>
      </c>
      <c r="R1505" s="1">
        <v>6</v>
      </c>
      <c r="S1505" s="1">
        <v>300</v>
      </c>
      <c r="T1505" s="1">
        <v>64</v>
      </c>
      <c r="U1505" s="1">
        <v>0</v>
      </c>
      <c r="V1505" s="1">
        <v>53</v>
      </c>
      <c r="W1505" s="1">
        <v>0</v>
      </c>
      <c r="X1505" s="1">
        <v>0</v>
      </c>
      <c r="Y1505" s="1">
        <v>1</v>
      </c>
      <c r="Z1505" s="1">
        <v>0</v>
      </c>
      <c r="AA1505" s="1">
        <v>1</v>
      </c>
      <c r="AB1505" s="1">
        <v>0</v>
      </c>
      <c r="AC1505" s="1">
        <v>0</v>
      </c>
      <c r="AD1505" s="1">
        <v>330</v>
      </c>
      <c r="AE1505" s="1">
        <v>1800</v>
      </c>
      <c r="AF1505" s="1">
        <v>1900</v>
      </c>
      <c r="AG1505" s="1">
        <v>480</v>
      </c>
      <c r="AH1505" s="1">
        <v>0</v>
      </c>
      <c r="AI1505" s="1">
        <v>4510</v>
      </c>
      <c r="AJ1505" s="1" t="s">
        <v>1237</v>
      </c>
      <c r="AK1505" s="1" t="s">
        <v>1238</v>
      </c>
      <c r="AL1505" s="1" t="s">
        <v>1239</v>
      </c>
      <c r="AM1505" s="1" t="s">
        <v>12</v>
      </c>
      <c r="AN1505" s="1" t="s">
        <v>23097</v>
      </c>
      <c r="AO1505" s="1" t="s">
        <v>364</v>
      </c>
      <c r="AP1505" s="1" t="s">
        <v>57</v>
      </c>
      <c r="AQ1505" s="1" t="s">
        <v>25</v>
      </c>
      <c r="AR1505" s="1" t="s">
        <v>19</v>
      </c>
      <c r="AS1505" s="1" t="s">
        <v>23091</v>
      </c>
      <c r="AT1505" s="1" t="s">
        <v>26</v>
      </c>
    </row>
    <row r="1506" spans="1:46" x14ac:dyDescent="0.25">
      <c r="A1506" s="1" t="s">
        <v>20570</v>
      </c>
      <c r="B1506" s="2" t="s">
        <v>23101</v>
      </c>
      <c r="C1506" s="2" t="s">
        <v>23108</v>
      </c>
      <c r="D1506" s="1">
        <v>0</v>
      </c>
      <c r="E1506" s="1">
        <v>0</v>
      </c>
      <c r="F1506" s="1">
        <v>1</v>
      </c>
      <c r="G1506" s="1">
        <v>1</v>
      </c>
      <c r="H1506" s="6">
        <v>1</v>
      </c>
      <c r="I1506">
        <v>0</v>
      </c>
      <c r="J1506" s="1">
        <v>41</v>
      </c>
      <c r="K1506" s="1">
        <v>1</v>
      </c>
      <c r="L1506" s="1">
        <v>753</v>
      </c>
      <c r="M1506" s="6">
        <v>0.33</v>
      </c>
      <c r="N1506" s="4">
        <v>4600</v>
      </c>
      <c r="O1506" s="4">
        <v>340</v>
      </c>
      <c r="P1506" s="4">
        <v>1000</v>
      </c>
      <c r="Q1506" s="3">
        <v>0.35</v>
      </c>
      <c r="R1506" s="1">
        <v>24</v>
      </c>
      <c r="S1506" s="1">
        <v>1000</v>
      </c>
      <c r="T1506" s="1">
        <v>81</v>
      </c>
      <c r="U1506" s="1">
        <v>1</v>
      </c>
      <c r="V1506" s="1">
        <v>53</v>
      </c>
      <c r="W1506" s="1">
        <v>0</v>
      </c>
      <c r="X1506" s="1">
        <v>0</v>
      </c>
      <c r="Y1506" s="1">
        <v>1</v>
      </c>
      <c r="Z1506" s="1">
        <v>2</v>
      </c>
      <c r="AA1506" s="1">
        <v>0</v>
      </c>
      <c r="AB1506" s="1">
        <v>0</v>
      </c>
      <c r="AC1506" s="1">
        <v>400</v>
      </c>
      <c r="AD1506" s="1">
        <v>0</v>
      </c>
      <c r="AE1506" s="1">
        <v>678</v>
      </c>
      <c r="AF1506" s="1">
        <v>0</v>
      </c>
      <c r="AG1506" s="1">
        <v>0</v>
      </c>
      <c r="AH1506" s="1">
        <v>287</v>
      </c>
      <c r="AI1506" s="1">
        <v>1365</v>
      </c>
      <c r="AJ1506" s="1" t="s">
        <v>10323</v>
      </c>
      <c r="AK1506" s="1" t="s">
        <v>10324</v>
      </c>
      <c r="AL1506" s="1" t="s">
        <v>10325</v>
      </c>
      <c r="AM1506" s="1" t="s">
        <v>12</v>
      </c>
      <c r="AN1506" s="1" t="s">
        <v>23098</v>
      </c>
      <c r="AO1506" s="1" t="s">
        <v>86</v>
      </c>
      <c r="AP1506" s="1" t="s">
        <v>57</v>
      </c>
      <c r="AQ1506" s="1" t="s">
        <v>25</v>
      </c>
      <c r="AR1506" s="1" t="s">
        <v>19</v>
      </c>
      <c r="AS1506" s="1" t="s">
        <v>23090</v>
      </c>
      <c r="AT1506" s="1" t="s">
        <v>26</v>
      </c>
    </row>
    <row r="1507" spans="1:46" x14ac:dyDescent="0.25">
      <c r="A1507" s="1" t="s">
        <v>22393</v>
      </c>
      <c r="B1507" s="2" t="s">
        <v>23101</v>
      </c>
      <c r="C1507" s="2" t="s">
        <v>23108</v>
      </c>
      <c r="D1507" s="1">
        <v>0</v>
      </c>
      <c r="E1507" s="1">
        <v>0</v>
      </c>
      <c r="F1507" s="1">
        <v>1</v>
      </c>
      <c r="G1507" s="1">
        <v>1</v>
      </c>
      <c r="H1507" s="6">
        <v>1</v>
      </c>
      <c r="I1507">
        <v>1</v>
      </c>
      <c r="J1507" s="1">
        <v>31</v>
      </c>
      <c r="K1507" s="1">
        <v>1</v>
      </c>
      <c r="L1507" s="1">
        <v>630</v>
      </c>
      <c r="M1507" s="6">
        <v>0.11</v>
      </c>
      <c r="N1507" s="4">
        <v>1600</v>
      </c>
      <c r="O1507" s="4">
        <v>126</v>
      </c>
      <c r="P1507" s="4">
        <v>300</v>
      </c>
      <c r="Q1507" s="3">
        <v>0.2</v>
      </c>
      <c r="R1507" s="1">
        <v>24</v>
      </c>
      <c r="S1507" s="1">
        <v>300</v>
      </c>
      <c r="T1507" s="1">
        <v>34</v>
      </c>
      <c r="U1507" s="1">
        <v>1</v>
      </c>
      <c r="V1507" s="1">
        <v>53</v>
      </c>
      <c r="W1507" s="1">
        <v>0</v>
      </c>
      <c r="X1507" s="1">
        <v>0</v>
      </c>
      <c r="Y1507" s="1">
        <v>0</v>
      </c>
      <c r="Z1507" s="1">
        <v>4</v>
      </c>
      <c r="AA1507" s="1">
        <v>1</v>
      </c>
      <c r="AB1507" s="1">
        <v>1</v>
      </c>
      <c r="AC1507" s="1">
        <v>0</v>
      </c>
      <c r="AD1507" s="1">
        <v>0</v>
      </c>
      <c r="AE1507" s="1">
        <v>0</v>
      </c>
      <c r="AF1507" s="1">
        <v>0</v>
      </c>
      <c r="AG1507" s="1">
        <v>0</v>
      </c>
      <c r="AH1507" s="1">
        <v>0</v>
      </c>
      <c r="AI1507" s="1">
        <v>0</v>
      </c>
      <c r="AJ1507" s="1" t="s">
        <v>15207</v>
      </c>
      <c r="AK1507" s="1" t="s">
        <v>15208</v>
      </c>
      <c r="AL1507" s="1" t="s">
        <v>15209</v>
      </c>
      <c r="AM1507" s="1" t="s">
        <v>16</v>
      </c>
      <c r="AN1507" s="1" t="s">
        <v>23098</v>
      </c>
      <c r="AO1507" s="1" t="s">
        <v>86</v>
      </c>
      <c r="AP1507" s="1" t="s">
        <v>57</v>
      </c>
      <c r="AQ1507" s="1" t="s">
        <v>25</v>
      </c>
      <c r="AR1507" s="1" t="s">
        <v>30</v>
      </c>
      <c r="AS1507" s="1" t="s">
        <v>23091</v>
      </c>
      <c r="AT1507" s="1" t="s">
        <v>101</v>
      </c>
    </row>
    <row r="1508" spans="1:46" x14ac:dyDescent="0.25">
      <c r="A1508" s="1" t="s">
        <v>19539</v>
      </c>
      <c r="B1508" s="2" t="s">
        <v>23101</v>
      </c>
      <c r="C1508" s="2" t="s">
        <v>23108</v>
      </c>
      <c r="D1508" s="1">
        <v>0</v>
      </c>
      <c r="E1508" s="1">
        <v>2</v>
      </c>
      <c r="F1508" s="1">
        <v>2</v>
      </c>
      <c r="G1508" s="1">
        <v>4</v>
      </c>
      <c r="H1508" s="6">
        <v>0.5</v>
      </c>
      <c r="I1508">
        <v>0</v>
      </c>
      <c r="J1508" s="1">
        <v>32</v>
      </c>
      <c r="K1508" s="1">
        <v>0</v>
      </c>
      <c r="L1508" s="1">
        <v>600</v>
      </c>
      <c r="M1508" s="6">
        <v>0.37</v>
      </c>
      <c r="N1508" s="4">
        <v>2184</v>
      </c>
      <c r="O1508" s="4">
        <v>170</v>
      </c>
      <c r="P1508" s="4">
        <v>500</v>
      </c>
      <c r="Q1508" s="3">
        <v>0.25</v>
      </c>
      <c r="R1508" s="1">
        <v>24</v>
      </c>
      <c r="S1508" s="1">
        <v>500</v>
      </c>
      <c r="T1508" s="1">
        <v>46</v>
      </c>
      <c r="U1508" s="1">
        <v>1</v>
      </c>
      <c r="V1508" s="1">
        <v>53</v>
      </c>
      <c r="W1508" s="1">
        <v>0</v>
      </c>
      <c r="X1508" s="1">
        <v>0</v>
      </c>
      <c r="Y1508" s="1">
        <v>1</v>
      </c>
      <c r="Z1508" s="1">
        <v>3</v>
      </c>
      <c r="AA1508" s="1">
        <v>1</v>
      </c>
      <c r="AB1508" s="1">
        <v>0</v>
      </c>
      <c r="AC1508" s="1">
        <v>0</v>
      </c>
      <c r="AD1508" s="1">
        <v>0</v>
      </c>
      <c r="AE1508" s="1">
        <v>948</v>
      </c>
      <c r="AF1508" s="1">
        <v>0</v>
      </c>
      <c r="AG1508" s="1">
        <v>30</v>
      </c>
      <c r="AH1508" s="1">
        <v>0</v>
      </c>
      <c r="AI1508" s="1">
        <v>978</v>
      </c>
      <c r="AJ1508" s="1" t="s">
        <v>7483</v>
      </c>
      <c r="AK1508" s="1" t="s">
        <v>7484</v>
      </c>
      <c r="AL1508" s="1" t="s">
        <v>7485</v>
      </c>
      <c r="AM1508" s="1" t="s">
        <v>12</v>
      </c>
      <c r="AN1508" s="1" t="s">
        <v>23097</v>
      </c>
      <c r="AO1508" s="1" t="s">
        <v>86</v>
      </c>
      <c r="AP1508" s="1" t="s">
        <v>57</v>
      </c>
      <c r="AQ1508" s="1" t="s">
        <v>25</v>
      </c>
      <c r="AR1508" s="1" t="s">
        <v>19</v>
      </c>
      <c r="AS1508" s="1" t="s">
        <v>23091</v>
      </c>
      <c r="AT1508" s="1" t="s">
        <v>26</v>
      </c>
    </row>
    <row r="1509" spans="1:46" x14ac:dyDescent="0.25">
      <c r="A1509" s="1" t="s">
        <v>20145</v>
      </c>
      <c r="B1509" s="2" t="s">
        <v>23101</v>
      </c>
      <c r="C1509" s="2" t="s">
        <v>23108</v>
      </c>
      <c r="D1509" s="1">
        <v>0</v>
      </c>
      <c r="E1509" s="1">
        <v>1</v>
      </c>
      <c r="F1509" s="1">
        <v>4</v>
      </c>
      <c r="G1509" s="1">
        <v>5</v>
      </c>
      <c r="H1509" s="6">
        <v>0.8</v>
      </c>
      <c r="I1509">
        <v>1</v>
      </c>
      <c r="J1509" s="1">
        <v>34</v>
      </c>
      <c r="K1509" s="1">
        <v>0</v>
      </c>
      <c r="L1509" s="1">
        <v>697</v>
      </c>
      <c r="M1509" s="6">
        <v>0.45</v>
      </c>
      <c r="N1509" s="4">
        <v>2800</v>
      </c>
      <c r="O1509" s="4">
        <v>195</v>
      </c>
      <c r="P1509" s="4">
        <v>400</v>
      </c>
      <c r="Q1509" s="3">
        <v>0.3</v>
      </c>
      <c r="R1509" s="1">
        <v>24</v>
      </c>
      <c r="S1509" s="1">
        <v>400</v>
      </c>
      <c r="T1509" s="1">
        <v>50</v>
      </c>
      <c r="U1509" s="1">
        <v>1</v>
      </c>
      <c r="V1509" s="1">
        <v>53</v>
      </c>
      <c r="W1509" s="1">
        <v>0</v>
      </c>
      <c r="X1509" s="1">
        <v>0</v>
      </c>
      <c r="Y1509" s="1">
        <v>0</v>
      </c>
      <c r="Z1509" s="1">
        <v>3</v>
      </c>
      <c r="AA1509" s="1">
        <v>1</v>
      </c>
      <c r="AB1509" s="1">
        <v>1</v>
      </c>
      <c r="AC1509" s="1">
        <v>0</v>
      </c>
      <c r="AD1509" s="1">
        <v>0</v>
      </c>
      <c r="AE1509" s="1">
        <v>0</v>
      </c>
      <c r="AF1509" s="1">
        <v>500</v>
      </c>
      <c r="AG1509" s="1">
        <v>0</v>
      </c>
      <c r="AH1509" s="1">
        <v>680</v>
      </c>
      <c r="AI1509" s="1">
        <v>1180</v>
      </c>
      <c r="AJ1509" s="1" t="s">
        <v>9167</v>
      </c>
      <c r="AK1509" s="1" t="s">
        <v>9168</v>
      </c>
      <c r="AL1509" s="1" t="s">
        <v>9169</v>
      </c>
      <c r="AM1509" s="1" t="s">
        <v>16</v>
      </c>
      <c r="AN1509" s="1" t="s">
        <v>23097</v>
      </c>
      <c r="AO1509" s="1" t="s">
        <v>86</v>
      </c>
      <c r="AP1509" s="1" t="s">
        <v>57</v>
      </c>
      <c r="AQ1509" s="1" t="s">
        <v>25</v>
      </c>
      <c r="AR1509" s="1" t="s">
        <v>30</v>
      </c>
      <c r="AS1509" s="1" t="s">
        <v>23091</v>
      </c>
      <c r="AT1509" s="1" t="s">
        <v>101</v>
      </c>
    </row>
    <row r="1510" spans="1:46" x14ac:dyDescent="0.25">
      <c r="A1510" s="1" t="s">
        <v>21861</v>
      </c>
      <c r="B1510" s="2" t="s">
        <v>23101</v>
      </c>
      <c r="C1510" s="2" t="s">
        <v>23108</v>
      </c>
      <c r="D1510" s="1">
        <v>0</v>
      </c>
      <c r="E1510" s="1">
        <v>0</v>
      </c>
      <c r="F1510" s="1">
        <v>1</v>
      </c>
      <c r="G1510" s="1">
        <v>1</v>
      </c>
      <c r="H1510" s="6">
        <v>1</v>
      </c>
      <c r="I1510">
        <v>0</v>
      </c>
      <c r="J1510" s="1">
        <v>40</v>
      </c>
      <c r="K1510" s="1">
        <v>1</v>
      </c>
      <c r="L1510" s="1">
        <v>626</v>
      </c>
      <c r="M1510" s="6">
        <v>0.64</v>
      </c>
      <c r="N1510" s="4">
        <v>3600</v>
      </c>
      <c r="O1510" s="4">
        <v>300</v>
      </c>
      <c r="P1510" s="4">
        <v>500</v>
      </c>
      <c r="Q1510" s="3">
        <v>0.3</v>
      </c>
      <c r="R1510" s="1">
        <v>24</v>
      </c>
      <c r="S1510" s="1">
        <v>500</v>
      </c>
      <c r="T1510" s="1">
        <v>42</v>
      </c>
      <c r="U1510" s="1">
        <v>1</v>
      </c>
      <c r="V1510" s="1">
        <v>53</v>
      </c>
      <c r="W1510" s="1">
        <v>0</v>
      </c>
      <c r="X1510" s="1">
        <v>0</v>
      </c>
      <c r="Y1510" s="1">
        <v>0</v>
      </c>
      <c r="Z1510" s="1">
        <v>2</v>
      </c>
      <c r="AA1510" s="1">
        <v>1</v>
      </c>
      <c r="AB1510" s="1">
        <v>0</v>
      </c>
      <c r="AC1510" s="1">
        <v>0</v>
      </c>
      <c r="AD1510" s="1">
        <v>0</v>
      </c>
      <c r="AE1510" s="1">
        <v>0</v>
      </c>
      <c r="AF1510" s="1">
        <v>1980</v>
      </c>
      <c r="AG1510" s="1">
        <v>300</v>
      </c>
      <c r="AH1510" s="1">
        <v>870</v>
      </c>
      <c r="AI1510" s="1">
        <v>3150</v>
      </c>
      <c r="AJ1510" s="1" t="s">
        <v>5832</v>
      </c>
      <c r="AK1510" s="1" t="s">
        <v>13795</v>
      </c>
      <c r="AL1510" s="1" t="s">
        <v>13796</v>
      </c>
      <c r="AM1510" s="1" t="s">
        <v>12</v>
      </c>
      <c r="AN1510" s="1" t="s">
        <v>23098</v>
      </c>
      <c r="AO1510" s="1" t="s">
        <v>86</v>
      </c>
      <c r="AP1510" s="1" t="s">
        <v>57</v>
      </c>
      <c r="AQ1510" s="1" t="s">
        <v>25</v>
      </c>
      <c r="AR1510" s="1" t="s">
        <v>30</v>
      </c>
      <c r="AS1510" s="1" t="s">
        <v>23091</v>
      </c>
      <c r="AT1510" s="1" t="s">
        <v>26</v>
      </c>
    </row>
    <row r="1511" spans="1:46" x14ac:dyDescent="0.25">
      <c r="A1511" s="1" t="s">
        <v>17725</v>
      </c>
      <c r="B1511" s="2" t="s">
        <v>23101</v>
      </c>
      <c r="C1511" s="2" t="s">
        <v>23109</v>
      </c>
      <c r="D1511" s="1">
        <v>0</v>
      </c>
      <c r="E1511" s="1">
        <v>0</v>
      </c>
      <c r="F1511" s="1">
        <v>1</v>
      </c>
      <c r="G1511" s="1">
        <v>1</v>
      </c>
      <c r="H1511" s="6">
        <v>1</v>
      </c>
      <c r="I1511">
        <v>0</v>
      </c>
      <c r="J1511" s="1">
        <v>28</v>
      </c>
      <c r="K1511" s="1">
        <v>1</v>
      </c>
      <c r="L1511" s="1">
        <v>600</v>
      </c>
      <c r="M1511" s="6">
        <v>0.03</v>
      </c>
      <c r="N1511" s="4">
        <v>3200</v>
      </c>
      <c r="O1511" s="4">
        <v>220</v>
      </c>
      <c r="P1511" s="4">
        <v>150</v>
      </c>
      <c r="Q1511" s="3">
        <v>0.3</v>
      </c>
      <c r="R1511" s="1">
        <v>24</v>
      </c>
      <c r="S1511" s="1">
        <v>150</v>
      </c>
      <c r="T1511" s="1">
        <v>16</v>
      </c>
      <c r="U1511" s="1">
        <v>1</v>
      </c>
      <c r="V1511" s="1">
        <v>53</v>
      </c>
      <c r="W1511" s="1">
        <v>0</v>
      </c>
      <c r="X1511" s="1">
        <v>0</v>
      </c>
      <c r="Y1511" s="1">
        <v>1</v>
      </c>
      <c r="Z1511" s="1">
        <v>3</v>
      </c>
      <c r="AA1511" s="1">
        <v>0</v>
      </c>
      <c r="AB1511" s="1">
        <v>0</v>
      </c>
      <c r="AC1511" s="1">
        <v>0</v>
      </c>
      <c r="AD1511" s="1">
        <v>0</v>
      </c>
      <c r="AE1511" s="1">
        <v>0</v>
      </c>
      <c r="AF1511" s="1">
        <v>0</v>
      </c>
      <c r="AG1511" s="1">
        <v>0</v>
      </c>
      <c r="AH1511" s="1">
        <v>0</v>
      </c>
      <c r="AI1511" s="1">
        <v>0</v>
      </c>
      <c r="AJ1511" s="1" t="s">
        <v>2249</v>
      </c>
      <c r="AK1511" s="1" t="s">
        <v>2250</v>
      </c>
      <c r="AL1511" s="1" t="s">
        <v>2251</v>
      </c>
      <c r="AM1511" s="1" t="s">
        <v>12</v>
      </c>
      <c r="AN1511" s="1" t="s">
        <v>23098</v>
      </c>
      <c r="AO1511" s="1" t="s">
        <v>86</v>
      </c>
      <c r="AP1511" s="1" t="s">
        <v>57</v>
      </c>
      <c r="AQ1511" s="1" t="s">
        <v>25</v>
      </c>
      <c r="AR1511" s="1" t="s">
        <v>19</v>
      </c>
      <c r="AS1511" s="1" t="s">
        <v>23090</v>
      </c>
      <c r="AT1511" s="1" t="s">
        <v>26</v>
      </c>
    </row>
    <row r="1512" spans="1:46" x14ac:dyDescent="0.25">
      <c r="A1512" s="1" t="s">
        <v>23039</v>
      </c>
      <c r="B1512" s="2" t="s">
        <v>23101</v>
      </c>
      <c r="C1512" s="2" t="s">
        <v>23109</v>
      </c>
      <c r="D1512" s="1">
        <v>0</v>
      </c>
      <c r="E1512" s="1">
        <v>1</v>
      </c>
      <c r="F1512" s="1">
        <v>4</v>
      </c>
      <c r="G1512" s="1">
        <v>5</v>
      </c>
      <c r="H1512" s="6">
        <v>0.8</v>
      </c>
      <c r="I1512">
        <v>0</v>
      </c>
      <c r="J1512" s="1">
        <v>35</v>
      </c>
      <c r="K1512" s="1">
        <v>1</v>
      </c>
      <c r="L1512" s="1">
        <v>564</v>
      </c>
      <c r="M1512" s="6">
        <v>0.16</v>
      </c>
      <c r="N1512" s="4">
        <v>3000</v>
      </c>
      <c r="O1512" s="4">
        <v>230</v>
      </c>
      <c r="P1512" s="4">
        <v>700</v>
      </c>
      <c r="Q1512" s="3">
        <v>0.26</v>
      </c>
      <c r="R1512" s="1">
        <v>24</v>
      </c>
      <c r="S1512" s="1">
        <v>700</v>
      </c>
      <c r="T1512" s="1">
        <v>50</v>
      </c>
      <c r="U1512" s="1">
        <v>1</v>
      </c>
      <c r="V1512" s="1">
        <v>53</v>
      </c>
      <c r="W1512" s="1">
        <v>0</v>
      </c>
      <c r="X1512" s="1">
        <v>1</v>
      </c>
      <c r="Y1512" s="1">
        <v>1</v>
      </c>
      <c r="Z1512" s="1">
        <v>1</v>
      </c>
      <c r="AA1512" s="1">
        <v>1</v>
      </c>
      <c r="AB1512" s="1">
        <v>0</v>
      </c>
      <c r="AC1512" s="1">
        <v>0</v>
      </c>
      <c r="AD1512" s="1">
        <v>0</v>
      </c>
      <c r="AE1512" s="1">
        <v>0</v>
      </c>
      <c r="AF1512" s="1">
        <v>0</v>
      </c>
      <c r="AG1512" s="1">
        <v>0</v>
      </c>
      <c r="AH1512" s="1">
        <v>0</v>
      </c>
      <c r="AI1512" s="1">
        <v>0</v>
      </c>
      <c r="AJ1512" s="1" t="s">
        <v>16932</v>
      </c>
      <c r="AK1512" s="1" t="s">
        <v>16933</v>
      </c>
      <c r="AL1512" s="1" t="s">
        <v>16934</v>
      </c>
      <c r="AM1512" s="1" t="s">
        <v>12</v>
      </c>
      <c r="AN1512" s="1" t="s">
        <v>23098</v>
      </c>
      <c r="AO1512" s="1" t="s">
        <v>86</v>
      </c>
      <c r="AP1512" s="1" t="s">
        <v>57</v>
      </c>
      <c r="AQ1512" s="1" t="s">
        <v>14</v>
      </c>
      <c r="AR1512" s="1" t="s">
        <v>19</v>
      </c>
      <c r="AS1512" s="1" t="s">
        <v>23091</v>
      </c>
      <c r="AT1512" s="1" t="s">
        <v>26</v>
      </c>
    </row>
    <row r="1513" spans="1:46" x14ac:dyDescent="0.25">
      <c r="A1513" s="1" t="s">
        <v>17748</v>
      </c>
      <c r="B1513" s="2" t="s">
        <v>23101</v>
      </c>
      <c r="C1513" s="2" t="s">
        <v>23109</v>
      </c>
      <c r="D1513" s="1">
        <v>0</v>
      </c>
      <c r="E1513" s="1">
        <v>0</v>
      </c>
      <c r="F1513" s="1">
        <v>1</v>
      </c>
      <c r="G1513" s="1">
        <v>1</v>
      </c>
      <c r="H1513" s="6">
        <v>1</v>
      </c>
      <c r="I1513">
        <v>0</v>
      </c>
      <c r="J1513" s="1">
        <v>32</v>
      </c>
      <c r="K1513" s="1">
        <v>1</v>
      </c>
      <c r="L1513" s="1">
        <v>515</v>
      </c>
      <c r="M1513" s="6">
        <v>0.08</v>
      </c>
      <c r="N1513" s="4">
        <v>2400</v>
      </c>
      <c r="O1513" s="4">
        <v>200</v>
      </c>
      <c r="P1513" s="4">
        <v>300</v>
      </c>
      <c r="Q1513" s="3">
        <v>0.35</v>
      </c>
      <c r="R1513" s="1">
        <v>24</v>
      </c>
      <c r="S1513" s="1">
        <v>300</v>
      </c>
      <c r="T1513" s="1">
        <v>37</v>
      </c>
      <c r="U1513" s="1">
        <v>1</v>
      </c>
      <c r="V1513" s="1">
        <v>53</v>
      </c>
      <c r="W1513" s="1">
        <v>0</v>
      </c>
      <c r="X1513" s="1">
        <v>0</v>
      </c>
      <c r="Y1513" s="1">
        <v>1</v>
      </c>
      <c r="Z1513" s="1">
        <v>1</v>
      </c>
      <c r="AA1513" s="1">
        <v>1</v>
      </c>
      <c r="AB1513" s="1">
        <v>0</v>
      </c>
      <c r="AC1513" s="1">
        <v>0</v>
      </c>
      <c r="AD1513" s="1">
        <v>0</v>
      </c>
      <c r="AE1513" s="1">
        <v>0</v>
      </c>
      <c r="AF1513" s="1">
        <v>0</v>
      </c>
      <c r="AG1513" s="1">
        <v>0</v>
      </c>
      <c r="AH1513" s="1">
        <v>0</v>
      </c>
      <c r="AI1513" s="1">
        <v>0</v>
      </c>
      <c r="AJ1513" s="1" t="s">
        <v>47</v>
      </c>
      <c r="AK1513" s="1" t="s">
        <v>2318</v>
      </c>
      <c r="AL1513" s="1" t="s">
        <v>2319</v>
      </c>
      <c r="AM1513" s="1" t="s">
        <v>12</v>
      </c>
      <c r="AN1513" s="1" t="s">
        <v>23098</v>
      </c>
      <c r="AO1513" s="1" t="s">
        <v>86</v>
      </c>
      <c r="AP1513" s="1" t="s">
        <v>57</v>
      </c>
      <c r="AQ1513" s="1" t="s">
        <v>25</v>
      </c>
      <c r="AR1513" s="1" t="s">
        <v>19</v>
      </c>
      <c r="AS1513" s="1" t="s">
        <v>23091</v>
      </c>
      <c r="AT1513" s="1" t="s">
        <v>26</v>
      </c>
    </row>
    <row r="1514" spans="1:46" x14ac:dyDescent="0.25">
      <c r="A1514" s="1" t="s">
        <v>21147</v>
      </c>
      <c r="B1514" s="2" t="s">
        <v>23076</v>
      </c>
      <c r="C1514" s="2" t="s">
        <v>23109</v>
      </c>
      <c r="D1514" s="1">
        <v>1</v>
      </c>
      <c r="E1514" s="1">
        <v>0</v>
      </c>
      <c r="F1514" s="1">
        <v>2</v>
      </c>
      <c r="G1514" s="1">
        <v>3</v>
      </c>
      <c r="H1514" s="6">
        <v>0.66666666666666663</v>
      </c>
      <c r="I1514">
        <v>0</v>
      </c>
      <c r="J1514" s="1">
        <v>40</v>
      </c>
      <c r="K1514" s="1">
        <v>0</v>
      </c>
      <c r="L1514" s="1">
        <v>555</v>
      </c>
      <c r="M1514" s="6">
        <v>0.56999999999999995</v>
      </c>
      <c r="N1514" s="4">
        <v>4200</v>
      </c>
      <c r="O1514" s="4">
        <v>300</v>
      </c>
      <c r="P1514" s="4">
        <v>300</v>
      </c>
      <c r="Q1514" s="3">
        <v>0.33</v>
      </c>
      <c r="R1514" s="1">
        <v>6</v>
      </c>
      <c r="S1514" s="1">
        <v>300</v>
      </c>
      <c r="T1514" s="1">
        <v>6</v>
      </c>
      <c r="U1514" s="1">
        <v>1</v>
      </c>
      <c r="V1514" s="1">
        <v>52</v>
      </c>
      <c r="W1514" s="1">
        <v>0</v>
      </c>
      <c r="X1514" s="1">
        <v>0</v>
      </c>
      <c r="Y1514" s="1">
        <v>1</v>
      </c>
      <c r="Z1514" s="1">
        <v>5</v>
      </c>
      <c r="AA1514" s="1">
        <v>0</v>
      </c>
      <c r="AB1514" s="1">
        <v>0</v>
      </c>
      <c r="AC1514" s="1">
        <v>0</v>
      </c>
      <c r="AD1514" s="1">
        <v>0</v>
      </c>
      <c r="AE1514" s="1">
        <v>1180</v>
      </c>
      <c r="AF1514" s="1">
        <v>0</v>
      </c>
      <c r="AG1514" s="1">
        <v>0</v>
      </c>
      <c r="AH1514" s="1">
        <v>1180</v>
      </c>
      <c r="AI1514" s="1">
        <v>2360</v>
      </c>
      <c r="AJ1514" s="1" t="s">
        <v>11883</v>
      </c>
      <c r="AK1514" s="1" t="s">
        <v>11884</v>
      </c>
      <c r="AL1514" s="1" t="s">
        <v>11885</v>
      </c>
      <c r="AM1514" s="1" t="s">
        <v>12</v>
      </c>
      <c r="AN1514" s="1" t="s">
        <v>23097</v>
      </c>
      <c r="AO1514" s="1" t="s">
        <v>86</v>
      </c>
      <c r="AP1514" s="1" t="s">
        <v>57</v>
      </c>
      <c r="AQ1514" s="1" t="s">
        <v>25</v>
      </c>
      <c r="AR1514" s="1" t="s">
        <v>19</v>
      </c>
      <c r="AS1514" s="1" t="s">
        <v>23090</v>
      </c>
      <c r="AT1514" s="1" t="s">
        <v>26</v>
      </c>
    </row>
    <row r="1515" spans="1:46" x14ac:dyDescent="0.25">
      <c r="A1515" s="1" t="s">
        <v>20846</v>
      </c>
      <c r="B1515" s="2" t="s">
        <v>23073</v>
      </c>
      <c r="C1515" s="2" t="s">
        <v>23105</v>
      </c>
      <c r="D1515" s="1">
        <v>0</v>
      </c>
      <c r="E1515" s="1">
        <v>4</v>
      </c>
      <c r="F1515" s="1">
        <v>2</v>
      </c>
      <c r="G1515" s="1">
        <v>6</v>
      </c>
      <c r="H1515" s="6">
        <v>0.33333333333333331</v>
      </c>
      <c r="I1515">
        <v>0</v>
      </c>
      <c r="J1515" s="1">
        <v>43</v>
      </c>
      <c r="K1515" s="1">
        <v>0</v>
      </c>
      <c r="L1515" s="1">
        <v>582</v>
      </c>
      <c r="M1515" s="6">
        <v>0.22</v>
      </c>
      <c r="N1515" s="4">
        <v>5300</v>
      </c>
      <c r="O1515" s="4">
        <v>420</v>
      </c>
      <c r="P1515" s="4">
        <v>380</v>
      </c>
      <c r="Q1515" s="3">
        <v>0.4</v>
      </c>
      <c r="R1515" s="1">
        <v>24</v>
      </c>
      <c r="S1515" s="1">
        <v>380</v>
      </c>
      <c r="T1515" s="1">
        <v>65</v>
      </c>
      <c r="U1515" s="1">
        <v>0</v>
      </c>
      <c r="V1515" s="1">
        <v>52</v>
      </c>
      <c r="W1515" s="1">
        <v>0</v>
      </c>
      <c r="X1515" s="1">
        <v>0</v>
      </c>
      <c r="Y1515" s="1">
        <v>1</v>
      </c>
      <c r="Z1515" s="1">
        <v>3</v>
      </c>
      <c r="AA1515" s="1">
        <v>0</v>
      </c>
      <c r="AB1515" s="1">
        <v>0</v>
      </c>
      <c r="AC1515" s="1">
        <v>584</v>
      </c>
      <c r="AD1515" s="1">
        <v>166</v>
      </c>
      <c r="AE1515" s="1">
        <v>570</v>
      </c>
      <c r="AF1515" s="1">
        <v>0</v>
      </c>
      <c r="AG1515" s="1">
        <v>0</v>
      </c>
      <c r="AH1515" s="1">
        <v>300</v>
      </c>
      <c r="AI1515" s="1">
        <v>1620</v>
      </c>
      <c r="AJ1515" s="1" t="s">
        <v>11059</v>
      </c>
      <c r="AK1515" s="1" t="s">
        <v>11060</v>
      </c>
      <c r="AL1515" s="1" t="s">
        <v>11061</v>
      </c>
      <c r="AM1515" s="1" t="s">
        <v>12</v>
      </c>
      <c r="AN1515" s="1" t="s">
        <v>23097</v>
      </c>
      <c r="AO1515" s="1" t="s">
        <v>364</v>
      </c>
      <c r="AP1515" s="1" t="s">
        <v>57</v>
      </c>
      <c r="AQ1515" s="1" t="s">
        <v>25</v>
      </c>
      <c r="AR1515" s="1" t="s">
        <v>19</v>
      </c>
      <c r="AS1515" s="1" t="s">
        <v>23090</v>
      </c>
      <c r="AT1515" s="1" t="s">
        <v>26</v>
      </c>
    </row>
    <row r="1516" spans="1:46" x14ac:dyDescent="0.25">
      <c r="A1516" s="1" t="s">
        <v>19163</v>
      </c>
      <c r="B1516" s="2" t="s">
        <v>23073</v>
      </c>
      <c r="C1516" s="2" t="s">
        <v>23105</v>
      </c>
      <c r="D1516" s="1">
        <v>0</v>
      </c>
      <c r="E1516" s="1">
        <v>0</v>
      </c>
      <c r="F1516" s="1">
        <v>2</v>
      </c>
      <c r="G1516" s="1">
        <v>2</v>
      </c>
      <c r="H1516" s="6">
        <v>1</v>
      </c>
      <c r="I1516">
        <v>0</v>
      </c>
      <c r="J1516" s="1">
        <v>39</v>
      </c>
      <c r="K1516" s="1">
        <v>0</v>
      </c>
      <c r="L1516" s="1">
        <v>653</v>
      </c>
      <c r="M1516" s="6">
        <v>0.26</v>
      </c>
      <c r="N1516" s="4">
        <v>2530</v>
      </c>
      <c r="O1516" s="4">
        <v>174</v>
      </c>
      <c r="P1516" s="4">
        <v>300</v>
      </c>
      <c r="Q1516" s="3">
        <v>0.3</v>
      </c>
      <c r="R1516" s="1">
        <v>12</v>
      </c>
      <c r="S1516" s="1">
        <v>300</v>
      </c>
      <c r="T1516" s="1">
        <v>61</v>
      </c>
      <c r="U1516" s="1">
        <v>1</v>
      </c>
      <c r="V1516" s="1">
        <v>52</v>
      </c>
      <c r="W1516" s="1">
        <v>0</v>
      </c>
      <c r="X1516" s="1">
        <v>0</v>
      </c>
      <c r="Y1516" s="1">
        <v>1</v>
      </c>
      <c r="Z1516" s="1">
        <v>2</v>
      </c>
      <c r="AA1516" s="1">
        <v>1</v>
      </c>
      <c r="AB1516" s="1">
        <v>0</v>
      </c>
      <c r="AC1516" s="1">
        <v>500</v>
      </c>
      <c r="AD1516" s="1">
        <v>0</v>
      </c>
      <c r="AE1516" s="1">
        <v>0</v>
      </c>
      <c r="AF1516" s="1">
        <v>0</v>
      </c>
      <c r="AG1516" s="1">
        <v>30</v>
      </c>
      <c r="AH1516" s="1">
        <v>0</v>
      </c>
      <c r="AI1516" s="1">
        <v>530</v>
      </c>
      <c r="AJ1516" s="1" t="s">
        <v>788</v>
      </c>
      <c r="AK1516" s="1" t="s">
        <v>6414</v>
      </c>
      <c r="AL1516" s="1" t="s">
        <v>6415</v>
      </c>
      <c r="AM1516" s="1" t="s">
        <v>12</v>
      </c>
      <c r="AN1516" s="1" t="s">
        <v>23097</v>
      </c>
      <c r="AO1516" s="1" t="s">
        <v>86</v>
      </c>
      <c r="AP1516" s="1" t="s">
        <v>57</v>
      </c>
      <c r="AQ1516" s="1" t="s">
        <v>25</v>
      </c>
      <c r="AR1516" s="1" t="s">
        <v>19</v>
      </c>
      <c r="AS1516" s="1" t="s">
        <v>23091</v>
      </c>
      <c r="AT1516" s="1" t="s">
        <v>26</v>
      </c>
    </row>
    <row r="1517" spans="1:46" x14ac:dyDescent="0.25">
      <c r="A1517" s="1" t="s">
        <v>20356</v>
      </c>
      <c r="B1517" s="2" t="s">
        <v>23073</v>
      </c>
      <c r="C1517" s="2" t="s">
        <v>23106</v>
      </c>
      <c r="D1517" s="1">
        <v>0</v>
      </c>
      <c r="E1517" s="1">
        <v>0</v>
      </c>
      <c r="F1517" s="1">
        <v>4</v>
      </c>
      <c r="G1517" s="1">
        <v>4</v>
      </c>
      <c r="H1517" s="6">
        <v>1</v>
      </c>
      <c r="I1517">
        <v>0</v>
      </c>
      <c r="J1517" s="1">
        <v>46</v>
      </c>
      <c r="K1517" s="1">
        <v>0</v>
      </c>
      <c r="L1517" s="1">
        <v>748</v>
      </c>
      <c r="M1517" s="6">
        <v>0.45</v>
      </c>
      <c r="N1517" s="4">
        <v>3000</v>
      </c>
      <c r="O1517" s="4">
        <v>400</v>
      </c>
      <c r="P1517" s="4">
        <v>1000</v>
      </c>
      <c r="Q1517" s="3">
        <v>0.3</v>
      </c>
      <c r="R1517" s="1">
        <v>12</v>
      </c>
      <c r="S1517" s="1">
        <v>1000</v>
      </c>
      <c r="T1517" s="1">
        <v>69</v>
      </c>
      <c r="U1517" s="1">
        <v>1</v>
      </c>
      <c r="V1517" s="1">
        <v>52</v>
      </c>
      <c r="W1517" s="1">
        <v>1</v>
      </c>
      <c r="X1517" s="1">
        <v>1</v>
      </c>
      <c r="Y1517" s="1">
        <v>0</v>
      </c>
      <c r="Z1517" s="1">
        <v>5</v>
      </c>
      <c r="AA1517" s="1">
        <v>1</v>
      </c>
      <c r="AB1517" s="1">
        <v>0</v>
      </c>
      <c r="AC1517" s="1">
        <v>2398</v>
      </c>
      <c r="AD1517" s="1">
        <v>0</v>
      </c>
      <c r="AE1517" s="1">
        <v>0</v>
      </c>
      <c r="AF1517" s="1">
        <v>0</v>
      </c>
      <c r="AG1517" s="1">
        <v>380</v>
      </c>
      <c r="AH1517" s="1">
        <v>0</v>
      </c>
      <c r="AI1517" s="1">
        <v>2778</v>
      </c>
      <c r="AJ1517" s="1" t="s">
        <v>9704</v>
      </c>
      <c r="AK1517" s="1" t="s">
        <v>9705</v>
      </c>
      <c r="AL1517" s="1" t="s">
        <v>9706</v>
      </c>
      <c r="AM1517" s="1" t="s">
        <v>12</v>
      </c>
      <c r="AN1517" s="1" t="s">
        <v>23097</v>
      </c>
      <c r="AO1517" s="1" t="s">
        <v>86</v>
      </c>
      <c r="AP1517" s="1" t="s">
        <v>86</v>
      </c>
      <c r="AQ1517" s="1" t="s">
        <v>14</v>
      </c>
      <c r="AR1517" s="1" t="s">
        <v>30</v>
      </c>
      <c r="AS1517" s="1" t="s">
        <v>23091</v>
      </c>
      <c r="AT1517" s="1" t="s">
        <v>26</v>
      </c>
    </row>
    <row r="1518" spans="1:46" x14ac:dyDescent="0.25">
      <c r="A1518" s="1" t="s">
        <v>20467</v>
      </c>
      <c r="B1518" s="2" t="s">
        <v>23073</v>
      </c>
      <c r="C1518" s="2" t="s">
        <v>23107</v>
      </c>
      <c r="D1518" s="1">
        <v>0</v>
      </c>
      <c r="E1518" s="1">
        <v>3</v>
      </c>
      <c r="F1518" s="1">
        <v>3</v>
      </c>
      <c r="G1518" s="1">
        <v>6</v>
      </c>
      <c r="H1518" s="6">
        <v>0.5</v>
      </c>
      <c r="I1518">
        <v>0</v>
      </c>
      <c r="J1518" s="1">
        <v>48</v>
      </c>
      <c r="K1518" s="1">
        <v>0</v>
      </c>
      <c r="L1518" s="1">
        <v>757</v>
      </c>
      <c r="M1518" s="6">
        <v>0.52</v>
      </c>
      <c r="N1518" s="4">
        <v>2500</v>
      </c>
      <c r="O1518" s="4">
        <v>210</v>
      </c>
      <c r="P1518" s="4">
        <v>300</v>
      </c>
      <c r="Q1518" s="3">
        <v>0.26</v>
      </c>
      <c r="R1518" s="1">
        <v>12</v>
      </c>
      <c r="S1518" s="1">
        <v>300</v>
      </c>
      <c r="T1518" s="1">
        <v>35</v>
      </c>
      <c r="U1518" s="1">
        <v>1</v>
      </c>
      <c r="V1518" s="1">
        <v>52</v>
      </c>
      <c r="W1518" s="1">
        <v>0</v>
      </c>
      <c r="X1518" s="1">
        <v>0</v>
      </c>
      <c r="Y1518" s="1">
        <v>0</v>
      </c>
      <c r="Z1518" s="1">
        <v>3</v>
      </c>
      <c r="AA1518" s="1">
        <v>0</v>
      </c>
      <c r="AB1518" s="1">
        <v>0</v>
      </c>
      <c r="AC1518" s="1">
        <v>2433</v>
      </c>
      <c r="AD1518" s="1">
        <v>0</v>
      </c>
      <c r="AE1518" s="1">
        <v>0</v>
      </c>
      <c r="AF1518" s="1">
        <v>0</v>
      </c>
      <c r="AG1518" s="1">
        <v>0</v>
      </c>
      <c r="AH1518" s="1">
        <v>0</v>
      </c>
      <c r="AI1518" s="1">
        <v>2433</v>
      </c>
      <c r="AJ1518" s="1" t="s">
        <v>10031</v>
      </c>
      <c r="AK1518" s="1" t="s">
        <v>10032</v>
      </c>
      <c r="AL1518" s="1" t="s">
        <v>10033</v>
      </c>
      <c r="AM1518" s="1" t="s">
        <v>12</v>
      </c>
      <c r="AN1518" s="1" t="s">
        <v>23097</v>
      </c>
      <c r="AO1518" s="1" t="s">
        <v>86</v>
      </c>
      <c r="AP1518" s="1" t="s">
        <v>57</v>
      </c>
      <c r="AQ1518" s="1" t="s">
        <v>25</v>
      </c>
      <c r="AR1518" s="1" t="s">
        <v>30</v>
      </c>
      <c r="AS1518" s="1" t="s">
        <v>23090</v>
      </c>
      <c r="AT1518" s="1" t="s">
        <v>26</v>
      </c>
    </row>
    <row r="1519" spans="1:46" x14ac:dyDescent="0.25">
      <c r="A1519" s="1" t="s">
        <v>18052</v>
      </c>
      <c r="B1519" s="2" t="s">
        <v>23074</v>
      </c>
      <c r="C1519" s="2" t="s">
        <v>23106</v>
      </c>
      <c r="D1519" s="1">
        <v>0</v>
      </c>
      <c r="E1519" s="1">
        <v>0</v>
      </c>
      <c r="F1519" s="1">
        <v>1</v>
      </c>
      <c r="G1519" s="1">
        <v>1</v>
      </c>
      <c r="H1519" s="6">
        <v>1</v>
      </c>
      <c r="I1519">
        <v>0</v>
      </c>
      <c r="J1519" s="1">
        <v>43</v>
      </c>
      <c r="K1519" s="1">
        <v>1</v>
      </c>
      <c r="L1519" s="1">
        <v>602</v>
      </c>
      <c r="M1519" s="6">
        <v>0.26</v>
      </c>
      <c r="N1519" s="4">
        <v>2700</v>
      </c>
      <c r="O1519" s="4">
        <v>150</v>
      </c>
      <c r="P1519" s="4">
        <v>150</v>
      </c>
      <c r="Q1519" s="3">
        <v>0.36</v>
      </c>
      <c r="R1519" s="1">
        <v>12</v>
      </c>
      <c r="S1519" s="1">
        <v>150</v>
      </c>
      <c r="T1519" s="1">
        <v>29</v>
      </c>
      <c r="U1519" s="1">
        <v>1</v>
      </c>
      <c r="V1519" s="1">
        <v>52</v>
      </c>
      <c r="W1519" s="1">
        <v>0</v>
      </c>
      <c r="X1519" s="1">
        <v>0</v>
      </c>
      <c r="Y1519" s="1">
        <v>1</v>
      </c>
      <c r="Z1519" s="1">
        <v>0</v>
      </c>
      <c r="AA1519" s="1">
        <v>1</v>
      </c>
      <c r="AB1519" s="1">
        <v>0</v>
      </c>
      <c r="AC1519" s="1">
        <v>0</v>
      </c>
      <c r="AD1519" s="1">
        <v>0</v>
      </c>
      <c r="AE1519" s="1">
        <v>0</v>
      </c>
      <c r="AF1519" s="1">
        <v>477</v>
      </c>
      <c r="AG1519" s="1">
        <v>0</v>
      </c>
      <c r="AH1519" s="1">
        <v>0</v>
      </c>
      <c r="AI1519" s="1">
        <v>477</v>
      </c>
      <c r="AJ1519" s="1" t="s">
        <v>3197</v>
      </c>
      <c r="AK1519" s="1" t="s">
        <v>3198</v>
      </c>
      <c r="AL1519" s="1" t="s">
        <v>3199</v>
      </c>
      <c r="AM1519" s="1" t="s">
        <v>12</v>
      </c>
      <c r="AN1519" s="1" t="s">
        <v>23098</v>
      </c>
      <c r="AO1519" s="1" t="s">
        <v>86</v>
      </c>
      <c r="AP1519" s="1" t="s">
        <v>57</v>
      </c>
      <c r="AQ1519" s="1" t="s">
        <v>25</v>
      </c>
      <c r="AR1519" s="1" t="s">
        <v>19</v>
      </c>
      <c r="AS1519" s="1" t="s">
        <v>23091</v>
      </c>
      <c r="AT1519" s="1" t="s">
        <v>26</v>
      </c>
    </row>
    <row r="1520" spans="1:46" x14ac:dyDescent="0.25">
      <c r="A1520" s="1" t="s">
        <v>19364</v>
      </c>
      <c r="B1520" s="2" t="s">
        <v>23074</v>
      </c>
      <c r="C1520" s="2" t="s">
        <v>23107</v>
      </c>
      <c r="D1520" s="1">
        <v>1</v>
      </c>
      <c r="E1520" s="1">
        <v>0</v>
      </c>
      <c r="F1520" s="1">
        <v>2</v>
      </c>
      <c r="G1520" s="1">
        <v>3</v>
      </c>
      <c r="H1520" s="6">
        <v>0.66666666666666663</v>
      </c>
      <c r="I1520">
        <v>1</v>
      </c>
      <c r="J1520" s="1">
        <v>31</v>
      </c>
      <c r="K1520" s="1">
        <v>1</v>
      </c>
      <c r="L1520" s="1">
        <v>771</v>
      </c>
      <c r="M1520" s="6">
        <v>0.34</v>
      </c>
      <c r="N1520" s="4">
        <v>1800</v>
      </c>
      <c r="O1520" s="4">
        <v>150</v>
      </c>
      <c r="P1520" s="4">
        <v>127</v>
      </c>
      <c r="Q1520" s="3">
        <v>0.35</v>
      </c>
      <c r="R1520" s="1">
        <v>18</v>
      </c>
      <c r="S1520" s="1">
        <v>127</v>
      </c>
      <c r="T1520" s="1">
        <v>8</v>
      </c>
      <c r="U1520" s="1">
        <v>1</v>
      </c>
      <c r="V1520" s="1">
        <v>52</v>
      </c>
      <c r="W1520" s="1">
        <v>0</v>
      </c>
      <c r="X1520" s="1">
        <v>1</v>
      </c>
      <c r="Y1520" s="1">
        <v>1</v>
      </c>
      <c r="Z1520" s="1">
        <v>1</v>
      </c>
      <c r="AA1520" s="1">
        <v>0</v>
      </c>
      <c r="AB1520" s="1">
        <v>1</v>
      </c>
      <c r="AC1520" s="1">
        <v>849</v>
      </c>
      <c r="AD1520" s="1">
        <v>372</v>
      </c>
      <c r="AE1520" s="1">
        <v>0</v>
      </c>
      <c r="AF1520" s="1">
        <v>0</v>
      </c>
      <c r="AG1520" s="1">
        <v>0</v>
      </c>
      <c r="AH1520" s="1">
        <v>0</v>
      </c>
      <c r="AI1520" s="1">
        <v>1221</v>
      </c>
      <c r="AJ1520" s="1" t="s">
        <v>3534</v>
      </c>
      <c r="AK1520" s="1" t="s">
        <v>6976</v>
      </c>
      <c r="AL1520" s="1" t="s">
        <v>6977</v>
      </c>
      <c r="AM1520" s="1" t="s">
        <v>16</v>
      </c>
      <c r="AN1520" s="1" t="s">
        <v>23098</v>
      </c>
      <c r="AO1520" s="1" t="s">
        <v>86</v>
      </c>
      <c r="AP1520" s="1" t="s">
        <v>57</v>
      </c>
      <c r="AQ1520" s="1" t="s">
        <v>14</v>
      </c>
      <c r="AR1520" s="1" t="s">
        <v>19</v>
      </c>
      <c r="AS1520" s="1" t="s">
        <v>23090</v>
      </c>
      <c r="AT1520" s="1" t="s">
        <v>101</v>
      </c>
    </row>
    <row r="1521" spans="1:46" x14ac:dyDescent="0.25">
      <c r="A1521" s="1" t="s">
        <v>19901</v>
      </c>
      <c r="B1521" s="2" t="s">
        <v>23075</v>
      </c>
      <c r="C1521" s="2" t="s">
        <v>23106</v>
      </c>
      <c r="D1521" s="1">
        <v>0</v>
      </c>
      <c r="E1521" s="1">
        <v>1</v>
      </c>
      <c r="F1521" s="1">
        <v>1</v>
      </c>
      <c r="G1521" s="1">
        <v>2</v>
      </c>
      <c r="H1521" s="6">
        <v>0.5</v>
      </c>
      <c r="I1521">
        <v>0</v>
      </c>
      <c r="J1521" s="1">
        <v>32</v>
      </c>
      <c r="K1521" s="1">
        <v>1</v>
      </c>
      <c r="L1521" s="1">
        <v>638</v>
      </c>
      <c r="M1521" s="6">
        <v>0.77</v>
      </c>
      <c r="N1521" s="4">
        <v>4330</v>
      </c>
      <c r="O1521" s="4">
        <v>358</v>
      </c>
      <c r="P1521" s="4">
        <v>900</v>
      </c>
      <c r="Q1521" s="3">
        <v>0.3</v>
      </c>
      <c r="R1521" s="1">
        <v>24</v>
      </c>
      <c r="S1521" s="1">
        <v>900</v>
      </c>
      <c r="T1521" s="1">
        <v>41</v>
      </c>
      <c r="U1521" s="1">
        <v>0</v>
      </c>
      <c r="V1521" s="1">
        <v>52</v>
      </c>
      <c r="W1521" s="1">
        <v>0</v>
      </c>
      <c r="X1521" s="1">
        <v>0</v>
      </c>
      <c r="Y1521" s="1">
        <v>1</v>
      </c>
      <c r="Z1521" s="1">
        <v>0</v>
      </c>
      <c r="AA1521" s="1">
        <v>0</v>
      </c>
      <c r="AB1521" s="1">
        <v>0</v>
      </c>
      <c r="AC1521" s="1">
        <v>11799</v>
      </c>
      <c r="AD1521" s="1">
        <v>0</v>
      </c>
      <c r="AE1521" s="1">
        <v>0</v>
      </c>
      <c r="AF1521" s="1">
        <v>0</v>
      </c>
      <c r="AG1521" s="1">
        <v>0</v>
      </c>
      <c r="AH1521" s="1">
        <v>900</v>
      </c>
      <c r="AI1521" s="1">
        <v>12699</v>
      </c>
      <c r="AJ1521" s="1" t="s">
        <v>8470</v>
      </c>
      <c r="AK1521" s="1" t="s">
        <v>8471</v>
      </c>
      <c r="AL1521" s="1" t="s">
        <v>8472</v>
      </c>
      <c r="AM1521" s="1" t="s">
        <v>12</v>
      </c>
      <c r="AN1521" s="1" t="s">
        <v>23098</v>
      </c>
      <c r="AO1521" s="1" t="s">
        <v>364</v>
      </c>
      <c r="AP1521" s="1" t="s">
        <v>57</v>
      </c>
      <c r="AQ1521" s="1" t="s">
        <v>25</v>
      </c>
      <c r="AR1521" s="1" t="s">
        <v>19</v>
      </c>
      <c r="AS1521" s="1" t="s">
        <v>23090</v>
      </c>
      <c r="AT1521" s="1" t="s">
        <v>26</v>
      </c>
    </row>
    <row r="1522" spans="1:46" x14ac:dyDescent="0.25">
      <c r="A1522" s="1" t="s">
        <v>20914</v>
      </c>
      <c r="B1522" s="2" t="s">
        <v>23101</v>
      </c>
      <c r="C1522" s="2" t="s">
        <v>23104</v>
      </c>
      <c r="D1522" s="1">
        <v>1</v>
      </c>
      <c r="E1522" s="1">
        <v>0</v>
      </c>
      <c r="F1522" s="1">
        <v>1</v>
      </c>
      <c r="G1522" s="1">
        <v>2</v>
      </c>
      <c r="H1522" s="6">
        <v>0.5</v>
      </c>
      <c r="I1522">
        <v>1</v>
      </c>
      <c r="J1522" s="1">
        <v>29</v>
      </c>
      <c r="K1522" s="1">
        <v>0</v>
      </c>
      <c r="L1522" s="1">
        <v>504</v>
      </c>
      <c r="M1522" s="6">
        <v>0</v>
      </c>
      <c r="N1522" s="4">
        <v>4800</v>
      </c>
      <c r="O1522" s="4">
        <v>400</v>
      </c>
      <c r="P1522" s="4">
        <v>400</v>
      </c>
      <c r="Q1522" s="3">
        <v>0.35</v>
      </c>
      <c r="R1522" s="1">
        <v>36</v>
      </c>
      <c r="S1522" s="1">
        <v>400</v>
      </c>
      <c r="T1522" s="1">
        <v>13</v>
      </c>
      <c r="U1522" s="1">
        <v>1</v>
      </c>
      <c r="V1522" s="1">
        <v>52</v>
      </c>
      <c r="W1522" s="1">
        <v>0</v>
      </c>
      <c r="X1522" s="1">
        <v>0</v>
      </c>
      <c r="Y1522" s="1">
        <v>1</v>
      </c>
      <c r="Z1522" s="1">
        <v>4</v>
      </c>
      <c r="AA1522" s="1">
        <v>0</v>
      </c>
      <c r="AB1522" s="1">
        <v>1</v>
      </c>
      <c r="AC1522" s="1">
        <v>0</v>
      </c>
      <c r="AD1522" s="1">
        <v>0</v>
      </c>
      <c r="AE1522" s="1">
        <v>350</v>
      </c>
      <c r="AF1522" s="1">
        <v>600</v>
      </c>
      <c r="AG1522" s="1">
        <v>0</v>
      </c>
      <c r="AH1522" s="1">
        <v>0</v>
      </c>
      <c r="AI1522" s="1">
        <v>950</v>
      </c>
      <c r="AJ1522" s="1" t="s">
        <v>11223</v>
      </c>
      <c r="AK1522" s="1" t="s">
        <v>11224</v>
      </c>
      <c r="AL1522" s="1" t="s">
        <v>11225</v>
      </c>
      <c r="AM1522" s="1" t="s">
        <v>16</v>
      </c>
      <c r="AN1522" s="1" t="s">
        <v>23097</v>
      </c>
      <c r="AO1522" s="1" t="s">
        <v>86</v>
      </c>
      <c r="AP1522" s="1" t="s">
        <v>57</v>
      </c>
      <c r="AQ1522" s="1" t="s">
        <v>25</v>
      </c>
      <c r="AR1522" s="1" t="s">
        <v>19</v>
      </c>
      <c r="AS1522" s="1" t="s">
        <v>23090</v>
      </c>
      <c r="AT1522" s="1" t="s">
        <v>101</v>
      </c>
    </row>
    <row r="1523" spans="1:46" x14ac:dyDescent="0.25">
      <c r="A1523" s="1" t="s">
        <v>17969</v>
      </c>
      <c r="B1523" s="2" t="s">
        <v>23101</v>
      </c>
      <c r="C1523" s="2" t="s">
        <v>23104</v>
      </c>
      <c r="D1523" s="1">
        <v>0</v>
      </c>
      <c r="E1523" s="1">
        <v>0</v>
      </c>
      <c r="F1523" s="1">
        <v>2</v>
      </c>
      <c r="G1523" s="1">
        <v>2</v>
      </c>
      <c r="H1523" s="6">
        <v>1</v>
      </c>
      <c r="I1523">
        <v>1</v>
      </c>
      <c r="J1523" s="1">
        <v>40</v>
      </c>
      <c r="K1523" s="1">
        <v>0</v>
      </c>
      <c r="L1523" s="1">
        <v>593</v>
      </c>
      <c r="M1523" s="6">
        <v>0.41</v>
      </c>
      <c r="N1523" s="4">
        <v>1800</v>
      </c>
      <c r="O1523" s="4">
        <v>150</v>
      </c>
      <c r="P1523" s="4">
        <v>200</v>
      </c>
      <c r="Q1523" s="3">
        <v>0.44</v>
      </c>
      <c r="R1523" s="1">
        <v>24</v>
      </c>
      <c r="S1523" s="1">
        <v>200</v>
      </c>
      <c r="T1523" s="1">
        <v>1</v>
      </c>
      <c r="U1523" s="1">
        <v>1</v>
      </c>
      <c r="V1523" s="1">
        <v>52</v>
      </c>
      <c r="W1523" s="1">
        <v>0</v>
      </c>
      <c r="X1523" s="1">
        <v>1</v>
      </c>
      <c r="Y1523" s="1">
        <v>1</v>
      </c>
      <c r="Z1523" s="1">
        <v>3</v>
      </c>
      <c r="AA1523" s="1">
        <v>0</v>
      </c>
      <c r="AB1523" s="1">
        <v>1</v>
      </c>
      <c r="AC1523" s="1">
        <v>0</v>
      </c>
      <c r="AD1523" s="1">
        <v>0</v>
      </c>
      <c r="AE1523" s="1">
        <v>0</v>
      </c>
      <c r="AF1523" s="1">
        <v>264</v>
      </c>
      <c r="AG1523" s="1">
        <v>0</v>
      </c>
      <c r="AH1523" s="1">
        <v>600</v>
      </c>
      <c r="AI1523" s="1">
        <v>864</v>
      </c>
      <c r="AJ1523" s="1" t="s">
        <v>2939</v>
      </c>
      <c r="AK1523" s="1" t="s">
        <v>2940</v>
      </c>
      <c r="AL1523" s="1" t="s">
        <v>2941</v>
      </c>
      <c r="AM1523" s="1" t="s">
        <v>16</v>
      </c>
      <c r="AN1523" s="1" t="s">
        <v>23097</v>
      </c>
      <c r="AO1523" s="1" t="s">
        <v>86</v>
      </c>
      <c r="AP1523" s="1" t="s">
        <v>57</v>
      </c>
      <c r="AQ1523" s="1" t="s">
        <v>14</v>
      </c>
      <c r="AR1523" s="1" t="s">
        <v>19</v>
      </c>
      <c r="AS1523" s="1" t="s">
        <v>23090</v>
      </c>
      <c r="AT1523" s="1" t="s">
        <v>101</v>
      </c>
    </row>
    <row r="1524" spans="1:46" x14ac:dyDescent="0.25">
      <c r="A1524" s="1" t="s">
        <v>19825</v>
      </c>
      <c r="B1524" s="2" t="s">
        <v>23101</v>
      </c>
      <c r="C1524" s="2" t="s">
        <v>23104</v>
      </c>
      <c r="D1524" s="1">
        <v>0</v>
      </c>
      <c r="E1524" s="1">
        <v>0</v>
      </c>
      <c r="F1524" s="1">
        <v>2</v>
      </c>
      <c r="G1524" s="1">
        <v>2</v>
      </c>
      <c r="H1524" s="6">
        <v>1</v>
      </c>
      <c r="I1524">
        <v>1</v>
      </c>
      <c r="J1524" s="1">
        <v>40</v>
      </c>
      <c r="K1524" s="1">
        <v>0</v>
      </c>
      <c r="L1524" s="1">
        <v>593</v>
      </c>
      <c r="M1524" s="6">
        <v>0.46</v>
      </c>
      <c r="N1524" s="4">
        <v>1800</v>
      </c>
      <c r="O1524" s="4">
        <v>150</v>
      </c>
      <c r="P1524" s="4">
        <v>200</v>
      </c>
      <c r="Q1524" s="3">
        <v>0.4</v>
      </c>
      <c r="R1524" s="1">
        <v>36</v>
      </c>
      <c r="S1524" s="1">
        <v>200</v>
      </c>
      <c r="T1524" s="1">
        <v>1</v>
      </c>
      <c r="U1524" s="1">
        <v>0</v>
      </c>
      <c r="V1524" s="1">
        <v>52</v>
      </c>
      <c r="W1524" s="1">
        <v>0</v>
      </c>
      <c r="X1524" s="1">
        <v>1</v>
      </c>
      <c r="Y1524" s="1">
        <v>1</v>
      </c>
      <c r="Z1524" s="1">
        <v>3</v>
      </c>
      <c r="AA1524" s="1">
        <v>0</v>
      </c>
      <c r="AB1524" s="1">
        <v>1</v>
      </c>
      <c r="AC1524" s="1">
        <v>0</v>
      </c>
      <c r="AD1524" s="1">
        <v>0</v>
      </c>
      <c r="AE1524" s="1">
        <v>0</v>
      </c>
      <c r="AF1524" s="1">
        <v>260</v>
      </c>
      <c r="AG1524" s="1">
        <v>0</v>
      </c>
      <c r="AH1524" s="1">
        <v>700</v>
      </c>
      <c r="AI1524" s="1">
        <v>960</v>
      </c>
      <c r="AJ1524" s="1" t="s">
        <v>690</v>
      </c>
      <c r="AK1524" s="1" t="s">
        <v>8257</v>
      </c>
      <c r="AL1524" s="1" t="s">
        <v>8258</v>
      </c>
      <c r="AM1524" s="1" t="s">
        <v>16</v>
      </c>
      <c r="AN1524" s="1" t="s">
        <v>23097</v>
      </c>
      <c r="AO1524" s="1" t="s">
        <v>364</v>
      </c>
      <c r="AP1524" s="1" t="s">
        <v>57</v>
      </c>
      <c r="AQ1524" s="1" t="s">
        <v>14</v>
      </c>
      <c r="AR1524" s="1" t="s">
        <v>19</v>
      </c>
      <c r="AS1524" s="1" t="s">
        <v>23090</v>
      </c>
      <c r="AT1524" s="1" t="s">
        <v>101</v>
      </c>
    </row>
    <row r="1525" spans="1:46" x14ac:dyDescent="0.25">
      <c r="A1525" s="1" t="s">
        <v>22084</v>
      </c>
      <c r="B1525" s="2" t="s">
        <v>23101</v>
      </c>
      <c r="C1525" s="2" t="s">
        <v>23104</v>
      </c>
      <c r="D1525" s="1">
        <v>0</v>
      </c>
      <c r="E1525" s="1">
        <v>8</v>
      </c>
      <c r="F1525" s="1">
        <v>1</v>
      </c>
      <c r="G1525" s="1">
        <v>9</v>
      </c>
      <c r="H1525" s="6">
        <v>0.1111111111111111</v>
      </c>
      <c r="I1525">
        <v>0</v>
      </c>
      <c r="J1525" s="1">
        <v>40</v>
      </c>
      <c r="K1525" s="1">
        <v>0</v>
      </c>
      <c r="L1525" s="1">
        <v>396</v>
      </c>
      <c r="M1525" s="6">
        <v>0.51</v>
      </c>
      <c r="N1525" s="4">
        <v>3200</v>
      </c>
      <c r="O1525" s="4">
        <v>240</v>
      </c>
      <c r="P1525" s="4">
        <v>100</v>
      </c>
      <c r="Q1525" s="3">
        <v>0.45</v>
      </c>
      <c r="R1525" s="1">
        <v>24</v>
      </c>
      <c r="S1525" s="1">
        <v>100</v>
      </c>
      <c r="T1525" s="1">
        <v>16</v>
      </c>
      <c r="U1525" s="1">
        <v>1</v>
      </c>
      <c r="V1525" s="1">
        <v>52</v>
      </c>
      <c r="W1525" s="1">
        <v>0</v>
      </c>
      <c r="X1525" s="1">
        <v>0</v>
      </c>
      <c r="Y1525" s="1">
        <v>1</v>
      </c>
      <c r="Z1525" s="1">
        <v>0</v>
      </c>
      <c r="AA1525" s="1">
        <v>1</v>
      </c>
      <c r="AB1525" s="1">
        <v>0</v>
      </c>
      <c r="AC1525" s="1">
        <v>0</v>
      </c>
      <c r="AD1525" s="1">
        <v>0</v>
      </c>
      <c r="AE1525" s="1">
        <v>0</v>
      </c>
      <c r="AF1525" s="1">
        <v>1000</v>
      </c>
      <c r="AG1525" s="1">
        <v>120</v>
      </c>
      <c r="AH1525" s="1">
        <v>1000</v>
      </c>
      <c r="AI1525" s="1">
        <v>2120</v>
      </c>
      <c r="AJ1525" s="1" t="s">
        <v>14350</v>
      </c>
      <c r="AK1525" s="1" t="s">
        <v>14351</v>
      </c>
      <c r="AL1525" s="1" t="s">
        <v>14352</v>
      </c>
      <c r="AM1525" s="1" t="s">
        <v>12</v>
      </c>
      <c r="AN1525" s="1" t="s">
        <v>23097</v>
      </c>
      <c r="AO1525" s="1" t="s">
        <v>86</v>
      </c>
      <c r="AP1525" s="1" t="s">
        <v>57</v>
      </c>
      <c r="AQ1525" s="1" t="s">
        <v>25</v>
      </c>
      <c r="AR1525" s="1" t="s">
        <v>19</v>
      </c>
      <c r="AS1525" s="1" t="s">
        <v>23091</v>
      </c>
      <c r="AT1525" s="1" t="s">
        <v>26</v>
      </c>
    </row>
    <row r="1526" spans="1:46" x14ac:dyDescent="0.25">
      <c r="A1526" s="1" t="s">
        <v>20659</v>
      </c>
      <c r="B1526" s="2" t="s">
        <v>23101</v>
      </c>
      <c r="C1526" s="2" t="s">
        <v>23108</v>
      </c>
      <c r="D1526" s="1">
        <v>0</v>
      </c>
      <c r="E1526" s="1">
        <v>0</v>
      </c>
      <c r="F1526" s="1">
        <v>1</v>
      </c>
      <c r="G1526" s="1">
        <v>1</v>
      </c>
      <c r="H1526" s="6">
        <v>1</v>
      </c>
      <c r="I1526">
        <v>0</v>
      </c>
      <c r="J1526" s="1">
        <v>34</v>
      </c>
      <c r="K1526" s="1">
        <v>0</v>
      </c>
      <c r="L1526" s="1">
        <v>606</v>
      </c>
      <c r="M1526" s="6">
        <v>0.12</v>
      </c>
      <c r="N1526" s="4">
        <v>2700</v>
      </c>
      <c r="O1526" s="4">
        <v>235</v>
      </c>
      <c r="P1526" s="4">
        <v>300</v>
      </c>
      <c r="Q1526" s="3">
        <v>0.28999999999999998</v>
      </c>
      <c r="R1526" s="1">
        <v>12</v>
      </c>
      <c r="S1526" s="1">
        <v>300</v>
      </c>
      <c r="T1526" s="1">
        <v>35</v>
      </c>
      <c r="U1526" s="1">
        <v>1</v>
      </c>
      <c r="V1526" s="1">
        <v>52</v>
      </c>
      <c r="W1526" s="1">
        <v>0</v>
      </c>
      <c r="X1526" s="1">
        <v>1</v>
      </c>
      <c r="Y1526" s="1">
        <v>1</v>
      </c>
      <c r="Z1526" s="1">
        <v>1</v>
      </c>
      <c r="AA1526" s="1">
        <v>1</v>
      </c>
      <c r="AB1526" s="1">
        <v>0</v>
      </c>
      <c r="AC1526" s="1">
        <v>0</v>
      </c>
      <c r="AD1526" s="1">
        <v>0</v>
      </c>
      <c r="AE1526" s="1">
        <v>0</v>
      </c>
      <c r="AF1526" s="1">
        <v>0</v>
      </c>
      <c r="AG1526" s="1">
        <v>0</v>
      </c>
      <c r="AH1526" s="1">
        <v>0</v>
      </c>
      <c r="AI1526" s="1">
        <v>0</v>
      </c>
      <c r="AJ1526" s="1" t="s">
        <v>10570</v>
      </c>
      <c r="AK1526" s="1" t="s">
        <v>10571</v>
      </c>
      <c r="AL1526" s="1" t="s">
        <v>10572</v>
      </c>
      <c r="AM1526" s="1" t="s">
        <v>12</v>
      </c>
      <c r="AN1526" s="1" t="s">
        <v>23097</v>
      </c>
      <c r="AO1526" s="1" t="s">
        <v>86</v>
      </c>
      <c r="AP1526" s="1" t="s">
        <v>57</v>
      </c>
      <c r="AQ1526" s="1" t="s">
        <v>14</v>
      </c>
      <c r="AR1526" s="1" t="s">
        <v>19</v>
      </c>
      <c r="AS1526" s="1" t="s">
        <v>23091</v>
      </c>
      <c r="AT1526" s="1" t="s">
        <v>26</v>
      </c>
    </row>
    <row r="1527" spans="1:46" x14ac:dyDescent="0.25">
      <c r="A1527" s="1" t="s">
        <v>22405</v>
      </c>
      <c r="B1527" s="2" t="s">
        <v>23101</v>
      </c>
      <c r="C1527" s="2" t="s">
        <v>23108</v>
      </c>
      <c r="D1527" s="1">
        <v>0</v>
      </c>
      <c r="E1527" s="1">
        <v>2</v>
      </c>
      <c r="F1527" s="1">
        <v>1</v>
      </c>
      <c r="G1527" s="1">
        <v>3</v>
      </c>
      <c r="H1527" s="6">
        <v>0.33333333333333331</v>
      </c>
      <c r="I1527">
        <v>0</v>
      </c>
      <c r="J1527" s="1">
        <v>34</v>
      </c>
      <c r="K1527" s="1">
        <v>1</v>
      </c>
      <c r="L1527" s="1">
        <v>600</v>
      </c>
      <c r="M1527" s="6">
        <v>0.53</v>
      </c>
      <c r="N1527" s="4">
        <v>3200</v>
      </c>
      <c r="O1527" s="4">
        <v>230</v>
      </c>
      <c r="P1527" s="4">
        <v>400</v>
      </c>
      <c r="Q1527" s="3">
        <v>0.26</v>
      </c>
      <c r="R1527" s="1">
        <v>24</v>
      </c>
      <c r="S1527" s="1">
        <v>400</v>
      </c>
      <c r="T1527" s="1">
        <v>40</v>
      </c>
      <c r="U1527" s="1">
        <v>1</v>
      </c>
      <c r="V1527" s="1">
        <v>52</v>
      </c>
      <c r="W1527" s="1">
        <v>0</v>
      </c>
      <c r="X1527" s="1">
        <v>0</v>
      </c>
      <c r="Y1527" s="1">
        <v>1</v>
      </c>
      <c r="Z1527" s="1">
        <v>1</v>
      </c>
      <c r="AA1527" s="1">
        <v>1</v>
      </c>
      <c r="AB1527" s="1">
        <v>0</v>
      </c>
      <c r="AC1527" s="1">
        <v>0</v>
      </c>
      <c r="AD1527" s="1">
        <v>0</v>
      </c>
      <c r="AE1527" s="1">
        <v>0</v>
      </c>
      <c r="AF1527" s="1">
        <v>663</v>
      </c>
      <c r="AG1527" s="1">
        <v>37</v>
      </c>
      <c r="AH1527" s="1">
        <v>1100</v>
      </c>
      <c r="AI1527" s="1">
        <v>1800</v>
      </c>
      <c r="AJ1527" s="1" t="s">
        <v>15242</v>
      </c>
      <c r="AK1527" s="1" t="s">
        <v>15243</v>
      </c>
      <c r="AL1527" s="1" t="s">
        <v>15244</v>
      </c>
      <c r="AM1527" s="1" t="s">
        <v>12</v>
      </c>
      <c r="AN1527" s="1" t="s">
        <v>23098</v>
      </c>
      <c r="AO1527" s="1" t="s">
        <v>86</v>
      </c>
      <c r="AP1527" s="1" t="s">
        <v>57</v>
      </c>
      <c r="AQ1527" s="1" t="s">
        <v>25</v>
      </c>
      <c r="AR1527" s="1" t="s">
        <v>19</v>
      </c>
      <c r="AS1527" s="1" t="s">
        <v>23091</v>
      </c>
      <c r="AT1527" s="1" t="s">
        <v>26</v>
      </c>
    </row>
    <row r="1528" spans="1:46" x14ac:dyDescent="0.25">
      <c r="A1528" s="1" t="s">
        <v>18362</v>
      </c>
      <c r="B1528" s="2" t="s">
        <v>23101</v>
      </c>
      <c r="C1528" s="2" t="s">
        <v>23108</v>
      </c>
      <c r="D1528" s="1">
        <v>0</v>
      </c>
      <c r="E1528" s="1">
        <v>0</v>
      </c>
      <c r="F1528" s="1">
        <v>2</v>
      </c>
      <c r="G1528" s="1">
        <v>2</v>
      </c>
      <c r="H1528" s="6">
        <v>1</v>
      </c>
      <c r="I1528">
        <v>0</v>
      </c>
      <c r="J1528" s="1">
        <v>40</v>
      </c>
      <c r="K1528" s="1">
        <v>1</v>
      </c>
      <c r="L1528" s="1">
        <v>631</v>
      </c>
      <c r="M1528" s="6">
        <v>0.38</v>
      </c>
      <c r="N1528" s="4">
        <v>6000</v>
      </c>
      <c r="O1528" s="4">
        <v>500</v>
      </c>
      <c r="P1528" s="4">
        <v>650</v>
      </c>
      <c r="Q1528" s="3">
        <v>0.28999999999999998</v>
      </c>
      <c r="R1528" s="1">
        <v>24</v>
      </c>
      <c r="S1528" s="1">
        <v>650</v>
      </c>
      <c r="T1528" s="1">
        <v>52</v>
      </c>
      <c r="U1528" s="1">
        <v>0</v>
      </c>
      <c r="V1528" s="1">
        <v>52</v>
      </c>
      <c r="W1528" s="1">
        <v>1</v>
      </c>
      <c r="X1528" s="1">
        <v>1</v>
      </c>
      <c r="Y1528" s="1">
        <v>1</v>
      </c>
      <c r="Z1528" s="1">
        <v>3</v>
      </c>
      <c r="AA1528" s="1">
        <v>0</v>
      </c>
      <c r="AB1528" s="1">
        <v>0</v>
      </c>
      <c r="AC1528" s="1">
        <v>544</v>
      </c>
      <c r="AD1528" s="1">
        <v>280</v>
      </c>
      <c r="AE1528" s="1">
        <v>1664</v>
      </c>
      <c r="AF1528" s="1">
        <v>425</v>
      </c>
      <c r="AG1528" s="1">
        <v>723</v>
      </c>
      <c r="AH1528" s="1">
        <v>950</v>
      </c>
      <c r="AI1528" s="1">
        <v>4586</v>
      </c>
      <c r="AJ1528" s="1" t="s">
        <v>4147</v>
      </c>
      <c r="AK1528" s="1" t="s">
        <v>4148</v>
      </c>
      <c r="AL1528" s="1" t="s">
        <v>4149</v>
      </c>
      <c r="AM1528" s="1" t="s">
        <v>12</v>
      </c>
      <c r="AN1528" s="1" t="s">
        <v>23098</v>
      </c>
      <c r="AO1528" s="1" t="s">
        <v>364</v>
      </c>
      <c r="AP1528" s="1" t="s">
        <v>86</v>
      </c>
      <c r="AQ1528" s="1" t="s">
        <v>14</v>
      </c>
      <c r="AR1528" s="1" t="s">
        <v>19</v>
      </c>
      <c r="AS1528" s="1" t="s">
        <v>23090</v>
      </c>
      <c r="AT1528" s="1" t="s">
        <v>26</v>
      </c>
    </row>
    <row r="1529" spans="1:46" x14ac:dyDescent="0.25">
      <c r="A1529" s="1" t="s">
        <v>21881</v>
      </c>
      <c r="B1529" s="2" t="s">
        <v>23101</v>
      </c>
      <c r="C1529" s="2" t="s">
        <v>23109</v>
      </c>
      <c r="D1529" s="1">
        <v>0</v>
      </c>
      <c r="E1529" s="1">
        <v>0</v>
      </c>
      <c r="F1529" s="1">
        <v>1</v>
      </c>
      <c r="G1529" s="1">
        <v>1</v>
      </c>
      <c r="H1529" s="6">
        <v>1</v>
      </c>
      <c r="I1529">
        <v>1</v>
      </c>
      <c r="J1529" s="1">
        <v>32</v>
      </c>
      <c r="K1529" s="1">
        <v>1</v>
      </c>
      <c r="L1529" s="1">
        <v>600</v>
      </c>
      <c r="M1529" s="6">
        <v>0.4</v>
      </c>
      <c r="N1529" s="4">
        <v>2600</v>
      </c>
      <c r="O1529" s="4">
        <v>240</v>
      </c>
      <c r="P1529" s="4">
        <v>200</v>
      </c>
      <c r="Q1529" s="3">
        <v>0.3</v>
      </c>
      <c r="R1529" s="1">
        <v>18</v>
      </c>
      <c r="S1529" s="1">
        <v>200</v>
      </c>
      <c r="T1529" s="1">
        <v>22</v>
      </c>
      <c r="U1529" s="1">
        <v>1</v>
      </c>
      <c r="V1529" s="1">
        <v>52</v>
      </c>
      <c r="W1529" s="1">
        <v>0</v>
      </c>
      <c r="X1529" s="1">
        <v>0</v>
      </c>
      <c r="Y1529" s="1">
        <v>0</v>
      </c>
      <c r="Z1529" s="1">
        <v>2</v>
      </c>
      <c r="AA1529" s="1">
        <v>1</v>
      </c>
      <c r="AB1529" s="1">
        <v>1</v>
      </c>
      <c r="AC1529" s="1">
        <v>0</v>
      </c>
      <c r="AD1529" s="1">
        <v>490</v>
      </c>
      <c r="AE1529" s="1">
        <v>380</v>
      </c>
      <c r="AF1529" s="1">
        <v>900</v>
      </c>
      <c r="AG1529" s="1">
        <v>120</v>
      </c>
      <c r="AH1529" s="1">
        <v>0</v>
      </c>
      <c r="AI1529" s="1">
        <v>1890</v>
      </c>
      <c r="AJ1529" s="1" t="s">
        <v>47</v>
      </c>
      <c r="AK1529" s="1" t="s">
        <v>13850</v>
      </c>
      <c r="AL1529" s="1" t="s">
        <v>13851</v>
      </c>
      <c r="AM1529" s="1" t="s">
        <v>16</v>
      </c>
      <c r="AN1529" s="1" t="s">
        <v>23098</v>
      </c>
      <c r="AO1529" s="1" t="s">
        <v>86</v>
      </c>
      <c r="AP1529" s="1" t="s">
        <v>57</v>
      </c>
      <c r="AQ1529" s="1" t="s">
        <v>25</v>
      </c>
      <c r="AR1529" s="1" t="s">
        <v>30</v>
      </c>
      <c r="AS1529" s="1" t="s">
        <v>23091</v>
      </c>
      <c r="AT1529" s="1" t="s">
        <v>101</v>
      </c>
    </row>
    <row r="1530" spans="1:46" x14ac:dyDescent="0.25">
      <c r="A1530" s="1" t="s">
        <v>20616</v>
      </c>
      <c r="B1530" s="2" t="s">
        <v>23101</v>
      </c>
      <c r="C1530" s="2" t="s">
        <v>23109</v>
      </c>
      <c r="D1530" s="1">
        <v>0</v>
      </c>
      <c r="E1530" s="1">
        <v>0</v>
      </c>
      <c r="F1530" s="1">
        <v>1</v>
      </c>
      <c r="G1530" s="1">
        <v>1</v>
      </c>
      <c r="H1530" s="6">
        <v>1</v>
      </c>
      <c r="I1530">
        <v>0</v>
      </c>
      <c r="J1530" s="1">
        <v>40</v>
      </c>
      <c r="K1530" s="1">
        <v>0</v>
      </c>
      <c r="L1530" s="1">
        <v>596</v>
      </c>
      <c r="M1530" s="6">
        <v>0.67</v>
      </c>
      <c r="N1530" s="4">
        <v>2400</v>
      </c>
      <c r="O1530" s="4">
        <v>200</v>
      </c>
      <c r="P1530" s="4">
        <v>300</v>
      </c>
      <c r="Q1530" s="3">
        <v>0.31</v>
      </c>
      <c r="R1530" s="1">
        <v>12</v>
      </c>
      <c r="S1530" s="1">
        <v>300</v>
      </c>
      <c r="T1530" s="1">
        <v>35</v>
      </c>
      <c r="U1530" s="1">
        <v>1</v>
      </c>
      <c r="V1530" s="1">
        <v>52</v>
      </c>
      <c r="W1530" s="1">
        <v>0</v>
      </c>
      <c r="X1530" s="1">
        <v>1</v>
      </c>
      <c r="Y1530" s="1">
        <v>0</v>
      </c>
      <c r="Z1530" s="1">
        <v>2</v>
      </c>
      <c r="AA1530" s="1">
        <v>0</v>
      </c>
      <c r="AB1530" s="1">
        <v>0</v>
      </c>
      <c r="AC1530" s="1">
        <v>0</v>
      </c>
      <c r="AD1530" s="1">
        <v>0</v>
      </c>
      <c r="AE1530" s="1">
        <v>0</v>
      </c>
      <c r="AF1530" s="1">
        <v>1448</v>
      </c>
      <c r="AG1530" s="1">
        <v>0</v>
      </c>
      <c r="AH1530" s="1">
        <v>500</v>
      </c>
      <c r="AI1530" s="1">
        <v>1948</v>
      </c>
      <c r="AJ1530" s="1" t="s">
        <v>10453</v>
      </c>
      <c r="AK1530" s="1" t="s">
        <v>10454</v>
      </c>
      <c r="AL1530" s="1" t="s">
        <v>10455</v>
      </c>
      <c r="AM1530" s="1" t="s">
        <v>12</v>
      </c>
      <c r="AN1530" s="1" t="s">
        <v>23097</v>
      </c>
      <c r="AO1530" s="1" t="s">
        <v>86</v>
      </c>
      <c r="AP1530" s="1" t="s">
        <v>57</v>
      </c>
      <c r="AQ1530" s="1" t="s">
        <v>14</v>
      </c>
      <c r="AR1530" s="1" t="s">
        <v>30</v>
      </c>
      <c r="AS1530" s="1" t="s">
        <v>23090</v>
      </c>
      <c r="AT1530" s="1" t="s">
        <v>26</v>
      </c>
    </row>
    <row r="1531" spans="1:46" x14ac:dyDescent="0.25">
      <c r="A1531" s="1" t="s">
        <v>21892</v>
      </c>
      <c r="B1531" s="2" t="s">
        <v>23101</v>
      </c>
      <c r="C1531" s="2" t="s">
        <v>23109</v>
      </c>
      <c r="D1531" s="1">
        <v>0</v>
      </c>
      <c r="E1531" s="1">
        <v>0</v>
      </c>
      <c r="F1531" s="1">
        <v>1</v>
      </c>
      <c r="G1531" s="1">
        <v>1</v>
      </c>
      <c r="H1531" s="6">
        <v>1</v>
      </c>
      <c r="I1531">
        <v>0</v>
      </c>
      <c r="J1531" s="1">
        <v>35</v>
      </c>
      <c r="K1531" s="1">
        <v>1</v>
      </c>
      <c r="L1531" s="1">
        <v>627</v>
      </c>
      <c r="M1531" s="6">
        <v>0.56000000000000005</v>
      </c>
      <c r="N1531" s="4">
        <v>3200</v>
      </c>
      <c r="O1531" s="4">
        <v>240</v>
      </c>
      <c r="P1531" s="4">
        <v>150</v>
      </c>
      <c r="Q1531" s="3">
        <v>0.32</v>
      </c>
      <c r="R1531" s="1">
        <v>12</v>
      </c>
      <c r="S1531" s="1">
        <v>150</v>
      </c>
      <c r="T1531" s="1">
        <v>15</v>
      </c>
      <c r="U1531" s="1">
        <v>1</v>
      </c>
      <c r="V1531" s="1">
        <v>52</v>
      </c>
      <c r="W1531" s="1">
        <v>0</v>
      </c>
      <c r="X1531" s="1">
        <v>0</v>
      </c>
      <c r="Y1531" s="1">
        <v>1</v>
      </c>
      <c r="Z1531" s="1">
        <v>4</v>
      </c>
      <c r="AA1531" s="1">
        <v>0</v>
      </c>
      <c r="AB1531" s="1">
        <v>0</v>
      </c>
      <c r="AC1531" s="1">
        <v>1342</v>
      </c>
      <c r="AD1531" s="1">
        <v>0</v>
      </c>
      <c r="AE1531" s="1">
        <v>1385</v>
      </c>
      <c r="AF1531" s="1">
        <v>380</v>
      </c>
      <c r="AG1531" s="1">
        <v>67</v>
      </c>
      <c r="AH1531" s="1">
        <v>0</v>
      </c>
      <c r="AI1531" s="1">
        <v>3174</v>
      </c>
      <c r="AJ1531" s="1" t="s">
        <v>13875</v>
      </c>
      <c r="AK1531" s="1" t="s">
        <v>13876</v>
      </c>
      <c r="AL1531" s="1" t="s">
        <v>13877</v>
      </c>
      <c r="AM1531" s="1" t="s">
        <v>12</v>
      </c>
      <c r="AN1531" s="1" t="s">
        <v>23098</v>
      </c>
      <c r="AO1531" s="1" t="s">
        <v>86</v>
      </c>
      <c r="AP1531" s="1" t="s">
        <v>57</v>
      </c>
      <c r="AQ1531" s="1" t="s">
        <v>25</v>
      </c>
      <c r="AR1531" s="1" t="s">
        <v>19</v>
      </c>
      <c r="AS1531" s="1" t="s">
        <v>23090</v>
      </c>
      <c r="AT1531" s="1" t="s">
        <v>26</v>
      </c>
    </row>
    <row r="1532" spans="1:46" x14ac:dyDescent="0.25">
      <c r="A1532" s="1" t="s">
        <v>19187</v>
      </c>
      <c r="B1532" s="2" t="s">
        <v>23076</v>
      </c>
      <c r="C1532" s="2" t="s">
        <v>23105</v>
      </c>
      <c r="D1532" s="1">
        <v>0</v>
      </c>
      <c r="E1532" s="1">
        <v>0</v>
      </c>
      <c r="F1532" s="1">
        <v>1</v>
      </c>
      <c r="G1532" s="1">
        <v>1</v>
      </c>
      <c r="H1532" s="6">
        <v>1</v>
      </c>
      <c r="I1532">
        <v>0</v>
      </c>
      <c r="J1532" s="1">
        <v>38</v>
      </c>
      <c r="K1532" s="1">
        <v>0</v>
      </c>
      <c r="L1532" s="1">
        <v>667</v>
      </c>
      <c r="M1532" s="6">
        <v>0.3</v>
      </c>
      <c r="N1532" s="4">
        <v>2200</v>
      </c>
      <c r="O1532" s="4">
        <v>175</v>
      </c>
      <c r="P1532" s="4">
        <v>400</v>
      </c>
      <c r="Q1532" s="3">
        <v>0.39</v>
      </c>
      <c r="R1532" s="1">
        <v>12</v>
      </c>
      <c r="S1532" s="1">
        <v>400</v>
      </c>
      <c r="T1532" s="1">
        <v>12</v>
      </c>
      <c r="U1532" s="1">
        <v>1</v>
      </c>
      <c r="V1532" s="1">
        <v>51</v>
      </c>
      <c r="W1532" s="1">
        <v>0</v>
      </c>
      <c r="X1532" s="1">
        <v>0</v>
      </c>
      <c r="Y1532" s="1">
        <v>1</v>
      </c>
      <c r="Z1532" s="1">
        <v>2</v>
      </c>
      <c r="AA1532" s="1">
        <v>1</v>
      </c>
      <c r="AB1532" s="1">
        <v>0</v>
      </c>
      <c r="AC1532" s="1">
        <v>148</v>
      </c>
      <c r="AD1532" s="1">
        <v>0</v>
      </c>
      <c r="AE1532" s="1">
        <v>0</v>
      </c>
      <c r="AF1532" s="1">
        <v>163</v>
      </c>
      <c r="AG1532" s="1">
        <v>0</v>
      </c>
      <c r="AH1532" s="1">
        <v>0</v>
      </c>
      <c r="AI1532" s="1">
        <v>311</v>
      </c>
      <c r="AJ1532" s="1" t="s">
        <v>6468</v>
      </c>
      <c r="AK1532" s="1" t="s">
        <v>6469</v>
      </c>
      <c r="AL1532" s="1" t="s">
        <v>6470</v>
      </c>
      <c r="AM1532" s="1" t="s">
        <v>12</v>
      </c>
      <c r="AN1532" s="1" t="s">
        <v>23097</v>
      </c>
      <c r="AO1532" s="1" t="s">
        <v>86</v>
      </c>
      <c r="AP1532" s="1" t="s">
        <v>57</v>
      </c>
      <c r="AQ1532" s="1" t="s">
        <v>25</v>
      </c>
      <c r="AR1532" s="1" t="s">
        <v>19</v>
      </c>
      <c r="AS1532" s="1" t="s">
        <v>23091</v>
      </c>
      <c r="AT1532" s="1" t="s">
        <v>26</v>
      </c>
    </row>
    <row r="1533" spans="1:46" x14ac:dyDescent="0.25">
      <c r="A1533" s="1" t="s">
        <v>21437</v>
      </c>
      <c r="B1533" s="2" t="s">
        <v>23076</v>
      </c>
      <c r="C1533" s="2" t="s">
        <v>23105</v>
      </c>
      <c r="D1533" s="1">
        <v>0</v>
      </c>
      <c r="E1533" s="1">
        <v>1</v>
      </c>
      <c r="F1533" s="1">
        <v>2</v>
      </c>
      <c r="G1533" s="1">
        <v>3</v>
      </c>
      <c r="H1533" s="6">
        <v>0.66666666666666663</v>
      </c>
      <c r="I1533">
        <v>1</v>
      </c>
      <c r="J1533" s="1">
        <v>33</v>
      </c>
      <c r="K1533" s="1">
        <v>1</v>
      </c>
      <c r="L1533" s="1">
        <v>702</v>
      </c>
      <c r="M1533" s="6">
        <v>0.43</v>
      </c>
      <c r="N1533" s="4">
        <v>1400</v>
      </c>
      <c r="O1533" s="4">
        <v>120</v>
      </c>
      <c r="P1533" s="4">
        <v>300</v>
      </c>
      <c r="Q1533" s="3">
        <v>0.2</v>
      </c>
      <c r="R1533" s="1">
        <v>6</v>
      </c>
      <c r="S1533" s="1">
        <v>300</v>
      </c>
      <c r="T1533" s="1">
        <v>27</v>
      </c>
      <c r="U1533" s="1">
        <v>1</v>
      </c>
      <c r="V1533" s="1">
        <v>51</v>
      </c>
      <c r="W1533" s="1">
        <v>0</v>
      </c>
      <c r="X1533" s="1">
        <v>0</v>
      </c>
      <c r="Y1533" s="1">
        <v>1</v>
      </c>
      <c r="Z1533" s="1">
        <v>1</v>
      </c>
      <c r="AA1533" s="1">
        <v>0</v>
      </c>
      <c r="AB1533" s="1">
        <v>1</v>
      </c>
      <c r="AC1533" s="1">
        <v>0</v>
      </c>
      <c r="AD1533" s="1">
        <v>0</v>
      </c>
      <c r="AE1533" s="1">
        <v>0</v>
      </c>
      <c r="AF1533" s="1">
        <v>0</v>
      </c>
      <c r="AG1533" s="1">
        <v>0</v>
      </c>
      <c r="AH1533" s="1">
        <v>0</v>
      </c>
      <c r="AI1533" s="1">
        <v>0</v>
      </c>
      <c r="AJ1533" s="1" t="s">
        <v>12641</v>
      </c>
      <c r="AK1533" s="1" t="s">
        <v>12642</v>
      </c>
      <c r="AL1533" s="1" t="s">
        <v>12643</v>
      </c>
      <c r="AM1533" s="1" t="s">
        <v>16</v>
      </c>
      <c r="AN1533" s="1" t="s">
        <v>23098</v>
      </c>
      <c r="AO1533" s="1" t="s">
        <v>86</v>
      </c>
      <c r="AP1533" s="1" t="s">
        <v>57</v>
      </c>
      <c r="AQ1533" s="1" t="s">
        <v>25</v>
      </c>
      <c r="AR1533" s="1" t="s">
        <v>19</v>
      </c>
      <c r="AS1533" s="1" t="s">
        <v>23090</v>
      </c>
      <c r="AT1533" s="1" t="s">
        <v>101</v>
      </c>
    </row>
    <row r="1534" spans="1:46" x14ac:dyDescent="0.25">
      <c r="A1534" s="1" t="s">
        <v>19276</v>
      </c>
      <c r="B1534" s="2" t="s">
        <v>23076</v>
      </c>
      <c r="C1534" s="2" t="s">
        <v>23106</v>
      </c>
      <c r="D1534" s="1">
        <v>0</v>
      </c>
      <c r="E1534" s="1">
        <v>0</v>
      </c>
      <c r="F1534" s="1">
        <v>1</v>
      </c>
      <c r="G1534" s="1">
        <v>1</v>
      </c>
      <c r="H1534" s="6">
        <v>1</v>
      </c>
      <c r="I1534">
        <v>0</v>
      </c>
      <c r="J1534" s="1">
        <v>34</v>
      </c>
      <c r="K1534" s="1">
        <v>1</v>
      </c>
      <c r="L1534" s="1">
        <v>648</v>
      </c>
      <c r="M1534" s="6">
        <v>0.14000000000000001</v>
      </c>
      <c r="N1534" s="4">
        <v>7000</v>
      </c>
      <c r="O1534" s="4">
        <v>500</v>
      </c>
      <c r="P1534" s="4">
        <v>1000</v>
      </c>
      <c r="Q1534" s="3">
        <v>0.3</v>
      </c>
      <c r="R1534" s="1">
        <v>24</v>
      </c>
      <c r="S1534" s="1">
        <v>1000</v>
      </c>
      <c r="T1534" s="1">
        <v>50</v>
      </c>
      <c r="U1534" s="1">
        <v>1</v>
      </c>
      <c r="V1534" s="1">
        <v>51</v>
      </c>
      <c r="W1534" s="1">
        <v>1</v>
      </c>
      <c r="X1534" s="1">
        <v>1</v>
      </c>
      <c r="Y1534" s="1">
        <v>1</v>
      </c>
      <c r="Z1534" s="1">
        <v>1</v>
      </c>
      <c r="AA1534" s="1">
        <v>1</v>
      </c>
      <c r="AB1534" s="1">
        <v>0</v>
      </c>
      <c r="AC1534" s="1">
        <v>174</v>
      </c>
      <c r="AD1534" s="1">
        <v>0</v>
      </c>
      <c r="AE1534" s="1">
        <v>334</v>
      </c>
      <c r="AF1534" s="1">
        <v>0</v>
      </c>
      <c r="AG1534" s="1">
        <v>0</v>
      </c>
      <c r="AH1534" s="1">
        <v>0</v>
      </c>
      <c r="AI1534" s="1">
        <v>508</v>
      </c>
      <c r="AJ1534" s="1" t="s">
        <v>6721</v>
      </c>
      <c r="AK1534" s="1" t="s">
        <v>6722</v>
      </c>
      <c r="AL1534" s="1" t="s">
        <v>6723</v>
      </c>
      <c r="AM1534" s="1" t="s">
        <v>12</v>
      </c>
      <c r="AN1534" s="1" t="s">
        <v>23098</v>
      </c>
      <c r="AO1534" s="1" t="s">
        <v>86</v>
      </c>
      <c r="AP1534" s="1" t="s">
        <v>86</v>
      </c>
      <c r="AQ1534" s="1" t="s">
        <v>14</v>
      </c>
      <c r="AR1534" s="1" t="s">
        <v>19</v>
      </c>
      <c r="AS1534" s="1" t="s">
        <v>23091</v>
      </c>
      <c r="AT1534" s="1" t="s">
        <v>26</v>
      </c>
    </row>
    <row r="1535" spans="1:46" x14ac:dyDescent="0.25">
      <c r="A1535" s="1" t="s">
        <v>22738</v>
      </c>
      <c r="B1535" s="2" t="s">
        <v>23076</v>
      </c>
      <c r="C1535" s="2" t="s">
        <v>23107</v>
      </c>
      <c r="D1535" s="1">
        <v>0</v>
      </c>
      <c r="E1535" s="1">
        <v>0</v>
      </c>
      <c r="F1535" s="1">
        <v>4</v>
      </c>
      <c r="G1535" s="1">
        <v>4</v>
      </c>
      <c r="H1535" s="6">
        <v>1</v>
      </c>
      <c r="I1535">
        <v>0</v>
      </c>
      <c r="J1535" s="1">
        <v>37</v>
      </c>
      <c r="K1535" s="1">
        <v>0</v>
      </c>
      <c r="L1535" s="1">
        <v>703</v>
      </c>
      <c r="M1535" s="6">
        <v>0.3</v>
      </c>
      <c r="N1535" s="4">
        <v>4500</v>
      </c>
      <c r="O1535" s="4">
        <v>400</v>
      </c>
      <c r="P1535" s="4">
        <v>500</v>
      </c>
      <c r="Q1535" s="3">
        <v>0.3</v>
      </c>
      <c r="R1535" s="1">
        <v>12</v>
      </c>
      <c r="S1535" s="1">
        <v>500</v>
      </c>
      <c r="T1535" s="1">
        <v>70</v>
      </c>
      <c r="U1535" s="1">
        <v>1</v>
      </c>
      <c r="V1535" s="1">
        <v>51</v>
      </c>
      <c r="W1535" s="1">
        <v>1</v>
      </c>
      <c r="X1535" s="1">
        <v>1</v>
      </c>
      <c r="Y1535" s="1">
        <v>0</v>
      </c>
      <c r="Z1535" s="1">
        <v>3</v>
      </c>
      <c r="AA1535" s="1">
        <v>1</v>
      </c>
      <c r="AB1535" s="1">
        <v>0</v>
      </c>
      <c r="AC1535" s="1">
        <v>795</v>
      </c>
      <c r="AD1535" s="1">
        <v>0</v>
      </c>
      <c r="AE1535" s="1">
        <v>0</v>
      </c>
      <c r="AF1535" s="1">
        <v>820</v>
      </c>
      <c r="AG1535" s="1">
        <v>99</v>
      </c>
      <c r="AH1535" s="1">
        <v>0</v>
      </c>
      <c r="AI1535" s="1">
        <v>1714</v>
      </c>
      <c r="AJ1535" s="1" t="s">
        <v>16099</v>
      </c>
      <c r="AK1535" s="1" t="s">
        <v>16100</v>
      </c>
      <c r="AL1535" s="1" t="s">
        <v>16101</v>
      </c>
      <c r="AM1535" s="1" t="s">
        <v>12</v>
      </c>
      <c r="AN1535" s="1" t="s">
        <v>23097</v>
      </c>
      <c r="AO1535" s="1" t="s">
        <v>86</v>
      </c>
      <c r="AP1535" s="1" t="s">
        <v>86</v>
      </c>
      <c r="AQ1535" s="1" t="s">
        <v>14</v>
      </c>
      <c r="AR1535" s="1" t="s">
        <v>30</v>
      </c>
      <c r="AS1535" s="1" t="s">
        <v>23091</v>
      </c>
      <c r="AT1535" s="1" t="s">
        <v>26</v>
      </c>
    </row>
    <row r="1536" spans="1:46" x14ac:dyDescent="0.25">
      <c r="A1536" s="1" t="s">
        <v>17360</v>
      </c>
      <c r="B1536" s="2" t="s">
        <v>23076</v>
      </c>
      <c r="C1536" s="2" t="s">
        <v>23107</v>
      </c>
      <c r="D1536" s="1">
        <v>0</v>
      </c>
      <c r="E1536" s="1">
        <v>0</v>
      </c>
      <c r="F1536" s="1">
        <v>3</v>
      </c>
      <c r="G1536" s="1">
        <v>3</v>
      </c>
      <c r="H1536" s="6">
        <v>1</v>
      </c>
      <c r="I1536">
        <v>0</v>
      </c>
      <c r="J1536" s="1">
        <v>42</v>
      </c>
      <c r="K1536" s="1">
        <v>1</v>
      </c>
      <c r="L1536" s="1">
        <v>835</v>
      </c>
      <c r="M1536" s="6">
        <v>0.25</v>
      </c>
      <c r="N1536" s="4">
        <v>8400</v>
      </c>
      <c r="O1536" s="4">
        <v>700</v>
      </c>
      <c r="P1536" s="4">
        <v>600</v>
      </c>
      <c r="Q1536" s="3">
        <v>0.35</v>
      </c>
      <c r="R1536" s="1">
        <v>24</v>
      </c>
      <c r="S1536" s="1">
        <v>600</v>
      </c>
      <c r="T1536" s="1">
        <v>75</v>
      </c>
      <c r="U1536" s="1">
        <v>1</v>
      </c>
      <c r="V1536" s="1">
        <v>51</v>
      </c>
      <c r="W1536" s="1">
        <v>1</v>
      </c>
      <c r="X1536" s="1">
        <v>0</v>
      </c>
      <c r="Y1536" s="1">
        <v>0</v>
      </c>
      <c r="Z1536" s="1">
        <v>5</v>
      </c>
      <c r="AA1536" s="1">
        <v>0</v>
      </c>
      <c r="AB1536" s="1">
        <v>0</v>
      </c>
      <c r="AC1536" s="1">
        <v>950</v>
      </c>
      <c r="AD1536" s="1">
        <v>0</v>
      </c>
      <c r="AE1536" s="1">
        <v>1200</v>
      </c>
      <c r="AF1536" s="1">
        <v>0</v>
      </c>
      <c r="AG1536" s="1">
        <v>2140</v>
      </c>
      <c r="AH1536" s="1">
        <v>0</v>
      </c>
      <c r="AI1536" s="1">
        <v>4290</v>
      </c>
      <c r="AJ1536" s="1" t="s">
        <v>1119</v>
      </c>
      <c r="AK1536" s="1" t="s">
        <v>1120</v>
      </c>
      <c r="AL1536" s="1" t="s">
        <v>1121</v>
      </c>
      <c r="AM1536" s="1" t="s">
        <v>12</v>
      </c>
      <c r="AN1536" s="1" t="s">
        <v>23098</v>
      </c>
      <c r="AO1536" s="1" t="s">
        <v>86</v>
      </c>
      <c r="AP1536" s="1" t="s">
        <v>86</v>
      </c>
      <c r="AQ1536" s="1" t="s">
        <v>25</v>
      </c>
      <c r="AR1536" s="1" t="s">
        <v>30</v>
      </c>
      <c r="AS1536" s="1" t="s">
        <v>23090</v>
      </c>
      <c r="AT1536" s="1" t="s">
        <v>26</v>
      </c>
    </row>
    <row r="1537" spans="1:46" x14ac:dyDescent="0.25">
      <c r="A1537" s="1" t="s">
        <v>17015</v>
      </c>
      <c r="B1537" s="2" t="s">
        <v>23073</v>
      </c>
      <c r="C1537" s="2" t="s">
        <v>23103</v>
      </c>
      <c r="D1537" s="1">
        <v>1</v>
      </c>
      <c r="E1537" s="1">
        <v>4</v>
      </c>
      <c r="F1537" s="1">
        <v>4</v>
      </c>
      <c r="G1537" s="1">
        <v>9</v>
      </c>
      <c r="H1537" s="6">
        <v>0.44444444444444442</v>
      </c>
      <c r="I1537">
        <v>0</v>
      </c>
      <c r="J1537" s="1">
        <v>40</v>
      </c>
      <c r="K1537" s="1">
        <v>0</v>
      </c>
      <c r="L1537" s="1">
        <v>611</v>
      </c>
      <c r="M1537" s="6">
        <v>0</v>
      </c>
      <c r="N1537" s="4">
        <v>5000</v>
      </c>
      <c r="O1537" s="4">
        <v>450</v>
      </c>
      <c r="P1537" s="4">
        <v>200</v>
      </c>
      <c r="Q1537" s="3">
        <v>0.4</v>
      </c>
      <c r="R1537" s="1">
        <v>12</v>
      </c>
      <c r="S1537" s="1">
        <v>200</v>
      </c>
      <c r="T1537" s="1">
        <v>10</v>
      </c>
      <c r="U1537" s="1">
        <v>0</v>
      </c>
      <c r="V1537" s="1">
        <v>51</v>
      </c>
      <c r="W1537" s="1">
        <v>1</v>
      </c>
      <c r="X1537" s="1">
        <v>1</v>
      </c>
      <c r="Y1537" s="1">
        <v>0</v>
      </c>
      <c r="Z1537" s="1">
        <v>1</v>
      </c>
      <c r="AA1537" s="1">
        <v>0</v>
      </c>
      <c r="AB1537" s="1">
        <v>0</v>
      </c>
      <c r="AC1537" s="1">
        <v>4000</v>
      </c>
      <c r="AD1537" s="1">
        <v>277</v>
      </c>
      <c r="AE1537" s="1">
        <v>285</v>
      </c>
      <c r="AF1537" s="1">
        <v>1965</v>
      </c>
      <c r="AG1537" s="1">
        <v>200</v>
      </c>
      <c r="AH1537" s="1">
        <v>500</v>
      </c>
      <c r="AI1537" s="1">
        <v>7227</v>
      </c>
      <c r="AJ1537" s="1" t="s">
        <v>27</v>
      </c>
      <c r="AK1537" s="1" t="s">
        <v>29</v>
      </c>
      <c r="AL1537" s="1" t="s">
        <v>11</v>
      </c>
      <c r="AM1537" s="1" t="s">
        <v>12</v>
      </c>
      <c r="AN1537" s="1" t="s">
        <v>23097</v>
      </c>
      <c r="AO1537" s="1" t="s">
        <v>364</v>
      </c>
      <c r="AP1537" s="1" t="s">
        <v>86</v>
      </c>
      <c r="AQ1537" s="1" t="s">
        <v>14</v>
      </c>
      <c r="AR1537" s="1" t="s">
        <v>30</v>
      </c>
      <c r="AS1537" s="1" t="s">
        <v>23090</v>
      </c>
      <c r="AT1537" s="1" t="s">
        <v>26</v>
      </c>
    </row>
    <row r="1538" spans="1:46" x14ac:dyDescent="0.25">
      <c r="A1538" s="1" t="s">
        <v>19651</v>
      </c>
      <c r="B1538" s="2" t="s">
        <v>23073</v>
      </c>
      <c r="C1538" s="2" t="s">
        <v>23103</v>
      </c>
      <c r="D1538" s="1">
        <v>1</v>
      </c>
      <c r="E1538" s="1">
        <v>4</v>
      </c>
      <c r="F1538" s="1">
        <v>4</v>
      </c>
      <c r="G1538" s="1">
        <v>9</v>
      </c>
      <c r="H1538" s="6">
        <v>0.44444444444444442</v>
      </c>
      <c r="I1538">
        <v>0</v>
      </c>
      <c r="J1538" s="1">
        <v>40</v>
      </c>
      <c r="K1538" s="1">
        <v>0</v>
      </c>
      <c r="L1538" s="1">
        <v>611</v>
      </c>
      <c r="M1538" s="6">
        <v>0</v>
      </c>
      <c r="N1538" s="4">
        <v>5000</v>
      </c>
      <c r="O1538" s="4">
        <v>450</v>
      </c>
      <c r="P1538" s="4">
        <v>300</v>
      </c>
      <c r="Q1538" s="3">
        <v>0.4</v>
      </c>
      <c r="R1538" s="1">
        <v>12</v>
      </c>
      <c r="S1538" s="1">
        <v>300</v>
      </c>
      <c r="T1538" s="1">
        <v>14</v>
      </c>
      <c r="U1538" s="1">
        <v>0</v>
      </c>
      <c r="V1538" s="1">
        <v>51</v>
      </c>
      <c r="W1538" s="1">
        <v>1</v>
      </c>
      <c r="X1538" s="1">
        <v>1</v>
      </c>
      <c r="Y1538" s="1">
        <v>0</v>
      </c>
      <c r="Z1538" s="1">
        <v>1</v>
      </c>
      <c r="AA1538" s="1">
        <v>0</v>
      </c>
      <c r="AB1538" s="1">
        <v>0</v>
      </c>
      <c r="AC1538" s="1">
        <v>4000</v>
      </c>
      <c r="AD1538" s="1">
        <v>277</v>
      </c>
      <c r="AE1538" s="1">
        <v>285</v>
      </c>
      <c r="AF1538" s="1">
        <v>1965</v>
      </c>
      <c r="AG1538" s="1">
        <v>200</v>
      </c>
      <c r="AH1538" s="1">
        <v>500</v>
      </c>
      <c r="AI1538" s="1">
        <v>7227</v>
      </c>
      <c r="AJ1538" s="1" t="s">
        <v>7807</v>
      </c>
      <c r="AK1538" s="1" t="s">
        <v>7808</v>
      </c>
      <c r="AL1538" s="1" t="s">
        <v>11</v>
      </c>
      <c r="AM1538" s="1" t="s">
        <v>12</v>
      </c>
      <c r="AN1538" s="1" t="s">
        <v>23097</v>
      </c>
      <c r="AO1538" s="1" t="s">
        <v>364</v>
      </c>
      <c r="AP1538" s="1" t="s">
        <v>86</v>
      </c>
      <c r="AQ1538" s="1" t="s">
        <v>14</v>
      </c>
      <c r="AR1538" s="1" t="s">
        <v>30</v>
      </c>
      <c r="AS1538" s="1" t="s">
        <v>23090</v>
      </c>
      <c r="AT1538" s="1" t="s">
        <v>26</v>
      </c>
    </row>
    <row r="1539" spans="1:46" x14ac:dyDescent="0.25">
      <c r="A1539" s="1" t="s">
        <v>20307</v>
      </c>
      <c r="B1539" s="2" t="s">
        <v>23073</v>
      </c>
      <c r="C1539" s="2" t="s">
        <v>23105</v>
      </c>
      <c r="D1539" s="1">
        <v>0</v>
      </c>
      <c r="E1539" s="1">
        <v>0</v>
      </c>
      <c r="F1539" s="1">
        <v>1</v>
      </c>
      <c r="G1539" s="1">
        <v>1</v>
      </c>
      <c r="H1539" s="6">
        <v>1</v>
      </c>
      <c r="I1539">
        <v>0</v>
      </c>
      <c r="J1539" s="1">
        <v>38</v>
      </c>
      <c r="K1539" s="1">
        <v>1</v>
      </c>
      <c r="L1539" s="1">
        <v>678</v>
      </c>
      <c r="M1539" s="6">
        <v>0.75</v>
      </c>
      <c r="N1539" s="4">
        <v>3400</v>
      </c>
      <c r="O1539" s="4">
        <v>260</v>
      </c>
      <c r="P1539" s="4">
        <v>400</v>
      </c>
      <c r="Q1539" s="3">
        <v>0.3</v>
      </c>
      <c r="R1539" s="1">
        <v>24</v>
      </c>
      <c r="S1539" s="1">
        <v>400</v>
      </c>
      <c r="T1539" s="1">
        <v>42</v>
      </c>
      <c r="U1539" s="1">
        <v>1</v>
      </c>
      <c r="V1539" s="1">
        <v>51</v>
      </c>
      <c r="W1539" s="1">
        <v>0</v>
      </c>
      <c r="X1539" s="1">
        <v>0</v>
      </c>
      <c r="Y1539" s="1">
        <v>0</v>
      </c>
      <c r="Z1539" s="1">
        <v>2</v>
      </c>
      <c r="AA1539" s="1">
        <v>0</v>
      </c>
      <c r="AB1539" s="1">
        <v>0</v>
      </c>
      <c r="AC1539" s="1">
        <v>6590</v>
      </c>
      <c r="AD1539" s="1">
        <v>0</v>
      </c>
      <c r="AE1539" s="1">
        <v>493</v>
      </c>
      <c r="AF1539" s="1">
        <v>700</v>
      </c>
      <c r="AG1539" s="1">
        <v>330</v>
      </c>
      <c r="AH1539" s="1">
        <v>0</v>
      </c>
      <c r="AI1539" s="1">
        <v>8113</v>
      </c>
      <c r="AJ1539" s="1" t="s">
        <v>9583</v>
      </c>
      <c r="AK1539" s="1" t="s">
        <v>9584</v>
      </c>
      <c r="AL1539" s="1" t="s">
        <v>9585</v>
      </c>
      <c r="AM1539" s="1" t="s">
        <v>12</v>
      </c>
      <c r="AN1539" s="1" t="s">
        <v>23098</v>
      </c>
      <c r="AO1539" s="1" t="s">
        <v>86</v>
      </c>
      <c r="AP1539" s="1" t="s">
        <v>57</v>
      </c>
      <c r="AQ1539" s="1" t="s">
        <v>25</v>
      </c>
      <c r="AR1539" s="1" t="s">
        <v>30</v>
      </c>
      <c r="AS1539" s="1" t="s">
        <v>23090</v>
      </c>
      <c r="AT1539" s="1" t="s">
        <v>26</v>
      </c>
    </row>
    <row r="1540" spans="1:46" x14ac:dyDescent="0.25">
      <c r="A1540" s="1" t="s">
        <v>19195</v>
      </c>
      <c r="B1540" s="2" t="s">
        <v>23073</v>
      </c>
      <c r="C1540" s="2" t="s">
        <v>23105</v>
      </c>
      <c r="D1540" s="1">
        <v>0</v>
      </c>
      <c r="E1540" s="1">
        <v>5</v>
      </c>
      <c r="F1540" s="1">
        <v>3</v>
      </c>
      <c r="G1540" s="1">
        <v>8</v>
      </c>
      <c r="H1540" s="6">
        <v>0.375</v>
      </c>
      <c r="I1540">
        <v>0</v>
      </c>
      <c r="J1540" s="1">
        <v>35</v>
      </c>
      <c r="K1540" s="1">
        <v>0</v>
      </c>
      <c r="L1540" s="1">
        <v>628</v>
      </c>
      <c r="M1540" s="6">
        <v>0.2</v>
      </c>
      <c r="N1540" s="4">
        <v>5000</v>
      </c>
      <c r="O1540" s="4">
        <v>500</v>
      </c>
      <c r="P1540" s="4">
        <v>1000</v>
      </c>
      <c r="Q1540" s="3">
        <v>0.31</v>
      </c>
      <c r="R1540" s="1">
        <v>24</v>
      </c>
      <c r="S1540" s="1">
        <v>1000</v>
      </c>
      <c r="T1540" s="1">
        <v>61</v>
      </c>
      <c r="U1540" s="1">
        <v>1</v>
      </c>
      <c r="V1540" s="1">
        <v>51</v>
      </c>
      <c r="W1540" s="1">
        <v>0</v>
      </c>
      <c r="X1540" s="1">
        <v>1</v>
      </c>
      <c r="Y1540" s="1">
        <v>1</v>
      </c>
      <c r="Z1540" s="1">
        <v>1</v>
      </c>
      <c r="AA1540" s="1">
        <v>1</v>
      </c>
      <c r="AB1540" s="1">
        <v>0</v>
      </c>
      <c r="AC1540" s="1">
        <v>890</v>
      </c>
      <c r="AD1540" s="1">
        <v>0</v>
      </c>
      <c r="AE1540" s="1">
        <v>460</v>
      </c>
      <c r="AF1540" s="1">
        <v>0</v>
      </c>
      <c r="AG1540" s="1">
        <v>0</v>
      </c>
      <c r="AH1540" s="1">
        <v>0</v>
      </c>
      <c r="AI1540" s="1">
        <v>1350</v>
      </c>
      <c r="AJ1540" s="1" t="s">
        <v>6490</v>
      </c>
      <c r="AK1540" s="1" t="s">
        <v>6491</v>
      </c>
      <c r="AL1540" s="1" t="s">
        <v>6492</v>
      </c>
      <c r="AM1540" s="1" t="s">
        <v>12</v>
      </c>
      <c r="AN1540" s="1" t="s">
        <v>23097</v>
      </c>
      <c r="AO1540" s="1" t="s">
        <v>86</v>
      </c>
      <c r="AP1540" s="1" t="s">
        <v>57</v>
      </c>
      <c r="AQ1540" s="1" t="s">
        <v>14</v>
      </c>
      <c r="AR1540" s="1" t="s">
        <v>19</v>
      </c>
      <c r="AS1540" s="1" t="s">
        <v>23091</v>
      </c>
      <c r="AT1540" s="1" t="s">
        <v>26</v>
      </c>
    </row>
    <row r="1541" spans="1:46" x14ac:dyDescent="0.25">
      <c r="A1541" s="1" t="s">
        <v>20577</v>
      </c>
      <c r="B1541" s="2" t="s">
        <v>23073</v>
      </c>
      <c r="C1541" s="2" t="s">
        <v>23108</v>
      </c>
      <c r="D1541" s="1">
        <v>0</v>
      </c>
      <c r="E1541" s="1">
        <v>0</v>
      </c>
      <c r="F1541" s="1">
        <v>1</v>
      </c>
      <c r="G1541" s="1">
        <v>1</v>
      </c>
      <c r="H1541" s="6">
        <v>1</v>
      </c>
      <c r="I1541">
        <v>1</v>
      </c>
      <c r="J1541" s="1">
        <v>57</v>
      </c>
      <c r="K1541" s="1">
        <v>1</v>
      </c>
      <c r="L1541" s="1">
        <v>700</v>
      </c>
      <c r="M1541" s="6">
        <v>0.06</v>
      </c>
      <c r="N1541" s="4">
        <v>40000</v>
      </c>
      <c r="O1541" s="4">
        <v>3500</v>
      </c>
      <c r="P1541" s="4">
        <v>500</v>
      </c>
      <c r="Q1541" s="3">
        <v>0.28999999999999998</v>
      </c>
      <c r="R1541" s="1">
        <v>24</v>
      </c>
      <c r="S1541" s="1">
        <v>500</v>
      </c>
      <c r="T1541" s="1">
        <v>42</v>
      </c>
      <c r="U1541" s="1">
        <v>1</v>
      </c>
      <c r="V1541" s="1">
        <v>51</v>
      </c>
      <c r="W1541" s="1">
        <v>1</v>
      </c>
      <c r="X1541" s="1">
        <v>1</v>
      </c>
      <c r="Y1541" s="1">
        <v>0</v>
      </c>
      <c r="Z1541" s="1">
        <v>2</v>
      </c>
      <c r="AA1541" s="1">
        <v>0</v>
      </c>
      <c r="AB1541" s="1">
        <v>1</v>
      </c>
      <c r="AC1541" s="1">
        <v>5800</v>
      </c>
      <c r="AD1541" s="1">
        <v>0</v>
      </c>
      <c r="AE1541" s="1">
        <v>3300</v>
      </c>
      <c r="AF1541" s="1">
        <v>0</v>
      </c>
      <c r="AG1541" s="1">
        <v>0</v>
      </c>
      <c r="AH1541" s="1">
        <v>700</v>
      </c>
      <c r="AI1541" s="1">
        <v>9800</v>
      </c>
      <c r="AJ1541" s="1" t="s">
        <v>10343</v>
      </c>
      <c r="AK1541" s="1" t="s">
        <v>10344</v>
      </c>
      <c r="AL1541" s="1" t="s">
        <v>10345</v>
      </c>
      <c r="AM1541" s="1" t="s">
        <v>16</v>
      </c>
      <c r="AN1541" s="1" t="s">
        <v>23098</v>
      </c>
      <c r="AO1541" s="1" t="s">
        <v>86</v>
      </c>
      <c r="AP1541" s="1" t="s">
        <v>86</v>
      </c>
      <c r="AQ1541" s="1" t="s">
        <v>14</v>
      </c>
      <c r="AR1541" s="1" t="s">
        <v>30</v>
      </c>
      <c r="AS1541" s="1" t="s">
        <v>23090</v>
      </c>
      <c r="AT1541" s="1" t="s">
        <v>101</v>
      </c>
    </row>
    <row r="1542" spans="1:46" x14ac:dyDescent="0.25">
      <c r="A1542" s="1" t="s">
        <v>21126</v>
      </c>
      <c r="B1542" s="2" t="s">
        <v>23073</v>
      </c>
      <c r="C1542" s="2" t="s">
        <v>23108</v>
      </c>
      <c r="D1542" s="1">
        <v>0</v>
      </c>
      <c r="E1542" s="1">
        <v>0</v>
      </c>
      <c r="F1542" s="1">
        <v>1</v>
      </c>
      <c r="G1542" s="1">
        <v>1</v>
      </c>
      <c r="H1542" s="6">
        <v>1</v>
      </c>
      <c r="I1542">
        <v>0</v>
      </c>
      <c r="J1542" s="1">
        <v>43</v>
      </c>
      <c r="K1542" s="1">
        <v>1</v>
      </c>
      <c r="L1542" s="1">
        <v>600</v>
      </c>
      <c r="M1542" s="6">
        <v>1.42</v>
      </c>
      <c r="N1542" s="4">
        <v>5300</v>
      </c>
      <c r="O1542" s="4">
        <v>400</v>
      </c>
      <c r="P1542" s="4">
        <v>1300</v>
      </c>
      <c r="Q1542" s="3">
        <v>0.25</v>
      </c>
      <c r="R1542" s="1">
        <v>24</v>
      </c>
      <c r="S1542" s="1">
        <v>1300</v>
      </c>
      <c r="T1542" s="1">
        <v>97</v>
      </c>
      <c r="U1542" s="1">
        <v>0</v>
      </c>
      <c r="V1542" s="1">
        <v>51</v>
      </c>
      <c r="W1542" s="1">
        <v>0</v>
      </c>
      <c r="X1542" s="1">
        <v>0</v>
      </c>
      <c r="Y1542" s="1">
        <v>0</v>
      </c>
      <c r="Z1542" s="1">
        <v>1</v>
      </c>
      <c r="AA1542" s="1">
        <v>0</v>
      </c>
      <c r="AB1542" s="1">
        <v>0</v>
      </c>
      <c r="AC1542" s="1">
        <v>39700</v>
      </c>
      <c r="AD1542" s="1">
        <v>0</v>
      </c>
      <c r="AE1542" s="1">
        <v>0</v>
      </c>
      <c r="AF1542" s="1">
        <v>1080</v>
      </c>
      <c r="AG1542" s="1">
        <v>30</v>
      </c>
      <c r="AH1542" s="1">
        <v>1400</v>
      </c>
      <c r="AI1542" s="1">
        <v>42210</v>
      </c>
      <c r="AJ1542" s="1" t="s">
        <v>1583</v>
      </c>
      <c r="AK1542" s="1" t="s">
        <v>11827</v>
      </c>
      <c r="AL1542" s="1" t="s">
        <v>11828</v>
      </c>
      <c r="AM1542" s="1" t="s">
        <v>12</v>
      </c>
      <c r="AN1542" s="1" t="s">
        <v>23098</v>
      </c>
      <c r="AO1542" s="1" t="s">
        <v>364</v>
      </c>
      <c r="AP1542" s="1" t="s">
        <v>57</v>
      </c>
      <c r="AQ1542" s="1" t="s">
        <v>25</v>
      </c>
      <c r="AR1542" s="1" t="s">
        <v>30</v>
      </c>
      <c r="AS1542" s="1" t="s">
        <v>23090</v>
      </c>
      <c r="AT1542" s="1" t="s">
        <v>26</v>
      </c>
    </row>
    <row r="1543" spans="1:46" x14ac:dyDescent="0.25">
      <c r="A1543" s="1" t="s">
        <v>23048</v>
      </c>
      <c r="B1543" s="2" t="s">
        <v>23073</v>
      </c>
      <c r="C1543" s="2" t="s">
        <v>23111</v>
      </c>
      <c r="D1543" s="1">
        <v>0</v>
      </c>
      <c r="E1543" s="1">
        <v>0</v>
      </c>
      <c r="F1543" s="1">
        <v>8</v>
      </c>
      <c r="G1543" s="1">
        <v>8</v>
      </c>
      <c r="H1543" s="6">
        <v>1</v>
      </c>
      <c r="I1543">
        <v>0</v>
      </c>
      <c r="J1543" s="1">
        <v>43</v>
      </c>
      <c r="K1543" s="1">
        <v>0</v>
      </c>
      <c r="L1543" s="1">
        <v>733</v>
      </c>
      <c r="M1543" s="6">
        <v>0.97</v>
      </c>
      <c r="N1543" s="4">
        <v>19600</v>
      </c>
      <c r="O1543" s="4">
        <v>1599</v>
      </c>
      <c r="P1543" s="4">
        <v>500</v>
      </c>
      <c r="Q1543" s="3">
        <v>0.25</v>
      </c>
      <c r="R1543" s="1">
        <v>12</v>
      </c>
      <c r="S1543" s="1">
        <v>500</v>
      </c>
      <c r="T1543" s="1">
        <v>24</v>
      </c>
      <c r="U1543" s="1">
        <v>0</v>
      </c>
      <c r="V1543" s="1">
        <v>51</v>
      </c>
      <c r="W1543" s="1">
        <v>0</v>
      </c>
      <c r="X1543" s="1">
        <v>0</v>
      </c>
      <c r="Y1543" s="1">
        <v>0</v>
      </c>
      <c r="Z1543" s="1">
        <v>1</v>
      </c>
      <c r="AA1543" s="1">
        <v>1</v>
      </c>
      <c r="AB1543" s="1">
        <v>1</v>
      </c>
      <c r="AC1543" s="1">
        <v>42070</v>
      </c>
      <c r="AD1543" s="1">
        <v>0</v>
      </c>
      <c r="AE1543" s="1">
        <v>0</v>
      </c>
      <c r="AF1543" s="1">
        <v>0</v>
      </c>
      <c r="AG1543" s="1">
        <v>2539</v>
      </c>
      <c r="AH1543" s="1">
        <v>1044</v>
      </c>
      <c r="AI1543" s="1">
        <v>45653</v>
      </c>
      <c r="AJ1543" s="1" t="s">
        <v>16956</v>
      </c>
      <c r="AK1543" s="1" t="s">
        <v>16957</v>
      </c>
      <c r="AL1543" s="1" t="s">
        <v>16958</v>
      </c>
      <c r="AM1543" s="1" t="s">
        <v>12</v>
      </c>
      <c r="AN1543" s="1" t="s">
        <v>23097</v>
      </c>
      <c r="AO1543" s="1" t="s">
        <v>364</v>
      </c>
      <c r="AP1543" s="1" t="s">
        <v>57</v>
      </c>
      <c r="AQ1543" s="1" t="s">
        <v>25</v>
      </c>
      <c r="AR1543" s="1" t="s">
        <v>30</v>
      </c>
      <c r="AS1543" s="1" t="s">
        <v>23091</v>
      </c>
      <c r="AT1543" s="1" t="s">
        <v>101</v>
      </c>
    </row>
    <row r="1544" spans="1:46" x14ac:dyDescent="0.25">
      <c r="A1544" s="1" t="s">
        <v>22529</v>
      </c>
      <c r="B1544" s="2" t="s">
        <v>23074</v>
      </c>
      <c r="C1544" s="2" t="s">
        <v>23104</v>
      </c>
      <c r="D1544" s="1">
        <v>0</v>
      </c>
      <c r="E1544" s="1">
        <v>1</v>
      </c>
      <c r="F1544" s="1">
        <v>1</v>
      </c>
      <c r="G1544" s="1">
        <v>2</v>
      </c>
      <c r="H1544" s="6">
        <v>0.5</v>
      </c>
      <c r="I1544">
        <v>0</v>
      </c>
      <c r="J1544" s="1">
        <v>29</v>
      </c>
      <c r="K1544" s="1">
        <v>1</v>
      </c>
      <c r="L1544" s="1">
        <v>0</v>
      </c>
      <c r="M1544" s="6">
        <v>0.15</v>
      </c>
      <c r="N1544" s="4">
        <v>700</v>
      </c>
      <c r="O1544" s="4">
        <v>60</v>
      </c>
      <c r="P1544" s="4">
        <v>100</v>
      </c>
      <c r="Q1544" s="3">
        <v>0.35</v>
      </c>
      <c r="R1544" s="1">
        <v>12</v>
      </c>
      <c r="S1544" s="1">
        <v>100</v>
      </c>
      <c r="T1544" s="1">
        <v>6</v>
      </c>
      <c r="U1544" s="1">
        <v>1</v>
      </c>
      <c r="V1544" s="1">
        <v>51</v>
      </c>
      <c r="W1544" s="1">
        <v>0</v>
      </c>
      <c r="X1544" s="1">
        <v>1</v>
      </c>
      <c r="Y1544" s="1">
        <v>1</v>
      </c>
      <c r="Z1544" s="1">
        <v>4</v>
      </c>
      <c r="AA1544" s="1">
        <v>0</v>
      </c>
      <c r="AB1544" s="1">
        <v>0</v>
      </c>
      <c r="AC1544" s="1">
        <v>0</v>
      </c>
      <c r="AD1544" s="1">
        <v>0</v>
      </c>
      <c r="AE1544" s="1">
        <v>0</v>
      </c>
      <c r="AF1544" s="1">
        <v>0</v>
      </c>
      <c r="AG1544" s="1">
        <v>0</v>
      </c>
      <c r="AH1544" s="1">
        <v>0</v>
      </c>
      <c r="AI1544" s="1">
        <v>0</v>
      </c>
      <c r="AJ1544" s="1" t="s">
        <v>15542</v>
      </c>
      <c r="AK1544" s="1" t="s">
        <v>15543</v>
      </c>
      <c r="AL1544" s="1" t="s">
        <v>15544</v>
      </c>
      <c r="AM1544" s="1" t="s">
        <v>12</v>
      </c>
      <c r="AN1544" s="1" t="s">
        <v>23098</v>
      </c>
      <c r="AO1544" s="1" t="s">
        <v>86</v>
      </c>
      <c r="AP1544" s="1" t="s">
        <v>57</v>
      </c>
      <c r="AQ1544" s="1" t="s">
        <v>14</v>
      </c>
      <c r="AR1544" s="1" t="s">
        <v>19</v>
      </c>
      <c r="AS1544" s="1" t="s">
        <v>23090</v>
      </c>
      <c r="AT1544" s="1" t="s">
        <v>26</v>
      </c>
    </row>
    <row r="1545" spans="1:46" x14ac:dyDescent="0.25">
      <c r="A1545" s="1" t="s">
        <v>20841</v>
      </c>
      <c r="B1545" s="2" t="s">
        <v>23074</v>
      </c>
      <c r="C1545" s="2" t="s">
        <v>23105</v>
      </c>
      <c r="D1545" s="1">
        <v>0</v>
      </c>
      <c r="E1545" s="1">
        <v>1</v>
      </c>
      <c r="F1545" s="1">
        <v>1</v>
      </c>
      <c r="G1545" s="1">
        <v>2</v>
      </c>
      <c r="H1545" s="6">
        <v>0.5</v>
      </c>
      <c r="I1545">
        <v>1</v>
      </c>
      <c r="J1545" s="1">
        <v>35</v>
      </c>
      <c r="K1545" s="1">
        <v>1</v>
      </c>
      <c r="L1545" s="1">
        <v>595</v>
      </c>
      <c r="M1545" s="6">
        <v>0.78</v>
      </c>
      <c r="N1545" s="4">
        <v>2000</v>
      </c>
      <c r="O1545" s="4">
        <v>130</v>
      </c>
      <c r="P1545" s="4">
        <v>400</v>
      </c>
      <c r="Q1545" s="3">
        <v>0.36</v>
      </c>
      <c r="R1545" s="1">
        <v>24</v>
      </c>
      <c r="S1545" s="1">
        <v>400</v>
      </c>
      <c r="T1545" s="1">
        <v>65</v>
      </c>
      <c r="U1545" s="1">
        <v>0</v>
      </c>
      <c r="V1545" s="1">
        <v>51</v>
      </c>
      <c r="W1545" s="1">
        <v>0</v>
      </c>
      <c r="X1545" s="1">
        <v>0</v>
      </c>
      <c r="Y1545" s="1">
        <v>1</v>
      </c>
      <c r="Z1545" s="1">
        <v>2</v>
      </c>
      <c r="AA1545" s="1">
        <v>0</v>
      </c>
      <c r="AB1545" s="1">
        <v>1</v>
      </c>
      <c r="AC1545" s="1">
        <v>0</v>
      </c>
      <c r="AD1545" s="1">
        <v>0</v>
      </c>
      <c r="AE1545" s="1">
        <v>1111</v>
      </c>
      <c r="AF1545" s="1">
        <v>291</v>
      </c>
      <c r="AG1545" s="1">
        <v>100</v>
      </c>
      <c r="AH1545" s="1">
        <v>280</v>
      </c>
      <c r="AI1545" s="1">
        <v>1782</v>
      </c>
      <c r="AJ1545" s="1" t="s">
        <v>1437</v>
      </c>
      <c r="AK1545" s="1" t="s">
        <v>11046</v>
      </c>
      <c r="AL1545" s="1" t="s">
        <v>11047</v>
      </c>
      <c r="AM1545" s="1" t="s">
        <v>16</v>
      </c>
      <c r="AN1545" s="1" t="s">
        <v>23098</v>
      </c>
      <c r="AO1545" s="1" t="s">
        <v>364</v>
      </c>
      <c r="AP1545" s="1" t="s">
        <v>57</v>
      </c>
      <c r="AQ1545" s="1" t="s">
        <v>25</v>
      </c>
      <c r="AR1545" s="1" t="s">
        <v>19</v>
      </c>
      <c r="AS1545" s="1" t="s">
        <v>23090</v>
      </c>
      <c r="AT1545" s="1" t="s">
        <v>101</v>
      </c>
    </row>
    <row r="1546" spans="1:46" x14ac:dyDescent="0.25">
      <c r="A1546" s="1" t="s">
        <v>20361</v>
      </c>
      <c r="B1546" s="2" t="s">
        <v>23074</v>
      </c>
      <c r="C1546" s="2" t="s">
        <v>23106</v>
      </c>
      <c r="D1546" s="1">
        <v>1</v>
      </c>
      <c r="E1546" s="1">
        <v>1</v>
      </c>
      <c r="F1546" s="1">
        <v>1</v>
      </c>
      <c r="G1546" s="1">
        <v>3</v>
      </c>
      <c r="H1546" s="6">
        <v>0.33333333333333331</v>
      </c>
      <c r="I1546">
        <v>0</v>
      </c>
      <c r="J1546" s="1">
        <v>42</v>
      </c>
      <c r="K1546" s="1">
        <v>0</v>
      </c>
      <c r="L1546" s="1">
        <v>598</v>
      </c>
      <c r="M1546" s="6">
        <v>7.0000000000000007E-2</v>
      </c>
      <c r="N1546" s="4">
        <v>5000</v>
      </c>
      <c r="O1546" s="4">
        <v>500</v>
      </c>
      <c r="P1546" s="4">
        <v>200</v>
      </c>
      <c r="Q1546" s="3">
        <v>0.39</v>
      </c>
      <c r="R1546" s="1">
        <v>12</v>
      </c>
      <c r="S1546" s="1">
        <v>200</v>
      </c>
      <c r="T1546" s="1">
        <v>9</v>
      </c>
      <c r="U1546" s="1">
        <v>0</v>
      </c>
      <c r="V1546" s="1">
        <v>51</v>
      </c>
      <c r="W1546" s="1">
        <v>1</v>
      </c>
      <c r="X1546" s="1">
        <v>1</v>
      </c>
      <c r="Y1546" s="1">
        <v>0</v>
      </c>
      <c r="Z1546" s="1">
        <v>4</v>
      </c>
      <c r="AA1546" s="1">
        <v>1</v>
      </c>
      <c r="AB1546" s="1">
        <v>0</v>
      </c>
      <c r="AC1546" s="1">
        <v>364</v>
      </c>
      <c r="AD1546" s="1">
        <v>198</v>
      </c>
      <c r="AE1546" s="1">
        <v>0</v>
      </c>
      <c r="AF1546" s="1">
        <v>0</v>
      </c>
      <c r="AG1546" s="1">
        <v>0</v>
      </c>
      <c r="AH1546" s="1">
        <v>0</v>
      </c>
      <c r="AI1546" s="1">
        <v>562</v>
      </c>
      <c r="AJ1546" s="1" t="s">
        <v>9719</v>
      </c>
      <c r="AK1546" s="1" t="s">
        <v>9720</v>
      </c>
      <c r="AL1546" s="1" t="s">
        <v>9721</v>
      </c>
      <c r="AM1546" s="1" t="s">
        <v>12</v>
      </c>
      <c r="AN1546" s="1" t="s">
        <v>23097</v>
      </c>
      <c r="AO1546" s="1" t="s">
        <v>364</v>
      </c>
      <c r="AP1546" s="1" t="s">
        <v>86</v>
      </c>
      <c r="AQ1546" s="1" t="s">
        <v>14</v>
      </c>
      <c r="AR1546" s="1" t="s">
        <v>30</v>
      </c>
      <c r="AS1546" s="1" t="s">
        <v>23091</v>
      </c>
      <c r="AT1546" s="1" t="s">
        <v>26</v>
      </c>
    </row>
    <row r="1547" spans="1:46" x14ac:dyDescent="0.25">
      <c r="A1547" s="1" t="s">
        <v>18681</v>
      </c>
      <c r="B1547" s="2" t="s">
        <v>23074</v>
      </c>
      <c r="C1547" s="2" t="s">
        <v>23106</v>
      </c>
      <c r="D1547" s="1">
        <v>0</v>
      </c>
      <c r="E1547" s="1">
        <v>1</v>
      </c>
      <c r="F1547" s="1">
        <v>2</v>
      </c>
      <c r="G1547" s="1">
        <v>3</v>
      </c>
      <c r="H1547" s="6">
        <v>0.66666666666666663</v>
      </c>
      <c r="I1547">
        <v>0</v>
      </c>
      <c r="J1547" s="1">
        <v>37</v>
      </c>
      <c r="K1547" s="1">
        <v>0</v>
      </c>
      <c r="L1547" s="1">
        <v>638</v>
      </c>
      <c r="M1547" s="6">
        <v>1.01</v>
      </c>
      <c r="N1547" s="4">
        <v>3300</v>
      </c>
      <c r="O1547" s="4">
        <v>254</v>
      </c>
      <c r="P1547" s="4">
        <v>1100</v>
      </c>
      <c r="Q1547" s="3">
        <v>0.32</v>
      </c>
      <c r="R1547" s="1">
        <v>24</v>
      </c>
      <c r="S1547" s="1">
        <v>1100</v>
      </c>
      <c r="T1547" s="1">
        <v>85</v>
      </c>
      <c r="U1547" s="1">
        <v>1</v>
      </c>
      <c r="V1547" s="1">
        <v>51</v>
      </c>
      <c r="W1547" s="1">
        <v>0</v>
      </c>
      <c r="X1547" s="1">
        <v>0</v>
      </c>
      <c r="Y1547" s="1">
        <v>0</v>
      </c>
      <c r="Z1547" s="1">
        <v>4</v>
      </c>
      <c r="AA1547" s="1">
        <v>1</v>
      </c>
      <c r="AB1547" s="1">
        <v>0</v>
      </c>
      <c r="AC1547" s="1">
        <v>1092</v>
      </c>
      <c r="AD1547" s="1">
        <v>30</v>
      </c>
      <c r="AE1547" s="1">
        <v>634</v>
      </c>
      <c r="AF1547" s="1">
        <v>1394</v>
      </c>
      <c r="AG1547" s="1">
        <v>0</v>
      </c>
      <c r="AH1547" s="1">
        <v>1030</v>
      </c>
      <c r="AI1547" s="1">
        <v>4180</v>
      </c>
      <c r="AJ1547" s="1" t="s">
        <v>5043</v>
      </c>
      <c r="AK1547" s="1" t="s">
        <v>5044</v>
      </c>
      <c r="AL1547" s="1" t="s">
        <v>5045</v>
      </c>
      <c r="AM1547" s="1" t="s">
        <v>12</v>
      </c>
      <c r="AN1547" s="1" t="s">
        <v>23097</v>
      </c>
      <c r="AO1547" s="1" t="s">
        <v>86</v>
      </c>
      <c r="AP1547" s="1" t="s">
        <v>57</v>
      </c>
      <c r="AQ1547" s="1" t="s">
        <v>25</v>
      </c>
      <c r="AR1547" s="1" t="s">
        <v>30</v>
      </c>
      <c r="AS1547" s="1" t="s">
        <v>23091</v>
      </c>
      <c r="AT1547" s="1" t="s">
        <v>26</v>
      </c>
    </row>
    <row r="1548" spans="1:46" x14ac:dyDescent="0.25">
      <c r="A1548" s="1" t="s">
        <v>17478</v>
      </c>
      <c r="B1548" s="2" t="s">
        <v>23074</v>
      </c>
      <c r="C1548" s="2" t="s">
        <v>23108</v>
      </c>
      <c r="D1548" s="1">
        <v>0</v>
      </c>
      <c r="E1548" s="1">
        <v>0</v>
      </c>
      <c r="F1548" s="1">
        <v>2</v>
      </c>
      <c r="G1548" s="1">
        <v>2</v>
      </c>
      <c r="H1548" s="6">
        <v>1</v>
      </c>
      <c r="I1548">
        <v>0</v>
      </c>
      <c r="J1548" s="1">
        <v>34</v>
      </c>
      <c r="K1548" s="1">
        <v>1</v>
      </c>
      <c r="L1548" s="1">
        <v>738</v>
      </c>
      <c r="M1548" s="6">
        <v>0.47</v>
      </c>
      <c r="N1548" s="4">
        <v>2900</v>
      </c>
      <c r="O1548" s="4">
        <v>245</v>
      </c>
      <c r="P1548" s="4">
        <v>400</v>
      </c>
      <c r="Q1548" s="3">
        <v>0.28000000000000003</v>
      </c>
      <c r="R1548" s="1">
        <v>18</v>
      </c>
      <c r="S1548" s="1">
        <v>400</v>
      </c>
      <c r="T1548" s="1">
        <v>40</v>
      </c>
      <c r="U1548" s="1">
        <v>1</v>
      </c>
      <c r="V1548" s="1">
        <v>51</v>
      </c>
      <c r="W1548" s="1">
        <v>0</v>
      </c>
      <c r="X1548" s="1">
        <v>0</v>
      </c>
      <c r="Y1548" s="1">
        <v>1</v>
      </c>
      <c r="Z1548" s="1">
        <v>1</v>
      </c>
      <c r="AA1548" s="1">
        <v>1</v>
      </c>
      <c r="AB1548" s="1">
        <v>0</v>
      </c>
      <c r="AC1548" s="1">
        <v>0</v>
      </c>
      <c r="AD1548" s="1">
        <v>300</v>
      </c>
      <c r="AE1548" s="1">
        <v>1838</v>
      </c>
      <c r="AF1548" s="1">
        <v>0</v>
      </c>
      <c r="AG1548" s="1">
        <v>183</v>
      </c>
      <c r="AH1548" s="1">
        <v>0</v>
      </c>
      <c r="AI1548" s="1">
        <v>2321</v>
      </c>
      <c r="AJ1548" s="1" t="s">
        <v>1496</v>
      </c>
      <c r="AK1548" s="1" t="s">
        <v>1497</v>
      </c>
      <c r="AL1548" s="1" t="s">
        <v>1498</v>
      </c>
      <c r="AM1548" s="1" t="s">
        <v>12</v>
      </c>
      <c r="AN1548" s="1" t="s">
        <v>23098</v>
      </c>
      <c r="AO1548" s="1" t="s">
        <v>86</v>
      </c>
      <c r="AP1548" s="1" t="s">
        <v>57</v>
      </c>
      <c r="AQ1548" s="1" t="s">
        <v>25</v>
      </c>
      <c r="AR1548" s="1" t="s">
        <v>19</v>
      </c>
      <c r="AS1548" s="1" t="s">
        <v>23091</v>
      </c>
      <c r="AT1548" s="1" t="s">
        <v>26</v>
      </c>
    </row>
    <row r="1549" spans="1:46" x14ac:dyDescent="0.25">
      <c r="A1549" s="1" t="s">
        <v>20116</v>
      </c>
      <c r="B1549" s="2" t="s">
        <v>23074</v>
      </c>
      <c r="C1549" s="2" t="s">
        <v>23109</v>
      </c>
      <c r="D1549" s="1">
        <v>0</v>
      </c>
      <c r="E1549" s="1">
        <v>0</v>
      </c>
      <c r="F1549" s="1">
        <v>1</v>
      </c>
      <c r="G1549" s="1">
        <v>1</v>
      </c>
      <c r="H1549" s="6">
        <v>1</v>
      </c>
      <c r="I1549">
        <v>1</v>
      </c>
      <c r="J1549" s="1">
        <v>31</v>
      </c>
      <c r="K1549" s="1">
        <v>1</v>
      </c>
      <c r="L1549" s="1">
        <v>605</v>
      </c>
      <c r="M1549" s="6">
        <v>0.46</v>
      </c>
      <c r="N1549" s="4">
        <v>2040</v>
      </c>
      <c r="O1549" s="4">
        <v>170</v>
      </c>
      <c r="P1549" s="4">
        <v>200</v>
      </c>
      <c r="Q1549" s="3">
        <v>0.3</v>
      </c>
      <c r="R1549" s="1">
        <v>18</v>
      </c>
      <c r="S1549" s="1">
        <v>200</v>
      </c>
      <c r="T1549" s="1">
        <v>30</v>
      </c>
      <c r="U1549" s="1">
        <v>0</v>
      </c>
      <c r="V1549" s="1">
        <v>51</v>
      </c>
      <c r="W1549" s="1">
        <v>0</v>
      </c>
      <c r="X1549" s="1">
        <v>0</v>
      </c>
      <c r="Y1549" s="1">
        <v>1</v>
      </c>
      <c r="Z1549" s="1">
        <v>0</v>
      </c>
      <c r="AA1549" s="1">
        <v>1</v>
      </c>
      <c r="AB1549" s="1">
        <v>1</v>
      </c>
      <c r="AC1549" s="1">
        <v>870</v>
      </c>
      <c r="AD1549" s="1">
        <v>0</v>
      </c>
      <c r="AE1549" s="1">
        <v>900</v>
      </c>
      <c r="AF1549" s="1">
        <v>0</v>
      </c>
      <c r="AG1549" s="1">
        <v>0</v>
      </c>
      <c r="AH1549" s="1">
        <v>400</v>
      </c>
      <c r="AI1549" s="1">
        <v>2170</v>
      </c>
      <c r="AJ1549" s="1" t="s">
        <v>9088</v>
      </c>
      <c r="AK1549" s="1" t="s">
        <v>9089</v>
      </c>
      <c r="AL1549" s="1" t="s">
        <v>9090</v>
      </c>
      <c r="AM1549" s="1" t="s">
        <v>16</v>
      </c>
      <c r="AN1549" s="1" t="s">
        <v>23098</v>
      </c>
      <c r="AO1549" s="1" t="s">
        <v>364</v>
      </c>
      <c r="AP1549" s="1" t="s">
        <v>57</v>
      </c>
      <c r="AQ1549" s="1" t="s">
        <v>25</v>
      </c>
      <c r="AR1549" s="1" t="s">
        <v>19</v>
      </c>
      <c r="AS1549" s="1" t="s">
        <v>23091</v>
      </c>
      <c r="AT1549" s="1" t="s">
        <v>101</v>
      </c>
    </row>
    <row r="1550" spans="1:46" x14ac:dyDescent="0.25">
      <c r="A1550" s="1" t="s">
        <v>20414</v>
      </c>
      <c r="B1550" s="2" t="s">
        <v>23075</v>
      </c>
      <c r="C1550" s="2" t="s">
        <v>23106</v>
      </c>
      <c r="D1550" s="1">
        <v>2</v>
      </c>
      <c r="E1550" s="1">
        <v>0</v>
      </c>
      <c r="F1550" s="1">
        <v>1</v>
      </c>
      <c r="G1550" s="1">
        <v>3</v>
      </c>
      <c r="H1550" s="6">
        <v>0.33333333333333331</v>
      </c>
      <c r="I1550">
        <v>0</v>
      </c>
      <c r="J1550" s="1">
        <v>44</v>
      </c>
      <c r="K1550" s="1">
        <v>1</v>
      </c>
      <c r="L1550" s="1">
        <v>656</v>
      </c>
      <c r="M1550" s="6">
        <v>0.37</v>
      </c>
      <c r="N1550" s="4">
        <v>4000</v>
      </c>
      <c r="O1550" s="4">
        <v>285</v>
      </c>
      <c r="P1550" s="4">
        <v>1000</v>
      </c>
      <c r="Q1550" s="3">
        <v>0.33</v>
      </c>
      <c r="R1550" s="1">
        <v>18</v>
      </c>
      <c r="S1550" s="1">
        <v>1000</v>
      </c>
      <c r="T1550" s="1">
        <v>75</v>
      </c>
      <c r="U1550" s="1">
        <v>1</v>
      </c>
      <c r="V1550" s="1">
        <v>51</v>
      </c>
      <c r="W1550" s="1">
        <v>0</v>
      </c>
      <c r="X1550" s="1">
        <v>1</v>
      </c>
      <c r="Y1550" s="1">
        <v>0</v>
      </c>
      <c r="Z1550" s="1">
        <v>3</v>
      </c>
      <c r="AA1550" s="1">
        <v>1</v>
      </c>
      <c r="AB1550" s="1">
        <v>0</v>
      </c>
      <c r="AC1550" s="1">
        <v>0</v>
      </c>
      <c r="AD1550" s="1">
        <v>0</v>
      </c>
      <c r="AE1550" s="1">
        <v>0</v>
      </c>
      <c r="AF1550" s="1">
        <v>0</v>
      </c>
      <c r="AG1550" s="1">
        <v>0</v>
      </c>
      <c r="AH1550" s="1">
        <v>600</v>
      </c>
      <c r="AI1550" s="1">
        <v>600</v>
      </c>
      <c r="AJ1550" s="1" t="s">
        <v>9875</v>
      </c>
      <c r="AK1550" s="1" t="s">
        <v>9876</v>
      </c>
      <c r="AL1550" s="1" t="s">
        <v>9877</v>
      </c>
      <c r="AM1550" s="1" t="s">
        <v>12</v>
      </c>
      <c r="AN1550" s="1" t="s">
        <v>23098</v>
      </c>
      <c r="AO1550" s="1" t="s">
        <v>86</v>
      </c>
      <c r="AP1550" s="1" t="s">
        <v>57</v>
      </c>
      <c r="AQ1550" s="1" t="s">
        <v>14</v>
      </c>
      <c r="AR1550" s="1" t="s">
        <v>30</v>
      </c>
      <c r="AS1550" s="1" t="s">
        <v>23091</v>
      </c>
      <c r="AT1550" s="1" t="s">
        <v>26</v>
      </c>
    </row>
    <row r="1551" spans="1:46" x14ac:dyDescent="0.25">
      <c r="A1551" s="1" t="s">
        <v>21670</v>
      </c>
      <c r="B1551" s="2" t="s">
        <v>23075</v>
      </c>
      <c r="C1551" s="2" t="s">
        <v>23107</v>
      </c>
      <c r="D1551" s="1">
        <v>0</v>
      </c>
      <c r="E1551" s="1">
        <v>1</v>
      </c>
      <c r="F1551" s="1">
        <v>1</v>
      </c>
      <c r="G1551" s="1">
        <v>2</v>
      </c>
      <c r="H1551" s="6">
        <v>0.5</v>
      </c>
      <c r="I1551">
        <v>0</v>
      </c>
      <c r="J1551" s="1">
        <v>41</v>
      </c>
      <c r="K1551" s="1">
        <v>0</v>
      </c>
      <c r="L1551" s="1">
        <v>714</v>
      </c>
      <c r="M1551" s="6">
        <v>0.1</v>
      </c>
      <c r="N1551" s="4">
        <v>16000</v>
      </c>
      <c r="O1551" s="4">
        <v>1400</v>
      </c>
      <c r="P1551" s="4">
        <v>1500</v>
      </c>
      <c r="Q1551" s="3">
        <v>0.3</v>
      </c>
      <c r="R1551" s="1">
        <v>18</v>
      </c>
      <c r="S1551" s="1">
        <v>1500</v>
      </c>
      <c r="T1551" s="1">
        <v>95</v>
      </c>
      <c r="U1551" s="1">
        <v>1</v>
      </c>
      <c r="V1551" s="1">
        <v>51</v>
      </c>
      <c r="W1551" s="1">
        <v>1</v>
      </c>
      <c r="X1551" s="1">
        <v>0</v>
      </c>
      <c r="Y1551" s="1">
        <v>1</v>
      </c>
      <c r="Z1551" s="1">
        <v>0</v>
      </c>
      <c r="AA1551" s="1">
        <v>0</v>
      </c>
      <c r="AB1551" s="1">
        <v>0</v>
      </c>
      <c r="AC1551" s="1">
        <v>2100</v>
      </c>
      <c r="AD1551" s="1">
        <v>0</v>
      </c>
      <c r="AE1551" s="1">
        <v>0</v>
      </c>
      <c r="AF1551" s="1">
        <v>0</v>
      </c>
      <c r="AG1551" s="1">
        <v>0</v>
      </c>
      <c r="AH1551" s="1">
        <v>550</v>
      </c>
      <c r="AI1551" s="1">
        <v>2650</v>
      </c>
      <c r="AJ1551" s="1" t="s">
        <v>13285</v>
      </c>
      <c r="AK1551" s="1" t="s">
        <v>13286</v>
      </c>
      <c r="AL1551" s="1" t="s">
        <v>13287</v>
      </c>
      <c r="AM1551" s="1" t="s">
        <v>12</v>
      </c>
      <c r="AN1551" s="1" t="s">
        <v>23097</v>
      </c>
      <c r="AO1551" s="1" t="s">
        <v>86</v>
      </c>
      <c r="AP1551" s="1" t="s">
        <v>86</v>
      </c>
      <c r="AQ1551" s="1" t="s">
        <v>25</v>
      </c>
      <c r="AR1551" s="1" t="s">
        <v>19</v>
      </c>
      <c r="AS1551" s="1" t="s">
        <v>23090</v>
      </c>
      <c r="AT1551" s="1" t="s">
        <v>26</v>
      </c>
    </row>
    <row r="1552" spans="1:46" x14ac:dyDescent="0.25">
      <c r="A1552" s="1" t="s">
        <v>20856</v>
      </c>
      <c r="B1552" s="2" t="s">
        <v>23101</v>
      </c>
      <c r="C1552" s="2" t="s">
        <v>23105</v>
      </c>
      <c r="D1552" s="1">
        <v>1</v>
      </c>
      <c r="E1552" s="1">
        <v>4</v>
      </c>
      <c r="F1552" s="1">
        <v>4</v>
      </c>
      <c r="G1552" s="1">
        <v>9</v>
      </c>
      <c r="H1552" s="6">
        <v>0.44444444444444442</v>
      </c>
      <c r="I1552">
        <v>0</v>
      </c>
      <c r="J1552" s="1">
        <v>40</v>
      </c>
      <c r="K1552" s="1">
        <v>0</v>
      </c>
      <c r="L1552" s="1">
        <v>624</v>
      </c>
      <c r="M1552" s="6">
        <v>0.48</v>
      </c>
      <c r="N1552" s="4">
        <v>5000</v>
      </c>
      <c r="O1552" s="4">
        <v>450</v>
      </c>
      <c r="P1552" s="4">
        <v>400</v>
      </c>
      <c r="Q1552" s="3">
        <v>0.4</v>
      </c>
      <c r="R1552" s="1">
        <v>24</v>
      </c>
      <c r="S1552" s="1">
        <v>400</v>
      </c>
      <c r="T1552" s="1">
        <v>47</v>
      </c>
      <c r="U1552" s="1">
        <v>1</v>
      </c>
      <c r="V1552" s="1">
        <v>51</v>
      </c>
      <c r="W1552" s="1">
        <v>1</v>
      </c>
      <c r="X1552" s="1">
        <v>1</v>
      </c>
      <c r="Y1552" s="1">
        <v>0</v>
      </c>
      <c r="Z1552" s="1">
        <v>1</v>
      </c>
      <c r="AA1552" s="1">
        <v>0</v>
      </c>
      <c r="AB1552" s="1">
        <v>0</v>
      </c>
      <c r="AC1552" s="1">
        <v>4000</v>
      </c>
      <c r="AD1552" s="1">
        <v>277</v>
      </c>
      <c r="AE1552" s="1">
        <v>285</v>
      </c>
      <c r="AF1552" s="1">
        <v>1965</v>
      </c>
      <c r="AG1552" s="1">
        <v>200</v>
      </c>
      <c r="AH1552" s="1">
        <v>500</v>
      </c>
      <c r="AI1552" s="1">
        <v>7227</v>
      </c>
      <c r="AJ1552" s="1" t="s">
        <v>11086</v>
      </c>
      <c r="AK1552" s="1" t="s">
        <v>11087</v>
      </c>
      <c r="AL1552" s="1" t="s">
        <v>11088</v>
      </c>
      <c r="AM1552" s="1" t="s">
        <v>12</v>
      </c>
      <c r="AN1552" s="1" t="s">
        <v>23097</v>
      </c>
      <c r="AO1552" s="1" t="s">
        <v>86</v>
      </c>
      <c r="AP1552" s="1" t="s">
        <v>86</v>
      </c>
      <c r="AQ1552" s="1" t="s">
        <v>14</v>
      </c>
      <c r="AR1552" s="1" t="s">
        <v>30</v>
      </c>
      <c r="AS1552" s="1" t="s">
        <v>23090</v>
      </c>
      <c r="AT1552" s="1" t="s">
        <v>26</v>
      </c>
    </row>
    <row r="1553" spans="1:46" x14ac:dyDescent="0.25">
      <c r="A1553" s="1" t="s">
        <v>20514</v>
      </c>
      <c r="B1553" s="2" t="s">
        <v>23101</v>
      </c>
      <c r="C1553" s="2" t="s">
        <v>23105</v>
      </c>
      <c r="D1553" s="1">
        <v>3</v>
      </c>
      <c r="E1553" s="1">
        <v>3</v>
      </c>
      <c r="F1553" s="1">
        <v>1</v>
      </c>
      <c r="G1553" s="1">
        <v>7</v>
      </c>
      <c r="H1553" s="6">
        <v>0.14285714285714285</v>
      </c>
      <c r="I1553">
        <v>0</v>
      </c>
      <c r="J1553" s="1">
        <v>54</v>
      </c>
      <c r="K1553" s="1">
        <v>0</v>
      </c>
      <c r="L1553" s="1">
        <v>595</v>
      </c>
      <c r="M1553" s="6">
        <v>7.0000000000000007E-2</v>
      </c>
      <c r="N1553" s="4">
        <v>3000</v>
      </c>
      <c r="O1553" s="4">
        <v>250</v>
      </c>
      <c r="P1553" s="4">
        <v>200</v>
      </c>
      <c r="Q1553" s="3">
        <v>0.3</v>
      </c>
      <c r="R1553" s="1">
        <v>12</v>
      </c>
      <c r="S1553" s="1">
        <v>200</v>
      </c>
      <c r="T1553" s="1">
        <v>34</v>
      </c>
      <c r="U1553" s="1">
        <v>1</v>
      </c>
      <c r="V1553" s="1">
        <v>51</v>
      </c>
      <c r="W1553" s="1">
        <v>0</v>
      </c>
      <c r="X1553" s="1">
        <v>0</v>
      </c>
      <c r="Y1553" s="1">
        <v>0</v>
      </c>
      <c r="Z1553" s="1">
        <v>3</v>
      </c>
      <c r="AA1553" s="1">
        <v>1</v>
      </c>
      <c r="AB1553" s="1">
        <v>0</v>
      </c>
      <c r="AC1553" s="1">
        <v>0</v>
      </c>
      <c r="AD1553" s="1">
        <v>0</v>
      </c>
      <c r="AE1553" s="1">
        <v>0</v>
      </c>
      <c r="AF1553" s="1">
        <v>0</v>
      </c>
      <c r="AG1553" s="1">
        <v>0</v>
      </c>
      <c r="AH1553" s="1">
        <v>0</v>
      </c>
      <c r="AI1553" s="1">
        <v>0</v>
      </c>
      <c r="AJ1553" s="1" t="s">
        <v>890</v>
      </c>
      <c r="AK1553" s="1" t="s">
        <v>10162</v>
      </c>
      <c r="AL1553" s="1" t="s">
        <v>10163</v>
      </c>
      <c r="AM1553" s="1" t="s">
        <v>12</v>
      </c>
      <c r="AN1553" s="1" t="s">
        <v>23097</v>
      </c>
      <c r="AO1553" s="1" t="s">
        <v>86</v>
      </c>
      <c r="AP1553" s="1" t="s">
        <v>57</v>
      </c>
      <c r="AQ1553" s="1" t="s">
        <v>25</v>
      </c>
      <c r="AR1553" s="1" t="s">
        <v>30</v>
      </c>
      <c r="AS1553" s="1" t="s">
        <v>23091</v>
      </c>
      <c r="AT1553" s="1" t="s">
        <v>26</v>
      </c>
    </row>
    <row r="1554" spans="1:46" x14ac:dyDescent="0.25">
      <c r="A1554" s="1" t="s">
        <v>21654</v>
      </c>
      <c r="B1554" s="2" t="s">
        <v>23101</v>
      </c>
      <c r="C1554" s="2" t="s">
        <v>23105</v>
      </c>
      <c r="D1554" s="1">
        <v>0</v>
      </c>
      <c r="E1554" s="1">
        <v>0</v>
      </c>
      <c r="F1554" s="1">
        <v>1</v>
      </c>
      <c r="G1554" s="1">
        <v>1</v>
      </c>
      <c r="H1554" s="6">
        <v>1</v>
      </c>
      <c r="I1554">
        <v>0</v>
      </c>
      <c r="J1554" s="1">
        <v>30</v>
      </c>
      <c r="K1554" s="1">
        <v>0</v>
      </c>
      <c r="L1554" s="1">
        <v>680</v>
      </c>
      <c r="M1554" s="6">
        <v>0.2</v>
      </c>
      <c r="N1554" s="4">
        <v>1800</v>
      </c>
      <c r="O1554" s="4">
        <v>150</v>
      </c>
      <c r="P1554" s="4">
        <v>300</v>
      </c>
      <c r="Q1554" s="3">
        <v>0.39</v>
      </c>
      <c r="R1554" s="1">
        <v>12</v>
      </c>
      <c r="S1554" s="1">
        <v>300</v>
      </c>
      <c r="T1554" s="1">
        <v>50</v>
      </c>
      <c r="U1554" s="1">
        <v>1</v>
      </c>
      <c r="V1554" s="1">
        <v>51</v>
      </c>
      <c r="W1554" s="1">
        <v>1</v>
      </c>
      <c r="X1554" s="1">
        <v>0</v>
      </c>
      <c r="Y1554" s="1">
        <v>1</v>
      </c>
      <c r="Z1554" s="1">
        <v>2</v>
      </c>
      <c r="AA1554" s="1">
        <v>1</v>
      </c>
      <c r="AB1554" s="1">
        <v>1</v>
      </c>
      <c r="AC1554" s="1">
        <v>0</v>
      </c>
      <c r="AD1554" s="1">
        <v>0</v>
      </c>
      <c r="AE1554" s="1">
        <v>0</v>
      </c>
      <c r="AF1554" s="1">
        <v>0</v>
      </c>
      <c r="AG1554" s="1">
        <v>0</v>
      </c>
      <c r="AH1554" s="1">
        <v>0</v>
      </c>
      <c r="AI1554" s="1">
        <v>0</v>
      </c>
      <c r="AJ1554" s="1" t="s">
        <v>13241</v>
      </c>
      <c r="AK1554" s="1" t="s">
        <v>13242</v>
      </c>
      <c r="AL1554" s="1" t="s">
        <v>13243</v>
      </c>
      <c r="AM1554" s="1" t="s">
        <v>12</v>
      </c>
      <c r="AN1554" s="1" t="s">
        <v>23097</v>
      </c>
      <c r="AO1554" s="1" t="s">
        <v>86</v>
      </c>
      <c r="AP1554" s="1" t="s">
        <v>86</v>
      </c>
      <c r="AQ1554" s="1" t="s">
        <v>25</v>
      </c>
      <c r="AR1554" s="1" t="s">
        <v>19</v>
      </c>
      <c r="AS1554" s="1" t="s">
        <v>23091</v>
      </c>
      <c r="AT1554" s="1" t="s">
        <v>101</v>
      </c>
    </row>
    <row r="1555" spans="1:46" x14ac:dyDescent="0.25">
      <c r="A1555" s="1" t="s">
        <v>21466</v>
      </c>
      <c r="B1555" s="2" t="s">
        <v>23101</v>
      </c>
      <c r="C1555" s="2" t="s">
        <v>23106</v>
      </c>
      <c r="D1555" s="1">
        <v>0</v>
      </c>
      <c r="E1555" s="1">
        <v>1</v>
      </c>
      <c r="F1555" s="1">
        <v>1</v>
      </c>
      <c r="G1555" s="1">
        <v>2</v>
      </c>
      <c r="H1555" s="6">
        <v>0.5</v>
      </c>
      <c r="I1555">
        <v>0</v>
      </c>
      <c r="J1555" s="1">
        <v>44</v>
      </c>
      <c r="K1555" s="1">
        <v>0</v>
      </c>
      <c r="L1555" s="1">
        <v>717</v>
      </c>
      <c r="M1555" s="6">
        <v>0.24</v>
      </c>
      <c r="N1555" s="4">
        <v>3500</v>
      </c>
      <c r="O1555" s="4">
        <v>200</v>
      </c>
      <c r="P1555" s="4">
        <v>500</v>
      </c>
      <c r="Q1555" s="3">
        <v>0.3</v>
      </c>
      <c r="R1555" s="1">
        <v>24</v>
      </c>
      <c r="S1555" s="1">
        <v>500</v>
      </c>
      <c r="T1555" s="1">
        <v>40</v>
      </c>
      <c r="U1555" s="1">
        <v>1</v>
      </c>
      <c r="V1555" s="1">
        <v>51</v>
      </c>
      <c r="W1555" s="1">
        <v>1</v>
      </c>
      <c r="X1555" s="1">
        <v>1</v>
      </c>
      <c r="Y1555" s="1">
        <v>0</v>
      </c>
      <c r="Z1555" s="1">
        <v>3</v>
      </c>
      <c r="AA1555" s="1">
        <v>1</v>
      </c>
      <c r="AB1555" s="1">
        <v>1</v>
      </c>
      <c r="AC1555" s="1">
        <v>0</v>
      </c>
      <c r="AD1555" s="1">
        <v>0</v>
      </c>
      <c r="AE1555" s="1">
        <v>0</v>
      </c>
      <c r="AF1555" s="1">
        <v>400</v>
      </c>
      <c r="AG1555" s="1">
        <v>0</v>
      </c>
      <c r="AH1555" s="1">
        <v>0</v>
      </c>
      <c r="AI1555" s="1">
        <v>400</v>
      </c>
      <c r="AJ1555" s="1" t="s">
        <v>3318</v>
      </c>
      <c r="AK1555" s="1" t="s">
        <v>12707</v>
      </c>
      <c r="AL1555" s="1" t="s">
        <v>12708</v>
      </c>
      <c r="AM1555" s="1" t="s">
        <v>12</v>
      </c>
      <c r="AN1555" s="1" t="s">
        <v>23097</v>
      </c>
      <c r="AO1555" s="1" t="s">
        <v>86</v>
      </c>
      <c r="AP1555" s="1" t="s">
        <v>86</v>
      </c>
      <c r="AQ1555" s="1" t="s">
        <v>14</v>
      </c>
      <c r="AR1555" s="1" t="s">
        <v>30</v>
      </c>
      <c r="AS1555" s="1" t="s">
        <v>23091</v>
      </c>
      <c r="AT1555" s="1" t="s">
        <v>101</v>
      </c>
    </row>
    <row r="1556" spans="1:46" x14ac:dyDescent="0.25">
      <c r="A1556" s="1" t="s">
        <v>20672</v>
      </c>
      <c r="B1556" s="2" t="s">
        <v>23101</v>
      </c>
      <c r="C1556" s="2" t="s">
        <v>23108</v>
      </c>
      <c r="D1556" s="1">
        <v>0</v>
      </c>
      <c r="E1556" s="1">
        <v>0</v>
      </c>
      <c r="F1556" s="1">
        <v>4</v>
      </c>
      <c r="G1556" s="1">
        <v>4</v>
      </c>
      <c r="H1556" s="6">
        <v>1</v>
      </c>
      <c r="I1556">
        <v>0</v>
      </c>
      <c r="J1556" s="1">
        <v>44</v>
      </c>
      <c r="K1556" s="1">
        <v>1</v>
      </c>
      <c r="L1556" s="1">
        <v>608</v>
      </c>
      <c r="M1556" s="6">
        <v>0.17</v>
      </c>
      <c r="N1556" s="4">
        <v>3200</v>
      </c>
      <c r="O1556" s="4">
        <v>200</v>
      </c>
      <c r="P1556" s="4">
        <v>400</v>
      </c>
      <c r="Q1556" s="3">
        <v>0.35</v>
      </c>
      <c r="R1556" s="1">
        <v>24</v>
      </c>
      <c r="S1556" s="1">
        <v>400</v>
      </c>
      <c r="T1556" s="1">
        <v>42</v>
      </c>
      <c r="U1556" s="1">
        <v>1</v>
      </c>
      <c r="V1556" s="1">
        <v>51</v>
      </c>
      <c r="W1556" s="1">
        <v>0</v>
      </c>
      <c r="X1556" s="1">
        <v>0</v>
      </c>
      <c r="Y1556" s="1">
        <v>1</v>
      </c>
      <c r="Z1556" s="1">
        <v>1</v>
      </c>
      <c r="AA1556" s="1">
        <v>0</v>
      </c>
      <c r="AB1556" s="1">
        <v>0</v>
      </c>
      <c r="AC1556" s="1">
        <v>0</v>
      </c>
      <c r="AD1556" s="1">
        <v>0</v>
      </c>
      <c r="AE1556" s="1">
        <v>0</v>
      </c>
      <c r="AF1556" s="1">
        <v>220</v>
      </c>
      <c r="AG1556" s="1">
        <v>0</v>
      </c>
      <c r="AH1556" s="1">
        <v>0</v>
      </c>
      <c r="AI1556" s="1">
        <v>220</v>
      </c>
      <c r="AJ1556" s="1" t="s">
        <v>10607</v>
      </c>
      <c r="AK1556" s="1" t="s">
        <v>10608</v>
      </c>
      <c r="AL1556" s="1" t="s">
        <v>10609</v>
      </c>
      <c r="AM1556" s="1" t="s">
        <v>12</v>
      </c>
      <c r="AN1556" s="1" t="s">
        <v>23098</v>
      </c>
      <c r="AO1556" s="1" t="s">
        <v>86</v>
      </c>
      <c r="AP1556" s="1" t="s">
        <v>57</v>
      </c>
      <c r="AQ1556" s="1" t="s">
        <v>25</v>
      </c>
      <c r="AR1556" s="1" t="s">
        <v>19</v>
      </c>
      <c r="AS1556" s="1" t="s">
        <v>23090</v>
      </c>
      <c r="AT1556" s="1" t="s">
        <v>26</v>
      </c>
    </row>
    <row r="1557" spans="1:46" x14ac:dyDescent="0.25">
      <c r="A1557" s="1" t="s">
        <v>20677</v>
      </c>
      <c r="B1557" s="2" t="s">
        <v>23101</v>
      </c>
      <c r="C1557" s="2" t="s">
        <v>23108</v>
      </c>
      <c r="D1557" s="1">
        <v>0</v>
      </c>
      <c r="E1557" s="1">
        <v>0</v>
      </c>
      <c r="F1557" s="1">
        <v>1</v>
      </c>
      <c r="G1557" s="1">
        <v>1</v>
      </c>
      <c r="H1557" s="6">
        <v>1</v>
      </c>
      <c r="I1557">
        <v>0</v>
      </c>
      <c r="J1557" s="1">
        <v>35</v>
      </c>
      <c r="K1557" s="1">
        <v>0</v>
      </c>
      <c r="L1557" s="1">
        <v>635</v>
      </c>
      <c r="M1557" s="6">
        <v>0.02</v>
      </c>
      <c r="N1557" s="4">
        <v>60000</v>
      </c>
      <c r="O1557" s="4">
        <v>5000</v>
      </c>
      <c r="P1557" s="4">
        <v>300</v>
      </c>
      <c r="Q1557" s="3">
        <v>0.35</v>
      </c>
      <c r="R1557" s="1">
        <v>12</v>
      </c>
      <c r="S1557" s="1">
        <v>300</v>
      </c>
      <c r="T1557" s="1">
        <v>31</v>
      </c>
      <c r="U1557" s="1">
        <v>1</v>
      </c>
      <c r="V1557" s="1">
        <v>51</v>
      </c>
      <c r="W1557" s="1">
        <v>1</v>
      </c>
      <c r="X1557" s="1">
        <v>0</v>
      </c>
      <c r="Y1557" s="1">
        <v>1</v>
      </c>
      <c r="Z1557" s="1">
        <v>3</v>
      </c>
      <c r="AA1557" s="1">
        <v>0</v>
      </c>
      <c r="AB1557" s="1">
        <v>0</v>
      </c>
      <c r="AC1557" s="1">
        <v>150</v>
      </c>
      <c r="AD1557" s="1">
        <v>0</v>
      </c>
      <c r="AE1557" s="1">
        <v>1100</v>
      </c>
      <c r="AF1557" s="1">
        <v>1000</v>
      </c>
      <c r="AG1557" s="1">
        <v>400</v>
      </c>
      <c r="AH1557" s="1">
        <v>0</v>
      </c>
      <c r="AI1557" s="1">
        <v>2650</v>
      </c>
      <c r="AJ1557" s="1" t="s">
        <v>10621</v>
      </c>
      <c r="AK1557" s="1" t="s">
        <v>10622</v>
      </c>
      <c r="AL1557" s="1" t="s">
        <v>10623</v>
      </c>
      <c r="AM1557" s="1" t="s">
        <v>12</v>
      </c>
      <c r="AN1557" s="1" t="s">
        <v>23097</v>
      </c>
      <c r="AO1557" s="1" t="s">
        <v>86</v>
      </c>
      <c r="AP1557" s="1" t="s">
        <v>86</v>
      </c>
      <c r="AQ1557" s="1" t="s">
        <v>25</v>
      </c>
      <c r="AR1557" s="1" t="s">
        <v>19</v>
      </c>
      <c r="AS1557" s="1" t="s">
        <v>23090</v>
      </c>
      <c r="AT1557" s="1" t="s">
        <v>26</v>
      </c>
    </row>
    <row r="1558" spans="1:46" x14ac:dyDescent="0.25">
      <c r="A1558" s="1" t="s">
        <v>22414</v>
      </c>
      <c r="B1558" s="2" t="s">
        <v>23101</v>
      </c>
      <c r="C1558" s="2" t="s">
        <v>23108</v>
      </c>
      <c r="D1558" s="1">
        <v>0</v>
      </c>
      <c r="E1558" s="1">
        <v>0</v>
      </c>
      <c r="F1558" s="1">
        <v>1</v>
      </c>
      <c r="G1558" s="1">
        <v>1</v>
      </c>
      <c r="H1558" s="6">
        <v>1</v>
      </c>
      <c r="I1558">
        <v>1</v>
      </c>
      <c r="J1558" s="1">
        <v>34</v>
      </c>
      <c r="K1558" s="1">
        <v>1</v>
      </c>
      <c r="L1558" s="1">
        <v>600</v>
      </c>
      <c r="M1558" s="6">
        <v>0.4</v>
      </c>
      <c r="N1558" s="4">
        <v>2200</v>
      </c>
      <c r="O1558" s="4">
        <v>170</v>
      </c>
      <c r="P1558" s="4">
        <v>700</v>
      </c>
      <c r="Q1558" s="3">
        <v>0.35</v>
      </c>
      <c r="R1558" s="1">
        <v>24</v>
      </c>
      <c r="S1558" s="1">
        <v>700</v>
      </c>
      <c r="T1558" s="1">
        <v>70</v>
      </c>
      <c r="U1558" s="1">
        <v>1</v>
      </c>
      <c r="V1558" s="1">
        <v>51</v>
      </c>
      <c r="W1558" s="1">
        <v>1</v>
      </c>
      <c r="X1558" s="1">
        <v>1</v>
      </c>
      <c r="Y1558" s="1">
        <v>0</v>
      </c>
      <c r="Z1558" s="1">
        <v>3</v>
      </c>
      <c r="AA1558" s="1">
        <v>0</v>
      </c>
      <c r="AB1558" s="1">
        <v>1</v>
      </c>
      <c r="AC1558" s="1">
        <v>0</v>
      </c>
      <c r="AD1558" s="1">
        <v>0</v>
      </c>
      <c r="AE1558" s="1">
        <v>700</v>
      </c>
      <c r="AF1558" s="1">
        <v>0</v>
      </c>
      <c r="AG1558" s="1">
        <v>20</v>
      </c>
      <c r="AH1558" s="1">
        <v>0</v>
      </c>
      <c r="AI1558" s="1">
        <v>720</v>
      </c>
      <c r="AJ1558" s="1" t="s">
        <v>15268</v>
      </c>
      <c r="AK1558" s="1" t="s">
        <v>15269</v>
      </c>
      <c r="AL1558" s="1" t="s">
        <v>15270</v>
      </c>
      <c r="AM1558" s="1" t="s">
        <v>16</v>
      </c>
      <c r="AN1558" s="1" t="s">
        <v>23098</v>
      </c>
      <c r="AO1558" s="1" t="s">
        <v>86</v>
      </c>
      <c r="AP1558" s="1" t="s">
        <v>86</v>
      </c>
      <c r="AQ1558" s="1" t="s">
        <v>14</v>
      </c>
      <c r="AR1558" s="1" t="s">
        <v>30</v>
      </c>
      <c r="AS1558" s="1" t="s">
        <v>23090</v>
      </c>
      <c r="AT1558" s="1" t="s">
        <v>101</v>
      </c>
    </row>
    <row r="1559" spans="1:46" x14ac:dyDescent="0.25">
      <c r="A1559" s="1" t="s">
        <v>19582</v>
      </c>
      <c r="B1559" s="2" t="s">
        <v>23101</v>
      </c>
      <c r="C1559" s="2" t="s">
        <v>23108</v>
      </c>
      <c r="D1559" s="1">
        <v>0</v>
      </c>
      <c r="E1559" s="1">
        <v>0</v>
      </c>
      <c r="F1559" s="1">
        <v>3</v>
      </c>
      <c r="G1559" s="1">
        <v>3</v>
      </c>
      <c r="H1559" s="6">
        <v>1</v>
      </c>
      <c r="I1559">
        <v>0</v>
      </c>
      <c r="J1559" s="1">
        <v>43</v>
      </c>
      <c r="K1559" s="1">
        <v>0</v>
      </c>
      <c r="L1559" s="1">
        <v>600</v>
      </c>
      <c r="M1559" s="6">
        <v>5</v>
      </c>
      <c r="N1559" s="4">
        <v>3720</v>
      </c>
      <c r="O1559" s="4">
        <v>285</v>
      </c>
      <c r="P1559" s="4">
        <v>150</v>
      </c>
      <c r="Q1559" s="3">
        <v>0.25</v>
      </c>
      <c r="R1559" s="1">
        <v>12</v>
      </c>
      <c r="S1559" s="1">
        <v>150</v>
      </c>
      <c r="T1559" s="1">
        <v>17</v>
      </c>
      <c r="U1559" s="1">
        <v>1</v>
      </c>
      <c r="V1559" s="1">
        <v>51</v>
      </c>
      <c r="W1559" s="1">
        <v>0</v>
      </c>
      <c r="X1559" s="1">
        <v>0</v>
      </c>
      <c r="Y1559" s="1">
        <v>1</v>
      </c>
      <c r="Z1559" s="1">
        <v>3</v>
      </c>
      <c r="AA1559" s="1">
        <v>0</v>
      </c>
      <c r="AB1559" s="1">
        <v>0</v>
      </c>
      <c r="AC1559" s="1">
        <v>12808</v>
      </c>
      <c r="AD1559" s="1">
        <v>0</v>
      </c>
      <c r="AE1559" s="1">
        <v>0</v>
      </c>
      <c r="AF1559" s="1">
        <v>0</v>
      </c>
      <c r="AG1559" s="1">
        <v>0</v>
      </c>
      <c r="AH1559" s="1">
        <v>0</v>
      </c>
      <c r="AI1559" s="1">
        <v>12808</v>
      </c>
      <c r="AJ1559" s="1" t="s">
        <v>7605</v>
      </c>
      <c r="AK1559" s="1" t="s">
        <v>7606</v>
      </c>
      <c r="AL1559" s="1" t="s">
        <v>7607</v>
      </c>
      <c r="AM1559" s="1" t="s">
        <v>12</v>
      </c>
      <c r="AN1559" s="1" t="s">
        <v>23097</v>
      </c>
      <c r="AO1559" s="1" t="s">
        <v>86</v>
      </c>
      <c r="AP1559" s="1" t="s">
        <v>57</v>
      </c>
      <c r="AQ1559" s="1" t="s">
        <v>25</v>
      </c>
      <c r="AR1559" s="1" t="s">
        <v>19</v>
      </c>
      <c r="AS1559" s="1" t="s">
        <v>23090</v>
      </c>
      <c r="AT1559" s="1" t="s">
        <v>26</v>
      </c>
    </row>
    <row r="1560" spans="1:46" x14ac:dyDescent="0.25">
      <c r="A1560" s="1" t="s">
        <v>21274</v>
      </c>
      <c r="B1560" s="2" t="s">
        <v>23101</v>
      </c>
      <c r="C1560" s="2" t="s">
        <v>23109</v>
      </c>
      <c r="D1560" s="1">
        <v>0</v>
      </c>
      <c r="E1560" s="1">
        <v>0</v>
      </c>
      <c r="F1560" s="1">
        <v>2</v>
      </c>
      <c r="G1560" s="1">
        <v>2</v>
      </c>
      <c r="H1560" s="6">
        <v>1</v>
      </c>
      <c r="I1560">
        <v>0</v>
      </c>
      <c r="J1560" s="1">
        <v>34</v>
      </c>
      <c r="K1560" s="1">
        <v>0</v>
      </c>
      <c r="L1560" s="1">
        <v>810</v>
      </c>
      <c r="M1560" s="6">
        <v>0.51</v>
      </c>
      <c r="N1560" s="4">
        <v>2640</v>
      </c>
      <c r="O1560" s="4">
        <v>220</v>
      </c>
      <c r="P1560" s="4">
        <v>300</v>
      </c>
      <c r="Q1560" s="3">
        <v>0.3</v>
      </c>
      <c r="R1560" s="1">
        <v>24</v>
      </c>
      <c r="S1560" s="1">
        <v>300</v>
      </c>
      <c r="T1560" s="1">
        <v>37</v>
      </c>
      <c r="U1560" s="1">
        <v>1</v>
      </c>
      <c r="V1560" s="1">
        <v>51</v>
      </c>
      <c r="W1560" s="1">
        <v>0</v>
      </c>
      <c r="X1560" s="1">
        <v>1</v>
      </c>
      <c r="Y1560" s="1">
        <v>0</v>
      </c>
      <c r="Z1560" s="1">
        <v>2</v>
      </c>
      <c r="AA1560" s="1">
        <v>1</v>
      </c>
      <c r="AB1560" s="1">
        <v>1</v>
      </c>
      <c r="AC1560" s="1">
        <v>0</v>
      </c>
      <c r="AD1560" s="1">
        <v>0</v>
      </c>
      <c r="AE1560" s="1">
        <v>2461</v>
      </c>
      <c r="AF1560" s="1">
        <v>0</v>
      </c>
      <c r="AG1560" s="1">
        <v>36</v>
      </c>
      <c r="AH1560" s="1">
        <v>0</v>
      </c>
      <c r="AI1560" s="1">
        <v>2497</v>
      </c>
      <c r="AJ1560" s="1" t="s">
        <v>12230</v>
      </c>
      <c r="AK1560" s="1" t="s">
        <v>12231</v>
      </c>
      <c r="AL1560" s="1" t="s">
        <v>12232</v>
      </c>
      <c r="AM1560" s="1" t="s">
        <v>12</v>
      </c>
      <c r="AN1560" s="1" t="s">
        <v>23097</v>
      </c>
      <c r="AO1560" s="1" t="s">
        <v>86</v>
      </c>
      <c r="AP1560" s="1" t="s">
        <v>57</v>
      </c>
      <c r="AQ1560" s="1" t="s">
        <v>14</v>
      </c>
      <c r="AR1560" s="1" t="s">
        <v>30</v>
      </c>
      <c r="AS1560" s="1" t="s">
        <v>23091</v>
      </c>
      <c r="AT1560" s="1" t="s">
        <v>101</v>
      </c>
    </row>
    <row r="1561" spans="1:46" x14ac:dyDescent="0.25">
      <c r="A1561" s="1" t="s">
        <v>20216</v>
      </c>
      <c r="B1561" s="2" t="s">
        <v>23101</v>
      </c>
      <c r="C1561" s="2" t="s">
        <v>23109</v>
      </c>
      <c r="D1561" s="1">
        <v>0</v>
      </c>
      <c r="E1561" s="1">
        <v>0</v>
      </c>
      <c r="F1561" s="1">
        <v>4</v>
      </c>
      <c r="G1561" s="1">
        <v>4</v>
      </c>
      <c r="H1561" s="6">
        <v>1</v>
      </c>
      <c r="I1561">
        <v>0</v>
      </c>
      <c r="J1561" s="1">
        <v>44</v>
      </c>
      <c r="K1561" s="1">
        <v>1</v>
      </c>
      <c r="L1561" s="1">
        <v>529</v>
      </c>
      <c r="M1561" s="6">
        <v>0.1</v>
      </c>
      <c r="N1561" s="4">
        <v>3500</v>
      </c>
      <c r="O1561" s="4">
        <v>270</v>
      </c>
      <c r="P1561" s="4">
        <v>300</v>
      </c>
      <c r="Q1561" s="3">
        <v>0.33</v>
      </c>
      <c r="R1561" s="1">
        <v>24</v>
      </c>
      <c r="S1561" s="1">
        <v>300</v>
      </c>
      <c r="T1561" s="1">
        <v>36</v>
      </c>
      <c r="U1561" s="1">
        <v>1</v>
      </c>
      <c r="V1561" s="1">
        <v>51</v>
      </c>
      <c r="W1561" s="1">
        <v>0</v>
      </c>
      <c r="X1561" s="1">
        <v>0</v>
      </c>
      <c r="Y1561" s="1">
        <v>1</v>
      </c>
      <c r="Z1561" s="1">
        <v>1</v>
      </c>
      <c r="AA1561" s="1">
        <v>0</v>
      </c>
      <c r="AB1561" s="1">
        <v>0</v>
      </c>
      <c r="AC1561" s="1">
        <v>0</v>
      </c>
      <c r="AD1561" s="1">
        <v>0</v>
      </c>
      <c r="AE1561" s="1">
        <v>0</v>
      </c>
      <c r="AF1561" s="1">
        <v>215</v>
      </c>
      <c r="AG1561" s="1">
        <v>0</v>
      </c>
      <c r="AH1561" s="1">
        <v>0</v>
      </c>
      <c r="AI1561" s="1">
        <v>215</v>
      </c>
      <c r="AJ1561" s="1" t="s">
        <v>9360</v>
      </c>
      <c r="AK1561" s="1" t="s">
        <v>9361</v>
      </c>
      <c r="AL1561" s="1" t="s">
        <v>9362</v>
      </c>
      <c r="AM1561" s="1" t="s">
        <v>12</v>
      </c>
      <c r="AN1561" s="1" t="s">
        <v>23098</v>
      </c>
      <c r="AO1561" s="1" t="s">
        <v>86</v>
      </c>
      <c r="AP1561" s="1" t="s">
        <v>57</v>
      </c>
      <c r="AQ1561" s="1" t="s">
        <v>25</v>
      </c>
      <c r="AR1561" s="1" t="s">
        <v>19</v>
      </c>
      <c r="AS1561" s="1" t="s">
        <v>23090</v>
      </c>
      <c r="AT1561" s="1" t="s">
        <v>26</v>
      </c>
    </row>
    <row r="1562" spans="1:46" x14ac:dyDescent="0.25">
      <c r="A1562" s="1" t="s">
        <v>17054</v>
      </c>
      <c r="B1562" s="2" t="s">
        <v>23076</v>
      </c>
      <c r="C1562" s="2" t="s">
        <v>23104</v>
      </c>
      <c r="D1562" s="1">
        <v>1</v>
      </c>
      <c r="E1562" s="1">
        <v>1</v>
      </c>
      <c r="F1562" s="1">
        <v>2</v>
      </c>
      <c r="G1562" s="1">
        <v>4</v>
      </c>
      <c r="H1562" s="6">
        <v>0.5</v>
      </c>
      <c r="I1562">
        <v>1</v>
      </c>
      <c r="J1562" s="1">
        <v>45</v>
      </c>
      <c r="K1562" s="1">
        <v>0</v>
      </c>
      <c r="L1562" s="1">
        <v>598</v>
      </c>
      <c r="M1562" s="6">
        <v>0.3</v>
      </c>
      <c r="N1562" s="4">
        <v>6000</v>
      </c>
      <c r="O1562" s="4">
        <v>560</v>
      </c>
      <c r="P1562" s="4">
        <v>1000</v>
      </c>
      <c r="Q1562" s="3">
        <v>0.3</v>
      </c>
      <c r="R1562" s="1">
        <v>36</v>
      </c>
      <c r="S1562" s="1">
        <v>1000</v>
      </c>
      <c r="T1562" s="1">
        <v>40</v>
      </c>
      <c r="U1562" s="1">
        <v>0</v>
      </c>
      <c r="V1562" s="1">
        <v>50</v>
      </c>
      <c r="W1562" s="1">
        <v>0</v>
      </c>
      <c r="X1562" s="1">
        <v>1</v>
      </c>
      <c r="Y1562" s="1">
        <v>0</v>
      </c>
      <c r="Z1562" s="1">
        <v>2</v>
      </c>
      <c r="AA1562" s="1">
        <v>0</v>
      </c>
      <c r="AB1562" s="1">
        <v>1</v>
      </c>
      <c r="AC1562" s="1">
        <v>0</v>
      </c>
      <c r="AD1562" s="1">
        <v>650</v>
      </c>
      <c r="AE1562" s="1">
        <v>320</v>
      </c>
      <c r="AF1562" s="1">
        <v>580</v>
      </c>
      <c r="AG1562" s="1">
        <v>300</v>
      </c>
      <c r="AH1562" s="1">
        <v>890</v>
      </c>
      <c r="AI1562" s="1">
        <v>2740</v>
      </c>
      <c r="AJ1562" s="1" t="s">
        <v>123</v>
      </c>
      <c r="AK1562" s="1" t="s">
        <v>124</v>
      </c>
      <c r="AL1562" s="1" t="s">
        <v>125</v>
      </c>
      <c r="AM1562" s="1" t="s">
        <v>16</v>
      </c>
      <c r="AN1562" s="1" t="s">
        <v>23097</v>
      </c>
      <c r="AO1562" s="1" t="s">
        <v>364</v>
      </c>
      <c r="AP1562" s="1" t="s">
        <v>57</v>
      </c>
      <c r="AQ1562" s="1" t="s">
        <v>14</v>
      </c>
      <c r="AR1562" s="1" t="s">
        <v>30</v>
      </c>
      <c r="AS1562" s="1" t="s">
        <v>23090</v>
      </c>
      <c r="AT1562" s="1" t="s">
        <v>101</v>
      </c>
    </row>
    <row r="1563" spans="1:46" x14ac:dyDescent="0.25">
      <c r="A1563" s="1" t="s">
        <v>18138</v>
      </c>
      <c r="B1563" s="2" t="s">
        <v>23076</v>
      </c>
      <c r="C1563" s="2" t="s">
        <v>23107</v>
      </c>
      <c r="D1563" s="1">
        <v>0</v>
      </c>
      <c r="E1563" s="1">
        <v>1</v>
      </c>
      <c r="F1563" s="1">
        <v>1</v>
      </c>
      <c r="G1563" s="1">
        <v>2</v>
      </c>
      <c r="H1563" s="6">
        <v>0.5</v>
      </c>
      <c r="I1563">
        <v>0</v>
      </c>
      <c r="J1563" s="1">
        <v>45</v>
      </c>
      <c r="K1563" s="1">
        <v>0</v>
      </c>
      <c r="L1563" s="1">
        <v>841</v>
      </c>
      <c r="M1563" s="6">
        <v>0.36</v>
      </c>
      <c r="N1563" s="4">
        <v>2000</v>
      </c>
      <c r="O1563" s="4">
        <v>150</v>
      </c>
      <c r="P1563" s="4">
        <v>400</v>
      </c>
      <c r="Q1563" s="3">
        <v>0.3</v>
      </c>
      <c r="R1563" s="1">
        <v>24</v>
      </c>
      <c r="S1563" s="1">
        <v>400</v>
      </c>
      <c r="T1563" s="1">
        <v>48</v>
      </c>
      <c r="U1563" s="1">
        <v>0</v>
      </c>
      <c r="V1563" s="1">
        <v>50</v>
      </c>
      <c r="W1563" s="1">
        <v>1</v>
      </c>
      <c r="X1563" s="1">
        <v>1</v>
      </c>
      <c r="Y1563" s="1">
        <v>1</v>
      </c>
      <c r="Z1563" s="1">
        <v>1</v>
      </c>
      <c r="AA1563" s="1">
        <v>1</v>
      </c>
      <c r="AB1563" s="1">
        <v>0</v>
      </c>
      <c r="AC1563" s="1">
        <v>0</v>
      </c>
      <c r="AD1563" s="1">
        <v>0</v>
      </c>
      <c r="AE1563" s="1">
        <v>0</v>
      </c>
      <c r="AF1563" s="1">
        <v>0</v>
      </c>
      <c r="AG1563" s="1">
        <v>14</v>
      </c>
      <c r="AH1563" s="1">
        <v>550</v>
      </c>
      <c r="AI1563" s="1">
        <v>564</v>
      </c>
      <c r="AJ1563" s="1" t="s">
        <v>3468</v>
      </c>
      <c r="AK1563" s="1" t="s">
        <v>3469</v>
      </c>
      <c r="AL1563" s="1" t="s">
        <v>3470</v>
      </c>
      <c r="AM1563" s="1" t="s">
        <v>12</v>
      </c>
      <c r="AN1563" s="1" t="s">
        <v>23097</v>
      </c>
      <c r="AO1563" s="1" t="s">
        <v>364</v>
      </c>
      <c r="AP1563" s="1" t="s">
        <v>86</v>
      </c>
      <c r="AQ1563" s="1" t="s">
        <v>14</v>
      </c>
      <c r="AR1563" s="1" t="s">
        <v>19</v>
      </c>
      <c r="AS1563" s="1" t="s">
        <v>23091</v>
      </c>
      <c r="AT1563" s="1" t="s">
        <v>26</v>
      </c>
    </row>
    <row r="1564" spans="1:46" x14ac:dyDescent="0.25">
      <c r="A1564" s="1" t="s">
        <v>18483</v>
      </c>
      <c r="B1564" s="2" t="s">
        <v>23073</v>
      </c>
      <c r="C1564" s="2" t="s">
        <v>23105</v>
      </c>
      <c r="D1564" s="1">
        <v>0</v>
      </c>
      <c r="E1564" s="1">
        <v>0</v>
      </c>
      <c r="F1564" s="1">
        <v>4</v>
      </c>
      <c r="G1564" s="1">
        <v>4</v>
      </c>
      <c r="H1564" s="6">
        <v>1</v>
      </c>
      <c r="I1564">
        <v>0</v>
      </c>
      <c r="J1564" s="1">
        <v>34</v>
      </c>
      <c r="K1564" s="1">
        <v>1</v>
      </c>
      <c r="L1564" s="1">
        <v>644</v>
      </c>
      <c r="M1564" s="6">
        <v>0.23</v>
      </c>
      <c r="N1564" s="4">
        <v>1900</v>
      </c>
      <c r="O1564" s="4">
        <v>150</v>
      </c>
      <c r="P1564" s="4">
        <v>500</v>
      </c>
      <c r="Q1564" s="3">
        <v>0.37</v>
      </c>
      <c r="R1564" s="1">
        <v>24</v>
      </c>
      <c r="S1564" s="1">
        <v>500</v>
      </c>
      <c r="T1564" s="1">
        <v>79</v>
      </c>
      <c r="U1564" s="1">
        <v>0</v>
      </c>
      <c r="V1564" s="1">
        <v>50</v>
      </c>
      <c r="W1564" s="1">
        <v>0</v>
      </c>
      <c r="X1564" s="1">
        <v>1</v>
      </c>
      <c r="Y1564" s="1">
        <v>0</v>
      </c>
      <c r="Z1564" s="1">
        <v>3</v>
      </c>
      <c r="AA1564" s="1">
        <v>1</v>
      </c>
      <c r="AB1564" s="1">
        <v>0</v>
      </c>
      <c r="AC1564" s="1">
        <v>0</v>
      </c>
      <c r="AD1564" s="1">
        <v>0</v>
      </c>
      <c r="AE1564" s="1">
        <v>196</v>
      </c>
      <c r="AF1564" s="1">
        <v>0</v>
      </c>
      <c r="AG1564" s="1">
        <v>0</v>
      </c>
      <c r="AH1564" s="1">
        <v>0</v>
      </c>
      <c r="AI1564" s="1">
        <v>196</v>
      </c>
      <c r="AJ1564" s="1" t="s">
        <v>2650</v>
      </c>
      <c r="AK1564" s="1" t="s">
        <v>4480</v>
      </c>
      <c r="AL1564" s="1" t="s">
        <v>4481</v>
      </c>
      <c r="AM1564" s="1" t="s">
        <v>12</v>
      </c>
      <c r="AN1564" s="1" t="s">
        <v>23098</v>
      </c>
      <c r="AO1564" s="1" t="s">
        <v>364</v>
      </c>
      <c r="AP1564" s="1" t="s">
        <v>57</v>
      </c>
      <c r="AQ1564" s="1" t="s">
        <v>14</v>
      </c>
      <c r="AR1564" s="1" t="s">
        <v>30</v>
      </c>
      <c r="AS1564" s="1" t="s">
        <v>23091</v>
      </c>
      <c r="AT1564" s="1" t="s">
        <v>26</v>
      </c>
    </row>
    <row r="1565" spans="1:46" x14ac:dyDescent="0.25">
      <c r="A1565" s="1" t="s">
        <v>22314</v>
      </c>
      <c r="B1565" s="2" t="s">
        <v>23073</v>
      </c>
      <c r="C1565" s="2" t="s">
        <v>23108</v>
      </c>
      <c r="D1565" s="1">
        <v>0</v>
      </c>
      <c r="E1565" s="1">
        <v>2</v>
      </c>
      <c r="F1565" s="1">
        <v>4</v>
      </c>
      <c r="G1565" s="1">
        <v>6</v>
      </c>
      <c r="H1565" s="6">
        <v>0.66666666666666663</v>
      </c>
      <c r="I1565">
        <v>1</v>
      </c>
      <c r="J1565" s="1">
        <v>43</v>
      </c>
      <c r="K1565" s="1">
        <v>0</v>
      </c>
      <c r="L1565" s="1">
        <v>518</v>
      </c>
      <c r="M1565" s="6">
        <v>0.51</v>
      </c>
      <c r="N1565" s="4">
        <v>2300</v>
      </c>
      <c r="O1565" s="4">
        <v>180</v>
      </c>
      <c r="P1565" s="4">
        <v>600</v>
      </c>
      <c r="Q1565" s="3">
        <v>0.2</v>
      </c>
      <c r="R1565" s="1">
        <v>24</v>
      </c>
      <c r="S1565" s="1">
        <v>600</v>
      </c>
      <c r="T1565" s="1">
        <v>51</v>
      </c>
      <c r="U1565" s="1">
        <v>1</v>
      </c>
      <c r="V1565" s="1">
        <v>50</v>
      </c>
      <c r="W1565" s="1">
        <v>0</v>
      </c>
      <c r="X1565" s="1">
        <v>0</v>
      </c>
      <c r="Y1565" s="1">
        <v>0</v>
      </c>
      <c r="Z1565" s="1">
        <v>2</v>
      </c>
      <c r="AA1565" s="1">
        <v>1</v>
      </c>
      <c r="AB1565" s="1">
        <v>1</v>
      </c>
      <c r="AC1565" s="1">
        <v>240</v>
      </c>
      <c r="AD1565" s="1">
        <v>0</v>
      </c>
      <c r="AE1565" s="1">
        <v>0</v>
      </c>
      <c r="AF1565" s="1">
        <v>0</v>
      </c>
      <c r="AG1565" s="1">
        <v>0</v>
      </c>
      <c r="AH1565" s="1">
        <v>900</v>
      </c>
      <c r="AI1565" s="1">
        <v>1140</v>
      </c>
      <c r="AJ1565" s="1" t="s">
        <v>14991</v>
      </c>
      <c r="AK1565" s="1" t="s">
        <v>14992</v>
      </c>
      <c r="AL1565" s="1" t="s">
        <v>14993</v>
      </c>
      <c r="AM1565" s="1" t="s">
        <v>16</v>
      </c>
      <c r="AN1565" s="1" t="s">
        <v>23097</v>
      </c>
      <c r="AO1565" s="1" t="s">
        <v>86</v>
      </c>
      <c r="AP1565" s="1" t="s">
        <v>57</v>
      </c>
      <c r="AQ1565" s="1" t="s">
        <v>25</v>
      </c>
      <c r="AR1565" s="1" t="s">
        <v>30</v>
      </c>
      <c r="AS1565" s="1" t="s">
        <v>23091</v>
      </c>
      <c r="AT1565" s="1" t="s">
        <v>101</v>
      </c>
    </row>
    <row r="1566" spans="1:46" x14ac:dyDescent="0.25">
      <c r="A1566" s="1" t="s">
        <v>20084</v>
      </c>
      <c r="B1566" s="2" t="s">
        <v>23073</v>
      </c>
      <c r="C1566" s="2" t="s">
        <v>23109</v>
      </c>
      <c r="D1566" s="1">
        <v>0</v>
      </c>
      <c r="E1566" s="1">
        <v>0</v>
      </c>
      <c r="F1566" s="1">
        <v>1</v>
      </c>
      <c r="G1566" s="1">
        <v>1</v>
      </c>
      <c r="H1566" s="6">
        <v>1</v>
      </c>
      <c r="I1566">
        <v>1</v>
      </c>
      <c r="J1566" s="1">
        <v>30</v>
      </c>
      <c r="K1566" s="1">
        <v>1</v>
      </c>
      <c r="L1566" s="1">
        <v>600</v>
      </c>
      <c r="M1566" s="6">
        <v>0.5</v>
      </c>
      <c r="N1566" s="4">
        <v>5500</v>
      </c>
      <c r="O1566" s="4">
        <v>300</v>
      </c>
      <c r="P1566" s="4">
        <v>100</v>
      </c>
      <c r="Q1566" s="3">
        <v>0.35</v>
      </c>
      <c r="R1566" s="1">
        <v>12</v>
      </c>
      <c r="S1566" s="1">
        <v>100</v>
      </c>
      <c r="T1566" s="1">
        <v>10</v>
      </c>
      <c r="U1566" s="1">
        <v>1</v>
      </c>
      <c r="V1566" s="1">
        <v>50</v>
      </c>
      <c r="W1566" s="1">
        <v>0</v>
      </c>
      <c r="X1566" s="1">
        <v>0</v>
      </c>
      <c r="Y1566" s="1">
        <v>0</v>
      </c>
      <c r="Z1566" s="1">
        <v>1</v>
      </c>
      <c r="AA1566" s="1">
        <v>0</v>
      </c>
      <c r="AB1566" s="1">
        <v>1</v>
      </c>
      <c r="AC1566" s="1">
        <v>4358</v>
      </c>
      <c r="AD1566" s="1">
        <v>0</v>
      </c>
      <c r="AE1566" s="1">
        <v>89</v>
      </c>
      <c r="AF1566" s="1">
        <v>748</v>
      </c>
      <c r="AG1566" s="1">
        <v>110</v>
      </c>
      <c r="AH1566" s="1">
        <v>1030</v>
      </c>
      <c r="AI1566" s="1">
        <v>6335</v>
      </c>
      <c r="AJ1566" s="1" t="s">
        <v>8997</v>
      </c>
      <c r="AK1566" s="1" t="s">
        <v>8998</v>
      </c>
      <c r="AL1566" s="1" t="s">
        <v>8999</v>
      </c>
      <c r="AM1566" s="1" t="s">
        <v>16</v>
      </c>
      <c r="AN1566" s="1" t="s">
        <v>23098</v>
      </c>
      <c r="AO1566" s="1" t="s">
        <v>86</v>
      </c>
      <c r="AP1566" s="1" t="s">
        <v>57</v>
      </c>
      <c r="AQ1566" s="1" t="s">
        <v>25</v>
      </c>
      <c r="AR1566" s="1" t="s">
        <v>30</v>
      </c>
      <c r="AS1566" s="1" t="s">
        <v>23090</v>
      </c>
      <c r="AT1566" s="1" t="s">
        <v>101</v>
      </c>
    </row>
    <row r="1567" spans="1:46" x14ac:dyDescent="0.25">
      <c r="A1567" s="1" t="s">
        <v>21053</v>
      </c>
      <c r="B1567" s="2" t="s">
        <v>23073</v>
      </c>
      <c r="C1567" s="2" t="s">
        <v>23110</v>
      </c>
      <c r="D1567" s="1">
        <v>1</v>
      </c>
      <c r="E1567" s="1">
        <v>1</v>
      </c>
      <c r="F1567" s="1">
        <v>1</v>
      </c>
      <c r="G1567" s="1">
        <v>3</v>
      </c>
      <c r="H1567" s="6">
        <v>0.33333333333333331</v>
      </c>
      <c r="I1567">
        <v>1</v>
      </c>
      <c r="J1567" s="1">
        <v>32</v>
      </c>
      <c r="K1567" s="1">
        <v>1</v>
      </c>
      <c r="L1567" s="1">
        <v>805</v>
      </c>
      <c r="M1567" s="6">
        <v>0.12</v>
      </c>
      <c r="N1567" s="4">
        <v>7200</v>
      </c>
      <c r="O1567" s="4">
        <v>600</v>
      </c>
      <c r="P1567" s="4">
        <v>700</v>
      </c>
      <c r="Q1567" s="3">
        <v>0.2</v>
      </c>
      <c r="R1567" s="1">
        <v>24</v>
      </c>
      <c r="S1567" s="1">
        <v>700</v>
      </c>
      <c r="T1567" s="1">
        <v>89</v>
      </c>
      <c r="U1567" s="1">
        <v>1</v>
      </c>
      <c r="V1567" s="1">
        <v>50</v>
      </c>
      <c r="W1567" s="1">
        <v>1</v>
      </c>
      <c r="X1567" s="1">
        <v>0</v>
      </c>
      <c r="Y1567" s="1">
        <v>0</v>
      </c>
      <c r="Z1567" s="1">
        <v>3</v>
      </c>
      <c r="AA1567" s="1">
        <v>0</v>
      </c>
      <c r="AB1567" s="1">
        <v>1</v>
      </c>
      <c r="AC1567" s="1">
        <v>0</v>
      </c>
      <c r="AD1567" s="1">
        <v>0</v>
      </c>
      <c r="AE1567" s="1">
        <v>3426</v>
      </c>
      <c r="AF1567" s="1">
        <v>0</v>
      </c>
      <c r="AG1567" s="1">
        <v>0</v>
      </c>
      <c r="AH1567" s="1">
        <v>0</v>
      </c>
      <c r="AI1567" s="1">
        <v>3426</v>
      </c>
      <c r="AJ1567" s="1" t="s">
        <v>11616</v>
      </c>
      <c r="AK1567" s="1" t="s">
        <v>11617</v>
      </c>
      <c r="AL1567" s="1" t="s">
        <v>11618</v>
      </c>
      <c r="AM1567" s="1" t="s">
        <v>16</v>
      </c>
      <c r="AN1567" s="1" t="s">
        <v>23098</v>
      </c>
      <c r="AO1567" s="1" t="s">
        <v>86</v>
      </c>
      <c r="AP1567" s="1" t="s">
        <v>86</v>
      </c>
      <c r="AQ1567" s="1" t="s">
        <v>25</v>
      </c>
      <c r="AR1567" s="1" t="s">
        <v>30</v>
      </c>
      <c r="AS1567" s="1" t="s">
        <v>23090</v>
      </c>
      <c r="AT1567" s="1" t="s">
        <v>101</v>
      </c>
    </row>
    <row r="1568" spans="1:46" x14ac:dyDescent="0.25">
      <c r="A1568" s="1" t="s">
        <v>17854</v>
      </c>
      <c r="B1568" s="2" t="s">
        <v>23074</v>
      </c>
      <c r="C1568" s="2" t="s">
        <v>23104</v>
      </c>
      <c r="D1568" s="1">
        <v>1</v>
      </c>
      <c r="E1568" s="1">
        <v>0</v>
      </c>
      <c r="F1568" s="1">
        <v>1</v>
      </c>
      <c r="G1568" s="1">
        <v>2</v>
      </c>
      <c r="H1568" s="6">
        <v>0.5</v>
      </c>
      <c r="I1568">
        <v>0</v>
      </c>
      <c r="J1568" s="1">
        <v>45</v>
      </c>
      <c r="K1568" s="1">
        <v>0</v>
      </c>
      <c r="L1568" s="1">
        <v>812</v>
      </c>
      <c r="M1568" s="6">
        <v>0.37</v>
      </c>
      <c r="N1568" s="4">
        <v>3000</v>
      </c>
      <c r="O1568" s="4">
        <v>230</v>
      </c>
      <c r="P1568" s="4">
        <v>500</v>
      </c>
      <c r="Q1568" s="3">
        <v>0.2</v>
      </c>
      <c r="R1568" s="1">
        <v>36</v>
      </c>
      <c r="S1568" s="1">
        <v>500</v>
      </c>
      <c r="T1568" s="1">
        <v>7</v>
      </c>
      <c r="U1568" s="1">
        <v>1</v>
      </c>
      <c r="V1568" s="1">
        <v>50</v>
      </c>
      <c r="W1568" s="1">
        <v>0</v>
      </c>
      <c r="X1568" s="1">
        <v>0</v>
      </c>
      <c r="Y1568" s="1">
        <v>0</v>
      </c>
      <c r="Z1568" s="1">
        <v>1</v>
      </c>
      <c r="AA1568" s="1">
        <v>0</v>
      </c>
      <c r="AB1568" s="1">
        <v>0</v>
      </c>
      <c r="AC1568" s="1">
        <v>2000</v>
      </c>
      <c r="AD1568" s="1">
        <v>0</v>
      </c>
      <c r="AE1568" s="1">
        <v>0</v>
      </c>
      <c r="AF1568" s="1">
        <v>0</v>
      </c>
      <c r="AG1568" s="1">
        <v>0</v>
      </c>
      <c r="AH1568" s="1">
        <v>0</v>
      </c>
      <c r="AI1568" s="1">
        <v>2000</v>
      </c>
      <c r="AJ1568" s="1" t="s">
        <v>2612</v>
      </c>
      <c r="AK1568" s="1" t="s">
        <v>2613</v>
      </c>
      <c r="AL1568" s="1" t="s">
        <v>2614</v>
      </c>
      <c r="AM1568" s="1" t="s">
        <v>12</v>
      </c>
      <c r="AN1568" s="1" t="s">
        <v>23097</v>
      </c>
      <c r="AO1568" s="1" t="s">
        <v>86</v>
      </c>
      <c r="AP1568" s="1" t="s">
        <v>57</v>
      </c>
      <c r="AQ1568" s="1" t="s">
        <v>25</v>
      </c>
      <c r="AR1568" s="1" t="s">
        <v>30</v>
      </c>
      <c r="AS1568" s="1" t="s">
        <v>23090</v>
      </c>
      <c r="AT1568" s="1" t="s">
        <v>26</v>
      </c>
    </row>
    <row r="1569" spans="1:46" x14ac:dyDescent="0.25">
      <c r="A1569" s="1" t="s">
        <v>22627</v>
      </c>
      <c r="B1569" s="2" t="s">
        <v>23074</v>
      </c>
      <c r="C1569" s="2" t="s">
        <v>23105</v>
      </c>
      <c r="D1569" s="1">
        <v>0</v>
      </c>
      <c r="E1569" s="1">
        <v>0</v>
      </c>
      <c r="F1569" s="1">
        <v>2</v>
      </c>
      <c r="G1569" s="1">
        <v>2</v>
      </c>
      <c r="H1569" s="6">
        <v>1</v>
      </c>
      <c r="I1569">
        <v>1</v>
      </c>
      <c r="J1569" s="1">
        <v>33</v>
      </c>
      <c r="K1569" s="1">
        <v>0</v>
      </c>
      <c r="L1569" s="1">
        <v>686</v>
      </c>
      <c r="M1569" s="6">
        <v>0.61</v>
      </c>
      <c r="N1569" s="4">
        <v>1440</v>
      </c>
      <c r="O1569" s="4">
        <v>120</v>
      </c>
      <c r="P1569" s="4">
        <v>500</v>
      </c>
      <c r="Q1569" s="3">
        <v>0.35</v>
      </c>
      <c r="R1569" s="1">
        <v>24</v>
      </c>
      <c r="S1569" s="1">
        <v>500</v>
      </c>
      <c r="T1569" s="1">
        <v>62</v>
      </c>
      <c r="U1569" s="1">
        <v>0</v>
      </c>
      <c r="V1569" s="1">
        <v>50</v>
      </c>
      <c r="W1569" s="1">
        <v>1</v>
      </c>
      <c r="X1569" s="1">
        <v>1</v>
      </c>
      <c r="Y1569" s="1">
        <v>1</v>
      </c>
      <c r="Z1569" s="1">
        <v>3</v>
      </c>
      <c r="AA1569" s="1">
        <v>0</v>
      </c>
      <c r="AB1569" s="1">
        <v>1</v>
      </c>
      <c r="AC1569" s="1">
        <v>0</v>
      </c>
      <c r="AD1569" s="1">
        <v>0</v>
      </c>
      <c r="AE1569" s="1">
        <v>0</v>
      </c>
      <c r="AF1569" s="1">
        <v>822</v>
      </c>
      <c r="AG1569" s="1">
        <v>60</v>
      </c>
      <c r="AH1569" s="1">
        <v>0</v>
      </c>
      <c r="AI1569" s="1">
        <v>882</v>
      </c>
      <c r="AJ1569" s="1" t="s">
        <v>15792</v>
      </c>
      <c r="AK1569" s="1" t="s">
        <v>15793</v>
      </c>
      <c r="AL1569" s="1" t="s">
        <v>15794</v>
      </c>
      <c r="AM1569" s="1" t="s">
        <v>16</v>
      </c>
      <c r="AN1569" s="1" t="s">
        <v>23097</v>
      </c>
      <c r="AO1569" s="1" t="s">
        <v>364</v>
      </c>
      <c r="AP1569" s="1" t="s">
        <v>86</v>
      </c>
      <c r="AQ1569" s="1" t="s">
        <v>14</v>
      </c>
      <c r="AR1569" s="1" t="s">
        <v>19</v>
      </c>
      <c r="AS1569" s="1" t="s">
        <v>23090</v>
      </c>
      <c r="AT1569" s="1" t="s">
        <v>101</v>
      </c>
    </row>
    <row r="1570" spans="1:46" x14ac:dyDescent="0.25">
      <c r="A1570" s="1" t="s">
        <v>17949</v>
      </c>
      <c r="B1570" s="2" t="s">
        <v>23074</v>
      </c>
      <c r="C1570" s="2" t="s">
        <v>23106</v>
      </c>
      <c r="D1570" s="1">
        <v>0</v>
      </c>
      <c r="E1570" s="1">
        <v>0</v>
      </c>
      <c r="F1570" s="1">
        <v>5</v>
      </c>
      <c r="G1570" s="1">
        <v>5</v>
      </c>
      <c r="H1570" s="6">
        <v>1</v>
      </c>
      <c r="I1570">
        <v>1</v>
      </c>
      <c r="J1570" s="1">
        <v>40</v>
      </c>
      <c r="K1570" s="1">
        <v>1</v>
      </c>
      <c r="L1570" s="1">
        <v>686</v>
      </c>
      <c r="M1570" s="6">
        <v>0.17</v>
      </c>
      <c r="N1570" s="4">
        <v>3600</v>
      </c>
      <c r="O1570" s="4">
        <v>197</v>
      </c>
      <c r="P1570" s="4">
        <v>200</v>
      </c>
      <c r="Q1570" s="3">
        <v>0.35</v>
      </c>
      <c r="R1570" s="1">
        <v>18</v>
      </c>
      <c r="S1570" s="1">
        <v>200</v>
      </c>
      <c r="T1570" s="1">
        <v>39</v>
      </c>
      <c r="U1570" s="1">
        <v>1</v>
      </c>
      <c r="V1570" s="1">
        <v>50</v>
      </c>
      <c r="W1570" s="1">
        <v>0</v>
      </c>
      <c r="X1570" s="1">
        <v>0</v>
      </c>
      <c r="Y1570" s="1">
        <v>0</v>
      </c>
      <c r="Z1570" s="1">
        <v>5</v>
      </c>
      <c r="AA1570" s="1">
        <v>0</v>
      </c>
      <c r="AB1570" s="1">
        <v>1</v>
      </c>
      <c r="AC1570" s="1">
        <v>0</v>
      </c>
      <c r="AD1570" s="1">
        <v>0</v>
      </c>
      <c r="AE1570" s="1">
        <v>240</v>
      </c>
      <c r="AF1570" s="1">
        <v>200</v>
      </c>
      <c r="AG1570" s="1">
        <v>0</v>
      </c>
      <c r="AH1570" s="1">
        <v>0</v>
      </c>
      <c r="AI1570" s="1">
        <v>440</v>
      </c>
      <c r="AJ1570" s="1" t="s">
        <v>2877</v>
      </c>
      <c r="AK1570" s="1" t="s">
        <v>2878</v>
      </c>
      <c r="AL1570" s="1" t="s">
        <v>2879</v>
      </c>
      <c r="AM1570" s="1" t="s">
        <v>16</v>
      </c>
      <c r="AN1570" s="1" t="s">
        <v>23098</v>
      </c>
      <c r="AO1570" s="1" t="s">
        <v>86</v>
      </c>
      <c r="AP1570" s="1" t="s">
        <v>57</v>
      </c>
      <c r="AQ1570" s="1" t="s">
        <v>25</v>
      </c>
      <c r="AR1570" s="1" t="s">
        <v>30</v>
      </c>
      <c r="AS1570" s="1" t="s">
        <v>23090</v>
      </c>
      <c r="AT1570" s="1" t="s">
        <v>101</v>
      </c>
    </row>
    <row r="1571" spans="1:46" x14ac:dyDescent="0.25">
      <c r="A1571" s="1" t="s">
        <v>19423</v>
      </c>
      <c r="B1571" s="2" t="s">
        <v>23074</v>
      </c>
      <c r="C1571" s="2" t="s">
        <v>23107</v>
      </c>
      <c r="D1571" s="1">
        <v>1</v>
      </c>
      <c r="E1571" s="1">
        <v>1</v>
      </c>
      <c r="F1571" s="1">
        <v>6</v>
      </c>
      <c r="G1571" s="1">
        <v>8</v>
      </c>
      <c r="H1571" s="6">
        <v>0.75</v>
      </c>
      <c r="I1571">
        <v>0</v>
      </c>
      <c r="J1571" s="1">
        <v>35</v>
      </c>
      <c r="K1571" s="1">
        <v>0</v>
      </c>
      <c r="L1571" s="1">
        <v>879</v>
      </c>
      <c r="M1571" s="6">
        <v>0.56000000000000005</v>
      </c>
      <c r="N1571" s="4">
        <v>4400</v>
      </c>
      <c r="O1571" s="4">
        <v>280</v>
      </c>
      <c r="P1571" s="4">
        <v>400</v>
      </c>
      <c r="Q1571" s="3">
        <v>0.16</v>
      </c>
      <c r="R1571" s="1">
        <v>24</v>
      </c>
      <c r="S1571" s="1">
        <v>400</v>
      </c>
      <c r="T1571" s="1">
        <v>41</v>
      </c>
      <c r="U1571" s="1">
        <v>1</v>
      </c>
      <c r="V1571" s="1">
        <v>50</v>
      </c>
      <c r="W1571" s="1">
        <v>0</v>
      </c>
      <c r="X1571" s="1">
        <v>0</v>
      </c>
      <c r="Y1571" s="1">
        <v>1</v>
      </c>
      <c r="Z1571" s="1">
        <v>3</v>
      </c>
      <c r="AA1571" s="1">
        <v>1</v>
      </c>
      <c r="AB1571" s="1">
        <v>0</v>
      </c>
      <c r="AC1571" s="1">
        <v>2500</v>
      </c>
      <c r="AD1571" s="1">
        <v>0</v>
      </c>
      <c r="AE1571" s="1">
        <v>1378</v>
      </c>
      <c r="AF1571" s="1">
        <v>0</v>
      </c>
      <c r="AG1571" s="1">
        <v>0</v>
      </c>
      <c r="AH1571" s="1">
        <v>0</v>
      </c>
      <c r="AI1571" s="1">
        <v>3878</v>
      </c>
      <c r="AJ1571" s="1" t="s">
        <v>7148</v>
      </c>
      <c r="AK1571" s="1" t="s">
        <v>7149</v>
      </c>
      <c r="AL1571" s="1" t="s">
        <v>7150</v>
      </c>
      <c r="AM1571" s="1" t="s">
        <v>12</v>
      </c>
      <c r="AN1571" s="1" t="s">
        <v>23097</v>
      </c>
      <c r="AO1571" s="1" t="s">
        <v>86</v>
      </c>
      <c r="AP1571" s="1" t="s">
        <v>57</v>
      </c>
      <c r="AQ1571" s="1" t="s">
        <v>25</v>
      </c>
      <c r="AR1571" s="1" t="s">
        <v>19</v>
      </c>
      <c r="AS1571" s="1" t="s">
        <v>23091</v>
      </c>
      <c r="AT1571" s="1" t="s">
        <v>26</v>
      </c>
    </row>
    <row r="1572" spans="1:46" x14ac:dyDescent="0.25">
      <c r="A1572" s="1" t="s">
        <v>22289</v>
      </c>
      <c r="B1572" s="2" t="s">
        <v>23074</v>
      </c>
      <c r="C1572" s="2" t="s">
        <v>23108</v>
      </c>
      <c r="D1572" s="1">
        <v>0</v>
      </c>
      <c r="E1572" s="1">
        <v>2</v>
      </c>
      <c r="F1572" s="1">
        <v>3</v>
      </c>
      <c r="G1572" s="1">
        <v>5</v>
      </c>
      <c r="H1572" s="6">
        <v>0.6</v>
      </c>
      <c r="I1572">
        <v>0</v>
      </c>
      <c r="J1572" s="1">
        <v>43</v>
      </c>
      <c r="K1572" s="1">
        <v>0</v>
      </c>
      <c r="L1572" s="1">
        <v>760</v>
      </c>
      <c r="M1572" s="6">
        <v>0.24</v>
      </c>
      <c r="N1572" s="4">
        <v>3500</v>
      </c>
      <c r="O1572" s="4">
        <v>170</v>
      </c>
      <c r="P1572" s="4">
        <v>300</v>
      </c>
      <c r="Q1572" s="3">
        <v>0.3</v>
      </c>
      <c r="R1572" s="1">
        <v>24</v>
      </c>
      <c r="S1572" s="1">
        <v>300</v>
      </c>
      <c r="T1572" s="1">
        <v>30</v>
      </c>
      <c r="U1572" s="1">
        <v>1</v>
      </c>
      <c r="V1572" s="1">
        <v>50</v>
      </c>
      <c r="W1572" s="1">
        <v>0</v>
      </c>
      <c r="X1572" s="1">
        <v>0</v>
      </c>
      <c r="Y1572" s="1">
        <v>1</v>
      </c>
      <c r="Z1572" s="1">
        <v>0</v>
      </c>
      <c r="AA1572" s="1">
        <v>1</v>
      </c>
      <c r="AB1572" s="1">
        <v>1</v>
      </c>
      <c r="AC1572" s="1">
        <v>0</v>
      </c>
      <c r="AD1572" s="1">
        <v>0</v>
      </c>
      <c r="AE1572" s="1">
        <v>0</v>
      </c>
      <c r="AF1572" s="1">
        <v>0</v>
      </c>
      <c r="AG1572" s="1">
        <v>140</v>
      </c>
      <c r="AH1572" s="1">
        <v>350</v>
      </c>
      <c r="AI1572" s="1">
        <v>490</v>
      </c>
      <c r="AJ1572" s="1" t="s">
        <v>41</v>
      </c>
      <c r="AK1572" s="1" t="s">
        <v>14923</v>
      </c>
      <c r="AL1572" s="1" t="s">
        <v>14924</v>
      </c>
      <c r="AM1572" s="1" t="s">
        <v>12</v>
      </c>
      <c r="AN1572" s="1" t="s">
        <v>23097</v>
      </c>
      <c r="AO1572" s="1" t="s">
        <v>86</v>
      </c>
      <c r="AP1572" s="1" t="s">
        <v>57</v>
      </c>
      <c r="AQ1572" s="1" t="s">
        <v>25</v>
      </c>
      <c r="AR1572" s="1" t="s">
        <v>19</v>
      </c>
      <c r="AS1572" s="1" t="s">
        <v>23091</v>
      </c>
      <c r="AT1572" s="1" t="s">
        <v>101</v>
      </c>
    </row>
    <row r="1573" spans="1:46" x14ac:dyDescent="0.25">
      <c r="A1573" s="1" t="s">
        <v>17614</v>
      </c>
      <c r="B1573" s="2" t="s">
        <v>23074</v>
      </c>
      <c r="C1573" s="2" t="s">
        <v>23109</v>
      </c>
      <c r="D1573" s="1">
        <v>0</v>
      </c>
      <c r="E1573" s="1">
        <v>0</v>
      </c>
      <c r="F1573" s="1">
        <v>1</v>
      </c>
      <c r="G1573" s="1">
        <v>1</v>
      </c>
      <c r="H1573" s="6">
        <v>1</v>
      </c>
      <c r="I1573">
        <v>0</v>
      </c>
      <c r="J1573" s="1">
        <v>35</v>
      </c>
      <c r="K1573" s="1">
        <v>1</v>
      </c>
      <c r="L1573" s="1">
        <v>580</v>
      </c>
      <c r="M1573" s="6">
        <v>0.41</v>
      </c>
      <c r="N1573" s="4">
        <v>3000</v>
      </c>
      <c r="O1573" s="4">
        <v>250</v>
      </c>
      <c r="P1573" s="4">
        <v>200</v>
      </c>
      <c r="Q1573" s="3">
        <v>0.3</v>
      </c>
      <c r="R1573" s="1">
        <v>12</v>
      </c>
      <c r="S1573" s="1">
        <v>200</v>
      </c>
      <c r="T1573" s="1">
        <v>29</v>
      </c>
      <c r="U1573" s="1">
        <v>1</v>
      </c>
      <c r="V1573" s="1">
        <v>50</v>
      </c>
      <c r="W1573" s="1">
        <v>1</v>
      </c>
      <c r="X1573" s="1">
        <v>1</v>
      </c>
      <c r="Y1573" s="1">
        <v>0</v>
      </c>
      <c r="Z1573" s="1">
        <v>1</v>
      </c>
      <c r="AA1573" s="1">
        <v>0</v>
      </c>
      <c r="AB1573" s="1">
        <v>0</v>
      </c>
      <c r="AC1573" s="1">
        <v>1874</v>
      </c>
      <c r="AD1573" s="1">
        <v>0</v>
      </c>
      <c r="AE1573" s="1">
        <v>0</v>
      </c>
      <c r="AF1573" s="1">
        <v>0</v>
      </c>
      <c r="AG1573" s="1">
        <v>0</v>
      </c>
      <c r="AH1573" s="1">
        <v>350</v>
      </c>
      <c r="AI1573" s="1">
        <v>2224</v>
      </c>
      <c r="AJ1573" s="1" t="s">
        <v>1923</v>
      </c>
      <c r="AK1573" s="1" t="s">
        <v>1924</v>
      </c>
      <c r="AL1573" s="1" t="s">
        <v>1925</v>
      </c>
      <c r="AM1573" s="1" t="s">
        <v>12</v>
      </c>
      <c r="AN1573" s="1" t="s">
        <v>23098</v>
      </c>
      <c r="AO1573" s="1" t="s">
        <v>86</v>
      </c>
      <c r="AP1573" s="1" t="s">
        <v>86</v>
      </c>
      <c r="AQ1573" s="1" t="s">
        <v>14</v>
      </c>
      <c r="AR1573" s="1" t="s">
        <v>30</v>
      </c>
      <c r="AS1573" s="1" t="s">
        <v>23090</v>
      </c>
      <c r="AT1573" s="1" t="s">
        <v>26</v>
      </c>
    </row>
    <row r="1574" spans="1:46" x14ac:dyDescent="0.25">
      <c r="A1574" s="1" t="s">
        <v>21801</v>
      </c>
      <c r="B1574" s="2" t="s">
        <v>23074</v>
      </c>
      <c r="C1574" s="2" t="s">
        <v>23110</v>
      </c>
      <c r="D1574" s="1">
        <v>0</v>
      </c>
      <c r="E1574" s="1">
        <v>0</v>
      </c>
      <c r="F1574" s="1">
        <v>1</v>
      </c>
      <c r="G1574" s="1">
        <v>1</v>
      </c>
      <c r="H1574" s="6">
        <v>1</v>
      </c>
      <c r="I1574">
        <v>0</v>
      </c>
      <c r="J1574" s="1">
        <v>34</v>
      </c>
      <c r="K1574" s="1">
        <v>1</v>
      </c>
      <c r="L1574" s="1">
        <v>863</v>
      </c>
      <c r="M1574" s="6">
        <v>0.11</v>
      </c>
      <c r="N1574" s="4">
        <v>3300</v>
      </c>
      <c r="O1574" s="4">
        <v>210</v>
      </c>
      <c r="P1574" s="4">
        <v>500</v>
      </c>
      <c r="Q1574" s="3">
        <v>0.18</v>
      </c>
      <c r="R1574" s="1">
        <v>24</v>
      </c>
      <c r="S1574" s="1">
        <v>500</v>
      </c>
      <c r="T1574" s="1">
        <v>55</v>
      </c>
      <c r="U1574" s="1">
        <v>1</v>
      </c>
      <c r="V1574" s="1">
        <v>50</v>
      </c>
      <c r="W1574" s="1">
        <v>0</v>
      </c>
      <c r="X1574" s="1">
        <v>0</v>
      </c>
      <c r="Y1574" s="1">
        <v>1</v>
      </c>
      <c r="Z1574" s="1">
        <v>0</v>
      </c>
      <c r="AA1574" s="1">
        <v>1</v>
      </c>
      <c r="AB1574" s="1">
        <v>0</v>
      </c>
      <c r="AC1574" s="1">
        <v>0</v>
      </c>
      <c r="AD1574" s="1">
        <v>0</v>
      </c>
      <c r="AE1574" s="1">
        <v>0</v>
      </c>
      <c r="AF1574" s="1">
        <v>0</v>
      </c>
      <c r="AG1574" s="1">
        <v>0</v>
      </c>
      <c r="AH1574" s="1">
        <v>0</v>
      </c>
      <c r="AI1574" s="1">
        <v>0</v>
      </c>
      <c r="AJ1574" s="1" t="s">
        <v>4961</v>
      </c>
      <c r="AK1574" s="1" t="s">
        <v>13630</v>
      </c>
      <c r="AL1574" s="1" t="s">
        <v>13631</v>
      </c>
      <c r="AM1574" s="1" t="s">
        <v>12</v>
      </c>
      <c r="AN1574" s="1" t="s">
        <v>23098</v>
      </c>
      <c r="AO1574" s="1" t="s">
        <v>86</v>
      </c>
      <c r="AP1574" s="1" t="s">
        <v>57</v>
      </c>
      <c r="AQ1574" s="1" t="s">
        <v>25</v>
      </c>
      <c r="AR1574" s="1" t="s">
        <v>19</v>
      </c>
      <c r="AS1574" s="1" t="s">
        <v>23091</v>
      </c>
      <c r="AT1574" s="1" t="s">
        <v>26</v>
      </c>
    </row>
    <row r="1575" spans="1:46" x14ac:dyDescent="0.25">
      <c r="A1575" s="1" t="s">
        <v>17874</v>
      </c>
      <c r="B1575" s="2" t="s">
        <v>23075</v>
      </c>
      <c r="C1575" s="2" t="s">
        <v>23105</v>
      </c>
      <c r="D1575" s="1">
        <v>0</v>
      </c>
      <c r="E1575" s="1">
        <v>1</v>
      </c>
      <c r="F1575" s="1">
        <v>4</v>
      </c>
      <c r="G1575" s="1">
        <v>5</v>
      </c>
      <c r="H1575" s="6">
        <v>0.8</v>
      </c>
      <c r="I1575">
        <v>0</v>
      </c>
      <c r="J1575" s="1">
        <v>37</v>
      </c>
      <c r="K1575" s="1">
        <v>1</v>
      </c>
      <c r="L1575" s="1">
        <v>536</v>
      </c>
      <c r="M1575" s="6">
        <v>0.41</v>
      </c>
      <c r="N1575" s="4">
        <v>2900</v>
      </c>
      <c r="O1575" s="4">
        <v>240</v>
      </c>
      <c r="P1575" s="4">
        <v>500</v>
      </c>
      <c r="Q1575" s="3">
        <v>0.37</v>
      </c>
      <c r="R1575" s="1">
        <v>24</v>
      </c>
      <c r="S1575" s="1">
        <v>500</v>
      </c>
      <c r="T1575" s="1">
        <v>71</v>
      </c>
      <c r="U1575" s="1">
        <v>1</v>
      </c>
      <c r="V1575" s="1">
        <v>50</v>
      </c>
      <c r="W1575" s="1">
        <v>0</v>
      </c>
      <c r="X1575" s="1">
        <v>0</v>
      </c>
      <c r="Y1575" s="1">
        <v>0</v>
      </c>
      <c r="Z1575" s="1">
        <v>3</v>
      </c>
      <c r="AA1575" s="1">
        <v>0</v>
      </c>
      <c r="AB1575" s="1">
        <v>0</v>
      </c>
      <c r="AC1575" s="1">
        <v>2000</v>
      </c>
      <c r="AD1575" s="1">
        <v>110</v>
      </c>
      <c r="AE1575" s="1">
        <v>0</v>
      </c>
      <c r="AF1575" s="1">
        <v>0</v>
      </c>
      <c r="AG1575" s="1">
        <v>0</v>
      </c>
      <c r="AH1575" s="1">
        <v>0</v>
      </c>
      <c r="AI1575" s="1">
        <v>2110</v>
      </c>
      <c r="AJ1575" s="1" t="s">
        <v>2671</v>
      </c>
      <c r="AK1575" s="1" t="s">
        <v>2672</v>
      </c>
      <c r="AL1575" s="1" t="s">
        <v>2673</v>
      </c>
      <c r="AM1575" s="1" t="s">
        <v>12</v>
      </c>
      <c r="AN1575" s="1" t="s">
        <v>23098</v>
      </c>
      <c r="AO1575" s="1" t="s">
        <v>86</v>
      </c>
      <c r="AP1575" s="1" t="s">
        <v>57</v>
      </c>
      <c r="AQ1575" s="1" t="s">
        <v>25</v>
      </c>
      <c r="AR1575" s="1" t="s">
        <v>30</v>
      </c>
      <c r="AS1575" s="1" t="s">
        <v>23090</v>
      </c>
      <c r="AT1575" s="1" t="s">
        <v>26</v>
      </c>
    </row>
    <row r="1576" spans="1:46" x14ac:dyDescent="0.25">
      <c r="A1576" s="1" t="s">
        <v>18679</v>
      </c>
      <c r="B1576" s="2" t="s">
        <v>23101</v>
      </c>
      <c r="C1576" s="2" t="s">
        <v>23105</v>
      </c>
      <c r="D1576" s="1">
        <v>0</v>
      </c>
      <c r="E1576" s="1">
        <v>0</v>
      </c>
      <c r="F1576" s="1">
        <v>2</v>
      </c>
      <c r="G1576" s="1">
        <v>2</v>
      </c>
      <c r="H1576" s="6">
        <v>1</v>
      </c>
      <c r="I1576">
        <v>0</v>
      </c>
      <c r="J1576" s="1">
        <v>46</v>
      </c>
      <c r="K1576" s="1">
        <v>1</v>
      </c>
      <c r="L1576" s="1">
        <v>603</v>
      </c>
      <c r="M1576" s="6">
        <v>0.1</v>
      </c>
      <c r="N1576" s="4">
        <v>2000</v>
      </c>
      <c r="O1576" s="4">
        <v>150</v>
      </c>
      <c r="P1576" s="4">
        <v>300</v>
      </c>
      <c r="Q1576" s="3">
        <v>0.45</v>
      </c>
      <c r="R1576" s="1">
        <v>36</v>
      </c>
      <c r="S1576" s="1">
        <v>300</v>
      </c>
      <c r="T1576" s="1">
        <v>12</v>
      </c>
      <c r="U1576" s="1">
        <v>1</v>
      </c>
      <c r="V1576" s="1">
        <v>50</v>
      </c>
      <c r="W1576" s="1">
        <v>0</v>
      </c>
      <c r="X1576" s="1">
        <v>0</v>
      </c>
      <c r="Y1576" s="1">
        <v>1</v>
      </c>
      <c r="Z1576" s="1">
        <v>1</v>
      </c>
      <c r="AA1576" s="1">
        <v>1</v>
      </c>
      <c r="AB1576" s="1">
        <v>0</v>
      </c>
      <c r="AC1576" s="1">
        <v>0</v>
      </c>
      <c r="AD1576" s="1">
        <v>0</v>
      </c>
      <c r="AE1576" s="1">
        <v>0</v>
      </c>
      <c r="AF1576" s="1">
        <v>0</v>
      </c>
      <c r="AG1576" s="1">
        <v>0</v>
      </c>
      <c r="AH1576" s="1">
        <v>0</v>
      </c>
      <c r="AI1576" s="1">
        <v>0</v>
      </c>
      <c r="AJ1576" s="1" t="s">
        <v>5037</v>
      </c>
      <c r="AK1576" s="1" t="s">
        <v>5038</v>
      </c>
      <c r="AL1576" s="1" t="s">
        <v>5039</v>
      </c>
      <c r="AM1576" s="1" t="s">
        <v>12</v>
      </c>
      <c r="AN1576" s="1" t="s">
        <v>23098</v>
      </c>
      <c r="AO1576" s="1" t="s">
        <v>86</v>
      </c>
      <c r="AP1576" s="1" t="s">
        <v>57</v>
      </c>
      <c r="AQ1576" s="1" t="s">
        <v>25</v>
      </c>
      <c r="AR1576" s="1" t="s">
        <v>19</v>
      </c>
      <c r="AS1576" s="1" t="s">
        <v>23091</v>
      </c>
      <c r="AT1576" s="1" t="s">
        <v>26</v>
      </c>
    </row>
    <row r="1577" spans="1:46" x14ac:dyDescent="0.25">
      <c r="A1577" s="1" t="s">
        <v>21387</v>
      </c>
      <c r="B1577" s="2" t="s">
        <v>23101</v>
      </c>
      <c r="C1577" s="2" t="s">
        <v>23105</v>
      </c>
      <c r="D1577" s="1">
        <v>0</v>
      </c>
      <c r="E1577" s="1">
        <v>0</v>
      </c>
      <c r="F1577" s="1">
        <v>2</v>
      </c>
      <c r="G1577" s="1">
        <v>2</v>
      </c>
      <c r="H1577" s="6">
        <v>1</v>
      </c>
      <c r="I1577">
        <v>0</v>
      </c>
      <c r="J1577" s="1">
        <v>46</v>
      </c>
      <c r="K1577" s="1">
        <v>1</v>
      </c>
      <c r="L1577" s="1">
        <v>584</v>
      </c>
      <c r="M1577" s="6">
        <v>0.4</v>
      </c>
      <c r="N1577" s="4">
        <v>2000</v>
      </c>
      <c r="O1577" s="4">
        <v>150</v>
      </c>
      <c r="P1577" s="4">
        <v>300</v>
      </c>
      <c r="Q1577" s="3">
        <v>0.39</v>
      </c>
      <c r="R1577" s="1">
        <v>24</v>
      </c>
      <c r="S1577" s="1">
        <v>300</v>
      </c>
      <c r="T1577" s="1">
        <v>19</v>
      </c>
      <c r="U1577" s="1">
        <v>1</v>
      </c>
      <c r="V1577" s="1">
        <v>50</v>
      </c>
      <c r="W1577" s="1">
        <v>0</v>
      </c>
      <c r="X1577" s="1">
        <v>0</v>
      </c>
      <c r="Y1577" s="1">
        <v>1</v>
      </c>
      <c r="Z1577" s="1">
        <v>1</v>
      </c>
      <c r="AA1577" s="1">
        <v>1</v>
      </c>
      <c r="AB1577" s="1">
        <v>0</v>
      </c>
      <c r="AC1577" s="1">
        <v>0</v>
      </c>
      <c r="AD1577" s="1">
        <v>0</v>
      </c>
      <c r="AE1577" s="1">
        <v>0</v>
      </c>
      <c r="AF1577" s="1">
        <v>793</v>
      </c>
      <c r="AG1577" s="1">
        <v>0</v>
      </c>
      <c r="AH1577" s="1">
        <v>0</v>
      </c>
      <c r="AI1577" s="1">
        <v>793</v>
      </c>
      <c r="AJ1577" s="1" t="s">
        <v>12512</v>
      </c>
      <c r="AK1577" s="1" t="s">
        <v>12513</v>
      </c>
      <c r="AL1577" s="1" t="s">
        <v>12514</v>
      </c>
      <c r="AM1577" s="1" t="s">
        <v>12</v>
      </c>
      <c r="AN1577" s="1" t="s">
        <v>23098</v>
      </c>
      <c r="AO1577" s="1" t="s">
        <v>86</v>
      </c>
      <c r="AP1577" s="1" t="s">
        <v>57</v>
      </c>
      <c r="AQ1577" s="1" t="s">
        <v>25</v>
      </c>
      <c r="AR1577" s="1" t="s">
        <v>19</v>
      </c>
      <c r="AS1577" s="1" t="s">
        <v>23091</v>
      </c>
      <c r="AT1577" s="1" t="s">
        <v>26</v>
      </c>
    </row>
    <row r="1578" spans="1:46" x14ac:dyDescent="0.25">
      <c r="A1578" s="1" t="s">
        <v>18779</v>
      </c>
      <c r="B1578" s="2" t="s">
        <v>23101</v>
      </c>
      <c r="C1578" s="2" t="s">
        <v>23107</v>
      </c>
      <c r="D1578" s="1">
        <v>0</v>
      </c>
      <c r="E1578" s="1">
        <v>1</v>
      </c>
      <c r="F1578" s="1">
        <v>1</v>
      </c>
      <c r="G1578" s="1">
        <v>2</v>
      </c>
      <c r="H1578" s="6">
        <v>0.5</v>
      </c>
      <c r="I1578">
        <v>0</v>
      </c>
      <c r="J1578" s="1">
        <v>39</v>
      </c>
      <c r="K1578" s="1">
        <v>0</v>
      </c>
      <c r="L1578" s="1">
        <v>664</v>
      </c>
      <c r="M1578" s="6">
        <v>0.44</v>
      </c>
      <c r="N1578" s="4">
        <v>4500</v>
      </c>
      <c r="O1578" s="4">
        <v>180</v>
      </c>
      <c r="P1578" s="4">
        <v>500</v>
      </c>
      <c r="Q1578" s="3">
        <v>0.35</v>
      </c>
      <c r="R1578" s="1">
        <v>18</v>
      </c>
      <c r="S1578" s="1">
        <v>500</v>
      </c>
      <c r="T1578" s="1">
        <v>66</v>
      </c>
      <c r="U1578" s="1">
        <v>1</v>
      </c>
      <c r="V1578" s="1">
        <v>50</v>
      </c>
      <c r="W1578" s="1">
        <v>0</v>
      </c>
      <c r="X1578" s="1">
        <v>0</v>
      </c>
      <c r="Y1578" s="1">
        <v>1</v>
      </c>
      <c r="Z1578" s="1">
        <v>4</v>
      </c>
      <c r="AA1578" s="1">
        <v>1</v>
      </c>
      <c r="AB1578" s="1">
        <v>1</v>
      </c>
      <c r="AC1578" s="1">
        <v>538</v>
      </c>
      <c r="AD1578" s="1">
        <v>48</v>
      </c>
      <c r="AE1578" s="1">
        <v>0</v>
      </c>
      <c r="AF1578" s="1">
        <v>0</v>
      </c>
      <c r="AG1578" s="1">
        <v>79</v>
      </c>
      <c r="AH1578" s="1">
        <v>0</v>
      </c>
      <c r="AI1578" s="1">
        <v>665</v>
      </c>
      <c r="AJ1578" s="1" t="s">
        <v>5327</v>
      </c>
      <c r="AK1578" s="1" t="s">
        <v>5328</v>
      </c>
      <c r="AL1578" s="1" t="s">
        <v>5329</v>
      </c>
      <c r="AM1578" s="1" t="s">
        <v>12</v>
      </c>
      <c r="AN1578" s="1" t="s">
        <v>23097</v>
      </c>
      <c r="AO1578" s="1" t="s">
        <v>86</v>
      </c>
      <c r="AP1578" s="1" t="s">
        <v>57</v>
      </c>
      <c r="AQ1578" s="1" t="s">
        <v>25</v>
      </c>
      <c r="AR1578" s="1" t="s">
        <v>19</v>
      </c>
      <c r="AS1578" s="1" t="s">
        <v>23091</v>
      </c>
      <c r="AT1578" s="1" t="s">
        <v>101</v>
      </c>
    </row>
    <row r="1579" spans="1:46" x14ac:dyDescent="0.25">
      <c r="A1579" s="1" t="s">
        <v>22824</v>
      </c>
      <c r="B1579" s="2" t="s">
        <v>23101</v>
      </c>
      <c r="C1579" s="2" t="s">
        <v>23107</v>
      </c>
      <c r="D1579" s="1">
        <v>0</v>
      </c>
      <c r="E1579" s="1">
        <v>0</v>
      </c>
      <c r="F1579" s="1">
        <v>1</v>
      </c>
      <c r="G1579" s="1">
        <v>1</v>
      </c>
      <c r="H1579" s="6">
        <v>1</v>
      </c>
      <c r="I1579">
        <v>0</v>
      </c>
      <c r="J1579" s="1">
        <v>38</v>
      </c>
      <c r="K1579" s="1">
        <v>1</v>
      </c>
      <c r="L1579" s="1">
        <v>709</v>
      </c>
      <c r="M1579" s="6">
        <v>0.52</v>
      </c>
      <c r="N1579" s="4">
        <v>3500</v>
      </c>
      <c r="O1579" s="4">
        <v>280</v>
      </c>
      <c r="P1579" s="4">
        <v>500</v>
      </c>
      <c r="Q1579" s="3">
        <v>0.32</v>
      </c>
      <c r="R1579" s="1">
        <v>24</v>
      </c>
      <c r="S1579" s="1">
        <v>500</v>
      </c>
      <c r="T1579" s="1">
        <v>58</v>
      </c>
      <c r="U1579" s="1">
        <v>1</v>
      </c>
      <c r="V1579" s="1">
        <v>50</v>
      </c>
      <c r="W1579" s="1">
        <v>1</v>
      </c>
      <c r="X1579" s="1">
        <v>1</v>
      </c>
      <c r="Y1579" s="1">
        <v>1</v>
      </c>
      <c r="Z1579" s="1">
        <v>0</v>
      </c>
      <c r="AA1579" s="1">
        <v>1</v>
      </c>
      <c r="AB1579" s="1">
        <v>0</v>
      </c>
      <c r="AC1579" s="1">
        <v>7168</v>
      </c>
      <c r="AD1579" s="1">
        <v>0</v>
      </c>
      <c r="AE1579" s="1">
        <v>0</v>
      </c>
      <c r="AF1579" s="1">
        <v>0</v>
      </c>
      <c r="AG1579" s="1">
        <v>60</v>
      </c>
      <c r="AH1579" s="1">
        <v>600</v>
      </c>
      <c r="AI1579" s="1">
        <v>7828</v>
      </c>
      <c r="AJ1579" s="1" t="s">
        <v>16339</v>
      </c>
      <c r="AK1579" s="1" t="s">
        <v>16340</v>
      </c>
      <c r="AL1579" s="1" t="s">
        <v>16341</v>
      </c>
      <c r="AM1579" s="1" t="s">
        <v>12</v>
      </c>
      <c r="AN1579" s="1" t="s">
        <v>23098</v>
      </c>
      <c r="AO1579" s="1" t="s">
        <v>86</v>
      </c>
      <c r="AP1579" s="1" t="s">
        <v>86</v>
      </c>
      <c r="AQ1579" s="1" t="s">
        <v>14</v>
      </c>
      <c r="AR1579" s="1" t="s">
        <v>19</v>
      </c>
      <c r="AS1579" s="1" t="s">
        <v>23091</v>
      </c>
      <c r="AT1579" s="1" t="s">
        <v>26</v>
      </c>
    </row>
    <row r="1580" spans="1:46" x14ac:dyDescent="0.25">
      <c r="A1580" s="1" t="s">
        <v>22388</v>
      </c>
      <c r="B1580" s="2" t="s">
        <v>23101</v>
      </c>
      <c r="C1580" s="2" t="s">
        <v>23108</v>
      </c>
      <c r="D1580" s="1">
        <v>15</v>
      </c>
      <c r="E1580" s="1">
        <v>2</v>
      </c>
      <c r="F1580" s="1">
        <v>4</v>
      </c>
      <c r="G1580" s="1">
        <v>21</v>
      </c>
      <c r="H1580" s="6">
        <v>0.19047619047619047</v>
      </c>
      <c r="I1580">
        <v>0</v>
      </c>
      <c r="J1580" s="1">
        <v>40</v>
      </c>
      <c r="K1580" s="1">
        <v>1</v>
      </c>
      <c r="L1580" s="1">
        <v>600</v>
      </c>
      <c r="M1580" s="6">
        <v>0.32</v>
      </c>
      <c r="N1580" s="4">
        <v>2400</v>
      </c>
      <c r="O1580" s="4">
        <v>185</v>
      </c>
      <c r="P1580" s="4">
        <v>305</v>
      </c>
      <c r="Q1580" s="3">
        <v>0.3</v>
      </c>
      <c r="R1580" s="1">
        <v>24</v>
      </c>
      <c r="S1580" s="1">
        <v>305</v>
      </c>
      <c r="T1580" s="1">
        <v>23</v>
      </c>
      <c r="U1580" s="1">
        <v>1</v>
      </c>
      <c r="V1580" s="1">
        <v>50</v>
      </c>
      <c r="W1580" s="1">
        <v>0</v>
      </c>
      <c r="X1580" s="1">
        <v>0</v>
      </c>
      <c r="Y1580" s="1">
        <v>0</v>
      </c>
      <c r="Z1580" s="1">
        <v>2</v>
      </c>
      <c r="AA1580" s="1">
        <v>1</v>
      </c>
      <c r="AB1580" s="1">
        <v>0</v>
      </c>
      <c r="AC1580" s="1">
        <v>0</v>
      </c>
      <c r="AD1580" s="1">
        <v>0</v>
      </c>
      <c r="AE1580" s="1">
        <v>760</v>
      </c>
      <c r="AF1580" s="1">
        <v>216</v>
      </c>
      <c r="AG1580" s="1">
        <v>140</v>
      </c>
      <c r="AH1580" s="1">
        <v>0</v>
      </c>
      <c r="AI1580" s="1">
        <v>1116</v>
      </c>
      <c r="AJ1580" s="1" t="s">
        <v>969</v>
      </c>
      <c r="AK1580" s="1" t="s">
        <v>15194</v>
      </c>
      <c r="AL1580" s="1" t="s">
        <v>15195</v>
      </c>
      <c r="AM1580" s="1" t="s">
        <v>12</v>
      </c>
      <c r="AN1580" s="1" t="s">
        <v>23098</v>
      </c>
      <c r="AO1580" s="1" t="s">
        <v>86</v>
      </c>
      <c r="AP1580" s="1" t="s">
        <v>57</v>
      </c>
      <c r="AQ1580" s="1" t="s">
        <v>25</v>
      </c>
      <c r="AR1580" s="1" t="s">
        <v>30</v>
      </c>
      <c r="AS1580" s="1" t="s">
        <v>23091</v>
      </c>
      <c r="AT1580" s="1" t="s">
        <v>26</v>
      </c>
    </row>
    <row r="1581" spans="1:46" x14ac:dyDescent="0.25">
      <c r="A1581" s="1" t="s">
        <v>21832</v>
      </c>
      <c r="B1581" s="2" t="s">
        <v>23101</v>
      </c>
      <c r="C1581" s="2" t="s">
        <v>23108</v>
      </c>
      <c r="D1581" s="1">
        <v>0</v>
      </c>
      <c r="E1581" s="1">
        <v>0</v>
      </c>
      <c r="F1581" s="1">
        <v>1</v>
      </c>
      <c r="G1581" s="1">
        <v>1</v>
      </c>
      <c r="H1581" s="6">
        <v>1</v>
      </c>
      <c r="I1581">
        <v>0</v>
      </c>
      <c r="J1581" s="1">
        <v>45</v>
      </c>
      <c r="K1581" s="1">
        <v>1</v>
      </c>
      <c r="L1581" s="1">
        <v>637</v>
      </c>
      <c r="M1581" s="6">
        <v>0.28000000000000003</v>
      </c>
      <c r="N1581" s="4">
        <v>7000</v>
      </c>
      <c r="O1581" s="4">
        <v>600</v>
      </c>
      <c r="P1581" s="4">
        <v>800</v>
      </c>
      <c r="Q1581" s="3">
        <v>0.3</v>
      </c>
      <c r="R1581" s="1">
        <v>24</v>
      </c>
      <c r="S1581" s="1">
        <v>800</v>
      </c>
      <c r="T1581" s="1">
        <v>93</v>
      </c>
      <c r="U1581" s="1">
        <v>0</v>
      </c>
      <c r="V1581" s="1">
        <v>50</v>
      </c>
      <c r="W1581" s="1">
        <v>1</v>
      </c>
      <c r="X1581" s="1">
        <v>1</v>
      </c>
      <c r="Y1581" s="1">
        <v>0</v>
      </c>
      <c r="Z1581" s="1">
        <v>3</v>
      </c>
      <c r="AA1581" s="1">
        <v>1</v>
      </c>
      <c r="AB1581" s="1">
        <v>0</v>
      </c>
      <c r="AC1581" s="1">
        <v>0</v>
      </c>
      <c r="AD1581" s="1">
        <v>0</v>
      </c>
      <c r="AE1581" s="1">
        <v>2360</v>
      </c>
      <c r="AF1581" s="1">
        <v>670</v>
      </c>
      <c r="AG1581" s="1">
        <v>0</v>
      </c>
      <c r="AH1581" s="1">
        <v>0</v>
      </c>
      <c r="AI1581" s="1">
        <v>3030</v>
      </c>
      <c r="AJ1581" s="1" t="s">
        <v>13714</v>
      </c>
      <c r="AK1581" s="1" t="s">
        <v>13715</v>
      </c>
      <c r="AL1581" s="1" t="s">
        <v>13716</v>
      </c>
      <c r="AM1581" s="1" t="s">
        <v>12</v>
      </c>
      <c r="AN1581" s="1" t="s">
        <v>23098</v>
      </c>
      <c r="AO1581" s="1" t="s">
        <v>364</v>
      </c>
      <c r="AP1581" s="1" t="s">
        <v>86</v>
      </c>
      <c r="AQ1581" s="1" t="s">
        <v>14</v>
      </c>
      <c r="AR1581" s="1" t="s">
        <v>30</v>
      </c>
      <c r="AS1581" s="1" t="s">
        <v>23091</v>
      </c>
      <c r="AT1581" s="1" t="s">
        <v>26</v>
      </c>
    </row>
    <row r="1582" spans="1:46" x14ac:dyDescent="0.25">
      <c r="A1582" s="1" t="s">
        <v>21901</v>
      </c>
      <c r="B1582" s="2" t="s">
        <v>23101</v>
      </c>
      <c r="C1582" s="2" t="s">
        <v>23109</v>
      </c>
      <c r="D1582" s="1">
        <v>0</v>
      </c>
      <c r="E1582" s="1">
        <v>0</v>
      </c>
      <c r="F1582" s="1">
        <v>1</v>
      </c>
      <c r="G1582" s="1">
        <v>1</v>
      </c>
      <c r="H1582" s="6">
        <v>1</v>
      </c>
      <c r="I1582">
        <v>0</v>
      </c>
      <c r="J1582" s="1">
        <v>32</v>
      </c>
      <c r="K1582" s="1">
        <v>1</v>
      </c>
      <c r="L1582" s="1">
        <v>601</v>
      </c>
      <c r="M1582" s="6">
        <v>0.35</v>
      </c>
      <c r="N1582" s="4">
        <v>3600</v>
      </c>
      <c r="O1582" s="4">
        <v>290</v>
      </c>
      <c r="P1582" s="4">
        <v>300</v>
      </c>
      <c r="Q1582" s="3">
        <v>0.35</v>
      </c>
      <c r="R1582" s="1">
        <v>24</v>
      </c>
      <c r="S1582" s="1">
        <v>300</v>
      </c>
      <c r="T1582" s="1">
        <v>34</v>
      </c>
      <c r="U1582" s="1">
        <v>1</v>
      </c>
      <c r="V1582" s="1">
        <v>50</v>
      </c>
      <c r="W1582" s="1">
        <v>0</v>
      </c>
      <c r="X1582" s="1">
        <v>0</v>
      </c>
      <c r="Y1582" s="1">
        <v>0</v>
      </c>
      <c r="Z1582" s="1">
        <v>2</v>
      </c>
      <c r="AA1582" s="1">
        <v>1</v>
      </c>
      <c r="AB1582" s="1">
        <v>0</v>
      </c>
      <c r="AC1582" s="1">
        <v>133</v>
      </c>
      <c r="AD1582" s="1">
        <v>0</v>
      </c>
      <c r="AE1582" s="1">
        <v>0</v>
      </c>
      <c r="AF1582" s="1">
        <v>1299</v>
      </c>
      <c r="AG1582" s="1">
        <v>400</v>
      </c>
      <c r="AH1582" s="1">
        <v>0</v>
      </c>
      <c r="AI1582" s="1">
        <v>1832</v>
      </c>
      <c r="AJ1582" s="1" t="s">
        <v>13897</v>
      </c>
      <c r="AK1582" s="1" t="s">
        <v>13898</v>
      </c>
      <c r="AL1582" s="1" t="s">
        <v>13899</v>
      </c>
      <c r="AM1582" s="1" t="s">
        <v>12</v>
      </c>
      <c r="AN1582" s="1" t="s">
        <v>23098</v>
      </c>
      <c r="AO1582" s="1" t="s">
        <v>86</v>
      </c>
      <c r="AP1582" s="1" t="s">
        <v>57</v>
      </c>
      <c r="AQ1582" s="1" t="s">
        <v>25</v>
      </c>
      <c r="AR1582" s="1" t="s">
        <v>30</v>
      </c>
      <c r="AS1582" s="1" t="s">
        <v>23091</v>
      </c>
      <c r="AT1582" s="1" t="s">
        <v>26</v>
      </c>
    </row>
    <row r="1583" spans="1:46" x14ac:dyDescent="0.25">
      <c r="A1583" s="1" t="s">
        <v>23065</v>
      </c>
      <c r="B1583" s="2" t="s">
        <v>23101</v>
      </c>
      <c r="C1583" s="2" t="s">
        <v>23109</v>
      </c>
      <c r="D1583" s="1">
        <v>0</v>
      </c>
      <c r="E1583" s="1">
        <v>2</v>
      </c>
      <c r="F1583" s="1">
        <v>3</v>
      </c>
      <c r="G1583" s="1">
        <v>5</v>
      </c>
      <c r="H1583" s="6">
        <v>0.6</v>
      </c>
      <c r="I1583">
        <v>0</v>
      </c>
      <c r="J1583" s="1">
        <v>43</v>
      </c>
      <c r="K1583" s="1">
        <v>0</v>
      </c>
      <c r="L1583" s="1">
        <v>602</v>
      </c>
      <c r="M1583" s="6">
        <v>0.03</v>
      </c>
      <c r="N1583" s="4">
        <v>4000</v>
      </c>
      <c r="O1583" s="4">
        <v>300</v>
      </c>
      <c r="P1583" s="4">
        <v>400</v>
      </c>
      <c r="Q1583" s="3">
        <v>0.25</v>
      </c>
      <c r="R1583" s="1">
        <v>24</v>
      </c>
      <c r="S1583" s="1">
        <v>400</v>
      </c>
      <c r="T1583" s="1">
        <v>42</v>
      </c>
      <c r="U1583" s="1">
        <v>1</v>
      </c>
      <c r="V1583" s="1">
        <v>50</v>
      </c>
      <c r="W1583" s="1">
        <v>0</v>
      </c>
      <c r="X1583" s="1">
        <v>0</v>
      </c>
      <c r="Y1583" s="1">
        <v>1</v>
      </c>
      <c r="Z1583" s="1">
        <v>0</v>
      </c>
      <c r="AA1583" s="1">
        <v>1</v>
      </c>
      <c r="AB1583" s="1">
        <v>1</v>
      </c>
      <c r="AC1583" s="1">
        <v>0</v>
      </c>
      <c r="AD1583" s="1">
        <v>0</v>
      </c>
      <c r="AE1583" s="1">
        <v>0</v>
      </c>
      <c r="AF1583" s="1">
        <v>155</v>
      </c>
      <c r="AG1583" s="1">
        <v>65</v>
      </c>
      <c r="AH1583" s="1">
        <v>0</v>
      </c>
      <c r="AI1583" s="1">
        <v>220</v>
      </c>
      <c r="AJ1583" s="1" t="s">
        <v>544</v>
      </c>
      <c r="AK1583" s="1" t="s">
        <v>17003</v>
      </c>
      <c r="AL1583" s="1" t="s">
        <v>17004</v>
      </c>
      <c r="AM1583" s="1" t="s">
        <v>12</v>
      </c>
      <c r="AN1583" s="1" t="s">
        <v>23097</v>
      </c>
      <c r="AO1583" s="1" t="s">
        <v>86</v>
      </c>
      <c r="AP1583" s="1" t="s">
        <v>57</v>
      </c>
      <c r="AQ1583" s="1" t="s">
        <v>25</v>
      </c>
      <c r="AR1583" s="1" t="s">
        <v>19</v>
      </c>
      <c r="AS1583" s="1" t="s">
        <v>23091</v>
      </c>
      <c r="AT1583" s="1" t="s">
        <v>101</v>
      </c>
    </row>
    <row r="1584" spans="1:46" x14ac:dyDescent="0.25">
      <c r="A1584" s="1" t="s">
        <v>22921</v>
      </c>
      <c r="B1584" s="2" t="s">
        <v>23101</v>
      </c>
      <c r="C1584" s="2" t="s">
        <v>23109</v>
      </c>
      <c r="D1584" s="1">
        <v>0</v>
      </c>
      <c r="E1584" s="1">
        <v>2</v>
      </c>
      <c r="F1584" s="1">
        <v>2</v>
      </c>
      <c r="G1584" s="1">
        <v>4</v>
      </c>
      <c r="H1584" s="6">
        <v>0.5</v>
      </c>
      <c r="I1584">
        <v>0</v>
      </c>
      <c r="J1584" s="1">
        <v>36</v>
      </c>
      <c r="K1584" s="1">
        <v>0</v>
      </c>
      <c r="L1584" s="1">
        <v>589</v>
      </c>
      <c r="M1584" s="6">
        <v>0.27</v>
      </c>
      <c r="N1584" s="4">
        <v>3000</v>
      </c>
      <c r="O1584" s="4">
        <v>250</v>
      </c>
      <c r="P1584" s="4">
        <v>300</v>
      </c>
      <c r="Q1584" s="3">
        <v>0.28999999999999998</v>
      </c>
      <c r="R1584" s="1">
        <v>24</v>
      </c>
      <c r="S1584" s="1">
        <v>300</v>
      </c>
      <c r="T1584" s="1">
        <v>42</v>
      </c>
      <c r="U1584" s="1">
        <v>1</v>
      </c>
      <c r="V1584" s="1">
        <v>50</v>
      </c>
      <c r="W1584" s="1">
        <v>1</v>
      </c>
      <c r="X1584" s="1">
        <v>1</v>
      </c>
      <c r="Y1584" s="1">
        <v>0</v>
      </c>
      <c r="Z1584" s="1">
        <v>3</v>
      </c>
      <c r="AA1584" s="1">
        <v>0</v>
      </c>
      <c r="AB1584" s="1">
        <v>0</v>
      </c>
      <c r="AC1584" s="1">
        <v>1000</v>
      </c>
      <c r="AD1584" s="1">
        <v>0</v>
      </c>
      <c r="AE1584" s="1">
        <v>0</v>
      </c>
      <c r="AF1584" s="1">
        <v>0</v>
      </c>
      <c r="AG1584" s="1">
        <v>0</v>
      </c>
      <c r="AH1584" s="1">
        <v>300</v>
      </c>
      <c r="AI1584" s="1">
        <v>1300</v>
      </c>
      <c r="AJ1584" s="1" t="s">
        <v>16607</v>
      </c>
      <c r="AK1584" s="1" t="s">
        <v>16608</v>
      </c>
      <c r="AL1584" s="1" t="s">
        <v>16609</v>
      </c>
      <c r="AM1584" s="1" t="s">
        <v>12</v>
      </c>
      <c r="AN1584" s="1" t="s">
        <v>23097</v>
      </c>
      <c r="AO1584" s="1" t="s">
        <v>86</v>
      </c>
      <c r="AP1584" s="1" t="s">
        <v>86</v>
      </c>
      <c r="AQ1584" s="1" t="s">
        <v>14</v>
      </c>
      <c r="AR1584" s="1" t="s">
        <v>30</v>
      </c>
      <c r="AS1584" s="1" t="s">
        <v>23090</v>
      </c>
      <c r="AT1584" s="1" t="s">
        <v>26</v>
      </c>
    </row>
    <row r="1585" spans="1:46" x14ac:dyDescent="0.25">
      <c r="A1585" s="1" t="s">
        <v>20463</v>
      </c>
      <c r="B1585" s="2" t="s">
        <v>23076</v>
      </c>
      <c r="C1585" s="2" t="s">
        <v>23107</v>
      </c>
      <c r="D1585" s="1">
        <v>1</v>
      </c>
      <c r="E1585" s="1">
        <v>1</v>
      </c>
      <c r="F1585" s="1">
        <v>2</v>
      </c>
      <c r="G1585" s="1">
        <v>4</v>
      </c>
      <c r="H1585" s="6">
        <v>0.5</v>
      </c>
      <c r="I1585">
        <v>0</v>
      </c>
      <c r="J1585" s="1">
        <v>44</v>
      </c>
      <c r="K1585" s="1">
        <v>1</v>
      </c>
      <c r="L1585" s="1">
        <v>615</v>
      </c>
      <c r="M1585" s="6">
        <v>0.18</v>
      </c>
      <c r="N1585" s="4">
        <v>6000</v>
      </c>
      <c r="O1585" s="4">
        <v>550</v>
      </c>
      <c r="P1585" s="4">
        <v>800</v>
      </c>
      <c r="Q1585" s="3">
        <v>0.33</v>
      </c>
      <c r="R1585" s="1">
        <v>18</v>
      </c>
      <c r="S1585" s="1">
        <v>800</v>
      </c>
      <c r="T1585" s="1">
        <v>108</v>
      </c>
      <c r="U1585" s="1">
        <v>1</v>
      </c>
      <c r="V1585" s="1">
        <v>49</v>
      </c>
      <c r="W1585" s="1">
        <v>1</v>
      </c>
      <c r="X1585" s="1">
        <v>1</v>
      </c>
      <c r="Y1585" s="1">
        <v>0</v>
      </c>
      <c r="Z1585" s="1">
        <v>3</v>
      </c>
      <c r="AA1585" s="1">
        <v>1</v>
      </c>
      <c r="AB1585" s="1">
        <v>1</v>
      </c>
      <c r="AC1585" s="1">
        <v>270</v>
      </c>
      <c r="AD1585" s="1">
        <v>0</v>
      </c>
      <c r="AE1585" s="1">
        <v>522</v>
      </c>
      <c r="AF1585" s="1">
        <v>0</v>
      </c>
      <c r="AG1585" s="1">
        <v>0</v>
      </c>
      <c r="AH1585" s="1">
        <v>300</v>
      </c>
      <c r="AI1585" s="1">
        <v>1092</v>
      </c>
      <c r="AJ1585" s="1" t="s">
        <v>10019</v>
      </c>
      <c r="AK1585" s="1" t="s">
        <v>3776</v>
      </c>
      <c r="AL1585" s="1" t="s">
        <v>10020</v>
      </c>
      <c r="AM1585" s="1" t="s">
        <v>12</v>
      </c>
      <c r="AN1585" s="1" t="s">
        <v>23098</v>
      </c>
      <c r="AO1585" s="1" t="s">
        <v>86</v>
      </c>
      <c r="AP1585" s="1" t="s">
        <v>86</v>
      </c>
      <c r="AQ1585" s="1" t="s">
        <v>14</v>
      </c>
      <c r="AR1585" s="1" t="s">
        <v>30</v>
      </c>
      <c r="AS1585" s="1" t="s">
        <v>23091</v>
      </c>
      <c r="AT1585" s="1" t="s">
        <v>101</v>
      </c>
    </row>
    <row r="1586" spans="1:46" x14ac:dyDescent="0.25">
      <c r="A1586" s="1" t="s">
        <v>19347</v>
      </c>
      <c r="B1586" s="2" t="s">
        <v>23076</v>
      </c>
      <c r="C1586" s="2" t="s">
        <v>23107</v>
      </c>
      <c r="D1586" s="1">
        <v>0</v>
      </c>
      <c r="E1586" s="1">
        <v>0</v>
      </c>
      <c r="F1586" s="1">
        <v>1</v>
      </c>
      <c r="G1586" s="1">
        <v>1</v>
      </c>
      <c r="H1586" s="6">
        <v>1</v>
      </c>
      <c r="I1586">
        <v>0</v>
      </c>
      <c r="J1586" s="1">
        <v>40</v>
      </c>
      <c r="K1586" s="1">
        <v>1</v>
      </c>
      <c r="L1586" s="1">
        <v>673</v>
      </c>
      <c r="M1586" s="6">
        <v>0.2</v>
      </c>
      <c r="N1586" s="4">
        <v>5000</v>
      </c>
      <c r="O1586" s="4">
        <v>350</v>
      </c>
      <c r="P1586" s="4">
        <v>500</v>
      </c>
      <c r="Q1586" s="3">
        <v>0.35</v>
      </c>
      <c r="R1586" s="1">
        <v>24</v>
      </c>
      <c r="S1586" s="1">
        <v>500</v>
      </c>
      <c r="T1586" s="1">
        <v>48</v>
      </c>
      <c r="U1586" s="1">
        <v>1</v>
      </c>
      <c r="V1586" s="1">
        <v>49</v>
      </c>
      <c r="W1586" s="1">
        <v>1</v>
      </c>
      <c r="X1586" s="1">
        <v>1</v>
      </c>
      <c r="Y1586" s="1">
        <v>1</v>
      </c>
      <c r="Z1586" s="1">
        <v>0</v>
      </c>
      <c r="AA1586" s="1">
        <v>1</v>
      </c>
      <c r="AB1586" s="1">
        <v>0</v>
      </c>
      <c r="AC1586" s="1">
        <v>200</v>
      </c>
      <c r="AD1586" s="1">
        <v>860</v>
      </c>
      <c r="AE1586" s="1">
        <v>0</v>
      </c>
      <c r="AF1586" s="1">
        <v>0</v>
      </c>
      <c r="AG1586" s="1">
        <v>0</v>
      </c>
      <c r="AH1586" s="1">
        <v>90</v>
      </c>
      <c r="AI1586" s="1">
        <v>1150</v>
      </c>
      <c r="AJ1586" s="1" t="s">
        <v>6929</v>
      </c>
      <c r="AK1586" s="1" t="s">
        <v>6930</v>
      </c>
      <c r="AL1586" s="1" t="s">
        <v>6931</v>
      </c>
      <c r="AM1586" s="1" t="s">
        <v>12</v>
      </c>
      <c r="AN1586" s="1" t="s">
        <v>23098</v>
      </c>
      <c r="AO1586" s="1" t="s">
        <v>86</v>
      </c>
      <c r="AP1586" s="1" t="s">
        <v>86</v>
      </c>
      <c r="AQ1586" s="1" t="s">
        <v>14</v>
      </c>
      <c r="AR1586" s="1" t="s">
        <v>19</v>
      </c>
      <c r="AS1586" s="1" t="s">
        <v>23091</v>
      </c>
      <c r="AT1586" s="1" t="s">
        <v>26</v>
      </c>
    </row>
    <row r="1587" spans="1:46" x14ac:dyDescent="0.25">
      <c r="A1587" s="1" t="s">
        <v>18822</v>
      </c>
      <c r="B1587" s="2" t="s">
        <v>23076</v>
      </c>
      <c r="C1587" s="2" t="s">
        <v>23107</v>
      </c>
      <c r="D1587" s="1">
        <v>0</v>
      </c>
      <c r="E1587" s="1">
        <v>0</v>
      </c>
      <c r="F1587" s="1">
        <v>1</v>
      </c>
      <c r="G1587" s="1">
        <v>1</v>
      </c>
      <c r="H1587" s="6">
        <v>1</v>
      </c>
      <c r="I1587">
        <v>0</v>
      </c>
      <c r="J1587" s="1">
        <v>35</v>
      </c>
      <c r="K1587" s="1">
        <v>1</v>
      </c>
      <c r="L1587" s="1">
        <v>752</v>
      </c>
      <c r="M1587" s="6">
        <v>0.22</v>
      </c>
      <c r="N1587" s="4">
        <v>3400</v>
      </c>
      <c r="O1587" s="4">
        <v>240</v>
      </c>
      <c r="P1587" s="4">
        <v>300</v>
      </c>
      <c r="Q1587" s="3">
        <v>0.3</v>
      </c>
      <c r="R1587" s="1">
        <v>24</v>
      </c>
      <c r="S1587" s="1">
        <v>300</v>
      </c>
      <c r="T1587" s="1">
        <v>28</v>
      </c>
      <c r="U1587" s="1">
        <v>0</v>
      </c>
      <c r="V1587" s="1">
        <v>49</v>
      </c>
      <c r="W1587" s="1">
        <v>0</v>
      </c>
      <c r="X1587" s="1">
        <v>0</v>
      </c>
      <c r="Y1587" s="1">
        <v>1</v>
      </c>
      <c r="Z1587" s="1">
        <v>3</v>
      </c>
      <c r="AA1587" s="1">
        <v>0</v>
      </c>
      <c r="AB1587" s="1">
        <v>0</v>
      </c>
      <c r="AC1587" s="1">
        <v>0</v>
      </c>
      <c r="AD1587" s="1">
        <v>0</v>
      </c>
      <c r="AE1587" s="1">
        <v>0</v>
      </c>
      <c r="AF1587" s="1">
        <v>0</v>
      </c>
      <c r="AG1587" s="1">
        <v>0</v>
      </c>
      <c r="AH1587" s="1">
        <v>650</v>
      </c>
      <c r="AI1587" s="1">
        <v>650</v>
      </c>
      <c r="AJ1587" s="1" t="s">
        <v>5460</v>
      </c>
      <c r="AK1587" s="1" t="s">
        <v>5461</v>
      </c>
      <c r="AL1587" s="1" t="s">
        <v>5462</v>
      </c>
      <c r="AM1587" s="1" t="s">
        <v>12</v>
      </c>
      <c r="AN1587" s="1" t="s">
        <v>23098</v>
      </c>
      <c r="AO1587" s="1" t="s">
        <v>364</v>
      </c>
      <c r="AP1587" s="1" t="s">
        <v>57</v>
      </c>
      <c r="AQ1587" s="1" t="s">
        <v>25</v>
      </c>
      <c r="AR1587" s="1" t="s">
        <v>19</v>
      </c>
      <c r="AS1587" s="1" t="s">
        <v>23090</v>
      </c>
      <c r="AT1587" s="1" t="s">
        <v>26</v>
      </c>
    </row>
    <row r="1588" spans="1:46" x14ac:dyDescent="0.25">
      <c r="A1588" s="1" t="s">
        <v>21490</v>
      </c>
      <c r="B1588" s="2" t="s">
        <v>23073</v>
      </c>
      <c r="C1588" s="2" t="s">
        <v>23106</v>
      </c>
      <c r="D1588" s="1">
        <v>0</v>
      </c>
      <c r="E1588" s="1">
        <v>3</v>
      </c>
      <c r="F1588" s="1">
        <v>4</v>
      </c>
      <c r="G1588" s="1">
        <v>7</v>
      </c>
      <c r="H1588" s="6">
        <v>0.5714285714285714</v>
      </c>
      <c r="I1588">
        <v>0</v>
      </c>
      <c r="J1588" s="1">
        <v>34</v>
      </c>
      <c r="K1588" s="1">
        <v>0</v>
      </c>
      <c r="L1588" s="1">
        <v>652</v>
      </c>
      <c r="M1588" s="6">
        <v>0.34</v>
      </c>
      <c r="N1588" s="4">
        <v>3360</v>
      </c>
      <c r="O1588" s="4">
        <v>280</v>
      </c>
      <c r="P1588" s="4">
        <v>500</v>
      </c>
      <c r="Q1588" s="3">
        <v>0.3</v>
      </c>
      <c r="R1588" s="1">
        <v>18</v>
      </c>
      <c r="S1588" s="1">
        <v>500</v>
      </c>
      <c r="T1588" s="1">
        <v>55</v>
      </c>
      <c r="U1588" s="1">
        <v>1</v>
      </c>
      <c r="V1588" s="1">
        <v>49</v>
      </c>
      <c r="W1588" s="1">
        <v>0</v>
      </c>
      <c r="X1588" s="1">
        <v>1</v>
      </c>
      <c r="Y1588" s="1">
        <v>0</v>
      </c>
      <c r="Z1588" s="1">
        <v>4</v>
      </c>
      <c r="AA1588" s="1">
        <v>1</v>
      </c>
      <c r="AB1588" s="1">
        <v>0</v>
      </c>
      <c r="AC1588" s="1">
        <v>450</v>
      </c>
      <c r="AD1588" s="1">
        <v>0</v>
      </c>
      <c r="AE1588" s="1">
        <v>0</v>
      </c>
      <c r="AF1588" s="1">
        <v>0</v>
      </c>
      <c r="AG1588" s="1">
        <v>0</v>
      </c>
      <c r="AH1588" s="1">
        <v>800</v>
      </c>
      <c r="AI1588" s="1">
        <v>1250</v>
      </c>
      <c r="AJ1588" s="1" t="s">
        <v>12776</v>
      </c>
      <c r="AK1588" s="1" t="s">
        <v>12777</v>
      </c>
      <c r="AL1588" s="1" t="s">
        <v>12778</v>
      </c>
      <c r="AM1588" s="1" t="s">
        <v>12</v>
      </c>
      <c r="AN1588" s="1" t="s">
        <v>23097</v>
      </c>
      <c r="AO1588" s="1" t="s">
        <v>86</v>
      </c>
      <c r="AP1588" s="1" t="s">
        <v>57</v>
      </c>
      <c r="AQ1588" s="1" t="s">
        <v>14</v>
      </c>
      <c r="AR1588" s="1" t="s">
        <v>30</v>
      </c>
      <c r="AS1588" s="1" t="s">
        <v>23091</v>
      </c>
      <c r="AT1588" s="1" t="s">
        <v>26</v>
      </c>
    </row>
    <row r="1589" spans="1:46" x14ac:dyDescent="0.25">
      <c r="A1589" s="1" t="s">
        <v>17322</v>
      </c>
      <c r="B1589" s="2" t="s">
        <v>23073</v>
      </c>
      <c r="C1589" s="2" t="s">
        <v>23106</v>
      </c>
      <c r="D1589" s="1">
        <v>0</v>
      </c>
      <c r="E1589" s="1">
        <v>1</v>
      </c>
      <c r="F1589" s="1">
        <v>6</v>
      </c>
      <c r="G1589" s="1">
        <v>7</v>
      </c>
      <c r="H1589" s="6">
        <v>0.8571428571428571</v>
      </c>
      <c r="I1589">
        <v>1</v>
      </c>
      <c r="J1589" s="1">
        <v>32</v>
      </c>
      <c r="K1589" s="1">
        <v>1</v>
      </c>
      <c r="L1589" s="1">
        <v>667</v>
      </c>
      <c r="M1589" s="6">
        <v>0.72</v>
      </c>
      <c r="N1589" s="4">
        <v>2200</v>
      </c>
      <c r="O1589" s="4">
        <v>160</v>
      </c>
      <c r="P1589" s="4">
        <v>500</v>
      </c>
      <c r="Q1589" s="3">
        <v>0.3</v>
      </c>
      <c r="R1589" s="1">
        <v>24</v>
      </c>
      <c r="S1589" s="1">
        <v>500</v>
      </c>
      <c r="T1589" s="1">
        <v>62</v>
      </c>
      <c r="U1589" s="1">
        <v>0</v>
      </c>
      <c r="V1589" s="1">
        <v>49</v>
      </c>
      <c r="W1589" s="1">
        <v>0</v>
      </c>
      <c r="X1589" s="1">
        <v>0</v>
      </c>
      <c r="Y1589" s="1">
        <v>1</v>
      </c>
      <c r="Z1589" s="1">
        <v>1</v>
      </c>
      <c r="AA1589" s="1">
        <v>1</v>
      </c>
      <c r="AB1589" s="1">
        <v>1</v>
      </c>
      <c r="AC1589" s="1">
        <v>363</v>
      </c>
      <c r="AD1589" s="1">
        <v>0</v>
      </c>
      <c r="AE1589" s="1">
        <v>0</v>
      </c>
      <c r="AF1589" s="1">
        <v>871</v>
      </c>
      <c r="AG1589" s="1">
        <v>9</v>
      </c>
      <c r="AH1589" s="1">
        <v>500</v>
      </c>
      <c r="AI1589" s="1">
        <v>1743</v>
      </c>
      <c r="AJ1589" s="1" t="s">
        <v>1000</v>
      </c>
      <c r="AK1589" s="1" t="s">
        <v>1001</v>
      </c>
      <c r="AL1589" s="1" t="s">
        <v>1002</v>
      </c>
      <c r="AM1589" s="1" t="s">
        <v>16</v>
      </c>
      <c r="AN1589" s="1" t="s">
        <v>23098</v>
      </c>
      <c r="AO1589" s="1" t="s">
        <v>364</v>
      </c>
      <c r="AP1589" s="1" t="s">
        <v>57</v>
      </c>
      <c r="AQ1589" s="1" t="s">
        <v>25</v>
      </c>
      <c r="AR1589" s="1" t="s">
        <v>19</v>
      </c>
      <c r="AS1589" s="1" t="s">
        <v>23091</v>
      </c>
      <c r="AT1589" s="1" t="s">
        <v>101</v>
      </c>
    </row>
    <row r="1590" spans="1:46" x14ac:dyDescent="0.25">
      <c r="A1590" s="1" t="s">
        <v>18769</v>
      </c>
      <c r="B1590" s="2" t="s">
        <v>23073</v>
      </c>
      <c r="C1590" s="2" t="s">
        <v>23107</v>
      </c>
      <c r="D1590" s="1">
        <v>1</v>
      </c>
      <c r="E1590" s="1">
        <v>1</v>
      </c>
      <c r="F1590" s="1">
        <v>1</v>
      </c>
      <c r="G1590" s="1">
        <v>3</v>
      </c>
      <c r="H1590" s="6">
        <v>0.33333333333333331</v>
      </c>
      <c r="I1590">
        <v>1</v>
      </c>
      <c r="J1590" s="1">
        <v>36</v>
      </c>
      <c r="K1590" s="1">
        <v>0</v>
      </c>
      <c r="L1590" s="1">
        <v>722</v>
      </c>
      <c r="M1590" s="6">
        <v>0.28999999999999998</v>
      </c>
      <c r="N1590" s="4">
        <v>2880</v>
      </c>
      <c r="O1590" s="4">
        <v>240</v>
      </c>
      <c r="P1590" s="4">
        <v>300</v>
      </c>
      <c r="Q1590" s="3">
        <v>0.25</v>
      </c>
      <c r="R1590" s="1">
        <v>24</v>
      </c>
      <c r="S1590" s="1">
        <v>300</v>
      </c>
      <c r="T1590" s="1">
        <v>30</v>
      </c>
      <c r="U1590" s="1">
        <v>1</v>
      </c>
      <c r="V1590" s="1">
        <v>49</v>
      </c>
      <c r="W1590" s="1">
        <v>0</v>
      </c>
      <c r="X1590" s="1">
        <v>0</v>
      </c>
      <c r="Y1590" s="1">
        <v>0</v>
      </c>
      <c r="Z1590" s="1">
        <v>3</v>
      </c>
      <c r="AA1590" s="1">
        <v>0</v>
      </c>
      <c r="AB1590" s="1">
        <v>1</v>
      </c>
      <c r="AC1590" s="1">
        <v>580</v>
      </c>
      <c r="AD1590" s="1">
        <v>943</v>
      </c>
      <c r="AE1590" s="1">
        <v>0</v>
      </c>
      <c r="AF1590" s="1">
        <v>0</v>
      </c>
      <c r="AG1590" s="1">
        <v>0</v>
      </c>
      <c r="AH1590" s="1">
        <v>0</v>
      </c>
      <c r="AI1590" s="1">
        <v>1523</v>
      </c>
      <c r="AJ1590" s="1" t="s">
        <v>5299</v>
      </c>
      <c r="AK1590" s="1" t="s">
        <v>5300</v>
      </c>
      <c r="AL1590" s="1" t="s">
        <v>5301</v>
      </c>
      <c r="AM1590" s="1" t="s">
        <v>16</v>
      </c>
      <c r="AN1590" s="1" t="s">
        <v>23097</v>
      </c>
      <c r="AO1590" s="1" t="s">
        <v>86</v>
      </c>
      <c r="AP1590" s="1" t="s">
        <v>57</v>
      </c>
      <c r="AQ1590" s="1" t="s">
        <v>25</v>
      </c>
      <c r="AR1590" s="1" t="s">
        <v>30</v>
      </c>
      <c r="AS1590" s="1" t="s">
        <v>23090</v>
      </c>
      <c r="AT1590" s="1" t="s">
        <v>101</v>
      </c>
    </row>
    <row r="1591" spans="1:46" x14ac:dyDescent="0.25">
      <c r="A1591" s="1" t="s">
        <v>19735</v>
      </c>
      <c r="B1591" s="2" t="s">
        <v>23101</v>
      </c>
      <c r="C1591" s="2" t="s">
        <v>23103</v>
      </c>
      <c r="D1591" s="1">
        <v>2</v>
      </c>
      <c r="E1591" s="1">
        <v>1</v>
      </c>
      <c r="F1591" s="1">
        <v>4</v>
      </c>
      <c r="G1591" s="1">
        <v>7</v>
      </c>
      <c r="H1591" s="6">
        <v>0.5714285714285714</v>
      </c>
      <c r="I1591">
        <v>0</v>
      </c>
      <c r="J1591" s="1">
        <v>36</v>
      </c>
      <c r="K1591" s="1">
        <v>0</v>
      </c>
      <c r="L1591" s="1">
        <v>295</v>
      </c>
      <c r="M1591" s="6">
        <v>0</v>
      </c>
      <c r="N1591" s="4">
        <v>2000</v>
      </c>
      <c r="O1591" s="4">
        <v>160</v>
      </c>
      <c r="P1591" s="4">
        <v>100</v>
      </c>
      <c r="Q1591" s="3">
        <v>0.49</v>
      </c>
      <c r="R1591" s="1">
        <v>12</v>
      </c>
      <c r="S1591" s="1">
        <v>100</v>
      </c>
      <c r="T1591" s="1">
        <v>8</v>
      </c>
      <c r="U1591" s="1">
        <v>1</v>
      </c>
      <c r="V1591" s="1">
        <v>49</v>
      </c>
      <c r="W1591" s="1">
        <v>0</v>
      </c>
      <c r="X1591" s="1">
        <v>0</v>
      </c>
      <c r="Y1591" s="1">
        <v>1</v>
      </c>
      <c r="Z1591" s="1">
        <v>0</v>
      </c>
      <c r="AA1591" s="1">
        <v>0</v>
      </c>
      <c r="AB1591" s="1">
        <v>0</v>
      </c>
      <c r="AC1591" s="1">
        <v>0</v>
      </c>
      <c r="AD1591" s="1">
        <v>0</v>
      </c>
      <c r="AE1591" s="1">
        <v>0</v>
      </c>
      <c r="AF1591" s="1">
        <v>200</v>
      </c>
      <c r="AG1591" s="1">
        <v>150</v>
      </c>
      <c r="AH1591" s="1">
        <v>260</v>
      </c>
      <c r="AI1591" s="1">
        <v>610</v>
      </c>
      <c r="AJ1591" s="1" t="s">
        <v>8021</v>
      </c>
      <c r="AK1591" s="1" t="s">
        <v>4310</v>
      </c>
      <c r="AL1591" s="1" t="s">
        <v>11</v>
      </c>
      <c r="AM1591" s="1" t="s">
        <v>12</v>
      </c>
      <c r="AN1591" s="1" t="s">
        <v>23097</v>
      </c>
      <c r="AO1591" s="1" t="s">
        <v>86</v>
      </c>
      <c r="AP1591" s="1" t="s">
        <v>57</v>
      </c>
      <c r="AQ1591" s="1" t="s">
        <v>25</v>
      </c>
      <c r="AR1591" s="1" t="s">
        <v>19</v>
      </c>
      <c r="AS1591" s="1" t="s">
        <v>23090</v>
      </c>
      <c r="AT1591" s="1" t="s">
        <v>26</v>
      </c>
    </row>
    <row r="1592" spans="1:46" x14ac:dyDescent="0.25">
      <c r="A1592" s="1" t="s">
        <v>18415</v>
      </c>
      <c r="B1592" s="2" t="s">
        <v>23101</v>
      </c>
      <c r="C1592" s="2" t="s">
        <v>23103</v>
      </c>
      <c r="D1592" s="1">
        <v>2</v>
      </c>
      <c r="E1592" s="1">
        <v>1</v>
      </c>
      <c r="F1592" s="1">
        <v>4</v>
      </c>
      <c r="G1592" s="1">
        <v>7</v>
      </c>
      <c r="H1592" s="6">
        <v>0.5714285714285714</v>
      </c>
      <c r="I1592">
        <v>0</v>
      </c>
      <c r="J1592" s="1">
        <v>36</v>
      </c>
      <c r="K1592" s="1">
        <v>0</v>
      </c>
      <c r="L1592" s="1">
        <v>295</v>
      </c>
      <c r="M1592" s="6">
        <v>0</v>
      </c>
      <c r="N1592" s="4">
        <v>2000</v>
      </c>
      <c r="O1592" s="4">
        <v>160</v>
      </c>
      <c r="P1592" s="4">
        <v>100</v>
      </c>
      <c r="Q1592" s="3">
        <v>0.45</v>
      </c>
      <c r="R1592" s="1">
        <v>12</v>
      </c>
      <c r="S1592" s="1">
        <v>100</v>
      </c>
      <c r="T1592" s="1">
        <v>3</v>
      </c>
      <c r="U1592" s="1">
        <v>1</v>
      </c>
      <c r="V1592" s="1">
        <v>49</v>
      </c>
      <c r="W1592" s="1">
        <v>0</v>
      </c>
      <c r="X1592" s="1">
        <v>0</v>
      </c>
      <c r="Y1592" s="1">
        <v>1</v>
      </c>
      <c r="Z1592" s="1">
        <v>0</v>
      </c>
      <c r="AA1592" s="1">
        <v>0</v>
      </c>
      <c r="AB1592" s="1">
        <v>0</v>
      </c>
      <c r="AC1592" s="1">
        <v>0</v>
      </c>
      <c r="AD1592" s="1">
        <v>0</v>
      </c>
      <c r="AE1592" s="1">
        <v>0</v>
      </c>
      <c r="AF1592" s="1">
        <v>200</v>
      </c>
      <c r="AG1592" s="1">
        <v>150</v>
      </c>
      <c r="AH1592" s="1">
        <v>260</v>
      </c>
      <c r="AI1592" s="1">
        <v>610</v>
      </c>
      <c r="AJ1592" s="1" t="s">
        <v>4309</v>
      </c>
      <c r="AK1592" s="1" t="s">
        <v>4310</v>
      </c>
      <c r="AL1592" s="1" t="s">
        <v>11</v>
      </c>
      <c r="AM1592" s="1" t="s">
        <v>12</v>
      </c>
      <c r="AN1592" s="1" t="s">
        <v>23097</v>
      </c>
      <c r="AO1592" s="1" t="s">
        <v>86</v>
      </c>
      <c r="AP1592" s="1" t="s">
        <v>57</v>
      </c>
      <c r="AQ1592" s="1" t="s">
        <v>25</v>
      </c>
      <c r="AR1592" s="1" t="s">
        <v>19</v>
      </c>
      <c r="AS1592" s="1" t="s">
        <v>23090</v>
      </c>
      <c r="AT1592" s="1" t="s">
        <v>26</v>
      </c>
    </row>
    <row r="1593" spans="1:46" x14ac:dyDescent="0.25">
      <c r="A1593" s="1" t="s">
        <v>19084</v>
      </c>
      <c r="B1593" s="2" t="s">
        <v>23101</v>
      </c>
      <c r="C1593" s="2" t="s">
        <v>23103</v>
      </c>
      <c r="D1593" s="1">
        <v>2</v>
      </c>
      <c r="E1593" s="1">
        <v>1</v>
      </c>
      <c r="F1593" s="1">
        <v>4</v>
      </c>
      <c r="G1593" s="1">
        <v>7</v>
      </c>
      <c r="H1593" s="6">
        <v>0.5714285714285714</v>
      </c>
      <c r="I1593">
        <v>0</v>
      </c>
      <c r="J1593" s="1">
        <v>36</v>
      </c>
      <c r="K1593" s="1">
        <v>0</v>
      </c>
      <c r="L1593" s="1">
        <v>295</v>
      </c>
      <c r="M1593" s="6">
        <v>0</v>
      </c>
      <c r="N1593" s="4">
        <v>2000</v>
      </c>
      <c r="O1593" s="4">
        <v>160</v>
      </c>
      <c r="P1593" s="4">
        <v>500</v>
      </c>
      <c r="Q1593" s="3">
        <v>0.38</v>
      </c>
      <c r="R1593" s="1">
        <v>24</v>
      </c>
      <c r="S1593" s="1">
        <v>250</v>
      </c>
      <c r="T1593" s="1">
        <v>4</v>
      </c>
      <c r="U1593" s="1">
        <v>0</v>
      </c>
      <c r="V1593" s="1">
        <v>49</v>
      </c>
      <c r="W1593" s="1">
        <v>0</v>
      </c>
      <c r="X1593" s="1">
        <v>0</v>
      </c>
      <c r="Y1593" s="1">
        <v>1</v>
      </c>
      <c r="Z1593" s="1">
        <v>0</v>
      </c>
      <c r="AA1593" s="1">
        <v>0</v>
      </c>
      <c r="AB1593" s="1">
        <v>0</v>
      </c>
      <c r="AC1593" s="1">
        <v>0</v>
      </c>
      <c r="AD1593" s="1">
        <v>0</v>
      </c>
      <c r="AE1593" s="1">
        <v>0</v>
      </c>
      <c r="AF1593" s="1">
        <v>200</v>
      </c>
      <c r="AG1593" s="1">
        <v>150</v>
      </c>
      <c r="AH1593" s="1">
        <v>260</v>
      </c>
      <c r="AI1593" s="1">
        <v>610</v>
      </c>
      <c r="AJ1593" s="1" t="s">
        <v>6203</v>
      </c>
      <c r="AK1593" s="1" t="s">
        <v>6204</v>
      </c>
      <c r="AL1593" s="1" t="s">
        <v>11</v>
      </c>
      <c r="AM1593" s="1" t="s">
        <v>12</v>
      </c>
      <c r="AN1593" s="1" t="s">
        <v>23097</v>
      </c>
      <c r="AO1593" s="1" t="s">
        <v>364</v>
      </c>
      <c r="AP1593" s="1" t="s">
        <v>57</v>
      </c>
      <c r="AQ1593" s="1" t="s">
        <v>25</v>
      </c>
      <c r="AR1593" s="1" t="s">
        <v>19</v>
      </c>
      <c r="AS1593" s="1" t="s">
        <v>23090</v>
      </c>
      <c r="AT1593" s="1" t="s">
        <v>26</v>
      </c>
    </row>
    <row r="1594" spans="1:46" x14ac:dyDescent="0.25">
      <c r="A1594" s="1" t="s">
        <v>21326</v>
      </c>
      <c r="B1594" s="2" t="s">
        <v>23101</v>
      </c>
      <c r="C1594" s="2" t="s">
        <v>23104</v>
      </c>
      <c r="D1594" s="1">
        <v>2</v>
      </c>
      <c r="E1594" s="1">
        <v>1</v>
      </c>
      <c r="F1594" s="1">
        <v>4</v>
      </c>
      <c r="G1594" s="1">
        <v>7</v>
      </c>
      <c r="H1594" s="6">
        <v>0.5714285714285714</v>
      </c>
      <c r="I1594">
        <v>0</v>
      </c>
      <c r="J1594" s="1">
        <v>36</v>
      </c>
      <c r="K1594" s="1">
        <v>0</v>
      </c>
      <c r="L1594" s="1">
        <v>295</v>
      </c>
      <c r="M1594" s="6">
        <v>0</v>
      </c>
      <c r="N1594" s="4">
        <v>2000</v>
      </c>
      <c r="O1594" s="4">
        <v>160</v>
      </c>
      <c r="P1594" s="4">
        <v>150</v>
      </c>
      <c r="Q1594" s="3">
        <v>0.45</v>
      </c>
      <c r="R1594" s="1">
        <v>12</v>
      </c>
      <c r="S1594" s="1">
        <v>150</v>
      </c>
      <c r="T1594" s="1">
        <v>7</v>
      </c>
      <c r="U1594" s="1">
        <v>0</v>
      </c>
      <c r="V1594" s="1">
        <v>49</v>
      </c>
      <c r="W1594" s="1">
        <v>0</v>
      </c>
      <c r="X1594" s="1">
        <v>0</v>
      </c>
      <c r="Y1594" s="1">
        <v>1</v>
      </c>
      <c r="Z1594" s="1">
        <v>0</v>
      </c>
      <c r="AA1594" s="1">
        <v>0</v>
      </c>
      <c r="AB1594" s="1">
        <v>0</v>
      </c>
      <c r="AC1594" s="1">
        <v>0</v>
      </c>
      <c r="AD1594" s="1">
        <v>0</v>
      </c>
      <c r="AE1594" s="1">
        <v>0</v>
      </c>
      <c r="AF1594" s="1">
        <v>200</v>
      </c>
      <c r="AG1594" s="1">
        <v>150</v>
      </c>
      <c r="AH1594" s="1">
        <v>260</v>
      </c>
      <c r="AI1594" s="1">
        <v>610</v>
      </c>
      <c r="AJ1594" s="1" t="s">
        <v>12358</v>
      </c>
      <c r="AK1594" s="1" t="s">
        <v>12359</v>
      </c>
      <c r="AL1594" s="1" t="s">
        <v>11</v>
      </c>
      <c r="AM1594" s="1" t="s">
        <v>12</v>
      </c>
      <c r="AN1594" s="1" t="s">
        <v>23097</v>
      </c>
      <c r="AO1594" s="1" t="s">
        <v>364</v>
      </c>
      <c r="AP1594" s="1" t="s">
        <v>57</v>
      </c>
      <c r="AQ1594" s="1" t="s">
        <v>25</v>
      </c>
      <c r="AR1594" s="1" t="s">
        <v>19</v>
      </c>
      <c r="AS1594" s="1" t="s">
        <v>23090</v>
      </c>
      <c r="AT1594" s="1" t="s">
        <v>26</v>
      </c>
    </row>
    <row r="1595" spans="1:46" x14ac:dyDescent="0.25">
      <c r="A1595" s="1" t="s">
        <v>18431</v>
      </c>
      <c r="B1595" s="2" t="s">
        <v>23101</v>
      </c>
      <c r="C1595" s="2" t="s">
        <v>23104</v>
      </c>
      <c r="D1595" s="1">
        <v>0</v>
      </c>
      <c r="E1595" s="1">
        <v>0</v>
      </c>
      <c r="F1595" s="1">
        <v>1</v>
      </c>
      <c r="G1595" s="1">
        <v>1</v>
      </c>
      <c r="H1595" s="6">
        <v>1</v>
      </c>
      <c r="I1595">
        <v>0</v>
      </c>
      <c r="J1595" s="1">
        <v>52</v>
      </c>
      <c r="K1595" s="1">
        <v>1</v>
      </c>
      <c r="L1595" s="1">
        <v>758</v>
      </c>
      <c r="M1595" s="6">
        <v>0</v>
      </c>
      <c r="N1595" s="4">
        <v>7200</v>
      </c>
      <c r="O1595" s="4">
        <v>600</v>
      </c>
      <c r="P1595" s="4">
        <v>1000</v>
      </c>
      <c r="Q1595" s="3">
        <v>0.28000000000000003</v>
      </c>
      <c r="R1595" s="1">
        <v>12</v>
      </c>
      <c r="S1595" s="1">
        <v>1000</v>
      </c>
      <c r="T1595" s="1">
        <v>19</v>
      </c>
      <c r="U1595" s="1">
        <v>1</v>
      </c>
      <c r="V1595" s="1">
        <v>49</v>
      </c>
      <c r="W1595" s="1">
        <v>0</v>
      </c>
      <c r="X1595" s="1">
        <v>0</v>
      </c>
      <c r="Y1595" s="1">
        <v>0</v>
      </c>
      <c r="Z1595" s="1">
        <v>4</v>
      </c>
      <c r="AA1595" s="1">
        <v>1</v>
      </c>
      <c r="AB1595" s="1">
        <v>0</v>
      </c>
      <c r="AC1595" s="1">
        <v>250</v>
      </c>
      <c r="AD1595" s="1">
        <v>0</v>
      </c>
      <c r="AE1595" s="1">
        <v>160</v>
      </c>
      <c r="AF1595" s="1">
        <v>0</v>
      </c>
      <c r="AG1595" s="1">
        <v>0</v>
      </c>
      <c r="AH1595" s="1">
        <v>300</v>
      </c>
      <c r="AI1595" s="1">
        <v>710</v>
      </c>
      <c r="AJ1595" s="1" t="s">
        <v>4336</v>
      </c>
      <c r="AK1595" s="1" t="s">
        <v>4337</v>
      </c>
      <c r="AL1595" s="1" t="s">
        <v>11</v>
      </c>
      <c r="AM1595" s="1" t="s">
        <v>12</v>
      </c>
      <c r="AN1595" s="1" t="s">
        <v>23098</v>
      </c>
      <c r="AO1595" s="1" t="s">
        <v>86</v>
      </c>
      <c r="AP1595" s="1" t="s">
        <v>57</v>
      </c>
      <c r="AQ1595" s="1" t="s">
        <v>25</v>
      </c>
      <c r="AR1595" s="1" t="s">
        <v>30</v>
      </c>
      <c r="AS1595" s="1" t="s">
        <v>23091</v>
      </c>
      <c r="AT1595" s="1" t="s">
        <v>26</v>
      </c>
    </row>
    <row r="1596" spans="1:46" x14ac:dyDescent="0.25">
      <c r="A1596" s="1" t="s">
        <v>20988</v>
      </c>
      <c r="B1596" s="2" t="s">
        <v>23101</v>
      </c>
      <c r="C1596" s="2" t="s">
        <v>23105</v>
      </c>
      <c r="D1596" s="1">
        <v>0</v>
      </c>
      <c r="E1596" s="1">
        <v>1</v>
      </c>
      <c r="F1596" s="1">
        <v>1</v>
      </c>
      <c r="G1596" s="1">
        <v>2</v>
      </c>
      <c r="H1596" s="6">
        <v>0.5</v>
      </c>
      <c r="I1596">
        <v>0</v>
      </c>
      <c r="J1596" s="1">
        <v>40</v>
      </c>
      <c r="K1596" s="1">
        <v>0</v>
      </c>
      <c r="L1596" s="1">
        <v>611</v>
      </c>
      <c r="M1596" s="6">
        <v>0.28000000000000003</v>
      </c>
      <c r="N1596" s="4">
        <v>3000</v>
      </c>
      <c r="O1596" s="4">
        <v>250</v>
      </c>
      <c r="P1596" s="4">
        <v>300</v>
      </c>
      <c r="Q1596" s="3">
        <v>0.35</v>
      </c>
      <c r="R1596" s="1">
        <v>24</v>
      </c>
      <c r="S1596" s="1">
        <v>300</v>
      </c>
      <c r="T1596" s="1">
        <v>26</v>
      </c>
      <c r="U1596" s="1">
        <v>1</v>
      </c>
      <c r="V1596" s="1">
        <v>49</v>
      </c>
      <c r="W1596" s="1">
        <v>0</v>
      </c>
      <c r="X1596" s="1">
        <v>1</v>
      </c>
      <c r="Y1596" s="1">
        <v>1</v>
      </c>
      <c r="Z1596" s="1">
        <v>0</v>
      </c>
      <c r="AA1596" s="1">
        <v>0</v>
      </c>
      <c r="AB1596" s="1">
        <v>0</v>
      </c>
      <c r="AC1596" s="1">
        <v>0</v>
      </c>
      <c r="AD1596" s="1">
        <v>290</v>
      </c>
      <c r="AE1596" s="1">
        <v>482</v>
      </c>
      <c r="AF1596" s="1">
        <v>233</v>
      </c>
      <c r="AG1596" s="1">
        <v>43</v>
      </c>
      <c r="AH1596" s="1">
        <v>200</v>
      </c>
      <c r="AI1596" s="1">
        <v>1248</v>
      </c>
      <c r="AJ1596" s="1" t="s">
        <v>2792</v>
      </c>
      <c r="AK1596" s="1" t="s">
        <v>11433</v>
      </c>
      <c r="AL1596" s="1" t="s">
        <v>11434</v>
      </c>
      <c r="AM1596" s="1" t="s">
        <v>12</v>
      </c>
      <c r="AN1596" s="1" t="s">
        <v>23097</v>
      </c>
      <c r="AO1596" s="1" t="s">
        <v>86</v>
      </c>
      <c r="AP1596" s="1" t="s">
        <v>57</v>
      </c>
      <c r="AQ1596" s="1" t="s">
        <v>14</v>
      </c>
      <c r="AR1596" s="1" t="s">
        <v>19</v>
      </c>
      <c r="AS1596" s="1" t="s">
        <v>23090</v>
      </c>
      <c r="AT1596" s="1" t="s">
        <v>26</v>
      </c>
    </row>
    <row r="1597" spans="1:46" x14ac:dyDescent="0.25">
      <c r="A1597" s="1" t="s">
        <v>20492</v>
      </c>
      <c r="B1597" s="2" t="s">
        <v>23101</v>
      </c>
      <c r="C1597" s="2" t="s">
        <v>23105</v>
      </c>
      <c r="D1597" s="1">
        <v>0</v>
      </c>
      <c r="E1597" s="1">
        <v>1</v>
      </c>
      <c r="F1597" s="1">
        <v>1</v>
      </c>
      <c r="G1597" s="1">
        <v>2</v>
      </c>
      <c r="H1597" s="6">
        <v>0.5</v>
      </c>
      <c r="I1597">
        <v>0</v>
      </c>
      <c r="J1597" s="1">
        <v>39</v>
      </c>
      <c r="K1597" s="1">
        <v>1</v>
      </c>
      <c r="L1597" s="1">
        <v>562</v>
      </c>
      <c r="M1597" s="6">
        <v>0.12</v>
      </c>
      <c r="N1597" s="4">
        <v>1800</v>
      </c>
      <c r="O1597" s="4">
        <v>150</v>
      </c>
      <c r="P1597" s="4">
        <v>100</v>
      </c>
      <c r="Q1597" s="3">
        <v>0.39</v>
      </c>
      <c r="R1597" s="1">
        <v>6</v>
      </c>
      <c r="S1597" s="1">
        <v>100</v>
      </c>
      <c r="T1597" s="1">
        <v>36</v>
      </c>
      <c r="U1597" s="1">
        <v>1</v>
      </c>
      <c r="V1597" s="1">
        <v>49</v>
      </c>
      <c r="W1597" s="1">
        <v>1</v>
      </c>
      <c r="X1597" s="1">
        <v>1</v>
      </c>
      <c r="Y1597" s="1">
        <v>1</v>
      </c>
      <c r="Z1597" s="1">
        <v>3</v>
      </c>
      <c r="AA1597" s="1">
        <v>0</v>
      </c>
      <c r="AB1597" s="1">
        <v>0</v>
      </c>
      <c r="AC1597" s="1">
        <v>0</v>
      </c>
      <c r="AD1597" s="1">
        <v>0</v>
      </c>
      <c r="AE1597" s="1">
        <v>0</v>
      </c>
      <c r="AF1597" s="1">
        <v>0</v>
      </c>
      <c r="AG1597" s="1">
        <v>0</v>
      </c>
      <c r="AH1597" s="1">
        <v>0</v>
      </c>
      <c r="AI1597" s="1">
        <v>0</v>
      </c>
      <c r="AJ1597" s="1" t="s">
        <v>2838</v>
      </c>
      <c r="AK1597" s="1" t="s">
        <v>10100</v>
      </c>
      <c r="AL1597" s="1" t="s">
        <v>10101</v>
      </c>
      <c r="AM1597" s="1" t="s">
        <v>12</v>
      </c>
      <c r="AN1597" s="1" t="s">
        <v>23098</v>
      </c>
      <c r="AO1597" s="1" t="s">
        <v>86</v>
      </c>
      <c r="AP1597" s="1" t="s">
        <v>86</v>
      </c>
      <c r="AQ1597" s="1" t="s">
        <v>14</v>
      </c>
      <c r="AR1597" s="1" t="s">
        <v>19</v>
      </c>
      <c r="AS1597" s="1" t="s">
        <v>23090</v>
      </c>
      <c r="AT1597" s="1" t="s">
        <v>26</v>
      </c>
    </row>
    <row r="1598" spans="1:46" x14ac:dyDescent="0.25">
      <c r="A1598" s="1" t="s">
        <v>17545</v>
      </c>
      <c r="B1598" s="2" t="s">
        <v>23101</v>
      </c>
      <c r="C1598" s="2" t="s">
        <v>23107</v>
      </c>
      <c r="D1598" s="1">
        <v>1</v>
      </c>
      <c r="E1598" s="1">
        <v>1</v>
      </c>
      <c r="F1598" s="1">
        <v>4</v>
      </c>
      <c r="G1598" s="1">
        <v>6</v>
      </c>
      <c r="H1598" s="6">
        <v>0.66666666666666663</v>
      </c>
      <c r="I1598">
        <v>1</v>
      </c>
      <c r="J1598" s="1">
        <v>35</v>
      </c>
      <c r="K1598" s="1">
        <v>1</v>
      </c>
      <c r="L1598" s="1">
        <v>597</v>
      </c>
      <c r="M1598" s="6">
        <v>0.9</v>
      </c>
      <c r="N1598" s="4">
        <v>2400</v>
      </c>
      <c r="O1598" s="4">
        <v>200</v>
      </c>
      <c r="P1598" s="4">
        <v>150</v>
      </c>
      <c r="Q1598" s="3">
        <v>0.31</v>
      </c>
      <c r="R1598" s="1">
        <v>6</v>
      </c>
      <c r="S1598" s="1">
        <v>150</v>
      </c>
      <c r="T1598" s="1">
        <v>9</v>
      </c>
      <c r="U1598" s="1">
        <v>1</v>
      </c>
      <c r="V1598" s="1">
        <v>49</v>
      </c>
      <c r="W1598" s="1">
        <v>0</v>
      </c>
      <c r="X1598" s="1">
        <v>0</v>
      </c>
      <c r="Y1598" s="1">
        <v>0</v>
      </c>
      <c r="Z1598" s="1">
        <v>1</v>
      </c>
      <c r="AA1598" s="1">
        <v>1</v>
      </c>
      <c r="AB1598" s="1">
        <v>1</v>
      </c>
      <c r="AC1598" s="1">
        <v>936</v>
      </c>
      <c r="AD1598" s="1">
        <v>422</v>
      </c>
      <c r="AE1598" s="1">
        <v>262</v>
      </c>
      <c r="AF1598" s="1">
        <v>1260</v>
      </c>
      <c r="AG1598" s="1">
        <v>0</v>
      </c>
      <c r="AH1598" s="1">
        <v>499</v>
      </c>
      <c r="AI1598" s="1">
        <v>3379</v>
      </c>
      <c r="AJ1598" s="1" t="s">
        <v>1708</v>
      </c>
      <c r="AK1598" s="1" t="s">
        <v>1709</v>
      </c>
      <c r="AL1598" s="1" t="s">
        <v>1710</v>
      </c>
      <c r="AM1598" s="1" t="s">
        <v>16</v>
      </c>
      <c r="AN1598" s="1" t="s">
        <v>23098</v>
      </c>
      <c r="AO1598" s="1" t="s">
        <v>86</v>
      </c>
      <c r="AP1598" s="1" t="s">
        <v>57</v>
      </c>
      <c r="AQ1598" s="1" t="s">
        <v>25</v>
      </c>
      <c r="AR1598" s="1" t="s">
        <v>30</v>
      </c>
      <c r="AS1598" s="1" t="s">
        <v>23091</v>
      </c>
      <c r="AT1598" s="1" t="s">
        <v>101</v>
      </c>
    </row>
    <row r="1599" spans="1:46" x14ac:dyDescent="0.25">
      <c r="A1599" s="1" t="s">
        <v>22334</v>
      </c>
      <c r="B1599" s="2" t="s">
        <v>23101</v>
      </c>
      <c r="C1599" s="2" t="s">
        <v>23107</v>
      </c>
      <c r="D1599" s="1">
        <v>0</v>
      </c>
      <c r="E1599" s="1">
        <v>0</v>
      </c>
      <c r="F1599" s="1">
        <v>2</v>
      </c>
      <c r="G1599" s="1">
        <v>2</v>
      </c>
      <c r="H1599" s="6">
        <v>1</v>
      </c>
      <c r="I1599">
        <v>0</v>
      </c>
      <c r="J1599" s="1">
        <v>45</v>
      </c>
      <c r="K1599" s="1">
        <v>1</v>
      </c>
      <c r="L1599" s="1">
        <v>759</v>
      </c>
      <c r="M1599" s="6">
        <v>0.16</v>
      </c>
      <c r="N1599" s="4">
        <v>3300</v>
      </c>
      <c r="O1599" s="4">
        <v>230</v>
      </c>
      <c r="P1599" s="4">
        <v>700</v>
      </c>
      <c r="Q1599" s="3">
        <v>0.28000000000000003</v>
      </c>
      <c r="R1599" s="1">
        <v>24</v>
      </c>
      <c r="S1599" s="1">
        <v>700</v>
      </c>
      <c r="T1599" s="1">
        <v>69</v>
      </c>
      <c r="U1599" s="1">
        <v>1</v>
      </c>
      <c r="V1599" s="1">
        <v>49</v>
      </c>
      <c r="W1599" s="1">
        <v>1</v>
      </c>
      <c r="X1599" s="1">
        <v>0</v>
      </c>
      <c r="Y1599" s="1">
        <v>0</v>
      </c>
      <c r="Z1599" s="1">
        <v>1</v>
      </c>
      <c r="AA1599" s="1">
        <v>1</v>
      </c>
      <c r="AB1599" s="1">
        <v>0</v>
      </c>
      <c r="AC1599" s="1">
        <v>0</v>
      </c>
      <c r="AD1599" s="1">
        <v>0</v>
      </c>
      <c r="AE1599" s="1">
        <v>0</v>
      </c>
      <c r="AF1599" s="1">
        <v>0</v>
      </c>
      <c r="AG1599" s="1">
        <v>0</v>
      </c>
      <c r="AH1599" s="1">
        <v>0</v>
      </c>
      <c r="AI1599" s="1">
        <v>0</v>
      </c>
      <c r="AJ1599" s="1" t="s">
        <v>41</v>
      </c>
      <c r="AK1599" s="1" t="s">
        <v>15048</v>
      </c>
      <c r="AL1599" s="1" t="s">
        <v>15049</v>
      </c>
      <c r="AM1599" s="1" t="s">
        <v>12</v>
      </c>
      <c r="AN1599" s="1" t="s">
        <v>23098</v>
      </c>
      <c r="AO1599" s="1" t="s">
        <v>86</v>
      </c>
      <c r="AP1599" s="1" t="s">
        <v>86</v>
      </c>
      <c r="AQ1599" s="1" t="s">
        <v>25</v>
      </c>
      <c r="AR1599" s="1" t="s">
        <v>30</v>
      </c>
      <c r="AS1599" s="1" t="s">
        <v>23091</v>
      </c>
      <c r="AT1599" s="1" t="s">
        <v>26</v>
      </c>
    </row>
    <row r="1600" spans="1:46" x14ac:dyDescent="0.25">
      <c r="A1600" s="1" t="s">
        <v>22851</v>
      </c>
      <c r="B1600" s="2" t="s">
        <v>23101</v>
      </c>
      <c r="C1600" s="2" t="s">
        <v>23108</v>
      </c>
      <c r="D1600" s="1">
        <v>0</v>
      </c>
      <c r="E1600" s="1">
        <v>0</v>
      </c>
      <c r="F1600" s="1">
        <v>1</v>
      </c>
      <c r="G1600" s="1">
        <v>1</v>
      </c>
      <c r="H1600" s="6">
        <v>1</v>
      </c>
      <c r="I1600">
        <v>0</v>
      </c>
      <c r="J1600" s="1">
        <v>40</v>
      </c>
      <c r="K1600" s="1">
        <v>0</v>
      </c>
      <c r="L1600" s="1">
        <v>581</v>
      </c>
      <c r="M1600" s="6">
        <v>0.36</v>
      </c>
      <c r="N1600" s="4">
        <v>5000</v>
      </c>
      <c r="O1600" s="4">
        <v>500</v>
      </c>
      <c r="P1600" s="4">
        <v>300</v>
      </c>
      <c r="Q1600" s="3">
        <v>0.3</v>
      </c>
      <c r="R1600" s="1">
        <v>12</v>
      </c>
      <c r="S1600" s="1">
        <v>300</v>
      </c>
      <c r="T1600" s="1">
        <v>20</v>
      </c>
      <c r="U1600" s="1">
        <v>1</v>
      </c>
      <c r="V1600" s="1">
        <v>49</v>
      </c>
      <c r="W1600" s="1">
        <v>1</v>
      </c>
      <c r="X1600" s="1">
        <v>0</v>
      </c>
      <c r="Y1600" s="1">
        <v>0</v>
      </c>
      <c r="Z1600" s="1">
        <v>3</v>
      </c>
      <c r="AA1600" s="1">
        <v>1</v>
      </c>
      <c r="AB1600" s="1">
        <v>0</v>
      </c>
      <c r="AC1600" s="1">
        <v>0</v>
      </c>
      <c r="AD1600" s="1">
        <v>0</v>
      </c>
      <c r="AE1600" s="1">
        <v>3877</v>
      </c>
      <c r="AF1600" s="1">
        <v>0</v>
      </c>
      <c r="AG1600" s="1">
        <v>0</v>
      </c>
      <c r="AH1600" s="1">
        <v>0</v>
      </c>
      <c r="AI1600" s="1">
        <v>3877</v>
      </c>
      <c r="AJ1600" s="1" t="s">
        <v>16415</v>
      </c>
      <c r="AK1600" s="1" t="s">
        <v>16416</v>
      </c>
      <c r="AL1600" s="1" t="s">
        <v>16417</v>
      </c>
      <c r="AM1600" s="1" t="s">
        <v>12</v>
      </c>
      <c r="AN1600" s="1" t="s">
        <v>23097</v>
      </c>
      <c r="AO1600" s="1" t="s">
        <v>86</v>
      </c>
      <c r="AP1600" s="1" t="s">
        <v>86</v>
      </c>
      <c r="AQ1600" s="1" t="s">
        <v>25</v>
      </c>
      <c r="AR1600" s="1" t="s">
        <v>30</v>
      </c>
      <c r="AS1600" s="1" t="s">
        <v>23091</v>
      </c>
      <c r="AT1600" s="1" t="s">
        <v>26</v>
      </c>
    </row>
    <row r="1601" spans="1:46" x14ac:dyDescent="0.25">
      <c r="A1601" s="1" t="s">
        <v>22745</v>
      </c>
      <c r="B1601" s="2" t="s">
        <v>23101</v>
      </c>
      <c r="C1601" s="2" t="s">
        <v>23108</v>
      </c>
      <c r="D1601" s="1">
        <v>0</v>
      </c>
      <c r="E1601" s="1">
        <v>1</v>
      </c>
      <c r="F1601" s="1">
        <v>1</v>
      </c>
      <c r="G1601" s="1">
        <v>2</v>
      </c>
      <c r="H1601" s="6">
        <v>0.5</v>
      </c>
      <c r="I1601">
        <v>0</v>
      </c>
      <c r="J1601" s="1">
        <v>40</v>
      </c>
      <c r="K1601" s="1">
        <v>1</v>
      </c>
      <c r="L1601" s="1">
        <v>821</v>
      </c>
      <c r="M1601" s="6">
        <v>0.57999999999999996</v>
      </c>
      <c r="N1601" s="4">
        <v>7000</v>
      </c>
      <c r="O1601" s="4">
        <v>500</v>
      </c>
      <c r="P1601" s="4">
        <v>500</v>
      </c>
      <c r="Q1601" s="3">
        <v>0.3</v>
      </c>
      <c r="R1601" s="1">
        <v>24</v>
      </c>
      <c r="S1601" s="1">
        <v>500</v>
      </c>
      <c r="T1601" s="1">
        <v>17</v>
      </c>
      <c r="U1601" s="1">
        <v>1</v>
      </c>
      <c r="V1601" s="1">
        <v>49</v>
      </c>
      <c r="W1601" s="1">
        <v>1</v>
      </c>
      <c r="X1601" s="1">
        <v>0</v>
      </c>
      <c r="Y1601" s="1">
        <v>1</v>
      </c>
      <c r="Z1601" s="1">
        <v>0</v>
      </c>
      <c r="AA1601" s="1">
        <v>1</v>
      </c>
      <c r="AB1601" s="1">
        <v>0</v>
      </c>
      <c r="AC1601" s="1">
        <v>5500</v>
      </c>
      <c r="AD1601" s="1">
        <v>357</v>
      </c>
      <c r="AE1601" s="1">
        <v>0</v>
      </c>
      <c r="AF1601" s="1">
        <v>0</v>
      </c>
      <c r="AG1601" s="1">
        <v>2219</v>
      </c>
      <c r="AH1601" s="1">
        <v>0</v>
      </c>
      <c r="AI1601" s="1">
        <v>8076</v>
      </c>
      <c r="AJ1601" s="1" t="s">
        <v>16119</v>
      </c>
      <c r="AK1601" s="1" t="s">
        <v>16120</v>
      </c>
      <c r="AL1601" s="1" t="s">
        <v>16121</v>
      </c>
      <c r="AM1601" s="1" t="s">
        <v>12</v>
      </c>
      <c r="AN1601" s="1" t="s">
        <v>23098</v>
      </c>
      <c r="AO1601" s="1" t="s">
        <v>86</v>
      </c>
      <c r="AP1601" s="1" t="s">
        <v>86</v>
      </c>
      <c r="AQ1601" s="1" t="s">
        <v>25</v>
      </c>
      <c r="AR1601" s="1" t="s">
        <v>19</v>
      </c>
      <c r="AS1601" s="1" t="s">
        <v>23091</v>
      </c>
      <c r="AT1601" s="1" t="s">
        <v>26</v>
      </c>
    </row>
    <row r="1602" spans="1:46" x14ac:dyDescent="0.25">
      <c r="A1602" s="1" t="s">
        <v>19527</v>
      </c>
      <c r="B1602" s="2" t="s">
        <v>23101</v>
      </c>
      <c r="C1602" s="2" t="s">
        <v>23108</v>
      </c>
      <c r="D1602" s="1">
        <v>0</v>
      </c>
      <c r="E1602" s="1">
        <v>0</v>
      </c>
      <c r="F1602" s="1">
        <v>1</v>
      </c>
      <c r="G1602" s="1">
        <v>1</v>
      </c>
      <c r="H1602" s="6">
        <v>1</v>
      </c>
      <c r="I1602">
        <v>0</v>
      </c>
      <c r="J1602" s="1">
        <v>33</v>
      </c>
      <c r="K1602" s="1">
        <v>0</v>
      </c>
      <c r="L1602" s="1">
        <v>531</v>
      </c>
      <c r="M1602" s="6">
        <v>0.28999999999999998</v>
      </c>
      <c r="N1602" s="4">
        <v>3000</v>
      </c>
      <c r="O1602" s="4">
        <v>300</v>
      </c>
      <c r="P1602" s="4">
        <v>500</v>
      </c>
      <c r="Q1602" s="3">
        <v>0.3</v>
      </c>
      <c r="R1602" s="1">
        <v>24</v>
      </c>
      <c r="S1602" s="1">
        <v>500</v>
      </c>
      <c r="T1602" s="1">
        <v>43</v>
      </c>
      <c r="U1602" s="1">
        <v>1</v>
      </c>
      <c r="V1602" s="1">
        <v>49</v>
      </c>
      <c r="W1602" s="1">
        <v>1</v>
      </c>
      <c r="X1602" s="1">
        <v>1</v>
      </c>
      <c r="Y1602" s="1">
        <v>1</v>
      </c>
      <c r="Z1602" s="1">
        <v>0</v>
      </c>
      <c r="AA1602" s="1">
        <v>1</v>
      </c>
      <c r="AB1602" s="1">
        <v>0</v>
      </c>
      <c r="AC1602" s="1">
        <v>0</v>
      </c>
      <c r="AD1602" s="1">
        <v>0</v>
      </c>
      <c r="AE1602" s="1">
        <v>0</v>
      </c>
      <c r="AF1602" s="1">
        <v>800</v>
      </c>
      <c r="AG1602" s="1">
        <v>0</v>
      </c>
      <c r="AH1602" s="1">
        <v>300</v>
      </c>
      <c r="AI1602" s="1">
        <v>1100</v>
      </c>
      <c r="AJ1602" s="1" t="s">
        <v>7445</v>
      </c>
      <c r="AK1602" s="1" t="s">
        <v>7446</v>
      </c>
      <c r="AL1602" s="1" t="s">
        <v>7447</v>
      </c>
      <c r="AM1602" s="1" t="s">
        <v>12</v>
      </c>
      <c r="AN1602" s="1" t="s">
        <v>23097</v>
      </c>
      <c r="AO1602" s="1" t="s">
        <v>86</v>
      </c>
      <c r="AP1602" s="1" t="s">
        <v>86</v>
      </c>
      <c r="AQ1602" s="1" t="s">
        <v>14</v>
      </c>
      <c r="AR1602" s="1" t="s">
        <v>19</v>
      </c>
      <c r="AS1602" s="1" t="s">
        <v>23091</v>
      </c>
      <c r="AT1602" s="1" t="s">
        <v>26</v>
      </c>
    </row>
    <row r="1603" spans="1:46" x14ac:dyDescent="0.25">
      <c r="A1603" s="1" t="s">
        <v>17650</v>
      </c>
      <c r="B1603" s="2" t="s">
        <v>23101</v>
      </c>
      <c r="C1603" s="2" t="s">
        <v>23108</v>
      </c>
      <c r="D1603" s="1">
        <v>0</v>
      </c>
      <c r="E1603" s="1">
        <v>0</v>
      </c>
      <c r="F1603" s="1">
        <v>1</v>
      </c>
      <c r="G1603" s="1">
        <v>1</v>
      </c>
      <c r="H1603" s="6">
        <v>1</v>
      </c>
      <c r="I1603">
        <v>0</v>
      </c>
      <c r="J1603" s="1">
        <v>42</v>
      </c>
      <c r="K1603" s="1">
        <v>1</v>
      </c>
      <c r="L1603" s="1">
        <v>616</v>
      </c>
      <c r="M1603" s="6">
        <v>0.25</v>
      </c>
      <c r="N1603" s="4">
        <v>2800</v>
      </c>
      <c r="O1603" s="4">
        <v>200</v>
      </c>
      <c r="P1603" s="4">
        <v>400</v>
      </c>
      <c r="Q1603" s="3">
        <v>0.35</v>
      </c>
      <c r="R1603" s="1">
        <v>18</v>
      </c>
      <c r="S1603" s="1">
        <v>400</v>
      </c>
      <c r="T1603" s="1">
        <v>40</v>
      </c>
      <c r="U1603" s="1">
        <v>1</v>
      </c>
      <c r="V1603" s="1">
        <v>49</v>
      </c>
      <c r="W1603" s="1">
        <v>0</v>
      </c>
      <c r="X1603" s="1">
        <v>0</v>
      </c>
      <c r="Y1603" s="1">
        <v>1</v>
      </c>
      <c r="Z1603" s="1">
        <v>1</v>
      </c>
      <c r="AA1603" s="1">
        <v>1</v>
      </c>
      <c r="AB1603" s="1">
        <v>0</v>
      </c>
      <c r="AC1603" s="1">
        <v>0</v>
      </c>
      <c r="AD1603" s="1">
        <v>0</v>
      </c>
      <c r="AE1603" s="1">
        <v>0</v>
      </c>
      <c r="AF1603" s="1">
        <v>416</v>
      </c>
      <c r="AG1603" s="1">
        <v>0</v>
      </c>
      <c r="AH1603" s="1">
        <v>0</v>
      </c>
      <c r="AI1603" s="1">
        <v>416</v>
      </c>
      <c r="AJ1603" s="1" t="s">
        <v>2028</v>
      </c>
      <c r="AK1603" s="1" t="s">
        <v>2029</v>
      </c>
      <c r="AL1603" s="1" t="s">
        <v>2030</v>
      </c>
      <c r="AM1603" s="1" t="s">
        <v>12</v>
      </c>
      <c r="AN1603" s="1" t="s">
        <v>23098</v>
      </c>
      <c r="AO1603" s="1" t="s">
        <v>86</v>
      </c>
      <c r="AP1603" s="1" t="s">
        <v>57</v>
      </c>
      <c r="AQ1603" s="1" t="s">
        <v>25</v>
      </c>
      <c r="AR1603" s="1" t="s">
        <v>19</v>
      </c>
      <c r="AS1603" s="1" t="s">
        <v>23091</v>
      </c>
      <c r="AT1603" s="1" t="s">
        <v>26</v>
      </c>
    </row>
    <row r="1604" spans="1:46" x14ac:dyDescent="0.25">
      <c r="A1604" s="1" t="s">
        <v>17634</v>
      </c>
      <c r="B1604" s="2" t="s">
        <v>23101</v>
      </c>
      <c r="C1604" s="2" t="s">
        <v>23108</v>
      </c>
      <c r="D1604" s="1">
        <v>0</v>
      </c>
      <c r="E1604" s="1">
        <v>0</v>
      </c>
      <c r="F1604" s="1">
        <v>1</v>
      </c>
      <c r="G1604" s="1">
        <v>1</v>
      </c>
      <c r="H1604" s="6">
        <v>1</v>
      </c>
      <c r="I1604">
        <v>0</v>
      </c>
      <c r="J1604" s="1">
        <v>40</v>
      </c>
      <c r="K1604" s="1">
        <v>0</v>
      </c>
      <c r="L1604" s="1">
        <v>600</v>
      </c>
      <c r="M1604" s="6">
        <v>0.55000000000000004</v>
      </c>
      <c r="N1604" s="4">
        <v>1700</v>
      </c>
      <c r="O1604" s="4">
        <v>170</v>
      </c>
      <c r="P1604" s="4">
        <v>500</v>
      </c>
      <c r="Q1604" s="3">
        <v>0.33</v>
      </c>
      <c r="R1604" s="1">
        <v>12</v>
      </c>
      <c r="S1604" s="1">
        <v>500</v>
      </c>
      <c r="T1604" s="1">
        <v>53</v>
      </c>
      <c r="U1604" s="1">
        <v>1</v>
      </c>
      <c r="V1604" s="1">
        <v>49</v>
      </c>
      <c r="W1604" s="1">
        <v>0</v>
      </c>
      <c r="X1604" s="1">
        <v>1</v>
      </c>
      <c r="Y1604" s="1">
        <v>1</v>
      </c>
      <c r="Z1604" s="1">
        <v>0</v>
      </c>
      <c r="AA1604" s="1">
        <v>1</v>
      </c>
      <c r="AB1604" s="1">
        <v>0</v>
      </c>
      <c r="AC1604" s="1">
        <v>0</v>
      </c>
      <c r="AD1604" s="1">
        <v>376</v>
      </c>
      <c r="AE1604" s="1">
        <v>805</v>
      </c>
      <c r="AF1604" s="1">
        <v>0</v>
      </c>
      <c r="AG1604" s="1">
        <v>0</v>
      </c>
      <c r="AH1604" s="1">
        <v>0</v>
      </c>
      <c r="AI1604" s="1">
        <v>1181</v>
      </c>
      <c r="AJ1604" s="1" t="s">
        <v>1981</v>
      </c>
      <c r="AK1604" s="1" t="s">
        <v>1982</v>
      </c>
      <c r="AL1604" s="1" t="s">
        <v>1983</v>
      </c>
      <c r="AM1604" s="1" t="s">
        <v>12</v>
      </c>
      <c r="AN1604" s="1" t="s">
        <v>23097</v>
      </c>
      <c r="AO1604" s="1" t="s">
        <v>86</v>
      </c>
      <c r="AP1604" s="1" t="s">
        <v>57</v>
      </c>
      <c r="AQ1604" s="1" t="s">
        <v>14</v>
      </c>
      <c r="AR1604" s="1" t="s">
        <v>19</v>
      </c>
      <c r="AS1604" s="1" t="s">
        <v>23091</v>
      </c>
      <c r="AT1604" s="1" t="s">
        <v>26</v>
      </c>
    </row>
    <row r="1605" spans="1:46" x14ac:dyDescent="0.25">
      <c r="A1605" s="1" t="s">
        <v>19558</v>
      </c>
      <c r="B1605" s="2" t="s">
        <v>23101</v>
      </c>
      <c r="C1605" s="2" t="s">
        <v>23108</v>
      </c>
      <c r="D1605" s="1">
        <v>0</v>
      </c>
      <c r="E1605" s="1">
        <v>3</v>
      </c>
      <c r="F1605" s="1">
        <v>1</v>
      </c>
      <c r="G1605" s="1">
        <v>4</v>
      </c>
      <c r="H1605" s="6">
        <v>0.25</v>
      </c>
      <c r="I1605">
        <v>1</v>
      </c>
      <c r="J1605" s="1">
        <v>36</v>
      </c>
      <c r="K1605" s="1">
        <v>0</v>
      </c>
      <c r="L1605" s="1">
        <v>670</v>
      </c>
      <c r="M1605" s="6">
        <v>0.31</v>
      </c>
      <c r="N1605" s="4">
        <v>4800</v>
      </c>
      <c r="O1605" s="4">
        <v>500</v>
      </c>
      <c r="P1605" s="4">
        <v>400</v>
      </c>
      <c r="Q1605" s="3">
        <v>0.31</v>
      </c>
      <c r="R1605" s="1">
        <v>24</v>
      </c>
      <c r="S1605" s="1">
        <v>400</v>
      </c>
      <c r="T1605" s="1">
        <v>46</v>
      </c>
      <c r="U1605" s="1">
        <v>1</v>
      </c>
      <c r="V1605" s="1">
        <v>49</v>
      </c>
      <c r="W1605" s="1">
        <v>1</v>
      </c>
      <c r="X1605" s="1">
        <v>1</v>
      </c>
      <c r="Y1605" s="1">
        <v>0</v>
      </c>
      <c r="Z1605" s="1">
        <v>3</v>
      </c>
      <c r="AA1605" s="1">
        <v>1</v>
      </c>
      <c r="AB1605" s="1">
        <v>1</v>
      </c>
      <c r="AC1605" s="1">
        <v>2437</v>
      </c>
      <c r="AD1605" s="1">
        <v>0</v>
      </c>
      <c r="AE1605" s="1">
        <v>1078</v>
      </c>
      <c r="AF1605" s="1">
        <v>1010</v>
      </c>
      <c r="AG1605" s="1">
        <v>59</v>
      </c>
      <c r="AH1605" s="1">
        <v>0</v>
      </c>
      <c r="AI1605" s="1">
        <v>4584</v>
      </c>
      <c r="AJ1605" s="1" t="s">
        <v>7535</v>
      </c>
      <c r="AK1605" s="1" t="s">
        <v>7536</v>
      </c>
      <c r="AL1605" s="1" t="s">
        <v>7537</v>
      </c>
      <c r="AM1605" s="1" t="s">
        <v>16</v>
      </c>
      <c r="AN1605" s="1" t="s">
        <v>23097</v>
      </c>
      <c r="AO1605" s="1" t="s">
        <v>86</v>
      </c>
      <c r="AP1605" s="1" t="s">
        <v>86</v>
      </c>
      <c r="AQ1605" s="1" t="s">
        <v>14</v>
      </c>
      <c r="AR1605" s="1" t="s">
        <v>30</v>
      </c>
      <c r="AS1605" s="1" t="s">
        <v>23091</v>
      </c>
      <c r="AT1605" s="1" t="s">
        <v>101</v>
      </c>
    </row>
    <row r="1606" spans="1:46" x14ac:dyDescent="0.25">
      <c r="A1606" s="1" t="s">
        <v>20711</v>
      </c>
      <c r="B1606" s="2" t="s">
        <v>23101</v>
      </c>
      <c r="C1606" s="2" t="s">
        <v>23109</v>
      </c>
      <c r="D1606" s="1">
        <v>0</v>
      </c>
      <c r="E1606" s="1">
        <v>1</v>
      </c>
      <c r="F1606" s="1">
        <v>1</v>
      </c>
      <c r="G1606" s="1">
        <v>2</v>
      </c>
      <c r="H1606" s="6">
        <v>0.5</v>
      </c>
      <c r="I1606">
        <v>0</v>
      </c>
      <c r="J1606" s="1">
        <v>45</v>
      </c>
      <c r="K1606" s="1">
        <v>1</v>
      </c>
      <c r="L1606" s="1">
        <v>601</v>
      </c>
      <c r="M1606" s="6">
        <v>0.3</v>
      </c>
      <c r="N1606" s="4">
        <v>3800</v>
      </c>
      <c r="O1606" s="4">
        <v>290</v>
      </c>
      <c r="P1606" s="4">
        <v>1000</v>
      </c>
      <c r="Q1606" s="3">
        <v>0.34</v>
      </c>
      <c r="R1606" s="1">
        <v>24</v>
      </c>
      <c r="S1606" s="1">
        <v>1000</v>
      </c>
      <c r="T1606" s="1">
        <v>64</v>
      </c>
      <c r="U1606" s="1">
        <v>0</v>
      </c>
      <c r="V1606" s="1">
        <v>49</v>
      </c>
      <c r="W1606" s="1">
        <v>0</v>
      </c>
      <c r="X1606" s="1">
        <v>0</v>
      </c>
      <c r="Y1606" s="1">
        <v>0</v>
      </c>
      <c r="Z1606" s="1">
        <v>4</v>
      </c>
      <c r="AA1606" s="1">
        <v>1</v>
      </c>
      <c r="AB1606" s="1">
        <v>0</v>
      </c>
      <c r="AC1606" s="1">
        <v>0</v>
      </c>
      <c r="AD1606" s="1">
        <v>0</v>
      </c>
      <c r="AE1606" s="1">
        <v>200</v>
      </c>
      <c r="AF1606" s="1">
        <v>600</v>
      </c>
      <c r="AG1606" s="1">
        <v>0</v>
      </c>
      <c r="AH1606" s="1">
        <v>1000</v>
      </c>
      <c r="AI1606" s="1">
        <v>1800</v>
      </c>
      <c r="AJ1606" s="1" t="s">
        <v>393</v>
      </c>
      <c r="AK1606" s="1" t="s">
        <v>10716</v>
      </c>
      <c r="AL1606" s="1" t="s">
        <v>10717</v>
      </c>
      <c r="AM1606" s="1" t="s">
        <v>12</v>
      </c>
      <c r="AN1606" s="1" t="s">
        <v>23098</v>
      </c>
      <c r="AO1606" s="1" t="s">
        <v>364</v>
      </c>
      <c r="AP1606" s="1" t="s">
        <v>57</v>
      </c>
      <c r="AQ1606" s="1" t="s">
        <v>25</v>
      </c>
      <c r="AR1606" s="1" t="s">
        <v>30</v>
      </c>
      <c r="AS1606" s="1" t="s">
        <v>23091</v>
      </c>
      <c r="AT1606" s="1" t="s">
        <v>26</v>
      </c>
    </row>
    <row r="1607" spans="1:46" x14ac:dyDescent="0.25">
      <c r="A1607" s="1" t="s">
        <v>22131</v>
      </c>
      <c r="B1607" s="2" t="s">
        <v>23076</v>
      </c>
      <c r="C1607" s="2" t="s">
        <v>23106</v>
      </c>
      <c r="D1607" s="1">
        <v>3</v>
      </c>
      <c r="E1607" s="1">
        <v>5</v>
      </c>
      <c r="F1607" s="1">
        <v>4</v>
      </c>
      <c r="G1607" s="1">
        <v>12</v>
      </c>
      <c r="H1607" s="6">
        <v>0.33333333333333331</v>
      </c>
      <c r="I1607">
        <v>1</v>
      </c>
      <c r="J1607" s="1">
        <v>34</v>
      </c>
      <c r="K1607" s="1">
        <v>0</v>
      </c>
      <c r="L1607" s="1">
        <v>641</v>
      </c>
      <c r="M1607" s="6">
        <v>0.47</v>
      </c>
      <c r="N1607" s="4">
        <v>3000</v>
      </c>
      <c r="O1607" s="4">
        <v>280</v>
      </c>
      <c r="P1607" s="4">
        <v>500</v>
      </c>
      <c r="Q1607" s="3">
        <v>0.33</v>
      </c>
      <c r="R1607" s="1">
        <v>24</v>
      </c>
      <c r="S1607" s="1">
        <v>500</v>
      </c>
      <c r="T1607" s="1">
        <v>50</v>
      </c>
      <c r="U1607" s="1">
        <v>1</v>
      </c>
      <c r="V1607" s="1">
        <v>48</v>
      </c>
      <c r="W1607" s="1">
        <v>1</v>
      </c>
      <c r="X1607" s="1">
        <v>0</v>
      </c>
      <c r="Y1607" s="1">
        <v>1</v>
      </c>
      <c r="Z1607" s="1">
        <v>3</v>
      </c>
      <c r="AA1607" s="1">
        <v>0</v>
      </c>
      <c r="AB1607" s="1">
        <v>1</v>
      </c>
      <c r="AC1607" s="1">
        <v>189</v>
      </c>
      <c r="AD1607" s="1">
        <v>597</v>
      </c>
      <c r="AE1607" s="1">
        <v>0</v>
      </c>
      <c r="AF1607" s="1">
        <v>1455</v>
      </c>
      <c r="AG1607" s="1">
        <v>0</v>
      </c>
      <c r="AH1607" s="1">
        <v>0</v>
      </c>
      <c r="AI1607" s="1">
        <v>2241</v>
      </c>
      <c r="AJ1607" s="1" t="s">
        <v>14485</v>
      </c>
      <c r="AK1607" s="1" t="s">
        <v>14486</v>
      </c>
      <c r="AL1607" s="1" t="s">
        <v>14487</v>
      </c>
      <c r="AM1607" s="1" t="s">
        <v>16</v>
      </c>
      <c r="AN1607" s="1" t="s">
        <v>23097</v>
      </c>
      <c r="AO1607" s="1" t="s">
        <v>86</v>
      </c>
      <c r="AP1607" s="1" t="s">
        <v>86</v>
      </c>
      <c r="AQ1607" s="1" t="s">
        <v>25</v>
      </c>
      <c r="AR1607" s="1" t="s">
        <v>19</v>
      </c>
      <c r="AS1607" s="1" t="s">
        <v>23090</v>
      </c>
      <c r="AT1607" s="1" t="s">
        <v>101</v>
      </c>
    </row>
    <row r="1608" spans="1:46" x14ac:dyDescent="0.25">
      <c r="A1608" s="1" t="s">
        <v>18085</v>
      </c>
      <c r="B1608" s="2" t="s">
        <v>23076</v>
      </c>
      <c r="C1608" s="2" t="s">
        <v>23106</v>
      </c>
      <c r="D1608" s="1">
        <v>0</v>
      </c>
      <c r="E1608" s="1">
        <v>3</v>
      </c>
      <c r="F1608" s="1">
        <v>2</v>
      </c>
      <c r="G1608" s="1">
        <v>5</v>
      </c>
      <c r="H1608" s="6">
        <v>0.4</v>
      </c>
      <c r="I1608">
        <v>0</v>
      </c>
      <c r="J1608" s="1">
        <v>34</v>
      </c>
      <c r="K1608" s="1">
        <v>1</v>
      </c>
      <c r="L1608" s="1">
        <v>614</v>
      </c>
      <c r="M1608" s="6">
        <v>0.49</v>
      </c>
      <c r="N1608" s="4">
        <v>5000</v>
      </c>
      <c r="O1608" s="4">
        <v>400</v>
      </c>
      <c r="P1608" s="4">
        <v>700</v>
      </c>
      <c r="Q1608" s="3">
        <v>0.34</v>
      </c>
      <c r="R1608" s="1">
        <v>12</v>
      </c>
      <c r="S1608" s="1">
        <v>700</v>
      </c>
      <c r="T1608" s="1">
        <v>85</v>
      </c>
      <c r="U1608" s="1">
        <v>0</v>
      </c>
      <c r="V1608" s="1">
        <v>48</v>
      </c>
      <c r="W1608" s="1">
        <v>0</v>
      </c>
      <c r="X1608" s="1">
        <v>0</v>
      </c>
      <c r="Y1608" s="1">
        <v>1</v>
      </c>
      <c r="Z1608" s="1">
        <v>3</v>
      </c>
      <c r="AA1608" s="1">
        <v>0</v>
      </c>
      <c r="AB1608" s="1">
        <v>0</v>
      </c>
      <c r="AC1608" s="1">
        <v>2544</v>
      </c>
      <c r="AD1608" s="1">
        <v>353</v>
      </c>
      <c r="AE1608" s="1">
        <v>0</v>
      </c>
      <c r="AF1608" s="1">
        <v>0</v>
      </c>
      <c r="AG1608" s="1">
        <v>20</v>
      </c>
      <c r="AH1608" s="1">
        <v>470</v>
      </c>
      <c r="AI1608" s="1">
        <v>3387</v>
      </c>
      <c r="AJ1608" s="1" t="s">
        <v>3302</v>
      </c>
      <c r="AK1608" s="1" t="s">
        <v>3303</v>
      </c>
      <c r="AL1608" s="1" t="s">
        <v>3304</v>
      </c>
      <c r="AM1608" s="1" t="s">
        <v>12</v>
      </c>
      <c r="AN1608" s="1" t="s">
        <v>23098</v>
      </c>
      <c r="AO1608" s="1" t="s">
        <v>364</v>
      </c>
      <c r="AP1608" s="1" t="s">
        <v>57</v>
      </c>
      <c r="AQ1608" s="1" t="s">
        <v>25</v>
      </c>
      <c r="AR1608" s="1" t="s">
        <v>19</v>
      </c>
      <c r="AS1608" s="1" t="s">
        <v>23090</v>
      </c>
      <c r="AT1608" s="1" t="s">
        <v>26</v>
      </c>
    </row>
    <row r="1609" spans="1:46" x14ac:dyDescent="0.25">
      <c r="A1609" s="1" t="s">
        <v>20045</v>
      </c>
      <c r="B1609" s="2" t="s">
        <v>23076</v>
      </c>
      <c r="C1609" s="2" t="s">
        <v>23108</v>
      </c>
      <c r="D1609" s="1">
        <v>0</v>
      </c>
      <c r="E1609" s="1">
        <v>0</v>
      </c>
      <c r="F1609" s="1">
        <v>1</v>
      </c>
      <c r="G1609" s="1">
        <v>1</v>
      </c>
      <c r="H1609" s="6">
        <v>1</v>
      </c>
      <c r="I1609">
        <v>0</v>
      </c>
      <c r="J1609" s="1">
        <v>40</v>
      </c>
      <c r="K1609" s="1">
        <v>1</v>
      </c>
      <c r="L1609" s="1">
        <v>663</v>
      </c>
      <c r="M1609" s="6">
        <v>0.45</v>
      </c>
      <c r="N1609" s="4">
        <v>2000</v>
      </c>
      <c r="O1609" s="4">
        <v>165</v>
      </c>
      <c r="P1609" s="4">
        <v>150</v>
      </c>
      <c r="Q1609" s="3">
        <v>0.28999999999999998</v>
      </c>
      <c r="R1609" s="1">
        <v>24</v>
      </c>
      <c r="S1609" s="1">
        <v>150</v>
      </c>
      <c r="T1609" s="1">
        <v>14</v>
      </c>
      <c r="U1609" s="1">
        <v>1</v>
      </c>
      <c r="V1609" s="1">
        <v>48</v>
      </c>
      <c r="W1609" s="1">
        <v>0</v>
      </c>
      <c r="X1609" s="1">
        <v>0</v>
      </c>
      <c r="Y1609" s="1">
        <v>1</v>
      </c>
      <c r="Z1609" s="1">
        <v>1</v>
      </c>
      <c r="AA1609" s="1">
        <v>1</v>
      </c>
      <c r="AB1609" s="1">
        <v>1</v>
      </c>
      <c r="AC1609" s="1">
        <v>1114</v>
      </c>
      <c r="AD1609" s="1">
        <v>0</v>
      </c>
      <c r="AE1609" s="1">
        <v>0</v>
      </c>
      <c r="AF1609" s="1">
        <v>211</v>
      </c>
      <c r="AG1609" s="1">
        <v>0</v>
      </c>
      <c r="AH1609" s="1">
        <v>300</v>
      </c>
      <c r="AI1609" s="1">
        <v>1625</v>
      </c>
      <c r="AJ1609" s="1" t="s">
        <v>8882</v>
      </c>
      <c r="AK1609" s="1" t="s">
        <v>8883</v>
      </c>
      <c r="AL1609" s="1" t="s">
        <v>8884</v>
      </c>
      <c r="AM1609" s="1" t="s">
        <v>12</v>
      </c>
      <c r="AN1609" s="1" t="s">
        <v>23098</v>
      </c>
      <c r="AO1609" s="1" t="s">
        <v>86</v>
      </c>
      <c r="AP1609" s="1" t="s">
        <v>57</v>
      </c>
      <c r="AQ1609" s="1" t="s">
        <v>25</v>
      </c>
      <c r="AR1609" s="1" t="s">
        <v>19</v>
      </c>
      <c r="AS1609" s="1" t="s">
        <v>23091</v>
      </c>
      <c r="AT1609" s="1" t="s">
        <v>101</v>
      </c>
    </row>
    <row r="1610" spans="1:46" x14ac:dyDescent="0.25">
      <c r="A1610" s="1" t="s">
        <v>22503</v>
      </c>
      <c r="B1610" s="2" t="s">
        <v>23073</v>
      </c>
      <c r="C1610" s="2" t="s">
        <v>23103</v>
      </c>
      <c r="D1610" s="1">
        <v>1</v>
      </c>
      <c r="E1610" s="1">
        <v>4</v>
      </c>
      <c r="F1610" s="1">
        <v>2</v>
      </c>
      <c r="G1610" s="1">
        <v>7</v>
      </c>
      <c r="H1610" s="6">
        <v>0.2857142857142857</v>
      </c>
      <c r="I1610">
        <v>0</v>
      </c>
      <c r="J1610" s="1">
        <v>31</v>
      </c>
      <c r="K1610" s="1">
        <v>1</v>
      </c>
      <c r="L1610" s="1">
        <v>842</v>
      </c>
      <c r="M1610" s="6">
        <v>0</v>
      </c>
      <c r="N1610" s="4">
        <v>2000</v>
      </c>
      <c r="O1610" s="4">
        <v>150</v>
      </c>
      <c r="P1610" s="4">
        <v>200</v>
      </c>
      <c r="Q1610" s="3">
        <v>0.3</v>
      </c>
      <c r="R1610" s="1">
        <v>12</v>
      </c>
      <c r="S1610" s="1">
        <v>200</v>
      </c>
      <c r="T1610" s="1">
        <v>7</v>
      </c>
      <c r="U1610" s="1">
        <v>1</v>
      </c>
      <c r="V1610" s="1">
        <v>48</v>
      </c>
      <c r="W1610" s="1">
        <v>0</v>
      </c>
      <c r="X1610" s="1">
        <v>0</v>
      </c>
      <c r="Y1610" s="1">
        <v>1</v>
      </c>
      <c r="Z1610" s="1">
        <v>1</v>
      </c>
      <c r="AA1610" s="1">
        <v>0</v>
      </c>
      <c r="AB1610" s="1">
        <v>0</v>
      </c>
      <c r="AC1610" s="1">
        <v>0</v>
      </c>
      <c r="AD1610" s="1">
        <v>0</v>
      </c>
      <c r="AE1610" s="1">
        <v>0</v>
      </c>
      <c r="AF1610" s="1">
        <v>0</v>
      </c>
      <c r="AG1610" s="1">
        <v>0</v>
      </c>
      <c r="AH1610" s="1">
        <v>200</v>
      </c>
      <c r="AI1610" s="1">
        <v>200</v>
      </c>
      <c r="AJ1610" s="1" t="s">
        <v>15495</v>
      </c>
      <c r="AK1610" s="1" t="s">
        <v>15496</v>
      </c>
      <c r="AL1610" s="1" t="s">
        <v>11</v>
      </c>
      <c r="AM1610" s="1" t="s">
        <v>12</v>
      </c>
      <c r="AN1610" s="1" t="s">
        <v>23098</v>
      </c>
      <c r="AO1610" s="1" t="s">
        <v>86</v>
      </c>
      <c r="AP1610" s="1" t="s">
        <v>57</v>
      </c>
      <c r="AQ1610" s="1" t="s">
        <v>25</v>
      </c>
      <c r="AR1610" s="1" t="s">
        <v>19</v>
      </c>
      <c r="AS1610" s="1" t="s">
        <v>23090</v>
      </c>
      <c r="AT1610" s="1" t="s">
        <v>26</v>
      </c>
    </row>
    <row r="1611" spans="1:46" x14ac:dyDescent="0.25">
      <c r="A1611" s="1" t="s">
        <v>18445</v>
      </c>
      <c r="B1611" s="2" t="s">
        <v>23073</v>
      </c>
      <c r="C1611" s="2" t="s">
        <v>23104</v>
      </c>
      <c r="D1611" s="1">
        <v>0</v>
      </c>
      <c r="E1611" s="1">
        <v>0</v>
      </c>
      <c r="F1611" s="1">
        <v>2</v>
      </c>
      <c r="G1611" s="1">
        <v>2</v>
      </c>
      <c r="H1611" s="6">
        <v>1</v>
      </c>
      <c r="I1611">
        <v>1</v>
      </c>
      <c r="J1611" s="1">
        <v>33</v>
      </c>
      <c r="K1611" s="1">
        <v>0</v>
      </c>
      <c r="L1611" s="1">
        <v>0</v>
      </c>
      <c r="M1611" s="6">
        <v>0.27</v>
      </c>
      <c r="N1611" s="4">
        <v>2040</v>
      </c>
      <c r="O1611" s="4">
        <v>170</v>
      </c>
      <c r="P1611" s="4">
        <v>400</v>
      </c>
      <c r="Q1611" s="3">
        <v>0.33</v>
      </c>
      <c r="R1611" s="1">
        <v>12</v>
      </c>
      <c r="S1611" s="1">
        <v>400</v>
      </c>
      <c r="T1611" s="1">
        <v>5</v>
      </c>
      <c r="U1611" s="1">
        <v>0</v>
      </c>
      <c r="V1611" s="1">
        <v>48</v>
      </c>
      <c r="W1611" s="1">
        <v>0</v>
      </c>
      <c r="X1611" s="1">
        <v>0</v>
      </c>
      <c r="Y1611" s="1">
        <v>1</v>
      </c>
      <c r="Z1611" s="1">
        <v>0</v>
      </c>
      <c r="AA1611" s="1">
        <v>1</v>
      </c>
      <c r="AB1611" s="1">
        <v>1</v>
      </c>
      <c r="AC1611" s="1">
        <v>0</v>
      </c>
      <c r="AD1611" s="1">
        <v>0</v>
      </c>
      <c r="AE1611" s="1">
        <v>0</v>
      </c>
      <c r="AF1611" s="1">
        <v>0</v>
      </c>
      <c r="AG1611" s="1">
        <v>0</v>
      </c>
      <c r="AH1611" s="1">
        <v>0</v>
      </c>
      <c r="AI1611" s="1">
        <v>0</v>
      </c>
      <c r="AJ1611" s="1" t="s">
        <v>4369</v>
      </c>
      <c r="AK1611" s="1" t="s">
        <v>4370</v>
      </c>
      <c r="AL1611" s="1" t="s">
        <v>4371</v>
      </c>
      <c r="AM1611" s="1" t="s">
        <v>16</v>
      </c>
      <c r="AN1611" s="1" t="s">
        <v>23097</v>
      </c>
      <c r="AO1611" s="1" t="s">
        <v>364</v>
      </c>
      <c r="AP1611" s="1" t="s">
        <v>57</v>
      </c>
      <c r="AQ1611" s="1" t="s">
        <v>25</v>
      </c>
      <c r="AR1611" s="1" t="s">
        <v>19</v>
      </c>
      <c r="AS1611" s="1" t="s">
        <v>23091</v>
      </c>
      <c r="AT1611" s="1" t="s">
        <v>101</v>
      </c>
    </row>
    <row r="1612" spans="1:46" x14ac:dyDescent="0.25">
      <c r="A1612" s="1" t="s">
        <v>22561</v>
      </c>
      <c r="B1612" s="2" t="s">
        <v>23073</v>
      </c>
      <c r="C1612" s="2" t="s">
        <v>23105</v>
      </c>
      <c r="D1612" s="1">
        <v>0</v>
      </c>
      <c r="E1612" s="1">
        <v>2</v>
      </c>
      <c r="F1612" s="1">
        <v>4</v>
      </c>
      <c r="G1612" s="1">
        <v>6</v>
      </c>
      <c r="H1612" s="6">
        <v>0.66666666666666663</v>
      </c>
      <c r="I1612">
        <v>0</v>
      </c>
      <c r="J1612" s="1">
        <v>34</v>
      </c>
      <c r="K1612" s="1">
        <v>0</v>
      </c>
      <c r="L1612" s="1">
        <v>456</v>
      </c>
      <c r="M1612" s="6">
        <v>0.56999999999999995</v>
      </c>
      <c r="N1612" s="4">
        <v>3000</v>
      </c>
      <c r="O1612" s="4">
        <v>250</v>
      </c>
      <c r="P1612" s="4">
        <v>100</v>
      </c>
      <c r="Q1612" s="3">
        <v>0.4</v>
      </c>
      <c r="R1612" s="1">
        <v>12</v>
      </c>
      <c r="S1612" s="1">
        <v>100</v>
      </c>
      <c r="T1612" s="1">
        <v>19</v>
      </c>
      <c r="U1612" s="1">
        <v>0</v>
      </c>
      <c r="V1612" s="1">
        <v>48</v>
      </c>
      <c r="W1612" s="1">
        <v>0</v>
      </c>
      <c r="X1612" s="1">
        <v>0</v>
      </c>
      <c r="Y1612" s="1">
        <v>1</v>
      </c>
      <c r="Z1612" s="1">
        <v>2</v>
      </c>
      <c r="AA1612" s="1">
        <v>1</v>
      </c>
      <c r="AB1612" s="1">
        <v>0</v>
      </c>
      <c r="AC1612" s="1">
        <v>3181</v>
      </c>
      <c r="AD1612" s="1">
        <v>723</v>
      </c>
      <c r="AE1612" s="1">
        <v>0</v>
      </c>
      <c r="AF1612" s="1">
        <v>0</v>
      </c>
      <c r="AG1612" s="1">
        <v>0</v>
      </c>
      <c r="AH1612" s="1">
        <v>0</v>
      </c>
      <c r="AI1612" s="1">
        <v>3904</v>
      </c>
      <c r="AJ1612" s="1" t="s">
        <v>15038</v>
      </c>
      <c r="AK1612" s="1" t="s">
        <v>15632</v>
      </c>
      <c r="AL1612" s="1" t="s">
        <v>15633</v>
      </c>
      <c r="AM1612" s="1" t="s">
        <v>12</v>
      </c>
      <c r="AN1612" s="1" t="s">
        <v>23097</v>
      </c>
      <c r="AO1612" s="1" t="s">
        <v>364</v>
      </c>
      <c r="AP1612" s="1" t="s">
        <v>57</v>
      </c>
      <c r="AQ1612" s="1" t="s">
        <v>25</v>
      </c>
      <c r="AR1612" s="1" t="s">
        <v>19</v>
      </c>
      <c r="AS1612" s="1" t="s">
        <v>23091</v>
      </c>
      <c r="AT1612" s="1" t="s">
        <v>26</v>
      </c>
    </row>
    <row r="1613" spans="1:46" x14ac:dyDescent="0.25">
      <c r="A1613" s="1" t="s">
        <v>20861</v>
      </c>
      <c r="B1613" s="2" t="s">
        <v>23073</v>
      </c>
      <c r="C1613" s="2" t="s">
        <v>23105</v>
      </c>
      <c r="D1613" s="1">
        <v>1</v>
      </c>
      <c r="E1613" s="1">
        <v>0</v>
      </c>
      <c r="F1613" s="1">
        <v>5</v>
      </c>
      <c r="G1613" s="1">
        <v>6</v>
      </c>
      <c r="H1613" s="6">
        <v>0.83333333333333337</v>
      </c>
      <c r="I1613">
        <v>1</v>
      </c>
      <c r="J1613" s="1">
        <v>32</v>
      </c>
      <c r="K1613" s="1">
        <v>1</v>
      </c>
      <c r="L1613" s="1">
        <v>725</v>
      </c>
      <c r="M1613" s="6">
        <v>0.26</v>
      </c>
      <c r="N1613" s="4">
        <v>2400</v>
      </c>
      <c r="O1613" s="4">
        <v>220</v>
      </c>
      <c r="P1613" s="4">
        <v>200</v>
      </c>
      <c r="Q1613" s="3">
        <v>0.35</v>
      </c>
      <c r="R1613" s="1">
        <v>12</v>
      </c>
      <c r="S1613" s="1">
        <v>200</v>
      </c>
      <c r="T1613" s="1">
        <v>23</v>
      </c>
      <c r="U1613" s="1">
        <v>1</v>
      </c>
      <c r="V1613" s="1">
        <v>48</v>
      </c>
      <c r="W1613" s="1">
        <v>0</v>
      </c>
      <c r="X1613" s="1">
        <v>1</v>
      </c>
      <c r="Y1613" s="1">
        <v>0</v>
      </c>
      <c r="Z1613" s="1">
        <v>2</v>
      </c>
      <c r="AA1613" s="1">
        <v>0</v>
      </c>
      <c r="AB1613" s="1">
        <v>1</v>
      </c>
      <c r="AC1613" s="1">
        <v>0</v>
      </c>
      <c r="AD1613" s="1">
        <v>0</v>
      </c>
      <c r="AE1613" s="1">
        <v>0</v>
      </c>
      <c r="AF1613" s="1">
        <v>400</v>
      </c>
      <c r="AG1613" s="1">
        <v>30</v>
      </c>
      <c r="AH1613" s="1">
        <v>300</v>
      </c>
      <c r="AI1613" s="1">
        <v>730</v>
      </c>
      <c r="AJ1613" s="1" t="s">
        <v>450</v>
      </c>
      <c r="AK1613" s="1" t="s">
        <v>11099</v>
      </c>
      <c r="AL1613" s="1" t="s">
        <v>11100</v>
      </c>
      <c r="AM1613" s="1" t="s">
        <v>16</v>
      </c>
      <c r="AN1613" s="1" t="s">
        <v>23098</v>
      </c>
      <c r="AO1613" s="1" t="s">
        <v>86</v>
      </c>
      <c r="AP1613" s="1" t="s">
        <v>57</v>
      </c>
      <c r="AQ1613" s="1" t="s">
        <v>14</v>
      </c>
      <c r="AR1613" s="1" t="s">
        <v>30</v>
      </c>
      <c r="AS1613" s="1" t="s">
        <v>23090</v>
      </c>
      <c r="AT1613" s="1" t="s">
        <v>101</v>
      </c>
    </row>
    <row r="1614" spans="1:46" x14ac:dyDescent="0.25">
      <c r="A1614" s="1" t="s">
        <v>19764</v>
      </c>
      <c r="B1614" s="2" t="s">
        <v>23073</v>
      </c>
      <c r="C1614" s="2" t="s">
        <v>23105</v>
      </c>
      <c r="D1614" s="1">
        <v>3</v>
      </c>
      <c r="E1614" s="1">
        <v>1</v>
      </c>
      <c r="F1614" s="1">
        <v>2</v>
      </c>
      <c r="G1614" s="1">
        <v>6</v>
      </c>
      <c r="H1614" s="6">
        <v>0.33333333333333331</v>
      </c>
      <c r="I1614">
        <v>0</v>
      </c>
      <c r="J1614" s="1">
        <v>39</v>
      </c>
      <c r="K1614" s="1">
        <v>1</v>
      </c>
      <c r="L1614" s="1">
        <v>667</v>
      </c>
      <c r="M1614" s="6">
        <v>0.11</v>
      </c>
      <c r="N1614" s="4">
        <v>8400</v>
      </c>
      <c r="O1614" s="4">
        <v>700</v>
      </c>
      <c r="P1614" s="4">
        <v>400</v>
      </c>
      <c r="Q1614" s="3">
        <v>0.35</v>
      </c>
      <c r="R1614" s="1">
        <v>12</v>
      </c>
      <c r="S1614" s="1">
        <v>400</v>
      </c>
      <c r="T1614" s="1">
        <v>9</v>
      </c>
      <c r="U1614" s="1">
        <v>1</v>
      </c>
      <c r="V1614" s="1">
        <v>48</v>
      </c>
      <c r="W1614" s="1">
        <v>1</v>
      </c>
      <c r="X1614" s="1">
        <v>1</v>
      </c>
      <c r="Y1614" s="1">
        <v>0</v>
      </c>
      <c r="Z1614" s="1">
        <v>4</v>
      </c>
      <c r="AA1614" s="1">
        <v>1</v>
      </c>
      <c r="AB1614" s="1">
        <v>1</v>
      </c>
      <c r="AC1614" s="1">
        <v>0</v>
      </c>
      <c r="AD1614" s="1">
        <v>0</v>
      </c>
      <c r="AE1614" s="1">
        <v>0</v>
      </c>
      <c r="AF1614" s="1">
        <v>366</v>
      </c>
      <c r="AG1614" s="1">
        <v>140</v>
      </c>
      <c r="AH1614" s="1">
        <v>266</v>
      </c>
      <c r="AI1614" s="1">
        <v>772</v>
      </c>
      <c r="AJ1614" s="1" t="s">
        <v>8096</v>
      </c>
      <c r="AK1614" s="1" t="s">
        <v>8097</v>
      </c>
      <c r="AL1614" s="1" t="s">
        <v>8098</v>
      </c>
      <c r="AM1614" s="1" t="s">
        <v>12</v>
      </c>
      <c r="AN1614" s="1" t="s">
        <v>23098</v>
      </c>
      <c r="AO1614" s="1" t="s">
        <v>86</v>
      </c>
      <c r="AP1614" s="1" t="s">
        <v>86</v>
      </c>
      <c r="AQ1614" s="1" t="s">
        <v>14</v>
      </c>
      <c r="AR1614" s="1" t="s">
        <v>30</v>
      </c>
      <c r="AS1614" s="1" t="s">
        <v>23091</v>
      </c>
      <c r="AT1614" s="1" t="s">
        <v>101</v>
      </c>
    </row>
    <row r="1615" spans="1:46" x14ac:dyDescent="0.25">
      <c r="A1615" s="1" t="s">
        <v>17185</v>
      </c>
      <c r="B1615" s="2" t="s">
        <v>23073</v>
      </c>
      <c r="C1615" s="2" t="s">
        <v>23105</v>
      </c>
      <c r="D1615" s="1">
        <v>1</v>
      </c>
      <c r="E1615" s="1">
        <v>0</v>
      </c>
      <c r="F1615" s="1">
        <v>5</v>
      </c>
      <c r="G1615" s="1">
        <v>6</v>
      </c>
      <c r="H1615" s="6">
        <v>0.83333333333333337</v>
      </c>
      <c r="I1615">
        <v>1</v>
      </c>
      <c r="J1615" s="1">
        <v>32</v>
      </c>
      <c r="K1615" s="1">
        <v>1</v>
      </c>
      <c r="L1615" s="1">
        <v>696</v>
      </c>
      <c r="M1615" s="6">
        <v>0.21</v>
      </c>
      <c r="N1615" s="4">
        <v>2500</v>
      </c>
      <c r="O1615" s="4">
        <v>230</v>
      </c>
      <c r="P1615" s="4">
        <v>100</v>
      </c>
      <c r="Q1615" s="3">
        <v>0.35</v>
      </c>
      <c r="R1615" s="1">
        <v>12</v>
      </c>
      <c r="S1615" s="1">
        <v>100</v>
      </c>
      <c r="T1615" s="1">
        <v>15</v>
      </c>
      <c r="U1615" s="1">
        <v>1</v>
      </c>
      <c r="V1615" s="1">
        <v>48</v>
      </c>
      <c r="W1615" s="1">
        <v>0</v>
      </c>
      <c r="X1615" s="1">
        <v>1</v>
      </c>
      <c r="Y1615" s="1">
        <v>0</v>
      </c>
      <c r="Z1615" s="1">
        <v>2</v>
      </c>
      <c r="AA1615" s="1">
        <v>0</v>
      </c>
      <c r="AB1615" s="1">
        <v>1</v>
      </c>
      <c r="AC1615" s="1">
        <v>0</v>
      </c>
      <c r="AD1615" s="1">
        <v>0</v>
      </c>
      <c r="AE1615" s="1">
        <v>0</v>
      </c>
      <c r="AF1615" s="1">
        <v>750</v>
      </c>
      <c r="AG1615" s="1">
        <v>30</v>
      </c>
      <c r="AH1615" s="1">
        <v>0</v>
      </c>
      <c r="AI1615" s="1">
        <v>780</v>
      </c>
      <c r="AJ1615" s="1" t="s">
        <v>546</v>
      </c>
      <c r="AK1615" s="1" t="s">
        <v>547</v>
      </c>
      <c r="AL1615" s="1" t="s">
        <v>548</v>
      </c>
      <c r="AM1615" s="1" t="s">
        <v>16</v>
      </c>
      <c r="AN1615" s="1" t="s">
        <v>23098</v>
      </c>
      <c r="AO1615" s="1" t="s">
        <v>86</v>
      </c>
      <c r="AP1615" s="1" t="s">
        <v>57</v>
      </c>
      <c r="AQ1615" s="1" t="s">
        <v>14</v>
      </c>
      <c r="AR1615" s="1" t="s">
        <v>30</v>
      </c>
      <c r="AS1615" s="1" t="s">
        <v>23090</v>
      </c>
      <c r="AT1615" s="1" t="s">
        <v>101</v>
      </c>
    </row>
    <row r="1616" spans="1:46" x14ac:dyDescent="0.25">
      <c r="A1616" s="1" t="s">
        <v>20990</v>
      </c>
      <c r="B1616" s="2" t="s">
        <v>23073</v>
      </c>
      <c r="C1616" s="2" t="s">
        <v>23106</v>
      </c>
      <c r="D1616" s="1">
        <v>0</v>
      </c>
      <c r="E1616" s="1">
        <v>0</v>
      </c>
      <c r="F1616" s="1">
        <v>2</v>
      </c>
      <c r="G1616" s="1">
        <v>2</v>
      </c>
      <c r="H1616" s="6">
        <v>1</v>
      </c>
      <c r="I1616">
        <v>0</v>
      </c>
      <c r="J1616" s="1">
        <v>45</v>
      </c>
      <c r="K1616" s="1">
        <v>1</v>
      </c>
      <c r="L1616" s="1">
        <v>729</v>
      </c>
      <c r="M1616" s="6">
        <v>0.16</v>
      </c>
      <c r="N1616" s="4">
        <v>3000</v>
      </c>
      <c r="O1616" s="4">
        <v>250</v>
      </c>
      <c r="P1616" s="4">
        <v>500</v>
      </c>
      <c r="Q1616" s="3">
        <v>0.26</v>
      </c>
      <c r="R1616" s="1">
        <v>24</v>
      </c>
      <c r="S1616" s="1">
        <v>500</v>
      </c>
      <c r="T1616" s="1">
        <v>64</v>
      </c>
      <c r="U1616" s="1">
        <v>1</v>
      </c>
      <c r="V1616" s="1">
        <v>48</v>
      </c>
      <c r="W1616" s="1">
        <v>0</v>
      </c>
      <c r="X1616" s="1">
        <v>0</v>
      </c>
      <c r="Y1616" s="1">
        <v>1</v>
      </c>
      <c r="Z1616" s="1">
        <v>0</v>
      </c>
      <c r="AA1616" s="1">
        <v>1</v>
      </c>
      <c r="AB1616" s="1">
        <v>0</v>
      </c>
      <c r="AC1616" s="1">
        <v>431</v>
      </c>
      <c r="AD1616" s="1">
        <v>0</v>
      </c>
      <c r="AE1616" s="1">
        <v>0</v>
      </c>
      <c r="AF1616" s="1">
        <v>0</v>
      </c>
      <c r="AG1616" s="1">
        <v>0</v>
      </c>
      <c r="AH1616" s="1">
        <v>0</v>
      </c>
      <c r="AI1616" s="1">
        <v>431</v>
      </c>
      <c r="AJ1616" s="1" t="s">
        <v>11438</v>
      </c>
      <c r="AK1616" s="1" t="s">
        <v>11439</v>
      </c>
      <c r="AL1616" s="1" t="s">
        <v>11440</v>
      </c>
      <c r="AM1616" s="1" t="s">
        <v>12</v>
      </c>
      <c r="AN1616" s="1" t="s">
        <v>23098</v>
      </c>
      <c r="AO1616" s="1" t="s">
        <v>86</v>
      </c>
      <c r="AP1616" s="1" t="s">
        <v>57</v>
      </c>
      <c r="AQ1616" s="1" t="s">
        <v>25</v>
      </c>
      <c r="AR1616" s="1" t="s">
        <v>19</v>
      </c>
      <c r="AS1616" s="1" t="s">
        <v>23091</v>
      </c>
      <c r="AT1616" s="1" t="s">
        <v>26</v>
      </c>
    </row>
    <row r="1617" spans="1:46" x14ac:dyDescent="0.25">
      <c r="A1617" s="1" t="s">
        <v>19412</v>
      </c>
      <c r="B1617" s="2" t="s">
        <v>23073</v>
      </c>
      <c r="C1617" s="2" t="s">
        <v>23107</v>
      </c>
      <c r="D1617" s="1">
        <v>1</v>
      </c>
      <c r="E1617" s="1">
        <v>0</v>
      </c>
      <c r="F1617" s="1">
        <v>1</v>
      </c>
      <c r="G1617" s="1">
        <v>2</v>
      </c>
      <c r="H1617" s="6">
        <v>0.5</v>
      </c>
      <c r="I1617">
        <v>0</v>
      </c>
      <c r="J1617" s="1">
        <v>39</v>
      </c>
      <c r="K1617" s="1">
        <v>1</v>
      </c>
      <c r="L1617" s="1">
        <v>673</v>
      </c>
      <c r="M1617" s="6">
        <v>0.78</v>
      </c>
      <c r="N1617" s="4">
        <v>2500</v>
      </c>
      <c r="O1617" s="4">
        <v>215</v>
      </c>
      <c r="P1617" s="4">
        <v>500</v>
      </c>
      <c r="Q1617" s="3">
        <v>0.28000000000000003</v>
      </c>
      <c r="R1617" s="1">
        <v>24</v>
      </c>
      <c r="S1617" s="1">
        <v>500</v>
      </c>
      <c r="T1617" s="1">
        <v>42</v>
      </c>
      <c r="U1617" s="1">
        <v>1</v>
      </c>
      <c r="V1617" s="1">
        <v>48</v>
      </c>
      <c r="W1617" s="1">
        <v>0</v>
      </c>
      <c r="X1617" s="1">
        <v>0</v>
      </c>
      <c r="Y1617" s="1">
        <v>0</v>
      </c>
      <c r="Z1617" s="1">
        <v>2</v>
      </c>
      <c r="AA1617" s="1">
        <v>1</v>
      </c>
      <c r="AB1617" s="1">
        <v>0</v>
      </c>
      <c r="AC1617" s="1">
        <v>1219</v>
      </c>
      <c r="AD1617" s="1">
        <v>480</v>
      </c>
      <c r="AE1617" s="1">
        <v>982</v>
      </c>
      <c r="AF1617" s="1">
        <v>845</v>
      </c>
      <c r="AG1617" s="1">
        <v>1</v>
      </c>
      <c r="AH1617" s="1">
        <v>0</v>
      </c>
      <c r="AI1617" s="1">
        <v>3527</v>
      </c>
      <c r="AJ1617" s="1" t="s">
        <v>7115</v>
      </c>
      <c r="AK1617" s="1" t="s">
        <v>7116</v>
      </c>
      <c r="AL1617" s="1" t="s">
        <v>7117</v>
      </c>
      <c r="AM1617" s="1" t="s">
        <v>12</v>
      </c>
      <c r="AN1617" s="1" t="s">
        <v>23098</v>
      </c>
      <c r="AO1617" s="1" t="s">
        <v>86</v>
      </c>
      <c r="AP1617" s="1" t="s">
        <v>57</v>
      </c>
      <c r="AQ1617" s="1" t="s">
        <v>25</v>
      </c>
      <c r="AR1617" s="1" t="s">
        <v>30</v>
      </c>
      <c r="AS1617" s="1" t="s">
        <v>23091</v>
      </c>
      <c r="AT1617" s="1" t="s">
        <v>26</v>
      </c>
    </row>
    <row r="1618" spans="1:46" x14ac:dyDescent="0.25">
      <c r="A1618" s="1" t="s">
        <v>21715</v>
      </c>
      <c r="B1618" s="2" t="s">
        <v>23073</v>
      </c>
      <c r="C1618" s="2" t="s">
        <v>23108</v>
      </c>
      <c r="D1618" s="1">
        <v>2</v>
      </c>
      <c r="E1618" s="1">
        <v>1</v>
      </c>
      <c r="F1618" s="1">
        <v>5</v>
      </c>
      <c r="G1618" s="1">
        <v>8</v>
      </c>
      <c r="H1618" s="6">
        <v>0.625</v>
      </c>
      <c r="I1618">
        <v>1</v>
      </c>
      <c r="J1618" s="1">
        <v>34</v>
      </c>
      <c r="K1618" s="1">
        <v>1</v>
      </c>
      <c r="L1618" s="1">
        <v>571</v>
      </c>
      <c r="M1618" s="6">
        <v>1.5</v>
      </c>
      <c r="N1618" s="4">
        <v>3460</v>
      </c>
      <c r="O1618" s="4">
        <v>200</v>
      </c>
      <c r="P1618" s="4">
        <v>1000</v>
      </c>
      <c r="Q1618" s="3">
        <v>0.27</v>
      </c>
      <c r="R1618" s="1">
        <v>24</v>
      </c>
      <c r="S1618" s="1">
        <v>1000</v>
      </c>
      <c r="T1618" s="1">
        <v>44</v>
      </c>
      <c r="U1618" s="1">
        <v>1</v>
      </c>
      <c r="V1618" s="1">
        <v>48</v>
      </c>
      <c r="W1618" s="1">
        <v>0</v>
      </c>
      <c r="X1618" s="1">
        <v>0</v>
      </c>
      <c r="Y1618" s="1">
        <v>0</v>
      </c>
      <c r="Z1618" s="1">
        <v>3</v>
      </c>
      <c r="AA1618" s="1">
        <v>0</v>
      </c>
      <c r="AB1618" s="1">
        <v>1</v>
      </c>
      <c r="AC1618" s="1">
        <v>4950</v>
      </c>
      <c r="AD1618" s="1">
        <v>1000</v>
      </c>
      <c r="AE1618" s="1">
        <v>0</v>
      </c>
      <c r="AF1618" s="1">
        <v>800</v>
      </c>
      <c r="AG1618" s="1">
        <v>0</v>
      </c>
      <c r="AH1618" s="1">
        <v>0</v>
      </c>
      <c r="AI1618" s="1">
        <v>6750</v>
      </c>
      <c r="AJ1618" s="1" t="s">
        <v>13404</v>
      </c>
      <c r="AK1618" s="1" t="s">
        <v>13405</v>
      </c>
      <c r="AL1618" s="1" t="s">
        <v>13406</v>
      </c>
      <c r="AM1618" s="1" t="s">
        <v>16</v>
      </c>
      <c r="AN1618" s="1" t="s">
        <v>23098</v>
      </c>
      <c r="AO1618" s="1" t="s">
        <v>86</v>
      </c>
      <c r="AP1618" s="1" t="s">
        <v>57</v>
      </c>
      <c r="AQ1618" s="1" t="s">
        <v>25</v>
      </c>
      <c r="AR1618" s="1" t="s">
        <v>30</v>
      </c>
      <c r="AS1618" s="1" t="s">
        <v>23090</v>
      </c>
      <c r="AT1618" s="1" t="s">
        <v>101</v>
      </c>
    </row>
    <row r="1619" spans="1:46" x14ac:dyDescent="0.25">
      <c r="A1619" s="1" t="s">
        <v>20791</v>
      </c>
      <c r="B1619" s="2" t="s">
        <v>23074</v>
      </c>
      <c r="C1619" s="2" t="s">
        <v>23104</v>
      </c>
      <c r="D1619" s="1">
        <v>0</v>
      </c>
      <c r="E1619" s="1">
        <v>1</v>
      </c>
      <c r="F1619" s="1">
        <v>1</v>
      </c>
      <c r="G1619" s="1">
        <v>2</v>
      </c>
      <c r="H1619" s="6">
        <v>0.5</v>
      </c>
      <c r="I1619">
        <v>0</v>
      </c>
      <c r="J1619" s="1">
        <v>37</v>
      </c>
      <c r="K1619" s="1">
        <v>0</v>
      </c>
      <c r="L1619" s="1">
        <v>393</v>
      </c>
      <c r="M1619" s="6">
        <v>0.23</v>
      </c>
      <c r="N1619" s="4">
        <v>7000</v>
      </c>
      <c r="O1619" s="4">
        <v>600</v>
      </c>
      <c r="P1619" s="4">
        <v>800</v>
      </c>
      <c r="Q1619" s="3">
        <v>0.32</v>
      </c>
      <c r="R1619" s="1">
        <v>24</v>
      </c>
      <c r="S1619" s="1">
        <v>800</v>
      </c>
      <c r="T1619" s="1">
        <v>23</v>
      </c>
      <c r="U1619" s="1">
        <v>0</v>
      </c>
      <c r="V1619" s="1">
        <v>48</v>
      </c>
      <c r="W1619" s="1">
        <v>0</v>
      </c>
      <c r="X1619" s="1">
        <v>0</v>
      </c>
      <c r="Y1619" s="1">
        <v>1</v>
      </c>
      <c r="Z1619" s="1">
        <v>3</v>
      </c>
      <c r="AA1619" s="1">
        <v>1</v>
      </c>
      <c r="AB1619" s="1">
        <v>0</v>
      </c>
      <c r="AC1619" s="1">
        <v>0</v>
      </c>
      <c r="AD1619" s="1">
        <v>0</v>
      </c>
      <c r="AE1619" s="1">
        <v>0</v>
      </c>
      <c r="AF1619" s="1">
        <v>1300</v>
      </c>
      <c r="AG1619" s="1">
        <v>0</v>
      </c>
      <c r="AH1619" s="1">
        <v>500</v>
      </c>
      <c r="AI1619" s="1">
        <v>1800</v>
      </c>
      <c r="AJ1619" s="1" t="s">
        <v>10910</v>
      </c>
      <c r="AK1619" s="1" t="s">
        <v>10911</v>
      </c>
      <c r="AL1619" s="1" t="s">
        <v>10912</v>
      </c>
      <c r="AM1619" s="1" t="s">
        <v>12</v>
      </c>
      <c r="AN1619" s="1" t="s">
        <v>23097</v>
      </c>
      <c r="AO1619" s="1" t="s">
        <v>364</v>
      </c>
      <c r="AP1619" s="1" t="s">
        <v>57</v>
      </c>
      <c r="AQ1619" s="1" t="s">
        <v>25</v>
      </c>
      <c r="AR1619" s="1" t="s">
        <v>19</v>
      </c>
      <c r="AS1619" s="1" t="s">
        <v>23091</v>
      </c>
      <c r="AT1619" s="1" t="s">
        <v>26</v>
      </c>
    </row>
    <row r="1620" spans="1:46" x14ac:dyDescent="0.25">
      <c r="A1620" s="1" t="s">
        <v>19680</v>
      </c>
      <c r="B1620" s="2" t="s">
        <v>23074</v>
      </c>
      <c r="C1620" s="2" t="s">
        <v>23104</v>
      </c>
      <c r="D1620" s="1">
        <v>1</v>
      </c>
      <c r="E1620" s="1">
        <v>1</v>
      </c>
      <c r="F1620" s="1">
        <v>1</v>
      </c>
      <c r="G1620" s="1">
        <v>3</v>
      </c>
      <c r="H1620" s="6">
        <v>0.33333333333333331</v>
      </c>
      <c r="I1620">
        <v>0</v>
      </c>
      <c r="J1620" s="1">
        <v>33</v>
      </c>
      <c r="K1620" s="1">
        <v>1</v>
      </c>
      <c r="L1620" s="1">
        <v>749</v>
      </c>
      <c r="M1620" s="6">
        <v>0.85</v>
      </c>
      <c r="N1620" s="4">
        <v>1440</v>
      </c>
      <c r="O1620" s="4">
        <v>120</v>
      </c>
      <c r="P1620" s="4">
        <v>900</v>
      </c>
      <c r="Q1620" s="3">
        <v>0.36</v>
      </c>
      <c r="R1620" s="1">
        <v>36</v>
      </c>
      <c r="S1620" s="1">
        <v>900</v>
      </c>
      <c r="T1620" s="1">
        <v>30</v>
      </c>
      <c r="U1620" s="1">
        <v>0</v>
      </c>
      <c r="V1620" s="1">
        <v>48</v>
      </c>
      <c r="W1620" s="1">
        <v>1</v>
      </c>
      <c r="X1620" s="1">
        <v>1</v>
      </c>
      <c r="Y1620" s="1">
        <v>1</v>
      </c>
      <c r="Z1620" s="1">
        <v>1</v>
      </c>
      <c r="AA1620" s="1">
        <v>1</v>
      </c>
      <c r="AB1620" s="1">
        <v>0</v>
      </c>
      <c r="AC1620" s="1">
        <v>0</v>
      </c>
      <c r="AD1620" s="1">
        <v>0</v>
      </c>
      <c r="AE1620" s="1">
        <v>0</v>
      </c>
      <c r="AF1620" s="1">
        <v>0</v>
      </c>
      <c r="AG1620" s="1">
        <v>0</v>
      </c>
      <c r="AH1620" s="1">
        <v>950</v>
      </c>
      <c r="AI1620" s="1">
        <v>950</v>
      </c>
      <c r="AJ1620" s="1" t="s">
        <v>7865</v>
      </c>
      <c r="AK1620" s="1" t="s">
        <v>7866</v>
      </c>
      <c r="AL1620" s="1" t="s">
        <v>7867</v>
      </c>
      <c r="AM1620" s="1" t="s">
        <v>12</v>
      </c>
      <c r="AN1620" s="1" t="s">
        <v>23098</v>
      </c>
      <c r="AO1620" s="1" t="s">
        <v>364</v>
      </c>
      <c r="AP1620" s="1" t="s">
        <v>86</v>
      </c>
      <c r="AQ1620" s="1" t="s">
        <v>14</v>
      </c>
      <c r="AR1620" s="1" t="s">
        <v>19</v>
      </c>
      <c r="AS1620" s="1" t="s">
        <v>23091</v>
      </c>
      <c r="AT1620" s="1" t="s">
        <v>26</v>
      </c>
    </row>
    <row r="1621" spans="1:46" x14ac:dyDescent="0.25">
      <c r="A1621" s="1" t="s">
        <v>20321</v>
      </c>
      <c r="B1621" s="2" t="s">
        <v>23074</v>
      </c>
      <c r="C1621" s="2" t="s">
        <v>23105</v>
      </c>
      <c r="D1621" s="1">
        <v>0</v>
      </c>
      <c r="E1621" s="1">
        <v>1</v>
      </c>
      <c r="F1621" s="1">
        <v>3</v>
      </c>
      <c r="G1621" s="1">
        <v>4</v>
      </c>
      <c r="H1621" s="6">
        <v>0.75</v>
      </c>
      <c r="I1621">
        <v>0</v>
      </c>
      <c r="J1621" s="1">
        <v>33</v>
      </c>
      <c r="K1621" s="1">
        <v>1</v>
      </c>
      <c r="L1621" s="1">
        <v>688</v>
      </c>
      <c r="M1621" s="6">
        <v>0.84</v>
      </c>
      <c r="N1621" s="4">
        <v>2200</v>
      </c>
      <c r="O1621" s="4">
        <v>178</v>
      </c>
      <c r="P1621" s="4">
        <v>1350</v>
      </c>
      <c r="Q1621" s="3">
        <v>0.3</v>
      </c>
      <c r="R1621" s="1">
        <v>24</v>
      </c>
      <c r="S1621" s="1">
        <v>1350</v>
      </c>
      <c r="T1621" s="1">
        <v>76</v>
      </c>
      <c r="U1621" s="1">
        <v>0</v>
      </c>
      <c r="V1621" s="1">
        <v>48</v>
      </c>
      <c r="W1621" s="1">
        <v>0</v>
      </c>
      <c r="X1621" s="1">
        <v>1</v>
      </c>
      <c r="Y1621" s="1">
        <v>1</v>
      </c>
      <c r="Z1621" s="1">
        <v>2</v>
      </c>
      <c r="AA1621" s="1">
        <v>0</v>
      </c>
      <c r="AB1621" s="1">
        <v>0</v>
      </c>
      <c r="AC1621" s="1">
        <v>0</v>
      </c>
      <c r="AD1621" s="1">
        <v>0</v>
      </c>
      <c r="AE1621" s="1">
        <v>0</v>
      </c>
      <c r="AF1621" s="1">
        <v>0</v>
      </c>
      <c r="AG1621" s="1">
        <v>0</v>
      </c>
      <c r="AH1621" s="1">
        <v>1250</v>
      </c>
      <c r="AI1621" s="1">
        <v>1250</v>
      </c>
      <c r="AJ1621" s="1" t="s">
        <v>9619</v>
      </c>
      <c r="AK1621" s="1" t="s">
        <v>9620</v>
      </c>
      <c r="AL1621" s="1" t="s">
        <v>9621</v>
      </c>
      <c r="AM1621" s="1" t="s">
        <v>12</v>
      </c>
      <c r="AN1621" s="1" t="s">
        <v>23098</v>
      </c>
      <c r="AO1621" s="1" t="s">
        <v>364</v>
      </c>
      <c r="AP1621" s="1" t="s">
        <v>57</v>
      </c>
      <c r="AQ1621" s="1" t="s">
        <v>14</v>
      </c>
      <c r="AR1621" s="1" t="s">
        <v>19</v>
      </c>
      <c r="AS1621" s="1" t="s">
        <v>23090</v>
      </c>
      <c r="AT1621" s="1" t="s">
        <v>26</v>
      </c>
    </row>
    <row r="1622" spans="1:46" x14ac:dyDescent="0.25">
      <c r="A1622" s="1" t="s">
        <v>18545</v>
      </c>
      <c r="B1622" s="2" t="s">
        <v>23074</v>
      </c>
      <c r="C1622" s="2" t="s">
        <v>23105</v>
      </c>
      <c r="D1622" s="1">
        <v>1</v>
      </c>
      <c r="E1622" s="1">
        <v>0</v>
      </c>
      <c r="F1622" s="1">
        <v>3</v>
      </c>
      <c r="G1622" s="1">
        <v>4</v>
      </c>
      <c r="H1622" s="6">
        <v>0.75</v>
      </c>
      <c r="I1622">
        <v>1</v>
      </c>
      <c r="J1622" s="1">
        <v>34</v>
      </c>
      <c r="K1622" s="1">
        <v>0</v>
      </c>
      <c r="L1622" s="1">
        <v>728</v>
      </c>
      <c r="M1622" s="6">
        <v>0.53</v>
      </c>
      <c r="N1622" s="4">
        <v>2000</v>
      </c>
      <c r="O1622" s="4">
        <v>160</v>
      </c>
      <c r="P1622" s="4">
        <v>250</v>
      </c>
      <c r="Q1622" s="3">
        <v>0.28000000000000003</v>
      </c>
      <c r="R1622" s="1">
        <v>24</v>
      </c>
      <c r="S1622" s="1">
        <v>250</v>
      </c>
      <c r="T1622" s="1">
        <v>10</v>
      </c>
      <c r="U1622" s="1">
        <v>0</v>
      </c>
      <c r="V1622" s="1">
        <v>48</v>
      </c>
      <c r="W1622" s="1">
        <v>0</v>
      </c>
      <c r="X1622" s="1">
        <v>0</v>
      </c>
      <c r="Y1622" s="1">
        <v>1</v>
      </c>
      <c r="Z1622" s="1">
        <v>3</v>
      </c>
      <c r="AA1622" s="1">
        <v>1</v>
      </c>
      <c r="AB1622" s="1">
        <v>1</v>
      </c>
      <c r="AC1622" s="1">
        <v>0</v>
      </c>
      <c r="AD1622" s="1">
        <v>0</v>
      </c>
      <c r="AE1622" s="1">
        <v>1809</v>
      </c>
      <c r="AF1622" s="1">
        <v>0</v>
      </c>
      <c r="AG1622" s="1">
        <v>80</v>
      </c>
      <c r="AH1622" s="1">
        <v>0</v>
      </c>
      <c r="AI1622" s="1">
        <v>1889</v>
      </c>
      <c r="AJ1622" s="1" t="s">
        <v>4643</v>
      </c>
      <c r="AK1622" s="1" t="s">
        <v>4644</v>
      </c>
      <c r="AL1622" s="1" t="s">
        <v>4645</v>
      </c>
      <c r="AM1622" s="1" t="s">
        <v>16</v>
      </c>
      <c r="AN1622" s="1" t="s">
        <v>23097</v>
      </c>
      <c r="AO1622" s="1" t="s">
        <v>364</v>
      </c>
      <c r="AP1622" s="1" t="s">
        <v>57</v>
      </c>
      <c r="AQ1622" s="1" t="s">
        <v>25</v>
      </c>
      <c r="AR1622" s="1" t="s">
        <v>19</v>
      </c>
      <c r="AS1622" s="1" t="s">
        <v>23091</v>
      </c>
      <c r="AT1622" s="1" t="s">
        <v>101</v>
      </c>
    </row>
    <row r="1623" spans="1:46" x14ac:dyDescent="0.25">
      <c r="A1623" s="1" t="s">
        <v>20903</v>
      </c>
      <c r="B1623" s="2" t="s">
        <v>23074</v>
      </c>
      <c r="C1623" s="2" t="s">
        <v>23105</v>
      </c>
      <c r="D1623" s="1">
        <v>2</v>
      </c>
      <c r="E1623" s="1">
        <v>4</v>
      </c>
      <c r="F1623" s="1">
        <v>2</v>
      </c>
      <c r="G1623" s="1">
        <v>8</v>
      </c>
      <c r="H1623" s="6">
        <v>0.25</v>
      </c>
      <c r="I1623">
        <v>0</v>
      </c>
      <c r="J1623" s="1">
        <v>36</v>
      </c>
      <c r="K1623" s="1">
        <v>0</v>
      </c>
      <c r="L1623" s="1">
        <v>531</v>
      </c>
      <c r="M1623" s="6">
        <v>0.64</v>
      </c>
      <c r="N1623" s="4">
        <v>6000</v>
      </c>
      <c r="O1623" s="4">
        <v>400</v>
      </c>
      <c r="P1623" s="4">
        <v>900</v>
      </c>
      <c r="Q1623" s="3">
        <v>0.33</v>
      </c>
      <c r="R1623" s="1">
        <v>24</v>
      </c>
      <c r="S1623" s="1">
        <v>900</v>
      </c>
      <c r="T1623" s="1">
        <v>4</v>
      </c>
      <c r="U1623" s="1">
        <v>0</v>
      </c>
      <c r="V1623" s="1">
        <v>48</v>
      </c>
      <c r="W1623" s="1">
        <v>0</v>
      </c>
      <c r="X1623" s="1">
        <v>0</v>
      </c>
      <c r="Y1623" s="1">
        <v>0</v>
      </c>
      <c r="Z1623" s="1">
        <v>1</v>
      </c>
      <c r="AA1623" s="1">
        <v>1</v>
      </c>
      <c r="AB1623" s="1">
        <v>0</v>
      </c>
      <c r="AC1623" s="1">
        <v>2440</v>
      </c>
      <c r="AD1623" s="1">
        <v>1500</v>
      </c>
      <c r="AE1623" s="1">
        <v>200</v>
      </c>
      <c r="AF1623" s="1">
        <v>0</v>
      </c>
      <c r="AG1623" s="1">
        <v>0</v>
      </c>
      <c r="AH1623" s="1">
        <v>1000</v>
      </c>
      <c r="AI1623" s="1">
        <v>5140</v>
      </c>
      <c r="AJ1623" s="1" t="s">
        <v>11198</v>
      </c>
      <c r="AK1623" s="1" t="s">
        <v>11199</v>
      </c>
      <c r="AL1623" s="1" t="s">
        <v>11200</v>
      </c>
      <c r="AM1623" s="1" t="s">
        <v>12</v>
      </c>
      <c r="AN1623" s="1" t="s">
        <v>23097</v>
      </c>
      <c r="AO1623" s="1" t="s">
        <v>364</v>
      </c>
      <c r="AP1623" s="1" t="s">
        <v>57</v>
      </c>
      <c r="AQ1623" s="1" t="s">
        <v>25</v>
      </c>
      <c r="AR1623" s="1" t="s">
        <v>30</v>
      </c>
      <c r="AS1623" s="1" t="s">
        <v>23091</v>
      </c>
      <c r="AT1623" s="1" t="s">
        <v>26</v>
      </c>
    </row>
    <row r="1624" spans="1:46" x14ac:dyDescent="0.25">
      <c r="A1624" s="1" t="s">
        <v>17953</v>
      </c>
      <c r="B1624" s="2" t="s">
        <v>23074</v>
      </c>
      <c r="C1624" s="2" t="s">
        <v>23106</v>
      </c>
      <c r="D1624" s="1">
        <v>4</v>
      </c>
      <c r="E1624" s="1">
        <v>1</v>
      </c>
      <c r="F1624" s="1">
        <v>1</v>
      </c>
      <c r="G1624" s="1">
        <v>6</v>
      </c>
      <c r="H1624" s="6">
        <v>0.16666666666666666</v>
      </c>
      <c r="I1624">
        <v>0</v>
      </c>
      <c r="J1624" s="1">
        <v>35</v>
      </c>
      <c r="K1624" s="1">
        <v>1</v>
      </c>
      <c r="L1624" s="1">
        <v>593</v>
      </c>
      <c r="M1624" s="6">
        <v>1.07</v>
      </c>
      <c r="N1624" s="4">
        <v>2500</v>
      </c>
      <c r="O1624" s="4">
        <v>128</v>
      </c>
      <c r="P1624" s="4">
        <v>600</v>
      </c>
      <c r="Q1624" s="3">
        <v>0.3</v>
      </c>
      <c r="R1624" s="1">
        <v>24</v>
      </c>
      <c r="S1624" s="1">
        <v>600</v>
      </c>
      <c r="T1624" s="1">
        <v>53</v>
      </c>
      <c r="U1624" s="1">
        <v>0</v>
      </c>
      <c r="V1624" s="1">
        <v>48</v>
      </c>
      <c r="W1624" s="1">
        <v>0</v>
      </c>
      <c r="X1624" s="1">
        <v>0</v>
      </c>
      <c r="Y1624" s="1">
        <v>1</v>
      </c>
      <c r="Z1624" s="1">
        <v>2</v>
      </c>
      <c r="AA1624" s="1">
        <v>0</v>
      </c>
      <c r="AB1624" s="1">
        <v>0</v>
      </c>
      <c r="AC1624" s="1">
        <v>275</v>
      </c>
      <c r="AD1624" s="1">
        <v>0</v>
      </c>
      <c r="AE1624" s="1">
        <v>359</v>
      </c>
      <c r="AF1624" s="1">
        <v>0</v>
      </c>
      <c r="AG1624" s="1">
        <v>30</v>
      </c>
      <c r="AH1624" s="1">
        <v>980</v>
      </c>
      <c r="AI1624" s="1">
        <v>1644</v>
      </c>
      <c r="AJ1624" s="1" t="s">
        <v>2891</v>
      </c>
      <c r="AK1624" s="1" t="s">
        <v>2892</v>
      </c>
      <c r="AL1624" s="1" t="s">
        <v>2893</v>
      </c>
      <c r="AM1624" s="1" t="s">
        <v>12</v>
      </c>
      <c r="AN1624" s="1" t="s">
        <v>23098</v>
      </c>
      <c r="AO1624" s="1" t="s">
        <v>364</v>
      </c>
      <c r="AP1624" s="1" t="s">
        <v>57</v>
      </c>
      <c r="AQ1624" s="1" t="s">
        <v>25</v>
      </c>
      <c r="AR1624" s="1" t="s">
        <v>19</v>
      </c>
      <c r="AS1624" s="1" t="s">
        <v>23090</v>
      </c>
      <c r="AT1624" s="1" t="s">
        <v>26</v>
      </c>
    </row>
    <row r="1625" spans="1:46" x14ac:dyDescent="0.25">
      <c r="A1625" s="1" t="s">
        <v>18651</v>
      </c>
      <c r="B1625" s="2" t="s">
        <v>23074</v>
      </c>
      <c r="C1625" s="2" t="s">
        <v>23106</v>
      </c>
      <c r="D1625" s="1">
        <v>1</v>
      </c>
      <c r="E1625" s="1">
        <v>1</v>
      </c>
      <c r="F1625" s="1">
        <v>4</v>
      </c>
      <c r="G1625" s="1">
        <v>6</v>
      </c>
      <c r="H1625" s="6">
        <v>0.66666666666666663</v>
      </c>
      <c r="I1625">
        <v>0</v>
      </c>
      <c r="J1625" s="1">
        <v>34</v>
      </c>
      <c r="K1625" s="1">
        <v>1</v>
      </c>
      <c r="L1625" s="1">
        <v>614</v>
      </c>
      <c r="M1625" s="6">
        <v>0.76</v>
      </c>
      <c r="N1625" s="4">
        <v>2983</v>
      </c>
      <c r="O1625" s="4">
        <v>223</v>
      </c>
      <c r="P1625" s="4">
        <v>500</v>
      </c>
      <c r="Q1625" s="3">
        <v>0.3</v>
      </c>
      <c r="R1625" s="1">
        <v>24</v>
      </c>
      <c r="S1625" s="1">
        <v>500</v>
      </c>
      <c r="T1625" s="1">
        <v>45</v>
      </c>
      <c r="U1625" s="1">
        <v>0</v>
      </c>
      <c r="V1625" s="1">
        <v>48</v>
      </c>
      <c r="W1625" s="1">
        <v>0</v>
      </c>
      <c r="X1625" s="1">
        <v>0</v>
      </c>
      <c r="Y1625" s="1">
        <v>1</v>
      </c>
      <c r="Z1625" s="1">
        <v>3</v>
      </c>
      <c r="AA1625" s="1">
        <v>1</v>
      </c>
      <c r="AB1625" s="1">
        <v>0</v>
      </c>
      <c r="AC1625" s="1">
        <v>1054</v>
      </c>
      <c r="AD1625" s="1">
        <v>483</v>
      </c>
      <c r="AE1625" s="1">
        <v>960</v>
      </c>
      <c r="AF1625" s="1">
        <v>0</v>
      </c>
      <c r="AG1625" s="1">
        <v>258</v>
      </c>
      <c r="AH1625" s="1">
        <v>730</v>
      </c>
      <c r="AI1625" s="1">
        <v>3485</v>
      </c>
      <c r="AJ1625" s="1" t="s">
        <v>4955</v>
      </c>
      <c r="AK1625" s="1" t="s">
        <v>4956</v>
      </c>
      <c r="AL1625" s="1" t="s">
        <v>4957</v>
      </c>
      <c r="AM1625" s="1" t="s">
        <v>12</v>
      </c>
      <c r="AN1625" s="1" t="s">
        <v>23098</v>
      </c>
      <c r="AO1625" s="1" t="s">
        <v>364</v>
      </c>
      <c r="AP1625" s="1" t="s">
        <v>57</v>
      </c>
      <c r="AQ1625" s="1" t="s">
        <v>25</v>
      </c>
      <c r="AR1625" s="1" t="s">
        <v>19</v>
      </c>
      <c r="AS1625" s="1" t="s">
        <v>23091</v>
      </c>
      <c r="AT1625" s="1" t="s">
        <v>26</v>
      </c>
    </row>
    <row r="1626" spans="1:46" x14ac:dyDescent="0.25">
      <c r="A1626" s="1" t="s">
        <v>22697</v>
      </c>
      <c r="B1626" s="2" t="s">
        <v>23074</v>
      </c>
      <c r="C1626" s="2" t="s">
        <v>23106</v>
      </c>
      <c r="D1626" s="1">
        <v>3</v>
      </c>
      <c r="E1626" s="1">
        <v>0</v>
      </c>
      <c r="F1626" s="1">
        <v>2</v>
      </c>
      <c r="G1626" s="1">
        <v>5</v>
      </c>
      <c r="H1626" s="6">
        <v>0.4</v>
      </c>
      <c r="I1626">
        <v>1</v>
      </c>
      <c r="J1626" s="1">
        <v>34</v>
      </c>
      <c r="K1626" s="1">
        <v>0</v>
      </c>
      <c r="L1626" s="1">
        <v>643</v>
      </c>
      <c r="M1626" s="6">
        <v>0.54</v>
      </c>
      <c r="N1626" s="4">
        <v>2400</v>
      </c>
      <c r="O1626" s="4">
        <v>200</v>
      </c>
      <c r="P1626" s="4">
        <v>800</v>
      </c>
      <c r="Q1626" s="3">
        <v>0.35</v>
      </c>
      <c r="R1626" s="1">
        <v>24</v>
      </c>
      <c r="S1626" s="1">
        <v>800</v>
      </c>
      <c r="T1626" s="1">
        <v>64</v>
      </c>
      <c r="U1626" s="1">
        <v>0</v>
      </c>
      <c r="V1626" s="1">
        <v>48</v>
      </c>
      <c r="W1626" s="1">
        <v>0</v>
      </c>
      <c r="X1626" s="1">
        <v>0</v>
      </c>
      <c r="Y1626" s="1">
        <v>0</v>
      </c>
      <c r="Z1626" s="1">
        <v>4</v>
      </c>
      <c r="AA1626" s="1">
        <v>1</v>
      </c>
      <c r="AB1626" s="1">
        <v>1</v>
      </c>
      <c r="AC1626" s="1">
        <v>0</v>
      </c>
      <c r="AD1626" s="1">
        <v>752</v>
      </c>
      <c r="AE1626" s="1">
        <v>0</v>
      </c>
      <c r="AF1626" s="1">
        <v>593</v>
      </c>
      <c r="AG1626" s="1">
        <v>111</v>
      </c>
      <c r="AH1626" s="1">
        <v>0</v>
      </c>
      <c r="AI1626" s="1">
        <v>1456</v>
      </c>
      <c r="AJ1626" s="1" t="s">
        <v>15983</v>
      </c>
      <c r="AK1626" s="1" t="s">
        <v>15984</v>
      </c>
      <c r="AL1626" s="1" t="s">
        <v>15985</v>
      </c>
      <c r="AM1626" s="1" t="s">
        <v>16</v>
      </c>
      <c r="AN1626" s="1" t="s">
        <v>23097</v>
      </c>
      <c r="AO1626" s="1" t="s">
        <v>364</v>
      </c>
      <c r="AP1626" s="1" t="s">
        <v>57</v>
      </c>
      <c r="AQ1626" s="1" t="s">
        <v>25</v>
      </c>
      <c r="AR1626" s="1" t="s">
        <v>30</v>
      </c>
      <c r="AS1626" s="1" t="s">
        <v>23091</v>
      </c>
      <c r="AT1626" s="1" t="s">
        <v>101</v>
      </c>
    </row>
    <row r="1627" spans="1:46" x14ac:dyDescent="0.25">
      <c r="A1627" s="1" t="s">
        <v>22194</v>
      </c>
      <c r="B1627" s="2" t="s">
        <v>23074</v>
      </c>
      <c r="C1627" s="2" t="s">
        <v>23107</v>
      </c>
      <c r="D1627" s="1">
        <v>0</v>
      </c>
      <c r="E1627" s="1">
        <v>1</v>
      </c>
      <c r="F1627" s="1">
        <v>1</v>
      </c>
      <c r="G1627" s="1">
        <v>2</v>
      </c>
      <c r="H1627" s="6">
        <v>0.5</v>
      </c>
      <c r="I1627">
        <v>0</v>
      </c>
      <c r="J1627" s="1">
        <v>29</v>
      </c>
      <c r="K1627" s="1">
        <v>1</v>
      </c>
      <c r="L1627" s="1">
        <v>653</v>
      </c>
      <c r="M1627" s="6">
        <v>0.41</v>
      </c>
      <c r="N1627" s="4">
        <v>6000</v>
      </c>
      <c r="O1627" s="4">
        <v>550</v>
      </c>
      <c r="P1627" s="4">
        <v>800</v>
      </c>
      <c r="Q1627" s="3">
        <v>0.32</v>
      </c>
      <c r="R1627" s="1">
        <v>24</v>
      </c>
      <c r="S1627" s="1">
        <v>800</v>
      </c>
      <c r="T1627" s="1">
        <v>70</v>
      </c>
      <c r="U1627" s="1">
        <v>0</v>
      </c>
      <c r="V1627" s="1">
        <v>48</v>
      </c>
      <c r="W1627" s="1">
        <v>0</v>
      </c>
      <c r="X1627" s="1">
        <v>1</v>
      </c>
      <c r="Y1627" s="1">
        <v>1</v>
      </c>
      <c r="Z1627" s="1">
        <v>2</v>
      </c>
      <c r="AA1627" s="1">
        <v>1</v>
      </c>
      <c r="AB1627" s="1">
        <v>0</v>
      </c>
      <c r="AC1627" s="1">
        <v>500</v>
      </c>
      <c r="AD1627" s="1">
        <v>0</v>
      </c>
      <c r="AE1627" s="1">
        <v>3500</v>
      </c>
      <c r="AF1627" s="1">
        <v>300</v>
      </c>
      <c r="AG1627" s="1">
        <v>0</v>
      </c>
      <c r="AH1627" s="1">
        <v>200</v>
      </c>
      <c r="AI1627" s="1">
        <v>4500</v>
      </c>
      <c r="AJ1627" s="1" t="s">
        <v>14663</v>
      </c>
      <c r="AK1627" s="1" t="s">
        <v>14664</v>
      </c>
      <c r="AL1627" s="1" t="s">
        <v>14665</v>
      </c>
      <c r="AM1627" s="1" t="s">
        <v>12</v>
      </c>
      <c r="AN1627" s="1" t="s">
        <v>23098</v>
      </c>
      <c r="AO1627" s="1" t="s">
        <v>364</v>
      </c>
      <c r="AP1627" s="1" t="s">
        <v>57</v>
      </c>
      <c r="AQ1627" s="1" t="s">
        <v>14</v>
      </c>
      <c r="AR1627" s="1" t="s">
        <v>19</v>
      </c>
      <c r="AS1627" s="1" t="s">
        <v>23091</v>
      </c>
      <c r="AT1627" s="1" t="s">
        <v>26</v>
      </c>
    </row>
    <row r="1628" spans="1:46" x14ac:dyDescent="0.25">
      <c r="A1628" s="1" t="s">
        <v>17494</v>
      </c>
      <c r="B1628" s="2" t="s">
        <v>23074</v>
      </c>
      <c r="C1628" s="2" t="s">
        <v>23108</v>
      </c>
      <c r="D1628" s="1">
        <v>2</v>
      </c>
      <c r="E1628" s="1">
        <v>0</v>
      </c>
      <c r="F1628" s="1">
        <v>2</v>
      </c>
      <c r="G1628" s="1">
        <v>4</v>
      </c>
      <c r="H1628" s="6">
        <v>0.5</v>
      </c>
      <c r="I1628">
        <v>1</v>
      </c>
      <c r="J1628" s="1">
        <v>35</v>
      </c>
      <c r="K1628" s="1">
        <v>0</v>
      </c>
      <c r="L1628" s="1">
        <v>650</v>
      </c>
      <c r="M1628" s="6">
        <v>0.54</v>
      </c>
      <c r="N1628" s="4">
        <v>3600</v>
      </c>
      <c r="O1628" s="4">
        <v>300</v>
      </c>
      <c r="P1628" s="4">
        <v>550</v>
      </c>
      <c r="Q1628" s="3">
        <v>0.3</v>
      </c>
      <c r="R1628" s="1">
        <v>24</v>
      </c>
      <c r="S1628" s="1">
        <v>550</v>
      </c>
      <c r="T1628" s="1">
        <v>45</v>
      </c>
      <c r="U1628" s="1">
        <v>0</v>
      </c>
      <c r="V1628" s="1">
        <v>48</v>
      </c>
      <c r="W1628" s="1">
        <v>0</v>
      </c>
      <c r="X1628" s="1">
        <v>1</v>
      </c>
      <c r="Y1628" s="1">
        <v>1</v>
      </c>
      <c r="Z1628" s="1">
        <v>4</v>
      </c>
      <c r="AA1628" s="1">
        <v>1</v>
      </c>
      <c r="AB1628" s="1">
        <v>1</v>
      </c>
      <c r="AC1628" s="1">
        <v>1088</v>
      </c>
      <c r="AD1628" s="1">
        <v>70</v>
      </c>
      <c r="AE1628" s="1">
        <v>0</v>
      </c>
      <c r="AF1628" s="1">
        <v>1788</v>
      </c>
      <c r="AG1628" s="1">
        <v>13</v>
      </c>
      <c r="AH1628" s="1">
        <v>0</v>
      </c>
      <c r="AI1628" s="1">
        <v>2959</v>
      </c>
      <c r="AJ1628" s="1" t="s">
        <v>1544</v>
      </c>
      <c r="AK1628" s="1" t="s">
        <v>1545</v>
      </c>
      <c r="AL1628" s="1" t="s">
        <v>1546</v>
      </c>
      <c r="AM1628" s="1" t="s">
        <v>16</v>
      </c>
      <c r="AN1628" s="1" t="s">
        <v>23097</v>
      </c>
      <c r="AO1628" s="1" t="s">
        <v>364</v>
      </c>
      <c r="AP1628" s="1" t="s">
        <v>57</v>
      </c>
      <c r="AQ1628" s="1" t="s">
        <v>14</v>
      </c>
      <c r="AR1628" s="1" t="s">
        <v>19</v>
      </c>
      <c r="AS1628" s="1" t="s">
        <v>23091</v>
      </c>
      <c r="AT1628" s="1" t="s">
        <v>101</v>
      </c>
    </row>
    <row r="1629" spans="1:46" x14ac:dyDescent="0.25">
      <c r="A1629" s="1" t="s">
        <v>18803</v>
      </c>
      <c r="B1629" s="2" t="s">
        <v>23074</v>
      </c>
      <c r="C1629" s="2" t="s">
        <v>23110</v>
      </c>
      <c r="D1629" s="1">
        <v>1</v>
      </c>
      <c r="E1629" s="1">
        <v>3</v>
      </c>
      <c r="F1629" s="1">
        <v>2</v>
      </c>
      <c r="G1629" s="1">
        <v>6</v>
      </c>
      <c r="H1629" s="6">
        <v>0.33333333333333331</v>
      </c>
      <c r="I1629">
        <v>0</v>
      </c>
      <c r="J1629" s="1">
        <v>38</v>
      </c>
      <c r="K1629" s="1">
        <v>0</v>
      </c>
      <c r="L1629" s="1">
        <v>799</v>
      </c>
      <c r="M1629" s="6">
        <v>0.69</v>
      </c>
      <c r="N1629" s="4">
        <v>4500</v>
      </c>
      <c r="O1629" s="4">
        <v>375</v>
      </c>
      <c r="P1629" s="4">
        <v>1000</v>
      </c>
      <c r="Q1629" s="3">
        <v>0.25</v>
      </c>
      <c r="R1629" s="1">
        <v>24</v>
      </c>
      <c r="S1629" s="1">
        <v>1000</v>
      </c>
      <c r="T1629" s="1">
        <v>109</v>
      </c>
      <c r="U1629" s="1">
        <v>0</v>
      </c>
      <c r="V1629" s="1">
        <v>48</v>
      </c>
      <c r="W1629" s="1">
        <v>0</v>
      </c>
      <c r="X1629" s="1">
        <v>0</v>
      </c>
      <c r="Y1629" s="1">
        <v>0</v>
      </c>
      <c r="Z1629" s="1">
        <v>6</v>
      </c>
      <c r="AA1629" s="1">
        <v>0</v>
      </c>
      <c r="AB1629" s="1">
        <v>0</v>
      </c>
      <c r="AC1629" s="1">
        <v>3230</v>
      </c>
      <c r="AD1629" s="1">
        <v>0</v>
      </c>
      <c r="AE1629" s="1">
        <v>0</v>
      </c>
      <c r="AF1629" s="1">
        <v>0</v>
      </c>
      <c r="AG1629" s="1">
        <v>0</v>
      </c>
      <c r="AH1629" s="1">
        <v>2000</v>
      </c>
      <c r="AI1629" s="1">
        <v>5230</v>
      </c>
      <c r="AJ1629" s="1" t="s">
        <v>5400</v>
      </c>
      <c r="AK1629" s="1" t="s">
        <v>5401</v>
      </c>
      <c r="AL1629" s="1" t="s">
        <v>5402</v>
      </c>
      <c r="AM1629" s="1" t="s">
        <v>12</v>
      </c>
      <c r="AN1629" s="1" t="s">
        <v>23097</v>
      </c>
      <c r="AO1629" s="1" t="s">
        <v>364</v>
      </c>
      <c r="AP1629" s="1" t="s">
        <v>57</v>
      </c>
      <c r="AQ1629" s="1" t="s">
        <v>25</v>
      </c>
      <c r="AR1629" s="1" t="s">
        <v>30</v>
      </c>
      <c r="AS1629" s="1" t="s">
        <v>23090</v>
      </c>
      <c r="AT1629" s="1" t="s">
        <v>26</v>
      </c>
    </row>
    <row r="1630" spans="1:46" x14ac:dyDescent="0.25">
      <c r="A1630" s="1" t="s">
        <v>22203</v>
      </c>
      <c r="B1630" s="2" t="s">
        <v>23075</v>
      </c>
      <c r="C1630" s="2" t="s">
        <v>23107</v>
      </c>
      <c r="D1630" s="1">
        <v>0</v>
      </c>
      <c r="E1630" s="1">
        <v>6</v>
      </c>
      <c r="F1630" s="1">
        <v>2</v>
      </c>
      <c r="G1630" s="1">
        <v>8</v>
      </c>
      <c r="H1630" s="6">
        <v>0.25</v>
      </c>
      <c r="I1630">
        <v>0</v>
      </c>
      <c r="J1630" s="1">
        <v>29</v>
      </c>
      <c r="K1630" s="1">
        <v>1</v>
      </c>
      <c r="L1630" s="1">
        <v>770</v>
      </c>
      <c r="M1630" s="6">
        <v>0.04</v>
      </c>
      <c r="N1630" s="4">
        <v>2600</v>
      </c>
      <c r="O1630" s="4">
        <v>250</v>
      </c>
      <c r="P1630" s="4">
        <v>200</v>
      </c>
      <c r="Q1630" s="3">
        <v>0.28000000000000003</v>
      </c>
      <c r="R1630" s="1">
        <v>24</v>
      </c>
      <c r="S1630" s="1">
        <v>200</v>
      </c>
      <c r="T1630" s="1">
        <v>28</v>
      </c>
      <c r="U1630" s="1">
        <v>1</v>
      </c>
      <c r="V1630" s="1">
        <v>48</v>
      </c>
      <c r="W1630" s="1">
        <v>0</v>
      </c>
      <c r="X1630" s="1">
        <v>1</v>
      </c>
      <c r="Y1630" s="1">
        <v>1</v>
      </c>
      <c r="Z1630" s="1">
        <v>2</v>
      </c>
      <c r="AA1630" s="1">
        <v>1</v>
      </c>
      <c r="AB1630" s="1">
        <v>0</v>
      </c>
      <c r="AC1630" s="1">
        <v>0</v>
      </c>
      <c r="AD1630" s="1">
        <v>0</v>
      </c>
      <c r="AE1630" s="1">
        <v>0</v>
      </c>
      <c r="AF1630" s="1">
        <v>0</v>
      </c>
      <c r="AG1630" s="1">
        <v>0</v>
      </c>
      <c r="AH1630" s="1">
        <v>0</v>
      </c>
      <c r="AI1630" s="1">
        <v>0</v>
      </c>
      <c r="AJ1630" s="1" t="s">
        <v>14688</v>
      </c>
      <c r="AK1630" s="1" t="s">
        <v>14689</v>
      </c>
      <c r="AL1630" s="1" t="s">
        <v>14690</v>
      </c>
      <c r="AM1630" s="1" t="s">
        <v>12</v>
      </c>
      <c r="AN1630" s="1" t="s">
        <v>23098</v>
      </c>
      <c r="AO1630" s="1" t="s">
        <v>86</v>
      </c>
      <c r="AP1630" s="1" t="s">
        <v>57</v>
      </c>
      <c r="AQ1630" s="1" t="s">
        <v>14</v>
      </c>
      <c r="AR1630" s="1" t="s">
        <v>19</v>
      </c>
      <c r="AS1630" s="1" t="s">
        <v>23091</v>
      </c>
      <c r="AT1630" s="1" t="s">
        <v>26</v>
      </c>
    </row>
    <row r="1631" spans="1:46" x14ac:dyDescent="0.25">
      <c r="A1631" s="1" t="s">
        <v>21461</v>
      </c>
      <c r="B1631" s="2" t="s">
        <v>23101</v>
      </c>
      <c r="C1631" s="2" t="s">
        <v>23104</v>
      </c>
      <c r="D1631" s="1">
        <v>0</v>
      </c>
      <c r="E1631" s="1">
        <v>0</v>
      </c>
      <c r="F1631" s="1">
        <v>1</v>
      </c>
      <c r="G1631" s="1">
        <v>1</v>
      </c>
      <c r="H1631" s="6">
        <v>1</v>
      </c>
      <c r="I1631">
        <v>1</v>
      </c>
      <c r="J1631" s="1">
        <v>34</v>
      </c>
      <c r="K1631" s="1">
        <v>0</v>
      </c>
      <c r="L1631" s="1">
        <v>317</v>
      </c>
      <c r="M1631" s="6">
        <v>0</v>
      </c>
      <c r="N1631" s="4">
        <v>4100</v>
      </c>
      <c r="O1631" s="4">
        <v>300</v>
      </c>
      <c r="P1631" s="4">
        <v>500</v>
      </c>
      <c r="Q1631" s="3">
        <v>0.3</v>
      </c>
      <c r="R1631" s="1">
        <v>36</v>
      </c>
      <c r="S1631" s="1">
        <v>500</v>
      </c>
      <c r="T1631" s="1">
        <v>10</v>
      </c>
      <c r="U1631" s="1">
        <v>0</v>
      </c>
      <c r="V1631" s="1">
        <v>48</v>
      </c>
      <c r="W1631" s="1">
        <v>0</v>
      </c>
      <c r="X1631" s="1">
        <v>0</v>
      </c>
      <c r="Y1631" s="1">
        <v>1</v>
      </c>
      <c r="Z1631" s="1">
        <v>2</v>
      </c>
      <c r="AA1631" s="1">
        <v>0</v>
      </c>
      <c r="AB1631" s="1">
        <v>1</v>
      </c>
      <c r="AC1631" s="1">
        <v>4395</v>
      </c>
      <c r="AD1631" s="1">
        <v>0</v>
      </c>
      <c r="AE1631" s="1">
        <v>960</v>
      </c>
      <c r="AF1631" s="1">
        <v>767</v>
      </c>
      <c r="AG1631" s="1">
        <v>0</v>
      </c>
      <c r="AH1631" s="1">
        <v>0</v>
      </c>
      <c r="AI1631" s="1">
        <v>6122</v>
      </c>
      <c r="AJ1631" s="1" t="s">
        <v>12695</v>
      </c>
      <c r="AK1631" s="1" t="s">
        <v>12696</v>
      </c>
      <c r="AL1631" s="1" t="s">
        <v>11</v>
      </c>
      <c r="AM1631" s="1" t="s">
        <v>16</v>
      </c>
      <c r="AN1631" s="1" t="s">
        <v>23097</v>
      </c>
      <c r="AO1631" s="1" t="s">
        <v>364</v>
      </c>
      <c r="AP1631" s="1" t="s">
        <v>57</v>
      </c>
      <c r="AQ1631" s="1" t="s">
        <v>25</v>
      </c>
      <c r="AR1631" s="1" t="s">
        <v>19</v>
      </c>
      <c r="AS1631" s="1" t="s">
        <v>23090</v>
      </c>
      <c r="AT1631" s="1" t="s">
        <v>101</v>
      </c>
    </row>
    <row r="1632" spans="1:46" x14ac:dyDescent="0.25">
      <c r="A1632" s="1" t="s">
        <v>20349</v>
      </c>
      <c r="B1632" s="2" t="s">
        <v>23101</v>
      </c>
      <c r="C1632" s="2" t="s">
        <v>23104</v>
      </c>
      <c r="D1632" s="1">
        <v>1</v>
      </c>
      <c r="E1632" s="1">
        <v>4</v>
      </c>
      <c r="F1632" s="1">
        <v>2</v>
      </c>
      <c r="G1632" s="1">
        <v>7</v>
      </c>
      <c r="H1632" s="6">
        <v>0.2857142857142857</v>
      </c>
      <c r="I1632">
        <v>0</v>
      </c>
      <c r="J1632" s="1">
        <v>31</v>
      </c>
      <c r="K1632" s="1">
        <v>1</v>
      </c>
      <c r="L1632" s="1">
        <v>842</v>
      </c>
      <c r="M1632" s="6">
        <v>0</v>
      </c>
      <c r="N1632" s="4">
        <v>2000</v>
      </c>
      <c r="O1632" s="4">
        <v>150</v>
      </c>
      <c r="P1632" s="4">
        <v>200</v>
      </c>
      <c r="Q1632" s="3">
        <v>0.25</v>
      </c>
      <c r="R1632" s="1">
        <v>12</v>
      </c>
      <c r="S1632" s="1">
        <v>200</v>
      </c>
      <c r="T1632" s="1">
        <v>7</v>
      </c>
      <c r="U1632" s="1">
        <v>0</v>
      </c>
      <c r="V1632" s="1">
        <v>48</v>
      </c>
      <c r="W1632" s="1">
        <v>0</v>
      </c>
      <c r="X1632" s="1">
        <v>0</v>
      </c>
      <c r="Y1632" s="1">
        <v>1</v>
      </c>
      <c r="Z1632" s="1">
        <v>1</v>
      </c>
      <c r="AA1632" s="1">
        <v>0</v>
      </c>
      <c r="AB1632" s="1">
        <v>0</v>
      </c>
      <c r="AC1632" s="1">
        <v>0</v>
      </c>
      <c r="AD1632" s="1">
        <v>0</v>
      </c>
      <c r="AE1632" s="1">
        <v>0</v>
      </c>
      <c r="AF1632" s="1">
        <v>0</v>
      </c>
      <c r="AG1632" s="1">
        <v>0</v>
      </c>
      <c r="AH1632" s="1">
        <v>200</v>
      </c>
      <c r="AI1632" s="1">
        <v>200</v>
      </c>
      <c r="AJ1632" s="1" t="s">
        <v>9686</v>
      </c>
      <c r="AK1632" s="1" t="s">
        <v>9687</v>
      </c>
      <c r="AL1632" s="1" t="s">
        <v>9688</v>
      </c>
      <c r="AM1632" s="1" t="s">
        <v>12</v>
      </c>
      <c r="AN1632" s="1" t="s">
        <v>23098</v>
      </c>
      <c r="AO1632" s="1" t="s">
        <v>364</v>
      </c>
      <c r="AP1632" s="1" t="s">
        <v>57</v>
      </c>
      <c r="AQ1632" s="1" t="s">
        <v>25</v>
      </c>
      <c r="AR1632" s="1" t="s">
        <v>19</v>
      </c>
      <c r="AS1632" s="1" t="s">
        <v>23090</v>
      </c>
      <c r="AT1632" s="1" t="s">
        <v>26</v>
      </c>
    </row>
    <row r="1633" spans="1:46" x14ac:dyDescent="0.25">
      <c r="A1633" s="1" t="s">
        <v>22081</v>
      </c>
      <c r="B1633" s="2" t="s">
        <v>23101</v>
      </c>
      <c r="C1633" s="2" t="s">
        <v>23104</v>
      </c>
      <c r="D1633" s="1">
        <v>0</v>
      </c>
      <c r="E1633" s="1">
        <v>2</v>
      </c>
      <c r="F1633" s="1">
        <v>1</v>
      </c>
      <c r="G1633" s="1">
        <v>3</v>
      </c>
      <c r="H1633" s="6">
        <v>0.33333333333333331</v>
      </c>
      <c r="I1633">
        <v>1</v>
      </c>
      <c r="J1633" s="1">
        <v>39</v>
      </c>
      <c r="K1633" s="1">
        <v>1</v>
      </c>
      <c r="L1633" s="1">
        <v>451</v>
      </c>
      <c r="M1633" s="6">
        <v>0.26</v>
      </c>
      <c r="N1633" s="4">
        <v>3000</v>
      </c>
      <c r="O1633" s="4">
        <v>250</v>
      </c>
      <c r="P1633" s="4">
        <v>200</v>
      </c>
      <c r="Q1633" s="3">
        <v>0.35</v>
      </c>
      <c r="R1633" s="1">
        <v>24</v>
      </c>
      <c r="S1633" s="1">
        <v>200</v>
      </c>
      <c r="T1633" s="1">
        <v>16</v>
      </c>
      <c r="U1633" s="1">
        <v>0</v>
      </c>
      <c r="V1633" s="1">
        <v>48</v>
      </c>
      <c r="W1633" s="1">
        <v>0</v>
      </c>
      <c r="X1633" s="1">
        <v>0</v>
      </c>
      <c r="Y1633" s="1">
        <v>0</v>
      </c>
      <c r="Z1633" s="1">
        <v>4</v>
      </c>
      <c r="AA1633" s="1">
        <v>1</v>
      </c>
      <c r="AB1633" s="1">
        <v>1</v>
      </c>
      <c r="AC1633" s="1">
        <v>0</v>
      </c>
      <c r="AD1633" s="1">
        <v>0</v>
      </c>
      <c r="AE1633" s="1">
        <v>1445</v>
      </c>
      <c r="AF1633" s="1">
        <v>0</v>
      </c>
      <c r="AG1633" s="1">
        <v>0</v>
      </c>
      <c r="AH1633" s="1">
        <v>0</v>
      </c>
      <c r="AI1633" s="1">
        <v>1445</v>
      </c>
      <c r="AJ1633" s="1" t="s">
        <v>219</v>
      </c>
      <c r="AK1633" s="1" t="s">
        <v>14341</v>
      </c>
      <c r="AL1633" s="1" t="s">
        <v>14342</v>
      </c>
      <c r="AM1633" s="1" t="s">
        <v>16</v>
      </c>
      <c r="AN1633" s="1" t="s">
        <v>23098</v>
      </c>
      <c r="AO1633" s="1" t="s">
        <v>364</v>
      </c>
      <c r="AP1633" s="1" t="s">
        <v>57</v>
      </c>
      <c r="AQ1633" s="1" t="s">
        <v>25</v>
      </c>
      <c r="AR1633" s="1" t="s">
        <v>30</v>
      </c>
      <c r="AS1633" s="1" t="s">
        <v>23091</v>
      </c>
      <c r="AT1633" s="1" t="s">
        <v>101</v>
      </c>
    </row>
    <row r="1634" spans="1:46" x14ac:dyDescent="0.25">
      <c r="A1634" s="1" t="s">
        <v>19692</v>
      </c>
      <c r="B1634" s="2" t="s">
        <v>23101</v>
      </c>
      <c r="C1634" s="2" t="s">
        <v>23104</v>
      </c>
      <c r="D1634" s="1">
        <v>0</v>
      </c>
      <c r="E1634" s="1">
        <v>5</v>
      </c>
      <c r="F1634" s="1">
        <v>2</v>
      </c>
      <c r="G1634" s="1">
        <v>7</v>
      </c>
      <c r="H1634" s="6">
        <v>0.2857142857142857</v>
      </c>
      <c r="I1634">
        <v>1</v>
      </c>
      <c r="J1634" s="1">
        <v>32</v>
      </c>
      <c r="K1634" s="1">
        <v>1</v>
      </c>
      <c r="L1634" s="1">
        <v>624</v>
      </c>
      <c r="M1634" s="6">
        <v>0.24</v>
      </c>
      <c r="N1634" s="4">
        <v>4500</v>
      </c>
      <c r="O1634" s="4">
        <v>360</v>
      </c>
      <c r="P1634" s="4">
        <v>400</v>
      </c>
      <c r="Q1634" s="3">
        <v>0.33</v>
      </c>
      <c r="R1634" s="1">
        <v>24</v>
      </c>
      <c r="S1634" s="1">
        <v>400</v>
      </c>
      <c r="T1634" s="1">
        <v>26</v>
      </c>
      <c r="U1634" s="1">
        <v>0</v>
      </c>
      <c r="V1634" s="1">
        <v>48</v>
      </c>
      <c r="W1634" s="1">
        <v>0</v>
      </c>
      <c r="X1634" s="1">
        <v>0</v>
      </c>
      <c r="Y1634" s="1">
        <v>0</v>
      </c>
      <c r="Z1634" s="1">
        <v>3</v>
      </c>
      <c r="AA1634" s="1">
        <v>1</v>
      </c>
      <c r="AB1634" s="1">
        <v>1</v>
      </c>
      <c r="AC1634" s="1">
        <v>0</v>
      </c>
      <c r="AD1634" s="1">
        <v>0</v>
      </c>
      <c r="AE1634" s="1">
        <v>400</v>
      </c>
      <c r="AF1634" s="1">
        <v>600</v>
      </c>
      <c r="AG1634" s="1">
        <v>0</v>
      </c>
      <c r="AH1634" s="1">
        <v>300</v>
      </c>
      <c r="AI1634" s="1">
        <v>1300</v>
      </c>
      <c r="AJ1634" s="1" t="s">
        <v>953</v>
      </c>
      <c r="AK1634" s="1" t="s">
        <v>7897</v>
      </c>
      <c r="AL1634" s="1" t="s">
        <v>7898</v>
      </c>
      <c r="AM1634" s="1" t="s">
        <v>16</v>
      </c>
      <c r="AN1634" s="1" t="s">
        <v>23098</v>
      </c>
      <c r="AO1634" s="1" t="s">
        <v>364</v>
      </c>
      <c r="AP1634" s="1" t="s">
        <v>57</v>
      </c>
      <c r="AQ1634" s="1" t="s">
        <v>25</v>
      </c>
      <c r="AR1634" s="1" t="s">
        <v>30</v>
      </c>
      <c r="AS1634" s="1" t="s">
        <v>23091</v>
      </c>
      <c r="AT1634" s="1" t="s">
        <v>101</v>
      </c>
    </row>
    <row r="1635" spans="1:46" x14ac:dyDescent="0.25">
      <c r="A1635" s="1" t="s">
        <v>18616</v>
      </c>
      <c r="B1635" s="2" t="s">
        <v>23101</v>
      </c>
      <c r="C1635" s="2" t="s">
        <v>23104</v>
      </c>
      <c r="D1635" s="1">
        <v>1</v>
      </c>
      <c r="E1635" s="1">
        <v>2</v>
      </c>
      <c r="F1635" s="1">
        <v>1</v>
      </c>
      <c r="G1635" s="1">
        <v>4</v>
      </c>
      <c r="H1635" s="6">
        <v>0.25</v>
      </c>
      <c r="I1635">
        <v>0</v>
      </c>
      <c r="J1635" s="1">
        <v>43</v>
      </c>
      <c r="K1635" s="1">
        <v>1</v>
      </c>
      <c r="L1635" s="1">
        <v>433</v>
      </c>
      <c r="M1635" s="6">
        <v>0.44</v>
      </c>
      <c r="N1635" s="4">
        <v>3200</v>
      </c>
      <c r="O1635" s="4">
        <v>260</v>
      </c>
      <c r="P1635" s="4">
        <v>300</v>
      </c>
      <c r="Q1635" s="3">
        <v>0.38</v>
      </c>
      <c r="R1635" s="1">
        <v>12</v>
      </c>
      <c r="S1635" s="1">
        <v>300</v>
      </c>
      <c r="T1635" s="1">
        <v>21</v>
      </c>
      <c r="U1635" s="1">
        <v>1</v>
      </c>
      <c r="V1635" s="1">
        <v>48</v>
      </c>
      <c r="W1635" s="1">
        <v>0</v>
      </c>
      <c r="X1635" s="1">
        <v>0</v>
      </c>
      <c r="Y1635" s="1">
        <v>1</v>
      </c>
      <c r="Z1635" s="1">
        <v>1</v>
      </c>
      <c r="AA1635" s="1">
        <v>0</v>
      </c>
      <c r="AB1635" s="1">
        <v>0</v>
      </c>
      <c r="AC1635" s="1">
        <v>0</v>
      </c>
      <c r="AD1635" s="1">
        <v>0</v>
      </c>
      <c r="AE1635" s="1">
        <v>1700</v>
      </c>
      <c r="AF1635" s="1">
        <v>0</v>
      </c>
      <c r="AG1635" s="1">
        <v>0</v>
      </c>
      <c r="AH1635" s="1">
        <v>300</v>
      </c>
      <c r="AI1635" s="1">
        <v>2000</v>
      </c>
      <c r="AJ1635" s="1" t="s">
        <v>2653</v>
      </c>
      <c r="AK1635" s="1" t="s">
        <v>4853</v>
      </c>
      <c r="AL1635" s="1" t="s">
        <v>4839</v>
      </c>
      <c r="AM1635" s="1" t="s">
        <v>12</v>
      </c>
      <c r="AN1635" s="1" t="s">
        <v>23098</v>
      </c>
      <c r="AO1635" s="1" t="s">
        <v>86</v>
      </c>
      <c r="AP1635" s="1" t="s">
        <v>57</v>
      </c>
      <c r="AQ1635" s="1" t="s">
        <v>25</v>
      </c>
      <c r="AR1635" s="1" t="s">
        <v>19</v>
      </c>
      <c r="AS1635" s="1" t="s">
        <v>23090</v>
      </c>
      <c r="AT1635" s="1" t="s">
        <v>26</v>
      </c>
    </row>
    <row r="1636" spans="1:46" x14ac:dyDescent="0.25">
      <c r="A1636" s="1" t="s">
        <v>17382</v>
      </c>
      <c r="B1636" s="2" t="s">
        <v>23101</v>
      </c>
      <c r="C1636" s="2" t="s">
        <v>23105</v>
      </c>
      <c r="D1636" s="1">
        <v>4</v>
      </c>
      <c r="E1636" s="1">
        <v>4</v>
      </c>
      <c r="F1636" s="1">
        <v>2</v>
      </c>
      <c r="G1636" s="1">
        <v>10</v>
      </c>
      <c r="H1636" s="6">
        <v>0.2</v>
      </c>
      <c r="I1636">
        <v>0</v>
      </c>
      <c r="J1636" s="1">
        <v>34</v>
      </c>
      <c r="K1636" s="1">
        <v>0</v>
      </c>
      <c r="L1636" s="1">
        <v>635</v>
      </c>
      <c r="M1636" s="6">
        <v>1.0900000000000001</v>
      </c>
      <c r="N1636" s="4">
        <v>2900</v>
      </c>
      <c r="O1636" s="4">
        <v>218</v>
      </c>
      <c r="P1636" s="4">
        <v>600</v>
      </c>
      <c r="Q1636" s="3">
        <v>0.37</v>
      </c>
      <c r="R1636" s="1">
        <v>12</v>
      </c>
      <c r="S1636" s="1">
        <v>600</v>
      </c>
      <c r="T1636" s="1">
        <v>26</v>
      </c>
      <c r="U1636" s="1">
        <v>0</v>
      </c>
      <c r="V1636" s="1">
        <v>48</v>
      </c>
      <c r="W1636" s="1">
        <v>0</v>
      </c>
      <c r="X1636" s="1">
        <v>0</v>
      </c>
      <c r="Y1636" s="1">
        <v>1</v>
      </c>
      <c r="Z1636" s="1">
        <v>2</v>
      </c>
      <c r="AA1636" s="1">
        <v>1</v>
      </c>
      <c r="AB1636" s="1">
        <v>0</v>
      </c>
      <c r="AC1636" s="1">
        <v>1700</v>
      </c>
      <c r="AD1636" s="1">
        <v>0</v>
      </c>
      <c r="AE1636" s="1">
        <v>480</v>
      </c>
      <c r="AF1636" s="1">
        <v>1160</v>
      </c>
      <c r="AG1636" s="1">
        <v>60</v>
      </c>
      <c r="AH1636" s="1">
        <v>650</v>
      </c>
      <c r="AI1636" s="1">
        <v>4050</v>
      </c>
      <c r="AJ1636" s="1" t="s">
        <v>1194</v>
      </c>
      <c r="AK1636" s="1" t="s">
        <v>1195</v>
      </c>
      <c r="AL1636" s="1" t="s">
        <v>1196</v>
      </c>
      <c r="AM1636" s="1" t="s">
        <v>12</v>
      </c>
      <c r="AN1636" s="1" t="s">
        <v>23097</v>
      </c>
      <c r="AO1636" s="1" t="s">
        <v>364</v>
      </c>
      <c r="AP1636" s="1" t="s">
        <v>57</v>
      </c>
      <c r="AQ1636" s="1" t="s">
        <v>25</v>
      </c>
      <c r="AR1636" s="1" t="s">
        <v>19</v>
      </c>
      <c r="AS1636" s="1" t="s">
        <v>23091</v>
      </c>
      <c r="AT1636" s="1" t="s">
        <v>26</v>
      </c>
    </row>
    <row r="1637" spans="1:46" x14ac:dyDescent="0.25">
      <c r="A1637" s="1" t="s">
        <v>18757</v>
      </c>
      <c r="B1637" s="2" t="s">
        <v>23101</v>
      </c>
      <c r="C1637" s="2" t="s">
        <v>23105</v>
      </c>
      <c r="D1637" s="1">
        <v>0</v>
      </c>
      <c r="E1637" s="1">
        <v>3</v>
      </c>
      <c r="F1637" s="1">
        <v>1</v>
      </c>
      <c r="G1637" s="1">
        <v>4</v>
      </c>
      <c r="H1637" s="6">
        <v>0.25</v>
      </c>
      <c r="I1637">
        <v>1</v>
      </c>
      <c r="J1637" s="1">
        <v>43</v>
      </c>
      <c r="K1637" s="1">
        <v>0</v>
      </c>
      <c r="L1637" s="1">
        <v>590</v>
      </c>
      <c r="M1637" s="6">
        <v>0.52</v>
      </c>
      <c r="N1637" s="4">
        <v>5500</v>
      </c>
      <c r="O1637" s="4">
        <v>450</v>
      </c>
      <c r="P1637" s="4">
        <v>300</v>
      </c>
      <c r="Q1637" s="3">
        <v>0.39</v>
      </c>
      <c r="R1637" s="1">
        <v>12</v>
      </c>
      <c r="S1637" s="1">
        <v>300</v>
      </c>
      <c r="T1637" s="1">
        <v>49</v>
      </c>
      <c r="U1637" s="1">
        <v>1</v>
      </c>
      <c r="V1637" s="1">
        <v>48</v>
      </c>
      <c r="W1637" s="1">
        <v>0</v>
      </c>
      <c r="X1637" s="1">
        <v>1</v>
      </c>
      <c r="Y1637" s="1">
        <v>0</v>
      </c>
      <c r="Z1637" s="1">
        <v>2</v>
      </c>
      <c r="AA1637" s="1">
        <v>0</v>
      </c>
      <c r="AB1637" s="1">
        <v>1</v>
      </c>
      <c r="AC1637" s="1">
        <v>950</v>
      </c>
      <c r="AD1637" s="1">
        <v>460</v>
      </c>
      <c r="AE1637" s="1">
        <v>1800</v>
      </c>
      <c r="AF1637" s="1">
        <v>400</v>
      </c>
      <c r="AG1637" s="1">
        <v>160</v>
      </c>
      <c r="AH1637" s="1">
        <v>1000</v>
      </c>
      <c r="AI1637" s="1">
        <v>4770</v>
      </c>
      <c r="AJ1637" s="1" t="s">
        <v>5264</v>
      </c>
      <c r="AK1637" s="1" t="s">
        <v>5265</v>
      </c>
      <c r="AL1637" s="1" t="s">
        <v>5266</v>
      </c>
      <c r="AM1637" s="1" t="s">
        <v>16</v>
      </c>
      <c r="AN1637" s="1" t="s">
        <v>23097</v>
      </c>
      <c r="AO1637" s="1" t="s">
        <v>86</v>
      </c>
      <c r="AP1637" s="1" t="s">
        <v>57</v>
      </c>
      <c r="AQ1637" s="1" t="s">
        <v>14</v>
      </c>
      <c r="AR1637" s="1" t="s">
        <v>30</v>
      </c>
      <c r="AS1637" s="1" t="s">
        <v>23090</v>
      </c>
      <c r="AT1637" s="1" t="s">
        <v>101</v>
      </c>
    </row>
    <row r="1638" spans="1:46" x14ac:dyDescent="0.25">
      <c r="A1638" s="1" t="s">
        <v>21691</v>
      </c>
      <c r="B1638" s="2" t="s">
        <v>23101</v>
      </c>
      <c r="C1638" s="2" t="s">
        <v>23106</v>
      </c>
      <c r="D1638" s="1">
        <v>0</v>
      </c>
      <c r="E1638" s="1">
        <v>1</v>
      </c>
      <c r="F1638" s="1">
        <v>1</v>
      </c>
      <c r="G1638" s="1">
        <v>2</v>
      </c>
      <c r="H1638" s="6">
        <v>0.5</v>
      </c>
      <c r="I1638">
        <v>0</v>
      </c>
      <c r="J1638" s="1">
        <v>34</v>
      </c>
      <c r="K1638" s="1">
        <v>0</v>
      </c>
      <c r="L1638" s="1">
        <v>481</v>
      </c>
      <c r="M1638" s="6">
        <v>0.28000000000000003</v>
      </c>
      <c r="N1638" s="4">
        <v>2900</v>
      </c>
      <c r="O1638" s="4">
        <v>181</v>
      </c>
      <c r="P1638" s="4">
        <v>100</v>
      </c>
      <c r="Q1638" s="3">
        <v>0.33</v>
      </c>
      <c r="R1638" s="1">
        <v>6</v>
      </c>
      <c r="S1638" s="1">
        <v>100</v>
      </c>
      <c r="T1638" s="1">
        <v>5</v>
      </c>
      <c r="U1638" s="1">
        <v>0</v>
      </c>
      <c r="V1638" s="1">
        <v>48</v>
      </c>
      <c r="W1638" s="1">
        <v>0</v>
      </c>
      <c r="X1638" s="1">
        <v>0</v>
      </c>
      <c r="Y1638" s="1">
        <v>1</v>
      </c>
      <c r="Z1638" s="1">
        <v>2</v>
      </c>
      <c r="AA1638" s="1">
        <v>1</v>
      </c>
      <c r="AB1638" s="1">
        <v>0</v>
      </c>
      <c r="AC1638" s="1">
        <v>933</v>
      </c>
      <c r="AD1638" s="1">
        <v>0</v>
      </c>
      <c r="AE1638" s="1">
        <v>0</v>
      </c>
      <c r="AF1638" s="1">
        <v>0</v>
      </c>
      <c r="AG1638" s="1">
        <v>0</v>
      </c>
      <c r="AH1638" s="1">
        <v>29</v>
      </c>
      <c r="AI1638" s="1">
        <v>962</v>
      </c>
      <c r="AJ1638" s="1" t="s">
        <v>13342</v>
      </c>
      <c r="AK1638" s="1" t="s">
        <v>5519</v>
      </c>
      <c r="AL1638" s="1" t="s">
        <v>5520</v>
      </c>
      <c r="AM1638" s="1" t="s">
        <v>12</v>
      </c>
      <c r="AN1638" s="1" t="s">
        <v>23097</v>
      </c>
      <c r="AO1638" s="1" t="s">
        <v>364</v>
      </c>
      <c r="AP1638" s="1" t="s">
        <v>57</v>
      </c>
      <c r="AQ1638" s="1" t="s">
        <v>25</v>
      </c>
      <c r="AR1638" s="1" t="s">
        <v>19</v>
      </c>
      <c r="AS1638" s="1" t="s">
        <v>23091</v>
      </c>
      <c r="AT1638" s="1" t="s">
        <v>26</v>
      </c>
    </row>
    <row r="1639" spans="1:46" x14ac:dyDescent="0.25">
      <c r="A1639" s="1" t="s">
        <v>21004</v>
      </c>
      <c r="B1639" s="2" t="s">
        <v>23101</v>
      </c>
      <c r="C1639" s="2" t="s">
        <v>23106</v>
      </c>
      <c r="D1639" s="1">
        <v>2</v>
      </c>
      <c r="E1639" s="1">
        <v>0</v>
      </c>
      <c r="F1639" s="1">
        <v>2</v>
      </c>
      <c r="G1639" s="1">
        <v>4</v>
      </c>
      <c r="H1639" s="6">
        <v>0.5</v>
      </c>
      <c r="I1639">
        <v>0</v>
      </c>
      <c r="J1639" s="1">
        <v>34</v>
      </c>
      <c r="K1639" s="1">
        <v>1</v>
      </c>
      <c r="L1639" s="1">
        <v>624</v>
      </c>
      <c r="M1639" s="6">
        <v>0.55000000000000004</v>
      </c>
      <c r="N1639" s="4">
        <v>5000</v>
      </c>
      <c r="O1639" s="4">
        <v>340</v>
      </c>
      <c r="P1639" s="4">
        <v>500</v>
      </c>
      <c r="Q1639" s="3">
        <v>0.35</v>
      </c>
      <c r="R1639" s="1">
        <v>18</v>
      </c>
      <c r="S1639" s="1">
        <v>500</v>
      </c>
      <c r="T1639" s="1">
        <v>36</v>
      </c>
      <c r="U1639" s="1">
        <v>0</v>
      </c>
      <c r="V1639" s="1">
        <v>48</v>
      </c>
      <c r="W1639" s="1">
        <v>1</v>
      </c>
      <c r="X1639" s="1">
        <v>1</v>
      </c>
      <c r="Y1639" s="1">
        <v>1</v>
      </c>
      <c r="Z1639" s="1">
        <v>1</v>
      </c>
      <c r="AA1639" s="1">
        <v>1</v>
      </c>
      <c r="AB1639" s="1">
        <v>0</v>
      </c>
      <c r="AC1639" s="1">
        <v>45</v>
      </c>
      <c r="AD1639" s="1">
        <v>730</v>
      </c>
      <c r="AE1639" s="1">
        <v>1119</v>
      </c>
      <c r="AF1639" s="1">
        <v>1263</v>
      </c>
      <c r="AG1639" s="1">
        <v>470</v>
      </c>
      <c r="AH1639" s="1">
        <v>0</v>
      </c>
      <c r="AI1639" s="1">
        <v>3627</v>
      </c>
      <c r="AJ1639" s="1" t="s">
        <v>11479</v>
      </c>
      <c r="AK1639" s="1" t="s">
        <v>11480</v>
      </c>
      <c r="AL1639" s="1" t="s">
        <v>11481</v>
      </c>
      <c r="AM1639" s="1" t="s">
        <v>12</v>
      </c>
      <c r="AN1639" s="1" t="s">
        <v>23098</v>
      </c>
      <c r="AO1639" s="1" t="s">
        <v>364</v>
      </c>
      <c r="AP1639" s="1" t="s">
        <v>86</v>
      </c>
      <c r="AQ1639" s="1" t="s">
        <v>14</v>
      </c>
      <c r="AR1639" s="1" t="s">
        <v>19</v>
      </c>
      <c r="AS1639" s="1" t="s">
        <v>23091</v>
      </c>
      <c r="AT1639" s="1" t="s">
        <v>26</v>
      </c>
    </row>
    <row r="1640" spans="1:46" x14ac:dyDescent="0.25">
      <c r="A1640" s="1" t="s">
        <v>19484</v>
      </c>
      <c r="B1640" s="2" t="s">
        <v>23101</v>
      </c>
      <c r="C1640" s="2" t="s">
        <v>23107</v>
      </c>
      <c r="D1640" s="1">
        <v>0</v>
      </c>
      <c r="E1640" s="1">
        <v>0</v>
      </c>
      <c r="F1640" s="1">
        <v>2</v>
      </c>
      <c r="G1640" s="1">
        <v>2</v>
      </c>
      <c r="H1640" s="6">
        <v>1</v>
      </c>
      <c r="I1640">
        <v>0</v>
      </c>
      <c r="J1640" s="1">
        <v>33</v>
      </c>
      <c r="K1640" s="1">
        <v>0</v>
      </c>
      <c r="L1640" s="1">
        <v>788</v>
      </c>
      <c r="M1640" s="6">
        <v>0.32</v>
      </c>
      <c r="N1640" s="4">
        <v>3800</v>
      </c>
      <c r="O1640" s="4">
        <v>320</v>
      </c>
      <c r="P1640" s="4">
        <v>100</v>
      </c>
      <c r="Q1640" s="3">
        <v>0.35</v>
      </c>
      <c r="R1640" s="1">
        <v>12</v>
      </c>
      <c r="S1640" s="1">
        <v>100</v>
      </c>
      <c r="T1640" s="1">
        <v>19</v>
      </c>
      <c r="U1640" s="1">
        <v>1</v>
      </c>
      <c r="V1640" s="1">
        <v>48</v>
      </c>
      <c r="W1640" s="1">
        <v>1</v>
      </c>
      <c r="X1640" s="1">
        <v>1</v>
      </c>
      <c r="Y1640" s="1">
        <v>1</v>
      </c>
      <c r="Z1640" s="1">
        <v>3</v>
      </c>
      <c r="AA1640" s="1">
        <v>0</v>
      </c>
      <c r="AB1640" s="1">
        <v>0</v>
      </c>
      <c r="AC1640" s="1">
        <v>2548</v>
      </c>
      <c r="AD1640" s="1">
        <v>0</v>
      </c>
      <c r="AE1640" s="1">
        <v>0</v>
      </c>
      <c r="AF1640" s="1">
        <v>900</v>
      </c>
      <c r="AG1640" s="1">
        <v>105</v>
      </c>
      <c r="AH1640" s="1">
        <v>400</v>
      </c>
      <c r="AI1640" s="1">
        <v>3953</v>
      </c>
      <c r="AJ1640" s="1" t="s">
        <v>2650</v>
      </c>
      <c r="AK1640" s="1" t="s">
        <v>7326</v>
      </c>
      <c r="AL1640" s="1" t="s">
        <v>7327</v>
      </c>
      <c r="AM1640" s="1" t="s">
        <v>12</v>
      </c>
      <c r="AN1640" s="1" t="s">
        <v>23097</v>
      </c>
      <c r="AO1640" s="1" t="s">
        <v>86</v>
      </c>
      <c r="AP1640" s="1" t="s">
        <v>86</v>
      </c>
      <c r="AQ1640" s="1" t="s">
        <v>14</v>
      </c>
      <c r="AR1640" s="1" t="s">
        <v>19</v>
      </c>
      <c r="AS1640" s="1" t="s">
        <v>23090</v>
      </c>
      <c r="AT1640" s="1" t="s">
        <v>26</v>
      </c>
    </row>
    <row r="1641" spans="1:46" x14ac:dyDescent="0.25">
      <c r="A1641" s="1" t="s">
        <v>22242</v>
      </c>
      <c r="B1641" s="2" t="s">
        <v>23101</v>
      </c>
      <c r="C1641" s="2" t="s">
        <v>23107</v>
      </c>
      <c r="D1641" s="1">
        <v>0</v>
      </c>
      <c r="E1641" s="1">
        <v>0</v>
      </c>
      <c r="F1641" s="1">
        <v>2</v>
      </c>
      <c r="G1641" s="1">
        <v>2</v>
      </c>
      <c r="H1641" s="6">
        <v>1</v>
      </c>
      <c r="I1641">
        <v>0</v>
      </c>
      <c r="J1641" s="1">
        <v>33</v>
      </c>
      <c r="K1641" s="1">
        <v>1</v>
      </c>
      <c r="L1641" s="1">
        <v>600</v>
      </c>
      <c r="M1641" s="6">
        <v>0.19</v>
      </c>
      <c r="N1641" s="4">
        <v>2900</v>
      </c>
      <c r="O1641" s="4">
        <v>230</v>
      </c>
      <c r="P1641" s="4">
        <v>300</v>
      </c>
      <c r="Q1641" s="3">
        <v>0.25</v>
      </c>
      <c r="R1641" s="1">
        <v>24</v>
      </c>
      <c r="S1641" s="1">
        <v>300</v>
      </c>
      <c r="T1641" s="1">
        <v>28</v>
      </c>
      <c r="U1641" s="1">
        <v>1</v>
      </c>
      <c r="V1641" s="1">
        <v>48</v>
      </c>
      <c r="W1641" s="1">
        <v>0</v>
      </c>
      <c r="X1641" s="1">
        <v>0</v>
      </c>
      <c r="Y1641" s="1">
        <v>0</v>
      </c>
      <c r="Z1641" s="1">
        <v>3</v>
      </c>
      <c r="AA1641" s="1">
        <v>1</v>
      </c>
      <c r="AB1641" s="1">
        <v>0</v>
      </c>
      <c r="AC1641" s="1">
        <v>882</v>
      </c>
      <c r="AD1641" s="1">
        <v>0</v>
      </c>
      <c r="AE1641" s="1">
        <v>0</v>
      </c>
      <c r="AF1641" s="1">
        <v>0</v>
      </c>
      <c r="AG1641" s="1">
        <v>0</v>
      </c>
      <c r="AH1641" s="1">
        <v>0</v>
      </c>
      <c r="AI1641" s="1">
        <v>882</v>
      </c>
      <c r="AJ1641" s="1" t="s">
        <v>2650</v>
      </c>
      <c r="AK1641" s="1" t="s">
        <v>14794</v>
      </c>
      <c r="AL1641" s="1" t="s">
        <v>14795</v>
      </c>
      <c r="AM1641" s="1" t="s">
        <v>12</v>
      </c>
      <c r="AN1641" s="1" t="s">
        <v>23098</v>
      </c>
      <c r="AO1641" s="1" t="s">
        <v>86</v>
      </c>
      <c r="AP1641" s="1" t="s">
        <v>57</v>
      </c>
      <c r="AQ1641" s="1" t="s">
        <v>25</v>
      </c>
      <c r="AR1641" s="1" t="s">
        <v>30</v>
      </c>
      <c r="AS1641" s="1" t="s">
        <v>23091</v>
      </c>
      <c r="AT1641" s="1" t="s">
        <v>26</v>
      </c>
    </row>
    <row r="1642" spans="1:46" x14ac:dyDescent="0.25">
      <c r="A1642" s="1" t="s">
        <v>20613</v>
      </c>
      <c r="B1642" s="2" t="s">
        <v>23101</v>
      </c>
      <c r="C1642" s="2" t="s">
        <v>23107</v>
      </c>
      <c r="D1642" s="1">
        <v>0</v>
      </c>
      <c r="E1642" s="1">
        <v>1</v>
      </c>
      <c r="F1642" s="1">
        <v>1</v>
      </c>
      <c r="G1642" s="1">
        <v>2</v>
      </c>
      <c r="H1642" s="6">
        <v>0.5</v>
      </c>
      <c r="I1642">
        <v>1</v>
      </c>
      <c r="J1642" s="1">
        <v>36</v>
      </c>
      <c r="K1642" s="1">
        <v>0</v>
      </c>
      <c r="L1642" s="1">
        <v>714</v>
      </c>
      <c r="M1642" s="6">
        <v>0.27</v>
      </c>
      <c r="N1642" s="4">
        <v>4200</v>
      </c>
      <c r="O1642" s="4">
        <v>350</v>
      </c>
      <c r="P1642" s="4">
        <v>200</v>
      </c>
      <c r="Q1642" s="3">
        <v>0.3</v>
      </c>
      <c r="R1642" s="1">
        <v>18</v>
      </c>
      <c r="S1642" s="1">
        <v>200</v>
      </c>
      <c r="T1642" s="1">
        <v>28</v>
      </c>
      <c r="U1642" s="1">
        <v>1</v>
      </c>
      <c r="V1642" s="1">
        <v>48</v>
      </c>
      <c r="W1642" s="1">
        <v>1</v>
      </c>
      <c r="X1642" s="1">
        <v>0</v>
      </c>
      <c r="Y1642" s="1">
        <v>0</v>
      </c>
      <c r="Z1642" s="1">
        <v>3</v>
      </c>
      <c r="AA1642" s="1">
        <v>1</v>
      </c>
      <c r="AB1642" s="1">
        <v>1</v>
      </c>
      <c r="AC1642" s="1">
        <v>0</v>
      </c>
      <c r="AD1642" s="1">
        <v>0</v>
      </c>
      <c r="AE1642" s="1">
        <v>0</v>
      </c>
      <c r="AF1642" s="1">
        <v>900</v>
      </c>
      <c r="AG1642" s="1">
        <v>0</v>
      </c>
      <c r="AH1642" s="1">
        <v>600</v>
      </c>
      <c r="AI1642" s="1">
        <v>1500</v>
      </c>
      <c r="AJ1642" s="1" t="s">
        <v>1370</v>
      </c>
      <c r="AK1642" s="1" t="s">
        <v>10445</v>
      </c>
      <c r="AL1642" s="1" t="s">
        <v>10446</v>
      </c>
      <c r="AM1642" s="1" t="s">
        <v>16</v>
      </c>
      <c r="AN1642" s="1" t="s">
        <v>23097</v>
      </c>
      <c r="AO1642" s="1" t="s">
        <v>86</v>
      </c>
      <c r="AP1642" s="1" t="s">
        <v>86</v>
      </c>
      <c r="AQ1642" s="1" t="s">
        <v>25</v>
      </c>
      <c r="AR1642" s="1" t="s">
        <v>30</v>
      </c>
      <c r="AS1642" s="1" t="s">
        <v>23091</v>
      </c>
      <c r="AT1642" s="1" t="s">
        <v>101</v>
      </c>
    </row>
    <row r="1643" spans="1:46" x14ac:dyDescent="0.25">
      <c r="A1643" s="1" t="s">
        <v>22338</v>
      </c>
      <c r="B1643" s="2" t="s">
        <v>23101</v>
      </c>
      <c r="C1643" s="2" t="s">
        <v>23107</v>
      </c>
      <c r="D1643" s="1">
        <v>0</v>
      </c>
      <c r="E1643" s="1">
        <v>0</v>
      </c>
      <c r="F1643" s="1">
        <v>1</v>
      </c>
      <c r="G1643" s="1">
        <v>1</v>
      </c>
      <c r="H1643" s="6">
        <v>1</v>
      </c>
      <c r="I1643">
        <v>0</v>
      </c>
      <c r="J1643" s="1">
        <v>36</v>
      </c>
      <c r="K1643" s="1">
        <v>0</v>
      </c>
      <c r="L1643" s="1">
        <v>782</v>
      </c>
      <c r="M1643" s="6">
        <v>0.4</v>
      </c>
      <c r="N1643" s="4">
        <v>3600</v>
      </c>
      <c r="O1643" s="4">
        <v>300</v>
      </c>
      <c r="P1643" s="4">
        <v>300</v>
      </c>
      <c r="Q1643" s="3">
        <v>0.25</v>
      </c>
      <c r="R1643" s="1">
        <v>6</v>
      </c>
      <c r="S1643" s="1">
        <v>300</v>
      </c>
      <c r="T1643" s="1">
        <v>36</v>
      </c>
      <c r="U1643" s="1">
        <v>1</v>
      </c>
      <c r="V1643" s="1">
        <v>48</v>
      </c>
      <c r="W1643" s="1">
        <v>1</v>
      </c>
      <c r="X1643" s="1">
        <v>0</v>
      </c>
      <c r="Y1643" s="1">
        <v>0</v>
      </c>
      <c r="Z1643" s="1">
        <v>3</v>
      </c>
      <c r="AA1643" s="1">
        <v>1</v>
      </c>
      <c r="AB1643" s="1">
        <v>0</v>
      </c>
      <c r="AC1643" s="1">
        <v>1660</v>
      </c>
      <c r="AD1643" s="1">
        <v>0</v>
      </c>
      <c r="AE1643" s="1">
        <v>0</v>
      </c>
      <c r="AF1643" s="1">
        <v>200</v>
      </c>
      <c r="AG1643" s="1">
        <v>0</v>
      </c>
      <c r="AH1643" s="1">
        <v>0</v>
      </c>
      <c r="AI1643" s="1">
        <v>1860</v>
      </c>
      <c r="AJ1643" s="1" t="s">
        <v>373</v>
      </c>
      <c r="AK1643" s="1" t="s">
        <v>15059</v>
      </c>
      <c r="AL1643" s="1" t="s">
        <v>15060</v>
      </c>
      <c r="AM1643" s="1" t="s">
        <v>12</v>
      </c>
      <c r="AN1643" s="1" t="s">
        <v>23097</v>
      </c>
      <c r="AO1643" s="1" t="s">
        <v>86</v>
      </c>
      <c r="AP1643" s="1" t="s">
        <v>86</v>
      </c>
      <c r="AQ1643" s="1" t="s">
        <v>25</v>
      </c>
      <c r="AR1643" s="1" t="s">
        <v>30</v>
      </c>
      <c r="AS1643" s="1" t="s">
        <v>23091</v>
      </c>
      <c r="AT1643" s="1" t="s">
        <v>26</v>
      </c>
    </row>
    <row r="1644" spans="1:46" x14ac:dyDescent="0.25">
      <c r="A1644" s="1" t="s">
        <v>21160</v>
      </c>
      <c r="B1644" s="2" t="s">
        <v>23101</v>
      </c>
      <c r="C1644" s="2" t="s">
        <v>23107</v>
      </c>
      <c r="D1644" s="1">
        <v>0</v>
      </c>
      <c r="E1644" s="1">
        <v>1</v>
      </c>
      <c r="F1644" s="1">
        <v>1</v>
      </c>
      <c r="G1644" s="1">
        <v>2</v>
      </c>
      <c r="H1644" s="6">
        <v>0.5</v>
      </c>
      <c r="I1644">
        <v>1</v>
      </c>
      <c r="J1644" s="1">
        <v>37</v>
      </c>
      <c r="K1644" s="1">
        <v>1</v>
      </c>
      <c r="L1644" s="1">
        <v>450</v>
      </c>
      <c r="M1644" s="6">
        <v>0.14000000000000001</v>
      </c>
      <c r="N1644" s="4">
        <v>3000</v>
      </c>
      <c r="O1644" s="4">
        <v>200</v>
      </c>
      <c r="P1644" s="4">
        <v>300</v>
      </c>
      <c r="Q1644" s="3">
        <v>0.35</v>
      </c>
      <c r="R1644" s="1">
        <v>12</v>
      </c>
      <c r="S1644" s="1">
        <v>300</v>
      </c>
      <c r="T1644" s="1">
        <v>31</v>
      </c>
      <c r="U1644" s="1">
        <v>1</v>
      </c>
      <c r="V1644" s="1">
        <v>48</v>
      </c>
      <c r="W1644" s="1">
        <v>1</v>
      </c>
      <c r="X1644" s="1">
        <v>1</v>
      </c>
      <c r="Y1644" s="1">
        <v>0</v>
      </c>
      <c r="Z1644" s="1">
        <v>4</v>
      </c>
      <c r="AA1644" s="1">
        <v>1</v>
      </c>
      <c r="AB1644" s="1">
        <v>1</v>
      </c>
      <c r="AC1644" s="1">
        <v>0</v>
      </c>
      <c r="AD1644" s="1">
        <v>0</v>
      </c>
      <c r="AE1644" s="1">
        <v>0</v>
      </c>
      <c r="AF1644" s="1">
        <v>0</v>
      </c>
      <c r="AG1644" s="1">
        <v>0</v>
      </c>
      <c r="AH1644" s="1">
        <v>0</v>
      </c>
      <c r="AI1644" s="1">
        <v>0</v>
      </c>
      <c r="AJ1644" s="1" t="s">
        <v>873</v>
      </c>
      <c r="AK1644" s="1" t="s">
        <v>11917</v>
      </c>
      <c r="AL1644" s="1" t="s">
        <v>11918</v>
      </c>
      <c r="AM1644" s="1" t="s">
        <v>16</v>
      </c>
      <c r="AN1644" s="1" t="s">
        <v>23098</v>
      </c>
      <c r="AO1644" s="1" t="s">
        <v>86</v>
      </c>
      <c r="AP1644" s="1" t="s">
        <v>86</v>
      </c>
      <c r="AQ1644" s="1" t="s">
        <v>14</v>
      </c>
      <c r="AR1644" s="1" t="s">
        <v>30</v>
      </c>
      <c r="AS1644" s="1" t="s">
        <v>23091</v>
      </c>
      <c r="AT1644" s="1" t="s">
        <v>101</v>
      </c>
    </row>
    <row r="1645" spans="1:46" x14ac:dyDescent="0.25">
      <c r="A1645" s="1" t="s">
        <v>21181</v>
      </c>
      <c r="B1645" s="2" t="s">
        <v>23101</v>
      </c>
      <c r="C1645" s="2" t="s">
        <v>23108</v>
      </c>
      <c r="D1645" s="1">
        <v>0</v>
      </c>
      <c r="E1645" s="1">
        <v>0</v>
      </c>
      <c r="F1645" s="1">
        <v>1</v>
      </c>
      <c r="G1645" s="1">
        <v>1</v>
      </c>
      <c r="H1645" s="6">
        <v>1</v>
      </c>
      <c r="I1645">
        <v>0</v>
      </c>
      <c r="J1645" s="1">
        <v>32</v>
      </c>
      <c r="K1645" s="1">
        <v>1</v>
      </c>
      <c r="L1645" s="1">
        <v>569</v>
      </c>
      <c r="M1645" s="6">
        <v>0.25</v>
      </c>
      <c r="N1645" s="4">
        <v>2400</v>
      </c>
      <c r="O1645" s="4">
        <v>200</v>
      </c>
      <c r="P1645" s="4">
        <v>400</v>
      </c>
      <c r="Q1645" s="3">
        <v>0.25</v>
      </c>
      <c r="R1645" s="1">
        <v>18</v>
      </c>
      <c r="S1645" s="1">
        <v>400</v>
      </c>
      <c r="T1645" s="1">
        <v>35</v>
      </c>
      <c r="U1645" s="1">
        <v>1</v>
      </c>
      <c r="V1645" s="1">
        <v>48</v>
      </c>
      <c r="W1645" s="1">
        <v>0</v>
      </c>
      <c r="X1645" s="1">
        <v>1</v>
      </c>
      <c r="Y1645" s="1">
        <v>1</v>
      </c>
      <c r="Z1645" s="1">
        <v>4</v>
      </c>
      <c r="AA1645" s="1">
        <v>0</v>
      </c>
      <c r="AB1645" s="1">
        <v>0</v>
      </c>
      <c r="AC1645" s="1">
        <v>0</v>
      </c>
      <c r="AD1645" s="1">
        <v>0</v>
      </c>
      <c r="AE1645" s="1">
        <v>0</v>
      </c>
      <c r="AF1645" s="1">
        <v>0</v>
      </c>
      <c r="AG1645" s="1">
        <v>0</v>
      </c>
      <c r="AH1645" s="1">
        <v>400</v>
      </c>
      <c r="AI1645" s="1">
        <v>400</v>
      </c>
      <c r="AJ1645" s="1" t="s">
        <v>3308</v>
      </c>
      <c r="AK1645" s="1" t="s">
        <v>11976</v>
      </c>
      <c r="AL1645" s="1" t="s">
        <v>11977</v>
      </c>
      <c r="AM1645" s="1" t="s">
        <v>12</v>
      </c>
      <c r="AN1645" s="1" t="s">
        <v>23098</v>
      </c>
      <c r="AO1645" s="1" t="s">
        <v>86</v>
      </c>
      <c r="AP1645" s="1" t="s">
        <v>57</v>
      </c>
      <c r="AQ1645" s="1" t="s">
        <v>14</v>
      </c>
      <c r="AR1645" s="1" t="s">
        <v>19</v>
      </c>
      <c r="AS1645" s="1" t="s">
        <v>23090</v>
      </c>
      <c r="AT1645" s="1" t="s">
        <v>26</v>
      </c>
    </row>
    <row r="1646" spans="1:46" x14ac:dyDescent="0.25">
      <c r="A1646" s="1" t="s">
        <v>19011</v>
      </c>
      <c r="B1646" s="2" t="s">
        <v>23101</v>
      </c>
      <c r="C1646" s="2" t="s">
        <v>23109</v>
      </c>
      <c r="D1646" s="1">
        <v>0</v>
      </c>
      <c r="E1646" s="1">
        <v>0</v>
      </c>
      <c r="F1646" s="1">
        <v>1</v>
      </c>
      <c r="G1646" s="1">
        <v>1</v>
      </c>
      <c r="H1646" s="6">
        <v>1</v>
      </c>
      <c r="I1646">
        <v>0</v>
      </c>
      <c r="J1646" s="1">
        <v>40</v>
      </c>
      <c r="K1646" s="1">
        <v>0</v>
      </c>
      <c r="L1646" s="1">
        <v>813</v>
      </c>
      <c r="M1646" s="6">
        <v>0.46</v>
      </c>
      <c r="N1646" s="4">
        <v>9600</v>
      </c>
      <c r="O1646" s="4">
        <v>800</v>
      </c>
      <c r="P1646" s="4">
        <v>800</v>
      </c>
      <c r="Q1646" s="3">
        <v>0.27</v>
      </c>
      <c r="R1646" s="1">
        <v>12</v>
      </c>
      <c r="S1646" s="1">
        <v>800</v>
      </c>
      <c r="T1646" s="1">
        <v>49</v>
      </c>
      <c r="U1646" s="1">
        <v>1</v>
      </c>
      <c r="V1646" s="1">
        <v>48</v>
      </c>
      <c r="W1646" s="1">
        <v>1</v>
      </c>
      <c r="X1646" s="1">
        <v>0</v>
      </c>
      <c r="Y1646" s="1">
        <v>0</v>
      </c>
      <c r="Z1646" s="1">
        <v>4</v>
      </c>
      <c r="AA1646" s="1">
        <v>0</v>
      </c>
      <c r="AB1646" s="1">
        <v>1</v>
      </c>
      <c r="AC1646" s="1">
        <v>37182</v>
      </c>
      <c r="AD1646" s="1">
        <v>0</v>
      </c>
      <c r="AE1646" s="1">
        <v>0</v>
      </c>
      <c r="AF1646" s="1">
        <v>0</v>
      </c>
      <c r="AG1646" s="1">
        <v>274</v>
      </c>
      <c r="AH1646" s="1">
        <v>0</v>
      </c>
      <c r="AI1646" s="1">
        <v>37456</v>
      </c>
      <c r="AJ1646" s="1" t="s">
        <v>6012</v>
      </c>
      <c r="AK1646" s="1" t="s">
        <v>6013</v>
      </c>
      <c r="AL1646" s="1" t="s">
        <v>6014</v>
      </c>
      <c r="AM1646" s="1" t="s">
        <v>12</v>
      </c>
      <c r="AN1646" s="1" t="s">
        <v>23097</v>
      </c>
      <c r="AO1646" s="1" t="s">
        <v>86</v>
      </c>
      <c r="AP1646" s="1" t="s">
        <v>86</v>
      </c>
      <c r="AQ1646" s="1" t="s">
        <v>25</v>
      </c>
      <c r="AR1646" s="1" t="s">
        <v>30</v>
      </c>
      <c r="AS1646" s="1" t="s">
        <v>23090</v>
      </c>
      <c r="AT1646" s="1" t="s">
        <v>101</v>
      </c>
    </row>
    <row r="1647" spans="1:46" x14ac:dyDescent="0.25">
      <c r="A1647" s="1" t="s">
        <v>23032</v>
      </c>
      <c r="B1647" s="2" t="s">
        <v>23101</v>
      </c>
      <c r="C1647" s="2" t="s">
        <v>23109</v>
      </c>
      <c r="D1647" s="1">
        <v>0</v>
      </c>
      <c r="E1647" s="1">
        <v>0</v>
      </c>
      <c r="F1647" s="1">
        <v>1</v>
      </c>
      <c r="G1647" s="1">
        <v>1</v>
      </c>
      <c r="H1647" s="6">
        <v>1</v>
      </c>
      <c r="I1647">
        <v>0</v>
      </c>
      <c r="J1647" s="1">
        <v>32</v>
      </c>
      <c r="K1647" s="1">
        <v>0</v>
      </c>
      <c r="L1647" s="1">
        <v>710</v>
      </c>
      <c r="M1647" s="6">
        <v>0.51</v>
      </c>
      <c r="N1647" s="4">
        <v>2275</v>
      </c>
      <c r="O1647" s="4">
        <v>175</v>
      </c>
      <c r="P1647" s="4">
        <v>500</v>
      </c>
      <c r="Q1647" s="3">
        <v>0.25</v>
      </c>
      <c r="R1647" s="1">
        <v>24</v>
      </c>
      <c r="S1647" s="1">
        <v>500</v>
      </c>
      <c r="T1647" s="1">
        <v>55</v>
      </c>
      <c r="U1647" s="1">
        <v>0</v>
      </c>
      <c r="V1647" s="1">
        <v>48</v>
      </c>
      <c r="W1647" s="1">
        <v>0</v>
      </c>
      <c r="X1647" s="1">
        <v>0</v>
      </c>
      <c r="Y1647" s="1">
        <v>1</v>
      </c>
      <c r="Z1647" s="1">
        <v>4</v>
      </c>
      <c r="AA1647" s="1">
        <v>0</v>
      </c>
      <c r="AB1647" s="1">
        <v>0</v>
      </c>
      <c r="AC1647" s="1">
        <v>0</v>
      </c>
      <c r="AD1647" s="1">
        <v>61</v>
      </c>
      <c r="AE1647" s="1">
        <v>0</v>
      </c>
      <c r="AF1647" s="1">
        <v>918</v>
      </c>
      <c r="AG1647" s="1">
        <v>435</v>
      </c>
      <c r="AH1647" s="1">
        <v>0</v>
      </c>
      <c r="AI1647" s="1">
        <v>1414</v>
      </c>
      <c r="AJ1647" s="1" t="s">
        <v>16914</v>
      </c>
      <c r="AK1647" s="1" t="s">
        <v>16915</v>
      </c>
      <c r="AL1647" s="1" t="s">
        <v>16916</v>
      </c>
      <c r="AM1647" s="1" t="s">
        <v>12</v>
      </c>
      <c r="AN1647" s="1" t="s">
        <v>23097</v>
      </c>
      <c r="AO1647" s="1" t="s">
        <v>364</v>
      </c>
      <c r="AP1647" s="1" t="s">
        <v>57</v>
      </c>
      <c r="AQ1647" s="1" t="s">
        <v>25</v>
      </c>
      <c r="AR1647" s="1" t="s">
        <v>19</v>
      </c>
      <c r="AS1647" s="1" t="s">
        <v>23090</v>
      </c>
      <c r="AT1647" s="1" t="s">
        <v>26</v>
      </c>
    </row>
    <row r="1648" spans="1:46" x14ac:dyDescent="0.25">
      <c r="A1648" s="1" t="s">
        <v>19041</v>
      </c>
      <c r="B1648" s="2" t="s">
        <v>23101</v>
      </c>
      <c r="C1648" s="2" t="s">
        <v>23109</v>
      </c>
      <c r="D1648" s="1">
        <v>0</v>
      </c>
      <c r="E1648" s="1">
        <v>0</v>
      </c>
      <c r="F1648" s="1">
        <v>1</v>
      </c>
      <c r="G1648" s="1">
        <v>1</v>
      </c>
      <c r="H1648" s="6">
        <v>1</v>
      </c>
      <c r="I1648">
        <v>0</v>
      </c>
      <c r="J1648" s="1">
        <v>33</v>
      </c>
      <c r="K1648" s="1">
        <v>1</v>
      </c>
      <c r="L1648" s="1">
        <v>519</v>
      </c>
      <c r="M1648" s="6">
        <v>0.16</v>
      </c>
      <c r="N1648" s="4">
        <v>3000</v>
      </c>
      <c r="O1648" s="4">
        <v>200</v>
      </c>
      <c r="P1648" s="4">
        <v>300</v>
      </c>
      <c r="Q1648" s="3">
        <v>0.35</v>
      </c>
      <c r="R1648" s="1">
        <v>12</v>
      </c>
      <c r="S1648" s="1">
        <v>300</v>
      </c>
      <c r="T1648" s="1">
        <v>36</v>
      </c>
      <c r="U1648" s="1">
        <v>1</v>
      </c>
      <c r="V1648" s="1">
        <v>48</v>
      </c>
      <c r="W1648" s="1">
        <v>0</v>
      </c>
      <c r="X1648" s="1">
        <v>0</v>
      </c>
      <c r="Y1648" s="1">
        <v>1</v>
      </c>
      <c r="Z1648" s="1">
        <v>2</v>
      </c>
      <c r="AA1648" s="1">
        <v>0</v>
      </c>
      <c r="AB1648" s="1">
        <v>0</v>
      </c>
      <c r="AC1648" s="1">
        <v>0</v>
      </c>
      <c r="AD1648" s="1">
        <v>0</v>
      </c>
      <c r="AE1648" s="1">
        <v>0</v>
      </c>
      <c r="AF1648" s="1">
        <v>0</v>
      </c>
      <c r="AG1648" s="1">
        <v>100</v>
      </c>
      <c r="AH1648" s="1">
        <v>0</v>
      </c>
      <c r="AI1648" s="1">
        <v>100</v>
      </c>
      <c r="AJ1648" s="1" t="s">
        <v>6100</v>
      </c>
      <c r="AK1648" s="1" t="s">
        <v>6101</v>
      </c>
      <c r="AL1648" s="1" t="s">
        <v>6102</v>
      </c>
      <c r="AM1648" s="1" t="s">
        <v>12</v>
      </c>
      <c r="AN1648" s="1" t="s">
        <v>23098</v>
      </c>
      <c r="AO1648" s="1" t="s">
        <v>86</v>
      </c>
      <c r="AP1648" s="1" t="s">
        <v>57</v>
      </c>
      <c r="AQ1648" s="1" t="s">
        <v>25</v>
      </c>
      <c r="AR1648" s="1" t="s">
        <v>19</v>
      </c>
      <c r="AS1648" s="1" t="s">
        <v>23090</v>
      </c>
      <c r="AT1648" s="1" t="s">
        <v>26</v>
      </c>
    </row>
    <row r="1649" spans="1:46" x14ac:dyDescent="0.25">
      <c r="A1649" s="1" t="s">
        <v>18398</v>
      </c>
      <c r="B1649" s="2" t="s">
        <v>23101</v>
      </c>
      <c r="C1649" s="2" t="s">
        <v>23109</v>
      </c>
      <c r="D1649" s="1">
        <v>0</v>
      </c>
      <c r="E1649" s="1">
        <v>1</v>
      </c>
      <c r="F1649" s="1">
        <v>3</v>
      </c>
      <c r="G1649" s="1">
        <v>4</v>
      </c>
      <c r="H1649" s="6">
        <v>0.75</v>
      </c>
      <c r="I1649">
        <v>1</v>
      </c>
      <c r="J1649" s="1">
        <v>31</v>
      </c>
      <c r="K1649" s="1">
        <v>1</v>
      </c>
      <c r="L1649" s="1">
        <v>731</v>
      </c>
      <c r="M1649" s="6">
        <v>0.52</v>
      </c>
      <c r="N1649" s="4">
        <v>2400</v>
      </c>
      <c r="O1649" s="4">
        <v>200</v>
      </c>
      <c r="P1649" s="4">
        <v>400</v>
      </c>
      <c r="Q1649" s="3">
        <v>0.18</v>
      </c>
      <c r="R1649" s="1">
        <v>24</v>
      </c>
      <c r="S1649" s="1">
        <v>400</v>
      </c>
      <c r="T1649" s="1">
        <v>10</v>
      </c>
      <c r="U1649" s="1">
        <v>0</v>
      </c>
      <c r="V1649" s="1">
        <v>48</v>
      </c>
      <c r="W1649" s="1">
        <v>0</v>
      </c>
      <c r="X1649" s="1">
        <v>0</v>
      </c>
      <c r="Y1649" s="1">
        <v>1</v>
      </c>
      <c r="Z1649" s="1">
        <v>4</v>
      </c>
      <c r="AA1649" s="1">
        <v>1</v>
      </c>
      <c r="AB1649" s="1">
        <v>1</v>
      </c>
      <c r="AC1649" s="1">
        <v>1863</v>
      </c>
      <c r="AD1649" s="1">
        <v>0</v>
      </c>
      <c r="AE1649" s="1">
        <v>144</v>
      </c>
      <c r="AF1649" s="1">
        <v>312</v>
      </c>
      <c r="AG1649" s="1">
        <v>0</v>
      </c>
      <c r="AH1649" s="1">
        <v>0</v>
      </c>
      <c r="AI1649" s="1">
        <v>2319</v>
      </c>
      <c r="AJ1649" s="1" t="s">
        <v>4256</v>
      </c>
      <c r="AK1649" s="1" t="s">
        <v>4257</v>
      </c>
      <c r="AL1649" s="1" t="s">
        <v>4258</v>
      </c>
      <c r="AM1649" s="1" t="s">
        <v>16</v>
      </c>
      <c r="AN1649" s="1" t="s">
        <v>23098</v>
      </c>
      <c r="AO1649" s="1" t="s">
        <v>364</v>
      </c>
      <c r="AP1649" s="1" t="s">
        <v>57</v>
      </c>
      <c r="AQ1649" s="1" t="s">
        <v>25</v>
      </c>
      <c r="AR1649" s="1" t="s">
        <v>19</v>
      </c>
      <c r="AS1649" s="1" t="s">
        <v>23091</v>
      </c>
      <c r="AT1649" s="1" t="s">
        <v>101</v>
      </c>
    </row>
    <row r="1650" spans="1:46" x14ac:dyDescent="0.25">
      <c r="A1650" s="1" t="s">
        <v>19052</v>
      </c>
      <c r="B1650" s="2" t="s">
        <v>23101</v>
      </c>
      <c r="C1650" s="2" t="s">
        <v>23109</v>
      </c>
      <c r="D1650" s="1">
        <v>1</v>
      </c>
      <c r="E1650" s="1">
        <v>0</v>
      </c>
      <c r="F1650" s="1">
        <v>3</v>
      </c>
      <c r="G1650" s="1">
        <v>4</v>
      </c>
      <c r="H1650" s="6">
        <v>0.75</v>
      </c>
      <c r="I1650">
        <v>1</v>
      </c>
      <c r="J1650" s="1">
        <v>34</v>
      </c>
      <c r="K1650" s="1">
        <v>0</v>
      </c>
      <c r="L1650" s="1">
        <v>678</v>
      </c>
      <c r="M1650" s="6">
        <v>7.0000000000000007E-2</v>
      </c>
      <c r="N1650" s="4">
        <v>4600</v>
      </c>
      <c r="O1650" s="4">
        <v>380</v>
      </c>
      <c r="P1650" s="4">
        <v>350</v>
      </c>
      <c r="Q1650" s="3">
        <v>0.2</v>
      </c>
      <c r="R1650" s="1">
        <v>24</v>
      </c>
      <c r="S1650" s="1">
        <v>350</v>
      </c>
      <c r="T1650" s="1">
        <v>14</v>
      </c>
      <c r="U1650" s="1">
        <v>1</v>
      </c>
      <c r="V1650" s="1">
        <v>48</v>
      </c>
      <c r="W1650" s="1">
        <v>1</v>
      </c>
      <c r="X1650" s="1">
        <v>1</v>
      </c>
      <c r="Y1650" s="1">
        <v>0</v>
      </c>
      <c r="Z1650" s="1">
        <v>3</v>
      </c>
      <c r="AA1650" s="1">
        <v>1</v>
      </c>
      <c r="AB1650" s="1">
        <v>1</v>
      </c>
      <c r="AC1650" s="1">
        <v>357</v>
      </c>
      <c r="AD1650" s="1">
        <v>0</v>
      </c>
      <c r="AE1650" s="1">
        <v>0</v>
      </c>
      <c r="AF1650" s="1">
        <v>0</v>
      </c>
      <c r="AG1650" s="1">
        <v>0</v>
      </c>
      <c r="AH1650" s="1">
        <v>0</v>
      </c>
      <c r="AI1650" s="1">
        <v>357</v>
      </c>
      <c r="AJ1650" s="1" t="s">
        <v>6131</v>
      </c>
      <c r="AK1650" s="1" t="s">
        <v>6132</v>
      </c>
      <c r="AL1650" s="1" t="s">
        <v>6133</v>
      </c>
      <c r="AM1650" s="1" t="s">
        <v>16</v>
      </c>
      <c r="AN1650" s="1" t="s">
        <v>23097</v>
      </c>
      <c r="AO1650" s="1" t="s">
        <v>86</v>
      </c>
      <c r="AP1650" s="1" t="s">
        <v>86</v>
      </c>
      <c r="AQ1650" s="1" t="s">
        <v>14</v>
      </c>
      <c r="AR1650" s="1" t="s">
        <v>30</v>
      </c>
      <c r="AS1650" s="1" t="s">
        <v>23091</v>
      </c>
      <c r="AT1650" s="1" t="s">
        <v>101</v>
      </c>
    </row>
    <row r="1651" spans="1:46" x14ac:dyDescent="0.25">
      <c r="A1651" s="1" t="s">
        <v>21919</v>
      </c>
      <c r="B1651" s="2" t="s">
        <v>23101</v>
      </c>
      <c r="C1651" s="2" t="s">
        <v>23109</v>
      </c>
      <c r="D1651" s="1">
        <v>0</v>
      </c>
      <c r="E1651" s="1">
        <v>0</v>
      </c>
      <c r="F1651" s="1">
        <v>1</v>
      </c>
      <c r="G1651" s="1">
        <v>1</v>
      </c>
      <c r="H1651" s="6">
        <v>1</v>
      </c>
      <c r="I1651">
        <v>1</v>
      </c>
      <c r="J1651" s="1">
        <v>35</v>
      </c>
      <c r="K1651" s="1">
        <v>0</v>
      </c>
      <c r="L1651" s="1">
        <v>617</v>
      </c>
      <c r="M1651" s="6">
        <v>0.22</v>
      </c>
      <c r="N1651" s="4">
        <v>2400</v>
      </c>
      <c r="O1651" s="4">
        <v>200</v>
      </c>
      <c r="P1651" s="4">
        <v>400</v>
      </c>
      <c r="Q1651" s="3">
        <v>0.3</v>
      </c>
      <c r="R1651" s="1">
        <v>24</v>
      </c>
      <c r="S1651" s="1">
        <v>400</v>
      </c>
      <c r="T1651" s="1">
        <v>38</v>
      </c>
      <c r="U1651" s="1">
        <v>1</v>
      </c>
      <c r="V1651" s="1">
        <v>48</v>
      </c>
      <c r="W1651" s="1">
        <v>0</v>
      </c>
      <c r="X1651" s="1">
        <v>1</v>
      </c>
      <c r="Y1651" s="1">
        <v>1</v>
      </c>
      <c r="Z1651" s="1">
        <v>0</v>
      </c>
      <c r="AA1651" s="1">
        <v>0</v>
      </c>
      <c r="AB1651" s="1">
        <v>1</v>
      </c>
      <c r="AC1651" s="1">
        <v>0</v>
      </c>
      <c r="AD1651" s="1">
        <v>0</v>
      </c>
      <c r="AE1651" s="1">
        <v>0</v>
      </c>
      <c r="AF1651" s="1">
        <v>492</v>
      </c>
      <c r="AG1651" s="1">
        <v>0</v>
      </c>
      <c r="AH1651" s="1">
        <v>300</v>
      </c>
      <c r="AI1651" s="1">
        <v>792</v>
      </c>
      <c r="AJ1651" s="1" t="s">
        <v>299</v>
      </c>
      <c r="AK1651" s="1" t="s">
        <v>13944</v>
      </c>
      <c r="AL1651" s="1" t="s">
        <v>13945</v>
      </c>
      <c r="AM1651" s="1" t="s">
        <v>16</v>
      </c>
      <c r="AN1651" s="1" t="s">
        <v>23097</v>
      </c>
      <c r="AO1651" s="1" t="s">
        <v>86</v>
      </c>
      <c r="AP1651" s="1" t="s">
        <v>57</v>
      </c>
      <c r="AQ1651" s="1" t="s">
        <v>14</v>
      </c>
      <c r="AR1651" s="1" t="s">
        <v>19</v>
      </c>
      <c r="AS1651" s="1" t="s">
        <v>23090</v>
      </c>
      <c r="AT1651" s="1" t="s">
        <v>101</v>
      </c>
    </row>
    <row r="1652" spans="1:46" x14ac:dyDescent="0.25">
      <c r="A1652" s="1" t="s">
        <v>22768</v>
      </c>
      <c r="B1652" s="2" t="s">
        <v>23076</v>
      </c>
      <c r="C1652" s="2" t="s">
        <v>23107</v>
      </c>
      <c r="D1652" s="1">
        <v>0</v>
      </c>
      <c r="E1652" s="1">
        <v>1</v>
      </c>
      <c r="F1652" s="1">
        <v>1</v>
      </c>
      <c r="G1652" s="1">
        <v>2</v>
      </c>
      <c r="H1652" s="6">
        <v>0.5</v>
      </c>
      <c r="I1652">
        <v>0</v>
      </c>
      <c r="J1652" s="1">
        <v>35</v>
      </c>
      <c r="K1652" s="1">
        <v>0</v>
      </c>
      <c r="L1652" s="1">
        <v>716</v>
      </c>
      <c r="M1652" s="6">
        <v>0.15</v>
      </c>
      <c r="N1652" s="4">
        <v>3000</v>
      </c>
      <c r="O1652" s="4">
        <v>250</v>
      </c>
      <c r="P1652" s="4">
        <v>400</v>
      </c>
      <c r="Q1652" s="3">
        <v>0.3</v>
      </c>
      <c r="R1652" s="1">
        <v>12</v>
      </c>
      <c r="S1652" s="1">
        <v>400</v>
      </c>
      <c r="T1652" s="1">
        <v>43</v>
      </c>
      <c r="U1652" s="1">
        <v>1</v>
      </c>
      <c r="V1652" s="1">
        <v>47</v>
      </c>
      <c r="W1652" s="1">
        <v>0</v>
      </c>
      <c r="X1652" s="1">
        <v>1</v>
      </c>
      <c r="Y1652" s="1">
        <v>1</v>
      </c>
      <c r="Z1652" s="1">
        <v>1</v>
      </c>
      <c r="AA1652" s="1">
        <v>1</v>
      </c>
      <c r="AB1652" s="1">
        <v>0</v>
      </c>
      <c r="AC1652" s="1">
        <v>0</v>
      </c>
      <c r="AD1652" s="1">
        <v>0</v>
      </c>
      <c r="AE1652" s="1">
        <v>0</v>
      </c>
      <c r="AF1652" s="1">
        <v>0</v>
      </c>
      <c r="AG1652" s="1">
        <v>0</v>
      </c>
      <c r="AH1652" s="1">
        <v>0</v>
      </c>
      <c r="AI1652" s="1">
        <v>0</v>
      </c>
      <c r="AJ1652" s="1" t="s">
        <v>16184</v>
      </c>
      <c r="AK1652" s="1" t="s">
        <v>16185</v>
      </c>
      <c r="AL1652" s="1" t="s">
        <v>16186</v>
      </c>
      <c r="AM1652" s="1" t="s">
        <v>12</v>
      </c>
      <c r="AN1652" s="1" t="s">
        <v>23097</v>
      </c>
      <c r="AO1652" s="1" t="s">
        <v>86</v>
      </c>
      <c r="AP1652" s="1" t="s">
        <v>57</v>
      </c>
      <c r="AQ1652" s="1" t="s">
        <v>14</v>
      </c>
      <c r="AR1652" s="1" t="s">
        <v>19</v>
      </c>
      <c r="AS1652" s="1" t="s">
        <v>23091</v>
      </c>
      <c r="AT1652" s="1" t="s">
        <v>26</v>
      </c>
    </row>
    <row r="1653" spans="1:46" x14ac:dyDescent="0.25">
      <c r="A1653" s="1" t="s">
        <v>20290</v>
      </c>
      <c r="B1653" s="2" t="s">
        <v>23073</v>
      </c>
      <c r="C1653" s="2" t="s">
        <v>23105</v>
      </c>
      <c r="D1653" s="1">
        <v>0</v>
      </c>
      <c r="E1653" s="1">
        <v>0</v>
      </c>
      <c r="F1653" s="1">
        <v>1</v>
      </c>
      <c r="G1653" s="1">
        <v>1</v>
      </c>
      <c r="H1653" s="6">
        <v>1</v>
      </c>
      <c r="I1653">
        <v>0</v>
      </c>
      <c r="J1653" s="1">
        <v>49</v>
      </c>
      <c r="K1653" s="1">
        <v>0</v>
      </c>
      <c r="L1653" s="1">
        <v>686</v>
      </c>
      <c r="M1653" s="6">
        <v>0.77</v>
      </c>
      <c r="N1653" s="4">
        <v>3900</v>
      </c>
      <c r="O1653" s="4">
        <v>320</v>
      </c>
      <c r="P1653" s="4">
        <v>400</v>
      </c>
      <c r="Q1653" s="3">
        <v>0.36</v>
      </c>
      <c r="R1653" s="1">
        <v>12</v>
      </c>
      <c r="S1653" s="1">
        <v>400</v>
      </c>
      <c r="T1653" s="1">
        <v>48</v>
      </c>
      <c r="U1653" s="1">
        <v>0</v>
      </c>
      <c r="V1653" s="1">
        <v>47</v>
      </c>
      <c r="W1653" s="1">
        <v>0</v>
      </c>
      <c r="X1653" s="1">
        <v>0</v>
      </c>
      <c r="Y1653" s="1">
        <v>1</v>
      </c>
      <c r="Z1653" s="1">
        <v>1</v>
      </c>
      <c r="AA1653" s="1">
        <v>0</v>
      </c>
      <c r="AB1653" s="1">
        <v>0</v>
      </c>
      <c r="AC1653" s="1">
        <v>5000</v>
      </c>
      <c r="AD1653" s="1">
        <v>1048</v>
      </c>
      <c r="AE1653" s="1">
        <v>685</v>
      </c>
      <c r="AF1653" s="1">
        <v>1742</v>
      </c>
      <c r="AG1653" s="1">
        <v>90</v>
      </c>
      <c r="AH1653" s="1">
        <v>0</v>
      </c>
      <c r="AI1653" s="1">
        <v>8565</v>
      </c>
      <c r="AJ1653" s="1" t="s">
        <v>9538</v>
      </c>
      <c r="AK1653" s="1" t="s">
        <v>9539</v>
      </c>
      <c r="AL1653" s="1" t="s">
        <v>9540</v>
      </c>
      <c r="AM1653" s="1" t="s">
        <v>12</v>
      </c>
      <c r="AN1653" s="1" t="s">
        <v>23097</v>
      </c>
      <c r="AO1653" s="1" t="s">
        <v>364</v>
      </c>
      <c r="AP1653" s="1" t="s">
        <v>57</v>
      </c>
      <c r="AQ1653" s="1" t="s">
        <v>25</v>
      </c>
      <c r="AR1653" s="1" t="s">
        <v>19</v>
      </c>
      <c r="AS1653" s="1" t="s">
        <v>23090</v>
      </c>
      <c r="AT1653" s="1" t="s">
        <v>26</v>
      </c>
    </row>
    <row r="1654" spans="1:46" x14ac:dyDescent="0.25">
      <c r="A1654" s="1" t="s">
        <v>18118</v>
      </c>
      <c r="B1654" s="2" t="s">
        <v>23073</v>
      </c>
      <c r="C1654" s="2" t="s">
        <v>23107</v>
      </c>
      <c r="D1654" s="1">
        <v>0</v>
      </c>
      <c r="E1654" s="1">
        <v>2</v>
      </c>
      <c r="F1654" s="1">
        <v>1</v>
      </c>
      <c r="G1654" s="1">
        <v>3</v>
      </c>
      <c r="H1654" s="6">
        <v>0.33333333333333331</v>
      </c>
      <c r="I1654">
        <v>1</v>
      </c>
      <c r="J1654" s="1">
        <v>38</v>
      </c>
      <c r="K1654" s="1">
        <v>1</v>
      </c>
      <c r="L1654" s="1">
        <v>809</v>
      </c>
      <c r="M1654" s="6">
        <v>0.35</v>
      </c>
      <c r="N1654" s="4">
        <v>3000</v>
      </c>
      <c r="O1654" s="4">
        <v>200</v>
      </c>
      <c r="P1654" s="4">
        <v>650</v>
      </c>
      <c r="Q1654" s="3">
        <v>0.28000000000000003</v>
      </c>
      <c r="R1654" s="1">
        <v>24</v>
      </c>
      <c r="S1654" s="1">
        <v>650</v>
      </c>
      <c r="T1654" s="1">
        <v>68</v>
      </c>
      <c r="U1654" s="1">
        <v>0</v>
      </c>
      <c r="V1654" s="1">
        <v>47</v>
      </c>
      <c r="W1654" s="1">
        <v>1</v>
      </c>
      <c r="X1654" s="1">
        <v>0</v>
      </c>
      <c r="Y1654" s="1">
        <v>0</v>
      </c>
      <c r="Z1654" s="1">
        <v>4</v>
      </c>
      <c r="AA1654" s="1">
        <v>1</v>
      </c>
      <c r="AB1654" s="1">
        <v>1</v>
      </c>
      <c r="AC1654" s="1">
        <v>0</v>
      </c>
      <c r="AD1654" s="1">
        <v>0</v>
      </c>
      <c r="AE1654" s="1">
        <v>0</v>
      </c>
      <c r="AF1654" s="1">
        <v>234</v>
      </c>
      <c r="AG1654" s="1">
        <v>0</v>
      </c>
      <c r="AH1654" s="1">
        <v>382</v>
      </c>
      <c r="AI1654" s="1">
        <v>616</v>
      </c>
      <c r="AJ1654" s="1" t="s">
        <v>3409</v>
      </c>
      <c r="AK1654" s="1" t="s">
        <v>3410</v>
      </c>
      <c r="AL1654" s="1" t="s">
        <v>3411</v>
      </c>
      <c r="AM1654" s="1" t="s">
        <v>16</v>
      </c>
      <c r="AN1654" s="1" t="s">
        <v>23098</v>
      </c>
      <c r="AO1654" s="1" t="s">
        <v>364</v>
      </c>
      <c r="AP1654" s="1" t="s">
        <v>86</v>
      </c>
      <c r="AQ1654" s="1" t="s">
        <v>25</v>
      </c>
      <c r="AR1654" s="1" t="s">
        <v>30</v>
      </c>
      <c r="AS1654" s="1" t="s">
        <v>23091</v>
      </c>
      <c r="AT1654" s="1" t="s">
        <v>101</v>
      </c>
    </row>
    <row r="1655" spans="1:46" x14ac:dyDescent="0.25">
      <c r="A1655" s="1" t="s">
        <v>21625</v>
      </c>
      <c r="B1655" s="2" t="s">
        <v>23073</v>
      </c>
      <c r="C1655" s="2" t="s">
        <v>23107</v>
      </c>
      <c r="D1655" s="1">
        <v>0</v>
      </c>
      <c r="E1655" s="1">
        <v>0</v>
      </c>
      <c r="F1655" s="1">
        <v>1</v>
      </c>
      <c r="G1655" s="1">
        <v>1</v>
      </c>
      <c r="H1655" s="6">
        <v>1</v>
      </c>
      <c r="I1655">
        <v>0</v>
      </c>
      <c r="J1655" s="1">
        <v>40</v>
      </c>
      <c r="K1655" s="1">
        <v>0</v>
      </c>
      <c r="L1655" s="1">
        <v>724</v>
      </c>
      <c r="M1655" s="6">
        <v>0.46</v>
      </c>
      <c r="N1655" s="4">
        <v>3600</v>
      </c>
      <c r="O1655" s="4">
        <v>300</v>
      </c>
      <c r="P1655" s="4">
        <v>500</v>
      </c>
      <c r="Q1655" s="3">
        <v>0.3</v>
      </c>
      <c r="R1655" s="1">
        <v>12</v>
      </c>
      <c r="S1655" s="1">
        <v>500</v>
      </c>
      <c r="T1655" s="1">
        <v>46</v>
      </c>
      <c r="U1655" s="1">
        <v>1</v>
      </c>
      <c r="V1655" s="1">
        <v>47</v>
      </c>
      <c r="W1655" s="1">
        <v>1</v>
      </c>
      <c r="X1655" s="1">
        <v>0</v>
      </c>
      <c r="Y1655" s="1">
        <v>0</v>
      </c>
      <c r="Z1655" s="1">
        <v>2</v>
      </c>
      <c r="AA1655" s="1">
        <v>1</v>
      </c>
      <c r="AB1655" s="1">
        <v>0</v>
      </c>
      <c r="AC1655" s="1">
        <v>0</v>
      </c>
      <c r="AD1655" s="1">
        <v>0</v>
      </c>
      <c r="AE1655" s="1">
        <v>0</v>
      </c>
      <c r="AF1655" s="1">
        <v>1419</v>
      </c>
      <c r="AG1655" s="1">
        <v>10</v>
      </c>
      <c r="AH1655" s="1">
        <v>250</v>
      </c>
      <c r="AI1655" s="1">
        <v>1679</v>
      </c>
      <c r="AJ1655" s="1" t="s">
        <v>13159</v>
      </c>
      <c r="AK1655" s="1" t="s">
        <v>13160</v>
      </c>
      <c r="AL1655" s="1" t="s">
        <v>13161</v>
      </c>
      <c r="AM1655" s="1" t="s">
        <v>12</v>
      </c>
      <c r="AN1655" s="1" t="s">
        <v>23097</v>
      </c>
      <c r="AO1655" s="1" t="s">
        <v>86</v>
      </c>
      <c r="AP1655" s="1" t="s">
        <v>86</v>
      </c>
      <c r="AQ1655" s="1" t="s">
        <v>25</v>
      </c>
      <c r="AR1655" s="1" t="s">
        <v>30</v>
      </c>
      <c r="AS1655" s="1" t="s">
        <v>23091</v>
      </c>
      <c r="AT1655" s="1" t="s">
        <v>26</v>
      </c>
    </row>
    <row r="1656" spans="1:46" x14ac:dyDescent="0.25">
      <c r="A1656" s="1" t="s">
        <v>22328</v>
      </c>
      <c r="B1656" s="2" t="s">
        <v>23073</v>
      </c>
      <c r="C1656" s="2" t="s">
        <v>23109</v>
      </c>
      <c r="D1656" s="1">
        <v>0</v>
      </c>
      <c r="E1656" s="1">
        <v>1</v>
      </c>
      <c r="F1656" s="1">
        <v>2</v>
      </c>
      <c r="G1656" s="1">
        <v>3</v>
      </c>
      <c r="H1656" s="6">
        <v>0.66666666666666663</v>
      </c>
      <c r="I1656">
        <v>0</v>
      </c>
      <c r="J1656" s="1">
        <v>41</v>
      </c>
      <c r="K1656" s="1">
        <v>1</v>
      </c>
      <c r="L1656" s="1">
        <v>599</v>
      </c>
      <c r="M1656" s="6">
        <v>0.61</v>
      </c>
      <c r="N1656" s="4">
        <v>4900</v>
      </c>
      <c r="O1656" s="4">
        <v>390</v>
      </c>
      <c r="P1656" s="4">
        <v>200</v>
      </c>
      <c r="Q1656" s="3">
        <v>0.28000000000000003</v>
      </c>
      <c r="R1656" s="1">
        <v>18</v>
      </c>
      <c r="S1656" s="1">
        <v>200</v>
      </c>
      <c r="T1656" s="1">
        <v>24</v>
      </c>
      <c r="U1656" s="1">
        <v>1</v>
      </c>
      <c r="V1656" s="1">
        <v>47</v>
      </c>
      <c r="W1656" s="1">
        <v>0</v>
      </c>
      <c r="X1656" s="1">
        <v>0</v>
      </c>
      <c r="Y1656" s="1">
        <v>0</v>
      </c>
      <c r="Z1656" s="1">
        <v>5</v>
      </c>
      <c r="AA1656" s="1">
        <v>1</v>
      </c>
      <c r="AB1656" s="1">
        <v>0</v>
      </c>
      <c r="AC1656" s="1">
        <v>282</v>
      </c>
      <c r="AD1656" s="1">
        <v>0</v>
      </c>
      <c r="AE1656" s="1">
        <v>3253</v>
      </c>
      <c r="AF1656" s="1">
        <v>596</v>
      </c>
      <c r="AG1656" s="1">
        <v>0</v>
      </c>
      <c r="AH1656" s="1">
        <v>1000</v>
      </c>
      <c r="AI1656" s="1">
        <v>5131</v>
      </c>
      <c r="AJ1656" s="1" t="s">
        <v>15030</v>
      </c>
      <c r="AK1656" s="1" t="s">
        <v>15031</v>
      </c>
      <c r="AL1656" s="1" t="s">
        <v>15032</v>
      </c>
      <c r="AM1656" s="1" t="s">
        <v>12</v>
      </c>
      <c r="AN1656" s="1" t="s">
        <v>23098</v>
      </c>
      <c r="AO1656" s="1" t="s">
        <v>86</v>
      </c>
      <c r="AP1656" s="1" t="s">
        <v>57</v>
      </c>
      <c r="AQ1656" s="1" t="s">
        <v>25</v>
      </c>
      <c r="AR1656" s="1" t="s">
        <v>30</v>
      </c>
      <c r="AS1656" s="1" t="s">
        <v>23091</v>
      </c>
      <c r="AT1656" s="1" t="s">
        <v>26</v>
      </c>
    </row>
    <row r="1657" spans="1:46" x14ac:dyDescent="0.25">
      <c r="A1657" s="1" t="s">
        <v>18434</v>
      </c>
      <c r="B1657" s="2" t="s">
        <v>23074</v>
      </c>
      <c r="C1657" s="2" t="s">
        <v>23104</v>
      </c>
      <c r="D1657" s="1">
        <v>1</v>
      </c>
      <c r="E1657" s="1">
        <v>0</v>
      </c>
      <c r="F1657" s="1">
        <v>1</v>
      </c>
      <c r="G1657" s="1">
        <v>2</v>
      </c>
      <c r="H1657" s="6">
        <v>0.5</v>
      </c>
      <c r="I1657">
        <v>0</v>
      </c>
      <c r="J1657" s="1">
        <v>34</v>
      </c>
      <c r="K1657" s="1">
        <v>1</v>
      </c>
      <c r="L1657" s="1">
        <v>515</v>
      </c>
      <c r="M1657" s="6">
        <v>0</v>
      </c>
      <c r="N1657" s="4">
        <v>2300</v>
      </c>
      <c r="O1657" s="4">
        <v>175</v>
      </c>
      <c r="P1657" s="4">
        <v>600</v>
      </c>
      <c r="Q1657" s="3">
        <v>0.3</v>
      </c>
      <c r="R1657" s="1">
        <v>36</v>
      </c>
      <c r="S1657" s="1">
        <v>600</v>
      </c>
      <c r="T1657" s="1">
        <v>10</v>
      </c>
      <c r="U1657" s="1">
        <v>1</v>
      </c>
      <c r="V1657" s="1">
        <v>47</v>
      </c>
      <c r="W1657" s="1">
        <v>0</v>
      </c>
      <c r="X1657" s="1">
        <v>0</v>
      </c>
      <c r="Y1657" s="1">
        <v>0</v>
      </c>
      <c r="Z1657" s="1">
        <v>3</v>
      </c>
      <c r="AA1657" s="1">
        <v>0</v>
      </c>
      <c r="AB1657" s="1">
        <v>0</v>
      </c>
      <c r="AC1657" s="1">
        <v>7900</v>
      </c>
      <c r="AD1657" s="1">
        <v>0</v>
      </c>
      <c r="AE1657" s="1">
        <v>0</v>
      </c>
      <c r="AF1657" s="1">
        <v>0</v>
      </c>
      <c r="AG1657" s="1">
        <v>0</v>
      </c>
      <c r="AH1657" s="1">
        <v>0</v>
      </c>
      <c r="AI1657" s="1">
        <v>7900</v>
      </c>
      <c r="AJ1657" s="1" t="s">
        <v>4342</v>
      </c>
      <c r="AK1657" s="1" t="s">
        <v>4343</v>
      </c>
      <c r="AL1657" s="1" t="s">
        <v>11</v>
      </c>
      <c r="AM1657" s="1" t="s">
        <v>12</v>
      </c>
      <c r="AN1657" s="1" t="s">
        <v>23098</v>
      </c>
      <c r="AO1657" s="1" t="s">
        <v>86</v>
      </c>
      <c r="AP1657" s="1" t="s">
        <v>57</v>
      </c>
      <c r="AQ1657" s="1" t="s">
        <v>25</v>
      </c>
      <c r="AR1657" s="1" t="s">
        <v>30</v>
      </c>
      <c r="AS1657" s="1" t="s">
        <v>23090</v>
      </c>
      <c r="AT1657" s="1" t="s">
        <v>26</v>
      </c>
    </row>
    <row r="1658" spans="1:46" x14ac:dyDescent="0.25">
      <c r="A1658" s="1" t="s">
        <v>21438</v>
      </c>
      <c r="B1658" s="2" t="s">
        <v>23074</v>
      </c>
      <c r="C1658" s="2" t="s">
        <v>23105</v>
      </c>
      <c r="D1658" s="1">
        <v>0</v>
      </c>
      <c r="E1658" s="1">
        <v>0</v>
      </c>
      <c r="F1658" s="1">
        <v>1</v>
      </c>
      <c r="G1658" s="1">
        <v>1</v>
      </c>
      <c r="H1658" s="6">
        <v>1</v>
      </c>
      <c r="I1658">
        <v>1</v>
      </c>
      <c r="J1658" s="1">
        <v>50</v>
      </c>
      <c r="K1658" s="1">
        <v>1</v>
      </c>
      <c r="L1658" s="1">
        <v>693</v>
      </c>
      <c r="M1658" s="6">
        <v>0.28000000000000003</v>
      </c>
      <c r="N1658" s="4">
        <v>6000</v>
      </c>
      <c r="O1658" s="4">
        <v>500</v>
      </c>
      <c r="P1658" s="4">
        <v>500</v>
      </c>
      <c r="Q1658" s="3">
        <v>0.3</v>
      </c>
      <c r="R1658" s="1">
        <v>18</v>
      </c>
      <c r="S1658" s="1">
        <v>500</v>
      </c>
      <c r="T1658" s="1">
        <v>87</v>
      </c>
      <c r="U1658" s="1">
        <v>1</v>
      </c>
      <c r="V1658" s="1">
        <v>47</v>
      </c>
      <c r="W1658" s="1">
        <v>1</v>
      </c>
      <c r="X1658" s="1">
        <v>1</v>
      </c>
      <c r="Y1658" s="1">
        <v>0</v>
      </c>
      <c r="Z1658" s="1">
        <v>2</v>
      </c>
      <c r="AA1658" s="1">
        <v>0</v>
      </c>
      <c r="AB1658" s="1">
        <v>1</v>
      </c>
      <c r="AC1658" s="1">
        <v>5825</v>
      </c>
      <c r="AD1658" s="1">
        <v>1000</v>
      </c>
      <c r="AE1658" s="1">
        <v>0</v>
      </c>
      <c r="AF1658" s="1">
        <v>0</v>
      </c>
      <c r="AG1658" s="1">
        <v>0</v>
      </c>
      <c r="AH1658" s="1">
        <v>480</v>
      </c>
      <c r="AI1658" s="1">
        <v>7305</v>
      </c>
      <c r="AJ1658" s="1" t="s">
        <v>12644</v>
      </c>
      <c r="AK1658" s="1" t="s">
        <v>12645</v>
      </c>
      <c r="AL1658" s="1" t="s">
        <v>12646</v>
      </c>
      <c r="AM1658" s="1" t="s">
        <v>16</v>
      </c>
      <c r="AN1658" s="1" t="s">
        <v>23098</v>
      </c>
      <c r="AO1658" s="1" t="s">
        <v>86</v>
      </c>
      <c r="AP1658" s="1" t="s">
        <v>86</v>
      </c>
      <c r="AQ1658" s="1" t="s">
        <v>14</v>
      </c>
      <c r="AR1658" s="1" t="s">
        <v>30</v>
      </c>
      <c r="AS1658" s="1" t="s">
        <v>23090</v>
      </c>
      <c r="AT1658" s="1" t="s">
        <v>101</v>
      </c>
    </row>
    <row r="1659" spans="1:46" x14ac:dyDescent="0.25">
      <c r="A1659" s="1" t="s">
        <v>20428</v>
      </c>
      <c r="B1659" s="2" t="s">
        <v>23074</v>
      </c>
      <c r="C1659" s="2" t="s">
        <v>23106</v>
      </c>
      <c r="D1659" s="1">
        <v>1</v>
      </c>
      <c r="E1659" s="1">
        <v>0</v>
      </c>
      <c r="F1659" s="1">
        <v>4</v>
      </c>
      <c r="G1659" s="1">
        <v>5</v>
      </c>
      <c r="H1659" s="6">
        <v>0.8</v>
      </c>
      <c r="I1659">
        <v>0</v>
      </c>
      <c r="J1659" s="1">
        <v>38</v>
      </c>
      <c r="K1659" s="1">
        <v>1</v>
      </c>
      <c r="L1659" s="1">
        <v>611</v>
      </c>
      <c r="M1659" s="6">
        <v>0.3</v>
      </c>
      <c r="N1659" s="4">
        <v>2300</v>
      </c>
      <c r="O1659" s="4">
        <v>191</v>
      </c>
      <c r="P1659" s="4">
        <v>250</v>
      </c>
      <c r="Q1659" s="3">
        <v>0.35</v>
      </c>
      <c r="R1659" s="1">
        <v>12</v>
      </c>
      <c r="S1659" s="1">
        <v>250</v>
      </c>
      <c r="T1659" s="1">
        <v>19</v>
      </c>
      <c r="U1659" s="1">
        <v>1</v>
      </c>
      <c r="V1659" s="1">
        <v>47</v>
      </c>
      <c r="W1659" s="1">
        <v>0</v>
      </c>
      <c r="X1659" s="1">
        <v>0</v>
      </c>
      <c r="Y1659" s="1">
        <v>1</v>
      </c>
      <c r="Z1659" s="1">
        <v>3</v>
      </c>
      <c r="AA1659" s="1">
        <v>0</v>
      </c>
      <c r="AB1659" s="1">
        <v>0</v>
      </c>
      <c r="AC1659" s="1">
        <v>0</v>
      </c>
      <c r="AD1659" s="1">
        <v>0</v>
      </c>
      <c r="AE1659" s="1">
        <v>0</v>
      </c>
      <c r="AF1659" s="1">
        <v>652</v>
      </c>
      <c r="AG1659" s="1">
        <v>0</v>
      </c>
      <c r="AH1659" s="1">
        <v>0</v>
      </c>
      <c r="AI1659" s="1">
        <v>652</v>
      </c>
      <c r="AJ1659" s="1" t="s">
        <v>9914</v>
      </c>
      <c r="AK1659" s="1" t="s">
        <v>9915</v>
      </c>
      <c r="AL1659" s="1" t="s">
        <v>9916</v>
      </c>
      <c r="AM1659" s="1" t="s">
        <v>12</v>
      </c>
      <c r="AN1659" s="1" t="s">
        <v>23098</v>
      </c>
      <c r="AO1659" s="1" t="s">
        <v>86</v>
      </c>
      <c r="AP1659" s="1" t="s">
        <v>57</v>
      </c>
      <c r="AQ1659" s="1" t="s">
        <v>25</v>
      </c>
      <c r="AR1659" s="1" t="s">
        <v>19</v>
      </c>
      <c r="AS1659" s="1" t="s">
        <v>23090</v>
      </c>
      <c r="AT1659" s="1" t="s">
        <v>26</v>
      </c>
    </row>
    <row r="1660" spans="1:46" x14ac:dyDescent="0.25">
      <c r="A1660" s="1" t="s">
        <v>21579</v>
      </c>
      <c r="B1660" s="2" t="s">
        <v>23074</v>
      </c>
      <c r="C1660" s="2" t="s">
        <v>23106</v>
      </c>
      <c r="D1660" s="1">
        <v>0</v>
      </c>
      <c r="E1660" s="1">
        <v>2</v>
      </c>
      <c r="F1660" s="1">
        <v>2</v>
      </c>
      <c r="G1660" s="1">
        <v>4</v>
      </c>
      <c r="H1660" s="6">
        <v>0.5</v>
      </c>
      <c r="I1660">
        <v>1</v>
      </c>
      <c r="J1660" s="1">
        <v>42</v>
      </c>
      <c r="K1660" s="1">
        <v>1</v>
      </c>
      <c r="L1660" s="1">
        <v>605</v>
      </c>
      <c r="M1660" s="6">
        <v>0.19</v>
      </c>
      <c r="N1660" s="4">
        <v>1560</v>
      </c>
      <c r="O1660" s="4">
        <v>130</v>
      </c>
      <c r="P1660" s="4">
        <v>100</v>
      </c>
      <c r="Q1660" s="3">
        <v>0.36</v>
      </c>
      <c r="R1660" s="1">
        <v>18</v>
      </c>
      <c r="S1660" s="1">
        <v>100</v>
      </c>
      <c r="T1660" s="1">
        <v>42</v>
      </c>
      <c r="U1660" s="1">
        <v>1</v>
      </c>
      <c r="V1660" s="1">
        <v>47</v>
      </c>
      <c r="W1660" s="1">
        <v>0</v>
      </c>
      <c r="X1660" s="1">
        <v>0</v>
      </c>
      <c r="Y1660" s="1">
        <v>1</v>
      </c>
      <c r="Z1660" s="1">
        <v>4</v>
      </c>
      <c r="AA1660" s="1">
        <v>0</v>
      </c>
      <c r="AB1660" s="1">
        <v>1</v>
      </c>
      <c r="AC1660" s="1">
        <v>386</v>
      </c>
      <c r="AD1660" s="1">
        <v>0</v>
      </c>
      <c r="AE1660" s="1">
        <v>0</v>
      </c>
      <c r="AF1660" s="1">
        <v>91</v>
      </c>
      <c r="AG1660" s="1">
        <v>0</v>
      </c>
      <c r="AH1660" s="1">
        <v>0</v>
      </c>
      <c r="AI1660" s="1">
        <v>477</v>
      </c>
      <c r="AJ1660" s="1" t="s">
        <v>13034</v>
      </c>
      <c r="AK1660" s="1" t="s">
        <v>13035</v>
      </c>
      <c r="AL1660" s="1" t="s">
        <v>13036</v>
      </c>
      <c r="AM1660" s="1" t="s">
        <v>16</v>
      </c>
      <c r="AN1660" s="1" t="s">
        <v>23098</v>
      </c>
      <c r="AO1660" s="1" t="s">
        <v>86</v>
      </c>
      <c r="AP1660" s="1" t="s">
        <v>57</v>
      </c>
      <c r="AQ1660" s="1" t="s">
        <v>25</v>
      </c>
      <c r="AR1660" s="1" t="s">
        <v>19</v>
      </c>
      <c r="AS1660" s="1" t="s">
        <v>23090</v>
      </c>
      <c r="AT1660" s="1" t="s">
        <v>101</v>
      </c>
    </row>
    <row r="1661" spans="1:46" x14ac:dyDescent="0.25">
      <c r="A1661" s="1" t="s">
        <v>21498</v>
      </c>
      <c r="B1661" s="2" t="s">
        <v>23075</v>
      </c>
      <c r="C1661" s="2" t="s">
        <v>23106</v>
      </c>
      <c r="D1661" s="1">
        <v>1</v>
      </c>
      <c r="E1661" s="1">
        <v>1</v>
      </c>
      <c r="F1661" s="1">
        <v>1</v>
      </c>
      <c r="G1661" s="1">
        <v>3</v>
      </c>
      <c r="H1661" s="6">
        <v>0.33333333333333331</v>
      </c>
      <c r="I1661">
        <v>0</v>
      </c>
      <c r="J1661" s="1">
        <v>35</v>
      </c>
      <c r="K1661" s="1">
        <v>1</v>
      </c>
      <c r="L1661" s="1">
        <v>594</v>
      </c>
      <c r="M1661" s="6">
        <v>0.56999999999999995</v>
      </c>
      <c r="N1661" s="4">
        <v>3585</v>
      </c>
      <c r="O1661" s="4">
        <v>290</v>
      </c>
      <c r="P1661" s="4">
        <v>500</v>
      </c>
      <c r="Q1661" s="3">
        <v>0.36</v>
      </c>
      <c r="R1661" s="1">
        <v>24</v>
      </c>
      <c r="S1661" s="1">
        <v>500</v>
      </c>
      <c r="T1661" s="1">
        <v>63</v>
      </c>
      <c r="U1661" s="1">
        <v>1</v>
      </c>
      <c r="V1661" s="1">
        <v>47</v>
      </c>
      <c r="W1661" s="1">
        <v>0</v>
      </c>
      <c r="X1661" s="1">
        <v>0</v>
      </c>
      <c r="Y1661" s="1">
        <v>1</v>
      </c>
      <c r="Z1661" s="1">
        <v>9</v>
      </c>
      <c r="AA1661" s="1">
        <v>0</v>
      </c>
      <c r="AB1661" s="1">
        <v>0</v>
      </c>
      <c r="AC1661" s="1">
        <v>110</v>
      </c>
      <c r="AD1661" s="1">
        <v>0</v>
      </c>
      <c r="AE1661" s="1">
        <v>1565</v>
      </c>
      <c r="AF1661" s="1">
        <v>0</v>
      </c>
      <c r="AG1661" s="1">
        <v>4</v>
      </c>
      <c r="AH1661" s="1">
        <v>1230</v>
      </c>
      <c r="AI1661" s="1">
        <v>2909</v>
      </c>
      <c r="AJ1661" s="1" t="s">
        <v>12799</v>
      </c>
      <c r="AK1661" s="1" t="s">
        <v>12800</v>
      </c>
      <c r="AL1661" s="1" t="s">
        <v>12801</v>
      </c>
      <c r="AM1661" s="1" t="s">
        <v>12</v>
      </c>
      <c r="AN1661" s="1" t="s">
        <v>23098</v>
      </c>
      <c r="AO1661" s="1" t="s">
        <v>86</v>
      </c>
      <c r="AP1661" s="1" t="s">
        <v>57</v>
      </c>
      <c r="AQ1661" s="1" t="s">
        <v>25</v>
      </c>
      <c r="AR1661" s="1" t="s">
        <v>19</v>
      </c>
      <c r="AS1661" s="1" t="s">
        <v>23090</v>
      </c>
      <c r="AT1661" s="1" t="s">
        <v>26</v>
      </c>
    </row>
    <row r="1662" spans="1:46" x14ac:dyDescent="0.25">
      <c r="A1662" s="1" t="s">
        <v>18022</v>
      </c>
      <c r="B1662" s="2" t="s">
        <v>23101</v>
      </c>
      <c r="C1662" s="2" t="s">
        <v>23104</v>
      </c>
      <c r="D1662" s="1">
        <v>0</v>
      </c>
      <c r="E1662" s="1">
        <v>0</v>
      </c>
      <c r="F1662" s="1">
        <v>2</v>
      </c>
      <c r="G1662" s="1">
        <v>2</v>
      </c>
      <c r="H1662" s="6">
        <v>1</v>
      </c>
      <c r="I1662">
        <v>0</v>
      </c>
      <c r="J1662" s="1">
        <v>52</v>
      </c>
      <c r="K1662" s="1">
        <v>0</v>
      </c>
      <c r="L1662" s="1">
        <v>592</v>
      </c>
      <c r="M1662" s="6">
        <v>0.19</v>
      </c>
      <c r="N1662" s="4">
        <v>6720</v>
      </c>
      <c r="O1662" s="4">
        <v>560</v>
      </c>
      <c r="P1662" s="4">
        <v>300</v>
      </c>
      <c r="Q1662" s="3">
        <v>0.4</v>
      </c>
      <c r="R1662" s="1">
        <v>24</v>
      </c>
      <c r="S1662" s="1">
        <v>300</v>
      </c>
      <c r="T1662" s="1">
        <v>37</v>
      </c>
      <c r="U1662" s="1">
        <v>1</v>
      </c>
      <c r="V1662" s="1">
        <v>47</v>
      </c>
      <c r="W1662" s="1">
        <v>0</v>
      </c>
      <c r="X1662" s="1">
        <v>0</v>
      </c>
      <c r="Y1662" s="1">
        <v>0</v>
      </c>
      <c r="Z1662" s="1">
        <v>3</v>
      </c>
      <c r="AA1662" s="1">
        <v>1</v>
      </c>
      <c r="AB1662" s="1">
        <v>0</v>
      </c>
      <c r="AC1662" s="1">
        <v>0</v>
      </c>
      <c r="AD1662" s="1">
        <v>0</v>
      </c>
      <c r="AE1662" s="1">
        <v>100</v>
      </c>
      <c r="AF1662" s="1">
        <v>1111</v>
      </c>
      <c r="AG1662" s="1">
        <v>0</v>
      </c>
      <c r="AH1662" s="1">
        <v>500</v>
      </c>
      <c r="AI1662" s="1">
        <v>1711</v>
      </c>
      <c r="AJ1662" s="1" t="s">
        <v>3102</v>
      </c>
      <c r="AK1662" s="1" t="s">
        <v>3103</v>
      </c>
      <c r="AL1662" s="1" t="s">
        <v>3104</v>
      </c>
      <c r="AM1662" s="1" t="s">
        <v>12</v>
      </c>
      <c r="AN1662" s="1" t="s">
        <v>23097</v>
      </c>
      <c r="AO1662" s="1" t="s">
        <v>86</v>
      </c>
      <c r="AP1662" s="1" t="s">
        <v>57</v>
      </c>
      <c r="AQ1662" s="1" t="s">
        <v>25</v>
      </c>
      <c r="AR1662" s="1" t="s">
        <v>30</v>
      </c>
      <c r="AS1662" s="1" t="s">
        <v>23091</v>
      </c>
      <c r="AT1662" s="1" t="s">
        <v>26</v>
      </c>
    </row>
    <row r="1663" spans="1:46" x14ac:dyDescent="0.25">
      <c r="A1663" s="1" t="s">
        <v>18030</v>
      </c>
      <c r="B1663" s="2" t="s">
        <v>23101</v>
      </c>
      <c r="C1663" s="2" t="s">
        <v>23104</v>
      </c>
      <c r="D1663" s="1">
        <v>4</v>
      </c>
      <c r="E1663" s="1">
        <v>10</v>
      </c>
      <c r="F1663" s="1">
        <v>7</v>
      </c>
      <c r="G1663" s="1">
        <v>21</v>
      </c>
      <c r="H1663" s="6">
        <v>0.33333333333333331</v>
      </c>
      <c r="I1663">
        <v>0</v>
      </c>
      <c r="J1663" s="1">
        <v>37</v>
      </c>
      <c r="K1663" s="1">
        <v>1</v>
      </c>
      <c r="L1663" s="1">
        <v>595</v>
      </c>
      <c r="M1663" s="6">
        <v>0.97</v>
      </c>
      <c r="N1663" s="4">
        <v>1850</v>
      </c>
      <c r="O1663" s="4">
        <v>180</v>
      </c>
      <c r="P1663" s="4">
        <v>120</v>
      </c>
      <c r="Q1663" s="3">
        <v>0.34</v>
      </c>
      <c r="R1663" s="1">
        <v>12</v>
      </c>
      <c r="S1663" s="1">
        <v>120</v>
      </c>
      <c r="T1663" s="1">
        <v>18</v>
      </c>
      <c r="U1663" s="1">
        <v>1</v>
      </c>
      <c r="V1663" s="1">
        <v>47</v>
      </c>
      <c r="W1663" s="1">
        <v>0</v>
      </c>
      <c r="X1663" s="1">
        <v>1</v>
      </c>
      <c r="Y1663" s="1">
        <v>1</v>
      </c>
      <c r="Z1663" s="1">
        <v>3</v>
      </c>
      <c r="AA1663" s="1">
        <v>0</v>
      </c>
      <c r="AB1663" s="1">
        <v>0</v>
      </c>
      <c r="AC1663" s="1">
        <v>1400</v>
      </c>
      <c r="AD1663" s="1">
        <v>0</v>
      </c>
      <c r="AE1663" s="1">
        <v>0</v>
      </c>
      <c r="AF1663" s="1">
        <v>1420</v>
      </c>
      <c r="AG1663" s="1">
        <v>0</v>
      </c>
      <c r="AH1663" s="1">
        <v>700</v>
      </c>
      <c r="AI1663" s="1">
        <v>3520</v>
      </c>
      <c r="AJ1663" s="1" t="s">
        <v>3128</v>
      </c>
      <c r="AK1663" s="1" t="s">
        <v>3129</v>
      </c>
      <c r="AL1663" s="1" t="s">
        <v>3130</v>
      </c>
      <c r="AM1663" s="1" t="s">
        <v>12</v>
      </c>
      <c r="AN1663" s="1" t="s">
        <v>23098</v>
      </c>
      <c r="AO1663" s="1" t="s">
        <v>86</v>
      </c>
      <c r="AP1663" s="1" t="s">
        <v>57</v>
      </c>
      <c r="AQ1663" s="1" t="s">
        <v>14</v>
      </c>
      <c r="AR1663" s="1" t="s">
        <v>19</v>
      </c>
      <c r="AS1663" s="1" t="s">
        <v>23090</v>
      </c>
      <c r="AT1663" s="1" t="s">
        <v>26</v>
      </c>
    </row>
    <row r="1664" spans="1:46" x14ac:dyDescent="0.25">
      <c r="A1664" s="1" t="s">
        <v>22217</v>
      </c>
      <c r="B1664" s="2" t="s">
        <v>23101</v>
      </c>
      <c r="C1664" s="2" t="s">
        <v>23105</v>
      </c>
      <c r="D1664" s="1">
        <v>0</v>
      </c>
      <c r="E1664" s="1">
        <v>1</v>
      </c>
      <c r="F1664" s="1">
        <v>1</v>
      </c>
      <c r="G1664" s="1">
        <v>2</v>
      </c>
      <c r="H1664" s="6">
        <v>0.5</v>
      </c>
      <c r="I1664">
        <v>1</v>
      </c>
      <c r="J1664" s="1">
        <v>27</v>
      </c>
      <c r="K1664" s="1">
        <v>1</v>
      </c>
      <c r="L1664" s="1">
        <v>420</v>
      </c>
      <c r="M1664" s="6">
        <v>0.4</v>
      </c>
      <c r="N1664" s="4">
        <v>2600</v>
      </c>
      <c r="O1664" s="4">
        <v>120</v>
      </c>
      <c r="P1664" s="4">
        <v>100</v>
      </c>
      <c r="Q1664" s="3">
        <v>0.35</v>
      </c>
      <c r="R1664" s="1">
        <v>12</v>
      </c>
      <c r="S1664" s="1">
        <v>100</v>
      </c>
      <c r="T1664" s="1">
        <v>27</v>
      </c>
      <c r="U1664" s="1">
        <v>1</v>
      </c>
      <c r="V1664" s="1">
        <v>47</v>
      </c>
      <c r="W1664" s="1">
        <v>0</v>
      </c>
      <c r="X1664" s="1">
        <v>0</v>
      </c>
      <c r="Y1664" s="1">
        <v>1</v>
      </c>
      <c r="Z1664" s="1">
        <v>0</v>
      </c>
      <c r="AA1664" s="1">
        <v>1</v>
      </c>
      <c r="AB1664" s="1">
        <v>1</v>
      </c>
      <c r="AC1664" s="1">
        <v>0</v>
      </c>
      <c r="AD1664" s="1">
        <v>32</v>
      </c>
      <c r="AE1664" s="1">
        <v>912</v>
      </c>
      <c r="AF1664" s="1">
        <v>0</v>
      </c>
      <c r="AG1664" s="1">
        <v>79</v>
      </c>
      <c r="AH1664" s="1">
        <v>0</v>
      </c>
      <c r="AI1664" s="1">
        <v>1023</v>
      </c>
      <c r="AJ1664" s="1" t="s">
        <v>14727</v>
      </c>
      <c r="AK1664" s="1" t="s">
        <v>14728</v>
      </c>
      <c r="AL1664" s="1" t="s">
        <v>14729</v>
      </c>
      <c r="AM1664" s="1" t="s">
        <v>16</v>
      </c>
      <c r="AN1664" s="1" t="s">
        <v>23098</v>
      </c>
      <c r="AO1664" s="1" t="s">
        <v>86</v>
      </c>
      <c r="AP1664" s="1" t="s">
        <v>57</v>
      </c>
      <c r="AQ1664" s="1" t="s">
        <v>25</v>
      </c>
      <c r="AR1664" s="1" t="s">
        <v>19</v>
      </c>
      <c r="AS1664" s="1" t="s">
        <v>23091</v>
      </c>
      <c r="AT1664" s="1" t="s">
        <v>101</v>
      </c>
    </row>
    <row r="1665" spans="1:46" x14ac:dyDescent="0.25">
      <c r="A1665" s="1" t="s">
        <v>20889</v>
      </c>
      <c r="B1665" s="2" t="s">
        <v>23101</v>
      </c>
      <c r="C1665" s="2" t="s">
        <v>23105</v>
      </c>
      <c r="D1665" s="1">
        <v>1</v>
      </c>
      <c r="E1665" s="1">
        <v>1</v>
      </c>
      <c r="F1665" s="1">
        <v>4</v>
      </c>
      <c r="G1665" s="1">
        <v>6</v>
      </c>
      <c r="H1665" s="6">
        <v>0.66666666666666663</v>
      </c>
      <c r="I1665">
        <v>0</v>
      </c>
      <c r="J1665" s="1">
        <v>30</v>
      </c>
      <c r="K1665" s="1">
        <v>1</v>
      </c>
      <c r="L1665" s="1">
        <v>601</v>
      </c>
      <c r="M1665" s="6">
        <v>0.38</v>
      </c>
      <c r="N1665" s="4">
        <v>2100</v>
      </c>
      <c r="O1665" s="4">
        <v>159</v>
      </c>
      <c r="P1665" s="4">
        <v>400</v>
      </c>
      <c r="Q1665" s="3">
        <v>0.35</v>
      </c>
      <c r="R1665" s="1">
        <v>24</v>
      </c>
      <c r="S1665" s="1">
        <v>400</v>
      </c>
      <c r="T1665" s="1">
        <v>47</v>
      </c>
      <c r="U1665" s="1">
        <v>0</v>
      </c>
      <c r="V1665" s="1">
        <v>47</v>
      </c>
      <c r="W1665" s="1">
        <v>0</v>
      </c>
      <c r="X1665" s="1">
        <v>0</v>
      </c>
      <c r="Y1665" s="1">
        <v>1</v>
      </c>
      <c r="Z1665" s="1">
        <v>2</v>
      </c>
      <c r="AA1665" s="1">
        <v>0</v>
      </c>
      <c r="AB1665" s="1">
        <v>0</v>
      </c>
      <c r="AC1665" s="1">
        <v>0</v>
      </c>
      <c r="AD1665" s="1">
        <v>0</v>
      </c>
      <c r="AE1665" s="1">
        <v>327</v>
      </c>
      <c r="AF1665" s="1">
        <v>0</v>
      </c>
      <c r="AG1665" s="1">
        <v>18</v>
      </c>
      <c r="AH1665" s="1">
        <v>410</v>
      </c>
      <c r="AI1665" s="1">
        <v>755</v>
      </c>
      <c r="AJ1665" s="1" t="s">
        <v>11164</v>
      </c>
      <c r="AK1665" s="1" t="s">
        <v>11165</v>
      </c>
      <c r="AL1665" s="1" t="s">
        <v>11166</v>
      </c>
      <c r="AM1665" s="1" t="s">
        <v>12</v>
      </c>
      <c r="AN1665" s="1" t="s">
        <v>23098</v>
      </c>
      <c r="AO1665" s="1" t="s">
        <v>364</v>
      </c>
      <c r="AP1665" s="1" t="s">
        <v>57</v>
      </c>
      <c r="AQ1665" s="1" t="s">
        <v>25</v>
      </c>
      <c r="AR1665" s="1" t="s">
        <v>19</v>
      </c>
      <c r="AS1665" s="1" t="s">
        <v>23090</v>
      </c>
      <c r="AT1665" s="1" t="s">
        <v>26</v>
      </c>
    </row>
    <row r="1666" spans="1:46" x14ac:dyDescent="0.25">
      <c r="A1666" s="1" t="s">
        <v>19406</v>
      </c>
      <c r="B1666" s="2" t="s">
        <v>23101</v>
      </c>
      <c r="C1666" s="2" t="s">
        <v>23106</v>
      </c>
      <c r="D1666" s="1">
        <v>1</v>
      </c>
      <c r="E1666" s="1">
        <v>0</v>
      </c>
      <c r="F1666" s="1">
        <v>1</v>
      </c>
      <c r="G1666" s="1">
        <v>2</v>
      </c>
      <c r="H1666" s="6">
        <v>0.5</v>
      </c>
      <c r="I1666">
        <v>0</v>
      </c>
      <c r="J1666" s="1">
        <v>36</v>
      </c>
      <c r="K1666" s="1">
        <v>0</v>
      </c>
      <c r="L1666" s="1">
        <v>584</v>
      </c>
      <c r="M1666" s="6">
        <v>0.86</v>
      </c>
      <c r="N1666" s="4">
        <v>4100</v>
      </c>
      <c r="O1666" s="4">
        <v>340</v>
      </c>
      <c r="P1666" s="4">
        <v>1000</v>
      </c>
      <c r="Q1666" s="3">
        <v>0.39</v>
      </c>
      <c r="R1666" s="1">
        <v>18</v>
      </c>
      <c r="S1666" s="1">
        <v>1000</v>
      </c>
      <c r="T1666" s="1">
        <v>10</v>
      </c>
      <c r="U1666" s="1">
        <v>0</v>
      </c>
      <c r="V1666" s="1">
        <v>47</v>
      </c>
      <c r="W1666" s="1">
        <v>0</v>
      </c>
      <c r="X1666" s="1">
        <v>0</v>
      </c>
      <c r="Y1666" s="1">
        <v>0</v>
      </c>
      <c r="Z1666" s="1">
        <v>1</v>
      </c>
      <c r="AA1666" s="1">
        <v>1</v>
      </c>
      <c r="AB1666" s="1">
        <v>0</v>
      </c>
      <c r="AC1666" s="1">
        <v>3725</v>
      </c>
      <c r="AD1666" s="1">
        <v>520</v>
      </c>
      <c r="AE1666" s="1">
        <v>2969</v>
      </c>
      <c r="AF1666" s="1">
        <v>0</v>
      </c>
      <c r="AG1666" s="1">
        <v>910</v>
      </c>
      <c r="AH1666" s="1">
        <v>0</v>
      </c>
      <c r="AI1666" s="1">
        <v>8124</v>
      </c>
      <c r="AJ1666" s="1" t="s">
        <v>7097</v>
      </c>
      <c r="AK1666" s="1" t="s">
        <v>7096</v>
      </c>
      <c r="AL1666" s="1" t="s">
        <v>7098</v>
      </c>
      <c r="AM1666" s="1" t="s">
        <v>12</v>
      </c>
      <c r="AN1666" s="1" t="s">
        <v>23097</v>
      </c>
      <c r="AO1666" s="1" t="s">
        <v>364</v>
      </c>
      <c r="AP1666" s="1" t="s">
        <v>57</v>
      </c>
      <c r="AQ1666" s="1" t="s">
        <v>25</v>
      </c>
      <c r="AR1666" s="1" t="s">
        <v>30</v>
      </c>
      <c r="AS1666" s="1" t="s">
        <v>23091</v>
      </c>
      <c r="AT1666" s="1" t="s">
        <v>26</v>
      </c>
    </row>
    <row r="1667" spans="1:46" x14ac:dyDescent="0.25">
      <c r="A1667" s="1" t="s">
        <v>21495</v>
      </c>
      <c r="B1667" s="2" t="s">
        <v>23101</v>
      </c>
      <c r="C1667" s="2" t="s">
        <v>23106</v>
      </c>
      <c r="D1667" s="1">
        <v>0</v>
      </c>
      <c r="E1667" s="1">
        <v>0</v>
      </c>
      <c r="F1667" s="1">
        <v>1</v>
      </c>
      <c r="G1667" s="1">
        <v>1</v>
      </c>
      <c r="H1667" s="6">
        <v>1</v>
      </c>
      <c r="I1667">
        <v>0</v>
      </c>
      <c r="J1667" s="1">
        <v>38</v>
      </c>
      <c r="K1667" s="1">
        <v>1</v>
      </c>
      <c r="L1667" s="1">
        <v>593</v>
      </c>
      <c r="M1667" s="6">
        <v>0.37</v>
      </c>
      <c r="N1667" s="4">
        <v>3000</v>
      </c>
      <c r="O1667" s="4">
        <v>250</v>
      </c>
      <c r="P1667" s="4">
        <v>300</v>
      </c>
      <c r="Q1667" s="3">
        <v>0.32</v>
      </c>
      <c r="R1667" s="1">
        <v>24</v>
      </c>
      <c r="S1667" s="1">
        <v>300</v>
      </c>
      <c r="T1667" s="1">
        <v>46</v>
      </c>
      <c r="U1667" s="1">
        <v>1</v>
      </c>
      <c r="V1667" s="1">
        <v>47</v>
      </c>
      <c r="W1667" s="1">
        <v>0</v>
      </c>
      <c r="X1667" s="1">
        <v>0</v>
      </c>
      <c r="Y1667" s="1">
        <v>0</v>
      </c>
      <c r="Z1667" s="1">
        <v>4</v>
      </c>
      <c r="AA1667" s="1">
        <v>0</v>
      </c>
      <c r="AB1667" s="1">
        <v>0</v>
      </c>
      <c r="AC1667" s="1">
        <v>0</v>
      </c>
      <c r="AD1667" s="1">
        <v>1241</v>
      </c>
      <c r="AE1667" s="1">
        <v>0</v>
      </c>
      <c r="AF1667" s="1">
        <v>0</v>
      </c>
      <c r="AG1667" s="1">
        <v>0</v>
      </c>
      <c r="AH1667" s="1">
        <v>250</v>
      </c>
      <c r="AI1667" s="1">
        <v>1491</v>
      </c>
      <c r="AJ1667" s="1" t="s">
        <v>12790</v>
      </c>
      <c r="AK1667" s="1" t="s">
        <v>12791</v>
      </c>
      <c r="AL1667" s="1" t="s">
        <v>12792</v>
      </c>
      <c r="AM1667" s="1" t="s">
        <v>12</v>
      </c>
      <c r="AN1667" s="1" t="s">
        <v>23098</v>
      </c>
      <c r="AO1667" s="1" t="s">
        <v>86</v>
      </c>
      <c r="AP1667" s="1" t="s">
        <v>57</v>
      </c>
      <c r="AQ1667" s="1" t="s">
        <v>25</v>
      </c>
      <c r="AR1667" s="1" t="s">
        <v>30</v>
      </c>
      <c r="AS1667" s="1" t="s">
        <v>23090</v>
      </c>
      <c r="AT1667" s="1" t="s">
        <v>26</v>
      </c>
    </row>
    <row r="1668" spans="1:46" x14ac:dyDescent="0.25">
      <c r="A1668" s="1" t="s">
        <v>17979</v>
      </c>
      <c r="B1668" s="2" t="s">
        <v>23076</v>
      </c>
      <c r="C1668" s="2" t="s">
        <v>23106</v>
      </c>
      <c r="D1668" s="1">
        <v>1</v>
      </c>
      <c r="E1668" s="1">
        <v>0</v>
      </c>
      <c r="F1668" s="1">
        <v>2</v>
      </c>
      <c r="G1668" s="1">
        <v>3</v>
      </c>
      <c r="H1668" s="6">
        <v>0.66666666666666663</v>
      </c>
      <c r="I1668">
        <v>1</v>
      </c>
      <c r="J1668" s="1">
        <v>33</v>
      </c>
      <c r="K1668" s="1">
        <v>0</v>
      </c>
      <c r="L1668" s="1">
        <v>651</v>
      </c>
      <c r="M1668" s="6">
        <v>0.56999999999999995</v>
      </c>
      <c r="N1668" s="4">
        <v>2400</v>
      </c>
      <c r="O1668" s="4">
        <v>205</v>
      </c>
      <c r="P1668" s="4">
        <v>1000</v>
      </c>
      <c r="Q1668" s="3">
        <v>0.33</v>
      </c>
      <c r="R1668" s="1">
        <v>24</v>
      </c>
      <c r="S1668" s="1">
        <v>1000</v>
      </c>
      <c r="T1668" s="1">
        <v>97</v>
      </c>
      <c r="U1668" s="1">
        <v>0</v>
      </c>
      <c r="V1668" s="1">
        <v>46</v>
      </c>
      <c r="W1668" s="1">
        <v>0</v>
      </c>
      <c r="X1668" s="1">
        <v>0</v>
      </c>
      <c r="Y1668" s="1">
        <v>1</v>
      </c>
      <c r="Z1668" s="1">
        <v>0</v>
      </c>
      <c r="AA1668" s="1">
        <v>0</v>
      </c>
      <c r="AB1668" s="1">
        <v>1</v>
      </c>
      <c r="AC1668" s="1">
        <v>369</v>
      </c>
      <c r="AD1668" s="1">
        <v>0</v>
      </c>
      <c r="AE1668" s="1">
        <v>469</v>
      </c>
      <c r="AF1668" s="1">
        <v>550</v>
      </c>
      <c r="AG1668" s="1">
        <v>60</v>
      </c>
      <c r="AH1668" s="1">
        <v>0</v>
      </c>
      <c r="AI1668" s="1">
        <v>1448</v>
      </c>
      <c r="AJ1668" s="1" t="s">
        <v>2972</v>
      </c>
      <c r="AK1668" s="1" t="s">
        <v>2973</v>
      </c>
      <c r="AL1668" s="1" t="s">
        <v>2974</v>
      </c>
      <c r="AM1668" s="1" t="s">
        <v>16</v>
      </c>
      <c r="AN1668" s="1" t="s">
        <v>23097</v>
      </c>
      <c r="AO1668" s="1" t="s">
        <v>364</v>
      </c>
      <c r="AP1668" s="1" t="s">
        <v>57</v>
      </c>
      <c r="AQ1668" s="1" t="s">
        <v>25</v>
      </c>
      <c r="AR1668" s="1" t="s">
        <v>19</v>
      </c>
      <c r="AS1668" s="1" t="s">
        <v>23090</v>
      </c>
      <c r="AT1668" s="1" t="s">
        <v>101</v>
      </c>
    </row>
    <row r="1669" spans="1:46" x14ac:dyDescent="0.25">
      <c r="A1669" s="1" t="s">
        <v>18183</v>
      </c>
      <c r="B1669" s="2" t="s">
        <v>23076</v>
      </c>
      <c r="C1669" s="2" t="s">
        <v>23107</v>
      </c>
      <c r="D1669" s="1">
        <v>0</v>
      </c>
      <c r="E1669" s="1">
        <v>0</v>
      </c>
      <c r="F1669" s="1">
        <v>1</v>
      </c>
      <c r="G1669" s="1">
        <v>1</v>
      </c>
      <c r="H1669" s="6">
        <v>1</v>
      </c>
      <c r="I1669">
        <v>0</v>
      </c>
      <c r="J1669" s="1">
        <v>36</v>
      </c>
      <c r="K1669" s="1">
        <v>1</v>
      </c>
      <c r="L1669" s="1">
        <v>653</v>
      </c>
      <c r="M1669" s="6">
        <v>0.48</v>
      </c>
      <c r="N1669" s="4">
        <v>3000</v>
      </c>
      <c r="O1669" s="4">
        <v>250</v>
      </c>
      <c r="P1669" s="4">
        <v>800</v>
      </c>
      <c r="Q1669" s="3">
        <v>0.25</v>
      </c>
      <c r="R1669" s="1">
        <v>24</v>
      </c>
      <c r="S1669" s="1">
        <v>800</v>
      </c>
      <c r="T1669" s="1">
        <v>63</v>
      </c>
      <c r="U1669" s="1">
        <v>1</v>
      </c>
      <c r="V1669" s="1">
        <v>46</v>
      </c>
      <c r="W1669" s="1">
        <v>0</v>
      </c>
      <c r="X1669" s="1">
        <v>0</v>
      </c>
      <c r="Y1669" s="1">
        <v>1</v>
      </c>
      <c r="Z1669" s="1">
        <v>0</v>
      </c>
      <c r="AA1669" s="1">
        <v>1</v>
      </c>
      <c r="AB1669" s="1">
        <v>0</v>
      </c>
      <c r="AC1669" s="1">
        <v>250</v>
      </c>
      <c r="AD1669" s="1">
        <v>1600</v>
      </c>
      <c r="AE1669" s="1">
        <v>718</v>
      </c>
      <c r="AF1669" s="1">
        <v>450</v>
      </c>
      <c r="AG1669" s="1">
        <v>0</v>
      </c>
      <c r="AH1669" s="1">
        <v>0</v>
      </c>
      <c r="AI1669" s="1">
        <v>3018</v>
      </c>
      <c r="AJ1669" s="1" t="s">
        <v>968</v>
      </c>
      <c r="AK1669" s="1" t="s">
        <v>3611</v>
      </c>
      <c r="AL1669" s="1" t="s">
        <v>3612</v>
      </c>
      <c r="AM1669" s="1" t="s">
        <v>12</v>
      </c>
      <c r="AN1669" s="1" t="s">
        <v>23098</v>
      </c>
      <c r="AO1669" s="1" t="s">
        <v>86</v>
      </c>
      <c r="AP1669" s="1" t="s">
        <v>57</v>
      </c>
      <c r="AQ1669" s="1" t="s">
        <v>25</v>
      </c>
      <c r="AR1669" s="1" t="s">
        <v>19</v>
      </c>
      <c r="AS1669" s="1" t="s">
        <v>23091</v>
      </c>
      <c r="AT1669" s="1" t="s">
        <v>26</v>
      </c>
    </row>
    <row r="1670" spans="1:46" x14ac:dyDescent="0.25">
      <c r="A1670" s="1" t="s">
        <v>21367</v>
      </c>
      <c r="B1670" s="2" t="s">
        <v>23073</v>
      </c>
      <c r="C1670" s="2" t="s">
        <v>23105</v>
      </c>
      <c r="D1670" s="1">
        <v>0</v>
      </c>
      <c r="E1670" s="1">
        <v>2</v>
      </c>
      <c r="F1670" s="1">
        <v>1</v>
      </c>
      <c r="G1670" s="1">
        <v>3</v>
      </c>
      <c r="H1670" s="6">
        <v>0.33333333333333331</v>
      </c>
      <c r="I1670">
        <v>0</v>
      </c>
      <c r="J1670" s="1">
        <v>42</v>
      </c>
      <c r="K1670" s="1">
        <v>1</v>
      </c>
      <c r="L1670" s="1">
        <v>523</v>
      </c>
      <c r="M1670" s="6">
        <v>0.24</v>
      </c>
      <c r="N1670" s="4">
        <v>7500</v>
      </c>
      <c r="O1670" s="4">
        <v>650</v>
      </c>
      <c r="P1670" s="4">
        <v>500</v>
      </c>
      <c r="Q1670" s="3">
        <v>0.33</v>
      </c>
      <c r="R1670" s="1">
        <v>36</v>
      </c>
      <c r="S1670" s="1">
        <v>500</v>
      </c>
      <c r="T1670" s="1">
        <v>50</v>
      </c>
      <c r="U1670" s="1">
        <v>0</v>
      </c>
      <c r="V1670" s="1">
        <v>46</v>
      </c>
      <c r="W1670" s="1">
        <v>1</v>
      </c>
      <c r="X1670" s="1">
        <v>1</v>
      </c>
      <c r="Y1670" s="1">
        <v>0</v>
      </c>
      <c r="Z1670" s="1">
        <v>3</v>
      </c>
      <c r="AA1670" s="1">
        <v>1</v>
      </c>
      <c r="AB1670" s="1">
        <v>0</v>
      </c>
      <c r="AC1670" s="1">
        <v>900</v>
      </c>
      <c r="AD1670" s="1">
        <v>0</v>
      </c>
      <c r="AE1670" s="1">
        <v>336</v>
      </c>
      <c r="AF1670" s="1">
        <v>0</v>
      </c>
      <c r="AG1670" s="1">
        <v>0</v>
      </c>
      <c r="AH1670" s="1">
        <v>1100</v>
      </c>
      <c r="AI1670" s="1">
        <v>2336</v>
      </c>
      <c r="AJ1670" s="1" t="s">
        <v>12459</v>
      </c>
      <c r="AK1670" s="1" t="s">
        <v>12460</v>
      </c>
      <c r="AL1670" s="1" t="s">
        <v>12461</v>
      </c>
      <c r="AM1670" s="1" t="s">
        <v>12</v>
      </c>
      <c r="AN1670" s="1" t="s">
        <v>23098</v>
      </c>
      <c r="AO1670" s="1" t="s">
        <v>364</v>
      </c>
      <c r="AP1670" s="1" t="s">
        <v>86</v>
      </c>
      <c r="AQ1670" s="1" t="s">
        <v>14</v>
      </c>
      <c r="AR1670" s="1" t="s">
        <v>30</v>
      </c>
      <c r="AS1670" s="1" t="s">
        <v>23091</v>
      </c>
      <c r="AT1670" s="1" t="s">
        <v>26</v>
      </c>
    </row>
    <row r="1671" spans="1:46" x14ac:dyDescent="0.25">
      <c r="A1671" s="1" t="s">
        <v>22022</v>
      </c>
      <c r="B1671" s="2" t="s">
        <v>23073</v>
      </c>
      <c r="C1671" s="2" t="s">
        <v>23105</v>
      </c>
      <c r="D1671" s="1">
        <v>0</v>
      </c>
      <c r="E1671" s="1">
        <v>0</v>
      </c>
      <c r="F1671" s="1">
        <v>4</v>
      </c>
      <c r="G1671" s="1">
        <v>4</v>
      </c>
      <c r="H1671" s="6">
        <v>1</v>
      </c>
      <c r="I1671">
        <v>0</v>
      </c>
      <c r="J1671" s="1">
        <v>46</v>
      </c>
      <c r="K1671" s="1">
        <v>0</v>
      </c>
      <c r="L1671" s="1">
        <v>735</v>
      </c>
      <c r="M1671" s="6">
        <v>0.65</v>
      </c>
      <c r="N1671" s="4">
        <v>2400</v>
      </c>
      <c r="O1671" s="4">
        <v>300</v>
      </c>
      <c r="P1671" s="4">
        <v>1000</v>
      </c>
      <c r="Q1671" s="3">
        <v>0.3</v>
      </c>
      <c r="R1671" s="1">
        <v>12</v>
      </c>
      <c r="S1671" s="1">
        <v>1000</v>
      </c>
      <c r="T1671" s="1">
        <v>71</v>
      </c>
      <c r="U1671" s="1">
        <v>1</v>
      </c>
      <c r="V1671" s="1">
        <v>46</v>
      </c>
      <c r="W1671" s="1">
        <v>1</v>
      </c>
      <c r="X1671" s="1">
        <v>1</v>
      </c>
      <c r="Y1671" s="1">
        <v>0</v>
      </c>
      <c r="Z1671" s="1">
        <v>5</v>
      </c>
      <c r="AA1671" s="1">
        <v>1</v>
      </c>
      <c r="AB1671" s="1">
        <v>0</v>
      </c>
      <c r="AC1671" s="1">
        <v>2000</v>
      </c>
      <c r="AD1671" s="1">
        <v>0</v>
      </c>
      <c r="AE1671" s="1">
        <v>545</v>
      </c>
      <c r="AF1671" s="1">
        <v>0</v>
      </c>
      <c r="AG1671" s="1">
        <v>380</v>
      </c>
      <c r="AH1671" s="1">
        <v>0</v>
      </c>
      <c r="AI1671" s="1">
        <v>2925</v>
      </c>
      <c r="AJ1671" s="1" t="s">
        <v>14196</v>
      </c>
      <c r="AK1671" s="1" t="s">
        <v>14197</v>
      </c>
      <c r="AL1671" s="1" t="s">
        <v>14198</v>
      </c>
      <c r="AM1671" s="1" t="s">
        <v>12</v>
      </c>
      <c r="AN1671" s="1" t="s">
        <v>23097</v>
      </c>
      <c r="AO1671" s="1" t="s">
        <v>86</v>
      </c>
      <c r="AP1671" s="1" t="s">
        <v>86</v>
      </c>
      <c r="AQ1671" s="1" t="s">
        <v>14</v>
      </c>
      <c r="AR1671" s="1" t="s">
        <v>30</v>
      </c>
      <c r="AS1671" s="1" t="s">
        <v>23091</v>
      </c>
      <c r="AT1671" s="1" t="s">
        <v>26</v>
      </c>
    </row>
    <row r="1672" spans="1:46" x14ac:dyDescent="0.25">
      <c r="A1672" s="1" t="s">
        <v>20344</v>
      </c>
      <c r="B1672" s="2" t="s">
        <v>23073</v>
      </c>
      <c r="C1672" s="2" t="s">
        <v>23105</v>
      </c>
      <c r="D1672" s="1">
        <v>0</v>
      </c>
      <c r="E1672" s="1">
        <v>0</v>
      </c>
      <c r="F1672" s="1">
        <v>8</v>
      </c>
      <c r="G1672" s="1">
        <v>8</v>
      </c>
      <c r="H1672" s="6">
        <v>1</v>
      </c>
      <c r="I1672">
        <v>0</v>
      </c>
      <c r="J1672" s="1">
        <v>43</v>
      </c>
      <c r="K1672" s="1">
        <v>0</v>
      </c>
      <c r="L1672" s="1">
        <v>668</v>
      </c>
      <c r="M1672" s="6">
        <v>1.68</v>
      </c>
      <c r="N1672" s="4">
        <v>4200</v>
      </c>
      <c r="O1672" s="4">
        <v>340</v>
      </c>
      <c r="P1672" s="4">
        <v>1000</v>
      </c>
      <c r="Q1672" s="3">
        <v>0.3</v>
      </c>
      <c r="R1672" s="1">
        <v>12</v>
      </c>
      <c r="S1672" s="1">
        <v>1000</v>
      </c>
      <c r="T1672" s="1">
        <v>29</v>
      </c>
      <c r="U1672" s="1">
        <v>1</v>
      </c>
      <c r="V1672" s="1">
        <v>46</v>
      </c>
      <c r="W1672" s="1">
        <v>0</v>
      </c>
      <c r="X1672" s="1">
        <v>1</v>
      </c>
      <c r="Y1672" s="1">
        <v>1</v>
      </c>
      <c r="Z1672" s="1">
        <v>2</v>
      </c>
      <c r="AA1672" s="1">
        <v>0</v>
      </c>
      <c r="AB1672" s="1">
        <v>1</v>
      </c>
      <c r="AC1672" s="1">
        <v>12908</v>
      </c>
      <c r="AD1672" s="1">
        <v>0</v>
      </c>
      <c r="AE1672" s="1">
        <v>0</v>
      </c>
      <c r="AF1672" s="1">
        <v>0</v>
      </c>
      <c r="AG1672" s="1">
        <v>1240</v>
      </c>
      <c r="AH1672" s="1">
        <v>0</v>
      </c>
      <c r="AI1672" s="1">
        <v>14148</v>
      </c>
      <c r="AJ1672" s="1" t="s">
        <v>3207</v>
      </c>
      <c r="AK1672" s="1" t="s">
        <v>9674</v>
      </c>
      <c r="AL1672" s="1" t="s">
        <v>9675</v>
      </c>
      <c r="AM1672" s="1" t="s">
        <v>12</v>
      </c>
      <c r="AN1672" s="1" t="s">
        <v>23097</v>
      </c>
      <c r="AO1672" s="1" t="s">
        <v>86</v>
      </c>
      <c r="AP1672" s="1" t="s">
        <v>57</v>
      </c>
      <c r="AQ1672" s="1" t="s">
        <v>14</v>
      </c>
      <c r="AR1672" s="1" t="s">
        <v>19</v>
      </c>
      <c r="AS1672" s="1" t="s">
        <v>23090</v>
      </c>
      <c r="AT1672" s="1" t="s">
        <v>101</v>
      </c>
    </row>
    <row r="1673" spans="1:46" x14ac:dyDescent="0.25">
      <c r="A1673" s="1" t="s">
        <v>18612</v>
      </c>
      <c r="B1673" s="2" t="s">
        <v>23073</v>
      </c>
      <c r="C1673" s="2" t="s">
        <v>23106</v>
      </c>
      <c r="D1673" s="1">
        <v>1</v>
      </c>
      <c r="E1673" s="1">
        <v>2</v>
      </c>
      <c r="F1673" s="1">
        <v>1</v>
      </c>
      <c r="G1673" s="1">
        <v>4</v>
      </c>
      <c r="H1673" s="6">
        <v>0.25</v>
      </c>
      <c r="I1673">
        <v>0</v>
      </c>
      <c r="J1673" s="1">
        <v>36</v>
      </c>
      <c r="K1673" s="1">
        <v>0</v>
      </c>
      <c r="L1673" s="1">
        <v>560</v>
      </c>
      <c r="M1673" s="6">
        <v>0.54</v>
      </c>
      <c r="N1673" s="4">
        <v>4200</v>
      </c>
      <c r="O1673" s="4">
        <v>350</v>
      </c>
      <c r="P1673" s="4">
        <v>600</v>
      </c>
      <c r="Q1673" s="3">
        <v>0.3</v>
      </c>
      <c r="R1673" s="1">
        <v>24</v>
      </c>
      <c r="S1673" s="1">
        <v>600</v>
      </c>
      <c r="T1673" s="1">
        <v>96</v>
      </c>
      <c r="U1673" s="1">
        <v>0</v>
      </c>
      <c r="V1673" s="1">
        <v>46</v>
      </c>
      <c r="W1673" s="1">
        <v>0</v>
      </c>
      <c r="X1673" s="1">
        <v>0</v>
      </c>
      <c r="Y1673" s="1">
        <v>1</v>
      </c>
      <c r="Z1673" s="1">
        <v>3</v>
      </c>
      <c r="AA1673" s="1">
        <v>1</v>
      </c>
      <c r="AB1673" s="1">
        <v>0</v>
      </c>
      <c r="AC1673" s="1">
        <v>1085</v>
      </c>
      <c r="AD1673" s="1">
        <v>598</v>
      </c>
      <c r="AE1673" s="1">
        <v>0</v>
      </c>
      <c r="AF1673" s="1">
        <v>675</v>
      </c>
      <c r="AG1673" s="1">
        <v>0</v>
      </c>
      <c r="AH1673" s="1">
        <v>1050</v>
      </c>
      <c r="AI1673" s="1">
        <v>3408</v>
      </c>
      <c r="AJ1673" s="1" t="s">
        <v>4841</v>
      </c>
      <c r="AK1673" s="1" t="s">
        <v>4842</v>
      </c>
      <c r="AL1673" s="1" t="s">
        <v>4843</v>
      </c>
      <c r="AM1673" s="1" t="s">
        <v>12</v>
      </c>
      <c r="AN1673" s="1" t="s">
        <v>23097</v>
      </c>
      <c r="AO1673" s="1" t="s">
        <v>364</v>
      </c>
      <c r="AP1673" s="1" t="s">
        <v>57</v>
      </c>
      <c r="AQ1673" s="1" t="s">
        <v>25</v>
      </c>
      <c r="AR1673" s="1" t="s">
        <v>19</v>
      </c>
      <c r="AS1673" s="1" t="s">
        <v>23091</v>
      </c>
      <c r="AT1673" s="1" t="s">
        <v>26</v>
      </c>
    </row>
    <row r="1674" spans="1:46" x14ac:dyDescent="0.25">
      <c r="A1674" s="1" t="s">
        <v>22124</v>
      </c>
      <c r="B1674" s="2" t="s">
        <v>23073</v>
      </c>
      <c r="C1674" s="2" t="s">
        <v>23106</v>
      </c>
      <c r="D1674" s="1">
        <v>0</v>
      </c>
      <c r="E1674" s="1">
        <v>2</v>
      </c>
      <c r="F1674" s="1">
        <v>6</v>
      </c>
      <c r="G1674" s="1">
        <v>8</v>
      </c>
      <c r="H1674" s="6">
        <v>0.75</v>
      </c>
      <c r="I1674">
        <v>0</v>
      </c>
      <c r="J1674" s="1">
        <v>40</v>
      </c>
      <c r="K1674" s="1">
        <v>0</v>
      </c>
      <c r="L1674" s="1">
        <v>834</v>
      </c>
      <c r="M1674" s="6">
        <v>0.11</v>
      </c>
      <c r="N1674" s="4">
        <v>7000</v>
      </c>
      <c r="O1674" s="4">
        <v>600</v>
      </c>
      <c r="P1674" s="4">
        <v>700</v>
      </c>
      <c r="Q1674" s="3">
        <v>0.25</v>
      </c>
      <c r="R1674" s="1">
        <v>12</v>
      </c>
      <c r="S1674" s="1">
        <v>700</v>
      </c>
      <c r="T1674" s="1">
        <v>42</v>
      </c>
      <c r="U1674" s="1">
        <v>1</v>
      </c>
      <c r="V1674" s="1">
        <v>46</v>
      </c>
      <c r="W1674" s="1">
        <v>1</v>
      </c>
      <c r="X1674" s="1">
        <v>0</v>
      </c>
      <c r="Y1674" s="1">
        <v>1</v>
      </c>
      <c r="Z1674" s="1">
        <v>0</v>
      </c>
      <c r="AA1674" s="1">
        <v>0</v>
      </c>
      <c r="AB1674" s="1">
        <v>1</v>
      </c>
      <c r="AC1674" s="1">
        <v>0</v>
      </c>
      <c r="AD1674" s="1">
        <v>0</v>
      </c>
      <c r="AE1674" s="1">
        <v>0</v>
      </c>
      <c r="AF1674" s="1">
        <v>0</v>
      </c>
      <c r="AG1674" s="1">
        <v>0</v>
      </c>
      <c r="AH1674" s="1">
        <v>0</v>
      </c>
      <c r="AI1674" s="1">
        <v>0</v>
      </c>
      <c r="AJ1674" s="1" t="s">
        <v>14468</v>
      </c>
      <c r="AK1674" s="1" t="s">
        <v>14469</v>
      </c>
      <c r="AL1674" s="1" t="s">
        <v>14470</v>
      </c>
      <c r="AM1674" s="1" t="s">
        <v>12</v>
      </c>
      <c r="AN1674" s="1" t="s">
        <v>23097</v>
      </c>
      <c r="AO1674" s="1" t="s">
        <v>86</v>
      </c>
      <c r="AP1674" s="1" t="s">
        <v>86</v>
      </c>
      <c r="AQ1674" s="1" t="s">
        <v>25</v>
      </c>
      <c r="AR1674" s="1" t="s">
        <v>19</v>
      </c>
      <c r="AS1674" s="1" t="s">
        <v>23090</v>
      </c>
      <c r="AT1674" s="1" t="s">
        <v>101</v>
      </c>
    </row>
    <row r="1675" spans="1:46" x14ac:dyDescent="0.25">
      <c r="A1675" s="1" t="s">
        <v>18785</v>
      </c>
      <c r="B1675" s="2" t="s">
        <v>23073</v>
      </c>
      <c r="C1675" s="2" t="s">
        <v>23107</v>
      </c>
      <c r="D1675" s="1">
        <v>1</v>
      </c>
      <c r="E1675" s="1">
        <v>2</v>
      </c>
      <c r="F1675" s="1">
        <v>3</v>
      </c>
      <c r="G1675" s="1">
        <v>6</v>
      </c>
      <c r="H1675" s="6">
        <v>0.5</v>
      </c>
      <c r="I1675">
        <v>0</v>
      </c>
      <c r="J1675" s="1">
        <v>39</v>
      </c>
      <c r="K1675" s="1">
        <v>0</v>
      </c>
      <c r="L1675" s="1">
        <v>832</v>
      </c>
      <c r="M1675" s="6">
        <v>0.74</v>
      </c>
      <c r="N1675" s="4">
        <v>3531</v>
      </c>
      <c r="O1675" s="4">
        <v>240</v>
      </c>
      <c r="P1675" s="4">
        <v>400</v>
      </c>
      <c r="Q1675" s="3">
        <v>0.21</v>
      </c>
      <c r="R1675" s="1">
        <v>24</v>
      </c>
      <c r="S1675" s="1">
        <v>400</v>
      </c>
      <c r="T1675" s="1">
        <v>19</v>
      </c>
      <c r="U1675" s="1">
        <v>1</v>
      </c>
      <c r="V1675" s="1">
        <v>46</v>
      </c>
      <c r="W1675" s="1">
        <v>0</v>
      </c>
      <c r="X1675" s="1">
        <v>0</v>
      </c>
      <c r="Y1675" s="1">
        <v>0</v>
      </c>
      <c r="Z1675" s="1">
        <v>4</v>
      </c>
      <c r="AA1675" s="1">
        <v>0</v>
      </c>
      <c r="AB1675" s="1">
        <v>0</v>
      </c>
      <c r="AC1675" s="1">
        <v>7195</v>
      </c>
      <c r="AD1675" s="1">
        <v>0</v>
      </c>
      <c r="AE1675" s="1">
        <v>0</v>
      </c>
      <c r="AF1675" s="1">
        <v>200</v>
      </c>
      <c r="AG1675" s="1">
        <v>10</v>
      </c>
      <c r="AH1675" s="1">
        <v>0</v>
      </c>
      <c r="AI1675" s="1">
        <v>7405</v>
      </c>
      <c r="AJ1675" s="1" t="s">
        <v>5345</v>
      </c>
      <c r="AK1675" s="1" t="s">
        <v>5346</v>
      </c>
      <c r="AL1675" s="1" t="s">
        <v>5347</v>
      </c>
      <c r="AM1675" s="1" t="s">
        <v>12</v>
      </c>
      <c r="AN1675" s="1" t="s">
        <v>23097</v>
      </c>
      <c r="AO1675" s="1" t="s">
        <v>86</v>
      </c>
      <c r="AP1675" s="1" t="s">
        <v>57</v>
      </c>
      <c r="AQ1675" s="1" t="s">
        <v>25</v>
      </c>
      <c r="AR1675" s="1" t="s">
        <v>30</v>
      </c>
      <c r="AS1675" s="1" t="s">
        <v>23090</v>
      </c>
      <c r="AT1675" s="1" t="s">
        <v>26</v>
      </c>
    </row>
    <row r="1676" spans="1:46" x14ac:dyDescent="0.25">
      <c r="A1676" s="1" t="s">
        <v>20333</v>
      </c>
      <c r="B1676" s="2" t="s">
        <v>23074</v>
      </c>
      <c r="C1676" s="2" t="s">
        <v>23105</v>
      </c>
      <c r="D1676" s="1">
        <v>0</v>
      </c>
      <c r="E1676" s="1">
        <v>1</v>
      </c>
      <c r="F1676" s="1">
        <v>1</v>
      </c>
      <c r="G1676" s="1">
        <v>2</v>
      </c>
      <c r="H1676" s="6">
        <v>0.5</v>
      </c>
      <c r="I1676">
        <v>1</v>
      </c>
      <c r="J1676" s="1">
        <v>31</v>
      </c>
      <c r="K1676" s="1">
        <v>0</v>
      </c>
      <c r="L1676" s="1">
        <v>684</v>
      </c>
      <c r="M1676" s="6">
        <v>0.77</v>
      </c>
      <c r="N1676" s="4">
        <v>980</v>
      </c>
      <c r="O1676" s="4">
        <v>80</v>
      </c>
      <c r="P1676" s="4">
        <v>550</v>
      </c>
      <c r="Q1676" s="3">
        <v>0.33</v>
      </c>
      <c r="R1676" s="1">
        <v>24</v>
      </c>
      <c r="S1676" s="1">
        <v>550</v>
      </c>
      <c r="T1676" s="1">
        <v>44</v>
      </c>
      <c r="U1676" s="1">
        <v>0</v>
      </c>
      <c r="V1676" s="1">
        <v>46</v>
      </c>
      <c r="W1676" s="1">
        <v>0</v>
      </c>
      <c r="X1676" s="1">
        <v>0</v>
      </c>
      <c r="Y1676" s="1">
        <v>0</v>
      </c>
      <c r="Z1676" s="1">
        <v>4</v>
      </c>
      <c r="AA1676" s="1">
        <v>1</v>
      </c>
      <c r="AB1676" s="1">
        <v>1</v>
      </c>
      <c r="AC1676" s="1">
        <v>0</v>
      </c>
      <c r="AD1676" s="1">
        <v>0</v>
      </c>
      <c r="AE1676" s="1">
        <v>0</v>
      </c>
      <c r="AF1676" s="1">
        <v>29</v>
      </c>
      <c r="AG1676" s="1">
        <v>0</v>
      </c>
      <c r="AH1676" s="1">
        <v>486</v>
      </c>
      <c r="AI1676" s="1">
        <v>515</v>
      </c>
      <c r="AJ1676" s="1" t="s">
        <v>9644</v>
      </c>
      <c r="AK1676" s="1" t="s">
        <v>9645</v>
      </c>
      <c r="AL1676" s="1" t="s">
        <v>9646</v>
      </c>
      <c r="AM1676" s="1" t="s">
        <v>16</v>
      </c>
      <c r="AN1676" s="1" t="s">
        <v>23097</v>
      </c>
      <c r="AO1676" s="1" t="s">
        <v>364</v>
      </c>
      <c r="AP1676" s="1" t="s">
        <v>57</v>
      </c>
      <c r="AQ1676" s="1" t="s">
        <v>25</v>
      </c>
      <c r="AR1676" s="1" t="s">
        <v>30</v>
      </c>
      <c r="AS1676" s="1" t="s">
        <v>23091</v>
      </c>
      <c r="AT1676" s="1" t="s">
        <v>101</v>
      </c>
    </row>
    <row r="1677" spans="1:46" x14ac:dyDescent="0.25">
      <c r="A1677" s="1" t="s">
        <v>17224</v>
      </c>
      <c r="B1677" s="2" t="s">
        <v>23074</v>
      </c>
      <c r="C1677" s="2" t="s">
        <v>23106</v>
      </c>
      <c r="D1677" s="1">
        <v>1</v>
      </c>
      <c r="E1677" s="1">
        <v>2</v>
      </c>
      <c r="F1677" s="1">
        <v>5</v>
      </c>
      <c r="G1677" s="1">
        <v>8</v>
      </c>
      <c r="H1677" s="6">
        <v>0.625</v>
      </c>
      <c r="I1677">
        <v>1</v>
      </c>
      <c r="J1677" s="1">
        <v>37</v>
      </c>
      <c r="K1677" s="1">
        <v>1</v>
      </c>
      <c r="L1677" s="1">
        <v>945</v>
      </c>
      <c r="M1677" s="6">
        <v>0.17</v>
      </c>
      <c r="N1677" s="4">
        <v>2400</v>
      </c>
      <c r="O1677" s="4">
        <v>180</v>
      </c>
      <c r="P1677" s="4">
        <v>600</v>
      </c>
      <c r="Q1677" s="3">
        <v>0.26</v>
      </c>
      <c r="R1677" s="1">
        <v>24</v>
      </c>
      <c r="S1677" s="1">
        <v>600</v>
      </c>
      <c r="T1677" s="1">
        <v>56</v>
      </c>
      <c r="U1677" s="1">
        <v>1</v>
      </c>
      <c r="V1677" s="1">
        <v>46</v>
      </c>
      <c r="W1677" s="1">
        <v>0</v>
      </c>
      <c r="X1677" s="1">
        <v>0</v>
      </c>
      <c r="Y1677" s="1">
        <v>0</v>
      </c>
      <c r="Z1677" s="1">
        <v>6</v>
      </c>
      <c r="AA1677" s="1">
        <v>0</v>
      </c>
      <c r="AB1677" s="1">
        <v>1</v>
      </c>
      <c r="AC1677" s="1">
        <v>0</v>
      </c>
      <c r="AD1677" s="1">
        <v>0</v>
      </c>
      <c r="AE1677" s="1">
        <v>0</v>
      </c>
      <c r="AF1677" s="1">
        <v>0</v>
      </c>
      <c r="AG1677" s="1">
        <v>0</v>
      </c>
      <c r="AH1677" s="1">
        <v>0</v>
      </c>
      <c r="AI1677" s="1">
        <v>0</v>
      </c>
      <c r="AJ1677" s="1" t="s">
        <v>674</v>
      </c>
      <c r="AK1677" s="1" t="s">
        <v>675</v>
      </c>
      <c r="AL1677" s="1" t="s">
        <v>676</v>
      </c>
      <c r="AM1677" s="1" t="s">
        <v>16</v>
      </c>
      <c r="AN1677" s="1" t="s">
        <v>23098</v>
      </c>
      <c r="AO1677" s="1" t="s">
        <v>86</v>
      </c>
      <c r="AP1677" s="1" t="s">
        <v>57</v>
      </c>
      <c r="AQ1677" s="1" t="s">
        <v>25</v>
      </c>
      <c r="AR1677" s="1" t="s">
        <v>30</v>
      </c>
      <c r="AS1677" s="1" t="s">
        <v>23090</v>
      </c>
      <c r="AT1677" s="1" t="s">
        <v>101</v>
      </c>
    </row>
    <row r="1678" spans="1:46" x14ac:dyDescent="0.25">
      <c r="A1678" s="1" t="s">
        <v>20986</v>
      </c>
      <c r="B1678" s="2" t="s">
        <v>23074</v>
      </c>
      <c r="C1678" s="2" t="s">
        <v>23106</v>
      </c>
      <c r="D1678" s="1">
        <v>0</v>
      </c>
      <c r="E1678" s="1">
        <v>1</v>
      </c>
      <c r="F1678" s="1">
        <v>2</v>
      </c>
      <c r="G1678" s="1">
        <v>3</v>
      </c>
      <c r="H1678" s="6">
        <v>0.66666666666666663</v>
      </c>
      <c r="I1678">
        <v>0</v>
      </c>
      <c r="J1678" s="1">
        <v>29</v>
      </c>
      <c r="K1678" s="1">
        <v>1</v>
      </c>
      <c r="L1678" s="1">
        <v>704</v>
      </c>
      <c r="M1678" s="6">
        <v>0.62</v>
      </c>
      <c r="N1678" s="4">
        <v>2040</v>
      </c>
      <c r="O1678" s="4">
        <v>170</v>
      </c>
      <c r="P1678" s="4">
        <v>700</v>
      </c>
      <c r="Q1678" s="3">
        <v>0.26</v>
      </c>
      <c r="R1678" s="1">
        <v>18</v>
      </c>
      <c r="S1678" s="1">
        <v>700</v>
      </c>
      <c r="T1678" s="1">
        <v>50</v>
      </c>
      <c r="U1678" s="1">
        <v>0</v>
      </c>
      <c r="V1678" s="1">
        <v>46</v>
      </c>
      <c r="W1678" s="1">
        <v>0</v>
      </c>
      <c r="X1678" s="1">
        <v>0</v>
      </c>
      <c r="Y1678" s="1">
        <v>1</v>
      </c>
      <c r="Z1678" s="1">
        <v>0</v>
      </c>
      <c r="AA1678" s="1">
        <v>1</v>
      </c>
      <c r="AB1678" s="1">
        <v>0</v>
      </c>
      <c r="AC1678" s="1">
        <v>0</v>
      </c>
      <c r="AD1678" s="1">
        <v>0</v>
      </c>
      <c r="AE1678" s="1">
        <v>750</v>
      </c>
      <c r="AF1678" s="1">
        <v>0</v>
      </c>
      <c r="AG1678" s="1">
        <v>210</v>
      </c>
      <c r="AH1678" s="1">
        <v>380</v>
      </c>
      <c r="AI1678" s="1">
        <v>1340</v>
      </c>
      <c r="AJ1678" s="1" t="s">
        <v>11427</v>
      </c>
      <c r="AK1678" s="1" t="s">
        <v>11428</v>
      </c>
      <c r="AL1678" s="1" t="s">
        <v>11429</v>
      </c>
      <c r="AM1678" s="1" t="s">
        <v>12</v>
      </c>
      <c r="AN1678" s="1" t="s">
        <v>23098</v>
      </c>
      <c r="AO1678" s="1" t="s">
        <v>364</v>
      </c>
      <c r="AP1678" s="1" t="s">
        <v>57</v>
      </c>
      <c r="AQ1678" s="1" t="s">
        <v>25</v>
      </c>
      <c r="AR1678" s="1" t="s">
        <v>19</v>
      </c>
      <c r="AS1678" s="1" t="s">
        <v>23091</v>
      </c>
      <c r="AT1678" s="1" t="s">
        <v>26</v>
      </c>
    </row>
    <row r="1679" spans="1:46" x14ac:dyDescent="0.25">
      <c r="A1679" s="1" t="s">
        <v>17329</v>
      </c>
      <c r="B1679" s="2" t="s">
        <v>23074</v>
      </c>
      <c r="C1679" s="2" t="s">
        <v>23106</v>
      </c>
      <c r="D1679" s="1">
        <v>1</v>
      </c>
      <c r="E1679" s="1">
        <v>1</v>
      </c>
      <c r="F1679" s="1">
        <v>6</v>
      </c>
      <c r="G1679" s="1">
        <v>8</v>
      </c>
      <c r="H1679" s="6">
        <v>0.75</v>
      </c>
      <c r="I1679">
        <v>0</v>
      </c>
      <c r="J1679" s="1">
        <v>35</v>
      </c>
      <c r="K1679" s="1">
        <v>0</v>
      </c>
      <c r="L1679" s="1">
        <v>758</v>
      </c>
      <c r="M1679" s="6">
        <v>0.33</v>
      </c>
      <c r="N1679" s="4">
        <v>3650</v>
      </c>
      <c r="O1679" s="4">
        <v>230</v>
      </c>
      <c r="P1679" s="4">
        <v>750</v>
      </c>
      <c r="Q1679" s="3">
        <v>0.3</v>
      </c>
      <c r="R1679" s="1">
        <v>18</v>
      </c>
      <c r="S1679" s="1">
        <v>750</v>
      </c>
      <c r="T1679" s="1">
        <v>32</v>
      </c>
      <c r="U1679" s="1">
        <v>0</v>
      </c>
      <c r="V1679" s="1">
        <v>46</v>
      </c>
      <c r="W1679" s="1">
        <v>0</v>
      </c>
      <c r="X1679" s="1">
        <v>0</v>
      </c>
      <c r="Y1679" s="1">
        <v>1</v>
      </c>
      <c r="Z1679" s="1">
        <v>3</v>
      </c>
      <c r="AA1679" s="1">
        <v>1</v>
      </c>
      <c r="AB1679" s="1">
        <v>0</v>
      </c>
      <c r="AC1679" s="1">
        <v>733</v>
      </c>
      <c r="AD1679" s="1">
        <v>0</v>
      </c>
      <c r="AE1679" s="1">
        <v>0</v>
      </c>
      <c r="AF1679" s="1">
        <v>0</v>
      </c>
      <c r="AG1679" s="1">
        <v>0</v>
      </c>
      <c r="AH1679" s="1">
        <v>0</v>
      </c>
      <c r="AI1679" s="1">
        <v>733</v>
      </c>
      <c r="AJ1679" s="1" t="s">
        <v>1022</v>
      </c>
      <c r="AK1679" s="1" t="s">
        <v>1023</v>
      </c>
      <c r="AL1679" s="1" t="s">
        <v>1024</v>
      </c>
      <c r="AM1679" s="1" t="s">
        <v>12</v>
      </c>
      <c r="AN1679" s="1" t="s">
        <v>23097</v>
      </c>
      <c r="AO1679" s="1" t="s">
        <v>364</v>
      </c>
      <c r="AP1679" s="1" t="s">
        <v>57</v>
      </c>
      <c r="AQ1679" s="1" t="s">
        <v>25</v>
      </c>
      <c r="AR1679" s="1" t="s">
        <v>19</v>
      </c>
      <c r="AS1679" s="1" t="s">
        <v>23091</v>
      </c>
      <c r="AT1679" s="1" t="s">
        <v>26</v>
      </c>
    </row>
    <row r="1680" spans="1:46" x14ac:dyDescent="0.25">
      <c r="A1680" s="1" t="s">
        <v>21012</v>
      </c>
      <c r="B1680" s="2" t="s">
        <v>23074</v>
      </c>
      <c r="C1680" s="2" t="s">
        <v>23106</v>
      </c>
      <c r="D1680" s="1">
        <v>0</v>
      </c>
      <c r="E1680" s="1">
        <v>0</v>
      </c>
      <c r="F1680" s="1">
        <v>1</v>
      </c>
      <c r="G1680" s="1">
        <v>1</v>
      </c>
      <c r="H1680" s="6">
        <v>1</v>
      </c>
      <c r="I1680">
        <v>1</v>
      </c>
      <c r="J1680" s="1">
        <v>29</v>
      </c>
      <c r="K1680" s="1">
        <v>1</v>
      </c>
      <c r="L1680" s="1">
        <v>669</v>
      </c>
      <c r="M1680" s="6">
        <v>0.66</v>
      </c>
      <c r="N1680" s="4">
        <v>2100</v>
      </c>
      <c r="O1680" s="4">
        <v>175</v>
      </c>
      <c r="P1680" s="4">
        <v>1000</v>
      </c>
      <c r="Q1680" s="3">
        <v>0.32</v>
      </c>
      <c r="R1680" s="1">
        <v>24</v>
      </c>
      <c r="S1680" s="1">
        <v>1000</v>
      </c>
      <c r="T1680" s="1">
        <v>78</v>
      </c>
      <c r="U1680" s="1">
        <v>0</v>
      </c>
      <c r="V1680" s="1">
        <v>46</v>
      </c>
      <c r="W1680" s="1">
        <v>0</v>
      </c>
      <c r="X1680" s="1">
        <v>0</v>
      </c>
      <c r="Y1680" s="1">
        <v>1</v>
      </c>
      <c r="Z1680" s="1">
        <v>3</v>
      </c>
      <c r="AA1680" s="1">
        <v>0</v>
      </c>
      <c r="AB1680" s="1">
        <v>1</v>
      </c>
      <c r="AC1680" s="1">
        <v>0</v>
      </c>
      <c r="AD1680" s="1">
        <v>0</v>
      </c>
      <c r="AE1680" s="1">
        <v>0</v>
      </c>
      <c r="AF1680" s="1">
        <v>0</v>
      </c>
      <c r="AG1680" s="1">
        <v>20</v>
      </c>
      <c r="AH1680" s="1">
        <v>1000</v>
      </c>
      <c r="AI1680" s="1">
        <v>1020</v>
      </c>
      <c r="AJ1680" s="1" t="s">
        <v>11502</v>
      </c>
      <c r="AK1680" s="1" t="s">
        <v>11503</v>
      </c>
      <c r="AL1680" s="1" t="s">
        <v>11504</v>
      </c>
      <c r="AM1680" s="1" t="s">
        <v>16</v>
      </c>
      <c r="AN1680" s="1" t="s">
        <v>23098</v>
      </c>
      <c r="AO1680" s="1" t="s">
        <v>364</v>
      </c>
      <c r="AP1680" s="1" t="s">
        <v>57</v>
      </c>
      <c r="AQ1680" s="1" t="s">
        <v>25</v>
      </c>
      <c r="AR1680" s="1" t="s">
        <v>19</v>
      </c>
      <c r="AS1680" s="1" t="s">
        <v>23090</v>
      </c>
      <c r="AT1680" s="1" t="s">
        <v>101</v>
      </c>
    </row>
    <row r="1681" spans="1:46" x14ac:dyDescent="0.25">
      <c r="A1681" s="1" t="s">
        <v>18234</v>
      </c>
      <c r="B1681" s="2" t="s">
        <v>23074</v>
      </c>
      <c r="C1681" s="2" t="s">
        <v>23108</v>
      </c>
      <c r="D1681" s="1">
        <v>0</v>
      </c>
      <c r="E1681" s="1">
        <v>0</v>
      </c>
      <c r="F1681" s="1">
        <v>1</v>
      </c>
      <c r="G1681" s="1">
        <v>1</v>
      </c>
      <c r="H1681" s="6">
        <v>1</v>
      </c>
      <c r="I1681">
        <v>0</v>
      </c>
      <c r="J1681" s="1">
        <v>46</v>
      </c>
      <c r="K1681" s="1">
        <v>0</v>
      </c>
      <c r="L1681" s="1">
        <v>630</v>
      </c>
      <c r="M1681" s="6">
        <v>0.08</v>
      </c>
      <c r="N1681" s="4">
        <v>6000</v>
      </c>
      <c r="O1681" s="4">
        <v>380</v>
      </c>
      <c r="P1681" s="4">
        <v>600</v>
      </c>
      <c r="Q1681" s="3">
        <v>0.28000000000000003</v>
      </c>
      <c r="R1681" s="1">
        <v>24</v>
      </c>
      <c r="S1681" s="1">
        <v>600</v>
      </c>
      <c r="T1681" s="1">
        <v>62</v>
      </c>
      <c r="U1681" s="1">
        <v>1</v>
      </c>
      <c r="V1681" s="1">
        <v>46</v>
      </c>
      <c r="W1681" s="1">
        <v>0</v>
      </c>
      <c r="X1681" s="1">
        <v>0</v>
      </c>
      <c r="Y1681" s="1">
        <v>0</v>
      </c>
      <c r="Z1681" s="1">
        <v>2</v>
      </c>
      <c r="AA1681" s="1">
        <v>0</v>
      </c>
      <c r="AB1681" s="1">
        <v>0</v>
      </c>
      <c r="AC1681" s="1">
        <v>0</v>
      </c>
      <c r="AD1681" s="1">
        <v>0</v>
      </c>
      <c r="AE1681" s="1">
        <v>0</v>
      </c>
      <c r="AF1681" s="1">
        <v>0</v>
      </c>
      <c r="AG1681" s="1">
        <v>0</v>
      </c>
      <c r="AH1681" s="1">
        <v>0</v>
      </c>
      <c r="AI1681" s="1">
        <v>0</v>
      </c>
      <c r="AJ1681" s="1" t="s">
        <v>3773</v>
      </c>
      <c r="AK1681" s="1" t="s">
        <v>3774</v>
      </c>
      <c r="AL1681" s="1" t="s">
        <v>3775</v>
      </c>
      <c r="AM1681" s="1" t="s">
        <v>12</v>
      </c>
      <c r="AN1681" s="1" t="s">
        <v>23097</v>
      </c>
      <c r="AO1681" s="1" t="s">
        <v>86</v>
      </c>
      <c r="AP1681" s="1" t="s">
        <v>57</v>
      </c>
      <c r="AQ1681" s="1" t="s">
        <v>25</v>
      </c>
      <c r="AR1681" s="1" t="s">
        <v>30</v>
      </c>
      <c r="AS1681" s="1" t="s">
        <v>23090</v>
      </c>
      <c r="AT1681" s="1" t="s">
        <v>26</v>
      </c>
    </row>
    <row r="1682" spans="1:46" x14ac:dyDescent="0.25">
      <c r="A1682" s="1" t="s">
        <v>22223</v>
      </c>
      <c r="B1682" s="2" t="s">
        <v>23075</v>
      </c>
      <c r="C1682" s="2" t="s">
        <v>23110</v>
      </c>
      <c r="D1682" s="1">
        <v>0</v>
      </c>
      <c r="E1682" s="1">
        <v>0</v>
      </c>
      <c r="F1682" s="1">
        <v>2</v>
      </c>
      <c r="G1682" s="1">
        <v>2</v>
      </c>
      <c r="H1682" s="6">
        <v>1</v>
      </c>
      <c r="I1682">
        <v>0</v>
      </c>
      <c r="J1682" s="1">
        <v>47</v>
      </c>
      <c r="K1682" s="1">
        <v>1</v>
      </c>
      <c r="L1682" s="1">
        <v>620</v>
      </c>
      <c r="M1682" s="6">
        <v>0.25</v>
      </c>
      <c r="N1682" s="4">
        <v>9600</v>
      </c>
      <c r="O1682" s="4">
        <v>800</v>
      </c>
      <c r="P1682" s="4">
        <v>800</v>
      </c>
      <c r="Q1682" s="3">
        <v>0.27</v>
      </c>
      <c r="R1682" s="1">
        <v>24</v>
      </c>
      <c r="S1682" s="1">
        <v>800</v>
      </c>
      <c r="T1682" s="1">
        <v>86</v>
      </c>
      <c r="U1682" s="1">
        <v>1</v>
      </c>
      <c r="V1682" s="1">
        <v>46</v>
      </c>
      <c r="W1682" s="1">
        <v>1</v>
      </c>
      <c r="X1682" s="1">
        <v>1</v>
      </c>
      <c r="Y1682" s="1">
        <v>0</v>
      </c>
      <c r="Z1682" s="1">
        <v>3</v>
      </c>
      <c r="AA1682" s="1">
        <v>1</v>
      </c>
      <c r="AB1682" s="1">
        <v>0</v>
      </c>
      <c r="AC1682" s="1">
        <v>0</v>
      </c>
      <c r="AD1682" s="1">
        <v>0</v>
      </c>
      <c r="AE1682" s="1">
        <v>1058</v>
      </c>
      <c r="AF1682" s="1">
        <v>1367</v>
      </c>
      <c r="AG1682" s="1">
        <v>0</v>
      </c>
      <c r="AH1682" s="1">
        <v>1000</v>
      </c>
      <c r="AI1682" s="1">
        <v>3425</v>
      </c>
      <c r="AJ1682" s="1" t="s">
        <v>3772</v>
      </c>
      <c r="AK1682" s="1" t="s">
        <v>1377</v>
      </c>
      <c r="AL1682" s="1" t="s">
        <v>14745</v>
      </c>
      <c r="AM1682" s="1" t="s">
        <v>12</v>
      </c>
      <c r="AN1682" s="1" t="s">
        <v>23098</v>
      </c>
      <c r="AO1682" s="1" t="s">
        <v>86</v>
      </c>
      <c r="AP1682" s="1" t="s">
        <v>86</v>
      </c>
      <c r="AQ1682" s="1" t="s">
        <v>14</v>
      </c>
      <c r="AR1682" s="1" t="s">
        <v>30</v>
      </c>
      <c r="AS1682" s="1" t="s">
        <v>23091</v>
      </c>
      <c r="AT1682" s="1" t="s">
        <v>26</v>
      </c>
    </row>
    <row r="1683" spans="1:46" x14ac:dyDescent="0.25">
      <c r="A1683" s="1" t="s">
        <v>19654</v>
      </c>
      <c r="B1683" s="2" t="s">
        <v>23101</v>
      </c>
      <c r="C1683" s="2" t="s">
        <v>23103</v>
      </c>
      <c r="D1683" s="1">
        <v>3</v>
      </c>
      <c r="E1683" s="1">
        <v>1</v>
      </c>
      <c r="F1683" s="1">
        <v>1</v>
      </c>
      <c r="G1683" s="1">
        <v>5</v>
      </c>
      <c r="H1683" s="6">
        <v>0.2</v>
      </c>
      <c r="I1683">
        <v>0</v>
      </c>
      <c r="J1683" s="1">
        <v>41</v>
      </c>
      <c r="K1683" s="1">
        <v>0</v>
      </c>
      <c r="L1683" s="1">
        <v>313</v>
      </c>
      <c r="M1683" s="6">
        <v>0</v>
      </c>
      <c r="N1683" s="4">
        <v>2300</v>
      </c>
      <c r="O1683" s="4">
        <v>190</v>
      </c>
      <c r="P1683" s="4">
        <v>400</v>
      </c>
      <c r="Q1683" s="3">
        <v>0.38</v>
      </c>
      <c r="R1683" s="1">
        <v>24</v>
      </c>
      <c r="S1683" s="1">
        <v>400</v>
      </c>
      <c r="T1683" s="1">
        <v>9</v>
      </c>
      <c r="U1683" s="1">
        <v>0</v>
      </c>
      <c r="V1683" s="1">
        <v>46</v>
      </c>
      <c r="W1683" s="1">
        <v>0</v>
      </c>
      <c r="X1683" s="1">
        <v>0</v>
      </c>
      <c r="Y1683" s="1">
        <v>0</v>
      </c>
      <c r="Z1683" s="1">
        <v>2</v>
      </c>
      <c r="AA1683" s="1">
        <v>1</v>
      </c>
      <c r="AB1683" s="1">
        <v>0</v>
      </c>
      <c r="AC1683" s="1">
        <v>1082</v>
      </c>
      <c r="AD1683" s="1">
        <v>0</v>
      </c>
      <c r="AE1683" s="1">
        <v>296</v>
      </c>
      <c r="AF1683" s="1">
        <v>453</v>
      </c>
      <c r="AG1683" s="1">
        <v>0</v>
      </c>
      <c r="AH1683" s="1">
        <v>740</v>
      </c>
      <c r="AI1683" s="1">
        <v>2571</v>
      </c>
      <c r="AJ1683" s="1" t="s">
        <v>7812</v>
      </c>
      <c r="AK1683" s="1" t="s">
        <v>7813</v>
      </c>
      <c r="AL1683" s="1" t="s">
        <v>11</v>
      </c>
      <c r="AM1683" s="1" t="s">
        <v>12</v>
      </c>
      <c r="AN1683" s="1" t="s">
        <v>23097</v>
      </c>
      <c r="AO1683" s="1" t="s">
        <v>364</v>
      </c>
      <c r="AP1683" s="1" t="s">
        <v>57</v>
      </c>
      <c r="AQ1683" s="1" t="s">
        <v>25</v>
      </c>
      <c r="AR1683" s="1" t="s">
        <v>30</v>
      </c>
      <c r="AS1683" s="1" t="s">
        <v>23091</v>
      </c>
      <c r="AT1683" s="1" t="s">
        <v>26</v>
      </c>
    </row>
    <row r="1684" spans="1:46" x14ac:dyDescent="0.25">
      <c r="A1684" s="1" t="s">
        <v>17968</v>
      </c>
      <c r="B1684" s="2" t="s">
        <v>23101</v>
      </c>
      <c r="C1684" s="2" t="s">
        <v>23104</v>
      </c>
      <c r="D1684" s="1">
        <v>0</v>
      </c>
      <c r="E1684" s="1">
        <v>3</v>
      </c>
      <c r="F1684" s="1">
        <v>1</v>
      </c>
      <c r="G1684" s="1">
        <v>4</v>
      </c>
      <c r="H1684" s="6">
        <v>0.25</v>
      </c>
      <c r="I1684">
        <v>1</v>
      </c>
      <c r="J1684" s="1">
        <v>32</v>
      </c>
      <c r="K1684" s="1">
        <v>0</v>
      </c>
      <c r="L1684" s="1">
        <v>204</v>
      </c>
      <c r="M1684" s="6">
        <v>0.71</v>
      </c>
      <c r="N1684" s="4">
        <v>1520</v>
      </c>
      <c r="O1684" s="4">
        <v>110</v>
      </c>
      <c r="P1684" s="4">
        <v>100</v>
      </c>
      <c r="Q1684" s="3">
        <v>0.4</v>
      </c>
      <c r="R1684" s="1">
        <v>24</v>
      </c>
      <c r="S1684" s="1">
        <v>100</v>
      </c>
      <c r="T1684" s="1">
        <v>1</v>
      </c>
      <c r="U1684" s="1">
        <v>0</v>
      </c>
      <c r="V1684" s="1">
        <v>46</v>
      </c>
      <c r="W1684" s="1">
        <v>0</v>
      </c>
      <c r="X1684" s="1">
        <v>0</v>
      </c>
      <c r="Y1684" s="1">
        <v>1</v>
      </c>
      <c r="Z1684" s="1">
        <v>5</v>
      </c>
      <c r="AA1684" s="1">
        <v>1</v>
      </c>
      <c r="AB1684" s="1">
        <v>1</v>
      </c>
      <c r="AC1684" s="1">
        <v>0</v>
      </c>
      <c r="AD1684" s="1">
        <v>0</v>
      </c>
      <c r="AE1684" s="1">
        <v>1400</v>
      </c>
      <c r="AF1684" s="1">
        <v>0</v>
      </c>
      <c r="AG1684" s="1">
        <v>190</v>
      </c>
      <c r="AH1684" s="1">
        <v>200</v>
      </c>
      <c r="AI1684" s="1">
        <v>1790</v>
      </c>
      <c r="AJ1684" s="1" t="s">
        <v>2936</v>
      </c>
      <c r="AK1684" s="1" t="s">
        <v>2937</v>
      </c>
      <c r="AL1684" s="1" t="s">
        <v>2938</v>
      </c>
      <c r="AM1684" s="1" t="s">
        <v>16</v>
      </c>
      <c r="AN1684" s="1" t="s">
        <v>23097</v>
      </c>
      <c r="AO1684" s="1" t="s">
        <v>364</v>
      </c>
      <c r="AP1684" s="1" t="s">
        <v>57</v>
      </c>
      <c r="AQ1684" s="1" t="s">
        <v>25</v>
      </c>
      <c r="AR1684" s="1" t="s">
        <v>19</v>
      </c>
      <c r="AS1684" s="1" t="s">
        <v>23091</v>
      </c>
      <c r="AT1684" s="1" t="s">
        <v>101</v>
      </c>
    </row>
    <row r="1685" spans="1:46" x14ac:dyDescent="0.25">
      <c r="A1685" s="1" t="s">
        <v>17868</v>
      </c>
      <c r="B1685" s="2" t="s">
        <v>23101</v>
      </c>
      <c r="C1685" s="2" t="s">
        <v>23105</v>
      </c>
      <c r="D1685" s="1">
        <v>0</v>
      </c>
      <c r="E1685" s="1">
        <v>0</v>
      </c>
      <c r="F1685" s="1">
        <v>3</v>
      </c>
      <c r="G1685" s="1">
        <v>3</v>
      </c>
      <c r="H1685" s="6">
        <v>1</v>
      </c>
      <c r="I1685">
        <v>0</v>
      </c>
      <c r="J1685" s="1">
        <v>40</v>
      </c>
      <c r="K1685" s="1">
        <v>1</v>
      </c>
      <c r="L1685" s="1">
        <v>717</v>
      </c>
      <c r="M1685" s="6">
        <v>0.61</v>
      </c>
      <c r="N1685" s="4">
        <v>2600</v>
      </c>
      <c r="O1685" s="4">
        <v>200</v>
      </c>
      <c r="P1685" s="4">
        <v>500</v>
      </c>
      <c r="Q1685" s="3">
        <v>0.37</v>
      </c>
      <c r="R1685" s="1">
        <v>24</v>
      </c>
      <c r="S1685" s="1">
        <v>500</v>
      </c>
      <c r="T1685" s="1">
        <v>44</v>
      </c>
      <c r="U1685" s="1">
        <v>0</v>
      </c>
      <c r="V1685" s="1">
        <v>46</v>
      </c>
      <c r="W1685" s="1">
        <v>0</v>
      </c>
      <c r="X1685" s="1">
        <v>1</v>
      </c>
      <c r="Y1685" s="1">
        <v>0</v>
      </c>
      <c r="Z1685" s="1">
        <v>5</v>
      </c>
      <c r="AA1685" s="1">
        <v>0</v>
      </c>
      <c r="AB1685" s="1">
        <v>0</v>
      </c>
      <c r="AC1685" s="1">
        <v>0</v>
      </c>
      <c r="AD1685" s="1">
        <v>0</v>
      </c>
      <c r="AE1685" s="1">
        <v>1042</v>
      </c>
      <c r="AF1685" s="1">
        <v>298</v>
      </c>
      <c r="AG1685" s="1">
        <v>180</v>
      </c>
      <c r="AH1685" s="1">
        <v>530</v>
      </c>
      <c r="AI1685" s="1">
        <v>2050</v>
      </c>
      <c r="AJ1685" s="1" t="s">
        <v>2654</v>
      </c>
      <c r="AK1685" s="1" t="s">
        <v>2655</v>
      </c>
      <c r="AL1685" s="1" t="s">
        <v>2656</v>
      </c>
      <c r="AM1685" s="1" t="s">
        <v>12</v>
      </c>
      <c r="AN1685" s="1" t="s">
        <v>23098</v>
      </c>
      <c r="AO1685" s="1" t="s">
        <v>364</v>
      </c>
      <c r="AP1685" s="1" t="s">
        <v>57</v>
      </c>
      <c r="AQ1685" s="1" t="s">
        <v>14</v>
      </c>
      <c r="AR1685" s="1" t="s">
        <v>30</v>
      </c>
      <c r="AS1685" s="1" t="s">
        <v>23090</v>
      </c>
      <c r="AT1685" s="1" t="s">
        <v>26</v>
      </c>
    </row>
    <row r="1686" spans="1:46" x14ac:dyDescent="0.25">
      <c r="A1686" s="1" t="s">
        <v>21418</v>
      </c>
      <c r="B1686" s="2" t="s">
        <v>23101</v>
      </c>
      <c r="C1686" s="2" t="s">
        <v>23105</v>
      </c>
      <c r="D1686" s="1">
        <v>0</v>
      </c>
      <c r="E1686" s="1">
        <v>2</v>
      </c>
      <c r="F1686" s="1">
        <v>1</v>
      </c>
      <c r="G1686" s="1">
        <v>3</v>
      </c>
      <c r="H1686" s="6">
        <v>0.33333333333333331</v>
      </c>
      <c r="I1686">
        <v>0</v>
      </c>
      <c r="J1686" s="1">
        <v>38</v>
      </c>
      <c r="K1686" s="1">
        <v>0</v>
      </c>
      <c r="L1686" s="1">
        <v>603</v>
      </c>
      <c r="M1686" s="6">
        <v>0.49</v>
      </c>
      <c r="N1686" s="4">
        <v>2800</v>
      </c>
      <c r="O1686" s="4">
        <v>220</v>
      </c>
      <c r="P1686" s="4">
        <v>500</v>
      </c>
      <c r="Q1686" s="3">
        <v>0.35</v>
      </c>
      <c r="R1686" s="1">
        <v>24</v>
      </c>
      <c r="S1686" s="1">
        <v>500</v>
      </c>
      <c r="T1686" s="1">
        <v>50</v>
      </c>
      <c r="U1686" s="1">
        <v>1</v>
      </c>
      <c r="V1686" s="1">
        <v>46</v>
      </c>
      <c r="W1686" s="1">
        <v>0</v>
      </c>
      <c r="X1686" s="1">
        <v>0</v>
      </c>
      <c r="Y1686" s="1">
        <v>1</v>
      </c>
      <c r="Z1686" s="1">
        <v>4</v>
      </c>
      <c r="AA1686" s="1">
        <v>1</v>
      </c>
      <c r="AB1686" s="1">
        <v>0</v>
      </c>
      <c r="AC1686" s="1">
        <v>0</v>
      </c>
      <c r="AD1686" s="1">
        <v>0</v>
      </c>
      <c r="AE1686" s="1">
        <v>800</v>
      </c>
      <c r="AF1686" s="1">
        <v>900</v>
      </c>
      <c r="AG1686" s="1">
        <v>0</v>
      </c>
      <c r="AH1686" s="1">
        <v>0</v>
      </c>
      <c r="AI1686" s="1">
        <v>1700</v>
      </c>
      <c r="AJ1686" s="1" t="s">
        <v>12594</v>
      </c>
      <c r="AK1686" s="1" t="s">
        <v>12595</v>
      </c>
      <c r="AL1686" s="1" t="s">
        <v>12596</v>
      </c>
      <c r="AM1686" s="1" t="s">
        <v>12</v>
      </c>
      <c r="AN1686" s="1" t="s">
        <v>23097</v>
      </c>
      <c r="AO1686" s="1" t="s">
        <v>86</v>
      </c>
      <c r="AP1686" s="1" t="s">
        <v>57</v>
      </c>
      <c r="AQ1686" s="1" t="s">
        <v>25</v>
      </c>
      <c r="AR1686" s="1" t="s">
        <v>19</v>
      </c>
      <c r="AS1686" s="1" t="s">
        <v>23091</v>
      </c>
      <c r="AT1686" s="1" t="s">
        <v>26</v>
      </c>
    </row>
    <row r="1687" spans="1:46" x14ac:dyDescent="0.25">
      <c r="A1687" s="1" t="s">
        <v>20334</v>
      </c>
      <c r="B1687" s="2" t="s">
        <v>23101</v>
      </c>
      <c r="C1687" s="2" t="s">
        <v>23105</v>
      </c>
      <c r="D1687" s="1">
        <v>3</v>
      </c>
      <c r="E1687" s="1">
        <v>2</v>
      </c>
      <c r="F1687" s="1">
        <v>1</v>
      </c>
      <c r="G1687" s="1">
        <v>6</v>
      </c>
      <c r="H1687" s="6">
        <v>0.16666666666666666</v>
      </c>
      <c r="I1687">
        <v>0</v>
      </c>
      <c r="J1687" s="1">
        <v>47</v>
      </c>
      <c r="K1687" s="1">
        <v>1</v>
      </c>
      <c r="L1687" s="1">
        <v>522</v>
      </c>
      <c r="M1687" s="6">
        <v>0.48</v>
      </c>
      <c r="N1687" s="4">
        <v>4200</v>
      </c>
      <c r="O1687" s="4">
        <v>350</v>
      </c>
      <c r="P1687" s="4">
        <v>500</v>
      </c>
      <c r="Q1687" s="3">
        <v>0.3</v>
      </c>
      <c r="R1687" s="1">
        <v>24</v>
      </c>
      <c r="S1687" s="1">
        <v>500</v>
      </c>
      <c r="T1687" s="1">
        <v>72</v>
      </c>
      <c r="U1687" s="1">
        <v>0</v>
      </c>
      <c r="V1687" s="1">
        <v>46</v>
      </c>
      <c r="W1687" s="1">
        <v>0</v>
      </c>
      <c r="X1687" s="1">
        <v>0</v>
      </c>
      <c r="Y1687" s="1">
        <v>0</v>
      </c>
      <c r="Z1687" s="1">
        <v>1</v>
      </c>
      <c r="AA1687" s="1">
        <v>1</v>
      </c>
      <c r="AB1687" s="1">
        <v>0</v>
      </c>
      <c r="AC1687" s="1">
        <v>2390</v>
      </c>
      <c r="AD1687" s="1">
        <v>273</v>
      </c>
      <c r="AE1687" s="1">
        <v>0</v>
      </c>
      <c r="AF1687" s="1">
        <v>0</v>
      </c>
      <c r="AG1687" s="1">
        <v>260</v>
      </c>
      <c r="AH1687" s="1">
        <v>700</v>
      </c>
      <c r="AI1687" s="1">
        <v>3623</v>
      </c>
      <c r="AJ1687" s="1" t="s">
        <v>713</v>
      </c>
      <c r="AK1687" s="1" t="s">
        <v>9647</v>
      </c>
      <c r="AL1687" s="1" t="s">
        <v>9648</v>
      </c>
      <c r="AM1687" s="1" t="s">
        <v>12</v>
      </c>
      <c r="AN1687" s="1" t="s">
        <v>23098</v>
      </c>
      <c r="AO1687" s="1" t="s">
        <v>364</v>
      </c>
      <c r="AP1687" s="1" t="s">
        <v>57</v>
      </c>
      <c r="AQ1687" s="1" t="s">
        <v>25</v>
      </c>
      <c r="AR1687" s="1" t="s">
        <v>30</v>
      </c>
      <c r="AS1687" s="1" t="s">
        <v>23091</v>
      </c>
      <c r="AT1687" s="1" t="s">
        <v>26</v>
      </c>
    </row>
    <row r="1688" spans="1:46" x14ac:dyDescent="0.25">
      <c r="A1688" s="1" t="s">
        <v>18692</v>
      </c>
      <c r="B1688" s="2" t="s">
        <v>23101</v>
      </c>
      <c r="C1688" s="2" t="s">
        <v>23106</v>
      </c>
      <c r="D1688" s="1">
        <v>1</v>
      </c>
      <c r="E1688" s="1">
        <v>0</v>
      </c>
      <c r="F1688" s="1">
        <v>1</v>
      </c>
      <c r="G1688" s="1">
        <v>2</v>
      </c>
      <c r="H1688" s="6">
        <v>0.5</v>
      </c>
      <c r="I1688">
        <v>1</v>
      </c>
      <c r="J1688" s="1">
        <v>45</v>
      </c>
      <c r="K1688" s="1">
        <v>1</v>
      </c>
      <c r="L1688" s="1">
        <v>602</v>
      </c>
      <c r="M1688" s="6">
        <v>0.52</v>
      </c>
      <c r="N1688" s="4">
        <v>2640</v>
      </c>
      <c r="O1688" s="4">
        <v>170</v>
      </c>
      <c r="P1688" s="4">
        <v>300</v>
      </c>
      <c r="Q1688" s="3">
        <v>0.33</v>
      </c>
      <c r="R1688" s="1">
        <v>18</v>
      </c>
      <c r="S1688" s="1">
        <v>300</v>
      </c>
      <c r="T1688" s="1">
        <v>17</v>
      </c>
      <c r="U1688" s="1">
        <v>1</v>
      </c>
      <c r="V1688" s="1">
        <v>46</v>
      </c>
      <c r="W1688" s="1">
        <v>1</v>
      </c>
      <c r="X1688" s="1">
        <v>1</v>
      </c>
      <c r="Y1688" s="1">
        <v>1</v>
      </c>
      <c r="Z1688" s="1">
        <v>3</v>
      </c>
      <c r="AA1688" s="1">
        <v>1</v>
      </c>
      <c r="AB1688" s="1">
        <v>1</v>
      </c>
      <c r="AC1688" s="1">
        <v>0</v>
      </c>
      <c r="AD1688" s="1">
        <v>500</v>
      </c>
      <c r="AE1688" s="1">
        <v>0</v>
      </c>
      <c r="AF1688" s="1">
        <v>238</v>
      </c>
      <c r="AG1688" s="1">
        <v>20</v>
      </c>
      <c r="AH1688" s="1">
        <v>600</v>
      </c>
      <c r="AI1688" s="1">
        <v>1358</v>
      </c>
      <c r="AJ1688" s="1" t="s">
        <v>5075</v>
      </c>
      <c r="AK1688" s="1" t="s">
        <v>5076</v>
      </c>
      <c r="AL1688" s="1" t="s">
        <v>5077</v>
      </c>
      <c r="AM1688" s="1" t="s">
        <v>16</v>
      </c>
      <c r="AN1688" s="1" t="s">
        <v>23098</v>
      </c>
      <c r="AO1688" s="1" t="s">
        <v>86</v>
      </c>
      <c r="AP1688" s="1" t="s">
        <v>86</v>
      </c>
      <c r="AQ1688" s="1" t="s">
        <v>14</v>
      </c>
      <c r="AR1688" s="1" t="s">
        <v>19</v>
      </c>
      <c r="AS1688" s="1" t="s">
        <v>23091</v>
      </c>
      <c r="AT1688" s="1" t="s">
        <v>101</v>
      </c>
    </row>
    <row r="1689" spans="1:46" x14ac:dyDescent="0.25">
      <c r="A1689" s="1" t="s">
        <v>22803</v>
      </c>
      <c r="B1689" s="2" t="s">
        <v>23101</v>
      </c>
      <c r="C1689" s="2" t="s">
        <v>23107</v>
      </c>
      <c r="D1689" s="1">
        <v>0</v>
      </c>
      <c r="E1689" s="1">
        <v>0</v>
      </c>
      <c r="F1689" s="1">
        <v>1</v>
      </c>
      <c r="G1689" s="1">
        <v>1</v>
      </c>
      <c r="H1689" s="6">
        <v>1</v>
      </c>
      <c r="I1689">
        <v>0</v>
      </c>
      <c r="J1689" s="1">
        <v>42</v>
      </c>
      <c r="K1689" s="1">
        <v>1</v>
      </c>
      <c r="L1689" s="1">
        <v>711</v>
      </c>
      <c r="M1689" s="6">
        <v>0.69</v>
      </c>
      <c r="N1689" s="4">
        <v>2500</v>
      </c>
      <c r="O1689" s="4">
        <v>150</v>
      </c>
      <c r="P1689" s="4">
        <v>500</v>
      </c>
      <c r="Q1689" s="3">
        <v>0.3</v>
      </c>
      <c r="R1689" s="1">
        <v>24</v>
      </c>
      <c r="S1689" s="1">
        <v>500</v>
      </c>
      <c r="T1689" s="1">
        <v>42</v>
      </c>
      <c r="U1689" s="1">
        <v>1</v>
      </c>
      <c r="V1689" s="1">
        <v>46</v>
      </c>
      <c r="W1689" s="1">
        <v>0</v>
      </c>
      <c r="X1689" s="1">
        <v>0</v>
      </c>
      <c r="Y1689" s="1">
        <v>1</v>
      </c>
      <c r="Z1689" s="1">
        <v>3</v>
      </c>
      <c r="AA1689" s="1">
        <v>0</v>
      </c>
      <c r="AB1689" s="1">
        <v>0</v>
      </c>
      <c r="AC1689" s="1">
        <v>2253</v>
      </c>
      <c r="AD1689" s="1">
        <v>0</v>
      </c>
      <c r="AE1689" s="1">
        <v>0</v>
      </c>
      <c r="AF1689" s="1">
        <v>0</v>
      </c>
      <c r="AG1689" s="1">
        <v>30</v>
      </c>
      <c r="AH1689" s="1">
        <v>0</v>
      </c>
      <c r="AI1689" s="1">
        <v>2283</v>
      </c>
      <c r="AJ1689" s="1" t="s">
        <v>3560</v>
      </c>
      <c r="AK1689" s="1" t="s">
        <v>16283</v>
      </c>
      <c r="AL1689" s="1" t="s">
        <v>16284</v>
      </c>
      <c r="AM1689" s="1" t="s">
        <v>12</v>
      </c>
      <c r="AN1689" s="1" t="s">
        <v>23098</v>
      </c>
      <c r="AO1689" s="1" t="s">
        <v>86</v>
      </c>
      <c r="AP1689" s="1" t="s">
        <v>57</v>
      </c>
      <c r="AQ1689" s="1" t="s">
        <v>25</v>
      </c>
      <c r="AR1689" s="1" t="s">
        <v>19</v>
      </c>
      <c r="AS1689" s="1" t="s">
        <v>23090</v>
      </c>
      <c r="AT1689" s="1" t="s">
        <v>26</v>
      </c>
    </row>
    <row r="1690" spans="1:46" x14ac:dyDescent="0.25">
      <c r="A1690" s="1" t="s">
        <v>17461</v>
      </c>
      <c r="B1690" s="2" t="s">
        <v>23101</v>
      </c>
      <c r="C1690" s="2" t="s">
        <v>23107</v>
      </c>
      <c r="D1690" s="1">
        <v>0</v>
      </c>
      <c r="E1690" s="1">
        <v>0</v>
      </c>
      <c r="F1690" s="1">
        <v>1</v>
      </c>
      <c r="G1690" s="1">
        <v>1</v>
      </c>
      <c r="H1690" s="6">
        <v>1</v>
      </c>
      <c r="I1690">
        <v>0</v>
      </c>
      <c r="J1690" s="1">
        <v>30</v>
      </c>
      <c r="K1690" s="1">
        <v>1</v>
      </c>
      <c r="L1690" s="1">
        <v>758</v>
      </c>
      <c r="M1690" s="6">
        <v>0.18</v>
      </c>
      <c r="N1690" s="4">
        <v>5500</v>
      </c>
      <c r="O1690" s="4">
        <v>480</v>
      </c>
      <c r="P1690" s="4">
        <v>500</v>
      </c>
      <c r="Q1690" s="3">
        <v>0.22</v>
      </c>
      <c r="R1690" s="1">
        <v>12</v>
      </c>
      <c r="S1690" s="1">
        <v>500</v>
      </c>
      <c r="T1690" s="1">
        <v>24</v>
      </c>
      <c r="U1690" s="1">
        <v>1</v>
      </c>
      <c r="V1690" s="1">
        <v>46</v>
      </c>
      <c r="W1690" s="1">
        <v>1</v>
      </c>
      <c r="X1690" s="1">
        <v>0</v>
      </c>
      <c r="Y1690" s="1">
        <v>1</v>
      </c>
      <c r="Z1690" s="1">
        <v>1</v>
      </c>
      <c r="AA1690" s="1">
        <v>1</v>
      </c>
      <c r="AB1690" s="1">
        <v>1</v>
      </c>
      <c r="AC1690" s="1">
        <v>1049</v>
      </c>
      <c r="AD1690" s="1">
        <v>0</v>
      </c>
      <c r="AE1690" s="1">
        <v>182</v>
      </c>
      <c r="AF1690" s="1">
        <v>0</v>
      </c>
      <c r="AG1690" s="1">
        <v>50</v>
      </c>
      <c r="AH1690" s="1">
        <v>0</v>
      </c>
      <c r="AI1690" s="1">
        <v>1281</v>
      </c>
      <c r="AJ1690" s="1" t="s">
        <v>1444</v>
      </c>
      <c r="AK1690" s="1" t="s">
        <v>1445</v>
      </c>
      <c r="AL1690" s="1" t="s">
        <v>1446</v>
      </c>
      <c r="AM1690" s="1" t="s">
        <v>12</v>
      </c>
      <c r="AN1690" s="1" t="s">
        <v>23098</v>
      </c>
      <c r="AO1690" s="1" t="s">
        <v>86</v>
      </c>
      <c r="AP1690" s="1" t="s">
        <v>86</v>
      </c>
      <c r="AQ1690" s="1" t="s">
        <v>25</v>
      </c>
      <c r="AR1690" s="1" t="s">
        <v>19</v>
      </c>
      <c r="AS1690" s="1" t="s">
        <v>23091</v>
      </c>
      <c r="AT1690" s="1" t="s">
        <v>101</v>
      </c>
    </row>
    <row r="1691" spans="1:46" x14ac:dyDescent="0.25">
      <c r="A1691" s="1" t="s">
        <v>21101</v>
      </c>
      <c r="B1691" s="2" t="s">
        <v>23101</v>
      </c>
      <c r="C1691" s="2" t="s">
        <v>23108</v>
      </c>
      <c r="D1691" s="1">
        <v>2</v>
      </c>
      <c r="E1691" s="1">
        <v>1</v>
      </c>
      <c r="F1691" s="1">
        <v>1</v>
      </c>
      <c r="G1691" s="1">
        <v>4</v>
      </c>
      <c r="H1691" s="6">
        <v>0.25</v>
      </c>
      <c r="I1691">
        <v>0</v>
      </c>
      <c r="J1691" s="1">
        <v>35</v>
      </c>
      <c r="K1691" s="1">
        <v>0</v>
      </c>
      <c r="L1691" s="1">
        <v>725</v>
      </c>
      <c r="M1691" s="6">
        <v>1.1100000000000001</v>
      </c>
      <c r="N1691" s="4">
        <v>3822</v>
      </c>
      <c r="O1691" s="4">
        <v>229</v>
      </c>
      <c r="P1691" s="4">
        <v>860</v>
      </c>
      <c r="Q1691" s="3">
        <v>0.32</v>
      </c>
      <c r="R1691" s="1">
        <v>24</v>
      </c>
      <c r="S1691" s="1">
        <v>860</v>
      </c>
      <c r="T1691" s="1">
        <v>59</v>
      </c>
      <c r="U1691" s="1">
        <v>0</v>
      </c>
      <c r="V1691" s="1">
        <v>46</v>
      </c>
      <c r="W1691" s="1">
        <v>0</v>
      </c>
      <c r="X1691" s="1">
        <v>0</v>
      </c>
      <c r="Y1691" s="1">
        <v>1</v>
      </c>
      <c r="Z1691" s="1">
        <v>1</v>
      </c>
      <c r="AA1691" s="1">
        <v>1</v>
      </c>
      <c r="AB1691" s="1">
        <v>0</v>
      </c>
      <c r="AC1691" s="1">
        <v>3789</v>
      </c>
      <c r="AD1691" s="1">
        <v>0</v>
      </c>
      <c r="AE1691" s="1">
        <v>0</v>
      </c>
      <c r="AF1691" s="1">
        <v>1351</v>
      </c>
      <c r="AG1691" s="1">
        <v>264</v>
      </c>
      <c r="AH1691" s="1">
        <v>0</v>
      </c>
      <c r="AI1691" s="1">
        <v>5404</v>
      </c>
      <c r="AJ1691" s="1" t="s">
        <v>11757</v>
      </c>
      <c r="AK1691" s="1" t="s">
        <v>11758</v>
      </c>
      <c r="AL1691" s="1" t="s">
        <v>11759</v>
      </c>
      <c r="AM1691" s="1" t="s">
        <v>12</v>
      </c>
      <c r="AN1691" s="1" t="s">
        <v>23097</v>
      </c>
      <c r="AO1691" s="1" t="s">
        <v>364</v>
      </c>
      <c r="AP1691" s="1" t="s">
        <v>57</v>
      </c>
      <c r="AQ1691" s="1" t="s">
        <v>25</v>
      </c>
      <c r="AR1691" s="1" t="s">
        <v>19</v>
      </c>
      <c r="AS1691" s="1" t="s">
        <v>23091</v>
      </c>
      <c r="AT1691" s="1" t="s">
        <v>26</v>
      </c>
    </row>
    <row r="1692" spans="1:46" x14ac:dyDescent="0.25">
      <c r="A1692" s="1" t="s">
        <v>21228</v>
      </c>
      <c r="B1692" s="2" t="s">
        <v>23101</v>
      </c>
      <c r="C1692" s="2" t="s">
        <v>23108</v>
      </c>
      <c r="D1692" s="1">
        <v>0</v>
      </c>
      <c r="E1692" s="1">
        <v>2</v>
      </c>
      <c r="F1692" s="1">
        <v>4</v>
      </c>
      <c r="G1692" s="1">
        <v>6</v>
      </c>
      <c r="H1692" s="6">
        <v>0.66666666666666663</v>
      </c>
      <c r="I1692">
        <v>0</v>
      </c>
      <c r="J1692" s="1">
        <v>42</v>
      </c>
      <c r="K1692" s="1">
        <v>0</v>
      </c>
      <c r="L1692" s="1">
        <v>596</v>
      </c>
      <c r="M1692" s="6">
        <v>0.52</v>
      </c>
      <c r="N1692" s="4">
        <v>5000</v>
      </c>
      <c r="O1692" s="4">
        <v>389</v>
      </c>
      <c r="P1692" s="4">
        <v>300</v>
      </c>
      <c r="Q1692" s="3">
        <v>0.27</v>
      </c>
      <c r="R1692" s="1">
        <v>18</v>
      </c>
      <c r="S1692" s="1">
        <v>300</v>
      </c>
      <c r="T1692" s="1">
        <v>34</v>
      </c>
      <c r="U1692" s="1">
        <v>1</v>
      </c>
      <c r="V1692" s="1">
        <v>46</v>
      </c>
      <c r="W1692" s="1">
        <v>0</v>
      </c>
      <c r="X1692" s="1">
        <v>0</v>
      </c>
      <c r="Y1692" s="1">
        <v>0</v>
      </c>
      <c r="Z1692" s="1">
        <v>4</v>
      </c>
      <c r="AA1692" s="1">
        <v>1</v>
      </c>
      <c r="AB1692" s="1">
        <v>0</v>
      </c>
      <c r="AC1692" s="1">
        <v>553</v>
      </c>
      <c r="AD1692" s="1">
        <v>0</v>
      </c>
      <c r="AE1692" s="1">
        <v>0</v>
      </c>
      <c r="AF1692" s="1">
        <v>3116</v>
      </c>
      <c r="AG1692" s="1">
        <v>0</v>
      </c>
      <c r="AH1692" s="1">
        <v>0</v>
      </c>
      <c r="AI1692" s="1">
        <v>3669</v>
      </c>
      <c r="AJ1692" s="1" t="s">
        <v>10414</v>
      </c>
      <c r="AK1692" s="1" t="s">
        <v>12104</v>
      </c>
      <c r="AL1692" s="1" t="s">
        <v>12105</v>
      </c>
      <c r="AM1692" s="1" t="s">
        <v>12</v>
      </c>
      <c r="AN1692" s="1" t="s">
        <v>23097</v>
      </c>
      <c r="AO1692" s="1" t="s">
        <v>86</v>
      </c>
      <c r="AP1692" s="1" t="s">
        <v>57</v>
      </c>
      <c r="AQ1692" s="1" t="s">
        <v>25</v>
      </c>
      <c r="AR1692" s="1" t="s">
        <v>30</v>
      </c>
      <c r="AS1692" s="1" t="s">
        <v>23091</v>
      </c>
      <c r="AT1692" s="1" t="s">
        <v>26</v>
      </c>
    </row>
    <row r="1693" spans="1:46" x14ac:dyDescent="0.25">
      <c r="A1693" s="1" t="s">
        <v>22976</v>
      </c>
      <c r="B1693" s="2" t="s">
        <v>23101</v>
      </c>
      <c r="C1693" s="2" t="s">
        <v>23108</v>
      </c>
      <c r="D1693" s="1">
        <v>0</v>
      </c>
      <c r="E1693" s="1">
        <v>2</v>
      </c>
      <c r="F1693" s="1">
        <v>4</v>
      </c>
      <c r="G1693" s="1">
        <v>6</v>
      </c>
      <c r="H1693" s="6">
        <v>0.66666666666666663</v>
      </c>
      <c r="I1693">
        <v>1</v>
      </c>
      <c r="J1693" s="1">
        <v>43</v>
      </c>
      <c r="K1693" s="1">
        <v>0</v>
      </c>
      <c r="L1693" s="1">
        <v>519</v>
      </c>
      <c r="M1693" s="6">
        <v>0.03</v>
      </c>
      <c r="N1693" s="4">
        <v>2300</v>
      </c>
      <c r="O1693" s="4">
        <v>180</v>
      </c>
      <c r="P1693" s="4">
        <v>100</v>
      </c>
      <c r="Q1693" s="3">
        <v>0.25</v>
      </c>
      <c r="R1693" s="1">
        <v>18</v>
      </c>
      <c r="S1693" s="1">
        <v>100</v>
      </c>
      <c r="T1693" s="1">
        <v>13</v>
      </c>
      <c r="U1693" s="1">
        <v>1</v>
      </c>
      <c r="V1693" s="1">
        <v>46</v>
      </c>
      <c r="W1693" s="1">
        <v>0</v>
      </c>
      <c r="X1693" s="1">
        <v>0</v>
      </c>
      <c r="Y1693" s="1">
        <v>0</v>
      </c>
      <c r="Z1693" s="1">
        <v>2</v>
      </c>
      <c r="AA1693" s="1">
        <v>1</v>
      </c>
      <c r="AB1693" s="1">
        <v>1</v>
      </c>
      <c r="AC1693" s="1">
        <v>0</v>
      </c>
      <c r="AD1693" s="1">
        <v>0</v>
      </c>
      <c r="AE1693" s="1">
        <v>0</v>
      </c>
      <c r="AF1693" s="1">
        <v>0</v>
      </c>
      <c r="AG1693" s="1">
        <v>0</v>
      </c>
      <c r="AH1693" s="1">
        <v>0</v>
      </c>
      <c r="AI1693" s="1">
        <v>0</v>
      </c>
      <c r="AJ1693" s="1" t="s">
        <v>4840</v>
      </c>
      <c r="AK1693" s="1" t="s">
        <v>16762</v>
      </c>
      <c r="AL1693" s="1" t="s">
        <v>16763</v>
      </c>
      <c r="AM1693" s="1" t="s">
        <v>16</v>
      </c>
      <c r="AN1693" s="1" t="s">
        <v>23097</v>
      </c>
      <c r="AO1693" s="1" t="s">
        <v>86</v>
      </c>
      <c r="AP1693" s="1" t="s">
        <v>57</v>
      </c>
      <c r="AQ1693" s="1" t="s">
        <v>25</v>
      </c>
      <c r="AR1693" s="1" t="s">
        <v>30</v>
      </c>
      <c r="AS1693" s="1" t="s">
        <v>23091</v>
      </c>
      <c r="AT1693" s="1" t="s">
        <v>101</v>
      </c>
    </row>
    <row r="1694" spans="1:46" x14ac:dyDescent="0.25">
      <c r="A1694" s="1" t="s">
        <v>19021</v>
      </c>
      <c r="B1694" s="2" t="s">
        <v>23101</v>
      </c>
      <c r="C1694" s="2" t="s">
        <v>23109</v>
      </c>
      <c r="D1694" s="1">
        <v>0</v>
      </c>
      <c r="E1694" s="1">
        <v>0</v>
      </c>
      <c r="F1694" s="1">
        <v>2</v>
      </c>
      <c r="G1694" s="1">
        <v>2</v>
      </c>
      <c r="H1694" s="6">
        <v>1</v>
      </c>
      <c r="I1694">
        <v>1</v>
      </c>
      <c r="J1694" s="1">
        <v>30</v>
      </c>
      <c r="K1694" s="1">
        <v>1</v>
      </c>
      <c r="L1694" s="1">
        <v>766</v>
      </c>
      <c r="M1694" s="6">
        <v>0.92</v>
      </c>
      <c r="N1694" s="4">
        <v>1870</v>
      </c>
      <c r="O1694" s="4">
        <v>145</v>
      </c>
      <c r="P1694" s="4">
        <v>200</v>
      </c>
      <c r="Q1694" s="3">
        <v>0.25</v>
      </c>
      <c r="R1694" s="1">
        <v>18</v>
      </c>
      <c r="S1694" s="1">
        <v>200</v>
      </c>
      <c r="T1694" s="1">
        <v>23</v>
      </c>
      <c r="U1694" s="1">
        <v>1</v>
      </c>
      <c r="V1694" s="1">
        <v>46</v>
      </c>
      <c r="W1694" s="1">
        <v>0</v>
      </c>
      <c r="X1694" s="1">
        <v>0</v>
      </c>
      <c r="Y1694" s="1">
        <v>0</v>
      </c>
      <c r="Z1694" s="1">
        <v>1</v>
      </c>
      <c r="AA1694" s="1">
        <v>1</v>
      </c>
      <c r="AB1694" s="1">
        <v>1</v>
      </c>
      <c r="AC1694" s="1">
        <v>3409</v>
      </c>
      <c r="AD1694" s="1">
        <v>159</v>
      </c>
      <c r="AE1694" s="1">
        <v>0</v>
      </c>
      <c r="AF1694" s="1">
        <v>0</v>
      </c>
      <c r="AG1694" s="1">
        <v>0</v>
      </c>
      <c r="AH1694" s="1">
        <v>0</v>
      </c>
      <c r="AI1694" s="1">
        <v>3568</v>
      </c>
      <c r="AJ1694" s="1" t="s">
        <v>6041</v>
      </c>
      <c r="AK1694" s="1" t="s">
        <v>6042</v>
      </c>
      <c r="AL1694" s="1" t="s">
        <v>6043</v>
      </c>
      <c r="AM1694" s="1" t="s">
        <v>16</v>
      </c>
      <c r="AN1694" s="1" t="s">
        <v>23098</v>
      </c>
      <c r="AO1694" s="1" t="s">
        <v>86</v>
      </c>
      <c r="AP1694" s="1" t="s">
        <v>57</v>
      </c>
      <c r="AQ1694" s="1" t="s">
        <v>25</v>
      </c>
      <c r="AR1694" s="1" t="s">
        <v>30</v>
      </c>
      <c r="AS1694" s="1" t="s">
        <v>23091</v>
      </c>
      <c r="AT1694" s="1" t="s">
        <v>101</v>
      </c>
    </row>
    <row r="1695" spans="1:46" x14ac:dyDescent="0.25">
      <c r="A1695" s="1" t="s">
        <v>17377</v>
      </c>
      <c r="B1695" s="2" t="s">
        <v>23076</v>
      </c>
      <c r="C1695" s="2" t="s">
        <v>23107</v>
      </c>
      <c r="D1695" s="1">
        <v>0</v>
      </c>
      <c r="E1695" s="1">
        <v>2</v>
      </c>
      <c r="F1695" s="1">
        <v>2</v>
      </c>
      <c r="G1695" s="1">
        <v>4</v>
      </c>
      <c r="H1695" s="6">
        <v>0.5</v>
      </c>
      <c r="I1695">
        <v>1</v>
      </c>
      <c r="J1695" s="1">
        <v>42</v>
      </c>
      <c r="K1695" s="1">
        <v>1</v>
      </c>
      <c r="L1695" s="1">
        <v>855</v>
      </c>
      <c r="M1695" s="6">
        <v>0.57999999999999996</v>
      </c>
      <c r="N1695" s="4">
        <v>2160</v>
      </c>
      <c r="O1695" s="4">
        <v>180</v>
      </c>
      <c r="P1695" s="4">
        <v>400</v>
      </c>
      <c r="Q1695" s="3">
        <v>0.3</v>
      </c>
      <c r="R1695" s="1">
        <v>24</v>
      </c>
      <c r="S1695" s="1">
        <v>400</v>
      </c>
      <c r="T1695" s="1">
        <v>44</v>
      </c>
      <c r="U1695" s="1">
        <v>0</v>
      </c>
      <c r="V1695" s="1">
        <v>45</v>
      </c>
      <c r="W1695" s="1">
        <v>0</v>
      </c>
      <c r="X1695" s="1">
        <v>0</v>
      </c>
      <c r="Y1695" s="1">
        <v>1</v>
      </c>
      <c r="Z1695" s="1">
        <v>4</v>
      </c>
      <c r="AA1695" s="1">
        <v>0</v>
      </c>
      <c r="AB1695" s="1">
        <v>1</v>
      </c>
      <c r="AC1695" s="1">
        <v>340</v>
      </c>
      <c r="AD1695" s="1">
        <v>0</v>
      </c>
      <c r="AE1695" s="1">
        <v>1200</v>
      </c>
      <c r="AF1695" s="1">
        <v>0</v>
      </c>
      <c r="AG1695" s="1">
        <v>0</v>
      </c>
      <c r="AH1695" s="1">
        <v>400</v>
      </c>
      <c r="AI1695" s="1">
        <v>1940</v>
      </c>
      <c r="AJ1695" s="1" t="s">
        <v>1178</v>
      </c>
      <c r="AK1695" s="1" t="s">
        <v>1179</v>
      </c>
      <c r="AL1695" s="1" t="s">
        <v>1180</v>
      </c>
      <c r="AM1695" s="1" t="s">
        <v>16</v>
      </c>
      <c r="AN1695" s="1" t="s">
        <v>23098</v>
      </c>
      <c r="AO1695" s="1" t="s">
        <v>364</v>
      </c>
      <c r="AP1695" s="1" t="s">
        <v>57</v>
      </c>
      <c r="AQ1695" s="1" t="s">
        <v>25</v>
      </c>
      <c r="AR1695" s="1" t="s">
        <v>19</v>
      </c>
      <c r="AS1695" s="1" t="s">
        <v>23090</v>
      </c>
      <c r="AT1695" s="1" t="s">
        <v>101</v>
      </c>
    </row>
    <row r="1696" spans="1:46" x14ac:dyDescent="0.25">
      <c r="A1696" s="1" t="s">
        <v>17423</v>
      </c>
      <c r="B1696" s="2" t="s">
        <v>23073</v>
      </c>
      <c r="C1696" s="2" t="s">
        <v>23107</v>
      </c>
      <c r="D1696" s="1">
        <v>0</v>
      </c>
      <c r="E1696" s="1">
        <v>0</v>
      </c>
      <c r="F1696" s="1">
        <v>3</v>
      </c>
      <c r="G1696" s="1">
        <v>3</v>
      </c>
      <c r="H1696" s="6">
        <v>1</v>
      </c>
      <c r="I1696">
        <v>0</v>
      </c>
      <c r="J1696" s="1">
        <v>45</v>
      </c>
      <c r="K1696" s="1">
        <v>1</v>
      </c>
      <c r="L1696" s="1">
        <v>813</v>
      </c>
      <c r="M1696" s="6">
        <v>0.31</v>
      </c>
      <c r="N1696" s="4">
        <v>9400</v>
      </c>
      <c r="O1696" s="4">
        <v>793</v>
      </c>
      <c r="P1696" s="4">
        <v>1000</v>
      </c>
      <c r="Q1696" s="3">
        <v>0.25</v>
      </c>
      <c r="R1696" s="1">
        <v>24</v>
      </c>
      <c r="S1696" s="1">
        <v>1000</v>
      </c>
      <c r="T1696" s="1">
        <v>66</v>
      </c>
      <c r="U1696" s="1">
        <v>1</v>
      </c>
      <c r="V1696" s="1">
        <v>45</v>
      </c>
      <c r="W1696" s="1">
        <v>1</v>
      </c>
      <c r="X1696" s="1">
        <v>1</v>
      </c>
      <c r="Y1696" s="1">
        <v>0</v>
      </c>
      <c r="Z1696" s="1">
        <v>3</v>
      </c>
      <c r="AA1696" s="1">
        <v>0</v>
      </c>
      <c r="AB1696" s="1">
        <v>0</v>
      </c>
      <c r="AC1696" s="1">
        <v>5240</v>
      </c>
      <c r="AD1696" s="1">
        <v>102</v>
      </c>
      <c r="AE1696" s="1">
        <v>0</v>
      </c>
      <c r="AF1696" s="1">
        <v>0</v>
      </c>
      <c r="AG1696" s="1">
        <v>543</v>
      </c>
      <c r="AH1696" s="1">
        <v>0</v>
      </c>
      <c r="AI1696" s="1">
        <v>5885</v>
      </c>
      <c r="AJ1696" s="1" t="s">
        <v>632</v>
      </c>
      <c r="AK1696" s="1" t="s">
        <v>1320</v>
      </c>
      <c r="AL1696" s="1" t="s">
        <v>1321</v>
      </c>
      <c r="AM1696" s="1" t="s">
        <v>12</v>
      </c>
      <c r="AN1696" s="1" t="s">
        <v>23098</v>
      </c>
      <c r="AO1696" s="1" t="s">
        <v>86</v>
      </c>
      <c r="AP1696" s="1" t="s">
        <v>86</v>
      </c>
      <c r="AQ1696" s="1" t="s">
        <v>14</v>
      </c>
      <c r="AR1696" s="1" t="s">
        <v>30</v>
      </c>
      <c r="AS1696" s="1" t="s">
        <v>23090</v>
      </c>
      <c r="AT1696" s="1" t="s">
        <v>26</v>
      </c>
    </row>
    <row r="1697" spans="1:46" x14ac:dyDescent="0.25">
      <c r="A1697" s="1" t="s">
        <v>20615</v>
      </c>
      <c r="B1697" s="2" t="s">
        <v>23073</v>
      </c>
      <c r="C1697" s="2" t="s">
        <v>23109</v>
      </c>
      <c r="D1697" s="1">
        <v>0</v>
      </c>
      <c r="E1697" s="1">
        <v>0</v>
      </c>
      <c r="F1697" s="1">
        <v>1</v>
      </c>
      <c r="G1697" s="1">
        <v>1</v>
      </c>
      <c r="H1697" s="6">
        <v>1</v>
      </c>
      <c r="I1697">
        <v>0</v>
      </c>
      <c r="J1697" s="1">
        <v>41</v>
      </c>
      <c r="K1697" s="1">
        <v>1</v>
      </c>
      <c r="L1697" s="1">
        <v>673</v>
      </c>
      <c r="M1697" s="6">
        <v>0.4</v>
      </c>
      <c r="N1697" s="4">
        <v>4860</v>
      </c>
      <c r="O1697" s="4">
        <v>405</v>
      </c>
      <c r="P1697" s="4">
        <v>700</v>
      </c>
      <c r="Q1697" s="3">
        <v>0.25</v>
      </c>
      <c r="R1697" s="1">
        <v>24</v>
      </c>
      <c r="S1697" s="1">
        <v>700</v>
      </c>
      <c r="T1697" s="1">
        <v>74</v>
      </c>
      <c r="U1697" s="1">
        <v>1</v>
      </c>
      <c r="V1697" s="1">
        <v>45</v>
      </c>
      <c r="W1697" s="1">
        <v>0</v>
      </c>
      <c r="X1697" s="1">
        <v>0</v>
      </c>
      <c r="Y1697" s="1">
        <v>0</v>
      </c>
      <c r="Z1697" s="1">
        <v>2</v>
      </c>
      <c r="AA1697" s="1">
        <v>0</v>
      </c>
      <c r="AB1697" s="1">
        <v>1</v>
      </c>
      <c r="AC1697" s="1">
        <v>0</v>
      </c>
      <c r="AD1697" s="1">
        <v>931</v>
      </c>
      <c r="AE1697" s="1">
        <v>1990</v>
      </c>
      <c r="AF1697" s="1">
        <v>210</v>
      </c>
      <c r="AG1697" s="1">
        <v>110</v>
      </c>
      <c r="AH1697" s="1">
        <v>0</v>
      </c>
      <c r="AI1697" s="1">
        <v>3241</v>
      </c>
      <c r="AJ1697" s="1" t="s">
        <v>10450</v>
      </c>
      <c r="AK1697" s="1" t="s">
        <v>10451</v>
      </c>
      <c r="AL1697" s="1" t="s">
        <v>10452</v>
      </c>
      <c r="AM1697" s="1" t="s">
        <v>12</v>
      </c>
      <c r="AN1697" s="1" t="s">
        <v>23098</v>
      </c>
      <c r="AO1697" s="1" t="s">
        <v>86</v>
      </c>
      <c r="AP1697" s="1" t="s">
        <v>57</v>
      </c>
      <c r="AQ1697" s="1" t="s">
        <v>25</v>
      </c>
      <c r="AR1697" s="1" t="s">
        <v>30</v>
      </c>
      <c r="AS1697" s="1" t="s">
        <v>23090</v>
      </c>
      <c r="AT1697" s="1" t="s">
        <v>101</v>
      </c>
    </row>
    <row r="1698" spans="1:46" x14ac:dyDescent="0.25">
      <c r="A1698" s="1" t="s">
        <v>18324</v>
      </c>
      <c r="B1698" s="2" t="s">
        <v>23073</v>
      </c>
      <c r="C1698" s="2" t="s">
        <v>23110</v>
      </c>
      <c r="D1698" s="1">
        <v>0</v>
      </c>
      <c r="E1698" s="1">
        <v>1</v>
      </c>
      <c r="F1698" s="1">
        <v>2</v>
      </c>
      <c r="G1698" s="1">
        <v>3</v>
      </c>
      <c r="H1698" s="6">
        <v>0.66666666666666663</v>
      </c>
      <c r="I1698">
        <v>1</v>
      </c>
      <c r="J1698" s="1">
        <v>33</v>
      </c>
      <c r="K1698" s="1">
        <v>1</v>
      </c>
      <c r="L1698" s="1">
        <v>600</v>
      </c>
      <c r="M1698" s="6">
        <v>0.41</v>
      </c>
      <c r="N1698" s="4">
        <v>2100</v>
      </c>
      <c r="O1698" s="4">
        <v>175</v>
      </c>
      <c r="P1698" s="4">
        <v>500</v>
      </c>
      <c r="Q1698" s="3">
        <v>0.26</v>
      </c>
      <c r="R1698" s="1">
        <v>24</v>
      </c>
      <c r="S1698" s="1">
        <v>500</v>
      </c>
      <c r="T1698" s="1">
        <v>59</v>
      </c>
      <c r="U1698" s="1">
        <v>0</v>
      </c>
      <c r="V1698" s="1">
        <v>45</v>
      </c>
      <c r="W1698" s="1">
        <v>0</v>
      </c>
      <c r="X1698" s="1">
        <v>0</v>
      </c>
      <c r="Y1698" s="1">
        <v>0</v>
      </c>
      <c r="Z1698" s="1">
        <v>3</v>
      </c>
      <c r="AA1698" s="1">
        <v>0</v>
      </c>
      <c r="AB1698" s="1">
        <v>1</v>
      </c>
      <c r="AC1698" s="1">
        <v>990</v>
      </c>
      <c r="AD1698" s="1">
        <v>0</v>
      </c>
      <c r="AE1698" s="1">
        <v>0</v>
      </c>
      <c r="AF1698" s="1">
        <v>1548</v>
      </c>
      <c r="AG1698" s="1">
        <v>0</v>
      </c>
      <c r="AH1698" s="1">
        <v>200</v>
      </c>
      <c r="AI1698" s="1">
        <v>2738</v>
      </c>
      <c r="AJ1698" s="1" t="s">
        <v>4037</v>
      </c>
      <c r="AK1698" s="1" t="s">
        <v>4038</v>
      </c>
      <c r="AL1698" s="1" t="s">
        <v>4039</v>
      </c>
      <c r="AM1698" s="1" t="s">
        <v>16</v>
      </c>
      <c r="AN1698" s="1" t="s">
        <v>23098</v>
      </c>
      <c r="AO1698" s="1" t="s">
        <v>364</v>
      </c>
      <c r="AP1698" s="1" t="s">
        <v>57</v>
      </c>
      <c r="AQ1698" s="1" t="s">
        <v>25</v>
      </c>
      <c r="AR1698" s="1" t="s">
        <v>30</v>
      </c>
      <c r="AS1698" s="1" t="s">
        <v>23090</v>
      </c>
      <c r="AT1698" s="1" t="s">
        <v>101</v>
      </c>
    </row>
    <row r="1699" spans="1:46" x14ac:dyDescent="0.25">
      <c r="A1699" s="1" t="s">
        <v>20164</v>
      </c>
      <c r="B1699" s="2" t="s">
        <v>23073</v>
      </c>
      <c r="C1699" s="2" t="s">
        <v>23110</v>
      </c>
      <c r="D1699" s="1">
        <v>0</v>
      </c>
      <c r="E1699" s="1">
        <v>1</v>
      </c>
      <c r="F1699" s="1">
        <v>1</v>
      </c>
      <c r="G1699" s="1">
        <v>2</v>
      </c>
      <c r="H1699" s="6">
        <v>0.5</v>
      </c>
      <c r="I1699">
        <v>0</v>
      </c>
      <c r="J1699" s="1">
        <v>32</v>
      </c>
      <c r="K1699" s="1">
        <v>1</v>
      </c>
      <c r="L1699" s="1">
        <v>715</v>
      </c>
      <c r="M1699" s="6">
        <v>0.36</v>
      </c>
      <c r="N1699" s="4">
        <v>2760</v>
      </c>
      <c r="O1699" s="4">
        <v>230</v>
      </c>
      <c r="P1699" s="4">
        <v>200</v>
      </c>
      <c r="Q1699" s="3">
        <v>0.28000000000000003</v>
      </c>
      <c r="R1699" s="1">
        <v>18</v>
      </c>
      <c r="S1699" s="1">
        <v>200</v>
      </c>
      <c r="T1699" s="1">
        <v>25</v>
      </c>
      <c r="U1699" s="1">
        <v>0</v>
      </c>
      <c r="V1699" s="1">
        <v>45</v>
      </c>
      <c r="W1699" s="1">
        <v>0</v>
      </c>
      <c r="X1699" s="1">
        <v>0</v>
      </c>
      <c r="Y1699" s="1">
        <v>1</v>
      </c>
      <c r="Z1699" s="1">
        <v>2</v>
      </c>
      <c r="AA1699" s="1">
        <v>0</v>
      </c>
      <c r="AB1699" s="1">
        <v>0</v>
      </c>
      <c r="AC1699" s="1">
        <v>1784</v>
      </c>
      <c r="AD1699" s="1">
        <v>0</v>
      </c>
      <c r="AE1699" s="1">
        <v>0</v>
      </c>
      <c r="AF1699" s="1">
        <v>1024</v>
      </c>
      <c r="AG1699" s="1">
        <v>10</v>
      </c>
      <c r="AH1699" s="1">
        <v>40</v>
      </c>
      <c r="AI1699" s="1">
        <v>2858</v>
      </c>
      <c r="AJ1699" s="1" t="s">
        <v>9221</v>
      </c>
      <c r="AK1699" s="1" t="s">
        <v>9221</v>
      </c>
      <c r="AL1699" s="1" t="s">
        <v>9222</v>
      </c>
      <c r="AM1699" s="1" t="s">
        <v>12</v>
      </c>
      <c r="AN1699" s="1" t="s">
        <v>23098</v>
      </c>
      <c r="AO1699" s="1" t="s">
        <v>364</v>
      </c>
      <c r="AP1699" s="1" t="s">
        <v>57</v>
      </c>
      <c r="AQ1699" s="1" t="s">
        <v>25</v>
      </c>
      <c r="AR1699" s="1" t="s">
        <v>19</v>
      </c>
      <c r="AS1699" s="1" t="s">
        <v>23090</v>
      </c>
      <c r="AT1699" s="1" t="s">
        <v>26</v>
      </c>
    </row>
    <row r="1700" spans="1:46" x14ac:dyDescent="0.25">
      <c r="A1700" s="1" t="s">
        <v>19198</v>
      </c>
      <c r="B1700" s="2" t="s">
        <v>23074</v>
      </c>
      <c r="C1700" s="2" t="s">
        <v>23105</v>
      </c>
      <c r="D1700" s="1">
        <v>1</v>
      </c>
      <c r="E1700" s="1">
        <v>1</v>
      </c>
      <c r="F1700" s="1">
        <v>3</v>
      </c>
      <c r="G1700" s="1">
        <v>5</v>
      </c>
      <c r="H1700" s="6">
        <v>0.6</v>
      </c>
      <c r="I1700">
        <v>0</v>
      </c>
      <c r="J1700" s="1">
        <v>36</v>
      </c>
      <c r="K1700" s="1">
        <v>0</v>
      </c>
      <c r="L1700" s="1">
        <v>484</v>
      </c>
      <c r="M1700" s="6">
        <v>0.59</v>
      </c>
      <c r="N1700" s="4">
        <v>2300</v>
      </c>
      <c r="O1700" s="4">
        <v>210</v>
      </c>
      <c r="P1700" s="4">
        <v>340</v>
      </c>
      <c r="Q1700" s="3">
        <v>0.36</v>
      </c>
      <c r="R1700" s="1">
        <v>24</v>
      </c>
      <c r="S1700" s="1">
        <v>340</v>
      </c>
      <c r="T1700" s="1">
        <v>25</v>
      </c>
      <c r="U1700" s="1">
        <v>0</v>
      </c>
      <c r="V1700" s="1">
        <v>45</v>
      </c>
      <c r="W1700" s="1">
        <v>0</v>
      </c>
      <c r="X1700" s="1">
        <v>0</v>
      </c>
      <c r="Y1700" s="1">
        <v>0</v>
      </c>
      <c r="Z1700" s="1">
        <v>4</v>
      </c>
      <c r="AA1700" s="1">
        <v>1</v>
      </c>
      <c r="AB1700" s="1">
        <v>0</v>
      </c>
      <c r="AC1700" s="1">
        <v>2741</v>
      </c>
      <c r="AD1700" s="1">
        <v>0</v>
      </c>
      <c r="AE1700" s="1">
        <v>0</v>
      </c>
      <c r="AF1700" s="1">
        <v>0</v>
      </c>
      <c r="AG1700" s="1">
        <v>0</v>
      </c>
      <c r="AH1700" s="1">
        <v>200</v>
      </c>
      <c r="AI1700" s="1">
        <v>2941</v>
      </c>
      <c r="AJ1700" s="1" t="s">
        <v>6499</v>
      </c>
      <c r="AK1700" s="1" t="s">
        <v>6500</v>
      </c>
      <c r="AL1700" s="1" t="s">
        <v>6501</v>
      </c>
      <c r="AM1700" s="1" t="s">
        <v>12</v>
      </c>
      <c r="AN1700" s="1" t="s">
        <v>23097</v>
      </c>
      <c r="AO1700" s="1" t="s">
        <v>364</v>
      </c>
      <c r="AP1700" s="1" t="s">
        <v>57</v>
      </c>
      <c r="AQ1700" s="1" t="s">
        <v>25</v>
      </c>
      <c r="AR1700" s="1" t="s">
        <v>30</v>
      </c>
      <c r="AS1700" s="1" t="s">
        <v>23091</v>
      </c>
      <c r="AT1700" s="1" t="s">
        <v>26</v>
      </c>
    </row>
    <row r="1701" spans="1:46" x14ac:dyDescent="0.25">
      <c r="A1701" s="1" t="s">
        <v>17263</v>
      </c>
      <c r="B1701" s="2" t="s">
        <v>23074</v>
      </c>
      <c r="C1701" s="2" t="s">
        <v>23106</v>
      </c>
      <c r="D1701" s="1">
        <v>1</v>
      </c>
      <c r="E1701" s="1">
        <v>0</v>
      </c>
      <c r="F1701" s="1">
        <v>6</v>
      </c>
      <c r="G1701" s="1">
        <v>7</v>
      </c>
      <c r="H1701" s="6">
        <v>0.8571428571428571</v>
      </c>
      <c r="I1701">
        <v>1</v>
      </c>
      <c r="J1701" s="1">
        <v>40</v>
      </c>
      <c r="K1701" s="1">
        <v>1</v>
      </c>
      <c r="L1701" s="1">
        <v>634</v>
      </c>
      <c r="M1701" s="6">
        <v>0.41</v>
      </c>
      <c r="N1701" s="4">
        <v>1900</v>
      </c>
      <c r="O1701" s="4">
        <v>160</v>
      </c>
      <c r="P1701" s="4">
        <v>500</v>
      </c>
      <c r="Q1701" s="3">
        <v>0.3</v>
      </c>
      <c r="R1701" s="1">
        <v>24</v>
      </c>
      <c r="S1701" s="1">
        <v>500</v>
      </c>
      <c r="T1701" s="1">
        <v>27</v>
      </c>
      <c r="U1701" s="1">
        <v>1</v>
      </c>
      <c r="V1701" s="1">
        <v>45</v>
      </c>
      <c r="W1701" s="1">
        <v>0</v>
      </c>
      <c r="X1701" s="1">
        <v>0</v>
      </c>
      <c r="Y1701" s="1">
        <v>0</v>
      </c>
      <c r="Z1701" s="1">
        <v>3</v>
      </c>
      <c r="AA1701" s="1">
        <v>0</v>
      </c>
      <c r="AB1701" s="1">
        <v>1</v>
      </c>
      <c r="AC1701" s="1">
        <v>575</v>
      </c>
      <c r="AD1701" s="1">
        <v>0</v>
      </c>
      <c r="AE1701" s="1">
        <v>0</v>
      </c>
      <c r="AF1701" s="1">
        <v>387</v>
      </c>
      <c r="AG1701" s="1">
        <v>0</v>
      </c>
      <c r="AH1701" s="1">
        <v>0</v>
      </c>
      <c r="AI1701" s="1">
        <v>962</v>
      </c>
      <c r="AJ1701" s="1" t="s">
        <v>804</v>
      </c>
      <c r="AK1701" s="1" t="s">
        <v>805</v>
      </c>
      <c r="AL1701" s="1" t="s">
        <v>806</v>
      </c>
      <c r="AM1701" s="1" t="s">
        <v>16</v>
      </c>
      <c r="AN1701" s="1" t="s">
        <v>23098</v>
      </c>
      <c r="AO1701" s="1" t="s">
        <v>86</v>
      </c>
      <c r="AP1701" s="1" t="s">
        <v>57</v>
      </c>
      <c r="AQ1701" s="1" t="s">
        <v>25</v>
      </c>
      <c r="AR1701" s="1" t="s">
        <v>30</v>
      </c>
      <c r="AS1701" s="1" t="s">
        <v>23090</v>
      </c>
      <c r="AT1701" s="1" t="s">
        <v>101</v>
      </c>
    </row>
    <row r="1702" spans="1:46" x14ac:dyDescent="0.25">
      <c r="A1702" s="1" t="s">
        <v>22994</v>
      </c>
      <c r="B1702" s="2" t="s">
        <v>23074</v>
      </c>
      <c r="C1702" s="2" t="s">
        <v>23110</v>
      </c>
      <c r="D1702" s="1">
        <v>0</v>
      </c>
      <c r="E1702" s="1">
        <v>0</v>
      </c>
      <c r="F1702" s="1">
        <v>2</v>
      </c>
      <c r="G1702" s="1">
        <v>2</v>
      </c>
      <c r="H1702" s="6">
        <v>1</v>
      </c>
      <c r="I1702">
        <v>0</v>
      </c>
      <c r="J1702" s="1">
        <v>35</v>
      </c>
      <c r="K1702" s="1">
        <v>1</v>
      </c>
      <c r="L1702" s="1">
        <v>687</v>
      </c>
      <c r="M1702" s="6">
        <v>0.27</v>
      </c>
      <c r="N1702" s="4">
        <v>4500</v>
      </c>
      <c r="O1702" s="4">
        <v>315</v>
      </c>
      <c r="P1702" s="4">
        <v>500</v>
      </c>
      <c r="Q1702" s="3">
        <v>0.25</v>
      </c>
      <c r="R1702" s="1">
        <v>24</v>
      </c>
      <c r="S1702" s="1">
        <v>500</v>
      </c>
      <c r="T1702" s="1">
        <v>62</v>
      </c>
      <c r="U1702" s="1">
        <v>0</v>
      </c>
      <c r="V1702" s="1">
        <v>45</v>
      </c>
      <c r="W1702" s="1">
        <v>0</v>
      </c>
      <c r="X1702" s="1">
        <v>0</v>
      </c>
      <c r="Y1702" s="1">
        <v>0</v>
      </c>
      <c r="Z1702" s="1">
        <v>1</v>
      </c>
      <c r="AA1702" s="1">
        <v>0</v>
      </c>
      <c r="AB1702" s="1">
        <v>0</v>
      </c>
      <c r="AC1702" s="1">
        <v>0</v>
      </c>
      <c r="AD1702" s="1">
        <v>0</v>
      </c>
      <c r="AE1702" s="1">
        <v>0</v>
      </c>
      <c r="AF1702" s="1">
        <v>0</v>
      </c>
      <c r="AG1702" s="1">
        <v>0</v>
      </c>
      <c r="AH1702" s="1">
        <v>1010</v>
      </c>
      <c r="AI1702" s="1">
        <v>1010</v>
      </c>
      <c r="AJ1702" s="1" t="s">
        <v>16811</v>
      </c>
      <c r="AK1702" s="1" t="s">
        <v>16812</v>
      </c>
      <c r="AL1702" s="1" t="s">
        <v>16813</v>
      </c>
      <c r="AM1702" s="1" t="s">
        <v>12</v>
      </c>
      <c r="AN1702" s="1" t="s">
        <v>23098</v>
      </c>
      <c r="AO1702" s="1" t="s">
        <v>364</v>
      </c>
      <c r="AP1702" s="1" t="s">
        <v>57</v>
      </c>
      <c r="AQ1702" s="1" t="s">
        <v>25</v>
      </c>
      <c r="AR1702" s="1" t="s">
        <v>30</v>
      </c>
      <c r="AS1702" s="1" t="s">
        <v>23090</v>
      </c>
      <c r="AT1702" s="1" t="s">
        <v>26</v>
      </c>
    </row>
    <row r="1703" spans="1:46" x14ac:dyDescent="0.25">
      <c r="A1703" s="1" t="s">
        <v>19814</v>
      </c>
      <c r="B1703" s="2" t="s">
        <v>23101</v>
      </c>
      <c r="C1703" s="2" t="s">
        <v>23104</v>
      </c>
      <c r="D1703" s="1">
        <v>0</v>
      </c>
      <c r="E1703" s="1">
        <v>6</v>
      </c>
      <c r="F1703" s="1">
        <v>1</v>
      </c>
      <c r="G1703" s="1">
        <v>7</v>
      </c>
      <c r="H1703" s="6">
        <v>0.14285714285714285</v>
      </c>
      <c r="I1703">
        <v>0</v>
      </c>
      <c r="J1703" s="1">
        <v>41</v>
      </c>
      <c r="K1703" s="1">
        <v>0</v>
      </c>
      <c r="L1703" s="1">
        <v>440</v>
      </c>
      <c r="M1703" s="6">
        <v>1.76</v>
      </c>
      <c r="N1703" s="4">
        <v>6000</v>
      </c>
      <c r="O1703" s="4">
        <v>500</v>
      </c>
      <c r="P1703" s="4">
        <v>300</v>
      </c>
      <c r="Q1703" s="3">
        <v>0.39</v>
      </c>
      <c r="R1703" s="1">
        <v>36</v>
      </c>
      <c r="S1703" s="1">
        <v>300</v>
      </c>
      <c r="T1703" s="1">
        <v>21</v>
      </c>
      <c r="U1703" s="1">
        <v>1</v>
      </c>
      <c r="V1703" s="1">
        <v>45</v>
      </c>
      <c r="W1703" s="1">
        <v>0</v>
      </c>
      <c r="X1703" s="1">
        <v>0</v>
      </c>
      <c r="Y1703" s="1">
        <v>0</v>
      </c>
      <c r="Z1703" s="1">
        <v>3</v>
      </c>
      <c r="AA1703" s="1">
        <v>0</v>
      </c>
      <c r="AB1703" s="1">
        <v>0</v>
      </c>
      <c r="AC1703" s="1">
        <v>190</v>
      </c>
      <c r="AD1703" s="1">
        <v>560</v>
      </c>
      <c r="AE1703" s="1">
        <v>0</v>
      </c>
      <c r="AF1703" s="1">
        <v>14000</v>
      </c>
      <c r="AG1703" s="1">
        <v>320</v>
      </c>
      <c r="AH1703" s="1">
        <v>1500</v>
      </c>
      <c r="AI1703" s="1">
        <v>16570</v>
      </c>
      <c r="AJ1703" s="1" t="s">
        <v>8223</v>
      </c>
      <c r="AK1703" s="1" t="s">
        <v>8224</v>
      </c>
      <c r="AL1703" s="1" t="s">
        <v>8225</v>
      </c>
      <c r="AM1703" s="1" t="s">
        <v>12</v>
      </c>
      <c r="AN1703" s="1" t="s">
        <v>23097</v>
      </c>
      <c r="AO1703" s="1" t="s">
        <v>86</v>
      </c>
      <c r="AP1703" s="1" t="s">
        <v>57</v>
      </c>
      <c r="AQ1703" s="1" t="s">
        <v>25</v>
      </c>
      <c r="AR1703" s="1" t="s">
        <v>30</v>
      </c>
      <c r="AS1703" s="1" t="s">
        <v>23090</v>
      </c>
      <c r="AT1703" s="1" t="s">
        <v>26</v>
      </c>
    </row>
    <row r="1704" spans="1:46" x14ac:dyDescent="0.25">
      <c r="A1704" s="1" t="s">
        <v>19921</v>
      </c>
      <c r="B1704" s="2" t="s">
        <v>23101</v>
      </c>
      <c r="C1704" s="2" t="s">
        <v>23106</v>
      </c>
      <c r="D1704" s="1">
        <v>0</v>
      </c>
      <c r="E1704" s="1">
        <v>1</v>
      </c>
      <c r="F1704" s="1">
        <v>4</v>
      </c>
      <c r="G1704" s="1">
        <v>5</v>
      </c>
      <c r="H1704" s="6">
        <v>0.8</v>
      </c>
      <c r="I1704">
        <v>0</v>
      </c>
      <c r="J1704" s="1">
        <v>38</v>
      </c>
      <c r="K1704" s="1">
        <v>0</v>
      </c>
      <c r="L1704" s="1">
        <v>726</v>
      </c>
      <c r="M1704" s="6">
        <v>0.6</v>
      </c>
      <c r="N1704" s="4">
        <v>3200</v>
      </c>
      <c r="O1704" s="4">
        <v>220</v>
      </c>
      <c r="P1704" s="4">
        <v>750</v>
      </c>
      <c r="Q1704" s="3">
        <v>0.3</v>
      </c>
      <c r="R1704" s="1">
        <v>24</v>
      </c>
      <c r="S1704" s="1">
        <v>750</v>
      </c>
      <c r="T1704" s="1">
        <v>82</v>
      </c>
      <c r="U1704" s="1">
        <v>1</v>
      </c>
      <c r="V1704" s="1">
        <v>45</v>
      </c>
      <c r="W1704" s="1">
        <v>0</v>
      </c>
      <c r="X1704" s="1">
        <v>0</v>
      </c>
      <c r="Y1704" s="1">
        <v>0</v>
      </c>
      <c r="Z1704" s="1">
        <v>3</v>
      </c>
      <c r="AA1704" s="1">
        <v>0</v>
      </c>
      <c r="AB1704" s="1">
        <v>0</v>
      </c>
      <c r="AC1704" s="1">
        <v>1000</v>
      </c>
      <c r="AD1704" s="1">
        <v>198</v>
      </c>
      <c r="AE1704" s="1">
        <v>1234</v>
      </c>
      <c r="AF1704" s="1">
        <v>0</v>
      </c>
      <c r="AG1704" s="1">
        <v>85</v>
      </c>
      <c r="AH1704" s="1">
        <v>0</v>
      </c>
      <c r="AI1704" s="1">
        <v>2517</v>
      </c>
      <c r="AJ1704" s="1" t="s">
        <v>8526</v>
      </c>
      <c r="AK1704" s="1" t="s">
        <v>8527</v>
      </c>
      <c r="AL1704" s="1" t="s">
        <v>8528</v>
      </c>
      <c r="AM1704" s="1" t="s">
        <v>12</v>
      </c>
      <c r="AN1704" s="1" t="s">
        <v>23097</v>
      </c>
      <c r="AO1704" s="1" t="s">
        <v>86</v>
      </c>
      <c r="AP1704" s="1" t="s">
        <v>57</v>
      </c>
      <c r="AQ1704" s="1" t="s">
        <v>25</v>
      </c>
      <c r="AR1704" s="1" t="s">
        <v>30</v>
      </c>
      <c r="AS1704" s="1" t="s">
        <v>23090</v>
      </c>
      <c r="AT1704" s="1" t="s">
        <v>26</v>
      </c>
    </row>
    <row r="1705" spans="1:46" x14ac:dyDescent="0.25">
      <c r="A1705" s="1" t="s">
        <v>20608</v>
      </c>
      <c r="B1705" s="2" t="s">
        <v>23101</v>
      </c>
      <c r="C1705" s="2" t="s">
        <v>23107</v>
      </c>
      <c r="D1705" s="1">
        <v>0</v>
      </c>
      <c r="E1705" s="1">
        <v>0</v>
      </c>
      <c r="F1705" s="1">
        <v>1</v>
      </c>
      <c r="G1705" s="1">
        <v>1</v>
      </c>
      <c r="H1705" s="6">
        <v>1</v>
      </c>
      <c r="I1705">
        <v>0</v>
      </c>
      <c r="J1705" s="1">
        <v>34</v>
      </c>
      <c r="K1705" s="1">
        <v>1</v>
      </c>
      <c r="L1705" s="1">
        <v>801</v>
      </c>
      <c r="M1705" s="6">
        <v>1.07</v>
      </c>
      <c r="N1705" s="4">
        <v>2900</v>
      </c>
      <c r="O1705" s="4">
        <v>185</v>
      </c>
      <c r="P1705" s="4">
        <v>200</v>
      </c>
      <c r="Q1705" s="3">
        <v>0.3</v>
      </c>
      <c r="R1705" s="1">
        <v>18</v>
      </c>
      <c r="S1705" s="1">
        <v>200</v>
      </c>
      <c r="T1705" s="1">
        <v>3</v>
      </c>
      <c r="U1705" s="1">
        <v>1</v>
      </c>
      <c r="V1705" s="1">
        <v>45</v>
      </c>
      <c r="W1705" s="1">
        <v>0</v>
      </c>
      <c r="X1705" s="1">
        <v>0</v>
      </c>
      <c r="Y1705" s="1">
        <v>0</v>
      </c>
      <c r="Z1705" s="1">
        <v>1</v>
      </c>
      <c r="AA1705" s="1">
        <v>1</v>
      </c>
      <c r="AB1705" s="1">
        <v>0</v>
      </c>
      <c r="AC1705" s="1">
        <v>3080</v>
      </c>
      <c r="AD1705" s="1">
        <v>0</v>
      </c>
      <c r="AE1705" s="1">
        <v>0</v>
      </c>
      <c r="AF1705" s="1">
        <v>1104</v>
      </c>
      <c r="AG1705" s="1">
        <v>778</v>
      </c>
      <c r="AH1705" s="1">
        <v>0</v>
      </c>
      <c r="AI1705" s="1">
        <v>4962</v>
      </c>
      <c r="AJ1705" s="1" t="s">
        <v>10430</v>
      </c>
      <c r="AK1705" s="1" t="s">
        <v>10431</v>
      </c>
      <c r="AL1705" s="1" t="s">
        <v>10432</v>
      </c>
      <c r="AM1705" s="1" t="s">
        <v>12</v>
      </c>
      <c r="AN1705" s="1" t="s">
        <v>23098</v>
      </c>
      <c r="AO1705" s="1" t="s">
        <v>86</v>
      </c>
      <c r="AP1705" s="1" t="s">
        <v>57</v>
      </c>
      <c r="AQ1705" s="1" t="s">
        <v>25</v>
      </c>
      <c r="AR1705" s="1" t="s">
        <v>30</v>
      </c>
      <c r="AS1705" s="1" t="s">
        <v>23091</v>
      </c>
      <c r="AT1705" s="1" t="s">
        <v>26</v>
      </c>
    </row>
    <row r="1706" spans="1:46" x14ac:dyDescent="0.25">
      <c r="A1706" s="1" t="s">
        <v>17566</v>
      </c>
      <c r="B1706" s="2" t="s">
        <v>23101</v>
      </c>
      <c r="C1706" s="2" t="s">
        <v>23107</v>
      </c>
      <c r="D1706" s="1">
        <v>0</v>
      </c>
      <c r="E1706" s="1">
        <v>0</v>
      </c>
      <c r="F1706" s="1">
        <v>3</v>
      </c>
      <c r="G1706" s="1">
        <v>3</v>
      </c>
      <c r="H1706" s="6">
        <v>1</v>
      </c>
      <c r="I1706">
        <v>1</v>
      </c>
      <c r="J1706" s="1">
        <v>30</v>
      </c>
      <c r="K1706" s="1">
        <v>0</v>
      </c>
      <c r="L1706" s="1">
        <v>804</v>
      </c>
      <c r="M1706" s="6">
        <v>0.83</v>
      </c>
      <c r="N1706" s="4">
        <v>2208</v>
      </c>
      <c r="O1706" s="4">
        <v>184</v>
      </c>
      <c r="P1706" s="4">
        <v>250</v>
      </c>
      <c r="Q1706" s="3">
        <v>0.27</v>
      </c>
      <c r="R1706" s="1">
        <v>12</v>
      </c>
      <c r="S1706" s="1">
        <v>250</v>
      </c>
      <c r="T1706" s="1">
        <v>30</v>
      </c>
      <c r="U1706" s="1">
        <v>1</v>
      </c>
      <c r="V1706" s="1">
        <v>45</v>
      </c>
      <c r="W1706" s="1">
        <v>0</v>
      </c>
      <c r="X1706" s="1">
        <v>0</v>
      </c>
      <c r="Y1706" s="1">
        <v>1</v>
      </c>
      <c r="Z1706" s="1">
        <v>4</v>
      </c>
      <c r="AA1706" s="1">
        <v>0</v>
      </c>
      <c r="AB1706" s="1">
        <v>1</v>
      </c>
      <c r="AC1706" s="1">
        <v>460</v>
      </c>
      <c r="AD1706" s="1">
        <v>0</v>
      </c>
      <c r="AE1706" s="1">
        <v>2900</v>
      </c>
      <c r="AF1706" s="1">
        <v>0</v>
      </c>
      <c r="AG1706" s="1">
        <v>0</v>
      </c>
      <c r="AH1706" s="1">
        <v>0</v>
      </c>
      <c r="AI1706" s="1">
        <v>3360</v>
      </c>
      <c r="AJ1706" s="1" t="s">
        <v>1774</v>
      </c>
      <c r="AK1706" s="1" t="s">
        <v>1775</v>
      </c>
      <c r="AL1706" s="1" t="s">
        <v>1776</v>
      </c>
      <c r="AM1706" s="1" t="s">
        <v>16</v>
      </c>
      <c r="AN1706" s="1" t="s">
        <v>23097</v>
      </c>
      <c r="AO1706" s="1" t="s">
        <v>86</v>
      </c>
      <c r="AP1706" s="1" t="s">
        <v>57</v>
      </c>
      <c r="AQ1706" s="1" t="s">
        <v>25</v>
      </c>
      <c r="AR1706" s="1" t="s">
        <v>19</v>
      </c>
      <c r="AS1706" s="1" t="s">
        <v>23090</v>
      </c>
      <c r="AT1706" s="1" t="s">
        <v>101</v>
      </c>
    </row>
    <row r="1707" spans="1:46" x14ac:dyDescent="0.25">
      <c r="A1707" s="1" t="s">
        <v>22285</v>
      </c>
      <c r="B1707" s="2" t="s">
        <v>23101</v>
      </c>
      <c r="C1707" s="2" t="s">
        <v>23108</v>
      </c>
      <c r="D1707" s="1">
        <v>0</v>
      </c>
      <c r="E1707" s="1">
        <v>0</v>
      </c>
      <c r="F1707" s="1">
        <v>1</v>
      </c>
      <c r="G1707" s="1">
        <v>1</v>
      </c>
      <c r="H1707" s="6">
        <v>1</v>
      </c>
      <c r="I1707">
        <v>0</v>
      </c>
      <c r="J1707" s="1">
        <v>45</v>
      </c>
      <c r="K1707" s="1">
        <v>1</v>
      </c>
      <c r="L1707" s="1">
        <v>714</v>
      </c>
      <c r="M1707" s="6">
        <v>0.61</v>
      </c>
      <c r="N1707" s="4">
        <v>4800</v>
      </c>
      <c r="O1707" s="4">
        <v>270</v>
      </c>
      <c r="P1707" s="4">
        <v>300</v>
      </c>
      <c r="Q1707" s="3">
        <v>0.28999999999999998</v>
      </c>
      <c r="R1707" s="1">
        <v>24</v>
      </c>
      <c r="S1707" s="1">
        <v>300</v>
      </c>
      <c r="T1707" s="1">
        <v>25</v>
      </c>
      <c r="U1707" s="1">
        <v>0</v>
      </c>
      <c r="V1707" s="1">
        <v>45</v>
      </c>
      <c r="W1707" s="1">
        <v>0</v>
      </c>
      <c r="X1707" s="1">
        <v>1</v>
      </c>
      <c r="Y1707" s="1">
        <v>0</v>
      </c>
      <c r="Z1707" s="1">
        <v>1</v>
      </c>
      <c r="AA1707" s="1">
        <v>1</v>
      </c>
      <c r="AB1707" s="1">
        <v>0</v>
      </c>
      <c r="AC1707" s="1">
        <v>0</v>
      </c>
      <c r="AD1707" s="1">
        <v>0</v>
      </c>
      <c r="AE1707" s="1">
        <v>0</v>
      </c>
      <c r="AF1707" s="1">
        <v>1976</v>
      </c>
      <c r="AG1707" s="1">
        <v>80</v>
      </c>
      <c r="AH1707" s="1">
        <v>731</v>
      </c>
      <c r="AI1707" s="1">
        <v>2787</v>
      </c>
      <c r="AJ1707" s="1" t="s">
        <v>14911</v>
      </c>
      <c r="AK1707" s="1" t="s">
        <v>14912</v>
      </c>
      <c r="AL1707" s="1" t="s">
        <v>14913</v>
      </c>
      <c r="AM1707" s="1" t="s">
        <v>12</v>
      </c>
      <c r="AN1707" s="1" t="s">
        <v>23098</v>
      </c>
      <c r="AO1707" s="1" t="s">
        <v>364</v>
      </c>
      <c r="AP1707" s="1" t="s">
        <v>57</v>
      </c>
      <c r="AQ1707" s="1" t="s">
        <v>14</v>
      </c>
      <c r="AR1707" s="1" t="s">
        <v>30</v>
      </c>
      <c r="AS1707" s="1" t="s">
        <v>23091</v>
      </c>
      <c r="AT1707" s="1" t="s">
        <v>26</v>
      </c>
    </row>
    <row r="1708" spans="1:46" x14ac:dyDescent="0.25">
      <c r="A1708" s="1" t="s">
        <v>22972</v>
      </c>
      <c r="B1708" s="2" t="s">
        <v>23101</v>
      </c>
      <c r="C1708" s="2" t="s">
        <v>23108</v>
      </c>
      <c r="D1708" s="1">
        <v>0</v>
      </c>
      <c r="E1708" s="1">
        <v>1</v>
      </c>
      <c r="F1708" s="1">
        <v>1</v>
      </c>
      <c r="G1708" s="1">
        <v>2</v>
      </c>
      <c r="H1708" s="6">
        <v>0.5</v>
      </c>
      <c r="I1708">
        <v>0</v>
      </c>
      <c r="J1708" s="1">
        <v>30</v>
      </c>
      <c r="K1708" s="1">
        <v>1</v>
      </c>
      <c r="L1708" s="1">
        <v>600</v>
      </c>
      <c r="M1708" s="6">
        <v>0.34</v>
      </c>
      <c r="N1708" s="4">
        <v>4000</v>
      </c>
      <c r="O1708" s="4">
        <v>310</v>
      </c>
      <c r="P1708" s="4">
        <v>100</v>
      </c>
      <c r="Q1708" s="3">
        <v>0.35</v>
      </c>
      <c r="R1708" s="1">
        <v>6</v>
      </c>
      <c r="S1708" s="1">
        <v>100</v>
      </c>
      <c r="T1708" s="1">
        <v>11</v>
      </c>
      <c r="U1708" s="1">
        <v>1</v>
      </c>
      <c r="V1708" s="1">
        <v>45</v>
      </c>
      <c r="W1708" s="1">
        <v>0</v>
      </c>
      <c r="X1708" s="1">
        <v>1</v>
      </c>
      <c r="Y1708" s="1">
        <v>1</v>
      </c>
      <c r="Z1708" s="1">
        <v>2</v>
      </c>
      <c r="AA1708" s="1">
        <v>0</v>
      </c>
      <c r="AB1708" s="1">
        <v>0</v>
      </c>
      <c r="AC1708" s="1">
        <v>0</v>
      </c>
      <c r="AD1708" s="1">
        <v>0</v>
      </c>
      <c r="AE1708" s="1">
        <v>0</v>
      </c>
      <c r="AF1708" s="1">
        <v>1653</v>
      </c>
      <c r="AG1708" s="1">
        <v>10</v>
      </c>
      <c r="AH1708" s="1">
        <v>0</v>
      </c>
      <c r="AI1708" s="1">
        <v>1663</v>
      </c>
      <c r="AJ1708" s="1" t="s">
        <v>16750</v>
      </c>
      <c r="AK1708" s="1" t="s">
        <v>16751</v>
      </c>
      <c r="AL1708" s="1" t="s">
        <v>16752</v>
      </c>
      <c r="AM1708" s="1" t="s">
        <v>12</v>
      </c>
      <c r="AN1708" s="1" t="s">
        <v>23098</v>
      </c>
      <c r="AO1708" s="1" t="s">
        <v>86</v>
      </c>
      <c r="AP1708" s="1" t="s">
        <v>57</v>
      </c>
      <c r="AQ1708" s="1" t="s">
        <v>14</v>
      </c>
      <c r="AR1708" s="1" t="s">
        <v>19</v>
      </c>
      <c r="AS1708" s="1" t="s">
        <v>23090</v>
      </c>
      <c r="AT1708" s="1" t="s">
        <v>26</v>
      </c>
    </row>
    <row r="1709" spans="1:46" x14ac:dyDescent="0.25">
      <c r="A1709" s="1" t="s">
        <v>20723</v>
      </c>
      <c r="B1709" s="2" t="s">
        <v>23101</v>
      </c>
      <c r="C1709" s="2" t="s">
        <v>23109</v>
      </c>
      <c r="D1709" s="1">
        <v>0</v>
      </c>
      <c r="E1709" s="1">
        <v>0</v>
      </c>
      <c r="F1709" s="1">
        <v>1</v>
      </c>
      <c r="G1709" s="1">
        <v>1</v>
      </c>
      <c r="H1709" s="6">
        <v>1</v>
      </c>
      <c r="I1709">
        <v>1</v>
      </c>
      <c r="J1709" s="1">
        <v>41</v>
      </c>
      <c r="K1709" s="1">
        <v>1</v>
      </c>
      <c r="L1709" s="1">
        <v>551</v>
      </c>
      <c r="M1709" s="6">
        <v>0.55000000000000004</v>
      </c>
      <c r="N1709" s="4">
        <v>1550</v>
      </c>
      <c r="O1709" s="4">
        <v>130</v>
      </c>
      <c r="P1709" s="4">
        <v>200</v>
      </c>
      <c r="Q1709" s="3">
        <v>0.35</v>
      </c>
      <c r="R1709" s="1">
        <v>12</v>
      </c>
      <c r="S1709" s="1">
        <v>200</v>
      </c>
      <c r="T1709" s="1">
        <v>21</v>
      </c>
      <c r="U1709" s="1">
        <v>1</v>
      </c>
      <c r="V1709" s="1">
        <v>45</v>
      </c>
      <c r="W1709" s="1">
        <v>0</v>
      </c>
      <c r="X1709" s="1">
        <v>0</v>
      </c>
      <c r="Y1709" s="1">
        <v>0</v>
      </c>
      <c r="Z1709" s="1">
        <v>1</v>
      </c>
      <c r="AA1709" s="1">
        <v>1</v>
      </c>
      <c r="AB1709" s="1">
        <v>1</v>
      </c>
      <c r="AC1709" s="1">
        <v>0</v>
      </c>
      <c r="AD1709" s="1">
        <v>0</v>
      </c>
      <c r="AE1709" s="1">
        <v>0</v>
      </c>
      <c r="AF1709" s="1">
        <v>1000</v>
      </c>
      <c r="AG1709" s="1">
        <v>0</v>
      </c>
      <c r="AH1709" s="1">
        <v>0</v>
      </c>
      <c r="AI1709" s="1">
        <v>1000</v>
      </c>
      <c r="AJ1709" s="1" t="s">
        <v>10747</v>
      </c>
      <c r="AK1709" s="1" t="s">
        <v>10748</v>
      </c>
      <c r="AL1709" s="1" t="s">
        <v>10749</v>
      </c>
      <c r="AM1709" s="1" t="s">
        <v>16</v>
      </c>
      <c r="AN1709" s="1" t="s">
        <v>23098</v>
      </c>
      <c r="AO1709" s="1" t="s">
        <v>86</v>
      </c>
      <c r="AP1709" s="1" t="s">
        <v>57</v>
      </c>
      <c r="AQ1709" s="1" t="s">
        <v>25</v>
      </c>
      <c r="AR1709" s="1" t="s">
        <v>30</v>
      </c>
      <c r="AS1709" s="1" t="s">
        <v>23091</v>
      </c>
      <c r="AT1709" s="1" t="s">
        <v>101</v>
      </c>
    </row>
    <row r="1710" spans="1:46" x14ac:dyDescent="0.25">
      <c r="A1710" s="1" t="s">
        <v>17741</v>
      </c>
      <c r="B1710" s="2" t="s">
        <v>23101</v>
      </c>
      <c r="C1710" s="2" t="s">
        <v>23109</v>
      </c>
      <c r="D1710" s="1">
        <v>0</v>
      </c>
      <c r="E1710" s="1">
        <v>0</v>
      </c>
      <c r="F1710" s="1">
        <v>2</v>
      </c>
      <c r="G1710" s="1">
        <v>2</v>
      </c>
      <c r="H1710" s="6">
        <v>1</v>
      </c>
      <c r="I1710">
        <v>1</v>
      </c>
      <c r="J1710" s="1">
        <v>38</v>
      </c>
      <c r="K1710" s="1">
        <v>1</v>
      </c>
      <c r="L1710" s="1">
        <v>593</v>
      </c>
      <c r="M1710" s="6">
        <v>0.54</v>
      </c>
      <c r="N1710" s="4">
        <v>2040</v>
      </c>
      <c r="O1710" s="4">
        <v>170</v>
      </c>
      <c r="P1710" s="4">
        <v>300</v>
      </c>
      <c r="Q1710" s="3">
        <v>0.3</v>
      </c>
      <c r="R1710" s="1">
        <v>24</v>
      </c>
      <c r="S1710" s="1">
        <v>300</v>
      </c>
      <c r="T1710" s="1">
        <v>36</v>
      </c>
      <c r="U1710" s="1">
        <v>1</v>
      </c>
      <c r="V1710" s="1">
        <v>45</v>
      </c>
      <c r="W1710" s="1">
        <v>0</v>
      </c>
      <c r="X1710" s="1">
        <v>1</v>
      </c>
      <c r="Y1710" s="1">
        <v>0</v>
      </c>
      <c r="Z1710" s="1">
        <v>4</v>
      </c>
      <c r="AA1710" s="1">
        <v>1</v>
      </c>
      <c r="AB1710" s="1">
        <v>1</v>
      </c>
      <c r="AC1710" s="1">
        <v>1573</v>
      </c>
      <c r="AD1710" s="1">
        <v>0</v>
      </c>
      <c r="AE1710" s="1">
        <v>588</v>
      </c>
      <c r="AF1710" s="1">
        <v>0</v>
      </c>
      <c r="AG1710" s="1">
        <v>0</v>
      </c>
      <c r="AH1710" s="1">
        <v>0</v>
      </c>
      <c r="AI1710" s="1">
        <v>2161</v>
      </c>
      <c r="AJ1710" s="1" t="s">
        <v>2299</v>
      </c>
      <c r="AK1710" s="1" t="s">
        <v>2300</v>
      </c>
      <c r="AL1710" s="1" t="s">
        <v>2301</v>
      </c>
      <c r="AM1710" s="1" t="s">
        <v>16</v>
      </c>
      <c r="AN1710" s="1" t="s">
        <v>23098</v>
      </c>
      <c r="AO1710" s="1" t="s">
        <v>86</v>
      </c>
      <c r="AP1710" s="1" t="s">
        <v>57</v>
      </c>
      <c r="AQ1710" s="1" t="s">
        <v>14</v>
      </c>
      <c r="AR1710" s="1" t="s">
        <v>30</v>
      </c>
      <c r="AS1710" s="1" t="s">
        <v>23091</v>
      </c>
      <c r="AT1710" s="1" t="s">
        <v>101</v>
      </c>
    </row>
    <row r="1711" spans="1:46" x14ac:dyDescent="0.25">
      <c r="A1711" s="1" t="s">
        <v>22469</v>
      </c>
      <c r="B1711" s="2" t="s">
        <v>23101</v>
      </c>
      <c r="C1711" s="2" t="s">
        <v>23109</v>
      </c>
      <c r="D1711" s="1">
        <v>0</v>
      </c>
      <c r="E1711" s="1">
        <v>3</v>
      </c>
      <c r="F1711" s="1">
        <v>1</v>
      </c>
      <c r="G1711" s="1">
        <v>4</v>
      </c>
      <c r="H1711" s="6">
        <v>0.25</v>
      </c>
      <c r="I1711">
        <v>0</v>
      </c>
      <c r="J1711" s="1">
        <v>40</v>
      </c>
      <c r="K1711" s="1">
        <v>1</v>
      </c>
      <c r="L1711" s="1">
        <v>552</v>
      </c>
      <c r="M1711" s="6">
        <v>0.53</v>
      </c>
      <c r="N1711" s="4">
        <v>4000</v>
      </c>
      <c r="O1711" s="4">
        <v>330</v>
      </c>
      <c r="P1711" s="4">
        <v>200</v>
      </c>
      <c r="Q1711" s="3">
        <v>0.35</v>
      </c>
      <c r="R1711" s="1">
        <v>6</v>
      </c>
      <c r="S1711" s="1">
        <v>200</v>
      </c>
      <c r="T1711" s="1">
        <v>20</v>
      </c>
      <c r="U1711" s="1">
        <v>1</v>
      </c>
      <c r="V1711" s="1">
        <v>45</v>
      </c>
      <c r="W1711" s="1">
        <v>0</v>
      </c>
      <c r="X1711" s="1">
        <v>0</v>
      </c>
      <c r="Y1711" s="1">
        <v>0</v>
      </c>
      <c r="Z1711" s="1">
        <v>5</v>
      </c>
      <c r="AA1711" s="1">
        <v>0</v>
      </c>
      <c r="AB1711" s="1">
        <v>0</v>
      </c>
      <c r="AC1711" s="1">
        <v>1100</v>
      </c>
      <c r="AD1711" s="1">
        <v>1130</v>
      </c>
      <c r="AE1711" s="1">
        <v>1550</v>
      </c>
      <c r="AF1711" s="1">
        <v>0</v>
      </c>
      <c r="AG1711" s="1">
        <v>0</v>
      </c>
      <c r="AH1711" s="1">
        <v>0</v>
      </c>
      <c r="AI1711" s="1">
        <v>3780</v>
      </c>
      <c r="AJ1711" s="1" t="s">
        <v>3812</v>
      </c>
      <c r="AK1711" s="1" t="s">
        <v>15416</v>
      </c>
      <c r="AL1711" s="1" t="s">
        <v>15417</v>
      </c>
      <c r="AM1711" s="1" t="s">
        <v>12</v>
      </c>
      <c r="AN1711" s="1" t="s">
        <v>23098</v>
      </c>
      <c r="AO1711" s="1" t="s">
        <v>86</v>
      </c>
      <c r="AP1711" s="1" t="s">
        <v>57</v>
      </c>
      <c r="AQ1711" s="1" t="s">
        <v>25</v>
      </c>
      <c r="AR1711" s="1" t="s">
        <v>30</v>
      </c>
      <c r="AS1711" s="1" t="s">
        <v>23090</v>
      </c>
      <c r="AT1711" s="1" t="s">
        <v>26</v>
      </c>
    </row>
    <row r="1712" spans="1:46" x14ac:dyDescent="0.25">
      <c r="A1712" s="1" t="s">
        <v>20748</v>
      </c>
      <c r="B1712" s="2" t="s">
        <v>23101</v>
      </c>
      <c r="C1712" s="2" t="s">
        <v>23109</v>
      </c>
      <c r="D1712" s="1">
        <v>0</v>
      </c>
      <c r="E1712" s="1">
        <v>0</v>
      </c>
      <c r="F1712" s="1">
        <v>1</v>
      </c>
      <c r="G1712" s="1">
        <v>1</v>
      </c>
      <c r="H1712" s="6">
        <v>1</v>
      </c>
      <c r="I1712">
        <v>0</v>
      </c>
      <c r="J1712" s="1">
        <v>30</v>
      </c>
      <c r="K1712" s="1">
        <v>1</v>
      </c>
      <c r="L1712" s="1">
        <v>515</v>
      </c>
      <c r="M1712" s="6">
        <v>0.08</v>
      </c>
      <c r="N1712" s="4">
        <v>2700</v>
      </c>
      <c r="O1712" s="4">
        <v>200</v>
      </c>
      <c r="P1712" s="4">
        <v>300</v>
      </c>
      <c r="Q1712" s="3">
        <v>0.28999999999999998</v>
      </c>
      <c r="R1712" s="1">
        <v>24</v>
      </c>
      <c r="S1712" s="1">
        <v>300</v>
      </c>
      <c r="T1712" s="1">
        <v>31</v>
      </c>
      <c r="U1712" s="1">
        <v>0</v>
      </c>
      <c r="V1712" s="1">
        <v>45</v>
      </c>
      <c r="W1712" s="1">
        <v>0</v>
      </c>
      <c r="X1712" s="1">
        <v>0</v>
      </c>
      <c r="Y1712" s="1">
        <v>1</v>
      </c>
      <c r="Z1712" s="1">
        <v>0</v>
      </c>
      <c r="AA1712" s="1">
        <v>1</v>
      </c>
      <c r="AB1712" s="1">
        <v>0</v>
      </c>
      <c r="AC1712" s="1">
        <v>0</v>
      </c>
      <c r="AD1712" s="1">
        <v>0</v>
      </c>
      <c r="AE1712" s="1">
        <v>0</v>
      </c>
      <c r="AF1712" s="1">
        <v>0</v>
      </c>
      <c r="AG1712" s="1">
        <v>0</v>
      </c>
      <c r="AH1712" s="1">
        <v>0</v>
      </c>
      <c r="AI1712" s="1">
        <v>0</v>
      </c>
      <c r="AJ1712" s="1" t="s">
        <v>10815</v>
      </c>
      <c r="AK1712" s="1" t="s">
        <v>10816</v>
      </c>
      <c r="AL1712" s="1" t="s">
        <v>10817</v>
      </c>
      <c r="AM1712" s="1" t="s">
        <v>12</v>
      </c>
      <c r="AN1712" s="1" t="s">
        <v>23098</v>
      </c>
      <c r="AO1712" s="1" t="s">
        <v>364</v>
      </c>
      <c r="AP1712" s="1" t="s">
        <v>57</v>
      </c>
      <c r="AQ1712" s="1" t="s">
        <v>25</v>
      </c>
      <c r="AR1712" s="1" t="s">
        <v>19</v>
      </c>
      <c r="AS1712" s="1" t="s">
        <v>23091</v>
      </c>
      <c r="AT1712" s="1" t="s">
        <v>26</v>
      </c>
    </row>
    <row r="1713" spans="1:46" x14ac:dyDescent="0.25">
      <c r="A1713" s="1" t="s">
        <v>17770</v>
      </c>
      <c r="B1713" s="2" t="s">
        <v>23101</v>
      </c>
      <c r="C1713" s="2" t="s">
        <v>23109</v>
      </c>
      <c r="D1713" s="1">
        <v>0</v>
      </c>
      <c r="E1713" s="1">
        <v>0</v>
      </c>
      <c r="F1713" s="1">
        <v>1</v>
      </c>
      <c r="G1713" s="1">
        <v>1</v>
      </c>
      <c r="H1713" s="6">
        <v>1</v>
      </c>
      <c r="I1713">
        <v>0</v>
      </c>
      <c r="J1713" s="1">
        <v>40</v>
      </c>
      <c r="K1713" s="1">
        <v>1</v>
      </c>
      <c r="L1713" s="1">
        <v>639</v>
      </c>
      <c r="M1713" s="6">
        <v>0.74</v>
      </c>
      <c r="N1713" s="4">
        <v>2000</v>
      </c>
      <c r="O1713" s="4">
        <v>160</v>
      </c>
      <c r="P1713" s="4">
        <v>300</v>
      </c>
      <c r="Q1713" s="3">
        <v>0.27</v>
      </c>
      <c r="R1713" s="1">
        <v>24</v>
      </c>
      <c r="S1713" s="1">
        <v>300</v>
      </c>
      <c r="T1713" s="1">
        <v>34</v>
      </c>
      <c r="U1713" s="1">
        <v>1</v>
      </c>
      <c r="V1713" s="1">
        <v>45</v>
      </c>
      <c r="W1713" s="1">
        <v>0</v>
      </c>
      <c r="X1713" s="1">
        <v>0</v>
      </c>
      <c r="Y1713" s="1">
        <v>1</v>
      </c>
      <c r="Z1713" s="1">
        <v>0</v>
      </c>
      <c r="AA1713" s="1">
        <v>1</v>
      </c>
      <c r="AB1713" s="1">
        <v>1</v>
      </c>
      <c r="AC1713" s="1">
        <v>1747</v>
      </c>
      <c r="AD1713" s="1">
        <v>590</v>
      </c>
      <c r="AE1713" s="1">
        <v>554</v>
      </c>
      <c r="AF1713" s="1">
        <v>0</v>
      </c>
      <c r="AG1713" s="1">
        <v>2</v>
      </c>
      <c r="AH1713" s="1">
        <v>0</v>
      </c>
      <c r="AI1713" s="1">
        <v>2893</v>
      </c>
      <c r="AJ1713" s="1" t="s">
        <v>2387</v>
      </c>
      <c r="AK1713" s="1" t="s">
        <v>2388</v>
      </c>
      <c r="AL1713" s="1" t="s">
        <v>2389</v>
      </c>
      <c r="AM1713" s="1" t="s">
        <v>12</v>
      </c>
      <c r="AN1713" s="1" t="s">
        <v>23098</v>
      </c>
      <c r="AO1713" s="1" t="s">
        <v>86</v>
      </c>
      <c r="AP1713" s="1" t="s">
        <v>57</v>
      </c>
      <c r="AQ1713" s="1" t="s">
        <v>25</v>
      </c>
      <c r="AR1713" s="1" t="s">
        <v>19</v>
      </c>
      <c r="AS1713" s="1" t="s">
        <v>23091</v>
      </c>
      <c r="AT1713" s="1" t="s">
        <v>101</v>
      </c>
    </row>
    <row r="1714" spans="1:46" x14ac:dyDescent="0.25">
      <c r="A1714" s="1" t="s">
        <v>19444</v>
      </c>
      <c r="B1714" s="2" t="s">
        <v>23076</v>
      </c>
      <c r="C1714" s="2" t="s">
        <v>23108</v>
      </c>
      <c r="D1714" s="1">
        <v>0</v>
      </c>
      <c r="E1714" s="1">
        <v>0</v>
      </c>
      <c r="F1714" s="1">
        <v>2</v>
      </c>
      <c r="G1714" s="1">
        <v>2</v>
      </c>
      <c r="H1714" s="6">
        <v>1</v>
      </c>
      <c r="I1714">
        <v>0</v>
      </c>
      <c r="J1714" s="1">
        <v>37</v>
      </c>
      <c r="K1714" s="1">
        <v>1</v>
      </c>
      <c r="L1714" s="1">
        <v>738</v>
      </c>
      <c r="M1714" s="6">
        <v>0.39</v>
      </c>
      <c r="N1714" s="4">
        <v>4000</v>
      </c>
      <c r="O1714" s="4">
        <v>350</v>
      </c>
      <c r="P1714" s="4">
        <v>200</v>
      </c>
      <c r="Q1714" s="3">
        <v>0.28000000000000003</v>
      </c>
      <c r="R1714" s="1">
        <v>12</v>
      </c>
      <c r="S1714" s="1">
        <v>200</v>
      </c>
      <c r="T1714" s="1">
        <v>25</v>
      </c>
      <c r="U1714" s="1">
        <v>1</v>
      </c>
      <c r="V1714" s="1">
        <v>44</v>
      </c>
      <c r="W1714" s="1">
        <v>1</v>
      </c>
      <c r="X1714" s="1">
        <v>1</v>
      </c>
      <c r="Y1714" s="1">
        <v>0</v>
      </c>
      <c r="Z1714" s="1">
        <v>2</v>
      </c>
      <c r="AA1714" s="1">
        <v>1</v>
      </c>
      <c r="AB1714" s="1">
        <v>0</v>
      </c>
      <c r="AC1714" s="1">
        <v>1471</v>
      </c>
      <c r="AD1714" s="1">
        <v>0</v>
      </c>
      <c r="AE1714" s="1">
        <v>0</v>
      </c>
      <c r="AF1714" s="1">
        <v>596</v>
      </c>
      <c r="AG1714" s="1">
        <v>0</v>
      </c>
      <c r="AH1714" s="1">
        <v>620</v>
      </c>
      <c r="AI1714" s="1">
        <v>2687</v>
      </c>
      <c r="AJ1714" s="1" t="s">
        <v>7209</v>
      </c>
      <c r="AK1714" s="1" t="s">
        <v>7210</v>
      </c>
      <c r="AL1714" s="1" t="s">
        <v>7211</v>
      </c>
      <c r="AM1714" s="1" t="s">
        <v>12</v>
      </c>
      <c r="AN1714" s="1" t="s">
        <v>23098</v>
      </c>
      <c r="AO1714" s="1" t="s">
        <v>86</v>
      </c>
      <c r="AP1714" s="1" t="s">
        <v>86</v>
      </c>
      <c r="AQ1714" s="1" t="s">
        <v>14</v>
      </c>
      <c r="AR1714" s="1" t="s">
        <v>30</v>
      </c>
      <c r="AS1714" s="1" t="s">
        <v>23091</v>
      </c>
      <c r="AT1714" s="1" t="s">
        <v>26</v>
      </c>
    </row>
    <row r="1715" spans="1:46" x14ac:dyDescent="0.25">
      <c r="A1715" s="1" t="s">
        <v>17519</v>
      </c>
      <c r="B1715" s="2" t="s">
        <v>23076</v>
      </c>
      <c r="C1715" s="2" t="s">
        <v>23108</v>
      </c>
      <c r="D1715" s="1">
        <v>1</v>
      </c>
      <c r="E1715" s="1">
        <v>0</v>
      </c>
      <c r="F1715" s="1">
        <v>2</v>
      </c>
      <c r="G1715" s="1">
        <v>3</v>
      </c>
      <c r="H1715" s="6">
        <v>0.66666666666666663</v>
      </c>
      <c r="I1715">
        <v>0</v>
      </c>
      <c r="J1715" s="1">
        <v>40</v>
      </c>
      <c r="K1715" s="1">
        <v>0</v>
      </c>
      <c r="L1715" s="1">
        <v>542</v>
      </c>
      <c r="M1715" s="6">
        <v>0.44</v>
      </c>
      <c r="N1715" s="4">
        <v>6500</v>
      </c>
      <c r="O1715" s="4">
        <v>300</v>
      </c>
      <c r="P1715" s="4">
        <v>200</v>
      </c>
      <c r="Q1715" s="3">
        <v>0.3</v>
      </c>
      <c r="R1715" s="1">
        <v>6</v>
      </c>
      <c r="S1715" s="1">
        <v>426</v>
      </c>
      <c r="T1715" s="1">
        <v>15</v>
      </c>
      <c r="U1715" s="1">
        <v>1</v>
      </c>
      <c r="V1715" s="1">
        <v>44</v>
      </c>
      <c r="W1715" s="1">
        <v>0</v>
      </c>
      <c r="X1715" s="1">
        <v>0</v>
      </c>
      <c r="Y1715" s="1">
        <v>1</v>
      </c>
      <c r="Z1715" s="1">
        <v>0</v>
      </c>
      <c r="AA1715" s="1">
        <v>0</v>
      </c>
      <c r="AB1715" s="1">
        <v>0</v>
      </c>
      <c r="AC1715" s="1">
        <v>0</v>
      </c>
      <c r="AD1715" s="1">
        <v>0</v>
      </c>
      <c r="AE1715" s="1">
        <v>1374</v>
      </c>
      <c r="AF1715" s="1">
        <v>0</v>
      </c>
      <c r="AG1715" s="1">
        <v>0</v>
      </c>
      <c r="AH1715" s="1">
        <v>750</v>
      </c>
      <c r="AI1715" s="1">
        <v>2124</v>
      </c>
      <c r="AJ1715" s="1" t="s">
        <v>1629</v>
      </c>
      <c r="AK1715" s="1" t="s">
        <v>1630</v>
      </c>
      <c r="AL1715" s="1" t="s">
        <v>1631</v>
      </c>
      <c r="AM1715" s="1" t="s">
        <v>12</v>
      </c>
      <c r="AN1715" s="1" t="s">
        <v>23097</v>
      </c>
      <c r="AO1715" s="1" t="s">
        <v>86</v>
      </c>
      <c r="AP1715" s="1" t="s">
        <v>57</v>
      </c>
      <c r="AQ1715" s="1" t="s">
        <v>25</v>
      </c>
      <c r="AR1715" s="1" t="s">
        <v>19</v>
      </c>
      <c r="AS1715" s="1" t="s">
        <v>23090</v>
      </c>
      <c r="AT1715" s="1" t="s">
        <v>26</v>
      </c>
    </row>
    <row r="1716" spans="1:46" x14ac:dyDescent="0.25">
      <c r="A1716" s="1" t="s">
        <v>21766</v>
      </c>
      <c r="B1716" s="2" t="s">
        <v>23076</v>
      </c>
      <c r="C1716" s="2" t="s">
        <v>23109</v>
      </c>
      <c r="D1716" s="1">
        <v>0</v>
      </c>
      <c r="E1716" s="1">
        <v>0</v>
      </c>
      <c r="F1716" s="1">
        <v>1</v>
      </c>
      <c r="G1716" s="1">
        <v>1</v>
      </c>
      <c r="H1716" s="6">
        <v>1</v>
      </c>
      <c r="I1716">
        <v>1</v>
      </c>
      <c r="J1716" s="1">
        <v>27</v>
      </c>
      <c r="K1716" s="1">
        <v>0</v>
      </c>
      <c r="L1716" s="1">
        <v>790</v>
      </c>
      <c r="M1716" s="6">
        <v>0.38</v>
      </c>
      <c r="N1716" s="4">
        <v>6000</v>
      </c>
      <c r="O1716" s="4">
        <v>500</v>
      </c>
      <c r="P1716" s="4">
        <v>800</v>
      </c>
      <c r="Q1716" s="3">
        <v>0.25</v>
      </c>
      <c r="R1716" s="1">
        <v>24</v>
      </c>
      <c r="S1716" s="1">
        <v>800</v>
      </c>
      <c r="T1716" s="1">
        <v>97</v>
      </c>
      <c r="U1716" s="1">
        <v>1</v>
      </c>
      <c r="V1716" s="1">
        <v>44</v>
      </c>
      <c r="W1716" s="1">
        <v>1</v>
      </c>
      <c r="X1716" s="1">
        <v>0</v>
      </c>
      <c r="Y1716" s="1">
        <v>1</v>
      </c>
      <c r="Z1716" s="1">
        <v>3</v>
      </c>
      <c r="AA1716" s="1">
        <v>0</v>
      </c>
      <c r="AB1716" s="1">
        <v>1</v>
      </c>
      <c r="AC1716" s="1">
        <v>4352</v>
      </c>
      <c r="AD1716" s="1">
        <v>0</v>
      </c>
      <c r="AE1716" s="1">
        <v>0</v>
      </c>
      <c r="AF1716" s="1">
        <v>0</v>
      </c>
      <c r="AG1716" s="1">
        <v>40</v>
      </c>
      <c r="AH1716" s="1">
        <v>0</v>
      </c>
      <c r="AI1716" s="1">
        <v>4392</v>
      </c>
      <c r="AJ1716" s="1" t="s">
        <v>13539</v>
      </c>
      <c r="AK1716" s="1" t="s">
        <v>13540</v>
      </c>
      <c r="AL1716" s="1" t="s">
        <v>13541</v>
      </c>
      <c r="AM1716" s="1" t="s">
        <v>16</v>
      </c>
      <c r="AN1716" s="1" t="s">
        <v>23097</v>
      </c>
      <c r="AO1716" s="1" t="s">
        <v>86</v>
      </c>
      <c r="AP1716" s="1" t="s">
        <v>86</v>
      </c>
      <c r="AQ1716" s="1" t="s">
        <v>25</v>
      </c>
      <c r="AR1716" s="1" t="s">
        <v>19</v>
      </c>
      <c r="AS1716" s="1" t="s">
        <v>23090</v>
      </c>
      <c r="AT1716" s="1" t="s">
        <v>101</v>
      </c>
    </row>
    <row r="1717" spans="1:46" x14ac:dyDescent="0.25">
      <c r="A1717" s="1" t="s">
        <v>17812</v>
      </c>
      <c r="B1717" s="2" t="s">
        <v>23073</v>
      </c>
      <c r="C1717" s="2" t="s">
        <v>23104</v>
      </c>
      <c r="D1717" s="1">
        <v>0</v>
      </c>
      <c r="E1717" s="1">
        <v>0</v>
      </c>
      <c r="F1717" s="1">
        <v>1</v>
      </c>
      <c r="G1717" s="1">
        <v>1</v>
      </c>
      <c r="H1717" s="6">
        <v>1</v>
      </c>
      <c r="I1717">
        <v>0</v>
      </c>
      <c r="J1717" s="1">
        <v>35</v>
      </c>
      <c r="K1717" s="1">
        <v>1</v>
      </c>
      <c r="L1717" s="1">
        <v>563</v>
      </c>
      <c r="M1717" s="6">
        <v>0</v>
      </c>
      <c r="N1717" s="4">
        <v>6000</v>
      </c>
      <c r="O1717" s="4">
        <v>550</v>
      </c>
      <c r="P1717" s="4">
        <v>500</v>
      </c>
      <c r="Q1717" s="3">
        <v>0.21</v>
      </c>
      <c r="R1717" s="1">
        <v>24</v>
      </c>
      <c r="S1717" s="1">
        <v>500</v>
      </c>
      <c r="T1717" s="1">
        <v>15</v>
      </c>
      <c r="U1717" s="1">
        <v>1</v>
      </c>
      <c r="V1717" s="1">
        <v>44</v>
      </c>
      <c r="W1717" s="1">
        <v>0</v>
      </c>
      <c r="X1717" s="1">
        <v>1</v>
      </c>
      <c r="Y1717" s="1">
        <v>0</v>
      </c>
      <c r="Z1717" s="1">
        <v>1</v>
      </c>
      <c r="AA1717" s="1">
        <v>0</v>
      </c>
      <c r="AB1717" s="1">
        <v>0</v>
      </c>
      <c r="AC1717" s="1">
        <v>11000</v>
      </c>
      <c r="AD1717" s="1">
        <v>0</v>
      </c>
      <c r="AE1717" s="1">
        <v>0</v>
      </c>
      <c r="AF1717" s="1">
        <v>0</v>
      </c>
      <c r="AG1717" s="1">
        <v>0</v>
      </c>
      <c r="AH1717" s="1">
        <v>0</v>
      </c>
      <c r="AI1717" s="1">
        <v>11000</v>
      </c>
      <c r="AJ1717" s="1" t="s">
        <v>2491</v>
      </c>
      <c r="AK1717" s="1" t="s">
        <v>2492</v>
      </c>
      <c r="AL1717" s="1" t="s">
        <v>2493</v>
      </c>
      <c r="AM1717" s="1" t="s">
        <v>12</v>
      </c>
      <c r="AN1717" s="1" t="s">
        <v>23098</v>
      </c>
      <c r="AO1717" s="1" t="s">
        <v>86</v>
      </c>
      <c r="AP1717" s="1" t="s">
        <v>57</v>
      </c>
      <c r="AQ1717" s="1" t="s">
        <v>14</v>
      </c>
      <c r="AR1717" s="1" t="s">
        <v>30</v>
      </c>
      <c r="AS1717" s="1" t="s">
        <v>23090</v>
      </c>
      <c r="AT1717" s="1" t="s">
        <v>26</v>
      </c>
    </row>
    <row r="1718" spans="1:46" x14ac:dyDescent="0.25">
      <c r="A1718" s="1" t="s">
        <v>19253</v>
      </c>
      <c r="B1718" s="2" t="s">
        <v>23073</v>
      </c>
      <c r="C1718" s="2" t="s">
        <v>23106</v>
      </c>
      <c r="D1718" s="1">
        <v>0</v>
      </c>
      <c r="E1718" s="1">
        <v>0</v>
      </c>
      <c r="F1718" s="1">
        <v>2</v>
      </c>
      <c r="G1718" s="1">
        <v>2</v>
      </c>
      <c r="H1718" s="6">
        <v>1</v>
      </c>
      <c r="I1718">
        <v>0</v>
      </c>
      <c r="J1718" s="1">
        <v>33</v>
      </c>
      <c r="K1718" s="1">
        <v>1</v>
      </c>
      <c r="L1718" s="1">
        <v>618</v>
      </c>
      <c r="M1718" s="6">
        <v>0.4</v>
      </c>
      <c r="N1718" s="4">
        <v>3000</v>
      </c>
      <c r="O1718" s="4">
        <v>200</v>
      </c>
      <c r="P1718" s="4">
        <v>500</v>
      </c>
      <c r="Q1718" s="3">
        <v>0.3</v>
      </c>
      <c r="R1718" s="1">
        <v>24</v>
      </c>
      <c r="S1718" s="1">
        <v>500</v>
      </c>
      <c r="T1718" s="1">
        <v>61</v>
      </c>
      <c r="U1718" s="1">
        <v>1</v>
      </c>
      <c r="V1718" s="1">
        <v>44</v>
      </c>
      <c r="W1718" s="1">
        <v>0</v>
      </c>
      <c r="X1718" s="1">
        <v>0</v>
      </c>
      <c r="Y1718" s="1">
        <v>0</v>
      </c>
      <c r="Z1718" s="1">
        <v>2</v>
      </c>
      <c r="AA1718" s="1">
        <v>1</v>
      </c>
      <c r="AB1718" s="1">
        <v>0</v>
      </c>
      <c r="AC1718" s="1">
        <v>700</v>
      </c>
      <c r="AD1718" s="1">
        <v>370</v>
      </c>
      <c r="AE1718" s="1">
        <v>170</v>
      </c>
      <c r="AF1718" s="1">
        <v>0</v>
      </c>
      <c r="AG1718" s="1">
        <v>297</v>
      </c>
      <c r="AH1718" s="1">
        <v>0</v>
      </c>
      <c r="AI1718" s="1">
        <v>1537</v>
      </c>
      <c r="AJ1718" s="1" t="s">
        <v>6656</v>
      </c>
      <c r="AK1718" s="1" t="s">
        <v>6657</v>
      </c>
      <c r="AL1718" s="1" t="s">
        <v>6658</v>
      </c>
      <c r="AM1718" s="1" t="s">
        <v>12</v>
      </c>
      <c r="AN1718" s="1" t="s">
        <v>23098</v>
      </c>
      <c r="AO1718" s="1" t="s">
        <v>86</v>
      </c>
      <c r="AP1718" s="1" t="s">
        <v>57</v>
      </c>
      <c r="AQ1718" s="1" t="s">
        <v>25</v>
      </c>
      <c r="AR1718" s="1" t="s">
        <v>30</v>
      </c>
      <c r="AS1718" s="1" t="s">
        <v>23091</v>
      </c>
      <c r="AT1718" s="1" t="s">
        <v>26</v>
      </c>
    </row>
    <row r="1719" spans="1:46" x14ac:dyDescent="0.25">
      <c r="A1719" s="1" t="s">
        <v>22689</v>
      </c>
      <c r="B1719" s="2" t="s">
        <v>23073</v>
      </c>
      <c r="C1719" s="2" t="s">
        <v>23106</v>
      </c>
      <c r="D1719" s="1">
        <v>1</v>
      </c>
      <c r="E1719" s="1">
        <v>2</v>
      </c>
      <c r="F1719" s="1">
        <v>1</v>
      </c>
      <c r="G1719" s="1">
        <v>4</v>
      </c>
      <c r="H1719" s="6">
        <v>0.25</v>
      </c>
      <c r="I1719">
        <v>0</v>
      </c>
      <c r="J1719" s="1">
        <v>34</v>
      </c>
      <c r="K1719" s="1">
        <v>0</v>
      </c>
      <c r="L1719" s="1">
        <v>600</v>
      </c>
      <c r="M1719" s="6">
        <v>0.36</v>
      </c>
      <c r="N1719" s="4">
        <v>2800</v>
      </c>
      <c r="O1719" s="4">
        <v>205</v>
      </c>
      <c r="P1719" s="4">
        <v>800</v>
      </c>
      <c r="Q1719" s="3">
        <v>0.3</v>
      </c>
      <c r="R1719" s="1">
        <v>24</v>
      </c>
      <c r="S1719" s="1">
        <v>800</v>
      </c>
      <c r="T1719" s="1">
        <v>72</v>
      </c>
      <c r="U1719" s="1">
        <v>1</v>
      </c>
      <c r="V1719" s="1">
        <v>44</v>
      </c>
      <c r="W1719" s="1">
        <v>0</v>
      </c>
      <c r="X1719" s="1">
        <v>0</v>
      </c>
      <c r="Y1719" s="1">
        <v>1</v>
      </c>
      <c r="Z1719" s="1">
        <v>0</v>
      </c>
      <c r="AA1719" s="1">
        <v>1</v>
      </c>
      <c r="AB1719" s="1">
        <v>0</v>
      </c>
      <c r="AC1719" s="1">
        <v>0</v>
      </c>
      <c r="AD1719" s="1">
        <v>0</v>
      </c>
      <c r="AE1719" s="1">
        <v>768</v>
      </c>
      <c r="AF1719" s="1">
        <v>0</v>
      </c>
      <c r="AG1719" s="1">
        <v>0</v>
      </c>
      <c r="AH1719" s="1">
        <v>0</v>
      </c>
      <c r="AI1719" s="1">
        <v>768</v>
      </c>
      <c r="AJ1719" s="1" t="s">
        <v>15961</v>
      </c>
      <c r="AK1719" s="1" t="s">
        <v>15962</v>
      </c>
      <c r="AL1719" s="1" t="s">
        <v>15963</v>
      </c>
      <c r="AM1719" s="1" t="s">
        <v>12</v>
      </c>
      <c r="AN1719" s="1" t="s">
        <v>23097</v>
      </c>
      <c r="AO1719" s="1" t="s">
        <v>86</v>
      </c>
      <c r="AP1719" s="1" t="s">
        <v>57</v>
      </c>
      <c r="AQ1719" s="1" t="s">
        <v>25</v>
      </c>
      <c r="AR1719" s="1" t="s">
        <v>19</v>
      </c>
      <c r="AS1719" s="1" t="s">
        <v>23091</v>
      </c>
      <c r="AT1719" s="1" t="s">
        <v>26</v>
      </c>
    </row>
    <row r="1720" spans="1:46" x14ac:dyDescent="0.25">
      <c r="A1720" s="1" t="s">
        <v>21628</v>
      </c>
      <c r="B1720" s="2" t="s">
        <v>23073</v>
      </c>
      <c r="C1720" s="2" t="s">
        <v>23107</v>
      </c>
      <c r="D1720" s="1">
        <v>1</v>
      </c>
      <c r="E1720" s="1">
        <v>3</v>
      </c>
      <c r="F1720" s="1">
        <v>4</v>
      </c>
      <c r="G1720" s="1">
        <v>8</v>
      </c>
      <c r="H1720" s="6">
        <v>0.5</v>
      </c>
      <c r="I1720">
        <v>0</v>
      </c>
      <c r="J1720" s="1">
        <v>54</v>
      </c>
      <c r="K1720" s="1">
        <v>1</v>
      </c>
      <c r="L1720" s="1">
        <v>685</v>
      </c>
      <c r="M1720" s="6">
        <v>0.34</v>
      </c>
      <c r="N1720" s="4">
        <v>6000</v>
      </c>
      <c r="O1720" s="4">
        <v>500</v>
      </c>
      <c r="P1720" s="4">
        <v>200</v>
      </c>
      <c r="Q1720" s="3">
        <v>0.3</v>
      </c>
      <c r="R1720" s="1">
        <v>12</v>
      </c>
      <c r="S1720" s="1">
        <v>200</v>
      </c>
      <c r="T1720" s="1">
        <v>16</v>
      </c>
      <c r="U1720" s="1">
        <v>1</v>
      </c>
      <c r="V1720" s="1">
        <v>44</v>
      </c>
      <c r="W1720" s="1">
        <v>1</v>
      </c>
      <c r="X1720" s="1">
        <v>1</v>
      </c>
      <c r="Y1720" s="1">
        <v>0</v>
      </c>
      <c r="Z1720" s="1">
        <v>4</v>
      </c>
      <c r="AA1720" s="1">
        <v>1</v>
      </c>
      <c r="AB1720" s="1">
        <v>0</v>
      </c>
      <c r="AC1720" s="1">
        <v>3623</v>
      </c>
      <c r="AD1720" s="1">
        <v>0</v>
      </c>
      <c r="AE1720" s="1">
        <v>399</v>
      </c>
      <c r="AF1720" s="1">
        <v>300</v>
      </c>
      <c r="AG1720" s="1">
        <v>0</v>
      </c>
      <c r="AH1720" s="1">
        <v>0</v>
      </c>
      <c r="AI1720" s="1">
        <v>4322</v>
      </c>
      <c r="AJ1720" s="1" t="s">
        <v>3534</v>
      </c>
      <c r="AK1720" s="1" t="s">
        <v>13168</v>
      </c>
      <c r="AL1720" s="1" t="s">
        <v>13169</v>
      </c>
      <c r="AM1720" s="1" t="s">
        <v>12</v>
      </c>
      <c r="AN1720" s="1" t="s">
        <v>23098</v>
      </c>
      <c r="AO1720" s="1" t="s">
        <v>86</v>
      </c>
      <c r="AP1720" s="1" t="s">
        <v>86</v>
      </c>
      <c r="AQ1720" s="1" t="s">
        <v>14</v>
      </c>
      <c r="AR1720" s="1" t="s">
        <v>30</v>
      </c>
      <c r="AS1720" s="1" t="s">
        <v>23091</v>
      </c>
      <c r="AT1720" s="1" t="s">
        <v>26</v>
      </c>
    </row>
    <row r="1721" spans="1:46" x14ac:dyDescent="0.25">
      <c r="A1721" s="1" t="s">
        <v>18462</v>
      </c>
      <c r="B1721" s="2" t="s">
        <v>23074</v>
      </c>
      <c r="C1721" s="2" t="s">
        <v>23104</v>
      </c>
      <c r="D1721" s="1">
        <v>0</v>
      </c>
      <c r="E1721" s="1">
        <v>1</v>
      </c>
      <c r="F1721" s="1">
        <v>1</v>
      </c>
      <c r="G1721" s="1">
        <v>2</v>
      </c>
      <c r="H1721" s="6">
        <v>0.5</v>
      </c>
      <c r="I1721">
        <v>0</v>
      </c>
      <c r="J1721" s="1">
        <v>37</v>
      </c>
      <c r="K1721" s="1">
        <v>1</v>
      </c>
      <c r="L1721" s="1">
        <v>604</v>
      </c>
      <c r="M1721" s="6">
        <v>5</v>
      </c>
      <c r="N1721" s="4">
        <v>2500</v>
      </c>
      <c r="O1721" s="4">
        <v>180</v>
      </c>
      <c r="P1721" s="4">
        <v>200</v>
      </c>
      <c r="Q1721" s="3">
        <v>0.4</v>
      </c>
      <c r="R1721" s="1">
        <v>36</v>
      </c>
      <c r="S1721" s="1">
        <v>200</v>
      </c>
      <c r="T1721" s="1">
        <v>19</v>
      </c>
      <c r="U1721" s="1">
        <v>1</v>
      </c>
      <c r="V1721" s="1">
        <v>44</v>
      </c>
      <c r="W1721" s="1">
        <v>0</v>
      </c>
      <c r="X1721" s="1">
        <v>0</v>
      </c>
      <c r="Y1721" s="1">
        <v>0</v>
      </c>
      <c r="Z1721" s="1">
        <v>2</v>
      </c>
      <c r="AA1721" s="1">
        <v>0</v>
      </c>
      <c r="AB1721" s="1">
        <v>0</v>
      </c>
      <c r="AC1721" s="1">
        <v>21513</v>
      </c>
      <c r="AD1721" s="1">
        <v>0</v>
      </c>
      <c r="AE1721" s="1">
        <v>7776</v>
      </c>
      <c r="AF1721" s="1">
        <v>0</v>
      </c>
      <c r="AG1721" s="1">
        <v>60</v>
      </c>
      <c r="AH1721" s="1">
        <v>0</v>
      </c>
      <c r="AI1721" s="1">
        <v>29349</v>
      </c>
      <c r="AJ1721" s="1" t="s">
        <v>4418</v>
      </c>
      <c r="AK1721" s="1" t="s">
        <v>4419</v>
      </c>
      <c r="AL1721" s="1" t="s">
        <v>4420</v>
      </c>
      <c r="AM1721" s="1" t="s">
        <v>12</v>
      </c>
      <c r="AN1721" s="1" t="s">
        <v>23098</v>
      </c>
      <c r="AO1721" s="1" t="s">
        <v>86</v>
      </c>
      <c r="AP1721" s="1" t="s">
        <v>57</v>
      </c>
      <c r="AQ1721" s="1" t="s">
        <v>25</v>
      </c>
      <c r="AR1721" s="1" t="s">
        <v>30</v>
      </c>
      <c r="AS1721" s="1" t="s">
        <v>23090</v>
      </c>
      <c r="AT1721" s="1" t="s">
        <v>26</v>
      </c>
    </row>
    <row r="1722" spans="1:46" x14ac:dyDescent="0.25">
      <c r="A1722" s="1" t="s">
        <v>19165</v>
      </c>
      <c r="B1722" s="2" t="s">
        <v>23074</v>
      </c>
      <c r="C1722" s="2" t="s">
        <v>23105</v>
      </c>
      <c r="D1722" s="1">
        <v>0</v>
      </c>
      <c r="E1722" s="1">
        <v>0</v>
      </c>
      <c r="F1722" s="1">
        <v>5</v>
      </c>
      <c r="G1722" s="1">
        <v>5</v>
      </c>
      <c r="H1722" s="6">
        <v>1</v>
      </c>
      <c r="I1722">
        <v>1</v>
      </c>
      <c r="J1722" s="1">
        <v>40</v>
      </c>
      <c r="K1722" s="1">
        <v>1</v>
      </c>
      <c r="L1722" s="1">
        <v>646</v>
      </c>
      <c r="M1722" s="6">
        <v>0.24</v>
      </c>
      <c r="N1722" s="4">
        <v>3600</v>
      </c>
      <c r="O1722" s="4">
        <v>197</v>
      </c>
      <c r="P1722" s="4">
        <v>100</v>
      </c>
      <c r="Q1722" s="3">
        <v>0.34</v>
      </c>
      <c r="R1722" s="1">
        <v>12</v>
      </c>
      <c r="S1722" s="1">
        <v>100</v>
      </c>
      <c r="T1722" s="1">
        <v>13</v>
      </c>
      <c r="U1722" s="1">
        <v>1</v>
      </c>
      <c r="V1722" s="1">
        <v>44</v>
      </c>
      <c r="W1722" s="1">
        <v>0</v>
      </c>
      <c r="X1722" s="1">
        <v>0</v>
      </c>
      <c r="Y1722" s="1">
        <v>0</v>
      </c>
      <c r="Z1722" s="1">
        <v>4</v>
      </c>
      <c r="AA1722" s="1">
        <v>0</v>
      </c>
      <c r="AB1722" s="1">
        <v>1</v>
      </c>
      <c r="AC1722" s="1">
        <v>0</v>
      </c>
      <c r="AD1722" s="1">
        <v>0</v>
      </c>
      <c r="AE1722" s="1">
        <v>253</v>
      </c>
      <c r="AF1722" s="1">
        <v>0</v>
      </c>
      <c r="AG1722" s="1">
        <v>0</v>
      </c>
      <c r="AH1722" s="1">
        <v>500</v>
      </c>
      <c r="AI1722" s="1">
        <v>753</v>
      </c>
      <c r="AJ1722" s="1" t="s">
        <v>6418</v>
      </c>
      <c r="AK1722" s="1" t="s">
        <v>6419</v>
      </c>
      <c r="AL1722" s="1" t="s">
        <v>6420</v>
      </c>
      <c r="AM1722" s="1" t="s">
        <v>16</v>
      </c>
      <c r="AN1722" s="1" t="s">
        <v>23098</v>
      </c>
      <c r="AO1722" s="1" t="s">
        <v>86</v>
      </c>
      <c r="AP1722" s="1" t="s">
        <v>57</v>
      </c>
      <c r="AQ1722" s="1" t="s">
        <v>25</v>
      </c>
      <c r="AR1722" s="1" t="s">
        <v>30</v>
      </c>
      <c r="AS1722" s="1" t="s">
        <v>23090</v>
      </c>
      <c r="AT1722" s="1" t="s">
        <v>101</v>
      </c>
    </row>
    <row r="1723" spans="1:46" x14ac:dyDescent="0.25">
      <c r="A1723" s="1" t="s">
        <v>22086</v>
      </c>
      <c r="B1723" s="2" t="s">
        <v>23074</v>
      </c>
      <c r="C1723" s="2" t="s">
        <v>23106</v>
      </c>
      <c r="D1723" s="1">
        <v>1</v>
      </c>
      <c r="E1723" s="1">
        <v>0</v>
      </c>
      <c r="F1723" s="1">
        <v>6</v>
      </c>
      <c r="G1723" s="1">
        <v>7</v>
      </c>
      <c r="H1723" s="6">
        <v>0.8571428571428571</v>
      </c>
      <c r="I1723">
        <v>1</v>
      </c>
      <c r="J1723" s="1">
        <v>40</v>
      </c>
      <c r="K1723" s="1">
        <v>1</v>
      </c>
      <c r="L1723" s="1">
        <v>643</v>
      </c>
      <c r="M1723" s="6">
        <v>0.3</v>
      </c>
      <c r="N1723" s="4">
        <v>1900</v>
      </c>
      <c r="O1723" s="4">
        <v>160</v>
      </c>
      <c r="P1723" s="4">
        <v>200</v>
      </c>
      <c r="Q1723" s="3">
        <v>0.3</v>
      </c>
      <c r="R1723" s="1">
        <v>18</v>
      </c>
      <c r="S1723" s="1">
        <v>200</v>
      </c>
      <c r="T1723" s="1">
        <v>18</v>
      </c>
      <c r="U1723" s="1">
        <v>1</v>
      </c>
      <c r="V1723" s="1">
        <v>44</v>
      </c>
      <c r="W1723" s="1">
        <v>0</v>
      </c>
      <c r="X1723" s="1">
        <v>0</v>
      </c>
      <c r="Y1723" s="1">
        <v>0</v>
      </c>
      <c r="Z1723" s="1">
        <v>3</v>
      </c>
      <c r="AA1723" s="1">
        <v>0</v>
      </c>
      <c r="AB1723" s="1">
        <v>1</v>
      </c>
      <c r="AC1723" s="1">
        <v>473</v>
      </c>
      <c r="AD1723" s="1">
        <v>0</v>
      </c>
      <c r="AE1723" s="1">
        <v>0</v>
      </c>
      <c r="AF1723" s="1">
        <v>386</v>
      </c>
      <c r="AG1723" s="1">
        <v>0</v>
      </c>
      <c r="AH1723" s="1">
        <v>0</v>
      </c>
      <c r="AI1723" s="1">
        <v>859</v>
      </c>
      <c r="AJ1723" s="1" t="s">
        <v>14356</v>
      </c>
      <c r="AK1723" s="1" t="s">
        <v>14357</v>
      </c>
      <c r="AL1723" s="1" t="s">
        <v>14358</v>
      </c>
      <c r="AM1723" s="1" t="s">
        <v>16</v>
      </c>
      <c r="AN1723" s="1" t="s">
        <v>23098</v>
      </c>
      <c r="AO1723" s="1" t="s">
        <v>86</v>
      </c>
      <c r="AP1723" s="1" t="s">
        <v>57</v>
      </c>
      <c r="AQ1723" s="1" t="s">
        <v>25</v>
      </c>
      <c r="AR1723" s="1" t="s">
        <v>30</v>
      </c>
      <c r="AS1723" s="1" t="s">
        <v>23090</v>
      </c>
      <c r="AT1723" s="1" t="s">
        <v>101</v>
      </c>
    </row>
    <row r="1724" spans="1:46" x14ac:dyDescent="0.25">
      <c r="A1724" s="1" t="s">
        <v>21642</v>
      </c>
      <c r="B1724" s="2" t="s">
        <v>23074</v>
      </c>
      <c r="C1724" s="2" t="s">
        <v>23107</v>
      </c>
      <c r="D1724" s="1">
        <v>0</v>
      </c>
      <c r="E1724" s="1">
        <v>1</v>
      </c>
      <c r="F1724" s="1">
        <v>3</v>
      </c>
      <c r="G1724" s="1">
        <v>4</v>
      </c>
      <c r="H1724" s="6">
        <v>0.75</v>
      </c>
      <c r="I1724">
        <v>0</v>
      </c>
      <c r="J1724" s="1">
        <v>36</v>
      </c>
      <c r="K1724" s="1">
        <v>0</v>
      </c>
      <c r="L1724" s="1">
        <v>744</v>
      </c>
      <c r="M1724" s="6">
        <v>0.22</v>
      </c>
      <c r="N1724" s="4">
        <v>4000</v>
      </c>
      <c r="O1724" s="4">
        <v>350</v>
      </c>
      <c r="P1724" s="4">
        <v>1000</v>
      </c>
      <c r="Q1724" s="3">
        <v>0.3</v>
      </c>
      <c r="R1724" s="1">
        <v>24</v>
      </c>
      <c r="S1724" s="1">
        <v>1000</v>
      </c>
      <c r="T1724" s="1">
        <v>68</v>
      </c>
      <c r="U1724" s="1">
        <v>1</v>
      </c>
      <c r="V1724" s="1">
        <v>44</v>
      </c>
      <c r="W1724" s="1">
        <v>1</v>
      </c>
      <c r="X1724" s="1">
        <v>1</v>
      </c>
      <c r="Y1724" s="1">
        <v>1</v>
      </c>
      <c r="Z1724" s="1">
        <v>0</v>
      </c>
      <c r="AA1724" s="1">
        <v>1</v>
      </c>
      <c r="AB1724" s="1">
        <v>0</v>
      </c>
      <c r="AC1724" s="1">
        <v>702</v>
      </c>
      <c r="AD1724" s="1">
        <v>0</v>
      </c>
      <c r="AE1724" s="1">
        <v>0</v>
      </c>
      <c r="AF1724" s="1">
        <v>0</v>
      </c>
      <c r="AG1724" s="1">
        <v>6</v>
      </c>
      <c r="AH1724" s="1">
        <v>0</v>
      </c>
      <c r="AI1724" s="1">
        <v>708</v>
      </c>
      <c r="AJ1724" s="1" t="s">
        <v>13208</v>
      </c>
      <c r="AK1724" s="1" t="s">
        <v>13209</v>
      </c>
      <c r="AL1724" s="1" t="s">
        <v>13210</v>
      </c>
      <c r="AM1724" s="1" t="s">
        <v>12</v>
      </c>
      <c r="AN1724" s="1" t="s">
        <v>23097</v>
      </c>
      <c r="AO1724" s="1" t="s">
        <v>86</v>
      </c>
      <c r="AP1724" s="1" t="s">
        <v>86</v>
      </c>
      <c r="AQ1724" s="1" t="s">
        <v>14</v>
      </c>
      <c r="AR1724" s="1" t="s">
        <v>19</v>
      </c>
      <c r="AS1724" s="1" t="s">
        <v>23091</v>
      </c>
      <c r="AT1724" s="1" t="s">
        <v>26</v>
      </c>
    </row>
    <row r="1725" spans="1:46" x14ac:dyDescent="0.25">
      <c r="A1725" s="1" t="s">
        <v>18847</v>
      </c>
      <c r="B1725" s="2" t="s">
        <v>23074</v>
      </c>
      <c r="C1725" s="2" t="s">
        <v>23108</v>
      </c>
      <c r="D1725" s="1">
        <v>0</v>
      </c>
      <c r="E1725" s="1">
        <v>0</v>
      </c>
      <c r="F1725" s="1">
        <v>2</v>
      </c>
      <c r="G1725" s="1">
        <v>2</v>
      </c>
      <c r="H1725" s="6">
        <v>1</v>
      </c>
      <c r="I1725">
        <v>0</v>
      </c>
      <c r="J1725" s="1">
        <v>40</v>
      </c>
      <c r="K1725" s="1">
        <v>0</v>
      </c>
      <c r="L1725" s="1">
        <v>762</v>
      </c>
      <c r="M1725" s="6">
        <v>0.17</v>
      </c>
      <c r="N1725" s="4">
        <v>7200</v>
      </c>
      <c r="O1725" s="4">
        <v>600</v>
      </c>
      <c r="P1725" s="4">
        <v>600</v>
      </c>
      <c r="Q1725" s="3">
        <v>0.3</v>
      </c>
      <c r="R1725" s="1">
        <v>24</v>
      </c>
      <c r="S1725" s="1">
        <v>600</v>
      </c>
      <c r="T1725" s="1">
        <v>77</v>
      </c>
      <c r="U1725" s="1">
        <v>1</v>
      </c>
      <c r="V1725" s="1">
        <v>44</v>
      </c>
      <c r="W1725" s="1">
        <v>1</v>
      </c>
      <c r="X1725" s="1">
        <v>1</v>
      </c>
      <c r="Y1725" s="1">
        <v>1</v>
      </c>
      <c r="Z1725" s="1">
        <v>2</v>
      </c>
      <c r="AA1725" s="1">
        <v>0</v>
      </c>
      <c r="AB1725" s="1">
        <v>0</v>
      </c>
      <c r="AC1725" s="1">
        <v>1110</v>
      </c>
      <c r="AD1725" s="1">
        <v>0</v>
      </c>
      <c r="AE1725" s="1">
        <v>0</v>
      </c>
      <c r="AF1725" s="1">
        <v>0</v>
      </c>
      <c r="AG1725" s="1">
        <v>0</v>
      </c>
      <c r="AH1725" s="1">
        <v>560</v>
      </c>
      <c r="AI1725" s="1">
        <v>1670</v>
      </c>
      <c r="AJ1725" s="1" t="s">
        <v>5539</v>
      </c>
      <c r="AK1725" s="1" t="s">
        <v>5540</v>
      </c>
      <c r="AL1725" s="1" t="s">
        <v>5541</v>
      </c>
      <c r="AM1725" s="1" t="s">
        <v>12</v>
      </c>
      <c r="AN1725" s="1" t="s">
        <v>23097</v>
      </c>
      <c r="AO1725" s="1" t="s">
        <v>86</v>
      </c>
      <c r="AP1725" s="1" t="s">
        <v>86</v>
      </c>
      <c r="AQ1725" s="1" t="s">
        <v>14</v>
      </c>
      <c r="AR1725" s="1" t="s">
        <v>19</v>
      </c>
      <c r="AS1725" s="1" t="s">
        <v>23090</v>
      </c>
      <c r="AT1725" s="1" t="s">
        <v>26</v>
      </c>
    </row>
    <row r="1726" spans="1:46" x14ac:dyDescent="0.25">
      <c r="A1726" s="1" t="s">
        <v>20583</v>
      </c>
      <c r="B1726" s="2" t="s">
        <v>23074</v>
      </c>
      <c r="C1726" s="2" t="s">
        <v>23108</v>
      </c>
      <c r="D1726" s="1">
        <v>0</v>
      </c>
      <c r="E1726" s="1">
        <v>1</v>
      </c>
      <c r="F1726" s="1">
        <v>1</v>
      </c>
      <c r="G1726" s="1">
        <v>2</v>
      </c>
      <c r="H1726" s="6">
        <v>0.5</v>
      </c>
      <c r="I1726">
        <v>0</v>
      </c>
      <c r="J1726" s="1">
        <v>41</v>
      </c>
      <c r="K1726" s="1">
        <v>0</v>
      </c>
      <c r="L1726" s="1">
        <v>687</v>
      </c>
      <c r="M1726" s="6">
        <v>0.11</v>
      </c>
      <c r="N1726" s="4">
        <v>2760</v>
      </c>
      <c r="O1726" s="4">
        <v>230</v>
      </c>
      <c r="P1726" s="4">
        <v>510</v>
      </c>
      <c r="Q1726" s="3">
        <v>0.25</v>
      </c>
      <c r="R1726" s="1">
        <v>24</v>
      </c>
      <c r="S1726" s="1">
        <v>510</v>
      </c>
      <c r="T1726" s="1">
        <v>46</v>
      </c>
      <c r="U1726" s="1">
        <v>1</v>
      </c>
      <c r="V1726" s="1">
        <v>44</v>
      </c>
      <c r="W1726" s="1">
        <v>0</v>
      </c>
      <c r="X1726" s="1">
        <v>1</v>
      </c>
      <c r="Y1726" s="1">
        <v>1</v>
      </c>
      <c r="Z1726" s="1">
        <v>2</v>
      </c>
      <c r="AA1726" s="1">
        <v>0</v>
      </c>
      <c r="AB1726" s="1">
        <v>0</v>
      </c>
      <c r="AC1726" s="1">
        <v>0</v>
      </c>
      <c r="AD1726" s="1">
        <v>0</v>
      </c>
      <c r="AE1726" s="1">
        <v>0</v>
      </c>
      <c r="AF1726" s="1">
        <v>0</v>
      </c>
      <c r="AG1726" s="1">
        <v>0</v>
      </c>
      <c r="AH1726" s="1">
        <v>0</v>
      </c>
      <c r="AI1726" s="1">
        <v>0</v>
      </c>
      <c r="AJ1726" s="1" t="s">
        <v>4491</v>
      </c>
      <c r="AK1726" s="1" t="s">
        <v>10359</v>
      </c>
      <c r="AL1726" s="1" t="s">
        <v>10360</v>
      </c>
      <c r="AM1726" s="1" t="s">
        <v>12</v>
      </c>
      <c r="AN1726" s="1" t="s">
        <v>23097</v>
      </c>
      <c r="AO1726" s="1" t="s">
        <v>86</v>
      </c>
      <c r="AP1726" s="1" t="s">
        <v>57</v>
      </c>
      <c r="AQ1726" s="1" t="s">
        <v>14</v>
      </c>
      <c r="AR1726" s="1" t="s">
        <v>19</v>
      </c>
      <c r="AS1726" s="1" t="s">
        <v>23090</v>
      </c>
      <c r="AT1726" s="1" t="s">
        <v>26</v>
      </c>
    </row>
    <row r="1727" spans="1:46" x14ac:dyDescent="0.25">
      <c r="A1727" s="1" t="s">
        <v>22325</v>
      </c>
      <c r="B1727" s="2" t="s">
        <v>23074</v>
      </c>
      <c r="C1727" s="2" t="s">
        <v>23109</v>
      </c>
      <c r="D1727" s="1">
        <v>0</v>
      </c>
      <c r="E1727" s="1">
        <v>3</v>
      </c>
      <c r="F1727" s="1">
        <v>2</v>
      </c>
      <c r="G1727" s="1">
        <v>5</v>
      </c>
      <c r="H1727" s="6">
        <v>0.4</v>
      </c>
      <c r="I1727">
        <v>0</v>
      </c>
      <c r="J1727" s="1">
        <v>34</v>
      </c>
      <c r="K1727" s="1">
        <v>0</v>
      </c>
      <c r="L1727" s="1">
        <v>658</v>
      </c>
      <c r="M1727" s="6">
        <v>0.7</v>
      </c>
      <c r="N1727" s="4">
        <v>3600</v>
      </c>
      <c r="O1727" s="4">
        <v>300</v>
      </c>
      <c r="P1727" s="4">
        <v>700</v>
      </c>
      <c r="Q1727" s="3">
        <v>0.27</v>
      </c>
      <c r="R1727" s="1">
        <v>24</v>
      </c>
      <c r="S1727" s="1">
        <v>700</v>
      </c>
      <c r="T1727" s="1">
        <v>66</v>
      </c>
      <c r="U1727" s="1">
        <v>0</v>
      </c>
      <c r="V1727" s="1">
        <v>44</v>
      </c>
      <c r="W1727" s="1">
        <v>0</v>
      </c>
      <c r="X1727" s="1">
        <v>1</v>
      </c>
      <c r="Y1727" s="1">
        <v>1</v>
      </c>
      <c r="Z1727" s="1">
        <v>4</v>
      </c>
      <c r="AA1727" s="1">
        <v>0</v>
      </c>
      <c r="AB1727" s="1">
        <v>0</v>
      </c>
      <c r="AC1727" s="1">
        <v>1376</v>
      </c>
      <c r="AD1727" s="1">
        <v>0</v>
      </c>
      <c r="AE1727" s="1">
        <v>2991</v>
      </c>
      <c r="AF1727" s="1">
        <v>161</v>
      </c>
      <c r="AG1727" s="1">
        <v>0</v>
      </c>
      <c r="AH1727" s="1">
        <v>0</v>
      </c>
      <c r="AI1727" s="1">
        <v>4528</v>
      </c>
      <c r="AJ1727" s="1" t="s">
        <v>1965</v>
      </c>
      <c r="AK1727" s="1" t="s">
        <v>15022</v>
      </c>
      <c r="AL1727" s="1" t="s">
        <v>15023</v>
      </c>
      <c r="AM1727" s="1" t="s">
        <v>12</v>
      </c>
      <c r="AN1727" s="1" t="s">
        <v>23097</v>
      </c>
      <c r="AO1727" s="1" t="s">
        <v>364</v>
      </c>
      <c r="AP1727" s="1" t="s">
        <v>57</v>
      </c>
      <c r="AQ1727" s="1" t="s">
        <v>14</v>
      </c>
      <c r="AR1727" s="1" t="s">
        <v>19</v>
      </c>
      <c r="AS1727" s="1" t="s">
        <v>23090</v>
      </c>
      <c r="AT1727" s="1" t="s">
        <v>26</v>
      </c>
    </row>
    <row r="1728" spans="1:46" x14ac:dyDescent="0.25">
      <c r="A1728" s="1" t="s">
        <v>18943</v>
      </c>
      <c r="B1728" s="2" t="s">
        <v>23074</v>
      </c>
      <c r="C1728" s="2" t="s">
        <v>23109</v>
      </c>
      <c r="D1728" s="1">
        <v>0</v>
      </c>
      <c r="E1728" s="1">
        <v>1</v>
      </c>
      <c r="F1728" s="1">
        <v>1</v>
      </c>
      <c r="G1728" s="1">
        <v>2</v>
      </c>
      <c r="H1728" s="6">
        <v>0.5</v>
      </c>
      <c r="I1728">
        <v>1</v>
      </c>
      <c r="J1728" s="1">
        <v>30</v>
      </c>
      <c r="K1728" s="1">
        <v>0</v>
      </c>
      <c r="L1728" s="1">
        <v>676</v>
      </c>
      <c r="M1728" s="6">
        <v>0.56000000000000005</v>
      </c>
      <c r="N1728" s="4">
        <v>2230</v>
      </c>
      <c r="O1728" s="4">
        <v>177</v>
      </c>
      <c r="P1728" s="4">
        <v>130</v>
      </c>
      <c r="Q1728" s="3">
        <v>0.2</v>
      </c>
      <c r="R1728" s="1">
        <v>12</v>
      </c>
      <c r="S1728" s="1">
        <v>130</v>
      </c>
      <c r="T1728" s="1">
        <v>14</v>
      </c>
      <c r="U1728" s="1">
        <v>0</v>
      </c>
      <c r="V1728" s="1">
        <v>44</v>
      </c>
      <c r="W1728" s="1">
        <v>0</v>
      </c>
      <c r="X1728" s="1">
        <v>0</v>
      </c>
      <c r="Y1728" s="1">
        <v>1</v>
      </c>
      <c r="Z1728" s="1">
        <v>2</v>
      </c>
      <c r="AA1728" s="1">
        <v>0</v>
      </c>
      <c r="AB1728" s="1">
        <v>1</v>
      </c>
      <c r="AC1728" s="1">
        <v>2801</v>
      </c>
      <c r="AD1728" s="1">
        <v>995</v>
      </c>
      <c r="AE1728" s="1">
        <v>0</v>
      </c>
      <c r="AF1728" s="1">
        <v>1786</v>
      </c>
      <c r="AG1728" s="1">
        <v>0</v>
      </c>
      <c r="AH1728" s="1">
        <v>0</v>
      </c>
      <c r="AI1728" s="1">
        <v>5582</v>
      </c>
      <c r="AJ1728" s="1" t="s">
        <v>5816</v>
      </c>
      <c r="AK1728" s="1" t="s">
        <v>5817</v>
      </c>
      <c r="AL1728" s="1" t="s">
        <v>5818</v>
      </c>
      <c r="AM1728" s="1" t="s">
        <v>16</v>
      </c>
      <c r="AN1728" s="1" t="s">
        <v>23097</v>
      </c>
      <c r="AO1728" s="1" t="s">
        <v>364</v>
      </c>
      <c r="AP1728" s="1" t="s">
        <v>57</v>
      </c>
      <c r="AQ1728" s="1" t="s">
        <v>25</v>
      </c>
      <c r="AR1728" s="1" t="s">
        <v>19</v>
      </c>
      <c r="AS1728" s="1" t="s">
        <v>23090</v>
      </c>
      <c r="AT1728" s="1" t="s">
        <v>101</v>
      </c>
    </row>
    <row r="1729" spans="1:46" x14ac:dyDescent="0.25">
      <c r="A1729" s="1" t="s">
        <v>21517</v>
      </c>
      <c r="B1729" s="2" t="s">
        <v>23101</v>
      </c>
      <c r="C1729" s="2" t="s">
        <v>23104</v>
      </c>
      <c r="D1729" s="1">
        <v>5</v>
      </c>
      <c r="E1729" s="1">
        <v>4</v>
      </c>
      <c r="F1729" s="1">
        <v>2</v>
      </c>
      <c r="G1729" s="1">
        <v>11</v>
      </c>
      <c r="H1729" s="6">
        <v>0.18181818181818182</v>
      </c>
      <c r="I1729">
        <v>1</v>
      </c>
      <c r="J1729" s="1">
        <v>32</v>
      </c>
      <c r="K1729" s="1">
        <v>1</v>
      </c>
      <c r="L1729" s="1">
        <v>605</v>
      </c>
      <c r="M1729" s="6">
        <v>0.27</v>
      </c>
      <c r="N1729" s="4">
        <v>2400</v>
      </c>
      <c r="O1729" s="4">
        <v>200</v>
      </c>
      <c r="P1729" s="4">
        <v>300</v>
      </c>
      <c r="Q1729" s="3">
        <v>0.42</v>
      </c>
      <c r="R1729" s="1">
        <v>24</v>
      </c>
      <c r="S1729" s="1">
        <v>300</v>
      </c>
      <c r="T1729" s="1">
        <v>38</v>
      </c>
      <c r="U1729" s="1">
        <v>0</v>
      </c>
      <c r="V1729" s="1">
        <v>44</v>
      </c>
      <c r="W1729" s="1">
        <v>1</v>
      </c>
      <c r="X1729" s="1">
        <v>1</v>
      </c>
      <c r="Y1729" s="1">
        <v>1</v>
      </c>
      <c r="Z1729" s="1">
        <v>5</v>
      </c>
      <c r="AA1729" s="1">
        <v>0</v>
      </c>
      <c r="AB1729" s="1">
        <v>1</v>
      </c>
      <c r="AC1729" s="1">
        <v>0</v>
      </c>
      <c r="AD1729" s="1">
        <v>0</v>
      </c>
      <c r="AE1729" s="1">
        <v>0</v>
      </c>
      <c r="AF1729" s="1">
        <v>0</v>
      </c>
      <c r="AG1729" s="1">
        <v>0</v>
      </c>
      <c r="AH1729" s="1">
        <v>600</v>
      </c>
      <c r="AI1729" s="1">
        <v>600</v>
      </c>
      <c r="AJ1729" s="1" t="s">
        <v>6998</v>
      </c>
      <c r="AK1729" s="1" t="s">
        <v>12854</v>
      </c>
      <c r="AL1729" s="1" t="s">
        <v>12855</v>
      </c>
      <c r="AM1729" s="1" t="s">
        <v>16</v>
      </c>
      <c r="AN1729" s="1" t="s">
        <v>23098</v>
      </c>
      <c r="AO1729" s="1" t="s">
        <v>364</v>
      </c>
      <c r="AP1729" s="1" t="s">
        <v>86</v>
      </c>
      <c r="AQ1729" s="1" t="s">
        <v>14</v>
      </c>
      <c r="AR1729" s="1" t="s">
        <v>19</v>
      </c>
      <c r="AS1729" s="1" t="s">
        <v>23090</v>
      </c>
      <c r="AT1729" s="1" t="s">
        <v>101</v>
      </c>
    </row>
    <row r="1730" spans="1:46" x14ac:dyDescent="0.25">
      <c r="A1730" s="1" t="s">
        <v>19268</v>
      </c>
      <c r="B1730" s="2" t="s">
        <v>23101</v>
      </c>
      <c r="C1730" s="2" t="s">
        <v>23104</v>
      </c>
      <c r="D1730" s="1">
        <v>5</v>
      </c>
      <c r="E1730" s="1">
        <v>4</v>
      </c>
      <c r="F1730" s="1">
        <v>2</v>
      </c>
      <c r="G1730" s="1">
        <v>11</v>
      </c>
      <c r="H1730" s="6">
        <v>0.18181818181818182</v>
      </c>
      <c r="I1730">
        <v>1</v>
      </c>
      <c r="J1730" s="1">
        <v>32</v>
      </c>
      <c r="K1730" s="1">
        <v>1</v>
      </c>
      <c r="L1730" s="1">
        <v>593</v>
      </c>
      <c r="M1730" s="6">
        <v>0.28000000000000003</v>
      </c>
      <c r="N1730" s="4">
        <v>2400</v>
      </c>
      <c r="O1730" s="4">
        <v>200</v>
      </c>
      <c r="P1730" s="4">
        <v>200</v>
      </c>
      <c r="Q1730" s="3">
        <v>0.44</v>
      </c>
      <c r="R1730" s="1">
        <v>12</v>
      </c>
      <c r="S1730" s="1">
        <v>200</v>
      </c>
      <c r="T1730" s="1">
        <v>32</v>
      </c>
      <c r="U1730" s="1">
        <v>1</v>
      </c>
      <c r="V1730" s="1">
        <v>44</v>
      </c>
      <c r="W1730" s="1">
        <v>1</v>
      </c>
      <c r="X1730" s="1">
        <v>1</v>
      </c>
      <c r="Y1730" s="1">
        <v>1</v>
      </c>
      <c r="Z1730" s="1">
        <v>5</v>
      </c>
      <c r="AA1730" s="1">
        <v>0</v>
      </c>
      <c r="AB1730" s="1">
        <v>1</v>
      </c>
      <c r="AC1730" s="1">
        <v>0</v>
      </c>
      <c r="AD1730" s="1">
        <v>0</v>
      </c>
      <c r="AE1730" s="1">
        <v>0</v>
      </c>
      <c r="AF1730" s="1">
        <v>0</v>
      </c>
      <c r="AG1730" s="1">
        <v>0</v>
      </c>
      <c r="AH1730" s="1">
        <v>600</v>
      </c>
      <c r="AI1730" s="1">
        <v>600</v>
      </c>
      <c r="AJ1730" s="1" t="s">
        <v>6699</v>
      </c>
      <c r="AK1730" s="1" t="s">
        <v>6700</v>
      </c>
      <c r="AL1730" s="1" t="s">
        <v>6701</v>
      </c>
      <c r="AM1730" s="1" t="s">
        <v>16</v>
      </c>
      <c r="AN1730" s="1" t="s">
        <v>23098</v>
      </c>
      <c r="AO1730" s="1" t="s">
        <v>86</v>
      </c>
      <c r="AP1730" s="1" t="s">
        <v>86</v>
      </c>
      <c r="AQ1730" s="1" t="s">
        <v>14</v>
      </c>
      <c r="AR1730" s="1" t="s">
        <v>19</v>
      </c>
      <c r="AS1730" s="1" t="s">
        <v>23090</v>
      </c>
      <c r="AT1730" s="1" t="s">
        <v>101</v>
      </c>
    </row>
    <row r="1731" spans="1:46" x14ac:dyDescent="0.25">
      <c r="A1731" s="1" t="s">
        <v>18698</v>
      </c>
      <c r="B1731" s="2" t="s">
        <v>23101</v>
      </c>
      <c r="C1731" s="2" t="s">
        <v>23105</v>
      </c>
      <c r="D1731" s="1">
        <v>0</v>
      </c>
      <c r="E1731" s="1">
        <v>0</v>
      </c>
      <c r="F1731" s="1">
        <v>1</v>
      </c>
      <c r="G1731" s="1">
        <v>1</v>
      </c>
      <c r="H1731" s="6">
        <v>1</v>
      </c>
      <c r="I1731">
        <v>0</v>
      </c>
      <c r="J1731" s="1">
        <v>38</v>
      </c>
      <c r="K1731" s="1">
        <v>1</v>
      </c>
      <c r="L1731" s="1">
        <v>383</v>
      </c>
      <c r="M1731" s="6">
        <v>0.02</v>
      </c>
      <c r="N1731" s="4">
        <v>10000</v>
      </c>
      <c r="O1731" s="4">
        <v>800</v>
      </c>
      <c r="P1731" s="4">
        <v>100</v>
      </c>
      <c r="Q1731" s="3">
        <v>0.45</v>
      </c>
      <c r="R1731" s="1">
        <v>12</v>
      </c>
      <c r="S1731" s="1">
        <v>100</v>
      </c>
      <c r="T1731" s="1">
        <v>8</v>
      </c>
      <c r="U1731" s="1">
        <v>1</v>
      </c>
      <c r="V1731" s="1">
        <v>44</v>
      </c>
      <c r="W1731" s="1">
        <v>1</v>
      </c>
      <c r="X1731" s="1">
        <v>1</v>
      </c>
      <c r="Y1731" s="1">
        <v>0</v>
      </c>
      <c r="Z1731" s="1">
        <v>4</v>
      </c>
      <c r="AA1731" s="1">
        <v>1</v>
      </c>
      <c r="AB1731" s="1">
        <v>1</v>
      </c>
      <c r="AC1731" s="1">
        <v>0</v>
      </c>
      <c r="AD1731" s="1">
        <v>0</v>
      </c>
      <c r="AE1731" s="1">
        <v>0</v>
      </c>
      <c r="AF1731" s="1">
        <v>0</v>
      </c>
      <c r="AG1731" s="1">
        <v>0</v>
      </c>
      <c r="AH1731" s="1">
        <v>0</v>
      </c>
      <c r="AI1731" s="1">
        <v>0</v>
      </c>
      <c r="AJ1731" s="1" t="s">
        <v>5093</v>
      </c>
      <c r="AK1731" s="1" t="s">
        <v>5094</v>
      </c>
      <c r="AL1731" s="1" t="s">
        <v>5095</v>
      </c>
      <c r="AM1731" s="1" t="s">
        <v>12</v>
      </c>
      <c r="AN1731" s="1" t="s">
        <v>23098</v>
      </c>
      <c r="AO1731" s="1" t="s">
        <v>86</v>
      </c>
      <c r="AP1731" s="1" t="s">
        <v>86</v>
      </c>
      <c r="AQ1731" s="1" t="s">
        <v>14</v>
      </c>
      <c r="AR1731" s="1" t="s">
        <v>30</v>
      </c>
      <c r="AS1731" s="1" t="s">
        <v>23091</v>
      </c>
      <c r="AT1731" s="1" t="s">
        <v>101</v>
      </c>
    </row>
    <row r="1732" spans="1:46" x14ac:dyDescent="0.25">
      <c r="A1732" s="1" t="s">
        <v>22759</v>
      </c>
      <c r="B1732" s="2" t="s">
        <v>23101</v>
      </c>
      <c r="C1732" s="2" t="s">
        <v>23105</v>
      </c>
      <c r="D1732" s="1">
        <v>0</v>
      </c>
      <c r="E1732" s="1">
        <v>0</v>
      </c>
      <c r="F1732" s="1">
        <v>8</v>
      </c>
      <c r="G1732" s="1">
        <v>8</v>
      </c>
      <c r="H1732" s="6">
        <v>1</v>
      </c>
      <c r="I1732">
        <v>0</v>
      </c>
      <c r="J1732" s="1">
        <v>43</v>
      </c>
      <c r="K1732" s="1">
        <v>0</v>
      </c>
      <c r="L1732" s="1">
        <v>647</v>
      </c>
      <c r="M1732" s="6">
        <v>1.28</v>
      </c>
      <c r="N1732" s="4">
        <v>4200</v>
      </c>
      <c r="O1732" s="4">
        <v>340</v>
      </c>
      <c r="P1732" s="4">
        <v>600</v>
      </c>
      <c r="Q1732" s="3">
        <v>0.3</v>
      </c>
      <c r="R1732" s="1">
        <v>12</v>
      </c>
      <c r="S1732" s="1">
        <v>600</v>
      </c>
      <c r="T1732" s="1">
        <v>33</v>
      </c>
      <c r="U1732" s="1">
        <v>1</v>
      </c>
      <c r="V1732" s="1">
        <v>44</v>
      </c>
      <c r="W1732" s="1">
        <v>0</v>
      </c>
      <c r="X1732" s="1">
        <v>0</v>
      </c>
      <c r="Y1732" s="1">
        <v>1</v>
      </c>
      <c r="Z1732" s="1">
        <v>2</v>
      </c>
      <c r="AA1732" s="1">
        <v>0</v>
      </c>
      <c r="AB1732" s="1">
        <v>1</v>
      </c>
      <c r="AC1732" s="1">
        <v>8386</v>
      </c>
      <c r="AD1732" s="1">
        <v>0</v>
      </c>
      <c r="AE1732" s="1">
        <v>4855</v>
      </c>
      <c r="AF1732" s="1">
        <v>0</v>
      </c>
      <c r="AG1732" s="1">
        <v>1251</v>
      </c>
      <c r="AH1732" s="1">
        <v>0</v>
      </c>
      <c r="AI1732" s="1">
        <v>14492</v>
      </c>
      <c r="AJ1732" s="1" t="s">
        <v>16157</v>
      </c>
      <c r="AK1732" s="1" t="s">
        <v>16158</v>
      </c>
      <c r="AL1732" s="1" t="s">
        <v>16159</v>
      </c>
      <c r="AM1732" s="1" t="s">
        <v>12</v>
      </c>
      <c r="AN1732" s="1" t="s">
        <v>23097</v>
      </c>
      <c r="AO1732" s="1" t="s">
        <v>86</v>
      </c>
      <c r="AP1732" s="1" t="s">
        <v>57</v>
      </c>
      <c r="AQ1732" s="1" t="s">
        <v>25</v>
      </c>
      <c r="AR1732" s="1" t="s">
        <v>19</v>
      </c>
      <c r="AS1732" s="1" t="s">
        <v>23090</v>
      </c>
      <c r="AT1732" s="1" t="s">
        <v>101</v>
      </c>
    </row>
    <row r="1733" spans="1:46" x14ac:dyDescent="0.25">
      <c r="A1733" s="1" t="s">
        <v>22664</v>
      </c>
      <c r="B1733" s="2" t="s">
        <v>23101</v>
      </c>
      <c r="C1733" s="2" t="s">
        <v>23106</v>
      </c>
      <c r="D1733" s="1">
        <v>0</v>
      </c>
      <c r="E1733" s="1">
        <v>0</v>
      </c>
      <c r="F1733" s="1">
        <v>1</v>
      </c>
      <c r="G1733" s="1">
        <v>1</v>
      </c>
      <c r="H1733" s="6">
        <v>1</v>
      </c>
      <c r="I1733">
        <v>0</v>
      </c>
      <c r="J1733" s="1">
        <v>33</v>
      </c>
      <c r="K1733" s="1">
        <v>1</v>
      </c>
      <c r="L1733" s="1">
        <v>658</v>
      </c>
      <c r="M1733" s="6">
        <v>0.34</v>
      </c>
      <c r="N1733" s="4">
        <v>2456</v>
      </c>
      <c r="O1733" s="4">
        <v>204</v>
      </c>
      <c r="P1733" s="4">
        <v>500</v>
      </c>
      <c r="Q1733" s="3">
        <v>0.3</v>
      </c>
      <c r="R1733" s="1">
        <v>24</v>
      </c>
      <c r="S1733" s="1">
        <v>500</v>
      </c>
      <c r="T1733" s="1">
        <v>61</v>
      </c>
      <c r="U1733" s="1">
        <v>1</v>
      </c>
      <c r="V1733" s="1">
        <v>44</v>
      </c>
      <c r="W1733" s="1">
        <v>0</v>
      </c>
      <c r="X1733" s="1">
        <v>0</v>
      </c>
      <c r="Y1733" s="1">
        <v>1</v>
      </c>
      <c r="Z1733" s="1">
        <v>2</v>
      </c>
      <c r="AA1733" s="1">
        <v>0</v>
      </c>
      <c r="AB1733" s="1">
        <v>0</v>
      </c>
      <c r="AC1733" s="1">
        <v>693</v>
      </c>
      <c r="AD1733" s="1">
        <v>0</v>
      </c>
      <c r="AE1733" s="1">
        <v>0</v>
      </c>
      <c r="AF1733" s="1">
        <v>356</v>
      </c>
      <c r="AG1733" s="1">
        <v>0</v>
      </c>
      <c r="AH1733" s="1">
        <v>0</v>
      </c>
      <c r="AI1733" s="1">
        <v>1049</v>
      </c>
      <c r="AJ1733" s="1" t="s">
        <v>15891</v>
      </c>
      <c r="AK1733" s="1" t="s">
        <v>15892</v>
      </c>
      <c r="AL1733" s="1" t="s">
        <v>15893</v>
      </c>
      <c r="AM1733" s="1" t="s">
        <v>12</v>
      </c>
      <c r="AN1733" s="1" t="s">
        <v>23098</v>
      </c>
      <c r="AO1733" s="1" t="s">
        <v>86</v>
      </c>
      <c r="AP1733" s="1" t="s">
        <v>57</v>
      </c>
      <c r="AQ1733" s="1" t="s">
        <v>25</v>
      </c>
      <c r="AR1733" s="1" t="s">
        <v>19</v>
      </c>
      <c r="AS1733" s="1" t="s">
        <v>23090</v>
      </c>
      <c r="AT1733" s="1" t="s">
        <v>26</v>
      </c>
    </row>
    <row r="1734" spans="1:46" x14ac:dyDescent="0.25">
      <c r="A1734" s="1" t="s">
        <v>21106</v>
      </c>
      <c r="B1734" s="2" t="s">
        <v>23101</v>
      </c>
      <c r="C1734" s="2" t="s">
        <v>23108</v>
      </c>
      <c r="D1734" s="1">
        <v>0</v>
      </c>
      <c r="E1734" s="1">
        <v>0</v>
      </c>
      <c r="F1734" s="1">
        <v>1</v>
      </c>
      <c r="G1734" s="1">
        <v>1</v>
      </c>
      <c r="H1734" s="6">
        <v>1</v>
      </c>
      <c r="I1734">
        <v>0</v>
      </c>
      <c r="J1734" s="1">
        <v>35</v>
      </c>
      <c r="K1734" s="1">
        <v>0</v>
      </c>
      <c r="L1734" s="1">
        <v>520</v>
      </c>
      <c r="M1734" s="6">
        <v>0.19</v>
      </c>
      <c r="N1734" s="4">
        <v>2690</v>
      </c>
      <c r="O1734" s="4">
        <v>178</v>
      </c>
      <c r="P1734" s="4">
        <v>300</v>
      </c>
      <c r="Q1734" s="3">
        <v>0.25</v>
      </c>
      <c r="R1734" s="1">
        <v>24</v>
      </c>
      <c r="S1734" s="1">
        <v>300</v>
      </c>
      <c r="T1734" s="1">
        <v>41</v>
      </c>
      <c r="U1734" s="1">
        <v>1</v>
      </c>
      <c r="V1734" s="1">
        <v>44</v>
      </c>
      <c r="W1734" s="1">
        <v>0</v>
      </c>
      <c r="X1734" s="1">
        <v>0</v>
      </c>
      <c r="Y1734" s="1">
        <v>1</v>
      </c>
      <c r="Z1734" s="1">
        <v>4</v>
      </c>
      <c r="AA1734" s="1">
        <v>1</v>
      </c>
      <c r="AB1734" s="1">
        <v>0</v>
      </c>
      <c r="AC1734" s="1">
        <v>520</v>
      </c>
      <c r="AD1734" s="1">
        <v>0</v>
      </c>
      <c r="AE1734" s="1">
        <v>0</v>
      </c>
      <c r="AF1734" s="1">
        <v>0</v>
      </c>
      <c r="AG1734" s="1">
        <v>15</v>
      </c>
      <c r="AH1734" s="1">
        <v>0</v>
      </c>
      <c r="AI1734" s="1">
        <v>535</v>
      </c>
      <c r="AJ1734" s="1" t="s">
        <v>11770</v>
      </c>
      <c r="AK1734" s="1" t="s">
        <v>11771</v>
      </c>
      <c r="AL1734" s="1" t="s">
        <v>11772</v>
      </c>
      <c r="AM1734" s="1" t="s">
        <v>12</v>
      </c>
      <c r="AN1734" s="1" t="s">
        <v>23097</v>
      </c>
      <c r="AO1734" s="1" t="s">
        <v>86</v>
      </c>
      <c r="AP1734" s="1" t="s">
        <v>57</v>
      </c>
      <c r="AQ1734" s="1" t="s">
        <v>25</v>
      </c>
      <c r="AR1734" s="1" t="s">
        <v>19</v>
      </c>
      <c r="AS1734" s="1" t="s">
        <v>23091</v>
      </c>
      <c r="AT1734" s="1" t="s">
        <v>26</v>
      </c>
    </row>
    <row r="1735" spans="1:46" x14ac:dyDescent="0.25">
      <c r="A1735" s="1" t="s">
        <v>20651</v>
      </c>
      <c r="B1735" s="2" t="s">
        <v>23101</v>
      </c>
      <c r="C1735" s="2" t="s">
        <v>23108</v>
      </c>
      <c r="D1735" s="1">
        <v>0</v>
      </c>
      <c r="E1735" s="1">
        <v>0</v>
      </c>
      <c r="F1735" s="1">
        <v>1</v>
      </c>
      <c r="G1735" s="1">
        <v>1</v>
      </c>
      <c r="H1735" s="6">
        <v>1</v>
      </c>
      <c r="I1735">
        <v>1</v>
      </c>
      <c r="J1735" s="1">
        <v>30</v>
      </c>
      <c r="K1735" s="1">
        <v>1</v>
      </c>
      <c r="L1735" s="1">
        <v>570</v>
      </c>
      <c r="M1735" s="6">
        <v>0.21</v>
      </c>
      <c r="N1735" s="4">
        <v>1100</v>
      </c>
      <c r="O1735" s="4">
        <v>85</v>
      </c>
      <c r="P1735" s="4">
        <v>150</v>
      </c>
      <c r="Q1735" s="3">
        <v>0.25</v>
      </c>
      <c r="R1735" s="1">
        <v>12</v>
      </c>
      <c r="S1735" s="1">
        <v>150</v>
      </c>
      <c r="T1735" s="1">
        <v>19</v>
      </c>
      <c r="U1735" s="1">
        <v>1</v>
      </c>
      <c r="V1735" s="1">
        <v>44</v>
      </c>
      <c r="W1735" s="1">
        <v>1</v>
      </c>
      <c r="X1735" s="1">
        <v>0</v>
      </c>
      <c r="Y1735" s="1">
        <v>1</v>
      </c>
      <c r="Z1735" s="1">
        <v>4</v>
      </c>
      <c r="AA1735" s="1">
        <v>0</v>
      </c>
      <c r="AB1735" s="1">
        <v>1</v>
      </c>
      <c r="AC1735" s="1">
        <v>0</v>
      </c>
      <c r="AD1735" s="1">
        <v>0</v>
      </c>
      <c r="AE1735" s="1">
        <v>104</v>
      </c>
      <c r="AF1735" s="1">
        <v>0</v>
      </c>
      <c r="AG1735" s="1">
        <v>41</v>
      </c>
      <c r="AH1735" s="1">
        <v>0</v>
      </c>
      <c r="AI1735" s="1">
        <v>145</v>
      </c>
      <c r="AJ1735" s="1" t="s">
        <v>10548</v>
      </c>
      <c r="AK1735" s="1" t="s">
        <v>10549</v>
      </c>
      <c r="AL1735" s="1" t="s">
        <v>10550</v>
      </c>
      <c r="AM1735" s="1" t="s">
        <v>16</v>
      </c>
      <c r="AN1735" s="1" t="s">
        <v>23098</v>
      </c>
      <c r="AO1735" s="1" t="s">
        <v>86</v>
      </c>
      <c r="AP1735" s="1" t="s">
        <v>86</v>
      </c>
      <c r="AQ1735" s="1" t="s">
        <v>25</v>
      </c>
      <c r="AR1735" s="1" t="s">
        <v>19</v>
      </c>
      <c r="AS1735" s="1" t="s">
        <v>23090</v>
      </c>
      <c r="AT1735" s="1" t="s">
        <v>101</v>
      </c>
    </row>
    <row r="1736" spans="1:46" x14ac:dyDescent="0.25">
      <c r="A1736" s="1" t="s">
        <v>22394</v>
      </c>
      <c r="B1736" s="2" t="s">
        <v>23101</v>
      </c>
      <c r="C1736" s="2" t="s">
        <v>23108</v>
      </c>
      <c r="D1736" s="1">
        <v>0</v>
      </c>
      <c r="E1736" s="1">
        <v>0</v>
      </c>
      <c r="F1736" s="1">
        <v>2</v>
      </c>
      <c r="G1736" s="1">
        <v>2</v>
      </c>
      <c r="H1736" s="6">
        <v>1</v>
      </c>
      <c r="I1736">
        <v>0</v>
      </c>
      <c r="J1736" s="1">
        <v>37</v>
      </c>
      <c r="K1736" s="1">
        <v>1</v>
      </c>
      <c r="L1736" s="1">
        <v>556</v>
      </c>
      <c r="M1736" s="6">
        <v>0.28000000000000003</v>
      </c>
      <c r="N1736" s="4">
        <v>2500</v>
      </c>
      <c r="O1736" s="4">
        <v>180</v>
      </c>
      <c r="P1736" s="4">
        <v>200</v>
      </c>
      <c r="Q1736" s="3">
        <v>0.3</v>
      </c>
      <c r="R1736" s="1">
        <v>12</v>
      </c>
      <c r="S1736" s="1">
        <v>200</v>
      </c>
      <c r="T1736" s="1">
        <v>23</v>
      </c>
      <c r="U1736" s="1">
        <v>1</v>
      </c>
      <c r="V1736" s="1">
        <v>44</v>
      </c>
      <c r="W1736" s="1">
        <v>0</v>
      </c>
      <c r="X1736" s="1">
        <v>0</v>
      </c>
      <c r="Y1736" s="1">
        <v>0</v>
      </c>
      <c r="Z1736" s="1">
        <v>4</v>
      </c>
      <c r="AA1736" s="1">
        <v>0</v>
      </c>
      <c r="AB1736" s="1">
        <v>0</v>
      </c>
      <c r="AC1736" s="1">
        <v>0</v>
      </c>
      <c r="AD1736" s="1">
        <v>0</v>
      </c>
      <c r="AE1736" s="1">
        <v>800</v>
      </c>
      <c r="AF1736" s="1">
        <v>0</v>
      </c>
      <c r="AG1736" s="1">
        <v>30</v>
      </c>
      <c r="AH1736" s="1">
        <v>0</v>
      </c>
      <c r="AI1736" s="1">
        <v>830</v>
      </c>
      <c r="AJ1736" s="1" t="s">
        <v>15210</v>
      </c>
      <c r="AK1736" s="1" t="s">
        <v>15211</v>
      </c>
      <c r="AL1736" s="1" t="s">
        <v>15212</v>
      </c>
      <c r="AM1736" s="1" t="s">
        <v>12</v>
      </c>
      <c r="AN1736" s="1" t="s">
        <v>23098</v>
      </c>
      <c r="AO1736" s="1" t="s">
        <v>86</v>
      </c>
      <c r="AP1736" s="1" t="s">
        <v>57</v>
      </c>
      <c r="AQ1736" s="1" t="s">
        <v>25</v>
      </c>
      <c r="AR1736" s="1" t="s">
        <v>30</v>
      </c>
      <c r="AS1736" s="1" t="s">
        <v>23090</v>
      </c>
      <c r="AT1736" s="1" t="s">
        <v>26</v>
      </c>
    </row>
    <row r="1737" spans="1:46" x14ac:dyDescent="0.25">
      <c r="A1737" s="1" t="s">
        <v>20176</v>
      </c>
      <c r="B1737" s="2" t="s">
        <v>23101</v>
      </c>
      <c r="C1737" s="2" t="s">
        <v>23109</v>
      </c>
      <c r="D1737" s="1">
        <v>0</v>
      </c>
      <c r="E1737" s="1">
        <v>0</v>
      </c>
      <c r="F1737" s="1">
        <v>1</v>
      </c>
      <c r="G1737" s="1">
        <v>1</v>
      </c>
      <c r="H1737" s="6">
        <v>1</v>
      </c>
      <c r="I1737">
        <v>1</v>
      </c>
      <c r="J1737" s="1">
        <v>32</v>
      </c>
      <c r="K1737" s="1">
        <v>0</v>
      </c>
      <c r="L1737" s="1">
        <v>424</v>
      </c>
      <c r="M1737" s="6">
        <v>0.13</v>
      </c>
      <c r="N1737" s="4">
        <v>2800</v>
      </c>
      <c r="O1737" s="4">
        <v>150</v>
      </c>
      <c r="P1737" s="4">
        <v>100</v>
      </c>
      <c r="Q1737" s="3">
        <v>0.2</v>
      </c>
      <c r="R1737" s="1">
        <v>6</v>
      </c>
      <c r="S1737" s="1">
        <v>100</v>
      </c>
      <c r="T1737" s="1">
        <v>11</v>
      </c>
      <c r="U1737" s="1">
        <v>1</v>
      </c>
      <c r="V1737" s="1">
        <v>44</v>
      </c>
      <c r="W1737" s="1">
        <v>0</v>
      </c>
      <c r="X1737" s="1">
        <v>0</v>
      </c>
      <c r="Y1737" s="1">
        <v>1</v>
      </c>
      <c r="Z1737" s="1">
        <v>1</v>
      </c>
      <c r="AA1737" s="1">
        <v>1</v>
      </c>
      <c r="AB1737" s="1">
        <v>1</v>
      </c>
      <c r="AC1737" s="1">
        <v>0</v>
      </c>
      <c r="AD1737" s="1">
        <v>0</v>
      </c>
      <c r="AE1737" s="1">
        <v>74</v>
      </c>
      <c r="AF1737" s="1">
        <v>0</v>
      </c>
      <c r="AG1737" s="1">
        <v>0</v>
      </c>
      <c r="AH1737" s="1">
        <v>0</v>
      </c>
      <c r="AI1737" s="1">
        <v>74</v>
      </c>
      <c r="AJ1737" s="1" t="s">
        <v>9253</v>
      </c>
      <c r="AK1737" s="1" t="s">
        <v>9254</v>
      </c>
      <c r="AL1737" s="1" t="s">
        <v>9255</v>
      </c>
      <c r="AM1737" s="1" t="s">
        <v>16</v>
      </c>
      <c r="AN1737" s="1" t="s">
        <v>23097</v>
      </c>
      <c r="AO1737" s="1" t="s">
        <v>86</v>
      </c>
      <c r="AP1737" s="1" t="s">
        <v>57</v>
      </c>
      <c r="AQ1737" s="1" t="s">
        <v>25</v>
      </c>
      <c r="AR1737" s="1" t="s">
        <v>19</v>
      </c>
      <c r="AS1737" s="1" t="s">
        <v>23091</v>
      </c>
      <c r="AT1737" s="1" t="s">
        <v>101</v>
      </c>
    </row>
    <row r="1738" spans="1:46" x14ac:dyDescent="0.25">
      <c r="A1738" s="1" t="s">
        <v>20202</v>
      </c>
      <c r="B1738" s="2" t="s">
        <v>23101</v>
      </c>
      <c r="C1738" s="2" t="s">
        <v>23109</v>
      </c>
      <c r="D1738" s="1">
        <v>0</v>
      </c>
      <c r="E1738" s="1">
        <v>0</v>
      </c>
      <c r="F1738" s="1">
        <v>1</v>
      </c>
      <c r="G1738" s="1">
        <v>1</v>
      </c>
      <c r="H1738" s="6">
        <v>1</v>
      </c>
      <c r="I1738">
        <v>0</v>
      </c>
      <c r="J1738" s="1">
        <v>39</v>
      </c>
      <c r="K1738" s="1">
        <v>0</v>
      </c>
      <c r="L1738" s="1">
        <v>519</v>
      </c>
      <c r="M1738" s="6">
        <v>0.26</v>
      </c>
      <c r="N1738" s="4">
        <v>2500</v>
      </c>
      <c r="O1738" s="4">
        <v>180</v>
      </c>
      <c r="P1738" s="4">
        <v>300</v>
      </c>
      <c r="Q1738" s="3">
        <v>0.35</v>
      </c>
      <c r="R1738" s="1">
        <v>24</v>
      </c>
      <c r="S1738" s="1">
        <v>300</v>
      </c>
      <c r="T1738" s="1">
        <v>38</v>
      </c>
      <c r="U1738" s="1">
        <v>1</v>
      </c>
      <c r="V1738" s="1">
        <v>44</v>
      </c>
      <c r="W1738" s="1">
        <v>0</v>
      </c>
      <c r="X1738" s="1">
        <v>1</v>
      </c>
      <c r="Y1738" s="1">
        <v>0</v>
      </c>
      <c r="Z1738" s="1">
        <v>2</v>
      </c>
      <c r="AA1738" s="1">
        <v>0</v>
      </c>
      <c r="AB1738" s="1">
        <v>0</v>
      </c>
      <c r="AC1738" s="1">
        <v>0</v>
      </c>
      <c r="AD1738" s="1">
        <v>0</v>
      </c>
      <c r="AE1738" s="1">
        <v>0</v>
      </c>
      <c r="AF1738" s="1">
        <v>574</v>
      </c>
      <c r="AG1738" s="1">
        <v>0</v>
      </c>
      <c r="AH1738" s="1">
        <v>0</v>
      </c>
      <c r="AI1738" s="1">
        <v>574</v>
      </c>
      <c r="AJ1738" s="1" t="s">
        <v>9323</v>
      </c>
      <c r="AK1738" s="1" t="s">
        <v>9324</v>
      </c>
      <c r="AL1738" s="1" t="s">
        <v>9325</v>
      </c>
      <c r="AM1738" s="1" t="s">
        <v>12</v>
      </c>
      <c r="AN1738" s="1" t="s">
        <v>23097</v>
      </c>
      <c r="AO1738" s="1" t="s">
        <v>86</v>
      </c>
      <c r="AP1738" s="1" t="s">
        <v>57</v>
      </c>
      <c r="AQ1738" s="1" t="s">
        <v>14</v>
      </c>
      <c r="AR1738" s="1" t="s">
        <v>30</v>
      </c>
      <c r="AS1738" s="1" t="s">
        <v>23090</v>
      </c>
      <c r="AT1738" s="1" t="s">
        <v>26</v>
      </c>
    </row>
    <row r="1739" spans="1:46" x14ac:dyDescent="0.25">
      <c r="A1739" s="1" t="s">
        <v>21161</v>
      </c>
      <c r="B1739" s="2" t="s">
        <v>23101</v>
      </c>
      <c r="C1739" s="2" t="s">
        <v>23109</v>
      </c>
      <c r="D1739" s="1">
        <v>1</v>
      </c>
      <c r="E1739" s="1">
        <v>2</v>
      </c>
      <c r="F1739" s="1">
        <v>2</v>
      </c>
      <c r="G1739" s="1">
        <v>5</v>
      </c>
      <c r="H1739" s="6">
        <v>0.4</v>
      </c>
      <c r="I1739">
        <v>0</v>
      </c>
      <c r="J1739" s="1">
        <v>38</v>
      </c>
      <c r="K1739" s="1">
        <v>0</v>
      </c>
      <c r="L1739" s="1">
        <v>688</v>
      </c>
      <c r="M1739" s="6">
        <v>1.3</v>
      </c>
      <c r="N1739" s="4">
        <v>7200</v>
      </c>
      <c r="O1739" s="4">
        <v>600</v>
      </c>
      <c r="P1739" s="4">
        <v>1300</v>
      </c>
      <c r="Q1739" s="3">
        <v>0.28000000000000003</v>
      </c>
      <c r="R1739" s="1">
        <v>24</v>
      </c>
      <c r="S1739" s="1">
        <v>1300</v>
      </c>
      <c r="T1739" s="1">
        <v>96</v>
      </c>
      <c r="U1739" s="1">
        <v>0</v>
      </c>
      <c r="V1739" s="1">
        <v>44</v>
      </c>
      <c r="W1739" s="1">
        <v>1</v>
      </c>
      <c r="X1739" s="1">
        <v>1</v>
      </c>
      <c r="Y1739" s="1">
        <v>1</v>
      </c>
      <c r="Z1739" s="1">
        <v>3</v>
      </c>
      <c r="AA1739" s="1">
        <v>0</v>
      </c>
      <c r="AB1739" s="1">
        <v>0</v>
      </c>
      <c r="AC1739" s="1">
        <v>620</v>
      </c>
      <c r="AD1739" s="1">
        <v>4950</v>
      </c>
      <c r="AE1739" s="1">
        <v>1880</v>
      </c>
      <c r="AF1739" s="1">
        <v>0</v>
      </c>
      <c r="AG1739" s="1">
        <v>0</v>
      </c>
      <c r="AH1739" s="1">
        <v>0</v>
      </c>
      <c r="AI1739" s="1">
        <v>7450</v>
      </c>
      <c r="AJ1739" s="1" t="s">
        <v>11919</v>
      </c>
      <c r="AK1739" s="1" t="s">
        <v>11920</v>
      </c>
      <c r="AL1739" s="1" t="s">
        <v>11921</v>
      </c>
      <c r="AM1739" s="1" t="s">
        <v>12</v>
      </c>
      <c r="AN1739" s="1" t="s">
        <v>23097</v>
      </c>
      <c r="AO1739" s="1" t="s">
        <v>364</v>
      </c>
      <c r="AP1739" s="1" t="s">
        <v>86</v>
      </c>
      <c r="AQ1739" s="1" t="s">
        <v>14</v>
      </c>
      <c r="AR1739" s="1" t="s">
        <v>19</v>
      </c>
      <c r="AS1739" s="1" t="s">
        <v>23090</v>
      </c>
      <c r="AT1739" s="1" t="s">
        <v>26</v>
      </c>
    </row>
    <row r="1740" spans="1:46" x14ac:dyDescent="0.25">
      <c r="A1740" s="1" t="s">
        <v>22478</v>
      </c>
      <c r="B1740" s="2" t="s">
        <v>23101</v>
      </c>
      <c r="C1740" s="2" t="s">
        <v>23109</v>
      </c>
      <c r="D1740" s="1">
        <v>1</v>
      </c>
      <c r="E1740" s="1">
        <v>0</v>
      </c>
      <c r="F1740" s="1">
        <v>1</v>
      </c>
      <c r="G1740" s="1">
        <v>2</v>
      </c>
      <c r="H1740" s="6">
        <v>0.5</v>
      </c>
      <c r="I1740">
        <v>0</v>
      </c>
      <c r="J1740" s="1">
        <v>33</v>
      </c>
      <c r="K1740" s="1">
        <v>0</v>
      </c>
      <c r="L1740" s="1">
        <v>572</v>
      </c>
      <c r="M1740" s="6">
        <v>0.53</v>
      </c>
      <c r="N1740" s="4">
        <v>2400</v>
      </c>
      <c r="O1740" s="4">
        <v>155</v>
      </c>
      <c r="P1740" s="4">
        <v>200</v>
      </c>
      <c r="Q1740" s="3">
        <v>0.35</v>
      </c>
      <c r="R1740" s="1">
        <v>24</v>
      </c>
      <c r="S1740" s="1">
        <v>200</v>
      </c>
      <c r="T1740" s="1">
        <v>28</v>
      </c>
      <c r="U1740" s="1">
        <v>1</v>
      </c>
      <c r="V1740" s="1">
        <v>44</v>
      </c>
      <c r="W1740" s="1">
        <v>0</v>
      </c>
      <c r="X1740" s="1">
        <v>0</v>
      </c>
      <c r="Y1740" s="1">
        <v>1</v>
      </c>
      <c r="Z1740" s="1">
        <v>3</v>
      </c>
      <c r="AA1740" s="1">
        <v>1</v>
      </c>
      <c r="AB1740" s="1">
        <v>0</v>
      </c>
      <c r="AC1740" s="1">
        <v>0</v>
      </c>
      <c r="AD1740" s="1">
        <v>0</v>
      </c>
      <c r="AE1740" s="1">
        <v>0</v>
      </c>
      <c r="AF1740" s="1">
        <v>0</v>
      </c>
      <c r="AG1740" s="1">
        <v>0</v>
      </c>
      <c r="AH1740" s="1">
        <v>1200</v>
      </c>
      <c r="AI1740" s="1">
        <v>1200</v>
      </c>
      <c r="AJ1740" s="1" t="s">
        <v>3947</v>
      </c>
      <c r="AK1740" s="1" t="s">
        <v>15440</v>
      </c>
      <c r="AL1740" s="1" t="s">
        <v>15441</v>
      </c>
      <c r="AM1740" s="1" t="s">
        <v>12</v>
      </c>
      <c r="AN1740" s="1" t="s">
        <v>23097</v>
      </c>
      <c r="AO1740" s="1" t="s">
        <v>86</v>
      </c>
      <c r="AP1740" s="1" t="s">
        <v>57</v>
      </c>
      <c r="AQ1740" s="1" t="s">
        <v>25</v>
      </c>
      <c r="AR1740" s="1" t="s">
        <v>19</v>
      </c>
      <c r="AS1740" s="1" t="s">
        <v>23091</v>
      </c>
      <c r="AT1740" s="1" t="s">
        <v>26</v>
      </c>
    </row>
    <row r="1741" spans="1:46" x14ac:dyDescent="0.25">
      <c r="A1741" s="1" t="s">
        <v>19219</v>
      </c>
      <c r="B1741" s="2" t="s">
        <v>23076</v>
      </c>
      <c r="C1741" s="2" t="s">
        <v>23106</v>
      </c>
      <c r="D1741" s="1">
        <v>0</v>
      </c>
      <c r="E1741" s="1">
        <v>0</v>
      </c>
      <c r="F1741" s="1">
        <v>1</v>
      </c>
      <c r="G1741" s="1">
        <v>1</v>
      </c>
      <c r="H1741" s="6">
        <v>1</v>
      </c>
      <c r="I1741">
        <v>1</v>
      </c>
      <c r="J1741" s="1">
        <v>34</v>
      </c>
      <c r="K1741" s="1">
        <v>1</v>
      </c>
      <c r="L1741" s="1">
        <v>589</v>
      </c>
      <c r="M1741" s="6">
        <v>0.95</v>
      </c>
      <c r="N1741" s="4">
        <v>1820</v>
      </c>
      <c r="O1741" s="4">
        <v>140</v>
      </c>
      <c r="P1741" s="4">
        <v>550</v>
      </c>
      <c r="Q1741" s="3">
        <v>0.3</v>
      </c>
      <c r="R1741" s="1">
        <v>24</v>
      </c>
      <c r="S1741" s="1">
        <v>550</v>
      </c>
      <c r="T1741" s="1">
        <v>87</v>
      </c>
      <c r="U1741" s="1">
        <v>0</v>
      </c>
      <c r="V1741" s="1">
        <v>43</v>
      </c>
      <c r="W1741" s="1">
        <v>0</v>
      </c>
      <c r="X1741" s="1">
        <v>0</v>
      </c>
      <c r="Y1741" s="1">
        <v>0</v>
      </c>
      <c r="Z1741" s="1">
        <v>5</v>
      </c>
      <c r="AA1741" s="1">
        <v>0</v>
      </c>
      <c r="AB1741" s="1">
        <v>1</v>
      </c>
      <c r="AC1741" s="1">
        <v>364</v>
      </c>
      <c r="AD1741" s="1">
        <v>0</v>
      </c>
      <c r="AE1741" s="1">
        <v>0</v>
      </c>
      <c r="AF1741" s="1">
        <v>184</v>
      </c>
      <c r="AG1741" s="1">
        <v>0</v>
      </c>
      <c r="AH1741" s="1">
        <v>850</v>
      </c>
      <c r="AI1741" s="1">
        <v>1398</v>
      </c>
      <c r="AJ1741" s="1" t="s">
        <v>6558</v>
      </c>
      <c r="AK1741" s="1" t="s">
        <v>6559</v>
      </c>
      <c r="AL1741" s="1" t="s">
        <v>6560</v>
      </c>
      <c r="AM1741" s="1" t="s">
        <v>16</v>
      </c>
      <c r="AN1741" s="1" t="s">
        <v>23098</v>
      </c>
      <c r="AO1741" s="1" t="s">
        <v>364</v>
      </c>
      <c r="AP1741" s="1" t="s">
        <v>57</v>
      </c>
      <c r="AQ1741" s="1" t="s">
        <v>25</v>
      </c>
      <c r="AR1741" s="1" t="s">
        <v>30</v>
      </c>
      <c r="AS1741" s="1" t="s">
        <v>23090</v>
      </c>
      <c r="AT1741" s="1" t="s">
        <v>101</v>
      </c>
    </row>
    <row r="1742" spans="1:46" x14ac:dyDescent="0.25">
      <c r="A1742" s="1" t="s">
        <v>18088</v>
      </c>
      <c r="B1742" s="2" t="s">
        <v>23076</v>
      </c>
      <c r="C1742" s="2" t="s">
        <v>23107</v>
      </c>
      <c r="D1742" s="1">
        <v>1</v>
      </c>
      <c r="E1742" s="1">
        <v>1</v>
      </c>
      <c r="F1742" s="1">
        <v>1</v>
      </c>
      <c r="G1742" s="1">
        <v>3</v>
      </c>
      <c r="H1742" s="6">
        <v>0.33333333333333331</v>
      </c>
      <c r="I1742">
        <v>1</v>
      </c>
      <c r="J1742" s="1">
        <v>37</v>
      </c>
      <c r="K1742" s="1">
        <v>0</v>
      </c>
      <c r="L1742" s="1">
        <v>480</v>
      </c>
      <c r="M1742" s="6">
        <v>0.19</v>
      </c>
      <c r="N1742" s="4">
        <v>3600</v>
      </c>
      <c r="O1742" s="4">
        <v>300</v>
      </c>
      <c r="P1742" s="4">
        <v>300</v>
      </c>
      <c r="Q1742" s="3">
        <v>0.32</v>
      </c>
      <c r="R1742" s="1">
        <v>24</v>
      </c>
      <c r="S1742" s="1">
        <v>300</v>
      </c>
      <c r="T1742" s="1">
        <v>42</v>
      </c>
      <c r="U1742" s="1">
        <v>1</v>
      </c>
      <c r="V1742" s="1">
        <v>43</v>
      </c>
      <c r="W1742" s="1">
        <v>1</v>
      </c>
      <c r="X1742" s="1">
        <v>0</v>
      </c>
      <c r="Y1742" s="1">
        <v>0</v>
      </c>
      <c r="Z1742" s="1">
        <v>2</v>
      </c>
      <c r="AA1742" s="1">
        <v>1</v>
      </c>
      <c r="AB1742" s="1">
        <v>1</v>
      </c>
      <c r="AC1742" s="1">
        <v>0</v>
      </c>
      <c r="AD1742" s="1">
        <v>0</v>
      </c>
      <c r="AE1742" s="1">
        <v>0</v>
      </c>
      <c r="AF1742" s="1">
        <v>100</v>
      </c>
      <c r="AG1742" s="1">
        <v>0</v>
      </c>
      <c r="AH1742" s="1">
        <v>600</v>
      </c>
      <c r="AI1742" s="1">
        <v>700</v>
      </c>
      <c r="AJ1742" s="1" t="s">
        <v>3312</v>
      </c>
      <c r="AK1742" s="1" t="s">
        <v>3313</v>
      </c>
      <c r="AL1742" s="1" t="s">
        <v>3314</v>
      </c>
      <c r="AM1742" s="1" t="s">
        <v>16</v>
      </c>
      <c r="AN1742" s="1" t="s">
        <v>23097</v>
      </c>
      <c r="AO1742" s="1" t="s">
        <v>86</v>
      </c>
      <c r="AP1742" s="1" t="s">
        <v>86</v>
      </c>
      <c r="AQ1742" s="1" t="s">
        <v>25</v>
      </c>
      <c r="AR1742" s="1" t="s">
        <v>30</v>
      </c>
      <c r="AS1742" s="1" t="s">
        <v>23091</v>
      </c>
      <c r="AT1742" s="1" t="s">
        <v>101</v>
      </c>
    </row>
    <row r="1743" spans="1:46" x14ac:dyDescent="0.25">
      <c r="A1743" s="1" t="s">
        <v>22520</v>
      </c>
      <c r="B1743" s="2" t="s">
        <v>23073</v>
      </c>
      <c r="C1743" s="2" t="s">
        <v>23104</v>
      </c>
      <c r="D1743" s="1">
        <v>0</v>
      </c>
      <c r="E1743" s="1">
        <v>0</v>
      </c>
      <c r="F1743" s="1">
        <v>1</v>
      </c>
      <c r="G1743" s="1">
        <v>1</v>
      </c>
      <c r="H1743" s="6">
        <v>1</v>
      </c>
      <c r="I1743">
        <v>0</v>
      </c>
      <c r="J1743" s="1">
        <v>44</v>
      </c>
      <c r="K1743" s="1">
        <v>1</v>
      </c>
      <c r="L1743" s="1">
        <v>642</v>
      </c>
      <c r="M1743" s="6">
        <v>0</v>
      </c>
      <c r="N1743" s="4">
        <v>4800</v>
      </c>
      <c r="O1743" s="4">
        <v>350</v>
      </c>
      <c r="P1743" s="4">
        <v>400</v>
      </c>
      <c r="Q1743" s="3">
        <v>0.3</v>
      </c>
      <c r="R1743" s="1">
        <v>24</v>
      </c>
      <c r="S1743" s="1">
        <v>400</v>
      </c>
      <c r="T1743" s="1">
        <v>11</v>
      </c>
      <c r="U1743" s="1">
        <v>1</v>
      </c>
      <c r="V1743" s="1">
        <v>43</v>
      </c>
      <c r="W1743" s="1">
        <v>1</v>
      </c>
      <c r="X1743" s="1">
        <v>0</v>
      </c>
      <c r="Y1743" s="1">
        <v>0</v>
      </c>
      <c r="Z1743" s="1">
        <v>3</v>
      </c>
      <c r="AA1743" s="1">
        <v>0</v>
      </c>
      <c r="AB1743" s="1">
        <v>0</v>
      </c>
      <c r="AC1743" s="1">
        <v>360</v>
      </c>
      <c r="AD1743" s="1">
        <v>0</v>
      </c>
      <c r="AE1743" s="1">
        <v>450</v>
      </c>
      <c r="AF1743" s="1">
        <v>0</v>
      </c>
      <c r="AG1743" s="1">
        <v>0</v>
      </c>
      <c r="AH1743" s="1">
        <v>0</v>
      </c>
      <c r="AI1743" s="1">
        <v>810</v>
      </c>
      <c r="AJ1743" s="1" t="s">
        <v>15523</v>
      </c>
      <c r="AK1743" s="1" t="s">
        <v>15524</v>
      </c>
      <c r="AL1743" s="1" t="s">
        <v>11</v>
      </c>
      <c r="AM1743" s="1" t="s">
        <v>12</v>
      </c>
      <c r="AN1743" s="1" t="s">
        <v>23098</v>
      </c>
      <c r="AO1743" s="1" t="s">
        <v>86</v>
      </c>
      <c r="AP1743" s="1" t="s">
        <v>86</v>
      </c>
      <c r="AQ1743" s="1" t="s">
        <v>25</v>
      </c>
      <c r="AR1743" s="1" t="s">
        <v>30</v>
      </c>
      <c r="AS1743" s="1" t="s">
        <v>23090</v>
      </c>
      <c r="AT1743" s="1" t="s">
        <v>26</v>
      </c>
    </row>
    <row r="1744" spans="1:46" x14ac:dyDescent="0.25">
      <c r="A1744" s="1" t="s">
        <v>22535</v>
      </c>
      <c r="B1744" s="2" t="s">
        <v>23073</v>
      </c>
      <c r="C1744" s="2" t="s">
        <v>23104</v>
      </c>
      <c r="D1744" s="1">
        <v>0</v>
      </c>
      <c r="E1744" s="1">
        <v>1</v>
      </c>
      <c r="F1744" s="1">
        <v>4</v>
      </c>
      <c r="G1744" s="1">
        <v>5</v>
      </c>
      <c r="H1744" s="6">
        <v>0.8</v>
      </c>
      <c r="I1744">
        <v>0</v>
      </c>
      <c r="J1744" s="1">
        <v>37</v>
      </c>
      <c r="K1744" s="1">
        <v>1</v>
      </c>
      <c r="L1744" s="1">
        <v>406</v>
      </c>
      <c r="M1744" s="6">
        <v>0.38</v>
      </c>
      <c r="N1744" s="4">
        <v>2900</v>
      </c>
      <c r="O1744" s="4">
        <v>240</v>
      </c>
      <c r="P1744" s="4">
        <v>200</v>
      </c>
      <c r="Q1744" s="3">
        <v>0.4</v>
      </c>
      <c r="R1744" s="1">
        <v>12</v>
      </c>
      <c r="S1744" s="1">
        <v>200</v>
      </c>
      <c r="T1744" s="1">
        <v>25</v>
      </c>
      <c r="U1744" s="1">
        <v>1</v>
      </c>
      <c r="V1744" s="1">
        <v>43</v>
      </c>
      <c r="W1744" s="1">
        <v>0</v>
      </c>
      <c r="X1744" s="1">
        <v>0</v>
      </c>
      <c r="Y1744" s="1">
        <v>1</v>
      </c>
      <c r="Z1744" s="1">
        <v>2</v>
      </c>
      <c r="AA1744" s="1">
        <v>0</v>
      </c>
      <c r="AB1744" s="1">
        <v>0</v>
      </c>
      <c r="AC1744" s="1">
        <v>2000</v>
      </c>
      <c r="AD1744" s="1">
        <v>0</v>
      </c>
      <c r="AE1744" s="1">
        <v>0</v>
      </c>
      <c r="AF1744" s="1">
        <v>0</v>
      </c>
      <c r="AG1744" s="1">
        <v>0</v>
      </c>
      <c r="AH1744" s="1">
        <v>0</v>
      </c>
      <c r="AI1744" s="1">
        <v>2000</v>
      </c>
      <c r="AJ1744" s="1" t="s">
        <v>15558</v>
      </c>
      <c r="AK1744" s="1" t="s">
        <v>15559</v>
      </c>
      <c r="AL1744" s="1" t="s">
        <v>15560</v>
      </c>
      <c r="AM1744" s="1" t="s">
        <v>12</v>
      </c>
      <c r="AN1744" s="1" t="s">
        <v>23098</v>
      </c>
      <c r="AO1744" s="1" t="s">
        <v>86</v>
      </c>
      <c r="AP1744" s="1" t="s">
        <v>57</v>
      </c>
      <c r="AQ1744" s="1" t="s">
        <v>25</v>
      </c>
      <c r="AR1744" s="1" t="s">
        <v>19</v>
      </c>
      <c r="AS1744" s="1" t="s">
        <v>23090</v>
      </c>
      <c r="AT1744" s="1" t="s">
        <v>26</v>
      </c>
    </row>
    <row r="1745" spans="1:46" x14ac:dyDescent="0.25">
      <c r="A1745" s="1" t="s">
        <v>19694</v>
      </c>
      <c r="B1745" s="2" t="s">
        <v>23073</v>
      </c>
      <c r="C1745" s="2" t="s">
        <v>23104</v>
      </c>
      <c r="D1745" s="1">
        <v>2</v>
      </c>
      <c r="E1745" s="1">
        <v>0</v>
      </c>
      <c r="F1745" s="1">
        <v>4</v>
      </c>
      <c r="G1745" s="1">
        <v>6</v>
      </c>
      <c r="H1745" s="6">
        <v>0.66666666666666663</v>
      </c>
      <c r="I1745">
        <v>1</v>
      </c>
      <c r="J1745" s="1">
        <v>37</v>
      </c>
      <c r="K1745" s="1">
        <v>0</v>
      </c>
      <c r="L1745" s="1">
        <v>614</v>
      </c>
      <c r="M1745" s="6">
        <v>0.53</v>
      </c>
      <c r="N1745" s="4">
        <v>3000</v>
      </c>
      <c r="O1745" s="4">
        <v>250</v>
      </c>
      <c r="P1745" s="4">
        <v>1000</v>
      </c>
      <c r="Q1745" s="3">
        <v>0.32</v>
      </c>
      <c r="R1745" s="1">
        <v>24</v>
      </c>
      <c r="S1745" s="1">
        <v>1000</v>
      </c>
      <c r="T1745" s="1">
        <v>86</v>
      </c>
      <c r="U1745" s="1">
        <v>0</v>
      </c>
      <c r="V1745" s="1">
        <v>43</v>
      </c>
      <c r="W1745" s="1">
        <v>1</v>
      </c>
      <c r="X1745" s="1">
        <v>1</v>
      </c>
      <c r="Y1745" s="1">
        <v>1</v>
      </c>
      <c r="Z1745" s="1">
        <v>2</v>
      </c>
      <c r="AA1745" s="1">
        <v>0</v>
      </c>
      <c r="AB1745" s="1">
        <v>1</v>
      </c>
      <c r="AC1745" s="1">
        <v>0</v>
      </c>
      <c r="AD1745" s="1">
        <v>0</v>
      </c>
      <c r="AE1745" s="1">
        <v>0</v>
      </c>
      <c r="AF1745" s="1">
        <v>100</v>
      </c>
      <c r="AG1745" s="1">
        <v>0</v>
      </c>
      <c r="AH1745" s="1">
        <v>1188</v>
      </c>
      <c r="AI1745" s="1">
        <v>1288</v>
      </c>
      <c r="AJ1745" s="1" t="s">
        <v>713</v>
      </c>
      <c r="AK1745" s="1" t="s">
        <v>7902</v>
      </c>
      <c r="AL1745" s="1" t="s">
        <v>7903</v>
      </c>
      <c r="AM1745" s="1" t="s">
        <v>16</v>
      </c>
      <c r="AN1745" s="1" t="s">
        <v>23097</v>
      </c>
      <c r="AO1745" s="1" t="s">
        <v>364</v>
      </c>
      <c r="AP1745" s="1" t="s">
        <v>86</v>
      </c>
      <c r="AQ1745" s="1" t="s">
        <v>14</v>
      </c>
      <c r="AR1745" s="1" t="s">
        <v>19</v>
      </c>
      <c r="AS1745" s="1" t="s">
        <v>23090</v>
      </c>
      <c r="AT1745" s="1" t="s">
        <v>101</v>
      </c>
    </row>
    <row r="1746" spans="1:46" x14ac:dyDescent="0.25">
      <c r="A1746" s="1" t="s">
        <v>17408</v>
      </c>
      <c r="B1746" s="2" t="s">
        <v>23073</v>
      </c>
      <c r="C1746" s="2" t="s">
        <v>23107</v>
      </c>
      <c r="D1746" s="1">
        <v>0</v>
      </c>
      <c r="E1746" s="1">
        <v>1</v>
      </c>
      <c r="F1746" s="1">
        <v>2</v>
      </c>
      <c r="G1746" s="1">
        <v>3</v>
      </c>
      <c r="H1746" s="6">
        <v>0.66666666666666663</v>
      </c>
      <c r="I1746">
        <v>0</v>
      </c>
      <c r="J1746" s="1">
        <v>41</v>
      </c>
      <c r="K1746" s="1">
        <v>0</v>
      </c>
      <c r="L1746" s="1">
        <v>614</v>
      </c>
      <c r="M1746" s="6">
        <v>0.06</v>
      </c>
      <c r="N1746" s="4">
        <v>30000</v>
      </c>
      <c r="O1746" s="4">
        <v>3000</v>
      </c>
      <c r="P1746" s="4">
        <v>500</v>
      </c>
      <c r="Q1746" s="3">
        <v>0.3</v>
      </c>
      <c r="R1746" s="1">
        <v>24</v>
      </c>
      <c r="S1746" s="1">
        <v>500</v>
      </c>
      <c r="T1746" s="1">
        <v>52</v>
      </c>
      <c r="U1746" s="1">
        <v>1</v>
      </c>
      <c r="V1746" s="1">
        <v>43</v>
      </c>
      <c r="W1746" s="1">
        <v>1</v>
      </c>
      <c r="X1746" s="1">
        <v>0</v>
      </c>
      <c r="Y1746" s="1">
        <v>0</v>
      </c>
      <c r="Z1746" s="1">
        <v>4</v>
      </c>
      <c r="AA1746" s="1">
        <v>0</v>
      </c>
      <c r="AB1746" s="1">
        <v>0</v>
      </c>
      <c r="AC1746" s="1">
        <v>3173</v>
      </c>
      <c r="AD1746" s="1">
        <v>330</v>
      </c>
      <c r="AE1746" s="1">
        <v>0</v>
      </c>
      <c r="AF1746" s="1">
        <v>730</v>
      </c>
      <c r="AG1746" s="1">
        <v>25</v>
      </c>
      <c r="AH1746" s="1">
        <v>0</v>
      </c>
      <c r="AI1746" s="1">
        <v>4258</v>
      </c>
      <c r="AJ1746" s="1" t="s">
        <v>1273</v>
      </c>
      <c r="AK1746" s="1" t="s">
        <v>1274</v>
      </c>
      <c r="AL1746" s="1" t="s">
        <v>1275</v>
      </c>
      <c r="AM1746" s="1" t="s">
        <v>12</v>
      </c>
      <c r="AN1746" s="1" t="s">
        <v>23097</v>
      </c>
      <c r="AO1746" s="1" t="s">
        <v>86</v>
      </c>
      <c r="AP1746" s="1" t="s">
        <v>86</v>
      </c>
      <c r="AQ1746" s="1" t="s">
        <v>25</v>
      </c>
      <c r="AR1746" s="1" t="s">
        <v>30</v>
      </c>
      <c r="AS1746" s="1" t="s">
        <v>23090</v>
      </c>
      <c r="AT1746" s="1" t="s">
        <v>26</v>
      </c>
    </row>
    <row r="1747" spans="1:46" x14ac:dyDescent="0.25">
      <c r="A1747" s="1" t="s">
        <v>21423</v>
      </c>
      <c r="B1747" s="2" t="s">
        <v>23074</v>
      </c>
      <c r="C1747" s="2" t="s">
        <v>23105</v>
      </c>
      <c r="D1747" s="1">
        <v>0</v>
      </c>
      <c r="E1747" s="1">
        <v>0</v>
      </c>
      <c r="F1747" s="1">
        <v>5</v>
      </c>
      <c r="G1747" s="1">
        <v>5</v>
      </c>
      <c r="H1747" s="6">
        <v>1</v>
      </c>
      <c r="I1747">
        <v>0</v>
      </c>
      <c r="J1747" s="1">
        <v>38</v>
      </c>
      <c r="K1747" s="1">
        <v>0</v>
      </c>
      <c r="L1747" s="1">
        <v>882</v>
      </c>
      <c r="M1747" s="6">
        <v>0.1</v>
      </c>
      <c r="N1747" s="4">
        <v>6000</v>
      </c>
      <c r="O1747" s="4">
        <v>500</v>
      </c>
      <c r="P1747" s="4">
        <v>800</v>
      </c>
      <c r="Q1747" s="3">
        <v>0.27</v>
      </c>
      <c r="R1747" s="1">
        <v>24</v>
      </c>
      <c r="S1747" s="1">
        <v>800</v>
      </c>
      <c r="T1747" s="1">
        <v>50</v>
      </c>
      <c r="U1747" s="1">
        <v>0</v>
      </c>
      <c r="V1747" s="1">
        <v>43</v>
      </c>
      <c r="W1747" s="1">
        <v>1</v>
      </c>
      <c r="X1747" s="1">
        <v>1</v>
      </c>
      <c r="Y1747" s="1">
        <v>1</v>
      </c>
      <c r="Z1747" s="1">
        <v>2</v>
      </c>
      <c r="AA1747" s="1">
        <v>1</v>
      </c>
      <c r="AB1747" s="1">
        <v>0</v>
      </c>
      <c r="AC1747" s="1">
        <v>0</v>
      </c>
      <c r="AD1747" s="1">
        <v>0</v>
      </c>
      <c r="AE1747" s="1">
        <v>0</v>
      </c>
      <c r="AF1747" s="1">
        <v>0</v>
      </c>
      <c r="AG1747" s="1">
        <v>280</v>
      </c>
      <c r="AH1747" s="1">
        <v>0</v>
      </c>
      <c r="AI1747" s="1">
        <v>280</v>
      </c>
      <c r="AJ1747" s="1" t="s">
        <v>12607</v>
      </c>
      <c r="AK1747" s="1" t="s">
        <v>12608</v>
      </c>
      <c r="AL1747" s="1" t="s">
        <v>12609</v>
      </c>
      <c r="AM1747" s="1" t="s">
        <v>12</v>
      </c>
      <c r="AN1747" s="1" t="s">
        <v>23097</v>
      </c>
      <c r="AO1747" s="1" t="s">
        <v>364</v>
      </c>
      <c r="AP1747" s="1" t="s">
        <v>86</v>
      </c>
      <c r="AQ1747" s="1" t="s">
        <v>14</v>
      </c>
      <c r="AR1747" s="1" t="s">
        <v>19</v>
      </c>
      <c r="AS1747" s="1" t="s">
        <v>23091</v>
      </c>
      <c r="AT1747" s="1" t="s">
        <v>26</v>
      </c>
    </row>
    <row r="1748" spans="1:46" x14ac:dyDescent="0.25">
      <c r="A1748" s="1" t="s">
        <v>22612</v>
      </c>
      <c r="B1748" s="2" t="s">
        <v>23074</v>
      </c>
      <c r="C1748" s="2" t="s">
        <v>23105</v>
      </c>
      <c r="D1748" s="1">
        <v>1</v>
      </c>
      <c r="E1748" s="1">
        <v>1</v>
      </c>
      <c r="F1748" s="1">
        <v>2</v>
      </c>
      <c r="G1748" s="1">
        <v>4</v>
      </c>
      <c r="H1748" s="6">
        <v>0.5</v>
      </c>
      <c r="I1748">
        <v>1</v>
      </c>
      <c r="J1748" s="1">
        <v>34</v>
      </c>
      <c r="K1748" s="1">
        <v>1</v>
      </c>
      <c r="L1748" s="1">
        <v>664</v>
      </c>
      <c r="M1748" s="6">
        <v>0.78</v>
      </c>
      <c r="N1748" s="4">
        <v>1500</v>
      </c>
      <c r="O1748" s="4">
        <v>115</v>
      </c>
      <c r="P1748" s="4">
        <v>550</v>
      </c>
      <c r="Q1748" s="3">
        <v>0.33</v>
      </c>
      <c r="R1748" s="1">
        <v>24</v>
      </c>
      <c r="S1748" s="1">
        <v>550</v>
      </c>
      <c r="T1748" s="1">
        <v>47</v>
      </c>
      <c r="U1748" s="1">
        <v>0</v>
      </c>
      <c r="V1748" s="1">
        <v>43</v>
      </c>
      <c r="W1748" s="1">
        <v>0</v>
      </c>
      <c r="X1748" s="1">
        <v>0</v>
      </c>
      <c r="Y1748" s="1">
        <v>0</v>
      </c>
      <c r="Z1748" s="1">
        <v>2</v>
      </c>
      <c r="AA1748" s="1">
        <v>1</v>
      </c>
      <c r="AB1748" s="1">
        <v>1</v>
      </c>
      <c r="AC1748" s="1">
        <v>0</v>
      </c>
      <c r="AD1748" s="1">
        <v>0</v>
      </c>
      <c r="AE1748" s="1">
        <v>0</v>
      </c>
      <c r="AF1748" s="1">
        <v>558</v>
      </c>
      <c r="AG1748" s="1">
        <v>0</v>
      </c>
      <c r="AH1748" s="1">
        <v>495</v>
      </c>
      <c r="AI1748" s="1">
        <v>1053</v>
      </c>
      <c r="AJ1748" s="1" t="s">
        <v>10841</v>
      </c>
      <c r="AK1748" s="1" t="s">
        <v>15758</v>
      </c>
      <c r="AL1748" s="1" t="s">
        <v>15759</v>
      </c>
      <c r="AM1748" s="1" t="s">
        <v>16</v>
      </c>
      <c r="AN1748" s="1" t="s">
        <v>23098</v>
      </c>
      <c r="AO1748" s="1" t="s">
        <v>364</v>
      </c>
      <c r="AP1748" s="1" t="s">
        <v>57</v>
      </c>
      <c r="AQ1748" s="1" t="s">
        <v>25</v>
      </c>
      <c r="AR1748" s="1" t="s">
        <v>30</v>
      </c>
      <c r="AS1748" s="1" t="s">
        <v>23091</v>
      </c>
      <c r="AT1748" s="1" t="s">
        <v>101</v>
      </c>
    </row>
    <row r="1749" spans="1:46" x14ac:dyDescent="0.25">
      <c r="A1749" s="1" t="s">
        <v>17933</v>
      </c>
      <c r="B1749" s="2" t="s">
        <v>23074</v>
      </c>
      <c r="C1749" s="2" t="s">
        <v>23105</v>
      </c>
      <c r="D1749" s="1">
        <v>0</v>
      </c>
      <c r="E1749" s="1">
        <v>1</v>
      </c>
      <c r="F1749" s="1">
        <v>3</v>
      </c>
      <c r="G1749" s="1">
        <v>4</v>
      </c>
      <c r="H1749" s="6">
        <v>0.75</v>
      </c>
      <c r="I1749">
        <v>0</v>
      </c>
      <c r="J1749" s="1">
        <v>38</v>
      </c>
      <c r="K1749" s="1">
        <v>1</v>
      </c>
      <c r="L1749" s="1">
        <v>614</v>
      </c>
      <c r="M1749" s="6">
        <v>0.45</v>
      </c>
      <c r="N1749" s="4">
        <v>3500</v>
      </c>
      <c r="O1749" s="4">
        <v>270</v>
      </c>
      <c r="P1749" s="4">
        <v>500</v>
      </c>
      <c r="Q1749" s="3">
        <v>0.33</v>
      </c>
      <c r="R1749" s="1">
        <v>24</v>
      </c>
      <c r="S1749" s="1">
        <v>500</v>
      </c>
      <c r="T1749" s="1">
        <v>24</v>
      </c>
      <c r="U1749" s="1">
        <v>1</v>
      </c>
      <c r="V1749" s="1">
        <v>43</v>
      </c>
      <c r="W1749" s="1">
        <v>0</v>
      </c>
      <c r="X1749" s="1">
        <v>0</v>
      </c>
      <c r="Y1749" s="1">
        <v>0</v>
      </c>
      <c r="Z1749" s="1">
        <v>3</v>
      </c>
      <c r="AA1749" s="1">
        <v>0</v>
      </c>
      <c r="AB1749" s="1">
        <v>0</v>
      </c>
      <c r="AC1749" s="1">
        <v>800</v>
      </c>
      <c r="AD1749" s="1">
        <v>0</v>
      </c>
      <c r="AE1749" s="1">
        <v>0</v>
      </c>
      <c r="AF1749" s="1">
        <v>1300</v>
      </c>
      <c r="AG1749" s="1">
        <v>0</v>
      </c>
      <c r="AH1749" s="1">
        <v>0</v>
      </c>
      <c r="AI1749" s="1">
        <v>2100</v>
      </c>
      <c r="AJ1749" s="1" t="s">
        <v>2835</v>
      </c>
      <c r="AK1749" s="1" t="s">
        <v>2836</v>
      </c>
      <c r="AL1749" s="1" t="s">
        <v>2837</v>
      </c>
      <c r="AM1749" s="1" t="s">
        <v>12</v>
      </c>
      <c r="AN1749" s="1" t="s">
        <v>23098</v>
      </c>
      <c r="AO1749" s="1" t="s">
        <v>86</v>
      </c>
      <c r="AP1749" s="1" t="s">
        <v>57</v>
      </c>
      <c r="AQ1749" s="1" t="s">
        <v>25</v>
      </c>
      <c r="AR1749" s="1" t="s">
        <v>30</v>
      </c>
      <c r="AS1749" s="1" t="s">
        <v>23090</v>
      </c>
      <c r="AT1749" s="1" t="s">
        <v>26</v>
      </c>
    </row>
    <row r="1750" spans="1:46" x14ac:dyDescent="0.25">
      <c r="A1750" s="1" t="s">
        <v>17965</v>
      </c>
      <c r="B1750" s="2" t="s">
        <v>23074</v>
      </c>
      <c r="C1750" s="2" t="s">
        <v>23106</v>
      </c>
      <c r="D1750" s="1">
        <v>1</v>
      </c>
      <c r="E1750" s="1">
        <v>0</v>
      </c>
      <c r="F1750" s="1">
        <v>4</v>
      </c>
      <c r="G1750" s="1">
        <v>5</v>
      </c>
      <c r="H1750" s="6">
        <v>0.8</v>
      </c>
      <c r="I1750">
        <v>0</v>
      </c>
      <c r="J1750" s="1">
        <v>32</v>
      </c>
      <c r="K1750" s="1">
        <v>0</v>
      </c>
      <c r="L1750" s="1">
        <v>615</v>
      </c>
      <c r="M1750" s="6">
        <v>0.74</v>
      </c>
      <c r="N1750" s="4">
        <v>2400</v>
      </c>
      <c r="O1750" s="4">
        <v>190</v>
      </c>
      <c r="P1750" s="4">
        <v>350</v>
      </c>
      <c r="Q1750" s="3">
        <v>0.31</v>
      </c>
      <c r="R1750" s="1">
        <v>24</v>
      </c>
      <c r="S1750" s="1">
        <v>350</v>
      </c>
      <c r="T1750" s="1">
        <v>17</v>
      </c>
      <c r="U1750" s="1">
        <v>0</v>
      </c>
      <c r="V1750" s="1">
        <v>43</v>
      </c>
      <c r="W1750" s="1">
        <v>0</v>
      </c>
      <c r="X1750" s="1">
        <v>0</v>
      </c>
      <c r="Y1750" s="1">
        <v>1</v>
      </c>
      <c r="Z1750" s="1">
        <v>1</v>
      </c>
      <c r="AA1750" s="1">
        <v>1</v>
      </c>
      <c r="AB1750" s="1">
        <v>0</v>
      </c>
      <c r="AC1750" s="1">
        <v>925</v>
      </c>
      <c r="AD1750" s="1">
        <v>0</v>
      </c>
      <c r="AE1750" s="1">
        <v>0</v>
      </c>
      <c r="AF1750" s="1">
        <v>897</v>
      </c>
      <c r="AG1750" s="1">
        <v>0</v>
      </c>
      <c r="AH1750" s="1">
        <v>740</v>
      </c>
      <c r="AI1750" s="1">
        <v>2562</v>
      </c>
      <c r="AJ1750" s="1" t="s">
        <v>2927</v>
      </c>
      <c r="AK1750" s="1" t="s">
        <v>2928</v>
      </c>
      <c r="AL1750" s="1" t="s">
        <v>2929</v>
      </c>
      <c r="AM1750" s="1" t="s">
        <v>12</v>
      </c>
      <c r="AN1750" s="1" t="s">
        <v>23097</v>
      </c>
      <c r="AO1750" s="1" t="s">
        <v>364</v>
      </c>
      <c r="AP1750" s="1" t="s">
        <v>57</v>
      </c>
      <c r="AQ1750" s="1" t="s">
        <v>25</v>
      </c>
      <c r="AR1750" s="1" t="s">
        <v>19</v>
      </c>
      <c r="AS1750" s="1" t="s">
        <v>23091</v>
      </c>
      <c r="AT1750" s="1" t="s">
        <v>26</v>
      </c>
    </row>
    <row r="1751" spans="1:46" x14ac:dyDescent="0.25">
      <c r="A1751" s="1" t="s">
        <v>18633</v>
      </c>
      <c r="B1751" s="2" t="s">
        <v>23074</v>
      </c>
      <c r="C1751" s="2" t="s">
        <v>23106</v>
      </c>
      <c r="D1751" s="1">
        <v>0</v>
      </c>
      <c r="E1751" s="1">
        <v>1</v>
      </c>
      <c r="F1751" s="1">
        <v>6</v>
      </c>
      <c r="G1751" s="1">
        <v>7</v>
      </c>
      <c r="H1751" s="6">
        <v>0.8571428571428571</v>
      </c>
      <c r="I1751">
        <v>1</v>
      </c>
      <c r="J1751" s="1">
        <v>32</v>
      </c>
      <c r="K1751" s="1">
        <v>1</v>
      </c>
      <c r="L1751" s="1">
        <v>667</v>
      </c>
      <c r="M1751" s="6">
        <v>0.65</v>
      </c>
      <c r="N1751" s="4">
        <v>2200</v>
      </c>
      <c r="O1751" s="4">
        <v>160</v>
      </c>
      <c r="P1751" s="4">
        <v>100</v>
      </c>
      <c r="Q1751" s="3">
        <v>0.3</v>
      </c>
      <c r="R1751" s="1">
        <v>6</v>
      </c>
      <c r="S1751" s="1">
        <v>100</v>
      </c>
      <c r="T1751" s="1">
        <v>13</v>
      </c>
      <c r="U1751" s="1">
        <v>1</v>
      </c>
      <c r="V1751" s="1">
        <v>43</v>
      </c>
      <c r="W1751" s="1">
        <v>0</v>
      </c>
      <c r="X1751" s="1">
        <v>0</v>
      </c>
      <c r="Y1751" s="1">
        <v>1</v>
      </c>
      <c r="Z1751" s="1">
        <v>1</v>
      </c>
      <c r="AA1751" s="1">
        <v>1</v>
      </c>
      <c r="AB1751" s="1">
        <v>1</v>
      </c>
      <c r="AC1751" s="1">
        <v>400</v>
      </c>
      <c r="AD1751" s="1">
        <v>0</v>
      </c>
      <c r="AE1751" s="1">
        <v>0</v>
      </c>
      <c r="AF1751" s="1">
        <v>800</v>
      </c>
      <c r="AG1751" s="1">
        <v>2</v>
      </c>
      <c r="AH1751" s="1">
        <v>500</v>
      </c>
      <c r="AI1751" s="1">
        <v>1702</v>
      </c>
      <c r="AJ1751" s="1" t="s">
        <v>4901</v>
      </c>
      <c r="AK1751" s="1" t="s">
        <v>4902</v>
      </c>
      <c r="AL1751" s="1" t="s">
        <v>4903</v>
      </c>
      <c r="AM1751" s="1" t="s">
        <v>16</v>
      </c>
      <c r="AN1751" s="1" t="s">
        <v>23098</v>
      </c>
      <c r="AO1751" s="1" t="s">
        <v>86</v>
      </c>
      <c r="AP1751" s="1" t="s">
        <v>57</v>
      </c>
      <c r="AQ1751" s="1" t="s">
        <v>25</v>
      </c>
      <c r="AR1751" s="1" t="s">
        <v>19</v>
      </c>
      <c r="AS1751" s="1" t="s">
        <v>23091</v>
      </c>
      <c r="AT1751" s="1" t="s">
        <v>101</v>
      </c>
    </row>
    <row r="1752" spans="1:46" x14ac:dyDescent="0.25">
      <c r="A1752" s="1" t="s">
        <v>21589</v>
      </c>
      <c r="B1752" s="2" t="s">
        <v>23074</v>
      </c>
      <c r="C1752" s="2" t="s">
        <v>23106</v>
      </c>
      <c r="D1752" s="1">
        <v>0</v>
      </c>
      <c r="E1752" s="1">
        <v>0</v>
      </c>
      <c r="F1752" s="1">
        <v>3</v>
      </c>
      <c r="G1752" s="1">
        <v>3</v>
      </c>
      <c r="H1752" s="6">
        <v>1</v>
      </c>
      <c r="I1752">
        <v>0</v>
      </c>
      <c r="J1752" s="1">
        <v>37</v>
      </c>
      <c r="K1752" s="1">
        <v>0</v>
      </c>
      <c r="L1752" s="1">
        <v>636</v>
      </c>
      <c r="M1752" s="6">
        <v>0.38</v>
      </c>
      <c r="N1752" s="4">
        <v>2900</v>
      </c>
      <c r="O1752" s="4">
        <v>210</v>
      </c>
      <c r="P1752" s="4">
        <v>250</v>
      </c>
      <c r="Q1752" s="3">
        <v>0.33</v>
      </c>
      <c r="R1752" s="1">
        <v>24</v>
      </c>
      <c r="S1752" s="1">
        <v>250</v>
      </c>
      <c r="T1752" s="1">
        <v>54</v>
      </c>
      <c r="U1752" s="1">
        <v>1</v>
      </c>
      <c r="V1752" s="1">
        <v>43</v>
      </c>
      <c r="W1752" s="1">
        <v>0</v>
      </c>
      <c r="X1752" s="1">
        <v>0</v>
      </c>
      <c r="Y1752" s="1">
        <v>1</v>
      </c>
      <c r="Z1752" s="1">
        <v>3</v>
      </c>
      <c r="AA1752" s="1">
        <v>0</v>
      </c>
      <c r="AB1752" s="1">
        <v>0</v>
      </c>
      <c r="AC1752" s="1">
        <v>0</v>
      </c>
      <c r="AD1752" s="1">
        <v>0</v>
      </c>
      <c r="AE1752" s="1">
        <v>637</v>
      </c>
      <c r="AF1752" s="1">
        <v>687</v>
      </c>
      <c r="AG1752" s="1">
        <v>0</v>
      </c>
      <c r="AH1752" s="1">
        <v>400</v>
      </c>
      <c r="AI1752" s="1">
        <v>1724</v>
      </c>
      <c r="AJ1752" s="1" t="s">
        <v>13060</v>
      </c>
      <c r="AK1752" s="1" t="s">
        <v>13061</v>
      </c>
      <c r="AL1752" s="1" t="s">
        <v>13062</v>
      </c>
      <c r="AM1752" s="1" t="s">
        <v>12</v>
      </c>
      <c r="AN1752" s="1" t="s">
        <v>23097</v>
      </c>
      <c r="AO1752" s="1" t="s">
        <v>86</v>
      </c>
      <c r="AP1752" s="1" t="s">
        <v>57</v>
      </c>
      <c r="AQ1752" s="1" t="s">
        <v>25</v>
      </c>
      <c r="AR1752" s="1" t="s">
        <v>19</v>
      </c>
      <c r="AS1752" s="1" t="s">
        <v>23090</v>
      </c>
      <c r="AT1752" s="1" t="s">
        <v>26</v>
      </c>
    </row>
    <row r="1753" spans="1:46" x14ac:dyDescent="0.25">
      <c r="A1753" s="1" t="s">
        <v>19937</v>
      </c>
      <c r="B1753" s="2" t="s">
        <v>23074</v>
      </c>
      <c r="C1753" s="2" t="s">
        <v>23107</v>
      </c>
      <c r="D1753" s="1">
        <v>1</v>
      </c>
      <c r="E1753" s="1">
        <v>0</v>
      </c>
      <c r="F1753" s="1">
        <v>1</v>
      </c>
      <c r="G1753" s="1">
        <v>2</v>
      </c>
      <c r="H1753" s="6">
        <v>0.5</v>
      </c>
      <c r="I1753">
        <v>1</v>
      </c>
      <c r="J1753" s="1">
        <v>60</v>
      </c>
      <c r="K1753" s="1">
        <v>1</v>
      </c>
      <c r="L1753" s="1">
        <v>855</v>
      </c>
      <c r="M1753" s="6">
        <v>0.46</v>
      </c>
      <c r="N1753" s="4">
        <v>2280</v>
      </c>
      <c r="O1753" s="4">
        <v>185</v>
      </c>
      <c r="P1753" s="4">
        <v>1000</v>
      </c>
      <c r="Q1753" s="3">
        <v>0.3</v>
      </c>
      <c r="R1753" s="1">
        <v>24</v>
      </c>
      <c r="S1753" s="1">
        <v>1000</v>
      </c>
      <c r="T1753" s="1">
        <v>100</v>
      </c>
      <c r="U1753" s="1">
        <v>1</v>
      </c>
      <c r="V1753" s="1">
        <v>43</v>
      </c>
      <c r="W1753" s="1">
        <v>1</v>
      </c>
      <c r="X1753" s="1">
        <v>0</v>
      </c>
      <c r="Y1753" s="1">
        <v>0</v>
      </c>
      <c r="Z1753" s="1">
        <v>1</v>
      </c>
      <c r="AA1753" s="1">
        <v>1</v>
      </c>
      <c r="AB1753" s="1">
        <v>1</v>
      </c>
      <c r="AC1753" s="1">
        <v>0</v>
      </c>
      <c r="AD1753" s="1">
        <v>886</v>
      </c>
      <c r="AE1753" s="1">
        <v>0</v>
      </c>
      <c r="AF1753" s="1">
        <v>0</v>
      </c>
      <c r="AG1753" s="1">
        <v>0</v>
      </c>
      <c r="AH1753" s="1">
        <v>0</v>
      </c>
      <c r="AI1753" s="1">
        <v>886</v>
      </c>
      <c r="AJ1753" s="1" t="s">
        <v>8572</v>
      </c>
      <c r="AK1753" s="1" t="s">
        <v>8573</v>
      </c>
      <c r="AL1753" s="1" t="s">
        <v>8574</v>
      </c>
      <c r="AM1753" s="1" t="s">
        <v>16</v>
      </c>
      <c r="AN1753" s="1" t="s">
        <v>23098</v>
      </c>
      <c r="AO1753" s="1" t="s">
        <v>86</v>
      </c>
      <c r="AP1753" s="1" t="s">
        <v>86</v>
      </c>
      <c r="AQ1753" s="1" t="s">
        <v>25</v>
      </c>
      <c r="AR1753" s="1" t="s">
        <v>30</v>
      </c>
      <c r="AS1753" s="1" t="s">
        <v>23091</v>
      </c>
      <c r="AT1753" s="1" t="s">
        <v>101</v>
      </c>
    </row>
    <row r="1754" spans="1:46" x14ac:dyDescent="0.25">
      <c r="A1754" s="1" t="s">
        <v>18893</v>
      </c>
      <c r="B1754" s="2" t="s">
        <v>23074</v>
      </c>
      <c r="C1754" s="2" t="s">
        <v>23109</v>
      </c>
      <c r="D1754" s="1">
        <v>0</v>
      </c>
      <c r="E1754" s="1">
        <v>0</v>
      </c>
      <c r="F1754" s="1">
        <v>4</v>
      </c>
      <c r="G1754" s="1">
        <v>4</v>
      </c>
      <c r="H1754" s="6">
        <v>1</v>
      </c>
      <c r="I1754">
        <v>1</v>
      </c>
      <c r="J1754" s="1">
        <v>33</v>
      </c>
      <c r="K1754" s="1">
        <v>1</v>
      </c>
      <c r="L1754" s="1">
        <v>633</v>
      </c>
      <c r="M1754" s="6">
        <v>0.31</v>
      </c>
      <c r="N1754" s="4">
        <v>1680</v>
      </c>
      <c r="O1754" s="4">
        <v>150</v>
      </c>
      <c r="P1754" s="4">
        <v>450</v>
      </c>
      <c r="Q1754" s="3">
        <v>0.3</v>
      </c>
      <c r="R1754" s="1">
        <v>24</v>
      </c>
      <c r="S1754" s="1">
        <v>450</v>
      </c>
      <c r="T1754" s="1">
        <v>43</v>
      </c>
      <c r="U1754" s="1">
        <v>1</v>
      </c>
      <c r="V1754" s="1">
        <v>43</v>
      </c>
      <c r="W1754" s="1">
        <v>0</v>
      </c>
      <c r="X1754" s="1">
        <v>0</v>
      </c>
      <c r="Y1754" s="1">
        <v>0</v>
      </c>
      <c r="Z1754" s="1">
        <v>2</v>
      </c>
      <c r="AA1754" s="1">
        <v>0</v>
      </c>
      <c r="AB1754" s="1">
        <v>1</v>
      </c>
      <c r="AC1754" s="1">
        <v>0</v>
      </c>
      <c r="AD1754" s="1">
        <v>0</v>
      </c>
      <c r="AE1754" s="1">
        <v>550</v>
      </c>
      <c r="AF1754" s="1">
        <v>0</v>
      </c>
      <c r="AG1754" s="1">
        <v>0</v>
      </c>
      <c r="AH1754" s="1">
        <v>0</v>
      </c>
      <c r="AI1754" s="1">
        <v>550</v>
      </c>
      <c r="AJ1754" s="1" t="s">
        <v>5673</v>
      </c>
      <c r="AK1754" s="1" t="s">
        <v>5674</v>
      </c>
      <c r="AL1754" s="1" t="s">
        <v>5675</v>
      </c>
      <c r="AM1754" s="1" t="s">
        <v>16</v>
      </c>
      <c r="AN1754" s="1" t="s">
        <v>23098</v>
      </c>
      <c r="AO1754" s="1" t="s">
        <v>86</v>
      </c>
      <c r="AP1754" s="1" t="s">
        <v>57</v>
      </c>
      <c r="AQ1754" s="1" t="s">
        <v>25</v>
      </c>
      <c r="AR1754" s="1" t="s">
        <v>30</v>
      </c>
      <c r="AS1754" s="1" t="s">
        <v>23090</v>
      </c>
      <c r="AT1754" s="1" t="s">
        <v>101</v>
      </c>
    </row>
    <row r="1755" spans="1:46" x14ac:dyDescent="0.25">
      <c r="A1755" s="1" t="s">
        <v>17744</v>
      </c>
      <c r="B1755" s="2" t="s">
        <v>23074</v>
      </c>
      <c r="C1755" s="2" t="s">
        <v>23110</v>
      </c>
      <c r="D1755" s="1">
        <v>0</v>
      </c>
      <c r="E1755" s="1">
        <v>0</v>
      </c>
      <c r="F1755" s="1">
        <v>1</v>
      </c>
      <c r="G1755" s="1">
        <v>1</v>
      </c>
      <c r="H1755" s="6">
        <v>1</v>
      </c>
      <c r="I1755">
        <v>0</v>
      </c>
      <c r="J1755" s="1">
        <v>46</v>
      </c>
      <c r="K1755" s="1">
        <v>1</v>
      </c>
      <c r="L1755" s="1">
        <v>805</v>
      </c>
      <c r="M1755" s="6">
        <v>0.28999999999999998</v>
      </c>
      <c r="N1755" s="4">
        <v>4020</v>
      </c>
      <c r="O1755" s="4">
        <v>335</v>
      </c>
      <c r="P1755" s="4">
        <v>500</v>
      </c>
      <c r="Q1755" s="3">
        <v>0.22</v>
      </c>
      <c r="R1755" s="1">
        <v>24</v>
      </c>
      <c r="S1755" s="1">
        <v>500</v>
      </c>
      <c r="T1755" s="1">
        <v>33</v>
      </c>
      <c r="U1755" s="1">
        <v>1</v>
      </c>
      <c r="V1755" s="1">
        <v>43</v>
      </c>
      <c r="W1755" s="1">
        <v>0</v>
      </c>
      <c r="X1755" s="1">
        <v>0</v>
      </c>
      <c r="Y1755" s="1">
        <v>0</v>
      </c>
      <c r="Z1755" s="1">
        <v>4</v>
      </c>
      <c r="AA1755" s="1">
        <v>0</v>
      </c>
      <c r="AB1755" s="1">
        <v>1</v>
      </c>
      <c r="AC1755" s="1">
        <v>460</v>
      </c>
      <c r="AD1755" s="1">
        <v>0</v>
      </c>
      <c r="AE1755" s="1">
        <v>405</v>
      </c>
      <c r="AF1755" s="1">
        <v>907</v>
      </c>
      <c r="AG1755" s="1">
        <v>150</v>
      </c>
      <c r="AH1755" s="1">
        <v>0</v>
      </c>
      <c r="AI1755" s="1">
        <v>1922</v>
      </c>
      <c r="AJ1755" s="1" t="s">
        <v>86</v>
      </c>
      <c r="AK1755" s="1" t="s">
        <v>2308</v>
      </c>
      <c r="AL1755" s="1" t="s">
        <v>2309</v>
      </c>
      <c r="AM1755" s="1" t="s">
        <v>12</v>
      </c>
      <c r="AN1755" s="1" t="s">
        <v>23098</v>
      </c>
      <c r="AO1755" s="1" t="s">
        <v>86</v>
      </c>
      <c r="AP1755" s="1" t="s">
        <v>57</v>
      </c>
      <c r="AQ1755" s="1" t="s">
        <v>25</v>
      </c>
      <c r="AR1755" s="1" t="s">
        <v>30</v>
      </c>
      <c r="AS1755" s="1" t="s">
        <v>23090</v>
      </c>
      <c r="AT1755" s="1" t="s">
        <v>101</v>
      </c>
    </row>
    <row r="1756" spans="1:46" x14ac:dyDescent="0.25">
      <c r="A1756" s="1" t="s">
        <v>21532</v>
      </c>
      <c r="B1756" s="2" t="s">
        <v>23075</v>
      </c>
      <c r="C1756" s="2" t="s">
        <v>23106</v>
      </c>
      <c r="D1756" s="1">
        <v>0</v>
      </c>
      <c r="E1756" s="1">
        <v>0</v>
      </c>
      <c r="F1756" s="1">
        <v>2</v>
      </c>
      <c r="G1756" s="1">
        <v>2</v>
      </c>
      <c r="H1756" s="6">
        <v>1</v>
      </c>
      <c r="I1756">
        <v>0</v>
      </c>
      <c r="J1756" s="1">
        <v>33</v>
      </c>
      <c r="K1756" s="1">
        <v>0</v>
      </c>
      <c r="L1756" s="1">
        <v>677</v>
      </c>
      <c r="M1756" s="6">
        <v>0.82</v>
      </c>
      <c r="N1756" s="4">
        <v>2000</v>
      </c>
      <c r="O1756" s="4">
        <v>180</v>
      </c>
      <c r="P1756" s="4">
        <v>1300</v>
      </c>
      <c r="Q1756" s="3">
        <v>0.3</v>
      </c>
      <c r="R1756" s="1">
        <v>24</v>
      </c>
      <c r="S1756" s="1">
        <v>1300</v>
      </c>
      <c r="T1756" s="1">
        <v>73</v>
      </c>
      <c r="U1756" s="1">
        <v>1</v>
      </c>
      <c r="V1756" s="1">
        <v>43</v>
      </c>
      <c r="W1756" s="1">
        <v>1</v>
      </c>
      <c r="X1756" s="1">
        <v>1</v>
      </c>
      <c r="Y1756" s="1">
        <v>1</v>
      </c>
      <c r="Z1756" s="1">
        <v>3</v>
      </c>
      <c r="AA1756" s="1">
        <v>0</v>
      </c>
      <c r="AB1756" s="1">
        <v>0</v>
      </c>
      <c r="AC1756" s="1">
        <v>2596</v>
      </c>
      <c r="AD1756" s="1">
        <v>0</v>
      </c>
      <c r="AE1756" s="1">
        <v>349</v>
      </c>
      <c r="AF1756" s="1">
        <v>0</v>
      </c>
      <c r="AG1756" s="1">
        <v>0</v>
      </c>
      <c r="AH1756" s="1">
        <v>700</v>
      </c>
      <c r="AI1756" s="1">
        <v>3645</v>
      </c>
      <c r="AJ1756" s="1" t="s">
        <v>12896</v>
      </c>
      <c r="AK1756" s="1" t="s">
        <v>12897</v>
      </c>
      <c r="AL1756" s="1" t="s">
        <v>12898</v>
      </c>
      <c r="AM1756" s="1" t="s">
        <v>12</v>
      </c>
      <c r="AN1756" s="1" t="s">
        <v>23097</v>
      </c>
      <c r="AO1756" s="1" t="s">
        <v>86</v>
      </c>
      <c r="AP1756" s="1" t="s">
        <v>86</v>
      </c>
      <c r="AQ1756" s="1" t="s">
        <v>14</v>
      </c>
      <c r="AR1756" s="1" t="s">
        <v>19</v>
      </c>
      <c r="AS1756" s="1" t="s">
        <v>23090</v>
      </c>
      <c r="AT1756" s="1" t="s">
        <v>26</v>
      </c>
    </row>
    <row r="1757" spans="1:46" x14ac:dyDescent="0.25">
      <c r="A1757" s="1" t="s">
        <v>20921</v>
      </c>
      <c r="B1757" s="2" t="s">
        <v>23101</v>
      </c>
      <c r="C1757" s="2" t="s">
        <v>23104</v>
      </c>
      <c r="D1757" s="1">
        <v>0</v>
      </c>
      <c r="E1757" s="1">
        <v>1</v>
      </c>
      <c r="F1757" s="1">
        <v>1</v>
      </c>
      <c r="G1757" s="1">
        <v>2</v>
      </c>
      <c r="H1757" s="6">
        <v>0.5</v>
      </c>
      <c r="I1757">
        <v>1</v>
      </c>
      <c r="J1757" s="1">
        <v>39</v>
      </c>
      <c r="K1757" s="1">
        <v>0</v>
      </c>
      <c r="L1757" s="1">
        <v>426</v>
      </c>
      <c r="M1757" s="6">
        <v>0</v>
      </c>
      <c r="N1757" s="4">
        <v>2160</v>
      </c>
      <c r="O1757" s="4">
        <v>180</v>
      </c>
      <c r="P1757" s="4">
        <v>300</v>
      </c>
      <c r="Q1757" s="3">
        <v>0.35</v>
      </c>
      <c r="R1757" s="1">
        <v>36</v>
      </c>
      <c r="S1757" s="1">
        <v>300</v>
      </c>
      <c r="T1757" s="1">
        <v>14</v>
      </c>
      <c r="U1757" s="1">
        <v>0</v>
      </c>
      <c r="V1757" s="1">
        <v>43</v>
      </c>
      <c r="W1757" s="1">
        <v>0</v>
      </c>
      <c r="X1757" s="1">
        <v>1</v>
      </c>
      <c r="Y1757" s="1">
        <v>0</v>
      </c>
      <c r="Z1757" s="1">
        <v>2</v>
      </c>
      <c r="AA1757" s="1">
        <v>1</v>
      </c>
      <c r="AB1757" s="1">
        <v>1</v>
      </c>
      <c r="AC1757" s="1">
        <v>1000</v>
      </c>
      <c r="AD1757" s="1">
        <v>0</v>
      </c>
      <c r="AE1757" s="1">
        <v>0</v>
      </c>
      <c r="AF1757" s="1">
        <v>350</v>
      </c>
      <c r="AG1757" s="1">
        <v>0</v>
      </c>
      <c r="AH1757" s="1">
        <v>800</v>
      </c>
      <c r="AI1757" s="1">
        <v>2150</v>
      </c>
      <c r="AJ1757" s="1" t="s">
        <v>11242</v>
      </c>
      <c r="AK1757" s="1" t="s">
        <v>11243</v>
      </c>
      <c r="AL1757" s="1" t="s">
        <v>11244</v>
      </c>
      <c r="AM1757" s="1" t="s">
        <v>16</v>
      </c>
      <c r="AN1757" s="1" t="s">
        <v>23097</v>
      </c>
      <c r="AO1757" s="1" t="s">
        <v>364</v>
      </c>
      <c r="AP1757" s="1" t="s">
        <v>57</v>
      </c>
      <c r="AQ1757" s="1" t="s">
        <v>14</v>
      </c>
      <c r="AR1757" s="1" t="s">
        <v>30</v>
      </c>
      <c r="AS1757" s="1" t="s">
        <v>23091</v>
      </c>
      <c r="AT1757" s="1" t="s">
        <v>101</v>
      </c>
    </row>
    <row r="1758" spans="1:46" x14ac:dyDescent="0.25">
      <c r="A1758" s="1" t="s">
        <v>18604</v>
      </c>
      <c r="B1758" s="2" t="s">
        <v>23101</v>
      </c>
      <c r="C1758" s="2" t="s">
        <v>23106</v>
      </c>
      <c r="D1758" s="1">
        <v>1</v>
      </c>
      <c r="E1758" s="1">
        <v>0</v>
      </c>
      <c r="F1758" s="1">
        <v>3</v>
      </c>
      <c r="G1758" s="1">
        <v>4</v>
      </c>
      <c r="H1758" s="6">
        <v>0.75</v>
      </c>
      <c r="I1758">
        <v>0</v>
      </c>
      <c r="J1758" s="1">
        <v>38</v>
      </c>
      <c r="K1758" s="1">
        <v>1</v>
      </c>
      <c r="L1758" s="1">
        <v>649</v>
      </c>
      <c r="M1758" s="6">
        <v>0.35</v>
      </c>
      <c r="N1758" s="4">
        <v>2400</v>
      </c>
      <c r="O1758" s="4">
        <v>200</v>
      </c>
      <c r="P1758" s="4">
        <v>300</v>
      </c>
      <c r="Q1758" s="3">
        <v>0.36</v>
      </c>
      <c r="R1758" s="1">
        <v>24</v>
      </c>
      <c r="S1758" s="1">
        <v>300</v>
      </c>
      <c r="T1758" s="1">
        <v>64</v>
      </c>
      <c r="U1758" s="1">
        <v>1</v>
      </c>
      <c r="V1758" s="1">
        <v>43</v>
      </c>
      <c r="W1758" s="1">
        <v>0</v>
      </c>
      <c r="X1758" s="1">
        <v>0</v>
      </c>
      <c r="Y1758" s="1">
        <v>1</v>
      </c>
      <c r="Z1758" s="1">
        <v>3</v>
      </c>
      <c r="AA1758" s="1">
        <v>0</v>
      </c>
      <c r="AB1758" s="1">
        <v>0</v>
      </c>
      <c r="AC1758" s="1">
        <v>578</v>
      </c>
      <c r="AD1758" s="1">
        <v>0</v>
      </c>
      <c r="AE1758" s="1">
        <v>0</v>
      </c>
      <c r="AF1758" s="1">
        <v>0</v>
      </c>
      <c r="AG1758" s="1">
        <v>20</v>
      </c>
      <c r="AH1758" s="1">
        <v>560</v>
      </c>
      <c r="AI1758" s="1">
        <v>1158</v>
      </c>
      <c r="AJ1758" s="1" t="s">
        <v>4820</v>
      </c>
      <c r="AK1758" s="1" t="s">
        <v>4821</v>
      </c>
      <c r="AL1758" s="1" t="s">
        <v>4822</v>
      </c>
      <c r="AM1758" s="1" t="s">
        <v>12</v>
      </c>
      <c r="AN1758" s="1" t="s">
        <v>23098</v>
      </c>
      <c r="AO1758" s="1" t="s">
        <v>86</v>
      </c>
      <c r="AP1758" s="1" t="s">
        <v>57</v>
      </c>
      <c r="AQ1758" s="1" t="s">
        <v>25</v>
      </c>
      <c r="AR1758" s="1" t="s">
        <v>19</v>
      </c>
      <c r="AS1758" s="1" t="s">
        <v>23090</v>
      </c>
      <c r="AT1758" s="1" t="s">
        <v>26</v>
      </c>
    </row>
    <row r="1759" spans="1:46" x14ac:dyDescent="0.25">
      <c r="A1759" s="1" t="s">
        <v>18724</v>
      </c>
      <c r="B1759" s="2" t="s">
        <v>23101</v>
      </c>
      <c r="C1759" s="2" t="s">
        <v>23107</v>
      </c>
      <c r="D1759" s="1">
        <v>0</v>
      </c>
      <c r="E1759" s="1">
        <v>0</v>
      </c>
      <c r="F1759" s="1">
        <v>1</v>
      </c>
      <c r="G1759" s="1">
        <v>1</v>
      </c>
      <c r="H1759" s="6">
        <v>1</v>
      </c>
      <c r="I1759">
        <v>1</v>
      </c>
      <c r="J1759" s="1">
        <v>34</v>
      </c>
      <c r="K1759" s="1">
        <v>0</v>
      </c>
      <c r="L1759" s="1">
        <v>725</v>
      </c>
      <c r="M1759" s="6">
        <v>0.56999999999999995</v>
      </c>
      <c r="N1759" s="4">
        <v>3300</v>
      </c>
      <c r="O1759" s="4">
        <v>250</v>
      </c>
      <c r="P1759" s="4">
        <v>500</v>
      </c>
      <c r="Q1759" s="3">
        <v>0.3</v>
      </c>
      <c r="R1759" s="1">
        <v>24</v>
      </c>
      <c r="S1759" s="1">
        <v>500</v>
      </c>
      <c r="T1759" s="1">
        <v>72</v>
      </c>
      <c r="U1759" s="1">
        <v>1</v>
      </c>
      <c r="V1759" s="1">
        <v>43</v>
      </c>
      <c r="W1759" s="1">
        <v>0</v>
      </c>
      <c r="X1759" s="1">
        <v>0</v>
      </c>
      <c r="Y1759" s="1">
        <v>1</v>
      </c>
      <c r="Z1759" s="1">
        <v>2</v>
      </c>
      <c r="AA1759" s="1">
        <v>1</v>
      </c>
      <c r="AB1759" s="1">
        <v>1</v>
      </c>
      <c r="AC1759" s="1">
        <v>232</v>
      </c>
      <c r="AD1759" s="1">
        <v>0</v>
      </c>
      <c r="AE1759" s="1">
        <v>0</v>
      </c>
      <c r="AF1759" s="1">
        <v>1362</v>
      </c>
      <c r="AG1759" s="1">
        <v>182</v>
      </c>
      <c r="AH1759" s="1">
        <v>500</v>
      </c>
      <c r="AI1759" s="1">
        <v>2276</v>
      </c>
      <c r="AJ1759" s="1" t="s">
        <v>5170</v>
      </c>
      <c r="AK1759" s="1" t="s">
        <v>5171</v>
      </c>
      <c r="AL1759" s="1" t="s">
        <v>5172</v>
      </c>
      <c r="AM1759" s="1" t="s">
        <v>16</v>
      </c>
      <c r="AN1759" s="1" t="s">
        <v>23097</v>
      </c>
      <c r="AO1759" s="1" t="s">
        <v>86</v>
      </c>
      <c r="AP1759" s="1" t="s">
        <v>57</v>
      </c>
      <c r="AQ1759" s="1" t="s">
        <v>25</v>
      </c>
      <c r="AR1759" s="1" t="s">
        <v>19</v>
      </c>
      <c r="AS1759" s="1" t="s">
        <v>23091</v>
      </c>
      <c r="AT1759" s="1" t="s">
        <v>101</v>
      </c>
    </row>
    <row r="1760" spans="1:46" x14ac:dyDescent="0.25">
      <c r="A1760" s="1" t="s">
        <v>19339</v>
      </c>
      <c r="B1760" s="2" t="s">
        <v>23101</v>
      </c>
      <c r="C1760" s="2" t="s">
        <v>23107</v>
      </c>
      <c r="D1760" s="1">
        <v>2</v>
      </c>
      <c r="E1760" s="1">
        <v>0</v>
      </c>
      <c r="F1760" s="1">
        <v>5</v>
      </c>
      <c r="G1760" s="1">
        <v>7</v>
      </c>
      <c r="H1760" s="6">
        <v>0.7142857142857143</v>
      </c>
      <c r="I1760">
        <v>0</v>
      </c>
      <c r="J1760" s="1">
        <v>38</v>
      </c>
      <c r="K1760" s="1">
        <v>1</v>
      </c>
      <c r="L1760" s="1">
        <v>619</v>
      </c>
      <c r="M1760" s="6">
        <v>0.76</v>
      </c>
      <c r="N1760" s="4">
        <v>3500</v>
      </c>
      <c r="O1760" s="4">
        <v>200</v>
      </c>
      <c r="P1760" s="4">
        <v>150</v>
      </c>
      <c r="Q1760" s="3">
        <v>0.3</v>
      </c>
      <c r="R1760" s="1">
        <v>18</v>
      </c>
      <c r="S1760" s="1">
        <v>150</v>
      </c>
      <c r="T1760" s="1">
        <v>10</v>
      </c>
      <c r="U1760" s="1">
        <v>1</v>
      </c>
      <c r="V1760" s="1">
        <v>43</v>
      </c>
      <c r="W1760" s="1">
        <v>0</v>
      </c>
      <c r="X1760" s="1">
        <v>0</v>
      </c>
      <c r="Y1760" s="1">
        <v>1</v>
      </c>
      <c r="Z1760" s="1">
        <v>2</v>
      </c>
      <c r="AA1760" s="1">
        <v>0</v>
      </c>
      <c r="AB1760" s="1">
        <v>0</v>
      </c>
      <c r="AC1760" s="1">
        <v>1562</v>
      </c>
      <c r="AD1760" s="1">
        <v>0</v>
      </c>
      <c r="AE1760" s="1">
        <v>646</v>
      </c>
      <c r="AF1760" s="1">
        <v>1222</v>
      </c>
      <c r="AG1760" s="1">
        <v>0</v>
      </c>
      <c r="AH1760" s="1">
        <v>0</v>
      </c>
      <c r="AI1760" s="1">
        <v>3430</v>
      </c>
      <c r="AJ1760" s="1" t="s">
        <v>6907</v>
      </c>
      <c r="AK1760" s="1" t="s">
        <v>6908</v>
      </c>
      <c r="AL1760" s="1" t="s">
        <v>6909</v>
      </c>
      <c r="AM1760" s="1" t="s">
        <v>12</v>
      </c>
      <c r="AN1760" s="1" t="s">
        <v>23098</v>
      </c>
      <c r="AO1760" s="1" t="s">
        <v>86</v>
      </c>
      <c r="AP1760" s="1" t="s">
        <v>57</v>
      </c>
      <c r="AQ1760" s="1" t="s">
        <v>25</v>
      </c>
      <c r="AR1760" s="1" t="s">
        <v>19</v>
      </c>
      <c r="AS1760" s="1" t="s">
        <v>23090</v>
      </c>
      <c r="AT1760" s="1" t="s">
        <v>26</v>
      </c>
    </row>
    <row r="1761" spans="1:46" x14ac:dyDescent="0.25">
      <c r="A1761" s="1" t="s">
        <v>18306</v>
      </c>
      <c r="B1761" s="2" t="s">
        <v>23101</v>
      </c>
      <c r="C1761" s="2" t="s">
        <v>23108</v>
      </c>
      <c r="D1761" s="1">
        <v>0</v>
      </c>
      <c r="E1761" s="1">
        <v>1</v>
      </c>
      <c r="F1761" s="1">
        <v>1</v>
      </c>
      <c r="G1761" s="1">
        <v>2</v>
      </c>
      <c r="H1761" s="6">
        <v>0.5</v>
      </c>
      <c r="I1761">
        <v>0</v>
      </c>
      <c r="J1761" s="1">
        <v>26</v>
      </c>
      <c r="K1761" s="1">
        <v>1</v>
      </c>
      <c r="L1761" s="1">
        <v>583</v>
      </c>
      <c r="M1761" s="6">
        <v>0.12</v>
      </c>
      <c r="N1761" s="4">
        <v>1560</v>
      </c>
      <c r="O1761" s="4">
        <v>130</v>
      </c>
      <c r="P1761" s="4">
        <v>300</v>
      </c>
      <c r="Q1761" s="3">
        <v>0.3</v>
      </c>
      <c r="R1761" s="1">
        <v>24</v>
      </c>
      <c r="S1761" s="1">
        <v>300</v>
      </c>
      <c r="T1761" s="1">
        <v>34</v>
      </c>
      <c r="U1761" s="1">
        <v>1</v>
      </c>
      <c r="V1761" s="1">
        <v>43</v>
      </c>
      <c r="W1761" s="1">
        <v>0</v>
      </c>
      <c r="X1761" s="1">
        <v>1</v>
      </c>
      <c r="Y1761" s="1">
        <v>1</v>
      </c>
      <c r="Z1761" s="1">
        <v>1</v>
      </c>
      <c r="AA1761" s="1">
        <v>1</v>
      </c>
      <c r="AB1761" s="1">
        <v>1</v>
      </c>
      <c r="AC1761" s="1">
        <v>0</v>
      </c>
      <c r="AD1761" s="1">
        <v>0</v>
      </c>
      <c r="AE1761" s="1">
        <v>0</v>
      </c>
      <c r="AF1761" s="1">
        <v>0</v>
      </c>
      <c r="AG1761" s="1">
        <v>0</v>
      </c>
      <c r="AH1761" s="1">
        <v>0</v>
      </c>
      <c r="AI1761" s="1">
        <v>0</v>
      </c>
      <c r="AJ1761" s="1" t="s">
        <v>3984</v>
      </c>
      <c r="AK1761" s="1" t="s">
        <v>3985</v>
      </c>
      <c r="AL1761" s="1" t="s">
        <v>3986</v>
      </c>
      <c r="AM1761" s="1" t="s">
        <v>12</v>
      </c>
      <c r="AN1761" s="1" t="s">
        <v>23098</v>
      </c>
      <c r="AO1761" s="1" t="s">
        <v>86</v>
      </c>
      <c r="AP1761" s="1" t="s">
        <v>57</v>
      </c>
      <c r="AQ1761" s="1" t="s">
        <v>14</v>
      </c>
      <c r="AR1761" s="1" t="s">
        <v>19</v>
      </c>
      <c r="AS1761" s="1" t="s">
        <v>23091</v>
      </c>
      <c r="AT1761" s="1" t="s">
        <v>101</v>
      </c>
    </row>
    <row r="1762" spans="1:46" x14ac:dyDescent="0.25">
      <c r="A1762" s="1" t="s">
        <v>19551</v>
      </c>
      <c r="B1762" s="2" t="s">
        <v>23101</v>
      </c>
      <c r="C1762" s="2" t="s">
        <v>23108</v>
      </c>
      <c r="D1762" s="1">
        <v>0</v>
      </c>
      <c r="E1762" s="1">
        <v>1</v>
      </c>
      <c r="F1762" s="1">
        <v>1</v>
      </c>
      <c r="G1762" s="1">
        <v>2</v>
      </c>
      <c r="H1762" s="6">
        <v>0.5</v>
      </c>
      <c r="I1762">
        <v>0</v>
      </c>
      <c r="J1762" s="1">
        <v>29</v>
      </c>
      <c r="K1762" s="1">
        <v>1</v>
      </c>
      <c r="L1762" s="1">
        <v>515</v>
      </c>
      <c r="M1762" s="6">
        <v>0.1</v>
      </c>
      <c r="N1762" s="4">
        <v>4000</v>
      </c>
      <c r="O1762" s="4">
        <v>276</v>
      </c>
      <c r="P1762" s="4">
        <v>300</v>
      </c>
      <c r="Q1762" s="3">
        <v>0.26</v>
      </c>
      <c r="R1762" s="1">
        <v>12</v>
      </c>
      <c r="S1762" s="1">
        <v>300</v>
      </c>
      <c r="T1762" s="1">
        <v>30</v>
      </c>
      <c r="U1762" s="1">
        <v>1</v>
      </c>
      <c r="V1762" s="1">
        <v>43</v>
      </c>
      <c r="W1762" s="1">
        <v>0</v>
      </c>
      <c r="X1762" s="1">
        <v>0</v>
      </c>
      <c r="Y1762" s="1">
        <v>1</v>
      </c>
      <c r="Z1762" s="1">
        <v>3</v>
      </c>
      <c r="AA1762" s="1">
        <v>0</v>
      </c>
      <c r="AB1762" s="1">
        <v>0</v>
      </c>
      <c r="AC1762" s="1">
        <v>0</v>
      </c>
      <c r="AD1762" s="1">
        <v>0</v>
      </c>
      <c r="AE1762" s="1">
        <v>0</v>
      </c>
      <c r="AF1762" s="1">
        <v>0</v>
      </c>
      <c r="AG1762" s="1">
        <v>0</v>
      </c>
      <c r="AH1762" s="1">
        <v>0</v>
      </c>
      <c r="AI1762" s="1">
        <v>0</v>
      </c>
      <c r="AJ1762" s="1" t="s">
        <v>7518</v>
      </c>
      <c r="AK1762" s="1" t="s">
        <v>7519</v>
      </c>
      <c r="AL1762" s="1" t="s">
        <v>7520</v>
      </c>
      <c r="AM1762" s="1" t="s">
        <v>12</v>
      </c>
      <c r="AN1762" s="1" t="s">
        <v>23098</v>
      </c>
      <c r="AO1762" s="1" t="s">
        <v>86</v>
      </c>
      <c r="AP1762" s="1" t="s">
        <v>57</v>
      </c>
      <c r="AQ1762" s="1" t="s">
        <v>25</v>
      </c>
      <c r="AR1762" s="1" t="s">
        <v>19</v>
      </c>
      <c r="AS1762" s="1" t="s">
        <v>23090</v>
      </c>
      <c r="AT1762" s="1" t="s">
        <v>26</v>
      </c>
    </row>
    <row r="1763" spans="1:46" x14ac:dyDescent="0.25">
      <c r="A1763" s="1" t="s">
        <v>20146</v>
      </c>
      <c r="B1763" s="2" t="s">
        <v>23101</v>
      </c>
      <c r="C1763" s="2" t="s">
        <v>23108</v>
      </c>
      <c r="D1763" s="1">
        <v>15</v>
      </c>
      <c r="E1763" s="1">
        <v>2</v>
      </c>
      <c r="F1763" s="1">
        <v>4</v>
      </c>
      <c r="G1763" s="1">
        <v>21</v>
      </c>
      <c r="H1763" s="6">
        <v>0.19047619047619047</v>
      </c>
      <c r="I1763">
        <v>0</v>
      </c>
      <c r="J1763" s="1">
        <v>40</v>
      </c>
      <c r="K1763" s="1">
        <v>1</v>
      </c>
      <c r="L1763" s="1">
        <v>600</v>
      </c>
      <c r="M1763" s="6">
        <v>0.32</v>
      </c>
      <c r="N1763" s="4">
        <v>2400</v>
      </c>
      <c r="O1763" s="4">
        <v>185</v>
      </c>
      <c r="P1763" s="4">
        <v>500</v>
      </c>
      <c r="Q1763" s="3">
        <v>0.3</v>
      </c>
      <c r="R1763" s="1">
        <v>24</v>
      </c>
      <c r="S1763" s="1">
        <v>562</v>
      </c>
      <c r="T1763" s="1">
        <v>47</v>
      </c>
      <c r="U1763" s="1">
        <v>1</v>
      </c>
      <c r="V1763" s="1">
        <v>43</v>
      </c>
      <c r="W1763" s="1">
        <v>0</v>
      </c>
      <c r="X1763" s="1">
        <v>0</v>
      </c>
      <c r="Y1763" s="1">
        <v>0</v>
      </c>
      <c r="Z1763" s="1">
        <v>2</v>
      </c>
      <c r="AA1763" s="1">
        <v>1</v>
      </c>
      <c r="AB1763" s="1">
        <v>0</v>
      </c>
      <c r="AC1763" s="1">
        <v>0</v>
      </c>
      <c r="AD1763" s="1">
        <v>0</v>
      </c>
      <c r="AE1763" s="1">
        <v>635</v>
      </c>
      <c r="AF1763" s="1">
        <v>153</v>
      </c>
      <c r="AG1763" s="1">
        <v>0</v>
      </c>
      <c r="AH1763" s="1">
        <v>0</v>
      </c>
      <c r="AI1763" s="1">
        <v>788</v>
      </c>
      <c r="AJ1763" s="1" t="s">
        <v>9170</v>
      </c>
      <c r="AK1763" s="1" t="s">
        <v>9171</v>
      </c>
      <c r="AL1763" s="1" t="s">
        <v>9172</v>
      </c>
      <c r="AM1763" s="1" t="s">
        <v>12</v>
      </c>
      <c r="AN1763" s="1" t="s">
        <v>23098</v>
      </c>
      <c r="AO1763" s="1" t="s">
        <v>86</v>
      </c>
      <c r="AP1763" s="1" t="s">
        <v>57</v>
      </c>
      <c r="AQ1763" s="1" t="s">
        <v>25</v>
      </c>
      <c r="AR1763" s="1" t="s">
        <v>30</v>
      </c>
      <c r="AS1763" s="1" t="s">
        <v>23091</v>
      </c>
      <c r="AT1763" s="1" t="s">
        <v>26</v>
      </c>
    </row>
    <row r="1764" spans="1:46" x14ac:dyDescent="0.25">
      <c r="A1764" s="1" t="s">
        <v>20703</v>
      </c>
      <c r="B1764" s="2" t="s">
        <v>23101</v>
      </c>
      <c r="C1764" s="2" t="s">
        <v>23108</v>
      </c>
      <c r="D1764" s="1">
        <v>1</v>
      </c>
      <c r="E1764" s="1">
        <v>0</v>
      </c>
      <c r="F1764" s="1">
        <v>5</v>
      </c>
      <c r="G1764" s="1">
        <v>6</v>
      </c>
      <c r="H1764" s="6">
        <v>0.83333333333333337</v>
      </c>
      <c r="I1764">
        <v>1</v>
      </c>
      <c r="J1764" s="1">
        <v>32</v>
      </c>
      <c r="K1764" s="1">
        <v>1</v>
      </c>
      <c r="L1764" s="1">
        <v>515</v>
      </c>
      <c r="M1764" s="6">
        <v>0.19</v>
      </c>
      <c r="N1764" s="4">
        <v>7200</v>
      </c>
      <c r="O1764" s="4">
        <v>600</v>
      </c>
      <c r="P1764" s="4">
        <v>650</v>
      </c>
      <c r="Q1764" s="3">
        <v>0.27</v>
      </c>
      <c r="R1764" s="1">
        <v>18</v>
      </c>
      <c r="S1764" s="1">
        <v>650</v>
      </c>
      <c r="T1764" s="1">
        <v>45</v>
      </c>
      <c r="U1764" s="1">
        <v>1</v>
      </c>
      <c r="V1764" s="1">
        <v>43</v>
      </c>
      <c r="W1764" s="1">
        <v>0</v>
      </c>
      <c r="X1764" s="1">
        <v>1</v>
      </c>
      <c r="Y1764" s="1">
        <v>0</v>
      </c>
      <c r="Z1764" s="1">
        <v>2</v>
      </c>
      <c r="AA1764" s="1">
        <v>0</v>
      </c>
      <c r="AB1764" s="1">
        <v>1</v>
      </c>
      <c r="AC1764" s="1">
        <v>0</v>
      </c>
      <c r="AD1764" s="1">
        <v>1000</v>
      </c>
      <c r="AE1764" s="1">
        <v>0</v>
      </c>
      <c r="AF1764" s="1">
        <v>600</v>
      </c>
      <c r="AG1764" s="1">
        <v>0</v>
      </c>
      <c r="AH1764" s="1">
        <v>500</v>
      </c>
      <c r="AI1764" s="1">
        <v>2100</v>
      </c>
      <c r="AJ1764" s="1" t="s">
        <v>10692</v>
      </c>
      <c r="AK1764" s="1" t="s">
        <v>10693</v>
      </c>
      <c r="AL1764" s="1" t="s">
        <v>10694</v>
      </c>
      <c r="AM1764" s="1" t="s">
        <v>16</v>
      </c>
      <c r="AN1764" s="1" t="s">
        <v>23098</v>
      </c>
      <c r="AO1764" s="1" t="s">
        <v>86</v>
      </c>
      <c r="AP1764" s="1" t="s">
        <v>57</v>
      </c>
      <c r="AQ1764" s="1" t="s">
        <v>14</v>
      </c>
      <c r="AR1764" s="1" t="s">
        <v>30</v>
      </c>
      <c r="AS1764" s="1" t="s">
        <v>23090</v>
      </c>
      <c r="AT1764" s="1" t="s">
        <v>101</v>
      </c>
    </row>
    <row r="1765" spans="1:46" x14ac:dyDescent="0.25">
      <c r="A1765" s="1" t="s">
        <v>19622</v>
      </c>
      <c r="B1765" s="2" t="s">
        <v>23101</v>
      </c>
      <c r="C1765" s="2" t="s">
        <v>23109</v>
      </c>
      <c r="D1765" s="1">
        <v>0</v>
      </c>
      <c r="E1765" s="1">
        <v>0</v>
      </c>
      <c r="F1765" s="1">
        <v>1</v>
      </c>
      <c r="G1765" s="1">
        <v>1</v>
      </c>
      <c r="H1765" s="6">
        <v>1</v>
      </c>
      <c r="I1765">
        <v>0</v>
      </c>
      <c r="J1765" s="1">
        <v>33</v>
      </c>
      <c r="K1765" s="1">
        <v>0</v>
      </c>
      <c r="L1765" s="1">
        <v>548</v>
      </c>
      <c r="M1765" s="6">
        <v>0.24</v>
      </c>
      <c r="N1765" s="4">
        <v>3100</v>
      </c>
      <c r="O1765" s="4">
        <v>230</v>
      </c>
      <c r="P1765" s="4">
        <v>300</v>
      </c>
      <c r="Q1765" s="3">
        <v>0.35</v>
      </c>
      <c r="R1765" s="1">
        <v>24</v>
      </c>
      <c r="S1765" s="1">
        <v>300</v>
      </c>
      <c r="T1765" s="1">
        <v>40</v>
      </c>
      <c r="U1765" s="1">
        <v>1</v>
      </c>
      <c r="V1765" s="1">
        <v>43</v>
      </c>
      <c r="W1765" s="1">
        <v>0</v>
      </c>
      <c r="X1765" s="1">
        <v>0</v>
      </c>
      <c r="Y1765" s="1">
        <v>1</v>
      </c>
      <c r="Z1765" s="1">
        <v>0</v>
      </c>
      <c r="AA1765" s="1">
        <v>1</v>
      </c>
      <c r="AB1765" s="1">
        <v>0</v>
      </c>
      <c r="AC1765" s="1">
        <v>0</v>
      </c>
      <c r="AD1765" s="1">
        <v>0</v>
      </c>
      <c r="AE1765" s="1">
        <v>0</v>
      </c>
      <c r="AF1765" s="1">
        <v>733</v>
      </c>
      <c r="AG1765" s="1">
        <v>0</v>
      </c>
      <c r="AH1765" s="1">
        <v>0</v>
      </c>
      <c r="AI1765" s="1">
        <v>733</v>
      </c>
      <c r="AJ1765" s="1" t="s">
        <v>7720</v>
      </c>
      <c r="AK1765" s="1" t="s">
        <v>7721</v>
      </c>
      <c r="AL1765" s="1" t="s">
        <v>7722</v>
      </c>
      <c r="AM1765" s="1" t="s">
        <v>12</v>
      </c>
      <c r="AN1765" s="1" t="s">
        <v>23097</v>
      </c>
      <c r="AO1765" s="1" t="s">
        <v>86</v>
      </c>
      <c r="AP1765" s="1" t="s">
        <v>57</v>
      </c>
      <c r="AQ1765" s="1" t="s">
        <v>25</v>
      </c>
      <c r="AR1765" s="1" t="s">
        <v>19</v>
      </c>
      <c r="AS1765" s="1" t="s">
        <v>23091</v>
      </c>
      <c r="AT1765" s="1" t="s">
        <v>26</v>
      </c>
    </row>
    <row r="1766" spans="1:46" x14ac:dyDescent="0.25">
      <c r="A1766" s="1" t="s">
        <v>18522</v>
      </c>
      <c r="B1766" s="2" t="s">
        <v>23076</v>
      </c>
      <c r="C1766" s="2" t="s">
        <v>23105</v>
      </c>
      <c r="D1766" s="1">
        <v>0</v>
      </c>
      <c r="E1766" s="1">
        <v>3</v>
      </c>
      <c r="F1766" s="1">
        <v>4</v>
      </c>
      <c r="G1766" s="1">
        <v>7</v>
      </c>
      <c r="H1766" s="6">
        <v>0.5714285714285714</v>
      </c>
      <c r="I1766">
        <v>0</v>
      </c>
      <c r="J1766" s="1">
        <v>34</v>
      </c>
      <c r="K1766" s="1">
        <v>0</v>
      </c>
      <c r="L1766" s="1">
        <v>657</v>
      </c>
      <c r="M1766" s="6">
        <v>0.3</v>
      </c>
      <c r="N1766" s="4">
        <v>2280</v>
      </c>
      <c r="O1766" s="4">
        <v>200</v>
      </c>
      <c r="P1766" s="4">
        <v>250</v>
      </c>
      <c r="Q1766" s="3">
        <v>0.3</v>
      </c>
      <c r="R1766" s="1">
        <v>12</v>
      </c>
      <c r="S1766" s="1">
        <v>250</v>
      </c>
      <c r="T1766" s="1">
        <v>26</v>
      </c>
      <c r="U1766" s="1">
        <v>1</v>
      </c>
      <c r="V1766" s="1">
        <v>42</v>
      </c>
      <c r="W1766" s="1">
        <v>1</v>
      </c>
      <c r="X1766" s="1">
        <v>0</v>
      </c>
      <c r="Y1766" s="1">
        <v>0</v>
      </c>
      <c r="Z1766" s="1">
        <v>4</v>
      </c>
      <c r="AA1766" s="1">
        <v>1</v>
      </c>
      <c r="AB1766" s="1">
        <v>0</v>
      </c>
      <c r="AC1766" s="1">
        <v>566</v>
      </c>
      <c r="AD1766" s="1">
        <v>0</v>
      </c>
      <c r="AE1766" s="1">
        <v>0</v>
      </c>
      <c r="AF1766" s="1">
        <v>0</v>
      </c>
      <c r="AG1766" s="1">
        <v>0</v>
      </c>
      <c r="AH1766" s="1">
        <v>300</v>
      </c>
      <c r="AI1766" s="1">
        <v>866</v>
      </c>
      <c r="AJ1766" s="1" t="s">
        <v>2750</v>
      </c>
      <c r="AK1766" s="1" t="s">
        <v>4583</v>
      </c>
      <c r="AL1766" s="1" t="s">
        <v>4584</v>
      </c>
      <c r="AM1766" s="1" t="s">
        <v>12</v>
      </c>
      <c r="AN1766" s="1" t="s">
        <v>23097</v>
      </c>
      <c r="AO1766" s="1" t="s">
        <v>86</v>
      </c>
      <c r="AP1766" s="1" t="s">
        <v>86</v>
      </c>
      <c r="AQ1766" s="1" t="s">
        <v>25</v>
      </c>
      <c r="AR1766" s="1" t="s">
        <v>30</v>
      </c>
      <c r="AS1766" s="1" t="s">
        <v>23091</v>
      </c>
      <c r="AT1766" s="1" t="s">
        <v>26</v>
      </c>
    </row>
    <row r="1767" spans="1:46" x14ac:dyDescent="0.25">
      <c r="A1767" s="1" t="s">
        <v>22835</v>
      </c>
      <c r="B1767" s="2" t="s">
        <v>23076</v>
      </c>
      <c r="C1767" s="2" t="s">
        <v>23107</v>
      </c>
      <c r="D1767" s="1">
        <v>0</v>
      </c>
      <c r="E1767" s="1">
        <v>0</v>
      </c>
      <c r="F1767" s="1">
        <v>1</v>
      </c>
      <c r="G1767" s="1">
        <v>1</v>
      </c>
      <c r="H1767" s="6">
        <v>1</v>
      </c>
      <c r="I1767">
        <v>0</v>
      </c>
      <c r="J1767" s="1">
        <v>30</v>
      </c>
      <c r="K1767" s="1">
        <v>0</v>
      </c>
      <c r="L1767" s="1">
        <v>822</v>
      </c>
      <c r="M1767" s="6">
        <v>0.74</v>
      </c>
      <c r="N1767" s="4">
        <v>2550</v>
      </c>
      <c r="O1767" s="4">
        <v>177</v>
      </c>
      <c r="P1767" s="4">
        <v>510</v>
      </c>
      <c r="Q1767" s="3">
        <v>0.27</v>
      </c>
      <c r="R1767" s="1">
        <v>24</v>
      </c>
      <c r="S1767" s="1">
        <v>510</v>
      </c>
      <c r="T1767" s="1">
        <v>55</v>
      </c>
      <c r="U1767" s="1">
        <v>0</v>
      </c>
      <c r="V1767" s="1">
        <v>42</v>
      </c>
      <c r="W1767" s="1">
        <v>0</v>
      </c>
      <c r="X1767" s="1">
        <v>0</v>
      </c>
      <c r="Y1767" s="1">
        <v>1</v>
      </c>
      <c r="Z1767" s="1">
        <v>3</v>
      </c>
      <c r="AA1767" s="1">
        <v>0</v>
      </c>
      <c r="AB1767" s="1">
        <v>0</v>
      </c>
      <c r="AC1767" s="1">
        <v>0</v>
      </c>
      <c r="AD1767" s="1">
        <v>0</v>
      </c>
      <c r="AE1767" s="1">
        <v>0</v>
      </c>
      <c r="AF1767" s="1">
        <v>1406</v>
      </c>
      <c r="AG1767" s="1">
        <v>85</v>
      </c>
      <c r="AH1767" s="1">
        <v>473</v>
      </c>
      <c r="AI1767" s="1">
        <v>1964</v>
      </c>
      <c r="AJ1767" s="1" t="s">
        <v>16371</v>
      </c>
      <c r="AK1767" s="1" t="s">
        <v>16372</v>
      </c>
      <c r="AL1767" s="1" t="s">
        <v>16373</v>
      </c>
      <c r="AM1767" s="1" t="s">
        <v>12</v>
      </c>
      <c r="AN1767" s="1" t="s">
        <v>23097</v>
      </c>
      <c r="AO1767" s="1" t="s">
        <v>364</v>
      </c>
      <c r="AP1767" s="1" t="s">
        <v>57</v>
      </c>
      <c r="AQ1767" s="1" t="s">
        <v>25</v>
      </c>
      <c r="AR1767" s="1" t="s">
        <v>19</v>
      </c>
      <c r="AS1767" s="1" t="s">
        <v>23090</v>
      </c>
      <c r="AT1767" s="1" t="s">
        <v>26</v>
      </c>
    </row>
    <row r="1768" spans="1:46" x14ac:dyDescent="0.25">
      <c r="A1768" s="1" t="s">
        <v>22913</v>
      </c>
      <c r="B1768" s="2" t="s">
        <v>23076</v>
      </c>
      <c r="C1768" s="2" t="s">
        <v>23109</v>
      </c>
      <c r="D1768" s="1">
        <v>0</v>
      </c>
      <c r="E1768" s="1">
        <v>1</v>
      </c>
      <c r="F1768" s="1">
        <v>1</v>
      </c>
      <c r="G1768" s="1">
        <v>2</v>
      </c>
      <c r="H1768" s="6">
        <v>0.5</v>
      </c>
      <c r="I1768">
        <v>0</v>
      </c>
      <c r="J1768" s="1">
        <v>44</v>
      </c>
      <c r="K1768" s="1">
        <v>0</v>
      </c>
      <c r="L1768" s="1">
        <v>559</v>
      </c>
      <c r="M1768" s="6">
        <v>0.24</v>
      </c>
      <c r="N1768" s="4">
        <v>4200</v>
      </c>
      <c r="O1768" s="4">
        <v>350</v>
      </c>
      <c r="P1768" s="4">
        <v>200</v>
      </c>
      <c r="Q1768" s="3">
        <v>0.33</v>
      </c>
      <c r="R1768" s="1">
        <v>12</v>
      </c>
      <c r="S1768" s="1">
        <v>200</v>
      </c>
      <c r="T1768" s="1">
        <v>31</v>
      </c>
      <c r="U1768" s="1">
        <v>1</v>
      </c>
      <c r="V1768" s="1">
        <v>42</v>
      </c>
      <c r="W1768" s="1">
        <v>1</v>
      </c>
      <c r="X1768" s="1">
        <v>1</v>
      </c>
      <c r="Y1768" s="1">
        <v>0</v>
      </c>
      <c r="Z1768" s="1">
        <v>5</v>
      </c>
      <c r="AA1768" s="1">
        <v>1</v>
      </c>
      <c r="AB1768" s="1">
        <v>0</v>
      </c>
      <c r="AC1768" s="1">
        <v>2000</v>
      </c>
      <c r="AD1768" s="1">
        <v>0</v>
      </c>
      <c r="AE1768" s="1">
        <v>0</v>
      </c>
      <c r="AF1768" s="1">
        <v>0</v>
      </c>
      <c r="AG1768" s="1">
        <v>0</v>
      </c>
      <c r="AH1768" s="1">
        <v>0</v>
      </c>
      <c r="AI1768" s="1">
        <v>2000</v>
      </c>
      <c r="AJ1768" s="1" t="s">
        <v>16584</v>
      </c>
      <c r="AK1768" s="1" t="s">
        <v>16585</v>
      </c>
      <c r="AL1768" s="1" t="s">
        <v>16586</v>
      </c>
      <c r="AM1768" s="1" t="s">
        <v>12</v>
      </c>
      <c r="AN1768" s="1" t="s">
        <v>23097</v>
      </c>
      <c r="AO1768" s="1" t="s">
        <v>86</v>
      </c>
      <c r="AP1768" s="1" t="s">
        <v>86</v>
      </c>
      <c r="AQ1768" s="1" t="s">
        <v>14</v>
      </c>
      <c r="AR1768" s="1" t="s">
        <v>30</v>
      </c>
      <c r="AS1768" s="1" t="s">
        <v>23091</v>
      </c>
      <c r="AT1768" s="1" t="s">
        <v>26</v>
      </c>
    </row>
    <row r="1769" spans="1:46" x14ac:dyDescent="0.25">
      <c r="A1769" s="1" t="s">
        <v>21967</v>
      </c>
      <c r="B1769" s="2" t="s">
        <v>23073</v>
      </c>
      <c r="C1769" s="2" t="s">
        <v>23104</v>
      </c>
      <c r="D1769" s="1">
        <v>0</v>
      </c>
      <c r="E1769" s="1">
        <v>2</v>
      </c>
      <c r="F1769" s="1">
        <v>3</v>
      </c>
      <c r="G1769" s="1">
        <v>5</v>
      </c>
      <c r="H1769" s="6">
        <v>0.6</v>
      </c>
      <c r="I1769">
        <v>1</v>
      </c>
      <c r="J1769" s="1">
        <v>39</v>
      </c>
      <c r="K1769" s="1">
        <v>0</v>
      </c>
      <c r="L1769" s="1">
        <v>640</v>
      </c>
      <c r="M1769" s="6">
        <v>0.49</v>
      </c>
      <c r="N1769" s="4">
        <v>5000</v>
      </c>
      <c r="O1769" s="4">
        <v>250</v>
      </c>
      <c r="P1769" s="4">
        <v>700</v>
      </c>
      <c r="Q1769" s="3">
        <v>0.3</v>
      </c>
      <c r="R1769" s="1">
        <v>24</v>
      </c>
      <c r="S1769" s="1">
        <v>700</v>
      </c>
      <c r="T1769" s="1">
        <v>53</v>
      </c>
      <c r="U1769" s="1">
        <v>0</v>
      </c>
      <c r="V1769" s="1">
        <v>42</v>
      </c>
      <c r="W1769" s="1">
        <v>0</v>
      </c>
      <c r="X1769" s="1">
        <v>0</v>
      </c>
      <c r="Y1769" s="1">
        <v>0</v>
      </c>
      <c r="Z1769" s="1">
        <v>3</v>
      </c>
      <c r="AA1769" s="1">
        <v>0</v>
      </c>
      <c r="AB1769" s="1">
        <v>1</v>
      </c>
      <c r="AC1769" s="1">
        <v>470</v>
      </c>
      <c r="AD1769" s="1">
        <v>0</v>
      </c>
      <c r="AE1769" s="1">
        <v>0</v>
      </c>
      <c r="AF1769" s="1">
        <v>750</v>
      </c>
      <c r="AG1769" s="1">
        <v>0</v>
      </c>
      <c r="AH1769" s="1">
        <v>480</v>
      </c>
      <c r="AI1769" s="1">
        <v>1700</v>
      </c>
      <c r="AJ1769" s="1" t="s">
        <v>14048</v>
      </c>
      <c r="AK1769" s="1" t="s">
        <v>14049</v>
      </c>
      <c r="AL1769" s="1" t="s">
        <v>14050</v>
      </c>
      <c r="AM1769" s="1" t="s">
        <v>16</v>
      </c>
      <c r="AN1769" s="1" t="s">
        <v>23097</v>
      </c>
      <c r="AO1769" s="1" t="s">
        <v>364</v>
      </c>
      <c r="AP1769" s="1" t="s">
        <v>57</v>
      </c>
      <c r="AQ1769" s="1" t="s">
        <v>25</v>
      </c>
      <c r="AR1769" s="1" t="s">
        <v>30</v>
      </c>
      <c r="AS1769" s="1" t="s">
        <v>23090</v>
      </c>
      <c r="AT1769" s="1" t="s">
        <v>101</v>
      </c>
    </row>
    <row r="1770" spans="1:46" x14ac:dyDescent="0.25">
      <c r="A1770" s="1" t="s">
        <v>17090</v>
      </c>
      <c r="B1770" s="2" t="s">
        <v>23073</v>
      </c>
      <c r="C1770" s="2" t="s">
        <v>23105</v>
      </c>
      <c r="D1770" s="1">
        <v>0</v>
      </c>
      <c r="E1770" s="1">
        <v>1</v>
      </c>
      <c r="F1770" s="1">
        <v>3</v>
      </c>
      <c r="G1770" s="1">
        <v>4</v>
      </c>
      <c r="H1770" s="6">
        <v>0.75</v>
      </c>
      <c r="I1770">
        <v>0</v>
      </c>
      <c r="J1770" s="1">
        <v>40</v>
      </c>
      <c r="K1770" s="1">
        <v>1</v>
      </c>
      <c r="L1770" s="1">
        <v>716</v>
      </c>
      <c r="M1770" s="6">
        <v>0.56999999999999995</v>
      </c>
      <c r="N1770" s="4">
        <v>2340</v>
      </c>
      <c r="O1770" s="4">
        <v>190</v>
      </c>
      <c r="P1770" s="4">
        <v>700</v>
      </c>
      <c r="Q1770" s="3">
        <v>0.3</v>
      </c>
      <c r="R1770" s="1">
        <v>36</v>
      </c>
      <c r="S1770" s="1">
        <v>700</v>
      </c>
      <c r="T1770" s="1">
        <v>45</v>
      </c>
      <c r="U1770" s="1">
        <v>0</v>
      </c>
      <c r="V1770" s="1">
        <v>42</v>
      </c>
      <c r="W1770" s="1">
        <v>1</v>
      </c>
      <c r="X1770" s="1">
        <v>0</v>
      </c>
      <c r="Y1770" s="1">
        <v>0</v>
      </c>
      <c r="Z1770" s="1">
        <v>3</v>
      </c>
      <c r="AA1770" s="1">
        <v>1</v>
      </c>
      <c r="AB1770" s="1">
        <v>0</v>
      </c>
      <c r="AC1770" s="1">
        <v>1235</v>
      </c>
      <c r="AD1770" s="1">
        <v>0</v>
      </c>
      <c r="AE1770" s="1">
        <v>740</v>
      </c>
      <c r="AF1770" s="1">
        <v>0</v>
      </c>
      <c r="AG1770" s="1">
        <v>0</v>
      </c>
      <c r="AH1770" s="1">
        <v>0</v>
      </c>
      <c r="AI1770" s="1">
        <v>1975</v>
      </c>
      <c r="AJ1770" s="1" t="s">
        <v>235</v>
      </c>
      <c r="AK1770" s="1" t="s">
        <v>236</v>
      </c>
      <c r="AL1770" s="1" t="s">
        <v>237</v>
      </c>
      <c r="AM1770" s="1" t="s">
        <v>12</v>
      </c>
      <c r="AN1770" s="1" t="s">
        <v>23098</v>
      </c>
      <c r="AO1770" s="1" t="s">
        <v>364</v>
      </c>
      <c r="AP1770" s="1" t="s">
        <v>86</v>
      </c>
      <c r="AQ1770" s="1" t="s">
        <v>25</v>
      </c>
      <c r="AR1770" s="1" t="s">
        <v>30</v>
      </c>
      <c r="AS1770" s="1" t="s">
        <v>23091</v>
      </c>
      <c r="AT1770" s="1" t="s">
        <v>26</v>
      </c>
    </row>
    <row r="1771" spans="1:46" x14ac:dyDescent="0.25">
      <c r="A1771" s="1" t="s">
        <v>22582</v>
      </c>
      <c r="B1771" s="2" t="s">
        <v>23073</v>
      </c>
      <c r="C1771" s="2" t="s">
        <v>23105</v>
      </c>
      <c r="D1771" s="1">
        <v>0</v>
      </c>
      <c r="E1771" s="1">
        <v>1</v>
      </c>
      <c r="F1771" s="1">
        <v>1</v>
      </c>
      <c r="G1771" s="1">
        <v>2</v>
      </c>
      <c r="H1771" s="6">
        <v>0.5</v>
      </c>
      <c r="I1771">
        <v>0</v>
      </c>
      <c r="J1771" s="1">
        <v>34</v>
      </c>
      <c r="K1771" s="1">
        <v>0</v>
      </c>
      <c r="L1771" s="1">
        <v>570</v>
      </c>
      <c r="M1771" s="6">
        <v>0.53</v>
      </c>
      <c r="N1771" s="4">
        <v>2500</v>
      </c>
      <c r="O1771" s="4">
        <v>197</v>
      </c>
      <c r="P1771" s="4">
        <v>300</v>
      </c>
      <c r="Q1771" s="3">
        <v>0.4</v>
      </c>
      <c r="R1771" s="1">
        <v>12</v>
      </c>
      <c r="S1771" s="1">
        <v>300</v>
      </c>
      <c r="T1771" s="1">
        <v>41</v>
      </c>
      <c r="U1771" s="1">
        <v>1</v>
      </c>
      <c r="V1771" s="1">
        <v>42</v>
      </c>
      <c r="W1771" s="1">
        <v>0</v>
      </c>
      <c r="X1771" s="1">
        <v>0</v>
      </c>
      <c r="Y1771" s="1">
        <v>1</v>
      </c>
      <c r="Z1771" s="1">
        <v>2</v>
      </c>
      <c r="AA1771" s="1">
        <v>1</v>
      </c>
      <c r="AB1771" s="1">
        <v>0</v>
      </c>
      <c r="AC1771" s="1">
        <v>0</v>
      </c>
      <c r="AD1771" s="1">
        <v>0</v>
      </c>
      <c r="AE1771" s="1">
        <v>344</v>
      </c>
      <c r="AF1771" s="1">
        <v>485</v>
      </c>
      <c r="AG1771" s="1">
        <v>0</v>
      </c>
      <c r="AH1771" s="1">
        <v>600</v>
      </c>
      <c r="AI1771" s="1">
        <v>1429</v>
      </c>
      <c r="AJ1771" s="1" t="s">
        <v>15692</v>
      </c>
      <c r="AK1771" s="1" t="s">
        <v>15693</v>
      </c>
      <c r="AL1771" s="1" t="s">
        <v>15694</v>
      </c>
      <c r="AM1771" s="1" t="s">
        <v>12</v>
      </c>
      <c r="AN1771" s="1" t="s">
        <v>23097</v>
      </c>
      <c r="AO1771" s="1" t="s">
        <v>86</v>
      </c>
      <c r="AP1771" s="1" t="s">
        <v>57</v>
      </c>
      <c r="AQ1771" s="1" t="s">
        <v>25</v>
      </c>
      <c r="AR1771" s="1" t="s">
        <v>19</v>
      </c>
      <c r="AS1771" s="1" t="s">
        <v>23091</v>
      </c>
      <c r="AT1771" s="1" t="s">
        <v>26</v>
      </c>
    </row>
    <row r="1772" spans="1:46" x14ac:dyDescent="0.25">
      <c r="A1772" s="1" t="s">
        <v>17135</v>
      </c>
      <c r="B1772" s="2" t="s">
        <v>23073</v>
      </c>
      <c r="C1772" s="2" t="s">
        <v>23105</v>
      </c>
      <c r="D1772" s="1">
        <v>0</v>
      </c>
      <c r="E1772" s="1">
        <v>0</v>
      </c>
      <c r="F1772" s="1">
        <v>2</v>
      </c>
      <c r="G1772" s="1">
        <v>2</v>
      </c>
      <c r="H1772" s="6">
        <v>1</v>
      </c>
      <c r="I1772">
        <v>0</v>
      </c>
      <c r="J1772" s="1">
        <v>48</v>
      </c>
      <c r="K1772" s="1">
        <v>0</v>
      </c>
      <c r="L1772" s="1">
        <v>528</v>
      </c>
      <c r="M1772" s="6">
        <v>0.26</v>
      </c>
      <c r="N1772" s="4">
        <v>5400</v>
      </c>
      <c r="O1772" s="4">
        <v>350</v>
      </c>
      <c r="P1772" s="4">
        <v>300</v>
      </c>
      <c r="Q1772" s="3">
        <v>0.38</v>
      </c>
      <c r="R1772" s="1">
        <v>12</v>
      </c>
      <c r="S1772" s="1">
        <v>300</v>
      </c>
      <c r="T1772" s="1">
        <v>22</v>
      </c>
      <c r="U1772" s="1">
        <v>1</v>
      </c>
      <c r="V1772" s="1">
        <v>42</v>
      </c>
      <c r="W1772" s="1">
        <v>0</v>
      </c>
      <c r="X1772" s="1">
        <v>0</v>
      </c>
      <c r="Y1772" s="1">
        <v>0</v>
      </c>
      <c r="Z1772" s="1">
        <v>3</v>
      </c>
      <c r="AA1772" s="1">
        <v>1</v>
      </c>
      <c r="AB1772" s="1">
        <v>0</v>
      </c>
      <c r="AC1772" s="1">
        <v>60</v>
      </c>
      <c r="AD1772" s="1">
        <v>0</v>
      </c>
      <c r="AE1772" s="1">
        <v>295</v>
      </c>
      <c r="AF1772" s="1">
        <v>0</v>
      </c>
      <c r="AG1772" s="1">
        <v>0</v>
      </c>
      <c r="AH1772" s="1">
        <v>800</v>
      </c>
      <c r="AI1772" s="1">
        <v>1155</v>
      </c>
      <c r="AJ1772" s="1" t="s">
        <v>386</v>
      </c>
      <c r="AK1772" s="1" t="s">
        <v>387</v>
      </c>
      <c r="AL1772" s="1" t="s">
        <v>388</v>
      </c>
      <c r="AM1772" s="1" t="s">
        <v>12</v>
      </c>
      <c r="AN1772" s="1" t="s">
        <v>23097</v>
      </c>
      <c r="AO1772" s="1" t="s">
        <v>86</v>
      </c>
      <c r="AP1772" s="1" t="s">
        <v>57</v>
      </c>
      <c r="AQ1772" s="1" t="s">
        <v>25</v>
      </c>
      <c r="AR1772" s="1" t="s">
        <v>30</v>
      </c>
      <c r="AS1772" s="1" t="s">
        <v>23091</v>
      </c>
      <c r="AT1772" s="1" t="s">
        <v>26</v>
      </c>
    </row>
    <row r="1773" spans="1:46" x14ac:dyDescent="0.25">
      <c r="A1773" s="1" t="s">
        <v>19295</v>
      </c>
      <c r="B1773" s="2" t="s">
        <v>23073</v>
      </c>
      <c r="C1773" s="2" t="s">
        <v>23106</v>
      </c>
      <c r="D1773" s="1">
        <v>0</v>
      </c>
      <c r="E1773" s="1">
        <v>0</v>
      </c>
      <c r="F1773" s="1">
        <v>1</v>
      </c>
      <c r="G1773" s="1">
        <v>1</v>
      </c>
      <c r="H1773" s="6">
        <v>1</v>
      </c>
      <c r="I1773">
        <v>1</v>
      </c>
      <c r="J1773" s="1">
        <v>38</v>
      </c>
      <c r="K1773" s="1">
        <v>0</v>
      </c>
      <c r="L1773" s="1">
        <v>688</v>
      </c>
      <c r="M1773" s="6">
        <v>0.17</v>
      </c>
      <c r="N1773" s="4">
        <v>2873</v>
      </c>
      <c r="O1773" s="4">
        <v>220</v>
      </c>
      <c r="P1773" s="4">
        <v>700</v>
      </c>
      <c r="Q1773" s="3">
        <v>0.32</v>
      </c>
      <c r="R1773" s="1">
        <v>24</v>
      </c>
      <c r="S1773" s="1">
        <v>700</v>
      </c>
      <c r="T1773" s="1">
        <v>69</v>
      </c>
      <c r="U1773" s="1">
        <v>1</v>
      </c>
      <c r="V1773" s="1">
        <v>42</v>
      </c>
      <c r="W1773" s="1">
        <v>1</v>
      </c>
      <c r="X1773" s="1">
        <v>1</v>
      </c>
      <c r="Y1773" s="1">
        <v>0</v>
      </c>
      <c r="Z1773" s="1">
        <v>2</v>
      </c>
      <c r="AA1773" s="1">
        <v>1</v>
      </c>
      <c r="AB1773" s="1">
        <v>1</v>
      </c>
      <c r="AC1773" s="1">
        <v>0</v>
      </c>
      <c r="AD1773" s="1">
        <v>0</v>
      </c>
      <c r="AE1773" s="1">
        <v>0</v>
      </c>
      <c r="AF1773" s="1">
        <v>0</v>
      </c>
      <c r="AG1773" s="1">
        <v>0</v>
      </c>
      <c r="AH1773" s="1">
        <v>0</v>
      </c>
      <c r="AI1773" s="1">
        <v>0</v>
      </c>
      <c r="AJ1773" s="1" t="s">
        <v>6773</v>
      </c>
      <c r="AK1773" s="1" t="s">
        <v>6774</v>
      </c>
      <c r="AL1773" s="1" t="s">
        <v>6775</v>
      </c>
      <c r="AM1773" s="1" t="s">
        <v>16</v>
      </c>
      <c r="AN1773" s="1" t="s">
        <v>23097</v>
      </c>
      <c r="AO1773" s="1" t="s">
        <v>86</v>
      </c>
      <c r="AP1773" s="1" t="s">
        <v>86</v>
      </c>
      <c r="AQ1773" s="1" t="s">
        <v>14</v>
      </c>
      <c r="AR1773" s="1" t="s">
        <v>30</v>
      </c>
      <c r="AS1773" s="1" t="s">
        <v>23091</v>
      </c>
      <c r="AT1773" s="1" t="s">
        <v>101</v>
      </c>
    </row>
    <row r="1774" spans="1:46" x14ac:dyDescent="0.25">
      <c r="A1774" s="1" t="s">
        <v>19944</v>
      </c>
      <c r="B1774" s="2" t="s">
        <v>23073</v>
      </c>
      <c r="C1774" s="2" t="s">
        <v>23107</v>
      </c>
      <c r="D1774" s="1">
        <v>0</v>
      </c>
      <c r="E1774" s="1">
        <v>2</v>
      </c>
      <c r="F1774" s="1">
        <v>1</v>
      </c>
      <c r="G1774" s="1">
        <v>3</v>
      </c>
      <c r="H1774" s="6">
        <v>0.33333333333333331</v>
      </c>
      <c r="I1774">
        <v>1</v>
      </c>
      <c r="J1774" s="1">
        <v>45</v>
      </c>
      <c r="K1774" s="1">
        <v>0</v>
      </c>
      <c r="L1774" s="1">
        <v>816</v>
      </c>
      <c r="M1774" s="6">
        <v>0.03</v>
      </c>
      <c r="N1774" s="4">
        <v>4000</v>
      </c>
      <c r="O1774" s="4">
        <v>300</v>
      </c>
      <c r="P1774" s="4">
        <v>100</v>
      </c>
      <c r="Q1774" s="3">
        <v>0.36</v>
      </c>
      <c r="R1774" s="1">
        <v>12</v>
      </c>
      <c r="S1774" s="1">
        <v>100</v>
      </c>
      <c r="T1774" s="1">
        <v>18</v>
      </c>
      <c r="U1774" s="1">
        <v>1</v>
      </c>
      <c r="V1774" s="1">
        <v>42</v>
      </c>
      <c r="W1774" s="1">
        <v>0</v>
      </c>
      <c r="X1774" s="1">
        <v>0</v>
      </c>
      <c r="Y1774" s="1">
        <v>0</v>
      </c>
      <c r="Z1774" s="1">
        <v>4</v>
      </c>
      <c r="AA1774" s="1">
        <v>0</v>
      </c>
      <c r="AB1774" s="1">
        <v>1</v>
      </c>
      <c r="AC1774" s="1">
        <v>0</v>
      </c>
      <c r="AD1774" s="1">
        <v>0</v>
      </c>
      <c r="AE1774" s="1">
        <v>0</v>
      </c>
      <c r="AF1774" s="1">
        <v>0</v>
      </c>
      <c r="AG1774" s="1">
        <v>0</v>
      </c>
      <c r="AH1774" s="1">
        <v>0</v>
      </c>
      <c r="AI1774" s="1">
        <v>0</v>
      </c>
      <c r="AJ1774" s="1" t="s">
        <v>8595</v>
      </c>
      <c r="AK1774" s="1" t="s">
        <v>8596</v>
      </c>
      <c r="AL1774" s="1" t="s">
        <v>8597</v>
      </c>
      <c r="AM1774" s="1" t="s">
        <v>16</v>
      </c>
      <c r="AN1774" s="1" t="s">
        <v>23097</v>
      </c>
      <c r="AO1774" s="1" t="s">
        <v>86</v>
      </c>
      <c r="AP1774" s="1" t="s">
        <v>57</v>
      </c>
      <c r="AQ1774" s="1" t="s">
        <v>25</v>
      </c>
      <c r="AR1774" s="1" t="s">
        <v>30</v>
      </c>
      <c r="AS1774" s="1" t="s">
        <v>23090</v>
      </c>
      <c r="AT1774" s="1" t="s">
        <v>101</v>
      </c>
    </row>
    <row r="1775" spans="1:46" x14ac:dyDescent="0.25">
      <c r="A1775" s="1" t="s">
        <v>18194</v>
      </c>
      <c r="B1775" s="2" t="s">
        <v>23073</v>
      </c>
      <c r="C1775" s="2" t="s">
        <v>23108</v>
      </c>
      <c r="D1775" s="1">
        <v>0</v>
      </c>
      <c r="E1775" s="1">
        <v>0</v>
      </c>
      <c r="F1775" s="1">
        <v>4</v>
      </c>
      <c r="G1775" s="1">
        <v>4</v>
      </c>
      <c r="H1775" s="6">
        <v>1</v>
      </c>
      <c r="I1775">
        <v>0</v>
      </c>
      <c r="J1775" s="1">
        <v>44</v>
      </c>
      <c r="K1775" s="1">
        <v>1</v>
      </c>
      <c r="L1775" s="1">
        <v>600</v>
      </c>
      <c r="M1775" s="6">
        <v>0.1</v>
      </c>
      <c r="N1775" s="4">
        <v>3400</v>
      </c>
      <c r="O1775" s="4">
        <v>250</v>
      </c>
      <c r="P1775" s="4">
        <v>100</v>
      </c>
      <c r="Q1775" s="3">
        <v>0.3</v>
      </c>
      <c r="R1775" s="1">
        <v>12</v>
      </c>
      <c r="S1775" s="1">
        <v>100</v>
      </c>
      <c r="T1775" s="1">
        <v>7</v>
      </c>
      <c r="U1775" s="1">
        <v>1</v>
      </c>
      <c r="V1775" s="1">
        <v>42</v>
      </c>
      <c r="W1775" s="1">
        <v>1</v>
      </c>
      <c r="X1775" s="1">
        <v>1</v>
      </c>
      <c r="Y1775" s="1">
        <v>1</v>
      </c>
      <c r="Z1775" s="1">
        <v>1</v>
      </c>
      <c r="AA1775" s="1">
        <v>0</v>
      </c>
      <c r="AB1775" s="1">
        <v>0</v>
      </c>
      <c r="AC1775" s="1">
        <v>0</v>
      </c>
      <c r="AD1775" s="1">
        <v>0</v>
      </c>
      <c r="AE1775" s="1">
        <v>0</v>
      </c>
      <c r="AF1775" s="1">
        <v>335</v>
      </c>
      <c r="AG1775" s="1">
        <v>0</v>
      </c>
      <c r="AH1775" s="1">
        <v>0</v>
      </c>
      <c r="AI1775" s="1">
        <v>335</v>
      </c>
      <c r="AJ1775" s="1" t="s">
        <v>3642</v>
      </c>
      <c r="AK1775" s="1" t="s">
        <v>3643</v>
      </c>
      <c r="AL1775" s="1" t="s">
        <v>3644</v>
      </c>
      <c r="AM1775" s="1" t="s">
        <v>12</v>
      </c>
      <c r="AN1775" s="1" t="s">
        <v>23098</v>
      </c>
      <c r="AO1775" s="1" t="s">
        <v>86</v>
      </c>
      <c r="AP1775" s="1" t="s">
        <v>86</v>
      </c>
      <c r="AQ1775" s="1" t="s">
        <v>14</v>
      </c>
      <c r="AR1775" s="1" t="s">
        <v>19</v>
      </c>
      <c r="AS1775" s="1" t="s">
        <v>23090</v>
      </c>
      <c r="AT1775" s="1" t="s">
        <v>26</v>
      </c>
    </row>
    <row r="1776" spans="1:46" x14ac:dyDescent="0.25">
      <c r="A1776" s="1" t="s">
        <v>20511</v>
      </c>
      <c r="B1776" s="2" t="s">
        <v>23073</v>
      </c>
      <c r="C1776" s="2" t="s">
        <v>23110</v>
      </c>
      <c r="D1776" s="1">
        <v>0</v>
      </c>
      <c r="E1776" s="1">
        <v>0</v>
      </c>
      <c r="F1776" s="1">
        <v>8</v>
      </c>
      <c r="G1776" s="1">
        <v>8</v>
      </c>
      <c r="H1776" s="6">
        <v>1</v>
      </c>
      <c r="I1776">
        <v>0</v>
      </c>
      <c r="J1776" s="1">
        <v>43</v>
      </c>
      <c r="K1776" s="1">
        <v>0</v>
      </c>
      <c r="L1776" s="1">
        <v>733</v>
      </c>
      <c r="M1776" s="6">
        <v>0.87</v>
      </c>
      <c r="N1776" s="4">
        <v>19953</v>
      </c>
      <c r="O1776" s="4">
        <v>1662</v>
      </c>
      <c r="P1776" s="4">
        <v>1000</v>
      </c>
      <c r="Q1776" s="3">
        <v>0.22</v>
      </c>
      <c r="R1776" s="1">
        <v>18</v>
      </c>
      <c r="S1776" s="1">
        <v>1000</v>
      </c>
      <c r="T1776" s="1">
        <v>33</v>
      </c>
      <c r="U1776" s="1">
        <v>0</v>
      </c>
      <c r="V1776" s="1">
        <v>42</v>
      </c>
      <c r="W1776" s="1">
        <v>0</v>
      </c>
      <c r="X1776" s="1">
        <v>0</v>
      </c>
      <c r="Y1776" s="1">
        <v>0</v>
      </c>
      <c r="Z1776" s="1">
        <v>2</v>
      </c>
      <c r="AA1776" s="1">
        <v>1</v>
      </c>
      <c r="AB1776" s="1">
        <v>1</v>
      </c>
      <c r="AC1776" s="1">
        <v>39467</v>
      </c>
      <c r="AD1776" s="1">
        <v>0</v>
      </c>
      <c r="AE1776" s="1">
        <v>0</v>
      </c>
      <c r="AF1776" s="1">
        <v>0</v>
      </c>
      <c r="AG1776" s="1">
        <v>1538</v>
      </c>
      <c r="AH1776" s="1">
        <v>0</v>
      </c>
      <c r="AI1776" s="1">
        <v>41005</v>
      </c>
      <c r="AJ1776" s="1" t="s">
        <v>10153</v>
      </c>
      <c r="AK1776" s="1" t="s">
        <v>10154</v>
      </c>
      <c r="AL1776" s="1" t="s">
        <v>10155</v>
      </c>
      <c r="AM1776" s="1" t="s">
        <v>12</v>
      </c>
      <c r="AN1776" s="1" t="s">
        <v>23097</v>
      </c>
      <c r="AO1776" s="1" t="s">
        <v>364</v>
      </c>
      <c r="AP1776" s="1" t="s">
        <v>57</v>
      </c>
      <c r="AQ1776" s="1" t="s">
        <v>25</v>
      </c>
      <c r="AR1776" s="1" t="s">
        <v>30</v>
      </c>
      <c r="AS1776" s="1" t="s">
        <v>23091</v>
      </c>
      <c r="AT1776" s="1" t="s">
        <v>101</v>
      </c>
    </row>
    <row r="1777" spans="1:46" x14ac:dyDescent="0.25">
      <c r="A1777" s="1" t="s">
        <v>20701</v>
      </c>
      <c r="B1777" s="2" t="s">
        <v>23073</v>
      </c>
      <c r="C1777" s="2" t="s">
        <v>23110</v>
      </c>
      <c r="D1777" s="1">
        <v>0</v>
      </c>
      <c r="E1777" s="1">
        <v>1</v>
      </c>
      <c r="F1777" s="1">
        <v>1</v>
      </c>
      <c r="G1777" s="1">
        <v>2</v>
      </c>
      <c r="H1777" s="6">
        <v>0.5</v>
      </c>
      <c r="I1777">
        <v>0</v>
      </c>
      <c r="J1777" s="1">
        <v>41</v>
      </c>
      <c r="K1777" s="1">
        <v>1</v>
      </c>
      <c r="L1777" s="1">
        <v>680</v>
      </c>
      <c r="M1777" s="6">
        <v>0.31</v>
      </c>
      <c r="N1777" s="4">
        <v>7044</v>
      </c>
      <c r="O1777" s="4">
        <v>587</v>
      </c>
      <c r="P1777" s="4">
        <v>300</v>
      </c>
      <c r="Q1777" s="3">
        <v>0.2</v>
      </c>
      <c r="R1777" s="1">
        <v>12</v>
      </c>
      <c r="S1777" s="1">
        <v>300</v>
      </c>
      <c r="T1777" s="1">
        <v>33</v>
      </c>
      <c r="U1777" s="1">
        <v>1</v>
      </c>
      <c r="V1777" s="1">
        <v>42</v>
      </c>
      <c r="W1777" s="1">
        <v>0</v>
      </c>
      <c r="X1777" s="1">
        <v>0</v>
      </c>
      <c r="Y1777" s="1">
        <v>0</v>
      </c>
      <c r="Z1777" s="1">
        <v>3</v>
      </c>
      <c r="AA1777" s="1">
        <v>0</v>
      </c>
      <c r="AB1777" s="1">
        <v>0</v>
      </c>
      <c r="AC1777" s="1">
        <v>0</v>
      </c>
      <c r="AD1777" s="1">
        <v>650</v>
      </c>
      <c r="AE1777" s="1">
        <v>3339</v>
      </c>
      <c r="AF1777" s="1">
        <v>659</v>
      </c>
      <c r="AG1777" s="1">
        <v>0</v>
      </c>
      <c r="AH1777" s="1">
        <v>1300</v>
      </c>
      <c r="AI1777" s="1">
        <v>5948</v>
      </c>
      <c r="AJ1777" s="1" t="s">
        <v>5117</v>
      </c>
      <c r="AK1777" s="1" t="s">
        <v>10688</v>
      </c>
      <c r="AL1777" s="1" t="s">
        <v>10689</v>
      </c>
      <c r="AM1777" s="1" t="s">
        <v>12</v>
      </c>
      <c r="AN1777" s="1" t="s">
        <v>23098</v>
      </c>
      <c r="AO1777" s="1" t="s">
        <v>86</v>
      </c>
      <c r="AP1777" s="1" t="s">
        <v>57</v>
      </c>
      <c r="AQ1777" s="1" t="s">
        <v>25</v>
      </c>
      <c r="AR1777" s="1" t="s">
        <v>30</v>
      </c>
      <c r="AS1777" s="1" t="s">
        <v>23090</v>
      </c>
      <c r="AT1777" s="1" t="s">
        <v>26</v>
      </c>
    </row>
    <row r="1778" spans="1:46" x14ac:dyDescent="0.25">
      <c r="A1778" s="1" t="s">
        <v>19439</v>
      </c>
      <c r="B1778" s="2" t="s">
        <v>23073</v>
      </c>
      <c r="C1778" s="2" t="s">
        <v>23110</v>
      </c>
      <c r="D1778" s="1">
        <v>0</v>
      </c>
      <c r="E1778" s="1">
        <v>1</v>
      </c>
      <c r="F1778" s="1">
        <v>2</v>
      </c>
      <c r="G1778" s="1">
        <v>3</v>
      </c>
      <c r="H1778" s="6">
        <v>0.66666666666666663</v>
      </c>
      <c r="I1778">
        <v>0</v>
      </c>
      <c r="J1778" s="1">
        <v>33</v>
      </c>
      <c r="K1778" s="1">
        <v>0</v>
      </c>
      <c r="L1778" s="1">
        <v>847</v>
      </c>
      <c r="M1778" s="6">
        <v>0.56000000000000005</v>
      </c>
      <c r="N1778" s="4">
        <v>3500</v>
      </c>
      <c r="O1778" s="4">
        <v>279</v>
      </c>
      <c r="P1778" s="4">
        <v>800</v>
      </c>
      <c r="Q1778" s="3">
        <v>0.17</v>
      </c>
      <c r="R1778" s="1">
        <v>18</v>
      </c>
      <c r="S1778" s="1">
        <v>800</v>
      </c>
      <c r="T1778" s="1">
        <v>85</v>
      </c>
      <c r="U1778" s="1">
        <v>0</v>
      </c>
      <c r="V1778" s="1">
        <v>42</v>
      </c>
      <c r="W1778" s="1">
        <v>0</v>
      </c>
      <c r="X1778" s="1">
        <v>0</v>
      </c>
      <c r="Y1778" s="1">
        <v>1</v>
      </c>
      <c r="Z1778" s="1">
        <v>3</v>
      </c>
      <c r="AA1778" s="1">
        <v>0</v>
      </c>
      <c r="AB1778" s="1">
        <v>0</v>
      </c>
      <c r="AC1778" s="1">
        <v>0</v>
      </c>
      <c r="AD1778" s="1">
        <v>660</v>
      </c>
      <c r="AE1778" s="1">
        <v>2100</v>
      </c>
      <c r="AF1778" s="1">
        <v>0</v>
      </c>
      <c r="AG1778" s="1">
        <v>0</v>
      </c>
      <c r="AH1778" s="1">
        <v>0</v>
      </c>
      <c r="AI1778" s="1">
        <v>2760</v>
      </c>
      <c r="AJ1778" s="1" t="s">
        <v>7193</v>
      </c>
      <c r="AK1778" s="1" t="s">
        <v>7194</v>
      </c>
      <c r="AL1778" s="1" t="s">
        <v>2402</v>
      </c>
      <c r="AM1778" s="1" t="s">
        <v>12</v>
      </c>
      <c r="AN1778" s="1" t="s">
        <v>23097</v>
      </c>
      <c r="AO1778" s="1" t="s">
        <v>364</v>
      </c>
      <c r="AP1778" s="1" t="s">
        <v>57</v>
      </c>
      <c r="AQ1778" s="1" t="s">
        <v>25</v>
      </c>
      <c r="AR1778" s="1" t="s">
        <v>19</v>
      </c>
      <c r="AS1778" s="1" t="s">
        <v>23090</v>
      </c>
      <c r="AT1778" s="1" t="s">
        <v>26</v>
      </c>
    </row>
    <row r="1779" spans="1:46" x14ac:dyDescent="0.25">
      <c r="A1779" s="1" t="s">
        <v>19128</v>
      </c>
      <c r="B1779" s="2" t="s">
        <v>23074</v>
      </c>
      <c r="C1779" s="2" t="s">
        <v>23104</v>
      </c>
      <c r="D1779" s="1">
        <v>0</v>
      </c>
      <c r="E1779" s="1">
        <v>0</v>
      </c>
      <c r="F1779" s="1">
        <v>1</v>
      </c>
      <c r="G1779" s="1">
        <v>1</v>
      </c>
      <c r="H1779" s="6">
        <v>1</v>
      </c>
      <c r="I1779">
        <v>0</v>
      </c>
      <c r="J1779" s="1">
        <v>38</v>
      </c>
      <c r="K1779" s="1">
        <v>0</v>
      </c>
      <c r="L1779" s="1">
        <v>579</v>
      </c>
      <c r="M1779" s="6">
        <v>0.53</v>
      </c>
      <c r="N1779" s="4">
        <v>2640</v>
      </c>
      <c r="O1779" s="4">
        <v>220</v>
      </c>
      <c r="P1779" s="4">
        <v>1000</v>
      </c>
      <c r="Q1779" s="3">
        <v>0.35</v>
      </c>
      <c r="R1779" s="1">
        <v>24</v>
      </c>
      <c r="S1779" s="1">
        <v>1000</v>
      </c>
      <c r="T1779" s="1">
        <v>70</v>
      </c>
      <c r="U1779" s="1">
        <v>0</v>
      </c>
      <c r="V1779" s="1">
        <v>42</v>
      </c>
      <c r="W1779" s="1">
        <v>0</v>
      </c>
      <c r="X1779" s="1">
        <v>0</v>
      </c>
      <c r="Y1779" s="1">
        <v>1</v>
      </c>
      <c r="Z1779" s="1">
        <v>2</v>
      </c>
      <c r="AA1779" s="1">
        <v>0</v>
      </c>
      <c r="AB1779" s="1">
        <v>0</v>
      </c>
      <c r="AC1779" s="1">
        <v>0</v>
      </c>
      <c r="AD1779" s="1">
        <v>0</v>
      </c>
      <c r="AE1779" s="1">
        <v>0</v>
      </c>
      <c r="AF1779" s="1">
        <v>38</v>
      </c>
      <c r="AG1779" s="1">
        <v>100</v>
      </c>
      <c r="AH1779" s="1">
        <v>900</v>
      </c>
      <c r="AI1779" s="1">
        <v>1038</v>
      </c>
      <c r="AJ1779" s="1" t="s">
        <v>6313</v>
      </c>
      <c r="AK1779" s="1" t="s">
        <v>6314</v>
      </c>
      <c r="AL1779" s="1" t="s">
        <v>6315</v>
      </c>
      <c r="AM1779" s="1" t="s">
        <v>12</v>
      </c>
      <c r="AN1779" s="1" t="s">
        <v>23097</v>
      </c>
      <c r="AO1779" s="1" t="s">
        <v>364</v>
      </c>
      <c r="AP1779" s="1" t="s">
        <v>57</v>
      </c>
      <c r="AQ1779" s="1" t="s">
        <v>25</v>
      </c>
      <c r="AR1779" s="1" t="s">
        <v>19</v>
      </c>
      <c r="AS1779" s="1" t="s">
        <v>23090</v>
      </c>
      <c r="AT1779" s="1" t="s">
        <v>26</v>
      </c>
    </row>
    <row r="1780" spans="1:46" x14ac:dyDescent="0.25">
      <c r="A1780" s="1" t="s">
        <v>21973</v>
      </c>
      <c r="B1780" s="2" t="s">
        <v>23074</v>
      </c>
      <c r="C1780" s="2" t="s">
        <v>23104</v>
      </c>
      <c r="D1780" s="1">
        <v>0</v>
      </c>
      <c r="E1780" s="1">
        <v>1</v>
      </c>
      <c r="F1780" s="1">
        <v>1</v>
      </c>
      <c r="G1780" s="1">
        <v>2</v>
      </c>
      <c r="H1780" s="6">
        <v>0.5</v>
      </c>
      <c r="I1780">
        <v>0</v>
      </c>
      <c r="J1780" s="1">
        <v>33</v>
      </c>
      <c r="K1780" s="1">
        <v>0</v>
      </c>
      <c r="L1780" s="1">
        <v>712</v>
      </c>
      <c r="M1780" s="6">
        <v>0.16</v>
      </c>
      <c r="N1780" s="4">
        <v>2400</v>
      </c>
      <c r="O1780" s="4">
        <v>200</v>
      </c>
      <c r="P1780" s="4">
        <v>350</v>
      </c>
      <c r="Q1780" s="3">
        <v>0.3</v>
      </c>
      <c r="R1780" s="1">
        <v>12</v>
      </c>
      <c r="S1780" s="1">
        <v>350</v>
      </c>
      <c r="T1780" s="1">
        <v>22</v>
      </c>
      <c r="U1780" s="1">
        <v>0</v>
      </c>
      <c r="V1780" s="1">
        <v>42</v>
      </c>
      <c r="W1780" s="1">
        <v>0</v>
      </c>
      <c r="X1780" s="1">
        <v>1</v>
      </c>
      <c r="Y1780" s="1">
        <v>1</v>
      </c>
      <c r="Z1780" s="1">
        <v>0</v>
      </c>
      <c r="AA1780" s="1">
        <v>1</v>
      </c>
      <c r="AB1780" s="1">
        <v>0</v>
      </c>
      <c r="AC1780" s="1">
        <v>0</v>
      </c>
      <c r="AD1780" s="1">
        <v>0</v>
      </c>
      <c r="AE1780" s="1">
        <v>0</v>
      </c>
      <c r="AF1780" s="1">
        <v>0</v>
      </c>
      <c r="AG1780" s="1">
        <v>0</v>
      </c>
      <c r="AH1780" s="1">
        <v>0</v>
      </c>
      <c r="AI1780" s="1">
        <v>0</v>
      </c>
      <c r="AJ1780" s="1" t="s">
        <v>14063</v>
      </c>
      <c r="AK1780" s="1" t="s">
        <v>14064</v>
      </c>
      <c r="AL1780" s="1" t="s">
        <v>14065</v>
      </c>
      <c r="AM1780" s="1" t="s">
        <v>12</v>
      </c>
      <c r="AN1780" s="1" t="s">
        <v>23097</v>
      </c>
      <c r="AO1780" s="1" t="s">
        <v>364</v>
      </c>
      <c r="AP1780" s="1" t="s">
        <v>57</v>
      </c>
      <c r="AQ1780" s="1" t="s">
        <v>14</v>
      </c>
      <c r="AR1780" s="1" t="s">
        <v>19</v>
      </c>
      <c r="AS1780" s="1" t="s">
        <v>23091</v>
      </c>
      <c r="AT1780" s="1" t="s">
        <v>26</v>
      </c>
    </row>
    <row r="1781" spans="1:46" x14ac:dyDescent="0.25">
      <c r="A1781" s="1" t="s">
        <v>19141</v>
      </c>
      <c r="B1781" s="2" t="s">
        <v>23074</v>
      </c>
      <c r="C1781" s="2" t="s">
        <v>23105</v>
      </c>
      <c r="D1781" s="1">
        <v>0</v>
      </c>
      <c r="E1781" s="1">
        <v>0</v>
      </c>
      <c r="F1781" s="1">
        <v>1</v>
      </c>
      <c r="G1781" s="1">
        <v>1</v>
      </c>
      <c r="H1781" s="6">
        <v>1</v>
      </c>
      <c r="I1781">
        <v>1</v>
      </c>
      <c r="J1781" s="1">
        <v>39</v>
      </c>
      <c r="K1781" s="1">
        <v>1</v>
      </c>
      <c r="L1781" s="1">
        <v>743</v>
      </c>
      <c r="M1781" s="6">
        <v>0.13</v>
      </c>
      <c r="N1781" s="4">
        <v>4920</v>
      </c>
      <c r="O1781" s="4">
        <v>410</v>
      </c>
      <c r="P1781" s="4">
        <v>300</v>
      </c>
      <c r="Q1781" s="3">
        <v>0.3</v>
      </c>
      <c r="R1781" s="1">
        <v>24</v>
      </c>
      <c r="S1781" s="1">
        <v>300</v>
      </c>
      <c r="T1781" s="1">
        <v>19</v>
      </c>
      <c r="U1781" s="1">
        <v>1</v>
      </c>
      <c r="V1781" s="1">
        <v>42</v>
      </c>
      <c r="W1781" s="1">
        <v>0</v>
      </c>
      <c r="X1781" s="1">
        <v>1</v>
      </c>
      <c r="Y1781" s="1">
        <v>0</v>
      </c>
      <c r="Z1781" s="1">
        <v>3</v>
      </c>
      <c r="AA1781" s="1">
        <v>1</v>
      </c>
      <c r="AB1781" s="1">
        <v>1</v>
      </c>
      <c r="AC1781" s="1">
        <v>0</v>
      </c>
      <c r="AD1781" s="1">
        <v>0</v>
      </c>
      <c r="AE1781" s="1">
        <v>1051</v>
      </c>
      <c r="AF1781" s="1">
        <v>0</v>
      </c>
      <c r="AG1781" s="1">
        <v>0</v>
      </c>
      <c r="AH1781" s="1">
        <v>0</v>
      </c>
      <c r="AI1781" s="1">
        <v>1051</v>
      </c>
      <c r="AJ1781" s="1" t="s">
        <v>978</v>
      </c>
      <c r="AK1781" s="1" t="s">
        <v>6348</v>
      </c>
      <c r="AL1781" s="1" t="s">
        <v>6349</v>
      </c>
      <c r="AM1781" s="1" t="s">
        <v>16</v>
      </c>
      <c r="AN1781" s="1" t="s">
        <v>23098</v>
      </c>
      <c r="AO1781" s="1" t="s">
        <v>86</v>
      </c>
      <c r="AP1781" s="1" t="s">
        <v>57</v>
      </c>
      <c r="AQ1781" s="1" t="s">
        <v>14</v>
      </c>
      <c r="AR1781" s="1" t="s">
        <v>30</v>
      </c>
      <c r="AS1781" s="1" t="s">
        <v>23091</v>
      </c>
      <c r="AT1781" s="1" t="s">
        <v>101</v>
      </c>
    </row>
    <row r="1782" spans="1:46" x14ac:dyDescent="0.25">
      <c r="A1782" s="1" t="s">
        <v>21380</v>
      </c>
      <c r="B1782" s="2" t="s">
        <v>23074</v>
      </c>
      <c r="C1782" s="2" t="s">
        <v>23105</v>
      </c>
      <c r="D1782" s="1">
        <v>0</v>
      </c>
      <c r="E1782" s="1">
        <v>5</v>
      </c>
      <c r="F1782" s="1">
        <v>3</v>
      </c>
      <c r="G1782" s="1">
        <v>8</v>
      </c>
      <c r="H1782" s="6">
        <v>0.375</v>
      </c>
      <c r="I1782">
        <v>0</v>
      </c>
      <c r="J1782" s="1">
        <v>35</v>
      </c>
      <c r="K1782" s="1">
        <v>0</v>
      </c>
      <c r="L1782" s="1">
        <v>634</v>
      </c>
      <c r="M1782" s="6">
        <v>0.14000000000000001</v>
      </c>
      <c r="N1782" s="4">
        <v>5000</v>
      </c>
      <c r="O1782" s="4">
        <v>500</v>
      </c>
      <c r="P1782" s="4">
        <v>550</v>
      </c>
      <c r="Q1782" s="3">
        <v>0.4</v>
      </c>
      <c r="R1782" s="1">
        <v>12</v>
      </c>
      <c r="S1782" s="1">
        <v>550</v>
      </c>
      <c r="T1782" s="1">
        <v>49</v>
      </c>
      <c r="U1782" s="1">
        <v>1</v>
      </c>
      <c r="V1782" s="1">
        <v>42</v>
      </c>
      <c r="W1782" s="1">
        <v>1</v>
      </c>
      <c r="X1782" s="1">
        <v>0</v>
      </c>
      <c r="Y1782" s="1">
        <v>1</v>
      </c>
      <c r="Z1782" s="1">
        <v>1</v>
      </c>
      <c r="AA1782" s="1">
        <v>1</v>
      </c>
      <c r="AB1782" s="1">
        <v>0</v>
      </c>
      <c r="AC1782" s="1">
        <v>230</v>
      </c>
      <c r="AD1782" s="1">
        <v>0</v>
      </c>
      <c r="AE1782" s="1">
        <v>169</v>
      </c>
      <c r="AF1782" s="1">
        <v>0</v>
      </c>
      <c r="AG1782" s="1">
        <v>0</v>
      </c>
      <c r="AH1782" s="1">
        <v>0</v>
      </c>
      <c r="AI1782" s="1">
        <v>399</v>
      </c>
      <c r="AJ1782" s="1" t="s">
        <v>12495</v>
      </c>
      <c r="AK1782" s="1" t="s">
        <v>12496</v>
      </c>
      <c r="AL1782" s="1" t="s">
        <v>12497</v>
      </c>
      <c r="AM1782" s="1" t="s">
        <v>12</v>
      </c>
      <c r="AN1782" s="1" t="s">
        <v>23097</v>
      </c>
      <c r="AO1782" s="1" t="s">
        <v>86</v>
      </c>
      <c r="AP1782" s="1" t="s">
        <v>86</v>
      </c>
      <c r="AQ1782" s="1" t="s">
        <v>25</v>
      </c>
      <c r="AR1782" s="1" t="s">
        <v>19</v>
      </c>
      <c r="AS1782" s="1" t="s">
        <v>23091</v>
      </c>
      <c r="AT1782" s="1" t="s">
        <v>26</v>
      </c>
    </row>
    <row r="1783" spans="1:46" x14ac:dyDescent="0.25">
      <c r="A1783" s="1" t="s">
        <v>22031</v>
      </c>
      <c r="B1783" s="2" t="s">
        <v>23074</v>
      </c>
      <c r="C1783" s="2" t="s">
        <v>23105</v>
      </c>
      <c r="D1783" s="1">
        <v>0</v>
      </c>
      <c r="E1783" s="1">
        <v>1</v>
      </c>
      <c r="F1783" s="1">
        <v>2</v>
      </c>
      <c r="G1783" s="1">
        <v>3</v>
      </c>
      <c r="H1783" s="6">
        <v>0.66666666666666663</v>
      </c>
      <c r="I1783">
        <v>1</v>
      </c>
      <c r="J1783" s="1">
        <v>37</v>
      </c>
      <c r="K1783" s="1">
        <v>0</v>
      </c>
      <c r="L1783" s="1">
        <v>599</v>
      </c>
      <c r="M1783" s="6">
        <v>0.73</v>
      </c>
      <c r="N1783" s="4">
        <v>2300</v>
      </c>
      <c r="O1783" s="4">
        <v>180</v>
      </c>
      <c r="P1783" s="4">
        <v>500</v>
      </c>
      <c r="Q1783" s="3">
        <v>0.35</v>
      </c>
      <c r="R1783" s="1">
        <v>12</v>
      </c>
      <c r="S1783" s="1">
        <v>500</v>
      </c>
      <c r="T1783" s="1">
        <v>13</v>
      </c>
      <c r="U1783" s="1">
        <v>0</v>
      </c>
      <c r="V1783" s="1">
        <v>42</v>
      </c>
      <c r="W1783" s="1">
        <v>1</v>
      </c>
      <c r="X1783" s="1">
        <v>0</v>
      </c>
      <c r="Y1783" s="1">
        <v>1</v>
      </c>
      <c r="Z1783" s="1">
        <v>3</v>
      </c>
      <c r="AA1783" s="1">
        <v>1</v>
      </c>
      <c r="AB1783" s="1">
        <v>1</v>
      </c>
      <c r="AC1783" s="1">
        <v>0</v>
      </c>
      <c r="AD1783" s="1">
        <v>0</v>
      </c>
      <c r="AE1783" s="1">
        <v>921</v>
      </c>
      <c r="AF1783" s="1">
        <v>86</v>
      </c>
      <c r="AG1783" s="1">
        <v>199</v>
      </c>
      <c r="AH1783" s="1">
        <v>600</v>
      </c>
      <c r="AI1783" s="1">
        <v>1806</v>
      </c>
      <c r="AJ1783" s="1" t="s">
        <v>855</v>
      </c>
      <c r="AK1783" s="1" t="s">
        <v>14215</v>
      </c>
      <c r="AL1783" s="1" t="s">
        <v>14216</v>
      </c>
      <c r="AM1783" s="1" t="s">
        <v>16</v>
      </c>
      <c r="AN1783" s="1" t="s">
        <v>23097</v>
      </c>
      <c r="AO1783" s="1" t="s">
        <v>364</v>
      </c>
      <c r="AP1783" s="1" t="s">
        <v>86</v>
      </c>
      <c r="AQ1783" s="1" t="s">
        <v>25</v>
      </c>
      <c r="AR1783" s="1" t="s">
        <v>19</v>
      </c>
      <c r="AS1783" s="1" t="s">
        <v>23091</v>
      </c>
      <c r="AT1783" s="1" t="s">
        <v>101</v>
      </c>
    </row>
    <row r="1784" spans="1:46" x14ac:dyDescent="0.25">
      <c r="A1784" s="1" t="s">
        <v>22039</v>
      </c>
      <c r="B1784" s="2" t="s">
        <v>23074</v>
      </c>
      <c r="C1784" s="2" t="s">
        <v>23105</v>
      </c>
      <c r="D1784" s="1">
        <v>0</v>
      </c>
      <c r="E1784" s="1">
        <v>0</v>
      </c>
      <c r="F1784" s="1">
        <v>1</v>
      </c>
      <c r="G1784" s="1">
        <v>1</v>
      </c>
      <c r="H1784" s="6">
        <v>1</v>
      </c>
      <c r="I1784">
        <v>0</v>
      </c>
      <c r="J1784" s="1">
        <v>31</v>
      </c>
      <c r="K1784" s="1">
        <v>0</v>
      </c>
      <c r="L1784" s="1">
        <v>656</v>
      </c>
      <c r="M1784" s="6">
        <v>0.25</v>
      </c>
      <c r="N1784" s="4">
        <v>2600</v>
      </c>
      <c r="O1784" s="4">
        <v>200</v>
      </c>
      <c r="P1784" s="4">
        <v>500</v>
      </c>
      <c r="Q1784" s="3">
        <v>0.39</v>
      </c>
      <c r="R1784" s="1">
        <v>12</v>
      </c>
      <c r="S1784" s="1">
        <v>500</v>
      </c>
      <c r="T1784" s="1">
        <v>79</v>
      </c>
      <c r="U1784" s="1">
        <v>1</v>
      </c>
      <c r="V1784" s="1">
        <v>42</v>
      </c>
      <c r="W1784" s="1">
        <v>0</v>
      </c>
      <c r="X1784" s="1">
        <v>1</v>
      </c>
      <c r="Y1784" s="1">
        <v>1</v>
      </c>
      <c r="Z1784" s="1">
        <v>2</v>
      </c>
      <c r="AA1784" s="1">
        <v>1</v>
      </c>
      <c r="AB1784" s="1">
        <v>1</v>
      </c>
      <c r="AC1784" s="1">
        <v>0</v>
      </c>
      <c r="AD1784" s="1">
        <v>0</v>
      </c>
      <c r="AE1784" s="1">
        <v>0</v>
      </c>
      <c r="AF1784" s="1">
        <v>0</v>
      </c>
      <c r="AG1784" s="1">
        <v>0</v>
      </c>
      <c r="AH1784" s="1">
        <v>0</v>
      </c>
      <c r="AI1784" s="1">
        <v>0</v>
      </c>
      <c r="AJ1784" s="1" t="s">
        <v>1487</v>
      </c>
      <c r="AK1784" s="1" t="s">
        <v>14232</v>
      </c>
      <c r="AL1784" s="1" t="s">
        <v>14233</v>
      </c>
      <c r="AM1784" s="1" t="s">
        <v>12</v>
      </c>
      <c r="AN1784" s="1" t="s">
        <v>23097</v>
      </c>
      <c r="AO1784" s="1" t="s">
        <v>86</v>
      </c>
      <c r="AP1784" s="1" t="s">
        <v>57</v>
      </c>
      <c r="AQ1784" s="1" t="s">
        <v>14</v>
      </c>
      <c r="AR1784" s="1" t="s">
        <v>19</v>
      </c>
      <c r="AS1784" s="1" t="s">
        <v>23091</v>
      </c>
      <c r="AT1784" s="1" t="s">
        <v>101</v>
      </c>
    </row>
    <row r="1785" spans="1:46" x14ac:dyDescent="0.25">
      <c r="A1785" s="1" t="s">
        <v>19189</v>
      </c>
      <c r="B1785" s="2" t="s">
        <v>23074</v>
      </c>
      <c r="C1785" s="2" t="s">
        <v>23105</v>
      </c>
      <c r="D1785" s="1">
        <v>0</v>
      </c>
      <c r="E1785" s="1">
        <v>5</v>
      </c>
      <c r="F1785" s="1">
        <v>1</v>
      </c>
      <c r="G1785" s="1">
        <v>6</v>
      </c>
      <c r="H1785" s="6">
        <v>0.16666666666666666</v>
      </c>
      <c r="I1785">
        <v>0</v>
      </c>
      <c r="J1785" s="1">
        <v>31</v>
      </c>
      <c r="K1785" s="1">
        <v>0</v>
      </c>
      <c r="L1785" s="1">
        <v>643</v>
      </c>
      <c r="M1785" s="6">
        <v>0.54</v>
      </c>
      <c r="N1785" s="4">
        <v>2600</v>
      </c>
      <c r="O1785" s="4">
        <v>185</v>
      </c>
      <c r="P1785" s="4">
        <v>500</v>
      </c>
      <c r="Q1785" s="3">
        <v>0.33</v>
      </c>
      <c r="R1785" s="1">
        <v>24</v>
      </c>
      <c r="S1785" s="1">
        <v>500</v>
      </c>
      <c r="T1785" s="1">
        <v>38</v>
      </c>
      <c r="U1785" s="1">
        <v>0</v>
      </c>
      <c r="V1785" s="1">
        <v>42</v>
      </c>
      <c r="W1785" s="1">
        <v>0</v>
      </c>
      <c r="X1785" s="1">
        <v>0</v>
      </c>
      <c r="Y1785" s="1">
        <v>1</v>
      </c>
      <c r="Z1785" s="1">
        <v>0</v>
      </c>
      <c r="AA1785" s="1">
        <v>1</v>
      </c>
      <c r="AB1785" s="1">
        <v>0</v>
      </c>
      <c r="AC1785" s="1">
        <v>796</v>
      </c>
      <c r="AD1785" s="1">
        <v>0</v>
      </c>
      <c r="AE1785" s="1">
        <v>0</v>
      </c>
      <c r="AF1785" s="1">
        <v>312</v>
      </c>
      <c r="AG1785" s="1">
        <v>0</v>
      </c>
      <c r="AH1785" s="1">
        <v>500</v>
      </c>
      <c r="AI1785" s="1">
        <v>1608</v>
      </c>
      <c r="AJ1785" s="1" t="s">
        <v>6474</v>
      </c>
      <c r="AK1785" s="1" t="s">
        <v>6475</v>
      </c>
      <c r="AL1785" s="1" t="s">
        <v>6476</v>
      </c>
      <c r="AM1785" s="1" t="s">
        <v>12</v>
      </c>
      <c r="AN1785" s="1" t="s">
        <v>23097</v>
      </c>
      <c r="AO1785" s="1" t="s">
        <v>364</v>
      </c>
      <c r="AP1785" s="1" t="s">
        <v>57</v>
      </c>
      <c r="AQ1785" s="1" t="s">
        <v>25</v>
      </c>
      <c r="AR1785" s="1" t="s">
        <v>19</v>
      </c>
      <c r="AS1785" s="1" t="s">
        <v>23091</v>
      </c>
      <c r="AT1785" s="1" t="s">
        <v>26</v>
      </c>
    </row>
    <row r="1786" spans="1:46" x14ac:dyDescent="0.25">
      <c r="A1786" s="1" t="s">
        <v>22698</v>
      </c>
      <c r="B1786" s="2" t="s">
        <v>23074</v>
      </c>
      <c r="C1786" s="2" t="s">
        <v>23106</v>
      </c>
      <c r="D1786" s="1">
        <v>1</v>
      </c>
      <c r="E1786" s="1">
        <v>1</v>
      </c>
      <c r="F1786" s="1">
        <v>1</v>
      </c>
      <c r="G1786" s="1">
        <v>3</v>
      </c>
      <c r="H1786" s="6">
        <v>0.33333333333333331</v>
      </c>
      <c r="I1786">
        <v>0</v>
      </c>
      <c r="J1786" s="1">
        <v>35</v>
      </c>
      <c r="K1786" s="1">
        <v>1</v>
      </c>
      <c r="L1786" s="1">
        <v>616</v>
      </c>
      <c r="M1786" s="6">
        <v>0.37</v>
      </c>
      <c r="N1786" s="4">
        <v>3100</v>
      </c>
      <c r="O1786" s="4">
        <v>230</v>
      </c>
      <c r="P1786" s="4">
        <v>300</v>
      </c>
      <c r="Q1786" s="3">
        <v>0.36</v>
      </c>
      <c r="R1786" s="1">
        <v>24</v>
      </c>
      <c r="S1786" s="1">
        <v>300</v>
      </c>
      <c r="T1786" s="1">
        <v>58</v>
      </c>
      <c r="U1786" s="1">
        <v>1</v>
      </c>
      <c r="V1786" s="1">
        <v>42</v>
      </c>
      <c r="W1786" s="1">
        <v>0</v>
      </c>
      <c r="X1786" s="1">
        <v>0</v>
      </c>
      <c r="Y1786" s="1">
        <v>1</v>
      </c>
      <c r="Z1786" s="1">
        <v>2</v>
      </c>
      <c r="AA1786" s="1">
        <v>1</v>
      </c>
      <c r="AB1786" s="1">
        <v>0</v>
      </c>
      <c r="AC1786" s="1">
        <v>690</v>
      </c>
      <c r="AD1786" s="1">
        <v>0</v>
      </c>
      <c r="AE1786" s="1">
        <v>0</v>
      </c>
      <c r="AF1786" s="1">
        <v>250</v>
      </c>
      <c r="AG1786" s="1">
        <v>0</v>
      </c>
      <c r="AH1786" s="1">
        <v>550</v>
      </c>
      <c r="AI1786" s="1">
        <v>1490</v>
      </c>
      <c r="AJ1786" s="1" t="s">
        <v>15986</v>
      </c>
      <c r="AK1786" s="1" t="s">
        <v>15987</v>
      </c>
      <c r="AL1786" s="1" t="s">
        <v>15988</v>
      </c>
      <c r="AM1786" s="1" t="s">
        <v>12</v>
      </c>
      <c r="AN1786" s="1" t="s">
        <v>23098</v>
      </c>
      <c r="AO1786" s="1" t="s">
        <v>86</v>
      </c>
      <c r="AP1786" s="1" t="s">
        <v>57</v>
      </c>
      <c r="AQ1786" s="1" t="s">
        <v>25</v>
      </c>
      <c r="AR1786" s="1" t="s">
        <v>19</v>
      </c>
      <c r="AS1786" s="1" t="s">
        <v>23091</v>
      </c>
      <c r="AT1786" s="1" t="s">
        <v>26</v>
      </c>
    </row>
    <row r="1787" spans="1:46" x14ac:dyDescent="0.25">
      <c r="A1787" s="1" t="s">
        <v>22842</v>
      </c>
      <c r="B1787" s="2" t="s">
        <v>23074</v>
      </c>
      <c r="C1787" s="2" t="s">
        <v>23108</v>
      </c>
      <c r="D1787" s="1">
        <v>1</v>
      </c>
      <c r="E1787" s="1">
        <v>0</v>
      </c>
      <c r="F1787" s="1">
        <v>1</v>
      </c>
      <c r="G1787" s="1">
        <v>2</v>
      </c>
      <c r="H1787" s="6">
        <v>0.5</v>
      </c>
      <c r="I1787">
        <v>0</v>
      </c>
      <c r="J1787" s="1">
        <v>37</v>
      </c>
      <c r="K1787" s="1">
        <v>0</v>
      </c>
      <c r="L1787" s="1">
        <v>734</v>
      </c>
      <c r="M1787" s="6">
        <v>0.48</v>
      </c>
      <c r="N1787" s="4">
        <v>4200</v>
      </c>
      <c r="O1787" s="4">
        <v>350</v>
      </c>
      <c r="P1787" s="4">
        <v>400</v>
      </c>
      <c r="Q1787" s="3">
        <v>0.35</v>
      </c>
      <c r="R1787" s="1">
        <v>18</v>
      </c>
      <c r="S1787" s="1">
        <v>400</v>
      </c>
      <c r="T1787" s="1">
        <v>48</v>
      </c>
      <c r="U1787" s="1">
        <v>1</v>
      </c>
      <c r="V1787" s="1">
        <v>42</v>
      </c>
      <c r="W1787" s="1">
        <v>0</v>
      </c>
      <c r="X1787" s="1">
        <v>0</v>
      </c>
      <c r="Y1787" s="1">
        <v>0</v>
      </c>
      <c r="Z1787" s="1">
        <v>4</v>
      </c>
      <c r="AA1787" s="1">
        <v>1</v>
      </c>
      <c r="AB1787" s="1">
        <v>0</v>
      </c>
      <c r="AC1787" s="1">
        <v>0</v>
      </c>
      <c r="AD1787" s="1">
        <v>579</v>
      </c>
      <c r="AE1787" s="1">
        <v>1642</v>
      </c>
      <c r="AF1787" s="1">
        <v>0</v>
      </c>
      <c r="AG1787" s="1">
        <v>0</v>
      </c>
      <c r="AH1787" s="1">
        <v>906</v>
      </c>
      <c r="AI1787" s="1">
        <v>3127</v>
      </c>
      <c r="AJ1787" s="1" t="s">
        <v>16391</v>
      </c>
      <c r="AK1787" s="1" t="s">
        <v>16392</v>
      </c>
      <c r="AL1787" s="1" t="s">
        <v>16393</v>
      </c>
      <c r="AM1787" s="1" t="s">
        <v>12</v>
      </c>
      <c r="AN1787" s="1" t="s">
        <v>23097</v>
      </c>
      <c r="AO1787" s="1" t="s">
        <v>86</v>
      </c>
      <c r="AP1787" s="1" t="s">
        <v>57</v>
      </c>
      <c r="AQ1787" s="1" t="s">
        <v>25</v>
      </c>
      <c r="AR1787" s="1" t="s">
        <v>30</v>
      </c>
      <c r="AS1787" s="1" t="s">
        <v>23091</v>
      </c>
      <c r="AT1787" s="1" t="s">
        <v>26</v>
      </c>
    </row>
    <row r="1788" spans="1:46" x14ac:dyDescent="0.25">
      <c r="A1788" s="1" t="s">
        <v>22319</v>
      </c>
      <c r="B1788" s="2" t="s">
        <v>23074</v>
      </c>
      <c r="C1788" s="2" t="s">
        <v>23109</v>
      </c>
      <c r="D1788" s="1">
        <v>0</v>
      </c>
      <c r="E1788" s="1">
        <v>0</v>
      </c>
      <c r="F1788" s="1">
        <v>1</v>
      </c>
      <c r="G1788" s="1">
        <v>1</v>
      </c>
      <c r="H1788" s="6">
        <v>1</v>
      </c>
      <c r="I1788">
        <v>0</v>
      </c>
      <c r="J1788" s="1">
        <v>45</v>
      </c>
      <c r="K1788" s="1">
        <v>1</v>
      </c>
      <c r="L1788" s="1">
        <v>617</v>
      </c>
      <c r="M1788" s="6">
        <v>0.21</v>
      </c>
      <c r="N1788" s="4">
        <v>3300</v>
      </c>
      <c r="O1788" s="4">
        <v>250</v>
      </c>
      <c r="P1788" s="4">
        <v>300</v>
      </c>
      <c r="Q1788" s="3">
        <v>0.28999999999999998</v>
      </c>
      <c r="R1788" s="1">
        <v>18</v>
      </c>
      <c r="S1788" s="1">
        <v>300</v>
      </c>
      <c r="T1788" s="1">
        <v>34</v>
      </c>
      <c r="U1788" s="1">
        <v>0</v>
      </c>
      <c r="V1788" s="1">
        <v>42</v>
      </c>
      <c r="W1788" s="1">
        <v>0</v>
      </c>
      <c r="X1788" s="1">
        <v>0</v>
      </c>
      <c r="Y1788" s="1">
        <v>1</v>
      </c>
      <c r="Z1788" s="1">
        <v>1</v>
      </c>
      <c r="AA1788" s="1">
        <v>1</v>
      </c>
      <c r="AB1788" s="1">
        <v>0</v>
      </c>
      <c r="AC1788" s="1">
        <v>0</v>
      </c>
      <c r="AD1788" s="1">
        <v>0</v>
      </c>
      <c r="AE1788" s="1">
        <v>0</v>
      </c>
      <c r="AF1788" s="1">
        <v>0</v>
      </c>
      <c r="AG1788" s="1">
        <v>0</v>
      </c>
      <c r="AH1788" s="1">
        <v>557</v>
      </c>
      <c r="AI1788" s="1">
        <v>557</v>
      </c>
      <c r="AJ1788" s="1" t="s">
        <v>15005</v>
      </c>
      <c r="AK1788" s="1" t="s">
        <v>15006</v>
      </c>
      <c r="AL1788" s="1" t="s">
        <v>15007</v>
      </c>
      <c r="AM1788" s="1" t="s">
        <v>12</v>
      </c>
      <c r="AN1788" s="1" t="s">
        <v>23098</v>
      </c>
      <c r="AO1788" s="1" t="s">
        <v>364</v>
      </c>
      <c r="AP1788" s="1" t="s">
        <v>57</v>
      </c>
      <c r="AQ1788" s="1" t="s">
        <v>25</v>
      </c>
      <c r="AR1788" s="1" t="s">
        <v>19</v>
      </c>
      <c r="AS1788" s="1" t="s">
        <v>23091</v>
      </c>
      <c r="AT1788" s="1" t="s">
        <v>26</v>
      </c>
    </row>
    <row r="1789" spans="1:46" x14ac:dyDescent="0.25">
      <c r="A1789" s="1" t="s">
        <v>19568</v>
      </c>
      <c r="B1789" s="2" t="s">
        <v>23074</v>
      </c>
      <c r="C1789" s="2" t="s">
        <v>23110</v>
      </c>
      <c r="D1789" s="1">
        <v>0</v>
      </c>
      <c r="E1789" s="1">
        <v>1</v>
      </c>
      <c r="F1789" s="1">
        <v>3</v>
      </c>
      <c r="G1789" s="1">
        <v>4</v>
      </c>
      <c r="H1789" s="6">
        <v>0.75</v>
      </c>
      <c r="I1789">
        <v>0</v>
      </c>
      <c r="J1789" s="1">
        <v>41</v>
      </c>
      <c r="K1789" s="1">
        <v>0</v>
      </c>
      <c r="L1789" s="1">
        <v>764</v>
      </c>
      <c r="M1789" s="6">
        <v>0.05</v>
      </c>
      <c r="N1789" s="4">
        <v>8232</v>
      </c>
      <c r="O1789" s="4">
        <v>686</v>
      </c>
      <c r="P1789" s="4">
        <v>600</v>
      </c>
      <c r="Q1789" s="3">
        <v>0.23</v>
      </c>
      <c r="R1789" s="1">
        <v>24</v>
      </c>
      <c r="S1789" s="1">
        <v>600</v>
      </c>
      <c r="T1789" s="1">
        <v>56</v>
      </c>
      <c r="U1789" s="1">
        <v>1</v>
      </c>
      <c r="V1789" s="1">
        <v>42</v>
      </c>
      <c r="W1789" s="1">
        <v>0</v>
      </c>
      <c r="X1789" s="1">
        <v>0</v>
      </c>
      <c r="Y1789" s="1">
        <v>0</v>
      </c>
      <c r="Z1789" s="1">
        <v>3</v>
      </c>
      <c r="AA1789" s="1">
        <v>0</v>
      </c>
      <c r="AB1789" s="1">
        <v>0</v>
      </c>
      <c r="AC1789" s="1">
        <v>1000</v>
      </c>
      <c r="AD1789" s="1">
        <v>0</v>
      </c>
      <c r="AE1789" s="1">
        <v>0</v>
      </c>
      <c r="AF1789" s="1">
        <v>0</v>
      </c>
      <c r="AG1789" s="1">
        <v>0</v>
      </c>
      <c r="AH1789" s="1">
        <v>0</v>
      </c>
      <c r="AI1789" s="1">
        <v>1000</v>
      </c>
      <c r="AJ1789" s="1" t="s">
        <v>7562</v>
      </c>
      <c r="AK1789" s="1" t="s">
        <v>7563</v>
      </c>
      <c r="AL1789" s="1" t="s">
        <v>7564</v>
      </c>
      <c r="AM1789" s="1" t="s">
        <v>12</v>
      </c>
      <c r="AN1789" s="1" t="s">
        <v>23097</v>
      </c>
      <c r="AO1789" s="1" t="s">
        <v>86</v>
      </c>
      <c r="AP1789" s="1" t="s">
        <v>57</v>
      </c>
      <c r="AQ1789" s="1" t="s">
        <v>25</v>
      </c>
      <c r="AR1789" s="1" t="s">
        <v>30</v>
      </c>
      <c r="AS1789" s="1" t="s">
        <v>23090</v>
      </c>
      <c r="AT1789" s="1" t="s">
        <v>26</v>
      </c>
    </row>
    <row r="1790" spans="1:46" x14ac:dyDescent="0.25">
      <c r="A1790" s="1" t="s">
        <v>20908</v>
      </c>
      <c r="B1790" s="2" t="s">
        <v>23101</v>
      </c>
      <c r="C1790" s="2" t="s">
        <v>23104</v>
      </c>
      <c r="D1790" s="1">
        <v>1</v>
      </c>
      <c r="E1790" s="1">
        <v>0</v>
      </c>
      <c r="F1790" s="1">
        <v>1</v>
      </c>
      <c r="G1790" s="1">
        <v>2</v>
      </c>
      <c r="H1790" s="6">
        <v>0.5</v>
      </c>
      <c r="I1790">
        <v>0</v>
      </c>
      <c r="J1790" s="1">
        <v>39</v>
      </c>
      <c r="K1790" s="1">
        <v>0</v>
      </c>
      <c r="L1790" s="1">
        <v>580</v>
      </c>
      <c r="M1790" s="6">
        <v>0</v>
      </c>
      <c r="N1790" s="4">
        <v>2208</v>
      </c>
      <c r="O1790" s="4">
        <v>184</v>
      </c>
      <c r="P1790" s="4">
        <v>1000</v>
      </c>
      <c r="Q1790" s="3">
        <v>0.36</v>
      </c>
      <c r="R1790" s="1">
        <v>36</v>
      </c>
      <c r="S1790" s="1">
        <v>1000</v>
      </c>
      <c r="T1790" s="1">
        <v>16</v>
      </c>
      <c r="U1790" s="1">
        <v>0</v>
      </c>
      <c r="V1790" s="1">
        <v>42</v>
      </c>
      <c r="W1790" s="1">
        <v>0</v>
      </c>
      <c r="X1790" s="1">
        <v>0</v>
      </c>
      <c r="Y1790" s="1">
        <v>0</v>
      </c>
      <c r="Z1790" s="1">
        <v>1</v>
      </c>
      <c r="AA1790" s="1">
        <v>1</v>
      </c>
      <c r="AB1790" s="1">
        <v>1</v>
      </c>
      <c r="AC1790" s="1">
        <v>0</v>
      </c>
      <c r="AD1790" s="1">
        <v>0</v>
      </c>
      <c r="AE1790" s="1">
        <v>800</v>
      </c>
      <c r="AF1790" s="1">
        <v>0</v>
      </c>
      <c r="AG1790" s="1">
        <v>0</v>
      </c>
      <c r="AH1790" s="1">
        <v>800</v>
      </c>
      <c r="AI1790" s="1">
        <v>1600</v>
      </c>
      <c r="AJ1790" s="1" t="s">
        <v>11211</v>
      </c>
      <c r="AK1790" s="1" t="s">
        <v>11212</v>
      </c>
      <c r="AL1790" s="1" t="s">
        <v>11</v>
      </c>
      <c r="AM1790" s="1" t="s">
        <v>12</v>
      </c>
      <c r="AN1790" s="1" t="s">
        <v>23097</v>
      </c>
      <c r="AO1790" s="1" t="s">
        <v>364</v>
      </c>
      <c r="AP1790" s="1" t="s">
        <v>57</v>
      </c>
      <c r="AQ1790" s="1" t="s">
        <v>25</v>
      </c>
      <c r="AR1790" s="1" t="s">
        <v>30</v>
      </c>
      <c r="AS1790" s="1" t="s">
        <v>23091</v>
      </c>
      <c r="AT1790" s="1" t="s">
        <v>101</v>
      </c>
    </row>
    <row r="1791" spans="1:46" x14ac:dyDescent="0.25">
      <c r="A1791" s="1" t="s">
        <v>21343</v>
      </c>
      <c r="B1791" s="2" t="s">
        <v>23101</v>
      </c>
      <c r="C1791" s="2" t="s">
        <v>23104</v>
      </c>
      <c r="D1791" s="1">
        <v>0</v>
      </c>
      <c r="E1791" s="1">
        <v>5</v>
      </c>
      <c r="F1791" s="1">
        <v>2</v>
      </c>
      <c r="G1791" s="1">
        <v>7</v>
      </c>
      <c r="H1791" s="6">
        <v>0.2857142857142857</v>
      </c>
      <c r="I1791">
        <v>1</v>
      </c>
      <c r="J1791" s="1">
        <v>32</v>
      </c>
      <c r="K1791" s="1">
        <v>1</v>
      </c>
      <c r="L1791" s="1">
        <v>390</v>
      </c>
      <c r="M1791" s="6">
        <v>0.17</v>
      </c>
      <c r="N1791" s="4">
        <v>4500</v>
      </c>
      <c r="O1791" s="4">
        <v>360</v>
      </c>
      <c r="P1791" s="4">
        <v>400</v>
      </c>
      <c r="Q1791" s="3">
        <v>0.34</v>
      </c>
      <c r="R1791" s="1">
        <v>24</v>
      </c>
      <c r="S1791" s="1">
        <v>400</v>
      </c>
      <c r="T1791" s="1">
        <v>16</v>
      </c>
      <c r="U1791" s="1">
        <v>1</v>
      </c>
      <c r="V1791" s="1">
        <v>42</v>
      </c>
      <c r="W1791" s="1">
        <v>0</v>
      </c>
      <c r="X1791" s="1">
        <v>0</v>
      </c>
      <c r="Y1791" s="1">
        <v>0</v>
      </c>
      <c r="Z1791" s="1">
        <v>3</v>
      </c>
      <c r="AA1791" s="1">
        <v>1</v>
      </c>
      <c r="AB1791" s="1">
        <v>1</v>
      </c>
      <c r="AC1791" s="1">
        <v>0</v>
      </c>
      <c r="AD1791" s="1">
        <v>0</v>
      </c>
      <c r="AE1791" s="1">
        <v>0</v>
      </c>
      <c r="AF1791" s="1">
        <v>700</v>
      </c>
      <c r="AG1791" s="1">
        <v>150</v>
      </c>
      <c r="AH1791" s="1">
        <v>0</v>
      </c>
      <c r="AI1791" s="1">
        <v>850</v>
      </c>
      <c r="AJ1791" s="1" t="s">
        <v>12396</v>
      </c>
      <c r="AK1791" s="1" t="s">
        <v>12397</v>
      </c>
      <c r="AL1791" s="1" t="s">
        <v>12398</v>
      </c>
      <c r="AM1791" s="1" t="s">
        <v>16</v>
      </c>
      <c r="AN1791" s="1" t="s">
        <v>23098</v>
      </c>
      <c r="AO1791" s="1" t="s">
        <v>86</v>
      </c>
      <c r="AP1791" s="1" t="s">
        <v>57</v>
      </c>
      <c r="AQ1791" s="1" t="s">
        <v>25</v>
      </c>
      <c r="AR1791" s="1" t="s">
        <v>30</v>
      </c>
      <c r="AS1791" s="1" t="s">
        <v>23091</v>
      </c>
      <c r="AT1791" s="1" t="s">
        <v>101</v>
      </c>
    </row>
    <row r="1792" spans="1:46" x14ac:dyDescent="0.25">
      <c r="A1792" s="1" t="s">
        <v>19867</v>
      </c>
      <c r="B1792" s="2" t="s">
        <v>23101</v>
      </c>
      <c r="C1792" s="2" t="s">
        <v>23104</v>
      </c>
      <c r="D1792" s="1">
        <v>0</v>
      </c>
      <c r="E1792" s="1">
        <v>0</v>
      </c>
      <c r="F1792" s="1">
        <v>1</v>
      </c>
      <c r="G1792" s="1">
        <v>1</v>
      </c>
      <c r="H1792" s="6">
        <v>1</v>
      </c>
      <c r="I1792">
        <v>0</v>
      </c>
      <c r="J1792" s="1">
        <v>31</v>
      </c>
      <c r="K1792" s="1">
        <v>1</v>
      </c>
      <c r="L1792" s="1">
        <v>583</v>
      </c>
      <c r="M1792" s="6">
        <v>0.78</v>
      </c>
      <c r="N1792" s="4">
        <v>4700</v>
      </c>
      <c r="O1792" s="4">
        <v>195</v>
      </c>
      <c r="P1792" s="4">
        <v>500</v>
      </c>
      <c r="Q1792" s="3">
        <v>0.3</v>
      </c>
      <c r="R1792" s="1">
        <v>24</v>
      </c>
      <c r="S1792" s="1">
        <v>500</v>
      </c>
      <c r="T1792" s="1">
        <v>45</v>
      </c>
      <c r="U1792" s="1">
        <v>1</v>
      </c>
      <c r="V1792" s="1">
        <v>42</v>
      </c>
      <c r="W1792" s="1">
        <v>0</v>
      </c>
      <c r="X1792" s="1">
        <v>0</v>
      </c>
      <c r="Y1792" s="1">
        <v>1</v>
      </c>
      <c r="Z1792" s="1">
        <v>1</v>
      </c>
      <c r="AA1792" s="1">
        <v>1</v>
      </c>
      <c r="AB1792" s="1">
        <v>0</v>
      </c>
      <c r="AC1792" s="1">
        <v>0</v>
      </c>
      <c r="AD1792" s="1">
        <v>0</v>
      </c>
      <c r="AE1792" s="1">
        <v>1980</v>
      </c>
      <c r="AF1792" s="1">
        <v>879</v>
      </c>
      <c r="AG1792" s="1">
        <v>80</v>
      </c>
      <c r="AH1792" s="1">
        <v>0</v>
      </c>
      <c r="AI1792" s="1">
        <v>2939</v>
      </c>
      <c r="AJ1792" s="1" t="s">
        <v>8373</v>
      </c>
      <c r="AK1792" s="1" t="s">
        <v>8374</v>
      </c>
      <c r="AL1792" s="1" t="s">
        <v>8375</v>
      </c>
      <c r="AM1792" s="1" t="s">
        <v>12</v>
      </c>
      <c r="AN1792" s="1" t="s">
        <v>23098</v>
      </c>
      <c r="AO1792" s="1" t="s">
        <v>86</v>
      </c>
      <c r="AP1792" s="1" t="s">
        <v>57</v>
      </c>
      <c r="AQ1792" s="1" t="s">
        <v>25</v>
      </c>
      <c r="AR1792" s="1" t="s">
        <v>19</v>
      </c>
      <c r="AS1792" s="1" t="s">
        <v>23091</v>
      </c>
      <c r="AT1792" s="1" t="s">
        <v>26</v>
      </c>
    </row>
    <row r="1793" spans="1:46" x14ac:dyDescent="0.25">
      <c r="A1793" s="1" t="s">
        <v>18657</v>
      </c>
      <c r="B1793" s="2" t="s">
        <v>23101</v>
      </c>
      <c r="C1793" s="2" t="s">
        <v>23104</v>
      </c>
      <c r="D1793" s="1">
        <v>0</v>
      </c>
      <c r="E1793" s="1">
        <v>0</v>
      </c>
      <c r="F1793" s="1">
        <v>1</v>
      </c>
      <c r="G1793" s="1">
        <v>1</v>
      </c>
      <c r="H1793" s="6">
        <v>1</v>
      </c>
      <c r="I1793">
        <v>1</v>
      </c>
      <c r="J1793" s="1">
        <v>33</v>
      </c>
      <c r="K1793" s="1">
        <v>0</v>
      </c>
      <c r="L1793" s="1">
        <v>595</v>
      </c>
      <c r="M1793" s="6">
        <v>0.38</v>
      </c>
      <c r="N1793" s="4">
        <v>3360</v>
      </c>
      <c r="O1793" s="4">
        <v>280</v>
      </c>
      <c r="P1793" s="4">
        <v>700</v>
      </c>
      <c r="Q1793" s="3">
        <v>0.3</v>
      </c>
      <c r="R1793" s="1">
        <v>36</v>
      </c>
      <c r="S1793" s="1">
        <v>700</v>
      </c>
      <c r="T1793" s="1">
        <v>48</v>
      </c>
      <c r="U1793" s="1">
        <v>0</v>
      </c>
      <c r="V1793" s="1">
        <v>42</v>
      </c>
      <c r="W1793" s="1">
        <v>0</v>
      </c>
      <c r="X1793" s="1">
        <v>0</v>
      </c>
      <c r="Y1793" s="1">
        <v>0</v>
      </c>
      <c r="Z1793" s="1">
        <v>1</v>
      </c>
      <c r="AA1793" s="1">
        <v>0</v>
      </c>
      <c r="AB1793" s="1">
        <v>1</v>
      </c>
      <c r="AC1793" s="1">
        <v>0</v>
      </c>
      <c r="AD1793" s="1">
        <v>0</v>
      </c>
      <c r="AE1793" s="1">
        <v>0</v>
      </c>
      <c r="AF1793" s="1">
        <v>352</v>
      </c>
      <c r="AG1793" s="1">
        <v>0</v>
      </c>
      <c r="AH1793" s="1">
        <v>1000</v>
      </c>
      <c r="AI1793" s="1">
        <v>1352</v>
      </c>
      <c r="AJ1793" s="1" t="s">
        <v>4973</v>
      </c>
      <c r="AK1793" s="1" t="s">
        <v>4974</v>
      </c>
      <c r="AL1793" s="1" t="s">
        <v>4975</v>
      </c>
      <c r="AM1793" s="1" t="s">
        <v>16</v>
      </c>
      <c r="AN1793" s="1" t="s">
        <v>23097</v>
      </c>
      <c r="AO1793" s="1" t="s">
        <v>364</v>
      </c>
      <c r="AP1793" s="1" t="s">
        <v>57</v>
      </c>
      <c r="AQ1793" s="1" t="s">
        <v>25</v>
      </c>
      <c r="AR1793" s="1" t="s">
        <v>30</v>
      </c>
      <c r="AS1793" s="1" t="s">
        <v>23090</v>
      </c>
      <c r="AT1793" s="1" t="s">
        <v>101</v>
      </c>
    </row>
    <row r="1794" spans="1:46" x14ac:dyDescent="0.25">
      <c r="A1794" s="1" t="s">
        <v>20432</v>
      </c>
      <c r="B1794" s="2" t="s">
        <v>23101</v>
      </c>
      <c r="C1794" s="2" t="s">
        <v>23105</v>
      </c>
      <c r="D1794" s="1">
        <v>1</v>
      </c>
      <c r="E1794" s="1">
        <v>0</v>
      </c>
      <c r="F1794" s="1">
        <v>1</v>
      </c>
      <c r="G1794" s="1">
        <v>2</v>
      </c>
      <c r="H1794" s="6">
        <v>0.5</v>
      </c>
      <c r="I1794">
        <v>0</v>
      </c>
      <c r="J1794" s="1">
        <v>48</v>
      </c>
      <c r="K1794" s="1">
        <v>1</v>
      </c>
      <c r="L1794" s="1">
        <v>469</v>
      </c>
      <c r="M1794" s="6">
        <v>0.69</v>
      </c>
      <c r="N1794" s="4">
        <v>2200</v>
      </c>
      <c r="O1794" s="4">
        <v>160</v>
      </c>
      <c r="P1794" s="4">
        <v>100</v>
      </c>
      <c r="Q1794" s="3">
        <v>0.41</v>
      </c>
      <c r="R1794" s="1">
        <v>12</v>
      </c>
      <c r="S1794" s="1">
        <v>100</v>
      </c>
      <c r="T1794" s="1">
        <v>11</v>
      </c>
      <c r="U1794" s="1">
        <v>0</v>
      </c>
      <c r="V1794" s="1">
        <v>42</v>
      </c>
      <c r="W1794" s="1">
        <v>0</v>
      </c>
      <c r="X1794" s="1">
        <v>0</v>
      </c>
      <c r="Y1794" s="1">
        <v>0</v>
      </c>
      <c r="Z1794" s="1">
        <v>2</v>
      </c>
      <c r="AA1794" s="1">
        <v>1</v>
      </c>
      <c r="AB1794" s="1">
        <v>0</v>
      </c>
      <c r="AC1794" s="1">
        <v>0</v>
      </c>
      <c r="AD1794" s="1">
        <v>0</v>
      </c>
      <c r="AE1794" s="1">
        <v>1500</v>
      </c>
      <c r="AF1794" s="1">
        <v>785</v>
      </c>
      <c r="AG1794" s="1">
        <v>0</v>
      </c>
      <c r="AH1794" s="1">
        <v>0</v>
      </c>
      <c r="AI1794" s="1">
        <v>2285</v>
      </c>
      <c r="AJ1794" s="1" t="s">
        <v>9926</v>
      </c>
      <c r="AK1794" s="1" t="s">
        <v>9927</v>
      </c>
      <c r="AL1794" s="1" t="s">
        <v>9928</v>
      </c>
      <c r="AM1794" s="1" t="s">
        <v>12</v>
      </c>
      <c r="AN1794" s="1" t="s">
        <v>23098</v>
      </c>
      <c r="AO1794" s="1" t="s">
        <v>364</v>
      </c>
      <c r="AP1794" s="1" t="s">
        <v>57</v>
      </c>
      <c r="AQ1794" s="1" t="s">
        <v>25</v>
      </c>
      <c r="AR1794" s="1" t="s">
        <v>30</v>
      </c>
      <c r="AS1794" s="1" t="s">
        <v>23091</v>
      </c>
      <c r="AT1794" s="1" t="s">
        <v>26</v>
      </c>
    </row>
    <row r="1795" spans="1:46" x14ac:dyDescent="0.25">
      <c r="A1795" s="1" t="s">
        <v>22567</v>
      </c>
      <c r="B1795" s="2" t="s">
        <v>23101</v>
      </c>
      <c r="C1795" s="2" t="s">
        <v>23105</v>
      </c>
      <c r="D1795" s="1">
        <v>1</v>
      </c>
      <c r="E1795" s="1">
        <v>1</v>
      </c>
      <c r="F1795" s="1">
        <v>4</v>
      </c>
      <c r="G1795" s="1">
        <v>6</v>
      </c>
      <c r="H1795" s="6">
        <v>0.66666666666666663</v>
      </c>
      <c r="I1795">
        <v>0</v>
      </c>
      <c r="J1795" s="1">
        <v>30</v>
      </c>
      <c r="K1795" s="1">
        <v>1</v>
      </c>
      <c r="L1795" s="1">
        <v>579</v>
      </c>
      <c r="M1795" s="6">
        <v>0.63</v>
      </c>
      <c r="N1795" s="4">
        <v>2100</v>
      </c>
      <c r="O1795" s="4">
        <v>152</v>
      </c>
      <c r="P1795" s="4">
        <v>350</v>
      </c>
      <c r="Q1795" s="3">
        <v>0.4</v>
      </c>
      <c r="R1795" s="1">
        <v>24</v>
      </c>
      <c r="S1795" s="1">
        <v>350</v>
      </c>
      <c r="T1795" s="1">
        <v>46</v>
      </c>
      <c r="U1795" s="1">
        <v>1</v>
      </c>
      <c r="V1795" s="1">
        <v>42</v>
      </c>
      <c r="W1795" s="1">
        <v>0</v>
      </c>
      <c r="X1795" s="1">
        <v>0</v>
      </c>
      <c r="Y1795" s="1">
        <v>1</v>
      </c>
      <c r="Z1795" s="1">
        <v>2</v>
      </c>
      <c r="AA1795" s="1">
        <v>1</v>
      </c>
      <c r="AB1795" s="1">
        <v>0</v>
      </c>
      <c r="AC1795" s="1">
        <v>0</v>
      </c>
      <c r="AD1795" s="1">
        <v>0</v>
      </c>
      <c r="AE1795" s="1">
        <v>428</v>
      </c>
      <c r="AF1795" s="1">
        <v>0</v>
      </c>
      <c r="AG1795" s="1">
        <v>0</v>
      </c>
      <c r="AH1795" s="1">
        <v>980</v>
      </c>
      <c r="AI1795" s="1">
        <v>1408</v>
      </c>
      <c r="AJ1795" s="1" t="s">
        <v>15649</v>
      </c>
      <c r="AK1795" s="1" t="s">
        <v>15650</v>
      </c>
      <c r="AL1795" s="1" t="s">
        <v>15651</v>
      </c>
      <c r="AM1795" s="1" t="s">
        <v>12</v>
      </c>
      <c r="AN1795" s="1" t="s">
        <v>23098</v>
      </c>
      <c r="AO1795" s="1" t="s">
        <v>86</v>
      </c>
      <c r="AP1795" s="1" t="s">
        <v>57</v>
      </c>
      <c r="AQ1795" s="1" t="s">
        <v>25</v>
      </c>
      <c r="AR1795" s="1" t="s">
        <v>19</v>
      </c>
      <c r="AS1795" s="1" t="s">
        <v>23091</v>
      </c>
      <c r="AT1795" s="1" t="s">
        <v>26</v>
      </c>
    </row>
    <row r="1796" spans="1:46" x14ac:dyDescent="0.25">
      <c r="A1796" s="1" t="s">
        <v>19968</v>
      </c>
      <c r="B1796" s="2" t="s">
        <v>23101</v>
      </c>
      <c r="C1796" s="2" t="s">
        <v>23105</v>
      </c>
      <c r="D1796" s="1">
        <v>0</v>
      </c>
      <c r="E1796" s="1">
        <v>5</v>
      </c>
      <c r="F1796" s="1">
        <v>1</v>
      </c>
      <c r="G1796" s="1">
        <v>6</v>
      </c>
      <c r="H1796" s="6">
        <v>0.16666666666666666</v>
      </c>
      <c r="I1796">
        <v>0</v>
      </c>
      <c r="J1796" s="1">
        <v>31</v>
      </c>
      <c r="K1796" s="1">
        <v>1</v>
      </c>
      <c r="L1796" s="1">
        <v>400</v>
      </c>
      <c r="M1796" s="6">
        <v>0.08</v>
      </c>
      <c r="N1796" s="4">
        <v>2520</v>
      </c>
      <c r="O1796" s="4">
        <v>210</v>
      </c>
      <c r="P1796" s="4">
        <v>100</v>
      </c>
      <c r="Q1796" s="3">
        <v>0.39</v>
      </c>
      <c r="R1796" s="1">
        <v>6</v>
      </c>
      <c r="S1796" s="1">
        <v>100</v>
      </c>
      <c r="T1796" s="1">
        <v>3</v>
      </c>
      <c r="U1796" s="1">
        <v>1</v>
      </c>
      <c r="V1796" s="1">
        <v>42</v>
      </c>
      <c r="W1796" s="1">
        <v>1</v>
      </c>
      <c r="X1796" s="1">
        <v>0</v>
      </c>
      <c r="Y1796" s="1">
        <v>1</v>
      </c>
      <c r="Z1796" s="1">
        <v>3</v>
      </c>
      <c r="AA1796" s="1">
        <v>1</v>
      </c>
      <c r="AB1796" s="1">
        <v>0</v>
      </c>
      <c r="AC1796" s="1">
        <v>0</v>
      </c>
      <c r="AD1796" s="1">
        <v>0</v>
      </c>
      <c r="AE1796" s="1">
        <v>0</v>
      </c>
      <c r="AF1796" s="1">
        <v>0</v>
      </c>
      <c r="AG1796" s="1">
        <v>0</v>
      </c>
      <c r="AH1796" s="1">
        <v>0</v>
      </c>
      <c r="AI1796" s="1">
        <v>0</v>
      </c>
      <c r="AJ1796" s="1" t="s">
        <v>8664</v>
      </c>
      <c r="AK1796" s="1" t="s">
        <v>8665</v>
      </c>
      <c r="AL1796" s="1" t="s">
        <v>8666</v>
      </c>
      <c r="AM1796" s="1" t="s">
        <v>12</v>
      </c>
      <c r="AN1796" s="1" t="s">
        <v>23098</v>
      </c>
      <c r="AO1796" s="1" t="s">
        <v>86</v>
      </c>
      <c r="AP1796" s="1" t="s">
        <v>86</v>
      </c>
      <c r="AQ1796" s="1" t="s">
        <v>25</v>
      </c>
      <c r="AR1796" s="1" t="s">
        <v>19</v>
      </c>
      <c r="AS1796" s="1" t="s">
        <v>23091</v>
      </c>
      <c r="AT1796" s="1" t="s">
        <v>26</v>
      </c>
    </row>
    <row r="1797" spans="1:46" x14ac:dyDescent="0.25">
      <c r="A1797" s="1" t="s">
        <v>20493</v>
      </c>
      <c r="B1797" s="2" t="s">
        <v>23101</v>
      </c>
      <c r="C1797" s="2" t="s">
        <v>23105</v>
      </c>
      <c r="D1797" s="1">
        <v>2</v>
      </c>
      <c r="E1797" s="1">
        <v>0</v>
      </c>
      <c r="F1797" s="1">
        <v>1</v>
      </c>
      <c r="G1797" s="1">
        <v>3</v>
      </c>
      <c r="H1797" s="6">
        <v>0.33333333333333331</v>
      </c>
      <c r="I1797">
        <v>0</v>
      </c>
      <c r="J1797" s="1">
        <v>36</v>
      </c>
      <c r="K1797" s="1">
        <v>1</v>
      </c>
      <c r="L1797" s="1">
        <v>500</v>
      </c>
      <c r="M1797" s="6">
        <v>0.41</v>
      </c>
      <c r="N1797" s="4">
        <v>2400</v>
      </c>
      <c r="O1797" s="4">
        <v>200</v>
      </c>
      <c r="P1797" s="4">
        <v>300</v>
      </c>
      <c r="Q1797" s="3">
        <v>0.39</v>
      </c>
      <c r="R1797" s="1">
        <v>6</v>
      </c>
      <c r="S1797" s="1">
        <v>300</v>
      </c>
      <c r="T1797" s="1">
        <v>45</v>
      </c>
      <c r="U1797" s="1">
        <v>1</v>
      </c>
      <c r="V1797" s="1">
        <v>42</v>
      </c>
      <c r="W1797" s="1">
        <v>1</v>
      </c>
      <c r="X1797" s="1">
        <v>1</v>
      </c>
      <c r="Y1797" s="1">
        <v>1</v>
      </c>
      <c r="Z1797" s="1">
        <v>1</v>
      </c>
      <c r="AA1797" s="1">
        <v>0</v>
      </c>
      <c r="AB1797" s="1">
        <v>0</v>
      </c>
      <c r="AC1797" s="1">
        <v>300</v>
      </c>
      <c r="AD1797" s="1">
        <v>170</v>
      </c>
      <c r="AE1797" s="1">
        <v>0</v>
      </c>
      <c r="AF1797" s="1">
        <v>200</v>
      </c>
      <c r="AG1797" s="1">
        <v>0</v>
      </c>
      <c r="AH1797" s="1">
        <v>0</v>
      </c>
      <c r="AI1797" s="1">
        <v>670</v>
      </c>
      <c r="AJ1797" s="1" t="s">
        <v>10102</v>
      </c>
      <c r="AK1797" s="1" t="s">
        <v>10103</v>
      </c>
      <c r="AL1797" s="1" t="s">
        <v>10104</v>
      </c>
      <c r="AM1797" s="1" t="s">
        <v>12</v>
      </c>
      <c r="AN1797" s="1" t="s">
        <v>23098</v>
      </c>
      <c r="AO1797" s="1" t="s">
        <v>86</v>
      </c>
      <c r="AP1797" s="1" t="s">
        <v>86</v>
      </c>
      <c r="AQ1797" s="1" t="s">
        <v>14</v>
      </c>
      <c r="AR1797" s="1" t="s">
        <v>19</v>
      </c>
      <c r="AS1797" s="1" t="s">
        <v>23090</v>
      </c>
      <c r="AT1797" s="1" t="s">
        <v>26</v>
      </c>
    </row>
    <row r="1798" spans="1:46" x14ac:dyDescent="0.25">
      <c r="A1798" s="1" t="s">
        <v>18800</v>
      </c>
      <c r="B1798" s="2" t="s">
        <v>23101</v>
      </c>
      <c r="C1798" s="2" t="s">
        <v>23106</v>
      </c>
      <c r="D1798" s="1">
        <v>1</v>
      </c>
      <c r="E1798" s="1">
        <v>0</v>
      </c>
      <c r="F1798" s="1">
        <v>3</v>
      </c>
      <c r="G1798" s="1">
        <v>4</v>
      </c>
      <c r="H1798" s="6">
        <v>0.75</v>
      </c>
      <c r="I1798">
        <v>0</v>
      </c>
      <c r="J1798" s="1">
        <v>38</v>
      </c>
      <c r="K1798" s="1">
        <v>1</v>
      </c>
      <c r="L1798" s="1">
        <v>627</v>
      </c>
      <c r="M1798" s="6">
        <v>0.3</v>
      </c>
      <c r="N1798" s="4">
        <v>2400</v>
      </c>
      <c r="O1798" s="4">
        <v>200</v>
      </c>
      <c r="P1798" s="4">
        <v>250</v>
      </c>
      <c r="Q1798" s="3">
        <v>0.39</v>
      </c>
      <c r="R1798" s="1">
        <v>12</v>
      </c>
      <c r="S1798" s="1">
        <v>250</v>
      </c>
      <c r="T1798" s="1">
        <v>30</v>
      </c>
      <c r="U1798" s="1">
        <v>1</v>
      </c>
      <c r="V1798" s="1">
        <v>42</v>
      </c>
      <c r="W1798" s="1">
        <v>0</v>
      </c>
      <c r="X1798" s="1">
        <v>0</v>
      </c>
      <c r="Y1798" s="1">
        <v>1</v>
      </c>
      <c r="Z1798" s="1">
        <v>3</v>
      </c>
      <c r="AA1798" s="1">
        <v>0</v>
      </c>
      <c r="AB1798" s="1">
        <v>0</v>
      </c>
      <c r="AC1798" s="1">
        <v>700</v>
      </c>
      <c r="AD1798" s="1">
        <v>0</v>
      </c>
      <c r="AE1798" s="1">
        <v>0</v>
      </c>
      <c r="AF1798" s="1">
        <v>0</v>
      </c>
      <c r="AG1798" s="1">
        <v>10</v>
      </c>
      <c r="AH1798" s="1">
        <v>200</v>
      </c>
      <c r="AI1798" s="1">
        <v>910</v>
      </c>
      <c r="AJ1798" s="1" t="s">
        <v>5391</v>
      </c>
      <c r="AK1798" s="1" t="s">
        <v>5392</v>
      </c>
      <c r="AL1798" s="1" t="s">
        <v>5393</v>
      </c>
      <c r="AM1798" s="1" t="s">
        <v>12</v>
      </c>
      <c r="AN1798" s="1" t="s">
        <v>23098</v>
      </c>
      <c r="AO1798" s="1" t="s">
        <v>86</v>
      </c>
      <c r="AP1798" s="1" t="s">
        <v>57</v>
      </c>
      <c r="AQ1798" s="1" t="s">
        <v>25</v>
      </c>
      <c r="AR1798" s="1" t="s">
        <v>19</v>
      </c>
      <c r="AS1798" s="1" t="s">
        <v>23090</v>
      </c>
      <c r="AT1798" s="1" t="s">
        <v>26</v>
      </c>
    </row>
    <row r="1799" spans="1:46" x14ac:dyDescent="0.25">
      <c r="A1799" s="1" t="s">
        <v>18804</v>
      </c>
      <c r="B1799" s="2" t="s">
        <v>23101</v>
      </c>
      <c r="C1799" s="2" t="s">
        <v>23106</v>
      </c>
      <c r="D1799" s="1">
        <v>1</v>
      </c>
      <c r="E1799" s="1">
        <v>1</v>
      </c>
      <c r="F1799" s="1">
        <v>1</v>
      </c>
      <c r="G1799" s="1">
        <v>3</v>
      </c>
      <c r="H1799" s="6">
        <v>0.33333333333333331</v>
      </c>
      <c r="I1799">
        <v>0</v>
      </c>
      <c r="J1799" s="1">
        <v>30</v>
      </c>
      <c r="K1799" s="1">
        <v>0</v>
      </c>
      <c r="L1799" s="1">
        <v>690</v>
      </c>
      <c r="M1799" s="6">
        <v>0.23</v>
      </c>
      <c r="N1799" s="4">
        <v>3500</v>
      </c>
      <c r="O1799" s="4">
        <v>250</v>
      </c>
      <c r="P1799" s="4">
        <v>500</v>
      </c>
      <c r="Q1799" s="3">
        <v>0.3</v>
      </c>
      <c r="R1799" s="1">
        <v>12</v>
      </c>
      <c r="S1799" s="1">
        <v>500</v>
      </c>
      <c r="T1799" s="1">
        <v>22</v>
      </c>
      <c r="U1799" s="1">
        <v>1</v>
      </c>
      <c r="V1799" s="1">
        <v>42</v>
      </c>
      <c r="W1799" s="1">
        <v>0</v>
      </c>
      <c r="X1799" s="1">
        <v>1</v>
      </c>
      <c r="Y1799" s="1">
        <v>1</v>
      </c>
      <c r="Z1799" s="1">
        <v>1</v>
      </c>
      <c r="AA1799" s="1">
        <v>0</v>
      </c>
      <c r="AB1799" s="1">
        <v>0</v>
      </c>
      <c r="AC1799" s="1">
        <v>0</v>
      </c>
      <c r="AD1799" s="1">
        <v>120</v>
      </c>
      <c r="AE1799" s="1">
        <v>130</v>
      </c>
      <c r="AF1799" s="1">
        <v>0</v>
      </c>
      <c r="AG1799" s="1">
        <v>0</v>
      </c>
      <c r="AH1799" s="1">
        <v>0</v>
      </c>
      <c r="AI1799" s="1">
        <v>250</v>
      </c>
      <c r="AJ1799" s="1" t="s">
        <v>5407</v>
      </c>
      <c r="AK1799" s="1" t="s">
        <v>5408</v>
      </c>
      <c r="AL1799" s="1" t="s">
        <v>5409</v>
      </c>
      <c r="AM1799" s="1" t="s">
        <v>12</v>
      </c>
      <c r="AN1799" s="1" t="s">
        <v>23097</v>
      </c>
      <c r="AO1799" s="1" t="s">
        <v>86</v>
      </c>
      <c r="AP1799" s="1" t="s">
        <v>57</v>
      </c>
      <c r="AQ1799" s="1" t="s">
        <v>14</v>
      </c>
      <c r="AR1799" s="1" t="s">
        <v>19</v>
      </c>
      <c r="AS1799" s="1" t="s">
        <v>23090</v>
      </c>
      <c r="AT1799" s="1" t="s">
        <v>26</v>
      </c>
    </row>
    <row r="1800" spans="1:46" x14ac:dyDescent="0.25">
      <c r="A1800" s="1" t="s">
        <v>20566</v>
      </c>
      <c r="B1800" s="2" t="s">
        <v>23101</v>
      </c>
      <c r="C1800" s="2" t="s">
        <v>23106</v>
      </c>
      <c r="D1800" s="1">
        <v>0</v>
      </c>
      <c r="E1800" s="1">
        <v>1</v>
      </c>
      <c r="F1800" s="1">
        <v>1</v>
      </c>
      <c r="G1800" s="1">
        <v>2</v>
      </c>
      <c r="H1800" s="6">
        <v>0.5</v>
      </c>
      <c r="I1800">
        <v>0</v>
      </c>
      <c r="J1800" s="1">
        <v>31</v>
      </c>
      <c r="K1800" s="1">
        <v>0</v>
      </c>
      <c r="L1800" s="1">
        <v>700</v>
      </c>
      <c r="M1800" s="6">
        <v>0.13</v>
      </c>
      <c r="N1800" s="4">
        <v>3000</v>
      </c>
      <c r="O1800" s="4">
        <v>160</v>
      </c>
      <c r="P1800" s="4">
        <v>120</v>
      </c>
      <c r="Q1800" s="3">
        <v>0.3</v>
      </c>
      <c r="R1800" s="1">
        <v>6</v>
      </c>
      <c r="S1800" s="1">
        <v>120</v>
      </c>
      <c r="T1800" s="1">
        <v>11</v>
      </c>
      <c r="U1800" s="1">
        <v>1</v>
      </c>
      <c r="V1800" s="1">
        <v>42</v>
      </c>
      <c r="W1800" s="1">
        <v>1</v>
      </c>
      <c r="X1800" s="1">
        <v>1</v>
      </c>
      <c r="Y1800" s="1">
        <v>1</v>
      </c>
      <c r="Z1800" s="1">
        <v>4</v>
      </c>
      <c r="AA1800" s="1">
        <v>0</v>
      </c>
      <c r="AB1800" s="1">
        <v>0</v>
      </c>
      <c r="AC1800" s="1">
        <v>0</v>
      </c>
      <c r="AD1800" s="1">
        <v>0</v>
      </c>
      <c r="AE1800" s="1">
        <v>0</v>
      </c>
      <c r="AF1800" s="1">
        <v>0</v>
      </c>
      <c r="AG1800" s="1">
        <v>0</v>
      </c>
      <c r="AH1800" s="1">
        <v>0</v>
      </c>
      <c r="AI1800" s="1">
        <v>0</v>
      </c>
      <c r="AJ1800" s="1" t="s">
        <v>1641</v>
      </c>
      <c r="AK1800" s="1" t="s">
        <v>10312</v>
      </c>
      <c r="AL1800" s="1" t="s">
        <v>10313</v>
      </c>
      <c r="AM1800" s="1" t="s">
        <v>12</v>
      </c>
      <c r="AN1800" s="1" t="s">
        <v>23097</v>
      </c>
      <c r="AO1800" s="1" t="s">
        <v>86</v>
      </c>
      <c r="AP1800" s="1" t="s">
        <v>86</v>
      </c>
      <c r="AQ1800" s="1" t="s">
        <v>14</v>
      </c>
      <c r="AR1800" s="1" t="s">
        <v>19</v>
      </c>
      <c r="AS1800" s="1" t="s">
        <v>23090</v>
      </c>
      <c r="AT1800" s="1" t="s">
        <v>26</v>
      </c>
    </row>
    <row r="1801" spans="1:46" x14ac:dyDescent="0.25">
      <c r="A1801" s="1" t="s">
        <v>18064</v>
      </c>
      <c r="B1801" s="2" t="s">
        <v>23101</v>
      </c>
      <c r="C1801" s="2" t="s">
        <v>23106</v>
      </c>
      <c r="D1801" s="1">
        <v>0</v>
      </c>
      <c r="E1801" s="1">
        <v>0</v>
      </c>
      <c r="F1801" s="1">
        <v>1</v>
      </c>
      <c r="G1801" s="1">
        <v>1</v>
      </c>
      <c r="H1801" s="6">
        <v>1</v>
      </c>
      <c r="I1801">
        <v>1</v>
      </c>
      <c r="J1801" s="1">
        <v>38</v>
      </c>
      <c r="K1801" s="1">
        <v>1</v>
      </c>
      <c r="L1801" s="1">
        <v>517</v>
      </c>
      <c r="M1801" s="6">
        <v>0.41</v>
      </c>
      <c r="N1801" s="4">
        <v>5400</v>
      </c>
      <c r="O1801" s="4">
        <v>450</v>
      </c>
      <c r="P1801" s="4">
        <v>1700</v>
      </c>
      <c r="Q1801" s="3">
        <v>0.3</v>
      </c>
      <c r="R1801" s="1">
        <v>24</v>
      </c>
      <c r="S1801" s="1">
        <v>1700</v>
      </c>
      <c r="T1801" s="1">
        <v>83</v>
      </c>
      <c r="U1801" s="1">
        <v>0</v>
      </c>
      <c r="V1801" s="1">
        <v>42</v>
      </c>
      <c r="W1801" s="1">
        <v>1</v>
      </c>
      <c r="X1801" s="1">
        <v>0</v>
      </c>
      <c r="Y1801" s="1">
        <v>0</v>
      </c>
      <c r="Z1801" s="1">
        <v>5</v>
      </c>
      <c r="AA1801" s="1">
        <v>1</v>
      </c>
      <c r="AB1801" s="1">
        <v>1</v>
      </c>
      <c r="AC1801" s="1">
        <v>610</v>
      </c>
      <c r="AD1801" s="1">
        <v>0</v>
      </c>
      <c r="AE1801" s="1">
        <v>64</v>
      </c>
      <c r="AF1801" s="1">
        <v>701</v>
      </c>
      <c r="AG1801" s="1">
        <v>0</v>
      </c>
      <c r="AH1801" s="1">
        <v>550</v>
      </c>
      <c r="AI1801" s="1">
        <v>1925</v>
      </c>
      <c r="AJ1801" s="1" t="s">
        <v>3239</v>
      </c>
      <c r="AK1801" s="1" t="s">
        <v>3240</v>
      </c>
      <c r="AL1801" s="1" t="s">
        <v>3241</v>
      </c>
      <c r="AM1801" s="1" t="s">
        <v>16</v>
      </c>
      <c r="AN1801" s="1" t="s">
        <v>23098</v>
      </c>
      <c r="AO1801" s="1" t="s">
        <v>364</v>
      </c>
      <c r="AP1801" s="1" t="s">
        <v>86</v>
      </c>
      <c r="AQ1801" s="1" t="s">
        <v>25</v>
      </c>
      <c r="AR1801" s="1" t="s">
        <v>30</v>
      </c>
      <c r="AS1801" s="1" t="s">
        <v>23091</v>
      </c>
      <c r="AT1801" s="1" t="s">
        <v>101</v>
      </c>
    </row>
    <row r="1802" spans="1:46" x14ac:dyDescent="0.25">
      <c r="A1802" s="1" t="s">
        <v>19334</v>
      </c>
      <c r="B1802" s="2" t="s">
        <v>23101</v>
      </c>
      <c r="C1802" s="2" t="s">
        <v>23107</v>
      </c>
      <c r="D1802" s="1">
        <v>2</v>
      </c>
      <c r="E1802" s="1">
        <v>2</v>
      </c>
      <c r="F1802" s="1">
        <v>5</v>
      </c>
      <c r="G1802" s="1">
        <v>9</v>
      </c>
      <c r="H1802" s="6">
        <v>0.55555555555555558</v>
      </c>
      <c r="I1802">
        <v>1</v>
      </c>
      <c r="J1802" s="1">
        <v>42</v>
      </c>
      <c r="K1802" s="1">
        <v>1</v>
      </c>
      <c r="L1802" s="1">
        <v>757</v>
      </c>
      <c r="M1802" s="6">
        <v>0.19</v>
      </c>
      <c r="N1802" s="4">
        <v>7800</v>
      </c>
      <c r="O1802" s="4">
        <v>650</v>
      </c>
      <c r="P1802" s="4">
        <v>1200</v>
      </c>
      <c r="Q1802" s="3">
        <v>0.3</v>
      </c>
      <c r="R1802" s="1">
        <v>24</v>
      </c>
      <c r="S1802" s="1">
        <v>1200</v>
      </c>
      <c r="T1802" s="1">
        <v>118</v>
      </c>
      <c r="U1802" s="1">
        <v>1</v>
      </c>
      <c r="V1802" s="1">
        <v>42</v>
      </c>
      <c r="W1802" s="1">
        <v>1</v>
      </c>
      <c r="X1802" s="1">
        <v>1</v>
      </c>
      <c r="Y1802" s="1">
        <v>0</v>
      </c>
      <c r="Z1802" s="1">
        <v>5</v>
      </c>
      <c r="AA1802" s="1">
        <v>0</v>
      </c>
      <c r="AB1802" s="1">
        <v>1</v>
      </c>
      <c r="AC1802" s="1">
        <v>1500</v>
      </c>
      <c r="AD1802" s="1">
        <v>200</v>
      </c>
      <c r="AE1802" s="1">
        <v>0</v>
      </c>
      <c r="AF1802" s="1">
        <v>0</v>
      </c>
      <c r="AG1802" s="1">
        <v>0</v>
      </c>
      <c r="AH1802" s="1">
        <v>0</v>
      </c>
      <c r="AI1802" s="1">
        <v>1700</v>
      </c>
      <c r="AJ1802" s="1" t="s">
        <v>6893</v>
      </c>
      <c r="AK1802" s="1" t="s">
        <v>6894</v>
      </c>
      <c r="AL1802" s="1" t="s">
        <v>6895</v>
      </c>
      <c r="AM1802" s="1" t="s">
        <v>16</v>
      </c>
      <c r="AN1802" s="1" t="s">
        <v>23098</v>
      </c>
      <c r="AO1802" s="1" t="s">
        <v>86</v>
      </c>
      <c r="AP1802" s="1" t="s">
        <v>86</v>
      </c>
      <c r="AQ1802" s="1" t="s">
        <v>14</v>
      </c>
      <c r="AR1802" s="1" t="s">
        <v>30</v>
      </c>
      <c r="AS1802" s="1" t="s">
        <v>23090</v>
      </c>
      <c r="AT1802" s="1" t="s">
        <v>101</v>
      </c>
    </row>
    <row r="1803" spans="1:46" x14ac:dyDescent="0.25">
      <c r="A1803" s="1" t="s">
        <v>18756</v>
      </c>
      <c r="B1803" s="2" t="s">
        <v>23101</v>
      </c>
      <c r="C1803" s="2" t="s">
        <v>23107</v>
      </c>
      <c r="D1803" s="1">
        <v>0</v>
      </c>
      <c r="E1803" s="1">
        <v>0</v>
      </c>
      <c r="F1803" s="1">
        <v>1</v>
      </c>
      <c r="G1803" s="1">
        <v>1</v>
      </c>
      <c r="H1803" s="6">
        <v>1</v>
      </c>
      <c r="I1803">
        <v>0</v>
      </c>
      <c r="J1803" s="1">
        <v>35</v>
      </c>
      <c r="K1803" s="1">
        <v>1</v>
      </c>
      <c r="L1803" s="1">
        <v>480</v>
      </c>
      <c r="M1803" s="6">
        <v>0.11</v>
      </c>
      <c r="N1803" s="4">
        <v>4000</v>
      </c>
      <c r="O1803" s="4">
        <v>340</v>
      </c>
      <c r="P1803" s="4">
        <v>500</v>
      </c>
      <c r="Q1803" s="3">
        <v>0.35</v>
      </c>
      <c r="R1803" s="1">
        <v>24</v>
      </c>
      <c r="S1803" s="1">
        <v>500</v>
      </c>
      <c r="T1803" s="1">
        <v>56</v>
      </c>
      <c r="U1803" s="1">
        <v>1</v>
      </c>
      <c r="V1803" s="1">
        <v>42</v>
      </c>
      <c r="W1803" s="1">
        <v>1</v>
      </c>
      <c r="X1803" s="1">
        <v>1</v>
      </c>
      <c r="Y1803" s="1">
        <v>1</v>
      </c>
      <c r="Z1803" s="1">
        <v>7</v>
      </c>
      <c r="AA1803" s="1">
        <v>0</v>
      </c>
      <c r="AB1803" s="1">
        <v>0</v>
      </c>
      <c r="AC1803" s="1">
        <v>0</v>
      </c>
      <c r="AD1803" s="1">
        <v>0</v>
      </c>
      <c r="AE1803" s="1">
        <v>0</v>
      </c>
      <c r="AF1803" s="1">
        <v>220</v>
      </c>
      <c r="AG1803" s="1">
        <v>0</v>
      </c>
      <c r="AH1803" s="1">
        <v>0</v>
      </c>
      <c r="AI1803" s="1">
        <v>220</v>
      </c>
      <c r="AJ1803" s="1" t="s">
        <v>5261</v>
      </c>
      <c r="AK1803" s="1" t="s">
        <v>5262</v>
      </c>
      <c r="AL1803" s="1" t="s">
        <v>5263</v>
      </c>
      <c r="AM1803" s="1" t="s">
        <v>12</v>
      </c>
      <c r="AN1803" s="1" t="s">
        <v>23098</v>
      </c>
      <c r="AO1803" s="1" t="s">
        <v>86</v>
      </c>
      <c r="AP1803" s="1" t="s">
        <v>86</v>
      </c>
      <c r="AQ1803" s="1" t="s">
        <v>14</v>
      </c>
      <c r="AR1803" s="1" t="s">
        <v>19</v>
      </c>
      <c r="AS1803" s="1" t="s">
        <v>23090</v>
      </c>
      <c r="AT1803" s="1" t="s">
        <v>26</v>
      </c>
    </row>
    <row r="1804" spans="1:46" x14ac:dyDescent="0.25">
      <c r="A1804" s="1" t="s">
        <v>18761</v>
      </c>
      <c r="B1804" s="2" t="s">
        <v>23101</v>
      </c>
      <c r="C1804" s="2" t="s">
        <v>23107</v>
      </c>
      <c r="D1804" s="1">
        <v>0</v>
      </c>
      <c r="E1804" s="1">
        <v>0</v>
      </c>
      <c r="F1804" s="1">
        <v>1</v>
      </c>
      <c r="G1804" s="1">
        <v>1</v>
      </c>
      <c r="H1804" s="6">
        <v>1</v>
      </c>
      <c r="I1804">
        <v>1</v>
      </c>
      <c r="J1804" s="1">
        <v>35</v>
      </c>
      <c r="K1804" s="1">
        <v>0</v>
      </c>
      <c r="L1804" s="1">
        <v>672</v>
      </c>
      <c r="M1804" s="6">
        <v>0.48</v>
      </c>
      <c r="N1804" s="4">
        <v>3600</v>
      </c>
      <c r="O1804" s="4">
        <v>300</v>
      </c>
      <c r="P1804" s="4">
        <v>800</v>
      </c>
      <c r="Q1804" s="3">
        <v>0.3</v>
      </c>
      <c r="R1804" s="1">
        <v>24</v>
      </c>
      <c r="S1804" s="1">
        <v>800</v>
      </c>
      <c r="T1804" s="1">
        <v>44</v>
      </c>
      <c r="U1804" s="1">
        <v>0</v>
      </c>
      <c r="V1804" s="1">
        <v>42</v>
      </c>
      <c r="W1804" s="1">
        <v>1</v>
      </c>
      <c r="X1804" s="1">
        <v>1</v>
      </c>
      <c r="Y1804" s="1">
        <v>1</v>
      </c>
      <c r="Z1804" s="1">
        <v>3</v>
      </c>
      <c r="AA1804" s="1">
        <v>0</v>
      </c>
      <c r="AB1804" s="1">
        <v>1</v>
      </c>
      <c r="AC1804" s="1">
        <v>455</v>
      </c>
      <c r="AD1804" s="1">
        <v>0</v>
      </c>
      <c r="AE1804" s="1">
        <v>428</v>
      </c>
      <c r="AF1804" s="1">
        <v>1313</v>
      </c>
      <c r="AG1804" s="1">
        <v>0</v>
      </c>
      <c r="AH1804" s="1">
        <v>0</v>
      </c>
      <c r="AI1804" s="1">
        <v>2196</v>
      </c>
      <c r="AJ1804" s="1" t="s">
        <v>5275</v>
      </c>
      <c r="AK1804" s="1" t="s">
        <v>5276</v>
      </c>
      <c r="AL1804" s="1" t="s">
        <v>5277</v>
      </c>
      <c r="AM1804" s="1" t="s">
        <v>16</v>
      </c>
      <c r="AN1804" s="1" t="s">
        <v>23097</v>
      </c>
      <c r="AO1804" s="1" t="s">
        <v>364</v>
      </c>
      <c r="AP1804" s="1" t="s">
        <v>86</v>
      </c>
      <c r="AQ1804" s="1" t="s">
        <v>14</v>
      </c>
      <c r="AR1804" s="1" t="s">
        <v>19</v>
      </c>
      <c r="AS1804" s="1" t="s">
        <v>23090</v>
      </c>
      <c r="AT1804" s="1" t="s">
        <v>101</v>
      </c>
    </row>
    <row r="1805" spans="1:46" x14ac:dyDescent="0.25">
      <c r="A1805" s="1" t="s">
        <v>20093</v>
      </c>
      <c r="B1805" s="2" t="s">
        <v>23101</v>
      </c>
      <c r="C1805" s="2" t="s">
        <v>23107</v>
      </c>
      <c r="D1805" s="1">
        <v>0</v>
      </c>
      <c r="E1805" s="1">
        <v>0</v>
      </c>
      <c r="F1805" s="1">
        <v>1</v>
      </c>
      <c r="G1805" s="1">
        <v>1</v>
      </c>
      <c r="H1805" s="6">
        <v>1</v>
      </c>
      <c r="I1805">
        <v>0</v>
      </c>
      <c r="J1805" s="1">
        <v>33</v>
      </c>
      <c r="K1805" s="1">
        <v>0</v>
      </c>
      <c r="L1805" s="1">
        <v>724</v>
      </c>
      <c r="M1805" s="6">
        <v>0.69</v>
      </c>
      <c r="N1805" s="4">
        <v>2150</v>
      </c>
      <c r="O1805" s="4">
        <v>150</v>
      </c>
      <c r="P1805" s="4">
        <v>150</v>
      </c>
      <c r="Q1805" s="3">
        <v>0.3</v>
      </c>
      <c r="R1805" s="1">
        <v>18</v>
      </c>
      <c r="S1805" s="1">
        <v>150</v>
      </c>
      <c r="T1805" s="1">
        <v>17</v>
      </c>
      <c r="U1805" s="1">
        <v>1</v>
      </c>
      <c r="V1805" s="1">
        <v>42</v>
      </c>
      <c r="W1805" s="1">
        <v>0</v>
      </c>
      <c r="X1805" s="1">
        <v>0</v>
      </c>
      <c r="Y1805" s="1">
        <v>1</v>
      </c>
      <c r="Z1805" s="1">
        <v>2</v>
      </c>
      <c r="AA1805" s="1">
        <v>1</v>
      </c>
      <c r="AB1805" s="1">
        <v>0</v>
      </c>
      <c r="AC1805" s="1">
        <v>152</v>
      </c>
      <c r="AD1805" s="1">
        <v>920</v>
      </c>
      <c r="AE1805" s="1">
        <v>0</v>
      </c>
      <c r="AF1805" s="1">
        <v>0</v>
      </c>
      <c r="AG1805" s="1">
        <v>14</v>
      </c>
      <c r="AH1805" s="1">
        <v>920</v>
      </c>
      <c r="AI1805" s="1">
        <v>2006</v>
      </c>
      <c r="AJ1805" s="1" t="s">
        <v>9021</v>
      </c>
      <c r="AK1805" s="1" t="s">
        <v>9022</v>
      </c>
      <c r="AL1805" s="1" t="s">
        <v>9023</v>
      </c>
      <c r="AM1805" s="1" t="s">
        <v>12</v>
      </c>
      <c r="AN1805" s="1" t="s">
        <v>23097</v>
      </c>
      <c r="AO1805" s="1" t="s">
        <v>86</v>
      </c>
      <c r="AP1805" s="1" t="s">
        <v>57</v>
      </c>
      <c r="AQ1805" s="1" t="s">
        <v>25</v>
      </c>
      <c r="AR1805" s="1" t="s">
        <v>19</v>
      </c>
      <c r="AS1805" s="1" t="s">
        <v>23091</v>
      </c>
      <c r="AT1805" s="1" t="s">
        <v>26</v>
      </c>
    </row>
    <row r="1806" spans="1:46" x14ac:dyDescent="0.25">
      <c r="A1806" s="1" t="s">
        <v>22275</v>
      </c>
      <c r="B1806" s="2" t="s">
        <v>23101</v>
      </c>
      <c r="C1806" s="2" t="s">
        <v>23108</v>
      </c>
      <c r="D1806" s="1">
        <v>0</v>
      </c>
      <c r="E1806" s="1">
        <v>0</v>
      </c>
      <c r="F1806" s="1">
        <v>2</v>
      </c>
      <c r="G1806" s="1">
        <v>2</v>
      </c>
      <c r="H1806" s="6">
        <v>1</v>
      </c>
      <c r="I1806">
        <v>0</v>
      </c>
      <c r="J1806" s="1">
        <v>47</v>
      </c>
      <c r="K1806" s="1">
        <v>0</v>
      </c>
      <c r="L1806" s="1">
        <v>714</v>
      </c>
      <c r="M1806" s="6">
        <v>0.62</v>
      </c>
      <c r="N1806" s="4">
        <v>1843</v>
      </c>
      <c r="O1806" s="4">
        <v>153</v>
      </c>
      <c r="P1806" s="4">
        <v>400</v>
      </c>
      <c r="Q1806" s="3">
        <v>0.25</v>
      </c>
      <c r="R1806" s="1">
        <v>24</v>
      </c>
      <c r="S1806" s="1">
        <v>400</v>
      </c>
      <c r="T1806" s="1">
        <v>43</v>
      </c>
      <c r="U1806" s="1">
        <v>0</v>
      </c>
      <c r="V1806" s="1">
        <v>42</v>
      </c>
      <c r="W1806" s="1">
        <v>0</v>
      </c>
      <c r="X1806" s="1">
        <v>0</v>
      </c>
      <c r="Y1806" s="1">
        <v>0</v>
      </c>
      <c r="Z1806" s="1">
        <v>1</v>
      </c>
      <c r="AA1806" s="1">
        <v>1</v>
      </c>
      <c r="AB1806" s="1">
        <v>0</v>
      </c>
      <c r="AC1806" s="1">
        <v>600</v>
      </c>
      <c r="AD1806" s="1">
        <v>0</v>
      </c>
      <c r="AE1806" s="1">
        <v>568</v>
      </c>
      <c r="AF1806" s="1">
        <v>0</v>
      </c>
      <c r="AG1806" s="1">
        <v>0</v>
      </c>
      <c r="AH1806" s="1">
        <v>542</v>
      </c>
      <c r="AI1806" s="1">
        <v>1710</v>
      </c>
      <c r="AJ1806" s="1" t="s">
        <v>14882</v>
      </c>
      <c r="AK1806" s="1" t="s">
        <v>14883</v>
      </c>
      <c r="AL1806" s="1" t="s">
        <v>14884</v>
      </c>
      <c r="AM1806" s="1" t="s">
        <v>12</v>
      </c>
      <c r="AN1806" s="1" t="s">
        <v>23097</v>
      </c>
      <c r="AO1806" s="1" t="s">
        <v>364</v>
      </c>
      <c r="AP1806" s="1" t="s">
        <v>57</v>
      </c>
      <c r="AQ1806" s="1" t="s">
        <v>25</v>
      </c>
      <c r="AR1806" s="1" t="s">
        <v>30</v>
      </c>
      <c r="AS1806" s="1" t="s">
        <v>23091</v>
      </c>
      <c r="AT1806" s="1" t="s">
        <v>26</v>
      </c>
    </row>
    <row r="1807" spans="1:46" x14ac:dyDescent="0.25">
      <c r="A1807" s="1" t="s">
        <v>18296</v>
      </c>
      <c r="B1807" s="2" t="s">
        <v>23101</v>
      </c>
      <c r="C1807" s="2" t="s">
        <v>23108</v>
      </c>
      <c r="D1807" s="1">
        <v>1</v>
      </c>
      <c r="E1807" s="1">
        <v>0</v>
      </c>
      <c r="F1807" s="1">
        <v>1</v>
      </c>
      <c r="G1807" s="1">
        <v>2</v>
      </c>
      <c r="H1807" s="6">
        <v>0.5</v>
      </c>
      <c r="I1807">
        <v>1</v>
      </c>
      <c r="J1807" s="1">
        <v>34</v>
      </c>
      <c r="K1807" s="1">
        <v>1</v>
      </c>
      <c r="L1807" s="1">
        <v>633</v>
      </c>
      <c r="M1807" s="6">
        <v>0.23</v>
      </c>
      <c r="N1807" s="4">
        <v>2300</v>
      </c>
      <c r="O1807" s="4">
        <v>170</v>
      </c>
      <c r="P1807" s="4">
        <v>500</v>
      </c>
      <c r="Q1807" s="3">
        <v>0.3</v>
      </c>
      <c r="R1807" s="1">
        <v>24</v>
      </c>
      <c r="S1807" s="1">
        <v>500</v>
      </c>
      <c r="T1807" s="1">
        <v>48</v>
      </c>
      <c r="U1807" s="1">
        <v>1</v>
      </c>
      <c r="V1807" s="1">
        <v>42</v>
      </c>
      <c r="W1807" s="1">
        <v>1</v>
      </c>
      <c r="X1807" s="1">
        <v>0</v>
      </c>
      <c r="Y1807" s="1">
        <v>0</v>
      </c>
      <c r="Z1807" s="1">
        <v>4</v>
      </c>
      <c r="AA1807" s="1">
        <v>0</v>
      </c>
      <c r="AB1807" s="1">
        <v>1</v>
      </c>
      <c r="AC1807" s="1">
        <v>0</v>
      </c>
      <c r="AD1807" s="1">
        <v>0</v>
      </c>
      <c r="AE1807" s="1">
        <v>0</v>
      </c>
      <c r="AF1807" s="1">
        <v>259</v>
      </c>
      <c r="AG1807" s="1">
        <v>0</v>
      </c>
      <c r="AH1807" s="1">
        <v>0</v>
      </c>
      <c r="AI1807" s="1">
        <v>259</v>
      </c>
      <c r="AJ1807" s="1" t="s">
        <v>3957</v>
      </c>
      <c r="AK1807" s="1" t="s">
        <v>3958</v>
      </c>
      <c r="AL1807" s="1" t="s">
        <v>3959</v>
      </c>
      <c r="AM1807" s="1" t="s">
        <v>16</v>
      </c>
      <c r="AN1807" s="1" t="s">
        <v>23098</v>
      </c>
      <c r="AO1807" s="1" t="s">
        <v>86</v>
      </c>
      <c r="AP1807" s="1" t="s">
        <v>86</v>
      </c>
      <c r="AQ1807" s="1" t="s">
        <v>25</v>
      </c>
      <c r="AR1807" s="1" t="s">
        <v>30</v>
      </c>
      <c r="AS1807" s="1" t="s">
        <v>23090</v>
      </c>
      <c r="AT1807" s="1" t="s">
        <v>101</v>
      </c>
    </row>
    <row r="1808" spans="1:46" x14ac:dyDescent="0.25">
      <c r="A1808" s="1" t="s">
        <v>21793</v>
      </c>
      <c r="B1808" s="2" t="s">
        <v>23101</v>
      </c>
      <c r="C1808" s="2" t="s">
        <v>23108</v>
      </c>
      <c r="D1808" s="1">
        <v>0</v>
      </c>
      <c r="E1808" s="1">
        <v>0</v>
      </c>
      <c r="F1808" s="1">
        <v>1</v>
      </c>
      <c r="G1808" s="1">
        <v>1</v>
      </c>
      <c r="H1808" s="6">
        <v>1</v>
      </c>
      <c r="I1808">
        <v>0</v>
      </c>
      <c r="J1808" s="1">
        <v>42</v>
      </c>
      <c r="K1808" s="1">
        <v>1</v>
      </c>
      <c r="L1808" s="1">
        <v>628</v>
      </c>
      <c r="M1808" s="6">
        <v>0.12</v>
      </c>
      <c r="N1808" s="4">
        <v>0</v>
      </c>
      <c r="O1808" s="4">
        <v>360</v>
      </c>
      <c r="P1808" s="4">
        <v>200</v>
      </c>
      <c r="Q1808" s="3">
        <v>0.28000000000000003</v>
      </c>
      <c r="R1808" s="1">
        <v>18</v>
      </c>
      <c r="S1808" s="1">
        <v>200</v>
      </c>
      <c r="T1808" s="1">
        <v>22</v>
      </c>
      <c r="U1808" s="1">
        <v>1</v>
      </c>
      <c r="V1808" s="1">
        <v>42</v>
      </c>
      <c r="W1808" s="1">
        <v>0</v>
      </c>
      <c r="X1808" s="1">
        <v>0</v>
      </c>
      <c r="Y1808" s="1">
        <v>0</v>
      </c>
      <c r="Z1808" s="1">
        <v>5</v>
      </c>
      <c r="AA1808" s="1">
        <v>1</v>
      </c>
      <c r="AB1808" s="1">
        <v>0</v>
      </c>
      <c r="AC1808" s="1">
        <v>645</v>
      </c>
      <c r="AD1808" s="1">
        <v>258</v>
      </c>
      <c r="AE1808" s="1">
        <v>0</v>
      </c>
      <c r="AF1808" s="1">
        <v>0</v>
      </c>
      <c r="AG1808" s="1">
        <v>10</v>
      </c>
      <c r="AH1808" s="1">
        <v>0</v>
      </c>
      <c r="AI1808" s="1">
        <v>913</v>
      </c>
      <c r="AJ1808" s="1" t="s">
        <v>7945</v>
      </c>
      <c r="AK1808" s="1" t="s">
        <v>13611</v>
      </c>
      <c r="AL1808" s="1" t="s">
        <v>13612</v>
      </c>
      <c r="AM1808" s="1" t="s">
        <v>12</v>
      </c>
      <c r="AN1808" s="1" t="s">
        <v>23098</v>
      </c>
      <c r="AO1808" s="1" t="s">
        <v>86</v>
      </c>
      <c r="AP1808" s="1" t="s">
        <v>57</v>
      </c>
      <c r="AQ1808" s="1" t="s">
        <v>25</v>
      </c>
      <c r="AR1808" s="1" t="s">
        <v>30</v>
      </c>
      <c r="AS1808" s="1" t="s">
        <v>23091</v>
      </c>
      <c r="AT1808" s="1" t="s">
        <v>26</v>
      </c>
    </row>
    <row r="1809" spans="1:46" x14ac:dyDescent="0.25">
      <c r="A1809" s="1" t="s">
        <v>18344</v>
      </c>
      <c r="B1809" s="2" t="s">
        <v>23101</v>
      </c>
      <c r="C1809" s="2" t="s">
        <v>23108</v>
      </c>
      <c r="D1809" s="1">
        <v>0</v>
      </c>
      <c r="E1809" s="1">
        <v>0</v>
      </c>
      <c r="F1809" s="1">
        <v>2</v>
      </c>
      <c r="G1809" s="1">
        <v>2</v>
      </c>
      <c r="H1809" s="6">
        <v>1</v>
      </c>
      <c r="I1809">
        <v>0</v>
      </c>
      <c r="J1809" s="1">
        <v>36</v>
      </c>
      <c r="K1809" s="1">
        <v>1</v>
      </c>
      <c r="L1809" s="1">
        <v>547</v>
      </c>
      <c r="M1809" s="6">
        <v>0.59</v>
      </c>
      <c r="N1809" s="4">
        <v>2300</v>
      </c>
      <c r="O1809" s="4">
        <v>152</v>
      </c>
      <c r="P1809" s="4">
        <v>200</v>
      </c>
      <c r="Q1809" s="3">
        <v>0.28999999999999998</v>
      </c>
      <c r="R1809" s="1">
        <v>18</v>
      </c>
      <c r="S1809" s="1">
        <v>200</v>
      </c>
      <c r="T1809" s="1">
        <v>23</v>
      </c>
      <c r="U1809" s="1">
        <v>1</v>
      </c>
      <c r="V1809" s="1">
        <v>42</v>
      </c>
      <c r="W1809" s="1">
        <v>0</v>
      </c>
      <c r="X1809" s="1">
        <v>0</v>
      </c>
      <c r="Y1809" s="1">
        <v>1</v>
      </c>
      <c r="Z1809" s="1">
        <v>2</v>
      </c>
      <c r="AA1809" s="1">
        <v>1</v>
      </c>
      <c r="AB1809" s="1">
        <v>0</v>
      </c>
      <c r="AC1809" s="1">
        <v>765</v>
      </c>
      <c r="AD1809" s="1">
        <v>0</v>
      </c>
      <c r="AE1809" s="1">
        <v>0</v>
      </c>
      <c r="AF1809" s="1">
        <v>280</v>
      </c>
      <c r="AG1809" s="1">
        <v>30</v>
      </c>
      <c r="AH1809" s="1">
        <v>600</v>
      </c>
      <c r="AI1809" s="1">
        <v>1675</v>
      </c>
      <c r="AJ1809" s="1" t="s">
        <v>4094</v>
      </c>
      <c r="AK1809" s="1" t="s">
        <v>4095</v>
      </c>
      <c r="AL1809" s="1" t="s">
        <v>4096</v>
      </c>
      <c r="AM1809" s="1" t="s">
        <v>12</v>
      </c>
      <c r="AN1809" s="1" t="s">
        <v>23098</v>
      </c>
      <c r="AO1809" s="1" t="s">
        <v>86</v>
      </c>
      <c r="AP1809" s="1" t="s">
        <v>57</v>
      </c>
      <c r="AQ1809" s="1" t="s">
        <v>25</v>
      </c>
      <c r="AR1809" s="1" t="s">
        <v>19</v>
      </c>
      <c r="AS1809" s="1" t="s">
        <v>23091</v>
      </c>
      <c r="AT1809" s="1" t="s">
        <v>26</v>
      </c>
    </row>
    <row r="1810" spans="1:46" x14ac:dyDescent="0.25">
      <c r="A1810" s="1" t="s">
        <v>18349</v>
      </c>
      <c r="B1810" s="2" t="s">
        <v>23101</v>
      </c>
      <c r="C1810" s="2" t="s">
        <v>23108</v>
      </c>
      <c r="D1810" s="1">
        <v>0</v>
      </c>
      <c r="E1810" s="1">
        <v>0</v>
      </c>
      <c r="F1810" s="1">
        <v>1</v>
      </c>
      <c r="G1810" s="1">
        <v>1</v>
      </c>
      <c r="H1810" s="6">
        <v>1</v>
      </c>
      <c r="I1810">
        <v>0</v>
      </c>
      <c r="J1810" s="1">
        <v>53</v>
      </c>
      <c r="K1810" s="1">
        <v>0</v>
      </c>
      <c r="L1810" s="1">
        <v>603</v>
      </c>
      <c r="M1810" s="6">
        <v>0.24</v>
      </c>
      <c r="N1810" s="4">
        <v>3000</v>
      </c>
      <c r="O1810" s="4">
        <v>250</v>
      </c>
      <c r="P1810" s="4">
        <v>500</v>
      </c>
      <c r="Q1810" s="3">
        <v>0.25</v>
      </c>
      <c r="R1810" s="1">
        <v>12</v>
      </c>
      <c r="S1810" s="1">
        <v>500</v>
      </c>
      <c r="T1810" s="1">
        <v>30</v>
      </c>
      <c r="U1810" s="1">
        <v>1</v>
      </c>
      <c r="V1810" s="1">
        <v>42</v>
      </c>
      <c r="W1810" s="1">
        <v>1</v>
      </c>
      <c r="X1810" s="1">
        <v>1</v>
      </c>
      <c r="Y1810" s="1">
        <v>0</v>
      </c>
      <c r="Z1810" s="1">
        <v>3</v>
      </c>
      <c r="AA1810" s="1">
        <v>1</v>
      </c>
      <c r="AB1810" s="1">
        <v>0</v>
      </c>
      <c r="AC1810" s="1">
        <v>0</v>
      </c>
      <c r="AD1810" s="1">
        <v>0</v>
      </c>
      <c r="AE1810" s="1">
        <v>0</v>
      </c>
      <c r="AF1810" s="1">
        <v>259</v>
      </c>
      <c r="AG1810" s="1">
        <v>0</v>
      </c>
      <c r="AH1810" s="1">
        <v>0</v>
      </c>
      <c r="AI1810" s="1">
        <v>259</v>
      </c>
      <c r="AJ1810" s="1" t="s">
        <v>4109</v>
      </c>
      <c r="AK1810" s="1" t="s">
        <v>4110</v>
      </c>
      <c r="AL1810" s="1" t="s">
        <v>4111</v>
      </c>
      <c r="AM1810" s="1" t="s">
        <v>12</v>
      </c>
      <c r="AN1810" s="1" t="s">
        <v>23097</v>
      </c>
      <c r="AO1810" s="1" t="s">
        <v>86</v>
      </c>
      <c r="AP1810" s="1" t="s">
        <v>86</v>
      </c>
      <c r="AQ1810" s="1" t="s">
        <v>14</v>
      </c>
      <c r="AR1810" s="1" t="s">
        <v>30</v>
      </c>
      <c r="AS1810" s="1" t="s">
        <v>23091</v>
      </c>
      <c r="AT1810" s="1" t="s">
        <v>26</v>
      </c>
    </row>
    <row r="1811" spans="1:46" x14ac:dyDescent="0.25">
      <c r="A1811" s="1" t="s">
        <v>21862</v>
      </c>
      <c r="B1811" s="2" t="s">
        <v>23101</v>
      </c>
      <c r="C1811" s="2" t="s">
        <v>23108</v>
      </c>
      <c r="D1811" s="1">
        <v>0</v>
      </c>
      <c r="E1811" s="1">
        <v>0</v>
      </c>
      <c r="F1811" s="1">
        <v>1</v>
      </c>
      <c r="G1811" s="1">
        <v>1</v>
      </c>
      <c r="H1811" s="6">
        <v>1</v>
      </c>
      <c r="I1811">
        <v>1</v>
      </c>
      <c r="J1811" s="1">
        <v>37</v>
      </c>
      <c r="K1811" s="1">
        <v>0</v>
      </c>
      <c r="L1811" s="1">
        <v>419</v>
      </c>
      <c r="M1811" s="6">
        <v>0.03</v>
      </c>
      <c r="N1811" s="4">
        <v>15000</v>
      </c>
      <c r="O1811" s="4">
        <v>1200</v>
      </c>
      <c r="P1811" s="4">
        <v>500</v>
      </c>
      <c r="Q1811" s="3">
        <v>0.3</v>
      </c>
      <c r="R1811" s="1">
        <v>18</v>
      </c>
      <c r="S1811" s="1">
        <v>500</v>
      </c>
      <c r="T1811" s="1">
        <v>41</v>
      </c>
      <c r="U1811" s="1">
        <v>1</v>
      </c>
      <c r="V1811" s="1">
        <v>42</v>
      </c>
      <c r="W1811" s="1">
        <v>1</v>
      </c>
      <c r="X1811" s="1">
        <v>1</v>
      </c>
      <c r="Y1811" s="1">
        <v>1</v>
      </c>
      <c r="Z1811" s="1">
        <v>2</v>
      </c>
      <c r="AA1811" s="1">
        <v>1</v>
      </c>
      <c r="AB1811" s="1">
        <v>1</v>
      </c>
      <c r="AC1811" s="1">
        <v>0</v>
      </c>
      <c r="AD1811" s="1">
        <v>0</v>
      </c>
      <c r="AE1811" s="1">
        <v>55</v>
      </c>
      <c r="AF1811" s="1">
        <v>0</v>
      </c>
      <c r="AG1811" s="1">
        <v>30</v>
      </c>
      <c r="AH1811" s="1">
        <v>0</v>
      </c>
      <c r="AI1811" s="1">
        <v>85</v>
      </c>
      <c r="AJ1811" s="1" t="s">
        <v>13797</v>
      </c>
      <c r="AK1811" s="1" t="s">
        <v>13798</v>
      </c>
      <c r="AL1811" s="1" t="s">
        <v>13799</v>
      </c>
      <c r="AM1811" s="1" t="s">
        <v>16</v>
      </c>
      <c r="AN1811" s="1" t="s">
        <v>23097</v>
      </c>
      <c r="AO1811" s="1" t="s">
        <v>86</v>
      </c>
      <c r="AP1811" s="1" t="s">
        <v>86</v>
      </c>
      <c r="AQ1811" s="1" t="s">
        <v>14</v>
      </c>
      <c r="AR1811" s="1" t="s">
        <v>19</v>
      </c>
      <c r="AS1811" s="1" t="s">
        <v>23091</v>
      </c>
      <c r="AT1811" s="1" t="s">
        <v>101</v>
      </c>
    </row>
    <row r="1812" spans="1:46" x14ac:dyDescent="0.25">
      <c r="A1812" s="1" t="s">
        <v>21864</v>
      </c>
      <c r="B1812" s="2" t="s">
        <v>23101</v>
      </c>
      <c r="C1812" s="2" t="s">
        <v>23108</v>
      </c>
      <c r="D1812" s="1">
        <v>0</v>
      </c>
      <c r="E1812" s="1">
        <v>0</v>
      </c>
      <c r="F1812" s="1">
        <v>1</v>
      </c>
      <c r="G1812" s="1">
        <v>1</v>
      </c>
      <c r="H1812" s="6">
        <v>1</v>
      </c>
      <c r="I1812">
        <v>0</v>
      </c>
      <c r="J1812" s="1">
        <v>34</v>
      </c>
      <c r="K1812" s="1">
        <v>0</v>
      </c>
      <c r="L1812" s="1">
        <v>670</v>
      </c>
      <c r="M1812" s="6">
        <v>0.36</v>
      </c>
      <c r="N1812" s="4">
        <v>1200</v>
      </c>
      <c r="O1812" s="4">
        <v>100</v>
      </c>
      <c r="P1812" s="4">
        <v>100</v>
      </c>
      <c r="Q1812" s="3">
        <v>0.25</v>
      </c>
      <c r="R1812" s="1">
        <v>24</v>
      </c>
      <c r="S1812" s="1">
        <v>100</v>
      </c>
      <c r="T1812" s="1">
        <v>9</v>
      </c>
      <c r="U1812" s="1">
        <v>1</v>
      </c>
      <c r="V1812" s="1">
        <v>42</v>
      </c>
      <c r="W1812" s="1">
        <v>1</v>
      </c>
      <c r="X1812" s="1">
        <v>0</v>
      </c>
      <c r="Y1812" s="1">
        <v>1</v>
      </c>
      <c r="Z1812" s="1">
        <v>3</v>
      </c>
      <c r="AA1812" s="1">
        <v>1</v>
      </c>
      <c r="AB1812" s="1">
        <v>0</v>
      </c>
      <c r="AC1812" s="1">
        <v>934</v>
      </c>
      <c r="AD1812" s="1">
        <v>0</v>
      </c>
      <c r="AE1812" s="1">
        <v>0</v>
      </c>
      <c r="AF1812" s="1">
        <v>0</v>
      </c>
      <c r="AG1812" s="1">
        <v>0</v>
      </c>
      <c r="AH1812" s="1">
        <v>0</v>
      </c>
      <c r="AI1812" s="1">
        <v>934</v>
      </c>
      <c r="AJ1812" s="1" t="s">
        <v>13803</v>
      </c>
      <c r="AK1812" s="1" t="s">
        <v>13804</v>
      </c>
      <c r="AL1812" s="1" t="s">
        <v>13805</v>
      </c>
      <c r="AM1812" s="1" t="s">
        <v>12</v>
      </c>
      <c r="AN1812" s="1" t="s">
        <v>23097</v>
      </c>
      <c r="AO1812" s="1" t="s">
        <v>86</v>
      </c>
      <c r="AP1812" s="1" t="s">
        <v>86</v>
      </c>
      <c r="AQ1812" s="1" t="s">
        <v>25</v>
      </c>
      <c r="AR1812" s="1" t="s">
        <v>19</v>
      </c>
      <c r="AS1812" s="1" t="s">
        <v>23091</v>
      </c>
      <c r="AT1812" s="1" t="s">
        <v>26</v>
      </c>
    </row>
    <row r="1813" spans="1:46" x14ac:dyDescent="0.25">
      <c r="A1813" s="1" t="s">
        <v>22321</v>
      </c>
      <c r="B1813" s="2" t="s">
        <v>23101</v>
      </c>
      <c r="C1813" s="2" t="s">
        <v>23109</v>
      </c>
      <c r="D1813" s="1">
        <v>0</v>
      </c>
      <c r="E1813" s="1">
        <v>1</v>
      </c>
      <c r="F1813" s="1">
        <v>3</v>
      </c>
      <c r="G1813" s="1">
        <v>4</v>
      </c>
      <c r="H1813" s="6">
        <v>0.75</v>
      </c>
      <c r="I1813">
        <v>1</v>
      </c>
      <c r="J1813" s="1">
        <v>35</v>
      </c>
      <c r="K1813" s="1">
        <v>0</v>
      </c>
      <c r="L1813" s="1">
        <v>608</v>
      </c>
      <c r="M1813" s="6">
        <v>0.35</v>
      </c>
      <c r="N1813" s="4">
        <v>17000</v>
      </c>
      <c r="O1813" s="4">
        <v>600</v>
      </c>
      <c r="P1813" s="4">
        <v>500</v>
      </c>
      <c r="Q1813" s="3">
        <v>0.28000000000000003</v>
      </c>
      <c r="R1813" s="1">
        <v>24</v>
      </c>
      <c r="S1813" s="1">
        <v>500</v>
      </c>
      <c r="T1813" s="1">
        <v>42</v>
      </c>
      <c r="U1813" s="1">
        <v>1</v>
      </c>
      <c r="V1813" s="1">
        <v>42</v>
      </c>
      <c r="W1813" s="1">
        <v>1</v>
      </c>
      <c r="X1813" s="1">
        <v>1</v>
      </c>
      <c r="Y1813" s="1">
        <v>1</v>
      </c>
      <c r="Z1813" s="1">
        <v>2</v>
      </c>
      <c r="AA1813" s="1">
        <v>1</v>
      </c>
      <c r="AB1813" s="1">
        <v>1</v>
      </c>
      <c r="AC1813" s="1">
        <v>2456</v>
      </c>
      <c r="AD1813" s="1">
        <v>0</v>
      </c>
      <c r="AE1813" s="1">
        <v>0</v>
      </c>
      <c r="AF1813" s="1">
        <v>1900</v>
      </c>
      <c r="AG1813" s="1">
        <v>0</v>
      </c>
      <c r="AH1813" s="1">
        <v>0</v>
      </c>
      <c r="AI1813" s="1">
        <v>4356</v>
      </c>
      <c r="AJ1813" s="1" t="s">
        <v>15011</v>
      </c>
      <c r="AK1813" s="1" t="s">
        <v>15012</v>
      </c>
      <c r="AL1813" s="1" t="s">
        <v>15013</v>
      </c>
      <c r="AM1813" s="1" t="s">
        <v>16</v>
      </c>
      <c r="AN1813" s="1" t="s">
        <v>23097</v>
      </c>
      <c r="AO1813" s="1" t="s">
        <v>86</v>
      </c>
      <c r="AP1813" s="1" t="s">
        <v>86</v>
      </c>
      <c r="AQ1813" s="1" t="s">
        <v>14</v>
      </c>
      <c r="AR1813" s="1" t="s">
        <v>19</v>
      </c>
      <c r="AS1813" s="1" t="s">
        <v>23091</v>
      </c>
      <c r="AT1813" s="1" t="s">
        <v>101</v>
      </c>
    </row>
    <row r="1814" spans="1:46" x14ac:dyDescent="0.25">
      <c r="A1814" s="1" t="s">
        <v>21911</v>
      </c>
      <c r="B1814" s="2" t="s">
        <v>23101</v>
      </c>
      <c r="C1814" s="2" t="s">
        <v>23109</v>
      </c>
      <c r="D1814" s="1">
        <v>0</v>
      </c>
      <c r="E1814" s="1">
        <v>0</v>
      </c>
      <c r="F1814" s="1">
        <v>1</v>
      </c>
      <c r="G1814" s="1">
        <v>1</v>
      </c>
      <c r="H1814" s="6">
        <v>1</v>
      </c>
      <c r="I1814">
        <v>1</v>
      </c>
      <c r="J1814" s="1">
        <v>43</v>
      </c>
      <c r="K1814" s="1">
        <v>1</v>
      </c>
      <c r="L1814" s="1">
        <v>600</v>
      </c>
      <c r="M1814" s="6">
        <v>0.38</v>
      </c>
      <c r="N1814" s="4">
        <v>3400</v>
      </c>
      <c r="O1814" s="4">
        <v>250</v>
      </c>
      <c r="P1814" s="4">
        <v>300</v>
      </c>
      <c r="Q1814" s="3">
        <v>0.27</v>
      </c>
      <c r="R1814" s="1">
        <v>6</v>
      </c>
      <c r="S1814" s="1">
        <v>300</v>
      </c>
      <c r="T1814" s="1">
        <v>37</v>
      </c>
      <c r="U1814" s="1">
        <v>1</v>
      </c>
      <c r="V1814" s="1">
        <v>42</v>
      </c>
      <c r="W1814" s="1">
        <v>0</v>
      </c>
      <c r="X1814" s="1">
        <v>0</v>
      </c>
      <c r="Y1814" s="1">
        <v>0</v>
      </c>
      <c r="Z1814" s="1">
        <v>3</v>
      </c>
      <c r="AA1814" s="1">
        <v>1</v>
      </c>
      <c r="AB1814" s="1">
        <v>1</v>
      </c>
      <c r="AC1814" s="1">
        <v>622</v>
      </c>
      <c r="AD1814" s="1">
        <v>0</v>
      </c>
      <c r="AE1814" s="1">
        <v>0</v>
      </c>
      <c r="AF1814" s="1">
        <v>1350</v>
      </c>
      <c r="AG1814" s="1">
        <v>120</v>
      </c>
      <c r="AH1814" s="1">
        <v>0</v>
      </c>
      <c r="AI1814" s="1">
        <v>2092</v>
      </c>
      <c r="AJ1814" s="1" t="s">
        <v>13922</v>
      </c>
      <c r="AK1814" s="1" t="s">
        <v>13923</v>
      </c>
      <c r="AL1814" s="1" t="s">
        <v>13924</v>
      </c>
      <c r="AM1814" s="1" t="s">
        <v>16</v>
      </c>
      <c r="AN1814" s="1" t="s">
        <v>23098</v>
      </c>
      <c r="AO1814" s="1" t="s">
        <v>86</v>
      </c>
      <c r="AP1814" s="1" t="s">
        <v>57</v>
      </c>
      <c r="AQ1814" s="1" t="s">
        <v>25</v>
      </c>
      <c r="AR1814" s="1" t="s">
        <v>30</v>
      </c>
      <c r="AS1814" s="1" t="s">
        <v>23091</v>
      </c>
      <c r="AT1814" s="1" t="s">
        <v>101</v>
      </c>
    </row>
    <row r="1815" spans="1:46" x14ac:dyDescent="0.25">
      <c r="A1815" s="1" t="s">
        <v>18256</v>
      </c>
      <c r="B1815" s="2" t="s">
        <v>23076</v>
      </c>
      <c r="C1815" s="2" t="s">
        <v>23109</v>
      </c>
      <c r="D1815" s="1">
        <v>7</v>
      </c>
      <c r="E1815" s="1">
        <v>0</v>
      </c>
      <c r="F1815" s="1">
        <v>5</v>
      </c>
      <c r="G1815" s="1">
        <v>12</v>
      </c>
      <c r="H1815" s="6">
        <v>0.41666666666666669</v>
      </c>
      <c r="I1815">
        <v>0</v>
      </c>
      <c r="J1815" s="1">
        <v>32</v>
      </c>
      <c r="K1815" s="1">
        <v>0</v>
      </c>
      <c r="L1815" s="1">
        <v>566</v>
      </c>
      <c r="M1815" s="6">
        <v>0.73</v>
      </c>
      <c r="N1815" s="4">
        <v>3100</v>
      </c>
      <c r="O1815" s="4">
        <v>245</v>
      </c>
      <c r="P1815" s="4">
        <v>500</v>
      </c>
      <c r="Q1815" s="3">
        <v>0.26</v>
      </c>
      <c r="R1815" s="1">
        <v>18</v>
      </c>
      <c r="S1815" s="1">
        <v>500</v>
      </c>
      <c r="T1815" s="1">
        <v>50</v>
      </c>
      <c r="U1815" s="1">
        <v>1</v>
      </c>
      <c r="V1815" s="1">
        <v>41</v>
      </c>
      <c r="W1815" s="1">
        <v>0</v>
      </c>
      <c r="X1815" s="1">
        <v>0</v>
      </c>
      <c r="Y1815" s="1">
        <v>1</v>
      </c>
      <c r="Z1815" s="1">
        <v>2</v>
      </c>
      <c r="AA1815" s="1">
        <v>1</v>
      </c>
      <c r="AB1815" s="1">
        <v>0</v>
      </c>
      <c r="AC1815" s="1">
        <v>1757</v>
      </c>
      <c r="AD1815" s="1">
        <v>0</v>
      </c>
      <c r="AE1815" s="1">
        <v>0</v>
      </c>
      <c r="AF1815" s="1">
        <v>1634</v>
      </c>
      <c r="AG1815" s="1">
        <v>0</v>
      </c>
      <c r="AH1815" s="1">
        <v>0</v>
      </c>
      <c r="AI1815" s="1">
        <v>3391</v>
      </c>
      <c r="AJ1815" s="1" t="s">
        <v>736</v>
      </c>
      <c r="AK1815" s="1" t="s">
        <v>3842</v>
      </c>
      <c r="AL1815" s="1" t="s">
        <v>3843</v>
      </c>
      <c r="AM1815" s="1" t="s">
        <v>12</v>
      </c>
      <c r="AN1815" s="1" t="s">
        <v>23097</v>
      </c>
      <c r="AO1815" s="1" t="s">
        <v>86</v>
      </c>
      <c r="AP1815" s="1" t="s">
        <v>57</v>
      </c>
      <c r="AQ1815" s="1" t="s">
        <v>25</v>
      </c>
      <c r="AR1815" s="1" t="s">
        <v>19</v>
      </c>
      <c r="AS1815" s="1" t="s">
        <v>23091</v>
      </c>
      <c r="AT1815" s="1" t="s">
        <v>26</v>
      </c>
    </row>
    <row r="1816" spans="1:46" x14ac:dyDescent="0.25">
      <c r="A1816" s="1" t="s">
        <v>22151</v>
      </c>
      <c r="B1816" s="2" t="s">
        <v>23073</v>
      </c>
      <c r="C1816" s="2" t="s">
        <v>23106</v>
      </c>
      <c r="D1816" s="1">
        <v>0</v>
      </c>
      <c r="E1816" s="1">
        <v>0</v>
      </c>
      <c r="F1816" s="1">
        <v>1</v>
      </c>
      <c r="G1816" s="1">
        <v>1</v>
      </c>
      <c r="H1816" s="6">
        <v>1</v>
      </c>
      <c r="I1816">
        <v>0</v>
      </c>
      <c r="J1816" s="1">
        <v>36</v>
      </c>
      <c r="K1816" s="1">
        <v>0</v>
      </c>
      <c r="L1816" s="1">
        <v>612</v>
      </c>
      <c r="M1816" s="6">
        <v>0.19</v>
      </c>
      <c r="N1816" s="4">
        <v>7000</v>
      </c>
      <c r="O1816" s="4">
        <v>331</v>
      </c>
      <c r="P1816" s="4">
        <v>500</v>
      </c>
      <c r="Q1816" s="3">
        <v>0.3</v>
      </c>
      <c r="R1816" s="1">
        <v>24</v>
      </c>
      <c r="S1816" s="1">
        <v>500</v>
      </c>
      <c r="T1816" s="1">
        <v>58</v>
      </c>
      <c r="U1816" s="1">
        <v>1</v>
      </c>
      <c r="V1816" s="1">
        <v>41</v>
      </c>
      <c r="W1816" s="1">
        <v>1</v>
      </c>
      <c r="X1816" s="1">
        <v>1</v>
      </c>
      <c r="Y1816" s="1">
        <v>1</v>
      </c>
      <c r="Z1816" s="1">
        <v>2</v>
      </c>
      <c r="AA1816" s="1">
        <v>1</v>
      </c>
      <c r="AB1816" s="1">
        <v>0</v>
      </c>
      <c r="AC1816" s="1">
        <v>447</v>
      </c>
      <c r="AD1816" s="1">
        <v>0</v>
      </c>
      <c r="AE1816" s="1">
        <v>0</v>
      </c>
      <c r="AF1816" s="1">
        <v>0</v>
      </c>
      <c r="AG1816" s="1">
        <v>98</v>
      </c>
      <c r="AH1816" s="1">
        <v>300</v>
      </c>
      <c r="AI1816" s="1">
        <v>845</v>
      </c>
      <c r="AJ1816" s="1" t="s">
        <v>14541</v>
      </c>
      <c r="AK1816" s="1" t="s">
        <v>14542</v>
      </c>
      <c r="AL1816" s="1" t="s">
        <v>14543</v>
      </c>
      <c r="AM1816" s="1" t="s">
        <v>12</v>
      </c>
      <c r="AN1816" s="1" t="s">
        <v>23097</v>
      </c>
      <c r="AO1816" s="1" t="s">
        <v>86</v>
      </c>
      <c r="AP1816" s="1" t="s">
        <v>86</v>
      </c>
      <c r="AQ1816" s="1" t="s">
        <v>14</v>
      </c>
      <c r="AR1816" s="1" t="s">
        <v>19</v>
      </c>
      <c r="AS1816" s="1" t="s">
        <v>23091</v>
      </c>
      <c r="AT1816" s="1" t="s">
        <v>26</v>
      </c>
    </row>
    <row r="1817" spans="1:46" x14ac:dyDescent="0.25">
      <c r="A1817" s="1" t="s">
        <v>17334</v>
      </c>
      <c r="B1817" s="2" t="s">
        <v>23073</v>
      </c>
      <c r="C1817" s="2" t="s">
        <v>23106</v>
      </c>
      <c r="D1817" s="1">
        <v>1</v>
      </c>
      <c r="E1817" s="1">
        <v>0</v>
      </c>
      <c r="F1817" s="1">
        <v>4</v>
      </c>
      <c r="G1817" s="1">
        <v>5</v>
      </c>
      <c r="H1817" s="6">
        <v>0.8</v>
      </c>
      <c r="I1817">
        <v>0</v>
      </c>
      <c r="J1817" s="1">
        <v>32</v>
      </c>
      <c r="K1817" s="1">
        <v>0</v>
      </c>
      <c r="L1817" s="1">
        <v>585</v>
      </c>
      <c r="M1817" s="6">
        <v>0.64</v>
      </c>
      <c r="N1817" s="4">
        <v>3000</v>
      </c>
      <c r="O1817" s="4">
        <v>250</v>
      </c>
      <c r="P1817" s="4">
        <v>100</v>
      </c>
      <c r="Q1817" s="3">
        <v>0.28999999999999998</v>
      </c>
      <c r="R1817" s="1">
        <v>6</v>
      </c>
      <c r="S1817" s="1">
        <v>100</v>
      </c>
      <c r="T1817" s="1">
        <v>22</v>
      </c>
      <c r="U1817" s="1">
        <v>0</v>
      </c>
      <c r="V1817" s="1">
        <v>41</v>
      </c>
      <c r="W1817" s="1">
        <v>0</v>
      </c>
      <c r="X1817" s="1">
        <v>0</v>
      </c>
      <c r="Y1817" s="1">
        <v>1</v>
      </c>
      <c r="Z1817" s="1">
        <v>1</v>
      </c>
      <c r="AA1817" s="1">
        <v>1</v>
      </c>
      <c r="AB1817" s="1">
        <v>0</v>
      </c>
      <c r="AC1817" s="1">
        <v>957</v>
      </c>
      <c r="AD1817" s="1">
        <v>0</v>
      </c>
      <c r="AE1817" s="1">
        <v>0</v>
      </c>
      <c r="AF1817" s="1">
        <v>1020</v>
      </c>
      <c r="AG1817" s="1">
        <v>0</v>
      </c>
      <c r="AH1817" s="1">
        <v>940</v>
      </c>
      <c r="AI1817" s="1">
        <v>2917</v>
      </c>
      <c r="AJ1817" s="1" t="s">
        <v>1037</v>
      </c>
      <c r="AK1817" s="1" t="s">
        <v>1038</v>
      </c>
      <c r="AL1817" s="1" t="s">
        <v>1039</v>
      </c>
      <c r="AM1817" s="1" t="s">
        <v>12</v>
      </c>
      <c r="AN1817" s="1" t="s">
        <v>23097</v>
      </c>
      <c r="AO1817" s="1" t="s">
        <v>364</v>
      </c>
      <c r="AP1817" s="1" t="s">
        <v>57</v>
      </c>
      <c r="AQ1817" s="1" t="s">
        <v>25</v>
      </c>
      <c r="AR1817" s="1" t="s">
        <v>19</v>
      </c>
      <c r="AS1817" s="1" t="s">
        <v>23091</v>
      </c>
      <c r="AT1817" s="1" t="s">
        <v>26</v>
      </c>
    </row>
    <row r="1818" spans="1:46" x14ac:dyDescent="0.25">
      <c r="A1818" s="1" t="s">
        <v>21073</v>
      </c>
      <c r="B1818" s="2" t="s">
        <v>23073</v>
      </c>
      <c r="C1818" s="2" t="s">
        <v>23107</v>
      </c>
      <c r="D1818" s="1">
        <v>0</v>
      </c>
      <c r="E1818" s="1">
        <v>0</v>
      </c>
      <c r="F1818" s="1">
        <v>3</v>
      </c>
      <c r="G1818" s="1">
        <v>3</v>
      </c>
      <c r="H1818" s="6">
        <v>1</v>
      </c>
      <c r="I1818">
        <v>0</v>
      </c>
      <c r="J1818" s="1">
        <v>43</v>
      </c>
      <c r="K1818" s="1">
        <v>0</v>
      </c>
      <c r="L1818" s="1">
        <v>672</v>
      </c>
      <c r="M1818" s="6">
        <v>0.54</v>
      </c>
      <c r="N1818" s="4">
        <v>3200</v>
      </c>
      <c r="O1818" s="4">
        <v>266</v>
      </c>
      <c r="P1818" s="4">
        <v>250</v>
      </c>
      <c r="Q1818" s="3">
        <v>0.25</v>
      </c>
      <c r="R1818" s="1">
        <v>24</v>
      </c>
      <c r="S1818" s="1">
        <v>250</v>
      </c>
      <c r="T1818" s="1">
        <v>25</v>
      </c>
      <c r="U1818" s="1">
        <v>1</v>
      </c>
      <c r="V1818" s="1">
        <v>41</v>
      </c>
      <c r="W1818" s="1">
        <v>0</v>
      </c>
      <c r="X1818" s="1">
        <v>0</v>
      </c>
      <c r="Y1818" s="1">
        <v>1</v>
      </c>
      <c r="Z1818" s="1">
        <v>3</v>
      </c>
      <c r="AA1818" s="1">
        <v>0</v>
      </c>
      <c r="AB1818" s="1">
        <v>0</v>
      </c>
      <c r="AC1818" s="1">
        <v>0</v>
      </c>
      <c r="AD1818" s="1">
        <v>0</v>
      </c>
      <c r="AE1818" s="1">
        <v>1103</v>
      </c>
      <c r="AF1818" s="1">
        <v>786</v>
      </c>
      <c r="AG1818" s="1">
        <v>0</v>
      </c>
      <c r="AH1818" s="1">
        <v>800</v>
      </c>
      <c r="AI1818" s="1">
        <v>2689</v>
      </c>
      <c r="AJ1818" s="1" t="s">
        <v>11674</v>
      </c>
      <c r="AK1818" s="1" t="s">
        <v>11675</v>
      </c>
      <c r="AL1818" s="1" t="s">
        <v>11676</v>
      </c>
      <c r="AM1818" s="1" t="s">
        <v>12</v>
      </c>
      <c r="AN1818" s="1" t="s">
        <v>23097</v>
      </c>
      <c r="AO1818" s="1" t="s">
        <v>86</v>
      </c>
      <c r="AP1818" s="1" t="s">
        <v>57</v>
      </c>
      <c r="AQ1818" s="1" t="s">
        <v>25</v>
      </c>
      <c r="AR1818" s="1" t="s">
        <v>19</v>
      </c>
      <c r="AS1818" s="1" t="s">
        <v>23090</v>
      </c>
      <c r="AT1818" s="1" t="s">
        <v>26</v>
      </c>
    </row>
    <row r="1819" spans="1:46" x14ac:dyDescent="0.25">
      <c r="A1819" s="1" t="s">
        <v>17951</v>
      </c>
      <c r="B1819" s="2" t="s">
        <v>23074</v>
      </c>
      <c r="C1819" s="2" t="s">
        <v>23106</v>
      </c>
      <c r="D1819" s="1">
        <v>0</v>
      </c>
      <c r="E1819" s="1">
        <v>0</v>
      </c>
      <c r="F1819" s="1">
        <v>1</v>
      </c>
      <c r="G1819" s="1">
        <v>1</v>
      </c>
      <c r="H1819" s="6">
        <v>1</v>
      </c>
      <c r="I1819">
        <v>0</v>
      </c>
      <c r="J1819" s="1">
        <v>36</v>
      </c>
      <c r="K1819" s="1">
        <v>0</v>
      </c>
      <c r="L1819" s="1">
        <v>694</v>
      </c>
      <c r="M1819" s="6">
        <v>0.54</v>
      </c>
      <c r="N1819" s="4">
        <v>2700</v>
      </c>
      <c r="O1819" s="4">
        <v>160</v>
      </c>
      <c r="P1819" s="4">
        <v>850</v>
      </c>
      <c r="Q1819" s="3">
        <v>0.3</v>
      </c>
      <c r="R1819" s="1">
        <v>24</v>
      </c>
      <c r="S1819" s="1">
        <v>850</v>
      </c>
      <c r="T1819" s="1">
        <v>100</v>
      </c>
      <c r="U1819" s="1">
        <v>0</v>
      </c>
      <c r="V1819" s="1">
        <v>41</v>
      </c>
      <c r="W1819" s="1">
        <v>0</v>
      </c>
      <c r="X1819" s="1">
        <v>0</v>
      </c>
      <c r="Y1819" s="1">
        <v>1</v>
      </c>
      <c r="Z1819" s="1">
        <v>3</v>
      </c>
      <c r="AA1819" s="1">
        <v>0</v>
      </c>
      <c r="AB1819" s="1">
        <v>0</v>
      </c>
      <c r="AC1819" s="1">
        <v>0</v>
      </c>
      <c r="AD1819" s="1">
        <v>0</v>
      </c>
      <c r="AE1819" s="1">
        <v>402</v>
      </c>
      <c r="AF1819" s="1">
        <v>0</v>
      </c>
      <c r="AG1819" s="1">
        <v>0</v>
      </c>
      <c r="AH1819" s="1">
        <v>400</v>
      </c>
      <c r="AI1819" s="1">
        <v>802</v>
      </c>
      <c r="AJ1819" s="1" t="s">
        <v>2883</v>
      </c>
      <c r="AK1819" s="1" t="s">
        <v>2884</v>
      </c>
      <c r="AL1819" s="1" t="s">
        <v>2885</v>
      </c>
      <c r="AM1819" s="1" t="s">
        <v>12</v>
      </c>
      <c r="AN1819" s="1" t="s">
        <v>23097</v>
      </c>
      <c r="AO1819" s="1" t="s">
        <v>364</v>
      </c>
      <c r="AP1819" s="1" t="s">
        <v>57</v>
      </c>
      <c r="AQ1819" s="1" t="s">
        <v>25</v>
      </c>
      <c r="AR1819" s="1" t="s">
        <v>19</v>
      </c>
      <c r="AS1819" s="1" t="s">
        <v>23090</v>
      </c>
      <c r="AT1819" s="1" t="s">
        <v>26</v>
      </c>
    </row>
    <row r="1820" spans="1:46" x14ac:dyDescent="0.25">
      <c r="A1820" s="1" t="s">
        <v>22797</v>
      </c>
      <c r="B1820" s="2" t="s">
        <v>23074</v>
      </c>
      <c r="C1820" s="2" t="s">
        <v>23107</v>
      </c>
      <c r="D1820" s="1">
        <v>0</v>
      </c>
      <c r="E1820" s="1">
        <v>0</v>
      </c>
      <c r="F1820" s="1">
        <v>1</v>
      </c>
      <c r="G1820" s="1">
        <v>1</v>
      </c>
      <c r="H1820" s="6">
        <v>1</v>
      </c>
      <c r="I1820">
        <v>0</v>
      </c>
      <c r="J1820" s="1">
        <v>42</v>
      </c>
      <c r="K1820" s="1">
        <v>1</v>
      </c>
      <c r="L1820" s="1">
        <v>699</v>
      </c>
      <c r="M1820" s="6">
        <v>0.28000000000000003</v>
      </c>
      <c r="N1820" s="4">
        <v>3600</v>
      </c>
      <c r="O1820" s="4">
        <v>300</v>
      </c>
      <c r="P1820" s="4">
        <v>300</v>
      </c>
      <c r="Q1820" s="3">
        <v>0.3</v>
      </c>
      <c r="R1820" s="1">
        <v>18</v>
      </c>
      <c r="S1820" s="1">
        <v>300</v>
      </c>
      <c r="T1820" s="1">
        <v>26</v>
      </c>
      <c r="U1820" s="1">
        <v>1</v>
      </c>
      <c r="V1820" s="1">
        <v>41</v>
      </c>
      <c r="W1820" s="1">
        <v>1</v>
      </c>
      <c r="X1820" s="1">
        <v>1</v>
      </c>
      <c r="Y1820" s="1">
        <v>0</v>
      </c>
      <c r="Z1820" s="1">
        <v>6</v>
      </c>
      <c r="AA1820" s="1">
        <v>0</v>
      </c>
      <c r="AB1820" s="1">
        <v>0</v>
      </c>
      <c r="AC1820" s="1">
        <v>1315</v>
      </c>
      <c r="AD1820" s="1">
        <v>0</v>
      </c>
      <c r="AE1820" s="1">
        <v>0</v>
      </c>
      <c r="AF1820" s="1">
        <v>0</v>
      </c>
      <c r="AG1820" s="1">
        <v>0</v>
      </c>
      <c r="AH1820" s="1">
        <v>680</v>
      </c>
      <c r="AI1820" s="1">
        <v>1995</v>
      </c>
      <c r="AJ1820" s="1" t="s">
        <v>16266</v>
      </c>
      <c r="AK1820" s="1" t="s">
        <v>16267</v>
      </c>
      <c r="AL1820" s="1" t="s">
        <v>16268</v>
      </c>
      <c r="AM1820" s="1" t="s">
        <v>12</v>
      </c>
      <c r="AN1820" s="1" t="s">
        <v>23098</v>
      </c>
      <c r="AO1820" s="1" t="s">
        <v>86</v>
      </c>
      <c r="AP1820" s="1" t="s">
        <v>86</v>
      </c>
      <c r="AQ1820" s="1" t="s">
        <v>14</v>
      </c>
      <c r="AR1820" s="1" t="s">
        <v>30</v>
      </c>
      <c r="AS1820" s="1" t="s">
        <v>23090</v>
      </c>
      <c r="AT1820" s="1" t="s">
        <v>26</v>
      </c>
    </row>
    <row r="1821" spans="1:46" x14ac:dyDescent="0.25">
      <c r="A1821" s="1" t="s">
        <v>21982</v>
      </c>
      <c r="B1821" s="2" t="s">
        <v>23075</v>
      </c>
      <c r="C1821" s="2" t="s">
        <v>23105</v>
      </c>
      <c r="D1821" s="1">
        <v>3</v>
      </c>
      <c r="E1821" s="1">
        <v>0</v>
      </c>
      <c r="F1821" s="1">
        <v>1</v>
      </c>
      <c r="G1821" s="1">
        <v>4</v>
      </c>
      <c r="H1821" s="6">
        <v>0.25</v>
      </c>
      <c r="I1821">
        <v>1</v>
      </c>
      <c r="J1821" s="1">
        <v>35</v>
      </c>
      <c r="K1821" s="1">
        <v>1</v>
      </c>
      <c r="L1821" s="1">
        <v>674</v>
      </c>
      <c r="M1821" s="6">
        <v>0.48</v>
      </c>
      <c r="N1821" s="4">
        <v>2000</v>
      </c>
      <c r="O1821" s="4">
        <v>166</v>
      </c>
      <c r="P1821" s="4">
        <v>350</v>
      </c>
      <c r="Q1821" s="3">
        <v>0.35</v>
      </c>
      <c r="R1821" s="1">
        <v>24</v>
      </c>
      <c r="S1821" s="1">
        <v>350</v>
      </c>
      <c r="T1821" s="1">
        <v>25</v>
      </c>
      <c r="U1821" s="1">
        <v>1</v>
      </c>
      <c r="V1821" s="1">
        <v>41</v>
      </c>
      <c r="W1821" s="1">
        <v>0</v>
      </c>
      <c r="X1821" s="1">
        <v>0</v>
      </c>
      <c r="Y1821" s="1">
        <v>1</v>
      </c>
      <c r="Z1821" s="1">
        <v>0</v>
      </c>
      <c r="AA1821" s="1">
        <v>1</v>
      </c>
      <c r="AB1821" s="1">
        <v>1</v>
      </c>
      <c r="AC1821" s="1">
        <v>0</v>
      </c>
      <c r="AD1821" s="1">
        <v>0</v>
      </c>
      <c r="AE1821" s="1">
        <v>1208</v>
      </c>
      <c r="AF1821" s="1">
        <v>231</v>
      </c>
      <c r="AG1821" s="1">
        <v>148</v>
      </c>
      <c r="AH1821" s="1">
        <v>0</v>
      </c>
      <c r="AI1821" s="1">
        <v>1587</v>
      </c>
      <c r="AJ1821" s="1" t="s">
        <v>14088</v>
      </c>
      <c r="AK1821" s="1" t="s">
        <v>14089</v>
      </c>
      <c r="AL1821" s="1" t="s">
        <v>14090</v>
      </c>
      <c r="AM1821" s="1" t="s">
        <v>16</v>
      </c>
      <c r="AN1821" s="1" t="s">
        <v>23098</v>
      </c>
      <c r="AO1821" s="1" t="s">
        <v>86</v>
      </c>
      <c r="AP1821" s="1" t="s">
        <v>57</v>
      </c>
      <c r="AQ1821" s="1" t="s">
        <v>25</v>
      </c>
      <c r="AR1821" s="1" t="s">
        <v>19</v>
      </c>
      <c r="AS1821" s="1" t="s">
        <v>23091</v>
      </c>
      <c r="AT1821" s="1" t="s">
        <v>101</v>
      </c>
    </row>
    <row r="1822" spans="1:46" x14ac:dyDescent="0.25">
      <c r="A1822" s="1" t="s">
        <v>20933</v>
      </c>
      <c r="B1822" s="2" t="s">
        <v>23101</v>
      </c>
      <c r="C1822" s="2" t="s">
        <v>23104</v>
      </c>
      <c r="D1822" s="1">
        <v>1</v>
      </c>
      <c r="E1822" s="1">
        <v>4</v>
      </c>
      <c r="F1822" s="1">
        <v>1</v>
      </c>
      <c r="G1822" s="1">
        <v>6</v>
      </c>
      <c r="H1822" s="6">
        <v>0.16666666666666666</v>
      </c>
      <c r="I1822">
        <v>1</v>
      </c>
      <c r="J1822" s="1">
        <v>34</v>
      </c>
      <c r="K1822" s="1">
        <v>1</v>
      </c>
      <c r="L1822" s="1">
        <v>0</v>
      </c>
      <c r="M1822" s="6">
        <v>0.03</v>
      </c>
      <c r="N1822" s="4">
        <v>3000</v>
      </c>
      <c r="O1822" s="4">
        <v>250</v>
      </c>
      <c r="P1822" s="4">
        <v>100</v>
      </c>
      <c r="Q1822" s="3">
        <v>0.27</v>
      </c>
      <c r="R1822" s="1">
        <v>12</v>
      </c>
      <c r="S1822" s="1">
        <v>100</v>
      </c>
      <c r="T1822" s="1">
        <v>1</v>
      </c>
      <c r="U1822" s="1">
        <v>1</v>
      </c>
      <c r="V1822" s="1">
        <v>41</v>
      </c>
      <c r="W1822" s="1">
        <v>0</v>
      </c>
      <c r="X1822" s="1">
        <v>1</v>
      </c>
      <c r="Y1822" s="1">
        <v>1</v>
      </c>
      <c r="Z1822" s="1">
        <v>2</v>
      </c>
      <c r="AA1822" s="1">
        <v>0</v>
      </c>
      <c r="AB1822" s="1">
        <v>1</v>
      </c>
      <c r="AC1822" s="1">
        <v>0</v>
      </c>
      <c r="AD1822" s="1">
        <v>0</v>
      </c>
      <c r="AE1822" s="1">
        <v>0</v>
      </c>
      <c r="AF1822" s="1">
        <v>0</v>
      </c>
      <c r="AG1822" s="1">
        <v>0</v>
      </c>
      <c r="AH1822" s="1">
        <v>0</v>
      </c>
      <c r="AI1822" s="1">
        <v>0</v>
      </c>
      <c r="AJ1822" s="1" t="s">
        <v>11279</v>
      </c>
      <c r="AK1822" s="1" t="s">
        <v>11280</v>
      </c>
      <c r="AL1822" s="1" t="s">
        <v>11281</v>
      </c>
      <c r="AM1822" s="1" t="s">
        <v>16</v>
      </c>
      <c r="AN1822" s="1" t="s">
        <v>23098</v>
      </c>
      <c r="AO1822" s="1" t="s">
        <v>86</v>
      </c>
      <c r="AP1822" s="1" t="s">
        <v>57</v>
      </c>
      <c r="AQ1822" s="1" t="s">
        <v>14</v>
      </c>
      <c r="AR1822" s="1" t="s">
        <v>19</v>
      </c>
      <c r="AS1822" s="1" t="s">
        <v>23090</v>
      </c>
      <c r="AT1822" s="1" t="s">
        <v>101</v>
      </c>
    </row>
    <row r="1823" spans="1:46" x14ac:dyDescent="0.25">
      <c r="A1823" s="1" t="s">
        <v>21508</v>
      </c>
      <c r="B1823" s="2" t="s">
        <v>23101</v>
      </c>
      <c r="C1823" s="2" t="s">
        <v>23104</v>
      </c>
      <c r="D1823" s="1">
        <v>8</v>
      </c>
      <c r="E1823" s="1">
        <v>9</v>
      </c>
      <c r="F1823" s="1">
        <v>3</v>
      </c>
      <c r="G1823" s="1">
        <v>20</v>
      </c>
      <c r="H1823" s="6">
        <v>0.15</v>
      </c>
      <c r="I1823">
        <v>0</v>
      </c>
      <c r="J1823" s="1">
        <v>41</v>
      </c>
      <c r="K1823" s="1">
        <v>0</v>
      </c>
      <c r="L1823" s="1">
        <v>701</v>
      </c>
      <c r="M1823" s="6">
        <v>1.88</v>
      </c>
      <c r="N1823" s="4">
        <v>2920</v>
      </c>
      <c r="O1823" s="4">
        <v>250</v>
      </c>
      <c r="P1823" s="4">
        <v>300</v>
      </c>
      <c r="Q1823" s="3">
        <v>0.35</v>
      </c>
      <c r="R1823" s="1">
        <v>36</v>
      </c>
      <c r="S1823" s="1">
        <v>300</v>
      </c>
      <c r="T1823" s="1">
        <v>26</v>
      </c>
      <c r="U1823" s="1">
        <v>1</v>
      </c>
      <c r="V1823" s="1">
        <v>41</v>
      </c>
      <c r="W1823" s="1">
        <v>0</v>
      </c>
      <c r="X1823" s="1">
        <v>0</v>
      </c>
      <c r="Y1823" s="1">
        <v>0</v>
      </c>
      <c r="Z1823" s="1">
        <v>2</v>
      </c>
      <c r="AA1823" s="1">
        <v>1</v>
      </c>
      <c r="AB1823" s="1">
        <v>0</v>
      </c>
      <c r="AC1823" s="1">
        <v>0</v>
      </c>
      <c r="AD1823" s="1">
        <v>0</v>
      </c>
      <c r="AE1823" s="1">
        <v>8441</v>
      </c>
      <c r="AF1823" s="1">
        <v>1400</v>
      </c>
      <c r="AG1823" s="1">
        <v>400</v>
      </c>
      <c r="AH1823" s="1">
        <v>700</v>
      </c>
      <c r="AI1823" s="1">
        <v>10941</v>
      </c>
      <c r="AJ1823" s="1" t="s">
        <v>12828</v>
      </c>
      <c r="AK1823" s="1" t="s">
        <v>12829</v>
      </c>
      <c r="AL1823" s="1" t="s">
        <v>12830</v>
      </c>
      <c r="AM1823" s="1" t="s">
        <v>12</v>
      </c>
      <c r="AN1823" s="1" t="s">
        <v>23097</v>
      </c>
      <c r="AO1823" s="1" t="s">
        <v>86</v>
      </c>
      <c r="AP1823" s="1" t="s">
        <v>57</v>
      </c>
      <c r="AQ1823" s="1" t="s">
        <v>25</v>
      </c>
      <c r="AR1823" s="1" t="s">
        <v>30</v>
      </c>
      <c r="AS1823" s="1" t="s">
        <v>23091</v>
      </c>
      <c r="AT1823" s="1" t="s">
        <v>26</v>
      </c>
    </row>
    <row r="1824" spans="1:46" x14ac:dyDescent="0.25">
      <c r="A1824" s="1" t="s">
        <v>21518</v>
      </c>
      <c r="B1824" s="2" t="s">
        <v>23101</v>
      </c>
      <c r="C1824" s="2" t="s">
        <v>23104</v>
      </c>
      <c r="D1824" s="1">
        <v>4</v>
      </c>
      <c r="E1824" s="1">
        <v>10</v>
      </c>
      <c r="F1824" s="1">
        <v>7</v>
      </c>
      <c r="G1824" s="1">
        <v>21</v>
      </c>
      <c r="H1824" s="6">
        <v>0.33333333333333331</v>
      </c>
      <c r="I1824">
        <v>0</v>
      </c>
      <c r="J1824" s="1">
        <v>37</v>
      </c>
      <c r="K1824" s="1">
        <v>1</v>
      </c>
      <c r="L1824" s="1">
        <v>573</v>
      </c>
      <c r="M1824" s="6">
        <v>1.01</v>
      </c>
      <c r="N1824" s="4">
        <v>1850</v>
      </c>
      <c r="O1824" s="4">
        <v>180</v>
      </c>
      <c r="P1824" s="4">
        <v>120</v>
      </c>
      <c r="Q1824" s="3">
        <v>0.4</v>
      </c>
      <c r="R1824" s="1">
        <v>12</v>
      </c>
      <c r="S1824" s="1">
        <v>120</v>
      </c>
      <c r="T1824" s="1">
        <v>6</v>
      </c>
      <c r="U1824" s="1">
        <v>1</v>
      </c>
      <c r="V1824" s="1">
        <v>41</v>
      </c>
      <c r="W1824" s="1">
        <v>0</v>
      </c>
      <c r="X1824" s="1">
        <v>1</v>
      </c>
      <c r="Y1824" s="1">
        <v>1</v>
      </c>
      <c r="Z1824" s="1">
        <v>3</v>
      </c>
      <c r="AA1824" s="1">
        <v>0</v>
      </c>
      <c r="AB1824" s="1">
        <v>0</v>
      </c>
      <c r="AC1824" s="1">
        <v>1400</v>
      </c>
      <c r="AD1824" s="1">
        <v>0</v>
      </c>
      <c r="AE1824" s="1">
        <v>0</v>
      </c>
      <c r="AF1824" s="1">
        <v>1420</v>
      </c>
      <c r="AG1824" s="1">
        <v>0</v>
      </c>
      <c r="AH1824" s="1">
        <v>800</v>
      </c>
      <c r="AI1824" s="1">
        <v>3620</v>
      </c>
      <c r="AJ1824" s="1" t="s">
        <v>12856</v>
      </c>
      <c r="AK1824" s="1" t="s">
        <v>12857</v>
      </c>
      <c r="AL1824" s="1" t="s">
        <v>12858</v>
      </c>
      <c r="AM1824" s="1" t="s">
        <v>12</v>
      </c>
      <c r="AN1824" s="1" t="s">
        <v>23098</v>
      </c>
      <c r="AO1824" s="1" t="s">
        <v>86</v>
      </c>
      <c r="AP1824" s="1" t="s">
        <v>57</v>
      </c>
      <c r="AQ1824" s="1" t="s">
        <v>14</v>
      </c>
      <c r="AR1824" s="1" t="s">
        <v>19</v>
      </c>
      <c r="AS1824" s="1" t="s">
        <v>23090</v>
      </c>
      <c r="AT1824" s="1" t="s">
        <v>26</v>
      </c>
    </row>
    <row r="1825" spans="1:46" x14ac:dyDescent="0.25">
      <c r="A1825" s="1" t="s">
        <v>17331</v>
      </c>
      <c r="B1825" s="2" t="s">
        <v>23101</v>
      </c>
      <c r="C1825" s="2" t="s">
        <v>23106</v>
      </c>
      <c r="D1825" s="1">
        <v>0</v>
      </c>
      <c r="E1825" s="1">
        <v>0</v>
      </c>
      <c r="F1825" s="1">
        <v>1</v>
      </c>
      <c r="G1825" s="1">
        <v>1</v>
      </c>
      <c r="H1825" s="6">
        <v>1</v>
      </c>
      <c r="I1825">
        <v>0</v>
      </c>
      <c r="J1825" s="1">
        <v>30</v>
      </c>
      <c r="K1825" s="1">
        <v>0</v>
      </c>
      <c r="L1825" s="1">
        <v>631</v>
      </c>
      <c r="M1825" s="6">
        <v>0.41</v>
      </c>
      <c r="N1825" s="4">
        <v>3600</v>
      </c>
      <c r="O1825" s="4">
        <v>300</v>
      </c>
      <c r="P1825" s="4">
        <v>350</v>
      </c>
      <c r="Q1825" s="3">
        <v>0.3</v>
      </c>
      <c r="R1825" s="1">
        <v>12</v>
      </c>
      <c r="S1825" s="1">
        <v>350</v>
      </c>
      <c r="T1825" s="1">
        <v>49</v>
      </c>
      <c r="U1825" s="1">
        <v>1</v>
      </c>
      <c r="V1825" s="1">
        <v>41</v>
      </c>
      <c r="W1825" s="1">
        <v>1</v>
      </c>
      <c r="X1825" s="1">
        <v>1</v>
      </c>
      <c r="Y1825" s="1">
        <v>1</v>
      </c>
      <c r="Z1825" s="1">
        <v>2</v>
      </c>
      <c r="AA1825" s="1">
        <v>1</v>
      </c>
      <c r="AB1825" s="1">
        <v>0</v>
      </c>
      <c r="AC1825" s="1">
        <v>1403</v>
      </c>
      <c r="AD1825" s="1">
        <v>100</v>
      </c>
      <c r="AE1825" s="1">
        <v>0</v>
      </c>
      <c r="AF1825" s="1">
        <v>0</v>
      </c>
      <c r="AG1825" s="1">
        <v>112</v>
      </c>
      <c r="AH1825" s="1">
        <v>580</v>
      </c>
      <c r="AI1825" s="1">
        <v>2195</v>
      </c>
      <c r="AJ1825" s="1" t="s">
        <v>1028</v>
      </c>
      <c r="AK1825" s="1" t="s">
        <v>1029</v>
      </c>
      <c r="AL1825" s="1" t="s">
        <v>1030</v>
      </c>
      <c r="AM1825" s="1" t="s">
        <v>12</v>
      </c>
      <c r="AN1825" s="1" t="s">
        <v>23097</v>
      </c>
      <c r="AO1825" s="1" t="s">
        <v>86</v>
      </c>
      <c r="AP1825" s="1" t="s">
        <v>86</v>
      </c>
      <c r="AQ1825" s="1" t="s">
        <v>14</v>
      </c>
      <c r="AR1825" s="1" t="s">
        <v>19</v>
      </c>
      <c r="AS1825" s="1" t="s">
        <v>23091</v>
      </c>
      <c r="AT1825" s="1" t="s">
        <v>26</v>
      </c>
    </row>
    <row r="1826" spans="1:46" x14ac:dyDescent="0.25">
      <c r="A1826" s="1" t="s">
        <v>17347</v>
      </c>
      <c r="B1826" s="2" t="s">
        <v>23101</v>
      </c>
      <c r="C1826" s="2" t="s">
        <v>23107</v>
      </c>
      <c r="D1826" s="1">
        <v>0</v>
      </c>
      <c r="E1826" s="1">
        <v>1</v>
      </c>
      <c r="F1826" s="1">
        <v>2</v>
      </c>
      <c r="G1826" s="1">
        <v>3</v>
      </c>
      <c r="H1826" s="6">
        <v>0.66666666666666663</v>
      </c>
      <c r="I1826">
        <v>1</v>
      </c>
      <c r="J1826" s="1">
        <v>34</v>
      </c>
      <c r="K1826" s="1">
        <v>1</v>
      </c>
      <c r="L1826" s="1">
        <v>634</v>
      </c>
      <c r="M1826" s="6">
        <v>0.67</v>
      </c>
      <c r="N1826" s="4">
        <v>2500</v>
      </c>
      <c r="O1826" s="4">
        <v>191</v>
      </c>
      <c r="P1826" s="4">
        <v>300</v>
      </c>
      <c r="Q1826" s="3">
        <v>0.31</v>
      </c>
      <c r="R1826" s="1">
        <v>24</v>
      </c>
      <c r="S1826" s="1">
        <v>300</v>
      </c>
      <c r="T1826" s="1">
        <v>51</v>
      </c>
      <c r="U1826" s="1">
        <v>1</v>
      </c>
      <c r="V1826" s="1">
        <v>41</v>
      </c>
      <c r="W1826" s="1">
        <v>0</v>
      </c>
      <c r="X1826" s="1">
        <v>0</v>
      </c>
      <c r="Y1826" s="1">
        <v>1</v>
      </c>
      <c r="Z1826" s="1">
        <v>3</v>
      </c>
      <c r="AA1826" s="1">
        <v>1</v>
      </c>
      <c r="AB1826" s="1">
        <v>1</v>
      </c>
      <c r="AC1826" s="1">
        <v>695</v>
      </c>
      <c r="AD1826" s="1">
        <v>0</v>
      </c>
      <c r="AE1826" s="1">
        <v>572</v>
      </c>
      <c r="AF1826" s="1">
        <v>1276</v>
      </c>
      <c r="AG1826" s="1">
        <v>0</v>
      </c>
      <c r="AH1826" s="1">
        <v>0</v>
      </c>
      <c r="AI1826" s="1">
        <v>2543</v>
      </c>
      <c r="AJ1826" s="1" t="s">
        <v>1079</v>
      </c>
      <c r="AK1826" s="1" t="s">
        <v>1080</v>
      </c>
      <c r="AL1826" s="1" t="s">
        <v>1081</v>
      </c>
      <c r="AM1826" s="1" t="s">
        <v>16</v>
      </c>
      <c r="AN1826" s="1" t="s">
        <v>23098</v>
      </c>
      <c r="AO1826" s="1" t="s">
        <v>86</v>
      </c>
      <c r="AP1826" s="1" t="s">
        <v>57</v>
      </c>
      <c r="AQ1826" s="1" t="s">
        <v>25</v>
      </c>
      <c r="AR1826" s="1" t="s">
        <v>19</v>
      </c>
      <c r="AS1826" s="1" t="s">
        <v>23091</v>
      </c>
      <c r="AT1826" s="1" t="s">
        <v>101</v>
      </c>
    </row>
    <row r="1827" spans="1:46" x14ac:dyDescent="0.25">
      <c r="A1827" s="1" t="s">
        <v>19960</v>
      </c>
      <c r="B1827" s="2" t="s">
        <v>23101</v>
      </c>
      <c r="C1827" s="2" t="s">
        <v>23107</v>
      </c>
      <c r="D1827" s="1">
        <v>0</v>
      </c>
      <c r="E1827" s="1">
        <v>0</v>
      </c>
      <c r="F1827" s="1">
        <v>1</v>
      </c>
      <c r="G1827" s="1">
        <v>1</v>
      </c>
      <c r="H1827" s="6">
        <v>1</v>
      </c>
      <c r="I1827">
        <v>0</v>
      </c>
      <c r="J1827" s="1">
        <v>36</v>
      </c>
      <c r="K1827" s="1">
        <v>0</v>
      </c>
      <c r="L1827" s="1">
        <v>600</v>
      </c>
      <c r="M1827" s="6">
        <v>0.43</v>
      </c>
      <c r="N1827" s="4">
        <v>2500</v>
      </c>
      <c r="O1827" s="4">
        <v>200</v>
      </c>
      <c r="P1827" s="4">
        <v>300</v>
      </c>
      <c r="Q1827" s="3">
        <v>0.25</v>
      </c>
      <c r="R1827" s="1">
        <v>12</v>
      </c>
      <c r="S1827" s="1">
        <v>300</v>
      </c>
      <c r="T1827" s="1">
        <v>29</v>
      </c>
      <c r="U1827" s="1">
        <v>1</v>
      </c>
      <c r="V1827" s="1">
        <v>41</v>
      </c>
      <c r="W1827" s="1">
        <v>0</v>
      </c>
      <c r="X1827" s="1">
        <v>0</v>
      </c>
      <c r="Y1827" s="1">
        <v>1</v>
      </c>
      <c r="Z1827" s="1">
        <v>2</v>
      </c>
      <c r="AA1827" s="1">
        <v>1</v>
      </c>
      <c r="AB1827" s="1">
        <v>0</v>
      </c>
      <c r="AC1827" s="1">
        <v>0</v>
      </c>
      <c r="AD1827" s="1">
        <v>0</v>
      </c>
      <c r="AE1827" s="1">
        <v>0</v>
      </c>
      <c r="AF1827" s="1">
        <v>881</v>
      </c>
      <c r="AG1827" s="1">
        <v>0</v>
      </c>
      <c r="AH1827" s="1">
        <v>200</v>
      </c>
      <c r="AI1827" s="1">
        <v>1081</v>
      </c>
      <c r="AJ1827" s="1" t="s">
        <v>8640</v>
      </c>
      <c r="AK1827" s="1" t="s">
        <v>8641</v>
      </c>
      <c r="AL1827" s="1" t="s">
        <v>8642</v>
      </c>
      <c r="AM1827" s="1" t="s">
        <v>12</v>
      </c>
      <c r="AN1827" s="1" t="s">
        <v>23097</v>
      </c>
      <c r="AO1827" s="1" t="s">
        <v>86</v>
      </c>
      <c r="AP1827" s="1" t="s">
        <v>57</v>
      </c>
      <c r="AQ1827" s="1" t="s">
        <v>25</v>
      </c>
      <c r="AR1827" s="1" t="s">
        <v>19</v>
      </c>
      <c r="AS1827" s="1" t="s">
        <v>23091</v>
      </c>
      <c r="AT1827" s="1" t="s">
        <v>26</v>
      </c>
    </row>
    <row r="1828" spans="1:46" x14ac:dyDescent="0.25">
      <c r="A1828" s="1" t="s">
        <v>19367</v>
      </c>
      <c r="B1828" s="2" t="s">
        <v>23101</v>
      </c>
      <c r="C1828" s="2" t="s">
        <v>23107</v>
      </c>
      <c r="D1828" s="1">
        <v>0</v>
      </c>
      <c r="E1828" s="1">
        <v>2</v>
      </c>
      <c r="F1828" s="1">
        <v>1</v>
      </c>
      <c r="G1828" s="1">
        <v>3</v>
      </c>
      <c r="H1828" s="6">
        <v>0.33333333333333331</v>
      </c>
      <c r="I1828">
        <v>0</v>
      </c>
      <c r="J1828" s="1">
        <v>30</v>
      </c>
      <c r="K1828" s="1">
        <v>0</v>
      </c>
      <c r="L1828" s="1">
        <v>625</v>
      </c>
      <c r="M1828" s="6">
        <v>0.34</v>
      </c>
      <c r="N1828" s="4">
        <v>7200</v>
      </c>
      <c r="O1828" s="4">
        <v>600</v>
      </c>
      <c r="P1828" s="4">
        <v>700</v>
      </c>
      <c r="Q1828" s="3">
        <v>0.33</v>
      </c>
      <c r="R1828" s="1">
        <v>24</v>
      </c>
      <c r="S1828" s="1">
        <v>700</v>
      </c>
      <c r="T1828" s="1">
        <v>69</v>
      </c>
      <c r="U1828" s="1">
        <v>1</v>
      </c>
      <c r="V1828" s="1">
        <v>41</v>
      </c>
      <c r="W1828" s="1">
        <v>1</v>
      </c>
      <c r="X1828" s="1">
        <v>1</v>
      </c>
      <c r="Y1828" s="1">
        <v>0</v>
      </c>
      <c r="Z1828" s="1">
        <v>1</v>
      </c>
      <c r="AA1828" s="1">
        <v>1</v>
      </c>
      <c r="AB1828" s="1">
        <v>0</v>
      </c>
      <c r="AC1828" s="1">
        <v>1188</v>
      </c>
      <c r="AD1828" s="1">
        <v>0</v>
      </c>
      <c r="AE1828" s="1">
        <v>4533</v>
      </c>
      <c r="AF1828" s="1">
        <v>572</v>
      </c>
      <c r="AG1828" s="1">
        <v>0</v>
      </c>
      <c r="AH1828" s="1">
        <v>750</v>
      </c>
      <c r="AI1828" s="1">
        <v>7043</v>
      </c>
      <c r="AJ1828" s="1" t="s">
        <v>6983</v>
      </c>
      <c r="AK1828" s="1" t="s">
        <v>6984</v>
      </c>
      <c r="AL1828" s="1" t="s">
        <v>6985</v>
      </c>
      <c r="AM1828" s="1" t="s">
        <v>12</v>
      </c>
      <c r="AN1828" s="1" t="s">
        <v>23097</v>
      </c>
      <c r="AO1828" s="1" t="s">
        <v>86</v>
      </c>
      <c r="AP1828" s="1" t="s">
        <v>86</v>
      </c>
      <c r="AQ1828" s="1" t="s">
        <v>14</v>
      </c>
      <c r="AR1828" s="1" t="s">
        <v>30</v>
      </c>
      <c r="AS1828" s="1" t="s">
        <v>23091</v>
      </c>
      <c r="AT1828" s="1" t="s">
        <v>26</v>
      </c>
    </row>
    <row r="1829" spans="1:46" x14ac:dyDescent="0.25">
      <c r="A1829" s="1" t="s">
        <v>22222</v>
      </c>
      <c r="B1829" s="2" t="s">
        <v>23101</v>
      </c>
      <c r="C1829" s="2" t="s">
        <v>23107</v>
      </c>
      <c r="D1829" s="1">
        <v>0</v>
      </c>
      <c r="E1829" s="1">
        <v>1</v>
      </c>
      <c r="F1829" s="1">
        <v>1</v>
      </c>
      <c r="G1829" s="1">
        <v>2</v>
      </c>
      <c r="H1829" s="6">
        <v>0.5</v>
      </c>
      <c r="I1829">
        <v>0</v>
      </c>
      <c r="J1829" s="1">
        <v>32</v>
      </c>
      <c r="K1829" s="1">
        <v>1</v>
      </c>
      <c r="L1829" s="1">
        <v>638</v>
      </c>
      <c r="M1829" s="6">
        <v>0.5</v>
      </c>
      <c r="N1829" s="4">
        <v>6000</v>
      </c>
      <c r="O1829" s="4">
        <v>500</v>
      </c>
      <c r="P1829" s="4">
        <v>500</v>
      </c>
      <c r="Q1829" s="3">
        <v>0.36</v>
      </c>
      <c r="R1829" s="1">
        <v>24</v>
      </c>
      <c r="S1829" s="1">
        <v>500</v>
      </c>
      <c r="T1829" s="1">
        <v>32</v>
      </c>
      <c r="U1829" s="1">
        <v>1</v>
      </c>
      <c r="V1829" s="1">
        <v>41</v>
      </c>
      <c r="W1829" s="1">
        <v>1</v>
      </c>
      <c r="X1829" s="1">
        <v>1</v>
      </c>
      <c r="Y1829" s="1">
        <v>0</v>
      </c>
      <c r="Z1829" s="1">
        <v>3</v>
      </c>
      <c r="AA1829" s="1">
        <v>0</v>
      </c>
      <c r="AB1829" s="1">
        <v>0</v>
      </c>
      <c r="AC1829" s="1">
        <v>2044</v>
      </c>
      <c r="AD1829" s="1">
        <v>1193</v>
      </c>
      <c r="AE1829" s="1">
        <v>0</v>
      </c>
      <c r="AF1829" s="1">
        <v>700</v>
      </c>
      <c r="AG1829" s="1">
        <v>0</v>
      </c>
      <c r="AH1829" s="1">
        <v>1200</v>
      </c>
      <c r="AI1829" s="1">
        <v>5137</v>
      </c>
      <c r="AJ1829" s="1" t="s">
        <v>14742</v>
      </c>
      <c r="AK1829" s="1" t="s">
        <v>14743</v>
      </c>
      <c r="AL1829" s="1" t="s">
        <v>14744</v>
      </c>
      <c r="AM1829" s="1" t="s">
        <v>12</v>
      </c>
      <c r="AN1829" s="1" t="s">
        <v>23098</v>
      </c>
      <c r="AO1829" s="1" t="s">
        <v>86</v>
      </c>
      <c r="AP1829" s="1" t="s">
        <v>86</v>
      </c>
      <c r="AQ1829" s="1" t="s">
        <v>14</v>
      </c>
      <c r="AR1829" s="1" t="s">
        <v>30</v>
      </c>
      <c r="AS1829" s="1" t="s">
        <v>23090</v>
      </c>
      <c r="AT1829" s="1" t="s">
        <v>26</v>
      </c>
    </row>
    <row r="1830" spans="1:46" x14ac:dyDescent="0.25">
      <c r="A1830" s="1" t="s">
        <v>18147</v>
      </c>
      <c r="B1830" s="2" t="s">
        <v>23101</v>
      </c>
      <c r="C1830" s="2" t="s">
        <v>23107</v>
      </c>
      <c r="D1830" s="1">
        <v>0</v>
      </c>
      <c r="E1830" s="1">
        <v>0</v>
      </c>
      <c r="F1830" s="1">
        <v>2</v>
      </c>
      <c r="G1830" s="1">
        <v>2</v>
      </c>
      <c r="H1830" s="6">
        <v>1</v>
      </c>
      <c r="I1830">
        <v>1</v>
      </c>
      <c r="J1830" s="1">
        <v>30</v>
      </c>
      <c r="K1830" s="1">
        <v>0</v>
      </c>
      <c r="L1830" s="1">
        <v>822</v>
      </c>
      <c r="M1830" s="6">
        <v>0.27</v>
      </c>
      <c r="N1830" s="4">
        <v>3000</v>
      </c>
      <c r="O1830" s="4">
        <v>250</v>
      </c>
      <c r="P1830" s="4">
        <v>400</v>
      </c>
      <c r="Q1830" s="3">
        <v>0.35</v>
      </c>
      <c r="R1830" s="1">
        <v>24</v>
      </c>
      <c r="S1830" s="1">
        <v>400</v>
      </c>
      <c r="T1830" s="1">
        <v>43</v>
      </c>
      <c r="U1830" s="1">
        <v>0</v>
      </c>
      <c r="V1830" s="1">
        <v>41</v>
      </c>
      <c r="W1830" s="1">
        <v>0</v>
      </c>
      <c r="X1830" s="1">
        <v>1</v>
      </c>
      <c r="Y1830" s="1">
        <v>0</v>
      </c>
      <c r="Z1830" s="1">
        <v>3</v>
      </c>
      <c r="AA1830" s="1">
        <v>1</v>
      </c>
      <c r="AB1830" s="1">
        <v>1</v>
      </c>
      <c r="AC1830" s="1">
        <v>0</v>
      </c>
      <c r="AD1830" s="1">
        <v>0</v>
      </c>
      <c r="AE1830" s="1">
        <v>0</v>
      </c>
      <c r="AF1830" s="1">
        <v>0</v>
      </c>
      <c r="AG1830" s="1">
        <v>0</v>
      </c>
      <c r="AH1830" s="1">
        <v>769</v>
      </c>
      <c r="AI1830" s="1">
        <v>769</v>
      </c>
      <c r="AJ1830" s="1" t="s">
        <v>3499</v>
      </c>
      <c r="AK1830" s="1" t="s">
        <v>3500</v>
      </c>
      <c r="AL1830" s="1" t="s">
        <v>3501</v>
      </c>
      <c r="AM1830" s="1" t="s">
        <v>16</v>
      </c>
      <c r="AN1830" s="1" t="s">
        <v>23097</v>
      </c>
      <c r="AO1830" s="1" t="s">
        <v>364</v>
      </c>
      <c r="AP1830" s="1" t="s">
        <v>57</v>
      </c>
      <c r="AQ1830" s="1" t="s">
        <v>14</v>
      </c>
      <c r="AR1830" s="1" t="s">
        <v>30</v>
      </c>
      <c r="AS1830" s="1" t="s">
        <v>23091</v>
      </c>
      <c r="AT1830" s="1" t="s">
        <v>101</v>
      </c>
    </row>
    <row r="1831" spans="1:46" x14ac:dyDescent="0.25">
      <c r="A1831" s="1" t="s">
        <v>18917</v>
      </c>
      <c r="B1831" s="2" t="s">
        <v>23101</v>
      </c>
      <c r="C1831" s="2" t="s">
        <v>23107</v>
      </c>
      <c r="D1831" s="1">
        <v>0</v>
      </c>
      <c r="E1831" s="1">
        <v>0</v>
      </c>
      <c r="F1831" s="1">
        <v>4</v>
      </c>
      <c r="G1831" s="1">
        <v>4</v>
      </c>
      <c r="H1831" s="6">
        <v>1</v>
      </c>
      <c r="I1831">
        <v>1</v>
      </c>
      <c r="J1831" s="1">
        <v>43</v>
      </c>
      <c r="K1831" s="1">
        <v>1</v>
      </c>
      <c r="L1831" s="1">
        <v>598</v>
      </c>
      <c r="M1831" s="6">
        <v>0.18</v>
      </c>
      <c r="N1831" s="4">
        <v>6000</v>
      </c>
      <c r="O1831" s="4">
        <v>500</v>
      </c>
      <c r="P1831" s="4">
        <v>250</v>
      </c>
      <c r="Q1831" s="3">
        <v>0.3</v>
      </c>
      <c r="R1831" s="1">
        <v>12</v>
      </c>
      <c r="S1831" s="1">
        <v>250</v>
      </c>
      <c r="T1831" s="1">
        <v>27</v>
      </c>
      <c r="U1831" s="1">
        <v>1</v>
      </c>
      <c r="V1831" s="1">
        <v>41</v>
      </c>
      <c r="W1831" s="1">
        <v>1</v>
      </c>
      <c r="X1831" s="1">
        <v>0</v>
      </c>
      <c r="Y1831" s="1">
        <v>0</v>
      </c>
      <c r="Z1831" s="1">
        <v>4</v>
      </c>
      <c r="AA1831" s="1">
        <v>0</v>
      </c>
      <c r="AB1831" s="1">
        <v>1</v>
      </c>
      <c r="AC1831" s="1">
        <v>1500</v>
      </c>
      <c r="AD1831" s="1">
        <v>0</v>
      </c>
      <c r="AE1831" s="1">
        <v>400</v>
      </c>
      <c r="AF1831" s="1">
        <v>0</v>
      </c>
      <c r="AG1831" s="1">
        <v>0</v>
      </c>
      <c r="AH1831" s="1">
        <v>0</v>
      </c>
      <c r="AI1831" s="1">
        <v>1900</v>
      </c>
      <c r="AJ1831" s="1" t="s">
        <v>5742</v>
      </c>
      <c r="AK1831" s="1" t="s">
        <v>5743</v>
      </c>
      <c r="AL1831" s="1" t="s">
        <v>5744</v>
      </c>
      <c r="AM1831" s="1" t="s">
        <v>16</v>
      </c>
      <c r="AN1831" s="1" t="s">
        <v>23098</v>
      </c>
      <c r="AO1831" s="1" t="s">
        <v>86</v>
      </c>
      <c r="AP1831" s="1" t="s">
        <v>86</v>
      </c>
      <c r="AQ1831" s="1" t="s">
        <v>25</v>
      </c>
      <c r="AR1831" s="1" t="s">
        <v>30</v>
      </c>
      <c r="AS1831" s="1" t="s">
        <v>23090</v>
      </c>
      <c r="AT1831" s="1" t="s">
        <v>101</v>
      </c>
    </row>
    <row r="1832" spans="1:46" x14ac:dyDescent="0.25">
      <c r="A1832" s="1" t="s">
        <v>18205</v>
      </c>
      <c r="B1832" s="2" t="s">
        <v>23101</v>
      </c>
      <c r="C1832" s="2" t="s">
        <v>23108</v>
      </c>
      <c r="D1832" s="1">
        <v>0</v>
      </c>
      <c r="E1832" s="1">
        <v>0</v>
      </c>
      <c r="F1832" s="1">
        <v>1</v>
      </c>
      <c r="G1832" s="1">
        <v>1</v>
      </c>
      <c r="H1832" s="6">
        <v>1</v>
      </c>
      <c r="I1832">
        <v>0</v>
      </c>
      <c r="J1832" s="1">
        <v>33</v>
      </c>
      <c r="K1832" s="1">
        <v>1</v>
      </c>
      <c r="L1832" s="1">
        <v>672</v>
      </c>
      <c r="M1832" s="6">
        <v>0.21</v>
      </c>
      <c r="N1832" s="4">
        <v>20000</v>
      </c>
      <c r="O1832" s="4">
        <v>1500</v>
      </c>
      <c r="P1832" s="4">
        <v>1500</v>
      </c>
      <c r="Q1832" s="3">
        <v>0.28000000000000003</v>
      </c>
      <c r="R1832" s="1">
        <v>24</v>
      </c>
      <c r="S1832" s="1">
        <v>1500</v>
      </c>
      <c r="T1832" s="1">
        <v>95</v>
      </c>
      <c r="U1832" s="1">
        <v>0</v>
      </c>
      <c r="V1832" s="1">
        <v>41</v>
      </c>
      <c r="W1832" s="1">
        <v>1</v>
      </c>
      <c r="X1832" s="1">
        <v>0</v>
      </c>
      <c r="Y1832" s="1">
        <v>1</v>
      </c>
      <c r="Z1832" s="1">
        <v>1</v>
      </c>
      <c r="AA1832" s="1">
        <v>1</v>
      </c>
      <c r="AB1832" s="1">
        <v>0</v>
      </c>
      <c r="AC1832" s="1">
        <v>2490</v>
      </c>
      <c r="AD1832" s="1">
        <v>0</v>
      </c>
      <c r="AE1832" s="1">
        <v>600</v>
      </c>
      <c r="AF1832" s="1">
        <v>2220</v>
      </c>
      <c r="AG1832" s="1">
        <v>0</v>
      </c>
      <c r="AH1832" s="1">
        <v>284</v>
      </c>
      <c r="AI1832" s="1">
        <v>5594</v>
      </c>
      <c r="AJ1832" s="1" t="s">
        <v>3676</v>
      </c>
      <c r="AK1832" s="1" t="s">
        <v>3677</v>
      </c>
      <c r="AL1832" s="1" t="s">
        <v>3678</v>
      </c>
      <c r="AM1832" s="1" t="s">
        <v>12</v>
      </c>
      <c r="AN1832" s="1" t="s">
        <v>23098</v>
      </c>
      <c r="AO1832" s="1" t="s">
        <v>364</v>
      </c>
      <c r="AP1832" s="1" t="s">
        <v>86</v>
      </c>
      <c r="AQ1832" s="1" t="s">
        <v>25</v>
      </c>
      <c r="AR1832" s="1" t="s">
        <v>19</v>
      </c>
      <c r="AS1832" s="1" t="s">
        <v>23091</v>
      </c>
      <c r="AT1832" s="1" t="s">
        <v>26</v>
      </c>
    </row>
    <row r="1833" spans="1:46" x14ac:dyDescent="0.25">
      <c r="A1833" s="1" t="s">
        <v>20665</v>
      </c>
      <c r="B1833" s="2" t="s">
        <v>23101</v>
      </c>
      <c r="C1833" s="2" t="s">
        <v>23108</v>
      </c>
      <c r="D1833" s="1">
        <v>0</v>
      </c>
      <c r="E1833" s="1">
        <v>0</v>
      </c>
      <c r="F1833" s="1">
        <v>1</v>
      </c>
      <c r="G1833" s="1">
        <v>1</v>
      </c>
      <c r="H1833" s="6">
        <v>1</v>
      </c>
      <c r="I1833">
        <v>0</v>
      </c>
      <c r="J1833" s="1">
        <v>34</v>
      </c>
      <c r="K1833" s="1">
        <v>0</v>
      </c>
      <c r="L1833" s="1">
        <v>589</v>
      </c>
      <c r="M1833" s="6">
        <v>0.15</v>
      </c>
      <c r="N1833" s="4">
        <v>3200</v>
      </c>
      <c r="O1833" s="4">
        <v>250</v>
      </c>
      <c r="P1833" s="4">
        <v>500</v>
      </c>
      <c r="Q1833" s="3">
        <v>0.28999999999999998</v>
      </c>
      <c r="R1833" s="1">
        <v>24</v>
      </c>
      <c r="S1833" s="1">
        <v>500</v>
      </c>
      <c r="T1833" s="1">
        <v>40</v>
      </c>
      <c r="U1833" s="1">
        <v>1</v>
      </c>
      <c r="V1833" s="1">
        <v>41</v>
      </c>
      <c r="W1833" s="1">
        <v>1</v>
      </c>
      <c r="X1833" s="1">
        <v>1</v>
      </c>
      <c r="Y1833" s="1">
        <v>1</v>
      </c>
      <c r="Z1833" s="1">
        <v>3</v>
      </c>
      <c r="AA1833" s="1">
        <v>1</v>
      </c>
      <c r="AB1833" s="1">
        <v>0</v>
      </c>
      <c r="AC1833" s="1">
        <v>0</v>
      </c>
      <c r="AD1833" s="1">
        <v>0</v>
      </c>
      <c r="AE1833" s="1">
        <v>0</v>
      </c>
      <c r="AF1833" s="1">
        <v>0</v>
      </c>
      <c r="AG1833" s="1">
        <v>0</v>
      </c>
      <c r="AH1833" s="1">
        <v>200</v>
      </c>
      <c r="AI1833" s="1">
        <v>200</v>
      </c>
      <c r="AJ1833" s="1" t="s">
        <v>10587</v>
      </c>
      <c r="AK1833" s="1" t="s">
        <v>10588</v>
      </c>
      <c r="AL1833" s="1" t="s">
        <v>10589</v>
      </c>
      <c r="AM1833" s="1" t="s">
        <v>12</v>
      </c>
      <c r="AN1833" s="1" t="s">
        <v>23097</v>
      </c>
      <c r="AO1833" s="1" t="s">
        <v>86</v>
      </c>
      <c r="AP1833" s="1" t="s">
        <v>86</v>
      </c>
      <c r="AQ1833" s="1" t="s">
        <v>14</v>
      </c>
      <c r="AR1833" s="1" t="s">
        <v>19</v>
      </c>
      <c r="AS1833" s="1" t="s">
        <v>23091</v>
      </c>
      <c r="AT1833" s="1" t="s">
        <v>26</v>
      </c>
    </row>
    <row r="1834" spans="1:46" x14ac:dyDescent="0.25">
      <c r="A1834" s="1" t="s">
        <v>22975</v>
      </c>
      <c r="B1834" s="2" t="s">
        <v>23101</v>
      </c>
      <c r="C1834" s="2" t="s">
        <v>23108</v>
      </c>
      <c r="D1834" s="1">
        <v>0</v>
      </c>
      <c r="E1834" s="1">
        <v>0</v>
      </c>
      <c r="F1834" s="1">
        <v>2</v>
      </c>
      <c r="G1834" s="1">
        <v>2</v>
      </c>
      <c r="H1834" s="6">
        <v>1</v>
      </c>
      <c r="I1834">
        <v>1</v>
      </c>
      <c r="J1834" s="1">
        <v>27</v>
      </c>
      <c r="K1834" s="1">
        <v>0</v>
      </c>
      <c r="L1834" s="1">
        <v>666</v>
      </c>
      <c r="M1834" s="6">
        <v>0.02</v>
      </c>
      <c r="N1834" s="4">
        <v>4000</v>
      </c>
      <c r="O1834" s="4">
        <v>350</v>
      </c>
      <c r="P1834" s="4">
        <v>150</v>
      </c>
      <c r="Q1834" s="3">
        <v>0.25</v>
      </c>
      <c r="R1834" s="1">
        <v>18</v>
      </c>
      <c r="S1834" s="1">
        <v>150</v>
      </c>
      <c r="T1834" s="1">
        <v>13</v>
      </c>
      <c r="U1834" s="1">
        <v>1</v>
      </c>
      <c r="V1834" s="1">
        <v>41</v>
      </c>
      <c r="W1834" s="1">
        <v>1</v>
      </c>
      <c r="X1834" s="1">
        <v>1</v>
      </c>
      <c r="Y1834" s="1">
        <v>1</v>
      </c>
      <c r="Z1834" s="1">
        <v>3</v>
      </c>
      <c r="AA1834" s="1">
        <v>0</v>
      </c>
      <c r="AB1834" s="1">
        <v>1</v>
      </c>
      <c r="AC1834" s="1">
        <v>0</v>
      </c>
      <c r="AD1834" s="1">
        <v>0</v>
      </c>
      <c r="AE1834" s="1">
        <v>0</v>
      </c>
      <c r="AF1834" s="1">
        <v>0</v>
      </c>
      <c r="AG1834" s="1">
        <v>0</v>
      </c>
      <c r="AH1834" s="1">
        <v>0</v>
      </c>
      <c r="AI1834" s="1">
        <v>0</v>
      </c>
      <c r="AJ1834" s="1" t="s">
        <v>16759</v>
      </c>
      <c r="AK1834" s="1" t="s">
        <v>16760</v>
      </c>
      <c r="AL1834" s="1" t="s">
        <v>16761</v>
      </c>
      <c r="AM1834" s="1" t="s">
        <v>16</v>
      </c>
      <c r="AN1834" s="1" t="s">
        <v>23097</v>
      </c>
      <c r="AO1834" s="1" t="s">
        <v>86</v>
      </c>
      <c r="AP1834" s="1" t="s">
        <v>86</v>
      </c>
      <c r="AQ1834" s="1" t="s">
        <v>14</v>
      </c>
      <c r="AR1834" s="1" t="s">
        <v>19</v>
      </c>
      <c r="AS1834" s="1" t="s">
        <v>23090</v>
      </c>
      <c r="AT1834" s="1" t="s">
        <v>101</v>
      </c>
    </row>
    <row r="1835" spans="1:46" x14ac:dyDescent="0.25">
      <c r="A1835" s="1" t="s">
        <v>17685</v>
      </c>
      <c r="B1835" s="2" t="s">
        <v>23101</v>
      </c>
      <c r="C1835" s="2" t="s">
        <v>23108</v>
      </c>
      <c r="D1835" s="1">
        <v>0</v>
      </c>
      <c r="E1835" s="1">
        <v>0</v>
      </c>
      <c r="F1835" s="1">
        <v>1</v>
      </c>
      <c r="G1835" s="1">
        <v>1</v>
      </c>
      <c r="H1835" s="6">
        <v>1</v>
      </c>
      <c r="I1835">
        <v>0</v>
      </c>
      <c r="J1835" s="1">
        <v>43</v>
      </c>
      <c r="K1835" s="1">
        <v>0</v>
      </c>
      <c r="L1835" s="1">
        <v>603</v>
      </c>
      <c r="M1835" s="6">
        <v>0.28000000000000003</v>
      </c>
      <c r="N1835" s="4">
        <v>3000</v>
      </c>
      <c r="O1835" s="4">
        <v>200</v>
      </c>
      <c r="P1835" s="4">
        <v>300</v>
      </c>
      <c r="Q1835" s="3">
        <v>0.3</v>
      </c>
      <c r="R1835" s="1">
        <v>12</v>
      </c>
      <c r="S1835" s="1">
        <v>300</v>
      </c>
      <c r="T1835" s="1">
        <v>33</v>
      </c>
      <c r="U1835" s="1">
        <v>1</v>
      </c>
      <c r="V1835" s="1">
        <v>41</v>
      </c>
      <c r="W1835" s="1">
        <v>1</v>
      </c>
      <c r="X1835" s="1">
        <v>0</v>
      </c>
      <c r="Y1835" s="1">
        <v>0</v>
      </c>
      <c r="Z1835" s="1">
        <v>2</v>
      </c>
      <c r="AA1835" s="1">
        <v>1</v>
      </c>
      <c r="AB1835" s="1">
        <v>0</v>
      </c>
      <c r="AC1835" s="1">
        <v>800</v>
      </c>
      <c r="AD1835" s="1">
        <v>0</v>
      </c>
      <c r="AE1835" s="1">
        <v>0</v>
      </c>
      <c r="AF1835" s="1">
        <v>0</v>
      </c>
      <c r="AG1835" s="1">
        <v>0</v>
      </c>
      <c r="AH1835" s="1">
        <v>0</v>
      </c>
      <c r="AI1835" s="1">
        <v>800</v>
      </c>
      <c r="AJ1835" s="1" t="s">
        <v>2132</v>
      </c>
      <c r="AK1835" s="1" t="s">
        <v>2133</v>
      </c>
      <c r="AL1835" s="1" t="s">
        <v>2134</v>
      </c>
      <c r="AM1835" s="1" t="s">
        <v>12</v>
      </c>
      <c r="AN1835" s="1" t="s">
        <v>23097</v>
      </c>
      <c r="AO1835" s="1" t="s">
        <v>86</v>
      </c>
      <c r="AP1835" s="1" t="s">
        <v>86</v>
      </c>
      <c r="AQ1835" s="1" t="s">
        <v>25</v>
      </c>
      <c r="AR1835" s="1" t="s">
        <v>30</v>
      </c>
      <c r="AS1835" s="1" t="s">
        <v>23091</v>
      </c>
      <c r="AT1835" s="1" t="s">
        <v>26</v>
      </c>
    </row>
    <row r="1836" spans="1:46" x14ac:dyDescent="0.25">
      <c r="A1836" s="1" t="s">
        <v>21262</v>
      </c>
      <c r="B1836" s="2" t="s">
        <v>23101</v>
      </c>
      <c r="C1836" s="2" t="s">
        <v>23108</v>
      </c>
      <c r="D1836" s="1">
        <v>0</v>
      </c>
      <c r="E1836" s="1">
        <v>0</v>
      </c>
      <c r="F1836" s="1">
        <v>1</v>
      </c>
      <c r="G1836" s="1">
        <v>1</v>
      </c>
      <c r="H1836" s="6">
        <v>1</v>
      </c>
      <c r="I1836">
        <v>0</v>
      </c>
      <c r="J1836" s="1">
        <v>34</v>
      </c>
      <c r="K1836" s="1">
        <v>0</v>
      </c>
      <c r="L1836" s="1">
        <v>640</v>
      </c>
      <c r="M1836" s="6">
        <v>0.09</v>
      </c>
      <c r="N1836" s="4">
        <v>2400</v>
      </c>
      <c r="O1836" s="4">
        <v>210</v>
      </c>
      <c r="P1836" s="4">
        <v>200</v>
      </c>
      <c r="Q1836" s="3">
        <v>0.3</v>
      </c>
      <c r="R1836" s="1">
        <v>12</v>
      </c>
      <c r="S1836" s="1">
        <v>200</v>
      </c>
      <c r="T1836" s="1">
        <v>10</v>
      </c>
      <c r="U1836" s="1">
        <v>1</v>
      </c>
      <c r="V1836" s="1">
        <v>41</v>
      </c>
      <c r="W1836" s="1">
        <v>1</v>
      </c>
      <c r="X1836" s="1">
        <v>1</v>
      </c>
      <c r="Y1836" s="1">
        <v>1</v>
      </c>
      <c r="Z1836" s="1">
        <v>3</v>
      </c>
      <c r="AA1836" s="1">
        <v>0</v>
      </c>
      <c r="AB1836" s="1">
        <v>1</v>
      </c>
      <c r="AC1836" s="1">
        <v>0</v>
      </c>
      <c r="AD1836" s="1">
        <v>0</v>
      </c>
      <c r="AE1836" s="1">
        <v>0</v>
      </c>
      <c r="AF1836" s="1">
        <v>0</v>
      </c>
      <c r="AG1836" s="1">
        <v>0</v>
      </c>
      <c r="AH1836" s="1">
        <v>0</v>
      </c>
      <c r="AI1836" s="1">
        <v>0</v>
      </c>
      <c r="AJ1836" s="1" t="s">
        <v>12196</v>
      </c>
      <c r="AK1836" s="1" t="s">
        <v>12197</v>
      </c>
      <c r="AL1836" s="1" t="s">
        <v>12198</v>
      </c>
      <c r="AM1836" s="1" t="s">
        <v>12</v>
      </c>
      <c r="AN1836" s="1" t="s">
        <v>23097</v>
      </c>
      <c r="AO1836" s="1" t="s">
        <v>86</v>
      </c>
      <c r="AP1836" s="1" t="s">
        <v>86</v>
      </c>
      <c r="AQ1836" s="1" t="s">
        <v>14</v>
      </c>
      <c r="AR1836" s="1" t="s">
        <v>19</v>
      </c>
      <c r="AS1836" s="1" t="s">
        <v>23090</v>
      </c>
      <c r="AT1836" s="1" t="s">
        <v>101</v>
      </c>
    </row>
    <row r="1837" spans="1:46" x14ac:dyDescent="0.25">
      <c r="A1837" s="1" t="s">
        <v>22452</v>
      </c>
      <c r="B1837" s="2" t="s">
        <v>23101</v>
      </c>
      <c r="C1837" s="2" t="s">
        <v>23109</v>
      </c>
      <c r="D1837" s="1">
        <v>7</v>
      </c>
      <c r="E1837" s="1">
        <v>0</v>
      </c>
      <c r="F1837" s="1">
        <v>5</v>
      </c>
      <c r="G1837" s="1">
        <v>12</v>
      </c>
      <c r="H1837" s="6">
        <v>0.41666666666666669</v>
      </c>
      <c r="I1837">
        <v>0</v>
      </c>
      <c r="J1837" s="1">
        <v>32</v>
      </c>
      <c r="K1837" s="1">
        <v>0</v>
      </c>
      <c r="L1837" s="1">
        <v>552</v>
      </c>
      <c r="M1837" s="6">
        <v>0.69</v>
      </c>
      <c r="N1837" s="4">
        <v>3000</v>
      </c>
      <c r="O1837" s="4">
        <v>230</v>
      </c>
      <c r="P1837" s="4">
        <v>500</v>
      </c>
      <c r="Q1837" s="3">
        <v>0.28999999999999998</v>
      </c>
      <c r="R1837" s="1">
        <v>24</v>
      </c>
      <c r="S1837" s="1">
        <v>500</v>
      </c>
      <c r="T1837" s="1">
        <v>41</v>
      </c>
      <c r="U1837" s="1">
        <v>1</v>
      </c>
      <c r="V1837" s="1">
        <v>41</v>
      </c>
      <c r="W1837" s="1">
        <v>0</v>
      </c>
      <c r="X1837" s="1">
        <v>0</v>
      </c>
      <c r="Y1837" s="1">
        <v>1</v>
      </c>
      <c r="Z1837" s="1">
        <v>2</v>
      </c>
      <c r="AA1837" s="1">
        <v>1</v>
      </c>
      <c r="AB1837" s="1">
        <v>0</v>
      </c>
      <c r="AC1837" s="1">
        <v>1067</v>
      </c>
      <c r="AD1837" s="1">
        <v>0</v>
      </c>
      <c r="AE1837" s="1">
        <v>0</v>
      </c>
      <c r="AF1837" s="1">
        <v>1822</v>
      </c>
      <c r="AG1837" s="1">
        <v>0</v>
      </c>
      <c r="AH1837" s="1">
        <v>0</v>
      </c>
      <c r="AI1837" s="1">
        <v>2889</v>
      </c>
      <c r="AJ1837" s="1" t="s">
        <v>276</v>
      </c>
      <c r="AK1837" s="1" t="s">
        <v>15370</v>
      </c>
      <c r="AL1837" s="1" t="s">
        <v>15371</v>
      </c>
      <c r="AM1837" s="1" t="s">
        <v>12</v>
      </c>
      <c r="AN1837" s="1" t="s">
        <v>23097</v>
      </c>
      <c r="AO1837" s="1" t="s">
        <v>86</v>
      </c>
      <c r="AP1837" s="1" t="s">
        <v>57</v>
      </c>
      <c r="AQ1837" s="1" t="s">
        <v>25</v>
      </c>
      <c r="AR1837" s="1" t="s">
        <v>19</v>
      </c>
      <c r="AS1837" s="1" t="s">
        <v>23091</v>
      </c>
      <c r="AT1837" s="1" t="s">
        <v>26</v>
      </c>
    </row>
    <row r="1838" spans="1:46" x14ac:dyDescent="0.25">
      <c r="A1838" s="1" t="s">
        <v>23033</v>
      </c>
      <c r="B1838" s="2" t="s">
        <v>23101</v>
      </c>
      <c r="C1838" s="2" t="s">
        <v>23109</v>
      </c>
      <c r="D1838" s="1">
        <v>0</v>
      </c>
      <c r="E1838" s="1">
        <v>0</v>
      </c>
      <c r="F1838" s="1">
        <v>1</v>
      </c>
      <c r="G1838" s="1">
        <v>1</v>
      </c>
      <c r="H1838" s="6">
        <v>1</v>
      </c>
      <c r="I1838">
        <v>0</v>
      </c>
      <c r="J1838" s="1">
        <v>41</v>
      </c>
      <c r="K1838" s="1">
        <v>1</v>
      </c>
      <c r="L1838" s="1">
        <v>757</v>
      </c>
      <c r="M1838" s="6">
        <v>0.89</v>
      </c>
      <c r="N1838" s="4">
        <v>2400</v>
      </c>
      <c r="O1838" s="4">
        <v>187</v>
      </c>
      <c r="P1838" s="4">
        <v>300</v>
      </c>
      <c r="Q1838" s="3">
        <v>0.26</v>
      </c>
      <c r="R1838" s="1">
        <v>24</v>
      </c>
      <c r="S1838" s="1">
        <v>300</v>
      </c>
      <c r="T1838" s="1">
        <v>36</v>
      </c>
      <c r="U1838" s="1">
        <v>1</v>
      </c>
      <c r="V1838" s="1">
        <v>41</v>
      </c>
      <c r="W1838" s="1">
        <v>0</v>
      </c>
      <c r="X1838" s="1">
        <v>0</v>
      </c>
      <c r="Y1838" s="1">
        <v>1</v>
      </c>
      <c r="Z1838" s="1">
        <v>1</v>
      </c>
      <c r="AA1838" s="1">
        <v>0</v>
      </c>
      <c r="AB1838" s="1">
        <v>0</v>
      </c>
      <c r="AC1838" s="1">
        <v>1000</v>
      </c>
      <c r="AD1838" s="1">
        <v>0</v>
      </c>
      <c r="AE1838" s="1">
        <v>0</v>
      </c>
      <c r="AF1838" s="1">
        <v>1300</v>
      </c>
      <c r="AG1838" s="1">
        <v>0</v>
      </c>
      <c r="AH1838" s="1">
        <v>800</v>
      </c>
      <c r="AI1838" s="1">
        <v>3100</v>
      </c>
      <c r="AJ1838" s="1" t="s">
        <v>16917</v>
      </c>
      <c r="AK1838" s="1" t="s">
        <v>16918</v>
      </c>
      <c r="AL1838" s="1" t="s">
        <v>16919</v>
      </c>
      <c r="AM1838" s="1" t="s">
        <v>12</v>
      </c>
      <c r="AN1838" s="1" t="s">
        <v>23098</v>
      </c>
      <c r="AO1838" s="1" t="s">
        <v>86</v>
      </c>
      <c r="AP1838" s="1" t="s">
        <v>57</v>
      </c>
      <c r="AQ1838" s="1" t="s">
        <v>25</v>
      </c>
      <c r="AR1838" s="1" t="s">
        <v>19</v>
      </c>
      <c r="AS1838" s="1" t="s">
        <v>23090</v>
      </c>
      <c r="AT1838" s="1" t="s">
        <v>26</v>
      </c>
    </row>
    <row r="1839" spans="1:46" x14ac:dyDescent="0.25">
      <c r="A1839" s="1" t="s">
        <v>20725</v>
      </c>
      <c r="B1839" s="2" t="s">
        <v>23101</v>
      </c>
      <c r="C1839" s="2" t="s">
        <v>23109</v>
      </c>
      <c r="D1839" s="1">
        <v>0</v>
      </c>
      <c r="E1839" s="1">
        <v>2</v>
      </c>
      <c r="F1839" s="1">
        <v>6</v>
      </c>
      <c r="G1839" s="1">
        <v>8</v>
      </c>
      <c r="H1839" s="6">
        <v>0.75</v>
      </c>
      <c r="I1839">
        <v>0</v>
      </c>
      <c r="J1839" s="1">
        <v>33</v>
      </c>
      <c r="K1839" s="1">
        <v>0</v>
      </c>
      <c r="L1839" s="1">
        <v>617</v>
      </c>
      <c r="M1839" s="6">
        <v>1.1299999999999999</v>
      </c>
      <c r="N1839" s="4">
        <v>1200</v>
      </c>
      <c r="O1839" s="4">
        <v>100</v>
      </c>
      <c r="P1839" s="4">
        <v>100</v>
      </c>
      <c r="Q1839" s="3">
        <v>0.3</v>
      </c>
      <c r="R1839" s="1">
        <v>6</v>
      </c>
      <c r="S1839" s="1">
        <v>100</v>
      </c>
      <c r="T1839" s="1">
        <v>13</v>
      </c>
      <c r="U1839" s="1">
        <v>1</v>
      </c>
      <c r="V1839" s="1">
        <v>41</v>
      </c>
      <c r="W1839" s="1">
        <v>0</v>
      </c>
      <c r="X1839" s="1">
        <v>0</v>
      </c>
      <c r="Y1839" s="1">
        <v>1</v>
      </c>
      <c r="Z1839" s="1">
        <v>0</v>
      </c>
      <c r="AA1839" s="1">
        <v>1</v>
      </c>
      <c r="AB1839" s="1">
        <v>0</v>
      </c>
      <c r="AC1839" s="1">
        <v>2274</v>
      </c>
      <c r="AD1839" s="1">
        <v>0</v>
      </c>
      <c r="AE1839" s="1">
        <v>0</v>
      </c>
      <c r="AF1839" s="1">
        <v>0</v>
      </c>
      <c r="AG1839" s="1">
        <v>0</v>
      </c>
      <c r="AH1839" s="1">
        <v>300</v>
      </c>
      <c r="AI1839" s="1">
        <v>2574</v>
      </c>
      <c r="AJ1839" s="1" t="s">
        <v>10753</v>
      </c>
      <c r="AK1839" s="1" t="s">
        <v>10754</v>
      </c>
      <c r="AL1839" s="1" t="s">
        <v>10755</v>
      </c>
      <c r="AM1839" s="1" t="s">
        <v>12</v>
      </c>
      <c r="AN1839" s="1" t="s">
        <v>23097</v>
      </c>
      <c r="AO1839" s="1" t="s">
        <v>86</v>
      </c>
      <c r="AP1839" s="1" t="s">
        <v>57</v>
      </c>
      <c r="AQ1839" s="1" t="s">
        <v>25</v>
      </c>
      <c r="AR1839" s="1" t="s">
        <v>19</v>
      </c>
      <c r="AS1839" s="1" t="s">
        <v>23091</v>
      </c>
      <c r="AT1839" s="1" t="s">
        <v>26</v>
      </c>
    </row>
    <row r="1840" spans="1:46" x14ac:dyDescent="0.25">
      <c r="A1840" s="1" t="s">
        <v>20300</v>
      </c>
      <c r="B1840" s="2" t="s">
        <v>23073</v>
      </c>
      <c r="C1840" s="2" t="s">
        <v>23105</v>
      </c>
      <c r="D1840" s="1">
        <v>0</v>
      </c>
      <c r="E1840" s="1">
        <v>1</v>
      </c>
      <c r="F1840" s="1">
        <v>1</v>
      </c>
      <c r="G1840" s="1">
        <v>2</v>
      </c>
      <c r="H1840" s="6">
        <v>0.5</v>
      </c>
      <c r="I1840">
        <v>0</v>
      </c>
      <c r="J1840" s="1">
        <v>36</v>
      </c>
      <c r="K1840" s="1">
        <v>0</v>
      </c>
      <c r="L1840" s="1">
        <v>766</v>
      </c>
      <c r="M1840" s="6">
        <v>0.48</v>
      </c>
      <c r="N1840" s="4">
        <v>4600</v>
      </c>
      <c r="O1840" s="4">
        <v>220</v>
      </c>
      <c r="P1840" s="4">
        <v>400</v>
      </c>
      <c r="Q1840" s="3">
        <v>0.35</v>
      </c>
      <c r="R1840" s="1">
        <v>24</v>
      </c>
      <c r="S1840" s="1">
        <v>400</v>
      </c>
      <c r="T1840" s="1">
        <v>36</v>
      </c>
      <c r="U1840" s="1">
        <v>0</v>
      </c>
      <c r="V1840" s="1">
        <v>40</v>
      </c>
      <c r="W1840" s="1">
        <v>0</v>
      </c>
      <c r="X1840" s="1">
        <v>0</v>
      </c>
      <c r="Y1840" s="1">
        <v>1</v>
      </c>
      <c r="Z1840" s="1">
        <v>4</v>
      </c>
      <c r="AA1840" s="1">
        <v>0</v>
      </c>
      <c r="AB1840" s="1">
        <v>0</v>
      </c>
      <c r="AC1840" s="1">
        <v>679</v>
      </c>
      <c r="AD1840" s="1">
        <v>54</v>
      </c>
      <c r="AE1840" s="1">
        <v>0</v>
      </c>
      <c r="AF1840" s="1">
        <v>0</v>
      </c>
      <c r="AG1840" s="1">
        <v>1981</v>
      </c>
      <c r="AH1840" s="1">
        <v>0</v>
      </c>
      <c r="AI1840" s="1">
        <v>2714</v>
      </c>
      <c r="AJ1840" s="1" t="s">
        <v>9565</v>
      </c>
      <c r="AK1840" s="1" t="s">
        <v>9566</v>
      </c>
      <c r="AL1840" s="1" t="s">
        <v>9567</v>
      </c>
      <c r="AM1840" s="1" t="s">
        <v>12</v>
      </c>
      <c r="AN1840" s="1" t="s">
        <v>23097</v>
      </c>
      <c r="AO1840" s="1" t="s">
        <v>364</v>
      </c>
      <c r="AP1840" s="1" t="s">
        <v>57</v>
      </c>
      <c r="AQ1840" s="1" t="s">
        <v>25</v>
      </c>
      <c r="AR1840" s="1" t="s">
        <v>19</v>
      </c>
      <c r="AS1840" s="1" t="s">
        <v>23090</v>
      </c>
      <c r="AT1840" s="1" t="s">
        <v>26</v>
      </c>
    </row>
    <row r="1841" spans="1:46" x14ac:dyDescent="0.25">
      <c r="A1841" s="1" t="s">
        <v>17121</v>
      </c>
      <c r="B1841" s="2" t="s">
        <v>23073</v>
      </c>
      <c r="C1841" s="2" t="s">
        <v>23105</v>
      </c>
      <c r="D1841" s="1">
        <v>0</v>
      </c>
      <c r="E1841" s="1">
        <v>0</v>
      </c>
      <c r="F1841" s="1">
        <v>1</v>
      </c>
      <c r="G1841" s="1">
        <v>1</v>
      </c>
      <c r="H1841" s="6">
        <v>1</v>
      </c>
      <c r="I1841">
        <v>1</v>
      </c>
      <c r="J1841" s="1">
        <v>44</v>
      </c>
      <c r="K1841" s="1">
        <v>0</v>
      </c>
      <c r="L1841" s="1">
        <v>846</v>
      </c>
      <c r="M1841" s="6">
        <v>0.41</v>
      </c>
      <c r="N1841" s="4">
        <v>2600</v>
      </c>
      <c r="O1841" s="4">
        <v>200</v>
      </c>
      <c r="P1841" s="4">
        <v>210</v>
      </c>
      <c r="Q1841" s="3">
        <v>0.33</v>
      </c>
      <c r="R1841" s="1">
        <v>24</v>
      </c>
      <c r="S1841" s="1">
        <v>210</v>
      </c>
      <c r="T1841" s="1">
        <v>14</v>
      </c>
      <c r="U1841" s="1">
        <v>1</v>
      </c>
      <c r="V1841" s="1">
        <v>40</v>
      </c>
      <c r="W1841" s="1">
        <v>0</v>
      </c>
      <c r="X1841" s="1">
        <v>1</v>
      </c>
      <c r="Y1841" s="1">
        <v>0</v>
      </c>
      <c r="Z1841" s="1">
        <v>3</v>
      </c>
      <c r="AA1841" s="1">
        <v>1</v>
      </c>
      <c r="AB1841" s="1">
        <v>1</v>
      </c>
      <c r="AC1841" s="1">
        <v>0</v>
      </c>
      <c r="AD1841" s="1">
        <v>0</v>
      </c>
      <c r="AE1841" s="1">
        <v>0</v>
      </c>
      <c r="AF1841" s="1">
        <v>0</v>
      </c>
      <c r="AG1841" s="1">
        <v>1134</v>
      </c>
      <c r="AH1841" s="1">
        <v>600</v>
      </c>
      <c r="AI1841" s="1">
        <v>1734</v>
      </c>
      <c r="AJ1841" s="1" t="s">
        <v>339</v>
      </c>
      <c r="AK1841" s="1" t="s">
        <v>340</v>
      </c>
      <c r="AL1841" s="1" t="s">
        <v>341</v>
      </c>
      <c r="AM1841" s="1" t="s">
        <v>16</v>
      </c>
      <c r="AN1841" s="1" t="s">
        <v>23097</v>
      </c>
      <c r="AO1841" s="1" t="s">
        <v>86</v>
      </c>
      <c r="AP1841" s="1" t="s">
        <v>57</v>
      </c>
      <c r="AQ1841" s="1" t="s">
        <v>14</v>
      </c>
      <c r="AR1841" s="1" t="s">
        <v>30</v>
      </c>
      <c r="AS1841" s="1" t="s">
        <v>23091</v>
      </c>
      <c r="AT1841" s="1" t="s">
        <v>101</v>
      </c>
    </row>
    <row r="1842" spans="1:46" x14ac:dyDescent="0.25">
      <c r="A1842" s="1" t="s">
        <v>17154</v>
      </c>
      <c r="B1842" s="2" t="s">
        <v>23073</v>
      </c>
      <c r="C1842" s="2" t="s">
        <v>23105</v>
      </c>
      <c r="D1842" s="1">
        <v>1</v>
      </c>
      <c r="E1842" s="1">
        <v>0</v>
      </c>
      <c r="F1842" s="1">
        <v>2</v>
      </c>
      <c r="G1842" s="1">
        <v>3</v>
      </c>
      <c r="H1842" s="6">
        <v>0.66666666666666663</v>
      </c>
      <c r="I1842">
        <v>1</v>
      </c>
      <c r="J1842" s="1">
        <v>37</v>
      </c>
      <c r="K1842" s="1">
        <v>1</v>
      </c>
      <c r="L1842" s="1">
        <v>708</v>
      </c>
      <c r="M1842" s="6">
        <v>0.4</v>
      </c>
      <c r="N1842" s="4">
        <v>9600</v>
      </c>
      <c r="O1842" s="4">
        <v>800</v>
      </c>
      <c r="P1842" s="4">
        <v>800</v>
      </c>
      <c r="Q1842" s="3">
        <v>0.3</v>
      </c>
      <c r="R1842" s="1">
        <v>12</v>
      </c>
      <c r="S1842" s="1">
        <v>800</v>
      </c>
      <c r="T1842" s="1">
        <v>56</v>
      </c>
      <c r="U1842" s="1">
        <v>1</v>
      </c>
      <c r="V1842" s="1">
        <v>40</v>
      </c>
      <c r="W1842" s="1">
        <v>1</v>
      </c>
      <c r="X1842" s="1">
        <v>1</v>
      </c>
      <c r="Y1842" s="1">
        <v>0</v>
      </c>
      <c r="Z1842" s="1">
        <v>5</v>
      </c>
      <c r="AA1842" s="1">
        <v>1</v>
      </c>
      <c r="AB1842" s="1">
        <v>1</v>
      </c>
      <c r="AC1842" s="1">
        <v>1400</v>
      </c>
      <c r="AD1842" s="1">
        <v>0</v>
      </c>
      <c r="AE1842" s="1">
        <v>2700</v>
      </c>
      <c r="AF1842" s="1">
        <v>1800</v>
      </c>
      <c r="AG1842" s="1">
        <v>0</v>
      </c>
      <c r="AH1842" s="1">
        <v>0</v>
      </c>
      <c r="AI1842" s="1">
        <v>5900</v>
      </c>
      <c r="AJ1842" s="1" t="s">
        <v>443</v>
      </c>
      <c r="AK1842" s="1" t="s">
        <v>444</v>
      </c>
      <c r="AL1842" s="1" t="s">
        <v>445</v>
      </c>
      <c r="AM1842" s="1" t="s">
        <v>16</v>
      </c>
      <c r="AN1842" s="1" t="s">
        <v>23098</v>
      </c>
      <c r="AO1842" s="1" t="s">
        <v>86</v>
      </c>
      <c r="AP1842" s="1" t="s">
        <v>86</v>
      </c>
      <c r="AQ1842" s="1" t="s">
        <v>14</v>
      </c>
      <c r="AR1842" s="1" t="s">
        <v>30</v>
      </c>
      <c r="AS1842" s="1" t="s">
        <v>23091</v>
      </c>
      <c r="AT1842" s="1" t="s">
        <v>101</v>
      </c>
    </row>
    <row r="1843" spans="1:46" x14ac:dyDescent="0.25">
      <c r="A1843" s="1" t="s">
        <v>22635</v>
      </c>
      <c r="B1843" s="2" t="s">
        <v>23073</v>
      </c>
      <c r="C1843" s="2" t="s">
        <v>23106</v>
      </c>
      <c r="D1843" s="1">
        <v>0</v>
      </c>
      <c r="E1843" s="1">
        <v>2</v>
      </c>
      <c r="F1843" s="1">
        <v>6</v>
      </c>
      <c r="G1843" s="1">
        <v>8</v>
      </c>
      <c r="H1843" s="6">
        <v>0.75</v>
      </c>
      <c r="I1843">
        <v>0</v>
      </c>
      <c r="J1843" s="1">
        <v>40</v>
      </c>
      <c r="K1843" s="1">
        <v>0</v>
      </c>
      <c r="L1843" s="1">
        <v>824</v>
      </c>
      <c r="M1843" s="6">
        <v>0.19</v>
      </c>
      <c r="N1843" s="4">
        <v>7000</v>
      </c>
      <c r="O1843" s="4">
        <v>600</v>
      </c>
      <c r="P1843" s="4">
        <v>500</v>
      </c>
      <c r="Q1843" s="3">
        <v>0.27</v>
      </c>
      <c r="R1843" s="1">
        <v>12</v>
      </c>
      <c r="S1843" s="1">
        <v>500</v>
      </c>
      <c r="T1843" s="1">
        <v>33</v>
      </c>
      <c r="U1843" s="1">
        <v>1</v>
      </c>
      <c r="V1843" s="1">
        <v>40</v>
      </c>
      <c r="W1843" s="1">
        <v>1</v>
      </c>
      <c r="X1843" s="1">
        <v>0</v>
      </c>
      <c r="Y1843" s="1">
        <v>1</v>
      </c>
      <c r="Z1843" s="1">
        <v>0</v>
      </c>
      <c r="AA1843" s="1">
        <v>0</v>
      </c>
      <c r="AB1843" s="1">
        <v>1</v>
      </c>
      <c r="AC1843" s="1">
        <v>2000</v>
      </c>
      <c r="AD1843" s="1">
        <v>0</v>
      </c>
      <c r="AE1843" s="1">
        <v>0</v>
      </c>
      <c r="AF1843" s="1">
        <v>0</v>
      </c>
      <c r="AG1843" s="1">
        <v>0</v>
      </c>
      <c r="AH1843" s="1">
        <v>0</v>
      </c>
      <c r="AI1843" s="1">
        <v>2000</v>
      </c>
      <c r="AJ1843" s="1" t="s">
        <v>15814</v>
      </c>
      <c r="AK1843" s="1" t="s">
        <v>15815</v>
      </c>
      <c r="AL1843" s="1" t="s">
        <v>10212</v>
      </c>
      <c r="AM1843" s="1" t="s">
        <v>12</v>
      </c>
      <c r="AN1843" s="1" t="s">
        <v>23097</v>
      </c>
      <c r="AO1843" s="1" t="s">
        <v>86</v>
      </c>
      <c r="AP1843" s="1" t="s">
        <v>86</v>
      </c>
      <c r="AQ1843" s="1" t="s">
        <v>25</v>
      </c>
      <c r="AR1843" s="1" t="s">
        <v>19</v>
      </c>
      <c r="AS1843" s="1" t="s">
        <v>23090</v>
      </c>
      <c r="AT1843" s="1" t="s">
        <v>101</v>
      </c>
    </row>
    <row r="1844" spans="1:46" x14ac:dyDescent="0.25">
      <c r="A1844" s="1" t="s">
        <v>22193</v>
      </c>
      <c r="B1844" s="2" t="s">
        <v>23073</v>
      </c>
      <c r="C1844" s="2" t="s">
        <v>23107</v>
      </c>
      <c r="D1844" s="1">
        <v>0</v>
      </c>
      <c r="E1844" s="1">
        <v>0</v>
      </c>
      <c r="F1844" s="1">
        <v>3</v>
      </c>
      <c r="G1844" s="1">
        <v>3</v>
      </c>
      <c r="H1844" s="6">
        <v>1</v>
      </c>
      <c r="I1844">
        <v>0</v>
      </c>
      <c r="J1844" s="1">
        <v>43</v>
      </c>
      <c r="K1844" s="1">
        <v>0</v>
      </c>
      <c r="L1844" s="1">
        <v>782</v>
      </c>
      <c r="M1844" s="6">
        <v>0.06</v>
      </c>
      <c r="N1844" s="4">
        <v>4000</v>
      </c>
      <c r="O1844" s="4">
        <v>290</v>
      </c>
      <c r="P1844" s="4">
        <v>750</v>
      </c>
      <c r="Q1844" s="3">
        <v>0.27</v>
      </c>
      <c r="R1844" s="1">
        <v>24</v>
      </c>
      <c r="S1844" s="1">
        <v>750</v>
      </c>
      <c r="T1844" s="1">
        <v>68</v>
      </c>
      <c r="U1844" s="1">
        <v>1</v>
      </c>
      <c r="V1844" s="1">
        <v>40</v>
      </c>
      <c r="W1844" s="1">
        <v>0</v>
      </c>
      <c r="X1844" s="1">
        <v>0</v>
      </c>
      <c r="Y1844" s="1">
        <v>0</v>
      </c>
      <c r="Z1844" s="1">
        <v>5</v>
      </c>
      <c r="AA1844" s="1">
        <v>0</v>
      </c>
      <c r="AB1844" s="1">
        <v>0</v>
      </c>
      <c r="AC1844" s="1">
        <v>0</v>
      </c>
      <c r="AD1844" s="1">
        <v>1500</v>
      </c>
      <c r="AE1844" s="1">
        <v>0</v>
      </c>
      <c r="AF1844" s="1">
        <v>0</v>
      </c>
      <c r="AG1844" s="1">
        <v>0</v>
      </c>
      <c r="AH1844" s="1">
        <v>0</v>
      </c>
      <c r="AI1844" s="1">
        <v>1500</v>
      </c>
      <c r="AJ1844" s="1" t="s">
        <v>14660</v>
      </c>
      <c r="AK1844" s="1" t="s">
        <v>14661</v>
      </c>
      <c r="AL1844" s="1" t="s">
        <v>14662</v>
      </c>
      <c r="AM1844" s="1" t="s">
        <v>12</v>
      </c>
      <c r="AN1844" s="1" t="s">
        <v>23097</v>
      </c>
      <c r="AO1844" s="1" t="s">
        <v>86</v>
      </c>
      <c r="AP1844" s="1" t="s">
        <v>57</v>
      </c>
      <c r="AQ1844" s="1" t="s">
        <v>25</v>
      </c>
      <c r="AR1844" s="1" t="s">
        <v>30</v>
      </c>
      <c r="AS1844" s="1" t="s">
        <v>23090</v>
      </c>
      <c r="AT1844" s="1" t="s">
        <v>26</v>
      </c>
    </row>
    <row r="1845" spans="1:46" x14ac:dyDescent="0.25">
      <c r="A1845" s="1" t="s">
        <v>22526</v>
      </c>
      <c r="B1845" s="2" t="s">
        <v>23074</v>
      </c>
      <c r="C1845" s="2" t="s">
        <v>23104</v>
      </c>
      <c r="D1845" s="1">
        <v>0</v>
      </c>
      <c r="E1845" s="1">
        <v>1</v>
      </c>
      <c r="F1845" s="1">
        <v>1</v>
      </c>
      <c r="G1845" s="1">
        <v>2</v>
      </c>
      <c r="H1845" s="6">
        <v>0.5</v>
      </c>
      <c r="I1845">
        <v>0</v>
      </c>
      <c r="J1845" s="1">
        <v>43</v>
      </c>
      <c r="K1845" s="1">
        <v>0</v>
      </c>
      <c r="L1845" s="1">
        <v>562</v>
      </c>
      <c r="M1845" s="6">
        <v>0</v>
      </c>
      <c r="N1845" s="4">
        <v>4000</v>
      </c>
      <c r="O1845" s="4">
        <v>245</v>
      </c>
      <c r="P1845" s="4">
        <v>800</v>
      </c>
      <c r="Q1845" s="3">
        <v>0.33</v>
      </c>
      <c r="R1845" s="1">
        <v>36</v>
      </c>
      <c r="S1845" s="1">
        <v>800</v>
      </c>
      <c r="T1845" s="1">
        <v>15</v>
      </c>
      <c r="U1845" s="1">
        <v>0</v>
      </c>
      <c r="V1845" s="1">
        <v>40</v>
      </c>
      <c r="W1845" s="1">
        <v>0</v>
      </c>
      <c r="X1845" s="1">
        <v>0</v>
      </c>
      <c r="Y1845" s="1">
        <v>1</v>
      </c>
      <c r="Z1845" s="1">
        <v>0</v>
      </c>
      <c r="AA1845" s="1">
        <v>1</v>
      </c>
      <c r="AB1845" s="1">
        <v>0</v>
      </c>
      <c r="AC1845" s="1">
        <v>1000</v>
      </c>
      <c r="AD1845" s="1">
        <v>250</v>
      </c>
      <c r="AE1845" s="1">
        <v>1870</v>
      </c>
      <c r="AF1845" s="1">
        <v>0</v>
      </c>
      <c r="AG1845" s="1">
        <v>250</v>
      </c>
      <c r="AH1845" s="1">
        <v>600</v>
      </c>
      <c r="AI1845" s="1">
        <v>3970</v>
      </c>
      <c r="AJ1845" s="1" t="s">
        <v>15534</v>
      </c>
      <c r="AK1845" s="1" t="s">
        <v>15535</v>
      </c>
      <c r="AL1845" s="1" t="s">
        <v>11</v>
      </c>
      <c r="AM1845" s="1" t="s">
        <v>12</v>
      </c>
      <c r="AN1845" s="1" t="s">
        <v>23097</v>
      </c>
      <c r="AO1845" s="1" t="s">
        <v>364</v>
      </c>
      <c r="AP1845" s="1" t="s">
        <v>57</v>
      </c>
      <c r="AQ1845" s="1" t="s">
        <v>25</v>
      </c>
      <c r="AR1845" s="1" t="s">
        <v>19</v>
      </c>
      <c r="AS1845" s="1" t="s">
        <v>23091</v>
      </c>
      <c r="AT1845" s="1" t="s">
        <v>26</v>
      </c>
    </row>
    <row r="1846" spans="1:46" x14ac:dyDescent="0.25">
      <c r="A1846" s="1" t="s">
        <v>18480</v>
      </c>
      <c r="B1846" s="2" t="s">
        <v>23074</v>
      </c>
      <c r="C1846" s="2" t="s">
        <v>23105</v>
      </c>
      <c r="D1846" s="1">
        <v>0</v>
      </c>
      <c r="E1846" s="1">
        <v>0</v>
      </c>
      <c r="F1846" s="1">
        <v>1</v>
      </c>
      <c r="G1846" s="1">
        <v>1</v>
      </c>
      <c r="H1846" s="6">
        <v>1</v>
      </c>
      <c r="I1846">
        <v>0</v>
      </c>
      <c r="J1846" s="1">
        <v>34</v>
      </c>
      <c r="K1846" s="1">
        <v>1</v>
      </c>
      <c r="L1846" s="1">
        <v>640</v>
      </c>
      <c r="M1846" s="6">
        <v>0.31</v>
      </c>
      <c r="N1846" s="4">
        <v>2100</v>
      </c>
      <c r="O1846" s="4">
        <v>150</v>
      </c>
      <c r="P1846" s="4">
        <v>350</v>
      </c>
      <c r="Q1846" s="3">
        <v>0.3</v>
      </c>
      <c r="R1846" s="1">
        <v>24</v>
      </c>
      <c r="S1846" s="1">
        <v>350</v>
      </c>
      <c r="T1846" s="1">
        <v>30</v>
      </c>
      <c r="U1846" s="1">
        <v>0</v>
      </c>
      <c r="V1846" s="1">
        <v>40</v>
      </c>
      <c r="W1846" s="1">
        <v>1</v>
      </c>
      <c r="X1846" s="1">
        <v>0</v>
      </c>
      <c r="Y1846" s="1">
        <v>1</v>
      </c>
      <c r="Z1846" s="1">
        <v>1</v>
      </c>
      <c r="AA1846" s="1">
        <v>0</v>
      </c>
      <c r="AB1846" s="1">
        <v>0</v>
      </c>
      <c r="AC1846" s="1">
        <v>240</v>
      </c>
      <c r="AD1846" s="1">
        <v>530</v>
      </c>
      <c r="AE1846" s="1">
        <v>0</v>
      </c>
      <c r="AF1846" s="1">
        <v>0</v>
      </c>
      <c r="AG1846" s="1">
        <v>0</v>
      </c>
      <c r="AH1846" s="1">
        <v>0</v>
      </c>
      <c r="AI1846" s="1">
        <v>770</v>
      </c>
      <c r="AJ1846" s="1" t="s">
        <v>4471</v>
      </c>
      <c r="AK1846" s="1" t="s">
        <v>4472</v>
      </c>
      <c r="AL1846" s="1" t="s">
        <v>4473</v>
      </c>
      <c r="AM1846" s="1" t="s">
        <v>12</v>
      </c>
      <c r="AN1846" s="1" t="s">
        <v>23098</v>
      </c>
      <c r="AO1846" s="1" t="s">
        <v>364</v>
      </c>
      <c r="AP1846" s="1" t="s">
        <v>86</v>
      </c>
      <c r="AQ1846" s="1" t="s">
        <v>25</v>
      </c>
      <c r="AR1846" s="1" t="s">
        <v>19</v>
      </c>
      <c r="AS1846" s="1" t="s">
        <v>23090</v>
      </c>
      <c r="AT1846" s="1" t="s">
        <v>26</v>
      </c>
    </row>
    <row r="1847" spans="1:46" x14ac:dyDescent="0.25">
      <c r="A1847" s="1" t="s">
        <v>22160</v>
      </c>
      <c r="B1847" s="2" t="s">
        <v>23074</v>
      </c>
      <c r="C1847" s="2" t="s">
        <v>23106</v>
      </c>
      <c r="D1847" s="1">
        <v>0</v>
      </c>
      <c r="E1847" s="1">
        <v>1</v>
      </c>
      <c r="F1847" s="1">
        <v>1</v>
      </c>
      <c r="G1847" s="1">
        <v>2</v>
      </c>
      <c r="H1847" s="6">
        <v>0.5</v>
      </c>
      <c r="I1847">
        <v>0</v>
      </c>
      <c r="J1847" s="1">
        <v>35</v>
      </c>
      <c r="K1847" s="1">
        <v>0</v>
      </c>
      <c r="L1847" s="1">
        <v>543</v>
      </c>
      <c r="M1847" s="6">
        <v>0.24</v>
      </c>
      <c r="N1847" s="4">
        <v>1800</v>
      </c>
      <c r="O1847" s="4">
        <v>130</v>
      </c>
      <c r="P1847" s="4">
        <v>150</v>
      </c>
      <c r="Q1847" s="3">
        <v>0.3</v>
      </c>
      <c r="R1847" s="1">
        <v>18</v>
      </c>
      <c r="S1847" s="1">
        <v>150</v>
      </c>
      <c r="T1847" s="1">
        <v>30</v>
      </c>
      <c r="U1847" s="1">
        <v>1</v>
      </c>
      <c r="V1847" s="1">
        <v>40</v>
      </c>
      <c r="W1847" s="1">
        <v>0</v>
      </c>
      <c r="X1847" s="1">
        <v>0</v>
      </c>
      <c r="Y1847" s="1">
        <v>1</v>
      </c>
      <c r="Z1847" s="1">
        <v>3</v>
      </c>
      <c r="AA1847" s="1">
        <v>0</v>
      </c>
      <c r="AB1847" s="1">
        <v>0</v>
      </c>
      <c r="AC1847" s="1">
        <v>0</v>
      </c>
      <c r="AD1847" s="1">
        <v>228</v>
      </c>
      <c r="AE1847" s="1">
        <v>347</v>
      </c>
      <c r="AF1847" s="1">
        <v>0</v>
      </c>
      <c r="AG1847" s="1">
        <v>0</v>
      </c>
      <c r="AH1847" s="1">
        <v>0</v>
      </c>
      <c r="AI1847" s="1">
        <v>575</v>
      </c>
      <c r="AJ1847" s="1" t="s">
        <v>14567</v>
      </c>
      <c r="AK1847" s="1" t="s">
        <v>14568</v>
      </c>
      <c r="AL1847" s="1" t="s">
        <v>14569</v>
      </c>
      <c r="AM1847" s="1" t="s">
        <v>12</v>
      </c>
      <c r="AN1847" s="1" t="s">
        <v>23097</v>
      </c>
      <c r="AO1847" s="1" t="s">
        <v>86</v>
      </c>
      <c r="AP1847" s="1" t="s">
        <v>57</v>
      </c>
      <c r="AQ1847" s="1" t="s">
        <v>25</v>
      </c>
      <c r="AR1847" s="1" t="s">
        <v>19</v>
      </c>
      <c r="AS1847" s="1" t="s">
        <v>23090</v>
      </c>
      <c r="AT1847" s="1" t="s">
        <v>26</v>
      </c>
    </row>
    <row r="1848" spans="1:46" x14ac:dyDescent="0.25">
      <c r="A1848" s="1" t="s">
        <v>19362</v>
      </c>
      <c r="B1848" s="2" t="s">
        <v>23074</v>
      </c>
      <c r="C1848" s="2" t="s">
        <v>23110</v>
      </c>
      <c r="D1848" s="1">
        <v>0</v>
      </c>
      <c r="E1848" s="1">
        <v>0</v>
      </c>
      <c r="F1848" s="1">
        <v>1</v>
      </c>
      <c r="G1848" s="1">
        <v>1</v>
      </c>
      <c r="H1848" s="6">
        <v>1</v>
      </c>
      <c r="I1848">
        <v>0</v>
      </c>
      <c r="J1848" s="1">
        <v>34</v>
      </c>
      <c r="K1848" s="1">
        <v>1</v>
      </c>
      <c r="L1848" s="1">
        <v>830</v>
      </c>
      <c r="M1848" s="6">
        <v>0.33</v>
      </c>
      <c r="N1848" s="4">
        <v>3819</v>
      </c>
      <c r="O1848" s="4">
        <v>318</v>
      </c>
      <c r="P1848" s="4">
        <v>700</v>
      </c>
      <c r="Q1848" s="3">
        <v>0.19</v>
      </c>
      <c r="R1848" s="1">
        <v>24</v>
      </c>
      <c r="S1848" s="1">
        <v>700</v>
      </c>
      <c r="T1848" s="1">
        <v>57</v>
      </c>
      <c r="U1848" s="1">
        <v>1</v>
      </c>
      <c r="V1848" s="1">
        <v>40</v>
      </c>
      <c r="W1848" s="1">
        <v>0</v>
      </c>
      <c r="X1848" s="1">
        <v>0</v>
      </c>
      <c r="Y1848" s="1">
        <v>1</v>
      </c>
      <c r="Z1848" s="1">
        <v>0</v>
      </c>
      <c r="AA1848" s="1">
        <v>1</v>
      </c>
      <c r="AB1848" s="1">
        <v>0</v>
      </c>
      <c r="AC1848" s="1">
        <v>5538</v>
      </c>
      <c r="AD1848" s="1">
        <v>0</v>
      </c>
      <c r="AE1848" s="1">
        <v>0</v>
      </c>
      <c r="AF1848" s="1">
        <v>0</v>
      </c>
      <c r="AG1848" s="1">
        <v>0</v>
      </c>
      <c r="AH1848" s="1">
        <v>0</v>
      </c>
      <c r="AI1848" s="1">
        <v>5538</v>
      </c>
      <c r="AJ1848" s="1" t="s">
        <v>6970</v>
      </c>
      <c r="AK1848" s="1" t="s">
        <v>6971</v>
      </c>
      <c r="AL1848" s="1" t="s">
        <v>6972</v>
      </c>
      <c r="AM1848" s="1" t="s">
        <v>12</v>
      </c>
      <c r="AN1848" s="1" t="s">
        <v>23098</v>
      </c>
      <c r="AO1848" s="1" t="s">
        <v>86</v>
      </c>
      <c r="AP1848" s="1" t="s">
        <v>57</v>
      </c>
      <c r="AQ1848" s="1" t="s">
        <v>25</v>
      </c>
      <c r="AR1848" s="1" t="s">
        <v>19</v>
      </c>
      <c r="AS1848" s="1" t="s">
        <v>23091</v>
      </c>
      <c r="AT1848" s="1" t="s">
        <v>26</v>
      </c>
    </row>
    <row r="1849" spans="1:46" x14ac:dyDescent="0.25">
      <c r="A1849" s="1" t="s">
        <v>22967</v>
      </c>
      <c r="B1849" s="2" t="s">
        <v>23074</v>
      </c>
      <c r="C1849" s="2" t="s">
        <v>23110</v>
      </c>
      <c r="D1849" s="1">
        <v>0</v>
      </c>
      <c r="E1849" s="1">
        <v>0</v>
      </c>
      <c r="F1849" s="1">
        <v>1</v>
      </c>
      <c r="G1849" s="1">
        <v>1</v>
      </c>
      <c r="H1849" s="6">
        <v>1</v>
      </c>
      <c r="I1849">
        <v>0</v>
      </c>
      <c r="J1849" s="1">
        <v>54</v>
      </c>
      <c r="K1849" s="1">
        <v>0</v>
      </c>
      <c r="L1849" s="1">
        <v>632</v>
      </c>
      <c r="M1849" s="6">
        <v>0.36</v>
      </c>
      <c r="N1849" s="4">
        <v>5286</v>
      </c>
      <c r="O1849" s="4">
        <v>250</v>
      </c>
      <c r="P1849" s="4">
        <v>300</v>
      </c>
      <c r="Q1849" s="3">
        <v>0.22</v>
      </c>
      <c r="R1849" s="1">
        <v>24</v>
      </c>
      <c r="S1849" s="1">
        <v>300</v>
      </c>
      <c r="T1849" s="1">
        <v>40</v>
      </c>
      <c r="U1849" s="1">
        <v>1</v>
      </c>
      <c r="V1849" s="1">
        <v>40</v>
      </c>
      <c r="W1849" s="1">
        <v>0</v>
      </c>
      <c r="X1849" s="1">
        <v>0</v>
      </c>
      <c r="Y1849" s="1">
        <v>0</v>
      </c>
      <c r="Z1849" s="1">
        <v>4</v>
      </c>
      <c r="AA1849" s="1">
        <v>1</v>
      </c>
      <c r="AB1849" s="1">
        <v>1</v>
      </c>
      <c r="AC1849" s="1">
        <v>1132</v>
      </c>
      <c r="AD1849" s="1">
        <v>0</v>
      </c>
      <c r="AE1849" s="1">
        <v>491</v>
      </c>
      <c r="AF1849" s="1">
        <v>0</v>
      </c>
      <c r="AG1849" s="1">
        <v>0</v>
      </c>
      <c r="AH1849" s="1">
        <v>290</v>
      </c>
      <c r="AI1849" s="1">
        <v>1913</v>
      </c>
      <c r="AJ1849" s="1" t="s">
        <v>16736</v>
      </c>
      <c r="AK1849" s="1" t="s">
        <v>16737</v>
      </c>
      <c r="AL1849" s="1" t="s">
        <v>16738</v>
      </c>
      <c r="AM1849" s="1" t="s">
        <v>12</v>
      </c>
      <c r="AN1849" s="1" t="s">
        <v>23097</v>
      </c>
      <c r="AO1849" s="1" t="s">
        <v>86</v>
      </c>
      <c r="AP1849" s="1" t="s">
        <v>57</v>
      </c>
      <c r="AQ1849" s="1" t="s">
        <v>25</v>
      </c>
      <c r="AR1849" s="1" t="s">
        <v>30</v>
      </c>
      <c r="AS1849" s="1" t="s">
        <v>23091</v>
      </c>
      <c r="AT1849" s="1" t="s">
        <v>101</v>
      </c>
    </row>
    <row r="1850" spans="1:46" x14ac:dyDescent="0.25">
      <c r="A1850" s="1" t="s">
        <v>20211</v>
      </c>
      <c r="B1850" s="2" t="s">
        <v>23074</v>
      </c>
      <c r="C1850" s="2" t="s">
        <v>23110</v>
      </c>
      <c r="D1850" s="1">
        <v>0</v>
      </c>
      <c r="E1850" s="1">
        <v>0</v>
      </c>
      <c r="F1850" s="1">
        <v>1</v>
      </c>
      <c r="G1850" s="1">
        <v>1</v>
      </c>
      <c r="H1850" s="6">
        <v>1</v>
      </c>
      <c r="I1850">
        <v>0</v>
      </c>
      <c r="J1850" s="1">
        <v>30</v>
      </c>
      <c r="K1850" s="1">
        <v>1</v>
      </c>
      <c r="L1850" s="1">
        <v>635</v>
      </c>
      <c r="M1850" s="6">
        <v>0.32</v>
      </c>
      <c r="N1850" s="4">
        <v>3000</v>
      </c>
      <c r="O1850" s="4">
        <v>250</v>
      </c>
      <c r="P1850" s="4">
        <v>300</v>
      </c>
      <c r="Q1850" s="3">
        <v>0.28999999999999998</v>
      </c>
      <c r="R1850" s="1">
        <v>24</v>
      </c>
      <c r="S1850" s="1">
        <v>300</v>
      </c>
      <c r="T1850" s="1">
        <v>28</v>
      </c>
      <c r="U1850" s="1">
        <v>1</v>
      </c>
      <c r="V1850" s="1">
        <v>40</v>
      </c>
      <c r="W1850" s="1">
        <v>0</v>
      </c>
      <c r="X1850" s="1">
        <v>0</v>
      </c>
      <c r="Y1850" s="1">
        <v>1</v>
      </c>
      <c r="Z1850" s="1">
        <v>3</v>
      </c>
      <c r="AA1850" s="1">
        <v>0</v>
      </c>
      <c r="AB1850" s="1">
        <v>0</v>
      </c>
      <c r="AC1850" s="1">
        <v>0</v>
      </c>
      <c r="AD1850" s="1">
        <v>0</v>
      </c>
      <c r="AE1850" s="1">
        <v>0</v>
      </c>
      <c r="AF1850" s="1">
        <v>0</v>
      </c>
      <c r="AG1850" s="1">
        <v>0</v>
      </c>
      <c r="AH1850" s="1">
        <v>1100</v>
      </c>
      <c r="AI1850" s="1">
        <v>1100</v>
      </c>
      <c r="AJ1850" s="1" t="s">
        <v>9347</v>
      </c>
      <c r="AK1850" s="1" t="s">
        <v>9348</v>
      </c>
      <c r="AL1850" s="1" t="s">
        <v>9349</v>
      </c>
      <c r="AM1850" s="1" t="s">
        <v>12</v>
      </c>
      <c r="AN1850" s="1" t="s">
        <v>23098</v>
      </c>
      <c r="AO1850" s="1" t="s">
        <v>86</v>
      </c>
      <c r="AP1850" s="1" t="s">
        <v>57</v>
      </c>
      <c r="AQ1850" s="1" t="s">
        <v>25</v>
      </c>
      <c r="AR1850" s="1" t="s">
        <v>19</v>
      </c>
      <c r="AS1850" s="1" t="s">
        <v>23090</v>
      </c>
      <c r="AT1850" s="1" t="s">
        <v>26</v>
      </c>
    </row>
    <row r="1851" spans="1:46" x14ac:dyDescent="0.25">
      <c r="A1851" s="1" t="s">
        <v>18591</v>
      </c>
      <c r="B1851" s="2" t="s">
        <v>23075</v>
      </c>
      <c r="C1851" s="2" t="s">
        <v>23106</v>
      </c>
      <c r="D1851" s="1">
        <v>0</v>
      </c>
      <c r="E1851" s="1">
        <v>0</v>
      </c>
      <c r="F1851" s="1">
        <v>1</v>
      </c>
      <c r="G1851" s="1">
        <v>1</v>
      </c>
      <c r="H1851" s="6">
        <v>1</v>
      </c>
      <c r="I1851">
        <v>1</v>
      </c>
      <c r="J1851" s="1">
        <v>35</v>
      </c>
      <c r="K1851" s="1">
        <v>0</v>
      </c>
      <c r="L1851" s="1">
        <v>616</v>
      </c>
      <c r="M1851" s="6">
        <v>0.38</v>
      </c>
      <c r="N1851" s="4">
        <v>6000</v>
      </c>
      <c r="O1851" s="4">
        <v>500</v>
      </c>
      <c r="P1851" s="4">
        <v>400</v>
      </c>
      <c r="Q1851" s="3">
        <v>0.33</v>
      </c>
      <c r="R1851" s="1">
        <v>24</v>
      </c>
      <c r="S1851" s="1">
        <v>400</v>
      </c>
      <c r="T1851" s="1">
        <v>61</v>
      </c>
      <c r="U1851" s="1">
        <v>1</v>
      </c>
      <c r="V1851" s="1">
        <v>40</v>
      </c>
      <c r="W1851" s="1">
        <v>1</v>
      </c>
      <c r="X1851" s="1">
        <v>0</v>
      </c>
      <c r="Y1851" s="1">
        <v>1</v>
      </c>
      <c r="Z1851" s="1">
        <v>4</v>
      </c>
      <c r="AA1851" s="1">
        <v>0</v>
      </c>
      <c r="AB1851" s="1">
        <v>1</v>
      </c>
      <c r="AC1851" s="1">
        <v>0</v>
      </c>
      <c r="AD1851" s="1">
        <v>0</v>
      </c>
      <c r="AE1851" s="1">
        <v>500</v>
      </c>
      <c r="AF1851" s="1">
        <v>975</v>
      </c>
      <c r="AG1851" s="1">
        <v>293</v>
      </c>
      <c r="AH1851" s="1">
        <v>900</v>
      </c>
      <c r="AI1851" s="1">
        <v>2668</v>
      </c>
      <c r="AJ1851" s="1" t="s">
        <v>4778</v>
      </c>
      <c r="AK1851" s="1" t="s">
        <v>4779</v>
      </c>
      <c r="AL1851" s="1" t="s">
        <v>4780</v>
      </c>
      <c r="AM1851" s="1" t="s">
        <v>16</v>
      </c>
      <c r="AN1851" s="1" t="s">
        <v>23097</v>
      </c>
      <c r="AO1851" s="1" t="s">
        <v>86</v>
      </c>
      <c r="AP1851" s="1" t="s">
        <v>86</v>
      </c>
      <c r="AQ1851" s="1" t="s">
        <v>25</v>
      </c>
      <c r="AR1851" s="1" t="s">
        <v>19</v>
      </c>
      <c r="AS1851" s="1" t="s">
        <v>23090</v>
      </c>
      <c r="AT1851" s="1" t="s">
        <v>101</v>
      </c>
    </row>
    <row r="1852" spans="1:46" x14ac:dyDescent="0.25">
      <c r="A1852" s="1" t="s">
        <v>19930</v>
      </c>
      <c r="B1852" s="2" t="s">
        <v>23075</v>
      </c>
      <c r="C1852" s="2" t="s">
        <v>23106</v>
      </c>
      <c r="D1852" s="1">
        <v>0</v>
      </c>
      <c r="E1852" s="1">
        <v>2</v>
      </c>
      <c r="F1852" s="1">
        <v>1</v>
      </c>
      <c r="G1852" s="1">
        <v>3</v>
      </c>
      <c r="H1852" s="6">
        <v>0.33333333333333331</v>
      </c>
      <c r="I1852">
        <v>0</v>
      </c>
      <c r="J1852" s="1">
        <v>54</v>
      </c>
      <c r="K1852" s="1">
        <v>0</v>
      </c>
      <c r="L1852" s="1">
        <v>619</v>
      </c>
      <c r="M1852" s="6">
        <v>0.3</v>
      </c>
      <c r="N1852" s="4">
        <v>3600</v>
      </c>
      <c r="O1852" s="4">
        <v>300</v>
      </c>
      <c r="P1852" s="4">
        <v>600</v>
      </c>
      <c r="Q1852" s="3">
        <v>0.3</v>
      </c>
      <c r="R1852" s="1">
        <v>24</v>
      </c>
      <c r="S1852" s="1">
        <v>600</v>
      </c>
      <c r="T1852" s="1">
        <v>61</v>
      </c>
      <c r="U1852" s="1">
        <v>1</v>
      </c>
      <c r="V1852" s="1">
        <v>40</v>
      </c>
      <c r="W1852" s="1">
        <v>0</v>
      </c>
      <c r="X1852" s="1">
        <v>1</v>
      </c>
      <c r="Y1852" s="1">
        <v>0</v>
      </c>
      <c r="Z1852" s="1">
        <v>3</v>
      </c>
      <c r="AA1852" s="1">
        <v>1</v>
      </c>
      <c r="AB1852" s="1">
        <v>0</v>
      </c>
      <c r="AC1852" s="1">
        <v>0</v>
      </c>
      <c r="AD1852" s="1">
        <v>459</v>
      </c>
      <c r="AE1852" s="1">
        <v>0</v>
      </c>
      <c r="AF1852" s="1">
        <v>400</v>
      </c>
      <c r="AG1852" s="1">
        <v>10</v>
      </c>
      <c r="AH1852" s="1">
        <v>350</v>
      </c>
      <c r="AI1852" s="1">
        <v>1219</v>
      </c>
      <c r="AJ1852" s="1" t="s">
        <v>8552</v>
      </c>
      <c r="AK1852" s="1" t="s">
        <v>8553</v>
      </c>
      <c r="AL1852" s="1" t="s">
        <v>8554</v>
      </c>
      <c r="AM1852" s="1" t="s">
        <v>12</v>
      </c>
      <c r="AN1852" s="1" t="s">
        <v>23097</v>
      </c>
      <c r="AO1852" s="1" t="s">
        <v>86</v>
      </c>
      <c r="AP1852" s="1" t="s">
        <v>57</v>
      </c>
      <c r="AQ1852" s="1" t="s">
        <v>14</v>
      </c>
      <c r="AR1852" s="1" t="s">
        <v>30</v>
      </c>
      <c r="AS1852" s="1" t="s">
        <v>23091</v>
      </c>
      <c r="AT1852" s="1" t="s">
        <v>26</v>
      </c>
    </row>
    <row r="1853" spans="1:46" x14ac:dyDescent="0.25">
      <c r="A1853" s="1" t="s">
        <v>21455</v>
      </c>
      <c r="B1853" s="2" t="s">
        <v>23101</v>
      </c>
      <c r="C1853" s="2" t="s">
        <v>23104</v>
      </c>
      <c r="D1853" s="1">
        <v>1</v>
      </c>
      <c r="E1853" s="1">
        <v>1</v>
      </c>
      <c r="F1853" s="1">
        <v>1</v>
      </c>
      <c r="G1853" s="1">
        <v>3</v>
      </c>
      <c r="H1853" s="6">
        <v>0.33333333333333331</v>
      </c>
      <c r="I1853">
        <v>0</v>
      </c>
      <c r="J1853" s="1">
        <v>32</v>
      </c>
      <c r="K1853" s="1">
        <v>0</v>
      </c>
      <c r="L1853" s="1">
        <v>331</v>
      </c>
      <c r="M1853" s="6">
        <v>0</v>
      </c>
      <c r="N1853" s="4">
        <v>2400</v>
      </c>
      <c r="O1853" s="4">
        <v>200</v>
      </c>
      <c r="P1853" s="4">
        <v>300</v>
      </c>
      <c r="Q1853" s="3">
        <v>0.4</v>
      </c>
      <c r="R1853" s="1">
        <v>24</v>
      </c>
      <c r="S1853" s="1">
        <v>300</v>
      </c>
      <c r="T1853" s="1">
        <v>7</v>
      </c>
      <c r="U1853" s="1">
        <v>1</v>
      </c>
      <c r="V1853" s="1">
        <v>40</v>
      </c>
      <c r="W1853" s="1">
        <v>0</v>
      </c>
      <c r="X1853" s="1">
        <v>0</v>
      </c>
      <c r="Y1853" s="1">
        <v>1</v>
      </c>
      <c r="Z1853" s="1">
        <v>2</v>
      </c>
      <c r="AA1853" s="1">
        <v>0</v>
      </c>
      <c r="AB1853" s="1">
        <v>0</v>
      </c>
      <c r="AC1853" s="1">
        <v>0</v>
      </c>
      <c r="AD1853" s="1">
        <v>0</v>
      </c>
      <c r="AE1853" s="1">
        <v>330</v>
      </c>
      <c r="AF1853" s="1">
        <v>500</v>
      </c>
      <c r="AG1853" s="1">
        <v>0</v>
      </c>
      <c r="AH1853" s="1">
        <v>1000</v>
      </c>
      <c r="AI1853" s="1">
        <v>1830</v>
      </c>
      <c r="AJ1853" s="1" t="s">
        <v>12681</v>
      </c>
      <c r="AK1853" s="1" t="s">
        <v>12682</v>
      </c>
      <c r="AL1853" s="1" t="s">
        <v>11</v>
      </c>
      <c r="AM1853" s="1" t="s">
        <v>12</v>
      </c>
      <c r="AN1853" s="1" t="s">
        <v>23097</v>
      </c>
      <c r="AO1853" s="1" t="s">
        <v>86</v>
      </c>
      <c r="AP1853" s="1" t="s">
        <v>57</v>
      </c>
      <c r="AQ1853" s="1" t="s">
        <v>25</v>
      </c>
      <c r="AR1853" s="1" t="s">
        <v>19</v>
      </c>
      <c r="AS1853" s="1" t="s">
        <v>23090</v>
      </c>
      <c r="AT1853" s="1" t="s">
        <v>26</v>
      </c>
    </row>
    <row r="1854" spans="1:46" x14ac:dyDescent="0.25">
      <c r="A1854" s="1" t="s">
        <v>21505</v>
      </c>
      <c r="B1854" s="2" t="s">
        <v>23101</v>
      </c>
      <c r="C1854" s="2" t="s">
        <v>23104</v>
      </c>
      <c r="D1854" s="1">
        <v>0</v>
      </c>
      <c r="E1854" s="1">
        <v>3</v>
      </c>
      <c r="F1854" s="1">
        <v>4</v>
      </c>
      <c r="G1854" s="1">
        <v>7</v>
      </c>
      <c r="H1854" s="6">
        <v>0.5714285714285714</v>
      </c>
      <c r="I1854">
        <v>0</v>
      </c>
      <c r="J1854" s="1">
        <v>35</v>
      </c>
      <c r="K1854" s="1">
        <v>1</v>
      </c>
      <c r="L1854" s="1">
        <v>571</v>
      </c>
      <c r="M1854" s="6">
        <v>0.19</v>
      </c>
      <c r="N1854" s="4">
        <v>6000</v>
      </c>
      <c r="O1854" s="4">
        <v>500</v>
      </c>
      <c r="P1854" s="4">
        <v>400</v>
      </c>
      <c r="Q1854" s="3">
        <v>0.38</v>
      </c>
      <c r="R1854" s="1">
        <v>24</v>
      </c>
      <c r="S1854" s="1">
        <v>400</v>
      </c>
      <c r="T1854" s="1">
        <v>37</v>
      </c>
      <c r="U1854" s="1">
        <v>1</v>
      </c>
      <c r="V1854" s="1">
        <v>40</v>
      </c>
      <c r="W1854" s="1">
        <v>0</v>
      </c>
      <c r="X1854" s="1">
        <v>1</v>
      </c>
      <c r="Y1854" s="1">
        <v>1</v>
      </c>
      <c r="Z1854" s="1">
        <v>2</v>
      </c>
      <c r="AA1854" s="1">
        <v>0</v>
      </c>
      <c r="AB1854" s="1">
        <v>0</v>
      </c>
      <c r="AC1854" s="1">
        <v>800</v>
      </c>
      <c r="AD1854" s="1">
        <v>200</v>
      </c>
      <c r="AE1854" s="1">
        <v>800</v>
      </c>
      <c r="AF1854" s="1">
        <v>0</v>
      </c>
      <c r="AG1854" s="1">
        <v>300</v>
      </c>
      <c r="AH1854" s="1">
        <v>0</v>
      </c>
      <c r="AI1854" s="1">
        <v>2100</v>
      </c>
      <c r="AJ1854" s="1" t="s">
        <v>12819</v>
      </c>
      <c r="AK1854" s="1" t="s">
        <v>12820</v>
      </c>
      <c r="AL1854" s="1" t="s">
        <v>12821</v>
      </c>
      <c r="AM1854" s="1" t="s">
        <v>12</v>
      </c>
      <c r="AN1854" s="1" t="s">
        <v>23098</v>
      </c>
      <c r="AO1854" s="1" t="s">
        <v>86</v>
      </c>
      <c r="AP1854" s="1" t="s">
        <v>57</v>
      </c>
      <c r="AQ1854" s="1" t="s">
        <v>14</v>
      </c>
      <c r="AR1854" s="1" t="s">
        <v>19</v>
      </c>
      <c r="AS1854" s="1" t="s">
        <v>23090</v>
      </c>
      <c r="AT1854" s="1" t="s">
        <v>26</v>
      </c>
    </row>
    <row r="1855" spans="1:46" x14ac:dyDescent="0.25">
      <c r="A1855" s="1" t="s">
        <v>19399</v>
      </c>
      <c r="B1855" s="2" t="s">
        <v>23101</v>
      </c>
      <c r="C1855" s="2" t="s">
        <v>23106</v>
      </c>
      <c r="D1855" s="1">
        <v>0</v>
      </c>
      <c r="E1855" s="1">
        <v>0</v>
      </c>
      <c r="F1855" s="1">
        <v>1</v>
      </c>
      <c r="G1855" s="1">
        <v>1</v>
      </c>
      <c r="H1855" s="6">
        <v>1</v>
      </c>
      <c r="I1855">
        <v>0</v>
      </c>
      <c r="J1855" s="1">
        <v>37</v>
      </c>
      <c r="K1855" s="1">
        <v>0</v>
      </c>
      <c r="L1855" s="1">
        <v>656</v>
      </c>
      <c r="M1855" s="6">
        <v>1.74</v>
      </c>
      <c r="N1855" s="4">
        <v>2150</v>
      </c>
      <c r="O1855" s="4">
        <v>161</v>
      </c>
      <c r="P1855" s="4">
        <v>200</v>
      </c>
      <c r="Q1855" s="3">
        <v>0.39</v>
      </c>
      <c r="R1855" s="1">
        <v>12</v>
      </c>
      <c r="S1855" s="1">
        <v>200</v>
      </c>
      <c r="T1855" s="1">
        <v>19</v>
      </c>
      <c r="U1855" s="1">
        <v>0</v>
      </c>
      <c r="V1855" s="1">
        <v>40</v>
      </c>
      <c r="W1855" s="1">
        <v>0</v>
      </c>
      <c r="X1855" s="1">
        <v>0</v>
      </c>
      <c r="Y1855" s="1">
        <v>1</v>
      </c>
      <c r="Z1855" s="1">
        <v>0</v>
      </c>
      <c r="AA1855" s="1">
        <v>1</v>
      </c>
      <c r="AB1855" s="1">
        <v>0</v>
      </c>
      <c r="AC1855" s="1">
        <v>0</v>
      </c>
      <c r="AD1855" s="1">
        <v>12540</v>
      </c>
      <c r="AE1855" s="1">
        <v>0</v>
      </c>
      <c r="AF1855" s="1">
        <v>0</v>
      </c>
      <c r="AG1855" s="1">
        <v>175</v>
      </c>
      <c r="AH1855" s="1">
        <v>1600</v>
      </c>
      <c r="AI1855" s="1">
        <v>14315</v>
      </c>
      <c r="AJ1855" s="1" t="s">
        <v>7076</v>
      </c>
      <c r="AK1855" s="1" t="s">
        <v>7077</v>
      </c>
      <c r="AL1855" s="1" t="s">
        <v>7078</v>
      </c>
      <c r="AM1855" s="1" t="s">
        <v>12</v>
      </c>
      <c r="AN1855" s="1" t="s">
        <v>23097</v>
      </c>
      <c r="AO1855" s="1" t="s">
        <v>364</v>
      </c>
      <c r="AP1855" s="1" t="s">
        <v>57</v>
      </c>
      <c r="AQ1855" s="1" t="s">
        <v>25</v>
      </c>
      <c r="AR1855" s="1" t="s">
        <v>19</v>
      </c>
      <c r="AS1855" s="1" t="s">
        <v>23091</v>
      </c>
      <c r="AT1855" s="1" t="s">
        <v>26</v>
      </c>
    </row>
    <row r="1856" spans="1:46" x14ac:dyDescent="0.25">
      <c r="A1856" s="1" t="s">
        <v>19238</v>
      </c>
      <c r="B1856" s="2" t="s">
        <v>23101</v>
      </c>
      <c r="C1856" s="2" t="s">
        <v>23106</v>
      </c>
      <c r="D1856" s="1">
        <v>0</v>
      </c>
      <c r="E1856" s="1">
        <v>0</v>
      </c>
      <c r="F1856" s="1">
        <v>1</v>
      </c>
      <c r="G1856" s="1">
        <v>1</v>
      </c>
      <c r="H1856" s="6">
        <v>1</v>
      </c>
      <c r="I1856">
        <v>0</v>
      </c>
      <c r="J1856" s="1">
        <v>39</v>
      </c>
      <c r="K1856" s="1">
        <v>0</v>
      </c>
      <c r="L1856" s="1">
        <v>607</v>
      </c>
      <c r="M1856" s="6">
        <v>0.76</v>
      </c>
      <c r="N1856" s="4">
        <v>3000</v>
      </c>
      <c r="O1856" s="4">
        <v>223</v>
      </c>
      <c r="P1856" s="4">
        <v>1000</v>
      </c>
      <c r="Q1856" s="3">
        <v>0.34</v>
      </c>
      <c r="R1856" s="1">
        <v>24</v>
      </c>
      <c r="S1856" s="1">
        <v>1000</v>
      </c>
      <c r="T1856" s="1">
        <v>142</v>
      </c>
      <c r="U1856" s="1">
        <v>0</v>
      </c>
      <c r="V1856" s="1">
        <v>40</v>
      </c>
      <c r="W1856" s="1">
        <v>0</v>
      </c>
      <c r="X1856" s="1">
        <v>0</v>
      </c>
      <c r="Y1856" s="1">
        <v>0</v>
      </c>
      <c r="Z1856" s="1">
        <v>2</v>
      </c>
      <c r="AA1856" s="1">
        <v>1</v>
      </c>
      <c r="AB1856" s="1">
        <v>1</v>
      </c>
      <c r="AC1856" s="1">
        <v>255</v>
      </c>
      <c r="AD1856" s="1">
        <v>0</v>
      </c>
      <c r="AE1856" s="1">
        <v>798</v>
      </c>
      <c r="AF1856" s="1">
        <v>803</v>
      </c>
      <c r="AG1856" s="1">
        <v>0</v>
      </c>
      <c r="AH1856" s="1">
        <v>500</v>
      </c>
      <c r="AI1856" s="1">
        <v>2356</v>
      </c>
      <c r="AJ1856" s="1" t="s">
        <v>6611</v>
      </c>
      <c r="AK1856" s="1" t="s">
        <v>6612</v>
      </c>
      <c r="AL1856" s="1" t="s">
        <v>6613</v>
      </c>
      <c r="AM1856" s="1" t="s">
        <v>12</v>
      </c>
      <c r="AN1856" s="1" t="s">
        <v>23097</v>
      </c>
      <c r="AO1856" s="1" t="s">
        <v>364</v>
      </c>
      <c r="AP1856" s="1" t="s">
        <v>57</v>
      </c>
      <c r="AQ1856" s="1" t="s">
        <v>25</v>
      </c>
      <c r="AR1856" s="1" t="s">
        <v>30</v>
      </c>
      <c r="AS1856" s="1" t="s">
        <v>23091</v>
      </c>
      <c r="AT1856" s="1" t="s">
        <v>101</v>
      </c>
    </row>
    <row r="1857" spans="1:46" x14ac:dyDescent="0.25">
      <c r="A1857" s="1" t="s">
        <v>20582</v>
      </c>
      <c r="B1857" s="2" t="s">
        <v>23101</v>
      </c>
      <c r="C1857" s="2" t="s">
        <v>23106</v>
      </c>
      <c r="D1857" s="1">
        <v>0</v>
      </c>
      <c r="E1857" s="1">
        <v>0</v>
      </c>
      <c r="F1857" s="1">
        <v>1</v>
      </c>
      <c r="G1857" s="1">
        <v>1</v>
      </c>
      <c r="H1857" s="6">
        <v>1</v>
      </c>
      <c r="I1857">
        <v>0</v>
      </c>
      <c r="J1857" s="1">
        <v>29</v>
      </c>
      <c r="K1857" s="1">
        <v>0</v>
      </c>
      <c r="L1857" s="1">
        <v>667</v>
      </c>
      <c r="M1857" s="6">
        <v>0.13</v>
      </c>
      <c r="N1857" s="4">
        <v>3600</v>
      </c>
      <c r="O1857" s="4">
        <v>145</v>
      </c>
      <c r="P1857" s="4">
        <v>200</v>
      </c>
      <c r="Q1857" s="3">
        <v>0.36</v>
      </c>
      <c r="R1857" s="1">
        <v>12</v>
      </c>
      <c r="S1857" s="1">
        <v>200</v>
      </c>
      <c r="T1857" s="1">
        <v>20</v>
      </c>
      <c r="U1857" s="1">
        <v>0</v>
      </c>
      <c r="V1857" s="1">
        <v>40</v>
      </c>
      <c r="W1857" s="1">
        <v>0</v>
      </c>
      <c r="X1857" s="1">
        <v>1</v>
      </c>
      <c r="Y1857" s="1">
        <v>0</v>
      </c>
      <c r="Z1857" s="1">
        <v>5</v>
      </c>
      <c r="AA1857" s="1">
        <v>1</v>
      </c>
      <c r="AB1857" s="1">
        <v>1</v>
      </c>
      <c r="AC1857" s="1">
        <v>0</v>
      </c>
      <c r="AD1857" s="1">
        <v>0</v>
      </c>
      <c r="AE1857" s="1">
        <v>0</v>
      </c>
      <c r="AF1857" s="1">
        <v>0</v>
      </c>
      <c r="AG1857" s="1">
        <v>0</v>
      </c>
      <c r="AH1857" s="1">
        <v>0</v>
      </c>
      <c r="AI1857" s="1">
        <v>0</v>
      </c>
      <c r="AJ1857" s="1" t="s">
        <v>10356</v>
      </c>
      <c r="AK1857" s="1" t="s">
        <v>10357</v>
      </c>
      <c r="AL1857" s="1" t="s">
        <v>10358</v>
      </c>
      <c r="AM1857" s="1" t="s">
        <v>12</v>
      </c>
      <c r="AN1857" s="1" t="s">
        <v>23097</v>
      </c>
      <c r="AO1857" s="1" t="s">
        <v>364</v>
      </c>
      <c r="AP1857" s="1" t="s">
        <v>57</v>
      </c>
      <c r="AQ1857" s="1" t="s">
        <v>14</v>
      </c>
      <c r="AR1857" s="1" t="s">
        <v>30</v>
      </c>
      <c r="AS1857" s="1" t="s">
        <v>23091</v>
      </c>
      <c r="AT1857" s="1" t="s">
        <v>101</v>
      </c>
    </row>
    <row r="1858" spans="1:46" x14ac:dyDescent="0.25">
      <c r="A1858" s="1" t="s">
        <v>19306</v>
      </c>
      <c r="B1858" s="2" t="s">
        <v>23101</v>
      </c>
      <c r="C1858" s="2" t="s">
        <v>23106</v>
      </c>
      <c r="D1858" s="1">
        <v>0</v>
      </c>
      <c r="E1858" s="1">
        <v>0</v>
      </c>
      <c r="F1858" s="1">
        <v>2</v>
      </c>
      <c r="G1858" s="1">
        <v>2</v>
      </c>
      <c r="H1858" s="6">
        <v>1</v>
      </c>
      <c r="I1858">
        <v>0</v>
      </c>
      <c r="J1858" s="1">
        <v>37</v>
      </c>
      <c r="K1858" s="1">
        <v>1</v>
      </c>
      <c r="L1858" s="1">
        <v>659</v>
      </c>
      <c r="M1858" s="6">
        <v>0.8</v>
      </c>
      <c r="N1858" s="4">
        <v>2600</v>
      </c>
      <c r="O1858" s="4">
        <v>220</v>
      </c>
      <c r="P1858" s="4">
        <v>1100</v>
      </c>
      <c r="Q1858" s="3">
        <v>0.3</v>
      </c>
      <c r="R1858" s="1">
        <v>24</v>
      </c>
      <c r="S1858" s="1">
        <v>1100</v>
      </c>
      <c r="T1858" s="1">
        <v>52</v>
      </c>
      <c r="U1858" s="1">
        <v>0</v>
      </c>
      <c r="V1858" s="1">
        <v>40</v>
      </c>
      <c r="W1858" s="1">
        <v>0</v>
      </c>
      <c r="X1858" s="1">
        <v>1</v>
      </c>
      <c r="Y1858" s="1">
        <v>1</v>
      </c>
      <c r="Z1858" s="1">
        <v>2</v>
      </c>
      <c r="AA1858" s="1">
        <v>0</v>
      </c>
      <c r="AB1858" s="1">
        <v>0</v>
      </c>
      <c r="AC1858" s="1">
        <v>752</v>
      </c>
      <c r="AD1858" s="1">
        <v>0</v>
      </c>
      <c r="AE1858" s="1">
        <v>696</v>
      </c>
      <c r="AF1858" s="1">
        <v>0</v>
      </c>
      <c r="AG1858" s="1">
        <v>0</v>
      </c>
      <c r="AH1858" s="1">
        <v>1053</v>
      </c>
      <c r="AI1858" s="1">
        <v>2501</v>
      </c>
      <c r="AJ1858" s="1" t="s">
        <v>6808</v>
      </c>
      <c r="AK1858" s="1" t="s">
        <v>6809</v>
      </c>
      <c r="AL1858" s="1" t="s">
        <v>6810</v>
      </c>
      <c r="AM1858" s="1" t="s">
        <v>12</v>
      </c>
      <c r="AN1858" s="1" t="s">
        <v>23098</v>
      </c>
      <c r="AO1858" s="1" t="s">
        <v>364</v>
      </c>
      <c r="AP1858" s="1" t="s">
        <v>57</v>
      </c>
      <c r="AQ1858" s="1" t="s">
        <v>14</v>
      </c>
      <c r="AR1858" s="1" t="s">
        <v>19</v>
      </c>
      <c r="AS1858" s="1" t="s">
        <v>23090</v>
      </c>
      <c r="AT1858" s="1" t="s">
        <v>26</v>
      </c>
    </row>
    <row r="1859" spans="1:46" x14ac:dyDescent="0.25">
      <c r="A1859" s="1" t="s">
        <v>18103</v>
      </c>
      <c r="B1859" s="2" t="s">
        <v>23101</v>
      </c>
      <c r="C1859" s="2" t="s">
        <v>23107</v>
      </c>
      <c r="D1859" s="1">
        <v>0</v>
      </c>
      <c r="E1859" s="1">
        <v>0</v>
      </c>
      <c r="F1859" s="1">
        <v>2</v>
      </c>
      <c r="G1859" s="1">
        <v>2</v>
      </c>
      <c r="H1859" s="6">
        <v>1</v>
      </c>
      <c r="I1859">
        <v>0</v>
      </c>
      <c r="J1859" s="1">
        <v>31</v>
      </c>
      <c r="K1859" s="1">
        <v>0</v>
      </c>
      <c r="L1859" s="1">
        <v>692</v>
      </c>
      <c r="M1859" s="6">
        <v>0.47</v>
      </c>
      <c r="N1859" s="4">
        <v>2400</v>
      </c>
      <c r="O1859" s="4">
        <v>200</v>
      </c>
      <c r="P1859" s="4">
        <v>500</v>
      </c>
      <c r="Q1859" s="3">
        <v>0.3</v>
      </c>
      <c r="R1859" s="1">
        <v>24</v>
      </c>
      <c r="S1859" s="1">
        <v>500</v>
      </c>
      <c r="T1859" s="1">
        <v>70</v>
      </c>
      <c r="U1859" s="1">
        <v>0</v>
      </c>
      <c r="V1859" s="1">
        <v>40</v>
      </c>
      <c r="W1859" s="1">
        <v>0</v>
      </c>
      <c r="X1859" s="1">
        <v>0</v>
      </c>
      <c r="Y1859" s="1">
        <v>1</v>
      </c>
      <c r="Z1859" s="1">
        <v>1</v>
      </c>
      <c r="AA1859" s="1">
        <v>1</v>
      </c>
      <c r="AB1859" s="1">
        <v>0</v>
      </c>
      <c r="AC1859" s="1">
        <v>991</v>
      </c>
      <c r="AD1859" s="1">
        <v>0</v>
      </c>
      <c r="AE1859" s="1">
        <v>0</v>
      </c>
      <c r="AF1859" s="1">
        <v>0</v>
      </c>
      <c r="AG1859" s="1">
        <v>0</v>
      </c>
      <c r="AH1859" s="1">
        <v>470</v>
      </c>
      <c r="AI1859" s="1">
        <v>1461</v>
      </c>
      <c r="AJ1859" s="1" t="s">
        <v>3358</v>
      </c>
      <c r="AK1859" s="1" t="s">
        <v>3359</v>
      </c>
      <c r="AL1859" s="1" t="s">
        <v>3360</v>
      </c>
      <c r="AM1859" s="1" t="s">
        <v>12</v>
      </c>
      <c r="AN1859" s="1" t="s">
        <v>23097</v>
      </c>
      <c r="AO1859" s="1" t="s">
        <v>364</v>
      </c>
      <c r="AP1859" s="1" t="s">
        <v>57</v>
      </c>
      <c r="AQ1859" s="1" t="s">
        <v>25</v>
      </c>
      <c r="AR1859" s="1" t="s">
        <v>19</v>
      </c>
      <c r="AS1859" s="1" t="s">
        <v>23091</v>
      </c>
      <c r="AT1859" s="1" t="s">
        <v>26</v>
      </c>
    </row>
    <row r="1860" spans="1:46" x14ac:dyDescent="0.25">
      <c r="A1860" s="1" t="s">
        <v>17390</v>
      </c>
      <c r="B1860" s="2" t="s">
        <v>23101</v>
      </c>
      <c r="C1860" s="2" t="s">
        <v>23107</v>
      </c>
      <c r="D1860" s="1">
        <v>0</v>
      </c>
      <c r="E1860" s="1">
        <v>0</v>
      </c>
      <c r="F1860" s="1">
        <v>1</v>
      </c>
      <c r="G1860" s="1">
        <v>1</v>
      </c>
      <c r="H1860" s="6">
        <v>1</v>
      </c>
      <c r="I1860">
        <v>0</v>
      </c>
      <c r="J1860" s="1">
        <v>35</v>
      </c>
      <c r="K1860" s="1">
        <v>0</v>
      </c>
      <c r="L1860" s="1">
        <v>645</v>
      </c>
      <c r="M1860" s="6">
        <v>0.73</v>
      </c>
      <c r="N1860" s="4">
        <v>2500</v>
      </c>
      <c r="O1860" s="4">
        <v>190</v>
      </c>
      <c r="P1860" s="4">
        <v>600</v>
      </c>
      <c r="Q1860" s="3">
        <v>0.32</v>
      </c>
      <c r="R1860" s="1">
        <v>24</v>
      </c>
      <c r="S1860" s="1">
        <v>600</v>
      </c>
      <c r="T1860" s="1">
        <v>23</v>
      </c>
      <c r="U1860" s="1">
        <v>1</v>
      </c>
      <c r="V1860" s="1">
        <v>40</v>
      </c>
      <c r="W1860" s="1">
        <v>0</v>
      </c>
      <c r="X1860" s="1">
        <v>0</v>
      </c>
      <c r="Y1860" s="1">
        <v>1</v>
      </c>
      <c r="Z1860" s="1">
        <v>2</v>
      </c>
      <c r="AA1860" s="1">
        <v>1</v>
      </c>
      <c r="AB1860" s="1">
        <v>0</v>
      </c>
      <c r="AC1860" s="1">
        <v>0</v>
      </c>
      <c r="AD1860" s="1">
        <v>346</v>
      </c>
      <c r="AE1860" s="1">
        <v>340</v>
      </c>
      <c r="AF1860" s="1">
        <v>553</v>
      </c>
      <c r="AG1860" s="1">
        <v>0</v>
      </c>
      <c r="AH1860" s="1">
        <v>850</v>
      </c>
      <c r="AI1860" s="1">
        <v>2089</v>
      </c>
      <c r="AJ1860" s="1" t="s">
        <v>1217</v>
      </c>
      <c r="AK1860" s="1" t="s">
        <v>1218</v>
      </c>
      <c r="AL1860" s="1" t="s">
        <v>1219</v>
      </c>
      <c r="AM1860" s="1" t="s">
        <v>12</v>
      </c>
      <c r="AN1860" s="1" t="s">
        <v>23097</v>
      </c>
      <c r="AO1860" s="1" t="s">
        <v>86</v>
      </c>
      <c r="AP1860" s="1" t="s">
        <v>57</v>
      </c>
      <c r="AQ1860" s="1" t="s">
        <v>25</v>
      </c>
      <c r="AR1860" s="1" t="s">
        <v>19</v>
      </c>
      <c r="AS1860" s="1" t="s">
        <v>23091</v>
      </c>
      <c r="AT1860" s="1" t="s">
        <v>26</v>
      </c>
    </row>
    <row r="1861" spans="1:46" x14ac:dyDescent="0.25">
      <c r="A1861" s="1" t="s">
        <v>17498</v>
      </c>
      <c r="B1861" s="2" t="s">
        <v>23101</v>
      </c>
      <c r="C1861" s="2" t="s">
        <v>23108</v>
      </c>
      <c r="D1861" s="1">
        <v>0</v>
      </c>
      <c r="E1861" s="1">
        <v>1</v>
      </c>
      <c r="F1861" s="1">
        <v>2</v>
      </c>
      <c r="G1861" s="1">
        <v>3</v>
      </c>
      <c r="H1861" s="6">
        <v>0.66666666666666663</v>
      </c>
      <c r="I1861">
        <v>0</v>
      </c>
      <c r="J1861" s="1">
        <v>38</v>
      </c>
      <c r="K1861" s="1">
        <v>0</v>
      </c>
      <c r="L1861" s="1">
        <v>706</v>
      </c>
      <c r="M1861" s="6">
        <v>0.44</v>
      </c>
      <c r="N1861" s="4">
        <v>6000</v>
      </c>
      <c r="O1861" s="4">
        <v>400</v>
      </c>
      <c r="P1861" s="4">
        <v>1000</v>
      </c>
      <c r="Q1861" s="3">
        <v>0.3</v>
      </c>
      <c r="R1861" s="1">
        <v>24</v>
      </c>
      <c r="S1861" s="1">
        <v>1000</v>
      </c>
      <c r="T1861" s="1">
        <v>83</v>
      </c>
      <c r="U1861" s="1">
        <v>1</v>
      </c>
      <c r="V1861" s="1">
        <v>40</v>
      </c>
      <c r="W1861" s="1">
        <v>1</v>
      </c>
      <c r="X1861" s="1">
        <v>1</v>
      </c>
      <c r="Y1861" s="1">
        <v>1</v>
      </c>
      <c r="Z1861" s="1">
        <v>1</v>
      </c>
      <c r="AA1861" s="1">
        <v>1</v>
      </c>
      <c r="AB1861" s="1">
        <v>0</v>
      </c>
      <c r="AC1861" s="1">
        <v>857</v>
      </c>
      <c r="AD1861" s="1">
        <v>0</v>
      </c>
      <c r="AE1861" s="1">
        <v>0</v>
      </c>
      <c r="AF1861" s="1">
        <v>1252</v>
      </c>
      <c r="AG1861" s="1">
        <v>0</v>
      </c>
      <c r="AH1861" s="1">
        <v>450</v>
      </c>
      <c r="AI1861" s="1">
        <v>2559</v>
      </c>
      <c r="AJ1861" s="1" t="s">
        <v>1556</v>
      </c>
      <c r="AK1861" s="1" t="s">
        <v>1557</v>
      </c>
      <c r="AL1861" s="1" t="s">
        <v>1558</v>
      </c>
      <c r="AM1861" s="1" t="s">
        <v>12</v>
      </c>
      <c r="AN1861" s="1" t="s">
        <v>23097</v>
      </c>
      <c r="AO1861" s="1" t="s">
        <v>86</v>
      </c>
      <c r="AP1861" s="1" t="s">
        <v>86</v>
      </c>
      <c r="AQ1861" s="1" t="s">
        <v>14</v>
      </c>
      <c r="AR1861" s="1" t="s">
        <v>19</v>
      </c>
      <c r="AS1861" s="1" t="s">
        <v>23091</v>
      </c>
      <c r="AT1861" s="1" t="s">
        <v>26</v>
      </c>
    </row>
    <row r="1862" spans="1:46" x14ac:dyDescent="0.25">
      <c r="A1862" s="1" t="s">
        <v>18295</v>
      </c>
      <c r="B1862" s="2" t="s">
        <v>23101</v>
      </c>
      <c r="C1862" s="2" t="s">
        <v>23108</v>
      </c>
      <c r="D1862" s="1">
        <v>0</v>
      </c>
      <c r="E1862" s="1">
        <v>0</v>
      </c>
      <c r="F1862" s="1">
        <v>1</v>
      </c>
      <c r="G1862" s="1">
        <v>1</v>
      </c>
      <c r="H1862" s="6">
        <v>1</v>
      </c>
      <c r="I1862">
        <v>0</v>
      </c>
      <c r="J1862" s="1">
        <v>42</v>
      </c>
      <c r="K1862" s="1">
        <v>1</v>
      </c>
      <c r="L1862" s="1">
        <v>515</v>
      </c>
      <c r="M1862" s="6">
        <v>0.21</v>
      </c>
      <c r="N1862" s="4">
        <v>2260</v>
      </c>
      <c r="O1862" s="4">
        <v>180</v>
      </c>
      <c r="P1862" s="4">
        <v>300</v>
      </c>
      <c r="Q1862" s="3">
        <v>0.25</v>
      </c>
      <c r="R1862" s="1">
        <v>24</v>
      </c>
      <c r="S1862" s="1">
        <v>300</v>
      </c>
      <c r="T1862" s="1">
        <v>32</v>
      </c>
      <c r="U1862" s="1">
        <v>1</v>
      </c>
      <c r="V1862" s="1">
        <v>40</v>
      </c>
      <c r="W1862" s="1">
        <v>0</v>
      </c>
      <c r="X1862" s="1">
        <v>1</v>
      </c>
      <c r="Y1862" s="1">
        <v>1</v>
      </c>
      <c r="Z1862" s="1">
        <v>2</v>
      </c>
      <c r="AA1862" s="1">
        <v>1</v>
      </c>
      <c r="AB1862" s="1">
        <v>0</v>
      </c>
      <c r="AC1862" s="1">
        <v>386</v>
      </c>
      <c r="AD1862" s="1">
        <v>44</v>
      </c>
      <c r="AE1862" s="1">
        <v>190</v>
      </c>
      <c r="AF1862" s="1">
        <v>0</v>
      </c>
      <c r="AG1862" s="1">
        <v>0</v>
      </c>
      <c r="AH1862" s="1">
        <v>0</v>
      </c>
      <c r="AI1862" s="1">
        <v>620</v>
      </c>
      <c r="AJ1862" s="1" t="s">
        <v>3954</v>
      </c>
      <c r="AK1862" s="1" t="s">
        <v>3955</v>
      </c>
      <c r="AL1862" s="1" t="s">
        <v>3956</v>
      </c>
      <c r="AM1862" s="1" t="s">
        <v>12</v>
      </c>
      <c r="AN1862" s="1" t="s">
        <v>23098</v>
      </c>
      <c r="AO1862" s="1" t="s">
        <v>86</v>
      </c>
      <c r="AP1862" s="1" t="s">
        <v>57</v>
      </c>
      <c r="AQ1862" s="1" t="s">
        <v>14</v>
      </c>
      <c r="AR1862" s="1" t="s">
        <v>19</v>
      </c>
      <c r="AS1862" s="1" t="s">
        <v>23091</v>
      </c>
      <c r="AT1862" s="1" t="s">
        <v>26</v>
      </c>
    </row>
    <row r="1863" spans="1:46" x14ac:dyDescent="0.25">
      <c r="A1863" s="1" t="s">
        <v>21853</v>
      </c>
      <c r="B1863" s="2" t="s">
        <v>23101</v>
      </c>
      <c r="C1863" s="2" t="s">
        <v>23108</v>
      </c>
      <c r="D1863" s="1">
        <v>0</v>
      </c>
      <c r="E1863" s="1">
        <v>0</v>
      </c>
      <c r="F1863" s="1">
        <v>2</v>
      </c>
      <c r="G1863" s="1">
        <v>2</v>
      </c>
      <c r="H1863" s="6">
        <v>1</v>
      </c>
      <c r="I1863">
        <v>0</v>
      </c>
      <c r="J1863" s="1">
        <v>32</v>
      </c>
      <c r="K1863" s="1">
        <v>0</v>
      </c>
      <c r="L1863" s="1">
        <v>600</v>
      </c>
      <c r="M1863" s="6">
        <v>0.34</v>
      </c>
      <c r="N1863" s="4">
        <v>3500</v>
      </c>
      <c r="O1863" s="4">
        <v>300</v>
      </c>
      <c r="P1863" s="4">
        <v>500</v>
      </c>
      <c r="Q1863" s="3">
        <v>0.33</v>
      </c>
      <c r="R1863" s="1">
        <v>24</v>
      </c>
      <c r="S1863" s="1">
        <v>500</v>
      </c>
      <c r="T1863" s="1">
        <v>49</v>
      </c>
      <c r="U1863" s="1">
        <v>1</v>
      </c>
      <c r="V1863" s="1">
        <v>40</v>
      </c>
      <c r="W1863" s="1">
        <v>1</v>
      </c>
      <c r="X1863" s="1">
        <v>1</v>
      </c>
      <c r="Y1863" s="1">
        <v>1</v>
      </c>
      <c r="Z1863" s="1">
        <v>1</v>
      </c>
      <c r="AA1863" s="1">
        <v>0</v>
      </c>
      <c r="AB1863" s="1">
        <v>0</v>
      </c>
      <c r="AC1863" s="1">
        <v>0</v>
      </c>
      <c r="AD1863" s="1">
        <v>0</v>
      </c>
      <c r="AE1863" s="1">
        <v>1000</v>
      </c>
      <c r="AF1863" s="1">
        <v>0</v>
      </c>
      <c r="AG1863" s="1">
        <v>0</v>
      </c>
      <c r="AH1863" s="1">
        <v>600</v>
      </c>
      <c r="AI1863" s="1">
        <v>1600</v>
      </c>
      <c r="AJ1863" s="1" t="s">
        <v>13772</v>
      </c>
      <c r="AK1863" s="1" t="s">
        <v>13773</v>
      </c>
      <c r="AL1863" s="1" t="s">
        <v>13774</v>
      </c>
      <c r="AM1863" s="1" t="s">
        <v>12</v>
      </c>
      <c r="AN1863" s="1" t="s">
        <v>23097</v>
      </c>
      <c r="AO1863" s="1" t="s">
        <v>86</v>
      </c>
      <c r="AP1863" s="1" t="s">
        <v>86</v>
      </c>
      <c r="AQ1863" s="1" t="s">
        <v>14</v>
      </c>
      <c r="AR1863" s="1" t="s">
        <v>19</v>
      </c>
      <c r="AS1863" s="1" t="s">
        <v>23090</v>
      </c>
      <c r="AT1863" s="1" t="s">
        <v>26</v>
      </c>
    </row>
    <row r="1864" spans="1:46" x14ac:dyDescent="0.25">
      <c r="A1864" s="1" t="s">
        <v>17746</v>
      </c>
      <c r="B1864" s="2" t="s">
        <v>23101</v>
      </c>
      <c r="C1864" s="2" t="s">
        <v>23109</v>
      </c>
      <c r="D1864" s="1">
        <v>0</v>
      </c>
      <c r="E1864" s="1">
        <v>0</v>
      </c>
      <c r="F1864" s="1">
        <v>1</v>
      </c>
      <c r="G1864" s="1">
        <v>1</v>
      </c>
      <c r="H1864" s="6">
        <v>1</v>
      </c>
      <c r="I1864">
        <v>0</v>
      </c>
      <c r="J1864" s="1">
        <v>40</v>
      </c>
      <c r="K1864" s="1">
        <v>1</v>
      </c>
      <c r="L1864" s="1">
        <v>638</v>
      </c>
      <c r="M1864" s="6">
        <v>0.24</v>
      </c>
      <c r="N1864" s="4">
        <v>330</v>
      </c>
      <c r="O1864" s="4">
        <v>260</v>
      </c>
      <c r="P1864" s="4">
        <v>300</v>
      </c>
      <c r="Q1864" s="3">
        <v>0.28999999999999998</v>
      </c>
      <c r="R1864" s="1">
        <v>24</v>
      </c>
      <c r="S1864" s="1">
        <v>300</v>
      </c>
      <c r="T1864" s="1">
        <v>36</v>
      </c>
      <c r="U1864" s="1">
        <v>1</v>
      </c>
      <c r="V1864" s="1">
        <v>40</v>
      </c>
      <c r="W1864" s="1">
        <v>0</v>
      </c>
      <c r="X1864" s="1">
        <v>1</v>
      </c>
      <c r="Y1864" s="1">
        <v>1</v>
      </c>
      <c r="Z1864" s="1">
        <v>0</v>
      </c>
      <c r="AA1864" s="1">
        <v>1</v>
      </c>
      <c r="AB1864" s="1">
        <v>1</v>
      </c>
      <c r="AC1864" s="1">
        <v>959</v>
      </c>
      <c r="AD1864" s="1">
        <v>0</v>
      </c>
      <c r="AE1864" s="1">
        <v>400</v>
      </c>
      <c r="AF1864" s="1">
        <v>0</v>
      </c>
      <c r="AG1864" s="1">
        <v>0</v>
      </c>
      <c r="AH1864" s="1">
        <v>0</v>
      </c>
      <c r="AI1864" s="1">
        <v>1359</v>
      </c>
      <c r="AJ1864" s="1" t="s">
        <v>2313</v>
      </c>
      <c r="AK1864" s="1" t="s">
        <v>2314</v>
      </c>
      <c r="AL1864" s="1" t="s">
        <v>2315</v>
      </c>
      <c r="AM1864" s="1" t="s">
        <v>12</v>
      </c>
      <c r="AN1864" s="1" t="s">
        <v>23098</v>
      </c>
      <c r="AO1864" s="1" t="s">
        <v>86</v>
      </c>
      <c r="AP1864" s="1" t="s">
        <v>57</v>
      </c>
      <c r="AQ1864" s="1" t="s">
        <v>14</v>
      </c>
      <c r="AR1864" s="1" t="s">
        <v>19</v>
      </c>
      <c r="AS1864" s="1" t="s">
        <v>23091</v>
      </c>
      <c r="AT1864" s="1" t="s">
        <v>101</v>
      </c>
    </row>
    <row r="1865" spans="1:46" x14ac:dyDescent="0.25">
      <c r="A1865" s="1" t="s">
        <v>17105</v>
      </c>
      <c r="B1865" s="2" t="s">
        <v>23076</v>
      </c>
      <c r="C1865" s="2" t="s">
        <v>23105</v>
      </c>
      <c r="D1865" s="1">
        <v>6</v>
      </c>
      <c r="E1865" s="1">
        <v>1</v>
      </c>
      <c r="F1865" s="1">
        <v>5</v>
      </c>
      <c r="G1865" s="1">
        <v>12</v>
      </c>
      <c r="H1865" s="6">
        <v>0.41666666666666669</v>
      </c>
      <c r="I1865">
        <v>1</v>
      </c>
      <c r="J1865" s="1">
        <v>40</v>
      </c>
      <c r="K1865" s="1">
        <v>1</v>
      </c>
      <c r="L1865" s="1">
        <v>625</v>
      </c>
      <c r="M1865" s="6">
        <v>0.37</v>
      </c>
      <c r="N1865" s="4">
        <v>2000</v>
      </c>
      <c r="O1865" s="4">
        <v>160</v>
      </c>
      <c r="P1865" s="4">
        <v>300</v>
      </c>
      <c r="Q1865" s="3">
        <v>0.35</v>
      </c>
      <c r="R1865" s="1">
        <v>12</v>
      </c>
      <c r="S1865" s="1">
        <v>300</v>
      </c>
      <c r="T1865" s="1">
        <v>35</v>
      </c>
      <c r="U1865" s="1">
        <v>1</v>
      </c>
      <c r="V1865" s="1">
        <v>39</v>
      </c>
      <c r="W1865" s="1">
        <v>0</v>
      </c>
      <c r="X1865" s="1">
        <v>1</v>
      </c>
      <c r="Y1865" s="1">
        <v>1</v>
      </c>
      <c r="Z1865" s="1">
        <v>0</v>
      </c>
      <c r="AA1865" s="1">
        <v>1</v>
      </c>
      <c r="AB1865" s="1">
        <v>1</v>
      </c>
      <c r="AC1865" s="1">
        <v>117</v>
      </c>
      <c r="AD1865" s="1">
        <v>0</v>
      </c>
      <c r="AE1865" s="1">
        <v>0</v>
      </c>
      <c r="AF1865" s="1">
        <v>518</v>
      </c>
      <c r="AG1865" s="1">
        <v>0</v>
      </c>
      <c r="AH1865" s="1">
        <v>0</v>
      </c>
      <c r="AI1865" s="1">
        <v>635</v>
      </c>
      <c r="AJ1865" s="1" t="s">
        <v>284</v>
      </c>
      <c r="AK1865" s="1" t="s">
        <v>285</v>
      </c>
      <c r="AL1865" s="1" t="s">
        <v>286</v>
      </c>
      <c r="AM1865" s="1" t="s">
        <v>16</v>
      </c>
      <c r="AN1865" s="1" t="s">
        <v>23098</v>
      </c>
      <c r="AO1865" s="1" t="s">
        <v>86</v>
      </c>
      <c r="AP1865" s="1" t="s">
        <v>57</v>
      </c>
      <c r="AQ1865" s="1" t="s">
        <v>14</v>
      </c>
      <c r="AR1865" s="1" t="s">
        <v>19</v>
      </c>
      <c r="AS1865" s="1" t="s">
        <v>23091</v>
      </c>
      <c r="AT1865" s="1" t="s">
        <v>101</v>
      </c>
    </row>
    <row r="1866" spans="1:46" x14ac:dyDescent="0.25">
      <c r="A1866" s="1" t="s">
        <v>17890</v>
      </c>
      <c r="B1866" s="2" t="s">
        <v>23076</v>
      </c>
      <c r="C1866" s="2" t="s">
        <v>23105</v>
      </c>
      <c r="D1866" s="1">
        <v>1</v>
      </c>
      <c r="E1866" s="1">
        <v>1</v>
      </c>
      <c r="F1866" s="1">
        <v>3</v>
      </c>
      <c r="G1866" s="1">
        <v>5</v>
      </c>
      <c r="H1866" s="6">
        <v>0.6</v>
      </c>
      <c r="I1866">
        <v>0</v>
      </c>
      <c r="J1866" s="1">
        <v>36</v>
      </c>
      <c r="K1866" s="1">
        <v>0</v>
      </c>
      <c r="L1866" s="1">
        <v>563</v>
      </c>
      <c r="M1866" s="6">
        <v>0.59</v>
      </c>
      <c r="N1866" s="4">
        <v>2300</v>
      </c>
      <c r="O1866" s="4">
        <v>190</v>
      </c>
      <c r="P1866" s="4">
        <v>200</v>
      </c>
      <c r="Q1866" s="3">
        <v>0.36</v>
      </c>
      <c r="R1866" s="1">
        <v>12</v>
      </c>
      <c r="S1866" s="1">
        <v>200</v>
      </c>
      <c r="T1866" s="1">
        <v>33</v>
      </c>
      <c r="U1866" s="1">
        <v>0</v>
      </c>
      <c r="V1866" s="1">
        <v>39</v>
      </c>
      <c r="W1866" s="1">
        <v>0</v>
      </c>
      <c r="X1866" s="1">
        <v>0</v>
      </c>
      <c r="Y1866" s="1">
        <v>0</v>
      </c>
      <c r="Z1866" s="1">
        <v>4</v>
      </c>
      <c r="AA1866" s="1">
        <v>1</v>
      </c>
      <c r="AB1866" s="1">
        <v>1</v>
      </c>
      <c r="AC1866" s="1">
        <v>2010</v>
      </c>
      <c r="AD1866" s="1">
        <v>0</v>
      </c>
      <c r="AE1866" s="1">
        <v>0</v>
      </c>
      <c r="AF1866" s="1">
        <v>0</v>
      </c>
      <c r="AG1866" s="1">
        <v>0</v>
      </c>
      <c r="AH1866" s="1">
        <v>400</v>
      </c>
      <c r="AI1866" s="1">
        <v>2410</v>
      </c>
      <c r="AJ1866" s="1" t="s">
        <v>2718</v>
      </c>
      <c r="AK1866" s="1" t="s">
        <v>2719</v>
      </c>
      <c r="AL1866" s="1" t="s">
        <v>2720</v>
      </c>
      <c r="AM1866" s="1" t="s">
        <v>12</v>
      </c>
      <c r="AN1866" s="1" t="s">
        <v>23097</v>
      </c>
      <c r="AO1866" s="1" t="s">
        <v>364</v>
      </c>
      <c r="AP1866" s="1" t="s">
        <v>57</v>
      </c>
      <c r="AQ1866" s="1" t="s">
        <v>25</v>
      </c>
      <c r="AR1866" s="1" t="s">
        <v>30</v>
      </c>
      <c r="AS1866" s="1" t="s">
        <v>23091</v>
      </c>
      <c r="AT1866" s="1" t="s">
        <v>101</v>
      </c>
    </row>
    <row r="1867" spans="1:46" x14ac:dyDescent="0.25">
      <c r="A1867" s="1" t="s">
        <v>18752</v>
      </c>
      <c r="B1867" s="2" t="s">
        <v>23076</v>
      </c>
      <c r="C1867" s="2" t="s">
        <v>23107</v>
      </c>
      <c r="D1867" s="1">
        <v>0</v>
      </c>
      <c r="E1867" s="1">
        <v>1</v>
      </c>
      <c r="F1867" s="1">
        <v>1</v>
      </c>
      <c r="G1867" s="1">
        <v>2</v>
      </c>
      <c r="H1867" s="6">
        <v>0.5</v>
      </c>
      <c r="I1867">
        <v>0</v>
      </c>
      <c r="J1867" s="1">
        <v>35</v>
      </c>
      <c r="K1867" s="1">
        <v>0</v>
      </c>
      <c r="L1867" s="1">
        <v>753</v>
      </c>
      <c r="M1867" s="6">
        <v>0.56999999999999995</v>
      </c>
      <c r="N1867" s="4">
        <v>3000</v>
      </c>
      <c r="O1867" s="4">
        <v>220</v>
      </c>
      <c r="P1867" s="4">
        <v>500</v>
      </c>
      <c r="Q1867" s="3">
        <v>0.3</v>
      </c>
      <c r="R1867" s="1">
        <v>12</v>
      </c>
      <c r="S1867" s="1">
        <v>500</v>
      </c>
      <c r="T1867" s="1">
        <v>45</v>
      </c>
      <c r="U1867" s="1">
        <v>1</v>
      </c>
      <c r="V1867" s="1">
        <v>39</v>
      </c>
      <c r="W1867" s="1">
        <v>0</v>
      </c>
      <c r="X1867" s="1">
        <v>0</v>
      </c>
      <c r="Y1867" s="1">
        <v>1</v>
      </c>
      <c r="Z1867" s="1">
        <v>0</v>
      </c>
      <c r="AA1867" s="1">
        <v>1</v>
      </c>
      <c r="AB1867" s="1">
        <v>0</v>
      </c>
      <c r="AC1867" s="1">
        <v>1238</v>
      </c>
      <c r="AD1867" s="1">
        <v>0</v>
      </c>
      <c r="AE1867" s="1">
        <v>0</v>
      </c>
      <c r="AF1867" s="1">
        <v>0</v>
      </c>
      <c r="AG1867" s="1">
        <v>0</v>
      </c>
      <c r="AH1867" s="1">
        <v>600</v>
      </c>
      <c r="AI1867" s="1">
        <v>1838</v>
      </c>
      <c r="AJ1867" s="1" t="s">
        <v>5250</v>
      </c>
      <c r="AK1867" s="1" t="s">
        <v>5251</v>
      </c>
      <c r="AL1867" s="1" t="s">
        <v>5252</v>
      </c>
      <c r="AM1867" s="1" t="s">
        <v>12</v>
      </c>
      <c r="AN1867" s="1" t="s">
        <v>23097</v>
      </c>
      <c r="AO1867" s="1" t="s">
        <v>86</v>
      </c>
      <c r="AP1867" s="1" t="s">
        <v>57</v>
      </c>
      <c r="AQ1867" s="1" t="s">
        <v>25</v>
      </c>
      <c r="AR1867" s="1" t="s">
        <v>19</v>
      </c>
      <c r="AS1867" s="1" t="s">
        <v>23091</v>
      </c>
      <c r="AT1867" s="1" t="s">
        <v>26</v>
      </c>
    </row>
    <row r="1868" spans="1:46" x14ac:dyDescent="0.25">
      <c r="A1868" s="1" t="s">
        <v>18189</v>
      </c>
      <c r="B1868" s="2" t="s">
        <v>23076</v>
      </c>
      <c r="C1868" s="2" t="s">
        <v>23107</v>
      </c>
      <c r="D1868" s="1">
        <v>0</v>
      </c>
      <c r="E1868" s="1">
        <v>0</v>
      </c>
      <c r="F1868" s="1">
        <v>1</v>
      </c>
      <c r="G1868" s="1">
        <v>1</v>
      </c>
      <c r="H1868" s="6">
        <v>1</v>
      </c>
      <c r="I1868">
        <v>0</v>
      </c>
      <c r="J1868" s="1">
        <v>39</v>
      </c>
      <c r="K1868" s="1">
        <v>1</v>
      </c>
      <c r="L1868" s="1">
        <v>790</v>
      </c>
      <c r="M1868" s="6">
        <v>0.12</v>
      </c>
      <c r="N1868" s="4">
        <v>2900</v>
      </c>
      <c r="O1868" s="4">
        <v>210</v>
      </c>
      <c r="P1868" s="4">
        <v>400</v>
      </c>
      <c r="Q1868" s="3">
        <v>0.25</v>
      </c>
      <c r="R1868" s="1">
        <v>24</v>
      </c>
      <c r="S1868" s="1">
        <v>400</v>
      </c>
      <c r="T1868" s="1">
        <v>33</v>
      </c>
      <c r="U1868" s="1">
        <v>1</v>
      </c>
      <c r="V1868" s="1">
        <v>39</v>
      </c>
      <c r="W1868" s="1">
        <v>0</v>
      </c>
      <c r="X1868" s="1">
        <v>1</v>
      </c>
      <c r="Y1868" s="1">
        <v>0</v>
      </c>
      <c r="Z1868" s="1">
        <v>5</v>
      </c>
      <c r="AA1868" s="1">
        <v>1</v>
      </c>
      <c r="AB1868" s="1">
        <v>0</v>
      </c>
      <c r="AC1868" s="1">
        <v>0</v>
      </c>
      <c r="AD1868" s="1">
        <v>0</v>
      </c>
      <c r="AE1868" s="1">
        <v>0</v>
      </c>
      <c r="AF1868" s="1">
        <v>60</v>
      </c>
      <c r="AG1868" s="1">
        <v>40</v>
      </c>
      <c r="AH1868" s="1">
        <v>0</v>
      </c>
      <c r="AI1868" s="1">
        <v>100</v>
      </c>
      <c r="AJ1868" s="1" t="s">
        <v>3626</v>
      </c>
      <c r="AK1868" s="1" t="s">
        <v>3627</v>
      </c>
      <c r="AL1868" s="1" t="s">
        <v>3628</v>
      </c>
      <c r="AM1868" s="1" t="s">
        <v>12</v>
      </c>
      <c r="AN1868" s="1" t="s">
        <v>23098</v>
      </c>
      <c r="AO1868" s="1" t="s">
        <v>86</v>
      </c>
      <c r="AP1868" s="1" t="s">
        <v>57</v>
      </c>
      <c r="AQ1868" s="1" t="s">
        <v>14</v>
      </c>
      <c r="AR1868" s="1" t="s">
        <v>30</v>
      </c>
      <c r="AS1868" s="1" t="s">
        <v>23091</v>
      </c>
      <c r="AT1868" s="1" t="s">
        <v>26</v>
      </c>
    </row>
    <row r="1869" spans="1:46" x14ac:dyDescent="0.25">
      <c r="A1869" s="1" t="s">
        <v>18294</v>
      </c>
      <c r="B1869" s="2" t="s">
        <v>23076</v>
      </c>
      <c r="C1869" s="2" t="s">
        <v>23110</v>
      </c>
      <c r="D1869" s="1">
        <v>0</v>
      </c>
      <c r="E1869" s="1">
        <v>0</v>
      </c>
      <c r="F1869" s="1">
        <v>3</v>
      </c>
      <c r="G1869" s="1">
        <v>3</v>
      </c>
      <c r="H1869" s="6">
        <v>1</v>
      </c>
      <c r="I1869">
        <v>1</v>
      </c>
      <c r="J1869" s="1">
        <v>29</v>
      </c>
      <c r="K1869" s="1">
        <v>1</v>
      </c>
      <c r="L1869" s="1">
        <v>600</v>
      </c>
      <c r="M1869" s="6">
        <v>0.65</v>
      </c>
      <c r="N1869" s="4">
        <v>5800</v>
      </c>
      <c r="O1869" s="4">
        <v>170</v>
      </c>
      <c r="P1869" s="4">
        <v>300</v>
      </c>
      <c r="Q1869" s="3">
        <v>0.27</v>
      </c>
      <c r="R1869" s="1">
        <v>12</v>
      </c>
      <c r="S1869" s="1">
        <v>300</v>
      </c>
      <c r="T1869" s="1">
        <v>41</v>
      </c>
      <c r="U1869" s="1">
        <v>1</v>
      </c>
      <c r="V1869" s="1">
        <v>39</v>
      </c>
      <c r="W1869" s="1">
        <v>1</v>
      </c>
      <c r="X1869" s="1">
        <v>1</v>
      </c>
      <c r="Y1869" s="1">
        <v>1</v>
      </c>
      <c r="Z1869" s="1">
        <v>3</v>
      </c>
      <c r="AA1869" s="1">
        <v>0</v>
      </c>
      <c r="AB1869" s="1">
        <v>1</v>
      </c>
      <c r="AC1869" s="1">
        <v>0</v>
      </c>
      <c r="AD1869" s="1">
        <v>0</v>
      </c>
      <c r="AE1869" s="1">
        <v>0</v>
      </c>
      <c r="AF1869" s="1">
        <v>1124</v>
      </c>
      <c r="AG1869" s="1">
        <v>267</v>
      </c>
      <c r="AH1869" s="1">
        <v>250</v>
      </c>
      <c r="AI1869" s="1">
        <v>1641</v>
      </c>
      <c r="AJ1869" s="1" t="s">
        <v>3951</v>
      </c>
      <c r="AK1869" s="1" t="s">
        <v>3952</v>
      </c>
      <c r="AL1869" s="1" t="s">
        <v>3953</v>
      </c>
      <c r="AM1869" s="1" t="s">
        <v>16</v>
      </c>
      <c r="AN1869" s="1" t="s">
        <v>23098</v>
      </c>
      <c r="AO1869" s="1" t="s">
        <v>86</v>
      </c>
      <c r="AP1869" s="1" t="s">
        <v>86</v>
      </c>
      <c r="AQ1869" s="1" t="s">
        <v>14</v>
      </c>
      <c r="AR1869" s="1" t="s">
        <v>19</v>
      </c>
      <c r="AS1869" s="1" t="s">
        <v>23090</v>
      </c>
      <c r="AT1869" s="1" t="s">
        <v>101</v>
      </c>
    </row>
    <row r="1870" spans="1:46" x14ac:dyDescent="0.25">
      <c r="A1870" s="1" t="s">
        <v>17537</v>
      </c>
      <c r="B1870" s="2" t="s">
        <v>23073</v>
      </c>
      <c r="C1870" s="2" t="s">
        <v>23108</v>
      </c>
      <c r="D1870" s="1">
        <v>1</v>
      </c>
      <c r="E1870" s="1">
        <v>0</v>
      </c>
      <c r="F1870" s="1">
        <v>1</v>
      </c>
      <c r="G1870" s="1">
        <v>2</v>
      </c>
      <c r="H1870" s="6">
        <v>0.5</v>
      </c>
      <c r="I1870">
        <v>0</v>
      </c>
      <c r="J1870" s="1">
        <v>29</v>
      </c>
      <c r="K1870" s="1">
        <v>1</v>
      </c>
      <c r="L1870" s="1">
        <v>600</v>
      </c>
      <c r="M1870" s="6">
        <v>0.46</v>
      </c>
      <c r="N1870" s="4">
        <v>2090</v>
      </c>
      <c r="O1870" s="4">
        <v>170</v>
      </c>
      <c r="P1870" s="4">
        <v>100</v>
      </c>
      <c r="Q1870" s="3">
        <v>0.28000000000000003</v>
      </c>
      <c r="R1870" s="1">
        <v>12</v>
      </c>
      <c r="S1870" s="1">
        <v>100</v>
      </c>
      <c r="T1870" s="1">
        <v>10</v>
      </c>
      <c r="U1870" s="1">
        <v>1</v>
      </c>
      <c r="V1870" s="1">
        <v>39</v>
      </c>
      <c r="W1870" s="1">
        <v>0</v>
      </c>
      <c r="X1870" s="1">
        <v>1</v>
      </c>
      <c r="Y1870" s="1">
        <v>1</v>
      </c>
      <c r="Z1870" s="1">
        <v>3</v>
      </c>
      <c r="AA1870" s="1">
        <v>0</v>
      </c>
      <c r="AB1870" s="1">
        <v>0</v>
      </c>
      <c r="AC1870" s="1">
        <v>0</v>
      </c>
      <c r="AD1870" s="1">
        <v>0</v>
      </c>
      <c r="AE1870" s="1">
        <v>650</v>
      </c>
      <c r="AF1870" s="1">
        <v>0</v>
      </c>
      <c r="AG1870" s="1">
        <v>94</v>
      </c>
      <c r="AH1870" s="1">
        <v>700</v>
      </c>
      <c r="AI1870" s="1">
        <v>1444</v>
      </c>
      <c r="AJ1870" s="1" t="s">
        <v>1685</v>
      </c>
      <c r="AK1870" s="1" t="s">
        <v>1686</v>
      </c>
      <c r="AL1870" s="1" t="s">
        <v>1687</v>
      </c>
      <c r="AM1870" s="1" t="s">
        <v>12</v>
      </c>
      <c r="AN1870" s="1" t="s">
        <v>23098</v>
      </c>
      <c r="AO1870" s="1" t="s">
        <v>86</v>
      </c>
      <c r="AP1870" s="1" t="s">
        <v>57</v>
      </c>
      <c r="AQ1870" s="1" t="s">
        <v>14</v>
      </c>
      <c r="AR1870" s="1" t="s">
        <v>19</v>
      </c>
      <c r="AS1870" s="1" t="s">
        <v>23090</v>
      </c>
      <c r="AT1870" s="1" t="s">
        <v>26</v>
      </c>
    </row>
    <row r="1871" spans="1:46" x14ac:dyDescent="0.25">
      <c r="A1871" s="1" t="s">
        <v>22544</v>
      </c>
      <c r="B1871" s="2" t="s">
        <v>23074</v>
      </c>
      <c r="C1871" s="2" t="s">
        <v>23104</v>
      </c>
      <c r="D1871" s="1">
        <v>4</v>
      </c>
      <c r="E1871" s="1">
        <v>0</v>
      </c>
      <c r="F1871" s="1">
        <v>3</v>
      </c>
      <c r="G1871" s="1">
        <v>7</v>
      </c>
      <c r="H1871" s="6">
        <v>0.42857142857142855</v>
      </c>
      <c r="I1871">
        <v>0</v>
      </c>
      <c r="J1871" s="1">
        <v>40</v>
      </c>
      <c r="K1871" s="1">
        <v>1</v>
      </c>
      <c r="L1871" s="1">
        <v>573</v>
      </c>
      <c r="M1871" s="6">
        <v>0.27</v>
      </c>
      <c r="N1871" s="4">
        <v>3600</v>
      </c>
      <c r="O1871" s="4">
        <v>300</v>
      </c>
      <c r="P1871" s="4">
        <v>500</v>
      </c>
      <c r="Q1871" s="3">
        <v>0.36</v>
      </c>
      <c r="R1871" s="1">
        <v>36</v>
      </c>
      <c r="S1871" s="1">
        <v>500</v>
      </c>
      <c r="T1871" s="1">
        <v>38</v>
      </c>
      <c r="U1871" s="1">
        <v>0</v>
      </c>
      <c r="V1871" s="1">
        <v>39</v>
      </c>
      <c r="W1871" s="1">
        <v>0</v>
      </c>
      <c r="X1871" s="1">
        <v>1</v>
      </c>
      <c r="Y1871" s="1">
        <v>1</v>
      </c>
      <c r="Z1871" s="1">
        <v>1</v>
      </c>
      <c r="AA1871" s="1">
        <v>0</v>
      </c>
      <c r="AB1871" s="1">
        <v>0</v>
      </c>
      <c r="AC1871" s="1">
        <v>8000</v>
      </c>
      <c r="AD1871" s="1">
        <v>0</v>
      </c>
      <c r="AE1871" s="1">
        <v>0</v>
      </c>
      <c r="AF1871" s="1">
        <v>0</v>
      </c>
      <c r="AG1871" s="1">
        <v>0</v>
      </c>
      <c r="AH1871" s="1">
        <v>0</v>
      </c>
      <c r="AI1871" s="1">
        <v>8000</v>
      </c>
      <c r="AJ1871" s="1" t="s">
        <v>15585</v>
      </c>
      <c r="AK1871" s="1" t="s">
        <v>15586</v>
      </c>
      <c r="AL1871" s="1" t="s">
        <v>15587</v>
      </c>
      <c r="AM1871" s="1" t="s">
        <v>12</v>
      </c>
      <c r="AN1871" s="1" t="s">
        <v>23098</v>
      </c>
      <c r="AO1871" s="1" t="s">
        <v>364</v>
      </c>
      <c r="AP1871" s="1" t="s">
        <v>57</v>
      </c>
      <c r="AQ1871" s="1" t="s">
        <v>14</v>
      </c>
      <c r="AR1871" s="1" t="s">
        <v>19</v>
      </c>
      <c r="AS1871" s="1" t="s">
        <v>23090</v>
      </c>
      <c r="AT1871" s="1" t="s">
        <v>26</v>
      </c>
    </row>
    <row r="1872" spans="1:46" x14ac:dyDescent="0.25">
      <c r="A1872" s="1" t="s">
        <v>17882</v>
      </c>
      <c r="B1872" s="2" t="s">
        <v>23074</v>
      </c>
      <c r="C1872" s="2" t="s">
        <v>23105</v>
      </c>
      <c r="D1872" s="1">
        <v>1</v>
      </c>
      <c r="E1872" s="1">
        <v>0</v>
      </c>
      <c r="F1872" s="1">
        <v>1</v>
      </c>
      <c r="G1872" s="1">
        <v>2</v>
      </c>
      <c r="H1872" s="6">
        <v>0.5</v>
      </c>
      <c r="I1872">
        <v>0</v>
      </c>
      <c r="J1872" s="1">
        <v>38</v>
      </c>
      <c r="K1872" s="1">
        <v>0</v>
      </c>
      <c r="L1872" s="1">
        <v>728</v>
      </c>
      <c r="M1872" s="6">
        <v>0.76</v>
      </c>
      <c r="N1872" s="4">
        <v>2000</v>
      </c>
      <c r="O1872" s="4">
        <v>165</v>
      </c>
      <c r="P1872" s="4">
        <v>354</v>
      </c>
      <c r="Q1872" s="3">
        <v>0.3</v>
      </c>
      <c r="R1872" s="1">
        <v>24</v>
      </c>
      <c r="S1872" s="1">
        <v>354</v>
      </c>
      <c r="T1872" s="1">
        <v>47</v>
      </c>
      <c r="U1872" s="1">
        <v>0</v>
      </c>
      <c r="V1872" s="1">
        <v>39</v>
      </c>
      <c r="W1872" s="1">
        <v>0</v>
      </c>
      <c r="X1872" s="1">
        <v>0</v>
      </c>
      <c r="Y1872" s="1">
        <v>0</v>
      </c>
      <c r="Z1872" s="1">
        <v>4</v>
      </c>
      <c r="AA1872" s="1">
        <v>0</v>
      </c>
      <c r="AB1872" s="1">
        <v>0</v>
      </c>
      <c r="AC1872" s="1">
        <v>1855</v>
      </c>
      <c r="AD1872" s="1">
        <v>644</v>
      </c>
      <c r="AE1872" s="1">
        <v>0</v>
      </c>
      <c r="AF1872" s="1">
        <v>0</v>
      </c>
      <c r="AG1872" s="1">
        <v>0</v>
      </c>
      <c r="AH1872" s="1">
        <v>0</v>
      </c>
      <c r="AI1872" s="1">
        <v>2499</v>
      </c>
      <c r="AJ1872" s="1" t="s">
        <v>2693</v>
      </c>
      <c r="AK1872" s="1" t="s">
        <v>2694</v>
      </c>
      <c r="AL1872" s="1" t="s">
        <v>2695</v>
      </c>
      <c r="AM1872" s="1" t="s">
        <v>12</v>
      </c>
      <c r="AN1872" s="1" t="s">
        <v>23097</v>
      </c>
      <c r="AO1872" s="1" t="s">
        <v>364</v>
      </c>
      <c r="AP1872" s="1" t="s">
        <v>57</v>
      </c>
      <c r="AQ1872" s="1" t="s">
        <v>25</v>
      </c>
      <c r="AR1872" s="1" t="s">
        <v>30</v>
      </c>
      <c r="AS1872" s="1" t="s">
        <v>23090</v>
      </c>
      <c r="AT1872" s="1" t="s">
        <v>26</v>
      </c>
    </row>
    <row r="1873" spans="1:46" x14ac:dyDescent="0.25">
      <c r="A1873" s="1" t="s">
        <v>17899</v>
      </c>
      <c r="B1873" s="2" t="s">
        <v>23074</v>
      </c>
      <c r="C1873" s="2" t="s">
        <v>23105</v>
      </c>
      <c r="D1873" s="1">
        <v>0</v>
      </c>
      <c r="E1873" s="1">
        <v>1</v>
      </c>
      <c r="F1873" s="1">
        <v>4</v>
      </c>
      <c r="G1873" s="1">
        <v>5</v>
      </c>
      <c r="H1873" s="6">
        <v>0.8</v>
      </c>
      <c r="I1873">
        <v>0</v>
      </c>
      <c r="J1873" s="1">
        <v>38</v>
      </c>
      <c r="K1873" s="1">
        <v>1</v>
      </c>
      <c r="L1873" s="1">
        <v>631</v>
      </c>
      <c r="M1873" s="6">
        <v>0.48</v>
      </c>
      <c r="N1873" s="4">
        <v>4000</v>
      </c>
      <c r="O1873" s="4">
        <v>160</v>
      </c>
      <c r="P1873" s="4">
        <v>200</v>
      </c>
      <c r="Q1873" s="3">
        <v>0.3</v>
      </c>
      <c r="R1873" s="1">
        <v>12</v>
      </c>
      <c r="S1873" s="1">
        <v>200</v>
      </c>
      <c r="T1873" s="1">
        <v>31</v>
      </c>
      <c r="U1873" s="1">
        <v>1</v>
      </c>
      <c r="V1873" s="1">
        <v>39</v>
      </c>
      <c r="W1873" s="1">
        <v>0</v>
      </c>
      <c r="X1873" s="1">
        <v>0</v>
      </c>
      <c r="Y1873" s="1">
        <v>0</v>
      </c>
      <c r="Z1873" s="1">
        <v>6</v>
      </c>
      <c r="AA1873" s="1">
        <v>1</v>
      </c>
      <c r="AB1873" s="1">
        <v>0</v>
      </c>
      <c r="AC1873" s="1">
        <v>3399</v>
      </c>
      <c r="AD1873" s="1">
        <v>0</v>
      </c>
      <c r="AE1873" s="1">
        <v>495</v>
      </c>
      <c r="AF1873" s="1">
        <v>0</v>
      </c>
      <c r="AG1873" s="1">
        <v>0</v>
      </c>
      <c r="AH1873" s="1">
        <v>0</v>
      </c>
      <c r="AI1873" s="1">
        <v>3894</v>
      </c>
      <c r="AJ1873" s="1" t="s">
        <v>2747</v>
      </c>
      <c r="AK1873" s="1" t="s">
        <v>2748</v>
      </c>
      <c r="AL1873" s="1" t="s">
        <v>2749</v>
      </c>
      <c r="AM1873" s="1" t="s">
        <v>12</v>
      </c>
      <c r="AN1873" s="1" t="s">
        <v>23098</v>
      </c>
      <c r="AO1873" s="1" t="s">
        <v>86</v>
      </c>
      <c r="AP1873" s="1" t="s">
        <v>57</v>
      </c>
      <c r="AQ1873" s="1" t="s">
        <v>25</v>
      </c>
      <c r="AR1873" s="1" t="s">
        <v>30</v>
      </c>
      <c r="AS1873" s="1" t="s">
        <v>23091</v>
      </c>
      <c r="AT1873" s="1" t="s">
        <v>26</v>
      </c>
    </row>
    <row r="1874" spans="1:46" x14ac:dyDescent="0.25">
      <c r="A1874" s="1" t="s">
        <v>17910</v>
      </c>
      <c r="B1874" s="2" t="s">
        <v>23074</v>
      </c>
      <c r="C1874" s="2" t="s">
        <v>23105</v>
      </c>
      <c r="D1874" s="1">
        <v>1</v>
      </c>
      <c r="E1874" s="1">
        <v>2</v>
      </c>
      <c r="F1874" s="1">
        <v>5</v>
      </c>
      <c r="G1874" s="1">
        <v>8</v>
      </c>
      <c r="H1874" s="6">
        <v>0.625</v>
      </c>
      <c r="I1874">
        <v>1</v>
      </c>
      <c r="J1874" s="1">
        <v>37</v>
      </c>
      <c r="K1874" s="1">
        <v>1</v>
      </c>
      <c r="L1874" s="1">
        <v>713</v>
      </c>
      <c r="M1874" s="6">
        <v>0.11</v>
      </c>
      <c r="N1874" s="4">
        <v>2400</v>
      </c>
      <c r="O1874" s="4">
        <v>180</v>
      </c>
      <c r="P1874" s="4">
        <v>400</v>
      </c>
      <c r="Q1874" s="3">
        <v>0.26</v>
      </c>
      <c r="R1874" s="1">
        <v>24</v>
      </c>
      <c r="S1874" s="1">
        <v>400</v>
      </c>
      <c r="T1874" s="1">
        <v>10</v>
      </c>
      <c r="U1874" s="1">
        <v>1</v>
      </c>
      <c r="V1874" s="1">
        <v>39</v>
      </c>
      <c r="W1874" s="1">
        <v>0</v>
      </c>
      <c r="X1874" s="1">
        <v>1</v>
      </c>
      <c r="Y1874" s="1">
        <v>0</v>
      </c>
      <c r="Z1874" s="1">
        <v>6</v>
      </c>
      <c r="AA1874" s="1">
        <v>0</v>
      </c>
      <c r="AB1874" s="1">
        <v>1</v>
      </c>
      <c r="AC1874" s="1">
        <v>0</v>
      </c>
      <c r="AD1874" s="1">
        <v>0</v>
      </c>
      <c r="AE1874" s="1">
        <v>0</v>
      </c>
      <c r="AF1874" s="1">
        <v>0</v>
      </c>
      <c r="AG1874" s="1">
        <v>0</v>
      </c>
      <c r="AH1874" s="1">
        <v>0</v>
      </c>
      <c r="AI1874" s="1">
        <v>0</v>
      </c>
      <c r="AJ1874" s="1" t="s">
        <v>2773</v>
      </c>
      <c r="AK1874" s="1" t="s">
        <v>2774</v>
      </c>
      <c r="AL1874" s="1" t="s">
        <v>2775</v>
      </c>
      <c r="AM1874" s="1" t="s">
        <v>16</v>
      </c>
      <c r="AN1874" s="1" t="s">
        <v>23098</v>
      </c>
      <c r="AO1874" s="1" t="s">
        <v>86</v>
      </c>
      <c r="AP1874" s="1" t="s">
        <v>57</v>
      </c>
      <c r="AQ1874" s="1" t="s">
        <v>14</v>
      </c>
      <c r="AR1874" s="1" t="s">
        <v>30</v>
      </c>
      <c r="AS1874" s="1" t="s">
        <v>23090</v>
      </c>
      <c r="AT1874" s="1" t="s">
        <v>101</v>
      </c>
    </row>
    <row r="1875" spans="1:46" x14ac:dyDescent="0.25">
      <c r="A1875" s="1" t="s">
        <v>18557</v>
      </c>
      <c r="B1875" s="2" t="s">
        <v>23074</v>
      </c>
      <c r="C1875" s="2" t="s">
        <v>23105</v>
      </c>
      <c r="D1875" s="1">
        <v>1</v>
      </c>
      <c r="E1875" s="1">
        <v>1</v>
      </c>
      <c r="F1875" s="1">
        <v>4</v>
      </c>
      <c r="G1875" s="1">
        <v>6</v>
      </c>
      <c r="H1875" s="6">
        <v>0.66666666666666663</v>
      </c>
      <c r="I1875">
        <v>0</v>
      </c>
      <c r="J1875" s="1">
        <v>34</v>
      </c>
      <c r="K1875" s="1">
        <v>1</v>
      </c>
      <c r="L1875" s="1">
        <v>600</v>
      </c>
      <c r="M1875" s="6">
        <v>0.78</v>
      </c>
      <c r="N1875" s="4">
        <v>2451</v>
      </c>
      <c r="O1875" s="4">
        <v>158</v>
      </c>
      <c r="P1875" s="4">
        <v>300</v>
      </c>
      <c r="Q1875" s="3">
        <v>0.31</v>
      </c>
      <c r="R1875" s="1">
        <v>18</v>
      </c>
      <c r="S1875" s="1">
        <v>300</v>
      </c>
      <c r="T1875" s="1">
        <v>52</v>
      </c>
      <c r="U1875" s="1">
        <v>0</v>
      </c>
      <c r="V1875" s="1">
        <v>39</v>
      </c>
      <c r="W1875" s="1">
        <v>0</v>
      </c>
      <c r="X1875" s="1">
        <v>0</v>
      </c>
      <c r="Y1875" s="1">
        <v>1</v>
      </c>
      <c r="Z1875" s="1">
        <v>2</v>
      </c>
      <c r="AA1875" s="1">
        <v>1</v>
      </c>
      <c r="AB1875" s="1">
        <v>0</v>
      </c>
      <c r="AC1875" s="1">
        <v>1189</v>
      </c>
      <c r="AD1875" s="1">
        <v>691</v>
      </c>
      <c r="AE1875" s="1">
        <v>701</v>
      </c>
      <c r="AF1875" s="1">
        <v>0</v>
      </c>
      <c r="AG1875" s="1">
        <v>239</v>
      </c>
      <c r="AH1875" s="1">
        <v>50</v>
      </c>
      <c r="AI1875" s="1">
        <v>2870</v>
      </c>
      <c r="AJ1875" s="1" t="s">
        <v>4676</v>
      </c>
      <c r="AK1875" s="1" t="s">
        <v>4677</v>
      </c>
      <c r="AL1875" s="1" t="s">
        <v>4678</v>
      </c>
      <c r="AM1875" s="1" t="s">
        <v>12</v>
      </c>
      <c r="AN1875" s="1" t="s">
        <v>23098</v>
      </c>
      <c r="AO1875" s="1" t="s">
        <v>364</v>
      </c>
      <c r="AP1875" s="1" t="s">
        <v>57</v>
      </c>
      <c r="AQ1875" s="1" t="s">
        <v>25</v>
      </c>
      <c r="AR1875" s="1" t="s">
        <v>19</v>
      </c>
      <c r="AS1875" s="1" t="s">
        <v>23091</v>
      </c>
      <c r="AT1875" s="1" t="s">
        <v>26</v>
      </c>
    </row>
    <row r="1876" spans="1:46" x14ac:dyDescent="0.25">
      <c r="A1876" s="1" t="s">
        <v>18562</v>
      </c>
      <c r="B1876" s="2" t="s">
        <v>23074</v>
      </c>
      <c r="C1876" s="2" t="s">
        <v>23105</v>
      </c>
      <c r="D1876" s="1">
        <v>1</v>
      </c>
      <c r="E1876" s="1">
        <v>1</v>
      </c>
      <c r="F1876" s="1">
        <v>1</v>
      </c>
      <c r="G1876" s="1">
        <v>3</v>
      </c>
      <c r="H1876" s="6">
        <v>0.33333333333333331</v>
      </c>
      <c r="I1876">
        <v>1</v>
      </c>
      <c r="J1876" s="1">
        <v>44</v>
      </c>
      <c r="K1876" s="1">
        <v>0</v>
      </c>
      <c r="L1876" s="1">
        <v>774</v>
      </c>
      <c r="M1876" s="6">
        <v>1.3</v>
      </c>
      <c r="N1876" s="4">
        <v>1216</v>
      </c>
      <c r="O1876" s="4">
        <v>98</v>
      </c>
      <c r="P1876" s="4">
        <v>1000</v>
      </c>
      <c r="Q1876" s="3">
        <v>0.34</v>
      </c>
      <c r="R1876" s="1">
        <v>24</v>
      </c>
      <c r="S1876" s="1">
        <v>1000</v>
      </c>
      <c r="T1876" s="1">
        <v>55</v>
      </c>
      <c r="U1876" s="1">
        <v>0</v>
      </c>
      <c r="V1876" s="1">
        <v>39</v>
      </c>
      <c r="W1876" s="1">
        <v>0</v>
      </c>
      <c r="X1876" s="1">
        <v>1</v>
      </c>
      <c r="Y1876" s="1">
        <v>0</v>
      </c>
      <c r="Z1876" s="1">
        <v>2</v>
      </c>
      <c r="AA1876" s="1">
        <v>1</v>
      </c>
      <c r="AB1876" s="1">
        <v>1</v>
      </c>
      <c r="AC1876" s="1">
        <v>500</v>
      </c>
      <c r="AD1876" s="1">
        <v>0</v>
      </c>
      <c r="AE1876" s="1">
        <v>0</v>
      </c>
      <c r="AF1876" s="1">
        <v>344</v>
      </c>
      <c r="AG1876" s="1">
        <v>0</v>
      </c>
      <c r="AH1876" s="1">
        <v>600</v>
      </c>
      <c r="AI1876" s="1">
        <v>1444</v>
      </c>
      <c r="AJ1876" s="1" t="s">
        <v>4691</v>
      </c>
      <c r="AK1876" s="1" t="s">
        <v>4692</v>
      </c>
      <c r="AL1876" s="1" t="s">
        <v>4693</v>
      </c>
      <c r="AM1876" s="1" t="s">
        <v>16</v>
      </c>
      <c r="AN1876" s="1" t="s">
        <v>23097</v>
      </c>
      <c r="AO1876" s="1" t="s">
        <v>364</v>
      </c>
      <c r="AP1876" s="1" t="s">
        <v>57</v>
      </c>
      <c r="AQ1876" s="1" t="s">
        <v>14</v>
      </c>
      <c r="AR1876" s="1" t="s">
        <v>30</v>
      </c>
      <c r="AS1876" s="1" t="s">
        <v>23091</v>
      </c>
      <c r="AT1876" s="1" t="s">
        <v>101</v>
      </c>
    </row>
    <row r="1877" spans="1:46" x14ac:dyDescent="0.25">
      <c r="A1877" s="1" t="s">
        <v>20280</v>
      </c>
      <c r="B1877" s="2" t="s">
        <v>23075</v>
      </c>
      <c r="C1877" s="2" t="s">
        <v>23104</v>
      </c>
      <c r="D1877" s="1">
        <v>0</v>
      </c>
      <c r="E1877" s="1">
        <v>4</v>
      </c>
      <c r="F1877" s="1">
        <v>1</v>
      </c>
      <c r="G1877" s="1">
        <v>5</v>
      </c>
      <c r="H1877" s="6">
        <v>0.2</v>
      </c>
      <c r="I1877">
        <v>0</v>
      </c>
      <c r="J1877" s="1">
        <v>34</v>
      </c>
      <c r="K1877" s="1">
        <v>0</v>
      </c>
      <c r="L1877" s="1">
        <v>654</v>
      </c>
      <c r="M1877" s="6">
        <v>0.26</v>
      </c>
      <c r="N1877" s="4">
        <v>1700</v>
      </c>
      <c r="O1877" s="4">
        <v>145</v>
      </c>
      <c r="P1877" s="4">
        <v>200</v>
      </c>
      <c r="Q1877" s="3">
        <v>0.3</v>
      </c>
      <c r="R1877" s="1">
        <v>36</v>
      </c>
      <c r="S1877" s="1">
        <v>200</v>
      </c>
      <c r="T1877" s="1">
        <v>12</v>
      </c>
      <c r="U1877" s="1">
        <v>1</v>
      </c>
      <c r="V1877" s="1">
        <v>39</v>
      </c>
      <c r="W1877" s="1">
        <v>1</v>
      </c>
      <c r="X1877" s="1">
        <v>0</v>
      </c>
      <c r="Y1877" s="1">
        <v>1</v>
      </c>
      <c r="Z1877" s="1">
        <v>2</v>
      </c>
      <c r="AA1877" s="1">
        <v>1</v>
      </c>
      <c r="AB1877" s="1">
        <v>0</v>
      </c>
      <c r="AC1877" s="1">
        <v>0</v>
      </c>
      <c r="AD1877" s="1">
        <v>0</v>
      </c>
      <c r="AE1877" s="1">
        <v>0</v>
      </c>
      <c r="AF1877" s="1">
        <v>0</v>
      </c>
      <c r="AG1877" s="1">
        <v>0</v>
      </c>
      <c r="AH1877" s="1">
        <v>500</v>
      </c>
      <c r="AI1877" s="1">
        <v>500</v>
      </c>
      <c r="AJ1877" s="1" t="s">
        <v>9510</v>
      </c>
      <c r="AK1877" s="1" t="s">
        <v>9511</v>
      </c>
      <c r="AL1877" s="1" t="s">
        <v>9512</v>
      </c>
      <c r="AM1877" s="1" t="s">
        <v>12</v>
      </c>
      <c r="AN1877" s="1" t="s">
        <v>23097</v>
      </c>
      <c r="AO1877" s="1" t="s">
        <v>86</v>
      </c>
      <c r="AP1877" s="1" t="s">
        <v>86</v>
      </c>
      <c r="AQ1877" s="1" t="s">
        <v>25</v>
      </c>
      <c r="AR1877" s="1" t="s">
        <v>19</v>
      </c>
      <c r="AS1877" s="1" t="s">
        <v>23091</v>
      </c>
      <c r="AT1877" s="1" t="s">
        <v>26</v>
      </c>
    </row>
    <row r="1878" spans="1:46" x14ac:dyDescent="0.25">
      <c r="A1878" s="1" t="s">
        <v>18541</v>
      </c>
      <c r="B1878" s="2" t="s">
        <v>23101</v>
      </c>
      <c r="C1878" s="2" t="s">
        <v>23104</v>
      </c>
      <c r="D1878" s="1">
        <v>1</v>
      </c>
      <c r="E1878" s="1">
        <v>7</v>
      </c>
      <c r="F1878" s="1">
        <v>1</v>
      </c>
      <c r="G1878" s="1">
        <v>9</v>
      </c>
      <c r="H1878" s="6">
        <v>0.1111111111111111</v>
      </c>
      <c r="I1878">
        <v>1</v>
      </c>
      <c r="J1878" s="1">
        <v>44</v>
      </c>
      <c r="K1878" s="1">
        <v>0</v>
      </c>
      <c r="L1878" s="1">
        <v>391</v>
      </c>
      <c r="M1878" s="6">
        <v>0</v>
      </c>
      <c r="N1878" s="4">
        <v>5000</v>
      </c>
      <c r="O1878" s="4">
        <v>400</v>
      </c>
      <c r="P1878" s="4">
        <v>200</v>
      </c>
      <c r="Q1878" s="3">
        <v>0.45</v>
      </c>
      <c r="R1878" s="1">
        <v>12</v>
      </c>
      <c r="S1878" s="1">
        <v>200</v>
      </c>
      <c r="T1878" s="1">
        <v>6</v>
      </c>
      <c r="U1878" s="1">
        <v>1</v>
      </c>
      <c r="V1878" s="1">
        <v>39</v>
      </c>
      <c r="W1878" s="1">
        <v>0</v>
      </c>
      <c r="X1878" s="1">
        <v>1</v>
      </c>
      <c r="Y1878" s="1">
        <v>0</v>
      </c>
      <c r="Z1878" s="1">
        <v>3</v>
      </c>
      <c r="AA1878" s="1">
        <v>0</v>
      </c>
      <c r="AB1878" s="1">
        <v>1</v>
      </c>
      <c r="AC1878" s="1">
        <v>21000</v>
      </c>
      <c r="AD1878" s="1">
        <v>0</v>
      </c>
      <c r="AE1878" s="1">
        <v>761</v>
      </c>
      <c r="AF1878" s="1">
        <v>3000</v>
      </c>
      <c r="AG1878" s="1">
        <v>60</v>
      </c>
      <c r="AH1878" s="1">
        <v>0</v>
      </c>
      <c r="AI1878" s="1">
        <v>24821</v>
      </c>
      <c r="AJ1878" s="1" t="s">
        <v>4634</v>
      </c>
      <c r="AK1878" s="1" t="s">
        <v>4635</v>
      </c>
      <c r="AL1878" s="1" t="s">
        <v>11</v>
      </c>
      <c r="AM1878" s="1" t="s">
        <v>16</v>
      </c>
      <c r="AN1878" s="1" t="s">
        <v>23097</v>
      </c>
      <c r="AO1878" s="1" t="s">
        <v>86</v>
      </c>
      <c r="AP1878" s="1" t="s">
        <v>57</v>
      </c>
      <c r="AQ1878" s="1" t="s">
        <v>14</v>
      </c>
      <c r="AR1878" s="1" t="s">
        <v>30</v>
      </c>
      <c r="AS1878" s="1" t="s">
        <v>23090</v>
      </c>
      <c r="AT1878" s="1" t="s">
        <v>101</v>
      </c>
    </row>
    <row r="1879" spans="1:46" x14ac:dyDescent="0.25">
      <c r="A1879" s="1" t="s">
        <v>19661</v>
      </c>
      <c r="B1879" s="2" t="s">
        <v>23101</v>
      </c>
      <c r="C1879" s="2" t="s">
        <v>23104</v>
      </c>
      <c r="D1879" s="1">
        <v>0</v>
      </c>
      <c r="E1879" s="1">
        <v>3</v>
      </c>
      <c r="F1879" s="1">
        <v>1</v>
      </c>
      <c r="G1879" s="1">
        <v>4</v>
      </c>
      <c r="H1879" s="6">
        <v>0.25</v>
      </c>
      <c r="I1879">
        <v>0</v>
      </c>
      <c r="J1879" s="1">
        <v>34</v>
      </c>
      <c r="K1879" s="1">
        <v>0</v>
      </c>
      <c r="L1879" s="1">
        <v>294</v>
      </c>
      <c r="M1879" s="6">
        <v>0</v>
      </c>
      <c r="N1879" s="4">
        <v>2600</v>
      </c>
      <c r="O1879" s="4">
        <v>210</v>
      </c>
      <c r="P1879" s="4">
        <v>500</v>
      </c>
      <c r="Q1879" s="3">
        <v>0.38</v>
      </c>
      <c r="R1879" s="1">
        <v>24</v>
      </c>
      <c r="S1879" s="1">
        <v>500</v>
      </c>
      <c r="T1879" s="1">
        <v>10</v>
      </c>
      <c r="U1879" s="1">
        <v>0</v>
      </c>
      <c r="V1879" s="1">
        <v>39</v>
      </c>
      <c r="W1879" s="1">
        <v>0</v>
      </c>
      <c r="X1879" s="1">
        <v>0</v>
      </c>
      <c r="Y1879" s="1">
        <v>0</v>
      </c>
      <c r="Z1879" s="1">
        <v>2</v>
      </c>
      <c r="AA1879" s="1">
        <v>1</v>
      </c>
      <c r="AB1879" s="1">
        <v>0</v>
      </c>
      <c r="AC1879" s="1">
        <v>1800</v>
      </c>
      <c r="AD1879" s="1">
        <v>0</v>
      </c>
      <c r="AE1879" s="1">
        <v>900</v>
      </c>
      <c r="AF1879" s="1">
        <v>350</v>
      </c>
      <c r="AG1879" s="1">
        <v>0</v>
      </c>
      <c r="AH1879" s="1">
        <v>500</v>
      </c>
      <c r="AI1879" s="1">
        <v>3550</v>
      </c>
      <c r="AJ1879" s="1" t="s">
        <v>7825</v>
      </c>
      <c r="AK1879" s="1" t="s">
        <v>7826</v>
      </c>
      <c r="AL1879" s="1" t="s">
        <v>11</v>
      </c>
      <c r="AM1879" s="1" t="s">
        <v>12</v>
      </c>
      <c r="AN1879" s="1" t="s">
        <v>23097</v>
      </c>
      <c r="AO1879" s="1" t="s">
        <v>364</v>
      </c>
      <c r="AP1879" s="1" t="s">
        <v>57</v>
      </c>
      <c r="AQ1879" s="1" t="s">
        <v>25</v>
      </c>
      <c r="AR1879" s="1" t="s">
        <v>30</v>
      </c>
      <c r="AS1879" s="1" t="s">
        <v>23091</v>
      </c>
      <c r="AT1879" s="1" t="s">
        <v>26</v>
      </c>
    </row>
    <row r="1880" spans="1:46" x14ac:dyDescent="0.25">
      <c r="A1880" s="1" t="s">
        <v>22047</v>
      </c>
      <c r="B1880" s="2" t="s">
        <v>23101</v>
      </c>
      <c r="C1880" s="2" t="s">
        <v>23104</v>
      </c>
      <c r="D1880" s="1">
        <v>0</v>
      </c>
      <c r="E1880" s="1">
        <v>1</v>
      </c>
      <c r="F1880" s="1">
        <v>4</v>
      </c>
      <c r="G1880" s="1">
        <v>5</v>
      </c>
      <c r="H1880" s="6">
        <v>0.8</v>
      </c>
      <c r="I1880">
        <v>0</v>
      </c>
      <c r="J1880" s="1">
        <v>38</v>
      </c>
      <c r="K1880" s="1">
        <v>1</v>
      </c>
      <c r="L1880" s="1">
        <v>432</v>
      </c>
      <c r="M1880" s="6">
        <v>0</v>
      </c>
      <c r="N1880" s="4">
        <v>4000</v>
      </c>
      <c r="O1880" s="4">
        <v>160</v>
      </c>
      <c r="P1880" s="4">
        <v>200</v>
      </c>
      <c r="Q1880" s="3">
        <v>0.38</v>
      </c>
      <c r="R1880" s="1">
        <v>12</v>
      </c>
      <c r="S1880" s="1">
        <v>200</v>
      </c>
      <c r="T1880" s="1">
        <v>8</v>
      </c>
      <c r="U1880" s="1">
        <v>1</v>
      </c>
      <c r="V1880" s="1">
        <v>39</v>
      </c>
      <c r="W1880" s="1">
        <v>0</v>
      </c>
      <c r="X1880" s="1">
        <v>0</v>
      </c>
      <c r="Y1880" s="1">
        <v>0</v>
      </c>
      <c r="Z1880" s="1">
        <v>6</v>
      </c>
      <c r="AA1880" s="1">
        <v>1</v>
      </c>
      <c r="AB1880" s="1">
        <v>0</v>
      </c>
      <c r="AC1880" s="1">
        <v>3399</v>
      </c>
      <c r="AD1880" s="1">
        <v>0</v>
      </c>
      <c r="AE1880" s="1">
        <v>495</v>
      </c>
      <c r="AF1880" s="1">
        <v>0</v>
      </c>
      <c r="AG1880" s="1">
        <v>0</v>
      </c>
      <c r="AH1880" s="1">
        <v>0</v>
      </c>
      <c r="AI1880" s="1">
        <v>3894</v>
      </c>
      <c r="AJ1880" s="1" t="s">
        <v>14250</v>
      </c>
      <c r="AK1880" s="1" t="s">
        <v>14251</v>
      </c>
      <c r="AL1880" s="1" t="s">
        <v>11</v>
      </c>
      <c r="AM1880" s="1" t="s">
        <v>12</v>
      </c>
      <c r="AN1880" s="1" t="s">
        <v>23098</v>
      </c>
      <c r="AO1880" s="1" t="s">
        <v>86</v>
      </c>
      <c r="AP1880" s="1" t="s">
        <v>57</v>
      </c>
      <c r="AQ1880" s="1" t="s">
        <v>25</v>
      </c>
      <c r="AR1880" s="1" t="s">
        <v>30</v>
      </c>
      <c r="AS1880" s="1" t="s">
        <v>23091</v>
      </c>
      <c r="AT1880" s="1" t="s">
        <v>26</v>
      </c>
    </row>
    <row r="1881" spans="1:46" x14ac:dyDescent="0.25">
      <c r="A1881" s="1" t="s">
        <v>19789</v>
      </c>
      <c r="B1881" s="2" t="s">
        <v>23101</v>
      </c>
      <c r="C1881" s="2" t="s">
        <v>23104</v>
      </c>
      <c r="D1881" s="1">
        <v>0</v>
      </c>
      <c r="E1881" s="1">
        <v>1</v>
      </c>
      <c r="F1881" s="1">
        <v>1</v>
      </c>
      <c r="G1881" s="1">
        <v>2</v>
      </c>
      <c r="H1881" s="6">
        <v>0.5</v>
      </c>
      <c r="I1881">
        <v>1</v>
      </c>
      <c r="J1881" s="1">
        <v>31</v>
      </c>
      <c r="K1881" s="1">
        <v>0</v>
      </c>
      <c r="L1881" s="1">
        <v>0</v>
      </c>
      <c r="M1881" s="6">
        <v>0</v>
      </c>
      <c r="N1881" s="4">
        <v>3000</v>
      </c>
      <c r="O1881" s="4">
        <v>280</v>
      </c>
      <c r="P1881" s="4">
        <v>200</v>
      </c>
      <c r="Q1881" s="3">
        <v>0.45</v>
      </c>
      <c r="R1881" s="1">
        <v>36</v>
      </c>
      <c r="S1881" s="1">
        <v>200</v>
      </c>
      <c r="T1881" s="1">
        <v>8</v>
      </c>
      <c r="U1881" s="1">
        <v>1</v>
      </c>
      <c r="V1881" s="1">
        <v>39</v>
      </c>
      <c r="W1881" s="1">
        <v>0</v>
      </c>
      <c r="X1881" s="1">
        <v>0</v>
      </c>
      <c r="Y1881" s="1">
        <v>0</v>
      </c>
      <c r="Z1881" s="1">
        <v>2</v>
      </c>
      <c r="AA1881" s="1">
        <v>0</v>
      </c>
      <c r="AB1881" s="1">
        <v>1</v>
      </c>
      <c r="AC1881" s="1">
        <v>5200</v>
      </c>
      <c r="AD1881" s="1">
        <v>0</v>
      </c>
      <c r="AE1881" s="1">
        <v>0</v>
      </c>
      <c r="AF1881" s="1">
        <v>0</v>
      </c>
      <c r="AG1881" s="1">
        <v>0</v>
      </c>
      <c r="AH1881" s="1">
        <v>950</v>
      </c>
      <c r="AI1881" s="1">
        <v>6150</v>
      </c>
      <c r="AJ1881" s="1" t="s">
        <v>8154</v>
      </c>
      <c r="AK1881" s="1" t="s">
        <v>8155</v>
      </c>
      <c r="AL1881" s="1" t="s">
        <v>11</v>
      </c>
      <c r="AM1881" s="1" t="s">
        <v>16</v>
      </c>
      <c r="AN1881" s="1" t="s">
        <v>23097</v>
      </c>
      <c r="AO1881" s="1" t="s">
        <v>86</v>
      </c>
      <c r="AP1881" s="1" t="s">
        <v>57</v>
      </c>
      <c r="AQ1881" s="1" t="s">
        <v>25</v>
      </c>
      <c r="AR1881" s="1" t="s">
        <v>30</v>
      </c>
      <c r="AS1881" s="1" t="s">
        <v>23090</v>
      </c>
      <c r="AT1881" s="1" t="s">
        <v>101</v>
      </c>
    </row>
    <row r="1882" spans="1:46" x14ac:dyDescent="0.25">
      <c r="A1882" s="1" t="s">
        <v>17043</v>
      </c>
      <c r="B1882" s="2" t="s">
        <v>23101</v>
      </c>
      <c r="C1882" s="2" t="s">
        <v>23104</v>
      </c>
      <c r="D1882" s="1">
        <v>1</v>
      </c>
      <c r="E1882" s="1">
        <v>11</v>
      </c>
      <c r="F1882" s="1">
        <v>1</v>
      </c>
      <c r="G1882" s="1">
        <v>13</v>
      </c>
      <c r="H1882" s="6">
        <v>7.6923076923076927E-2</v>
      </c>
      <c r="I1882">
        <v>0</v>
      </c>
      <c r="J1882" s="1">
        <v>35</v>
      </c>
      <c r="K1882" s="1">
        <v>1</v>
      </c>
      <c r="L1882" s="1">
        <v>595</v>
      </c>
      <c r="M1882" s="6">
        <v>0</v>
      </c>
      <c r="N1882" s="4">
        <v>3000</v>
      </c>
      <c r="O1882" s="4">
        <v>215</v>
      </c>
      <c r="P1882" s="4">
        <v>700</v>
      </c>
      <c r="Q1882" s="3">
        <v>0.34</v>
      </c>
      <c r="R1882" s="1">
        <v>24</v>
      </c>
      <c r="S1882" s="1">
        <v>700</v>
      </c>
      <c r="T1882" s="1">
        <v>30</v>
      </c>
      <c r="U1882" s="1">
        <v>0</v>
      </c>
      <c r="V1882" s="1">
        <v>39</v>
      </c>
      <c r="W1882" s="1">
        <v>0</v>
      </c>
      <c r="X1882" s="1">
        <v>0</v>
      </c>
      <c r="Y1882" s="1">
        <v>1</v>
      </c>
      <c r="Z1882" s="1">
        <v>4</v>
      </c>
      <c r="AA1882" s="1">
        <v>0</v>
      </c>
      <c r="AB1882" s="1">
        <v>0</v>
      </c>
      <c r="AC1882" s="1">
        <v>360</v>
      </c>
      <c r="AD1882" s="1">
        <v>0</v>
      </c>
      <c r="AE1882" s="1">
        <v>880</v>
      </c>
      <c r="AF1882" s="1">
        <v>450</v>
      </c>
      <c r="AG1882" s="1">
        <v>10</v>
      </c>
      <c r="AH1882" s="1">
        <v>600</v>
      </c>
      <c r="AI1882" s="1">
        <v>2300</v>
      </c>
      <c r="AJ1882" s="1" t="s">
        <v>89</v>
      </c>
      <c r="AK1882" s="1" t="s">
        <v>90</v>
      </c>
      <c r="AL1882" s="1" t="s">
        <v>91</v>
      </c>
      <c r="AM1882" s="1" t="s">
        <v>12</v>
      </c>
      <c r="AN1882" s="1" t="s">
        <v>23098</v>
      </c>
      <c r="AO1882" s="1" t="s">
        <v>364</v>
      </c>
      <c r="AP1882" s="1" t="s">
        <v>57</v>
      </c>
      <c r="AQ1882" s="1" t="s">
        <v>25</v>
      </c>
      <c r="AR1882" s="1" t="s">
        <v>19</v>
      </c>
      <c r="AS1882" s="1" t="s">
        <v>23090</v>
      </c>
      <c r="AT1882" s="1" t="s">
        <v>26</v>
      </c>
    </row>
    <row r="1883" spans="1:46" x14ac:dyDescent="0.25">
      <c r="A1883" s="1" t="s">
        <v>18615</v>
      </c>
      <c r="B1883" s="2" t="s">
        <v>23101</v>
      </c>
      <c r="C1883" s="2" t="s">
        <v>23104</v>
      </c>
      <c r="D1883" s="1">
        <v>0</v>
      </c>
      <c r="E1883" s="1">
        <v>0</v>
      </c>
      <c r="F1883" s="1">
        <v>1</v>
      </c>
      <c r="G1883" s="1">
        <v>1</v>
      </c>
      <c r="H1883" s="6">
        <v>1</v>
      </c>
      <c r="I1883">
        <v>0</v>
      </c>
      <c r="J1883" s="1">
        <v>38</v>
      </c>
      <c r="K1883" s="1">
        <v>0</v>
      </c>
      <c r="L1883" s="1">
        <v>746</v>
      </c>
      <c r="M1883" s="6">
        <v>0.97</v>
      </c>
      <c r="N1883" s="4">
        <v>2520</v>
      </c>
      <c r="O1883" s="4">
        <v>210</v>
      </c>
      <c r="P1883" s="4">
        <v>500</v>
      </c>
      <c r="Q1883" s="3">
        <v>0.3</v>
      </c>
      <c r="R1883" s="1">
        <v>24</v>
      </c>
      <c r="S1883" s="1">
        <v>500</v>
      </c>
      <c r="T1883" s="1">
        <v>40</v>
      </c>
      <c r="U1883" s="1">
        <v>0</v>
      </c>
      <c r="V1883" s="1">
        <v>39</v>
      </c>
      <c r="W1883" s="1">
        <v>1</v>
      </c>
      <c r="X1883" s="1">
        <v>0</v>
      </c>
      <c r="Y1883" s="1">
        <v>1</v>
      </c>
      <c r="Z1883" s="1">
        <v>0</v>
      </c>
      <c r="AA1883" s="1">
        <v>1</v>
      </c>
      <c r="AB1883" s="1">
        <v>0</v>
      </c>
      <c r="AC1883" s="1">
        <v>0</v>
      </c>
      <c r="AD1883" s="1">
        <v>2333</v>
      </c>
      <c r="AE1883" s="1">
        <v>0</v>
      </c>
      <c r="AF1883" s="1">
        <v>0</v>
      </c>
      <c r="AG1883" s="1">
        <v>3050</v>
      </c>
      <c r="AH1883" s="1">
        <v>0</v>
      </c>
      <c r="AI1883" s="1">
        <v>5383</v>
      </c>
      <c r="AJ1883" s="1" t="s">
        <v>4850</v>
      </c>
      <c r="AK1883" s="1" t="s">
        <v>4851</v>
      </c>
      <c r="AL1883" s="1" t="s">
        <v>4852</v>
      </c>
      <c r="AM1883" s="1" t="s">
        <v>12</v>
      </c>
      <c r="AN1883" s="1" t="s">
        <v>23097</v>
      </c>
      <c r="AO1883" s="1" t="s">
        <v>364</v>
      </c>
      <c r="AP1883" s="1" t="s">
        <v>86</v>
      </c>
      <c r="AQ1883" s="1" t="s">
        <v>25</v>
      </c>
      <c r="AR1883" s="1" t="s">
        <v>19</v>
      </c>
      <c r="AS1883" s="1" t="s">
        <v>23091</v>
      </c>
      <c r="AT1883" s="1" t="s">
        <v>26</v>
      </c>
    </row>
    <row r="1884" spans="1:46" x14ac:dyDescent="0.25">
      <c r="A1884" s="1" t="s">
        <v>17070</v>
      </c>
      <c r="B1884" s="2" t="s">
        <v>23101</v>
      </c>
      <c r="C1884" s="2" t="s">
        <v>23104</v>
      </c>
      <c r="D1884" s="1">
        <v>1</v>
      </c>
      <c r="E1884" s="1">
        <v>1</v>
      </c>
      <c r="F1884" s="1">
        <v>4</v>
      </c>
      <c r="G1884" s="1">
        <v>6</v>
      </c>
      <c r="H1884" s="6">
        <v>0.66666666666666663</v>
      </c>
      <c r="I1884">
        <v>0</v>
      </c>
      <c r="J1884" s="1">
        <v>30</v>
      </c>
      <c r="K1884" s="1">
        <v>1</v>
      </c>
      <c r="L1884" s="1">
        <v>575</v>
      </c>
      <c r="M1884" s="6">
        <v>0.44</v>
      </c>
      <c r="N1884" s="4">
        <v>1800</v>
      </c>
      <c r="O1884" s="4">
        <v>130</v>
      </c>
      <c r="P1884" s="4">
        <v>200</v>
      </c>
      <c r="Q1884" s="3">
        <v>0.45</v>
      </c>
      <c r="R1884" s="1">
        <v>36</v>
      </c>
      <c r="S1884" s="1">
        <v>200</v>
      </c>
      <c r="T1884" s="1">
        <v>23</v>
      </c>
      <c r="U1884" s="1">
        <v>0</v>
      </c>
      <c r="V1884" s="1">
        <v>39</v>
      </c>
      <c r="W1884" s="1">
        <v>0</v>
      </c>
      <c r="X1884" s="1">
        <v>0</v>
      </c>
      <c r="Y1884" s="1">
        <v>1</v>
      </c>
      <c r="Z1884" s="1">
        <v>2</v>
      </c>
      <c r="AA1884" s="1">
        <v>0</v>
      </c>
      <c r="AB1884" s="1">
        <v>0</v>
      </c>
      <c r="AC1884" s="1">
        <v>0</v>
      </c>
      <c r="AD1884" s="1">
        <v>0</v>
      </c>
      <c r="AE1884" s="1">
        <v>510</v>
      </c>
      <c r="AF1884" s="1">
        <v>0</v>
      </c>
      <c r="AG1884" s="1">
        <v>0</v>
      </c>
      <c r="AH1884" s="1">
        <v>400</v>
      </c>
      <c r="AI1884" s="1">
        <v>910</v>
      </c>
      <c r="AJ1884" s="1" t="s">
        <v>172</v>
      </c>
      <c r="AK1884" s="1" t="s">
        <v>173</v>
      </c>
      <c r="AL1884" s="1" t="s">
        <v>174</v>
      </c>
      <c r="AM1884" s="1" t="s">
        <v>12</v>
      </c>
      <c r="AN1884" s="1" t="s">
        <v>23098</v>
      </c>
      <c r="AO1884" s="1" t="s">
        <v>364</v>
      </c>
      <c r="AP1884" s="1" t="s">
        <v>57</v>
      </c>
      <c r="AQ1884" s="1" t="s">
        <v>25</v>
      </c>
      <c r="AR1884" s="1" t="s">
        <v>19</v>
      </c>
      <c r="AS1884" s="1" t="s">
        <v>23090</v>
      </c>
      <c r="AT1884" s="1" t="s">
        <v>26</v>
      </c>
    </row>
    <row r="1885" spans="1:46" x14ac:dyDescent="0.25">
      <c r="A1885" s="1" t="s">
        <v>18664</v>
      </c>
      <c r="B1885" s="2" t="s">
        <v>23101</v>
      </c>
      <c r="C1885" s="2" t="s">
        <v>23104</v>
      </c>
      <c r="D1885" s="1">
        <v>1</v>
      </c>
      <c r="E1885" s="1">
        <v>1</v>
      </c>
      <c r="F1885" s="1">
        <v>4</v>
      </c>
      <c r="G1885" s="1">
        <v>6</v>
      </c>
      <c r="H1885" s="6">
        <v>0.66666666666666663</v>
      </c>
      <c r="I1885">
        <v>0</v>
      </c>
      <c r="J1885" s="1">
        <v>30</v>
      </c>
      <c r="K1885" s="1">
        <v>1</v>
      </c>
      <c r="L1885" s="1">
        <v>575</v>
      </c>
      <c r="M1885" s="6">
        <v>0.45</v>
      </c>
      <c r="N1885" s="4">
        <v>1800</v>
      </c>
      <c r="O1885" s="4">
        <v>152</v>
      </c>
      <c r="P1885" s="4">
        <v>400</v>
      </c>
      <c r="Q1885" s="3">
        <v>0.45</v>
      </c>
      <c r="R1885" s="1">
        <v>36</v>
      </c>
      <c r="S1885" s="1">
        <v>400</v>
      </c>
      <c r="T1885" s="1">
        <v>45</v>
      </c>
      <c r="U1885" s="1">
        <v>0</v>
      </c>
      <c r="V1885" s="1">
        <v>39</v>
      </c>
      <c r="W1885" s="1">
        <v>0</v>
      </c>
      <c r="X1885" s="1">
        <v>0</v>
      </c>
      <c r="Y1885" s="1">
        <v>1</v>
      </c>
      <c r="Z1885" s="1">
        <v>2</v>
      </c>
      <c r="AA1885" s="1">
        <v>0</v>
      </c>
      <c r="AB1885" s="1">
        <v>0</v>
      </c>
      <c r="AC1885" s="1">
        <v>0</v>
      </c>
      <c r="AD1885" s="1">
        <v>0</v>
      </c>
      <c r="AE1885" s="1">
        <v>480</v>
      </c>
      <c r="AF1885" s="1">
        <v>0</v>
      </c>
      <c r="AG1885" s="1">
        <v>0</v>
      </c>
      <c r="AH1885" s="1">
        <v>500</v>
      </c>
      <c r="AI1885" s="1">
        <v>980</v>
      </c>
      <c r="AJ1885" s="1" t="s">
        <v>4993</v>
      </c>
      <c r="AK1885" s="1" t="s">
        <v>4994</v>
      </c>
      <c r="AL1885" s="1" t="s">
        <v>4995</v>
      </c>
      <c r="AM1885" s="1" t="s">
        <v>12</v>
      </c>
      <c r="AN1885" s="1" t="s">
        <v>23098</v>
      </c>
      <c r="AO1885" s="1" t="s">
        <v>364</v>
      </c>
      <c r="AP1885" s="1" t="s">
        <v>57</v>
      </c>
      <c r="AQ1885" s="1" t="s">
        <v>25</v>
      </c>
      <c r="AR1885" s="1" t="s">
        <v>19</v>
      </c>
      <c r="AS1885" s="1" t="s">
        <v>23090</v>
      </c>
      <c r="AT1885" s="1" t="s">
        <v>26</v>
      </c>
    </row>
    <row r="1886" spans="1:46" x14ac:dyDescent="0.25">
      <c r="A1886" s="1" t="s">
        <v>22653</v>
      </c>
      <c r="B1886" s="2" t="s">
        <v>23101</v>
      </c>
      <c r="C1886" s="2" t="s">
        <v>23106</v>
      </c>
      <c r="D1886" s="1">
        <v>0</v>
      </c>
      <c r="E1886" s="1">
        <v>1</v>
      </c>
      <c r="F1886" s="1">
        <v>4</v>
      </c>
      <c r="G1886" s="1">
        <v>5</v>
      </c>
      <c r="H1886" s="6">
        <v>0.8</v>
      </c>
      <c r="I1886">
        <v>0</v>
      </c>
      <c r="J1886" s="1">
        <v>38</v>
      </c>
      <c r="K1886" s="1">
        <v>0</v>
      </c>
      <c r="L1886" s="1">
        <v>753</v>
      </c>
      <c r="M1886" s="6">
        <v>0.27</v>
      </c>
      <c r="N1886" s="4">
        <v>2800</v>
      </c>
      <c r="O1886" s="4">
        <v>200</v>
      </c>
      <c r="P1886" s="4">
        <v>350</v>
      </c>
      <c r="Q1886" s="3">
        <v>0.3</v>
      </c>
      <c r="R1886" s="1">
        <v>24</v>
      </c>
      <c r="S1886" s="1">
        <v>350</v>
      </c>
      <c r="T1886" s="1">
        <v>35</v>
      </c>
      <c r="U1886" s="1">
        <v>1</v>
      </c>
      <c r="V1886" s="1">
        <v>39</v>
      </c>
      <c r="W1886" s="1">
        <v>0</v>
      </c>
      <c r="X1886" s="1">
        <v>0</v>
      </c>
      <c r="Y1886" s="1">
        <v>0</v>
      </c>
      <c r="Z1886" s="1">
        <v>3</v>
      </c>
      <c r="AA1886" s="1">
        <v>0</v>
      </c>
      <c r="AB1886" s="1">
        <v>0</v>
      </c>
      <c r="AC1886" s="1">
        <v>1000</v>
      </c>
      <c r="AD1886" s="1">
        <v>0</v>
      </c>
      <c r="AE1886" s="1">
        <v>0</v>
      </c>
      <c r="AF1886" s="1">
        <v>0</v>
      </c>
      <c r="AG1886" s="1">
        <v>70</v>
      </c>
      <c r="AH1886" s="1">
        <v>0</v>
      </c>
      <c r="AI1886" s="1">
        <v>1070</v>
      </c>
      <c r="AJ1886" s="1" t="s">
        <v>15860</v>
      </c>
      <c r="AK1886" s="1" t="s">
        <v>15861</v>
      </c>
      <c r="AL1886" s="1" t="s">
        <v>15862</v>
      </c>
      <c r="AM1886" s="1" t="s">
        <v>12</v>
      </c>
      <c r="AN1886" s="1" t="s">
        <v>23097</v>
      </c>
      <c r="AO1886" s="1" t="s">
        <v>86</v>
      </c>
      <c r="AP1886" s="1" t="s">
        <v>57</v>
      </c>
      <c r="AQ1886" s="1" t="s">
        <v>25</v>
      </c>
      <c r="AR1886" s="1" t="s">
        <v>30</v>
      </c>
      <c r="AS1886" s="1" t="s">
        <v>23090</v>
      </c>
      <c r="AT1886" s="1" t="s">
        <v>26</v>
      </c>
    </row>
    <row r="1887" spans="1:46" x14ac:dyDescent="0.25">
      <c r="A1887" s="1" t="s">
        <v>18043</v>
      </c>
      <c r="B1887" s="2" t="s">
        <v>23101</v>
      </c>
      <c r="C1887" s="2" t="s">
        <v>23106</v>
      </c>
      <c r="D1887" s="1">
        <v>0</v>
      </c>
      <c r="E1887" s="1">
        <v>2</v>
      </c>
      <c r="F1887" s="1">
        <v>3</v>
      </c>
      <c r="G1887" s="1">
        <v>5</v>
      </c>
      <c r="H1887" s="6">
        <v>0.6</v>
      </c>
      <c r="I1887">
        <v>0</v>
      </c>
      <c r="J1887" s="1">
        <v>33</v>
      </c>
      <c r="K1887" s="1">
        <v>1</v>
      </c>
      <c r="L1887" s="1">
        <v>619</v>
      </c>
      <c r="M1887" s="6">
        <v>0.46</v>
      </c>
      <c r="N1887" s="4">
        <v>2200</v>
      </c>
      <c r="O1887" s="4">
        <v>172</v>
      </c>
      <c r="P1887" s="4">
        <v>780</v>
      </c>
      <c r="Q1887" s="3">
        <v>0.33</v>
      </c>
      <c r="R1887" s="1">
        <v>24</v>
      </c>
      <c r="S1887" s="1">
        <v>780</v>
      </c>
      <c r="T1887" s="1">
        <v>65</v>
      </c>
      <c r="U1887" s="1">
        <v>0</v>
      </c>
      <c r="V1887" s="1">
        <v>39</v>
      </c>
      <c r="W1887" s="1">
        <v>0</v>
      </c>
      <c r="X1887" s="1">
        <v>0</v>
      </c>
      <c r="Y1887" s="1">
        <v>0</v>
      </c>
      <c r="Z1887" s="1">
        <v>3</v>
      </c>
      <c r="AA1887" s="1">
        <v>1</v>
      </c>
      <c r="AB1887" s="1">
        <v>0</v>
      </c>
      <c r="AC1887" s="1">
        <v>0</v>
      </c>
      <c r="AD1887" s="1">
        <v>0</v>
      </c>
      <c r="AE1887" s="1">
        <v>80</v>
      </c>
      <c r="AF1887" s="1">
        <v>0</v>
      </c>
      <c r="AG1887" s="1">
        <v>0</v>
      </c>
      <c r="AH1887" s="1">
        <v>550</v>
      </c>
      <c r="AI1887" s="1">
        <v>630</v>
      </c>
      <c r="AJ1887" s="1" t="s">
        <v>3171</v>
      </c>
      <c r="AK1887" s="1" t="s">
        <v>3172</v>
      </c>
      <c r="AL1887" s="1" t="s">
        <v>3173</v>
      </c>
      <c r="AM1887" s="1" t="s">
        <v>12</v>
      </c>
      <c r="AN1887" s="1" t="s">
        <v>23098</v>
      </c>
      <c r="AO1887" s="1" t="s">
        <v>364</v>
      </c>
      <c r="AP1887" s="1" t="s">
        <v>57</v>
      </c>
      <c r="AQ1887" s="1" t="s">
        <v>25</v>
      </c>
      <c r="AR1887" s="1" t="s">
        <v>30</v>
      </c>
      <c r="AS1887" s="1" t="s">
        <v>23091</v>
      </c>
      <c r="AT1887" s="1" t="s">
        <v>26</v>
      </c>
    </row>
    <row r="1888" spans="1:46" x14ac:dyDescent="0.25">
      <c r="A1888" s="1" t="s">
        <v>21049</v>
      </c>
      <c r="B1888" s="2" t="s">
        <v>23101</v>
      </c>
      <c r="C1888" s="2" t="s">
        <v>23107</v>
      </c>
      <c r="D1888" s="1">
        <v>0</v>
      </c>
      <c r="E1888" s="1">
        <v>0</v>
      </c>
      <c r="F1888" s="1">
        <v>1</v>
      </c>
      <c r="G1888" s="1">
        <v>1</v>
      </c>
      <c r="H1888" s="6">
        <v>1</v>
      </c>
      <c r="I1888">
        <v>1</v>
      </c>
      <c r="J1888" s="1">
        <v>35</v>
      </c>
      <c r="K1888" s="1">
        <v>1</v>
      </c>
      <c r="L1888" s="1">
        <v>742</v>
      </c>
      <c r="M1888" s="6">
        <v>0.6</v>
      </c>
      <c r="N1888" s="4">
        <v>2800</v>
      </c>
      <c r="O1888" s="4">
        <v>200</v>
      </c>
      <c r="P1888" s="4">
        <v>300</v>
      </c>
      <c r="Q1888" s="3">
        <v>0.32</v>
      </c>
      <c r="R1888" s="1">
        <v>24</v>
      </c>
      <c r="S1888" s="1">
        <v>300</v>
      </c>
      <c r="T1888" s="1">
        <v>35</v>
      </c>
      <c r="U1888" s="1">
        <v>1</v>
      </c>
      <c r="V1888" s="1">
        <v>39</v>
      </c>
      <c r="W1888" s="1">
        <v>0</v>
      </c>
      <c r="X1888" s="1">
        <v>1</v>
      </c>
      <c r="Y1888" s="1">
        <v>1</v>
      </c>
      <c r="Z1888" s="1">
        <v>3</v>
      </c>
      <c r="AA1888" s="1">
        <v>1</v>
      </c>
      <c r="AB1888" s="1">
        <v>1</v>
      </c>
      <c r="AC1888" s="1">
        <v>0</v>
      </c>
      <c r="AD1888" s="1">
        <v>1308</v>
      </c>
      <c r="AE1888" s="1">
        <v>0</v>
      </c>
      <c r="AF1888" s="1">
        <v>143</v>
      </c>
      <c r="AG1888" s="1">
        <v>47</v>
      </c>
      <c r="AH1888" s="1">
        <v>600</v>
      </c>
      <c r="AI1888" s="1">
        <v>2098</v>
      </c>
      <c r="AJ1888" s="1" t="s">
        <v>11604</v>
      </c>
      <c r="AK1888" s="1" t="s">
        <v>11605</v>
      </c>
      <c r="AL1888" s="1" t="s">
        <v>11606</v>
      </c>
      <c r="AM1888" s="1" t="s">
        <v>16</v>
      </c>
      <c r="AN1888" s="1" t="s">
        <v>23098</v>
      </c>
      <c r="AO1888" s="1" t="s">
        <v>86</v>
      </c>
      <c r="AP1888" s="1" t="s">
        <v>57</v>
      </c>
      <c r="AQ1888" s="1" t="s">
        <v>14</v>
      </c>
      <c r="AR1888" s="1" t="s">
        <v>19</v>
      </c>
      <c r="AS1888" s="1" t="s">
        <v>23091</v>
      </c>
      <c r="AT1888" s="1" t="s">
        <v>101</v>
      </c>
    </row>
    <row r="1889" spans="1:46" x14ac:dyDescent="0.25">
      <c r="A1889" s="1" t="s">
        <v>20098</v>
      </c>
      <c r="B1889" s="2" t="s">
        <v>23101</v>
      </c>
      <c r="C1889" s="2" t="s">
        <v>23107</v>
      </c>
      <c r="D1889" s="1">
        <v>0</v>
      </c>
      <c r="E1889" s="1">
        <v>0</v>
      </c>
      <c r="F1889" s="1">
        <v>1</v>
      </c>
      <c r="G1889" s="1">
        <v>1</v>
      </c>
      <c r="H1889" s="6">
        <v>1</v>
      </c>
      <c r="I1889">
        <v>1</v>
      </c>
      <c r="J1889" s="1">
        <v>29</v>
      </c>
      <c r="K1889" s="1">
        <v>1</v>
      </c>
      <c r="L1889" s="1">
        <v>564</v>
      </c>
      <c r="M1889" s="6">
        <v>0.26</v>
      </c>
      <c r="N1889" s="4">
        <v>2400</v>
      </c>
      <c r="O1889" s="4">
        <v>200</v>
      </c>
      <c r="P1889" s="4">
        <v>350</v>
      </c>
      <c r="Q1889" s="3">
        <v>0.3</v>
      </c>
      <c r="R1889" s="1">
        <v>24</v>
      </c>
      <c r="S1889" s="1">
        <v>350</v>
      </c>
      <c r="T1889" s="1">
        <v>31</v>
      </c>
      <c r="U1889" s="1">
        <v>1</v>
      </c>
      <c r="V1889" s="1">
        <v>39</v>
      </c>
      <c r="W1889" s="1">
        <v>0</v>
      </c>
      <c r="X1889" s="1">
        <v>1</v>
      </c>
      <c r="Y1889" s="1">
        <v>0</v>
      </c>
      <c r="Z1889" s="1">
        <v>3</v>
      </c>
      <c r="AA1889" s="1">
        <v>0</v>
      </c>
      <c r="AB1889" s="1">
        <v>1</v>
      </c>
      <c r="AC1889" s="1">
        <v>0</v>
      </c>
      <c r="AD1889" s="1">
        <v>0</v>
      </c>
      <c r="AE1889" s="1">
        <v>0</v>
      </c>
      <c r="AF1889" s="1">
        <v>400</v>
      </c>
      <c r="AG1889" s="1">
        <v>0</v>
      </c>
      <c r="AH1889" s="1">
        <v>200</v>
      </c>
      <c r="AI1889" s="1">
        <v>600</v>
      </c>
      <c r="AJ1889" s="1" t="s">
        <v>9037</v>
      </c>
      <c r="AK1889" s="1" t="s">
        <v>9038</v>
      </c>
      <c r="AL1889" s="1" t="s">
        <v>9039</v>
      </c>
      <c r="AM1889" s="1" t="s">
        <v>16</v>
      </c>
      <c r="AN1889" s="1" t="s">
        <v>23098</v>
      </c>
      <c r="AO1889" s="1" t="s">
        <v>86</v>
      </c>
      <c r="AP1889" s="1" t="s">
        <v>57</v>
      </c>
      <c r="AQ1889" s="1" t="s">
        <v>14</v>
      </c>
      <c r="AR1889" s="1" t="s">
        <v>30</v>
      </c>
      <c r="AS1889" s="1" t="s">
        <v>23090</v>
      </c>
      <c r="AT1889" s="1" t="s">
        <v>101</v>
      </c>
    </row>
    <row r="1890" spans="1:46" x14ac:dyDescent="0.25">
      <c r="A1890" s="1" t="s">
        <v>20618</v>
      </c>
      <c r="B1890" s="2" t="s">
        <v>23101</v>
      </c>
      <c r="C1890" s="2" t="s">
        <v>23107</v>
      </c>
      <c r="D1890" s="1">
        <v>0</v>
      </c>
      <c r="E1890" s="1">
        <v>0</v>
      </c>
      <c r="F1890" s="1">
        <v>1</v>
      </c>
      <c r="G1890" s="1">
        <v>1</v>
      </c>
      <c r="H1890" s="6">
        <v>1</v>
      </c>
      <c r="I1890">
        <v>0</v>
      </c>
      <c r="J1890" s="1">
        <v>33</v>
      </c>
      <c r="K1890" s="1">
        <v>1</v>
      </c>
      <c r="L1890" s="1">
        <v>738</v>
      </c>
      <c r="M1890" s="6">
        <v>1.33</v>
      </c>
      <c r="N1890" s="4">
        <v>2000</v>
      </c>
      <c r="O1890" s="4">
        <v>150</v>
      </c>
      <c r="P1890" s="4">
        <v>500</v>
      </c>
      <c r="Q1890" s="3">
        <v>0.3</v>
      </c>
      <c r="R1890" s="1">
        <v>24</v>
      </c>
      <c r="S1890" s="1">
        <v>500</v>
      </c>
      <c r="T1890" s="1">
        <v>57</v>
      </c>
      <c r="U1890" s="1">
        <v>0</v>
      </c>
      <c r="V1890" s="1">
        <v>39</v>
      </c>
      <c r="W1890" s="1">
        <v>0</v>
      </c>
      <c r="X1890" s="1">
        <v>1</v>
      </c>
      <c r="Y1890" s="1">
        <v>1</v>
      </c>
      <c r="Z1890" s="1">
        <v>3</v>
      </c>
      <c r="AA1890" s="1">
        <v>0</v>
      </c>
      <c r="AB1890" s="1">
        <v>0</v>
      </c>
      <c r="AC1890" s="1">
        <v>0</v>
      </c>
      <c r="AD1890" s="1">
        <v>0</v>
      </c>
      <c r="AE1890" s="1">
        <v>2218</v>
      </c>
      <c r="AF1890" s="1">
        <v>691</v>
      </c>
      <c r="AG1890" s="1">
        <v>277</v>
      </c>
      <c r="AH1890" s="1">
        <v>700</v>
      </c>
      <c r="AI1890" s="1">
        <v>3886</v>
      </c>
      <c r="AJ1890" s="1" t="s">
        <v>10458</v>
      </c>
      <c r="AK1890" s="1" t="s">
        <v>10459</v>
      </c>
      <c r="AL1890" s="1" t="s">
        <v>10460</v>
      </c>
      <c r="AM1890" s="1" t="s">
        <v>12</v>
      </c>
      <c r="AN1890" s="1" t="s">
        <v>23098</v>
      </c>
      <c r="AO1890" s="1" t="s">
        <v>364</v>
      </c>
      <c r="AP1890" s="1" t="s">
        <v>57</v>
      </c>
      <c r="AQ1890" s="1" t="s">
        <v>14</v>
      </c>
      <c r="AR1890" s="1" t="s">
        <v>19</v>
      </c>
      <c r="AS1890" s="1" t="s">
        <v>23090</v>
      </c>
      <c r="AT1890" s="1" t="s">
        <v>26</v>
      </c>
    </row>
    <row r="1891" spans="1:46" x14ac:dyDescent="0.25">
      <c r="A1891" s="1" t="s">
        <v>17485</v>
      </c>
      <c r="B1891" s="2" t="s">
        <v>23101</v>
      </c>
      <c r="C1891" s="2" t="s">
        <v>23108</v>
      </c>
      <c r="D1891" s="1">
        <v>0</v>
      </c>
      <c r="E1891" s="1">
        <v>0</v>
      </c>
      <c r="F1891" s="1">
        <v>1</v>
      </c>
      <c r="G1891" s="1">
        <v>1</v>
      </c>
      <c r="H1891" s="6">
        <v>1</v>
      </c>
      <c r="I1891">
        <v>0</v>
      </c>
      <c r="J1891" s="1">
        <v>31</v>
      </c>
      <c r="K1891" s="1">
        <v>1</v>
      </c>
      <c r="L1891" s="1">
        <v>732</v>
      </c>
      <c r="M1891" s="6">
        <v>0.56999999999999995</v>
      </c>
      <c r="N1891" s="4">
        <v>3600</v>
      </c>
      <c r="O1891" s="4">
        <v>230</v>
      </c>
      <c r="P1891" s="4">
        <v>500</v>
      </c>
      <c r="Q1891" s="3">
        <v>0.35</v>
      </c>
      <c r="R1891" s="1">
        <v>24</v>
      </c>
      <c r="S1891" s="1">
        <v>500</v>
      </c>
      <c r="T1891" s="1">
        <v>54</v>
      </c>
      <c r="U1891" s="1">
        <v>1</v>
      </c>
      <c r="V1891" s="1">
        <v>39</v>
      </c>
      <c r="W1891" s="1">
        <v>0</v>
      </c>
      <c r="X1891" s="1">
        <v>0</v>
      </c>
      <c r="Y1891" s="1">
        <v>1</v>
      </c>
      <c r="Z1891" s="1">
        <v>2</v>
      </c>
      <c r="AA1891" s="1">
        <v>0</v>
      </c>
      <c r="AB1891" s="1">
        <v>0</v>
      </c>
      <c r="AC1891" s="1">
        <v>170</v>
      </c>
      <c r="AD1891" s="1">
        <v>0</v>
      </c>
      <c r="AE1891" s="1">
        <v>0</v>
      </c>
      <c r="AF1891" s="1">
        <v>0</v>
      </c>
      <c r="AG1891" s="1">
        <v>20</v>
      </c>
      <c r="AH1891" s="1">
        <v>1600</v>
      </c>
      <c r="AI1891" s="1">
        <v>1790</v>
      </c>
      <c r="AJ1891" s="1" t="s">
        <v>254</v>
      </c>
      <c r="AK1891" s="1" t="s">
        <v>1516</v>
      </c>
      <c r="AL1891" s="1" t="s">
        <v>1517</v>
      </c>
      <c r="AM1891" s="1" t="s">
        <v>12</v>
      </c>
      <c r="AN1891" s="1" t="s">
        <v>23098</v>
      </c>
      <c r="AO1891" s="1" t="s">
        <v>86</v>
      </c>
      <c r="AP1891" s="1" t="s">
        <v>57</v>
      </c>
      <c r="AQ1891" s="1" t="s">
        <v>25</v>
      </c>
      <c r="AR1891" s="1" t="s">
        <v>19</v>
      </c>
      <c r="AS1891" s="1" t="s">
        <v>23090</v>
      </c>
      <c r="AT1891" s="1" t="s">
        <v>26</v>
      </c>
    </row>
    <row r="1892" spans="1:46" x14ac:dyDescent="0.25">
      <c r="A1892" s="1" t="s">
        <v>22936</v>
      </c>
      <c r="B1892" s="2" t="s">
        <v>23101</v>
      </c>
      <c r="C1892" s="2" t="s">
        <v>23108</v>
      </c>
      <c r="D1892" s="1">
        <v>0</v>
      </c>
      <c r="E1892" s="1">
        <v>0</v>
      </c>
      <c r="F1892" s="1">
        <v>1</v>
      </c>
      <c r="G1892" s="1">
        <v>1</v>
      </c>
      <c r="H1892" s="6">
        <v>1</v>
      </c>
      <c r="I1892">
        <v>0</v>
      </c>
      <c r="J1892" s="1">
        <v>32</v>
      </c>
      <c r="K1892" s="1">
        <v>0</v>
      </c>
      <c r="L1892" s="1">
        <v>600</v>
      </c>
      <c r="M1892" s="6">
        <v>0.09</v>
      </c>
      <c r="N1892" s="4">
        <v>3000</v>
      </c>
      <c r="O1892" s="4">
        <v>260</v>
      </c>
      <c r="P1892" s="4">
        <v>500</v>
      </c>
      <c r="Q1892" s="3">
        <v>0.22</v>
      </c>
      <c r="R1892" s="1">
        <v>24</v>
      </c>
      <c r="S1892" s="1">
        <v>502</v>
      </c>
      <c r="T1892" s="1">
        <v>50</v>
      </c>
      <c r="U1892" s="1">
        <v>1</v>
      </c>
      <c r="V1892" s="1">
        <v>39</v>
      </c>
      <c r="W1892" s="1">
        <v>0</v>
      </c>
      <c r="X1892" s="1">
        <v>0</v>
      </c>
      <c r="Y1892" s="1">
        <v>1</v>
      </c>
      <c r="Z1892" s="1">
        <v>0</v>
      </c>
      <c r="AA1892" s="1">
        <v>1</v>
      </c>
      <c r="AB1892" s="1">
        <v>0</v>
      </c>
      <c r="AC1892" s="1">
        <v>0</v>
      </c>
      <c r="AD1892" s="1">
        <v>0</v>
      </c>
      <c r="AE1892" s="1">
        <v>0</v>
      </c>
      <c r="AF1892" s="1">
        <v>0</v>
      </c>
      <c r="AG1892" s="1">
        <v>0</v>
      </c>
      <c r="AH1892" s="1">
        <v>0</v>
      </c>
      <c r="AI1892" s="1">
        <v>0</v>
      </c>
      <c r="AJ1892" s="1" t="s">
        <v>16649</v>
      </c>
      <c r="AK1892" s="1" t="s">
        <v>16650</v>
      </c>
      <c r="AL1892" s="1" t="s">
        <v>16651</v>
      </c>
      <c r="AM1892" s="1" t="s">
        <v>12</v>
      </c>
      <c r="AN1892" s="1" t="s">
        <v>23097</v>
      </c>
      <c r="AO1892" s="1" t="s">
        <v>86</v>
      </c>
      <c r="AP1892" s="1" t="s">
        <v>57</v>
      </c>
      <c r="AQ1892" s="1" t="s">
        <v>25</v>
      </c>
      <c r="AR1892" s="1" t="s">
        <v>19</v>
      </c>
      <c r="AS1892" s="1" t="s">
        <v>23091</v>
      </c>
      <c r="AT1892" s="1" t="s">
        <v>26</v>
      </c>
    </row>
    <row r="1893" spans="1:46" x14ac:dyDescent="0.25">
      <c r="A1893" s="1" t="s">
        <v>22944</v>
      </c>
      <c r="B1893" s="2" t="s">
        <v>23101</v>
      </c>
      <c r="C1893" s="2" t="s">
        <v>23108</v>
      </c>
      <c r="D1893" s="1">
        <v>0</v>
      </c>
      <c r="E1893" s="1">
        <v>0</v>
      </c>
      <c r="F1893" s="1">
        <v>1</v>
      </c>
      <c r="G1893" s="1">
        <v>1</v>
      </c>
      <c r="H1893" s="6">
        <v>1</v>
      </c>
      <c r="I1893">
        <v>0</v>
      </c>
      <c r="J1893" s="1">
        <v>41</v>
      </c>
      <c r="K1893" s="1">
        <v>1</v>
      </c>
      <c r="L1893" s="1">
        <v>597</v>
      </c>
      <c r="M1893" s="6">
        <v>0.31</v>
      </c>
      <c r="N1893" s="4">
        <v>2160</v>
      </c>
      <c r="O1893" s="4">
        <v>180</v>
      </c>
      <c r="P1893" s="4">
        <v>300</v>
      </c>
      <c r="Q1893" s="3">
        <v>0.3</v>
      </c>
      <c r="R1893" s="1">
        <v>24</v>
      </c>
      <c r="S1893" s="1">
        <v>300</v>
      </c>
      <c r="T1893" s="1">
        <v>36</v>
      </c>
      <c r="U1893" s="1">
        <v>1</v>
      </c>
      <c r="V1893" s="1">
        <v>39</v>
      </c>
      <c r="W1893" s="1">
        <v>0</v>
      </c>
      <c r="X1893" s="1">
        <v>0</v>
      </c>
      <c r="Y1893" s="1">
        <v>0</v>
      </c>
      <c r="Z1893" s="1">
        <v>1</v>
      </c>
      <c r="AA1893" s="1">
        <v>1</v>
      </c>
      <c r="AB1893" s="1">
        <v>1</v>
      </c>
      <c r="AC1893" s="1">
        <v>500</v>
      </c>
      <c r="AD1893" s="1">
        <v>0</v>
      </c>
      <c r="AE1893" s="1">
        <v>0</v>
      </c>
      <c r="AF1893" s="1">
        <v>433</v>
      </c>
      <c r="AG1893" s="1">
        <v>0</v>
      </c>
      <c r="AH1893" s="1">
        <v>0</v>
      </c>
      <c r="AI1893" s="1">
        <v>933</v>
      </c>
      <c r="AJ1893" s="1" t="s">
        <v>16672</v>
      </c>
      <c r="AK1893" s="1" t="s">
        <v>16673</v>
      </c>
      <c r="AL1893" s="1" t="s">
        <v>16674</v>
      </c>
      <c r="AM1893" s="1" t="s">
        <v>12</v>
      </c>
      <c r="AN1893" s="1" t="s">
        <v>23098</v>
      </c>
      <c r="AO1893" s="1" t="s">
        <v>86</v>
      </c>
      <c r="AP1893" s="1" t="s">
        <v>57</v>
      </c>
      <c r="AQ1893" s="1" t="s">
        <v>25</v>
      </c>
      <c r="AR1893" s="1" t="s">
        <v>30</v>
      </c>
      <c r="AS1893" s="1" t="s">
        <v>23091</v>
      </c>
      <c r="AT1893" s="1" t="s">
        <v>101</v>
      </c>
    </row>
    <row r="1894" spans="1:46" x14ac:dyDescent="0.25">
      <c r="A1894" s="1" t="s">
        <v>22458</v>
      </c>
      <c r="B1894" s="2" t="s">
        <v>23101</v>
      </c>
      <c r="C1894" s="2" t="s">
        <v>23109</v>
      </c>
      <c r="D1894" s="1">
        <v>0</v>
      </c>
      <c r="E1894" s="1">
        <v>0</v>
      </c>
      <c r="F1894" s="1">
        <v>1</v>
      </c>
      <c r="G1894" s="1">
        <v>1</v>
      </c>
      <c r="H1894" s="6">
        <v>1</v>
      </c>
      <c r="I1894">
        <v>0</v>
      </c>
      <c r="J1894" s="1">
        <v>44</v>
      </c>
      <c r="K1894" s="1">
        <v>0</v>
      </c>
      <c r="L1894" s="1">
        <v>572</v>
      </c>
      <c r="M1894" s="6">
        <v>0.62</v>
      </c>
      <c r="N1894" s="4">
        <v>4700</v>
      </c>
      <c r="O1894" s="4">
        <v>355</v>
      </c>
      <c r="P1894" s="4">
        <v>300</v>
      </c>
      <c r="Q1894" s="3">
        <v>0.28999999999999998</v>
      </c>
      <c r="R1894" s="1">
        <v>12</v>
      </c>
      <c r="S1894" s="1">
        <v>300</v>
      </c>
      <c r="T1894" s="1">
        <v>31</v>
      </c>
      <c r="U1894" s="1">
        <v>1</v>
      </c>
      <c r="V1894" s="1">
        <v>39</v>
      </c>
      <c r="W1894" s="1">
        <v>1</v>
      </c>
      <c r="X1894" s="1">
        <v>0</v>
      </c>
      <c r="Y1894" s="1">
        <v>0</v>
      </c>
      <c r="Z1894" s="1">
        <v>6</v>
      </c>
      <c r="AA1894" s="1">
        <v>1</v>
      </c>
      <c r="AB1894" s="1">
        <v>0</v>
      </c>
      <c r="AC1894" s="1">
        <v>13200</v>
      </c>
      <c r="AD1894" s="1">
        <v>0</v>
      </c>
      <c r="AE1894" s="1">
        <v>1500</v>
      </c>
      <c r="AF1894" s="1">
        <v>0</v>
      </c>
      <c r="AG1894" s="1">
        <v>0</v>
      </c>
      <c r="AH1894" s="1">
        <v>0</v>
      </c>
      <c r="AI1894" s="1">
        <v>14700</v>
      </c>
      <c r="AJ1894" s="1" t="s">
        <v>15386</v>
      </c>
      <c r="AK1894" s="1" t="s">
        <v>15387</v>
      </c>
      <c r="AL1894" s="1" t="s">
        <v>15388</v>
      </c>
      <c r="AM1894" s="1" t="s">
        <v>12</v>
      </c>
      <c r="AN1894" s="1" t="s">
        <v>23097</v>
      </c>
      <c r="AO1894" s="1" t="s">
        <v>86</v>
      </c>
      <c r="AP1894" s="1" t="s">
        <v>86</v>
      </c>
      <c r="AQ1894" s="1" t="s">
        <v>25</v>
      </c>
      <c r="AR1894" s="1" t="s">
        <v>30</v>
      </c>
      <c r="AS1894" s="1" t="s">
        <v>23091</v>
      </c>
      <c r="AT1894" s="1" t="s">
        <v>26</v>
      </c>
    </row>
    <row r="1895" spans="1:46" x14ac:dyDescent="0.25">
      <c r="A1895" s="1" t="s">
        <v>19026</v>
      </c>
      <c r="B1895" s="2" t="s">
        <v>23101</v>
      </c>
      <c r="C1895" s="2" t="s">
        <v>23109</v>
      </c>
      <c r="D1895" s="1">
        <v>0</v>
      </c>
      <c r="E1895" s="1">
        <v>1</v>
      </c>
      <c r="F1895" s="1">
        <v>1</v>
      </c>
      <c r="G1895" s="1">
        <v>2</v>
      </c>
      <c r="H1895" s="6">
        <v>0.5</v>
      </c>
      <c r="I1895">
        <v>1</v>
      </c>
      <c r="J1895" s="1">
        <v>31</v>
      </c>
      <c r="K1895" s="1">
        <v>0</v>
      </c>
      <c r="L1895" s="1">
        <v>515</v>
      </c>
      <c r="M1895" s="6">
        <v>0.55000000000000004</v>
      </c>
      <c r="N1895" s="4">
        <v>2400</v>
      </c>
      <c r="O1895" s="4">
        <v>185</v>
      </c>
      <c r="P1895" s="4">
        <v>200</v>
      </c>
      <c r="Q1895" s="3">
        <v>0.25</v>
      </c>
      <c r="R1895" s="1">
        <v>24</v>
      </c>
      <c r="S1895" s="1">
        <v>200</v>
      </c>
      <c r="T1895" s="1">
        <v>22</v>
      </c>
      <c r="U1895" s="1">
        <v>1</v>
      </c>
      <c r="V1895" s="1">
        <v>39</v>
      </c>
      <c r="W1895" s="1">
        <v>0</v>
      </c>
      <c r="X1895" s="1">
        <v>0</v>
      </c>
      <c r="Y1895" s="1">
        <v>1</v>
      </c>
      <c r="Z1895" s="1">
        <v>0</v>
      </c>
      <c r="AA1895" s="1">
        <v>1</v>
      </c>
      <c r="AB1895" s="1">
        <v>1</v>
      </c>
      <c r="AC1895" s="1">
        <v>150</v>
      </c>
      <c r="AD1895" s="1">
        <v>0</v>
      </c>
      <c r="AE1895" s="1">
        <v>0</v>
      </c>
      <c r="AF1895" s="1">
        <v>1436</v>
      </c>
      <c r="AG1895" s="1">
        <v>368</v>
      </c>
      <c r="AH1895" s="1">
        <v>0</v>
      </c>
      <c r="AI1895" s="1">
        <v>1954</v>
      </c>
      <c r="AJ1895" s="1" t="s">
        <v>6057</v>
      </c>
      <c r="AK1895" s="1" t="s">
        <v>6058</v>
      </c>
      <c r="AL1895" s="1" t="s">
        <v>6059</v>
      </c>
      <c r="AM1895" s="1" t="s">
        <v>16</v>
      </c>
      <c r="AN1895" s="1" t="s">
        <v>23097</v>
      </c>
      <c r="AO1895" s="1" t="s">
        <v>86</v>
      </c>
      <c r="AP1895" s="1" t="s">
        <v>57</v>
      </c>
      <c r="AQ1895" s="1" t="s">
        <v>25</v>
      </c>
      <c r="AR1895" s="1" t="s">
        <v>19</v>
      </c>
      <c r="AS1895" s="1" t="s">
        <v>23091</v>
      </c>
      <c r="AT1895" s="1" t="s">
        <v>101</v>
      </c>
    </row>
    <row r="1896" spans="1:46" x14ac:dyDescent="0.25">
      <c r="A1896" s="1" t="s">
        <v>21281</v>
      </c>
      <c r="B1896" s="2" t="s">
        <v>23101</v>
      </c>
      <c r="C1896" s="2" t="s">
        <v>23109</v>
      </c>
      <c r="D1896" s="1">
        <v>0</v>
      </c>
      <c r="E1896" s="1">
        <v>0</v>
      </c>
      <c r="F1896" s="1">
        <v>1</v>
      </c>
      <c r="G1896" s="1">
        <v>1</v>
      </c>
      <c r="H1896" s="6">
        <v>1</v>
      </c>
      <c r="I1896">
        <v>0</v>
      </c>
      <c r="J1896" s="1">
        <v>30</v>
      </c>
      <c r="K1896" s="1">
        <v>1</v>
      </c>
      <c r="L1896" s="1">
        <v>515</v>
      </c>
      <c r="M1896" s="6">
        <v>0.22</v>
      </c>
      <c r="N1896" s="4">
        <v>3000</v>
      </c>
      <c r="O1896" s="4">
        <v>250</v>
      </c>
      <c r="P1896" s="4">
        <v>200</v>
      </c>
      <c r="Q1896" s="3">
        <v>0.28000000000000003</v>
      </c>
      <c r="R1896" s="1">
        <v>12</v>
      </c>
      <c r="S1896" s="1">
        <v>200</v>
      </c>
      <c r="T1896" s="1">
        <v>26</v>
      </c>
      <c r="U1896" s="1">
        <v>0</v>
      </c>
      <c r="V1896" s="1">
        <v>39</v>
      </c>
      <c r="W1896" s="1">
        <v>0</v>
      </c>
      <c r="X1896" s="1">
        <v>0</v>
      </c>
      <c r="Y1896" s="1">
        <v>1</v>
      </c>
      <c r="Z1896" s="1">
        <v>2</v>
      </c>
      <c r="AA1896" s="1">
        <v>0</v>
      </c>
      <c r="AB1896" s="1">
        <v>0</v>
      </c>
      <c r="AC1896" s="1">
        <v>0</v>
      </c>
      <c r="AD1896" s="1">
        <v>0</v>
      </c>
      <c r="AE1896" s="1">
        <v>800</v>
      </c>
      <c r="AF1896" s="1">
        <v>0</v>
      </c>
      <c r="AG1896" s="1">
        <v>0</v>
      </c>
      <c r="AH1896" s="1">
        <v>300</v>
      </c>
      <c r="AI1896" s="1">
        <v>1100</v>
      </c>
      <c r="AJ1896" s="1" t="s">
        <v>660</v>
      </c>
      <c r="AK1896" s="1" t="s">
        <v>12252</v>
      </c>
      <c r="AL1896" s="1" t="s">
        <v>12253</v>
      </c>
      <c r="AM1896" s="1" t="s">
        <v>12</v>
      </c>
      <c r="AN1896" s="1" t="s">
        <v>23098</v>
      </c>
      <c r="AO1896" s="1" t="s">
        <v>364</v>
      </c>
      <c r="AP1896" s="1" t="s">
        <v>57</v>
      </c>
      <c r="AQ1896" s="1" t="s">
        <v>25</v>
      </c>
      <c r="AR1896" s="1" t="s">
        <v>19</v>
      </c>
      <c r="AS1896" s="1" t="s">
        <v>23090</v>
      </c>
      <c r="AT1896" s="1" t="s">
        <v>26</v>
      </c>
    </row>
    <row r="1897" spans="1:46" x14ac:dyDescent="0.25">
      <c r="A1897" s="1" t="s">
        <v>18259</v>
      </c>
      <c r="B1897" s="2" t="s">
        <v>23101</v>
      </c>
      <c r="C1897" s="2" t="s">
        <v>23109</v>
      </c>
      <c r="D1897" s="1">
        <v>2</v>
      </c>
      <c r="E1897" s="1">
        <v>0</v>
      </c>
      <c r="F1897" s="1">
        <v>2</v>
      </c>
      <c r="G1897" s="1">
        <v>4</v>
      </c>
      <c r="H1897" s="6">
        <v>0.5</v>
      </c>
      <c r="I1897">
        <v>0</v>
      </c>
      <c r="J1897" s="1">
        <v>34</v>
      </c>
      <c r="K1897" s="1">
        <v>1</v>
      </c>
      <c r="L1897" s="1">
        <v>600</v>
      </c>
      <c r="M1897" s="6">
        <v>0.5</v>
      </c>
      <c r="N1897" s="4">
        <v>2000</v>
      </c>
      <c r="O1897" s="4">
        <v>155</v>
      </c>
      <c r="P1897" s="4">
        <v>300</v>
      </c>
      <c r="Q1897" s="3">
        <v>0.3</v>
      </c>
      <c r="R1897" s="1">
        <v>24</v>
      </c>
      <c r="S1897" s="1">
        <v>300</v>
      </c>
      <c r="T1897" s="1">
        <v>37</v>
      </c>
      <c r="U1897" s="1">
        <v>1</v>
      </c>
      <c r="V1897" s="1">
        <v>39</v>
      </c>
      <c r="W1897" s="1">
        <v>0</v>
      </c>
      <c r="X1897" s="1">
        <v>0</v>
      </c>
      <c r="Y1897" s="1">
        <v>1</v>
      </c>
      <c r="Z1897" s="1">
        <v>2</v>
      </c>
      <c r="AA1897" s="1">
        <v>0</v>
      </c>
      <c r="AB1897" s="1">
        <v>0</v>
      </c>
      <c r="AC1897" s="1">
        <v>686</v>
      </c>
      <c r="AD1897" s="1">
        <v>0</v>
      </c>
      <c r="AE1897" s="1">
        <v>0</v>
      </c>
      <c r="AF1897" s="1">
        <v>0</v>
      </c>
      <c r="AG1897" s="1">
        <v>0</v>
      </c>
      <c r="AH1897" s="1">
        <v>650</v>
      </c>
      <c r="AI1897" s="1">
        <v>1336</v>
      </c>
      <c r="AJ1897" s="1" t="s">
        <v>3849</v>
      </c>
      <c r="AK1897" s="1" t="s">
        <v>3850</v>
      </c>
      <c r="AL1897" s="1" t="s">
        <v>3851</v>
      </c>
      <c r="AM1897" s="1" t="s">
        <v>12</v>
      </c>
      <c r="AN1897" s="1" t="s">
        <v>23098</v>
      </c>
      <c r="AO1897" s="1" t="s">
        <v>86</v>
      </c>
      <c r="AP1897" s="1" t="s">
        <v>57</v>
      </c>
      <c r="AQ1897" s="1" t="s">
        <v>25</v>
      </c>
      <c r="AR1897" s="1" t="s">
        <v>19</v>
      </c>
      <c r="AS1897" s="1" t="s">
        <v>23090</v>
      </c>
      <c r="AT1897" s="1" t="s">
        <v>26</v>
      </c>
    </row>
    <row r="1898" spans="1:46" x14ac:dyDescent="0.25">
      <c r="A1898" s="1" t="s">
        <v>21452</v>
      </c>
      <c r="B1898" s="2" t="s">
        <v>23076</v>
      </c>
      <c r="C1898" s="2" t="s">
        <v>23105</v>
      </c>
      <c r="D1898" s="1">
        <v>0</v>
      </c>
      <c r="E1898" s="1">
        <v>0</v>
      </c>
      <c r="F1898" s="1">
        <v>4</v>
      </c>
      <c r="G1898" s="1">
        <v>4</v>
      </c>
      <c r="H1898" s="6">
        <v>1</v>
      </c>
      <c r="I1898">
        <v>0</v>
      </c>
      <c r="J1898" s="1">
        <v>37</v>
      </c>
      <c r="K1898" s="1">
        <v>0</v>
      </c>
      <c r="L1898" s="1">
        <v>515</v>
      </c>
      <c r="M1898" s="6">
        <v>0.4</v>
      </c>
      <c r="N1898" s="4">
        <v>5000</v>
      </c>
      <c r="O1898" s="4">
        <v>400</v>
      </c>
      <c r="P1898" s="4">
        <v>500</v>
      </c>
      <c r="Q1898" s="3">
        <v>0.3</v>
      </c>
      <c r="R1898" s="1">
        <v>12</v>
      </c>
      <c r="S1898" s="1">
        <v>500</v>
      </c>
      <c r="T1898" s="1">
        <v>41</v>
      </c>
      <c r="U1898" s="1">
        <v>0</v>
      </c>
      <c r="V1898" s="1">
        <v>38</v>
      </c>
      <c r="W1898" s="1">
        <v>1</v>
      </c>
      <c r="X1898" s="1">
        <v>1</v>
      </c>
      <c r="Y1898" s="1">
        <v>0</v>
      </c>
      <c r="Z1898" s="1">
        <v>3</v>
      </c>
      <c r="AA1898" s="1">
        <v>1</v>
      </c>
      <c r="AB1898" s="1">
        <v>0</v>
      </c>
      <c r="AC1898" s="1">
        <v>5200</v>
      </c>
      <c r="AD1898" s="1">
        <v>0</v>
      </c>
      <c r="AE1898" s="1">
        <v>295</v>
      </c>
      <c r="AF1898" s="1">
        <v>562</v>
      </c>
      <c r="AG1898" s="1">
        <v>120</v>
      </c>
      <c r="AH1898" s="1">
        <v>470</v>
      </c>
      <c r="AI1898" s="1">
        <v>6647</v>
      </c>
      <c r="AJ1898" s="1" t="s">
        <v>12673</v>
      </c>
      <c r="AK1898" s="1" t="s">
        <v>12674</v>
      </c>
      <c r="AL1898" s="1" t="s">
        <v>12675</v>
      </c>
      <c r="AM1898" s="1" t="s">
        <v>12</v>
      </c>
      <c r="AN1898" s="1" t="s">
        <v>23097</v>
      </c>
      <c r="AO1898" s="1" t="s">
        <v>364</v>
      </c>
      <c r="AP1898" s="1" t="s">
        <v>86</v>
      </c>
      <c r="AQ1898" s="1" t="s">
        <v>14</v>
      </c>
      <c r="AR1898" s="1" t="s">
        <v>30</v>
      </c>
      <c r="AS1898" s="1" t="s">
        <v>23091</v>
      </c>
      <c r="AT1898" s="1" t="s">
        <v>26</v>
      </c>
    </row>
    <row r="1899" spans="1:46" x14ac:dyDescent="0.25">
      <c r="A1899" s="1" t="s">
        <v>20527</v>
      </c>
      <c r="B1899" s="2" t="s">
        <v>23076</v>
      </c>
      <c r="C1899" s="2" t="s">
        <v>23107</v>
      </c>
      <c r="D1899" s="1">
        <v>0</v>
      </c>
      <c r="E1899" s="1">
        <v>0</v>
      </c>
      <c r="F1899" s="1">
        <v>1</v>
      </c>
      <c r="G1899" s="1">
        <v>1</v>
      </c>
      <c r="H1899" s="6">
        <v>1</v>
      </c>
      <c r="I1899">
        <v>0</v>
      </c>
      <c r="J1899" s="1">
        <v>46</v>
      </c>
      <c r="K1899" s="1">
        <v>1</v>
      </c>
      <c r="L1899" s="1">
        <v>672</v>
      </c>
      <c r="M1899" s="6">
        <v>0.6</v>
      </c>
      <c r="N1899" s="4">
        <v>6000</v>
      </c>
      <c r="O1899" s="4">
        <v>500</v>
      </c>
      <c r="P1899" s="4">
        <v>700</v>
      </c>
      <c r="Q1899" s="3">
        <v>0.35</v>
      </c>
      <c r="R1899" s="1">
        <v>12</v>
      </c>
      <c r="S1899" s="1">
        <v>700</v>
      </c>
      <c r="T1899" s="1">
        <v>35</v>
      </c>
      <c r="U1899" s="1">
        <v>1</v>
      </c>
      <c r="V1899" s="1">
        <v>38</v>
      </c>
      <c r="W1899" s="1">
        <v>0</v>
      </c>
      <c r="X1899" s="1">
        <v>0</v>
      </c>
      <c r="Y1899" s="1">
        <v>0</v>
      </c>
      <c r="Z1899" s="1">
        <v>3</v>
      </c>
      <c r="AA1899" s="1">
        <v>0</v>
      </c>
      <c r="AB1899" s="1">
        <v>0</v>
      </c>
      <c r="AC1899" s="1">
        <v>1158</v>
      </c>
      <c r="AD1899" s="1">
        <v>0</v>
      </c>
      <c r="AE1899" s="1">
        <v>4369</v>
      </c>
      <c r="AF1899" s="1">
        <v>459</v>
      </c>
      <c r="AG1899" s="1">
        <v>20</v>
      </c>
      <c r="AH1899" s="1">
        <v>0</v>
      </c>
      <c r="AI1899" s="1">
        <v>6006</v>
      </c>
      <c r="AJ1899" s="1" t="s">
        <v>10197</v>
      </c>
      <c r="AK1899" s="1" t="s">
        <v>10198</v>
      </c>
      <c r="AL1899" s="1" t="s">
        <v>10199</v>
      </c>
      <c r="AM1899" s="1" t="s">
        <v>12</v>
      </c>
      <c r="AN1899" s="1" t="s">
        <v>23098</v>
      </c>
      <c r="AO1899" s="1" t="s">
        <v>86</v>
      </c>
      <c r="AP1899" s="1" t="s">
        <v>57</v>
      </c>
      <c r="AQ1899" s="1" t="s">
        <v>25</v>
      </c>
      <c r="AR1899" s="1" t="s">
        <v>30</v>
      </c>
      <c r="AS1899" s="1" t="s">
        <v>23090</v>
      </c>
      <c r="AT1899" s="1" t="s">
        <v>26</v>
      </c>
    </row>
    <row r="1900" spans="1:46" x14ac:dyDescent="0.25">
      <c r="A1900" s="1" t="s">
        <v>17124</v>
      </c>
      <c r="B1900" s="2" t="s">
        <v>23073</v>
      </c>
      <c r="C1900" s="2" t="s">
        <v>23105</v>
      </c>
      <c r="D1900" s="1">
        <v>0</v>
      </c>
      <c r="E1900" s="1">
        <v>2</v>
      </c>
      <c r="F1900" s="1">
        <v>1</v>
      </c>
      <c r="G1900" s="1">
        <v>3</v>
      </c>
      <c r="H1900" s="6">
        <v>0.33333333333333331</v>
      </c>
      <c r="I1900">
        <v>1</v>
      </c>
      <c r="J1900" s="1">
        <v>44</v>
      </c>
      <c r="K1900" s="1">
        <v>0</v>
      </c>
      <c r="L1900" s="1">
        <v>767</v>
      </c>
      <c r="M1900" s="6">
        <v>0.23</v>
      </c>
      <c r="N1900" s="4">
        <v>5000</v>
      </c>
      <c r="O1900" s="4">
        <v>400</v>
      </c>
      <c r="P1900" s="4">
        <v>500</v>
      </c>
      <c r="Q1900" s="3">
        <v>0.3</v>
      </c>
      <c r="R1900" s="1">
        <v>24</v>
      </c>
      <c r="S1900" s="1">
        <v>500</v>
      </c>
      <c r="T1900" s="1">
        <v>61</v>
      </c>
      <c r="U1900" s="1">
        <v>0</v>
      </c>
      <c r="V1900" s="1">
        <v>38</v>
      </c>
      <c r="W1900" s="1">
        <v>1</v>
      </c>
      <c r="X1900" s="1">
        <v>1</v>
      </c>
      <c r="Y1900" s="1">
        <v>0</v>
      </c>
      <c r="Z1900" s="1">
        <v>6</v>
      </c>
      <c r="AA1900" s="1">
        <v>0</v>
      </c>
      <c r="AB1900" s="1">
        <v>1</v>
      </c>
      <c r="AC1900" s="1">
        <v>1281</v>
      </c>
      <c r="AD1900" s="1">
        <v>450</v>
      </c>
      <c r="AE1900" s="1">
        <v>0</v>
      </c>
      <c r="AF1900" s="1">
        <v>0</v>
      </c>
      <c r="AG1900" s="1">
        <v>220</v>
      </c>
      <c r="AH1900" s="1">
        <v>0</v>
      </c>
      <c r="AI1900" s="1">
        <v>1951</v>
      </c>
      <c r="AJ1900" s="1" t="s">
        <v>350</v>
      </c>
      <c r="AK1900" s="1" t="s">
        <v>351</v>
      </c>
      <c r="AL1900" s="1" t="s">
        <v>352</v>
      </c>
      <c r="AM1900" s="1" t="s">
        <v>16</v>
      </c>
      <c r="AN1900" s="1" t="s">
        <v>23097</v>
      </c>
      <c r="AO1900" s="1" t="s">
        <v>364</v>
      </c>
      <c r="AP1900" s="1" t="s">
        <v>86</v>
      </c>
      <c r="AQ1900" s="1" t="s">
        <v>14</v>
      </c>
      <c r="AR1900" s="1" t="s">
        <v>30</v>
      </c>
      <c r="AS1900" s="1" t="s">
        <v>23090</v>
      </c>
      <c r="AT1900" s="1" t="s">
        <v>101</v>
      </c>
    </row>
    <row r="1901" spans="1:46" x14ac:dyDescent="0.25">
      <c r="A1901" s="1" t="s">
        <v>17189</v>
      </c>
      <c r="B1901" s="2" t="s">
        <v>23073</v>
      </c>
      <c r="C1901" s="2" t="s">
        <v>23105</v>
      </c>
      <c r="D1901" s="1">
        <v>0</v>
      </c>
      <c r="E1901" s="1">
        <v>3</v>
      </c>
      <c r="F1901" s="1">
        <v>3</v>
      </c>
      <c r="G1901" s="1">
        <v>6</v>
      </c>
      <c r="H1901" s="6">
        <v>0.5</v>
      </c>
      <c r="I1901">
        <v>0</v>
      </c>
      <c r="J1901" s="1">
        <v>48</v>
      </c>
      <c r="K1901" s="1">
        <v>0</v>
      </c>
      <c r="L1901" s="1">
        <v>611</v>
      </c>
      <c r="M1901" s="6">
        <v>0.39</v>
      </c>
      <c r="N1901" s="4">
        <v>2400</v>
      </c>
      <c r="O1901" s="4">
        <v>185</v>
      </c>
      <c r="P1901" s="4">
        <v>250</v>
      </c>
      <c r="Q1901" s="3">
        <v>0.28999999999999998</v>
      </c>
      <c r="R1901" s="1">
        <v>12</v>
      </c>
      <c r="S1901" s="1">
        <v>250</v>
      </c>
      <c r="T1901" s="1">
        <v>9</v>
      </c>
      <c r="U1901" s="1">
        <v>1</v>
      </c>
      <c r="V1901" s="1">
        <v>38</v>
      </c>
      <c r="W1901" s="1">
        <v>0</v>
      </c>
      <c r="X1901" s="1">
        <v>0</v>
      </c>
      <c r="Y1901" s="1">
        <v>0</v>
      </c>
      <c r="Z1901" s="1">
        <v>3</v>
      </c>
      <c r="AA1901" s="1">
        <v>0</v>
      </c>
      <c r="AB1901" s="1">
        <v>0</v>
      </c>
      <c r="AC1901" s="1">
        <v>1020</v>
      </c>
      <c r="AD1901" s="1">
        <v>87</v>
      </c>
      <c r="AE1901" s="1">
        <v>305</v>
      </c>
      <c r="AF1901" s="1">
        <v>0</v>
      </c>
      <c r="AG1901" s="1">
        <v>0</v>
      </c>
      <c r="AH1901" s="1">
        <v>0</v>
      </c>
      <c r="AI1901" s="1">
        <v>1412</v>
      </c>
      <c r="AJ1901" s="1" t="s">
        <v>557</v>
      </c>
      <c r="AK1901" s="1" t="s">
        <v>558</v>
      </c>
      <c r="AL1901" s="1" t="s">
        <v>559</v>
      </c>
      <c r="AM1901" s="1" t="s">
        <v>12</v>
      </c>
      <c r="AN1901" s="1" t="s">
        <v>23097</v>
      </c>
      <c r="AO1901" s="1" t="s">
        <v>86</v>
      </c>
      <c r="AP1901" s="1" t="s">
        <v>57</v>
      </c>
      <c r="AQ1901" s="1" t="s">
        <v>25</v>
      </c>
      <c r="AR1901" s="1" t="s">
        <v>30</v>
      </c>
      <c r="AS1901" s="1" t="s">
        <v>23090</v>
      </c>
      <c r="AT1901" s="1" t="s">
        <v>26</v>
      </c>
    </row>
    <row r="1902" spans="1:46" x14ac:dyDescent="0.25">
      <c r="A1902" s="1" t="s">
        <v>20797</v>
      </c>
      <c r="B1902" s="2" t="s">
        <v>23074</v>
      </c>
      <c r="C1902" s="2" t="s">
        <v>23104</v>
      </c>
      <c r="D1902" s="1">
        <v>0</v>
      </c>
      <c r="E1902" s="1">
        <v>0</v>
      </c>
      <c r="F1902" s="1">
        <v>4</v>
      </c>
      <c r="G1902" s="1">
        <v>4</v>
      </c>
      <c r="H1902" s="6">
        <v>1</v>
      </c>
      <c r="I1902">
        <v>0</v>
      </c>
      <c r="J1902" s="1">
        <v>34</v>
      </c>
      <c r="K1902" s="1">
        <v>1</v>
      </c>
      <c r="L1902" s="1">
        <v>616</v>
      </c>
      <c r="M1902" s="6">
        <v>0.56000000000000005</v>
      </c>
      <c r="N1902" s="4">
        <v>1900</v>
      </c>
      <c r="O1902" s="4">
        <v>150</v>
      </c>
      <c r="P1902" s="4">
        <v>1300</v>
      </c>
      <c r="Q1902" s="3">
        <v>0.35</v>
      </c>
      <c r="R1902" s="1">
        <v>36</v>
      </c>
      <c r="S1902" s="1">
        <v>1300</v>
      </c>
      <c r="T1902" s="1">
        <v>38</v>
      </c>
      <c r="U1902" s="1">
        <v>0</v>
      </c>
      <c r="V1902" s="1">
        <v>38</v>
      </c>
      <c r="W1902" s="1">
        <v>0</v>
      </c>
      <c r="X1902" s="1">
        <v>1</v>
      </c>
      <c r="Y1902" s="1">
        <v>0</v>
      </c>
      <c r="Z1902" s="1">
        <v>2</v>
      </c>
      <c r="AA1902" s="1">
        <v>1</v>
      </c>
      <c r="AB1902" s="1">
        <v>0</v>
      </c>
      <c r="AC1902" s="1">
        <v>509</v>
      </c>
      <c r="AD1902" s="1">
        <v>0</v>
      </c>
      <c r="AE1902" s="1">
        <v>258</v>
      </c>
      <c r="AF1902" s="1">
        <v>0</v>
      </c>
      <c r="AG1902" s="1">
        <v>0</v>
      </c>
      <c r="AH1902" s="1">
        <v>0</v>
      </c>
      <c r="AI1902" s="1">
        <v>767</v>
      </c>
      <c r="AJ1902" s="1" t="s">
        <v>788</v>
      </c>
      <c r="AK1902" s="1" t="s">
        <v>10925</v>
      </c>
      <c r="AL1902" s="1" t="s">
        <v>10926</v>
      </c>
      <c r="AM1902" s="1" t="s">
        <v>12</v>
      </c>
      <c r="AN1902" s="1" t="s">
        <v>23098</v>
      </c>
      <c r="AO1902" s="1" t="s">
        <v>364</v>
      </c>
      <c r="AP1902" s="1" t="s">
        <v>57</v>
      </c>
      <c r="AQ1902" s="1" t="s">
        <v>14</v>
      </c>
      <c r="AR1902" s="1" t="s">
        <v>30</v>
      </c>
      <c r="AS1902" s="1" t="s">
        <v>23091</v>
      </c>
      <c r="AT1902" s="1" t="s">
        <v>26</v>
      </c>
    </row>
    <row r="1903" spans="1:46" x14ac:dyDescent="0.25">
      <c r="A1903" s="1" t="s">
        <v>17120</v>
      </c>
      <c r="B1903" s="2" t="s">
        <v>23074</v>
      </c>
      <c r="C1903" s="2" t="s">
        <v>23105</v>
      </c>
      <c r="D1903" s="1">
        <v>0</v>
      </c>
      <c r="E1903" s="1">
        <v>0</v>
      </c>
      <c r="F1903" s="1">
        <v>1</v>
      </c>
      <c r="G1903" s="1">
        <v>1</v>
      </c>
      <c r="H1903" s="6">
        <v>1</v>
      </c>
      <c r="I1903">
        <v>0</v>
      </c>
      <c r="J1903" s="1">
        <v>37</v>
      </c>
      <c r="K1903" s="1">
        <v>0</v>
      </c>
      <c r="L1903" s="1">
        <v>625</v>
      </c>
      <c r="M1903" s="6">
        <v>0.53</v>
      </c>
      <c r="N1903" s="4">
        <v>3000</v>
      </c>
      <c r="O1903" s="4">
        <v>195</v>
      </c>
      <c r="P1903" s="4">
        <v>400</v>
      </c>
      <c r="Q1903" s="3">
        <v>0.35</v>
      </c>
      <c r="R1903" s="1">
        <v>24</v>
      </c>
      <c r="S1903" s="1">
        <v>400</v>
      </c>
      <c r="T1903" s="1">
        <v>30</v>
      </c>
      <c r="U1903" s="1">
        <v>0</v>
      </c>
      <c r="V1903" s="1">
        <v>38</v>
      </c>
      <c r="W1903" s="1">
        <v>0</v>
      </c>
      <c r="X1903" s="1">
        <v>0</v>
      </c>
      <c r="Y1903" s="1">
        <v>0</v>
      </c>
      <c r="Z1903" s="1">
        <v>3</v>
      </c>
      <c r="AA1903" s="1">
        <v>1</v>
      </c>
      <c r="AB1903" s="1">
        <v>1</v>
      </c>
      <c r="AC1903" s="1">
        <v>1950</v>
      </c>
      <c r="AD1903" s="1">
        <v>0</v>
      </c>
      <c r="AE1903" s="1">
        <v>392</v>
      </c>
      <c r="AF1903" s="1">
        <v>0</v>
      </c>
      <c r="AG1903" s="1">
        <v>10</v>
      </c>
      <c r="AH1903" s="1">
        <v>0</v>
      </c>
      <c r="AI1903" s="1">
        <v>2352</v>
      </c>
      <c r="AJ1903" s="1" t="s">
        <v>336</v>
      </c>
      <c r="AK1903" s="1" t="s">
        <v>337</v>
      </c>
      <c r="AL1903" s="1" t="s">
        <v>338</v>
      </c>
      <c r="AM1903" s="1" t="s">
        <v>12</v>
      </c>
      <c r="AN1903" s="1" t="s">
        <v>23097</v>
      </c>
      <c r="AO1903" s="1" t="s">
        <v>364</v>
      </c>
      <c r="AP1903" s="1" t="s">
        <v>57</v>
      </c>
      <c r="AQ1903" s="1" t="s">
        <v>25</v>
      </c>
      <c r="AR1903" s="1" t="s">
        <v>30</v>
      </c>
      <c r="AS1903" s="1" t="s">
        <v>23091</v>
      </c>
      <c r="AT1903" s="1" t="s">
        <v>101</v>
      </c>
    </row>
    <row r="1904" spans="1:46" x14ac:dyDescent="0.25">
      <c r="A1904" s="1" t="s">
        <v>17918</v>
      </c>
      <c r="B1904" s="2" t="s">
        <v>23074</v>
      </c>
      <c r="C1904" s="2" t="s">
        <v>23105</v>
      </c>
      <c r="D1904" s="1">
        <v>0</v>
      </c>
      <c r="E1904" s="1">
        <v>0</v>
      </c>
      <c r="F1904" s="1">
        <v>2</v>
      </c>
      <c r="G1904" s="1">
        <v>2</v>
      </c>
      <c r="H1904" s="6">
        <v>1</v>
      </c>
      <c r="I1904">
        <v>0</v>
      </c>
      <c r="J1904" s="1">
        <v>33</v>
      </c>
      <c r="K1904" s="1">
        <v>1</v>
      </c>
      <c r="L1904" s="1">
        <v>658</v>
      </c>
      <c r="M1904" s="6">
        <v>0.36</v>
      </c>
      <c r="N1904" s="4">
        <v>30000</v>
      </c>
      <c r="O1904" s="4">
        <v>200</v>
      </c>
      <c r="P1904" s="4">
        <v>500</v>
      </c>
      <c r="Q1904" s="3">
        <v>0.33</v>
      </c>
      <c r="R1904" s="1">
        <v>24</v>
      </c>
      <c r="S1904" s="1">
        <v>500</v>
      </c>
      <c r="T1904" s="1">
        <v>52</v>
      </c>
      <c r="U1904" s="1">
        <v>0</v>
      </c>
      <c r="V1904" s="1">
        <v>38</v>
      </c>
      <c r="W1904" s="1">
        <v>0</v>
      </c>
      <c r="X1904" s="1">
        <v>1</v>
      </c>
      <c r="Y1904" s="1">
        <v>1</v>
      </c>
      <c r="Z1904" s="1">
        <v>3</v>
      </c>
      <c r="AA1904" s="1">
        <v>0</v>
      </c>
      <c r="AB1904" s="1">
        <v>0</v>
      </c>
      <c r="AC1904" s="1">
        <v>313</v>
      </c>
      <c r="AD1904" s="1">
        <v>528</v>
      </c>
      <c r="AE1904" s="1">
        <v>200</v>
      </c>
      <c r="AF1904" s="1">
        <v>0</v>
      </c>
      <c r="AG1904" s="1">
        <v>256</v>
      </c>
      <c r="AH1904" s="1">
        <v>0</v>
      </c>
      <c r="AI1904" s="1">
        <v>1297</v>
      </c>
      <c r="AJ1904" s="1" t="s">
        <v>2797</v>
      </c>
      <c r="AK1904" s="1" t="s">
        <v>2798</v>
      </c>
      <c r="AL1904" s="1" t="s">
        <v>2799</v>
      </c>
      <c r="AM1904" s="1" t="s">
        <v>12</v>
      </c>
      <c r="AN1904" s="1" t="s">
        <v>23098</v>
      </c>
      <c r="AO1904" s="1" t="s">
        <v>364</v>
      </c>
      <c r="AP1904" s="1" t="s">
        <v>57</v>
      </c>
      <c r="AQ1904" s="1" t="s">
        <v>14</v>
      </c>
      <c r="AR1904" s="1" t="s">
        <v>19</v>
      </c>
      <c r="AS1904" s="1" t="s">
        <v>23090</v>
      </c>
      <c r="AT1904" s="1" t="s">
        <v>26</v>
      </c>
    </row>
    <row r="1905" spans="1:46" x14ac:dyDescent="0.25">
      <c r="A1905" s="1" t="s">
        <v>20890</v>
      </c>
      <c r="B1905" s="2" t="s">
        <v>23074</v>
      </c>
      <c r="C1905" s="2" t="s">
        <v>23105</v>
      </c>
      <c r="D1905" s="1">
        <v>0</v>
      </c>
      <c r="E1905" s="1">
        <v>1</v>
      </c>
      <c r="F1905" s="1">
        <v>3</v>
      </c>
      <c r="G1905" s="1">
        <v>4</v>
      </c>
      <c r="H1905" s="6">
        <v>0.75</v>
      </c>
      <c r="I1905">
        <v>1</v>
      </c>
      <c r="J1905" s="1">
        <v>38</v>
      </c>
      <c r="K1905" s="1">
        <v>0</v>
      </c>
      <c r="L1905" s="1">
        <v>633</v>
      </c>
      <c r="M1905" s="6">
        <v>0.09</v>
      </c>
      <c r="N1905" s="4">
        <v>4000</v>
      </c>
      <c r="O1905" s="4">
        <v>400</v>
      </c>
      <c r="P1905" s="4">
        <v>500</v>
      </c>
      <c r="Q1905" s="3">
        <v>0.3</v>
      </c>
      <c r="R1905" s="1">
        <v>24</v>
      </c>
      <c r="S1905" s="1">
        <v>500</v>
      </c>
      <c r="T1905" s="1">
        <v>66</v>
      </c>
      <c r="U1905" s="1">
        <v>1</v>
      </c>
      <c r="V1905" s="1">
        <v>38</v>
      </c>
      <c r="W1905" s="1">
        <v>1</v>
      </c>
      <c r="X1905" s="1">
        <v>1</v>
      </c>
      <c r="Y1905" s="1">
        <v>0</v>
      </c>
      <c r="Z1905" s="1">
        <v>2</v>
      </c>
      <c r="AA1905" s="1">
        <v>0</v>
      </c>
      <c r="AB1905" s="1">
        <v>1</v>
      </c>
      <c r="AC1905" s="1">
        <v>0</v>
      </c>
      <c r="AD1905" s="1">
        <v>0</v>
      </c>
      <c r="AE1905" s="1">
        <v>0</v>
      </c>
      <c r="AF1905" s="1">
        <v>192</v>
      </c>
      <c r="AG1905" s="1">
        <v>57</v>
      </c>
      <c r="AH1905" s="1">
        <v>0</v>
      </c>
      <c r="AI1905" s="1">
        <v>249</v>
      </c>
      <c r="AJ1905" s="1" t="s">
        <v>680</v>
      </c>
      <c r="AK1905" s="1" t="s">
        <v>11167</v>
      </c>
      <c r="AL1905" s="1" t="s">
        <v>11168</v>
      </c>
      <c r="AM1905" s="1" t="s">
        <v>16</v>
      </c>
      <c r="AN1905" s="1" t="s">
        <v>23097</v>
      </c>
      <c r="AO1905" s="1" t="s">
        <v>86</v>
      </c>
      <c r="AP1905" s="1" t="s">
        <v>86</v>
      </c>
      <c r="AQ1905" s="1" t="s">
        <v>14</v>
      </c>
      <c r="AR1905" s="1" t="s">
        <v>30</v>
      </c>
      <c r="AS1905" s="1" t="s">
        <v>23090</v>
      </c>
      <c r="AT1905" s="1" t="s">
        <v>101</v>
      </c>
    </row>
    <row r="1906" spans="1:46" x14ac:dyDescent="0.25">
      <c r="A1906" s="1" t="s">
        <v>18042</v>
      </c>
      <c r="B1906" s="2" t="s">
        <v>23074</v>
      </c>
      <c r="C1906" s="2" t="s">
        <v>23106</v>
      </c>
      <c r="D1906" s="1">
        <v>0</v>
      </c>
      <c r="E1906" s="1">
        <v>2</v>
      </c>
      <c r="F1906" s="1">
        <v>1</v>
      </c>
      <c r="G1906" s="1">
        <v>3</v>
      </c>
      <c r="H1906" s="6">
        <v>0.33333333333333331</v>
      </c>
      <c r="I1906">
        <v>1</v>
      </c>
      <c r="J1906" s="1">
        <v>51</v>
      </c>
      <c r="K1906" s="1">
        <v>0</v>
      </c>
      <c r="L1906" s="1">
        <v>736</v>
      </c>
      <c r="M1906" s="6">
        <v>0.18</v>
      </c>
      <c r="N1906" s="4">
        <v>7800</v>
      </c>
      <c r="O1906" s="4">
        <v>650</v>
      </c>
      <c r="P1906" s="4">
        <v>1000</v>
      </c>
      <c r="Q1906" s="3">
        <v>0.3</v>
      </c>
      <c r="R1906" s="1">
        <v>18</v>
      </c>
      <c r="S1906" s="1">
        <v>1000</v>
      </c>
      <c r="T1906" s="1">
        <v>55</v>
      </c>
      <c r="U1906" s="1">
        <v>0</v>
      </c>
      <c r="V1906" s="1">
        <v>38</v>
      </c>
      <c r="W1906" s="1">
        <v>1</v>
      </c>
      <c r="X1906" s="1">
        <v>1</v>
      </c>
      <c r="Y1906" s="1">
        <v>0</v>
      </c>
      <c r="Z1906" s="1">
        <v>4</v>
      </c>
      <c r="AA1906" s="1">
        <v>1</v>
      </c>
      <c r="AB1906" s="1">
        <v>1</v>
      </c>
      <c r="AC1906" s="1">
        <v>1500</v>
      </c>
      <c r="AD1906" s="1">
        <v>0</v>
      </c>
      <c r="AE1906" s="1">
        <v>0</v>
      </c>
      <c r="AF1906" s="1">
        <v>0</v>
      </c>
      <c r="AG1906" s="1">
        <v>0</v>
      </c>
      <c r="AH1906" s="1">
        <v>0</v>
      </c>
      <c r="AI1906" s="1">
        <v>1500</v>
      </c>
      <c r="AJ1906" s="1" t="s">
        <v>3168</v>
      </c>
      <c r="AK1906" s="1" t="s">
        <v>3169</v>
      </c>
      <c r="AL1906" s="1" t="s">
        <v>3170</v>
      </c>
      <c r="AM1906" s="1" t="s">
        <v>16</v>
      </c>
      <c r="AN1906" s="1" t="s">
        <v>23097</v>
      </c>
      <c r="AO1906" s="1" t="s">
        <v>364</v>
      </c>
      <c r="AP1906" s="1" t="s">
        <v>86</v>
      </c>
      <c r="AQ1906" s="1" t="s">
        <v>14</v>
      </c>
      <c r="AR1906" s="1" t="s">
        <v>30</v>
      </c>
      <c r="AS1906" s="1" t="s">
        <v>23091</v>
      </c>
      <c r="AT1906" s="1" t="s">
        <v>101</v>
      </c>
    </row>
    <row r="1907" spans="1:46" x14ac:dyDescent="0.25">
      <c r="A1907" s="1" t="s">
        <v>18067</v>
      </c>
      <c r="B1907" s="2" t="s">
        <v>23074</v>
      </c>
      <c r="C1907" s="2" t="s">
        <v>23106</v>
      </c>
      <c r="D1907" s="1">
        <v>1</v>
      </c>
      <c r="E1907" s="1">
        <v>2</v>
      </c>
      <c r="F1907" s="1">
        <v>5</v>
      </c>
      <c r="G1907" s="1">
        <v>8</v>
      </c>
      <c r="H1907" s="6">
        <v>0.625</v>
      </c>
      <c r="I1907">
        <v>1</v>
      </c>
      <c r="J1907" s="1">
        <v>34</v>
      </c>
      <c r="K1907" s="1">
        <v>1</v>
      </c>
      <c r="L1907" s="1">
        <v>762</v>
      </c>
      <c r="M1907" s="6">
        <v>0.94</v>
      </c>
      <c r="N1907" s="4">
        <v>3160</v>
      </c>
      <c r="O1907" s="4">
        <v>240</v>
      </c>
      <c r="P1907" s="4">
        <v>1000</v>
      </c>
      <c r="Q1907" s="3">
        <v>0.28999999999999998</v>
      </c>
      <c r="R1907" s="1">
        <v>24</v>
      </c>
      <c r="S1907" s="1">
        <v>1000</v>
      </c>
      <c r="T1907" s="1">
        <v>94</v>
      </c>
      <c r="U1907" s="1">
        <v>1</v>
      </c>
      <c r="V1907" s="1">
        <v>38</v>
      </c>
      <c r="W1907" s="1">
        <v>1</v>
      </c>
      <c r="X1907" s="1">
        <v>1</v>
      </c>
      <c r="Y1907" s="1">
        <v>1</v>
      </c>
      <c r="Z1907" s="1">
        <v>1</v>
      </c>
      <c r="AA1907" s="1">
        <v>1</v>
      </c>
      <c r="AB1907" s="1">
        <v>1</v>
      </c>
      <c r="AC1907" s="1">
        <v>4120</v>
      </c>
      <c r="AD1907" s="1">
        <v>912</v>
      </c>
      <c r="AE1907" s="1">
        <v>0</v>
      </c>
      <c r="AF1907" s="1">
        <v>0</v>
      </c>
      <c r="AG1907" s="1">
        <v>0</v>
      </c>
      <c r="AH1907" s="1">
        <v>0</v>
      </c>
      <c r="AI1907" s="1">
        <v>5032</v>
      </c>
      <c r="AJ1907" s="1" t="s">
        <v>3248</v>
      </c>
      <c r="AK1907" s="1" t="s">
        <v>3249</v>
      </c>
      <c r="AL1907" s="1" t="s">
        <v>3250</v>
      </c>
      <c r="AM1907" s="1" t="s">
        <v>16</v>
      </c>
      <c r="AN1907" s="1" t="s">
        <v>23098</v>
      </c>
      <c r="AO1907" s="1" t="s">
        <v>86</v>
      </c>
      <c r="AP1907" s="1" t="s">
        <v>86</v>
      </c>
      <c r="AQ1907" s="1" t="s">
        <v>14</v>
      </c>
      <c r="AR1907" s="1" t="s">
        <v>19</v>
      </c>
      <c r="AS1907" s="1" t="s">
        <v>23091</v>
      </c>
      <c r="AT1907" s="1" t="s">
        <v>101</v>
      </c>
    </row>
    <row r="1908" spans="1:46" x14ac:dyDescent="0.25">
      <c r="A1908" s="1" t="s">
        <v>22165</v>
      </c>
      <c r="B1908" s="2" t="s">
        <v>23074</v>
      </c>
      <c r="C1908" s="2" t="s">
        <v>23106</v>
      </c>
      <c r="D1908" s="1">
        <v>4</v>
      </c>
      <c r="E1908" s="1">
        <v>1</v>
      </c>
      <c r="F1908" s="1">
        <v>5</v>
      </c>
      <c r="G1908" s="1">
        <v>10</v>
      </c>
      <c r="H1908" s="6">
        <v>0.5</v>
      </c>
      <c r="I1908">
        <v>1</v>
      </c>
      <c r="J1908" s="1">
        <v>52</v>
      </c>
      <c r="K1908" s="1">
        <v>0</v>
      </c>
      <c r="L1908" s="1">
        <v>645</v>
      </c>
      <c r="M1908" s="6">
        <v>0.16</v>
      </c>
      <c r="N1908" s="4">
        <v>6000</v>
      </c>
      <c r="O1908" s="4">
        <v>700</v>
      </c>
      <c r="P1908" s="4">
        <v>800</v>
      </c>
      <c r="Q1908" s="3">
        <v>0.3</v>
      </c>
      <c r="R1908" s="1">
        <v>24</v>
      </c>
      <c r="S1908" s="1">
        <v>800</v>
      </c>
      <c r="T1908" s="1">
        <v>78</v>
      </c>
      <c r="U1908" s="1">
        <v>1</v>
      </c>
      <c r="V1908" s="1">
        <v>38</v>
      </c>
      <c r="W1908" s="1">
        <v>1</v>
      </c>
      <c r="X1908" s="1">
        <v>1</v>
      </c>
      <c r="Y1908" s="1">
        <v>0</v>
      </c>
      <c r="Z1908" s="1">
        <v>2</v>
      </c>
      <c r="AA1908" s="1">
        <v>1</v>
      </c>
      <c r="AB1908" s="1">
        <v>1</v>
      </c>
      <c r="AC1908" s="1">
        <v>1239</v>
      </c>
      <c r="AD1908" s="1">
        <v>400</v>
      </c>
      <c r="AE1908" s="1">
        <v>0</v>
      </c>
      <c r="AF1908" s="1">
        <v>312</v>
      </c>
      <c r="AG1908" s="1">
        <v>20</v>
      </c>
      <c r="AH1908" s="1">
        <v>0</v>
      </c>
      <c r="AI1908" s="1">
        <v>1971</v>
      </c>
      <c r="AJ1908" s="1" t="s">
        <v>14580</v>
      </c>
      <c r="AK1908" s="1" t="s">
        <v>14581</v>
      </c>
      <c r="AL1908" s="1" t="s">
        <v>14582</v>
      </c>
      <c r="AM1908" s="1" t="s">
        <v>16</v>
      </c>
      <c r="AN1908" s="1" t="s">
        <v>23097</v>
      </c>
      <c r="AO1908" s="1" t="s">
        <v>86</v>
      </c>
      <c r="AP1908" s="1" t="s">
        <v>86</v>
      </c>
      <c r="AQ1908" s="1" t="s">
        <v>14</v>
      </c>
      <c r="AR1908" s="1" t="s">
        <v>30</v>
      </c>
      <c r="AS1908" s="1" t="s">
        <v>23091</v>
      </c>
      <c r="AT1908" s="1" t="s">
        <v>101</v>
      </c>
    </row>
    <row r="1909" spans="1:46" x14ac:dyDescent="0.25">
      <c r="A1909" s="1" t="s">
        <v>19939</v>
      </c>
      <c r="B1909" s="2" t="s">
        <v>23074</v>
      </c>
      <c r="C1909" s="2" t="s">
        <v>23107</v>
      </c>
      <c r="D1909" s="1">
        <v>0</v>
      </c>
      <c r="E1909" s="1">
        <v>0</v>
      </c>
      <c r="F1909" s="1">
        <v>1</v>
      </c>
      <c r="G1909" s="1">
        <v>1</v>
      </c>
      <c r="H1909" s="6">
        <v>1</v>
      </c>
      <c r="I1909">
        <v>0</v>
      </c>
      <c r="J1909" s="1">
        <v>35</v>
      </c>
      <c r="K1909" s="1">
        <v>0</v>
      </c>
      <c r="L1909" s="1">
        <v>754</v>
      </c>
      <c r="M1909" s="6">
        <v>0.24</v>
      </c>
      <c r="N1909" s="4">
        <v>8000</v>
      </c>
      <c r="O1909" s="4">
        <v>500</v>
      </c>
      <c r="P1909" s="4">
        <v>800</v>
      </c>
      <c r="Q1909" s="3">
        <v>0.3</v>
      </c>
      <c r="R1909" s="1">
        <v>24</v>
      </c>
      <c r="S1909" s="1">
        <v>800</v>
      </c>
      <c r="T1909" s="1">
        <v>110</v>
      </c>
      <c r="U1909" s="1">
        <v>0</v>
      </c>
      <c r="V1909" s="1">
        <v>38</v>
      </c>
      <c r="W1909" s="1">
        <v>1</v>
      </c>
      <c r="X1909" s="1">
        <v>1</v>
      </c>
      <c r="Y1909" s="1">
        <v>0</v>
      </c>
      <c r="Z1909" s="1">
        <v>3</v>
      </c>
      <c r="AA1909" s="1">
        <v>1</v>
      </c>
      <c r="AB1909" s="1">
        <v>0</v>
      </c>
      <c r="AC1909" s="1">
        <v>118</v>
      </c>
      <c r="AD1909" s="1">
        <v>1000</v>
      </c>
      <c r="AE1909" s="1">
        <v>0</v>
      </c>
      <c r="AF1909" s="1">
        <v>700</v>
      </c>
      <c r="AG1909" s="1">
        <v>0</v>
      </c>
      <c r="AH1909" s="1">
        <v>0</v>
      </c>
      <c r="AI1909" s="1">
        <v>1818</v>
      </c>
      <c r="AJ1909" s="1" t="s">
        <v>8578</v>
      </c>
      <c r="AK1909" s="1" t="s">
        <v>8579</v>
      </c>
      <c r="AL1909" s="1" t="s">
        <v>8580</v>
      </c>
      <c r="AM1909" s="1" t="s">
        <v>12</v>
      </c>
      <c r="AN1909" s="1" t="s">
        <v>23097</v>
      </c>
      <c r="AO1909" s="1" t="s">
        <v>364</v>
      </c>
      <c r="AP1909" s="1" t="s">
        <v>86</v>
      </c>
      <c r="AQ1909" s="1" t="s">
        <v>14</v>
      </c>
      <c r="AR1909" s="1" t="s">
        <v>30</v>
      </c>
      <c r="AS1909" s="1" t="s">
        <v>23091</v>
      </c>
      <c r="AT1909" s="1" t="s">
        <v>26</v>
      </c>
    </row>
    <row r="1910" spans="1:46" x14ac:dyDescent="0.25">
      <c r="A1910" s="1" t="s">
        <v>21676</v>
      </c>
      <c r="B1910" s="2" t="s">
        <v>23074</v>
      </c>
      <c r="C1910" s="2" t="s">
        <v>23110</v>
      </c>
      <c r="D1910" s="1">
        <v>0</v>
      </c>
      <c r="E1910" s="1">
        <v>0</v>
      </c>
      <c r="F1910" s="1">
        <v>1</v>
      </c>
      <c r="G1910" s="1">
        <v>1</v>
      </c>
      <c r="H1910" s="6">
        <v>1</v>
      </c>
      <c r="I1910">
        <v>0</v>
      </c>
      <c r="J1910" s="1">
        <v>33</v>
      </c>
      <c r="K1910" s="1">
        <v>1</v>
      </c>
      <c r="L1910" s="1">
        <v>876</v>
      </c>
      <c r="M1910" s="6">
        <v>0.35</v>
      </c>
      <c r="N1910" s="4">
        <v>6000</v>
      </c>
      <c r="O1910" s="4">
        <v>500</v>
      </c>
      <c r="P1910" s="4">
        <v>900</v>
      </c>
      <c r="Q1910" s="3">
        <v>0.17</v>
      </c>
      <c r="R1910" s="1">
        <v>12</v>
      </c>
      <c r="S1910" s="1">
        <v>900</v>
      </c>
      <c r="T1910" s="1">
        <v>90</v>
      </c>
      <c r="U1910" s="1">
        <v>1</v>
      </c>
      <c r="V1910" s="1">
        <v>38</v>
      </c>
      <c r="W1910" s="1">
        <v>1</v>
      </c>
      <c r="X1910" s="1">
        <v>0</v>
      </c>
      <c r="Y1910" s="1">
        <v>1</v>
      </c>
      <c r="Z1910" s="1">
        <v>0</v>
      </c>
      <c r="AA1910" s="1">
        <v>1</v>
      </c>
      <c r="AB1910" s="1">
        <v>1</v>
      </c>
      <c r="AC1910" s="1">
        <v>2778</v>
      </c>
      <c r="AD1910" s="1">
        <v>0</v>
      </c>
      <c r="AE1910" s="1">
        <v>0</v>
      </c>
      <c r="AF1910" s="1">
        <v>0</v>
      </c>
      <c r="AG1910" s="1">
        <v>0</v>
      </c>
      <c r="AH1910" s="1">
        <v>0</v>
      </c>
      <c r="AI1910" s="1">
        <v>2778</v>
      </c>
      <c r="AJ1910" s="1" t="s">
        <v>13303</v>
      </c>
      <c r="AK1910" s="1" t="s">
        <v>13304</v>
      </c>
      <c r="AL1910" s="1" t="s">
        <v>13305</v>
      </c>
      <c r="AM1910" s="1" t="s">
        <v>12</v>
      </c>
      <c r="AN1910" s="1" t="s">
        <v>23098</v>
      </c>
      <c r="AO1910" s="1" t="s">
        <v>86</v>
      </c>
      <c r="AP1910" s="1" t="s">
        <v>86</v>
      </c>
      <c r="AQ1910" s="1" t="s">
        <v>25</v>
      </c>
      <c r="AR1910" s="1" t="s">
        <v>19</v>
      </c>
      <c r="AS1910" s="1" t="s">
        <v>23091</v>
      </c>
      <c r="AT1910" s="1" t="s">
        <v>101</v>
      </c>
    </row>
    <row r="1911" spans="1:46" x14ac:dyDescent="0.25">
      <c r="A1911" s="1" t="s">
        <v>19669</v>
      </c>
      <c r="B1911" s="2" t="s">
        <v>23075</v>
      </c>
      <c r="C1911" s="2" t="s">
        <v>23104</v>
      </c>
      <c r="D1911" s="1">
        <v>0</v>
      </c>
      <c r="E1911" s="1">
        <v>9</v>
      </c>
      <c r="F1911" s="1">
        <v>2</v>
      </c>
      <c r="G1911" s="1">
        <v>11</v>
      </c>
      <c r="H1911" s="6">
        <v>0.18181818181818182</v>
      </c>
      <c r="I1911">
        <v>1</v>
      </c>
      <c r="J1911" s="1">
        <v>31</v>
      </c>
      <c r="K1911" s="1">
        <v>0</v>
      </c>
      <c r="L1911" s="1">
        <v>548</v>
      </c>
      <c r="M1911" s="6">
        <v>0</v>
      </c>
      <c r="N1911" s="4">
        <v>2000</v>
      </c>
      <c r="O1911" s="4">
        <v>160</v>
      </c>
      <c r="P1911" s="4">
        <v>300</v>
      </c>
      <c r="Q1911" s="3">
        <v>0.38</v>
      </c>
      <c r="R1911" s="1">
        <v>24</v>
      </c>
      <c r="S1911" s="1">
        <v>300</v>
      </c>
      <c r="T1911" s="1">
        <v>9</v>
      </c>
      <c r="U1911" s="1">
        <v>0</v>
      </c>
      <c r="V1911" s="1">
        <v>38</v>
      </c>
      <c r="W1911" s="1">
        <v>0</v>
      </c>
      <c r="X1911" s="1">
        <v>1</v>
      </c>
      <c r="Y1911" s="1">
        <v>1</v>
      </c>
      <c r="Z1911" s="1">
        <v>2</v>
      </c>
      <c r="AA1911" s="1">
        <v>1</v>
      </c>
      <c r="AB1911" s="1">
        <v>1</v>
      </c>
      <c r="AC1911" s="1">
        <v>0</v>
      </c>
      <c r="AD1911" s="1">
        <v>0</v>
      </c>
      <c r="AE1911" s="1">
        <v>0</v>
      </c>
      <c r="AF1911" s="1">
        <v>500</v>
      </c>
      <c r="AG1911" s="1">
        <v>0</v>
      </c>
      <c r="AH1911" s="1">
        <v>800</v>
      </c>
      <c r="AI1911" s="1">
        <v>1300</v>
      </c>
      <c r="AJ1911" s="1" t="s">
        <v>7837</v>
      </c>
      <c r="AK1911" s="1" t="s">
        <v>7838</v>
      </c>
      <c r="AL1911" s="1" t="s">
        <v>11</v>
      </c>
      <c r="AM1911" s="1" t="s">
        <v>16</v>
      </c>
      <c r="AN1911" s="1" t="s">
        <v>23097</v>
      </c>
      <c r="AO1911" s="1" t="s">
        <v>364</v>
      </c>
      <c r="AP1911" s="1" t="s">
        <v>57</v>
      </c>
      <c r="AQ1911" s="1" t="s">
        <v>14</v>
      </c>
      <c r="AR1911" s="1" t="s">
        <v>19</v>
      </c>
      <c r="AS1911" s="1" t="s">
        <v>23091</v>
      </c>
      <c r="AT1911" s="1" t="s">
        <v>101</v>
      </c>
    </row>
    <row r="1912" spans="1:46" x14ac:dyDescent="0.25">
      <c r="A1912" s="1" t="s">
        <v>18107</v>
      </c>
      <c r="B1912" s="2" t="s">
        <v>23075</v>
      </c>
      <c r="C1912" s="2" t="s">
        <v>23107</v>
      </c>
      <c r="D1912" s="1">
        <v>0</v>
      </c>
      <c r="E1912" s="1">
        <v>0</v>
      </c>
      <c r="F1912" s="1">
        <v>2</v>
      </c>
      <c r="G1912" s="1">
        <v>2</v>
      </c>
      <c r="H1912" s="6">
        <v>1</v>
      </c>
      <c r="I1912">
        <v>0</v>
      </c>
      <c r="J1912" s="1">
        <v>33</v>
      </c>
      <c r="K1912" s="1">
        <v>1</v>
      </c>
      <c r="L1912" s="1">
        <v>600</v>
      </c>
      <c r="M1912" s="6">
        <v>0.08</v>
      </c>
      <c r="N1912" s="4">
        <v>2900</v>
      </c>
      <c r="O1912" s="4">
        <v>230</v>
      </c>
      <c r="P1912" s="4">
        <v>200</v>
      </c>
      <c r="Q1912" s="3">
        <v>0.3</v>
      </c>
      <c r="R1912" s="1">
        <v>12</v>
      </c>
      <c r="S1912" s="1">
        <v>200</v>
      </c>
      <c r="T1912" s="1">
        <v>42</v>
      </c>
      <c r="U1912" s="1">
        <v>1</v>
      </c>
      <c r="V1912" s="1">
        <v>38</v>
      </c>
      <c r="W1912" s="1">
        <v>0</v>
      </c>
      <c r="X1912" s="1">
        <v>0</v>
      </c>
      <c r="Y1912" s="1">
        <v>0</v>
      </c>
      <c r="Z1912" s="1">
        <v>2</v>
      </c>
      <c r="AA1912" s="1">
        <v>1</v>
      </c>
      <c r="AB1912" s="1">
        <v>0</v>
      </c>
      <c r="AC1912" s="1">
        <v>0</v>
      </c>
      <c r="AD1912" s="1">
        <v>0</v>
      </c>
      <c r="AE1912" s="1">
        <v>0</v>
      </c>
      <c r="AF1912" s="1">
        <v>0</v>
      </c>
      <c r="AG1912" s="1">
        <v>0</v>
      </c>
      <c r="AH1912" s="1">
        <v>0</v>
      </c>
      <c r="AI1912" s="1">
        <v>0</v>
      </c>
      <c r="AJ1912" s="1" t="s">
        <v>2503</v>
      </c>
      <c r="AK1912" s="1" t="s">
        <v>3370</v>
      </c>
      <c r="AL1912" s="1" t="s">
        <v>3371</v>
      </c>
      <c r="AM1912" s="1" t="s">
        <v>12</v>
      </c>
      <c r="AN1912" s="1" t="s">
        <v>23098</v>
      </c>
      <c r="AO1912" s="1" t="s">
        <v>86</v>
      </c>
      <c r="AP1912" s="1" t="s">
        <v>57</v>
      </c>
      <c r="AQ1912" s="1" t="s">
        <v>25</v>
      </c>
      <c r="AR1912" s="1" t="s">
        <v>30</v>
      </c>
      <c r="AS1912" s="1" t="s">
        <v>23091</v>
      </c>
      <c r="AT1912" s="1" t="s">
        <v>26</v>
      </c>
    </row>
    <row r="1913" spans="1:46" x14ac:dyDescent="0.25">
      <c r="A1913" s="1" t="s">
        <v>22229</v>
      </c>
      <c r="B1913" s="2" t="s">
        <v>23075</v>
      </c>
      <c r="C1913" s="2" t="s">
        <v>23107</v>
      </c>
      <c r="D1913" s="1">
        <v>0</v>
      </c>
      <c r="E1913" s="1">
        <v>1</v>
      </c>
      <c r="F1913" s="1">
        <v>2</v>
      </c>
      <c r="G1913" s="1">
        <v>3</v>
      </c>
      <c r="H1913" s="6">
        <v>0.66666666666666663</v>
      </c>
      <c r="I1913">
        <v>1</v>
      </c>
      <c r="J1913" s="1">
        <v>32</v>
      </c>
      <c r="K1913" s="1">
        <v>1</v>
      </c>
      <c r="L1913" s="1">
        <v>698</v>
      </c>
      <c r="M1913" s="6">
        <v>0.3</v>
      </c>
      <c r="N1913" s="4">
        <v>2700</v>
      </c>
      <c r="O1913" s="4">
        <v>200</v>
      </c>
      <c r="P1913" s="4">
        <v>700</v>
      </c>
      <c r="Q1913" s="3">
        <v>0.35</v>
      </c>
      <c r="R1913" s="1">
        <v>24</v>
      </c>
      <c r="S1913" s="1">
        <v>700</v>
      </c>
      <c r="T1913" s="1">
        <v>25</v>
      </c>
      <c r="U1913" s="1">
        <v>1</v>
      </c>
      <c r="V1913" s="1">
        <v>38</v>
      </c>
      <c r="W1913" s="1">
        <v>0</v>
      </c>
      <c r="X1913" s="1">
        <v>0</v>
      </c>
      <c r="Y1913" s="1">
        <v>1</v>
      </c>
      <c r="Z1913" s="1">
        <v>2</v>
      </c>
      <c r="AA1913" s="1">
        <v>1</v>
      </c>
      <c r="AB1913" s="1">
        <v>1</v>
      </c>
      <c r="AC1913" s="1">
        <v>275</v>
      </c>
      <c r="AD1913" s="1">
        <v>300</v>
      </c>
      <c r="AE1913" s="1">
        <v>0</v>
      </c>
      <c r="AF1913" s="1">
        <v>0</v>
      </c>
      <c r="AG1913" s="1">
        <v>11</v>
      </c>
      <c r="AH1913" s="1">
        <v>0</v>
      </c>
      <c r="AI1913" s="1">
        <v>586</v>
      </c>
      <c r="AJ1913" s="1" t="s">
        <v>2650</v>
      </c>
      <c r="AK1913" s="1" t="s">
        <v>14758</v>
      </c>
      <c r="AL1913" s="1" t="s">
        <v>14759</v>
      </c>
      <c r="AM1913" s="1" t="s">
        <v>16</v>
      </c>
      <c r="AN1913" s="1" t="s">
        <v>23098</v>
      </c>
      <c r="AO1913" s="1" t="s">
        <v>86</v>
      </c>
      <c r="AP1913" s="1" t="s">
        <v>57</v>
      </c>
      <c r="AQ1913" s="1" t="s">
        <v>25</v>
      </c>
      <c r="AR1913" s="1" t="s">
        <v>19</v>
      </c>
      <c r="AS1913" s="1" t="s">
        <v>23091</v>
      </c>
      <c r="AT1913" s="1" t="s">
        <v>101</v>
      </c>
    </row>
    <row r="1914" spans="1:46" x14ac:dyDescent="0.25">
      <c r="A1914" s="1" t="s">
        <v>21450</v>
      </c>
      <c r="B1914" s="2" t="s">
        <v>23101</v>
      </c>
      <c r="C1914" s="2" t="s">
        <v>23104</v>
      </c>
      <c r="D1914" s="1">
        <v>0</v>
      </c>
      <c r="E1914" s="1">
        <v>0</v>
      </c>
      <c r="F1914" s="1">
        <v>1</v>
      </c>
      <c r="G1914" s="1">
        <v>1</v>
      </c>
      <c r="H1914" s="6">
        <v>1</v>
      </c>
      <c r="I1914">
        <v>0</v>
      </c>
      <c r="J1914" s="1">
        <v>39</v>
      </c>
      <c r="K1914" s="1">
        <v>0</v>
      </c>
      <c r="L1914" s="1">
        <v>407</v>
      </c>
      <c r="M1914" s="6">
        <v>0</v>
      </c>
      <c r="N1914" s="4">
        <v>6000</v>
      </c>
      <c r="O1914" s="4">
        <v>400</v>
      </c>
      <c r="P1914" s="4">
        <v>400</v>
      </c>
      <c r="Q1914" s="3">
        <v>0.4</v>
      </c>
      <c r="R1914" s="1">
        <v>12</v>
      </c>
      <c r="S1914" s="1">
        <v>400</v>
      </c>
      <c r="T1914" s="1">
        <v>10</v>
      </c>
      <c r="U1914" s="1">
        <v>0</v>
      </c>
      <c r="V1914" s="1">
        <v>38</v>
      </c>
      <c r="W1914" s="1">
        <v>0</v>
      </c>
      <c r="X1914" s="1">
        <v>0</v>
      </c>
      <c r="Y1914" s="1">
        <v>0</v>
      </c>
      <c r="Z1914" s="1">
        <v>1</v>
      </c>
      <c r="AA1914" s="1">
        <v>0</v>
      </c>
      <c r="AB1914" s="1">
        <v>0</v>
      </c>
      <c r="AC1914" s="1">
        <v>10000</v>
      </c>
      <c r="AD1914" s="1">
        <v>0</v>
      </c>
      <c r="AE1914" s="1">
        <v>400</v>
      </c>
      <c r="AF1914" s="1">
        <v>0</v>
      </c>
      <c r="AG1914" s="1">
        <v>0</v>
      </c>
      <c r="AH1914" s="1">
        <v>400</v>
      </c>
      <c r="AI1914" s="1">
        <v>10800</v>
      </c>
      <c r="AJ1914" s="1" t="s">
        <v>12669</v>
      </c>
      <c r="AK1914" s="1" t="s">
        <v>12670</v>
      </c>
      <c r="AL1914" s="1" t="s">
        <v>11</v>
      </c>
      <c r="AM1914" s="1" t="s">
        <v>12</v>
      </c>
      <c r="AN1914" s="1" t="s">
        <v>23097</v>
      </c>
      <c r="AO1914" s="1" t="s">
        <v>364</v>
      </c>
      <c r="AP1914" s="1" t="s">
        <v>57</v>
      </c>
      <c r="AQ1914" s="1" t="s">
        <v>25</v>
      </c>
      <c r="AR1914" s="1" t="s">
        <v>30</v>
      </c>
      <c r="AS1914" s="1" t="s">
        <v>23090</v>
      </c>
      <c r="AT1914" s="1" t="s">
        <v>26</v>
      </c>
    </row>
    <row r="1915" spans="1:46" x14ac:dyDescent="0.25">
      <c r="A1915" s="1" t="s">
        <v>19788</v>
      </c>
      <c r="B1915" s="2" t="s">
        <v>23101</v>
      </c>
      <c r="C1915" s="2" t="s">
        <v>23104</v>
      </c>
      <c r="D1915" s="1">
        <v>2</v>
      </c>
      <c r="E1915" s="1">
        <v>2</v>
      </c>
      <c r="F1915" s="1">
        <v>1</v>
      </c>
      <c r="G1915" s="1">
        <v>5</v>
      </c>
      <c r="H1915" s="6">
        <v>0.2</v>
      </c>
      <c r="I1915">
        <v>1</v>
      </c>
      <c r="J1915" s="1">
        <v>50</v>
      </c>
      <c r="K1915" s="1">
        <v>0</v>
      </c>
      <c r="L1915" s="1">
        <v>252</v>
      </c>
      <c r="M1915" s="6">
        <v>0</v>
      </c>
      <c r="N1915" s="4">
        <v>4500</v>
      </c>
      <c r="O1915" s="4">
        <v>350</v>
      </c>
      <c r="P1915" s="4">
        <v>300</v>
      </c>
      <c r="Q1915" s="3">
        <v>0.38</v>
      </c>
      <c r="R1915" s="1">
        <v>12</v>
      </c>
      <c r="S1915" s="1">
        <v>300</v>
      </c>
      <c r="T1915" s="1">
        <v>8</v>
      </c>
      <c r="U1915" s="1">
        <v>1</v>
      </c>
      <c r="V1915" s="1">
        <v>38</v>
      </c>
      <c r="W1915" s="1">
        <v>0</v>
      </c>
      <c r="X1915" s="1">
        <v>0</v>
      </c>
      <c r="Y1915" s="1">
        <v>0</v>
      </c>
      <c r="Z1915" s="1">
        <v>3</v>
      </c>
      <c r="AA1915" s="1">
        <v>1</v>
      </c>
      <c r="AB1915" s="1">
        <v>1</v>
      </c>
      <c r="AC1915" s="1">
        <v>0</v>
      </c>
      <c r="AD1915" s="1">
        <v>0</v>
      </c>
      <c r="AE1915" s="1">
        <v>1600</v>
      </c>
      <c r="AF1915" s="1">
        <v>0</v>
      </c>
      <c r="AG1915" s="1">
        <v>0</v>
      </c>
      <c r="AH1915" s="1">
        <v>0</v>
      </c>
      <c r="AI1915" s="1">
        <v>1600</v>
      </c>
      <c r="AJ1915" s="1" t="s">
        <v>565</v>
      </c>
      <c r="AK1915" s="1" t="s">
        <v>8153</v>
      </c>
      <c r="AL1915" s="1" t="s">
        <v>11</v>
      </c>
      <c r="AM1915" s="1" t="s">
        <v>16</v>
      </c>
      <c r="AN1915" s="1" t="s">
        <v>23097</v>
      </c>
      <c r="AO1915" s="1" t="s">
        <v>86</v>
      </c>
      <c r="AP1915" s="1" t="s">
        <v>57</v>
      </c>
      <c r="AQ1915" s="1" t="s">
        <v>25</v>
      </c>
      <c r="AR1915" s="1" t="s">
        <v>30</v>
      </c>
      <c r="AS1915" s="1" t="s">
        <v>23091</v>
      </c>
      <c r="AT1915" s="1" t="s">
        <v>101</v>
      </c>
    </row>
    <row r="1916" spans="1:46" x14ac:dyDescent="0.25">
      <c r="A1916" s="1" t="s">
        <v>19216</v>
      </c>
      <c r="B1916" s="2" t="s">
        <v>23101</v>
      </c>
      <c r="C1916" s="2" t="s">
        <v>23104</v>
      </c>
      <c r="D1916" s="1">
        <v>0</v>
      </c>
      <c r="E1916" s="1">
        <v>9</v>
      </c>
      <c r="F1916" s="1">
        <v>2</v>
      </c>
      <c r="G1916" s="1">
        <v>11</v>
      </c>
      <c r="H1916" s="6">
        <v>0.18181818181818182</v>
      </c>
      <c r="I1916">
        <v>1</v>
      </c>
      <c r="J1916" s="1">
        <v>31</v>
      </c>
      <c r="K1916" s="1">
        <v>0</v>
      </c>
      <c r="L1916" s="1">
        <v>215</v>
      </c>
      <c r="M1916" s="6">
        <v>0.61</v>
      </c>
      <c r="N1916" s="4">
        <v>2000</v>
      </c>
      <c r="O1916" s="4">
        <v>150</v>
      </c>
      <c r="P1916" s="4">
        <v>500</v>
      </c>
      <c r="Q1916" s="3">
        <v>0.37</v>
      </c>
      <c r="R1916" s="1">
        <v>36</v>
      </c>
      <c r="S1916" s="1">
        <v>500</v>
      </c>
      <c r="T1916" s="1">
        <v>31</v>
      </c>
      <c r="U1916" s="1">
        <v>0</v>
      </c>
      <c r="V1916" s="1">
        <v>38</v>
      </c>
      <c r="W1916" s="1">
        <v>0</v>
      </c>
      <c r="X1916" s="1">
        <v>1</v>
      </c>
      <c r="Y1916" s="1">
        <v>1</v>
      </c>
      <c r="Z1916" s="1">
        <v>2</v>
      </c>
      <c r="AA1916" s="1">
        <v>1</v>
      </c>
      <c r="AB1916" s="1">
        <v>1</v>
      </c>
      <c r="AC1916" s="1">
        <v>0</v>
      </c>
      <c r="AD1916" s="1">
        <v>0</v>
      </c>
      <c r="AE1916" s="1">
        <v>0</v>
      </c>
      <c r="AF1916" s="1">
        <v>500</v>
      </c>
      <c r="AG1916" s="1">
        <v>0</v>
      </c>
      <c r="AH1916" s="1">
        <v>700</v>
      </c>
      <c r="AI1916" s="1">
        <v>1200</v>
      </c>
      <c r="AJ1916" s="1" t="s">
        <v>6549</v>
      </c>
      <c r="AK1916" s="1" t="s">
        <v>6550</v>
      </c>
      <c r="AL1916" s="1" t="s">
        <v>6551</v>
      </c>
      <c r="AM1916" s="1" t="s">
        <v>16</v>
      </c>
      <c r="AN1916" s="1" t="s">
        <v>23097</v>
      </c>
      <c r="AO1916" s="1" t="s">
        <v>364</v>
      </c>
      <c r="AP1916" s="1" t="s">
        <v>57</v>
      </c>
      <c r="AQ1916" s="1" t="s">
        <v>14</v>
      </c>
      <c r="AR1916" s="1" t="s">
        <v>19</v>
      </c>
      <c r="AS1916" s="1" t="s">
        <v>23091</v>
      </c>
      <c r="AT1916" s="1" t="s">
        <v>101</v>
      </c>
    </row>
    <row r="1917" spans="1:46" x14ac:dyDescent="0.25">
      <c r="A1917" s="1" t="s">
        <v>17239</v>
      </c>
      <c r="B1917" s="2" t="s">
        <v>23101</v>
      </c>
      <c r="C1917" s="2" t="s">
        <v>23104</v>
      </c>
      <c r="D1917" s="1">
        <v>2</v>
      </c>
      <c r="E1917" s="1">
        <v>3</v>
      </c>
      <c r="F1917" s="1">
        <v>1</v>
      </c>
      <c r="G1917" s="1">
        <v>6</v>
      </c>
      <c r="H1917" s="6">
        <v>0.16666666666666666</v>
      </c>
      <c r="I1917">
        <v>0</v>
      </c>
      <c r="J1917" s="1">
        <v>32</v>
      </c>
      <c r="K1917" s="1">
        <v>0</v>
      </c>
      <c r="L1917" s="1">
        <v>601</v>
      </c>
      <c r="M1917" s="6">
        <v>0.42</v>
      </c>
      <c r="N1917" s="4">
        <v>2000</v>
      </c>
      <c r="O1917" s="4">
        <v>170</v>
      </c>
      <c r="P1917" s="4">
        <v>400</v>
      </c>
      <c r="Q1917" s="3">
        <v>0.38</v>
      </c>
      <c r="R1917" s="1">
        <v>24</v>
      </c>
      <c r="S1917" s="1">
        <v>400</v>
      </c>
      <c r="T1917" s="1">
        <v>44</v>
      </c>
      <c r="U1917" s="1">
        <v>0</v>
      </c>
      <c r="V1917" s="1">
        <v>38</v>
      </c>
      <c r="W1917" s="1">
        <v>1</v>
      </c>
      <c r="X1917" s="1">
        <v>0</v>
      </c>
      <c r="Y1917" s="1">
        <v>1</v>
      </c>
      <c r="Z1917" s="1">
        <v>3</v>
      </c>
      <c r="AA1917" s="1">
        <v>1</v>
      </c>
      <c r="AB1917" s="1">
        <v>0</v>
      </c>
      <c r="AC1917" s="1">
        <v>0</v>
      </c>
      <c r="AD1917" s="1">
        <v>0</v>
      </c>
      <c r="AE1917" s="1">
        <v>700</v>
      </c>
      <c r="AF1917" s="1">
        <v>0</v>
      </c>
      <c r="AG1917" s="1">
        <v>0</v>
      </c>
      <c r="AH1917" s="1">
        <v>349</v>
      </c>
      <c r="AI1917" s="1">
        <v>1049</v>
      </c>
      <c r="AJ1917" s="1" t="s">
        <v>727</v>
      </c>
      <c r="AK1917" s="1" t="s">
        <v>728</v>
      </c>
      <c r="AL1917" s="1" t="s">
        <v>729</v>
      </c>
      <c r="AM1917" s="1" t="s">
        <v>12</v>
      </c>
      <c r="AN1917" s="1" t="s">
        <v>23097</v>
      </c>
      <c r="AO1917" s="1" t="s">
        <v>364</v>
      </c>
      <c r="AP1917" s="1" t="s">
        <v>86</v>
      </c>
      <c r="AQ1917" s="1" t="s">
        <v>25</v>
      </c>
      <c r="AR1917" s="1" t="s">
        <v>19</v>
      </c>
      <c r="AS1917" s="1" t="s">
        <v>23091</v>
      </c>
      <c r="AT1917" s="1" t="s">
        <v>26</v>
      </c>
    </row>
    <row r="1918" spans="1:46" x14ac:dyDescent="0.25">
      <c r="A1918" s="1" t="s">
        <v>17123</v>
      </c>
      <c r="B1918" s="2" t="s">
        <v>23101</v>
      </c>
      <c r="C1918" s="2" t="s">
        <v>23105</v>
      </c>
      <c r="D1918" s="1">
        <v>2</v>
      </c>
      <c r="E1918" s="1">
        <v>1</v>
      </c>
      <c r="F1918" s="1">
        <v>1</v>
      </c>
      <c r="G1918" s="1">
        <v>4</v>
      </c>
      <c r="H1918" s="6">
        <v>0.25</v>
      </c>
      <c r="I1918">
        <v>0</v>
      </c>
      <c r="J1918" s="1">
        <v>37</v>
      </c>
      <c r="K1918" s="1">
        <v>0</v>
      </c>
      <c r="L1918" s="1">
        <v>592</v>
      </c>
      <c r="M1918" s="6">
        <v>0.6</v>
      </c>
      <c r="N1918" s="4">
        <v>2900</v>
      </c>
      <c r="O1918" s="4">
        <v>200</v>
      </c>
      <c r="P1918" s="4">
        <v>100</v>
      </c>
      <c r="Q1918" s="3">
        <v>0.37</v>
      </c>
      <c r="R1918" s="1">
        <v>12</v>
      </c>
      <c r="S1918" s="1">
        <v>100</v>
      </c>
      <c r="T1918" s="1">
        <v>13</v>
      </c>
      <c r="U1918" s="1">
        <v>1</v>
      </c>
      <c r="V1918" s="1">
        <v>38</v>
      </c>
      <c r="W1918" s="1">
        <v>0</v>
      </c>
      <c r="X1918" s="1">
        <v>0</v>
      </c>
      <c r="Y1918" s="1">
        <v>1</v>
      </c>
      <c r="Z1918" s="1">
        <v>0</v>
      </c>
      <c r="AA1918" s="1">
        <v>1</v>
      </c>
      <c r="AB1918" s="1">
        <v>0</v>
      </c>
      <c r="AC1918" s="1">
        <v>0</v>
      </c>
      <c r="AD1918" s="1">
        <v>0</v>
      </c>
      <c r="AE1918" s="1">
        <v>475</v>
      </c>
      <c r="AF1918" s="1">
        <v>780</v>
      </c>
      <c r="AG1918" s="1">
        <v>0</v>
      </c>
      <c r="AH1918" s="1">
        <v>850</v>
      </c>
      <c r="AI1918" s="1">
        <v>2105</v>
      </c>
      <c r="AJ1918" s="1" t="s">
        <v>346</v>
      </c>
      <c r="AK1918" s="1" t="s">
        <v>347</v>
      </c>
      <c r="AL1918" s="1" t="s">
        <v>348</v>
      </c>
      <c r="AM1918" s="1" t="s">
        <v>12</v>
      </c>
      <c r="AN1918" s="1" t="s">
        <v>23097</v>
      </c>
      <c r="AO1918" s="1" t="s">
        <v>86</v>
      </c>
      <c r="AP1918" s="1" t="s">
        <v>57</v>
      </c>
      <c r="AQ1918" s="1" t="s">
        <v>25</v>
      </c>
      <c r="AR1918" s="1" t="s">
        <v>19</v>
      </c>
      <c r="AS1918" s="1" t="s">
        <v>23091</v>
      </c>
      <c r="AT1918" s="1" t="s">
        <v>26</v>
      </c>
    </row>
    <row r="1919" spans="1:46" x14ac:dyDescent="0.25">
      <c r="A1919" s="1" t="s">
        <v>17166</v>
      </c>
      <c r="B1919" s="2" t="s">
        <v>23101</v>
      </c>
      <c r="C1919" s="2" t="s">
        <v>23105</v>
      </c>
      <c r="D1919" s="1">
        <v>0</v>
      </c>
      <c r="E1919" s="1">
        <v>0</v>
      </c>
      <c r="F1919" s="1">
        <v>1</v>
      </c>
      <c r="G1919" s="1">
        <v>1</v>
      </c>
      <c r="H1919" s="6">
        <v>1</v>
      </c>
      <c r="I1919">
        <v>0</v>
      </c>
      <c r="J1919" s="1">
        <v>41</v>
      </c>
      <c r="K1919" s="1">
        <v>0</v>
      </c>
      <c r="L1919" s="1">
        <v>594</v>
      </c>
      <c r="M1919" s="6">
        <v>0.53</v>
      </c>
      <c r="N1919" s="4">
        <v>2500</v>
      </c>
      <c r="O1919" s="4">
        <v>213</v>
      </c>
      <c r="P1919" s="4">
        <v>1000</v>
      </c>
      <c r="Q1919" s="3">
        <v>0.33</v>
      </c>
      <c r="R1919" s="1">
        <v>24</v>
      </c>
      <c r="S1919" s="1">
        <v>1000</v>
      </c>
      <c r="T1919" s="1">
        <v>59</v>
      </c>
      <c r="U1919" s="1">
        <v>0</v>
      </c>
      <c r="V1919" s="1">
        <v>38</v>
      </c>
      <c r="W1919" s="1">
        <v>0</v>
      </c>
      <c r="X1919" s="1">
        <v>0</v>
      </c>
      <c r="Y1919" s="1">
        <v>1</v>
      </c>
      <c r="Z1919" s="1">
        <v>3</v>
      </c>
      <c r="AA1919" s="1">
        <v>0</v>
      </c>
      <c r="AB1919" s="1">
        <v>1</v>
      </c>
      <c r="AC1919" s="1">
        <v>0</v>
      </c>
      <c r="AD1919" s="1">
        <v>0</v>
      </c>
      <c r="AE1919" s="1">
        <v>0</v>
      </c>
      <c r="AF1919" s="1">
        <v>294</v>
      </c>
      <c r="AG1919" s="1">
        <v>0</v>
      </c>
      <c r="AH1919" s="1">
        <v>700</v>
      </c>
      <c r="AI1919" s="1">
        <v>994</v>
      </c>
      <c r="AJ1919" s="1" t="s">
        <v>482</v>
      </c>
      <c r="AK1919" s="1" t="s">
        <v>483</v>
      </c>
      <c r="AL1919" s="1" t="s">
        <v>484</v>
      </c>
      <c r="AM1919" s="1" t="s">
        <v>12</v>
      </c>
      <c r="AN1919" s="1" t="s">
        <v>23097</v>
      </c>
      <c r="AO1919" s="1" t="s">
        <v>364</v>
      </c>
      <c r="AP1919" s="1" t="s">
        <v>57</v>
      </c>
      <c r="AQ1919" s="1" t="s">
        <v>25</v>
      </c>
      <c r="AR1919" s="1" t="s">
        <v>19</v>
      </c>
      <c r="AS1919" s="1" t="s">
        <v>23090</v>
      </c>
      <c r="AT1919" s="1" t="s">
        <v>101</v>
      </c>
    </row>
    <row r="1920" spans="1:46" x14ac:dyDescent="0.25">
      <c r="A1920" s="1" t="s">
        <v>20009</v>
      </c>
      <c r="B1920" s="2" t="s">
        <v>23101</v>
      </c>
      <c r="C1920" s="2" t="s">
        <v>23106</v>
      </c>
      <c r="D1920" s="1">
        <v>0</v>
      </c>
      <c r="E1920" s="1">
        <v>0</v>
      </c>
      <c r="F1920" s="1">
        <v>1</v>
      </c>
      <c r="G1920" s="1">
        <v>1</v>
      </c>
      <c r="H1920" s="6">
        <v>1</v>
      </c>
      <c r="I1920">
        <v>0</v>
      </c>
      <c r="J1920" s="1">
        <v>40</v>
      </c>
      <c r="K1920" s="1">
        <v>1</v>
      </c>
      <c r="L1920" s="1">
        <v>676</v>
      </c>
      <c r="M1920" s="6">
        <v>0.37</v>
      </c>
      <c r="N1920" s="4">
        <v>2500</v>
      </c>
      <c r="O1920" s="4">
        <v>120</v>
      </c>
      <c r="P1920" s="4">
        <v>500</v>
      </c>
      <c r="Q1920" s="3">
        <v>0.33</v>
      </c>
      <c r="R1920" s="1">
        <v>24</v>
      </c>
      <c r="S1920" s="1">
        <v>500</v>
      </c>
      <c r="T1920" s="1">
        <v>72</v>
      </c>
      <c r="U1920" s="1">
        <v>1</v>
      </c>
      <c r="V1920" s="1">
        <v>38</v>
      </c>
      <c r="W1920" s="1">
        <v>0</v>
      </c>
      <c r="X1920" s="1">
        <v>1</v>
      </c>
      <c r="Y1920" s="1">
        <v>0</v>
      </c>
      <c r="Z1920" s="1">
        <v>4</v>
      </c>
      <c r="AA1920" s="1">
        <v>1</v>
      </c>
      <c r="AB1920" s="1">
        <v>1</v>
      </c>
      <c r="AC1920" s="1">
        <v>500</v>
      </c>
      <c r="AD1920" s="1">
        <v>0</v>
      </c>
      <c r="AE1920" s="1">
        <v>0</v>
      </c>
      <c r="AF1920" s="1">
        <v>0</v>
      </c>
      <c r="AG1920" s="1">
        <v>0</v>
      </c>
      <c r="AH1920" s="1">
        <v>0</v>
      </c>
      <c r="AI1920" s="1">
        <v>500</v>
      </c>
      <c r="AJ1920" s="1" t="s">
        <v>8777</v>
      </c>
      <c r="AK1920" s="1" t="s">
        <v>8778</v>
      </c>
      <c r="AL1920" s="1" t="s">
        <v>8779</v>
      </c>
      <c r="AM1920" s="1" t="s">
        <v>12</v>
      </c>
      <c r="AN1920" s="1" t="s">
        <v>23098</v>
      </c>
      <c r="AO1920" s="1" t="s">
        <v>86</v>
      </c>
      <c r="AP1920" s="1" t="s">
        <v>57</v>
      </c>
      <c r="AQ1920" s="1" t="s">
        <v>14</v>
      </c>
      <c r="AR1920" s="1" t="s">
        <v>30</v>
      </c>
      <c r="AS1920" s="1" t="s">
        <v>23091</v>
      </c>
      <c r="AT1920" s="1" t="s">
        <v>101</v>
      </c>
    </row>
    <row r="1921" spans="1:46" x14ac:dyDescent="0.25">
      <c r="A1921" s="1" t="s">
        <v>20534</v>
      </c>
      <c r="B1921" s="2" t="s">
        <v>23101</v>
      </c>
      <c r="C1921" s="2" t="s">
        <v>23106</v>
      </c>
      <c r="D1921" s="1">
        <v>0</v>
      </c>
      <c r="E1921" s="1">
        <v>0</v>
      </c>
      <c r="F1921" s="1">
        <v>1</v>
      </c>
      <c r="G1921" s="1">
        <v>1</v>
      </c>
      <c r="H1921" s="6">
        <v>1</v>
      </c>
      <c r="I1921">
        <v>0</v>
      </c>
      <c r="J1921" s="1">
        <v>46</v>
      </c>
      <c r="K1921" s="1">
        <v>0</v>
      </c>
      <c r="L1921" s="1">
        <v>676</v>
      </c>
      <c r="M1921" s="6">
        <v>0.13</v>
      </c>
      <c r="N1921" s="4">
        <v>3600</v>
      </c>
      <c r="O1921" s="4">
        <v>300</v>
      </c>
      <c r="P1921" s="4">
        <v>100</v>
      </c>
      <c r="Q1921" s="3">
        <v>0.39</v>
      </c>
      <c r="R1921" s="1">
        <v>6</v>
      </c>
      <c r="S1921" s="1">
        <v>100</v>
      </c>
      <c r="T1921" s="1">
        <v>9</v>
      </c>
      <c r="U1921" s="1">
        <v>1</v>
      </c>
      <c r="V1921" s="1">
        <v>38</v>
      </c>
      <c r="W1921" s="1">
        <v>1</v>
      </c>
      <c r="X1921" s="1">
        <v>1</v>
      </c>
      <c r="Y1921" s="1">
        <v>1</v>
      </c>
      <c r="Z1921" s="1">
        <v>3</v>
      </c>
      <c r="AA1921" s="1">
        <v>1</v>
      </c>
      <c r="AB1921" s="1">
        <v>0</v>
      </c>
      <c r="AC1921" s="1">
        <v>0</v>
      </c>
      <c r="AD1921" s="1">
        <v>0</v>
      </c>
      <c r="AE1921" s="1">
        <v>0</v>
      </c>
      <c r="AF1921" s="1">
        <v>0</v>
      </c>
      <c r="AG1921" s="1">
        <v>0</v>
      </c>
      <c r="AH1921" s="1">
        <v>350</v>
      </c>
      <c r="AI1921" s="1">
        <v>350</v>
      </c>
      <c r="AJ1921" s="1" t="s">
        <v>10222</v>
      </c>
      <c r="AK1921" s="1" t="s">
        <v>10223</v>
      </c>
      <c r="AL1921" s="1" t="s">
        <v>10224</v>
      </c>
      <c r="AM1921" s="1" t="s">
        <v>12</v>
      </c>
      <c r="AN1921" s="1" t="s">
        <v>23097</v>
      </c>
      <c r="AO1921" s="1" t="s">
        <v>86</v>
      </c>
      <c r="AP1921" s="1" t="s">
        <v>86</v>
      </c>
      <c r="AQ1921" s="1" t="s">
        <v>14</v>
      </c>
      <c r="AR1921" s="1" t="s">
        <v>19</v>
      </c>
      <c r="AS1921" s="1" t="s">
        <v>23091</v>
      </c>
      <c r="AT1921" s="1" t="s">
        <v>26</v>
      </c>
    </row>
    <row r="1922" spans="1:46" x14ac:dyDescent="0.25">
      <c r="A1922" s="1" t="s">
        <v>22137</v>
      </c>
      <c r="B1922" s="2" t="s">
        <v>23101</v>
      </c>
      <c r="C1922" s="2" t="s">
        <v>23106</v>
      </c>
      <c r="D1922" s="1">
        <v>9</v>
      </c>
      <c r="E1922" s="1">
        <v>1</v>
      </c>
      <c r="F1922" s="1">
        <v>1</v>
      </c>
      <c r="G1922" s="1">
        <v>11</v>
      </c>
      <c r="H1922" s="6">
        <v>9.0909090909090912E-2</v>
      </c>
      <c r="I1922">
        <v>0</v>
      </c>
      <c r="J1922" s="1">
        <v>58</v>
      </c>
      <c r="K1922" s="1">
        <v>0</v>
      </c>
      <c r="L1922" s="1">
        <v>671</v>
      </c>
      <c r="M1922" s="6">
        <v>0.26</v>
      </c>
      <c r="N1922" s="4">
        <v>3000</v>
      </c>
      <c r="O1922" s="4">
        <v>200</v>
      </c>
      <c r="P1922" s="4">
        <v>500</v>
      </c>
      <c r="Q1922" s="3">
        <v>0.3</v>
      </c>
      <c r="R1922" s="1">
        <v>24</v>
      </c>
      <c r="S1922" s="1">
        <v>500</v>
      </c>
      <c r="T1922" s="1">
        <v>57</v>
      </c>
      <c r="U1922" s="1">
        <v>1</v>
      </c>
      <c r="V1922" s="1">
        <v>38</v>
      </c>
      <c r="W1922" s="1">
        <v>1</v>
      </c>
      <c r="X1922" s="1">
        <v>1</v>
      </c>
      <c r="Y1922" s="1">
        <v>1</v>
      </c>
      <c r="Z1922" s="1">
        <v>2</v>
      </c>
      <c r="AA1922" s="1">
        <v>1</v>
      </c>
      <c r="AB1922" s="1">
        <v>0</v>
      </c>
      <c r="AC1922" s="1">
        <v>0</v>
      </c>
      <c r="AD1922" s="1">
        <v>358</v>
      </c>
      <c r="AE1922" s="1">
        <v>0</v>
      </c>
      <c r="AF1922" s="1">
        <v>0</v>
      </c>
      <c r="AG1922" s="1">
        <v>410</v>
      </c>
      <c r="AH1922" s="1">
        <v>0</v>
      </c>
      <c r="AI1922" s="1">
        <v>768</v>
      </c>
      <c r="AJ1922" s="1" t="s">
        <v>2408</v>
      </c>
      <c r="AK1922" s="1" t="s">
        <v>14503</v>
      </c>
      <c r="AL1922" s="1" t="s">
        <v>14504</v>
      </c>
      <c r="AM1922" s="1" t="s">
        <v>12</v>
      </c>
      <c r="AN1922" s="1" t="s">
        <v>23097</v>
      </c>
      <c r="AO1922" s="1" t="s">
        <v>86</v>
      </c>
      <c r="AP1922" s="1" t="s">
        <v>86</v>
      </c>
      <c r="AQ1922" s="1" t="s">
        <v>14</v>
      </c>
      <c r="AR1922" s="1" t="s">
        <v>19</v>
      </c>
      <c r="AS1922" s="1" t="s">
        <v>23091</v>
      </c>
      <c r="AT1922" s="1" t="s">
        <v>26</v>
      </c>
    </row>
    <row r="1923" spans="1:46" x14ac:dyDescent="0.25">
      <c r="A1923" s="1" t="s">
        <v>22919</v>
      </c>
      <c r="B1923" s="2" t="s">
        <v>23101</v>
      </c>
      <c r="C1923" s="2" t="s">
        <v>23108</v>
      </c>
      <c r="D1923" s="1">
        <v>0</v>
      </c>
      <c r="E1923" s="1">
        <v>4</v>
      </c>
      <c r="F1923" s="1">
        <v>4</v>
      </c>
      <c r="G1923" s="1">
        <v>8</v>
      </c>
      <c r="H1923" s="6">
        <v>0.5</v>
      </c>
      <c r="I1923">
        <v>0</v>
      </c>
      <c r="J1923" s="1">
        <v>39</v>
      </c>
      <c r="K1923" s="1">
        <v>1</v>
      </c>
      <c r="L1923" s="1">
        <v>701</v>
      </c>
      <c r="M1923" s="6">
        <v>0.46</v>
      </c>
      <c r="N1923" s="4">
        <v>3600</v>
      </c>
      <c r="O1923" s="4">
        <v>300</v>
      </c>
      <c r="P1923" s="4">
        <v>600</v>
      </c>
      <c r="Q1923" s="3">
        <v>0.28000000000000003</v>
      </c>
      <c r="R1923" s="1">
        <v>24</v>
      </c>
      <c r="S1923" s="1">
        <v>600</v>
      </c>
      <c r="T1923" s="1">
        <v>55</v>
      </c>
      <c r="U1923" s="1">
        <v>1</v>
      </c>
      <c r="V1923" s="1">
        <v>38</v>
      </c>
      <c r="W1923" s="1">
        <v>0</v>
      </c>
      <c r="X1923" s="1">
        <v>0</v>
      </c>
      <c r="Y1923" s="1">
        <v>1</v>
      </c>
      <c r="Z1923" s="1">
        <v>1</v>
      </c>
      <c r="AA1923" s="1">
        <v>1</v>
      </c>
      <c r="AB1923" s="1">
        <v>1</v>
      </c>
      <c r="AC1923" s="1">
        <v>1153</v>
      </c>
      <c r="AD1923" s="1">
        <v>0</v>
      </c>
      <c r="AE1923" s="1">
        <v>473</v>
      </c>
      <c r="AF1923" s="1">
        <v>0</v>
      </c>
      <c r="AG1923" s="1">
        <v>30</v>
      </c>
      <c r="AH1923" s="1">
        <v>800</v>
      </c>
      <c r="AI1923" s="1">
        <v>2456</v>
      </c>
      <c r="AJ1923" s="1" t="s">
        <v>16602</v>
      </c>
      <c r="AK1923" s="1" t="s">
        <v>16603</v>
      </c>
      <c r="AL1923" s="1" t="s">
        <v>16604</v>
      </c>
      <c r="AM1923" s="1" t="s">
        <v>12</v>
      </c>
      <c r="AN1923" s="1" t="s">
        <v>23098</v>
      </c>
      <c r="AO1923" s="1" t="s">
        <v>86</v>
      </c>
      <c r="AP1923" s="1" t="s">
        <v>57</v>
      </c>
      <c r="AQ1923" s="1" t="s">
        <v>25</v>
      </c>
      <c r="AR1923" s="1" t="s">
        <v>19</v>
      </c>
      <c r="AS1923" s="1" t="s">
        <v>23091</v>
      </c>
      <c r="AT1923" s="1" t="s">
        <v>101</v>
      </c>
    </row>
    <row r="1924" spans="1:46" x14ac:dyDescent="0.25">
      <c r="A1924" s="1" t="s">
        <v>18298</v>
      </c>
      <c r="B1924" s="2" t="s">
        <v>23101</v>
      </c>
      <c r="C1924" s="2" t="s">
        <v>23108</v>
      </c>
      <c r="D1924" s="1">
        <v>0</v>
      </c>
      <c r="E1924" s="1">
        <v>0</v>
      </c>
      <c r="F1924" s="1">
        <v>1</v>
      </c>
      <c r="G1924" s="1">
        <v>1</v>
      </c>
      <c r="H1924" s="6">
        <v>1</v>
      </c>
      <c r="I1924">
        <v>0</v>
      </c>
      <c r="J1924" s="1">
        <v>25</v>
      </c>
      <c r="K1924" s="1">
        <v>1</v>
      </c>
      <c r="L1924" s="1">
        <v>515</v>
      </c>
      <c r="M1924" s="6">
        <v>0.42</v>
      </c>
      <c r="N1924" s="4">
        <v>2000</v>
      </c>
      <c r="O1924" s="4">
        <v>160</v>
      </c>
      <c r="P1924" s="4">
        <v>200</v>
      </c>
      <c r="Q1924" s="3">
        <v>0.24</v>
      </c>
      <c r="R1924" s="1">
        <v>18</v>
      </c>
      <c r="S1924" s="1">
        <v>200</v>
      </c>
      <c r="T1924" s="1">
        <v>19</v>
      </c>
      <c r="U1924" s="1">
        <v>1</v>
      </c>
      <c r="V1924" s="1">
        <v>38</v>
      </c>
      <c r="W1924" s="1">
        <v>0</v>
      </c>
      <c r="X1924" s="1">
        <v>0</v>
      </c>
      <c r="Y1924" s="1">
        <v>1</v>
      </c>
      <c r="Z1924" s="1">
        <v>1</v>
      </c>
      <c r="AA1924" s="1">
        <v>1</v>
      </c>
      <c r="AB1924" s="1">
        <v>0</v>
      </c>
      <c r="AC1924" s="1">
        <v>1000</v>
      </c>
      <c r="AD1924" s="1">
        <v>0</v>
      </c>
      <c r="AE1924" s="1">
        <v>500</v>
      </c>
      <c r="AF1924" s="1">
        <v>0</v>
      </c>
      <c r="AG1924" s="1">
        <v>73</v>
      </c>
      <c r="AH1924" s="1">
        <v>0</v>
      </c>
      <c r="AI1924" s="1">
        <v>1573</v>
      </c>
      <c r="AJ1924" s="1" t="s">
        <v>2010</v>
      </c>
      <c r="AK1924" s="1" t="s">
        <v>3963</v>
      </c>
      <c r="AL1924" s="1" t="s">
        <v>3964</v>
      </c>
      <c r="AM1924" s="1" t="s">
        <v>12</v>
      </c>
      <c r="AN1924" s="1" t="s">
        <v>23098</v>
      </c>
      <c r="AO1924" s="1" t="s">
        <v>86</v>
      </c>
      <c r="AP1924" s="1" t="s">
        <v>57</v>
      </c>
      <c r="AQ1924" s="1" t="s">
        <v>25</v>
      </c>
      <c r="AR1924" s="1" t="s">
        <v>19</v>
      </c>
      <c r="AS1924" s="1" t="s">
        <v>23091</v>
      </c>
      <c r="AT1924" s="1" t="s">
        <v>26</v>
      </c>
    </row>
    <row r="1925" spans="1:46" x14ac:dyDescent="0.25">
      <c r="A1925" s="1" t="s">
        <v>18969</v>
      </c>
      <c r="B1925" s="2" t="s">
        <v>23101</v>
      </c>
      <c r="C1925" s="2" t="s">
        <v>23108</v>
      </c>
      <c r="D1925" s="1">
        <v>0</v>
      </c>
      <c r="E1925" s="1">
        <v>0</v>
      </c>
      <c r="F1925" s="1">
        <v>1</v>
      </c>
      <c r="G1925" s="1">
        <v>1</v>
      </c>
      <c r="H1925" s="6">
        <v>1</v>
      </c>
      <c r="I1925">
        <v>1</v>
      </c>
      <c r="J1925" s="1">
        <v>36</v>
      </c>
      <c r="K1925" s="1">
        <v>1</v>
      </c>
      <c r="L1925" s="1">
        <v>664</v>
      </c>
      <c r="M1925" s="6">
        <v>0.19</v>
      </c>
      <c r="N1925" s="4">
        <v>2200</v>
      </c>
      <c r="O1925" s="4">
        <v>180</v>
      </c>
      <c r="P1925" s="4">
        <v>600</v>
      </c>
      <c r="Q1925" s="3">
        <v>0.35</v>
      </c>
      <c r="R1925" s="1">
        <v>24</v>
      </c>
      <c r="S1925" s="1">
        <v>600</v>
      </c>
      <c r="T1925" s="1">
        <v>59</v>
      </c>
      <c r="U1925" s="1">
        <v>1</v>
      </c>
      <c r="V1925" s="1">
        <v>38</v>
      </c>
      <c r="W1925" s="1">
        <v>1</v>
      </c>
      <c r="X1925" s="1">
        <v>0</v>
      </c>
      <c r="Y1925" s="1">
        <v>1</v>
      </c>
      <c r="Z1925" s="1">
        <v>2</v>
      </c>
      <c r="AA1925" s="1">
        <v>1</v>
      </c>
      <c r="AB1925" s="1">
        <v>1</v>
      </c>
      <c r="AC1925" s="1">
        <v>0</v>
      </c>
      <c r="AD1925" s="1">
        <v>0</v>
      </c>
      <c r="AE1925" s="1">
        <v>0</v>
      </c>
      <c r="AF1925" s="1">
        <v>0</v>
      </c>
      <c r="AG1925" s="1">
        <v>0</v>
      </c>
      <c r="AH1925" s="1">
        <v>0</v>
      </c>
      <c r="AI1925" s="1">
        <v>0</v>
      </c>
      <c r="AJ1925" s="1" t="s">
        <v>5892</v>
      </c>
      <c r="AK1925" s="1" t="s">
        <v>5893</v>
      </c>
      <c r="AL1925" s="1" t="s">
        <v>5894</v>
      </c>
      <c r="AM1925" s="1" t="s">
        <v>16</v>
      </c>
      <c r="AN1925" s="1" t="s">
        <v>23098</v>
      </c>
      <c r="AO1925" s="1" t="s">
        <v>86</v>
      </c>
      <c r="AP1925" s="1" t="s">
        <v>86</v>
      </c>
      <c r="AQ1925" s="1" t="s">
        <v>25</v>
      </c>
      <c r="AR1925" s="1" t="s">
        <v>19</v>
      </c>
      <c r="AS1925" s="1" t="s">
        <v>23091</v>
      </c>
      <c r="AT1925" s="1" t="s">
        <v>101</v>
      </c>
    </row>
    <row r="1926" spans="1:46" x14ac:dyDescent="0.25">
      <c r="A1926" s="1" t="s">
        <v>18973</v>
      </c>
      <c r="B1926" s="2" t="s">
        <v>23101</v>
      </c>
      <c r="C1926" s="2" t="s">
        <v>23108</v>
      </c>
      <c r="D1926" s="1">
        <v>0</v>
      </c>
      <c r="E1926" s="1">
        <v>0</v>
      </c>
      <c r="F1926" s="1">
        <v>1</v>
      </c>
      <c r="G1926" s="1">
        <v>1</v>
      </c>
      <c r="H1926" s="6">
        <v>1</v>
      </c>
      <c r="I1926">
        <v>1</v>
      </c>
      <c r="J1926" s="1">
        <v>31</v>
      </c>
      <c r="K1926" s="1">
        <v>0</v>
      </c>
      <c r="L1926" s="1">
        <v>589</v>
      </c>
      <c r="M1926" s="6">
        <v>0.31</v>
      </c>
      <c r="N1926" s="4">
        <v>4500</v>
      </c>
      <c r="O1926" s="4">
        <v>225</v>
      </c>
      <c r="P1926" s="4">
        <v>100</v>
      </c>
      <c r="Q1926" s="3">
        <v>0.35</v>
      </c>
      <c r="R1926" s="1">
        <v>12</v>
      </c>
      <c r="S1926" s="1">
        <v>100</v>
      </c>
      <c r="T1926" s="1">
        <v>10</v>
      </c>
      <c r="U1926" s="1">
        <v>1</v>
      </c>
      <c r="V1926" s="1">
        <v>38</v>
      </c>
      <c r="W1926" s="1">
        <v>0</v>
      </c>
      <c r="X1926" s="1">
        <v>0</v>
      </c>
      <c r="Y1926" s="1">
        <v>0</v>
      </c>
      <c r="Z1926" s="1">
        <v>2</v>
      </c>
      <c r="AA1926" s="1">
        <v>1</v>
      </c>
      <c r="AB1926" s="1">
        <v>1</v>
      </c>
      <c r="AC1926" s="1">
        <v>0</v>
      </c>
      <c r="AD1926" s="1">
        <v>0</v>
      </c>
      <c r="AE1926" s="1">
        <v>0</v>
      </c>
      <c r="AF1926" s="1">
        <v>1167</v>
      </c>
      <c r="AG1926" s="1">
        <v>0</v>
      </c>
      <c r="AH1926" s="1">
        <v>0</v>
      </c>
      <c r="AI1926" s="1">
        <v>1167</v>
      </c>
      <c r="AJ1926" s="1" t="s">
        <v>5904</v>
      </c>
      <c r="AK1926" s="1" t="s">
        <v>5905</v>
      </c>
      <c r="AL1926" s="1" t="s">
        <v>5906</v>
      </c>
      <c r="AM1926" s="1" t="s">
        <v>16</v>
      </c>
      <c r="AN1926" s="1" t="s">
        <v>23097</v>
      </c>
      <c r="AO1926" s="1" t="s">
        <v>86</v>
      </c>
      <c r="AP1926" s="1" t="s">
        <v>57</v>
      </c>
      <c r="AQ1926" s="1" t="s">
        <v>25</v>
      </c>
      <c r="AR1926" s="1" t="s">
        <v>30</v>
      </c>
      <c r="AS1926" s="1" t="s">
        <v>23091</v>
      </c>
      <c r="AT1926" s="1" t="s">
        <v>101</v>
      </c>
    </row>
    <row r="1927" spans="1:46" x14ac:dyDescent="0.25">
      <c r="A1927" s="1" t="s">
        <v>20688</v>
      </c>
      <c r="B1927" s="2" t="s">
        <v>23101</v>
      </c>
      <c r="C1927" s="2" t="s">
        <v>23108</v>
      </c>
      <c r="D1927" s="1">
        <v>0</v>
      </c>
      <c r="E1927" s="1">
        <v>1</v>
      </c>
      <c r="F1927" s="1">
        <v>1</v>
      </c>
      <c r="G1927" s="1">
        <v>2</v>
      </c>
      <c r="H1927" s="6">
        <v>0.5</v>
      </c>
      <c r="I1927">
        <v>0</v>
      </c>
      <c r="J1927" s="1">
        <v>36</v>
      </c>
      <c r="K1927" s="1">
        <v>1</v>
      </c>
      <c r="L1927" s="1">
        <v>741</v>
      </c>
      <c r="M1927" s="6">
        <v>0.39</v>
      </c>
      <c r="N1927" s="4">
        <v>9000</v>
      </c>
      <c r="O1927" s="4">
        <v>800</v>
      </c>
      <c r="P1927" s="4">
        <v>1500</v>
      </c>
      <c r="Q1927" s="3">
        <v>0.3</v>
      </c>
      <c r="R1927" s="1">
        <v>24</v>
      </c>
      <c r="S1927" s="1">
        <v>1500</v>
      </c>
      <c r="T1927" s="1">
        <v>114</v>
      </c>
      <c r="U1927" s="1">
        <v>0</v>
      </c>
      <c r="V1927" s="1">
        <v>38</v>
      </c>
      <c r="W1927" s="1">
        <v>1</v>
      </c>
      <c r="X1927" s="1">
        <v>1</v>
      </c>
      <c r="Y1927" s="1">
        <v>1</v>
      </c>
      <c r="Z1927" s="1">
        <v>3</v>
      </c>
      <c r="AA1927" s="1">
        <v>0</v>
      </c>
      <c r="AB1927" s="1">
        <v>0</v>
      </c>
      <c r="AC1927" s="1">
        <v>17793</v>
      </c>
      <c r="AD1927" s="1">
        <v>479</v>
      </c>
      <c r="AE1927" s="1">
        <v>0</v>
      </c>
      <c r="AF1927" s="1">
        <v>0</v>
      </c>
      <c r="AG1927" s="1">
        <v>0</v>
      </c>
      <c r="AH1927" s="1">
        <v>0</v>
      </c>
      <c r="AI1927" s="1">
        <v>18272</v>
      </c>
      <c r="AJ1927" s="1" t="s">
        <v>10652</v>
      </c>
      <c r="AK1927" s="1" t="s">
        <v>10653</v>
      </c>
      <c r="AL1927" s="1" t="s">
        <v>10654</v>
      </c>
      <c r="AM1927" s="1" t="s">
        <v>12</v>
      </c>
      <c r="AN1927" s="1" t="s">
        <v>23098</v>
      </c>
      <c r="AO1927" s="1" t="s">
        <v>364</v>
      </c>
      <c r="AP1927" s="1" t="s">
        <v>86</v>
      </c>
      <c r="AQ1927" s="1" t="s">
        <v>14</v>
      </c>
      <c r="AR1927" s="1" t="s">
        <v>19</v>
      </c>
      <c r="AS1927" s="1" t="s">
        <v>23090</v>
      </c>
      <c r="AT1927" s="1" t="s">
        <v>26</v>
      </c>
    </row>
    <row r="1928" spans="1:46" x14ac:dyDescent="0.25">
      <c r="A1928" s="1" t="s">
        <v>18891</v>
      </c>
      <c r="B1928" s="2" t="s">
        <v>23101</v>
      </c>
      <c r="C1928" s="2" t="s">
        <v>23108</v>
      </c>
      <c r="D1928" s="1">
        <v>0</v>
      </c>
      <c r="E1928" s="1">
        <v>0</v>
      </c>
      <c r="F1928" s="1">
        <v>2</v>
      </c>
      <c r="G1928" s="1">
        <v>2</v>
      </c>
      <c r="H1928" s="6">
        <v>1</v>
      </c>
      <c r="I1928">
        <v>0</v>
      </c>
      <c r="J1928" s="1">
        <v>29</v>
      </c>
      <c r="K1928" s="1">
        <v>0</v>
      </c>
      <c r="L1928" s="1">
        <v>522</v>
      </c>
      <c r="M1928" s="6">
        <v>0.71</v>
      </c>
      <c r="N1928" s="4">
        <v>3100</v>
      </c>
      <c r="O1928" s="4">
        <v>250</v>
      </c>
      <c r="P1928" s="4">
        <v>200</v>
      </c>
      <c r="Q1928" s="3">
        <v>0.2</v>
      </c>
      <c r="R1928" s="1">
        <v>24</v>
      </c>
      <c r="S1928" s="1">
        <v>200</v>
      </c>
      <c r="T1928" s="1">
        <v>18</v>
      </c>
      <c r="U1928" s="1">
        <v>0</v>
      </c>
      <c r="V1928" s="1">
        <v>38</v>
      </c>
      <c r="W1928" s="1">
        <v>0</v>
      </c>
      <c r="X1928" s="1">
        <v>0</v>
      </c>
      <c r="Y1928" s="1">
        <v>0</v>
      </c>
      <c r="Z1928" s="1">
        <v>1</v>
      </c>
      <c r="AA1928" s="1">
        <v>1</v>
      </c>
      <c r="AB1928" s="1">
        <v>0</v>
      </c>
      <c r="AC1928" s="1">
        <v>1436</v>
      </c>
      <c r="AD1928" s="1">
        <v>0</v>
      </c>
      <c r="AE1928" s="1">
        <v>567</v>
      </c>
      <c r="AF1928" s="1">
        <v>600</v>
      </c>
      <c r="AG1928" s="1">
        <v>0</v>
      </c>
      <c r="AH1928" s="1">
        <v>780</v>
      </c>
      <c r="AI1928" s="1">
        <v>3383</v>
      </c>
      <c r="AJ1928" s="1" t="s">
        <v>5667</v>
      </c>
      <c r="AK1928" s="1" t="s">
        <v>5668</v>
      </c>
      <c r="AL1928" s="1" t="s">
        <v>5669</v>
      </c>
      <c r="AM1928" s="1" t="s">
        <v>12</v>
      </c>
      <c r="AN1928" s="1" t="s">
        <v>23097</v>
      </c>
      <c r="AO1928" s="1" t="s">
        <v>364</v>
      </c>
      <c r="AP1928" s="1" t="s">
        <v>57</v>
      </c>
      <c r="AQ1928" s="1" t="s">
        <v>25</v>
      </c>
      <c r="AR1928" s="1" t="s">
        <v>30</v>
      </c>
      <c r="AS1928" s="1" t="s">
        <v>23091</v>
      </c>
      <c r="AT1928" s="1" t="s">
        <v>26</v>
      </c>
    </row>
    <row r="1929" spans="1:46" x14ac:dyDescent="0.25">
      <c r="A1929" s="1" t="s">
        <v>23025</v>
      </c>
      <c r="B1929" s="2" t="s">
        <v>23101</v>
      </c>
      <c r="C1929" s="2" t="s">
        <v>23109</v>
      </c>
      <c r="D1929" s="1">
        <v>0</v>
      </c>
      <c r="E1929" s="1">
        <v>0</v>
      </c>
      <c r="F1929" s="1">
        <v>1</v>
      </c>
      <c r="G1929" s="1">
        <v>1</v>
      </c>
      <c r="H1929" s="6">
        <v>1</v>
      </c>
      <c r="I1929">
        <v>1</v>
      </c>
      <c r="J1929" s="1">
        <v>26</v>
      </c>
      <c r="K1929" s="1">
        <v>1</v>
      </c>
      <c r="L1929" s="1">
        <v>473</v>
      </c>
      <c r="M1929" s="6">
        <v>0.89</v>
      </c>
      <c r="N1929" s="4">
        <v>1440</v>
      </c>
      <c r="O1929" s="4">
        <v>120</v>
      </c>
      <c r="P1929" s="4">
        <v>150</v>
      </c>
      <c r="Q1929" s="3">
        <v>0.35</v>
      </c>
      <c r="R1929" s="1">
        <v>24</v>
      </c>
      <c r="S1929" s="1">
        <v>150</v>
      </c>
      <c r="T1929" s="1">
        <v>1</v>
      </c>
      <c r="U1929" s="1">
        <v>1</v>
      </c>
      <c r="V1929" s="1">
        <v>38</v>
      </c>
      <c r="W1929" s="1">
        <v>0</v>
      </c>
      <c r="X1929" s="1">
        <v>1</v>
      </c>
      <c r="Y1929" s="1">
        <v>1</v>
      </c>
      <c r="Z1929" s="1">
        <v>5</v>
      </c>
      <c r="AA1929" s="1">
        <v>0</v>
      </c>
      <c r="AB1929" s="1">
        <v>1</v>
      </c>
      <c r="AC1929" s="1">
        <v>1500</v>
      </c>
      <c r="AD1929" s="1">
        <v>500</v>
      </c>
      <c r="AE1929" s="1">
        <v>0</v>
      </c>
      <c r="AF1929" s="1">
        <v>0</v>
      </c>
      <c r="AG1929" s="1">
        <v>0</v>
      </c>
      <c r="AH1929" s="1">
        <v>500</v>
      </c>
      <c r="AI1929" s="1">
        <v>2500</v>
      </c>
      <c r="AJ1929" s="1" t="s">
        <v>16894</v>
      </c>
      <c r="AK1929" s="1" t="s">
        <v>16895</v>
      </c>
      <c r="AL1929" s="1" t="s">
        <v>16896</v>
      </c>
      <c r="AM1929" s="1" t="s">
        <v>16</v>
      </c>
      <c r="AN1929" s="1" t="s">
        <v>23098</v>
      </c>
      <c r="AO1929" s="1" t="s">
        <v>86</v>
      </c>
      <c r="AP1929" s="1" t="s">
        <v>57</v>
      </c>
      <c r="AQ1929" s="1" t="s">
        <v>14</v>
      </c>
      <c r="AR1929" s="1" t="s">
        <v>19</v>
      </c>
      <c r="AS1929" s="1" t="s">
        <v>23090</v>
      </c>
      <c r="AT1929" s="1" t="s">
        <v>101</v>
      </c>
    </row>
    <row r="1930" spans="1:46" x14ac:dyDescent="0.25">
      <c r="A1930" s="1" t="s">
        <v>21267</v>
      </c>
      <c r="B1930" s="2" t="s">
        <v>23101</v>
      </c>
      <c r="C1930" s="2" t="s">
        <v>23109</v>
      </c>
      <c r="D1930" s="1">
        <v>0</v>
      </c>
      <c r="E1930" s="1">
        <v>0</v>
      </c>
      <c r="F1930" s="1">
        <v>1</v>
      </c>
      <c r="G1930" s="1">
        <v>1</v>
      </c>
      <c r="H1930" s="6">
        <v>1</v>
      </c>
      <c r="I1930">
        <v>1</v>
      </c>
      <c r="J1930" s="1">
        <v>32</v>
      </c>
      <c r="K1930" s="1">
        <v>1</v>
      </c>
      <c r="L1930" s="1">
        <v>521</v>
      </c>
      <c r="M1930" s="6">
        <v>7.0000000000000007E-2</v>
      </c>
      <c r="N1930" s="4">
        <v>2000</v>
      </c>
      <c r="O1930" s="4">
        <v>160</v>
      </c>
      <c r="P1930" s="4">
        <v>300</v>
      </c>
      <c r="Q1930" s="3">
        <v>0.3</v>
      </c>
      <c r="R1930" s="1">
        <v>24</v>
      </c>
      <c r="S1930" s="1">
        <v>300</v>
      </c>
      <c r="T1930" s="1">
        <v>38</v>
      </c>
      <c r="U1930" s="1">
        <v>1</v>
      </c>
      <c r="V1930" s="1">
        <v>38</v>
      </c>
      <c r="W1930" s="1">
        <v>0</v>
      </c>
      <c r="X1930" s="1">
        <v>0</v>
      </c>
      <c r="Y1930" s="1">
        <v>0</v>
      </c>
      <c r="Z1930" s="1">
        <v>4</v>
      </c>
      <c r="AA1930" s="1">
        <v>1</v>
      </c>
      <c r="AB1930" s="1">
        <v>1</v>
      </c>
      <c r="AC1930" s="1">
        <v>0</v>
      </c>
      <c r="AD1930" s="1">
        <v>0</v>
      </c>
      <c r="AE1930" s="1">
        <v>0</v>
      </c>
      <c r="AF1930" s="1">
        <v>0</v>
      </c>
      <c r="AG1930" s="1">
        <v>0</v>
      </c>
      <c r="AH1930" s="1">
        <v>0</v>
      </c>
      <c r="AI1930" s="1">
        <v>0</v>
      </c>
      <c r="AJ1930" s="1" t="s">
        <v>11975</v>
      </c>
      <c r="AK1930" s="1" t="s">
        <v>12210</v>
      </c>
      <c r="AL1930" s="1" t="s">
        <v>12211</v>
      </c>
      <c r="AM1930" s="1" t="s">
        <v>16</v>
      </c>
      <c r="AN1930" s="1" t="s">
        <v>23098</v>
      </c>
      <c r="AO1930" s="1" t="s">
        <v>86</v>
      </c>
      <c r="AP1930" s="1" t="s">
        <v>57</v>
      </c>
      <c r="AQ1930" s="1" t="s">
        <v>25</v>
      </c>
      <c r="AR1930" s="1" t="s">
        <v>30</v>
      </c>
      <c r="AS1930" s="1" t="s">
        <v>23091</v>
      </c>
      <c r="AT1930" s="1" t="s">
        <v>101</v>
      </c>
    </row>
    <row r="1931" spans="1:46" x14ac:dyDescent="0.25">
      <c r="A1931" s="1" t="s">
        <v>22474</v>
      </c>
      <c r="B1931" s="2" t="s">
        <v>23101</v>
      </c>
      <c r="C1931" s="2" t="s">
        <v>23109</v>
      </c>
      <c r="D1931" s="1">
        <v>0</v>
      </c>
      <c r="E1931" s="1">
        <v>0</v>
      </c>
      <c r="F1931" s="1">
        <v>1</v>
      </c>
      <c r="G1931" s="1">
        <v>1</v>
      </c>
      <c r="H1931" s="6">
        <v>1</v>
      </c>
      <c r="I1931">
        <v>0</v>
      </c>
      <c r="J1931" s="1">
        <v>36</v>
      </c>
      <c r="K1931" s="1">
        <v>1</v>
      </c>
      <c r="L1931" s="1">
        <v>690</v>
      </c>
      <c r="M1931" s="6">
        <v>0.76</v>
      </c>
      <c r="N1931" s="4">
        <v>2500</v>
      </c>
      <c r="O1931" s="4">
        <v>210</v>
      </c>
      <c r="P1931" s="4">
        <v>280</v>
      </c>
      <c r="Q1931" s="3">
        <v>0.35</v>
      </c>
      <c r="R1931" s="1">
        <v>24</v>
      </c>
      <c r="S1931" s="1">
        <v>280</v>
      </c>
      <c r="T1931" s="1">
        <v>37</v>
      </c>
      <c r="U1931" s="1">
        <v>1</v>
      </c>
      <c r="V1931" s="1">
        <v>38</v>
      </c>
      <c r="W1931" s="1">
        <v>0</v>
      </c>
      <c r="X1931" s="1">
        <v>0</v>
      </c>
      <c r="Y1931" s="1">
        <v>1</v>
      </c>
      <c r="Z1931" s="1">
        <v>3</v>
      </c>
      <c r="AA1931" s="1">
        <v>0</v>
      </c>
      <c r="AB1931" s="1">
        <v>0</v>
      </c>
      <c r="AC1931" s="1">
        <v>450</v>
      </c>
      <c r="AD1931" s="1">
        <v>0</v>
      </c>
      <c r="AE1931" s="1">
        <v>780</v>
      </c>
      <c r="AF1931" s="1">
        <v>840</v>
      </c>
      <c r="AG1931" s="1">
        <v>43</v>
      </c>
      <c r="AH1931" s="1">
        <v>900</v>
      </c>
      <c r="AI1931" s="1">
        <v>3013</v>
      </c>
      <c r="AJ1931" s="1" t="s">
        <v>15429</v>
      </c>
      <c r="AK1931" s="1" t="s">
        <v>15430</v>
      </c>
      <c r="AL1931" s="1" t="s">
        <v>15431</v>
      </c>
      <c r="AM1931" s="1" t="s">
        <v>12</v>
      </c>
      <c r="AN1931" s="1" t="s">
        <v>23098</v>
      </c>
      <c r="AO1931" s="1" t="s">
        <v>86</v>
      </c>
      <c r="AP1931" s="1" t="s">
        <v>57</v>
      </c>
      <c r="AQ1931" s="1" t="s">
        <v>25</v>
      </c>
      <c r="AR1931" s="1" t="s">
        <v>19</v>
      </c>
      <c r="AS1931" s="1" t="s">
        <v>23090</v>
      </c>
      <c r="AT1931" s="1" t="s">
        <v>26</v>
      </c>
    </row>
    <row r="1932" spans="1:46" x14ac:dyDescent="0.25">
      <c r="A1932" s="1" t="s">
        <v>19045</v>
      </c>
      <c r="B1932" s="2" t="s">
        <v>23101</v>
      </c>
      <c r="C1932" s="2" t="s">
        <v>23109</v>
      </c>
      <c r="D1932" s="1">
        <v>0</v>
      </c>
      <c r="E1932" s="1">
        <v>0</v>
      </c>
      <c r="F1932" s="1">
        <v>1</v>
      </c>
      <c r="G1932" s="1">
        <v>1</v>
      </c>
      <c r="H1932" s="6">
        <v>1</v>
      </c>
      <c r="I1932">
        <v>0</v>
      </c>
      <c r="J1932" s="1">
        <v>34</v>
      </c>
      <c r="K1932" s="1">
        <v>0</v>
      </c>
      <c r="L1932" s="1">
        <v>600</v>
      </c>
      <c r="M1932" s="6">
        <v>0.04</v>
      </c>
      <c r="N1932" s="4">
        <v>4200</v>
      </c>
      <c r="O1932" s="4">
        <v>3800</v>
      </c>
      <c r="P1932" s="4">
        <v>500</v>
      </c>
      <c r="Q1932" s="3">
        <v>0.32</v>
      </c>
      <c r="R1932" s="1">
        <v>24</v>
      </c>
      <c r="S1932" s="1">
        <v>500</v>
      </c>
      <c r="T1932" s="1">
        <v>58</v>
      </c>
      <c r="U1932" s="1">
        <v>1</v>
      </c>
      <c r="V1932" s="1">
        <v>38</v>
      </c>
      <c r="W1932" s="1">
        <v>0</v>
      </c>
      <c r="X1932" s="1">
        <v>0</v>
      </c>
      <c r="Y1932" s="1">
        <v>1</v>
      </c>
      <c r="Z1932" s="1">
        <v>0</v>
      </c>
      <c r="AA1932" s="1">
        <v>1</v>
      </c>
      <c r="AB1932" s="1">
        <v>0</v>
      </c>
      <c r="AC1932" s="1">
        <v>1000</v>
      </c>
      <c r="AD1932" s="1">
        <v>0</v>
      </c>
      <c r="AE1932" s="1">
        <v>0</v>
      </c>
      <c r="AF1932" s="1">
        <v>786</v>
      </c>
      <c r="AG1932" s="1">
        <v>60</v>
      </c>
      <c r="AH1932" s="1">
        <v>1200</v>
      </c>
      <c r="AI1932" s="1">
        <v>3046</v>
      </c>
      <c r="AJ1932" s="1" t="s">
        <v>6112</v>
      </c>
      <c r="AK1932" s="1" t="s">
        <v>6113</v>
      </c>
      <c r="AL1932" s="1" t="s">
        <v>6114</v>
      </c>
      <c r="AM1932" s="1" t="s">
        <v>12</v>
      </c>
      <c r="AN1932" s="1" t="s">
        <v>23097</v>
      </c>
      <c r="AO1932" s="1" t="s">
        <v>86</v>
      </c>
      <c r="AP1932" s="1" t="s">
        <v>57</v>
      </c>
      <c r="AQ1932" s="1" t="s">
        <v>25</v>
      </c>
      <c r="AR1932" s="1" t="s">
        <v>19</v>
      </c>
      <c r="AS1932" s="1" t="s">
        <v>23091</v>
      </c>
      <c r="AT1932" s="1" t="s">
        <v>26</v>
      </c>
    </row>
    <row r="1933" spans="1:46" x14ac:dyDescent="0.25">
      <c r="A1933" s="1" t="s">
        <v>20229</v>
      </c>
      <c r="B1933" s="2" t="s">
        <v>23101</v>
      </c>
      <c r="C1933" s="2" t="s">
        <v>23109</v>
      </c>
      <c r="D1933" s="1">
        <v>0</v>
      </c>
      <c r="E1933" s="1">
        <v>0</v>
      </c>
      <c r="F1933" s="1">
        <v>1</v>
      </c>
      <c r="G1933" s="1">
        <v>1</v>
      </c>
      <c r="H1933" s="6">
        <v>1</v>
      </c>
      <c r="I1933">
        <v>0</v>
      </c>
      <c r="J1933" s="1">
        <v>49</v>
      </c>
      <c r="K1933" s="1">
        <v>0</v>
      </c>
      <c r="L1933" s="1">
        <v>620</v>
      </c>
      <c r="M1933" s="6">
        <v>1.23</v>
      </c>
      <c r="N1933" s="4">
        <v>4900</v>
      </c>
      <c r="O1933" s="4">
        <v>380</v>
      </c>
      <c r="P1933" s="4">
        <v>300</v>
      </c>
      <c r="Q1933" s="3">
        <v>0.25</v>
      </c>
      <c r="R1933" s="1">
        <v>24</v>
      </c>
      <c r="S1933" s="1">
        <v>300</v>
      </c>
      <c r="T1933" s="1">
        <v>32</v>
      </c>
      <c r="U1933" s="1">
        <v>1</v>
      </c>
      <c r="V1933" s="1">
        <v>38</v>
      </c>
      <c r="W1933" s="1">
        <v>0</v>
      </c>
      <c r="X1933" s="1">
        <v>0</v>
      </c>
      <c r="Y1933" s="1">
        <v>0</v>
      </c>
      <c r="Z1933" s="1">
        <v>4</v>
      </c>
      <c r="AA1933" s="1">
        <v>0</v>
      </c>
      <c r="AB1933" s="1">
        <v>0</v>
      </c>
      <c r="AC1933" s="1">
        <v>7663</v>
      </c>
      <c r="AD1933" s="1">
        <v>0</v>
      </c>
      <c r="AE1933" s="1">
        <v>4356</v>
      </c>
      <c r="AF1933" s="1">
        <v>341</v>
      </c>
      <c r="AG1933" s="1">
        <v>0</v>
      </c>
      <c r="AH1933" s="1">
        <v>1090</v>
      </c>
      <c r="AI1933" s="1">
        <v>13450</v>
      </c>
      <c r="AJ1933" s="1" t="s">
        <v>299</v>
      </c>
      <c r="AK1933" s="1" t="s">
        <v>9394</v>
      </c>
      <c r="AL1933" s="1" t="s">
        <v>9395</v>
      </c>
      <c r="AM1933" s="1" t="s">
        <v>12</v>
      </c>
      <c r="AN1933" s="1" t="s">
        <v>23097</v>
      </c>
      <c r="AO1933" s="1" t="s">
        <v>86</v>
      </c>
      <c r="AP1933" s="1" t="s">
        <v>57</v>
      </c>
      <c r="AQ1933" s="1" t="s">
        <v>25</v>
      </c>
      <c r="AR1933" s="1" t="s">
        <v>30</v>
      </c>
      <c r="AS1933" s="1" t="s">
        <v>23090</v>
      </c>
      <c r="AT1933" s="1" t="s">
        <v>26</v>
      </c>
    </row>
    <row r="1934" spans="1:46" x14ac:dyDescent="0.25">
      <c r="A1934" s="1" t="s">
        <v>21305</v>
      </c>
      <c r="B1934" s="2" t="s">
        <v>23101</v>
      </c>
      <c r="C1934" s="2" t="s">
        <v>23109</v>
      </c>
      <c r="D1934" s="1">
        <v>0</v>
      </c>
      <c r="E1934" s="1">
        <v>0</v>
      </c>
      <c r="F1934" s="1">
        <v>1</v>
      </c>
      <c r="G1934" s="1">
        <v>1</v>
      </c>
      <c r="H1934" s="6">
        <v>1</v>
      </c>
      <c r="I1934">
        <v>0</v>
      </c>
      <c r="J1934" s="1">
        <v>29</v>
      </c>
      <c r="K1934" s="1">
        <v>1</v>
      </c>
      <c r="L1934" s="1">
        <v>587</v>
      </c>
      <c r="M1934" s="6">
        <v>0.24</v>
      </c>
      <c r="N1934" s="4">
        <v>5000</v>
      </c>
      <c r="O1934" s="4">
        <v>420</v>
      </c>
      <c r="P1934" s="4">
        <v>300</v>
      </c>
      <c r="Q1934" s="3">
        <v>0.33</v>
      </c>
      <c r="R1934" s="1">
        <v>12</v>
      </c>
      <c r="S1934" s="1">
        <v>300</v>
      </c>
      <c r="T1934" s="1">
        <v>40</v>
      </c>
      <c r="U1934" s="1">
        <v>1</v>
      </c>
      <c r="V1934" s="1">
        <v>38</v>
      </c>
      <c r="W1934" s="1">
        <v>1</v>
      </c>
      <c r="X1934" s="1">
        <v>0</v>
      </c>
      <c r="Y1934" s="1">
        <v>1</v>
      </c>
      <c r="Z1934" s="1">
        <v>3</v>
      </c>
      <c r="AA1934" s="1">
        <v>0</v>
      </c>
      <c r="AB1934" s="1">
        <v>0</v>
      </c>
      <c r="AC1934" s="1">
        <v>197</v>
      </c>
      <c r="AD1934" s="1">
        <v>0</v>
      </c>
      <c r="AE1934" s="1">
        <v>0</v>
      </c>
      <c r="AF1934" s="1">
        <v>0</v>
      </c>
      <c r="AG1934" s="1">
        <v>40</v>
      </c>
      <c r="AH1934" s="1">
        <v>1100</v>
      </c>
      <c r="AI1934" s="1">
        <v>1337</v>
      </c>
      <c r="AJ1934" s="1" t="s">
        <v>17</v>
      </c>
      <c r="AK1934" s="1" t="s">
        <v>12319</v>
      </c>
      <c r="AL1934" s="1" t="s">
        <v>12320</v>
      </c>
      <c r="AM1934" s="1" t="s">
        <v>12</v>
      </c>
      <c r="AN1934" s="1" t="s">
        <v>23098</v>
      </c>
      <c r="AO1934" s="1" t="s">
        <v>86</v>
      </c>
      <c r="AP1934" s="1" t="s">
        <v>86</v>
      </c>
      <c r="AQ1934" s="1" t="s">
        <v>25</v>
      </c>
      <c r="AR1934" s="1" t="s">
        <v>19</v>
      </c>
      <c r="AS1934" s="1" t="s">
        <v>23090</v>
      </c>
      <c r="AT1934" s="1" t="s">
        <v>26</v>
      </c>
    </row>
    <row r="1935" spans="1:46" x14ac:dyDescent="0.25">
      <c r="A1935" s="1" t="s">
        <v>20763</v>
      </c>
      <c r="B1935" s="2" t="s">
        <v>23101</v>
      </c>
      <c r="C1935" s="2" t="s">
        <v>23109</v>
      </c>
      <c r="D1935" s="1">
        <v>0</v>
      </c>
      <c r="E1935" s="1">
        <v>0</v>
      </c>
      <c r="F1935" s="1">
        <v>1</v>
      </c>
      <c r="G1935" s="1">
        <v>1</v>
      </c>
      <c r="H1935" s="6">
        <v>1</v>
      </c>
      <c r="I1935">
        <v>0</v>
      </c>
      <c r="J1935" s="1">
        <v>50</v>
      </c>
      <c r="K1935" s="1">
        <v>0</v>
      </c>
      <c r="L1935" s="1">
        <v>80</v>
      </c>
      <c r="M1935" s="6">
        <v>0.27</v>
      </c>
      <c r="N1935" s="4">
        <v>7200</v>
      </c>
      <c r="O1935" s="4">
        <v>600</v>
      </c>
      <c r="P1935" s="4">
        <v>200</v>
      </c>
      <c r="Q1935" s="3">
        <v>0.27</v>
      </c>
      <c r="R1935" s="1">
        <v>24</v>
      </c>
      <c r="S1935" s="1">
        <v>200</v>
      </c>
      <c r="T1935" s="1">
        <v>26</v>
      </c>
      <c r="U1935" s="1">
        <v>1</v>
      </c>
      <c r="V1935" s="1">
        <v>38</v>
      </c>
      <c r="W1935" s="1">
        <v>1</v>
      </c>
      <c r="X1935" s="1">
        <v>0</v>
      </c>
      <c r="Y1935" s="1">
        <v>0</v>
      </c>
      <c r="Z1935" s="1">
        <v>4</v>
      </c>
      <c r="AA1935" s="1">
        <v>1</v>
      </c>
      <c r="AB1935" s="1">
        <v>0</v>
      </c>
      <c r="AC1935" s="1">
        <v>0</v>
      </c>
      <c r="AD1935" s="1">
        <v>0</v>
      </c>
      <c r="AE1935" s="1">
        <v>1728</v>
      </c>
      <c r="AF1935" s="1">
        <v>703</v>
      </c>
      <c r="AG1935" s="1">
        <v>0</v>
      </c>
      <c r="AH1935" s="1">
        <v>800</v>
      </c>
      <c r="AI1935" s="1">
        <v>3231</v>
      </c>
      <c r="AJ1935" s="1" t="s">
        <v>10857</v>
      </c>
      <c r="AK1935" s="1" t="s">
        <v>10858</v>
      </c>
      <c r="AL1935" s="1" t="s">
        <v>10859</v>
      </c>
      <c r="AM1935" s="1" t="s">
        <v>12</v>
      </c>
      <c r="AN1935" s="1" t="s">
        <v>23097</v>
      </c>
      <c r="AO1935" s="1" t="s">
        <v>86</v>
      </c>
      <c r="AP1935" s="1" t="s">
        <v>86</v>
      </c>
      <c r="AQ1935" s="1" t="s">
        <v>25</v>
      </c>
      <c r="AR1935" s="1" t="s">
        <v>30</v>
      </c>
      <c r="AS1935" s="1" t="s">
        <v>23091</v>
      </c>
      <c r="AT1935" s="1" t="s">
        <v>26</v>
      </c>
    </row>
    <row r="1936" spans="1:46" x14ac:dyDescent="0.25">
      <c r="A1936" s="1" t="s">
        <v>20299</v>
      </c>
      <c r="B1936" s="2" t="s">
        <v>23073</v>
      </c>
      <c r="C1936" s="2" t="s">
        <v>23105</v>
      </c>
      <c r="D1936" s="1">
        <v>2</v>
      </c>
      <c r="E1936" s="1">
        <v>2</v>
      </c>
      <c r="F1936" s="1">
        <v>1</v>
      </c>
      <c r="G1936" s="1">
        <v>5</v>
      </c>
      <c r="H1936" s="6">
        <v>0.2</v>
      </c>
      <c r="I1936">
        <v>1</v>
      </c>
      <c r="J1936" s="1">
        <v>32</v>
      </c>
      <c r="K1936" s="1">
        <v>1</v>
      </c>
      <c r="L1936" s="1">
        <v>702</v>
      </c>
      <c r="M1936" s="6">
        <v>0.25</v>
      </c>
      <c r="N1936" s="4">
        <v>3300</v>
      </c>
      <c r="O1936" s="4">
        <v>230</v>
      </c>
      <c r="P1936" s="4">
        <v>198</v>
      </c>
      <c r="Q1936" s="3">
        <v>0.36</v>
      </c>
      <c r="R1936" s="1">
        <v>24</v>
      </c>
      <c r="S1936" s="1">
        <v>198</v>
      </c>
      <c r="T1936" s="1">
        <v>27</v>
      </c>
      <c r="U1936" s="1">
        <v>0</v>
      </c>
      <c r="V1936" s="1">
        <v>37</v>
      </c>
      <c r="W1936" s="1">
        <v>0</v>
      </c>
      <c r="X1936" s="1">
        <v>1</v>
      </c>
      <c r="Y1936" s="1">
        <v>0</v>
      </c>
      <c r="Z1936" s="1">
        <v>5</v>
      </c>
      <c r="AA1936" s="1">
        <v>1</v>
      </c>
      <c r="AB1936" s="1">
        <v>1</v>
      </c>
      <c r="AC1936" s="1">
        <v>0</v>
      </c>
      <c r="AD1936" s="1">
        <v>0</v>
      </c>
      <c r="AE1936" s="1">
        <v>0</v>
      </c>
      <c r="AF1936" s="1">
        <v>0</v>
      </c>
      <c r="AG1936" s="1">
        <v>0</v>
      </c>
      <c r="AH1936" s="1">
        <v>500</v>
      </c>
      <c r="AI1936" s="1">
        <v>500</v>
      </c>
      <c r="AJ1936" s="1" t="s">
        <v>9562</v>
      </c>
      <c r="AK1936" s="1" t="s">
        <v>9563</v>
      </c>
      <c r="AL1936" s="1" t="s">
        <v>9564</v>
      </c>
      <c r="AM1936" s="1" t="s">
        <v>16</v>
      </c>
      <c r="AN1936" s="1" t="s">
        <v>23098</v>
      </c>
      <c r="AO1936" s="1" t="s">
        <v>364</v>
      </c>
      <c r="AP1936" s="1" t="s">
        <v>57</v>
      </c>
      <c r="AQ1936" s="1" t="s">
        <v>14</v>
      </c>
      <c r="AR1936" s="1" t="s">
        <v>30</v>
      </c>
      <c r="AS1936" s="1" t="s">
        <v>23091</v>
      </c>
      <c r="AT1936" s="1" t="s">
        <v>101</v>
      </c>
    </row>
    <row r="1937" spans="1:46" x14ac:dyDescent="0.25">
      <c r="A1937" s="1" t="s">
        <v>19191</v>
      </c>
      <c r="B1937" s="2" t="s">
        <v>23073</v>
      </c>
      <c r="C1937" s="2" t="s">
        <v>23105</v>
      </c>
      <c r="D1937" s="1">
        <v>0</v>
      </c>
      <c r="E1937" s="1">
        <v>1</v>
      </c>
      <c r="F1937" s="1">
        <v>6</v>
      </c>
      <c r="G1937" s="1">
        <v>7</v>
      </c>
      <c r="H1937" s="6">
        <v>0.8571428571428571</v>
      </c>
      <c r="I1937">
        <v>1</v>
      </c>
      <c r="J1937" s="1">
        <v>32</v>
      </c>
      <c r="K1937" s="1">
        <v>1</v>
      </c>
      <c r="L1937" s="1">
        <v>644</v>
      </c>
      <c r="M1937" s="6">
        <v>0.52</v>
      </c>
      <c r="N1937" s="4">
        <v>2200</v>
      </c>
      <c r="O1937" s="4">
        <v>160</v>
      </c>
      <c r="P1937" s="4">
        <v>100</v>
      </c>
      <c r="Q1937" s="3">
        <v>0.34</v>
      </c>
      <c r="R1937" s="1">
        <v>12</v>
      </c>
      <c r="S1937" s="1">
        <v>100</v>
      </c>
      <c r="T1937" s="1">
        <v>13</v>
      </c>
      <c r="U1937" s="1">
        <v>1</v>
      </c>
      <c r="V1937" s="1">
        <v>37</v>
      </c>
      <c r="W1937" s="1">
        <v>0</v>
      </c>
      <c r="X1937" s="1">
        <v>0</v>
      </c>
      <c r="Y1937" s="1">
        <v>1</v>
      </c>
      <c r="Z1937" s="1">
        <v>1</v>
      </c>
      <c r="AA1937" s="1">
        <v>1</v>
      </c>
      <c r="AB1937" s="1">
        <v>1</v>
      </c>
      <c r="AC1937" s="1">
        <v>0</v>
      </c>
      <c r="AD1937" s="1">
        <v>0</v>
      </c>
      <c r="AE1937" s="1">
        <v>0</v>
      </c>
      <c r="AF1937" s="1">
        <v>860</v>
      </c>
      <c r="AG1937" s="1">
        <v>0</v>
      </c>
      <c r="AH1937" s="1">
        <v>500</v>
      </c>
      <c r="AI1937" s="1">
        <v>1360</v>
      </c>
      <c r="AJ1937" s="1" t="s">
        <v>6481</v>
      </c>
      <c r="AK1937" s="1" t="s">
        <v>6482</v>
      </c>
      <c r="AL1937" s="1" t="s">
        <v>6483</v>
      </c>
      <c r="AM1937" s="1" t="s">
        <v>16</v>
      </c>
      <c r="AN1937" s="1" t="s">
        <v>23098</v>
      </c>
      <c r="AO1937" s="1" t="s">
        <v>86</v>
      </c>
      <c r="AP1937" s="1" t="s">
        <v>57</v>
      </c>
      <c r="AQ1937" s="1" t="s">
        <v>25</v>
      </c>
      <c r="AR1937" s="1" t="s">
        <v>19</v>
      </c>
      <c r="AS1937" s="1" t="s">
        <v>23091</v>
      </c>
      <c r="AT1937" s="1" t="s">
        <v>101</v>
      </c>
    </row>
    <row r="1938" spans="1:46" x14ac:dyDescent="0.25">
      <c r="A1938" s="1" t="s">
        <v>19846</v>
      </c>
      <c r="B1938" s="2" t="s">
        <v>23073</v>
      </c>
      <c r="C1938" s="2" t="s">
        <v>23106</v>
      </c>
      <c r="D1938" s="1">
        <v>1</v>
      </c>
      <c r="E1938" s="1">
        <v>0</v>
      </c>
      <c r="F1938" s="1">
        <v>5</v>
      </c>
      <c r="G1938" s="1">
        <v>6</v>
      </c>
      <c r="H1938" s="6">
        <v>0.83333333333333337</v>
      </c>
      <c r="I1938">
        <v>1</v>
      </c>
      <c r="J1938" s="1">
        <v>33</v>
      </c>
      <c r="K1938" s="1">
        <v>1</v>
      </c>
      <c r="L1938" s="1">
        <v>689</v>
      </c>
      <c r="M1938" s="6">
        <v>0.82</v>
      </c>
      <c r="N1938" s="4">
        <v>2600</v>
      </c>
      <c r="O1938" s="4">
        <v>196</v>
      </c>
      <c r="P1938" s="4">
        <v>655</v>
      </c>
      <c r="Q1938" s="3">
        <v>0.33</v>
      </c>
      <c r="R1938" s="1">
        <v>24</v>
      </c>
      <c r="S1938" s="1">
        <v>655</v>
      </c>
      <c r="T1938" s="1">
        <v>49</v>
      </c>
      <c r="U1938" s="1">
        <v>0</v>
      </c>
      <c r="V1938" s="1">
        <v>37</v>
      </c>
      <c r="W1938" s="1">
        <v>0</v>
      </c>
      <c r="X1938" s="1">
        <v>0</v>
      </c>
      <c r="Y1938" s="1">
        <v>1</v>
      </c>
      <c r="Z1938" s="1">
        <v>5</v>
      </c>
      <c r="AA1938" s="1">
        <v>0</v>
      </c>
      <c r="AB1938" s="1">
        <v>1</v>
      </c>
      <c r="AC1938" s="1">
        <v>2135</v>
      </c>
      <c r="AD1938" s="1">
        <v>0</v>
      </c>
      <c r="AE1938" s="1">
        <v>424</v>
      </c>
      <c r="AF1938" s="1">
        <v>655</v>
      </c>
      <c r="AG1938" s="1">
        <v>0</v>
      </c>
      <c r="AH1938" s="1">
        <v>0</v>
      </c>
      <c r="AI1938" s="1">
        <v>3214</v>
      </c>
      <c r="AJ1938" s="1" t="s">
        <v>8316</v>
      </c>
      <c r="AK1938" s="1" t="s">
        <v>8317</v>
      </c>
      <c r="AL1938" s="1" t="s">
        <v>1464</v>
      </c>
      <c r="AM1938" s="1" t="s">
        <v>16</v>
      </c>
      <c r="AN1938" s="1" t="s">
        <v>23098</v>
      </c>
      <c r="AO1938" s="1" t="s">
        <v>364</v>
      </c>
      <c r="AP1938" s="1" t="s">
        <v>57</v>
      </c>
      <c r="AQ1938" s="1" t="s">
        <v>25</v>
      </c>
      <c r="AR1938" s="1" t="s">
        <v>19</v>
      </c>
      <c r="AS1938" s="1" t="s">
        <v>23090</v>
      </c>
      <c r="AT1938" s="1" t="s">
        <v>101</v>
      </c>
    </row>
    <row r="1939" spans="1:46" x14ac:dyDescent="0.25">
      <c r="A1939" s="1" t="s">
        <v>19315</v>
      </c>
      <c r="B1939" s="2" t="s">
        <v>23073</v>
      </c>
      <c r="C1939" s="2" t="s">
        <v>23106</v>
      </c>
      <c r="D1939" s="1">
        <v>1</v>
      </c>
      <c r="E1939" s="1">
        <v>2</v>
      </c>
      <c r="F1939" s="1">
        <v>1</v>
      </c>
      <c r="G1939" s="1">
        <v>4</v>
      </c>
      <c r="H1939" s="6">
        <v>0.25</v>
      </c>
      <c r="I1939">
        <v>0</v>
      </c>
      <c r="J1939" s="1">
        <v>34</v>
      </c>
      <c r="K1939" s="1">
        <v>1</v>
      </c>
      <c r="L1939" s="1">
        <v>768</v>
      </c>
      <c r="M1939" s="6">
        <v>0.51</v>
      </c>
      <c r="N1939" s="4">
        <v>1920</v>
      </c>
      <c r="O1939" s="4">
        <v>160</v>
      </c>
      <c r="P1939" s="4">
        <v>570</v>
      </c>
      <c r="Q1939" s="3">
        <v>0.3</v>
      </c>
      <c r="R1939" s="1">
        <v>12</v>
      </c>
      <c r="S1939" s="1">
        <v>570</v>
      </c>
      <c r="T1939" s="1">
        <v>58</v>
      </c>
      <c r="U1939" s="1">
        <v>0</v>
      </c>
      <c r="V1939" s="1">
        <v>37</v>
      </c>
      <c r="W1939" s="1">
        <v>0</v>
      </c>
      <c r="X1939" s="1">
        <v>0</v>
      </c>
      <c r="Y1939" s="1">
        <v>1</v>
      </c>
      <c r="Z1939" s="1">
        <v>3</v>
      </c>
      <c r="AA1939" s="1">
        <v>1</v>
      </c>
      <c r="AB1939" s="1">
        <v>0</v>
      </c>
      <c r="AC1939" s="1">
        <v>290</v>
      </c>
      <c r="AD1939" s="1">
        <v>25</v>
      </c>
      <c r="AE1939" s="1">
        <v>0</v>
      </c>
      <c r="AF1939" s="1">
        <v>0</v>
      </c>
      <c r="AG1939" s="1">
        <v>570</v>
      </c>
      <c r="AH1939" s="1">
        <v>0</v>
      </c>
      <c r="AI1939" s="1">
        <v>885</v>
      </c>
      <c r="AJ1939" s="1" t="s">
        <v>6835</v>
      </c>
      <c r="AK1939" s="1" t="s">
        <v>6836</v>
      </c>
      <c r="AL1939" s="1" t="s">
        <v>6837</v>
      </c>
      <c r="AM1939" s="1" t="s">
        <v>12</v>
      </c>
      <c r="AN1939" s="1" t="s">
        <v>23098</v>
      </c>
      <c r="AO1939" s="1" t="s">
        <v>364</v>
      </c>
      <c r="AP1939" s="1" t="s">
        <v>57</v>
      </c>
      <c r="AQ1939" s="1" t="s">
        <v>25</v>
      </c>
      <c r="AR1939" s="1" t="s">
        <v>19</v>
      </c>
      <c r="AS1939" s="1" t="s">
        <v>23091</v>
      </c>
      <c r="AT1939" s="1" t="s">
        <v>26</v>
      </c>
    </row>
    <row r="1940" spans="1:46" x14ac:dyDescent="0.25">
      <c r="A1940" s="1" t="s">
        <v>22762</v>
      </c>
      <c r="B1940" s="2" t="s">
        <v>23073</v>
      </c>
      <c r="C1940" s="2" t="s">
        <v>23107</v>
      </c>
      <c r="D1940" s="1">
        <v>1</v>
      </c>
      <c r="E1940" s="1">
        <v>0</v>
      </c>
      <c r="F1940" s="1">
        <v>2</v>
      </c>
      <c r="G1940" s="1">
        <v>3</v>
      </c>
      <c r="H1940" s="6">
        <v>0.66666666666666663</v>
      </c>
      <c r="I1940">
        <v>0</v>
      </c>
      <c r="J1940" s="1">
        <v>45</v>
      </c>
      <c r="K1940" s="1">
        <v>1</v>
      </c>
      <c r="L1940" s="1">
        <v>783</v>
      </c>
      <c r="M1940" s="6">
        <v>0.2</v>
      </c>
      <c r="N1940" s="4">
        <v>5000</v>
      </c>
      <c r="O1940" s="4">
        <v>400</v>
      </c>
      <c r="P1940" s="4">
        <v>400</v>
      </c>
      <c r="Q1940" s="3">
        <v>0.25</v>
      </c>
      <c r="R1940" s="1">
        <v>24</v>
      </c>
      <c r="S1940" s="1">
        <v>400</v>
      </c>
      <c r="T1940" s="1">
        <v>37</v>
      </c>
      <c r="U1940" s="1">
        <v>1</v>
      </c>
      <c r="V1940" s="1">
        <v>37</v>
      </c>
      <c r="W1940" s="1">
        <v>1</v>
      </c>
      <c r="X1940" s="1">
        <v>0</v>
      </c>
      <c r="Y1940" s="1">
        <v>0</v>
      </c>
      <c r="Z1940" s="1">
        <v>5</v>
      </c>
      <c r="AA1940" s="1">
        <v>0</v>
      </c>
      <c r="AB1940" s="1">
        <v>0</v>
      </c>
      <c r="AC1940" s="1">
        <v>664</v>
      </c>
      <c r="AD1940" s="1">
        <v>781</v>
      </c>
      <c r="AE1940" s="1">
        <v>43</v>
      </c>
      <c r="AF1940" s="1">
        <v>0</v>
      </c>
      <c r="AG1940" s="1">
        <v>262</v>
      </c>
      <c r="AH1940" s="1">
        <v>0</v>
      </c>
      <c r="AI1940" s="1">
        <v>1750</v>
      </c>
      <c r="AJ1940" s="1" t="s">
        <v>16166</v>
      </c>
      <c r="AK1940" s="1" t="s">
        <v>16167</v>
      </c>
      <c r="AL1940" s="1" t="s">
        <v>16168</v>
      </c>
      <c r="AM1940" s="1" t="s">
        <v>12</v>
      </c>
      <c r="AN1940" s="1" t="s">
        <v>23098</v>
      </c>
      <c r="AO1940" s="1" t="s">
        <v>86</v>
      </c>
      <c r="AP1940" s="1" t="s">
        <v>86</v>
      </c>
      <c r="AQ1940" s="1" t="s">
        <v>25</v>
      </c>
      <c r="AR1940" s="1" t="s">
        <v>30</v>
      </c>
      <c r="AS1940" s="1" t="s">
        <v>23090</v>
      </c>
      <c r="AT1940" s="1" t="s">
        <v>26</v>
      </c>
    </row>
    <row r="1941" spans="1:46" x14ac:dyDescent="0.25">
      <c r="A1941" s="1" t="s">
        <v>19354</v>
      </c>
      <c r="B1941" s="2" t="s">
        <v>23073</v>
      </c>
      <c r="C1941" s="2" t="s">
        <v>23107</v>
      </c>
      <c r="D1941" s="1">
        <v>0</v>
      </c>
      <c r="E1941" s="1">
        <v>0</v>
      </c>
      <c r="F1941" s="1">
        <v>1</v>
      </c>
      <c r="G1941" s="1">
        <v>1</v>
      </c>
      <c r="H1941" s="6">
        <v>1</v>
      </c>
      <c r="I1941">
        <v>0</v>
      </c>
      <c r="J1941" s="1">
        <v>34</v>
      </c>
      <c r="K1941" s="1">
        <v>0</v>
      </c>
      <c r="L1941" s="1">
        <v>855</v>
      </c>
      <c r="M1941" s="6">
        <v>0.16</v>
      </c>
      <c r="N1941" s="4">
        <v>2400</v>
      </c>
      <c r="O1941" s="4">
        <v>200</v>
      </c>
      <c r="P1941" s="4">
        <v>200</v>
      </c>
      <c r="Q1941" s="3">
        <v>0.25</v>
      </c>
      <c r="R1941" s="1">
        <v>24</v>
      </c>
      <c r="S1941" s="1">
        <v>200</v>
      </c>
      <c r="T1941" s="1">
        <v>20</v>
      </c>
      <c r="U1941" s="1">
        <v>1</v>
      </c>
      <c r="V1941" s="1">
        <v>37</v>
      </c>
      <c r="W1941" s="1">
        <v>0</v>
      </c>
      <c r="X1941" s="1">
        <v>0</v>
      </c>
      <c r="Y1941" s="1">
        <v>0</v>
      </c>
      <c r="Z1941" s="1">
        <v>1</v>
      </c>
      <c r="AA1941" s="1">
        <v>1</v>
      </c>
      <c r="AB1941" s="1">
        <v>0</v>
      </c>
      <c r="AC1941" s="1">
        <v>689</v>
      </c>
      <c r="AD1941" s="1">
        <v>0</v>
      </c>
      <c r="AE1941" s="1">
        <v>0</v>
      </c>
      <c r="AF1941" s="1">
        <v>0</v>
      </c>
      <c r="AG1941" s="1">
        <v>0</v>
      </c>
      <c r="AH1941" s="1">
        <v>0</v>
      </c>
      <c r="AI1941" s="1">
        <v>689</v>
      </c>
      <c r="AJ1941" s="1" t="s">
        <v>6948</v>
      </c>
      <c r="AK1941" s="1" t="s">
        <v>6948</v>
      </c>
      <c r="AL1941" s="1" t="s">
        <v>6949</v>
      </c>
      <c r="AM1941" s="1" t="s">
        <v>12</v>
      </c>
      <c r="AN1941" s="1" t="s">
        <v>23097</v>
      </c>
      <c r="AO1941" s="1" t="s">
        <v>86</v>
      </c>
      <c r="AP1941" s="1" t="s">
        <v>57</v>
      </c>
      <c r="AQ1941" s="1" t="s">
        <v>25</v>
      </c>
      <c r="AR1941" s="1" t="s">
        <v>30</v>
      </c>
      <c r="AS1941" s="1" t="s">
        <v>23091</v>
      </c>
      <c r="AT1941" s="1" t="s">
        <v>26</v>
      </c>
    </row>
    <row r="1942" spans="1:46" x14ac:dyDescent="0.25">
      <c r="A1942" s="1" t="s">
        <v>21377</v>
      </c>
      <c r="B1942" s="2" t="s">
        <v>23074</v>
      </c>
      <c r="C1942" s="2" t="s">
        <v>23105</v>
      </c>
      <c r="D1942" s="1">
        <v>0</v>
      </c>
      <c r="E1942" s="1">
        <v>1</v>
      </c>
      <c r="F1942" s="1">
        <v>1</v>
      </c>
      <c r="G1942" s="1">
        <v>2</v>
      </c>
      <c r="H1942" s="6">
        <v>0.5</v>
      </c>
      <c r="I1942">
        <v>1</v>
      </c>
      <c r="J1942" s="1">
        <v>31</v>
      </c>
      <c r="K1942" s="1">
        <v>0</v>
      </c>
      <c r="L1942" s="1">
        <v>629</v>
      </c>
      <c r="M1942" s="6">
        <v>0.98</v>
      </c>
      <c r="N1942" s="4">
        <v>1100</v>
      </c>
      <c r="O1942" s="4">
        <v>96</v>
      </c>
      <c r="P1942" s="4">
        <v>253</v>
      </c>
      <c r="Q1942" s="3">
        <v>0.37</v>
      </c>
      <c r="R1942" s="1">
        <v>24</v>
      </c>
      <c r="S1942" s="1">
        <v>253</v>
      </c>
      <c r="T1942" s="1">
        <v>42</v>
      </c>
      <c r="U1942" s="1">
        <v>0</v>
      </c>
      <c r="V1942" s="1">
        <v>37</v>
      </c>
      <c r="W1942" s="1">
        <v>0</v>
      </c>
      <c r="X1942" s="1">
        <v>0</v>
      </c>
      <c r="Y1942" s="1">
        <v>1</v>
      </c>
      <c r="Z1942" s="1">
        <v>4</v>
      </c>
      <c r="AA1942" s="1">
        <v>0</v>
      </c>
      <c r="AB1942" s="1">
        <v>1</v>
      </c>
      <c r="AC1942" s="1">
        <v>0</v>
      </c>
      <c r="AD1942" s="1">
        <v>0</v>
      </c>
      <c r="AE1942" s="1">
        <v>0</v>
      </c>
      <c r="AF1942" s="1">
        <v>100</v>
      </c>
      <c r="AG1942" s="1">
        <v>0</v>
      </c>
      <c r="AH1942" s="1">
        <v>900</v>
      </c>
      <c r="AI1942" s="1">
        <v>1000</v>
      </c>
      <c r="AJ1942" s="1" t="s">
        <v>12487</v>
      </c>
      <c r="AK1942" s="1" t="s">
        <v>12488</v>
      </c>
      <c r="AL1942" s="1" t="s">
        <v>12489</v>
      </c>
      <c r="AM1942" s="1" t="s">
        <v>16</v>
      </c>
      <c r="AN1942" s="1" t="s">
        <v>23097</v>
      </c>
      <c r="AO1942" s="1" t="s">
        <v>364</v>
      </c>
      <c r="AP1942" s="1" t="s">
        <v>57</v>
      </c>
      <c r="AQ1942" s="1" t="s">
        <v>25</v>
      </c>
      <c r="AR1942" s="1" t="s">
        <v>19</v>
      </c>
      <c r="AS1942" s="1" t="s">
        <v>23090</v>
      </c>
      <c r="AT1942" s="1" t="s">
        <v>101</v>
      </c>
    </row>
    <row r="1943" spans="1:46" x14ac:dyDescent="0.25">
      <c r="A1943" s="1" t="s">
        <v>17137</v>
      </c>
      <c r="B1943" s="2" t="s">
        <v>23074</v>
      </c>
      <c r="C1943" s="2" t="s">
        <v>23105</v>
      </c>
      <c r="D1943" s="1">
        <v>0</v>
      </c>
      <c r="E1943" s="1">
        <v>1</v>
      </c>
      <c r="F1943" s="1">
        <v>1</v>
      </c>
      <c r="G1943" s="1">
        <v>2</v>
      </c>
      <c r="H1943" s="6">
        <v>0.5</v>
      </c>
      <c r="I1943">
        <v>1</v>
      </c>
      <c r="J1943" s="1">
        <v>32</v>
      </c>
      <c r="K1943" s="1">
        <v>0</v>
      </c>
      <c r="L1943" s="1">
        <v>611</v>
      </c>
      <c r="M1943" s="6">
        <v>0.56000000000000005</v>
      </c>
      <c r="N1943" s="4">
        <v>2750</v>
      </c>
      <c r="O1943" s="4">
        <v>220</v>
      </c>
      <c r="P1943" s="4">
        <v>500</v>
      </c>
      <c r="Q1943" s="3">
        <v>0.39</v>
      </c>
      <c r="R1943" s="1">
        <v>24</v>
      </c>
      <c r="S1943" s="1">
        <v>500</v>
      </c>
      <c r="T1943" s="1">
        <v>71</v>
      </c>
      <c r="U1943" s="1">
        <v>1</v>
      </c>
      <c r="V1943" s="1">
        <v>37</v>
      </c>
      <c r="W1943" s="1">
        <v>0</v>
      </c>
      <c r="X1943" s="1">
        <v>0</v>
      </c>
      <c r="Y1943" s="1">
        <v>1</v>
      </c>
      <c r="Z1943" s="1">
        <v>2</v>
      </c>
      <c r="AA1943" s="1">
        <v>1</v>
      </c>
      <c r="AB1943" s="1">
        <v>1</v>
      </c>
      <c r="AC1943" s="1">
        <v>598</v>
      </c>
      <c r="AD1943" s="1">
        <v>0</v>
      </c>
      <c r="AE1943" s="1">
        <v>1190</v>
      </c>
      <c r="AF1943" s="1">
        <v>266</v>
      </c>
      <c r="AG1943" s="1">
        <v>5</v>
      </c>
      <c r="AH1943" s="1">
        <v>200</v>
      </c>
      <c r="AI1943" s="1">
        <v>2259</v>
      </c>
      <c r="AJ1943" s="1" t="s">
        <v>394</v>
      </c>
      <c r="AK1943" s="1" t="s">
        <v>395</v>
      </c>
      <c r="AL1943" s="1" t="s">
        <v>396</v>
      </c>
      <c r="AM1943" s="1" t="s">
        <v>16</v>
      </c>
      <c r="AN1943" s="1" t="s">
        <v>23097</v>
      </c>
      <c r="AO1943" s="1" t="s">
        <v>86</v>
      </c>
      <c r="AP1943" s="1" t="s">
        <v>57</v>
      </c>
      <c r="AQ1943" s="1" t="s">
        <v>25</v>
      </c>
      <c r="AR1943" s="1" t="s">
        <v>19</v>
      </c>
      <c r="AS1943" s="1" t="s">
        <v>23091</v>
      </c>
      <c r="AT1943" s="1" t="s">
        <v>101</v>
      </c>
    </row>
    <row r="1944" spans="1:46" x14ac:dyDescent="0.25">
      <c r="A1944" s="1" t="s">
        <v>18712</v>
      </c>
      <c r="B1944" s="2" t="s">
        <v>23074</v>
      </c>
      <c r="C1944" s="2" t="s">
        <v>23106</v>
      </c>
      <c r="D1944" s="1">
        <v>0</v>
      </c>
      <c r="E1944" s="1">
        <v>1</v>
      </c>
      <c r="F1944" s="1">
        <v>3</v>
      </c>
      <c r="G1944" s="1">
        <v>4</v>
      </c>
      <c r="H1944" s="6">
        <v>0.75</v>
      </c>
      <c r="I1944">
        <v>0</v>
      </c>
      <c r="J1944" s="1">
        <v>36</v>
      </c>
      <c r="K1944" s="1">
        <v>0</v>
      </c>
      <c r="L1944" s="1">
        <v>818</v>
      </c>
      <c r="M1944" s="6">
        <v>0.24</v>
      </c>
      <c r="N1944" s="4">
        <v>3600</v>
      </c>
      <c r="O1944" s="4">
        <v>300</v>
      </c>
      <c r="P1944" s="4">
        <v>800</v>
      </c>
      <c r="Q1944" s="3">
        <v>0.3</v>
      </c>
      <c r="R1944" s="1">
        <v>24</v>
      </c>
      <c r="S1944" s="1">
        <v>800</v>
      </c>
      <c r="T1944" s="1">
        <v>72</v>
      </c>
      <c r="U1944" s="1">
        <v>1</v>
      </c>
      <c r="V1944" s="1">
        <v>37</v>
      </c>
      <c r="W1944" s="1">
        <v>1</v>
      </c>
      <c r="X1944" s="1">
        <v>1</v>
      </c>
      <c r="Y1944" s="1">
        <v>1</v>
      </c>
      <c r="Z1944" s="1">
        <v>0</v>
      </c>
      <c r="AA1944" s="1">
        <v>1</v>
      </c>
      <c r="AB1944" s="1">
        <v>0</v>
      </c>
      <c r="AC1944" s="1">
        <v>800</v>
      </c>
      <c r="AD1944" s="1">
        <v>0</v>
      </c>
      <c r="AE1944" s="1">
        <v>0</v>
      </c>
      <c r="AF1944" s="1">
        <v>0</v>
      </c>
      <c r="AG1944" s="1">
        <v>45</v>
      </c>
      <c r="AH1944" s="1">
        <v>0</v>
      </c>
      <c r="AI1944" s="1">
        <v>845</v>
      </c>
      <c r="AJ1944" s="1" t="s">
        <v>5135</v>
      </c>
      <c r="AK1944" s="1" t="s">
        <v>5136</v>
      </c>
      <c r="AL1944" s="1" t="s">
        <v>5137</v>
      </c>
      <c r="AM1944" s="1" t="s">
        <v>12</v>
      </c>
      <c r="AN1944" s="1" t="s">
        <v>23097</v>
      </c>
      <c r="AO1944" s="1" t="s">
        <v>86</v>
      </c>
      <c r="AP1944" s="1" t="s">
        <v>86</v>
      </c>
      <c r="AQ1944" s="1" t="s">
        <v>14</v>
      </c>
      <c r="AR1944" s="1" t="s">
        <v>19</v>
      </c>
      <c r="AS1944" s="1" t="s">
        <v>23091</v>
      </c>
      <c r="AT1944" s="1" t="s">
        <v>26</v>
      </c>
    </row>
    <row r="1945" spans="1:46" x14ac:dyDescent="0.25">
      <c r="A1945" s="1" t="s">
        <v>22742</v>
      </c>
      <c r="B1945" s="2" t="s">
        <v>23074</v>
      </c>
      <c r="C1945" s="2" t="s">
        <v>23107</v>
      </c>
      <c r="D1945" s="1">
        <v>0</v>
      </c>
      <c r="E1945" s="1">
        <v>1</v>
      </c>
      <c r="F1945" s="1">
        <v>2</v>
      </c>
      <c r="G1945" s="1">
        <v>3</v>
      </c>
      <c r="H1945" s="6">
        <v>0.66666666666666663</v>
      </c>
      <c r="I1945">
        <v>0</v>
      </c>
      <c r="J1945" s="1">
        <v>41</v>
      </c>
      <c r="K1945" s="1">
        <v>0</v>
      </c>
      <c r="L1945" s="1">
        <v>652</v>
      </c>
      <c r="M1945" s="6">
        <v>0.06</v>
      </c>
      <c r="N1945" s="4">
        <v>28000</v>
      </c>
      <c r="O1945" s="4">
        <v>2500</v>
      </c>
      <c r="P1945" s="4">
        <v>300</v>
      </c>
      <c r="Q1945" s="3">
        <v>0.3</v>
      </c>
      <c r="R1945" s="1">
        <v>24</v>
      </c>
      <c r="S1945" s="1">
        <v>300</v>
      </c>
      <c r="T1945" s="1">
        <v>70</v>
      </c>
      <c r="U1945" s="1">
        <v>1</v>
      </c>
      <c r="V1945" s="1">
        <v>37</v>
      </c>
      <c r="W1945" s="1">
        <v>1</v>
      </c>
      <c r="X1945" s="1">
        <v>0</v>
      </c>
      <c r="Y1945" s="1">
        <v>0</v>
      </c>
      <c r="Z1945" s="1">
        <v>4</v>
      </c>
      <c r="AA1945" s="1">
        <v>1</v>
      </c>
      <c r="AB1945" s="1">
        <v>0</v>
      </c>
      <c r="AC1945" s="1">
        <v>7139</v>
      </c>
      <c r="AD1945" s="1">
        <v>563</v>
      </c>
      <c r="AE1945" s="1">
        <v>0</v>
      </c>
      <c r="AF1945" s="1">
        <v>1319</v>
      </c>
      <c r="AG1945" s="1">
        <v>100</v>
      </c>
      <c r="AH1945" s="1">
        <v>0</v>
      </c>
      <c r="AI1945" s="1">
        <v>9121</v>
      </c>
      <c r="AJ1945" s="1" t="s">
        <v>16110</v>
      </c>
      <c r="AK1945" s="1" t="s">
        <v>16111</v>
      </c>
      <c r="AL1945" s="1" t="s">
        <v>16112</v>
      </c>
      <c r="AM1945" s="1" t="s">
        <v>12</v>
      </c>
      <c r="AN1945" s="1" t="s">
        <v>23097</v>
      </c>
      <c r="AO1945" s="1" t="s">
        <v>86</v>
      </c>
      <c r="AP1945" s="1" t="s">
        <v>86</v>
      </c>
      <c r="AQ1945" s="1" t="s">
        <v>25</v>
      </c>
      <c r="AR1945" s="1" t="s">
        <v>30</v>
      </c>
      <c r="AS1945" s="1" t="s">
        <v>23091</v>
      </c>
      <c r="AT1945" s="1" t="s">
        <v>26</v>
      </c>
    </row>
    <row r="1946" spans="1:46" x14ac:dyDescent="0.25">
      <c r="A1946" s="1" t="s">
        <v>19349</v>
      </c>
      <c r="B1946" s="2" t="s">
        <v>23074</v>
      </c>
      <c r="C1946" s="2" t="s">
        <v>23107</v>
      </c>
      <c r="D1946" s="1">
        <v>0</v>
      </c>
      <c r="E1946" s="1">
        <v>2</v>
      </c>
      <c r="F1946" s="1">
        <v>2</v>
      </c>
      <c r="G1946" s="1">
        <v>4</v>
      </c>
      <c r="H1946" s="6">
        <v>0.5</v>
      </c>
      <c r="I1946">
        <v>0</v>
      </c>
      <c r="J1946" s="1">
        <v>32</v>
      </c>
      <c r="K1946" s="1">
        <v>0</v>
      </c>
      <c r="L1946" s="1">
        <v>625</v>
      </c>
      <c r="M1946" s="6">
        <v>0.44</v>
      </c>
      <c r="N1946" s="4">
        <v>2184</v>
      </c>
      <c r="O1946" s="4">
        <v>170</v>
      </c>
      <c r="P1946" s="4">
        <v>300</v>
      </c>
      <c r="Q1946" s="3">
        <v>0.3</v>
      </c>
      <c r="R1946" s="1">
        <v>24</v>
      </c>
      <c r="S1946" s="1">
        <v>300</v>
      </c>
      <c r="T1946" s="1">
        <v>38</v>
      </c>
      <c r="U1946" s="1">
        <v>1</v>
      </c>
      <c r="V1946" s="1">
        <v>37</v>
      </c>
      <c r="W1946" s="1">
        <v>0</v>
      </c>
      <c r="X1946" s="1">
        <v>0</v>
      </c>
      <c r="Y1946" s="1">
        <v>1</v>
      </c>
      <c r="Z1946" s="1">
        <v>3</v>
      </c>
      <c r="AA1946" s="1">
        <v>1</v>
      </c>
      <c r="AB1946" s="1">
        <v>0</v>
      </c>
      <c r="AC1946" s="1">
        <v>0</v>
      </c>
      <c r="AD1946" s="1">
        <v>0</v>
      </c>
      <c r="AE1946" s="1">
        <v>472</v>
      </c>
      <c r="AF1946" s="1">
        <v>783</v>
      </c>
      <c r="AG1946" s="1">
        <v>12</v>
      </c>
      <c r="AH1946" s="1">
        <v>0</v>
      </c>
      <c r="AI1946" s="1">
        <v>1267</v>
      </c>
      <c r="AJ1946" s="1" t="s">
        <v>468</v>
      </c>
      <c r="AK1946" s="1" t="s">
        <v>6934</v>
      </c>
      <c r="AL1946" s="1" t="s">
        <v>6935</v>
      </c>
      <c r="AM1946" s="1" t="s">
        <v>12</v>
      </c>
      <c r="AN1946" s="1" t="s">
        <v>23097</v>
      </c>
      <c r="AO1946" s="1" t="s">
        <v>86</v>
      </c>
      <c r="AP1946" s="1" t="s">
        <v>57</v>
      </c>
      <c r="AQ1946" s="1" t="s">
        <v>25</v>
      </c>
      <c r="AR1946" s="1" t="s">
        <v>19</v>
      </c>
      <c r="AS1946" s="1" t="s">
        <v>23091</v>
      </c>
      <c r="AT1946" s="1" t="s">
        <v>26</v>
      </c>
    </row>
    <row r="1947" spans="1:46" x14ac:dyDescent="0.25">
      <c r="A1947" s="1" t="s">
        <v>18770</v>
      </c>
      <c r="B1947" s="2" t="s">
        <v>23074</v>
      </c>
      <c r="C1947" s="2" t="s">
        <v>23107</v>
      </c>
      <c r="D1947" s="1">
        <v>0</v>
      </c>
      <c r="E1947" s="1">
        <v>3</v>
      </c>
      <c r="F1947" s="1">
        <v>1</v>
      </c>
      <c r="G1947" s="1">
        <v>4</v>
      </c>
      <c r="H1947" s="6">
        <v>0.25</v>
      </c>
      <c r="I1947">
        <v>0</v>
      </c>
      <c r="J1947" s="1">
        <v>46</v>
      </c>
      <c r="K1947" s="1">
        <v>0</v>
      </c>
      <c r="L1947" s="1">
        <v>898</v>
      </c>
      <c r="M1947" s="6">
        <v>0.22</v>
      </c>
      <c r="N1947" s="4">
        <v>2500</v>
      </c>
      <c r="O1947" s="4">
        <v>230</v>
      </c>
      <c r="P1947" s="4">
        <v>300</v>
      </c>
      <c r="Q1947" s="3">
        <v>0.28999999999999998</v>
      </c>
      <c r="R1947" s="1">
        <v>24</v>
      </c>
      <c r="S1947" s="1">
        <v>300</v>
      </c>
      <c r="T1947" s="1">
        <v>45</v>
      </c>
      <c r="U1947" s="1">
        <v>1</v>
      </c>
      <c r="V1947" s="1">
        <v>37</v>
      </c>
      <c r="W1947" s="1">
        <v>0</v>
      </c>
      <c r="X1947" s="1">
        <v>0</v>
      </c>
      <c r="Y1947" s="1">
        <v>0</v>
      </c>
      <c r="Z1947" s="1">
        <v>5</v>
      </c>
      <c r="AA1947" s="1">
        <v>1</v>
      </c>
      <c r="AB1947" s="1">
        <v>0</v>
      </c>
      <c r="AC1947" s="1">
        <v>0</v>
      </c>
      <c r="AD1947" s="1">
        <v>0</v>
      </c>
      <c r="AE1947" s="1">
        <v>0</v>
      </c>
      <c r="AF1947" s="1">
        <v>0</v>
      </c>
      <c r="AG1947" s="1">
        <v>0</v>
      </c>
      <c r="AH1947" s="1">
        <v>0</v>
      </c>
      <c r="AI1947" s="1">
        <v>0</v>
      </c>
      <c r="AJ1947" s="1" t="s">
        <v>223</v>
      </c>
      <c r="AK1947" s="1" t="s">
        <v>5302</v>
      </c>
      <c r="AL1947" s="1" t="s">
        <v>5303</v>
      </c>
      <c r="AM1947" s="1" t="s">
        <v>12</v>
      </c>
      <c r="AN1947" s="1" t="s">
        <v>23097</v>
      </c>
      <c r="AO1947" s="1" t="s">
        <v>86</v>
      </c>
      <c r="AP1947" s="1" t="s">
        <v>57</v>
      </c>
      <c r="AQ1947" s="1" t="s">
        <v>25</v>
      </c>
      <c r="AR1947" s="1" t="s">
        <v>30</v>
      </c>
      <c r="AS1947" s="1" t="s">
        <v>23091</v>
      </c>
      <c r="AT1947" s="1" t="s">
        <v>26</v>
      </c>
    </row>
    <row r="1948" spans="1:46" x14ac:dyDescent="0.25">
      <c r="A1948" s="1" t="s">
        <v>21137</v>
      </c>
      <c r="B1948" s="2" t="s">
        <v>23074</v>
      </c>
      <c r="C1948" s="2" t="s">
        <v>23108</v>
      </c>
      <c r="D1948" s="1">
        <v>0</v>
      </c>
      <c r="E1948" s="1">
        <v>0</v>
      </c>
      <c r="F1948" s="1">
        <v>2</v>
      </c>
      <c r="G1948" s="1">
        <v>2</v>
      </c>
      <c r="H1948" s="6">
        <v>1</v>
      </c>
      <c r="I1948">
        <v>1</v>
      </c>
      <c r="J1948" s="1">
        <v>30</v>
      </c>
      <c r="K1948" s="1">
        <v>1</v>
      </c>
      <c r="L1948" s="1">
        <v>808</v>
      </c>
      <c r="M1948" s="6">
        <v>0.69</v>
      </c>
      <c r="N1948" s="4">
        <v>1800</v>
      </c>
      <c r="O1948" s="4">
        <v>140</v>
      </c>
      <c r="P1948" s="4">
        <v>300</v>
      </c>
      <c r="Q1948" s="3">
        <v>0.25</v>
      </c>
      <c r="R1948" s="1">
        <v>12</v>
      </c>
      <c r="S1948" s="1">
        <v>300</v>
      </c>
      <c r="T1948" s="1">
        <v>31</v>
      </c>
      <c r="U1948" s="1">
        <v>0</v>
      </c>
      <c r="V1948" s="1">
        <v>37</v>
      </c>
      <c r="W1948" s="1">
        <v>0</v>
      </c>
      <c r="X1948" s="1">
        <v>0</v>
      </c>
      <c r="Y1948" s="1">
        <v>1</v>
      </c>
      <c r="Z1948" s="1">
        <v>1</v>
      </c>
      <c r="AA1948" s="1">
        <v>1</v>
      </c>
      <c r="AB1948" s="1">
        <v>1</v>
      </c>
      <c r="AC1948" s="1">
        <v>2020</v>
      </c>
      <c r="AD1948" s="1">
        <v>0</v>
      </c>
      <c r="AE1948" s="1">
        <v>0</v>
      </c>
      <c r="AF1948" s="1">
        <v>0</v>
      </c>
      <c r="AG1948" s="1">
        <v>5</v>
      </c>
      <c r="AH1948" s="1">
        <v>0</v>
      </c>
      <c r="AI1948" s="1">
        <v>2025</v>
      </c>
      <c r="AJ1948" s="1" t="s">
        <v>11858</v>
      </c>
      <c r="AK1948" s="1" t="s">
        <v>11859</v>
      </c>
      <c r="AL1948" s="1" t="s">
        <v>11860</v>
      </c>
      <c r="AM1948" s="1" t="s">
        <v>16</v>
      </c>
      <c r="AN1948" s="1" t="s">
        <v>23098</v>
      </c>
      <c r="AO1948" s="1" t="s">
        <v>364</v>
      </c>
      <c r="AP1948" s="1" t="s">
        <v>57</v>
      </c>
      <c r="AQ1948" s="1" t="s">
        <v>25</v>
      </c>
      <c r="AR1948" s="1" t="s">
        <v>19</v>
      </c>
      <c r="AS1948" s="1" t="s">
        <v>23091</v>
      </c>
      <c r="AT1948" s="1" t="s">
        <v>101</v>
      </c>
    </row>
    <row r="1949" spans="1:46" x14ac:dyDescent="0.25">
      <c r="A1949" s="1" t="s">
        <v>18889</v>
      </c>
      <c r="B1949" s="2" t="s">
        <v>23074</v>
      </c>
      <c r="C1949" s="2" t="s">
        <v>23108</v>
      </c>
      <c r="D1949" s="1">
        <v>0</v>
      </c>
      <c r="E1949" s="1">
        <v>1</v>
      </c>
      <c r="F1949" s="1">
        <v>2</v>
      </c>
      <c r="G1949" s="1">
        <v>3</v>
      </c>
      <c r="H1949" s="6">
        <v>0.66666666666666663</v>
      </c>
      <c r="I1949">
        <v>1</v>
      </c>
      <c r="J1949" s="1">
        <v>33</v>
      </c>
      <c r="K1949" s="1">
        <v>1</v>
      </c>
      <c r="L1949" s="1">
        <v>600</v>
      </c>
      <c r="M1949" s="6">
        <v>0.97</v>
      </c>
      <c r="N1949" s="4">
        <v>1720</v>
      </c>
      <c r="O1949" s="4">
        <v>144</v>
      </c>
      <c r="P1949" s="4">
        <v>500</v>
      </c>
      <c r="Q1949" s="3">
        <v>0.3</v>
      </c>
      <c r="R1949" s="1">
        <v>24</v>
      </c>
      <c r="S1949" s="1">
        <v>500</v>
      </c>
      <c r="T1949" s="1">
        <v>56</v>
      </c>
      <c r="U1949" s="1">
        <v>0</v>
      </c>
      <c r="V1949" s="1">
        <v>37</v>
      </c>
      <c r="W1949" s="1">
        <v>0</v>
      </c>
      <c r="X1949" s="1">
        <v>0</v>
      </c>
      <c r="Y1949" s="1">
        <v>0</v>
      </c>
      <c r="Z1949" s="1">
        <v>4</v>
      </c>
      <c r="AA1949" s="1">
        <v>0</v>
      </c>
      <c r="AB1949" s="1">
        <v>1</v>
      </c>
      <c r="AC1949" s="1">
        <v>830</v>
      </c>
      <c r="AD1949" s="1">
        <v>270</v>
      </c>
      <c r="AE1949" s="1">
        <v>0</v>
      </c>
      <c r="AF1949" s="1">
        <v>833</v>
      </c>
      <c r="AG1949" s="1">
        <v>8</v>
      </c>
      <c r="AH1949" s="1">
        <v>504</v>
      </c>
      <c r="AI1949" s="1">
        <v>2445</v>
      </c>
      <c r="AJ1949" s="1" t="s">
        <v>5661</v>
      </c>
      <c r="AK1949" s="1" t="s">
        <v>5662</v>
      </c>
      <c r="AL1949" s="1" t="s">
        <v>5663</v>
      </c>
      <c r="AM1949" s="1" t="s">
        <v>16</v>
      </c>
      <c r="AN1949" s="1" t="s">
        <v>23098</v>
      </c>
      <c r="AO1949" s="1" t="s">
        <v>364</v>
      </c>
      <c r="AP1949" s="1" t="s">
        <v>57</v>
      </c>
      <c r="AQ1949" s="1" t="s">
        <v>25</v>
      </c>
      <c r="AR1949" s="1" t="s">
        <v>30</v>
      </c>
      <c r="AS1949" s="1" t="s">
        <v>23090</v>
      </c>
      <c r="AT1949" s="1" t="s">
        <v>101</v>
      </c>
    </row>
    <row r="1950" spans="1:46" x14ac:dyDescent="0.25">
      <c r="A1950" s="1" t="s">
        <v>19205</v>
      </c>
      <c r="B1950" s="2" t="s">
        <v>23101</v>
      </c>
      <c r="C1950" s="2" t="s">
        <v>23104</v>
      </c>
      <c r="D1950" s="1">
        <v>0</v>
      </c>
      <c r="E1950" s="1">
        <v>0</v>
      </c>
      <c r="F1950" s="1">
        <v>2</v>
      </c>
      <c r="G1950" s="1">
        <v>2</v>
      </c>
      <c r="H1950" s="6">
        <v>1</v>
      </c>
      <c r="I1950">
        <v>0</v>
      </c>
      <c r="J1950" s="1">
        <v>35</v>
      </c>
      <c r="K1950" s="1">
        <v>1</v>
      </c>
      <c r="L1950" s="1">
        <v>498</v>
      </c>
      <c r="M1950" s="6">
        <v>0</v>
      </c>
      <c r="N1950" s="4">
        <v>2000</v>
      </c>
      <c r="O1950" s="4">
        <v>180</v>
      </c>
      <c r="P1950" s="4">
        <v>500</v>
      </c>
      <c r="Q1950" s="3">
        <v>0.33</v>
      </c>
      <c r="R1950" s="1">
        <v>12</v>
      </c>
      <c r="S1950" s="1">
        <v>500</v>
      </c>
      <c r="T1950" s="1">
        <v>16</v>
      </c>
      <c r="U1950" s="1">
        <v>0</v>
      </c>
      <c r="V1950" s="1">
        <v>37</v>
      </c>
      <c r="W1950" s="1">
        <v>0</v>
      </c>
      <c r="X1950" s="1">
        <v>0</v>
      </c>
      <c r="Y1950" s="1">
        <v>0</v>
      </c>
      <c r="Z1950" s="1">
        <v>1</v>
      </c>
      <c r="AA1950" s="1">
        <v>1</v>
      </c>
      <c r="AB1950" s="1">
        <v>0</v>
      </c>
      <c r="AC1950" s="1">
        <v>0</v>
      </c>
      <c r="AD1950" s="1">
        <v>0</v>
      </c>
      <c r="AE1950" s="1">
        <v>400</v>
      </c>
      <c r="AF1950" s="1">
        <v>700</v>
      </c>
      <c r="AG1950" s="1">
        <v>0</v>
      </c>
      <c r="AH1950" s="1">
        <v>1200</v>
      </c>
      <c r="AI1950" s="1">
        <v>2300</v>
      </c>
      <c r="AJ1950" s="1" t="s">
        <v>3492</v>
      </c>
      <c r="AK1950" s="1" t="s">
        <v>6518</v>
      </c>
      <c r="AL1950" s="1" t="s">
        <v>11</v>
      </c>
      <c r="AM1950" s="1" t="s">
        <v>12</v>
      </c>
      <c r="AN1950" s="1" t="s">
        <v>23098</v>
      </c>
      <c r="AO1950" s="1" t="s">
        <v>364</v>
      </c>
      <c r="AP1950" s="1" t="s">
        <v>57</v>
      </c>
      <c r="AQ1950" s="1" t="s">
        <v>25</v>
      </c>
      <c r="AR1950" s="1" t="s">
        <v>30</v>
      </c>
      <c r="AS1950" s="1" t="s">
        <v>23091</v>
      </c>
      <c r="AT1950" s="1" t="s">
        <v>26</v>
      </c>
    </row>
    <row r="1951" spans="1:46" x14ac:dyDescent="0.25">
      <c r="A1951" s="1" t="s">
        <v>20925</v>
      </c>
      <c r="B1951" s="2" t="s">
        <v>23101</v>
      </c>
      <c r="C1951" s="2" t="s">
        <v>23104</v>
      </c>
      <c r="D1951" s="1">
        <v>0</v>
      </c>
      <c r="E1951" s="1">
        <v>0</v>
      </c>
      <c r="F1951" s="1">
        <v>1</v>
      </c>
      <c r="G1951" s="1">
        <v>1</v>
      </c>
      <c r="H1951" s="6">
        <v>1</v>
      </c>
      <c r="I1951">
        <v>0</v>
      </c>
      <c r="J1951" s="1">
        <v>46</v>
      </c>
      <c r="K1951" s="1">
        <v>0</v>
      </c>
      <c r="L1951" s="1">
        <v>613</v>
      </c>
      <c r="M1951" s="6">
        <v>0.49</v>
      </c>
      <c r="N1951" s="4">
        <v>4300</v>
      </c>
      <c r="O1951" s="4">
        <v>300</v>
      </c>
      <c r="P1951" s="4">
        <v>500</v>
      </c>
      <c r="Q1951" s="3">
        <v>0.3</v>
      </c>
      <c r="R1951" s="1">
        <v>24</v>
      </c>
      <c r="S1951" s="1">
        <v>500</v>
      </c>
      <c r="T1951" s="1">
        <v>21</v>
      </c>
      <c r="U1951" s="1">
        <v>0</v>
      </c>
      <c r="V1951" s="1">
        <v>37</v>
      </c>
      <c r="W1951" s="1">
        <v>0</v>
      </c>
      <c r="X1951" s="1">
        <v>0</v>
      </c>
      <c r="Y1951" s="1">
        <v>0</v>
      </c>
      <c r="Z1951" s="1">
        <v>3</v>
      </c>
      <c r="AA1951" s="1">
        <v>1</v>
      </c>
      <c r="AB1951" s="1">
        <v>0</v>
      </c>
      <c r="AC1951" s="1">
        <v>2500</v>
      </c>
      <c r="AD1951" s="1">
        <v>0</v>
      </c>
      <c r="AE1951" s="1">
        <v>1000</v>
      </c>
      <c r="AF1951" s="1">
        <v>0</v>
      </c>
      <c r="AG1951" s="1">
        <v>0</v>
      </c>
      <c r="AH1951" s="1">
        <v>0</v>
      </c>
      <c r="AI1951" s="1">
        <v>3500</v>
      </c>
      <c r="AJ1951" s="1" t="s">
        <v>11254</v>
      </c>
      <c r="AK1951" s="1" t="s">
        <v>11255</v>
      </c>
      <c r="AL1951" s="1" t="s">
        <v>11256</v>
      </c>
      <c r="AM1951" s="1" t="s">
        <v>12</v>
      </c>
      <c r="AN1951" s="1" t="s">
        <v>23097</v>
      </c>
      <c r="AO1951" s="1" t="s">
        <v>364</v>
      </c>
      <c r="AP1951" s="1" t="s">
        <v>57</v>
      </c>
      <c r="AQ1951" s="1" t="s">
        <v>25</v>
      </c>
      <c r="AR1951" s="1" t="s">
        <v>30</v>
      </c>
      <c r="AS1951" s="1" t="s">
        <v>23091</v>
      </c>
      <c r="AT1951" s="1" t="s">
        <v>26</v>
      </c>
    </row>
    <row r="1952" spans="1:46" x14ac:dyDescent="0.25">
      <c r="A1952" s="1" t="s">
        <v>19697</v>
      </c>
      <c r="B1952" s="2" t="s">
        <v>23101</v>
      </c>
      <c r="C1952" s="2" t="s">
        <v>23104</v>
      </c>
      <c r="D1952" s="1">
        <v>1</v>
      </c>
      <c r="E1952" s="1">
        <v>2</v>
      </c>
      <c r="F1952" s="1">
        <v>1</v>
      </c>
      <c r="G1952" s="1">
        <v>4</v>
      </c>
      <c r="H1952" s="6">
        <v>0.25</v>
      </c>
      <c r="I1952">
        <v>0</v>
      </c>
      <c r="J1952" s="1">
        <v>42</v>
      </c>
      <c r="K1952" s="1">
        <v>0</v>
      </c>
      <c r="L1952" s="1">
        <v>732</v>
      </c>
      <c r="M1952" s="6">
        <v>0.74</v>
      </c>
      <c r="N1952" s="4">
        <v>5000</v>
      </c>
      <c r="O1952" s="4">
        <v>400</v>
      </c>
      <c r="P1952" s="4">
        <v>1000</v>
      </c>
      <c r="Q1952" s="3">
        <v>0.3</v>
      </c>
      <c r="R1952" s="1">
        <v>24</v>
      </c>
      <c r="S1952" s="1">
        <v>1000</v>
      </c>
      <c r="T1952" s="1">
        <v>93</v>
      </c>
      <c r="U1952" s="1">
        <v>1</v>
      </c>
      <c r="V1952" s="1">
        <v>37</v>
      </c>
      <c r="W1952" s="1">
        <v>0</v>
      </c>
      <c r="X1952" s="1">
        <v>1</v>
      </c>
      <c r="Y1952" s="1">
        <v>1</v>
      </c>
      <c r="Z1952" s="1">
        <v>4</v>
      </c>
      <c r="AA1952" s="1">
        <v>0</v>
      </c>
      <c r="AB1952" s="1">
        <v>0</v>
      </c>
      <c r="AC1952" s="1">
        <v>0</v>
      </c>
      <c r="AD1952" s="1">
        <v>0</v>
      </c>
      <c r="AE1952" s="1">
        <v>2556</v>
      </c>
      <c r="AF1952" s="1">
        <v>1382</v>
      </c>
      <c r="AG1952" s="1">
        <v>453</v>
      </c>
      <c r="AH1952" s="1">
        <v>0</v>
      </c>
      <c r="AI1952" s="1">
        <v>4391</v>
      </c>
      <c r="AJ1952" s="1" t="s">
        <v>7910</v>
      </c>
      <c r="AK1952" s="1" t="s">
        <v>7911</v>
      </c>
      <c r="AL1952" s="1" t="s">
        <v>7912</v>
      </c>
      <c r="AM1952" s="1" t="s">
        <v>12</v>
      </c>
      <c r="AN1952" s="1" t="s">
        <v>23097</v>
      </c>
      <c r="AO1952" s="1" t="s">
        <v>86</v>
      </c>
      <c r="AP1952" s="1" t="s">
        <v>57</v>
      </c>
      <c r="AQ1952" s="1" t="s">
        <v>14</v>
      </c>
      <c r="AR1952" s="1" t="s">
        <v>19</v>
      </c>
      <c r="AS1952" s="1" t="s">
        <v>23090</v>
      </c>
      <c r="AT1952" s="1" t="s">
        <v>26</v>
      </c>
    </row>
    <row r="1953" spans="1:46" x14ac:dyDescent="0.25">
      <c r="A1953" s="1" t="s">
        <v>22549</v>
      </c>
      <c r="B1953" s="2" t="s">
        <v>23101</v>
      </c>
      <c r="C1953" s="2" t="s">
        <v>23104</v>
      </c>
      <c r="D1953" s="1">
        <v>0</v>
      </c>
      <c r="E1953" s="1">
        <v>0</v>
      </c>
      <c r="F1953" s="1">
        <v>1</v>
      </c>
      <c r="G1953" s="1">
        <v>1</v>
      </c>
      <c r="H1953" s="6">
        <v>1</v>
      </c>
      <c r="I1953">
        <v>0</v>
      </c>
      <c r="J1953" s="1">
        <v>40</v>
      </c>
      <c r="K1953" s="1">
        <v>0</v>
      </c>
      <c r="L1953" s="1">
        <v>615</v>
      </c>
      <c r="M1953" s="6">
        <v>0.19</v>
      </c>
      <c r="N1953" s="4">
        <v>4500</v>
      </c>
      <c r="O1953" s="4">
        <v>400</v>
      </c>
      <c r="P1953" s="4">
        <v>200</v>
      </c>
      <c r="Q1953" s="3">
        <v>0.33</v>
      </c>
      <c r="R1953" s="1">
        <v>24</v>
      </c>
      <c r="S1953" s="1">
        <v>200</v>
      </c>
      <c r="T1953" s="1">
        <v>21</v>
      </c>
      <c r="U1953" s="1">
        <v>1</v>
      </c>
      <c r="V1953" s="1">
        <v>37</v>
      </c>
      <c r="W1953" s="1">
        <v>0</v>
      </c>
      <c r="X1953" s="1">
        <v>1</v>
      </c>
      <c r="Y1953" s="1">
        <v>1</v>
      </c>
      <c r="Z1953" s="1">
        <v>0</v>
      </c>
      <c r="AA1953" s="1">
        <v>1</v>
      </c>
      <c r="AB1953" s="1">
        <v>0</v>
      </c>
      <c r="AC1953" s="1">
        <v>426</v>
      </c>
      <c r="AD1953" s="1">
        <v>0</v>
      </c>
      <c r="AE1953" s="1">
        <v>1577</v>
      </c>
      <c r="AF1953" s="1">
        <v>0</v>
      </c>
      <c r="AG1953" s="1">
        <v>0</v>
      </c>
      <c r="AH1953" s="1">
        <v>290</v>
      </c>
      <c r="AI1953" s="1">
        <v>2293</v>
      </c>
      <c r="AJ1953" s="1" t="s">
        <v>494</v>
      </c>
      <c r="AK1953" s="1" t="s">
        <v>15600</v>
      </c>
      <c r="AL1953" s="1" t="s">
        <v>15601</v>
      </c>
      <c r="AM1953" s="1" t="s">
        <v>12</v>
      </c>
      <c r="AN1953" s="1" t="s">
        <v>23097</v>
      </c>
      <c r="AO1953" s="1" t="s">
        <v>86</v>
      </c>
      <c r="AP1953" s="1" t="s">
        <v>57</v>
      </c>
      <c r="AQ1953" s="1" t="s">
        <v>14</v>
      </c>
      <c r="AR1953" s="1" t="s">
        <v>19</v>
      </c>
      <c r="AS1953" s="1" t="s">
        <v>23091</v>
      </c>
      <c r="AT1953" s="1" t="s">
        <v>26</v>
      </c>
    </row>
    <row r="1954" spans="1:46" x14ac:dyDescent="0.25">
      <c r="A1954" s="1" t="s">
        <v>22127</v>
      </c>
      <c r="B1954" s="2" t="s">
        <v>23101</v>
      </c>
      <c r="C1954" s="2" t="s">
        <v>23104</v>
      </c>
      <c r="D1954" s="1">
        <v>2</v>
      </c>
      <c r="E1954" s="1">
        <v>1</v>
      </c>
      <c r="F1954" s="1">
        <v>1</v>
      </c>
      <c r="G1954" s="1">
        <v>4</v>
      </c>
      <c r="H1954" s="6">
        <v>0.25</v>
      </c>
      <c r="I1954">
        <v>1</v>
      </c>
      <c r="J1954" s="1">
        <v>36</v>
      </c>
      <c r="K1954" s="1">
        <v>0</v>
      </c>
      <c r="L1954" s="1">
        <v>569</v>
      </c>
      <c r="M1954" s="6">
        <v>0.61</v>
      </c>
      <c r="N1954" s="4">
        <v>2640</v>
      </c>
      <c r="O1954" s="4">
        <v>220</v>
      </c>
      <c r="P1954" s="4">
        <v>250</v>
      </c>
      <c r="Q1954" s="3">
        <v>0.4</v>
      </c>
      <c r="R1954" s="1">
        <v>24</v>
      </c>
      <c r="S1954" s="1">
        <v>250</v>
      </c>
      <c r="T1954" s="1">
        <v>37</v>
      </c>
      <c r="U1954" s="1">
        <v>0</v>
      </c>
      <c r="V1954" s="1">
        <v>37</v>
      </c>
      <c r="W1954" s="1">
        <v>0</v>
      </c>
      <c r="X1954" s="1">
        <v>0</v>
      </c>
      <c r="Y1954" s="1">
        <v>1</v>
      </c>
      <c r="Z1954" s="1">
        <v>3</v>
      </c>
      <c r="AA1954" s="1">
        <v>0</v>
      </c>
      <c r="AB1954" s="1">
        <v>1</v>
      </c>
      <c r="AC1954" s="1">
        <v>0</v>
      </c>
      <c r="AD1954" s="1">
        <v>130</v>
      </c>
      <c r="AE1954" s="1">
        <v>750</v>
      </c>
      <c r="AF1954" s="1">
        <v>610</v>
      </c>
      <c r="AG1954" s="1">
        <v>200</v>
      </c>
      <c r="AH1954" s="1">
        <v>800</v>
      </c>
      <c r="AI1954" s="1">
        <v>2490</v>
      </c>
      <c r="AJ1954" s="1" t="s">
        <v>14475</v>
      </c>
      <c r="AK1954" s="1" t="s">
        <v>14476</v>
      </c>
      <c r="AL1954" s="1" t="s">
        <v>14477</v>
      </c>
      <c r="AM1954" s="1" t="s">
        <v>16</v>
      </c>
      <c r="AN1954" s="1" t="s">
        <v>23097</v>
      </c>
      <c r="AO1954" s="1" t="s">
        <v>364</v>
      </c>
      <c r="AP1954" s="1" t="s">
        <v>57</v>
      </c>
      <c r="AQ1954" s="1" t="s">
        <v>25</v>
      </c>
      <c r="AR1954" s="1" t="s">
        <v>19</v>
      </c>
      <c r="AS1954" s="1" t="s">
        <v>23090</v>
      </c>
      <c r="AT1954" s="1" t="s">
        <v>101</v>
      </c>
    </row>
    <row r="1955" spans="1:46" x14ac:dyDescent="0.25">
      <c r="A1955" s="1" t="s">
        <v>22158</v>
      </c>
      <c r="B1955" s="2" t="s">
        <v>23101</v>
      </c>
      <c r="C1955" s="2" t="s">
        <v>23105</v>
      </c>
      <c r="D1955" s="1">
        <v>1</v>
      </c>
      <c r="E1955" s="1">
        <v>1</v>
      </c>
      <c r="F1955" s="1">
        <v>3</v>
      </c>
      <c r="G1955" s="1">
        <v>5</v>
      </c>
      <c r="H1955" s="6">
        <v>0.6</v>
      </c>
      <c r="I1955">
        <v>0</v>
      </c>
      <c r="J1955" s="1">
        <v>36</v>
      </c>
      <c r="K1955" s="1">
        <v>0</v>
      </c>
      <c r="L1955" s="1">
        <v>563</v>
      </c>
      <c r="M1955" s="6">
        <v>0.59</v>
      </c>
      <c r="N1955" s="4">
        <v>2300</v>
      </c>
      <c r="O1955" s="4">
        <v>180</v>
      </c>
      <c r="P1955" s="4">
        <v>150</v>
      </c>
      <c r="Q1955" s="3">
        <v>0.45</v>
      </c>
      <c r="R1955" s="1">
        <v>12</v>
      </c>
      <c r="S1955" s="1">
        <v>150</v>
      </c>
      <c r="T1955" s="1">
        <v>23</v>
      </c>
      <c r="U1955" s="1">
        <v>1</v>
      </c>
      <c r="V1955" s="1">
        <v>37</v>
      </c>
      <c r="W1955" s="1">
        <v>0</v>
      </c>
      <c r="X1955" s="1">
        <v>0</v>
      </c>
      <c r="Y1955" s="1">
        <v>0</v>
      </c>
      <c r="Z1955" s="1">
        <v>3</v>
      </c>
      <c r="AA1955" s="1">
        <v>1</v>
      </c>
      <c r="AB1955" s="1">
        <v>1</v>
      </c>
      <c r="AC1955" s="1">
        <v>2000</v>
      </c>
      <c r="AD1955" s="1">
        <v>0</v>
      </c>
      <c r="AE1955" s="1">
        <v>0</v>
      </c>
      <c r="AF1955" s="1">
        <v>0</v>
      </c>
      <c r="AG1955" s="1">
        <v>0</v>
      </c>
      <c r="AH1955" s="1">
        <v>400</v>
      </c>
      <c r="AI1955" s="1">
        <v>2400</v>
      </c>
      <c r="AJ1955" s="1" t="s">
        <v>14561</v>
      </c>
      <c r="AK1955" s="1" t="s">
        <v>14562</v>
      </c>
      <c r="AL1955" s="1" t="s">
        <v>14563</v>
      </c>
      <c r="AM1955" s="1" t="s">
        <v>12</v>
      </c>
      <c r="AN1955" s="1" t="s">
        <v>23097</v>
      </c>
      <c r="AO1955" s="1" t="s">
        <v>86</v>
      </c>
      <c r="AP1955" s="1" t="s">
        <v>57</v>
      </c>
      <c r="AQ1955" s="1" t="s">
        <v>25</v>
      </c>
      <c r="AR1955" s="1" t="s">
        <v>30</v>
      </c>
      <c r="AS1955" s="1" t="s">
        <v>23091</v>
      </c>
      <c r="AT1955" s="1" t="s">
        <v>101</v>
      </c>
    </row>
    <row r="1956" spans="1:46" x14ac:dyDescent="0.25">
      <c r="A1956" s="1" t="s">
        <v>21621</v>
      </c>
      <c r="B1956" s="2" t="s">
        <v>23101</v>
      </c>
      <c r="C1956" s="2" t="s">
        <v>23105</v>
      </c>
      <c r="D1956" s="1">
        <v>1</v>
      </c>
      <c r="E1956" s="1">
        <v>5</v>
      </c>
      <c r="F1956" s="1">
        <v>1</v>
      </c>
      <c r="G1956" s="1">
        <v>7</v>
      </c>
      <c r="H1956" s="6">
        <v>0.14285714285714285</v>
      </c>
      <c r="I1956">
        <v>0</v>
      </c>
      <c r="J1956" s="1">
        <v>36</v>
      </c>
      <c r="K1956" s="1">
        <v>0</v>
      </c>
      <c r="L1956" s="1">
        <v>556</v>
      </c>
      <c r="M1956" s="6">
        <v>0.32</v>
      </c>
      <c r="N1956" s="4">
        <v>1800</v>
      </c>
      <c r="O1956" s="4">
        <v>150</v>
      </c>
      <c r="P1956" s="4">
        <v>150</v>
      </c>
      <c r="Q1956" s="3">
        <v>0.39</v>
      </c>
      <c r="R1956" s="1">
        <v>12</v>
      </c>
      <c r="S1956" s="1">
        <v>150</v>
      </c>
      <c r="T1956" s="1">
        <v>33</v>
      </c>
      <c r="U1956" s="1">
        <v>1</v>
      </c>
      <c r="V1956" s="1">
        <v>37</v>
      </c>
      <c r="W1956" s="1">
        <v>0</v>
      </c>
      <c r="X1956" s="1">
        <v>0</v>
      </c>
      <c r="Y1956" s="1">
        <v>1</v>
      </c>
      <c r="Z1956" s="1">
        <v>2</v>
      </c>
      <c r="AA1956" s="1">
        <v>0</v>
      </c>
      <c r="AB1956" s="1">
        <v>0</v>
      </c>
      <c r="AC1956" s="1">
        <v>300</v>
      </c>
      <c r="AD1956" s="1">
        <v>0</v>
      </c>
      <c r="AE1956" s="1">
        <v>0</v>
      </c>
      <c r="AF1956" s="1">
        <v>0</v>
      </c>
      <c r="AG1956" s="1">
        <v>0</v>
      </c>
      <c r="AH1956" s="1">
        <v>500</v>
      </c>
      <c r="AI1956" s="1">
        <v>800</v>
      </c>
      <c r="AJ1956" s="1" t="s">
        <v>13147</v>
      </c>
      <c r="AK1956" s="1" t="s">
        <v>13148</v>
      </c>
      <c r="AL1956" s="1" t="s">
        <v>13149</v>
      </c>
      <c r="AM1956" s="1" t="s">
        <v>12</v>
      </c>
      <c r="AN1956" s="1" t="s">
        <v>23097</v>
      </c>
      <c r="AO1956" s="1" t="s">
        <v>86</v>
      </c>
      <c r="AP1956" s="1" t="s">
        <v>57</v>
      </c>
      <c r="AQ1956" s="1" t="s">
        <v>25</v>
      </c>
      <c r="AR1956" s="1" t="s">
        <v>19</v>
      </c>
      <c r="AS1956" s="1" t="s">
        <v>23090</v>
      </c>
      <c r="AT1956" s="1" t="s">
        <v>26</v>
      </c>
    </row>
    <row r="1957" spans="1:46" x14ac:dyDescent="0.25">
      <c r="A1957" s="1" t="s">
        <v>21426</v>
      </c>
      <c r="B1957" s="2" t="s">
        <v>23101</v>
      </c>
      <c r="C1957" s="2" t="s">
        <v>23105</v>
      </c>
      <c r="D1957" s="1">
        <v>1</v>
      </c>
      <c r="E1957" s="1">
        <v>2</v>
      </c>
      <c r="F1957" s="1">
        <v>1</v>
      </c>
      <c r="G1957" s="1">
        <v>4</v>
      </c>
      <c r="H1957" s="6">
        <v>0.25</v>
      </c>
      <c r="I1957">
        <v>0</v>
      </c>
      <c r="J1957" s="1">
        <v>40</v>
      </c>
      <c r="K1957" s="1">
        <v>0</v>
      </c>
      <c r="L1957" s="1">
        <v>581</v>
      </c>
      <c r="M1957" s="6">
        <v>0.83</v>
      </c>
      <c r="N1957" s="4">
        <v>3300</v>
      </c>
      <c r="O1957" s="4">
        <v>220</v>
      </c>
      <c r="P1957" s="4">
        <v>400</v>
      </c>
      <c r="Q1957" s="3">
        <v>0.3</v>
      </c>
      <c r="R1957" s="1">
        <v>24</v>
      </c>
      <c r="S1957" s="1">
        <v>400</v>
      </c>
      <c r="T1957" s="1">
        <v>37</v>
      </c>
      <c r="U1957" s="1">
        <v>0</v>
      </c>
      <c r="V1957" s="1">
        <v>37</v>
      </c>
      <c r="W1957" s="1">
        <v>0</v>
      </c>
      <c r="X1957" s="1">
        <v>0</v>
      </c>
      <c r="Y1957" s="1">
        <v>1</v>
      </c>
      <c r="Z1957" s="1">
        <v>0</v>
      </c>
      <c r="AA1957" s="1">
        <v>1</v>
      </c>
      <c r="AB1957" s="1">
        <v>0</v>
      </c>
      <c r="AC1957" s="1">
        <v>3400</v>
      </c>
      <c r="AD1957" s="1">
        <v>0</v>
      </c>
      <c r="AE1957" s="1">
        <v>0</v>
      </c>
      <c r="AF1957" s="1">
        <v>244</v>
      </c>
      <c r="AG1957" s="1">
        <v>60</v>
      </c>
      <c r="AH1957" s="1">
        <v>800</v>
      </c>
      <c r="AI1957" s="1">
        <v>4504</v>
      </c>
      <c r="AJ1957" s="1" t="s">
        <v>12613</v>
      </c>
      <c r="AK1957" s="1" t="s">
        <v>12614</v>
      </c>
      <c r="AL1957" s="1" t="s">
        <v>12615</v>
      </c>
      <c r="AM1957" s="1" t="s">
        <v>12</v>
      </c>
      <c r="AN1957" s="1" t="s">
        <v>23097</v>
      </c>
      <c r="AO1957" s="1" t="s">
        <v>364</v>
      </c>
      <c r="AP1957" s="1" t="s">
        <v>57</v>
      </c>
      <c r="AQ1957" s="1" t="s">
        <v>25</v>
      </c>
      <c r="AR1957" s="1" t="s">
        <v>19</v>
      </c>
      <c r="AS1957" s="1" t="s">
        <v>23091</v>
      </c>
      <c r="AT1957" s="1" t="s">
        <v>26</v>
      </c>
    </row>
    <row r="1958" spans="1:46" x14ac:dyDescent="0.25">
      <c r="A1958" s="1" t="s">
        <v>20016</v>
      </c>
      <c r="B1958" s="2" t="s">
        <v>23101</v>
      </c>
      <c r="C1958" s="2" t="s">
        <v>23106</v>
      </c>
      <c r="D1958" s="1">
        <v>0</v>
      </c>
      <c r="E1958" s="1">
        <v>2</v>
      </c>
      <c r="F1958" s="1">
        <v>1</v>
      </c>
      <c r="G1958" s="1">
        <v>3</v>
      </c>
      <c r="H1958" s="6">
        <v>0.33333333333333331</v>
      </c>
      <c r="I1958">
        <v>1</v>
      </c>
      <c r="J1958" s="1">
        <v>40</v>
      </c>
      <c r="K1958" s="1">
        <v>0</v>
      </c>
      <c r="L1958" s="1">
        <v>648</v>
      </c>
      <c r="M1958" s="6">
        <v>0.46</v>
      </c>
      <c r="N1958" s="4">
        <v>3500</v>
      </c>
      <c r="O1958" s="4">
        <v>250</v>
      </c>
      <c r="P1958" s="4">
        <v>100</v>
      </c>
      <c r="Q1958" s="3">
        <v>0.25</v>
      </c>
      <c r="R1958" s="1">
        <v>12</v>
      </c>
      <c r="S1958" s="1">
        <v>100</v>
      </c>
      <c r="T1958" s="1">
        <v>1</v>
      </c>
      <c r="U1958" s="1">
        <v>1</v>
      </c>
      <c r="V1958" s="1">
        <v>37</v>
      </c>
      <c r="W1958" s="1">
        <v>0</v>
      </c>
      <c r="X1958" s="1">
        <v>0</v>
      </c>
      <c r="Y1958" s="1">
        <v>0</v>
      </c>
      <c r="Z1958" s="1">
        <v>3</v>
      </c>
      <c r="AA1958" s="1">
        <v>0</v>
      </c>
      <c r="AB1958" s="1">
        <v>1</v>
      </c>
      <c r="AC1958" s="1">
        <v>3700</v>
      </c>
      <c r="AD1958" s="1">
        <v>0</v>
      </c>
      <c r="AE1958" s="1">
        <v>0</v>
      </c>
      <c r="AF1958" s="1">
        <v>0</v>
      </c>
      <c r="AG1958" s="1">
        <v>0</v>
      </c>
      <c r="AH1958" s="1">
        <v>0</v>
      </c>
      <c r="AI1958" s="1">
        <v>3700</v>
      </c>
      <c r="AJ1958" s="1" t="s">
        <v>1085</v>
      </c>
      <c r="AK1958" s="1" t="s">
        <v>8799</v>
      </c>
      <c r="AL1958" s="1" t="s">
        <v>8800</v>
      </c>
      <c r="AM1958" s="1" t="s">
        <v>16</v>
      </c>
      <c r="AN1958" s="1" t="s">
        <v>23097</v>
      </c>
      <c r="AO1958" s="1" t="s">
        <v>86</v>
      </c>
      <c r="AP1958" s="1" t="s">
        <v>57</v>
      </c>
      <c r="AQ1958" s="1" t="s">
        <v>25</v>
      </c>
      <c r="AR1958" s="1" t="s">
        <v>30</v>
      </c>
      <c r="AS1958" s="1" t="s">
        <v>23090</v>
      </c>
      <c r="AT1958" s="1" t="s">
        <v>101</v>
      </c>
    </row>
    <row r="1959" spans="1:46" x14ac:dyDescent="0.25">
      <c r="A1959" s="1" t="s">
        <v>21513</v>
      </c>
      <c r="B1959" s="2" t="s">
        <v>23101</v>
      </c>
      <c r="C1959" s="2" t="s">
        <v>23106</v>
      </c>
      <c r="D1959" s="1">
        <v>0</v>
      </c>
      <c r="E1959" s="1">
        <v>0</v>
      </c>
      <c r="F1959" s="1">
        <v>1</v>
      </c>
      <c r="G1959" s="1">
        <v>1</v>
      </c>
      <c r="H1959" s="6">
        <v>1</v>
      </c>
      <c r="I1959">
        <v>0</v>
      </c>
      <c r="J1959" s="1">
        <v>38</v>
      </c>
      <c r="K1959" s="1">
        <v>1</v>
      </c>
      <c r="L1959" s="1">
        <v>548</v>
      </c>
      <c r="M1959" s="6">
        <v>0.35</v>
      </c>
      <c r="N1959" s="4">
        <v>19000</v>
      </c>
      <c r="O1959" s="4">
        <v>1500</v>
      </c>
      <c r="P1959" s="4">
        <v>700</v>
      </c>
      <c r="Q1959" s="3">
        <v>0.3</v>
      </c>
      <c r="R1959" s="1">
        <v>24</v>
      </c>
      <c r="S1959" s="1">
        <v>700</v>
      </c>
      <c r="T1959" s="1">
        <v>57</v>
      </c>
      <c r="U1959" s="1">
        <v>1</v>
      </c>
      <c r="V1959" s="1">
        <v>37</v>
      </c>
      <c r="W1959" s="1">
        <v>1</v>
      </c>
      <c r="X1959" s="1">
        <v>0</v>
      </c>
      <c r="Y1959" s="1">
        <v>0</v>
      </c>
      <c r="Z1959" s="1">
        <v>3</v>
      </c>
      <c r="AA1959" s="1">
        <v>1</v>
      </c>
      <c r="AB1959" s="1">
        <v>0</v>
      </c>
      <c r="AC1959" s="1">
        <v>11569</v>
      </c>
      <c r="AD1959" s="1">
        <v>0</v>
      </c>
      <c r="AE1959" s="1">
        <v>2523</v>
      </c>
      <c r="AF1959" s="1">
        <v>0</v>
      </c>
      <c r="AG1959" s="1">
        <v>81</v>
      </c>
      <c r="AH1959" s="1">
        <v>0</v>
      </c>
      <c r="AI1959" s="1">
        <v>14173</v>
      </c>
      <c r="AJ1959" s="1" t="s">
        <v>12843</v>
      </c>
      <c r="AK1959" s="1" t="s">
        <v>12844</v>
      </c>
      <c r="AL1959" s="1" t="s">
        <v>12845</v>
      </c>
      <c r="AM1959" s="1" t="s">
        <v>12</v>
      </c>
      <c r="AN1959" s="1" t="s">
        <v>23098</v>
      </c>
      <c r="AO1959" s="1" t="s">
        <v>86</v>
      </c>
      <c r="AP1959" s="1" t="s">
        <v>86</v>
      </c>
      <c r="AQ1959" s="1" t="s">
        <v>25</v>
      </c>
      <c r="AR1959" s="1" t="s">
        <v>30</v>
      </c>
      <c r="AS1959" s="1" t="s">
        <v>23091</v>
      </c>
      <c r="AT1959" s="1" t="s">
        <v>26</v>
      </c>
    </row>
    <row r="1960" spans="1:46" x14ac:dyDescent="0.25">
      <c r="A1960" s="1" t="s">
        <v>18858</v>
      </c>
      <c r="B1960" s="2" t="s">
        <v>23101</v>
      </c>
      <c r="C1960" s="2" t="s">
        <v>23106</v>
      </c>
      <c r="D1960" s="1">
        <v>2</v>
      </c>
      <c r="E1960" s="1">
        <v>0</v>
      </c>
      <c r="F1960" s="1">
        <v>1</v>
      </c>
      <c r="G1960" s="1">
        <v>3</v>
      </c>
      <c r="H1960" s="6">
        <v>0.33333333333333331</v>
      </c>
      <c r="I1960">
        <v>0</v>
      </c>
      <c r="J1960" s="1">
        <v>31</v>
      </c>
      <c r="K1960" s="1">
        <v>1</v>
      </c>
      <c r="L1960" s="1">
        <v>519</v>
      </c>
      <c r="M1960" s="6">
        <v>0.54</v>
      </c>
      <c r="N1960" s="4">
        <v>3400</v>
      </c>
      <c r="O1960" s="4">
        <v>200</v>
      </c>
      <c r="P1960" s="4">
        <v>100</v>
      </c>
      <c r="Q1960" s="3">
        <v>0.36</v>
      </c>
      <c r="R1960" s="1">
        <v>6</v>
      </c>
      <c r="S1960" s="1">
        <v>100</v>
      </c>
      <c r="T1960" s="1">
        <v>7</v>
      </c>
      <c r="U1960" s="1">
        <v>1</v>
      </c>
      <c r="V1960" s="1">
        <v>37</v>
      </c>
      <c r="W1960" s="1">
        <v>0</v>
      </c>
      <c r="X1960" s="1">
        <v>0</v>
      </c>
      <c r="Y1960" s="1">
        <v>1</v>
      </c>
      <c r="Z1960" s="1">
        <v>2</v>
      </c>
      <c r="AA1960" s="1">
        <v>0</v>
      </c>
      <c r="AB1960" s="1">
        <v>0</v>
      </c>
      <c r="AC1960" s="1">
        <v>900</v>
      </c>
      <c r="AD1960" s="1">
        <v>386</v>
      </c>
      <c r="AE1960" s="1">
        <v>900</v>
      </c>
      <c r="AF1960" s="1">
        <v>194</v>
      </c>
      <c r="AG1960" s="1">
        <v>30</v>
      </c>
      <c r="AH1960" s="1">
        <v>0</v>
      </c>
      <c r="AI1960" s="1">
        <v>2410</v>
      </c>
      <c r="AJ1960" s="1" t="s">
        <v>5570</v>
      </c>
      <c r="AK1960" s="1" t="s">
        <v>5571</v>
      </c>
      <c r="AL1960" s="1" t="s">
        <v>5572</v>
      </c>
      <c r="AM1960" s="1" t="s">
        <v>12</v>
      </c>
      <c r="AN1960" s="1" t="s">
        <v>23098</v>
      </c>
      <c r="AO1960" s="1" t="s">
        <v>86</v>
      </c>
      <c r="AP1960" s="1" t="s">
        <v>57</v>
      </c>
      <c r="AQ1960" s="1" t="s">
        <v>25</v>
      </c>
      <c r="AR1960" s="1" t="s">
        <v>19</v>
      </c>
      <c r="AS1960" s="1" t="s">
        <v>23090</v>
      </c>
      <c r="AT1960" s="1" t="s">
        <v>26</v>
      </c>
    </row>
    <row r="1961" spans="1:46" x14ac:dyDescent="0.25">
      <c r="A1961" s="1" t="s">
        <v>20996</v>
      </c>
      <c r="B1961" s="2" t="s">
        <v>23101</v>
      </c>
      <c r="C1961" s="2" t="s">
        <v>23106</v>
      </c>
      <c r="D1961" s="1">
        <v>0</v>
      </c>
      <c r="E1961" s="1">
        <v>1</v>
      </c>
      <c r="F1961" s="1">
        <v>1</v>
      </c>
      <c r="G1961" s="1">
        <v>2</v>
      </c>
      <c r="H1961" s="6">
        <v>0.5</v>
      </c>
      <c r="I1961">
        <v>0</v>
      </c>
      <c r="J1961" s="1">
        <v>42</v>
      </c>
      <c r="K1961" s="1">
        <v>1</v>
      </c>
      <c r="L1961" s="1">
        <v>569</v>
      </c>
      <c r="M1961" s="6">
        <v>0.42</v>
      </c>
      <c r="N1961" s="4">
        <v>3000</v>
      </c>
      <c r="O1961" s="4">
        <v>250</v>
      </c>
      <c r="P1961" s="4">
        <v>500</v>
      </c>
      <c r="Q1961" s="3">
        <v>0.32</v>
      </c>
      <c r="R1961" s="1">
        <v>24</v>
      </c>
      <c r="S1961" s="1">
        <v>500</v>
      </c>
      <c r="T1961" s="1">
        <v>63</v>
      </c>
      <c r="U1961" s="1">
        <v>1</v>
      </c>
      <c r="V1961" s="1">
        <v>37</v>
      </c>
      <c r="W1961" s="1">
        <v>0</v>
      </c>
      <c r="X1961" s="1">
        <v>0</v>
      </c>
      <c r="Y1961" s="1">
        <v>0</v>
      </c>
      <c r="Z1961" s="1">
        <v>3</v>
      </c>
      <c r="AA1961" s="1">
        <v>1</v>
      </c>
      <c r="AB1961" s="1">
        <v>0</v>
      </c>
      <c r="AC1961" s="1">
        <v>170</v>
      </c>
      <c r="AD1961" s="1">
        <v>0</v>
      </c>
      <c r="AE1961" s="1">
        <v>1500</v>
      </c>
      <c r="AF1961" s="1">
        <v>280</v>
      </c>
      <c r="AG1961" s="1">
        <v>0</v>
      </c>
      <c r="AH1961" s="1">
        <v>0</v>
      </c>
      <c r="AI1961" s="1">
        <v>1950</v>
      </c>
      <c r="AJ1961" s="1" t="s">
        <v>1138</v>
      </c>
      <c r="AK1961" s="1" t="s">
        <v>11456</v>
      </c>
      <c r="AL1961" s="1" t="s">
        <v>11457</v>
      </c>
      <c r="AM1961" s="1" t="s">
        <v>12</v>
      </c>
      <c r="AN1961" s="1" t="s">
        <v>23098</v>
      </c>
      <c r="AO1961" s="1" t="s">
        <v>86</v>
      </c>
      <c r="AP1961" s="1" t="s">
        <v>57</v>
      </c>
      <c r="AQ1961" s="1" t="s">
        <v>25</v>
      </c>
      <c r="AR1961" s="1" t="s">
        <v>30</v>
      </c>
      <c r="AS1961" s="1" t="s">
        <v>23091</v>
      </c>
      <c r="AT1961" s="1" t="s">
        <v>26</v>
      </c>
    </row>
    <row r="1962" spans="1:46" x14ac:dyDescent="0.25">
      <c r="A1962" s="1" t="s">
        <v>18905</v>
      </c>
      <c r="B1962" s="2" t="s">
        <v>23101</v>
      </c>
      <c r="C1962" s="2" t="s">
        <v>23107</v>
      </c>
      <c r="D1962" s="1">
        <v>0</v>
      </c>
      <c r="E1962" s="1">
        <v>0</v>
      </c>
      <c r="F1962" s="1">
        <v>1</v>
      </c>
      <c r="G1962" s="1">
        <v>1</v>
      </c>
      <c r="H1962" s="6">
        <v>1</v>
      </c>
      <c r="I1962">
        <v>0</v>
      </c>
      <c r="J1962" s="1">
        <v>32</v>
      </c>
      <c r="K1962" s="1">
        <v>1</v>
      </c>
      <c r="L1962" s="1">
        <v>536</v>
      </c>
      <c r="M1962" s="6">
        <v>0.54</v>
      </c>
      <c r="N1962" s="4">
        <v>3000</v>
      </c>
      <c r="O1962" s="4">
        <v>220</v>
      </c>
      <c r="P1962" s="4">
        <v>200</v>
      </c>
      <c r="Q1962" s="3">
        <v>0.3</v>
      </c>
      <c r="R1962" s="1">
        <v>24</v>
      </c>
      <c r="S1962" s="1">
        <v>200</v>
      </c>
      <c r="T1962" s="1">
        <v>22</v>
      </c>
      <c r="U1962" s="1">
        <v>1</v>
      </c>
      <c r="V1962" s="1">
        <v>37</v>
      </c>
      <c r="W1962" s="1">
        <v>0</v>
      </c>
      <c r="X1962" s="1">
        <v>0</v>
      </c>
      <c r="Y1962" s="1">
        <v>1</v>
      </c>
      <c r="Z1962" s="1">
        <v>2</v>
      </c>
      <c r="AA1962" s="1">
        <v>0</v>
      </c>
      <c r="AB1962" s="1">
        <v>0</v>
      </c>
      <c r="AC1962" s="1">
        <v>1289</v>
      </c>
      <c r="AD1962" s="1">
        <v>447</v>
      </c>
      <c r="AE1962" s="1">
        <v>0</v>
      </c>
      <c r="AF1962" s="1">
        <v>880</v>
      </c>
      <c r="AG1962" s="1">
        <v>43</v>
      </c>
      <c r="AH1962" s="1">
        <v>0</v>
      </c>
      <c r="AI1962" s="1">
        <v>2659</v>
      </c>
      <c r="AJ1962" s="1" t="s">
        <v>5707</v>
      </c>
      <c r="AK1962" s="1" t="s">
        <v>5708</v>
      </c>
      <c r="AL1962" s="1" t="s">
        <v>5709</v>
      </c>
      <c r="AM1962" s="1" t="s">
        <v>12</v>
      </c>
      <c r="AN1962" s="1" t="s">
        <v>23098</v>
      </c>
      <c r="AO1962" s="1" t="s">
        <v>86</v>
      </c>
      <c r="AP1962" s="1" t="s">
        <v>57</v>
      </c>
      <c r="AQ1962" s="1" t="s">
        <v>25</v>
      </c>
      <c r="AR1962" s="1" t="s">
        <v>19</v>
      </c>
      <c r="AS1962" s="1" t="s">
        <v>23090</v>
      </c>
      <c r="AT1962" s="1" t="s">
        <v>26</v>
      </c>
    </row>
    <row r="1963" spans="1:46" x14ac:dyDescent="0.25">
      <c r="A1963" s="1" t="s">
        <v>21757</v>
      </c>
      <c r="B1963" s="2" t="s">
        <v>23101</v>
      </c>
      <c r="C1963" s="2" t="s">
        <v>23107</v>
      </c>
      <c r="D1963" s="1">
        <v>0</v>
      </c>
      <c r="E1963" s="1">
        <v>0</v>
      </c>
      <c r="F1963" s="1">
        <v>2</v>
      </c>
      <c r="G1963" s="1">
        <v>2</v>
      </c>
      <c r="H1963" s="6">
        <v>1</v>
      </c>
      <c r="I1963">
        <v>0</v>
      </c>
      <c r="J1963" s="1">
        <v>29</v>
      </c>
      <c r="K1963" s="1">
        <v>1</v>
      </c>
      <c r="L1963" s="1">
        <v>522</v>
      </c>
      <c r="M1963" s="6">
        <v>0.34</v>
      </c>
      <c r="N1963" s="4">
        <v>3000</v>
      </c>
      <c r="O1963" s="4">
        <v>200</v>
      </c>
      <c r="P1963" s="4">
        <v>500</v>
      </c>
      <c r="Q1963" s="3">
        <v>0.25</v>
      </c>
      <c r="R1963" s="1">
        <v>12</v>
      </c>
      <c r="S1963" s="1">
        <v>500</v>
      </c>
      <c r="T1963" s="1">
        <v>49</v>
      </c>
      <c r="U1963" s="1">
        <v>0</v>
      </c>
      <c r="V1963" s="1">
        <v>37</v>
      </c>
      <c r="W1963" s="1">
        <v>0</v>
      </c>
      <c r="X1963" s="1">
        <v>0</v>
      </c>
      <c r="Y1963" s="1">
        <v>1</v>
      </c>
      <c r="Z1963" s="1">
        <v>2</v>
      </c>
      <c r="AA1963" s="1">
        <v>1</v>
      </c>
      <c r="AB1963" s="1">
        <v>0</v>
      </c>
      <c r="AC1963" s="1">
        <v>0</v>
      </c>
      <c r="AD1963" s="1">
        <v>0</v>
      </c>
      <c r="AE1963" s="1">
        <v>0</v>
      </c>
      <c r="AF1963" s="1">
        <v>0</v>
      </c>
      <c r="AG1963" s="1">
        <v>40</v>
      </c>
      <c r="AH1963" s="1">
        <v>350</v>
      </c>
      <c r="AI1963" s="1">
        <v>390</v>
      </c>
      <c r="AJ1963" s="1" t="s">
        <v>13516</v>
      </c>
      <c r="AK1963" s="1" t="s">
        <v>13517</v>
      </c>
      <c r="AL1963" s="1" t="s">
        <v>13518</v>
      </c>
      <c r="AM1963" s="1" t="s">
        <v>12</v>
      </c>
      <c r="AN1963" s="1" t="s">
        <v>23098</v>
      </c>
      <c r="AO1963" s="1" t="s">
        <v>364</v>
      </c>
      <c r="AP1963" s="1" t="s">
        <v>57</v>
      </c>
      <c r="AQ1963" s="1" t="s">
        <v>25</v>
      </c>
      <c r="AR1963" s="1" t="s">
        <v>19</v>
      </c>
      <c r="AS1963" s="1" t="s">
        <v>23091</v>
      </c>
      <c r="AT1963" s="1" t="s">
        <v>26</v>
      </c>
    </row>
    <row r="1964" spans="1:46" x14ac:dyDescent="0.25">
      <c r="A1964" s="1" t="s">
        <v>17480</v>
      </c>
      <c r="B1964" s="2" t="s">
        <v>23101</v>
      </c>
      <c r="C1964" s="2" t="s">
        <v>23108</v>
      </c>
      <c r="D1964" s="1">
        <v>0</v>
      </c>
      <c r="E1964" s="1">
        <v>0</v>
      </c>
      <c r="F1964" s="1">
        <v>1</v>
      </c>
      <c r="G1964" s="1">
        <v>1</v>
      </c>
      <c r="H1964" s="6">
        <v>1</v>
      </c>
      <c r="I1964">
        <v>0</v>
      </c>
      <c r="J1964" s="1">
        <v>36</v>
      </c>
      <c r="K1964" s="1">
        <v>0</v>
      </c>
      <c r="L1964" s="1">
        <v>692</v>
      </c>
      <c r="M1964" s="6">
        <v>0.32</v>
      </c>
      <c r="N1964" s="4">
        <v>7200</v>
      </c>
      <c r="O1964" s="4">
        <v>580</v>
      </c>
      <c r="P1964" s="4">
        <v>500</v>
      </c>
      <c r="Q1964" s="3">
        <v>0.32</v>
      </c>
      <c r="R1964" s="1">
        <v>24</v>
      </c>
      <c r="S1964" s="1">
        <v>500</v>
      </c>
      <c r="T1964" s="1">
        <v>37</v>
      </c>
      <c r="U1964" s="1">
        <v>0</v>
      </c>
      <c r="V1964" s="1">
        <v>37</v>
      </c>
      <c r="W1964" s="1">
        <v>1</v>
      </c>
      <c r="X1964" s="1">
        <v>0</v>
      </c>
      <c r="Y1964" s="1">
        <v>1</v>
      </c>
      <c r="Z1964" s="1">
        <v>1</v>
      </c>
      <c r="AA1964" s="1">
        <v>1</v>
      </c>
      <c r="AB1964" s="1">
        <v>0</v>
      </c>
      <c r="AC1964" s="1">
        <v>2900</v>
      </c>
      <c r="AD1964" s="1">
        <v>0</v>
      </c>
      <c r="AE1964" s="1">
        <v>532</v>
      </c>
      <c r="AF1964" s="1">
        <v>176</v>
      </c>
      <c r="AG1964" s="1">
        <v>0</v>
      </c>
      <c r="AH1964" s="1">
        <v>535</v>
      </c>
      <c r="AI1964" s="1">
        <v>4143</v>
      </c>
      <c r="AJ1964" s="1" t="s">
        <v>1501</v>
      </c>
      <c r="AK1964" s="1" t="s">
        <v>1502</v>
      </c>
      <c r="AL1964" s="1" t="s">
        <v>1503</v>
      </c>
      <c r="AM1964" s="1" t="s">
        <v>12</v>
      </c>
      <c r="AN1964" s="1" t="s">
        <v>23097</v>
      </c>
      <c r="AO1964" s="1" t="s">
        <v>364</v>
      </c>
      <c r="AP1964" s="1" t="s">
        <v>86</v>
      </c>
      <c r="AQ1964" s="1" t="s">
        <v>25</v>
      </c>
      <c r="AR1964" s="1" t="s">
        <v>19</v>
      </c>
      <c r="AS1964" s="1" t="s">
        <v>23091</v>
      </c>
      <c r="AT1964" s="1" t="s">
        <v>26</v>
      </c>
    </row>
    <row r="1965" spans="1:46" x14ac:dyDescent="0.25">
      <c r="A1965" s="1" t="s">
        <v>21874</v>
      </c>
      <c r="B1965" s="2" t="s">
        <v>23101</v>
      </c>
      <c r="C1965" s="2" t="s">
        <v>23109</v>
      </c>
      <c r="D1965" s="1">
        <v>0</v>
      </c>
      <c r="E1965" s="1">
        <v>0</v>
      </c>
      <c r="F1965" s="1">
        <v>3</v>
      </c>
      <c r="G1965" s="1">
        <v>3</v>
      </c>
      <c r="H1965" s="6">
        <v>1</v>
      </c>
      <c r="I1965">
        <v>0</v>
      </c>
      <c r="J1965" s="1">
        <v>30</v>
      </c>
      <c r="K1965" s="1">
        <v>0</v>
      </c>
      <c r="L1965" s="1">
        <v>594</v>
      </c>
      <c r="M1965" s="6">
        <v>0.14000000000000001</v>
      </c>
      <c r="N1965" s="4">
        <v>2400</v>
      </c>
      <c r="O1965" s="4">
        <v>200</v>
      </c>
      <c r="P1965" s="4">
        <v>200</v>
      </c>
      <c r="Q1965" s="3">
        <v>0.3</v>
      </c>
      <c r="R1965" s="1">
        <v>24</v>
      </c>
      <c r="S1965" s="1">
        <v>200</v>
      </c>
      <c r="T1965" s="1">
        <v>23</v>
      </c>
      <c r="U1965" s="1">
        <v>1</v>
      </c>
      <c r="V1965" s="1">
        <v>37</v>
      </c>
      <c r="W1965" s="1">
        <v>0</v>
      </c>
      <c r="X1965" s="1">
        <v>1</v>
      </c>
      <c r="Y1965" s="1">
        <v>0</v>
      </c>
      <c r="Z1965" s="1">
        <v>4</v>
      </c>
      <c r="AA1965" s="1">
        <v>0</v>
      </c>
      <c r="AB1965" s="1">
        <v>1</v>
      </c>
      <c r="AC1965" s="1">
        <v>69</v>
      </c>
      <c r="AD1965" s="1">
        <v>0</v>
      </c>
      <c r="AE1965" s="1">
        <v>0</v>
      </c>
      <c r="AF1965" s="1">
        <v>0</v>
      </c>
      <c r="AG1965" s="1">
        <v>0</v>
      </c>
      <c r="AH1965" s="1">
        <v>250</v>
      </c>
      <c r="AI1965" s="1">
        <v>319</v>
      </c>
      <c r="AJ1965" s="1" t="s">
        <v>13832</v>
      </c>
      <c r="AK1965" s="1" t="s">
        <v>13833</v>
      </c>
      <c r="AL1965" s="1" t="s">
        <v>13834</v>
      </c>
      <c r="AM1965" s="1" t="s">
        <v>12</v>
      </c>
      <c r="AN1965" s="1" t="s">
        <v>23097</v>
      </c>
      <c r="AO1965" s="1" t="s">
        <v>86</v>
      </c>
      <c r="AP1965" s="1" t="s">
        <v>57</v>
      </c>
      <c r="AQ1965" s="1" t="s">
        <v>14</v>
      </c>
      <c r="AR1965" s="1" t="s">
        <v>30</v>
      </c>
      <c r="AS1965" s="1" t="s">
        <v>23090</v>
      </c>
      <c r="AT1965" s="1" t="s">
        <v>101</v>
      </c>
    </row>
    <row r="1966" spans="1:46" x14ac:dyDescent="0.25">
      <c r="A1966" s="1" t="s">
        <v>21303</v>
      </c>
      <c r="B1966" s="2" t="s">
        <v>23101</v>
      </c>
      <c r="C1966" s="2" t="s">
        <v>23109</v>
      </c>
      <c r="D1966" s="1">
        <v>0</v>
      </c>
      <c r="E1966" s="1">
        <v>0</v>
      </c>
      <c r="F1966" s="1">
        <v>1</v>
      </c>
      <c r="G1966" s="1">
        <v>1</v>
      </c>
      <c r="H1966" s="6">
        <v>1</v>
      </c>
      <c r="I1966">
        <v>0</v>
      </c>
      <c r="J1966" s="1">
        <v>24</v>
      </c>
      <c r="K1966" s="1">
        <v>1</v>
      </c>
      <c r="L1966" s="1">
        <v>600</v>
      </c>
      <c r="M1966" s="6">
        <v>0.34</v>
      </c>
      <c r="N1966" s="4">
        <v>3600</v>
      </c>
      <c r="O1966" s="4">
        <v>280</v>
      </c>
      <c r="P1966" s="4">
        <v>300</v>
      </c>
      <c r="Q1966" s="3">
        <v>0.3</v>
      </c>
      <c r="R1966" s="1">
        <v>24</v>
      </c>
      <c r="S1966" s="1">
        <v>300</v>
      </c>
      <c r="T1966" s="1">
        <v>37</v>
      </c>
      <c r="U1966" s="1">
        <v>0</v>
      </c>
      <c r="V1966" s="1">
        <v>37</v>
      </c>
      <c r="W1966" s="1">
        <v>0</v>
      </c>
      <c r="X1966" s="1">
        <v>0</v>
      </c>
      <c r="Y1966" s="1">
        <v>1</v>
      </c>
      <c r="Z1966" s="1">
        <v>0</v>
      </c>
      <c r="AA1966" s="1">
        <v>1</v>
      </c>
      <c r="AB1966" s="1">
        <v>1</v>
      </c>
      <c r="AC1966" s="1">
        <v>1263</v>
      </c>
      <c r="AD1966" s="1">
        <v>0</v>
      </c>
      <c r="AE1966" s="1">
        <v>0</v>
      </c>
      <c r="AF1966" s="1">
        <v>0</v>
      </c>
      <c r="AG1966" s="1">
        <v>50</v>
      </c>
      <c r="AH1966" s="1">
        <v>580</v>
      </c>
      <c r="AI1966" s="1">
        <v>1893</v>
      </c>
      <c r="AJ1966" s="1" t="s">
        <v>12313</v>
      </c>
      <c r="AK1966" s="1" t="s">
        <v>12314</v>
      </c>
      <c r="AL1966" s="1" t="s">
        <v>12315</v>
      </c>
      <c r="AM1966" s="1" t="s">
        <v>12</v>
      </c>
      <c r="AN1966" s="1" t="s">
        <v>23098</v>
      </c>
      <c r="AO1966" s="1" t="s">
        <v>364</v>
      </c>
      <c r="AP1966" s="1" t="s">
        <v>57</v>
      </c>
      <c r="AQ1966" s="1" t="s">
        <v>25</v>
      </c>
      <c r="AR1966" s="1" t="s">
        <v>19</v>
      </c>
      <c r="AS1966" s="1" t="s">
        <v>23091</v>
      </c>
      <c r="AT1966" s="1" t="s">
        <v>101</v>
      </c>
    </row>
    <row r="1967" spans="1:46" x14ac:dyDescent="0.25">
      <c r="A1967" s="1" t="s">
        <v>17807</v>
      </c>
      <c r="B1967" s="2" t="s">
        <v>23076</v>
      </c>
      <c r="C1967" s="2" t="s">
        <v>23104</v>
      </c>
      <c r="D1967" s="1">
        <v>0</v>
      </c>
      <c r="E1967" s="1">
        <v>0</v>
      </c>
      <c r="F1967" s="1">
        <v>2</v>
      </c>
      <c r="G1967" s="1">
        <v>2</v>
      </c>
      <c r="H1967" s="6">
        <v>1</v>
      </c>
      <c r="I1967">
        <v>0</v>
      </c>
      <c r="J1967" s="1">
        <v>44</v>
      </c>
      <c r="K1967" s="1">
        <v>0</v>
      </c>
      <c r="L1967" s="1">
        <v>634</v>
      </c>
      <c r="M1967" s="6">
        <v>0</v>
      </c>
      <c r="N1967" s="4">
        <v>3600</v>
      </c>
      <c r="O1967" s="4">
        <v>300</v>
      </c>
      <c r="P1967" s="4">
        <v>500</v>
      </c>
      <c r="Q1967" s="3">
        <v>0.38</v>
      </c>
      <c r="R1967" s="1">
        <v>36</v>
      </c>
      <c r="S1967" s="1">
        <v>500</v>
      </c>
      <c r="T1967" s="1">
        <v>11</v>
      </c>
      <c r="U1967" s="1">
        <v>1</v>
      </c>
      <c r="V1967" s="1">
        <v>36</v>
      </c>
      <c r="W1967" s="1">
        <v>0</v>
      </c>
      <c r="X1967" s="1">
        <v>1</v>
      </c>
      <c r="Y1967" s="1">
        <v>1</v>
      </c>
      <c r="Z1967" s="1">
        <v>4</v>
      </c>
      <c r="AA1967" s="1">
        <v>0</v>
      </c>
      <c r="AB1967" s="1">
        <v>0</v>
      </c>
      <c r="AC1967" s="1">
        <v>0</v>
      </c>
      <c r="AD1967" s="1">
        <v>0</v>
      </c>
      <c r="AE1967" s="1">
        <v>2110</v>
      </c>
      <c r="AF1967" s="1">
        <v>585</v>
      </c>
      <c r="AG1967" s="1">
        <v>0</v>
      </c>
      <c r="AH1967" s="1">
        <v>0</v>
      </c>
      <c r="AI1967" s="1">
        <v>2695</v>
      </c>
      <c r="AJ1967" s="1" t="s">
        <v>2479</v>
      </c>
      <c r="AK1967" s="1" t="s">
        <v>2480</v>
      </c>
      <c r="AL1967" s="1" t="s">
        <v>11</v>
      </c>
      <c r="AM1967" s="1" t="s">
        <v>12</v>
      </c>
      <c r="AN1967" s="1" t="s">
        <v>23097</v>
      </c>
      <c r="AO1967" s="1" t="s">
        <v>86</v>
      </c>
      <c r="AP1967" s="1" t="s">
        <v>57</v>
      </c>
      <c r="AQ1967" s="1" t="s">
        <v>14</v>
      </c>
      <c r="AR1967" s="1" t="s">
        <v>19</v>
      </c>
      <c r="AS1967" s="1" t="s">
        <v>23090</v>
      </c>
      <c r="AT1967" s="1" t="s">
        <v>26</v>
      </c>
    </row>
    <row r="1968" spans="1:46" x14ac:dyDescent="0.25">
      <c r="A1968" s="1" t="s">
        <v>21962</v>
      </c>
      <c r="B1968" s="2" t="s">
        <v>23076</v>
      </c>
      <c r="C1968" s="2" t="s">
        <v>23104</v>
      </c>
      <c r="D1968" s="1">
        <v>0</v>
      </c>
      <c r="E1968" s="1">
        <v>0</v>
      </c>
      <c r="F1968" s="1">
        <v>3</v>
      </c>
      <c r="G1968" s="1">
        <v>3</v>
      </c>
      <c r="H1968" s="6">
        <v>1</v>
      </c>
      <c r="I1968">
        <v>1</v>
      </c>
      <c r="J1968" s="1">
        <v>31</v>
      </c>
      <c r="K1968" s="1">
        <v>1</v>
      </c>
      <c r="L1968" s="1">
        <v>665</v>
      </c>
      <c r="M1968" s="6">
        <v>0.42</v>
      </c>
      <c r="N1968" s="4">
        <v>1700</v>
      </c>
      <c r="O1968" s="4">
        <v>130</v>
      </c>
      <c r="P1968" s="4">
        <v>600</v>
      </c>
      <c r="Q1968" s="3">
        <v>0.32</v>
      </c>
      <c r="R1968" s="1">
        <v>24</v>
      </c>
      <c r="S1968" s="1">
        <v>600</v>
      </c>
      <c r="T1968" s="1">
        <v>31</v>
      </c>
      <c r="U1968" s="1">
        <v>0</v>
      </c>
      <c r="V1968" s="1">
        <v>36</v>
      </c>
      <c r="W1968" s="1">
        <v>0</v>
      </c>
      <c r="X1968" s="1">
        <v>0</v>
      </c>
      <c r="Y1968" s="1">
        <v>1</v>
      </c>
      <c r="Z1968" s="1">
        <v>3</v>
      </c>
      <c r="AA1968" s="1">
        <v>0</v>
      </c>
      <c r="AB1968" s="1">
        <v>1</v>
      </c>
      <c r="AC1968" s="1">
        <v>189</v>
      </c>
      <c r="AD1968" s="1">
        <v>0</v>
      </c>
      <c r="AE1968" s="1">
        <v>423</v>
      </c>
      <c r="AF1968" s="1">
        <v>0</v>
      </c>
      <c r="AG1968" s="1">
        <v>0</v>
      </c>
      <c r="AH1968" s="1">
        <v>0</v>
      </c>
      <c r="AI1968" s="1">
        <v>612</v>
      </c>
      <c r="AJ1968" s="1" t="s">
        <v>14034</v>
      </c>
      <c r="AK1968" s="1" t="s">
        <v>14035</v>
      </c>
      <c r="AL1968" s="1" t="s">
        <v>14036</v>
      </c>
      <c r="AM1968" s="1" t="s">
        <v>16</v>
      </c>
      <c r="AN1968" s="1" t="s">
        <v>23098</v>
      </c>
      <c r="AO1968" s="1" t="s">
        <v>364</v>
      </c>
      <c r="AP1968" s="1" t="s">
        <v>57</v>
      </c>
      <c r="AQ1968" s="1" t="s">
        <v>25</v>
      </c>
      <c r="AR1968" s="1" t="s">
        <v>19</v>
      </c>
      <c r="AS1968" s="1" t="s">
        <v>23090</v>
      </c>
      <c r="AT1968" s="1" t="s">
        <v>101</v>
      </c>
    </row>
    <row r="1969" spans="1:46" x14ac:dyDescent="0.25">
      <c r="A1969" s="1" t="s">
        <v>21969</v>
      </c>
      <c r="B1969" s="2" t="s">
        <v>23076</v>
      </c>
      <c r="C1969" s="2" t="s">
        <v>23104</v>
      </c>
      <c r="D1969" s="1">
        <v>0</v>
      </c>
      <c r="E1969" s="1">
        <v>0</v>
      </c>
      <c r="F1969" s="1">
        <v>2</v>
      </c>
      <c r="G1969" s="1">
        <v>2</v>
      </c>
      <c r="H1969" s="6">
        <v>1</v>
      </c>
      <c r="I1969">
        <v>0</v>
      </c>
      <c r="J1969" s="1">
        <v>44</v>
      </c>
      <c r="K1969" s="1">
        <v>0</v>
      </c>
      <c r="L1969" s="1">
        <v>634</v>
      </c>
      <c r="M1969" s="6">
        <v>0.45</v>
      </c>
      <c r="N1969" s="4">
        <v>3600</v>
      </c>
      <c r="O1969" s="4">
        <v>300</v>
      </c>
      <c r="P1969" s="4">
        <v>500</v>
      </c>
      <c r="Q1969" s="3">
        <v>0.34</v>
      </c>
      <c r="R1969" s="1">
        <v>36</v>
      </c>
      <c r="S1969" s="1">
        <v>500</v>
      </c>
      <c r="T1969" s="1">
        <v>43</v>
      </c>
      <c r="U1969" s="1">
        <v>1</v>
      </c>
      <c r="V1969" s="1">
        <v>36</v>
      </c>
      <c r="W1969" s="1">
        <v>0</v>
      </c>
      <c r="X1969" s="1">
        <v>1</v>
      </c>
      <c r="Y1969" s="1">
        <v>1</v>
      </c>
      <c r="Z1969" s="1">
        <v>4</v>
      </c>
      <c r="AA1969" s="1">
        <v>0</v>
      </c>
      <c r="AB1969" s="1">
        <v>0</v>
      </c>
      <c r="AC1969" s="1">
        <v>0</v>
      </c>
      <c r="AD1969" s="1">
        <v>0</v>
      </c>
      <c r="AE1969" s="1">
        <v>2110</v>
      </c>
      <c r="AF1969" s="1">
        <v>585</v>
      </c>
      <c r="AG1969" s="1">
        <v>0</v>
      </c>
      <c r="AH1969" s="1">
        <v>0</v>
      </c>
      <c r="AI1969" s="1">
        <v>2695</v>
      </c>
      <c r="AJ1969" s="1" t="s">
        <v>865</v>
      </c>
      <c r="AK1969" s="1" t="s">
        <v>14053</v>
      </c>
      <c r="AL1969" s="1" t="s">
        <v>14054</v>
      </c>
      <c r="AM1969" s="1" t="s">
        <v>12</v>
      </c>
      <c r="AN1969" s="1" t="s">
        <v>23097</v>
      </c>
      <c r="AO1969" s="1" t="s">
        <v>86</v>
      </c>
      <c r="AP1969" s="1" t="s">
        <v>57</v>
      </c>
      <c r="AQ1969" s="1" t="s">
        <v>14</v>
      </c>
      <c r="AR1969" s="1" t="s">
        <v>19</v>
      </c>
      <c r="AS1969" s="1" t="s">
        <v>23090</v>
      </c>
      <c r="AT1969" s="1" t="s">
        <v>26</v>
      </c>
    </row>
    <row r="1970" spans="1:46" x14ac:dyDescent="0.25">
      <c r="A1970" s="1" t="s">
        <v>20826</v>
      </c>
      <c r="B1970" s="2" t="s">
        <v>23076</v>
      </c>
      <c r="C1970" s="2" t="s">
        <v>23105</v>
      </c>
      <c r="D1970" s="1">
        <v>0</v>
      </c>
      <c r="E1970" s="1">
        <v>0</v>
      </c>
      <c r="F1970" s="1">
        <v>1</v>
      </c>
      <c r="G1970" s="1">
        <v>1</v>
      </c>
      <c r="H1970" s="6">
        <v>1</v>
      </c>
      <c r="I1970">
        <v>0</v>
      </c>
      <c r="J1970" s="1">
        <v>35</v>
      </c>
      <c r="K1970" s="1">
        <v>1</v>
      </c>
      <c r="L1970" s="1">
        <v>755</v>
      </c>
      <c r="M1970" s="6">
        <v>0.34</v>
      </c>
      <c r="N1970" s="4">
        <v>2000</v>
      </c>
      <c r="O1970" s="4">
        <v>180</v>
      </c>
      <c r="P1970" s="4">
        <v>190</v>
      </c>
      <c r="Q1970" s="3">
        <v>0.25</v>
      </c>
      <c r="R1970" s="1">
        <v>12</v>
      </c>
      <c r="S1970" s="1">
        <v>190</v>
      </c>
      <c r="T1970" s="1">
        <v>13</v>
      </c>
      <c r="U1970" s="1">
        <v>0</v>
      </c>
      <c r="V1970" s="1">
        <v>36</v>
      </c>
      <c r="W1970" s="1">
        <v>0</v>
      </c>
      <c r="X1970" s="1">
        <v>0</v>
      </c>
      <c r="Y1970" s="1">
        <v>1</v>
      </c>
      <c r="Z1970" s="1">
        <v>5</v>
      </c>
      <c r="AA1970" s="1">
        <v>0</v>
      </c>
      <c r="AB1970" s="1">
        <v>0</v>
      </c>
      <c r="AC1970" s="1">
        <v>0</v>
      </c>
      <c r="AD1970" s="1">
        <v>0</v>
      </c>
      <c r="AE1970" s="1">
        <v>1069</v>
      </c>
      <c r="AF1970" s="1">
        <v>0</v>
      </c>
      <c r="AG1970" s="1">
        <v>110</v>
      </c>
      <c r="AH1970" s="1">
        <v>0</v>
      </c>
      <c r="AI1970" s="1">
        <v>1179</v>
      </c>
      <c r="AJ1970" s="1" t="s">
        <v>11006</v>
      </c>
      <c r="AK1970" s="1" t="s">
        <v>11007</v>
      </c>
      <c r="AL1970" s="1" t="s">
        <v>11008</v>
      </c>
      <c r="AM1970" s="1" t="s">
        <v>12</v>
      </c>
      <c r="AN1970" s="1" t="s">
        <v>23098</v>
      </c>
      <c r="AO1970" s="1" t="s">
        <v>364</v>
      </c>
      <c r="AP1970" s="1" t="s">
        <v>57</v>
      </c>
      <c r="AQ1970" s="1" t="s">
        <v>25</v>
      </c>
      <c r="AR1970" s="1" t="s">
        <v>19</v>
      </c>
      <c r="AS1970" s="1" t="s">
        <v>23090</v>
      </c>
      <c r="AT1970" s="1" t="s">
        <v>26</v>
      </c>
    </row>
    <row r="1971" spans="1:46" x14ac:dyDescent="0.25">
      <c r="A1971" s="1" t="s">
        <v>19232</v>
      </c>
      <c r="B1971" s="2" t="s">
        <v>23076</v>
      </c>
      <c r="C1971" s="2" t="s">
        <v>23106</v>
      </c>
      <c r="D1971" s="1">
        <v>0</v>
      </c>
      <c r="E1971" s="1">
        <v>0</v>
      </c>
      <c r="F1971" s="1">
        <v>1</v>
      </c>
      <c r="G1971" s="1">
        <v>1</v>
      </c>
      <c r="H1971" s="6">
        <v>1</v>
      </c>
      <c r="I1971">
        <v>0</v>
      </c>
      <c r="J1971" s="1">
        <v>33</v>
      </c>
      <c r="K1971" s="1">
        <v>1</v>
      </c>
      <c r="L1971" s="1">
        <v>696</v>
      </c>
      <c r="M1971" s="6">
        <v>0.36</v>
      </c>
      <c r="N1971" s="4">
        <v>270</v>
      </c>
      <c r="O1971" s="4">
        <v>166</v>
      </c>
      <c r="P1971" s="4">
        <v>400</v>
      </c>
      <c r="Q1971" s="3">
        <v>0.3</v>
      </c>
      <c r="R1971" s="1">
        <v>24</v>
      </c>
      <c r="S1971" s="1">
        <v>400</v>
      </c>
      <c r="T1971" s="1">
        <v>42</v>
      </c>
      <c r="U1971" s="1">
        <v>0</v>
      </c>
      <c r="V1971" s="1">
        <v>36</v>
      </c>
      <c r="W1971" s="1">
        <v>0</v>
      </c>
      <c r="X1971" s="1">
        <v>0</v>
      </c>
      <c r="Y1971" s="1">
        <v>1</v>
      </c>
      <c r="Z1971" s="1">
        <v>1</v>
      </c>
      <c r="AA1971" s="1">
        <v>1</v>
      </c>
      <c r="AB1971" s="1">
        <v>0</v>
      </c>
      <c r="AC1971" s="1">
        <v>1113</v>
      </c>
      <c r="AD1971" s="1">
        <v>0</v>
      </c>
      <c r="AE1971" s="1">
        <v>0</v>
      </c>
      <c r="AF1971" s="1">
        <v>0</v>
      </c>
      <c r="AG1971" s="1">
        <v>0</v>
      </c>
      <c r="AH1971" s="1">
        <v>0</v>
      </c>
      <c r="AI1971" s="1">
        <v>1113</v>
      </c>
      <c r="AJ1971" s="1" t="s">
        <v>6595</v>
      </c>
      <c r="AK1971" s="1" t="s">
        <v>6596</v>
      </c>
      <c r="AL1971" s="1" t="s">
        <v>6597</v>
      </c>
      <c r="AM1971" s="1" t="s">
        <v>12</v>
      </c>
      <c r="AN1971" s="1" t="s">
        <v>23098</v>
      </c>
      <c r="AO1971" s="1" t="s">
        <v>364</v>
      </c>
      <c r="AP1971" s="1" t="s">
        <v>57</v>
      </c>
      <c r="AQ1971" s="1" t="s">
        <v>25</v>
      </c>
      <c r="AR1971" s="1" t="s">
        <v>19</v>
      </c>
      <c r="AS1971" s="1" t="s">
        <v>23091</v>
      </c>
      <c r="AT1971" s="1" t="s">
        <v>26</v>
      </c>
    </row>
    <row r="1972" spans="1:46" x14ac:dyDescent="0.25">
      <c r="A1972" s="1" t="s">
        <v>22224</v>
      </c>
      <c r="B1972" s="2" t="s">
        <v>23076</v>
      </c>
      <c r="C1972" s="2" t="s">
        <v>23107</v>
      </c>
      <c r="D1972" s="1">
        <v>0</v>
      </c>
      <c r="E1972" s="1">
        <v>0</v>
      </c>
      <c r="F1972" s="1">
        <v>1</v>
      </c>
      <c r="G1972" s="1">
        <v>1</v>
      </c>
      <c r="H1972" s="6">
        <v>1</v>
      </c>
      <c r="I1972">
        <v>0</v>
      </c>
      <c r="J1972" s="1">
        <v>33</v>
      </c>
      <c r="K1972" s="1">
        <v>0</v>
      </c>
      <c r="L1972" s="1">
        <v>789</v>
      </c>
      <c r="M1972" s="6">
        <v>0.56000000000000005</v>
      </c>
      <c r="N1972" s="4">
        <v>3000</v>
      </c>
      <c r="O1972" s="4">
        <v>250</v>
      </c>
      <c r="P1972" s="4">
        <v>200</v>
      </c>
      <c r="Q1972" s="3">
        <v>0.28999999999999998</v>
      </c>
      <c r="R1972" s="1">
        <v>12</v>
      </c>
      <c r="S1972" s="1">
        <v>200</v>
      </c>
      <c r="T1972" s="1">
        <v>22</v>
      </c>
      <c r="U1972" s="1">
        <v>1</v>
      </c>
      <c r="V1972" s="1">
        <v>36</v>
      </c>
      <c r="W1972" s="1">
        <v>1</v>
      </c>
      <c r="X1972" s="1">
        <v>1</v>
      </c>
      <c r="Y1972" s="1">
        <v>0</v>
      </c>
      <c r="Z1972" s="1">
        <v>3</v>
      </c>
      <c r="AA1972" s="1">
        <v>1</v>
      </c>
      <c r="AB1972" s="1">
        <v>0</v>
      </c>
      <c r="AC1972" s="1">
        <v>1994</v>
      </c>
      <c r="AD1972" s="1">
        <v>0</v>
      </c>
      <c r="AE1972" s="1">
        <v>0</v>
      </c>
      <c r="AF1972" s="1">
        <v>0</v>
      </c>
      <c r="AG1972" s="1">
        <v>43</v>
      </c>
      <c r="AH1972" s="1">
        <v>890</v>
      </c>
      <c r="AI1972" s="1">
        <v>2927</v>
      </c>
      <c r="AJ1972" s="1" t="s">
        <v>238</v>
      </c>
      <c r="AK1972" s="1" t="s">
        <v>14746</v>
      </c>
      <c r="AL1972" s="1" t="s">
        <v>14747</v>
      </c>
      <c r="AM1972" s="1" t="s">
        <v>12</v>
      </c>
      <c r="AN1972" s="1" t="s">
        <v>23097</v>
      </c>
      <c r="AO1972" s="1" t="s">
        <v>86</v>
      </c>
      <c r="AP1972" s="1" t="s">
        <v>86</v>
      </c>
      <c r="AQ1972" s="1" t="s">
        <v>14</v>
      </c>
      <c r="AR1972" s="1" t="s">
        <v>30</v>
      </c>
      <c r="AS1972" s="1" t="s">
        <v>23091</v>
      </c>
      <c r="AT1972" s="1" t="s">
        <v>26</v>
      </c>
    </row>
    <row r="1973" spans="1:46" x14ac:dyDescent="0.25">
      <c r="A1973" s="1" t="s">
        <v>19472</v>
      </c>
      <c r="B1973" s="2" t="s">
        <v>23076</v>
      </c>
      <c r="C1973" s="2" t="s">
        <v>23108</v>
      </c>
      <c r="D1973" s="1">
        <v>0</v>
      </c>
      <c r="E1973" s="1">
        <v>1</v>
      </c>
      <c r="F1973" s="1">
        <v>1</v>
      </c>
      <c r="G1973" s="1">
        <v>2</v>
      </c>
      <c r="H1973" s="6">
        <v>0.5</v>
      </c>
      <c r="I1973">
        <v>0</v>
      </c>
      <c r="J1973" s="1">
        <v>32</v>
      </c>
      <c r="K1973" s="1">
        <v>1</v>
      </c>
      <c r="L1973" s="1">
        <v>653</v>
      </c>
      <c r="M1973" s="6">
        <v>0.38</v>
      </c>
      <c r="N1973" s="4">
        <v>3140</v>
      </c>
      <c r="O1973" s="4">
        <v>160</v>
      </c>
      <c r="P1973" s="4">
        <v>1000</v>
      </c>
      <c r="Q1973" s="3">
        <v>0.35</v>
      </c>
      <c r="R1973" s="1">
        <v>24</v>
      </c>
      <c r="S1973" s="1">
        <v>1000</v>
      </c>
      <c r="T1973" s="1">
        <v>54</v>
      </c>
      <c r="U1973" s="1">
        <v>1</v>
      </c>
      <c r="V1973" s="1">
        <v>36</v>
      </c>
      <c r="W1973" s="1">
        <v>0</v>
      </c>
      <c r="X1973" s="1">
        <v>0</v>
      </c>
      <c r="Y1973" s="1">
        <v>1</v>
      </c>
      <c r="Z1973" s="1">
        <v>3</v>
      </c>
      <c r="AA1973" s="1">
        <v>0</v>
      </c>
      <c r="AB1973" s="1">
        <v>0</v>
      </c>
      <c r="AC1973" s="1">
        <v>0</v>
      </c>
      <c r="AD1973" s="1">
        <v>0</v>
      </c>
      <c r="AE1973" s="1">
        <v>0</v>
      </c>
      <c r="AF1973" s="1">
        <v>0</v>
      </c>
      <c r="AG1973" s="1">
        <v>100</v>
      </c>
      <c r="AH1973" s="1">
        <v>0</v>
      </c>
      <c r="AI1973" s="1">
        <v>100</v>
      </c>
      <c r="AJ1973" s="1" t="s">
        <v>7290</v>
      </c>
      <c r="AK1973" s="1" t="s">
        <v>7291</v>
      </c>
      <c r="AL1973" s="1" t="s">
        <v>7292</v>
      </c>
      <c r="AM1973" s="1" t="s">
        <v>12</v>
      </c>
      <c r="AN1973" s="1" t="s">
        <v>23098</v>
      </c>
      <c r="AO1973" s="1" t="s">
        <v>86</v>
      </c>
      <c r="AP1973" s="1" t="s">
        <v>57</v>
      </c>
      <c r="AQ1973" s="1" t="s">
        <v>25</v>
      </c>
      <c r="AR1973" s="1" t="s">
        <v>19</v>
      </c>
      <c r="AS1973" s="1" t="s">
        <v>23090</v>
      </c>
      <c r="AT1973" s="1" t="s">
        <v>26</v>
      </c>
    </row>
    <row r="1974" spans="1:46" x14ac:dyDescent="0.25">
      <c r="A1974" s="1" t="s">
        <v>17074</v>
      </c>
      <c r="B1974" s="2" t="s">
        <v>23073</v>
      </c>
      <c r="C1974" s="2" t="s">
        <v>23104</v>
      </c>
      <c r="D1974" s="1">
        <v>0</v>
      </c>
      <c r="E1974" s="1">
        <v>1</v>
      </c>
      <c r="F1974" s="1">
        <v>3</v>
      </c>
      <c r="G1974" s="1">
        <v>4</v>
      </c>
      <c r="H1974" s="6">
        <v>0.75</v>
      </c>
      <c r="I1974">
        <v>1</v>
      </c>
      <c r="J1974" s="1">
        <v>40</v>
      </c>
      <c r="K1974" s="1">
        <v>1</v>
      </c>
      <c r="L1974" s="1">
        <v>579</v>
      </c>
      <c r="M1974" s="6">
        <v>0.46</v>
      </c>
      <c r="N1974" s="4">
        <v>4600</v>
      </c>
      <c r="O1974" s="4">
        <v>400</v>
      </c>
      <c r="P1974" s="4">
        <v>500</v>
      </c>
      <c r="Q1974" s="3">
        <v>0.3</v>
      </c>
      <c r="R1974" s="1">
        <v>24</v>
      </c>
      <c r="S1974" s="1">
        <v>500</v>
      </c>
      <c r="T1974" s="1">
        <v>39</v>
      </c>
      <c r="U1974" s="1">
        <v>1</v>
      </c>
      <c r="V1974" s="1">
        <v>36</v>
      </c>
      <c r="W1974" s="1">
        <v>0</v>
      </c>
      <c r="X1974" s="1">
        <v>0</v>
      </c>
      <c r="Y1974" s="1">
        <v>0</v>
      </c>
      <c r="Z1974" s="1">
        <v>6</v>
      </c>
      <c r="AA1974" s="1">
        <v>0</v>
      </c>
      <c r="AB1974" s="1">
        <v>1</v>
      </c>
      <c r="AC1974" s="1">
        <v>1000</v>
      </c>
      <c r="AD1974" s="1">
        <v>0</v>
      </c>
      <c r="AE1974" s="1">
        <v>800</v>
      </c>
      <c r="AF1974" s="1">
        <v>420</v>
      </c>
      <c r="AG1974" s="1">
        <v>0</v>
      </c>
      <c r="AH1974" s="1">
        <v>1000</v>
      </c>
      <c r="AI1974" s="1">
        <v>3220</v>
      </c>
      <c r="AJ1974" s="1" t="s">
        <v>184</v>
      </c>
      <c r="AK1974" s="1" t="s">
        <v>185</v>
      </c>
      <c r="AL1974" s="1" t="s">
        <v>186</v>
      </c>
      <c r="AM1974" s="1" t="s">
        <v>16</v>
      </c>
      <c r="AN1974" s="1" t="s">
        <v>23098</v>
      </c>
      <c r="AO1974" s="1" t="s">
        <v>86</v>
      </c>
      <c r="AP1974" s="1" t="s">
        <v>57</v>
      </c>
      <c r="AQ1974" s="1" t="s">
        <v>25</v>
      </c>
      <c r="AR1974" s="1" t="s">
        <v>30</v>
      </c>
      <c r="AS1974" s="1" t="s">
        <v>23090</v>
      </c>
      <c r="AT1974" s="1" t="s">
        <v>101</v>
      </c>
    </row>
    <row r="1975" spans="1:46" x14ac:dyDescent="0.25">
      <c r="A1975" s="1" t="s">
        <v>21980</v>
      </c>
      <c r="B1975" s="2" t="s">
        <v>23073</v>
      </c>
      <c r="C1975" s="2" t="s">
        <v>23105</v>
      </c>
      <c r="D1975" s="1">
        <v>0</v>
      </c>
      <c r="E1975" s="1">
        <v>3</v>
      </c>
      <c r="F1975" s="1">
        <v>4</v>
      </c>
      <c r="G1975" s="1">
        <v>7</v>
      </c>
      <c r="H1975" s="6">
        <v>0.5714285714285714</v>
      </c>
      <c r="I1975">
        <v>0</v>
      </c>
      <c r="J1975" s="1">
        <v>34</v>
      </c>
      <c r="K1975" s="1">
        <v>0</v>
      </c>
      <c r="L1975" s="1">
        <v>729</v>
      </c>
      <c r="M1975" s="6">
        <v>0.25</v>
      </c>
      <c r="N1975" s="4">
        <v>2280</v>
      </c>
      <c r="O1975" s="4">
        <v>190</v>
      </c>
      <c r="P1975" s="4">
        <v>500</v>
      </c>
      <c r="Q1975" s="3">
        <v>0.3</v>
      </c>
      <c r="R1975" s="1">
        <v>12</v>
      </c>
      <c r="S1975" s="1">
        <v>500</v>
      </c>
      <c r="T1975" s="1">
        <v>47</v>
      </c>
      <c r="U1975" s="1">
        <v>0</v>
      </c>
      <c r="V1975" s="1">
        <v>36</v>
      </c>
      <c r="W1975" s="1">
        <v>1</v>
      </c>
      <c r="X1975" s="1">
        <v>1</v>
      </c>
      <c r="Y1975" s="1">
        <v>0</v>
      </c>
      <c r="Z1975" s="1">
        <v>4</v>
      </c>
      <c r="AA1975" s="1">
        <v>1</v>
      </c>
      <c r="AB1975" s="1">
        <v>0</v>
      </c>
      <c r="AC1975" s="1">
        <v>0</v>
      </c>
      <c r="AD1975" s="1">
        <v>0</v>
      </c>
      <c r="AE1975" s="1">
        <v>0</v>
      </c>
      <c r="AF1975" s="1">
        <v>0</v>
      </c>
      <c r="AG1975" s="1">
        <v>20</v>
      </c>
      <c r="AH1975" s="1">
        <v>0</v>
      </c>
      <c r="AI1975" s="1">
        <v>20</v>
      </c>
      <c r="AJ1975" s="1" t="s">
        <v>35</v>
      </c>
      <c r="AK1975" s="1" t="s">
        <v>14083</v>
      </c>
      <c r="AL1975" s="1" t="s">
        <v>14084</v>
      </c>
      <c r="AM1975" s="1" t="s">
        <v>12</v>
      </c>
      <c r="AN1975" s="1" t="s">
        <v>23097</v>
      </c>
      <c r="AO1975" s="1" t="s">
        <v>364</v>
      </c>
      <c r="AP1975" s="1" t="s">
        <v>86</v>
      </c>
      <c r="AQ1975" s="1" t="s">
        <v>14</v>
      </c>
      <c r="AR1975" s="1" t="s">
        <v>30</v>
      </c>
      <c r="AS1975" s="1" t="s">
        <v>23091</v>
      </c>
      <c r="AT1975" s="1" t="s">
        <v>26</v>
      </c>
    </row>
    <row r="1976" spans="1:46" x14ac:dyDescent="0.25">
      <c r="A1976" s="1" t="s">
        <v>19743</v>
      </c>
      <c r="B1976" s="2" t="s">
        <v>23073</v>
      </c>
      <c r="C1976" s="2" t="s">
        <v>23105</v>
      </c>
      <c r="D1976" s="1">
        <v>0</v>
      </c>
      <c r="E1976" s="1">
        <v>1</v>
      </c>
      <c r="F1976" s="1">
        <v>1</v>
      </c>
      <c r="G1976" s="1">
        <v>2</v>
      </c>
      <c r="H1976" s="6">
        <v>0.5</v>
      </c>
      <c r="I1976">
        <v>0</v>
      </c>
      <c r="J1976" s="1">
        <v>52</v>
      </c>
      <c r="K1976" s="1">
        <v>0</v>
      </c>
      <c r="L1976" s="1">
        <v>758</v>
      </c>
      <c r="M1976" s="6">
        <v>0.25</v>
      </c>
      <c r="N1976" s="4">
        <v>1000</v>
      </c>
      <c r="O1976" s="4">
        <v>800</v>
      </c>
      <c r="P1976" s="4">
        <v>600</v>
      </c>
      <c r="Q1976" s="3">
        <v>0.3</v>
      </c>
      <c r="R1976" s="1">
        <v>24</v>
      </c>
      <c r="S1976" s="1">
        <v>600</v>
      </c>
      <c r="T1976" s="1">
        <v>64</v>
      </c>
      <c r="U1976" s="1">
        <v>1</v>
      </c>
      <c r="V1976" s="1">
        <v>36</v>
      </c>
      <c r="W1976" s="1">
        <v>1</v>
      </c>
      <c r="X1976" s="1">
        <v>1</v>
      </c>
      <c r="Y1976" s="1">
        <v>1</v>
      </c>
      <c r="Z1976" s="1">
        <v>3</v>
      </c>
      <c r="AA1976" s="1">
        <v>1</v>
      </c>
      <c r="AB1976" s="1">
        <v>0</v>
      </c>
      <c r="AC1976" s="1">
        <v>14779</v>
      </c>
      <c r="AD1976" s="1">
        <v>0</v>
      </c>
      <c r="AE1976" s="1">
        <v>0</v>
      </c>
      <c r="AF1976" s="1">
        <v>0</v>
      </c>
      <c r="AG1976" s="1">
        <v>0</v>
      </c>
      <c r="AH1976" s="1">
        <v>0</v>
      </c>
      <c r="AI1976" s="1">
        <v>14779</v>
      </c>
      <c r="AJ1976" s="1" t="s">
        <v>8043</v>
      </c>
      <c r="AK1976" s="1" t="s">
        <v>8044</v>
      </c>
      <c r="AL1976" s="1" t="s">
        <v>8045</v>
      </c>
      <c r="AM1976" s="1" t="s">
        <v>12</v>
      </c>
      <c r="AN1976" s="1" t="s">
        <v>23097</v>
      </c>
      <c r="AO1976" s="1" t="s">
        <v>86</v>
      </c>
      <c r="AP1976" s="1" t="s">
        <v>86</v>
      </c>
      <c r="AQ1976" s="1" t="s">
        <v>14</v>
      </c>
      <c r="AR1976" s="1" t="s">
        <v>19</v>
      </c>
      <c r="AS1976" s="1" t="s">
        <v>23091</v>
      </c>
      <c r="AT1976" s="1" t="s">
        <v>26</v>
      </c>
    </row>
    <row r="1977" spans="1:46" x14ac:dyDescent="0.25">
      <c r="A1977" s="1" t="s">
        <v>22063</v>
      </c>
      <c r="B1977" s="2" t="s">
        <v>23073</v>
      </c>
      <c r="C1977" s="2" t="s">
        <v>23106</v>
      </c>
      <c r="D1977" s="1">
        <v>1</v>
      </c>
      <c r="E1977" s="1">
        <v>2</v>
      </c>
      <c r="F1977" s="1">
        <v>5</v>
      </c>
      <c r="G1977" s="1">
        <v>8</v>
      </c>
      <c r="H1977" s="6">
        <v>0.625</v>
      </c>
      <c r="I1977">
        <v>1</v>
      </c>
      <c r="J1977" s="1">
        <v>34</v>
      </c>
      <c r="K1977" s="1">
        <v>1</v>
      </c>
      <c r="L1977" s="1">
        <v>810</v>
      </c>
      <c r="M1977" s="6">
        <v>0.8</v>
      </c>
      <c r="N1977" s="4">
        <v>2800</v>
      </c>
      <c r="O1977" s="4">
        <v>240</v>
      </c>
      <c r="P1977" s="4">
        <v>600</v>
      </c>
      <c r="Q1977" s="3">
        <v>0.27</v>
      </c>
      <c r="R1977" s="1">
        <v>24</v>
      </c>
      <c r="S1977" s="1">
        <v>600</v>
      </c>
      <c r="T1977" s="1">
        <v>36</v>
      </c>
      <c r="U1977" s="1">
        <v>1</v>
      </c>
      <c r="V1977" s="1">
        <v>36</v>
      </c>
      <c r="W1977" s="1">
        <v>1</v>
      </c>
      <c r="X1977" s="1">
        <v>1</v>
      </c>
      <c r="Y1977" s="1">
        <v>1</v>
      </c>
      <c r="Z1977" s="1">
        <v>1</v>
      </c>
      <c r="AA1977" s="1">
        <v>1</v>
      </c>
      <c r="AB1977" s="1">
        <v>1</v>
      </c>
      <c r="AC1977" s="1">
        <v>4250</v>
      </c>
      <c r="AD1977" s="1">
        <v>0</v>
      </c>
      <c r="AE1977" s="1">
        <v>347</v>
      </c>
      <c r="AF1977" s="1">
        <v>0</v>
      </c>
      <c r="AG1977" s="1">
        <v>82</v>
      </c>
      <c r="AH1977" s="1">
        <v>0</v>
      </c>
      <c r="AI1977" s="1">
        <v>4679</v>
      </c>
      <c r="AJ1977" s="1" t="s">
        <v>14288</v>
      </c>
      <c r="AK1977" s="1" t="s">
        <v>14289</v>
      </c>
      <c r="AL1977" s="1" t="s">
        <v>14290</v>
      </c>
      <c r="AM1977" s="1" t="s">
        <v>16</v>
      </c>
      <c r="AN1977" s="1" t="s">
        <v>23098</v>
      </c>
      <c r="AO1977" s="1" t="s">
        <v>86</v>
      </c>
      <c r="AP1977" s="1" t="s">
        <v>86</v>
      </c>
      <c r="AQ1977" s="1" t="s">
        <v>14</v>
      </c>
      <c r="AR1977" s="1" t="s">
        <v>19</v>
      </c>
      <c r="AS1977" s="1" t="s">
        <v>23091</v>
      </c>
      <c r="AT1977" s="1" t="s">
        <v>101</v>
      </c>
    </row>
    <row r="1978" spans="1:46" x14ac:dyDescent="0.25">
      <c r="A1978" s="1" t="s">
        <v>21577</v>
      </c>
      <c r="B1978" s="2" t="s">
        <v>23073</v>
      </c>
      <c r="C1978" s="2" t="s">
        <v>23106</v>
      </c>
      <c r="D1978" s="1">
        <v>0</v>
      </c>
      <c r="E1978" s="1">
        <v>0</v>
      </c>
      <c r="F1978" s="1">
        <v>1</v>
      </c>
      <c r="G1978" s="1">
        <v>1</v>
      </c>
      <c r="H1978" s="6">
        <v>1</v>
      </c>
      <c r="I1978">
        <v>0</v>
      </c>
      <c r="J1978" s="1">
        <v>40</v>
      </c>
      <c r="K1978" s="1">
        <v>0</v>
      </c>
      <c r="L1978" s="1">
        <v>518</v>
      </c>
      <c r="M1978" s="6">
        <v>0.28999999999999998</v>
      </c>
      <c r="N1978" s="4">
        <v>4500</v>
      </c>
      <c r="O1978" s="4">
        <v>350</v>
      </c>
      <c r="P1978" s="4">
        <v>1000</v>
      </c>
      <c r="Q1978" s="3">
        <v>0.3</v>
      </c>
      <c r="R1978" s="1">
        <v>24</v>
      </c>
      <c r="S1978" s="1">
        <v>1000</v>
      </c>
      <c r="T1978" s="1">
        <v>86</v>
      </c>
      <c r="U1978" s="1">
        <v>0</v>
      </c>
      <c r="V1978" s="1">
        <v>36</v>
      </c>
      <c r="W1978" s="1">
        <v>0</v>
      </c>
      <c r="X1978" s="1">
        <v>0</v>
      </c>
      <c r="Y1978" s="1">
        <v>0</v>
      </c>
      <c r="Z1978" s="1">
        <v>2</v>
      </c>
      <c r="AA1978" s="1">
        <v>0</v>
      </c>
      <c r="AB1978" s="1">
        <v>0</v>
      </c>
      <c r="AC1978" s="1">
        <v>0</v>
      </c>
      <c r="AD1978" s="1">
        <v>309</v>
      </c>
      <c r="AE1978" s="1">
        <v>0</v>
      </c>
      <c r="AF1978" s="1">
        <v>0</v>
      </c>
      <c r="AG1978" s="1">
        <v>10</v>
      </c>
      <c r="AH1978" s="1">
        <v>600</v>
      </c>
      <c r="AI1978" s="1">
        <v>919</v>
      </c>
      <c r="AJ1978" s="1" t="s">
        <v>13028</v>
      </c>
      <c r="AK1978" s="1" t="s">
        <v>13029</v>
      </c>
      <c r="AL1978" s="1" t="s">
        <v>13030</v>
      </c>
      <c r="AM1978" s="1" t="s">
        <v>12</v>
      </c>
      <c r="AN1978" s="1" t="s">
        <v>23097</v>
      </c>
      <c r="AO1978" s="1" t="s">
        <v>364</v>
      </c>
      <c r="AP1978" s="1" t="s">
        <v>57</v>
      </c>
      <c r="AQ1978" s="1" t="s">
        <v>25</v>
      </c>
      <c r="AR1978" s="1" t="s">
        <v>30</v>
      </c>
      <c r="AS1978" s="1" t="s">
        <v>23090</v>
      </c>
      <c r="AT1978" s="1" t="s">
        <v>26</v>
      </c>
    </row>
    <row r="1979" spans="1:46" x14ac:dyDescent="0.25">
      <c r="A1979" s="1" t="s">
        <v>20027</v>
      </c>
      <c r="B1979" s="2" t="s">
        <v>23073</v>
      </c>
      <c r="C1979" s="2" t="s">
        <v>23110</v>
      </c>
      <c r="D1979" s="1">
        <v>0</v>
      </c>
      <c r="E1979" s="1">
        <v>0</v>
      </c>
      <c r="F1979" s="1">
        <v>3</v>
      </c>
      <c r="G1979" s="1">
        <v>3</v>
      </c>
      <c r="H1979" s="6">
        <v>1</v>
      </c>
      <c r="I1979">
        <v>0</v>
      </c>
      <c r="J1979" s="1">
        <v>43</v>
      </c>
      <c r="K1979" s="1">
        <v>0</v>
      </c>
      <c r="L1979" s="1">
        <v>762</v>
      </c>
      <c r="M1979" s="6">
        <v>0.84</v>
      </c>
      <c r="N1979" s="4">
        <v>3700</v>
      </c>
      <c r="O1979" s="4">
        <v>310</v>
      </c>
      <c r="P1979" s="4">
        <v>600</v>
      </c>
      <c r="Q1979" s="3">
        <v>0.2</v>
      </c>
      <c r="R1979" s="1">
        <v>18</v>
      </c>
      <c r="S1979" s="1">
        <v>600</v>
      </c>
      <c r="T1979" s="1">
        <v>64</v>
      </c>
      <c r="U1979" s="1">
        <v>0</v>
      </c>
      <c r="V1979" s="1">
        <v>36</v>
      </c>
      <c r="W1979" s="1">
        <v>0</v>
      </c>
      <c r="X1979" s="1">
        <v>0</v>
      </c>
      <c r="Y1979" s="1">
        <v>0</v>
      </c>
      <c r="Z1979" s="1">
        <v>3</v>
      </c>
      <c r="AA1979" s="1">
        <v>1</v>
      </c>
      <c r="AB1979" s="1">
        <v>0</v>
      </c>
      <c r="AC1979" s="1">
        <v>11000</v>
      </c>
      <c r="AD1979" s="1">
        <v>0</v>
      </c>
      <c r="AE1979" s="1">
        <v>774</v>
      </c>
      <c r="AF1979" s="1">
        <v>0</v>
      </c>
      <c r="AG1979" s="1">
        <v>0</v>
      </c>
      <c r="AH1979" s="1">
        <v>1800</v>
      </c>
      <c r="AI1979" s="1">
        <v>13574</v>
      </c>
      <c r="AJ1979" s="1" t="s">
        <v>3735</v>
      </c>
      <c r="AK1979" s="1" t="s">
        <v>8831</v>
      </c>
      <c r="AL1979" s="1" t="s">
        <v>8832</v>
      </c>
      <c r="AM1979" s="1" t="s">
        <v>12</v>
      </c>
      <c r="AN1979" s="1" t="s">
        <v>23097</v>
      </c>
      <c r="AO1979" s="1" t="s">
        <v>364</v>
      </c>
      <c r="AP1979" s="1" t="s">
        <v>57</v>
      </c>
      <c r="AQ1979" s="1" t="s">
        <v>25</v>
      </c>
      <c r="AR1979" s="1" t="s">
        <v>30</v>
      </c>
      <c r="AS1979" s="1" t="s">
        <v>23091</v>
      </c>
      <c r="AT1979" s="1" t="s">
        <v>26</v>
      </c>
    </row>
    <row r="1980" spans="1:46" x14ac:dyDescent="0.25">
      <c r="A1980" s="1" t="s">
        <v>22540</v>
      </c>
      <c r="B1980" s="2" t="s">
        <v>23074</v>
      </c>
      <c r="C1980" s="2" t="s">
        <v>23104</v>
      </c>
      <c r="D1980" s="1">
        <v>1</v>
      </c>
      <c r="E1980" s="1">
        <v>3</v>
      </c>
      <c r="F1980" s="1">
        <v>3</v>
      </c>
      <c r="G1980" s="1">
        <v>7</v>
      </c>
      <c r="H1980" s="6">
        <v>0.42857142857142855</v>
      </c>
      <c r="I1980">
        <v>0</v>
      </c>
      <c r="J1980" s="1">
        <v>42</v>
      </c>
      <c r="K1980" s="1">
        <v>0</v>
      </c>
      <c r="L1980" s="1">
        <v>598</v>
      </c>
      <c r="M1980" s="6">
        <v>0.24</v>
      </c>
      <c r="N1980" s="4">
        <v>5700</v>
      </c>
      <c r="O1980" s="4">
        <v>475</v>
      </c>
      <c r="P1980" s="4">
        <v>500</v>
      </c>
      <c r="Q1980" s="3">
        <v>0.27</v>
      </c>
      <c r="R1980" s="1">
        <v>24</v>
      </c>
      <c r="S1980" s="1">
        <v>500</v>
      </c>
      <c r="T1980" s="1">
        <v>47</v>
      </c>
      <c r="U1980" s="1">
        <v>1</v>
      </c>
      <c r="V1980" s="1">
        <v>36</v>
      </c>
      <c r="W1980" s="1">
        <v>0</v>
      </c>
      <c r="X1980" s="1">
        <v>0</v>
      </c>
      <c r="Y1980" s="1">
        <v>1</v>
      </c>
      <c r="Z1980" s="1">
        <v>1</v>
      </c>
      <c r="AA1980" s="1">
        <v>1</v>
      </c>
      <c r="AB1980" s="1">
        <v>0</v>
      </c>
      <c r="AC1980" s="1">
        <v>1800</v>
      </c>
      <c r="AD1980" s="1">
        <v>0</v>
      </c>
      <c r="AE1980" s="1">
        <v>0</v>
      </c>
      <c r="AF1980" s="1">
        <v>0</v>
      </c>
      <c r="AG1980" s="1">
        <v>0</v>
      </c>
      <c r="AH1980" s="1">
        <v>0</v>
      </c>
      <c r="AI1980" s="1">
        <v>1800</v>
      </c>
      <c r="AJ1980" s="1" t="s">
        <v>15573</v>
      </c>
      <c r="AK1980" s="1" t="s">
        <v>15574</v>
      </c>
      <c r="AL1980" s="1" t="s">
        <v>15575</v>
      </c>
      <c r="AM1980" s="1" t="s">
        <v>12</v>
      </c>
      <c r="AN1980" s="1" t="s">
        <v>23097</v>
      </c>
      <c r="AO1980" s="1" t="s">
        <v>86</v>
      </c>
      <c r="AP1980" s="1" t="s">
        <v>57</v>
      </c>
      <c r="AQ1980" s="1" t="s">
        <v>25</v>
      </c>
      <c r="AR1980" s="1" t="s">
        <v>19</v>
      </c>
      <c r="AS1980" s="1" t="s">
        <v>23091</v>
      </c>
      <c r="AT1980" s="1" t="s">
        <v>26</v>
      </c>
    </row>
    <row r="1981" spans="1:46" x14ac:dyDescent="0.25">
      <c r="A1981" s="1" t="s">
        <v>19135</v>
      </c>
      <c r="B1981" s="2" t="s">
        <v>23074</v>
      </c>
      <c r="C1981" s="2" t="s">
        <v>23104</v>
      </c>
      <c r="D1981" s="1">
        <v>1</v>
      </c>
      <c r="E1981" s="1">
        <v>3</v>
      </c>
      <c r="F1981" s="1">
        <v>3</v>
      </c>
      <c r="G1981" s="1">
        <v>7</v>
      </c>
      <c r="H1981" s="6">
        <v>0.42857142857142855</v>
      </c>
      <c r="I1981">
        <v>0</v>
      </c>
      <c r="J1981" s="1">
        <v>42</v>
      </c>
      <c r="K1981" s="1">
        <v>0</v>
      </c>
      <c r="L1981" s="1">
        <v>620</v>
      </c>
      <c r="M1981" s="6">
        <v>0.19</v>
      </c>
      <c r="N1981" s="4">
        <v>5700</v>
      </c>
      <c r="O1981" s="4">
        <v>475</v>
      </c>
      <c r="P1981" s="4">
        <v>600</v>
      </c>
      <c r="Q1981" s="3">
        <v>0.27</v>
      </c>
      <c r="R1981" s="1">
        <v>36</v>
      </c>
      <c r="S1981" s="1">
        <v>600</v>
      </c>
      <c r="T1981" s="1">
        <v>45</v>
      </c>
      <c r="U1981" s="1">
        <v>1</v>
      </c>
      <c r="V1981" s="1">
        <v>36</v>
      </c>
      <c r="W1981" s="1">
        <v>0</v>
      </c>
      <c r="X1981" s="1">
        <v>0</v>
      </c>
      <c r="Y1981" s="1">
        <v>1</v>
      </c>
      <c r="Z1981" s="1">
        <v>1</v>
      </c>
      <c r="AA1981" s="1">
        <v>1</v>
      </c>
      <c r="AB1981" s="1">
        <v>0</v>
      </c>
      <c r="AC1981" s="1">
        <v>1950</v>
      </c>
      <c r="AD1981" s="1">
        <v>0</v>
      </c>
      <c r="AE1981" s="1">
        <v>0</v>
      </c>
      <c r="AF1981" s="1">
        <v>0</v>
      </c>
      <c r="AG1981" s="1">
        <v>0</v>
      </c>
      <c r="AH1981" s="1">
        <v>0</v>
      </c>
      <c r="AI1981" s="1">
        <v>1950</v>
      </c>
      <c r="AJ1981" s="1" t="s">
        <v>6331</v>
      </c>
      <c r="AK1981" s="1" t="s">
        <v>6332</v>
      </c>
      <c r="AL1981" s="1" t="s">
        <v>6333</v>
      </c>
      <c r="AM1981" s="1" t="s">
        <v>12</v>
      </c>
      <c r="AN1981" s="1" t="s">
        <v>23097</v>
      </c>
      <c r="AO1981" s="1" t="s">
        <v>86</v>
      </c>
      <c r="AP1981" s="1" t="s">
        <v>57</v>
      </c>
      <c r="AQ1981" s="1" t="s">
        <v>25</v>
      </c>
      <c r="AR1981" s="1" t="s">
        <v>19</v>
      </c>
      <c r="AS1981" s="1" t="s">
        <v>23091</v>
      </c>
      <c r="AT1981" s="1" t="s">
        <v>26</v>
      </c>
    </row>
    <row r="1982" spans="1:46" x14ac:dyDescent="0.25">
      <c r="A1982" s="1" t="s">
        <v>22005</v>
      </c>
      <c r="B1982" s="2" t="s">
        <v>23074</v>
      </c>
      <c r="C1982" s="2" t="s">
        <v>23105</v>
      </c>
      <c r="D1982" s="1">
        <v>0</v>
      </c>
      <c r="E1982" s="1">
        <v>1</v>
      </c>
      <c r="F1982" s="1">
        <v>3</v>
      </c>
      <c r="G1982" s="1">
        <v>4</v>
      </c>
      <c r="H1982" s="6">
        <v>0.75</v>
      </c>
      <c r="I1982">
        <v>0</v>
      </c>
      <c r="J1982" s="1">
        <v>38</v>
      </c>
      <c r="K1982" s="1">
        <v>1</v>
      </c>
      <c r="L1982" s="1">
        <v>601</v>
      </c>
      <c r="M1982" s="6">
        <v>0.34</v>
      </c>
      <c r="N1982" s="4">
        <v>3000</v>
      </c>
      <c r="O1982" s="4">
        <v>250</v>
      </c>
      <c r="P1982" s="4">
        <v>400</v>
      </c>
      <c r="Q1982" s="3">
        <v>0.38</v>
      </c>
      <c r="R1982" s="1">
        <v>24</v>
      </c>
      <c r="S1982" s="1">
        <v>400</v>
      </c>
      <c r="T1982" s="1">
        <v>34</v>
      </c>
      <c r="U1982" s="1">
        <v>1</v>
      </c>
      <c r="V1982" s="1">
        <v>36</v>
      </c>
      <c r="W1982" s="1">
        <v>0</v>
      </c>
      <c r="X1982" s="1">
        <v>1</v>
      </c>
      <c r="Y1982" s="1">
        <v>0</v>
      </c>
      <c r="Z1982" s="1">
        <v>3</v>
      </c>
      <c r="AA1982" s="1">
        <v>0</v>
      </c>
      <c r="AB1982" s="1">
        <v>0</v>
      </c>
      <c r="AC1982" s="1">
        <v>0</v>
      </c>
      <c r="AD1982" s="1">
        <v>0</v>
      </c>
      <c r="AE1982" s="1">
        <v>0</v>
      </c>
      <c r="AF1982" s="1">
        <v>970</v>
      </c>
      <c r="AG1982" s="1">
        <v>0</v>
      </c>
      <c r="AH1982" s="1">
        <v>200</v>
      </c>
      <c r="AI1982" s="1">
        <v>1170</v>
      </c>
      <c r="AJ1982" s="1" t="s">
        <v>1641</v>
      </c>
      <c r="AK1982" s="1" t="s">
        <v>14148</v>
      </c>
      <c r="AL1982" s="1" t="s">
        <v>14149</v>
      </c>
      <c r="AM1982" s="1" t="s">
        <v>12</v>
      </c>
      <c r="AN1982" s="1" t="s">
        <v>23098</v>
      </c>
      <c r="AO1982" s="1" t="s">
        <v>86</v>
      </c>
      <c r="AP1982" s="1" t="s">
        <v>57</v>
      </c>
      <c r="AQ1982" s="1" t="s">
        <v>14</v>
      </c>
      <c r="AR1982" s="1" t="s">
        <v>30</v>
      </c>
      <c r="AS1982" s="1" t="s">
        <v>23090</v>
      </c>
      <c r="AT1982" s="1" t="s">
        <v>26</v>
      </c>
    </row>
    <row r="1983" spans="1:46" x14ac:dyDescent="0.25">
      <c r="A1983" s="1" t="s">
        <v>20319</v>
      </c>
      <c r="B1983" s="2" t="s">
        <v>23074</v>
      </c>
      <c r="C1983" s="2" t="s">
        <v>23105</v>
      </c>
      <c r="D1983" s="1">
        <v>0</v>
      </c>
      <c r="E1983" s="1">
        <v>0</v>
      </c>
      <c r="F1983" s="1">
        <v>1</v>
      </c>
      <c r="G1983" s="1">
        <v>1</v>
      </c>
      <c r="H1983" s="6">
        <v>1</v>
      </c>
      <c r="I1983">
        <v>0</v>
      </c>
      <c r="J1983" s="1">
        <v>35</v>
      </c>
      <c r="K1983" s="1">
        <v>0</v>
      </c>
      <c r="L1983" s="1">
        <v>677</v>
      </c>
      <c r="M1983" s="6">
        <v>0.25</v>
      </c>
      <c r="N1983" s="4">
        <v>1800</v>
      </c>
      <c r="O1983" s="4">
        <v>150</v>
      </c>
      <c r="P1983" s="4">
        <v>200</v>
      </c>
      <c r="Q1983" s="3">
        <v>0.3</v>
      </c>
      <c r="R1983" s="1">
        <v>12</v>
      </c>
      <c r="S1983" s="1">
        <v>200</v>
      </c>
      <c r="T1983" s="1">
        <v>22</v>
      </c>
      <c r="U1983" s="1">
        <v>1</v>
      </c>
      <c r="V1983" s="1">
        <v>36</v>
      </c>
      <c r="W1983" s="1">
        <v>1</v>
      </c>
      <c r="X1983" s="1">
        <v>0</v>
      </c>
      <c r="Y1983" s="1">
        <v>1</v>
      </c>
      <c r="Z1983" s="1">
        <v>2</v>
      </c>
      <c r="AA1983" s="1">
        <v>0</v>
      </c>
      <c r="AB1983" s="1">
        <v>0</v>
      </c>
      <c r="AC1983" s="1">
        <v>0</v>
      </c>
      <c r="AD1983" s="1">
        <v>0</v>
      </c>
      <c r="AE1983" s="1">
        <v>500</v>
      </c>
      <c r="AF1983" s="1">
        <v>0</v>
      </c>
      <c r="AG1983" s="1">
        <v>0</v>
      </c>
      <c r="AH1983" s="1">
        <v>0</v>
      </c>
      <c r="AI1983" s="1">
        <v>500</v>
      </c>
      <c r="AJ1983" s="1" t="s">
        <v>9614</v>
      </c>
      <c r="AK1983" s="1" t="s">
        <v>9615</v>
      </c>
      <c r="AL1983" s="1" t="s">
        <v>9616</v>
      </c>
      <c r="AM1983" s="1" t="s">
        <v>12</v>
      </c>
      <c r="AN1983" s="1" t="s">
        <v>23097</v>
      </c>
      <c r="AO1983" s="1" t="s">
        <v>86</v>
      </c>
      <c r="AP1983" s="1" t="s">
        <v>86</v>
      </c>
      <c r="AQ1983" s="1" t="s">
        <v>25</v>
      </c>
      <c r="AR1983" s="1" t="s">
        <v>19</v>
      </c>
      <c r="AS1983" s="1" t="s">
        <v>23090</v>
      </c>
      <c r="AT1983" s="1" t="s">
        <v>26</v>
      </c>
    </row>
    <row r="1984" spans="1:46" x14ac:dyDescent="0.25">
      <c r="A1984" s="1" t="s">
        <v>19896</v>
      </c>
      <c r="B1984" s="2" t="s">
        <v>23074</v>
      </c>
      <c r="C1984" s="2" t="s">
        <v>23106</v>
      </c>
      <c r="D1984" s="1">
        <v>1</v>
      </c>
      <c r="E1984" s="1">
        <v>0</v>
      </c>
      <c r="F1984" s="1">
        <v>2</v>
      </c>
      <c r="G1984" s="1">
        <v>3</v>
      </c>
      <c r="H1984" s="6">
        <v>0.66666666666666663</v>
      </c>
      <c r="I1984">
        <v>0</v>
      </c>
      <c r="J1984" s="1">
        <v>34</v>
      </c>
      <c r="K1984" s="1">
        <v>1</v>
      </c>
      <c r="L1984" s="1">
        <v>617</v>
      </c>
      <c r="M1984" s="6">
        <v>0.19</v>
      </c>
      <c r="N1984" s="4">
        <v>3000</v>
      </c>
      <c r="O1984" s="4">
        <v>400</v>
      </c>
      <c r="P1984" s="4">
        <v>100</v>
      </c>
      <c r="Q1984" s="3">
        <v>0.3</v>
      </c>
      <c r="R1984" s="1">
        <v>6</v>
      </c>
      <c r="S1984" s="1">
        <v>100</v>
      </c>
      <c r="T1984" s="1">
        <v>30</v>
      </c>
      <c r="U1984" s="1">
        <v>1</v>
      </c>
      <c r="V1984" s="1">
        <v>36</v>
      </c>
      <c r="W1984" s="1">
        <v>1</v>
      </c>
      <c r="X1984" s="1">
        <v>1</v>
      </c>
      <c r="Y1984" s="1">
        <v>1</v>
      </c>
      <c r="Z1984" s="1">
        <v>0</v>
      </c>
      <c r="AA1984" s="1">
        <v>1</v>
      </c>
      <c r="AB1984" s="1">
        <v>0</v>
      </c>
      <c r="AC1984" s="1">
        <v>0</v>
      </c>
      <c r="AD1984" s="1">
        <v>700</v>
      </c>
      <c r="AE1984" s="1">
        <v>423</v>
      </c>
      <c r="AF1984" s="1">
        <v>0</v>
      </c>
      <c r="AG1984" s="1">
        <v>0</v>
      </c>
      <c r="AH1984" s="1">
        <v>300</v>
      </c>
      <c r="AI1984" s="1">
        <v>1423</v>
      </c>
      <c r="AJ1984" s="1" t="s">
        <v>7262</v>
      </c>
      <c r="AK1984" s="1" t="s">
        <v>7263</v>
      </c>
      <c r="AL1984" s="1" t="s">
        <v>8458</v>
      </c>
      <c r="AM1984" s="1" t="s">
        <v>12</v>
      </c>
      <c r="AN1984" s="1" t="s">
        <v>23098</v>
      </c>
      <c r="AO1984" s="1" t="s">
        <v>86</v>
      </c>
      <c r="AP1984" s="1" t="s">
        <v>86</v>
      </c>
      <c r="AQ1984" s="1" t="s">
        <v>14</v>
      </c>
      <c r="AR1984" s="1" t="s">
        <v>19</v>
      </c>
      <c r="AS1984" s="1" t="s">
        <v>23091</v>
      </c>
      <c r="AT1984" s="1" t="s">
        <v>26</v>
      </c>
    </row>
    <row r="1985" spans="1:46" x14ac:dyDescent="0.25">
      <c r="A1985" s="1" t="s">
        <v>18054</v>
      </c>
      <c r="B1985" s="2" t="s">
        <v>23074</v>
      </c>
      <c r="C1985" s="2" t="s">
        <v>23106</v>
      </c>
      <c r="D1985" s="1">
        <v>0</v>
      </c>
      <c r="E1985" s="1">
        <v>1</v>
      </c>
      <c r="F1985" s="1">
        <v>3</v>
      </c>
      <c r="G1985" s="1">
        <v>4</v>
      </c>
      <c r="H1985" s="6">
        <v>0.75</v>
      </c>
      <c r="I1985">
        <v>1</v>
      </c>
      <c r="J1985" s="1">
        <v>34</v>
      </c>
      <c r="K1985" s="1">
        <v>1</v>
      </c>
      <c r="L1985" s="1">
        <v>715</v>
      </c>
      <c r="M1985" s="6">
        <v>0.38</v>
      </c>
      <c r="N1985" s="4">
        <v>2400</v>
      </c>
      <c r="O1985" s="4">
        <v>160</v>
      </c>
      <c r="P1985" s="4">
        <v>150</v>
      </c>
      <c r="Q1985" s="3">
        <v>0.28000000000000003</v>
      </c>
      <c r="R1985" s="1">
        <v>18</v>
      </c>
      <c r="S1985" s="1">
        <v>150</v>
      </c>
      <c r="T1985" s="1">
        <v>33</v>
      </c>
      <c r="U1985" s="1">
        <v>1</v>
      </c>
      <c r="V1985" s="1">
        <v>36</v>
      </c>
      <c r="W1985" s="1">
        <v>0</v>
      </c>
      <c r="X1985" s="1">
        <v>0</v>
      </c>
      <c r="Y1985" s="1">
        <v>1</v>
      </c>
      <c r="Z1985" s="1">
        <v>1</v>
      </c>
      <c r="AA1985" s="1">
        <v>1</v>
      </c>
      <c r="AB1985" s="1">
        <v>1</v>
      </c>
      <c r="AC1985" s="1">
        <v>1499</v>
      </c>
      <c r="AD1985" s="1">
        <v>0</v>
      </c>
      <c r="AE1985" s="1">
        <v>0</v>
      </c>
      <c r="AF1985" s="1">
        <v>0</v>
      </c>
      <c r="AG1985" s="1">
        <v>0</v>
      </c>
      <c r="AH1985" s="1">
        <v>0</v>
      </c>
      <c r="AI1985" s="1">
        <v>1499</v>
      </c>
      <c r="AJ1985" s="1" t="s">
        <v>3204</v>
      </c>
      <c r="AK1985" s="1" t="s">
        <v>3205</v>
      </c>
      <c r="AL1985" s="1" t="s">
        <v>3206</v>
      </c>
      <c r="AM1985" s="1" t="s">
        <v>16</v>
      </c>
      <c r="AN1985" s="1" t="s">
        <v>23098</v>
      </c>
      <c r="AO1985" s="1" t="s">
        <v>86</v>
      </c>
      <c r="AP1985" s="1" t="s">
        <v>57</v>
      </c>
      <c r="AQ1985" s="1" t="s">
        <v>25</v>
      </c>
      <c r="AR1985" s="1" t="s">
        <v>19</v>
      </c>
      <c r="AS1985" s="1" t="s">
        <v>23091</v>
      </c>
      <c r="AT1985" s="1" t="s">
        <v>101</v>
      </c>
    </row>
    <row r="1986" spans="1:46" x14ac:dyDescent="0.25">
      <c r="A1986" s="1" t="s">
        <v>19913</v>
      </c>
      <c r="B1986" s="2" t="s">
        <v>23074</v>
      </c>
      <c r="C1986" s="2" t="s">
        <v>23106</v>
      </c>
      <c r="D1986" s="1">
        <v>3</v>
      </c>
      <c r="E1986" s="1">
        <v>0</v>
      </c>
      <c r="F1986" s="1">
        <v>1</v>
      </c>
      <c r="G1986" s="1">
        <v>4</v>
      </c>
      <c r="H1986" s="6">
        <v>0.25</v>
      </c>
      <c r="I1986">
        <v>0</v>
      </c>
      <c r="J1986" s="1">
        <v>37</v>
      </c>
      <c r="K1986" s="1">
        <v>0</v>
      </c>
      <c r="L1986" s="1">
        <v>730</v>
      </c>
      <c r="M1986" s="6">
        <v>0.6</v>
      </c>
      <c r="N1986" s="4">
        <v>3000</v>
      </c>
      <c r="O1986" s="4">
        <v>220</v>
      </c>
      <c r="P1986" s="4">
        <v>1000</v>
      </c>
      <c r="Q1986" s="3">
        <v>0.3</v>
      </c>
      <c r="R1986" s="1">
        <v>24</v>
      </c>
      <c r="S1986" s="1">
        <v>1000</v>
      </c>
      <c r="T1986" s="1">
        <v>50</v>
      </c>
      <c r="U1986" s="1">
        <v>1</v>
      </c>
      <c r="V1986" s="1">
        <v>36</v>
      </c>
      <c r="W1986" s="1">
        <v>1</v>
      </c>
      <c r="X1986" s="1">
        <v>1</v>
      </c>
      <c r="Y1986" s="1">
        <v>1</v>
      </c>
      <c r="Z1986" s="1">
        <v>2</v>
      </c>
      <c r="AA1986" s="1">
        <v>0</v>
      </c>
      <c r="AB1986" s="1">
        <v>0</v>
      </c>
      <c r="AC1986" s="1">
        <v>0</v>
      </c>
      <c r="AD1986" s="1">
        <v>0</v>
      </c>
      <c r="AE1986" s="1">
        <v>452</v>
      </c>
      <c r="AF1986" s="1">
        <v>0</v>
      </c>
      <c r="AG1986" s="1">
        <v>446</v>
      </c>
      <c r="AH1986" s="1">
        <v>800</v>
      </c>
      <c r="AI1986" s="1">
        <v>1698</v>
      </c>
      <c r="AJ1986" s="1" t="s">
        <v>8504</v>
      </c>
      <c r="AK1986" s="1" t="s">
        <v>8505</v>
      </c>
      <c r="AL1986" s="1" t="s">
        <v>8506</v>
      </c>
      <c r="AM1986" s="1" t="s">
        <v>12</v>
      </c>
      <c r="AN1986" s="1" t="s">
        <v>23097</v>
      </c>
      <c r="AO1986" s="1" t="s">
        <v>86</v>
      </c>
      <c r="AP1986" s="1" t="s">
        <v>86</v>
      </c>
      <c r="AQ1986" s="1" t="s">
        <v>14</v>
      </c>
      <c r="AR1986" s="1" t="s">
        <v>19</v>
      </c>
      <c r="AS1986" s="1" t="s">
        <v>23090</v>
      </c>
      <c r="AT1986" s="1" t="s">
        <v>26</v>
      </c>
    </row>
    <row r="1987" spans="1:46" x14ac:dyDescent="0.25">
      <c r="A1987" s="1" t="s">
        <v>21005</v>
      </c>
      <c r="B1987" s="2" t="s">
        <v>23074</v>
      </c>
      <c r="C1987" s="2" t="s">
        <v>23106</v>
      </c>
      <c r="D1987" s="1">
        <v>2</v>
      </c>
      <c r="E1987" s="1">
        <v>0</v>
      </c>
      <c r="F1987" s="1">
        <v>1</v>
      </c>
      <c r="G1987" s="1">
        <v>3</v>
      </c>
      <c r="H1987" s="6">
        <v>0.33333333333333331</v>
      </c>
      <c r="I1987">
        <v>1</v>
      </c>
      <c r="J1987" s="1">
        <v>34</v>
      </c>
      <c r="K1987" s="1">
        <v>1</v>
      </c>
      <c r="L1987" s="1">
        <v>692</v>
      </c>
      <c r="M1987" s="6">
        <v>0.41</v>
      </c>
      <c r="N1987" s="4">
        <v>2399</v>
      </c>
      <c r="O1987" s="4">
        <v>155</v>
      </c>
      <c r="P1987" s="4">
        <v>200</v>
      </c>
      <c r="Q1987" s="3">
        <v>0.3</v>
      </c>
      <c r="R1987" s="1">
        <v>18</v>
      </c>
      <c r="S1987" s="1">
        <v>200</v>
      </c>
      <c r="T1987" s="1">
        <v>30</v>
      </c>
      <c r="U1987" s="1">
        <v>1</v>
      </c>
      <c r="V1987" s="1">
        <v>36</v>
      </c>
      <c r="W1987" s="1">
        <v>0</v>
      </c>
      <c r="X1987" s="1">
        <v>0</v>
      </c>
      <c r="Y1987" s="1">
        <v>0</v>
      </c>
      <c r="Z1987" s="1">
        <v>2</v>
      </c>
      <c r="AA1987" s="1">
        <v>1</v>
      </c>
      <c r="AB1987" s="1">
        <v>1</v>
      </c>
      <c r="AC1987" s="1">
        <v>0</v>
      </c>
      <c r="AD1987" s="1">
        <v>0</v>
      </c>
      <c r="AE1987" s="1">
        <v>0</v>
      </c>
      <c r="AF1987" s="1">
        <v>0</v>
      </c>
      <c r="AG1987" s="1">
        <v>0</v>
      </c>
      <c r="AH1987" s="1">
        <v>860</v>
      </c>
      <c r="AI1987" s="1">
        <v>860</v>
      </c>
      <c r="AJ1987" s="1" t="s">
        <v>11482</v>
      </c>
      <c r="AK1987" s="1" t="s">
        <v>11483</v>
      </c>
      <c r="AL1987" s="1" t="s">
        <v>11484</v>
      </c>
      <c r="AM1987" s="1" t="s">
        <v>16</v>
      </c>
      <c r="AN1987" s="1" t="s">
        <v>23098</v>
      </c>
      <c r="AO1987" s="1" t="s">
        <v>86</v>
      </c>
      <c r="AP1987" s="1" t="s">
        <v>57</v>
      </c>
      <c r="AQ1987" s="1" t="s">
        <v>25</v>
      </c>
      <c r="AR1987" s="1" t="s">
        <v>30</v>
      </c>
      <c r="AS1987" s="1" t="s">
        <v>23091</v>
      </c>
      <c r="AT1987" s="1" t="s">
        <v>101</v>
      </c>
    </row>
    <row r="1988" spans="1:46" x14ac:dyDescent="0.25">
      <c r="A1988" s="1" t="s">
        <v>18727</v>
      </c>
      <c r="B1988" s="2" t="s">
        <v>23074</v>
      </c>
      <c r="C1988" s="2" t="s">
        <v>23107</v>
      </c>
      <c r="D1988" s="1">
        <v>0</v>
      </c>
      <c r="E1988" s="1">
        <v>1</v>
      </c>
      <c r="F1988" s="1">
        <v>6</v>
      </c>
      <c r="G1988" s="1">
        <v>7</v>
      </c>
      <c r="H1988" s="6">
        <v>0.8571428571428571</v>
      </c>
      <c r="I1988">
        <v>1</v>
      </c>
      <c r="J1988" s="1">
        <v>31</v>
      </c>
      <c r="K1988" s="1">
        <v>1</v>
      </c>
      <c r="L1988" s="1">
        <v>822</v>
      </c>
      <c r="M1988" s="6">
        <v>0.13</v>
      </c>
      <c r="N1988" s="4">
        <v>1560</v>
      </c>
      <c r="O1988" s="4">
        <v>120</v>
      </c>
      <c r="P1988" s="4">
        <v>100</v>
      </c>
      <c r="Q1988" s="3">
        <v>0.33</v>
      </c>
      <c r="R1988" s="1">
        <v>12</v>
      </c>
      <c r="S1988" s="1">
        <v>218</v>
      </c>
      <c r="T1988" s="1">
        <v>13</v>
      </c>
      <c r="U1988" s="1">
        <v>1</v>
      </c>
      <c r="V1988" s="1">
        <v>36</v>
      </c>
      <c r="W1988" s="1">
        <v>0</v>
      </c>
      <c r="X1988" s="1">
        <v>0</v>
      </c>
      <c r="Y1988" s="1">
        <v>1</v>
      </c>
      <c r="Z1988" s="1">
        <v>2</v>
      </c>
      <c r="AA1988" s="1">
        <v>0</v>
      </c>
      <c r="AB1988" s="1">
        <v>1</v>
      </c>
      <c r="AC1988" s="1">
        <v>0</v>
      </c>
      <c r="AD1988" s="1">
        <v>0</v>
      </c>
      <c r="AE1988" s="1">
        <v>0</v>
      </c>
      <c r="AF1988" s="1">
        <v>0</v>
      </c>
      <c r="AG1988" s="1">
        <v>33</v>
      </c>
      <c r="AH1988" s="1">
        <v>100</v>
      </c>
      <c r="AI1988" s="1">
        <v>133</v>
      </c>
      <c r="AJ1988" s="1" t="s">
        <v>5179</v>
      </c>
      <c r="AK1988" s="1" t="s">
        <v>5180</v>
      </c>
      <c r="AL1988" s="1" t="s">
        <v>5181</v>
      </c>
      <c r="AM1988" s="1" t="s">
        <v>16</v>
      </c>
      <c r="AN1988" s="1" t="s">
        <v>23098</v>
      </c>
      <c r="AO1988" s="1" t="s">
        <v>86</v>
      </c>
      <c r="AP1988" s="1" t="s">
        <v>57</v>
      </c>
      <c r="AQ1988" s="1" t="s">
        <v>25</v>
      </c>
      <c r="AR1988" s="1" t="s">
        <v>19</v>
      </c>
      <c r="AS1988" s="1" t="s">
        <v>23090</v>
      </c>
      <c r="AT1988" s="1" t="s">
        <v>101</v>
      </c>
    </row>
    <row r="1989" spans="1:46" x14ac:dyDescent="0.25">
      <c r="A1989" s="1" t="s">
        <v>18158</v>
      </c>
      <c r="B1989" s="2" t="s">
        <v>23074</v>
      </c>
      <c r="C1989" s="2" t="s">
        <v>23107</v>
      </c>
      <c r="D1989" s="1">
        <v>1</v>
      </c>
      <c r="E1989" s="1">
        <v>1</v>
      </c>
      <c r="F1989" s="1">
        <v>3</v>
      </c>
      <c r="G1989" s="1">
        <v>5</v>
      </c>
      <c r="H1989" s="6">
        <v>0.6</v>
      </c>
      <c r="I1989">
        <v>1</v>
      </c>
      <c r="J1989" s="1">
        <v>34</v>
      </c>
      <c r="K1989" s="1">
        <v>0</v>
      </c>
      <c r="L1989" s="1">
        <v>783</v>
      </c>
      <c r="M1989" s="6">
        <v>0.82</v>
      </c>
      <c r="N1989" s="4">
        <v>2850</v>
      </c>
      <c r="O1989" s="4">
        <v>210</v>
      </c>
      <c r="P1989" s="4">
        <v>1400</v>
      </c>
      <c r="Q1989" s="3">
        <v>0.23</v>
      </c>
      <c r="R1989" s="1">
        <v>24</v>
      </c>
      <c r="S1989" s="1">
        <v>1400</v>
      </c>
      <c r="T1989" s="1">
        <v>102</v>
      </c>
      <c r="U1989" s="1">
        <v>0</v>
      </c>
      <c r="V1989" s="1">
        <v>36</v>
      </c>
      <c r="W1989" s="1">
        <v>0</v>
      </c>
      <c r="X1989" s="1">
        <v>0</v>
      </c>
      <c r="Y1989" s="1">
        <v>1</v>
      </c>
      <c r="Z1989" s="1">
        <v>4</v>
      </c>
      <c r="AA1989" s="1">
        <v>0</v>
      </c>
      <c r="AB1989" s="1">
        <v>1</v>
      </c>
      <c r="AC1989" s="1">
        <v>1123</v>
      </c>
      <c r="AD1989" s="1">
        <v>0</v>
      </c>
      <c r="AE1989" s="1">
        <v>763</v>
      </c>
      <c r="AF1989" s="1">
        <v>0</v>
      </c>
      <c r="AG1989" s="1">
        <v>1135</v>
      </c>
      <c r="AH1989" s="1">
        <v>0</v>
      </c>
      <c r="AI1989" s="1">
        <v>3021</v>
      </c>
      <c r="AJ1989" s="1" t="s">
        <v>3535</v>
      </c>
      <c r="AK1989" s="1" t="s">
        <v>3536</v>
      </c>
      <c r="AL1989" s="1" t="s">
        <v>3537</v>
      </c>
      <c r="AM1989" s="1" t="s">
        <v>16</v>
      </c>
      <c r="AN1989" s="1" t="s">
        <v>23097</v>
      </c>
      <c r="AO1989" s="1" t="s">
        <v>364</v>
      </c>
      <c r="AP1989" s="1" t="s">
        <v>57</v>
      </c>
      <c r="AQ1989" s="1" t="s">
        <v>25</v>
      </c>
      <c r="AR1989" s="1" t="s">
        <v>19</v>
      </c>
      <c r="AS1989" s="1" t="s">
        <v>23090</v>
      </c>
      <c r="AT1989" s="1" t="s">
        <v>101</v>
      </c>
    </row>
    <row r="1990" spans="1:46" x14ac:dyDescent="0.25">
      <c r="A1990" s="1" t="s">
        <v>17513</v>
      </c>
      <c r="B1990" s="2" t="s">
        <v>23074</v>
      </c>
      <c r="C1990" s="2" t="s">
        <v>23108</v>
      </c>
      <c r="D1990" s="1">
        <v>2</v>
      </c>
      <c r="E1990" s="1">
        <v>1</v>
      </c>
      <c r="F1990" s="1">
        <v>7</v>
      </c>
      <c r="G1990" s="1">
        <v>10</v>
      </c>
      <c r="H1990" s="6">
        <v>0.7</v>
      </c>
      <c r="I1990">
        <v>0</v>
      </c>
      <c r="J1990" s="1">
        <v>36</v>
      </c>
      <c r="K1990" s="1">
        <v>1</v>
      </c>
      <c r="L1990" s="1">
        <v>596</v>
      </c>
      <c r="M1990" s="6">
        <v>0.28999999999999998</v>
      </c>
      <c r="N1990" s="4">
        <v>3600</v>
      </c>
      <c r="O1990" s="4">
        <v>300</v>
      </c>
      <c r="P1990" s="4">
        <v>600</v>
      </c>
      <c r="Q1990" s="3">
        <v>0.28999999999999998</v>
      </c>
      <c r="R1990" s="1">
        <v>24</v>
      </c>
      <c r="S1990" s="1">
        <v>600</v>
      </c>
      <c r="T1990" s="1">
        <v>30</v>
      </c>
      <c r="U1990" s="1">
        <v>1</v>
      </c>
      <c r="V1990" s="1">
        <v>36</v>
      </c>
      <c r="W1990" s="1">
        <v>1</v>
      </c>
      <c r="X1990" s="1">
        <v>1</v>
      </c>
      <c r="Y1990" s="1">
        <v>1</v>
      </c>
      <c r="Z1990" s="1">
        <v>2</v>
      </c>
      <c r="AA1990" s="1">
        <v>0</v>
      </c>
      <c r="AB1990" s="1">
        <v>0</v>
      </c>
      <c r="AC1990" s="1">
        <v>1020</v>
      </c>
      <c r="AD1990" s="1">
        <v>0</v>
      </c>
      <c r="AE1990" s="1">
        <v>435</v>
      </c>
      <c r="AF1990" s="1">
        <v>312</v>
      </c>
      <c r="AG1990" s="1">
        <v>0</v>
      </c>
      <c r="AH1990" s="1">
        <v>0</v>
      </c>
      <c r="AI1990" s="1">
        <v>1767</v>
      </c>
      <c r="AJ1990" s="1" t="s">
        <v>1357</v>
      </c>
      <c r="AK1990" s="1" t="s">
        <v>1610</v>
      </c>
      <c r="AL1990" s="1" t="s">
        <v>1611</v>
      </c>
      <c r="AM1990" s="1" t="s">
        <v>12</v>
      </c>
      <c r="AN1990" s="1" t="s">
        <v>23098</v>
      </c>
      <c r="AO1990" s="1" t="s">
        <v>86</v>
      </c>
      <c r="AP1990" s="1" t="s">
        <v>86</v>
      </c>
      <c r="AQ1990" s="1" t="s">
        <v>14</v>
      </c>
      <c r="AR1990" s="1" t="s">
        <v>19</v>
      </c>
      <c r="AS1990" s="1" t="s">
        <v>23090</v>
      </c>
      <c r="AT1990" s="1" t="s">
        <v>26</v>
      </c>
    </row>
    <row r="1991" spans="1:46" x14ac:dyDescent="0.25">
      <c r="A1991" s="1" t="s">
        <v>17553</v>
      </c>
      <c r="B1991" s="2" t="s">
        <v>23074</v>
      </c>
      <c r="C1991" s="2" t="s">
        <v>23109</v>
      </c>
      <c r="D1991" s="1">
        <v>0</v>
      </c>
      <c r="E1991" s="1">
        <v>1</v>
      </c>
      <c r="F1991" s="1">
        <v>1</v>
      </c>
      <c r="G1991" s="1">
        <v>2</v>
      </c>
      <c r="H1991" s="6">
        <v>0.5</v>
      </c>
      <c r="I1991">
        <v>0</v>
      </c>
      <c r="J1991" s="1">
        <v>39</v>
      </c>
      <c r="K1991" s="1">
        <v>0</v>
      </c>
      <c r="L1991" s="1">
        <v>515</v>
      </c>
      <c r="M1991" s="6">
        <v>0.56000000000000005</v>
      </c>
      <c r="N1991" s="4">
        <v>3720</v>
      </c>
      <c r="O1991" s="4">
        <v>320</v>
      </c>
      <c r="P1991" s="4">
        <v>300</v>
      </c>
      <c r="Q1991" s="3">
        <v>0.35</v>
      </c>
      <c r="R1991" s="1">
        <v>6</v>
      </c>
      <c r="S1991" s="1">
        <v>300</v>
      </c>
      <c r="T1991" s="1">
        <v>33</v>
      </c>
      <c r="U1991" s="1">
        <v>1</v>
      </c>
      <c r="V1991" s="1">
        <v>36</v>
      </c>
      <c r="W1991" s="1">
        <v>0</v>
      </c>
      <c r="X1991" s="1">
        <v>0</v>
      </c>
      <c r="Y1991" s="1">
        <v>0</v>
      </c>
      <c r="Z1991" s="1">
        <v>2</v>
      </c>
      <c r="AA1991" s="1">
        <v>0</v>
      </c>
      <c r="AB1991" s="1">
        <v>0</v>
      </c>
      <c r="AC1991" s="1">
        <v>920</v>
      </c>
      <c r="AD1991" s="1">
        <v>0</v>
      </c>
      <c r="AE1991" s="1">
        <v>800</v>
      </c>
      <c r="AF1991" s="1">
        <v>0</v>
      </c>
      <c r="AG1991" s="1">
        <v>0</v>
      </c>
      <c r="AH1991" s="1">
        <v>1050</v>
      </c>
      <c r="AI1991" s="1">
        <v>2770</v>
      </c>
      <c r="AJ1991" s="1" t="s">
        <v>1737</v>
      </c>
      <c r="AK1991" s="1" t="s">
        <v>1738</v>
      </c>
      <c r="AL1991" s="1" t="s">
        <v>1739</v>
      </c>
      <c r="AM1991" s="1" t="s">
        <v>12</v>
      </c>
      <c r="AN1991" s="1" t="s">
        <v>23097</v>
      </c>
      <c r="AO1991" s="1" t="s">
        <v>86</v>
      </c>
      <c r="AP1991" s="1" t="s">
        <v>57</v>
      </c>
      <c r="AQ1991" s="1" t="s">
        <v>25</v>
      </c>
      <c r="AR1991" s="1" t="s">
        <v>30</v>
      </c>
      <c r="AS1991" s="1" t="s">
        <v>23090</v>
      </c>
      <c r="AT1991" s="1" t="s">
        <v>26</v>
      </c>
    </row>
    <row r="1992" spans="1:46" x14ac:dyDescent="0.25">
      <c r="A1992" s="1" t="s">
        <v>20777</v>
      </c>
      <c r="B1992" s="2" t="s">
        <v>23101</v>
      </c>
      <c r="C1992" s="2" t="s">
        <v>23103</v>
      </c>
      <c r="D1992" s="1">
        <v>5</v>
      </c>
      <c r="E1992" s="1">
        <v>7</v>
      </c>
      <c r="F1992" s="1">
        <v>2</v>
      </c>
      <c r="G1992" s="1">
        <v>14</v>
      </c>
      <c r="H1992" s="6">
        <v>0.14285714285714285</v>
      </c>
      <c r="I1992">
        <v>0</v>
      </c>
      <c r="J1992" s="1">
        <v>41</v>
      </c>
      <c r="K1992" s="1">
        <v>0</v>
      </c>
      <c r="L1992" s="1">
        <v>636</v>
      </c>
      <c r="M1992" s="6">
        <v>0</v>
      </c>
      <c r="N1992" s="4">
        <v>15000</v>
      </c>
      <c r="O1992" s="4">
        <v>300</v>
      </c>
      <c r="P1992" s="4">
        <v>500</v>
      </c>
      <c r="Q1992" s="3">
        <v>0.38</v>
      </c>
      <c r="R1992" s="1">
        <v>24</v>
      </c>
      <c r="S1992" s="1">
        <v>250</v>
      </c>
      <c r="T1992" s="1">
        <v>7</v>
      </c>
      <c r="U1992" s="1">
        <v>0</v>
      </c>
      <c r="V1992" s="1">
        <v>36</v>
      </c>
      <c r="W1992" s="1">
        <v>1</v>
      </c>
      <c r="X1992" s="1">
        <v>1</v>
      </c>
      <c r="Y1992" s="1">
        <v>1</v>
      </c>
      <c r="Z1992" s="1">
        <v>0</v>
      </c>
      <c r="AA1992" s="1">
        <v>1</v>
      </c>
      <c r="AB1992" s="1">
        <v>0</v>
      </c>
      <c r="AC1992" s="1">
        <v>2310</v>
      </c>
      <c r="AD1992" s="1">
        <v>0</v>
      </c>
      <c r="AE1992" s="1">
        <v>0</v>
      </c>
      <c r="AF1992" s="1">
        <v>320</v>
      </c>
      <c r="AG1992" s="1">
        <v>0</v>
      </c>
      <c r="AH1992" s="1">
        <v>570</v>
      </c>
      <c r="AI1992" s="1">
        <v>3200</v>
      </c>
      <c r="AJ1992" s="1" t="s">
        <v>10884</v>
      </c>
      <c r="AK1992" s="1" t="s">
        <v>10885</v>
      </c>
      <c r="AL1992" s="1" t="s">
        <v>11</v>
      </c>
      <c r="AM1992" s="1" t="s">
        <v>12</v>
      </c>
      <c r="AN1992" s="1" t="s">
        <v>23097</v>
      </c>
      <c r="AO1992" s="1" t="s">
        <v>364</v>
      </c>
      <c r="AP1992" s="1" t="s">
        <v>86</v>
      </c>
      <c r="AQ1992" s="1" t="s">
        <v>14</v>
      </c>
      <c r="AR1992" s="1" t="s">
        <v>19</v>
      </c>
      <c r="AS1992" s="1" t="s">
        <v>23091</v>
      </c>
      <c r="AT1992" s="1" t="s">
        <v>26</v>
      </c>
    </row>
    <row r="1993" spans="1:46" x14ac:dyDescent="0.25">
      <c r="A1993" s="1" t="s">
        <v>17172</v>
      </c>
      <c r="B1993" s="2" t="s">
        <v>23101</v>
      </c>
      <c r="C1993" s="2" t="s">
        <v>23104</v>
      </c>
      <c r="D1993" s="1">
        <v>0</v>
      </c>
      <c r="E1993" s="1">
        <v>0</v>
      </c>
      <c r="F1993" s="1">
        <v>1</v>
      </c>
      <c r="G1993" s="1">
        <v>1</v>
      </c>
      <c r="H1993" s="6">
        <v>1</v>
      </c>
      <c r="I1993">
        <v>0</v>
      </c>
      <c r="J1993" s="1">
        <v>45</v>
      </c>
      <c r="K1993" s="1">
        <v>0</v>
      </c>
      <c r="L1993" s="1">
        <v>504</v>
      </c>
      <c r="M1993" s="6">
        <v>0</v>
      </c>
      <c r="N1993" s="4">
        <v>3000</v>
      </c>
      <c r="O1993" s="4">
        <v>250</v>
      </c>
      <c r="P1993" s="4">
        <v>200</v>
      </c>
      <c r="Q1993" s="3">
        <v>0.4</v>
      </c>
      <c r="R1993" s="1">
        <v>24</v>
      </c>
      <c r="S1993" s="1">
        <v>200</v>
      </c>
      <c r="T1993" s="1">
        <v>7</v>
      </c>
      <c r="U1993" s="1">
        <v>1</v>
      </c>
      <c r="V1993" s="1">
        <v>36</v>
      </c>
      <c r="W1993" s="1">
        <v>1</v>
      </c>
      <c r="X1993" s="1">
        <v>1</v>
      </c>
      <c r="Y1993" s="1">
        <v>0</v>
      </c>
      <c r="Z1993" s="1">
        <v>3</v>
      </c>
      <c r="AA1993" s="1">
        <v>1</v>
      </c>
      <c r="AB1993" s="1">
        <v>0</v>
      </c>
      <c r="AC1993" s="1">
        <v>0</v>
      </c>
      <c r="AD1993" s="1">
        <v>0</v>
      </c>
      <c r="AE1993" s="1">
        <v>825</v>
      </c>
      <c r="AF1993" s="1">
        <v>0</v>
      </c>
      <c r="AG1993" s="1">
        <v>0</v>
      </c>
      <c r="AH1993" s="1">
        <v>0</v>
      </c>
      <c r="AI1993" s="1">
        <v>825</v>
      </c>
      <c r="AJ1993" s="1" t="s">
        <v>505</v>
      </c>
      <c r="AK1993" s="1" t="s">
        <v>506</v>
      </c>
      <c r="AL1993" s="1" t="s">
        <v>11</v>
      </c>
      <c r="AM1993" s="1" t="s">
        <v>12</v>
      </c>
      <c r="AN1993" s="1" t="s">
        <v>23097</v>
      </c>
      <c r="AO1993" s="1" t="s">
        <v>86</v>
      </c>
      <c r="AP1993" s="1" t="s">
        <v>86</v>
      </c>
      <c r="AQ1993" s="1" t="s">
        <v>14</v>
      </c>
      <c r="AR1993" s="1" t="s">
        <v>30</v>
      </c>
      <c r="AS1993" s="1" t="s">
        <v>23091</v>
      </c>
      <c r="AT1993" s="1" t="s">
        <v>26</v>
      </c>
    </row>
    <row r="1994" spans="1:46" x14ac:dyDescent="0.25">
      <c r="A1994" s="1" t="s">
        <v>22619</v>
      </c>
      <c r="B1994" s="2" t="s">
        <v>23101</v>
      </c>
      <c r="C1994" s="2" t="s">
        <v>23104</v>
      </c>
      <c r="D1994" s="1">
        <v>0</v>
      </c>
      <c r="E1994" s="1">
        <v>0</v>
      </c>
      <c r="F1994" s="1">
        <v>1</v>
      </c>
      <c r="G1994" s="1">
        <v>1</v>
      </c>
      <c r="H1994" s="6">
        <v>1</v>
      </c>
      <c r="I1994">
        <v>0</v>
      </c>
      <c r="J1994" s="1">
        <v>44</v>
      </c>
      <c r="K1994" s="1">
        <v>0</v>
      </c>
      <c r="L1994" s="1">
        <v>651</v>
      </c>
      <c r="M1994" s="6">
        <v>0</v>
      </c>
      <c r="N1994" s="4">
        <v>6000</v>
      </c>
      <c r="O1994" s="4">
        <v>500</v>
      </c>
      <c r="P1994" s="4">
        <v>300</v>
      </c>
      <c r="Q1994" s="3">
        <v>0.36</v>
      </c>
      <c r="R1994" s="1">
        <v>12</v>
      </c>
      <c r="S1994" s="1">
        <v>300</v>
      </c>
      <c r="T1994" s="1">
        <v>5</v>
      </c>
      <c r="U1994" s="1">
        <v>1</v>
      </c>
      <c r="V1994" s="1">
        <v>36</v>
      </c>
      <c r="W1994" s="1">
        <v>0</v>
      </c>
      <c r="X1994" s="1">
        <v>1</v>
      </c>
      <c r="Y1994" s="1">
        <v>0</v>
      </c>
      <c r="Z1994" s="1">
        <v>2</v>
      </c>
      <c r="AA1994" s="1">
        <v>0</v>
      </c>
      <c r="AB1994" s="1">
        <v>0</v>
      </c>
      <c r="AC1994" s="1">
        <v>3692</v>
      </c>
      <c r="AD1994" s="1">
        <v>0</v>
      </c>
      <c r="AE1994" s="1">
        <v>20</v>
      </c>
      <c r="AF1994" s="1">
        <v>0</v>
      </c>
      <c r="AG1994" s="1">
        <v>0</v>
      </c>
      <c r="AH1994" s="1">
        <v>0</v>
      </c>
      <c r="AI1994" s="1">
        <v>3712</v>
      </c>
      <c r="AJ1994" s="1" t="s">
        <v>15775</v>
      </c>
      <c r="AK1994" s="1" t="s">
        <v>15776</v>
      </c>
      <c r="AL1994" s="1" t="s">
        <v>11</v>
      </c>
      <c r="AM1994" s="1" t="s">
        <v>12</v>
      </c>
      <c r="AN1994" s="1" t="s">
        <v>23097</v>
      </c>
      <c r="AO1994" s="1" t="s">
        <v>86</v>
      </c>
      <c r="AP1994" s="1" t="s">
        <v>57</v>
      </c>
      <c r="AQ1994" s="1" t="s">
        <v>14</v>
      </c>
      <c r="AR1994" s="1" t="s">
        <v>30</v>
      </c>
      <c r="AS1994" s="1" t="s">
        <v>23090</v>
      </c>
      <c r="AT1994" s="1" t="s">
        <v>26</v>
      </c>
    </row>
    <row r="1995" spans="1:46" x14ac:dyDescent="0.25">
      <c r="A1995" s="1" t="s">
        <v>21338</v>
      </c>
      <c r="B1995" s="2" t="s">
        <v>23101</v>
      </c>
      <c r="C1995" s="2" t="s">
        <v>23104</v>
      </c>
      <c r="D1995" s="1">
        <v>0</v>
      </c>
      <c r="E1995" s="1">
        <v>0</v>
      </c>
      <c r="F1995" s="1">
        <v>1</v>
      </c>
      <c r="G1995" s="1">
        <v>1</v>
      </c>
      <c r="H1995" s="6">
        <v>1</v>
      </c>
      <c r="I1995">
        <v>1</v>
      </c>
      <c r="J1995" s="1">
        <v>44</v>
      </c>
      <c r="K1995" s="1">
        <v>0</v>
      </c>
      <c r="L1995" s="1">
        <v>328</v>
      </c>
      <c r="M1995" s="6">
        <v>0</v>
      </c>
      <c r="N1995" s="4">
        <v>8600</v>
      </c>
      <c r="O1995" s="4">
        <v>700</v>
      </c>
      <c r="P1995" s="4">
        <v>1200</v>
      </c>
      <c r="Q1995" s="3">
        <v>0.33</v>
      </c>
      <c r="R1995" s="1">
        <v>24</v>
      </c>
      <c r="S1995" s="1">
        <v>1200</v>
      </c>
      <c r="T1995" s="1">
        <v>25</v>
      </c>
      <c r="U1995" s="1">
        <v>0</v>
      </c>
      <c r="V1995" s="1">
        <v>36</v>
      </c>
      <c r="W1995" s="1">
        <v>0</v>
      </c>
      <c r="X1995" s="1">
        <v>0</v>
      </c>
      <c r="Y1995" s="1">
        <v>1</v>
      </c>
      <c r="Z1995" s="1">
        <v>0</v>
      </c>
      <c r="AA1995" s="1">
        <v>1</v>
      </c>
      <c r="AB1995" s="1">
        <v>1</v>
      </c>
      <c r="AC1995" s="1">
        <v>0</v>
      </c>
      <c r="AD1995" s="1">
        <v>0</v>
      </c>
      <c r="AE1995" s="1">
        <v>150</v>
      </c>
      <c r="AF1995" s="1">
        <v>540</v>
      </c>
      <c r="AG1995" s="1">
        <v>0</v>
      </c>
      <c r="AH1995" s="1">
        <v>1200</v>
      </c>
      <c r="AI1995" s="1">
        <v>1890</v>
      </c>
      <c r="AJ1995" s="1" t="s">
        <v>12382</v>
      </c>
      <c r="AK1995" s="1" t="s">
        <v>12383</v>
      </c>
      <c r="AL1995" s="1" t="s">
        <v>12384</v>
      </c>
      <c r="AM1995" s="1" t="s">
        <v>16</v>
      </c>
      <c r="AN1995" s="1" t="s">
        <v>23097</v>
      </c>
      <c r="AO1995" s="1" t="s">
        <v>364</v>
      </c>
      <c r="AP1995" s="1" t="s">
        <v>57</v>
      </c>
      <c r="AQ1995" s="1" t="s">
        <v>25</v>
      </c>
      <c r="AR1995" s="1" t="s">
        <v>19</v>
      </c>
      <c r="AS1995" s="1" t="s">
        <v>23091</v>
      </c>
      <c r="AT1995" s="1" t="s">
        <v>101</v>
      </c>
    </row>
    <row r="1996" spans="1:46" x14ac:dyDescent="0.25">
      <c r="A1996" s="1" t="s">
        <v>20354</v>
      </c>
      <c r="B1996" s="2" t="s">
        <v>23101</v>
      </c>
      <c r="C1996" s="2" t="s">
        <v>23104</v>
      </c>
      <c r="D1996" s="1">
        <v>0</v>
      </c>
      <c r="E1996" s="1">
        <v>0</v>
      </c>
      <c r="F1996" s="1">
        <v>1</v>
      </c>
      <c r="G1996" s="1">
        <v>1</v>
      </c>
      <c r="H1996" s="6">
        <v>1</v>
      </c>
      <c r="I1996">
        <v>0</v>
      </c>
      <c r="J1996" s="1">
        <v>32</v>
      </c>
      <c r="K1996" s="1">
        <v>0</v>
      </c>
      <c r="L1996" s="1">
        <v>624</v>
      </c>
      <c r="M1996" s="6">
        <v>0.28000000000000003</v>
      </c>
      <c r="N1996" s="4">
        <v>1900</v>
      </c>
      <c r="O1996" s="4">
        <v>160</v>
      </c>
      <c r="P1996" s="4">
        <v>300</v>
      </c>
      <c r="Q1996" s="3">
        <v>0.33</v>
      </c>
      <c r="R1996" s="1">
        <v>24</v>
      </c>
      <c r="S1996" s="1">
        <v>301</v>
      </c>
      <c r="T1996" s="1">
        <v>13</v>
      </c>
      <c r="U1996" s="1">
        <v>0</v>
      </c>
      <c r="V1996" s="1">
        <v>36</v>
      </c>
      <c r="W1996" s="1">
        <v>0</v>
      </c>
      <c r="X1996" s="1">
        <v>1</v>
      </c>
      <c r="Y1996" s="1">
        <v>1</v>
      </c>
      <c r="Z1996" s="1">
        <v>3</v>
      </c>
      <c r="AA1996" s="1">
        <v>0</v>
      </c>
      <c r="AB1996" s="1">
        <v>0</v>
      </c>
      <c r="AC1996" s="1">
        <v>270</v>
      </c>
      <c r="AD1996" s="1">
        <v>0</v>
      </c>
      <c r="AE1996" s="1">
        <v>0</v>
      </c>
      <c r="AF1996" s="1">
        <v>300</v>
      </c>
      <c r="AG1996" s="1">
        <v>130</v>
      </c>
      <c r="AH1996" s="1">
        <v>0</v>
      </c>
      <c r="AI1996" s="1">
        <v>700</v>
      </c>
      <c r="AJ1996" s="1" t="s">
        <v>9698</v>
      </c>
      <c r="AK1996" s="1" t="s">
        <v>9699</v>
      </c>
      <c r="AL1996" s="1" t="s">
        <v>9700</v>
      </c>
      <c r="AM1996" s="1" t="s">
        <v>12</v>
      </c>
      <c r="AN1996" s="1" t="s">
        <v>23097</v>
      </c>
      <c r="AO1996" s="1" t="s">
        <v>364</v>
      </c>
      <c r="AP1996" s="1" t="s">
        <v>57</v>
      </c>
      <c r="AQ1996" s="1" t="s">
        <v>14</v>
      </c>
      <c r="AR1996" s="1" t="s">
        <v>19</v>
      </c>
      <c r="AS1996" s="1" t="s">
        <v>23090</v>
      </c>
      <c r="AT1996" s="1" t="s">
        <v>26</v>
      </c>
    </row>
    <row r="1997" spans="1:46" x14ac:dyDescent="0.25">
      <c r="A1997" s="1" t="s">
        <v>21953</v>
      </c>
      <c r="B1997" s="2" t="s">
        <v>23101</v>
      </c>
      <c r="C1997" s="2" t="s">
        <v>23104</v>
      </c>
      <c r="D1997" s="1">
        <v>0</v>
      </c>
      <c r="E1997" s="1">
        <v>0</v>
      </c>
      <c r="F1997" s="1">
        <v>1</v>
      </c>
      <c r="G1997" s="1">
        <v>1</v>
      </c>
      <c r="H1997" s="6">
        <v>1</v>
      </c>
      <c r="I1997">
        <v>0</v>
      </c>
      <c r="J1997" s="1">
        <v>37</v>
      </c>
      <c r="K1997" s="1">
        <v>0</v>
      </c>
      <c r="L1997" s="1">
        <v>439</v>
      </c>
      <c r="M1997" s="6">
        <v>0.39</v>
      </c>
      <c r="N1997" s="4">
        <v>2100</v>
      </c>
      <c r="O1997" s="4">
        <v>180</v>
      </c>
      <c r="P1997" s="4">
        <v>600</v>
      </c>
      <c r="Q1997" s="3">
        <v>0.4</v>
      </c>
      <c r="R1997" s="1">
        <v>24</v>
      </c>
      <c r="S1997" s="1">
        <v>600</v>
      </c>
      <c r="T1997" s="1">
        <v>34</v>
      </c>
      <c r="U1997" s="1">
        <v>1</v>
      </c>
      <c r="V1997" s="1">
        <v>36</v>
      </c>
      <c r="W1997" s="1">
        <v>0</v>
      </c>
      <c r="X1997" s="1">
        <v>1</v>
      </c>
      <c r="Y1997" s="1">
        <v>1</v>
      </c>
      <c r="Z1997" s="1">
        <v>2</v>
      </c>
      <c r="AA1997" s="1">
        <v>0</v>
      </c>
      <c r="AB1997" s="1">
        <v>0</v>
      </c>
      <c r="AC1997" s="1">
        <v>0</v>
      </c>
      <c r="AD1997" s="1">
        <v>0</v>
      </c>
      <c r="AE1997" s="1">
        <v>0</v>
      </c>
      <c r="AF1997" s="1">
        <v>661</v>
      </c>
      <c r="AG1997" s="1">
        <v>10</v>
      </c>
      <c r="AH1997" s="1">
        <v>0</v>
      </c>
      <c r="AI1997" s="1">
        <v>671</v>
      </c>
      <c r="AJ1997" s="1" t="s">
        <v>14010</v>
      </c>
      <c r="AK1997" s="1" t="s">
        <v>14011</v>
      </c>
      <c r="AL1997" s="1" t="s">
        <v>14012</v>
      </c>
      <c r="AM1997" s="1" t="s">
        <v>12</v>
      </c>
      <c r="AN1997" s="1" t="s">
        <v>23097</v>
      </c>
      <c r="AO1997" s="1" t="s">
        <v>86</v>
      </c>
      <c r="AP1997" s="1" t="s">
        <v>57</v>
      </c>
      <c r="AQ1997" s="1" t="s">
        <v>14</v>
      </c>
      <c r="AR1997" s="1" t="s">
        <v>19</v>
      </c>
      <c r="AS1997" s="1" t="s">
        <v>23090</v>
      </c>
      <c r="AT1997" s="1" t="s">
        <v>26</v>
      </c>
    </row>
    <row r="1998" spans="1:46" x14ac:dyDescent="0.25">
      <c r="A1998" s="1" t="s">
        <v>18598</v>
      </c>
      <c r="B1998" s="2" t="s">
        <v>23101</v>
      </c>
      <c r="C1998" s="2" t="s">
        <v>23104</v>
      </c>
      <c r="D1998" s="1">
        <v>0</v>
      </c>
      <c r="E1998" s="1">
        <v>3</v>
      </c>
      <c r="F1998" s="1">
        <v>2</v>
      </c>
      <c r="G1998" s="1">
        <v>5</v>
      </c>
      <c r="H1998" s="6">
        <v>0.4</v>
      </c>
      <c r="I1998">
        <v>1</v>
      </c>
      <c r="J1998" s="1">
        <v>28</v>
      </c>
      <c r="K1998" s="1">
        <v>1</v>
      </c>
      <c r="L1998" s="1">
        <v>351</v>
      </c>
      <c r="M1998" s="6">
        <v>0.28000000000000003</v>
      </c>
      <c r="N1998" s="4">
        <v>2760</v>
      </c>
      <c r="O1998" s="4">
        <v>230</v>
      </c>
      <c r="P1998" s="4">
        <v>300</v>
      </c>
      <c r="Q1998" s="3">
        <v>0.4</v>
      </c>
      <c r="R1998" s="1">
        <v>24</v>
      </c>
      <c r="S1998" s="1">
        <v>300</v>
      </c>
      <c r="T1998" s="1">
        <v>19</v>
      </c>
      <c r="U1998" s="1">
        <v>0</v>
      </c>
      <c r="V1998" s="1">
        <v>36</v>
      </c>
      <c r="W1998" s="1">
        <v>0</v>
      </c>
      <c r="X1998" s="1">
        <v>1</v>
      </c>
      <c r="Y1998" s="1">
        <v>1</v>
      </c>
      <c r="Z1998" s="1">
        <v>2</v>
      </c>
      <c r="AA1998" s="1">
        <v>0</v>
      </c>
      <c r="AB1998" s="1">
        <v>1</v>
      </c>
      <c r="AC1998" s="1">
        <v>0</v>
      </c>
      <c r="AD1998" s="1">
        <v>0</v>
      </c>
      <c r="AE1998" s="1">
        <v>0</v>
      </c>
      <c r="AF1998" s="1">
        <v>0</v>
      </c>
      <c r="AG1998" s="1">
        <v>0</v>
      </c>
      <c r="AH1998" s="1">
        <v>800</v>
      </c>
      <c r="AI1998" s="1">
        <v>800</v>
      </c>
      <c r="AJ1998" s="1" t="s">
        <v>4798</v>
      </c>
      <c r="AK1998" s="1" t="s">
        <v>4799</v>
      </c>
      <c r="AL1998" s="1" t="s">
        <v>4800</v>
      </c>
      <c r="AM1998" s="1" t="s">
        <v>16</v>
      </c>
      <c r="AN1998" s="1" t="s">
        <v>23098</v>
      </c>
      <c r="AO1998" s="1" t="s">
        <v>364</v>
      </c>
      <c r="AP1998" s="1" t="s">
        <v>57</v>
      </c>
      <c r="AQ1998" s="1" t="s">
        <v>14</v>
      </c>
      <c r="AR1998" s="1" t="s">
        <v>19</v>
      </c>
      <c r="AS1998" s="1" t="s">
        <v>23090</v>
      </c>
      <c r="AT1998" s="1" t="s">
        <v>101</v>
      </c>
    </row>
    <row r="1999" spans="1:46" x14ac:dyDescent="0.25">
      <c r="A1999" s="1" t="s">
        <v>20800</v>
      </c>
      <c r="B1999" s="2" t="s">
        <v>23101</v>
      </c>
      <c r="C1999" s="2" t="s">
        <v>23104</v>
      </c>
      <c r="D1999" s="1">
        <v>5</v>
      </c>
      <c r="E1999" s="1">
        <v>7</v>
      </c>
      <c r="F1999" s="1">
        <v>2</v>
      </c>
      <c r="G1999" s="1">
        <v>14</v>
      </c>
      <c r="H1999" s="6">
        <v>0.14285714285714285</v>
      </c>
      <c r="I1999">
        <v>0</v>
      </c>
      <c r="J1999" s="1">
        <v>41</v>
      </c>
      <c r="K1999" s="1">
        <v>0</v>
      </c>
      <c r="L1999" s="1">
        <v>617</v>
      </c>
      <c r="M1999" s="6">
        <v>0.11</v>
      </c>
      <c r="N1999" s="4">
        <v>15000</v>
      </c>
      <c r="O1999" s="4">
        <v>1300</v>
      </c>
      <c r="P1999" s="4">
        <v>450</v>
      </c>
      <c r="Q1999" s="3">
        <v>0.34</v>
      </c>
      <c r="R1999" s="1">
        <v>24</v>
      </c>
      <c r="S1999" s="1">
        <v>450</v>
      </c>
      <c r="T1999" s="1">
        <v>26</v>
      </c>
      <c r="U1999" s="1">
        <v>0</v>
      </c>
      <c r="V1999" s="1">
        <v>36</v>
      </c>
      <c r="W1999" s="1">
        <v>1</v>
      </c>
      <c r="X1999" s="1">
        <v>1</v>
      </c>
      <c r="Y1999" s="1">
        <v>1</v>
      </c>
      <c r="Z1999" s="1">
        <v>0</v>
      </c>
      <c r="AA1999" s="1">
        <v>1</v>
      </c>
      <c r="AB1999" s="1">
        <v>0</v>
      </c>
      <c r="AC1999" s="1">
        <v>2380</v>
      </c>
      <c r="AD1999" s="1">
        <v>0</v>
      </c>
      <c r="AE1999" s="1">
        <v>500</v>
      </c>
      <c r="AF1999" s="1">
        <v>500</v>
      </c>
      <c r="AG1999" s="1">
        <v>0</v>
      </c>
      <c r="AH1999" s="1">
        <v>0</v>
      </c>
      <c r="AI1999" s="1">
        <v>3380</v>
      </c>
      <c r="AJ1999" s="1" t="s">
        <v>955</v>
      </c>
      <c r="AK1999" s="1" t="s">
        <v>10933</v>
      </c>
      <c r="AL1999" s="1" t="s">
        <v>10934</v>
      </c>
      <c r="AM1999" s="1" t="s">
        <v>12</v>
      </c>
      <c r="AN1999" s="1" t="s">
        <v>23097</v>
      </c>
      <c r="AO1999" s="1" t="s">
        <v>364</v>
      </c>
      <c r="AP1999" s="1" t="s">
        <v>86</v>
      </c>
      <c r="AQ1999" s="1" t="s">
        <v>14</v>
      </c>
      <c r="AR1999" s="1" t="s">
        <v>19</v>
      </c>
      <c r="AS1999" s="1" t="s">
        <v>23091</v>
      </c>
      <c r="AT1999" s="1" t="s">
        <v>26</v>
      </c>
    </row>
    <row r="2000" spans="1:46" x14ac:dyDescent="0.25">
      <c r="A2000" s="1" t="s">
        <v>22652</v>
      </c>
      <c r="B2000" s="2" t="s">
        <v>23101</v>
      </c>
      <c r="C2000" s="2" t="s">
        <v>23104</v>
      </c>
      <c r="D2000" s="1">
        <v>0</v>
      </c>
      <c r="E2000" s="1">
        <v>0</v>
      </c>
      <c r="F2000" s="1">
        <v>1</v>
      </c>
      <c r="G2000" s="1">
        <v>1</v>
      </c>
      <c r="H2000" s="6">
        <v>1</v>
      </c>
      <c r="I2000">
        <v>1</v>
      </c>
      <c r="J2000" s="1">
        <v>37</v>
      </c>
      <c r="K2000" s="1">
        <v>1</v>
      </c>
      <c r="L2000" s="1">
        <v>696</v>
      </c>
      <c r="M2000" s="6">
        <v>0.33</v>
      </c>
      <c r="N2000" s="4">
        <v>3000</v>
      </c>
      <c r="O2000" s="4">
        <v>260</v>
      </c>
      <c r="P2000" s="4">
        <v>1000</v>
      </c>
      <c r="Q2000" s="3">
        <v>0.35</v>
      </c>
      <c r="R2000" s="1">
        <v>36</v>
      </c>
      <c r="S2000" s="1">
        <v>1000</v>
      </c>
      <c r="T2000" s="1">
        <v>47</v>
      </c>
      <c r="U2000" s="1">
        <v>0</v>
      </c>
      <c r="V2000" s="1">
        <v>36</v>
      </c>
      <c r="W2000" s="1">
        <v>0</v>
      </c>
      <c r="X2000" s="1">
        <v>0</v>
      </c>
      <c r="Y2000" s="1">
        <v>0</v>
      </c>
      <c r="Z2000" s="1">
        <v>1</v>
      </c>
      <c r="AA2000" s="1">
        <v>0</v>
      </c>
      <c r="AB2000" s="1">
        <v>1</v>
      </c>
      <c r="AC2000" s="1">
        <v>0</v>
      </c>
      <c r="AD2000" s="1">
        <v>0</v>
      </c>
      <c r="AE2000" s="1">
        <v>1064</v>
      </c>
      <c r="AF2000" s="1">
        <v>0</v>
      </c>
      <c r="AG2000" s="1">
        <v>0</v>
      </c>
      <c r="AH2000" s="1">
        <v>0</v>
      </c>
      <c r="AI2000" s="1">
        <v>1064</v>
      </c>
      <c r="AJ2000" s="1" t="s">
        <v>15857</v>
      </c>
      <c r="AK2000" s="1" t="s">
        <v>15858</v>
      </c>
      <c r="AL2000" s="1" t="s">
        <v>15859</v>
      </c>
      <c r="AM2000" s="1" t="s">
        <v>16</v>
      </c>
      <c r="AN2000" s="1" t="s">
        <v>23098</v>
      </c>
      <c r="AO2000" s="1" t="s">
        <v>364</v>
      </c>
      <c r="AP2000" s="1" t="s">
        <v>57</v>
      </c>
      <c r="AQ2000" s="1" t="s">
        <v>25</v>
      </c>
      <c r="AR2000" s="1" t="s">
        <v>30</v>
      </c>
      <c r="AS2000" s="1" t="s">
        <v>23090</v>
      </c>
      <c r="AT2000" s="1" t="s">
        <v>101</v>
      </c>
    </row>
    <row r="2001" spans="1:46" x14ac:dyDescent="0.25">
      <c r="A2001" s="1" t="s">
        <v>19835</v>
      </c>
      <c r="B2001" s="2" t="s">
        <v>23101</v>
      </c>
      <c r="C2001" s="2" t="s">
        <v>23104</v>
      </c>
      <c r="D2001" s="1">
        <v>0</v>
      </c>
      <c r="E2001" s="1">
        <v>0</v>
      </c>
      <c r="F2001" s="1">
        <v>1</v>
      </c>
      <c r="G2001" s="1">
        <v>1</v>
      </c>
      <c r="H2001" s="6">
        <v>1</v>
      </c>
      <c r="I2001">
        <v>1</v>
      </c>
      <c r="J2001" s="1">
        <v>32</v>
      </c>
      <c r="K2001" s="1">
        <v>0</v>
      </c>
      <c r="L2001" s="1">
        <v>667</v>
      </c>
      <c r="M2001" s="6">
        <v>0.61</v>
      </c>
      <c r="N2001" s="4">
        <v>1440</v>
      </c>
      <c r="O2001" s="4">
        <v>120</v>
      </c>
      <c r="P2001" s="4">
        <v>300</v>
      </c>
      <c r="Q2001" s="3">
        <v>0.3</v>
      </c>
      <c r="R2001" s="1">
        <v>24</v>
      </c>
      <c r="S2001" s="1">
        <v>300</v>
      </c>
      <c r="T2001" s="1">
        <v>25</v>
      </c>
      <c r="U2001" s="1">
        <v>1</v>
      </c>
      <c r="V2001" s="1">
        <v>36</v>
      </c>
      <c r="W2001" s="1">
        <v>0</v>
      </c>
      <c r="X2001" s="1">
        <v>1</v>
      </c>
      <c r="Y2001" s="1">
        <v>1</v>
      </c>
      <c r="Z2001" s="1">
        <v>0</v>
      </c>
      <c r="AA2001" s="1">
        <v>1</v>
      </c>
      <c r="AB2001" s="1">
        <v>1</v>
      </c>
      <c r="AC2001" s="1">
        <v>449</v>
      </c>
      <c r="AD2001" s="1">
        <v>0</v>
      </c>
      <c r="AE2001" s="1">
        <v>0</v>
      </c>
      <c r="AF2001" s="1">
        <v>800</v>
      </c>
      <c r="AG2001" s="1">
        <v>0</v>
      </c>
      <c r="AH2001" s="1">
        <v>0</v>
      </c>
      <c r="AI2001" s="1">
        <v>1249</v>
      </c>
      <c r="AJ2001" s="1" t="s">
        <v>8283</v>
      </c>
      <c r="AK2001" s="1" t="s">
        <v>8284</v>
      </c>
      <c r="AL2001" s="1" t="s">
        <v>8285</v>
      </c>
      <c r="AM2001" s="1" t="s">
        <v>16</v>
      </c>
      <c r="AN2001" s="1" t="s">
        <v>23097</v>
      </c>
      <c r="AO2001" s="1" t="s">
        <v>86</v>
      </c>
      <c r="AP2001" s="1" t="s">
        <v>57</v>
      </c>
      <c r="AQ2001" s="1" t="s">
        <v>14</v>
      </c>
      <c r="AR2001" s="1" t="s">
        <v>19</v>
      </c>
      <c r="AS2001" s="1" t="s">
        <v>23091</v>
      </c>
      <c r="AT2001" s="1" t="s">
        <v>101</v>
      </c>
    </row>
    <row r="2002" spans="1:46" x14ac:dyDescent="0.25">
      <c r="A2002" s="1" t="s">
        <v>22105</v>
      </c>
      <c r="B2002" s="2" t="s">
        <v>23101</v>
      </c>
      <c r="C2002" s="2" t="s">
        <v>23104</v>
      </c>
      <c r="D2002" s="1">
        <v>0</v>
      </c>
      <c r="E2002" s="1">
        <v>0</v>
      </c>
      <c r="F2002" s="1">
        <v>1</v>
      </c>
      <c r="G2002" s="1">
        <v>1</v>
      </c>
      <c r="H2002" s="6">
        <v>1</v>
      </c>
      <c r="I2002">
        <v>0</v>
      </c>
      <c r="J2002" s="1">
        <v>34</v>
      </c>
      <c r="K2002" s="1">
        <v>0</v>
      </c>
      <c r="L2002" s="1">
        <v>552</v>
      </c>
      <c r="M2002" s="6">
        <v>0.32</v>
      </c>
      <c r="N2002" s="4">
        <v>2900</v>
      </c>
      <c r="O2002" s="4">
        <v>200</v>
      </c>
      <c r="P2002" s="4">
        <v>200</v>
      </c>
      <c r="Q2002" s="3">
        <v>0.35</v>
      </c>
      <c r="R2002" s="1">
        <v>12</v>
      </c>
      <c r="S2002" s="1">
        <v>200</v>
      </c>
      <c r="T2002" s="1">
        <v>21</v>
      </c>
      <c r="U2002" s="1">
        <v>1</v>
      </c>
      <c r="V2002" s="1">
        <v>36</v>
      </c>
      <c r="W2002" s="1">
        <v>0</v>
      </c>
      <c r="X2002" s="1">
        <v>0</v>
      </c>
      <c r="Y2002" s="1">
        <v>1</v>
      </c>
      <c r="Z2002" s="1">
        <v>2</v>
      </c>
      <c r="AA2002" s="1">
        <v>0</v>
      </c>
      <c r="AB2002" s="1">
        <v>0</v>
      </c>
      <c r="AC2002" s="1">
        <v>700</v>
      </c>
      <c r="AD2002" s="1">
        <v>0</v>
      </c>
      <c r="AE2002" s="1">
        <v>0</v>
      </c>
      <c r="AF2002" s="1">
        <v>400</v>
      </c>
      <c r="AG2002" s="1">
        <v>0</v>
      </c>
      <c r="AH2002" s="1">
        <v>0</v>
      </c>
      <c r="AI2002" s="1">
        <v>1100</v>
      </c>
      <c r="AJ2002" s="1" t="s">
        <v>14411</v>
      </c>
      <c r="AK2002" s="1" t="s">
        <v>14412</v>
      </c>
      <c r="AL2002" s="1" t="s">
        <v>14413</v>
      </c>
      <c r="AM2002" s="1" t="s">
        <v>12</v>
      </c>
      <c r="AN2002" s="1" t="s">
        <v>23097</v>
      </c>
      <c r="AO2002" s="1" t="s">
        <v>86</v>
      </c>
      <c r="AP2002" s="1" t="s">
        <v>57</v>
      </c>
      <c r="AQ2002" s="1" t="s">
        <v>25</v>
      </c>
      <c r="AR2002" s="1" t="s">
        <v>19</v>
      </c>
      <c r="AS2002" s="1" t="s">
        <v>23090</v>
      </c>
      <c r="AT2002" s="1" t="s">
        <v>26</v>
      </c>
    </row>
    <row r="2003" spans="1:46" x14ac:dyDescent="0.25">
      <c r="A2003" s="1" t="s">
        <v>22542</v>
      </c>
      <c r="B2003" s="2" t="s">
        <v>23101</v>
      </c>
      <c r="C2003" s="2" t="s">
        <v>23104</v>
      </c>
      <c r="D2003" s="1">
        <v>0</v>
      </c>
      <c r="E2003" s="1">
        <v>4</v>
      </c>
      <c r="F2003" s="1">
        <v>3</v>
      </c>
      <c r="G2003" s="1">
        <v>7</v>
      </c>
      <c r="H2003" s="6">
        <v>0.42857142857142855</v>
      </c>
      <c r="I2003">
        <v>1</v>
      </c>
      <c r="J2003" s="1">
        <v>44</v>
      </c>
      <c r="K2003" s="1">
        <v>1</v>
      </c>
      <c r="L2003" s="1">
        <v>674</v>
      </c>
      <c r="M2003" s="6">
        <v>0.28000000000000003</v>
      </c>
      <c r="N2003" s="4">
        <v>5400</v>
      </c>
      <c r="O2003" s="4">
        <v>450</v>
      </c>
      <c r="P2003" s="4">
        <v>400</v>
      </c>
      <c r="Q2003" s="3">
        <v>0.35</v>
      </c>
      <c r="R2003" s="1">
        <v>36</v>
      </c>
      <c r="S2003" s="1">
        <v>400</v>
      </c>
      <c r="T2003" s="1">
        <v>27</v>
      </c>
      <c r="U2003" s="1">
        <v>1</v>
      </c>
      <c r="V2003" s="1">
        <v>36</v>
      </c>
      <c r="W2003" s="1">
        <v>1</v>
      </c>
      <c r="X2003" s="1">
        <v>0</v>
      </c>
      <c r="Y2003" s="1">
        <v>0</v>
      </c>
      <c r="Z2003" s="1">
        <v>3</v>
      </c>
      <c r="AA2003" s="1">
        <v>1</v>
      </c>
      <c r="AB2003" s="1">
        <v>1</v>
      </c>
      <c r="AC2003" s="1">
        <v>0</v>
      </c>
      <c r="AD2003" s="1">
        <v>0</v>
      </c>
      <c r="AE2003" s="1">
        <v>1000</v>
      </c>
      <c r="AF2003" s="1">
        <v>180</v>
      </c>
      <c r="AG2003" s="1">
        <v>80</v>
      </c>
      <c r="AH2003" s="1">
        <v>1000</v>
      </c>
      <c r="AI2003" s="1">
        <v>2260</v>
      </c>
      <c r="AJ2003" s="1" t="s">
        <v>15579</v>
      </c>
      <c r="AK2003" s="1" t="s">
        <v>15580</v>
      </c>
      <c r="AL2003" s="1" t="s">
        <v>15581</v>
      </c>
      <c r="AM2003" s="1" t="s">
        <v>16</v>
      </c>
      <c r="AN2003" s="1" t="s">
        <v>23098</v>
      </c>
      <c r="AO2003" s="1" t="s">
        <v>86</v>
      </c>
      <c r="AP2003" s="1" t="s">
        <v>86</v>
      </c>
      <c r="AQ2003" s="1" t="s">
        <v>25</v>
      </c>
      <c r="AR2003" s="1" t="s">
        <v>30</v>
      </c>
      <c r="AS2003" s="1" t="s">
        <v>23091</v>
      </c>
      <c r="AT2003" s="1" t="s">
        <v>101</v>
      </c>
    </row>
    <row r="2004" spans="1:46" x14ac:dyDescent="0.25">
      <c r="A2004" s="1" t="s">
        <v>17260</v>
      </c>
      <c r="B2004" s="2" t="s">
        <v>23101</v>
      </c>
      <c r="C2004" s="2" t="s">
        <v>23104</v>
      </c>
      <c r="D2004" s="1">
        <v>0</v>
      </c>
      <c r="E2004" s="1">
        <v>3</v>
      </c>
      <c r="F2004" s="1">
        <v>2</v>
      </c>
      <c r="G2004" s="1">
        <v>5</v>
      </c>
      <c r="H2004" s="6">
        <v>0.4</v>
      </c>
      <c r="I2004">
        <v>1</v>
      </c>
      <c r="J2004" s="1">
        <v>28</v>
      </c>
      <c r="K2004" s="1">
        <v>1</v>
      </c>
      <c r="L2004" s="1">
        <v>461</v>
      </c>
      <c r="M2004" s="6">
        <v>0.36</v>
      </c>
      <c r="N2004" s="4">
        <v>2760</v>
      </c>
      <c r="O2004" s="4">
        <v>230</v>
      </c>
      <c r="P2004" s="4">
        <v>250</v>
      </c>
      <c r="Q2004" s="3">
        <v>0.35</v>
      </c>
      <c r="R2004" s="1">
        <v>24</v>
      </c>
      <c r="S2004" s="1">
        <v>250</v>
      </c>
      <c r="T2004" s="1">
        <v>25</v>
      </c>
      <c r="U2004" s="1">
        <v>0</v>
      </c>
      <c r="V2004" s="1">
        <v>36</v>
      </c>
      <c r="W2004" s="1">
        <v>0</v>
      </c>
      <c r="X2004" s="1">
        <v>1</v>
      </c>
      <c r="Y2004" s="1">
        <v>1</v>
      </c>
      <c r="Z2004" s="1">
        <v>2</v>
      </c>
      <c r="AA2004" s="1">
        <v>0</v>
      </c>
      <c r="AB2004" s="1">
        <v>1</v>
      </c>
      <c r="AC2004" s="1">
        <v>794</v>
      </c>
      <c r="AD2004" s="1">
        <v>0</v>
      </c>
      <c r="AE2004" s="1">
        <v>0</v>
      </c>
      <c r="AF2004" s="1">
        <v>0</v>
      </c>
      <c r="AG2004" s="1">
        <v>0</v>
      </c>
      <c r="AH2004" s="1">
        <v>700</v>
      </c>
      <c r="AI2004" s="1">
        <v>1494</v>
      </c>
      <c r="AJ2004" s="1" t="s">
        <v>795</v>
      </c>
      <c r="AK2004" s="1" t="s">
        <v>796</v>
      </c>
      <c r="AL2004" s="1" t="s">
        <v>797</v>
      </c>
      <c r="AM2004" s="1" t="s">
        <v>16</v>
      </c>
      <c r="AN2004" s="1" t="s">
        <v>23098</v>
      </c>
      <c r="AO2004" s="1" t="s">
        <v>364</v>
      </c>
      <c r="AP2004" s="1" t="s">
        <v>57</v>
      </c>
      <c r="AQ2004" s="1" t="s">
        <v>14</v>
      </c>
      <c r="AR2004" s="1" t="s">
        <v>19</v>
      </c>
      <c r="AS2004" s="1" t="s">
        <v>23090</v>
      </c>
      <c r="AT2004" s="1" t="s">
        <v>101</v>
      </c>
    </row>
    <row r="2005" spans="1:46" x14ac:dyDescent="0.25">
      <c r="A2005" s="1" t="s">
        <v>22682</v>
      </c>
      <c r="B2005" s="2" t="s">
        <v>23101</v>
      </c>
      <c r="C2005" s="2" t="s">
        <v>23104</v>
      </c>
      <c r="D2005" s="1">
        <v>1</v>
      </c>
      <c r="E2005" s="1">
        <v>0</v>
      </c>
      <c r="F2005" s="1">
        <v>1</v>
      </c>
      <c r="G2005" s="1">
        <v>2</v>
      </c>
      <c r="H2005" s="6">
        <v>0.5</v>
      </c>
      <c r="I2005">
        <v>0</v>
      </c>
      <c r="J2005" s="1">
        <v>39</v>
      </c>
      <c r="K2005" s="1">
        <v>0</v>
      </c>
      <c r="L2005" s="1">
        <v>501</v>
      </c>
      <c r="M2005" s="6">
        <v>0.08</v>
      </c>
      <c r="N2005" s="4">
        <v>2470</v>
      </c>
      <c r="O2005" s="4">
        <v>190</v>
      </c>
      <c r="P2005" s="4">
        <v>300</v>
      </c>
      <c r="Q2005" s="3">
        <v>0.36</v>
      </c>
      <c r="R2005" s="1">
        <v>24</v>
      </c>
      <c r="S2005" s="1">
        <v>300</v>
      </c>
      <c r="T2005" s="1">
        <v>32</v>
      </c>
      <c r="U2005" s="1">
        <v>1</v>
      </c>
      <c r="V2005" s="1">
        <v>36</v>
      </c>
      <c r="W2005" s="1">
        <v>0</v>
      </c>
      <c r="X2005" s="1">
        <v>0</v>
      </c>
      <c r="Y2005" s="1">
        <v>1</v>
      </c>
      <c r="Z2005" s="1">
        <v>0</v>
      </c>
      <c r="AA2005" s="1">
        <v>1</v>
      </c>
      <c r="AB2005" s="1">
        <v>0</v>
      </c>
      <c r="AC2005" s="1">
        <v>0</v>
      </c>
      <c r="AD2005" s="1">
        <v>0</v>
      </c>
      <c r="AE2005" s="1">
        <v>0</v>
      </c>
      <c r="AF2005" s="1">
        <v>0</v>
      </c>
      <c r="AG2005" s="1">
        <v>0</v>
      </c>
      <c r="AH2005" s="1">
        <v>0</v>
      </c>
      <c r="AI2005" s="1">
        <v>0</v>
      </c>
      <c r="AJ2005" s="1" t="s">
        <v>15941</v>
      </c>
      <c r="AK2005" s="1" t="s">
        <v>15942</v>
      </c>
      <c r="AL2005" s="1" t="s">
        <v>15943</v>
      </c>
      <c r="AM2005" s="1" t="s">
        <v>12</v>
      </c>
      <c r="AN2005" s="1" t="s">
        <v>23097</v>
      </c>
      <c r="AO2005" s="1" t="s">
        <v>86</v>
      </c>
      <c r="AP2005" s="1" t="s">
        <v>57</v>
      </c>
      <c r="AQ2005" s="1" t="s">
        <v>25</v>
      </c>
      <c r="AR2005" s="1" t="s">
        <v>19</v>
      </c>
      <c r="AS2005" s="1" t="s">
        <v>23091</v>
      </c>
      <c r="AT2005" s="1" t="s">
        <v>26</v>
      </c>
    </row>
    <row r="2006" spans="1:46" x14ac:dyDescent="0.25">
      <c r="A2006" s="1" t="s">
        <v>20832</v>
      </c>
      <c r="B2006" s="2" t="s">
        <v>23101</v>
      </c>
      <c r="C2006" s="2" t="s">
        <v>23105</v>
      </c>
      <c r="D2006" s="1">
        <v>2</v>
      </c>
      <c r="E2006" s="1">
        <v>0</v>
      </c>
      <c r="F2006" s="1">
        <v>3</v>
      </c>
      <c r="G2006" s="1">
        <v>5</v>
      </c>
      <c r="H2006" s="6">
        <v>0.6</v>
      </c>
      <c r="I2006">
        <v>0</v>
      </c>
      <c r="J2006" s="1">
        <v>35</v>
      </c>
      <c r="K2006" s="1">
        <v>0</v>
      </c>
      <c r="L2006" s="1">
        <v>635</v>
      </c>
      <c r="M2006" s="6">
        <v>0.15</v>
      </c>
      <c r="N2006" s="4">
        <v>2400</v>
      </c>
      <c r="O2006" s="4">
        <v>220</v>
      </c>
      <c r="P2006" s="4">
        <v>150</v>
      </c>
      <c r="Q2006" s="3">
        <v>0.35</v>
      </c>
      <c r="R2006" s="1">
        <v>24</v>
      </c>
      <c r="S2006" s="1">
        <v>150</v>
      </c>
      <c r="T2006" s="1">
        <v>14</v>
      </c>
      <c r="U2006" s="1">
        <v>1</v>
      </c>
      <c r="V2006" s="1">
        <v>36</v>
      </c>
      <c r="W2006" s="1">
        <v>0</v>
      </c>
      <c r="X2006" s="1">
        <v>0</v>
      </c>
      <c r="Y2006" s="1">
        <v>1</v>
      </c>
      <c r="Z2006" s="1">
        <v>3</v>
      </c>
      <c r="AA2006" s="1">
        <v>0</v>
      </c>
      <c r="AB2006" s="1">
        <v>0</v>
      </c>
      <c r="AC2006" s="1">
        <v>0</v>
      </c>
      <c r="AD2006" s="1">
        <v>0</v>
      </c>
      <c r="AE2006" s="1">
        <v>0</v>
      </c>
      <c r="AF2006" s="1">
        <v>0</v>
      </c>
      <c r="AG2006" s="1">
        <v>47</v>
      </c>
      <c r="AH2006" s="1">
        <v>400</v>
      </c>
      <c r="AI2006" s="1">
        <v>447</v>
      </c>
      <c r="AJ2006" s="1" t="s">
        <v>11021</v>
      </c>
      <c r="AK2006" s="1" t="s">
        <v>11022</v>
      </c>
      <c r="AL2006" s="1" t="s">
        <v>11023</v>
      </c>
      <c r="AM2006" s="1" t="s">
        <v>12</v>
      </c>
      <c r="AN2006" s="1" t="s">
        <v>23097</v>
      </c>
      <c r="AO2006" s="1" t="s">
        <v>86</v>
      </c>
      <c r="AP2006" s="1" t="s">
        <v>57</v>
      </c>
      <c r="AQ2006" s="1" t="s">
        <v>25</v>
      </c>
      <c r="AR2006" s="1" t="s">
        <v>19</v>
      </c>
      <c r="AS2006" s="1" t="s">
        <v>23090</v>
      </c>
      <c r="AT2006" s="1" t="s">
        <v>26</v>
      </c>
    </row>
    <row r="2007" spans="1:46" x14ac:dyDescent="0.25">
      <c r="A2007" s="1" t="s">
        <v>18506</v>
      </c>
      <c r="B2007" s="2" t="s">
        <v>23101</v>
      </c>
      <c r="C2007" s="2" t="s">
        <v>23105</v>
      </c>
      <c r="D2007" s="1">
        <v>1</v>
      </c>
      <c r="E2007" s="1">
        <v>1</v>
      </c>
      <c r="F2007" s="1">
        <v>1</v>
      </c>
      <c r="G2007" s="1">
        <v>3</v>
      </c>
      <c r="H2007" s="6">
        <v>0.33333333333333331</v>
      </c>
      <c r="I2007">
        <v>1</v>
      </c>
      <c r="J2007" s="1">
        <v>36</v>
      </c>
      <c r="K2007" s="1">
        <v>0</v>
      </c>
      <c r="L2007" s="1">
        <v>614</v>
      </c>
      <c r="M2007" s="6">
        <v>0.16</v>
      </c>
      <c r="N2007" s="4">
        <v>3000</v>
      </c>
      <c r="O2007" s="4">
        <v>180</v>
      </c>
      <c r="P2007" s="4">
        <v>300</v>
      </c>
      <c r="Q2007" s="3">
        <v>0.35</v>
      </c>
      <c r="R2007" s="1">
        <v>24</v>
      </c>
      <c r="S2007" s="1">
        <v>300</v>
      </c>
      <c r="T2007" s="1">
        <v>39</v>
      </c>
      <c r="U2007" s="1">
        <v>1</v>
      </c>
      <c r="V2007" s="1">
        <v>36</v>
      </c>
      <c r="W2007" s="1">
        <v>0</v>
      </c>
      <c r="X2007" s="1">
        <v>1</v>
      </c>
      <c r="Y2007" s="1">
        <v>1</v>
      </c>
      <c r="Z2007" s="1">
        <v>3</v>
      </c>
      <c r="AA2007" s="1">
        <v>0</v>
      </c>
      <c r="AB2007" s="1">
        <v>1</v>
      </c>
      <c r="AC2007" s="1">
        <v>0</v>
      </c>
      <c r="AD2007" s="1">
        <v>0</v>
      </c>
      <c r="AE2007" s="1">
        <v>0</v>
      </c>
      <c r="AF2007" s="1">
        <v>140</v>
      </c>
      <c r="AG2007" s="1">
        <v>0</v>
      </c>
      <c r="AH2007" s="1">
        <v>100</v>
      </c>
      <c r="AI2007" s="1">
        <v>240</v>
      </c>
      <c r="AJ2007" s="1" t="s">
        <v>4543</v>
      </c>
      <c r="AK2007" s="1" t="s">
        <v>4544</v>
      </c>
      <c r="AL2007" s="1" t="s">
        <v>4545</v>
      </c>
      <c r="AM2007" s="1" t="s">
        <v>16</v>
      </c>
      <c r="AN2007" s="1" t="s">
        <v>23097</v>
      </c>
      <c r="AO2007" s="1" t="s">
        <v>86</v>
      </c>
      <c r="AP2007" s="1" t="s">
        <v>57</v>
      </c>
      <c r="AQ2007" s="1" t="s">
        <v>14</v>
      </c>
      <c r="AR2007" s="1" t="s">
        <v>19</v>
      </c>
      <c r="AS2007" s="1" t="s">
        <v>23090</v>
      </c>
      <c r="AT2007" s="1" t="s">
        <v>101</v>
      </c>
    </row>
    <row r="2008" spans="1:46" x14ac:dyDescent="0.25">
      <c r="A2008" s="1" t="s">
        <v>17412</v>
      </c>
      <c r="B2008" s="2" t="s">
        <v>23101</v>
      </c>
      <c r="C2008" s="2" t="s">
        <v>23105</v>
      </c>
      <c r="D2008" s="1">
        <v>0</v>
      </c>
      <c r="E2008" s="1">
        <v>0</v>
      </c>
      <c r="F2008" s="1">
        <v>1</v>
      </c>
      <c r="G2008" s="1">
        <v>1</v>
      </c>
      <c r="H2008" s="6">
        <v>1</v>
      </c>
      <c r="I2008">
        <v>0</v>
      </c>
      <c r="J2008" s="1">
        <v>38</v>
      </c>
      <c r="K2008" s="1">
        <v>0</v>
      </c>
      <c r="L2008" s="1">
        <v>449</v>
      </c>
      <c r="M2008" s="6">
        <v>0.09</v>
      </c>
      <c r="N2008" s="4">
        <v>4000</v>
      </c>
      <c r="O2008" s="4">
        <v>300</v>
      </c>
      <c r="P2008" s="4">
        <v>150</v>
      </c>
      <c r="Q2008" s="3">
        <v>0.39</v>
      </c>
      <c r="R2008" s="1">
        <v>6</v>
      </c>
      <c r="S2008" s="1">
        <v>150</v>
      </c>
      <c r="T2008" s="1">
        <v>25</v>
      </c>
      <c r="U2008" s="1">
        <v>1</v>
      </c>
      <c r="V2008" s="1">
        <v>36</v>
      </c>
      <c r="W2008" s="1">
        <v>1</v>
      </c>
      <c r="X2008" s="1">
        <v>1</v>
      </c>
      <c r="Y2008" s="1">
        <v>1</v>
      </c>
      <c r="Z2008" s="1">
        <v>1</v>
      </c>
      <c r="AA2008" s="1">
        <v>1</v>
      </c>
      <c r="AB2008" s="1">
        <v>0</v>
      </c>
      <c r="AC2008" s="1">
        <v>0</v>
      </c>
      <c r="AD2008" s="1">
        <v>0</v>
      </c>
      <c r="AE2008" s="1">
        <v>0</v>
      </c>
      <c r="AF2008" s="1">
        <v>0</v>
      </c>
      <c r="AG2008" s="1">
        <v>0</v>
      </c>
      <c r="AH2008" s="1">
        <v>0</v>
      </c>
      <c r="AI2008" s="1">
        <v>0</v>
      </c>
      <c r="AJ2008" s="1" t="s">
        <v>1285</v>
      </c>
      <c r="AK2008" s="1" t="s">
        <v>1286</v>
      </c>
      <c r="AL2008" s="1" t="s">
        <v>1287</v>
      </c>
      <c r="AM2008" s="1" t="s">
        <v>12</v>
      </c>
      <c r="AN2008" s="1" t="s">
        <v>23097</v>
      </c>
      <c r="AO2008" s="1" t="s">
        <v>86</v>
      </c>
      <c r="AP2008" s="1" t="s">
        <v>86</v>
      </c>
      <c r="AQ2008" s="1" t="s">
        <v>14</v>
      </c>
      <c r="AR2008" s="1" t="s">
        <v>19</v>
      </c>
      <c r="AS2008" s="1" t="s">
        <v>23091</v>
      </c>
      <c r="AT2008" s="1" t="s">
        <v>26</v>
      </c>
    </row>
    <row r="2009" spans="1:46" x14ac:dyDescent="0.25">
      <c r="A2009" s="1" t="s">
        <v>22300</v>
      </c>
      <c r="B2009" s="2" t="s">
        <v>23101</v>
      </c>
      <c r="C2009" s="2" t="s">
        <v>23106</v>
      </c>
      <c r="D2009" s="1">
        <v>0</v>
      </c>
      <c r="E2009" s="1">
        <v>0</v>
      </c>
      <c r="F2009" s="1">
        <v>1</v>
      </c>
      <c r="G2009" s="1">
        <v>1</v>
      </c>
      <c r="H2009" s="6">
        <v>1</v>
      </c>
      <c r="I2009">
        <v>1</v>
      </c>
      <c r="J2009" s="1">
        <v>26</v>
      </c>
      <c r="K2009" s="1">
        <v>1</v>
      </c>
      <c r="L2009" s="1">
        <v>745</v>
      </c>
      <c r="M2009" s="6">
        <v>0.09</v>
      </c>
      <c r="N2009" s="4">
        <v>1800</v>
      </c>
      <c r="O2009" s="4">
        <v>150</v>
      </c>
      <c r="P2009" s="4">
        <v>250</v>
      </c>
      <c r="Q2009" s="3">
        <v>0.36</v>
      </c>
      <c r="R2009" s="1">
        <v>24</v>
      </c>
      <c r="S2009" s="1">
        <v>250</v>
      </c>
      <c r="T2009" s="1">
        <v>46</v>
      </c>
      <c r="U2009" s="1">
        <v>0</v>
      </c>
      <c r="V2009" s="1">
        <v>36</v>
      </c>
      <c r="W2009" s="1">
        <v>0</v>
      </c>
      <c r="X2009" s="1">
        <v>1</v>
      </c>
      <c r="Y2009" s="1">
        <v>1</v>
      </c>
      <c r="Z2009" s="1">
        <v>3</v>
      </c>
      <c r="AA2009" s="1">
        <v>1</v>
      </c>
      <c r="AB2009" s="1">
        <v>1</v>
      </c>
      <c r="AC2009" s="1">
        <v>0</v>
      </c>
      <c r="AD2009" s="1">
        <v>0</v>
      </c>
      <c r="AE2009" s="1">
        <v>0</v>
      </c>
      <c r="AF2009" s="1">
        <v>0</v>
      </c>
      <c r="AG2009" s="1">
        <v>0</v>
      </c>
      <c r="AH2009" s="1">
        <v>200</v>
      </c>
      <c r="AI2009" s="1">
        <v>200</v>
      </c>
      <c r="AJ2009" s="1" t="s">
        <v>359</v>
      </c>
      <c r="AK2009" s="1" t="s">
        <v>14952</v>
      </c>
      <c r="AL2009" s="1" t="s">
        <v>14953</v>
      </c>
      <c r="AM2009" s="1" t="s">
        <v>16</v>
      </c>
      <c r="AN2009" s="1" t="s">
        <v>23098</v>
      </c>
      <c r="AO2009" s="1" t="s">
        <v>364</v>
      </c>
      <c r="AP2009" s="1" t="s">
        <v>57</v>
      </c>
      <c r="AQ2009" s="1" t="s">
        <v>14</v>
      </c>
      <c r="AR2009" s="1" t="s">
        <v>19</v>
      </c>
      <c r="AS2009" s="1" t="s">
        <v>23091</v>
      </c>
      <c r="AT2009" s="1" t="s">
        <v>101</v>
      </c>
    </row>
    <row r="2010" spans="1:46" x14ac:dyDescent="0.25">
      <c r="A2010" s="1" t="s">
        <v>22170</v>
      </c>
      <c r="B2010" s="2" t="s">
        <v>23101</v>
      </c>
      <c r="C2010" s="2" t="s">
        <v>23107</v>
      </c>
      <c r="D2010" s="1">
        <v>0</v>
      </c>
      <c r="E2010" s="1">
        <v>0</v>
      </c>
      <c r="F2010" s="1">
        <v>1</v>
      </c>
      <c r="G2010" s="1">
        <v>1</v>
      </c>
      <c r="H2010" s="6">
        <v>1</v>
      </c>
      <c r="I2010">
        <v>0</v>
      </c>
      <c r="J2010" s="1">
        <v>56</v>
      </c>
      <c r="K2010" s="1">
        <v>0</v>
      </c>
      <c r="L2010" s="1">
        <v>597</v>
      </c>
      <c r="M2010" s="6">
        <v>0.34</v>
      </c>
      <c r="N2010" s="4">
        <v>3000</v>
      </c>
      <c r="O2010" s="4">
        <v>200</v>
      </c>
      <c r="P2010" s="4">
        <v>200</v>
      </c>
      <c r="Q2010" s="3">
        <v>0.36</v>
      </c>
      <c r="R2010" s="1">
        <v>24</v>
      </c>
      <c r="S2010" s="1">
        <v>200</v>
      </c>
      <c r="T2010" s="1">
        <v>25</v>
      </c>
      <c r="U2010" s="1">
        <v>1</v>
      </c>
      <c r="V2010" s="1">
        <v>36</v>
      </c>
      <c r="W2010" s="1">
        <v>0</v>
      </c>
      <c r="X2010" s="1">
        <v>1</v>
      </c>
      <c r="Y2010" s="1">
        <v>1</v>
      </c>
      <c r="Z2010" s="1">
        <v>1</v>
      </c>
      <c r="AA2010" s="1">
        <v>1</v>
      </c>
      <c r="AB2010" s="1">
        <v>0</v>
      </c>
      <c r="AC2010" s="1">
        <v>70</v>
      </c>
      <c r="AD2010" s="1">
        <v>60</v>
      </c>
      <c r="AE2010" s="1">
        <v>286</v>
      </c>
      <c r="AF2010" s="1">
        <v>627</v>
      </c>
      <c r="AG2010" s="1">
        <v>0</v>
      </c>
      <c r="AH2010" s="1">
        <v>150</v>
      </c>
      <c r="AI2010" s="1">
        <v>1193</v>
      </c>
      <c r="AJ2010" s="1" t="s">
        <v>14594</v>
      </c>
      <c r="AK2010" s="1" t="s">
        <v>14595</v>
      </c>
      <c r="AL2010" s="1" t="s">
        <v>14596</v>
      </c>
      <c r="AM2010" s="1" t="s">
        <v>12</v>
      </c>
      <c r="AN2010" s="1" t="s">
        <v>23097</v>
      </c>
      <c r="AO2010" s="1" t="s">
        <v>86</v>
      </c>
      <c r="AP2010" s="1" t="s">
        <v>57</v>
      </c>
      <c r="AQ2010" s="1" t="s">
        <v>14</v>
      </c>
      <c r="AR2010" s="1" t="s">
        <v>19</v>
      </c>
      <c r="AS2010" s="1" t="s">
        <v>23091</v>
      </c>
      <c r="AT2010" s="1" t="s">
        <v>26</v>
      </c>
    </row>
    <row r="2011" spans="1:46" x14ac:dyDescent="0.25">
      <c r="A2011" s="1" t="s">
        <v>17563</v>
      </c>
      <c r="B2011" s="2" t="s">
        <v>23101</v>
      </c>
      <c r="C2011" s="2" t="s">
        <v>23107</v>
      </c>
      <c r="D2011" s="1">
        <v>1</v>
      </c>
      <c r="E2011" s="1">
        <v>0</v>
      </c>
      <c r="F2011" s="1">
        <v>1</v>
      </c>
      <c r="G2011" s="1">
        <v>2</v>
      </c>
      <c r="H2011" s="6">
        <v>0.5</v>
      </c>
      <c r="I2011">
        <v>0</v>
      </c>
      <c r="J2011" s="1">
        <v>45</v>
      </c>
      <c r="K2011" s="1">
        <v>0</v>
      </c>
      <c r="L2011" s="1">
        <v>822</v>
      </c>
      <c r="M2011" s="6">
        <v>0.37</v>
      </c>
      <c r="N2011" s="4">
        <v>2000</v>
      </c>
      <c r="O2011" s="4">
        <v>180</v>
      </c>
      <c r="P2011" s="4">
        <v>200</v>
      </c>
      <c r="Q2011" s="3">
        <v>0.35</v>
      </c>
      <c r="R2011" s="1">
        <v>24</v>
      </c>
      <c r="S2011" s="1">
        <v>200</v>
      </c>
      <c r="T2011" s="1">
        <v>19</v>
      </c>
      <c r="U2011" s="1">
        <v>1</v>
      </c>
      <c r="V2011" s="1">
        <v>36</v>
      </c>
      <c r="W2011" s="1">
        <v>0</v>
      </c>
      <c r="X2011" s="1">
        <v>1</v>
      </c>
      <c r="Y2011" s="1">
        <v>1</v>
      </c>
      <c r="Z2011" s="1">
        <v>1</v>
      </c>
      <c r="AA2011" s="1">
        <v>1</v>
      </c>
      <c r="AB2011" s="1">
        <v>1</v>
      </c>
      <c r="AC2011" s="1">
        <v>0</v>
      </c>
      <c r="AD2011" s="1">
        <v>0</v>
      </c>
      <c r="AE2011" s="1">
        <v>0</v>
      </c>
      <c r="AF2011" s="1">
        <v>0</v>
      </c>
      <c r="AG2011" s="1">
        <v>0</v>
      </c>
      <c r="AH2011" s="1">
        <v>950</v>
      </c>
      <c r="AI2011" s="1">
        <v>950</v>
      </c>
      <c r="AJ2011" s="1" t="s">
        <v>1766</v>
      </c>
      <c r="AK2011" s="1" t="s">
        <v>1767</v>
      </c>
      <c r="AL2011" s="1" t="s">
        <v>1768</v>
      </c>
      <c r="AM2011" s="1" t="s">
        <v>12</v>
      </c>
      <c r="AN2011" s="1" t="s">
        <v>23097</v>
      </c>
      <c r="AO2011" s="1" t="s">
        <v>86</v>
      </c>
      <c r="AP2011" s="1" t="s">
        <v>57</v>
      </c>
      <c r="AQ2011" s="1" t="s">
        <v>14</v>
      </c>
      <c r="AR2011" s="1" t="s">
        <v>19</v>
      </c>
      <c r="AS2011" s="1" t="s">
        <v>23091</v>
      </c>
      <c r="AT2011" s="1" t="s">
        <v>101</v>
      </c>
    </row>
    <row r="2012" spans="1:46" x14ac:dyDescent="0.25">
      <c r="A2012" s="1" t="s">
        <v>18916</v>
      </c>
      <c r="B2012" s="2" t="s">
        <v>23101</v>
      </c>
      <c r="C2012" s="2" t="s">
        <v>23107</v>
      </c>
      <c r="D2012" s="1">
        <v>0</v>
      </c>
      <c r="E2012" s="1">
        <v>1</v>
      </c>
      <c r="F2012" s="1">
        <v>1</v>
      </c>
      <c r="G2012" s="1">
        <v>2</v>
      </c>
      <c r="H2012" s="6">
        <v>0.5</v>
      </c>
      <c r="I2012">
        <v>0</v>
      </c>
      <c r="J2012" s="1">
        <v>30</v>
      </c>
      <c r="K2012" s="1">
        <v>0</v>
      </c>
      <c r="L2012" s="1">
        <v>700</v>
      </c>
      <c r="M2012" s="6">
        <v>0.36</v>
      </c>
      <c r="N2012" s="4">
        <v>2700</v>
      </c>
      <c r="O2012" s="4">
        <v>220</v>
      </c>
      <c r="P2012" s="4">
        <v>200</v>
      </c>
      <c r="Q2012" s="3">
        <v>0.3</v>
      </c>
      <c r="R2012" s="1">
        <v>12</v>
      </c>
      <c r="S2012" s="1">
        <v>200</v>
      </c>
      <c r="T2012" s="1">
        <v>17</v>
      </c>
      <c r="U2012" s="1">
        <v>1</v>
      </c>
      <c r="V2012" s="1">
        <v>36</v>
      </c>
      <c r="W2012" s="1">
        <v>0</v>
      </c>
      <c r="X2012" s="1">
        <v>0</v>
      </c>
      <c r="Y2012" s="1">
        <v>1</v>
      </c>
      <c r="Z2012" s="1">
        <v>0</v>
      </c>
      <c r="AA2012" s="1">
        <v>1</v>
      </c>
      <c r="AB2012" s="1">
        <v>0</v>
      </c>
      <c r="AC2012" s="1">
        <v>900</v>
      </c>
      <c r="AD2012" s="1">
        <v>0</v>
      </c>
      <c r="AE2012" s="1">
        <v>0</v>
      </c>
      <c r="AF2012" s="1">
        <v>350</v>
      </c>
      <c r="AG2012" s="1">
        <v>0</v>
      </c>
      <c r="AH2012" s="1">
        <v>200</v>
      </c>
      <c r="AI2012" s="1">
        <v>1450</v>
      </c>
      <c r="AJ2012" s="1" t="s">
        <v>5739</v>
      </c>
      <c r="AK2012" s="1" t="s">
        <v>5740</v>
      </c>
      <c r="AL2012" s="1" t="s">
        <v>5741</v>
      </c>
      <c r="AM2012" s="1" t="s">
        <v>12</v>
      </c>
      <c r="AN2012" s="1" t="s">
        <v>23097</v>
      </c>
      <c r="AO2012" s="1" t="s">
        <v>86</v>
      </c>
      <c r="AP2012" s="1" t="s">
        <v>57</v>
      </c>
      <c r="AQ2012" s="1" t="s">
        <v>25</v>
      </c>
      <c r="AR2012" s="1" t="s">
        <v>19</v>
      </c>
      <c r="AS2012" s="1" t="s">
        <v>23091</v>
      </c>
      <c r="AT2012" s="1" t="s">
        <v>26</v>
      </c>
    </row>
    <row r="2013" spans="1:46" x14ac:dyDescent="0.25">
      <c r="A2013" s="1" t="s">
        <v>17591</v>
      </c>
      <c r="B2013" s="2" t="s">
        <v>23101</v>
      </c>
      <c r="C2013" s="2" t="s">
        <v>23108</v>
      </c>
      <c r="D2013" s="1">
        <v>0</v>
      </c>
      <c r="E2013" s="1">
        <v>0</v>
      </c>
      <c r="F2013" s="1">
        <v>1</v>
      </c>
      <c r="G2013" s="1">
        <v>1</v>
      </c>
      <c r="H2013" s="6">
        <v>1</v>
      </c>
      <c r="I2013">
        <v>0</v>
      </c>
      <c r="J2013" s="1">
        <v>48</v>
      </c>
      <c r="K2013" s="1">
        <v>1</v>
      </c>
      <c r="L2013" s="1">
        <v>624</v>
      </c>
      <c r="M2013" s="6">
        <v>0.54</v>
      </c>
      <c r="N2013" s="4">
        <v>3600</v>
      </c>
      <c r="O2013" s="4">
        <v>300</v>
      </c>
      <c r="P2013" s="4">
        <v>300</v>
      </c>
      <c r="Q2013" s="3">
        <v>0.28999999999999998</v>
      </c>
      <c r="R2013" s="1">
        <v>24</v>
      </c>
      <c r="S2013" s="1">
        <v>300</v>
      </c>
      <c r="T2013" s="1">
        <v>30</v>
      </c>
      <c r="U2013" s="1">
        <v>1</v>
      </c>
      <c r="V2013" s="1">
        <v>36</v>
      </c>
      <c r="W2013" s="1">
        <v>0</v>
      </c>
      <c r="X2013" s="1">
        <v>1</v>
      </c>
      <c r="Y2013" s="1">
        <v>0</v>
      </c>
      <c r="Z2013" s="1">
        <v>2</v>
      </c>
      <c r="AA2013" s="1">
        <v>0</v>
      </c>
      <c r="AB2013" s="1">
        <v>0</v>
      </c>
      <c r="AC2013" s="1">
        <v>0</v>
      </c>
      <c r="AD2013" s="1">
        <v>11900</v>
      </c>
      <c r="AE2013" s="1">
        <v>0</v>
      </c>
      <c r="AF2013" s="1">
        <v>0</v>
      </c>
      <c r="AG2013" s="1">
        <v>0</v>
      </c>
      <c r="AH2013" s="1">
        <v>150</v>
      </c>
      <c r="AI2013" s="1">
        <v>12050</v>
      </c>
      <c r="AJ2013" s="1" t="s">
        <v>1855</v>
      </c>
      <c r="AK2013" s="1" t="s">
        <v>1856</v>
      </c>
      <c r="AL2013" s="1" t="s">
        <v>1857</v>
      </c>
      <c r="AM2013" s="1" t="s">
        <v>12</v>
      </c>
      <c r="AN2013" s="1" t="s">
        <v>23098</v>
      </c>
      <c r="AO2013" s="1" t="s">
        <v>86</v>
      </c>
      <c r="AP2013" s="1" t="s">
        <v>57</v>
      </c>
      <c r="AQ2013" s="1" t="s">
        <v>14</v>
      </c>
      <c r="AR2013" s="1" t="s">
        <v>30</v>
      </c>
      <c r="AS2013" s="1" t="s">
        <v>23090</v>
      </c>
      <c r="AT2013" s="1" t="s">
        <v>26</v>
      </c>
    </row>
    <row r="2014" spans="1:46" x14ac:dyDescent="0.25">
      <c r="A2014" s="1" t="s">
        <v>22359</v>
      </c>
      <c r="B2014" s="2" t="s">
        <v>23101</v>
      </c>
      <c r="C2014" s="2" t="s">
        <v>23108</v>
      </c>
      <c r="D2014" s="1">
        <v>0</v>
      </c>
      <c r="E2014" s="1">
        <v>0</v>
      </c>
      <c r="F2014" s="1">
        <v>1</v>
      </c>
      <c r="G2014" s="1">
        <v>1</v>
      </c>
      <c r="H2014" s="6">
        <v>1</v>
      </c>
      <c r="I2014">
        <v>0</v>
      </c>
      <c r="J2014" s="1">
        <v>35</v>
      </c>
      <c r="K2014" s="1">
        <v>1</v>
      </c>
      <c r="L2014" s="1">
        <v>628</v>
      </c>
      <c r="M2014" s="6">
        <v>1.56</v>
      </c>
      <c r="N2014" s="4">
        <v>3500</v>
      </c>
      <c r="O2014" s="4">
        <v>300</v>
      </c>
      <c r="P2014" s="4">
        <v>300</v>
      </c>
      <c r="Q2014" s="3">
        <v>0.35</v>
      </c>
      <c r="R2014" s="1">
        <v>12</v>
      </c>
      <c r="S2014" s="1">
        <v>300</v>
      </c>
      <c r="T2014" s="1">
        <v>16</v>
      </c>
      <c r="U2014" s="1">
        <v>1</v>
      </c>
      <c r="V2014" s="1">
        <v>36</v>
      </c>
      <c r="W2014" s="1">
        <v>0</v>
      </c>
      <c r="X2014" s="1">
        <v>0</v>
      </c>
      <c r="Y2014" s="1">
        <v>0</v>
      </c>
      <c r="Z2014" s="1">
        <v>5</v>
      </c>
      <c r="AA2014" s="1">
        <v>0</v>
      </c>
      <c r="AB2014" s="1">
        <v>0</v>
      </c>
      <c r="AC2014" s="1">
        <v>40000</v>
      </c>
      <c r="AD2014" s="1">
        <v>123</v>
      </c>
      <c r="AE2014" s="1">
        <v>824</v>
      </c>
      <c r="AF2014" s="1">
        <v>1227</v>
      </c>
      <c r="AG2014" s="1">
        <v>60</v>
      </c>
      <c r="AH2014" s="1">
        <v>500</v>
      </c>
      <c r="AI2014" s="1">
        <v>42734</v>
      </c>
      <c r="AJ2014" s="1" t="s">
        <v>15114</v>
      </c>
      <c r="AK2014" s="1" t="s">
        <v>15115</v>
      </c>
      <c r="AL2014" s="1" t="s">
        <v>15116</v>
      </c>
      <c r="AM2014" s="1" t="s">
        <v>12</v>
      </c>
      <c r="AN2014" s="1" t="s">
        <v>23098</v>
      </c>
      <c r="AO2014" s="1" t="s">
        <v>86</v>
      </c>
      <c r="AP2014" s="1" t="s">
        <v>57</v>
      </c>
      <c r="AQ2014" s="1" t="s">
        <v>25</v>
      </c>
      <c r="AR2014" s="1" t="s">
        <v>30</v>
      </c>
      <c r="AS2014" s="1" t="s">
        <v>23090</v>
      </c>
      <c r="AT2014" s="1" t="s">
        <v>26</v>
      </c>
    </row>
    <row r="2015" spans="1:46" x14ac:dyDescent="0.25">
      <c r="A2015" s="1" t="s">
        <v>22365</v>
      </c>
      <c r="B2015" s="2" t="s">
        <v>23101</v>
      </c>
      <c r="C2015" s="2" t="s">
        <v>23108</v>
      </c>
      <c r="D2015" s="1">
        <v>0</v>
      </c>
      <c r="E2015" s="1">
        <v>0</v>
      </c>
      <c r="F2015" s="1">
        <v>2</v>
      </c>
      <c r="G2015" s="1">
        <v>2</v>
      </c>
      <c r="H2015" s="6">
        <v>1</v>
      </c>
      <c r="I2015">
        <v>0</v>
      </c>
      <c r="J2015" s="1">
        <v>32</v>
      </c>
      <c r="K2015" s="1">
        <v>1</v>
      </c>
      <c r="L2015" s="1">
        <v>729</v>
      </c>
      <c r="M2015" s="6">
        <v>0.13</v>
      </c>
      <c r="N2015" s="4">
        <v>8400</v>
      </c>
      <c r="O2015" s="4">
        <v>700</v>
      </c>
      <c r="P2015" s="4">
        <v>600</v>
      </c>
      <c r="Q2015" s="3">
        <v>0.32</v>
      </c>
      <c r="R2015" s="1">
        <v>24</v>
      </c>
      <c r="S2015" s="1">
        <v>600</v>
      </c>
      <c r="T2015" s="1">
        <v>34</v>
      </c>
      <c r="U2015" s="1">
        <v>1</v>
      </c>
      <c r="V2015" s="1">
        <v>36</v>
      </c>
      <c r="W2015" s="1">
        <v>1</v>
      </c>
      <c r="X2015" s="1">
        <v>1</v>
      </c>
      <c r="Y2015" s="1">
        <v>1</v>
      </c>
      <c r="Z2015" s="1">
        <v>3</v>
      </c>
      <c r="AA2015" s="1">
        <v>0</v>
      </c>
      <c r="AB2015" s="1">
        <v>0</v>
      </c>
      <c r="AC2015" s="1">
        <v>0</v>
      </c>
      <c r="AD2015" s="1">
        <v>400</v>
      </c>
      <c r="AE2015" s="1">
        <v>1181</v>
      </c>
      <c r="AF2015" s="1">
        <v>0</v>
      </c>
      <c r="AG2015" s="1">
        <v>5</v>
      </c>
      <c r="AH2015" s="1">
        <v>0</v>
      </c>
      <c r="AI2015" s="1">
        <v>1586</v>
      </c>
      <c r="AJ2015" s="1" t="s">
        <v>15132</v>
      </c>
      <c r="AK2015" s="1" t="s">
        <v>15133</v>
      </c>
      <c r="AL2015" s="1" t="s">
        <v>15134</v>
      </c>
      <c r="AM2015" s="1" t="s">
        <v>12</v>
      </c>
      <c r="AN2015" s="1" t="s">
        <v>23098</v>
      </c>
      <c r="AO2015" s="1" t="s">
        <v>86</v>
      </c>
      <c r="AP2015" s="1" t="s">
        <v>86</v>
      </c>
      <c r="AQ2015" s="1" t="s">
        <v>14</v>
      </c>
      <c r="AR2015" s="1" t="s">
        <v>19</v>
      </c>
      <c r="AS2015" s="1" t="s">
        <v>23090</v>
      </c>
      <c r="AT2015" s="1" t="s">
        <v>26</v>
      </c>
    </row>
    <row r="2016" spans="1:46" x14ac:dyDescent="0.25">
      <c r="A2016" s="1" t="s">
        <v>18941</v>
      </c>
      <c r="B2016" s="2" t="s">
        <v>23101</v>
      </c>
      <c r="C2016" s="2" t="s">
        <v>23108</v>
      </c>
      <c r="D2016" s="1">
        <v>0</v>
      </c>
      <c r="E2016" s="1">
        <v>0</v>
      </c>
      <c r="F2016" s="1">
        <v>1</v>
      </c>
      <c r="G2016" s="1">
        <v>1</v>
      </c>
      <c r="H2016" s="6">
        <v>1</v>
      </c>
      <c r="I2016">
        <v>0</v>
      </c>
      <c r="J2016" s="1">
        <v>32</v>
      </c>
      <c r="K2016" s="1">
        <v>1</v>
      </c>
      <c r="L2016" s="1">
        <v>761</v>
      </c>
      <c r="M2016" s="6">
        <v>0.7</v>
      </c>
      <c r="N2016" s="4">
        <v>2300</v>
      </c>
      <c r="O2016" s="4">
        <v>181</v>
      </c>
      <c r="P2016" s="4">
        <v>1000</v>
      </c>
      <c r="Q2016" s="3">
        <v>0.3</v>
      </c>
      <c r="R2016" s="1">
        <v>24</v>
      </c>
      <c r="S2016" s="1">
        <v>1000</v>
      </c>
      <c r="T2016" s="1">
        <v>69</v>
      </c>
      <c r="U2016" s="1">
        <v>1</v>
      </c>
      <c r="V2016" s="1">
        <v>36</v>
      </c>
      <c r="W2016" s="1">
        <v>0</v>
      </c>
      <c r="X2016" s="1">
        <v>0</v>
      </c>
      <c r="Y2016" s="1">
        <v>1</v>
      </c>
      <c r="Z2016" s="1">
        <v>2</v>
      </c>
      <c r="AA2016" s="1">
        <v>0</v>
      </c>
      <c r="AB2016" s="1">
        <v>1</v>
      </c>
      <c r="AC2016" s="1">
        <v>50</v>
      </c>
      <c r="AD2016" s="1">
        <v>4780</v>
      </c>
      <c r="AE2016" s="1">
        <v>364</v>
      </c>
      <c r="AF2016" s="1">
        <v>0</v>
      </c>
      <c r="AG2016" s="1">
        <v>0</v>
      </c>
      <c r="AH2016" s="1">
        <v>0</v>
      </c>
      <c r="AI2016" s="1">
        <v>5194</v>
      </c>
      <c r="AJ2016" s="1" t="s">
        <v>5811</v>
      </c>
      <c r="AK2016" s="1" t="s">
        <v>5812</v>
      </c>
      <c r="AL2016" s="1" t="s">
        <v>5813</v>
      </c>
      <c r="AM2016" s="1" t="s">
        <v>12</v>
      </c>
      <c r="AN2016" s="1" t="s">
        <v>23098</v>
      </c>
      <c r="AO2016" s="1" t="s">
        <v>86</v>
      </c>
      <c r="AP2016" s="1" t="s">
        <v>57</v>
      </c>
      <c r="AQ2016" s="1" t="s">
        <v>25</v>
      </c>
      <c r="AR2016" s="1" t="s">
        <v>19</v>
      </c>
      <c r="AS2016" s="1" t="s">
        <v>23090</v>
      </c>
      <c r="AT2016" s="1" t="s">
        <v>101</v>
      </c>
    </row>
    <row r="2017" spans="1:46" x14ac:dyDescent="0.25">
      <c r="A2017" s="1" t="s">
        <v>21830</v>
      </c>
      <c r="B2017" s="2" t="s">
        <v>23101</v>
      </c>
      <c r="C2017" s="2" t="s">
        <v>23108</v>
      </c>
      <c r="D2017" s="1">
        <v>0</v>
      </c>
      <c r="E2017" s="1">
        <v>1</v>
      </c>
      <c r="F2017" s="1">
        <v>1</v>
      </c>
      <c r="G2017" s="1">
        <v>2</v>
      </c>
      <c r="H2017" s="6">
        <v>0.5</v>
      </c>
      <c r="I2017">
        <v>0</v>
      </c>
      <c r="J2017" s="1">
        <v>37</v>
      </c>
      <c r="K2017" s="1">
        <v>1</v>
      </c>
      <c r="L2017" s="1">
        <v>630</v>
      </c>
      <c r="M2017" s="6">
        <v>0.35</v>
      </c>
      <c r="N2017" s="4">
        <v>3000</v>
      </c>
      <c r="O2017" s="4">
        <v>250</v>
      </c>
      <c r="P2017" s="4">
        <v>200</v>
      </c>
      <c r="Q2017" s="3">
        <v>0.3</v>
      </c>
      <c r="R2017" s="1">
        <v>24</v>
      </c>
      <c r="S2017" s="1">
        <v>200</v>
      </c>
      <c r="T2017" s="1">
        <v>16</v>
      </c>
      <c r="U2017" s="1">
        <v>1</v>
      </c>
      <c r="V2017" s="1">
        <v>36</v>
      </c>
      <c r="W2017" s="1">
        <v>0</v>
      </c>
      <c r="X2017" s="1">
        <v>0</v>
      </c>
      <c r="Y2017" s="1">
        <v>0</v>
      </c>
      <c r="Z2017" s="1">
        <v>1</v>
      </c>
      <c r="AA2017" s="1">
        <v>1</v>
      </c>
      <c r="AB2017" s="1">
        <v>0</v>
      </c>
      <c r="AC2017" s="1">
        <v>872</v>
      </c>
      <c r="AD2017" s="1">
        <v>650</v>
      </c>
      <c r="AE2017" s="1">
        <v>630</v>
      </c>
      <c r="AF2017" s="1">
        <v>0</v>
      </c>
      <c r="AG2017" s="1">
        <v>20</v>
      </c>
      <c r="AH2017" s="1">
        <v>0</v>
      </c>
      <c r="AI2017" s="1">
        <v>2172</v>
      </c>
      <c r="AJ2017" s="1" t="s">
        <v>13709</v>
      </c>
      <c r="AK2017" s="1" t="s">
        <v>13710</v>
      </c>
      <c r="AL2017" s="1" t="s">
        <v>13711</v>
      </c>
      <c r="AM2017" s="1" t="s">
        <v>12</v>
      </c>
      <c r="AN2017" s="1" t="s">
        <v>23098</v>
      </c>
      <c r="AO2017" s="1" t="s">
        <v>86</v>
      </c>
      <c r="AP2017" s="1" t="s">
        <v>57</v>
      </c>
      <c r="AQ2017" s="1" t="s">
        <v>25</v>
      </c>
      <c r="AR2017" s="1" t="s">
        <v>30</v>
      </c>
      <c r="AS2017" s="1" t="s">
        <v>23091</v>
      </c>
      <c r="AT2017" s="1" t="s">
        <v>26</v>
      </c>
    </row>
    <row r="2018" spans="1:46" x14ac:dyDescent="0.25">
      <c r="A2018" s="1" t="s">
        <v>21236</v>
      </c>
      <c r="B2018" s="2" t="s">
        <v>23101</v>
      </c>
      <c r="C2018" s="2" t="s">
        <v>23108</v>
      </c>
      <c r="D2018" s="1">
        <v>0</v>
      </c>
      <c r="E2018" s="1">
        <v>0</v>
      </c>
      <c r="F2018" s="1">
        <v>1</v>
      </c>
      <c r="G2018" s="1">
        <v>1</v>
      </c>
      <c r="H2018" s="6">
        <v>1</v>
      </c>
      <c r="I2018">
        <v>1</v>
      </c>
      <c r="J2018" s="1">
        <v>52</v>
      </c>
      <c r="K2018" s="1">
        <v>0</v>
      </c>
      <c r="L2018" s="1">
        <v>732</v>
      </c>
      <c r="M2018" s="6">
        <v>0.4</v>
      </c>
      <c r="N2018" s="4">
        <v>3600</v>
      </c>
      <c r="O2018" s="4">
        <v>300</v>
      </c>
      <c r="P2018" s="4">
        <v>1100</v>
      </c>
      <c r="Q2018" s="3">
        <v>0.3</v>
      </c>
      <c r="R2018" s="1">
        <v>24</v>
      </c>
      <c r="S2018" s="1">
        <v>1126</v>
      </c>
      <c r="T2018" s="1">
        <v>97</v>
      </c>
      <c r="U2018" s="1">
        <v>1</v>
      </c>
      <c r="V2018" s="1">
        <v>36</v>
      </c>
      <c r="W2018" s="1">
        <v>1</v>
      </c>
      <c r="X2018" s="1">
        <v>1</v>
      </c>
      <c r="Y2018" s="1">
        <v>0</v>
      </c>
      <c r="Z2018" s="1">
        <v>3</v>
      </c>
      <c r="AA2018" s="1">
        <v>1</v>
      </c>
      <c r="AB2018" s="1">
        <v>1</v>
      </c>
      <c r="AC2018" s="1">
        <v>3000</v>
      </c>
      <c r="AD2018" s="1">
        <v>381</v>
      </c>
      <c r="AE2018" s="1">
        <v>0</v>
      </c>
      <c r="AF2018" s="1">
        <v>0</v>
      </c>
      <c r="AG2018" s="1">
        <v>172</v>
      </c>
      <c r="AH2018" s="1">
        <v>300</v>
      </c>
      <c r="AI2018" s="1">
        <v>3853</v>
      </c>
      <c r="AJ2018" s="1" t="s">
        <v>12123</v>
      </c>
      <c r="AK2018" s="1" t="s">
        <v>12124</v>
      </c>
      <c r="AL2018" s="1" t="s">
        <v>12125</v>
      </c>
      <c r="AM2018" s="1" t="s">
        <v>16</v>
      </c>
      <c r="AN2018" s="1" t="s">
        <v>23097</v>
      </c>
      <c r="AO2018" s="1" t="s">
        <v>86</v>
      </c>
      <c r="AP2018" s="1" t="s">
        <v>86</v>
      </c>
      <c r="AQ2018" s="1" t="s">
        <v>14</v>
      </c>
      <c r="AR2018" s="1" t="s">
        <v>30</v>
      </c>
      <c r="AS2018" s="1" t="s">
        <v>23091</v>
      </c>
      <c r="AT2018" s="1" t="s">
        <v>101</v>
      </c>
    </row>
    <row r="2019" spans="1:46" x14ac:dyDescent="0.25">
      <c r="A2019" s="1" t="s">
        <v>17700</v>
      </c>
      <c r="B2019" s="2" t="s">
        <v>23101</v>
      </c>
      <c r="C2019" s="2" t="s">
        <v>23108</v>
      </c>
      <c r="D2019" s="1">
        <v>0</v>
      </c>
      <c r="E2019" s="1">
        <v>0</v>
      </c>
      <c r="F2019" s="1">
        <v>1</v>
      </c>
      <c r="G2019" s="1">
        <v>1</v>
      </c>
      <c r="H2019" s="6">
        <v>1</v>
      </c>
      <c r="I2019">
        <v>0</v>
      </c>
      <c r="J2019" s="1">
        <v>29</v>
      </c>
      <c r="K2019" s="1">
        <v>1</v>
      </c>
      <c r="L2019" s="1">
        <v>609</v>
      </c>
      <c r="M2019" s="6">
        <v>0.77</v>
      </c>
      <c r="N2019" s="4">
        <v>2600</v>
      </c>
      <c r="O2019" s="4">
        <v>190</v>
      </c>
      <c r="P2019" s="4">
        <v>200</v>
      </c>
      <c r="Q2019" s="3">
        <v>0.31</v>
      </c>
      <c r="R2019" s="1">
        <v>18</v>
      </c>
      <c r="S2019" s="1">
        <v>200</v>
      </c>
      <c r="T2019" s="1">
        <v>20</v>
      </c>
      <c r="U2019" s="1">
        <v>1</v>
      </c>
      <c r="V2019" s="1">
        <v>36</v>
      </c>
      <c r="W2019" s="1">
        <v>0</v>
      </c>
      <c r="X2019" s="1">
        <v>0</v>
      </c>
      <c r="Y2019" s="1">
        <v>1</v>
      </c>
      <c r="Z2019" s="1">
        <v>3</v>
      </c>
      <c r="AA2019" s="1">
        <v>0</v>
      </c>
      <c r="AB2019" s="1">
        <v>0</v>
      </c>
      <c r="AC2019" s="1">
        <v>0</v>
      </c>
      <c r="AD2019" s="1">
        <v>0</v>
      </c>
      <c r="AE2019" s="1">
        <v>0</v>
      </c>
      <c r="AF2019" s="1">
        <v>1370</v>
      </c>
      <c r="AG2019" s="1">
        <v>0</v>
      </c>
      <c r="AH2019" s="1">
        <v>1000</v>
      </c>
      <c r="AI2019" s="1">
        <v>2370</v>
      </c>
      <c r="AJ2019" s="1" t="s">
        <v>2176</v>
      </c>
      <c r="AK2019" s="1" t="s">
        <v>2177</v>
      </c>
      <c r="AL2019" s="1" t="s">
        <v>2178</v>
      </c>
      <c r="AM2019" s="1" t="s">
        <v>12</v>
      </c>
      <c r="AN2019" s="1" t="s">
        <v>23098</v>
      </c>
      <c r="AO2019" s="1" t="s">
        <v>86</v>
      </c>
      <c r="AP2019" s="1" t="s">
        <v>57</v>
      </c>
      <c r="AQ2019" s="1" t="s">
        <v>25</v>
      </c>
      <c r="AR2019" s="1" t="s">
        <v>19</v>
      </c>
      <c r="AS2019" s="1" t="s">
        <v>23090</v>
      </c>
      <c r="AT2019" s="1" t="s">
        <v>26</v>
      </c>
    </row>
    <row r="2020" spans="1:46" x14ac:dyDescent="0.25">
      <c r="A2020" s="1" t="s">
        <v>21871</v>
      </c>
      <c r="B2020" s="2" t="s">
        <v>23101</v>
      </c>
      <c r="C2020" s="2" t="s">
        <v>23109</v>
      </c>
      <c r="D2020" s="1">
        <v>0</v>
      </c>
      <c r="E2020" s="1">
        <v>0</v>
      </c>
      <c r="F2020" s="1">
        <v>1</v>
      </c>
      <c r="G2020" s="1">
        <v>1</v>
      </c>
      <c r="H2020" s="6">
        <v>1</v>
      </c>
      <c r="I2020">
        <v>1</v>
      </c>
      <c r="J2020" s="1">
        <v>28</v>
      </c>
      <c r="K2020" s="1">
        <v>0</v>
      </c>
      <c r="L2020" s="1">
        <v>515</v>
      </c>
      <c r="M2020" s="6">
        <v>0.12</v>
      </c>
      <c r="N2020" s="4">
        <v>2400</v>
      </c>
      <c r="O2020" s="4">
        <v>200</v>
      </c>
      <c r="P2020" s="4">
        <v>250</v>
      </c>
      <c r="Q2020" s="3">
        <v>0.3</v>
      </c>
      <c r="R2020" s="1">
        <v>12</v>
      </c>
      <c r="S2020" s="1">
        <v>250</v>
      </c>
      <c r="T2020" s="1">
        <v>37</v>
      </c>
      <c r="U2020" s="1">
        <v>1</v>
      </c>
      <c r="V2020" s="1">
        <v>36</v>
      </c>
      <c r="W2020" s="1">
        <v>0</v>
      </c>
      <c r="X2020" s="1">
        <v>0</v>
      </c>
      <c r="Y2020" s="1">
        <v>1</v>
      </c>
      <c r="Z2020" s="1">
        <v>0</v>
      </c>
      <c r="AA2020" s="1">
        <v>1</v>
      </c>
      <c r="AB2020" s="1">
        <v>1</v>
      </c>
      <c r="AC2020" s="1">
        <v>0</v>
      </c>
      <c r="AD2020" s="1">
        <v>0</v>
      </c>
      <c r="AE2020" s="1">
        <v>0</v>
      </c>
      <c r="AF2020" s="1">
        <v>0</v>
      </c>
      <c r="AG2020" s="1">
        <v>0</v>
      </c>
      <c r="AH2020" s="1">
        <v>0</v>
      </c>
      <c r="AI2020" s="1">
        <v>0</v>
      </c>
      <c r="AJ2020" s="1" t="s">
        <v>13824</v>
      </c>
      <c r="AK2020" s="1" t="s">
        <v>13825</v>
      </c>
      <c r="AL2020" s="1" t="s">
        <v>13826</v>
      </c>
      <c r="AM2020" s="1" t="s">
        <v>16</v>
      </c>
      <c r="AN2020" s="1" t="s">
        <v>23097</v>
      </c>
      <c r="AO2020" s="1" t="s">
        <v>86</v>
      </c>
      <c r="AP2020" s="1" t="s">
        <v>57</v>
      </c>
      <c r="AQ2020" s="1" t="s">
        <v>25</v>
      </c>
      <c r="AR2020" s="1" t="s">
        <v>19</v>
      </c>
      <c r="AS2020" s="1" t="s">
        <v>23091</v>
      </c>
      <c r="AT2020" s="1" t="s">
        <v>101</v>
      </c>
    </row>
    <row r="2021" spans="1:46" x14ac:dyDescent="0.25">
      <c r="A2021" s="1" t="s">
        <v>19608</v>
      </c>
      <c r="B2021" s="2" t="s">
        <v>23101</v>
      </c>
      <c r="C2021" s="2" t="s">
        <v>23109</v>
      </c>
      <c r="D2021" s="1">
        <v>0</v>
      </c>
      <c r="E2021" s="1">
        <v>0</v>
      </c>
      <c r="F2021" s="1">
        <v>1</v>
      </c>
      <c r="G2021" s="1">
        <v>1</v>
      </c>
      <c r="H2021" s="6">
        <v>1</v>
      </c>
      <c r="I2021">
        <v>0</v>
      </c>
      <c r="J2021" s="1">
        <v>31</v>
      </c>
      <c r="K2021" s="1">
        <v>1</v>
      </c>
      <c r="L2021" s="1">
        <v>647</v>
      </c>
      <c r="M2021" s="6">
        <v>0.17</v>
      </c>
      <c r="N2021" s="4">
        <v>3000</v>
      </c>
      <c r="O2021" s="4">
        <v>250</v>
      </c>
      <c r="P2021" s="4">
        <v>250</v>
      </c>
      <c r="Q2021" s="3">
        <v>0.18</v>
      </c>
      <c r="R2021" s="1">
        <v>6</v>
      </c>
      <c r="S2021" s="1">
        <v>250</v>
      </c>
      <c r="T2021" s="1">
        <v>11</v>
      </c>
      <c r="U2021" s="1">
        <v>1</v>
      </c>
      <c r="V2021" s="1">
        <v>36</v>
      </c>
      <c r="W2021" s="1">
        <v>0</v>
      </c>
      <c r="X2021" s="1">
        <v>0</v>
      </c>
      <c r="Y2021" s="1">
        <v>1</v>
      </c>
      <c r="Z2021" s="1">
        <v>0</v>
      </c>
      <c r="AA2021" s="1">
        <v>1</v>
      </c>
      <c r="AB2021" s="1">
        <v>1</v>
      </c>
      <c r="AC2021" s="1">
        <v>0</v>
      </c>
      <c r="AD2021" s="1">
        <v>0</v>
      </c>
      <c r="AE2021" s="1">
        <v>0</v>
      </c>
      <c r="AF2021" s="1">
        <v>0</v>
      </c>
      <c r="AG2021" s="1">
        <v>48</v>
      </c>
      <c r="AH2021" s="1">
        <v>0</v>
      </c>
      <c r="AI2021" s="1">
        <v>48</v>
      </c>
      <c r="AJ2021" s="1" t="s">
        <v>7681</v>
      </c>
      <c r="AK2021" s="1" t="s">
        <v>7682</v>
      </c>
      <c r="AL2021" s="1" t="s">
        <v>7683</v>
      </c>
      <c r="AM2021" s="1" t="s">
        <v>12</v>
      </c>
      <c r="AN2021" s="1" t="s">
        <v>23098</v>
      </c>
      <c r="AO2021" s="1" t="s">
        <v>86</v>
      </c>
      <c r="AP2021" s="1" t="s">
        <v>57</v>
      </c>
      <c r="AQ2021" s="1" t="s">
        <v>25</v>
      </c>
      <c r="AR2021" s="1" t="s">
        <v>19</v>
      </c>
      <c r="AS2021" s="1" t="s">
        <v>23091</v>
      </c>
      <c r="AT2021" s="1" t="s">
        <v>101</v>
      </c>
    </row>
    <row r="2022" spans="1:46" x14ac:dyDescent="0.25">
      <c r="A2022" s="1" t="s">
        <v>18199</v>
      </c>
      <c r="B2022" s="2" t="s">
        <v>23101</v>
      </c>
      <c r="C2022" s="2" t="s">
        <v>23109</v>
      </c>
      <c r="D2022" s="1">
        <v>0</v>
      </c>
      <c r="E2022" s="1">
        <v>0</v>
      </c>
      <c r="F2022" s="1">
        <v>1</v>
      </c>
      <c r="G2022" s="1">
        <v>1</v>
      </c>
      <c r="H2022" s="6">
        <v>1</v>
      </c>
      <c r="I2022">
        <v>0</v>
      </c>
      <c r="J2022" s="1">
        <v>32</v>
      </c>
      <c r="K2022" s="1">
        <v>0</v>
      </c>
      <c r="L2022" s="1">
        <v>700</v>
      </c>
      <c r="M2022" s="6">
        <v>0.64</v>
      </c>
      <c r="N2022" s="4">
        <v>4000</v>
      </c>
      <c r="O2022" s="4">
        <v>300</v>
      </c>
      <c r="P2022" s="4">
        <v>500</v>
      </c>
      <c r="Q2022" s="3">
        <v>0.24</v>
      </c>
      <c r="R2022" s="1">
        <v>12</v>
      </c>
      <c r="S2022" s="1">
        <v>500</v>
      </c>
      <c r="T2022" s="1">
        <v>55</v>
      </c>
      <c r="U2022" s="1">
        <v>1</v>
      </c>
      <c r="V2022" s="1">
        <v>36</v>
      </c>
      <c r="W2022" s="1">
        <v>0</v>
      </c>
      <c r="X2022" s="1">
        <v>0</v>
      </c>
      <c r="Y2022" s="1">
        <v>1</v>
      </c>
      <c r="Z2022" s="1">
        <v>0</v>
      </c>
      <c r="AA2022" s="1">
        <v>1</v>
      </c>
      <c r="AB2022" s="1">
        <v>0</v>
      </c>
      <c r="AC2022" s="1">
        <v>3850</v>
      </c>
      <c r="AD2022" s="1">
        <v>0</v>
      </c>
      <c r="AE2022" s="1">
        <v>0</v>
      </c>
      <c r="AF2022" s="1">
        <v>0</v>
      </c>
      <c r="AG2022" s="1">
        <v>470</v>
      </c>
      <c r="AH2022" s="1">
        <v>0</v>
      </c>
      <c r="AI2022" s="1">
        <v>4320</v>
      </c>
      <c r="AJ2022" s="1" t="s">
        <v>3657</v>
      </c>
      <c r="AK2022" s="1" t="s">
        <v>3658</v>
      </c>
      <c r="AL2022" s="1" t="s">
        <v>3659</v>
      </c>
      <c r="AM2022" s="1" t="s">
        <v>12</v>
      </c>
      <c r="AN2022" s="1" t="s">
        <v>23097</v>
      </c>
      <c r="AO2022" s="1" t="s">
        <v>86</v>
      </c>
      <c r="AP2022" s="1" t="s">
        <v>57</v>
      </c>
      <c r="AQ2022" s="1" t="s">
        <v>25</v>
      </c>
      <c r="AR2022" s="1" t="s">
        <v>19</v>
      </c>
      <c r="AS2022" s="1" t="s">
        <v>23091</v>
      </c>
      <c r="AT2022" s="1" t="s">
        <v>26</v>
      </c>
    </row>
    <row r="2023" spans="1:46" x14ac:dyDescent="0.25">
      <c r="A2023" s="1" t="s">
        <v>21878</v>
      </c>
      <c r="B2023" s="2" t="s">
        <v>23101</v>
      </c>
      <c r="C2023" s="2" t="s">
        <v>23109</v>
      </c>
      <c r="D2023" s="1">
        <v>0</v>
      </c>
      <c r="E2023" s="1">
        <v>1</v>
      </c>
      <c r="F2023" s="1">
        <v>5</v>
      </c>
      <c r="G2023" s="1">
        <v>6</v>
      </c>
      <c r="H2023" s="6">
        <v>0.83333333333333337</v>
      </c>
      <c r="I2023">
        <v>0</v>
      </c>
      <c r="J2023" s="1">
        <v>40</v>
      </c>
      <c r="K2023" s="1">
        <v>0</v>
      </c>
      <c r="L2023" s="1">
        <v>697</v>
      </c>
      <c r="M2023" s="6">
        <v>0.45</v>
      </c>
      <c r="N2023" s="4">
        <v>4000</v>
      </c>
      <c r="O2023" s="4">
        <v>300</v>
      </c>
      <c r="P2023" s="4">
        <v>800</v>
      </c>
      <c r="Q2023" s="3">
        <v>0.3</v>
      </c>
      <c r="R2023" s="1">
        <v>24</v>
      </c>
      <c r="S2023" s="1">
        <v>800</v>
      </c>
      <c r="T2023" s="1">
        <v>49</v>
      </c>
      <c r="U2023" s="1">
        <v>0</v>
      </c>
      <c r="V2023" s="1">
        <v>36</v>
      </c>
      <c r="W2023" s="1">
        <v>1</v>
      </c>
      <c r="X2023" s="1">
        <v>1</v>
      </c>
      <c r="Y2023" s="1">
        <v>1</v>
      </c>
      <c r="Z2023" s="1">
        <v>3</v>
      </c>
      <c r="AA2023" s="1">
        <v>0</v>
      </c>
      <c r="AB2023" s="1">
        <v>0</v>
      </c>
      <c r="AC2023" s="1">
        <v>675</v>
      </c>
      <c r="AD2023" s="1">
        <v>0</v>
      </c>
      <c r="AE2023" s="1">
        <v>182</v>
      </c>
      <c r="AF2023" s="1">
        <v>760</v>
      </c>
      <c r="AG2023" s="1">
        <v>730</v>
      </c>
      <c r="AH2023" s="1">
        <v>0</v>
      </c>
      <c r="AI2023" s="1">
        <v>2347</v>
      </c>
      <c r="AJ2023" s="1" t="s">
        <v>4290</v>
      </c>
      <c r="AK2023" s="1" t="s">
        <v>13844</v>
      </c>
      <c r="AL2023" s="1" t="s">
        <v>13845</v>
      </c>
      <c r="AM2023" s="1" t="s">
        <v>12</v>
      </c>
      <c r="AN2023" s="1" t="s">
        <v>23097</v>
      </c>
      <c r="AO2023" s="1" t="s">
        <v>364</v>
      </c>
      <c r="AP2023" s="1" t="s">
        <v>86</v>
      </c>
      <c r="AQ2023" s="1" t="s">
        <v>14</v>
      </c>
      <c r="AR2023" s="1" t="s">
        <v>19</v>
      </c>
      <c r="AS2023" s="1" t="s">
        <v>23090</v>
      </c>
      <c r="AT2023" s="1" t="s">
        <v>26</v>
      </c>
    </row>
    <row r="2024" spans="1:46" x14ac:dyDescent="0.25">
      <c r="A2024" s="1" t="s">
        <v>21903</v>
      </c>
      <c r="B2024" s="2" t="s">
        <v>23101</v>
      </c>
      <c r="C2024" s="2" t="s">
        <v>23109</v>
      </c>
      <c r="D2024" s="1">
        <v>0</v>
      </c>
      <c r="E2024" s="1">
        <v>0</v>
      </c>
      <c r="F2024" s="1">
        <v>1</v>
      </c>
      <c r="G2024" s="1">
        <v>1</v>
      </c>
      <c r="H2024" s="6">
        <v>1</v>
      </c>
      <c r="I2024">
        <v>0</v>
      </c>
      <c r="J2024" s="1">
        <v>35</v>
      </c>
      <c r="K2024" s="1">
        <v>0</v>
      </c>
      <c r="L2024" s="1">
        <v>492</v>
      </c>
      <c r="M2024" s="6">
        <v>0.08</v>
      </c>
      <c r="N2024" s="4">
        <v>5000</v>
      </c>
      <c r="O2024" s="4">
        <v>350</v>
      </c>
      <c r="P2024" s="4">
        <v>200</v>
      </c>
      <c r="Q2024" s="3">
        <v>0.35</v>
      </c>
      <c r="R2024" s="1">
        <v>18</v>
      </c>
      <c r="S2024" s="1">
        <v>200</v>
      </c>
      <c r="T2024" s="1">
        <v>19</v>
      </c>
      <c r="U2024" s="1">
        <v>1</v>
      </c>
      <c r="V2024" s="1">
        <v>36</v>
      </c>
      <c r="W2024" s="1">
        <v>1</v>
      </c>
      <c r="X2024" s="1">
        <v>1</v>
      </c>
      <c r="Y2024" s="1">
        <v>1</v>
      </c>
      <c r="Z2024" s="1">
        <v>3</v>
      </c>
      <c r="AA2024" s="1">
        <v>1</v>
      </c>
      <c r="AB2024" s="1">
        <v>0</v>
      </c>
      <c r="AC2024" s="1">
        <v>0</v>
      </c>
      <c r="AD2024" s="1">
        <v>0</v>
      </c>
      <c r="AE2024" s="1">
        <v>0</v>
      </c>
      <c r="AF2024" s="1">
        <v>278</v>
      </c>
      <c r="AG2024" s="1">
        <v>0</v>
      </c>
      <c r="AH2024" s="1">
        <v>0</v>
      </c>
      <c r="AI2024" s="1">
        <v>278</v>
      </c>
      <c r="AJ2024" s="1" t="s">
        <v>13902</v>
      </c>
      <c r="AK2024" s="1" t="s">
        <v>13903</v>
      </c>
      <c r="AL2024" s="1" t="s">
        <v>13904</v>
      </c>
      <c r="AM2024" s="1" t="s">
        <v>12</v>
      </c>
      <c r="AN2024" s="1" t="s">
        <v>23097</v>
      </c>
      <c r="AO2024" s="1" t="s">
        <v>86</v>
      </c>
      <c r="AP2024" s="1" t="s">
        <v>86</v>
      </c>
      <c r="AQ2024" s="1" t="s">
        <v>14</v>
      </c>
      <c r="AR2024" s="1" t="s">
        <v>19</v>
      </c>
      <c r="AS2024" s="1" t="s">
        <v>23091</v>
      </c>
      <c r="AT2024" s="1" t="s">
        <v>26</v>
      </c>
    </row>
    <row r="2025" spans="1:46" x14ac:dyDescent="0.25">
      <c r="A2025" s="1" t="s">
        <v>21905</v>
      </c>
      <c r="B2025" s="2" t="s">
        <v>23101</v>
      </c>
      <c r="C2025" s="2" t="s">
        <v>23109</v>
      </c>
      <c r="D2025" s="1">
        <v>0</v>
      </c>
      <c r="E2025" s="1">
        <v>0</v>
      </c>
      <c r="F2025" s="1">
        <v>1</v>
      </c>
      <c r="G2025" s="1">
        <v>1</v>
      </c>
      <c r="H2025" s="6">
        <v>1</v>
      </c>
      <c r="I2025">
        <v>1</v>
      </c>
      <c r="J2025" s="1">
        <v>31</v>
      </c>
      <c r="K2025" s="1">
        <v>1</v>
      </c>
      <c r="L2025" s="1">
        <v>662</v>
      </c>
      <c r="M2025" s="6">
        <v>0.26</v>
      </c>
      <c r="N2025" s="4">
        <v>4800</v>
      </c>
      <c r="O2025" s="4">
        <v>400</v>
      </c>
      <c r="P2025" s="4">
        <v>400</v>
      </c>
      <c r="Q2025" s="3">
        <v>0.3</v>
      </c>
      <c r="R2025" s="1">
        <v>24</v>
      </c>
      <c r="S2025" s="1">
        <v>400</v>
      </c>
      <c r="T2025" s="1">
        <v>54</v>
      </c>
      <c r="U2025" s="1">
        <v>1</v>
      </c>
      <c r="V2025" s="1">
        <v>36</v>
      </c>
      <c r="W2025" s="1">
        <v>0</v>
      </c>
      <c r="X2025" s="1">
        <v>1</v>
      </c>
      <c r="Y2025" s="1">
        <v>0</v>
      </c>
      <c r="Z2025" s="1">
        <v>2</v>
      </c>
      <c r="AA2025" s="1">
        <v>1</v>
      </c>
      <c r="AB2025" s="1">
        <v>1</v>
      </c>
      <c r="AC2025" s="1">
        <v>0</v>
      </c>
      <c r="AD2025" s="1">
        <v>0</v>
      </c>
      <c r="AE2025" s="1">
        <v>0</v>
      </c>
      <c r="AF2025" s="1">
        <v>1562</v>
      </c>
      <c r="AG2025" s="1">
        <v>0</v>
      </c>
      <c r="AH2025" s="1">
        <v>0</v>
      </c>
      <c r="AI2025" s="1">
        <v>1562</v>
      </c>
      <c r="AJ2025" s="1" t="s">
        <v>1670</v>
      </c>
      <c r="AK2025" s="1" t="s">
        <v>13908</v>
      </c>
      <c r="AL2025" s="1" t="s">
        <v>13909</v>
      </c>
      <c r="AM2025" s="1" t="s">
        <v>16</v>
      </c>
      <c r="AN2025" s="1" t="s">
        <v>23098</v>
      </c>
      <c r="AO2025" s="1" t="s">
        <v>86</v>
      </c>
      <c r="AP2025" s="1" t="s">
        <v>57</v>
      </c>
      <c r="AQ2025" s="1" t="s">
        <v>14</v>
      </c>
      <c r="AR2025" s="1" t="s">
        <v>30</v>
      </c>
      <c r="AS2025" s="1" t="s">
        <v>23091</v>
      </c>
      <c r="AT2025" s="1" t="s">
        <v>101</v>
      </c>
    </row>
    <row r="2026" spans="1:46" x14ac:dyDescent="0.25">
      <c r="A2026" s="1" t="s">
        <v>18395</v>
      </c>
      <c r="B2026" s="2" t="s">
        <v>23101</v>
      </c>
      <c r="C2026" s="2" t="s">
        <v>23109</v>
      </c>
      <c r="D2026" s="1">
        <v>0</v>
      </c>
      <c r="E2026" s="1">
        <v>0</v>
      </c>
      <c r="F2026" s="1">
        <v>1</v>
      </c>
      <c r="G2026" s="1">
        <v>1</v>
      </c>
      <c r="H2026" s="6">
        <v>1</v>
      </c>
      <c r="I2026">
        <v>0</v>
      </c>
      <c r="J2026" s="1">
        <v>32</v>
      </c>
      <c r="K2026" s="1">
        <v>0</v>
      </c>
      <c r="L2026" s="1">
        <v>546</v>
      </c>
      <c r="M2026" s="6">
        <v>0.09</v>
      </c>
      <c r="N2026" s="4">
        <v>3000</v>
      </c>
      <c r="O2026" s="4">
        <v>250</v>
      </c>
      <c r="P2026" s="4">
        <v>100</v>
      </c>
      <c r="Q2026" s="3">
        <v>0.35</v>
      </c>
      <c r="R2026" s="1">
        <v>24</v>
      </c>
      <c r="S2026" s="1">
        <v>100</v>
      </c>
      <c r="T2026" s="1">
        <v>16</v>
      </c>
      <c r="U2026" s="1">
        <v>1</v>
      </c>
      <c r="V2026" s="1">
        <v>36</v>
      </c>
      <c r="W2026" s="1">
        <v>0</v>
      </c>
      <c r="X2026" s="1">
        <v>1</v>
      </c>
      <c r="Y2026" s="1">
        <v>1</v>
      </c>
      <c r="Z2026" s="1">
        <v>0</v>
      </c>
      <c r="AA2026" s="1">
        <v>1</v>
      </c>
      <c r="AB2026" s="1">
        <v>0</v>
      </c>
      <c r="AC2026" s="1">
        <v>494</v>
      </c>
      <c r="AD2026" s="1">
        <v>0</v>
      </c>
      <c r="AE2026" s="1">
        <v>0</v>
      </c>
      <c r="AF2026" s="1">
        <v>0</v>
      </c>
      <c r="AG2026" s="1">
        <v>50</v>
      </c>
      <c r="AH2026" s="1">
        <v>0</v>
      </c>
      <c r="AI2026" s="1">
        <v>544</v>
      </c>
      <c r="AJ2026" s="1" t="s">
        <v>1843</v>
      </c>
      <c r="AK2026" s="1" t="s">
        <v>4248</v>
      </c>
      <c r="AL2026" s="1" t="s">
        <v>4249</v>
      </c>
      <c r="AM2026" s="1" t="s">
        <v>12</v>
      </c>
      <c r="AN2026" s="1" t="s">
        <v>23097</v>
      </c>
      <c r="AO2026" s="1" t="s">
        <v>86</v>
      </c>
      <c r="AP2026" s="1" t="s">
        <v>57</v>
      </c>
      <c r="AQ2026" s="1" t="s">
        <v>14</v>
      </c>
      <c r="AR2026" s="1" t="s">
        <v>19</v>
      </c>
      <c r="AS2026" s="1" t="s">
        <v>23091</v>
      </c>
      <c r="AT2026" s="1" t="s">
        <v>26</v>
      </c>
    </row>
    <row r="2027" spans="1:46" x14ac:dyDescent="0.25">
      <c r="A2027" s="1" t="s">
        <v>22481</v>
      </c>
      <c r="B2027" s="2" t="s">
        <v>23101</v>
      </c>
      <c r="C2027" s="2" t="s">
        <v>23109</v>
      </c>
      <c r="D2027" s="1">
        <v>0</v>
      </c>
      <c r="E2027" s="1">
        <v>0</v>
      </c>
      <c r="F2027" s="1">
        <v>1</v>
      </c>
      <c r="G2027" s="1">
        <v>1</v>
      </c>
      <c r="H2027" s="6">
        <v>1</v>
      </c>
      <c r="I2027">
        <v>0</v>
      </c>
      <c r="J2027" s="1">
        <v>23</v>
      </c>
      <c r="K2027" s="1">
        <v>1</v>
      </c>
      <c r="L2027" s="1">
        <v>650</v>
      </c>
      <c r="M2027" s="6">
        <v>0.09</v>
      </c>
      <c r="N2027" s="4">
        <v>3000</v>
      </c>
      <c r="O2027" s="4">
        <v>230</v>
      </c>
      <c r="P2027" s="4">
        <v>400</v>
      </c>
      <c r="Q2027" s="3">
        <v>0.3</v>
      </c>
      <c r="R2027" s="1">
        <v>24</v>
      </c>
      <c r="S2027" s="1">
        <v>400</v>
      </c>
      <c r="T2027" s="1">
        <v>47</v>
      </c>
      <c r="U2027" s="1">
        <v>1</v>
      </c>
      <c r="V2027" s="1">
        <v>36</v>
      </c>
      <c r="W2027" s="1">
        <v>0</v>
      </c>
      <c r="X2027" s="1">
        <v>0</v>
      </c>
      <c r="Y2027" s="1">
        <v>1</v>
      </c>
      <c r="Z2027" s="1">
        <v>2</v>
      </c>
      <c r="AA2027" s="1">
        <v>0</v>
      </c>
      <c r="AB2027" s="1">
        <v>1</v>
      </c>
      <c r="AC2027" s="1">
        <v>0</v>
      </c>
      <c r="AD2027" s="1">
        <v>0</v>
      </c>
      <c r="AE2027" s="1">
        <v>0</v>
      </c>
      <c r="AF2027" s="1">
        <v>0</v>
      </c>
      <c r="AG2027" s="1">
        <v>0</v>
      </c>
      <c r="AH2027" s="1">
        <v>0</v>
      </c>
      <c r="AI2027" s="1">
        <v>0</v>
      </c>
      <c r="AJ2027" s="1" t="s">
        <v>15447</v>
      </c>
      <c r="AK2027" s="1" t="s">
        <v>15448</v>
      </c>
      <c r="AL2027" s="1" t="s">
        <v>15449</v>
      </c>
      <c r="AM2027" s="1" t="s">
        <v>12</v>
      </c>
      <c r="AN2027" s="1" t="s">
        <v>23098</v>
      </c>
      <c r="AO2027" s="1" t="s">
        <v>86</v>
      </c>
      <c r="AP2027" s="1" t="s">
        <v>57</v>
      </c>
      <c r="AQ2027" s="1" t="s">
        <v>25</v>
      </c>
      <c r="AR2027" s="1" t="s">
        <v>19</v>
      </c>
      <c r="AS2027" s="1" t="s">
        <v>23090</v>
      </c>
      <c r="AT2027" s="1" t="s">
        <v>101</v>
      </c>
    </row>
    <row r="2028" spans="1:46" x14ac:dyDescent="0.25">
      <c r="A2028" s="1" t="s">
        <v>18523</v>
      </c>
      <c r="B2028" s="2" t="s">
        <v>23076</v>
      </c>
      <c r="C2028" s="2" t="s">
        <v>23105</v>
      </c>
      <c r="D2028" s="1">
        <v>3</v>
      </c>
      <c r="E2028" s="1">
        <v>6</v>
      </c>
      <c r="F2028" s="1">
        <v>1</v>
      </c>
      <c r="G2028" s="1">
        <v>10</v>
      </c>
      <c r="H2028" s="6">
        <v>0.1</v>
      </c>
      <c r="I2028">
        <v>1</v>
      </c>
      <c r="J2028" s="1">
        <v>31</v>
      </c>
      <c r="K2028" s="1">
        <v>0</v>
      </c>
      <c r="L2028" s="1">
        <v>596</v>
      </c>
      <c r="M2028" s="6">
        <v>0.62</v>
      </c>
      <c r="N2028" s="4">
        <v>2740</v>
      </c>
      <c r="O2028" s="4">
        <v>230</v>
      </c>
      <c r="P2028" s="4">
        <v>600</v>
      </c>
      <c r="Q2028" s="3">
        <v>0.3</v>
      </c>
      <c r="R2028" s="1">
        <v>24</v>
      </c>
      <c r="S2028" s="1">
        <v>600</v>
      </c>
      <c r="T2028" s="1">
        <v>34</v>
      </c>
      <c r="U2028" s="1">
        <v>0</v>
      </c>
      <c r="V2028" s="1">
        <v>35</v>
      </c>
      <c r="W2028" s="1">
        <v>0</v>
      </c>
      <c r="X2028" s="1">
        <v>0</v>
      </c>
      <c r="Y2028" s="1">
        <v>1</v>
      </c>
      <c r="Z2028" s="1">
        <v>1</v>
      </c>
      <c r="AA2028" s="1">
        <v>0</v>
      </c>
      <c r="AB2028" s="1">
        <v>1</v>
      </c>
      <c r="AC2028" s="1">
        <v>0</v>
      </c>
      <c r="AD2028" s="1">
        <v>0</v>
      </c>
      <c r="AE2028" s="1">
        <v>106</v>
      </c>
      <c r="AF2028" s="1">
        <v>1353</v>
      </c>
      <c r="AG2028" s="1">
        <v>0</v>
      </c>
      <c r="AH2028" s="1">
        <v>570</v>
      </c>
      <c r="AI2028" s="1">
        <v>2029</v>
      </c>
      <c r="AJ2028" s="1" t="s">
        <v>4585</v>
      </c>
      <c r="AK2028" s="1" t="s">
        <v>4586</v>
      </c>
      <c r="AL2028" s="1" t="s">
        <v>4587</v>
      </c>
      <c r="AM2028" s="1" t="s">
        <v>16</v>
      </c>
      <c r="AN2028" s="1" t="s">
        <v>23097</v>
      </c>
      <c r="AO2028" s="1" t="s">
        <v>364</v>
      </c>
      <c r="AP2028" s="1" t="s">
        <v>57</v>
      </c>
      <c r="AQ2028" s="1" t="s">
        <v>25</v>
      </c>
      <c r="AR2028" s="1" t="s">
        <v>19</v>
      </c>
      <c r="AS2028" s="1" t="s">
        <v>23090</v>
      </c>
      <c r="AT2028" s="1" t="s">
        <v>101</v>
      </c>
    </row>
    <row r="2029" spans="1:46" x14ac:dyDescent="0.25">
      <c r="A2029" s="1" t="s">
        <v>19844</v>
      </c>
      <c r="B2029" s="2" t="s">
        <v>23076</v>
      </c>
      <c r="C2029" s="2" t="s">
        <v>23106</v>
      </c>
      <c r="D2029" s="1">
        <v>2</v>
      </c>
      <c r="E2029" s="1">
        <v>0</v>
      </c>
      <c r="F2029" s="1">
        <v>5</v>
      </c>
      <c r="G2029" s="1">
        <v>7</v>
      </c>
      <c r="H2029" s="6">
        <v>0.7142857142857143</v>
      </c>
      <c r="I2029">
        <v>0</v>
      </c>
      <c r="J2029" s="1">
        <v>38</v>
      </c>
      <c r="K2029" s="1">
        <v>1</v>
      </c>
      <c r="L2029" s="1">
        <v>641</v>
      </c>
      <c r="M2029" s="6">
        <v>0.46</v>
      </c>
      <c r="N2029" s="4">
        <v>3000</v>
      </c>
      <c r="O2029" s="4">
        <v>180</v>
      </c>
      <c r="P2029" s="4">
        <v>200</v>
      </c>
      <c r="Q2029" s="3">
        <v>0.27</v>
      </c>
      <c r="R2029" s="1">
        <v>18</v>
      </c>
      <c r="S2029" s="1">
        <v>200</v>
      </c>
      <c r="T2029" s="1">
        <v>17</v>
      </c>
      <c r="U2029" s="1">
        <v>1</v>
      </c>
      <c r="V2029" s="1">
        <v>35</v>
      </c>
      <c r="W2029" s="1">
        <v>0</v>
      </c>
      <c r="X2029" s="1">
        <v>0</v>
      </c>
      <c r="Y2029" s="1">
        <v>1</v>
      </c>
      <c r="Z2029" s="1">
        <v>2</v>
      </c>
      <c r="AA2029" s="1">
        <v>0</v>
      </c>
      <c r="AB2029" s="1">
        <v>0</v>
      </c>
      <c r="AC2029" s="1">
        <v>1180</v>
      </c>
      <c r="AD2029" s="1">
        <v>0</v>
      </c>
      <c r="AE2029" s="1">
        <v>0</v>
      </c>
      <c r="AF2029" s="1">
        <v>570</v>
      </c>
      <c r="AG2029" s="1">
        <v>0</v>
      </c>
      <c r="AH2029" s="1">
        <v>0</v>
      </c>
      <c r="AI2029" s="1">
        <v>1750</v>
      </c>
      <c r="AJ2029" s="1" t="s">
        <v>8310</v>
      </c>
      <c r="AK2029" s="1" t="s">
        <v>8311</v>
      </c>
      <c r="AL2029" s="1" t="s">
        <v>8312</v>
      </c>
      <c r="AM2029" s="1" t="s">
        <v>12</v>
      </c>
      <c r="AN2029" s="1" t="s">
        <v>23098</v>
      </c>
      <c r="AO2029" s="1" t="s">
        <v>86</v>
      </c>
      <c r="AP2029" s="1" t="s">
        <v>57</v>
      </c>
      <c r="AQ2029" s="1" t="s">
        <v>25</v>
      </c>
      <c r="AR2029" s="1" t="s">
        <v>19</v>
      </c>
      <c r="AS2029" s="1" t="s">
        <v>23090</v>
      </c>
      <c r="AT2029" s="1" t="s">
        <v>26</v>
      </c>
    </row>
    <row r="2030" spans="1:46" x14ac:dyDescent="0.25">
      <c r="A2030" s="1" t="s">
        <v>18130</v>
      </c>
      <c r="B2030" s="2" t="s">
        <v>23076</v>
      </c>
      <c r="C2030" s="2" t="s">
        <v>23107</v>
      </c>
      <c r="D2030" s="1">
        <v>0</v>
      </c>
      <c r="E2030" s="1">
        <v>2</v>
      </c>
      <c r="F2030" s="1">
        <v>1</v>
      </c>
      <c r="G2030" s="1">
        <v>3</v>
      </c>
      <c r="H2030" s="6">
        <v>0.33333333333333331</v>
      </c>
      <c r="I2030">
        <v>0</v>
      </c>
      <c r="J2030" s="1">
        <v>32</v>
      </c>
      <c r="K2030" s="1">
        <v>1</v>
      </c>
      <c r="L2030" s="1">
        <v>841</v>
      </c>
      <c r="M2030" s="6">
        <v>0.23</v>
      </c>
      <c r="N2030" s="4">
        <v>2450</v>
      </c>
      <c r="O2030" s="4">
        <v>180</v>
      </c>
      <c r="P2030" s="4">
        <v>300</v>
      </c>
      <c r="Q2030" s="3">
        <v>0.36</v>
      </c>
      <c r="R2030" s="1">
        <v>18</v>
      </c>
      <c r="S2030" s="1">
        <v>300</v>
      </c>
      <c r="T2030" s="1">
        <v>16</v>
      </c>
      <c r="U2030" s="1">
        <v>1</v>
      </c>
      <c r="V2030" s="1">
        <v>35</v>
      </c>
      <c r="W2030" s="1">
        <v>0</v>
      </c>
      <c r="X2030" s="1">
        <v>0</v>
      </c>
      <c r="Y2030" s="1">
        <v>1</v>
      </c>
      <c r="Z2030" s="1">
        <v>0</v>
      </c>
      <c r="AA2030" s="1">
        <v>1</v>
      </c>
      <c r="AB2030" s="1">
        <v>0</v>
      </c>
      <c r="AC2030" s="1">
        <v>0</v>
      </c>
      <c r="AD2030" s="1">
        <v>0</v>
      </c>
      <c r="AE2030" s="1">
        <v>0</v>
      </c>
      <c r="AF2030" s="1">
        <v>0</v>
      </c>
      <c r="AG2030" s="1">
        <v>110</v>
      </c>
      <c r="AH2030" s="1">
        <v>300</v>
      </c>
      <c r="AI2030" s="1">
        <v>410</v>
      </c>
      <c r="AJ2030" s="1" t="s">
        <v>3445</v>
      </c>
      <c r="AK2030" s="1" t="s">
        <v>3446</v>
      </c>
      <c r="AL2030" s="1" t="s">
        <v>3447</v>
      </c>
      <c r="AM2030" s="1" t="s">
        <v>12</v>
      </c>
      <c r="AN2030" s="1" t="s">
        <v>23098</v>
      </c>
      <c r="AO2030" s="1" t="s">
        <v>86</v>
      </c>
      <c r="AP2030" s="1" t="s">
        <v>57</v>
      </c>
      <c r="AQ2030" s="1" t="s">
        <v>25</v>
      </c>
      <c r="AR2030" s="1" t="s">
        <v>19</v>
      </c>
      <c r="AS2030" s="1" t="s">
        <v>23091</v>
      </c>
      <c r="AT2030" s="1" t="s">
        <v>26</v>
      </c>
    </row>
    <row r="2031" spans="1:46" x14ac:dyDescent="0.25">
      <c r="A2031" s="1" t="s">
        <v>19397</v>
      </c>
      <c r="B2031" s="2" t="s">
        <v>23076</v>
      </c>
      <c r="C2031" s="2" t="s">
        <v>23107</v>
      </c>
      <c r="D2031" s="1">
        <v>0</v>
      </c>
      <c r="E2031" s="1">
        <v>3</v>
      </c>
      <c r="F2031" s="1">
        <v>1</v>
      </c>
      <c r="G2031" s="1">
        <v>4</v>
      </c>
      <c r="H2031" s="6">
        <v>0.25</v>
      </c>
      <c r="I2031">
        <v>0</v>
      </c>
      <c r="J2031" s="1">
        <v>32</v>
      </c>
      <c r="K2031" s="1">
        <v>1</v>
      </c>
      <c r="L2031" s="1">
        <v>738</v>
      </c>
      <c r="M2031" s="6">
        <v>0.43</v>
      </c>
      <c r="N2031" s="4">
        <v>1600</v>
      </c>
      <c r="O2031" s="4">
        <v>130</v>
      </c>
      <c r="P2031" s="4">
        <v>500</v>
      </c>
      <c r="Q2031" s="3">
        <v>0.27</v>
      </c>
      <c r="R2031" s="1">
        <v>24</v>
      </c>
      <c r="S2031" s="1">
        <v>500</v>
      </c>
      <c r="T2031" s="1">
        <v>62</v>
      </c>
      <c r="U2031" s="1">
        <v>0</v>
      </c>
      <c r="V2031" s="1">
        <v>35</v>
      </c>
      <c r="W2031" s="1">
        <v>0</v>
      </c>
      <c r="X2031" s="1">
        <v>0</v>
      </c>
      <c r="Y2031" s="1">
        <v>1</v>
      </c>
      <c r="Z2031" s="1">
        <v>3</v>
      </c>
      <c r="AA2031" s="1">
        <v>0</v>
      </c>
      <c r="AB2031" s="1">
        <v>0</v>
      </c>
      <c r="AC2031" s="1">
        <v>461</v>
      </c>
      <c r="AD2031" s="1">
        <v>0</v>
      </c>
      <c r="AE2031" s="1">
        <v>349</v>
      </c>
      <c r="AF2031" s="1">
        <v>0</v>
      </c>
      <c r="AG2031" s="1">
        <v>15</v>
      </c>
      <c r="AH2031" s="1">
        <v>0</v>
      </c>
      <c r="AI2031" s="1">
        <v>825</v>
      </c>
      <c r="AJ2031" s="1" t="s">
        <v>7071</v>
      </c>
      <c r="AK2031" s="1" t="s">
        <v>7072</v>
      </c>
      <c r="AL2031" s="1" t="s">
        <v>7073</v>
      </c>
      <c r="AM2031" s="1" t="s">
        <v>12</v>
      </c>
      <c r="AN2031" s="1" t="s">
        <v>23098</v>
      </c>
      <c r="AO2031" s="1" t="s">
        <v>364</v>
      </c>
      <c r="AP2031" s="1" t="s">
        <v>57</v>
      </c>
      <c r="AQ2031" s="1" t="s">
        <v>25</v>
      </c>
      <c r="AR2031" s="1" t="s">
        <v>19</v>
      </c>
      <c r="AS2031" s="1" t="s">
        <v>23090</v>
      </c>
      <c r="AT2031" s="1" t="s">
        <v>26</v>
      </c>
    </row>
    <row r="2032" spans="1:46" x14ac:dyDescent="0.25">
      <c r="A2032" s="1" t="s">
        <v>18083</v>
      </c>
      <c r="B2032" s="2" t="s">
        <v>23074</v>
      </c>
      <c r="C2032" s="2" t="s">
        <v>23106</v>
      </c>
      <c r="D2032" s="1">
        <v>0</v>
      </c>
      <c r="E2032" s="1">
        <v>0</v>
      </c>
      <c r="F2032" s="1">
        <v>1</v>
      </c>
      <c r="G2032" s="1">
        <v>1</v>
      </c>
      <c r="H2032" s="6">
        <v>1</v>
      </c>
      <c r="I2032">
        <v>0</v>
      </c>
      <c r="J2032" s="1">
        <v>37</v>
      </c>
      <c r="K2032" s="1">
        <v>1</v>
      </c>
      <c r="L2032" s="1">
        <v>615</v>
      </c>
      <c r="M2032" s="6">
        <v>0.46</v>
      </c>
      <c r="N2032" s="4">
        <v>2300</v>
      </c>
      <c r="O2032" s="4">
        <v>210</v>
      </c>
      <c r="P2032" s="4">
        <v>300</v>
      </c>
      <c r="Q2032" s="3">
        <v>0.24</v>
      </c>
      <c r="R2032" s="1">
        <v>18</v>
      </c>
      <c r="S2032" s="1">
        <v>300</v>
      </c>
      <c r="T2032" s="1">
        <v>66</v>
      </c>
      <c r="U2032" s="1">
        <v>1</v>
      </c>
      <c r="V2032" s="1">
        <v>35</v>
      </c>
      <c r="W2032" s="1">
        <v>0</v>
      </c>
      <c r="X2032" s="1">
        <v>0</v>
      </c>
      <c r="Y2032" s="1">
        <v>1</v>
      </c>
      <c r="Z2032" s="1">
        <v>2</v>
      </c>
      <c r="AA2032" s="1">
        <v>1</v>
      </c>
      <c r="AB2032" s="1">
        <v>0</v>
      </c>
      <c r="AC2032" s="1">
        <v>1087</v>
      </c>
      <c r="AD2032" s="1">
        <v>0</v>
      </c>
      <c r="AE2032" s="1">
        <v>0</v>
      </c>
      <c r="AF2032" s="1">
        <v>300</v>
      </c>
      <c r="AG2032" s="1">
        <v>0</v>
      </c>
      <c r="AH2032" s="1">
        <v>400</v>
      </c>
      <c r="AI2032" s="1">
        <v>1787</v>
      </c>
      <c r="AJ2032" s="1" t="s">
        <v>3296</v>
      </c>
      <c r="AK2032" s="1" t="s">
        <v>3297</v>
      </c>
      <c r="AL2032" s="1" t="s">
        <v>3298</v>
      </c>
      <c r="AM2032" s="1" t="s">
        <v>12</v>
      </c>
      <c r="AN2032" s="1" t="s">
        <v>23098</v>
      </c>
      <c r="AO2032" s="1" t="s">
        <v>86</v>
      </c>
      <c r="AP2032" s="1" t="s">
        <v>57</v>
      </c>
      <c r="AQ2032" s="1" t="s">
        <v>25</v>
      </c>
      <c r="AR2032" s="1" t="s">
        <v>19</v>
      </c>
      <c r="AS2032" s="1" t="s">
        <v>23091</v>
      </c>
      <c r="AT2032" s="1" t="s">
        <v>26</v>
      </c>
    </row>
    <row r="2033" spans="1:46" x14ac:dyDescent="0.25">
      <c r="A2033" s="1" t="s">
        <v>20476</v>
      </c>
      <c r="B2033" s="2" t="s">
        <v>23074</v>
      </c>
      <c r="C2033" s="2" t="s">
        <v>23107</v>
      </c>
      <c r="D2033" s="1">
        <v>0</v>
      </c>
      <c r="E2033" s="1">
        <v>1</v>
      </c>
      <c r="F2033" s="1">
        <v>1</v>
      </c>
      <c r="G2033" s="1">
        <v>2</v>
      </c>
      <c r="H2033" s="6">
        <v>0.5</v>
      </c>
      <c r="I2033">
        <v>0</v>
      </c>
      <c r="J2033" s="1">
        <v>32</v>
      </c>
      <c r="K2033" s="1">
        <v>1</v>
      </c>
      <c r="L2033" s="1">
        <v>766</v>
      </c>
      <c r="M2033" s="6">
        <v>0.2</v>
      </c>
      <c r="N2033" s="4">
        <v>3300</v>
      </c>
      <c r="O2033" s="4">
        <v>250</v>
      </c>
      <c r="P2033" s="4">
        <v>300</v>
      </c>
      <c r="Q2033" s="3">
        <v>0.33</v>
      </c>
      <c r="R2033" s="1">
        <v>18</v>
      </c>
      <c r="S2033" s="1">
        <v>300</v>
      </c>
      <c r="T2033" s="1">
        <v>31</v>
      </c>
      <c r="U2033" s="1">
        <v>1</v>
      </c>
      <c r="V2033" s="1">
        <v>35</v>
      </c>
      <c r="W2033" s="1">
        <v>0</v>
      </c>
      <c r="X2033" s="1">
        <v>0</v>
      </c>
      <c r="Y2033" s="1">
        <v>1</v>
      </c>
      <c r="Z2033" s="1">
        <v>0</v>
      </c>
      <c r="AA2033" s="1">
        <v>0</v>
      </c>
      <c r="AB2033" s="1">
        <v>0</v>
      </c>
      <c r="AC2033" s="1">
        <v>270</v>
      </c>
      <c r="AD2033" s="1">
        <v>0</v>
      </c>
      <c r="AE2033" s="1">
        <v>518</v>
      </c>
      <c r="AF2033" s="1">
        <v>0</v>
      </c>
      <c r="AG2033" s="1">
        <v>0</v>
      </c>
      <c r="AH2033" s="1">
        <v>0</v>
      </c>
      <c r="AI2033" s="1">
        <v>788</v>
      </c>
      <c r="AJ2033" s="1" t="s">
        <v>10054</v>
      </c>
      <c r="AK2033" s="1" t="s">
        <v>10055</v>
      </c>
      <c r="AL2033" s="1" t="s">
        <v>10056</v>
      </c>
      <c r="AM2033" s="1" t="s">
        <v>12</v>
      </c>
      <c r="AN2033" s="1" t="s">
        <v>23098</v>
      </c>
      <c r="AO2033" s="1" t="s">
        <v>86</v>
      </c>
      <c r="AP2033" s="1" t="s">
        <v>57</v>
      </c>
      <c r="AQ2033" s="1" t="s">
        <v>25</v>
      </c>
      <c r="AR2033" s="1" t="s">
        <v>19</v>
      </c>
      <c r="AS2033" s="1" t="s">
        <v>23090</v>
      </c>
      <c r="AT2033" s="1" t="s">
        <v>26</v>
      </c>
    </row>
    <row r="2034" spans="1:46" x14ac:dyDescent="0.25">
      <c r="A2034" s="1" t="s">
        <v>18771</v>
      </c>
      <c r="B2034" s="2" t="s">
        <v>23074</v>
      </c>
      <c r="C2034" s="2" t="s">
        <v>23107</v>
      </c>
      <c r="D2034" s="1">
        <v>0</v>
      </c>
      <c r="E2034" s="1">
        <v>1</v>
      </c>
      <c r="F2034" s="1">
        <v>3</v>
      </c>
      <c r="G2034" s="1">
        <v>4</v>
      </c>
      <c r="H2034" s="6">
        <v>0.75</v>
      </c>
      <c r="I2034">
        <v>1</v>
      </c>
      <c r="J2034" s="1">
        <v>35</v>
      </c>
      <c r="K2034" s="1">
        <v>1</v>
      </c>
      <c r="L2034" s="1">
        <v>717</v>
      </c>
      <c r="M2034" s="6">
        <v>0.03</v>
      </c>
      <c r="N2034" s="4">
        <v>5000</v>
      </c>
      <c r="O2034" s="4">
        <v>270</v>
      </c>
      <c r="P2034" s="4">
        <v>150</v>
      </c>
      <c r="Q2034" s="3">
        <v>0.31</v>
      </c>
      <c r="R2034" s="1">
        <v>18</v>
      </c>
      <c r="S2034" s="1">
        <v>150</v>
      </c>
      <c r="T2034" s="1">
        <v>12</v>
      </c>
      <c r="U2034" s="1">
        <v>1</v>
      </c>
      <c r="V2034" s="1">
        <v>35</v>
      </c>
      <c r="W2034" s="1">
        <v>0</v>
      </c>
      <c r="X2034" s="1">
        <v>0</v>
      </c>
      <c r="Y2034" s="1">
        <v>0</v>
      </c>
      <c r="Z2034" s="1">
        <v>3</v>
      </c>
      <c r="AA2034" s="1">
        <v>0</v>
      </c>
      <c r="AB2034" s="1">
        <v>1</v>
      </c>
      <c r="AC2034" s="1">
        <v>0</v>
      </c>
      <c r="AD2034" s="1">
        <v>0</v>
      </c>
      <c r="AE2034" s="1">
        <v>0</v>
      </c>
      <c r="AF2034" s="1">
        <v>0</v>
      </c>
      <c r="AG2034" s="1">
        <v>0</v>
      </c>
      <c r="AH2034" s="1">
        <v>0</v>
      </c>
      <c r="AI2034" s="1">
        <v>0</v>
      </c>
      <c r="AJ2034" s="1" t="s">
        <v>5304</v>
      </c>
      <c r="AK2034" s="1" t="s">
        <v>5305</v>
      </c>
      <c r="AL2034" s="1" t="s">
        <v>5306</v>
      </c>
      <c r="AM2034" s="1" t="s">
        <v>16</v>
      </c>
      <c r="AN2034" s="1" t="s">
        <v>23098</v>
      </c>
      <c r="AO2034" s="1" t="s">
        <v>86</v>
      </c>
      <c r="AP2034" s="1" t="s">
        <v>57</v>
      </c>
      <c r="AQ2034" s="1" t="s">
        <v>25</v>
      </c>
      <c r="AR2034" s="1" t="s">
        <v>30</v>
      </c>
      <c r="AS2034" s="1" t="s">
        <v>23090</v>
      </c>
      <c r="AT2034" s="1" t="s">
        <v>101</v>
      </c>
    </row>
    <row r="2035" spans="1:46" x14ac:dyDescent="0.25">
      <c r="A2035" s="1" t="s">
        <v>22554</v>
      </c>
      <c r="B2035" s="2" t="s">
        <v>23075</v>
      </c>
      <c r="C2035" s="2" t="s">
        <v>23105</v>
      </c>
      <c r="D2035" s="1">
        <v>1</v>
      </c>
      <c r="E2035" s="1">
        <v>0</v>
      </c>
      <c r="F2035" s="1">
        <v>2</v>
      </c>
      <c r="G2035" s="1">
        <v>3</v>
      </c>
      <c r="H2035" s="6">
        <v>0.66666666666666663</v>
      </c>
      <c r="I2035">
        <v>0</v>
      </c>
      <c r="J2035" s="1">
        <v>43</v>
      </c>
      <c r="K2035" s="1">
        <v>1</v>
      </c>
      <c r="L2035" s="1">
        <v>665</v>
      </c>
      <c r="M2035" s="6">
        <v>0.03</v>
      </c>
      <c r="N2035" s="4">
        <v>15000</v>
      </c>
      <c r="O2035" s="4">
        <v>400</v>
      </c>
      <c r="P2035" s="4">
        <v>250</v>
      </c>
      <c r="Q2035" s="3">
        <v>0.33</v>
      </c>
      <c r="R2035" s="1">
        <v>24</v>
      </c>
      <c r="S2035" s="1">
        <v>250</v>
      </c>
      <c r="T2035" s="1">
        <v>34</v>
      </c>
      <c r="U2035" s="1">
        <v>1</v>
      </c>
      <c r="V2035" s="1">
        <v>35</v>
      </c>
      <c r="W2035" s="1">
        <v>1</v>
      </c>
      <c r="X2035" s="1">
        <v>0</v>
      </c>
      <c r="Y2035" s="1">
        <v>1</v>
      </c>
      <c r="Z2035" s="1">
        <v>3</v>
      </c>
      <c r="AA2035" s="1">
        <v>0</v>
      </c>
      <c r="AB2035" s="1">
        <v>0</v>
      </c>
      <c r="AC2035" s="1">
        <v>0</v>
      </c>
      <c r="AD2035" s="1">
        <v>0</v>
      </c>
      <c r="AE2035" s="1">
        <v>0</v>
      </c>
      <c r="AF2035" s="1">
        <v>0</v>
      </c>
      <c r="AG2035" s="1">
        <v>0</v>
      </c>
      <c r="AH2035" s="1">
        <v>0</v>
      </c>
      <c r="AI2035" s="1">
        <v>0</v>
      </c>
      <c r="AJ2035" s="1" t="s">
        <v>15614</v>
      </c>
      <c r="AK2035" s="1" t="s">
        <v>15615</v>
      </c>
      <c r="AL2035" s="1" t="s">
        <v>15616</v>
      </c>
      <c r="AM2035" s="1" t="s">
        <v>12</v>
      </c>
      <c r="AN2035" s="1" t="s">
        <v>23098</v>
      </c>
      <c r="AO2035" s="1" t="s">
        <v>86</v>
      </c>
      <c r="AP2035" s="1" t="s">
        <v>86</v>
      </c>
      <c r="AQ2035" s="1" t="s">
        <v>25</v>
      </c>
      <c r="AR2035" s="1" t="s">
        <v>19</v>
      </c>
      <c r="AS2035" s="1" t="s">
        <v>23090</v>
      </c>
      <c r="AT2035" s="1" t="s">
        <v>26</v>
      </c>
    </row>
    <row r="2036" spans="1:46" x14ac:dyDescent="0.25">
      <c r="A2036" s="1" t="s">
        <v>22603</v>
      </c>
      <c r="B2036" s="2" t="s">
        <v>23075</v>
      </c>
      <c r="C2036" s="2" t="s">
        <v>23105</v>
      </c>
      <c r="D2036" s="1">
        <v>0</v>
      </c>
      <c r="E2036" s="1">
        <v>0</v>
      </c>
      <c r="F2036" s="1">
        <v>1</v>
      </c>
      <c r="G2036" s="1">
        <v>1</v>
      </c>
      <c r="H2036" s="6">
        <v>1</v>
      </c>
      <c r="I2036">
        <v>0</v>
      </c>
      <c r="J2036" s="1">
        <v>28</v>
      </c>
      <c r="K2036" s="1">
        <v>1</v>
      </c>
      <c r="L2036" s="1">
        <v>507</v>
      </c>
      <c r="M2036" s="6">
        <v>0.64</v>
      </c>
      <c r="N2036" s="4">
        <v>2230</v>
      </c>
      <c r="O2036" s="4">
        <v>140</v>
      </c>
      <c r="P2036" s="4">
        <v>200</v>
      </c>
      <c r="Q2036" s="3">
        <v>0.39</v>
      </c>
      <c r="R2036" s="1">
        <v>12</v>
      </c>
      <c r="S2036" s="1">
        <v>200</v>
      </c>
      <c r="T2036" s="1">
        <v>43</v>
      </c>
      <c r="U2036" s="1">
        <v>1</v>
      </c>
      <c r="V2036" s="1">
        <v>35</v>
      </c>
      <c r="W2036" s="1">
        <v>0</v>
      </c>
      <c r="X2036" s="1">
        <v>0</v>
      </c>
      <c r="Y2036" s="1">
        <v>1</v>
      </c>
      <c r="Z2036" s="1">
        <v>0</v>
      </c>
      <c r="AA2036" s="1">
        <v>1</v>
      </c>
      <c r="AB2036" s="1">
        <v>1</v>
      </c>
      <c r="AC2036" s="1">
        <v>0</v>
      </c>
      <c r="AD2036" s="1">
        <v>0</v>
      </c>
      <c r="AE2036" s="1">
        <v>1677</v>
      </c>
      <c r="AF2036" s="1">
        <v>0</v>
      </c>
      <c r="AG2036" s="1">
        <v>0</v>
      </c>
      <c r="AH2036" s="1">
        <v>0</v>
      </c>
      <c r="AI2036" s="1">
        <v>1677</v>
      </c>
      <c r="AJ2036" s="1" t="s">
        <v>15739</v>
      </c>
      <c r="AK2036" s="1" t="s">
        <v>15740</v>
      </c>
      <c r="AL2036" s="1" t="s">
        <v>15741</v>
      </c>
      <c r="AM2036" s="1" t="s">
        <v>12</v>
      </c>
      <c r="AN2036" s="1" t="s">
        <v>23098</v>
      </c>
      <c r="AO2036" s="1" t="s">
        <v>86</v>
      </c>
      <c r="AP2036" s="1" t="s">
        <v>57</v>
      </c>
      <c r="AQ2036" s="1" t="s">
        <v>25</v>
      </c>
      <c r="AR2036" s="1" t="s">
        <v>19</v>
      </c>
      <c r="AS2036" s="1" t="s">
        <v>23091</v>
      </c>
      <c r="AT2036" s="1" t="s">
        <v>101</v>
      </c>
    </row>
    <row r="2037" spans="1:46" x14ac:dyDescent="0.25">
      <c r="A2037" s="1" t="s">
        <v>22110</v>
      </c>
      <c r="B2037" s="2" t="s">
        <v>23075</v>
      </c>
      <c r="C2037" s="2" t="s">
        <v>23106</v>
      </c>
      <c r="D2037" s="1">
        <v>1</v>
      </c>
      <c r="E2037" s="1">
        <v>4</v>
      </c>
      <c r="F2037" s="1">
        <v>2</v>
      </c>
      <c r="G2037" s="1">
        <v>7</v>
      </c>
      <c r="H2037" s="6">
        <v>0.2857142857142857</v>
      </c>
      <c r="I2037">
        <v>0</v>
      </c>
      <c r="J2037" s="1">
        <v>45</v>
      </c>
      <c r="K2037" s="1">
        <v>1</v>
      </c>
      <c r="L2037" s="1">
        <v>664</v>
      </c>
      <c r="M2037" s="6">
        <v>0.3</v>
      </c>
      <c r="N2037" s="4">
        <v>2000</v>
      </c>
      <c r="O2037" s="4">
        <v>150</v>
      </c>
      <c r="P2037" s="4">
        <v>300</v>
      </c>
      <c r="Q2037" s="3">
        <v>0.3</v>
      </c>
      <c r="R2037" s="1">
        <v>24</v>
      </c>
      <c r="S2037" s="1">
        <v>300</v>
      </c>
      <c r="T2037" s="1">
        <v>69</v>
      </c>
      <c r="U2037" s="1">
        <v>1</v>
      </c>
      <c r="V2037" s="1">
        <v>35</v>
      </c>
      <c r="W2037" s="1">
        <v>0</v>
      </c>
      <c r="X2037" s="1">
        <v>0</v>
      </c>
      <c r="Y2037" s="1">
        <v>1</v>
      </c>
      <c r="Z2037" s="1">
        <v>4</v>
      </c>
      <c r="AA2037" s="1">
        <v>0</v>
      </c>
      <c r="AB2037" s="1">
        <v>0</v>
      </c>
      <c r="AC2037" s="1">
        <v>0</v>
      </c>
      <c r="AD2037" s="1">
        <v>0</v>
      </c>
      <c r="AE2037" s="1">
        <v>0</v>
      </c>
      <c r="AF2037" s="1">
        <v>0</v>
      </c>
      <c r="AG2037" s="1">
        <v>0</v>
      </c>
      <c r="AH2037" s="1">
        <v>500</v>
      </c>
      <c r="AI2037" s="1">
        <v>500</v>
      </c>
      <c r="AJ2037" s="1" t="s">
        <v>14426</v>
      </c>
      <c r="AK2037" s="1" t="s">
        <v>14427</v>
      </c>
      <c r="AL2037" s="1" t="s">
        <v>14428</v>
      </c>
      <c r="AM2037" s="1" t="s">
        <v>12</v>
      </c>
      <c r="AN2037" s="1" t="s">
        <v>23098</v>
      </c>
      <c r="AO2037" s="1" t="s">
        <v>86</v>
      </c>
      <c r="AP2037" s="1" t="s">
        <v>57</v>
      </c>
      <c r="AQ2037" s="1" t="s">
        <v>25</v>
      </c>
      <c r="AR2037" s="1" t="s">
        <v>19</v>
      </c>
      <c r="AS2037" s="1" t="s">
        <v>23090</v>
      </c>
      <c r="AT2037" s="1" t="s">
        <v>26</v>
      </c>
    </row>
    <row r="2038" spans="1:46" x14ac:dyDescent="0.25">
      <c r="A2038" s="1" t="s">
        <v>17188</v>
      </c>
      <c r="B2038" s="2" t="s">
        <v>23101</v>
      </c>
      <c r="C2038" s="2" t="s">
        <v>23104</v>
      </c>
      <c r="D2038" s="1">
        <v>4</v>
      </c>
      <c r="E2038" s="1">
        <v>5</v>
      </c>
      <c r="F2038" s="1">
        <v>2</v>
      </c>
      <c r="G2038" s="1">
        <v>11</v>
      </c>
      <c r="H2038" s="6">
        <v>0.18181818181818182</v>
      </c>
      <c r="I2038">
        <v>0</v>
      </c>
      <c r="J2038" s="1">
        <v>33</v>
      </c>
      <c r="K2038" s="1">
        <v>1</v>
      </c>
      <c r="L2038" s="1">
        <v>389</v>
      </c>
      <c r="M2038" s="6">
        <v>0</v>
      </c>
      <c r="N2038" s="4">
        <v>2500</v>
      </c>
      <c r="O2038" s="4">
        <v>150</v>
      </c>
      <c r="P2038" s="4">
        <v>200</v>
      </c>
      <c r="Q2038" s="3">
        <v>0.4</v>
      </c>
      <c r="R2038" s="1">
        <v>12</v>
      </c>
      <c r="S2038" s="1">
        <v>200</v>
      </c>
      <c r="T2038" s="1">
        <v>8</v>
      </c>
      <c r="U2038" s="1">
        <v>0</v>
      </c>
      <c r="V2038" s="1">
        <v>35</v>
      </c>
      <c r="W2038" s="1">
        <v>0</v>
      </c>
      <c r="X2038" s="1">
        <v>0</v>
      </c>
      <c r="Y2038" s="1">
        <v>1</v>
      </c>
      <c r="Z2038" s="1">
        <v>3</v>
      </c>
      <c r="AA2038" s="1">
        <v>0</v>
      </c>
      <c r="AB2038" s="1">
        <v>0</v>
      </c>
      <c r="AC2038" s="1">
        <v>0</v>
      </c>
      <c r="AD2038" s="1">
        <v>0</v>
      </c>
      <c r="AE2038" s="1">
        <v>0</v>
      </c>
      <c r="AF2038" s="1">
        <v>0</v>
      </c>
      <c r="AG2038" s="1">
        <v>0</v>
      </c>
      <c r="AH2038" s="1">
        <v>750</v>
      </c>
      <c r="AI2038" s="1">
        <v>750</v>
      </c>
      <c r="AJ2038" s="1" t="s">
        <v>555</v>
      </c>
      <c r="AK2038" s="1" t="s">
        <v>556</v>
      </c>
      <c r="AL2038" s="1" t="s">
        <v>11</v>
      </c>
      <c r="AM2038" s="1" t="s">
        <v>12</v>
      </c>
      <c r="AN2038" s="1" t="s">
        <v>23098</v>
      </c>
      <c r="AO2038" s="1" t="s">
        <v>364</v>
      </c>
      <c r="AP2038" s="1" t="s">
        <v>57</v>
      </c>
      <c r="AQ2038" s="1" t="s">
        <v>25</v>
      </c>
      <c r="AR2038" s="1" t="s">
        <v>19</v>
      </c>
      <c r="AS2038" s="1" t="s">
        <v>23090</v>
      </c>
      <c r="AT2038" s="1" t="s">
        <v>26</v>
      </c>
    </row>
    <row r="2039" spans="1:46" x14ac:dyDescent="0.25">
      <c r="A2039" s="1" t="s">
        <v>21533</v>
      </c>
      <c r="B2039" s="2" t="s">
        <v>23101</v>
      </c>
      <c r="C2039" s="2" t="s">
        <v>23104</v>
      </c>
      <c r="D2039" s="1">
        <v>0</v>
      </c>
      <c r="E2039" s="1">
        <v>0</v>
      </c>
      <c r="F2039" s="1">
        <v>1</v>
      </c>
      <c r="G2039" s="1">
        <v>1</v>
      </c>
      <c r="H2039" s="6">
        <v>1</v>
      </c>
      <c r="I2039">
        <v>0</v>
      </c>
      <c r="J2039" s="1">
        <v>38</v>
      </c>
      <c r="K2039" s="1">
        <v>0</v>
      </c>
      <c r="L2039" s="1">
        <v>572</v>
      </c>
      <c r="M2039" s="6">
        <v>0.81</v>
      </c>
      <c r="N2039" s="4">
        <v>2580</v>
      </c>
      <c r="O2039" s="4">
        <v>215</v>
      </c>
      <c r="P2039" s="4">
        <v>1000</v>
      </c>
      <c r="Q2039" s="3">
        <v>0.35</v>
      </c>
      <c r="R2039" s="1">
        <v>36</v>
      </c>
      <c r="S2039" s="1">
        <v>1000</v>
      </c>
      <c r="T2039" s="1">
        <v>73</v>
      </c>
      <c r="U2039" s="1">
        <v>0</v>
      </c>
      <c r="V2039" s="1">
        <v>35</v>
      </c>
      <c r="W2039" s="1">
        <v>0</v>
      </c>
      <c r="X2039" s="1">
        <v>0</v>
      </c>
      <c r="Y2039" s="1">
        <v>1</v>
      </c>
      <c r="Z2039" s="1">
        <v>2</v>
      </c>
      <c r="AA2039" s="1">
        <v>0</v>
      </c>
      <c r="AB2039" s="1">
        <v>0</v>
      </c>
      <c r="AC2039" s="1">
        <v>106</v>
      </c>
      <c r="AD2039" s="1">
        <v>0</v>
      </c>
      <c r="AE2039" s="1">
        <v>0</v>
      </c>
      <c r="AF2039" s="1">
        <v>1100</v>
      </c>
      <c r="AG2039" s="1">
        <v>0</v>
      </c>
      <c r="AH2039" s="1">
        <v>1150</v>
      </c>
      <c r="AI2039" s="1">
        <v>2356</v>
      </c>
      <c r="AJ2039" s="1" t="s">
        <v>12899</v>
      </c>
      <c r="AK2039" s="1" t="s">
        <v>12900</v>
      </c>
      <c r="AL2039" s="1" t="s">
        <v>12901</v>
      </c>
      <c r="AM2039" s="1" t="s">
        <v>12</v>
      </c>
      <c r="AN2039" s="1" t="s">
        <v>23097</v>
      </c>
      <c r="AO2039" s="1" t="s">
        <v>364</v>
      </c>
      <c r="AP2039" s="1" t="s">
        <v>57</v>
      </c>
      <c r="AQ2039" s="1" t="s">
        <v>25</v>
      </c>
      <c r="AR2039" s="1" t="s">
        <v>19</v>
      </c>
      <c r="AS2039" s="1" t="s">
        <v>23090</v>
      </c>
      <c r="AT2039" s="1" t="s">
        <v>26</v>
      </c>
    </row>
    <row r="2040" spans="1:46" x14ac:dyDescent="0.25">
      <c r="A2040" s="1" t="s">
        <v>21397</v>
      </c>
      <c r="B2040" s="2" t="s">
        <v>23101</v>
      </c>
      <c r="C2040" s="2" t="s">
        <v>23105</v>
      </c>
      <c r="D2040" s="1">
        <v>1</v>
      </c>
      <c r="E2040" s="1">
        <v>0</v>
      </c>
      <c r="F2040" s="1">
        <v>3</v>
      </c>
      <c r="G2040" s="1">
        <v>4</v>
      </c>
      <c r="H2040" s="6">
        <v>0.75</v>
      </c>
      <c r="I2040">
        <v>0</v>
      </c>
      <c r="J2040" s="1">
        <v>38</v>
      </c>
      <c r="K2040" s="1">
        <v>1</v>
      </c>
      <c r="L2040" s="1">
        <v>633</v>
      </c>
      <c r="M2040" s="6">
        <v>0.31</v>
      </c>
      <c r="N2040" s="4">
        <v>2400</v>
      </c>
      <c r="O2040" s="4">
        <v>200</v>
      </c>
      <c r="P2040" s="4">
        <v>200</v>
      </c>
      <c r="Q2040" s="3">
        <v>0.37</v>
      </c>
      <c r="R2040" s="1">
        <v>12</v>
      </c>
      <c r="S2040" s="1">
        <v>200</v>
      </c>
      <c r="T2040" s="1">
        <v>35</v>
      </c>
      <c r="U2040" s="1">
        <v>0</v>
      </c>
      <c r="V2040" s="1">
        <v>35</v>
      </c>
      <c r="W2040" s="1">
        <v>0</v>
      </c>
      <c r="X2040" s="1">
        <v>0</v>
      </c>
      <c r="Y2040" s="1">
        <v>1</v>
      </c>
      <c r="Z2040" s="1">
        <v>3</v>
      </c>
      <c r="AA2040" s="1">
        <v>0</v>
      </c>
      <c r="AB2040" s="1">
        <v>0</v>
      </c>
      <c r="AC2040" s="1">
        <v>0</v>
      </c>
      <c r="AD2040" s="1">
        <v>0</v>
      </c>
      <c r="AE2040" s="1">
        <v>0</v>
      </c>
      <c r="AF2040" s="1">
        <v>0</v>
      </c>
      <c r="AG2040" s="1">
        <v>0</v>
      </c>
      <c r="AH2040" s="1">
        <v>700</v>
      </c>
      <c r="AI2040" s="1">
        <v>700</v>
      </c>
      <c r="AJ2040" s="1" t="s">
        <v>12542</v>
      </c>
      <c r="AK2040" s="1" t="s">
        <v>12543</v>
      </c>
      <c r="AL2040" s="1" t="s">
        <v>12544</v>
      </c>
      <c r="AM2040" s="1" t="s">
        <v>12</v>
      </c>
      <c r="AN2040" s="1" t="s">
        <v>23098</v>
      </c>
      <c r="AO2040" s="1" t="s">
        <v>364</v>
      </c>
      <c r="AP2040" s="1" t="s">
        <v>57</v>
      </c>
      <c r="AQ2040" s="1" t="s">
        <v>25</v>
      </c>
      <c r="AR2040" s="1" t="s">
        <v>19</v>
      </c>
      <c r="AS2040" s="1" t="s">
        <v>23090</v>
      </c>
      <c r="AT2040" s="1" t="s">
        <v>26</v>
      </c>
    </row>
    <row r="2041" spans="1:46" x14ac:dyDescent="0.25">
      <c r="A2041" s="1" t="s">
        <v>20528</v>
      </c>
      <c r="B2041" s="2" t="s">
        <v>23101</v>
      </c>
      <c r="C2041" s="2" t="s">
        <v>23106</v>
      </c>
      <c r="D2041" s="1">
        <v>1</v>
      </c>
      <c r="E2041" s="1">
        <v>0</v>
      </c>
      <c r="F2041" s="1">
        <v>1</v>
      </c>
      <c r="G2041" s="1">
        <v>2</v>
      </c>
      <c r="H2041" s="6">
        <v>0.5</v>
      </c>
      <c r="I2041">
        <v>1</v>
      </c>
      <c r="J2041" s="1">
        <v>31</v>
      </c>
      <c r="K2041" s="1">
        <v>0</v>
      </c>
      <c r="L2041" s="1">
        <v>637</v>
      </c>
      <c r="M2041" s="6">
        <v>0.96</v>
      </c>
      <c r="N2041" s="4">
        <v>3100</v>
      </c>
      <c r="O2041" s="4">
        <v>200</v>
      </c>
      <c r="P2041" s="4">
        <v>250</v>
      </c>
      <c r="Q2041" s="3">
        <v>0.34</v>
      </c>
      <c r="R2041" s="1">
        <v>6</v>
      </c>
      <c r="S2041" s="1">
        <v>250</v>
      </c>
      <c r="T2041" s="1">
        <v>20</v>
      </c>
      <c r="U2041" s="1">
        <v>1</v>
      </c>
      <c r="V2041" s="1">
        <v>35</v>
      </c>
      <c r="W2041" s="1">
        <v>0</v>
      </c>
      <c r="X2041" s="1">
        <v>0</v>
      </c>
      <c r="Y2041" s="1">
        <v>1</v>
      </c>
      <c r="Z2041" s="1">
        <v>1</v>
      </c>
      <c r="AA2041" s="1">
        <v>0</v>
      </c>
      <c r="AB2041" s="1">
        <v>1</v>
      </c>
      <c r="AC2041" s="1">
        <v>730</v>
      </c>
      <c r="AD2041" s="1">
        <v>655</v>
      </c>
      <c r="AE2041" s="1">
        <v>0</v>
      </c>
      <c r="AF2041" s="1">
        <v>1693</v>
      </c>
      <c r="AG2041" s="1">
        <v>288</v>
      </c>
      <c r="AH2041" s="1">
        <v>0</v>
      </c>
      <c r="AI2041" s="1">
        <v>3366</v>
      </c>
      <c r="AJ2041" s="1" t="s">
        <v>10202</v>
      </c>
      <c r="AK2041" s="1" t="s">
        <v>10203</v>
      </c>
      <c r="AL2041" s="1" t="s">
        <v>10204</v>
      </c>
      <c r="AM2041" s="1" t="s">
        <v>16</v>
      </c>
      <c r="AN2041" s="1" t="s">
        <v>23097</v>
      </c>
      <c r="AO2041" s="1" t="s">
        <v>86</v>
      </c>
      <c r="AP2041" s="1" t="s">
        <v>57</v>
      </c>
      <c r="AQ2041" s="1" t="s">
        <v>25</v>
      </c>
      <c r="AR2041" s="1" t="s">
        <v>19</v>
      </c>
      <c r="AS2041" s="1" t="s">
        <v>23090</v>
      </c>
      <c r="AT2041" s="1" t="s">
        <v>101</v>
      </c>
    </row>
    <row r="2042" spans="1:46" x14ac:dyDescent="0.25">
      <c r="A2042" s="1" t="s">
        <v>19426</v>
      </c>
      <c r="B2042" s="2" t="s">
        <v>23101</v>
      </c>
      <c r="C2042" s="2" t="s">
        <v>23106</v>
      </c>
      <c r="D2042" s="1">
        <v>0</v>
      </c>
      <c r="E2042" s="1">
        <v>0</v>
      </c>
      <c r="F2042" s="1">
        <v>1</v>
      </c>
      <c r="G2042" s="1">
        <v>1</v>
      </c>
      <c r="H2042" s="6">
        <v>1</v>
      </c>
      <c r="I2042">
        <v>0</v>
      </c>
      <c r="J2042" s="1">
        <v>35</v>
      </c>
      <c r="K2042" s="1">
        <v>1</v>
      </c>
      <c r="L2042" s="1">
        <v>686</v>
      </c>
      <c r="M2042" s="6">
        <v>0.17</v>
      </c>
      <c r="N2042" s="4">
        <v>2400</v>
      </c>
      <c r="O2042" s="4">
        <v>179</v>
      </c>
      <c r="P2042" s="4">
        <v>200</v>
      </c>
      <c r="Q2042" s="3">
        <v>0.34</v>
      </c>
      <c r="R2042" s="1">
        <v>12</v>
      </c>
      <c r="S2042" s="1">
        <v>200</v>
      </c>
      <c r="T2042" s="1">
        <v>42</v>
      </c>
      <c r="U2042" s="1">
        <v>0</v>
      </c>
      <c r="V2042" s="1">
        <v>35</v>
      </c>
      <c r="W2042" s="1">
        <v>1</v>
      </c>
      <c r="X2042" s="1">
        <v>0</v>
      </c>
      <c r="Y2042" s="1">
        <v>0</v>
      </c>
      <c r="Z2042" s="1">
        <v>6</v>
      </c>
      <c r="AA2042" s="1">
        <v>0</v>
      </c>
      <c r="AB2042" s="1">
        <v>1</v>
      </c>
      <c r="AC2042" s="1">
        <v>0</v>
      </c>
      <c r="AD2042" s="1">
        <v>0</v>
      </c>
      <c r="AE2042" s="1">
        <v>0</v>
      </c>
      <c r="AF2042" s="1">
        <v>0</v>
      </c>
      <c r="AG2042" s="1">
        <v>0</v>
      </c>
      <c r="AH2042" s="1">
        <v>200</v>
      </c>
      <c r="AI2042" s="1">
        <v>200</v>
      </c>
      <c r="AJ2042" s="1" t="s">
        <v>7157</v>
      </c>
      <c r="AK2042" s="1" t="s">
        <v>7158</v>
      </c>
      <c r="AL2042" s="1" t="s">
        <v>7159</v>
      </c>
      <c r="AM2042" s="1" t="s">
        <v>12</v>
      </c>
      <c r="AN2042" s="1" t="s">
        <v>23098</v>
      </c>
      <c r="AO2042" s="1" t="s">
        <v>364</v>
      </c>
      <c r="AP2042" s="1" t="s">
        <v>86</v>
      </c>
      <c r="AQ2042" s="1" t="s">
        <v>25</v>
      </c>
      <c r="AR2042" s="1" t="s">
        <v>30</v>
      </c>
      <c r="AS2042" s="1" t="s">
        <v>23090</v>
      </c>
      <c r="AT2042" s="1" t="s">
        <v>101</v>
      </c>
    </row>
    <row r="2043" spans="1:46" x14ac:dyDescent="0.25">
      <c r="A2043" s="1" t="s">
        <v>19995</v>
      </c>
      <c r="B2043" s="2" t="s">
        <v>23101</v>
      </c>
      <c r="C2043" s="2" t="s">
        <v>23107</v>
      </c>
      <c r="D2043" s="1">
        <v>0</v>
      </c>
      <c r="E2043" s="1">
        <v>0</v>
      </c>
      <c r="F2043" s="1">
        <v>1</v>
      </c>
      <c r="G2043" s="1">
        <v>1</v>
      </c>
      <c r="H2043" s="6">
        <v>1</v>
      </c>
      <c r="I2043">
        <v>1</v>
      </c>
      <c r="J2043" s="1">
        <v>33</v>
      </c>
      <c r="K2043" s="1">
        <v>0</v>
      </c>
      <c r="L2043" s="1">
        <v>597</v>
      </c>
      <c r="M2043" s="6">
        <v>0.88</v>
      </c>
      <c r="N2043" s="4">
        <v>2390</v>
      </c>
      <c r="O2043" s="4">
        <v>160</v>
      </c>
      <c r="P2043" s="4">
        <v>700</v>
      </c>
      <c r="Q2043" s="3">
        <v>0.35</v>
      </c>
      <c r="R2043" s="1">
        <v>24</v>
      </c>
      <c r="S2043" s="1">
        <v>700</v>
      </c>
      <c r="T2043" s="1">
        <v>54</v>
      </c>
      <c r="U2043" s="1">
        <v>0</v>
      </c>
      <c r="V2043" s="1">
        <v>35</v>
      </c>
      <c r="W2043" s="1">
        <v>0</v>
      </c>
      <c r="X2043" s="1">
        <v>0</v>
      </c>
      <c r="Y2043" s="1">
        <v>1</v>
      </c>
      <c r="Z2043" s="1">
        <v>2</v>
      </c>
      <c r="AA2043" s="1">
        <v>1</v>
      </c>
      <c r="AB2043" s="1">
        <v>1</v>
      </c>
      <c r="AC2043" s="1">
        <v>1212</v>
      </c>
      <c r="AD2043" s="1">
        <v>0</v>
      </c>
      <c r="AE2043" s="1">
        <v>0</v>
      </c>
      <c r="AF2043" s="1">
        <v>0</v>
      </c>
      <c r="AG2043" s="1">
        <v>0</v>
      </c>
      <c r="AH2043" s="1">
        <v>1010</v>
      </c>
      <c r="AI2043" s="1">
        <v>2222</v>
      </c>
      <c r="AJ2043" s="1" t="s">
        <v>8737</v>
      </c>
      <c r="AK2043" s="1" t="s">
        <v>8738</v>
      </c>
      <c r="AL2043" s="1" t="s">
        <v>8739</v>
      </c>
      <c r="AM2043" s="1" t="s">
        <v>16</v>
      </c>
      <c r="AN2043" s="1" t="s">
        <v>23097</v>
      </c>
      <c r="AO2043" s="1" t="s">
        <v>364</v>
      </c>
      <c r="AP2043" s="1" t="s">
        <v>57</v>
      </c>
      <c r="AQ2043" s="1" t="s">
        <v>25</v>
      </c>
      <c r="AR2043" s="1" t="s">
        <v>19</v>
      </c>
      <c r="AS2043" s="1" t="s">
        <v>23091</v>
      </c>
      <c r="AT2043" s="1" t="s">
        <v>101</v>
      </c>
    </row>
    <row r="2044" spans="1:46" x14ac:dyDescent="0.25">
      <c r="A2044" s="1" t="s">
        <v>21673</v>
      </c>
      <c r="B2044" s="2" t="s">
        <v>23101</v>
      </c>
      <c r="C2044" s="2" t="s">
        <v>23107</v>
      </c>
      <c r="D2044" s="1">
        <v>0</v>
      </c>
      <c r="E2044" s="1">
        <v>0</v>
      </c>
      <c r="F2044" s="1">
        <v>2</v>
      </c>
      <c r="G2044" s="1">
        <v>2</v>
      </c>
      <c r="H2044" s="6">
        <v>1</v>
      </c>
      <c r="I2044">
        <v>0</v>
      </c>
      <c r="J2044" s="1">
        <v>38</v>
      </c>
      <c r="K2044" s="1">
        <v>0</v>
      </c>
      <c r="L2044" s="1">
        <v>733</v>
      </c>
      <c r="M2044" s="6">
        <v>0.59</v>
      </c>
      <c r="N2044" s="4">
        <v>6000</v>
      </c>
      <c r="O2044" s="4">
        <v>480</v>
      </c>
      <c r="P2044" s="4">
        <v>1200</v>
      </c>
      <c r="Q2044" s="3">
        <v>0.28000000000000003</v>
      </c>
      <c r="R2044" s="1">
        <v>24</v>
      </c>
      <c r="S2044" s="1">
        <v>1200</v>
      </c>
      <c r="T2044" s="1">
        <v>103</v>
      </c>
      <c r="U2044" s="1">
        <v>0</v>
      </c>
      <c r="V2044" s="1">
        <v>35</v>
      </c>
      <c r="W2044" s="1">
        <v>0</v>
      </c>
      <c r="X2044" s="1">
        <v>1</v>
      </c>
      <c r="Y2044" s="1">
        <v>1</v>
      </c>
      <c r="Z2044" s="1">
        <v>3</v>
      </c>
      <c r="AA2044" s="1">
        <v>1</v>
      </c>
      <c r="AB2044" s="1">
        <v>0</v>
      </c>
      <c r="AC2044" s="1">
        <v>0</v>
      </c>
      <c r="AD2044" s="1">
        <v>0</v>
      </c>
      <c r="AE2044" s="1">
        <v>3850</v>
      </c>
      <c r="AF2044" s="1">
        <v>0</v>
      </c>
      <c r="AG2044" s="1">
        <v>0</v>
      </c>
      <c r="AH2044" s="1">
        <v>1150</v>
      </c>
      <c r="AI2044" s="1">
        <v>5000</v>
      </c>
      <c r="AJ2044" s="1" t="s">
        <v>13294</v>
      </c>
      <c r="AK2044" s="1" t="s">
        <v>13295</v>
      </c>
      <c r="AL2044" s="1" t="s">
        <v>13296</v>
      </c>
      <c r="AM2044" s="1" t="s">
        <v>12</v>
      </c>
      <c r="AN2044" s="1" t="s">
        <v>23097</v>
      </c>
      <c r="AO2044" s="1" t="s">
        <v>364</v>
      </c>
      <c r="AP2044" s="1" t="s">
        <v>57</v>
      </c>
      <c r="AQ2044" s="1" t="s">
        <v>14</v>
      </c>
      <c r="AR2044" s="1" t="s">
        <v>19</v>
      </c>
      <c r="AS2044" s="1" t="s">
        <v>23091</v>
      </c>
      <c r="AT2044" s="1" t="s">
        <v>26</v>
      </c>
    </row>
    <row r="2045" spans="1:46" x14ac:dyDescent="0.25">
      <c r="A2045" s="1" t="s">
        <v>21108</v>
      </c>
      <c r="B2045" s="2" t="s">
        <v>23101</v>
      </c>
      <c r="C2045" s="2" t="s">
        <v>23108</v>
      </c>
      <c r="D2045" s="1">
        <v>0</v>
      </c>
      <c r="E2045" s="1">
        <v>0</v>
      </c>
      <c r="F2045" s="1">
        <v>1</v>
      </c>
      <c r="G2045" s="1">
        <v>1</v>
      </c>
      <c r="H2045" s="6">
        <v>1</v>
      </c>
      <c r="I2045">
        <v>0</v>
      </c>
      <c r="J2045" s="1">
        <v>31</v>
      </c>
      <c r="K2045" s="1">
        <v>0</v>
      </c>
      <c r="L2045" s="1">
        <v>699</v>
      </c>
      <c r="M2045" s="6">
        <v>0.19</v>
      </c>
      <c r="N2045" s="4">
        <v>7000</v>
      </c>
      <c r="O2045" s="4">
        <v>580</v>
      </c>
      <c r="P2045" s="4">
        <v>500</v>
      </c>
      <c r="Q2045" s="3">
        <v>0.28999999999999998</v>
      </c>
      <c r="R2045" s="1">
        <v>24</v>
      </c>
      <c r="S2045" s="1">
        <v>500</v>
      </c>
      <c r="T2045" s="1">
        <v>58</v>
      </c>
      <c r="U2045" s="1">
        <v>1</v>
      </c>
      <c r="V2045" s="1">
        <v>35</v>
      </c>
      <c r="W2045" s="1">
        <v>1</v>
      </c>
      <c r="X2045" s="1">
        <v>1</v>
      </c>
      <c r="Y2045" s="1">
        <v>0</v>
      </c>
      <c r="Z2045" s="1">
        <v>6</v>
      </c>
      <c r="AA2045" s="1">
        <v>1</v>
      </c>
      <c r="AB2045" s="1">
        <v>1</v>
      </c>
      <c r="AC2045" s="1">
        <v>632</v>
      </c>
      <c r="AD2045" s="1">
        <v>500</v>
      </c>
      <c r="AE2045" s="1">
        <v>0</v>
      </c>
      <c r="AF2045" s="1">
        <v>123</v>
      </c>
      <c r="AG2045" s="1">
        <v>0</v>
      </c>
      <c r="AH2045" s="1">
        <v>700</v>
      </c>
      <c r="AI2045" s="1">
        <v>1955</v>
      </c>
      <c r="AJ2045" s="1" t="s">
        <v>11776</v>
      </c>
      <c r="AK2045" s="1" t="s">
        <v>11777</v>
      </c>
      <c r="AL2045" s="1" t="s">
        <v>11778</v>
      </c>
      <c r="AM2045" s="1" t="s">
        <v>12</v>
      </c>
      <c r="AN2045" s="1" t="s">
        <v>23097</v>
      </c>
      <c r="AO2045" s="1" t="s">
        <v>86</v>
      </c>
      <c r="AP2045" s="1" t="s">
        <v>86</v>
      </c>
      <c r="AQ2045" s="1" t="s">
        <v>14</v>
      </c>
      <c r="AR2045" s="1" t="s">
        <v>30</v>
      </c>
      <c r="AS2045" s="1" t="s">
        <v>23091</v>
      </c>
      <c r="AT2045" s="1" t="s">
        <v>101</v>
      </c>
    </row>
    <row r="2046" spans="1:46" x14ac:dyDescent="0.25">
      <c r="A2046" s="1" t="s">
        <v>18974</v>
      </c>
      <c r="B2046" s="2" t="s">
        <v>23101</v>
      </c>
      <c r="C2046" s="2" t="s">
        <v>23108</v>
      </c>
      <c r="D2046" s="1">
        <v>0</v>
      </c>
      <c r="E2046" s="1">
        <v>0</v>
      </c>
      <c r="F2046" s="1">
        <v>1</v>
      </c>
      <c r="G2046" s="1">
        <v>1</v>
      </c>
      <c r="H2046" s="6">
        <v>1</v>
      </c>
      <c r="I2046">
        <v>0</v>
      </c>
      <c r="J2046" s="1">
        <v>33</v>
      </c>
      <c r="K2046" s="1">
        <v>1</v>
      </c>
      <c r="L2046" s="1">
        <v>606</v>
      </c>
      <c r="M2046" s="6">
        <v>0.33</v>
      </c>
      <c r="N2046" s="4">
        <v>2200</v>
      </c>
      <c r="O2046" s="4">
        <v>170</v>
      </c>
      <c r="P2046" s="4">
        <v>200</v>
      </c>
      <c r="Q2046" s="3">
        <v>0.26</v>
      </c>
      <c r="R2046" s="1">
        <v>24</v>
      </c>
      <c r="S2046" s="1">
        <v>200</v>
      </c>
      <c r="T2046" s="1">
        <v>15</v>
      </c>
      <c r="U2046" s="1">
        <v>1</v>
      </c>
      <c r="V2046" s="1">
        <v>35</v>
      </c>
      <c r="W2046" s="1">
        <v>0</v>
      </c>
      <c r="X2046" s="1">
        <v>1</v>
      </c>
      <c r="Y2046" s="1">
        <v>0</v>
      </c>
      <c r="Z2046" s="1">
        <v>3</v>
      </c>
      <c r="AA2046" s="1">
        <v>1</v>
      </c>
      <c r="AB2046" s="1">
        <v>0</v>
      </c>
      <c r="AC2046" s="1">
        <v>514</v>
      </c>
      <c r="AD2046" s="1">
        <v>0</v>
      </c>
      <c r="AE2046" s="1">
        <v>0</v>
      </c>
      <c r="AF2046" s="1">
        <v>0</v>
      </c>
      <c r="AG2046" s="1">
        <v>0</v>
      </c>
      <c r="AH2046" s="1">
        <v>500</v>
      </c>
      <c r="AI2046" s="1">
        <v>1014</v>
      </c>
      <c r="AJ2046" s="1" t="s">
        <v>522</v>
      </c>
      <c r="AK2046" s="1" t="s">
        <v>5907</v>
      </c>
      <c r="AL2046" s="1" t="s">
        <v>5908</v>
      </c>
      <c r="AM2046" s="1" t="s">
        <v>12</v>
      </c>
      <c r="AN2046" s="1" t="s">
        <v>23098</v>
      </c>
      <c r="AO2046" s="1" t="s">
        <v>86</v>
      </c>
      <c r="AP2046" s="1" t="s">
        <v>57</v>
      </c>
      <c r="AQ2046" s="1" t="s">
        <v>14</v>
      </c>
      <c r="AR2046" s="1" t="s">
        <v>30</v>
      </c>
      <c r="AS2046" s="1" t="s">
        <v>23091</v>
      </c>
      <c r="AT2046" s="1" t="s">
        <v>26</v>
      </c>
    </row>
    <row r="2047" spans="1:46" x14ac:dyDescent="0.25">
      <c r="A2047" s="1" t="s">
        <v>19561</v>
      </c>
      <c r="B2047" s="2" t="s">
        <v>23101</v>
      </c>
      <c r="C2047" s="2" t="s">
        <v>23108</v>
      </c>
      <c r="D2047" s="1">
        <v>0</v>
      </c>
      <c r="E2047" s="1">
        <v>0</v>
      </c>
      <c r="F2047" s="1">
        <v>1</v>
      </c>
      <c r="G2047" s="1">
        <v>1</v>
      </c>
      <c r="H2047" s="6">
        <v>1</v>
      </c>
      <c r="I2047">
        <v>0</v>
      </c>
      <c r="J2047" s="1">
        <v>55</v>
      </c>
      <c r="K2047" s="1">
        <v>1</v>
      </c>
      <c r="L2047" s="1">
        <v>600</v>
      </c>
      <c r="M2047" s="6">
        <v>0.32</v>
      </c>
      <c r="N2047" s="4">
        <v>4000</v>
      </c>
      <c r="O2047" s="4">
        <v>330</v>
      </c>
      <c r="P2047" s="4">
        <v>150</v>
      </c>
      <c r="Q2047" s="3">
        <v>0.35</v>
      </c>
      <c r="R2047" s="1">
        <v>6</v>
      </c>
      <c r="S2047" s="1">
        <v>150</v>
      </c>
      <c r="T2047" s="1">
        <v>20</v>
      </c>
      <c r="U2047" s="1">
        <v>1</v>
      </c>
      <c r="V2047" s="1">
        <v>35</v>
      </c>
      <c r="W2047" s="1">
        <v>1</v>
      </c>
      <c r="X2047" s="1">
        <v>1</v>
      </c>
      <c r="Y2047" s="1">
        <v>0</v>
      </c>
      <c r="Z2047" s="1">
        <v>4</v>
      </c>
      <c r="AA2047" s="1">
        <v>0</v>
      </c>
      <c r="AB2047" s="1">
        <v>0</v>
      </c>
      <c r="AC2047" s="1">
        <v>0</v>
      </c>
      <c r="AD2047" s="1">
        <v>0</v>
      </c>
      <c r="AE2047" s="1">
        <v>0</v>
      </c>
      <c r="AF2047" s="1">
        <v>877</v>
      </c>
      <c r="AG2047" s="1">
        <v>0</v>
      </c>
      <c r="AH2047" s="1">
        <v>560</v>
      </c>
      <c r="AI2047" s="1">
        <v>1437</v>
      </c>
      <c r="AJ2047" s="1" t="s">
        <v>7542</v>
      </c>
      <c r="AK2047" s="1" t="s">
        <v>7543</v>
      </c>
      <c r="AL2047" s="1" t="s">
        <v>7544</v>
      </c>
      <c r="AM2047" s="1" t="s">
        <v>12</v>
      </c>
      <c r="AN2047" s="1" t="s">
        <v>23098</v>
      </c>
      <c r="AO2047" s="1" t="s">
        <v>86</v>
      </c>
      <c r="AP2047" s="1" t="s">
        <v>86</v>
      </c>
      <c r="AQ2047" s="1" t="s">
        <v>14</v>
      </c>
      <c r="AR2047" s="1" t="s">
        <v>30</v>
      </c>
      <c r="AS2047" s="1" t="s">
        <v>23090</v>
      </c>
      <c r="AT2047" s="1" t="s">
        <v>26</v>
      </c>
    </row>
    <row r="2048" spans="1:46" x14ac:dyDescent="0.25">
      <c r="A2048" s="1" t="s">
        <v>22415</v>
      </c>
      <c r="B2048" s="2" t="s">
        <v>23101</v>
      </c>
      <c r="C2048" s="2" t="s">
        <v>23108</v>
      </c>
      <c r="D2048" s="1">
        <v>0</v>
      </c>
      <c r="E2048" s="1">
        <v>0</v>
      </c>
      <c r="F2048" s="1">
        <v>1</v>
      </c>
      <c r="G2048" s="1">
        <v>1</v>
      </c>
      <c r="H2048" s="6">
        <v>1</v>
      </c>
      <c r="I2048">
        <v>0</v>
      </c>
      <c r="J2048" s="1">
        <v>33</v>
      </c>
      <c r="K2048" s="1">
        <v>0</v>
      </c>
      <c r="L2048" s="1">
        <v>657</v>
      </c>
      <c r="M2048" s="6">
        <v>0.09</v>
      </c>
      <c r="N2048" s="4">
        <v>6000</v>
      </c>
      <c r="O2048" s="4">
        <v>500</v>
      </c>
      <c r="P2048" s="4">
        <v>500</v>
      </c>
      <c r="Q2048" s="3">
        <v>0.25</v>
      </c>
      <c r="R2048" s="1">
        <v>12</v>
      </c>
      <c r="S2048" s="1">
        <v>500</v>
      </c>
      <c r="T2048" s="1">
        <v>48</v>
      </c>
      <c r="U2048" s="1">
        <v>1</v>
      </c>
      <c r="V2048" s="1">
        <v>35</v>
      </c>
      <c r="W2048" s="1">
        <v>1</v>
      </c>
      <c r="X2048" s="1">
        <v>0</v>
      </c>
      <c r="Y2048" s="1">
        <v>0</v>
      </c>
      <c r="Z2048" s="1">
        <v>6</v>
      </c>
      <c r="AA2048" s="1">
        <v>1</v>
      </c>
      <c r="AB2048" s="1">
        <v>0</v>
      </c>
      <c r="AC2048" s="1">
        <v>0</v>
      </c>
      <c r="AD2048" s="1">
        <v>0</v>
      </c>
      <c r="AE2048" s="1">
        <v>0</v>
      </c>
      <c r="AF2048" s="1">
        <v>0</v>
      </c>
      <c r="AG2048" s="1">
        <v>0</v>
      </c>
      <c r="AH2048" s="1">
        <v>0</v>
      </c>
      <c r="AI2048" s="1">
        <v>0</v>
      </c>
      <c r="AJ2048" s="1" t="s">
        <v>15271</v>
      </c>
      <c r="AK2048" s="1" t="s">
        <v>15272</v>
      </c>
      <c r="AL2048" s="1" t="s">
        <v>15273</v>
      </c>
      <c r="AM2048" s="1" t="s">
        <v>12</v>
      </c>
      <c r="AN2048" s="1" t="s">
        <v>23097</v>
      </c>
      <c r="AO2048" s="1" t="s">
        <v>86</v>
      </c>
      <c r="AP2048" s="1" t="s">
        <v>86</v>
      </c>
      <c r="AQ2048" s="1" t="s">
        <v>25</v>
      </c>
      <c r="AR2048" s="1" t="s">
        <v>30</v>
      </c>
      <c r="AS2048" s="1" t="s">
        <v>23091</v>
      </c>
      <c r="AT2048" s="1" t="s">
        <v>26</v>
      </c>
    </row>
    <row r="2049" spans="1:46" x14ac:dyDescent="0.25">
      <c r="A2049" s="1" t="s">
        <v>17773</v>
      </c>
      <c r="B2049" s="2" t="s">
        <v>23101</v>
      </c>
      <c r="C2049" s="2" t="s">
        <v>23109</v>
      </c>
      <c r="D2049" s="1">
        <v>0</v>
      </c>
      <c r="E2049" s="1">
        <v>0</v>
      </c>
      <c r="F2049" s="1">
        <v>1</v>
      </c>
      <c r="G2049" s="1">
        <v>1</v>
      </c>
      <c r="H2049" s="6">
        <v>1</v>
      </c>
      <c r="I2049">
        <v>0</v>
      </c>
      <c r="J2049" s="1">
        <v>35</v>
      </c>
      <c r="K2049" s="1">
        <v>0</v>
      </c>
      <c r="L2049" s="1">
        <v>662</v>
      </c>
      <c r="M2049" s="6">
        <v>0.45</v>
      </c>
      <c r="N2049" s="4">
        <v>3500</v>
      </c>
      <c r="O2049" s="4">
        <v>260</v>
      </c>
      <c r="P2049" s="4">
        <v>400</v>
      </c>
      <c r="Q2049" s="3">
        <v>0.27</v>
      </c>
      <c r="R2049" s="1">
        <v>24</v>
      </c>
      <c r="S2049" s="1">
        <v>400</v>
      </c>
      <c r="T2049" s="1">
        <v>56</v>
      </c>
      <c r="U2049" s="1">
        <v>1</v>
      </c>
      <c r="V2049" s="1">
        <v>35</v>
      </c>
      <c r="W2049" s="1">
        <v>0</v>
      </c>
      <c r="X2049" s="1">
        <v>0</v>
      </c>
      <c r="Y2049" s="1">
        <v>0</v>
      </c>
      <c r="Z2049" s="1">
        <v>4</v>
      </c>
      <c r="AA2049" s="1">
        <v>0</v>
      </c>
      <c r="AB2049" s="1">
        <v>0</v>
      </c>
      <c r="AC2049" s="1">
        <v>0</v>
      </c>
      <c r="AD2049" s="1">
        <v>0</v>
      </c>
      <c r="AE2049" s="1">
        <v>0</v>
      </c>
      <c r="AF2049" s="1">
        <v>2223</v>
      </c>
      <c r="AG2049" s="1">
        <v>0</v>
      </c>
      <c r="AH2049" s="1">
        <v>0</v>
      </c>
      <c r="AI2049" s="1">
        <v>2223</v>
      </c>
      <c r="AJ2049" s="1" t="s">
        <v>2397</v>
      </c>
      <c r="AK2049" s="1" t="s">
        <v>2398</v>
      </c>
      <c r="AL2049" s="1" t="s">
        <v>2399</v>
      </c>
      <c r="AM2049" s="1" t="s">
        <v>12</v>
      </c>
      <c r="AN2049" s="1" t="s">
        <v>23097</v>
      </c>
      <c r="AO2049" s="1" t="s">
        <v>86</v>
      </c>
      <c r="AP2049" s="1" t="s">
        <v>57</v>
      </c>
      <c r="AQ2049" s="1" t="s">
        <v>25</v>
      </c>
      <c r="AR2049" s="1" t="s">
        <v>30</v>
      </c>
      <c r="AS2049" s="1" t="s">
        <v>23090</v>
      </c>
      <c r="AT2049" s="1" t="s">
        <v>26</v>
      </c>
    </row>
    <row r="2050" spans="1:46" x14ac:dyDescent="0.25">
      <c r="A2050" s="1" t="s">
        <v>22489</v>
      </c>
      <c r="B2050" s="2" t="s">
        <v>23101</v>
      </c>
      <c r="C2050" s="2" t="s">
        <v>23109</v>
      </c>
      <c r="D2050" s="1">
        <v>0</v>
      </c>
      <c r="E2050" s="1">
        <v>1</v>
      </c>
      <c r="F2050" s="1">
        <v>2</v>
      </c>
      <c r="G2050" s="1">
        <v>3</v>
      </c>
      <c r="H2050" s="6">
        <v>0.66666666666666663</v>
      </c>
      <c r="I2050">
        <v>0</v>
      </c>
      <c r="J2050" s="1">
        <v>24</v>
      </c>
      <c r="K2050" s="1">
        <v>1</v>
      </c>
      <c r="L2050" s="1">
        <v>529</v>
      </c>
      <c r="M2050" s="6">
        <v>0.2</v>
      </c>
      <c r="N2050" s="4">
        <v>1800</v>
      </c>
      <c r="O2050" s="4">
        <v>130</v>
      </c>
      <c r="P2050" s="4">
        <v>200</v>
      </c>
      <c r="Q2050" s="3">
        <v>0.22</v>
      </c>
      <c r="R2050" s="1">
        <v>12</v>
      </c>
      <c r="S2050" s="1">
        <v>200</v>
      </c>
      <c r="T2050" s="1">
        <v>21</v>
      </c>
      <c r="U2050" s="1">
        <v>0</v>
      </c>
      <c r="V2050" s="1">
        <v>35</v>
      </c>
      <c r="W2050" s="1">
        <v>1</v>
      </c>
      <c r="X2050" s="1">
        <v>0</v>
      </c>
      <c r="Y2050" s="1">
        <v>1</v>
      </c>
      <c r="Z2050" s="1">
        <v>0</v>
      </c>
      <c r="AA2050" s="1">
        <v>1</v>
      </c>
      <c r="AB2050" s="1">
        <v>0</v>
      </c>
      <c r="AC2050" s="1">
        <v>0</v>
      </c>
      <c r="AD2050" s="1">
        <v>0</v>
      </c>
      <c r="AE2050" s="1">
        <v>0</v>
      </c>
      <c r="AF2050" s="1">
        <v>0</v>
      </c>
      <c r="AG2050" s="1">
        <v>0</v>
      </c>
      <c r="AH2050" s="1">
        <v>440</v>
      </c>
      <c r="AI2050" s="1">
        <v>440</v>
      </c>
      <c r="AJ2050" s="1" t="s">
        <v>2259</v>
      </c>
      <c r="AK2050" s="1" t="s">
        <v>15470</v>
      </c>
      <c r="AL2050" s="1" t="s">
        <v>15471</v>
      </c>
      <c r="AM2050" s="1" t="s">
        <v>12</v>
      </c>
      <c r="AN2050" s="1" t="s">
        <v>23098</v>
      </c>
      <c r="AO2050" s="1" t="s">
        <v>364</v>
      </c>
      <c r="AP2050" s="1" t="s">
        <v>86</v>
      </c>
      <c r="AQ2050" s="1" t="s">
        <v>25</v>
      </c>
      <c r="AR2050" s="1" t="s">
        <v>19</v>
      </c>
      <c r="AS2050" s="1" t="s">
        <v>23091</v>
      </c>
      <c r="AT2050" s="1" t="s">
        <v>26</v>
      </c>
    </row>
    <row r="2051" spans="1:46" x14ac:dyDescent="0.25">
      <c r="A2051" s="1" t="s">
        <v>19639</v>
      </c>
      <c r="B2051" s="2" t="s">
        <v>23101</v>
      </c>
      <c r="C2051" s="2" t="s">
        <v>23109</v>
      </c>
      <c r="D2051" s="1">
        <v>0</v>
      </c>
      <c r="E2051" s="1">
        <v>1</v>
      </c>
      <c r="F2051" s="1">
        <v>1</v>
      </c>
      <c r="G2051" s="1">
        <v>2</v>
      </c>
      <c r="H2051" s="6">
        <v>0.5</v>
      </c>
      <c r="I2051">
        <v>0</v>
      </c>
      <c r="J2051" s="1">
        <v>36</v>
      </c>
      <c r="K2051" s="1">
        <v>1</v>
      </c>
      <c r="L2051" s="1">
        <v>600</v>
      </c>
      <c r="M2051" s="6">
        <v>0.15</v>
      </c>
      <c r="N2051" s="4">
        <v>7000</v>
      </c>
      <c r="O2051" s="4">
        <v>600</v>
      </c>
      <c r="P2051" s="4">
        <v>300</v>
      </c>
      <c r="Q2051" s="3">
        <v>0.35</v>
      </c>
      <c r="R2051" s="1">
        <v>6</v>
      </c>
      <c r="S2051" s="1">
        <v>300</v>
      </c>
      <c r="T2051" s="1">
        <v>36</v>
      </c>
      <c r="U2051" s="1">
        <v>1</v>
      </c>
      <c r="V2051" s="1">
        <v>35</v>
      </c>
      <c r="W2051" s="1">
        <v>1</v>
      </c>
      <c r="X2051" s="1">
        <v>1</v>
      </c>
      <c r="Y2051" s="1">
        <v>0</v>
      </c>
      <c r="Z2051" s="1">
        <v>5</v>
      </c>
      <c r="AA2051" s="1">
        <v>0</v>
      </c>
      <c r="AB2051" s="1">
        <v>0</v>
      </c>
      <c r="AC2051" s="1">
        <v>0</v>
      </c>
      <c r="AD2051" s="1">
        <v>600</v>
      </c>
      <c r="AE2051" s="1">
        <v>0</v>
      </c>
      <c r="AF2051" s="1">
        <v>0</v>
      </c>
      <c r="AG2051" s="1">
        <v>0</v>
      </c>
      <c r="AH2051" s="1">
        <v>300</v>
      </c>
      <c r="AI2051" s="1">
        <v>900</v>
      </c>
      <c r="AJ2051" s="1" t="s">
        <v>7773</v>
      </c>
      <c r="AK2051" s="1" t="s">
        <v>7774</v>
      </c>
      <c r="AL2051" s="1" t="s">
        <v>7775</v>
      </c>
      <c r="AM2051" s="1" t="s">
        <v>12</v>
      </c>
      <c r="AN2051" s="1" t="s">
        <v>23098</v>
      </c>
      <c r="AO2051" s="1" t="s">
        <v>86</v>
      </c>
      <c r="AP2051" s="1" t="s">
        <v>86</v>
      </c>
      <c r="AQ2051" s="1" t="s">
        <v>14</v>
      </c>
      <c r="AR2051" s="1" t="s">
        <v>30</v>
      </c>
      <c r="AS2051" s="1" t="s">
        <v>23090</v>
      </c>
      <c r="AT2051" s="1" t="s">
        <v>26</v>
      </c>
    </row>
    <row r="2052" spans="1:46" x14ac:dyDescent="0.25">
      <c r="A2052" s="1" t="s">
        <v>20282</v>
      </c>
      <c r="B2052" s="2" t="s">
        <v>23076</v>
      </c>
      <c r="C2052" s="2" t="s">
        <v>23104</v>
      </c>
      <c r="D2052" s="1">
        <v>0</v>
      </c>
      <c r="E2052" s="1">
        <v>0</v>
      </c>
      <c r="F2052" s="1">
        <v>8</v>
      </c>
      <c r="G2052" s="1">
        <v>8</v>
      </c>
      <c r="H2052" s="6">
        <v>1</v>
      </c>
      <c r="I2052">
        <v>0</v>
      </c>
      <c r="J2052" s="1">
        <v>43</v>
      </c>
      <c r="K2052" s="1">
        <v>0</v>
      </c>
      <c r="L2052" s="1">
        <v>479</v>
      </c>
      <c r="M2052" s="6">
        <v>1.41</v>
      </c>
      <c r="N2052" s="4">
        <v>3800</v>
      </c>
      <c r="O2052" s="4">
        <v>320</v>
      </c>
      <c r="P2052" s="4">
        <v>1200</v>
      </c>
      <c r="Q2052" s="3">
        <v>0.3</v>
      </c>
      <c r="R2052" s="1">
        <v>12</v>
      </c>
      <c r="S2052" s="1">
        <v>1200</v>
      </c>
      <c r="T2052" s="1">
        <v>45</v>
      </c>
      <c r="U2052" s="1">
        <v>0</v>
      </c>
      <c r="V2052" s="1">
        <v>34</v>
      </c>
      <c r="W2052" s="1">
        <v>0</v>
      </c>
      <c r="X2052" s="1">
        <v>0</v>
      </c>
      <c r="Y2052" s="1">
        <v>1</v>
      </c>
      <c r="Z2052" s="1">
        <v>1</v>
      </c>
      <c r="AA2052" s="1">
        <v>0</v>
      </c>
      <c r="AB2052" s="1">
        <v>1</v>
      </c>
      <c r="AC2052" s="1">
        <v>8855</v>
      </c>
      <c r="AD2052" s="1">
        <v>0</v>
      </c>
      <c r="AE2052" s="1">
        <v>0</v>
      </c>
      <c r="AF2052" s="1">
        <v>0</v>
      </c>
      <c r="AG2052" s="1">
        <v>1240</v>
      </c>
      <c r="AH2052" s="1">
        <v>0</v>
      </c>
      <c r="AI2052" s="1">
        <v>10095</v>
      </c>
      <c r="AJ2052" s="1" t="s">
        <v>9516</v>
      </c>
      <c r="AK2052" s="1" t="s">
        <v>9517</v>
      </c>
      <c r="AL2052" s="1" t="s">
        <v>9518</v>
      </c>
      <c r="AM2052" s="1" t="s">
        <v>12</v>
      </c>
      <c r="AN2052" s="1" t="s">
        <v>23097</v>
      </c>
      <c r="AO2052" s="1" t="s">
        <v>364</v>
      </c>
      <c r="AP2052" s="1" t="s">
        <v>57</v>
      </c>
      <c r="AQ2052" s="1" t="s">
        <v>25</v>
      </c>
      <c r="AR2052" s="1" t="s">
        <v>19</v>
      </c>
      <c r="AS2052" s="1" t="s">
        <v>23090</v>
      </c>
      <c r="AT2052" s="1" t="s">
        <v>101</v>
      </c>
    </row>
    <row r="2053" spans="1:46" x14ac:dyDescent="0.25">
      <c r="A2053" s="1" t="s">
        <v>19787</v>
      </c>
      <c r="B2053" s="2" t="s">
        <v>23076</v>
      </c>
      <c r="C2053" s="2" t="s">
        <v>23105</v>
      </c>
      <c r="D2053" s="1">
        <v>1</v>
      </c>
      <c r="E2053" s="1">
        <v>1</v>
      </c>
      <c r="F2053" s="1">
        <v>4</v>
      </c>
      <c r="G2053" s="1">
        <v>6</v>
      </c>
      <c r="H2053" s="6">
        <v>0.66666666666666663</v>
      </c>
      <c r="I2053">
        <v>1</v>
      </c>
      <c r="J2053" s="1">
        <v>29</v>
      </c>
      <c r="K2053" s="1">
        <v>1</v>
      </c>
      <c r="L2053" s="1">
        <v>634</v>
      </c>
      <c r="M2053" s="6">
        <v>0.32</v>
      </c>
      <c r="N2053" s="4">
        <v>1000</v>
      </c>
      <c r="O2053" s="4">
        <v>85</v>
      </c>
      <c r="P2053" s="4">
        <v>100</v>
      </c>
      <c r="Q2053" s="3">
        <v>0.28000000000000003</v>
      </c>
      <c r="R2053" s="1">
        <v>12</v>
      </c>
      <c r="S2053" s="1">
        <v>100</v>
      </c>
      <c r="T2053" s="1">
        <v>4</v>
      </c>
      <c r="U2053" s="1">
        <v>1</v>
      </c>
      <c r="V2053" s="1">
        <v>34</v>
      </c>
      <c r="W2053" s="1">
        <v>0</v>
      </c>
      <c r="X2053" s="1">
        <v>0</v>
      </c>
      <c r="Y2053" s="1">
        <v>0</v>
      </c>
      <c r="Z2053" s="1">
        <v>3</v>
      </c>
      <c r="AA2053" s="1">
        <v>0</v>
      </c>
      <c r="AB2053" s="1">
        <v>1</v>
      </c>
      <c r="AC2053" s="1">
        <v>0</v>
      </c>
      <c r="AD2053" s="1">
        <v>0</v>
      </c>
      <c r="AE2053" s="1">
        <v>0</v>
      </c>
      <c r="AF2053" s="1">
        <v>293</v>
      </c>
      <c r="AG2053" s="1">
        <v>100</v>
      </c>
      <c r="AH2053" s="1">
        <v>0</v>
      </c>
      <c r="AI2053" s="1">
        <v>393</v>
      </c>
      <c r="AJ2053" s="1" t="s">
        <v>8150</v>
      </c>
      <c r="AK2053" s="1" t="s">
        <v>8151</v>
      </c>
      <c r="AL2053" s="1" t="s">
        <v>8152</v>
      </c>
      <c r="AM2053" s="1" t="s">
        <v>16</v>
      </c>
      <c r="AN2053" s="1" t="s">
        <v>23098</v>
      </c>
      <c r="AO2053" s="1" t="s">
        <v>86</v>
      </c>
      <c r="AP2053" s="1" t="s">
        <v>57</v>
      </c>
      <c r="AQ2053" s="1" t="s">
        <v>25</v>
      </c>
      <c r="AR2053" s="1" t="s">
        <v>30</v>
      </c>
      <c r="AS2053" s="1" t="s">
        <v>23090</v>
      </c>
      <c r="AT2053" s="1" t="s">
        <v>101</v>
      </c>
    </row>
    <row r="2054" spans="1:46" x14ac:dyDescent="0.25">
      <c r="A2054" s="1" t="s">
        <v>19828</v>
      </c>
      <c r="B2054" s="2" t="s">
        <v>23076</v>
      </c>
      <c r="C2054" s="2" t="s">
        <v>23106</v>
      </c>
      <c r="D2054" s="1">
        <v>2</v>
      </c>
      <c r="E2054" s="1">
        <v>0</v>
      </c>
      <c r="F2054" s="1">
        <v>2</v>
      </c>
      <c r="G2054" s="1">
        <v>4</v>
      </c>
      <c r="H2054" s="6">
        <v>0.5</v>
      </c>
      <c r="I2054">
        <v>1</v>
      </c>
      <c r="J2054" s="1">
        <v>32</v>
      </c>
      <c r="K2054" s="1">
        <v>0</v>
      </c>
      <c r="L2054" s="1">
        <v>689</v>
      </c>
      <c r="M2054" s="6">
        <v>0.47</v>
      </c>
      <c r="N2054" s="4">
        <v>2400</v>
      </c>
      <c r="O2054" s="4">
        <v>162</v>
      </c>
      <c r="P2054" s="4">
        <v>700</v>
      </c>
      <c r="Q2054" s="3">
        <v>0.3</v>
      </c>
      <c r="R2054" s="1">
        <v>24</v>
      </c>
      <c r="S2054" s="1">
        <v>700</v>
      </c>
      <c r="T2054" s="1">
        <v>78</v>
      </c>
      <c r="U2054" s="1">
        <v>0</v>
      </c>
      <c r="V2054" s="1">
        <v>34</v>
      </c>
      <c r="W2054" s="1">
        <v>0</v>
      </c>
      <c r="X2054" s="1">
        <v>0</v>
      </c>
      <c r="Y2054" s="1">
        <v>1</v>
      </c>
      <c r="Z2054" s="1">
        <v>0</v>
      </c>
      <c r="AA2054" s="1">
        <v>1</v>
      </c>
      <c r="AB2054" s="1">
        <v>1</v>
      </c>
      <c r="AC2054" s="1">
        <v>154</v>
      </c>
      <c r="AD2054" s="1">
        <v>0</v>
      </c>
      <c r="AE2054" s="1">
        <v>0</v>
      </c>
      <c r="AF2054" s="1">
        <v>311</v>
      </c>
      <c r="AG2054" s="1">
        <v>74</v>
      </c>
      <c r="AH2054" s="1">
        <v>240</v>
      </c>
      <c r="AI2054" s="1">
        <v>779</v>
      </c>
      <c r="AJ2054" s="1" t="s">
        <v>8265</v>
      </c>
      <c r="AK2054" s="1" t="s">
        <v>8266</v>
      </c>
      <c r="AL2054" s="1" t="s">
        <v>8267</v>
      </c>
      <c r="AM2054" s="1" t="s">
        <v>16</v>
      </c>
      <c r="AN2054" s="1" t="s">
        <v>23097</v>
      </c>
      <c r="AO2054" s="1" t="s">
        <v>364</v>
      </c>
      <c r="AP2054" s="1" t="s">
        <v>57</v>
      </c>
      <c r="AQ2054" s="1" t="s">
        <v>25</v>
      </c>
      <c r="AR2054" s="1" t="s">
        <v>19</v>
      </c>
      <c r="AS2054" s="1" t="s">
        <v>23091</v>
      </c>
      <c r="AT2054" s="1" t="s">
        <v>101</v>
      </c>
    </row>
    <row r="2055" spans="1:46" x14ac:dyDescent="0.25">
      <c r="A2055" s="1" t="s">
        <v>17465</v>
      </c>
      <c r="B2055" s="2" t="s">
        <v>23076</v>
      </c>
      <c r="C2055" s="2" t="s">
        <v>23108</v>
      </c>
      <c r="D2055" s="1">
        <v>1</v>
      </c>
      <c r="E2055" s="1">
        <v>1</v>
      </c>
      <c r="F2055" s="1">
        <v>2</v>
      </c>
      <c r="G2055" s="1">
        <v>4</v>
      </c>
      <c r="H2055" s="6">
        <v>0.5</v>
      </c>
      <c r="I2055">
        <v>0</v>
      </c>
      <c r="J2055" s="1">
        <v>35</v>
      </c>
      <c r="K2055" s="1">
        <v>0</v>
      </c>
      <c r="L2055" s="1">
        <v>721</v>
      </c>
      <c r="M2055" s="6">
        <v>0.22</v>
      </c>
      <c r="N2055" s="4">
        <v>3000</v>
      </c>
      <c r="O2055" s="4">
        <v>200</v>
      </c>
      <c r="P2055" s="4">
        <v>800</v>
      </c>
      <c r="Q2055" s="3">
        <v>0.3</v>
      </c>
      <c r="R2055" s="1">
        <v>24</v>
      </c>
      <c r="S2055" s="1">
        <v>800</v>
      </c>
      <c r="T2055" s="1">
        <v>78</v>
      </c>
      <c r="U2055" s="1">
        <v>1</v>
      </c>
      <c r="V2055" s="1">
        <v>34</v>
      </c>
      <c r="W2055" s="1">
        <v>0</v>
      </c>
      <c r="X2055" s="1">
        <v>1</v>
      </c>
      <c r="Y2055" s="1">
        <v>0</v>
      </c>
      <c r="Z2055" s="1">
        <v>3</v>
      </c>
      <c r="AA2055" s="1">
        <v>1</v>
      </c>
      <c r="AB2055" s="1">
        <v>0</v>
      </c>
      <c r="AC2055" s="1">
        <v>0</v>
      </c>
      <c r="AD2055" s="1">
        <v>0</v>
      </c>
      <c r="AE2055" s="1">
        <v>0</v>
      </c>
      <c r="AF2055" s="1">
        <v>0</v>
      </c>
      <c r="AG2055" s="1">
        <v>0</v>
      </c>
      <c r="AH2055" s="1">
        <v>0</v>
      </c>
      <c r="AI2055" s="1">
        <v>0</v>
      </c>
      <c r="AJ2055" s="1" t="s">
        <v>334</v>
      </c>
      <c r="AK2055" s="1" t="s">
        <v>1457</v>
      </c>
      <c r="AL2055" s="1" t="s">
        <v>1458</v>
      </c>
      <c r="AM2055" s="1" t="s">
        <v>12</v>
      </c>
      <c r="AN2055" s="1" t="s">
        <v>23097</v>
      </c>
      <c r="AO2055" s="1" t="s">
        <v>86</v>
      </c>
      <c r="AP2055" s="1" t="s">
        <v>57</v>
      </c>
      <c r="AQ2055" s="1" t="s">
        <v>14</v>
      </c>
      <c r="AR2055" s="1" t="s">
        <v>30</v>
      </c>
      <c r="AS2055" s="1" t="s">
        <v>23091</v>
      </c>
      <c r="AT2055" s="1" t="s">
        <v>26</v>
      </c>
    </row>
    <row r="2056" spans="1:46" x14ac:dyDescent="0.25">
      <c r="A2056" s="1" t="s">
        <v>20458</v>
      </c>
      <c r="B2056" s="2" t="s">
        <v>23073</v>
      </c>
      <c r="C2056" s="2" t="s">
        <v>23106</v>
      </c>
      <c r="D2056" s="1">
        <v>0</v>
      </c>
      <c r="E2056" s="1">
        <v>0</v>
      </c>
      <c r="F2056" s="1">
        <v>2</v>
      </c>
      <c r="G2056" s="1">
        <v>2</v>
      </c>
      <c r="H2056" s="6">
        <v>1</v>
      </c>
      <c r="I2056">
        <v>1</v>
      </c>
      <c r="J2056" s="1">
        <v>30</v>
      </c>
      <c r="K2056" s="1">
        <v>0</v>
      </c>
      <c r="L2056" s="1">
        <v>745</v>
      </c>
      <c r="M2056" s="6">
        <v>7.0000000000000007E-2</v>
      </c>
      <c r="N2056" s="4">
        <v>3000</v>
      </c>
      <c r="O2056" s="4">
        <v>250</v>
      </c>
      <c r="P2056" s="4">
        <v>200</v>
      </c>
      <c r="Q2056" s="3">
        <v>0.35</v>
      </c>
      <c r="R2056" s="1">
        <v>12</v>
      </c>
      <c r="S2056" s="1">
        <v>200</v>
      </c>
      <c r="T2056" s="1">
        <v>31</v>
      </c>
      <c r="U2056" s="1">
        <v>1</v>
      </c>
      <c r="V2056" s="1">
        <v>34</v>
      </c>
      <c r="W2056" s="1">
        <v>0</v>
      </c>
      <c r="X2056" s="1">
        <v>1</v>
      </c>
      <c r="Y2056" s="1">
        <v>0</v>
      </c>
      <c r="Z2056" s="1">
        <v>3</v>
      </c>
      <c r="AA2056" s="1">
        <v>1</v>
      </c>
      <c r="AB2056" s="1">
        <v>1</v>
      </c>
      <c r="AC2056" s="1">
        <v>0</v>
      </c>
      <c r="AD2056" s="1">
        <v>0</v>
      </c>
      <c r="AE2056" s="1">
        <v>0</v>
      </c>
      <c r="AF2056" s="1">
        <v>0</v>
      </c>
      <c r="AG2056" s="1">
        <v>0</v>
      </c>
      <c r="AH2056" s="1">
        <v>0</v>
      </c>
      <c r="AI2056" s="1">
        <v>0</v>
      </c>
      <c r="AJ2056" s="1" t="s">
        <v>10004</v>
      </c>
      <c r="AK2056" s="1" t="s">
        <v>10005</v>
      </c>
      <c r="AL2056" s="1" t="s">
        <v>10006</v>
      </c>
      <c r="AM2056" s="1" t="s">
        <v>16</v>
      </c>
      <c r="AN2056" s="1" t="s">
        <v>23097</v>
      </c>
      <c r="AO2056" s="1" t="s">
        <v>86</v>
      </c>
      <c r="AP2056" s="1" t="s">
        <v>57</v>
      </c>
      <c r="AQ2056" s="1" t="s">
        <v>14</v>
      </c>
      <c r="AR2056" s="1" t="s">
        <v>30</v>
      </c>
      <c r="AS2056" s="1" t="s">
        <v>23091</v>
      </c>
      <c r="AT2056" s="1" t="s">
        <v>101</v>
      </c>
    </row>
    <row r="2057" spans="1:46" x14ac:dyDescent="0.25">
      <c r="A2057" s="1" t="s">
        <v>18818</v>
      </c>
      <c r="B2057" s="2" t="s">
        <v>23073</v>
      </c>
      <c r="C2057" s="2" t="s">
        <v>23107</v>
      </c>
      <c r="D2057" s="1">
        <v>0</v>
      </c>
      <c r="E2057" s="1">
        <v>2</v>
      </c>
      <c r="F2057" s="1">
        <v>1</v>
      </c>
      <c r="G2057" s="1">
        <v>3</v>
      </c>
      <c r="H2057" s="6">
        <v>0.33333333333333331</v>
      </c>
      <c r="I2057">
        <v>0</v>
      </c>
      <c r="J2057" s="1">
        <v>27</v>
      </c>
      <c r="K2057" s="1">
        <v>1</v>
      </c>
      <c r="L2057" s="1">
        <v>715</v>
      </c>
      <c r="M2057" s="6">
        <v>0.15</v>
      </c>
      <c r="N2057" s="4">
        <v>1680</v>
      </c>
      <c r="O2057" s="4">
        <v>130</v>
      </c>
      <c r="P2057" s="4">
        <v>200</v>
      </c>
      <c r="Q2057" s="3">
        <v>0.3</v>
      </c>
      <c r="R2057" s="1">
        <v>12</v>
      </c>
      <c r="S2057" s="1">
        <v>200</v>
      </c>
      <c r="T2057" s="1">
        <v>21</v>
      </c>
      <c r="U2057" s="1">
        <v>1</v>
      </c>
      <c r="V2057" s="1">
        <v>34</v>
      </c>
      <c r="W2057" s="1">
        <v>0</v>
      </c>
      <c r="X2057" s="1">
        <v>0</v>
      </c>
      <c r="Y2057" s="1">
        <v>1</v>
      </c>
      <c r="Z2057" s="1">
        <v>4</v>
      </c>
      <c r="AA2057" s="1">
        <v>0</v>
      </c>
      <c r="AB2057" s="1">
        <v>1</v>
      </c>
      <c r="AC2057" s="1">
        <v>0</v>
      </c>
      <c r="AD2057" s="1">
        <v>0</v>
      </c>
      <c r="AE2057" s="1">
        <v>0</v>
      </c>
      <c r="AF2057" s="1">
        <v>0</v>
      </c>
      <c r="AG2057" s="1">
        <v>45</v>
      </c>
      <c r="AH2057" s="1">
        <v>0</v>
      </c>
      <c r="AI2057" s="1">
        <v>45</v>
      </c>
      <c r="AJ2057" s="1" t="s">
        <v>5448</v>
      </c>
      <c r="AK2057" s="1" t="s">
        <v>5449</v>
      </c>
      <c r="AL2057" s="1" t="s">
        <v>5450</v>
      </c>
      <c r="AM2057" s="1" t="s">
        <v>12</v>
      </c>
      <c r="AN2057" s="1" t="s">
        <v>23098</v>
      </c>
      <c r="AO2057" s="1" t="s">
        <v>86</v>
      </c>
      <c r="AP2057" s="1" t="s">
        <v>57</v>
      </c>
      <c r="AQ2057" s="1" t="s">
        <v>25</v>
      </c>
      <c r="AR2057" s="1" t="s">
        <v>19</v>
      </c>
      <c r="AS2057" s="1" t="s">
        <v>23090</v>
      </c>
      <c r="AT2057" s="1" t="s">
        <v>101</v>
      </c>
    </row>
    <row r="2058" spans="1:46" x14ac:dyDescent="0.25">
      <c r="A2058" s="1" t="s">
        <v>18178</v>
      </c>
      <c r="B2058" s="2" t="s">
        <v>23073</v>
      </c>
      <c r="C2058" s="2" t="s">
        <v>23107</v>
      </c>
      <c r="D2058" s="1">
        <v>0</v>
      </c>
      <c r="E2058" s="1">
        <v>2</v>
      </c>
      <c r="F2058" s="1">
        <v>1</v>
      </c>
      <c r="G2058" s="1">
        <v>3</v>
      </c>
      <c r="H2058" s="6">
        <v>0.33333333333333331</v>
      </c>
      <c r="I2058">
        <v>0</v>
      </c>
      <c r="J2058" s="1">
        <v>28</v>
      </c>
      <c r="K2058" s="1">
        <v>1</v>
      </c>
      <c r="L2058" s="1">
        <v>827</v>
      </c>
      <c r="M2058" s="6">
        <v>0.68</v>
      </c>
      <c r="N2058" s="4">
        <v>2700</v>
      </c>
      <c r="O2058" s="4">
        <v>200</v>
      </c>
      <c r="P2058" s="4">
        <v>500</v>
      </c>
      <c r="Q2058" s="3">
        <v>0.25</v>
      </c>
      <c r="R2058" s="1">
        <v>18</v>
      </c>
      <c r="S2058" s="1">
        <v>500</v>
      </c>
      <c r="T2058" s="1">
        <v>39</v>
      </c>
      <c r="U2058" s="1">
        <v>1</v>
      </c>
      <c r="V2058" s="1">
        <v>34</v>
      </c>
      <c r="W2058" s="1">
        <v>0</v>
      </c>
      <c r="X2058" s="1">
        <v>0</v>
      </c>
      <c r="Y2058" s="1">
        <v>1</v>
      </c>
      <c r="Z2058" s="1">
        <v>3</v>
      </c>
      <c r="AA2058" s="1">
        <v>0</v>
      </c>
      <c r="AB2058" s="1">
        <v>0</v>
      </c>
      <c r="AC2058" s="1">
        <v>2318</v>
      </c>
      <c r="AD2058" s="1">
        <v>0</v>
      </c>
      <c r="AE2058" s="1">
        <v>0</v>
      </c>
      <c r="AF2058" s="1">
        <v>0</v>
      </c>
      <c r="AG2058" s="1">
        <v>0</v>
      </c>
      <c r="AH2058" s="1">
        <v>411</v>
      </c>
      <c r="AI2058" s="1">
        <v>2729</v>
      </c>
      <c r="AJ2058" s="1" t="s">
        <v>3595</v>
      </c>
      <c r="AK2058" s="1" t="s">
        <v>3596</v>
      </c>
      <c r="AL2058" s="1" t="s">
        <v>3597</v>
      </c>
      <c r="AM2058" s="1" t="s">
        <v>12</v>
      </c>
      <c r="AN2058" s="1" t="s">
        <v>23098</v>
      </c>
      <c r="AO2058" s="1" t="s">
        <v>86</v>
      </c>
      <c r="AP2058" s="1" t="s">
        <v>57</v>
      </c>
      <c r="AQ2058" s="1" t="s">
        <v>25</v>
      </c>
      <c r="AR2058" s="1" t="s">
        <v>19</v>
      </c>
      <c r="AS2058" s="1" t="s">
        <v>23090</v>
      </c>
      <c r="AT2058" s="1" t="s">
        <v>26</v>
      </c>
    </row>
    <row r="2059" spans="1:46" x14ac:dyDescent="0.25">
      <c r="A2059" s="1" t="s">
        <v>17497</v>
      </c>
      <c r="B2059" s="2" t="s">
        <v>23073</v>
      </c>
      <c r="C2059" s="2" t="s">
        <v>23108</v>
      </c>
      <c r="D2059" s="1">
        <v>0</v>
      </c>
      <c r="E2059" s="1">
        <v>0</v>
      </c>
      <c r="F2059" s="1">
        <v>1</v>
      </c>
      <c r="G2059" s="1">
        <v>1</v>
      </c>
      <c r="H2059" s="6">
        <v>1</v>
      </c>
      <c r="I2059">
        <v>1</v>
      </c>
      <c r="J2059" s="1">
        <v>39</v>
      </c>
      <c r="K2059" s="1">
        <v>1</v>
      </c>
      <c r="L2059" s="1">
        <v>765</v>
      </c>
      <c r="M2059" s="6">
        <v>0.7</v>
      </c>
      <c r="N2059" s="4">
        <v>1800</v>
      </c>
      <c r="O2059" s="4">
        <v>150</v>
      </c>
      <c r="P2059" s="4">
        <v>200</v>
      </c>
      <c r="Q2059" s="3">
        <v>0.25</v>
      </c>
      <c r="R2059" s="1">
        <v>24</v>
      </c>
      <c r="S2059" s="1">
        <v>200</v>
      </c>
      <c r="T2059" s="1">
        <v>19</v>
      </c>
      <c r="U2059" s="1">
        <v>1</v>
      </c>
      <c r="V2059" s="1">
        <v>34</v>
      </c>
      <c r="W2059" s="1">
        <v>1</v>
      </c>
      <c r="X2059" s="1">
        <v>1</v>
      </c>
      <c r="Y2059" s="1">
        <v>1</v>
      </c>
      <c r="Z2059" s="1">
        <v>2</v>
      </c>
      <c r="AA2059" s="1">
        <v>0</v>
      </c>
      <c r="AB2059" s="1">
        <v>1</v>
      </c>
      <c r="AC2059" s="1">
        <v>2245</v>
      </c>
      <c r="AD2059" s="1">
        <v>384</v>
      </c>
      <c r="AE2059" s="1">
        <v>0</v>
      </c>
      <c r="AF2059" s="1">
        <v>0</v>
      </c>
      <c r="AG2059" s="1">
        <v>173</v>
      </c>
      <c r="AH2059" s="1">
        <v>0</v>
      </c>
      <c r="AI2059" s="1">
        <v>2802</v>
      </c>
      <c r="AJ2059" s="1" t="s">
        <v>1553</v>
      </c>
      <c r="AK2059" s="1" t="s">
        <v>1554</v>
      </c>
      <c r="AL2059" s="1" t="s">
        <v>1555</v>
      </c>
      <c r="AM2059" s="1" t="s">
        <v>16</v>
      </c>
      <c r="AN2059" s="1" t="s">
        <v>23098</v>
      </c>
      <c r="AO2059" s="1" t="s">
        <v>86</v>
      </c>
      <c r="AP2059" s="1" t="s">
        <v>86</v>
      </c>
      <c r="AQ2059" s="1" t="s">
        <v>14</v>
      </c>
      <c r="AR2059" s="1" t="s">
        <v>19</v>
      </c>
      <c r="AS2059" s="1" t="s">
        <v>23090</v>
      </c>
      <c r="AT2059" s="1" t="s">
        <v>101</v>
      </c>
    </row>
    <row r="2060" spans="1:46" x14ac:dyDescent="0.25">
      <c r="A2060" s="1" t="s">
        <v>17638</v>
      </c>
      <c r="B2060" s="2" t="s">
        <v>23073</v>
      </c>
      <c r="C2060" s="2" t="s">
        <v>23110</v>
      </c>
      <c r="D2060" s="1">
        <v>1</v>
      </c>
      <c r="E2060" s="1">
        <v>0</v>
      </c>
      <c r="F2060" s="1">
        <v>3</v>
      </c>
      <c r="G2060" s="1">
        <v>4</v>
      </c>
      <c r="H2060" s="6">
        <v>0.75</v>
      </c>
      <c r="I2060">
        <v>1</v>
      </c>
      <c r="J2060" s="1">
        <v>30</v>
      </c>
      <c r="K2060" s="1">
        <v>1</v>
      </c>
      <c r="L2060" s="1">
        <v>654</v>
      </c>
      <c r="M2060" s="6">
        <v>0.3</v>
      </c>
      <c r="N2060" s="4">
        <v>2040</v>
      </c>
      <c r="O2060" s="4">
        <v>170</v>
      </c>
      <c r="P2060" s="4">
        <v>300</v>
      </c>
      <c r="Q2060" s="3">
        <v>0.25</v>
      </c>
      <c r="R2060" s="1">
        <v>24</v>
      </c>
      <c r="S2060" s="1">
        <v>300</v>
      </c>
      <c r="T2060" s="1">
        <v>25</v>
      </c>
      <c r="U2060" s="1">
        <v>1</v>
      </c>
      <c r="V2060" s="1">
        <v>34</v>
      </c>
      <c r="W2060" s="1">
        <v>0</v>
      </c>
      <c r="X2060" s="1">
        <v>0</v>
      </c>
      <c r="Y2060" s="1">
        <v>0</v>
      </c>
      <c r="Z2060" s="1">
        <v>2</v>
      </c>
      <c r="AA2060" s="1">
        <v>1</v>
      </c>
      <c r="AB2060" s="1">
        <v>1</v>
      </c>
      <c r="AC2060" s="1">
        <v>3110</v>
      </c>
      <c r="AD2060" s="1">
        <v>325</v>
      </c>
      <c r="AE2060" s="1">
        <v>0</v>
      </c>
      <c r="AF2060" s="1">
        <v>0</v>
      </c>
      <c r="AG2060" s="1">
        <v>0</v>
      </c>
      <c r="AH2060" s="1">
        <v>0</v>
      </c>
      <c r="AI2060" s="1">
        <v>3435</v>
      </c>
      <c r="AJ2060" s="1" t="s">
        <v>1993</v>
      </c>
      <c r="AK2060" s="1" t="s">
        <v>1994</v>
      </c>
      <c r="AL2060" s="1" t="s">
        <v>1995</v>
      </c>
      <c r="AM2060" s="1" t="s">
        <v>16</v>
      </c>
      <c r="AN2060" s="1" t="s">
        <v>23098</v>
      </c>
      <c r="AO2060" s="1" t="s">
        <v>86</v>
      </c>
      <c r="AP2060" s="1" t="s">
        <v>57</v>
      </c>
      <c r="AQ2060" s="1" t="s">
        <v>25</v>
      </c>
      <c r="AR2060" s="1" t="s">
        <v>30</v>
      </c>
      <c r="AS2060" s="1" t="s">
        <v>23091</v>
      </c>
      <c r="AT2060" s="1" t="s">
        <v>101</v>
      </c>
    </row>
    <row r="2061" spans="1:46" x14ac:dyDescent="0.25">
      <c r="A2061" s="1" t="s">
        <v>21319</v>
      </c>
      <c r="B2061" s="2" t="s">
        <v>23074</v>
      </c>
      <c r="C2061" s="2" t="s">
        <v>23103</v>
      </c>
      <c r="D2061" s="1">
        <v>1</v>
      </c>
      <c r="E2061" s="1">
        <v>2</v>
      </c>
      <c r="F2061" s="1">
        <v>1</v>
      </c>
      <c r="G2061" s="1">
        <v>4</v>
      </c>
      <c r="H2061" s="6">
        <v>0.25</v>
      </c>
      <c r="I2061">
        <v>0</v>
      </c>
      <c r="J2061" s="1">
        <v>45</v>
      </c>
      <c r="K2061" s="1">
        <v>0</v>
      </c>
      <c r="L2061" s="1">
        <v>440</v>
      </c>
      <c r="M2061" s="6">
        <v>0</v>
      </c>
      <c r="N2061" s="4">
        <v>2580</v>
      </c>
      <c r="O2061" s="4">
        <v>210</v>
      </c>
      <c r="P2061" s="4">
        <v>300</v>
      </c>
      <c r="Q2061" s="3">
        <v>0.4</v>
      </c>
      <c r="R2061" s="1">
        <v>24</v>
      </c>
      <c r="S2061" s="1">
        <v>300</v>
      </c>
      <c r="T2061" s="1">
        <v>5</v>
      </c>
      <c r="U2061" s="1">
        <v>0</v>
      </c>
      <c r="V2061" s="1">
        <v>34</v>
      </c>
      <c r="W2061" s="1">
        <v>0</v>
      </c>
      <c r="X2061" s="1">
        <v>0</v>
      </c>
      <c r="Y2061" s="1">
        <v>1</v>
      </c>
      <c r="Z2061" s="1">
        <v>1</v>
      </c>
      <c r="AA2061" s="1">
        <v>0</v>
      </c>
      <c r="AB2061" s="1">
        <v>0</v>
      </c>
      <c r="AC2061" s="1">
        <v>300</v>
      </c>
      <c r="AD2061" s="1">
        <v>0</v>
      </c>
      <c r="AE2061" s="1">
        <v>0</v>
      </c>
      <c r="AF2061" s="1">
        <v>150</v>
      </c>
      <c r="AG2061" s="1">
        <v>0</v>
      </c>
      <c r="AH2061" s="1">
        <v>400</v>
      </c>
      <c r="AI2061" s="1">
        <v>850</v>
      </c>
      <c r="AJ2061" s="1" t="s">
        <v>1108</v>
      </c>
      <c r="AK2061" s="1" t="s">
        <v>12346</v>
      </c>
      <c r="AL2061" s="1" t="s">
        <v>11</v>
      </c>
      <c r="AM2061" s="1" t="s">
        <v>12</v>
      </c>
      <c r="AN2061" s="1" t="s">
        <v>23097</v>
      </c>
      <c r="AO2061" s="1" t="s">
        <v>364</v>
      </c>
      <c r="AP2061" s="1" t="s">
        <v>57</v>
      </c>
      <c r="AQ2061" s="1" t="s">
        <v>25</v>
      </c>
      <c r="AR2061" s="1" t="s">
        <v>19</v>
      </c>
      <c r="AS2061" s="1" t="s">
        <v>23090</v>
      </c>
      <c r="AT2061" s="1" t="s">
        <v>26</v>
      </c>
    </row>
    <row r="2062" spans="1:46" x14ac:dyDescent="0.25">
      <c r="A2062" s="1" t="s">
        <v>18468</v>
      </c>
      <c r="B2062" s="2" t="s">
        <v>23074</v>
      </c>
      <c r="C2062" s="2" t="s">
        <v>23104</v>
      </c>
      <c r="D2062" s="1">
        <v>0</v>
      </c>
      <c r="E2062" s="1">
        <v>3</v>
      </c>
      <c r="F2062" s="1">
        <v>2</v>
      </c>
      <c r="G2062" s="1">
        <v>5</v>
      </c>
      <c r="H2062" s="6">
        <v>0.4</v>
      </c>
      <c r="I2062">
        <v>1</v>
      </c>
      <c r="J2062" s="1">
        <v>34</v>
      </c>
      <c r="K2062" s="1">
        <v>0</v>
      </c>
      <c r="L2062" s="1">
        <v>614</v>
      </c>
      <c r="M2062" s="6">
        <v>0.34</v>
      </c>
      <c r="N2062" s="4">
        <v>3300</v>
      </c>
      <c r="O2062" s="4">
        <v>275</v>
      </c>
      <c r="P2062" s="4">
        <v>400</v>
      </c>
      <c r="Q2062" s="3">
        <v>0.31</v>
      </c>
      <c r="R2062" s="1">
        <v>24</v>
      </c>
      <c r="S2062" s="1">
        <v>400</v>
      </c>
      <c r="T2062" s="1">
        <v>25</v>
      </c>
      <c r="U2062" s="1">
        <v>1</v>
      </c>
      <c r="V2062" s="1">
        <v>34</v>
      </c>
      <c r="W2062" s="1">
        <v>0</v>
      </c>
      <c r="X2062" s="1">
        <v>0</v>
      </c>
      <c r="Y2062" s="1">
        <v>1</v>
      </c>
      <c r="Z2062" s="1">
        <v>5</v>
      </c>
      <c r="AA2062" s="1">
        <v>0</v>
      </c>
      <c r="AB2062" s="1">
        <v>1</v>
      </c>
      <c r="AC2062" s="1">
        <v>0</v>
      </c>
      <c r="AD2062" s="1">
        <v>0</v>
      </c>
      <c r="AE2062" s="1">
        <v>911</v>
      </c>
      <c r="AF2062" s="1">
        <v>712</v>
      </c>
      <c r="AG2062" s="1">
        <v>0</v>
      </c>
      <c r="AH2062" s="1">
        <v>0</v>
      </c>
      <c r="AI2062" s="1">
        <v>1623</v>
      </c>
      <c r="AJ2062" s="1" t="s">
        <v>2531</v>
      </c>
      <c r="AK2062" s="1" t="s">
        <v>4437</v>
      </c>
      <c r="AL2062" s="1" t="s">
        <v>3137</v>
      </c>
      <c r="AM2062" s="1" t="s">
        <v>16</v>
      </c>
      <c r="AN2062" s="1" t="s">
        <v>23097</v>
      </c>
      <c r="AO2062" s="1" t="s">
        <v>86</v>
      </c>
      <c r="AP2062" s="1" t="s">
        <v>57</v>
      </c>
      <c r="AQ2062" s="1" t="s">
        <v>25</v>
      </c>
      <c r="AR2062" s="1" t="s">
        <v>19</v>
      </c>
      <c r="AS2062" s="1" t="s">
        <v>23090</v>
      </c>
      <c r="AT2062" s="1" t="s">
        <v>101</v>
      </c>
    </row>
    <row r="2063" spans="1:46" x14ac:dyDescent="0.25">
      <c r="A2063" s="1" t="s">
        <v>20894</v>
      </c>
      <c r="B2063" s="2" t="s">
        <v>23074</v>
      </c>
      <c r="C2063" s="2" t="s">
        <v>23105</v>
      </c>
      <c r="D2063" s="1">
        <v>2</v>
      </c>
      <c r="E2063" s="1">
        <v>0</v>
      </c>
      <c r="F2063" s="1">
        <v>1</v>
      </c>
      <c r="G2063" s="1">
        <v>3</v>
      </c>
      <c r="H2063" s="6">
        <v>0.33333333333333331</v>
      </c>
      <c r="I2063">
        <v>0</v>
      </c>
      <c r="J2063" s="1">
        <v>45</v>
      </c>
      <c r="K2063" s="1">
        <v>0</v>
      </c>
      <c r="L2063" s="1">
        <v>672</v>
      </c>
      <c r="M2063" s="6">
        <v>0.86</v>
      </c>
      <c r="N2063" s="4">
        <v>4000</v>
      </c>
      <c r="O2063" s="4">
        <v>240</v>
      </c>
      <c r="P2063" s="4">
        <v>1000</v>
      </c>
      <c r="Q2063" s="3">
        <v>0.39</v>
      </c>
      <c r="R2063" s="1">
        <v>24</v>
      </c>
      <c r="S2063" s="1">
        <v>1000</v>
      </c>
      <c r="T2063" s="1">
        <v>27</v>
      </c>
      <c r="U2063" s="1">
        <v>1</v>
      </c>
      <c r="V2063" s="1">
        <v>34</v>
      </c>
      <c r="W2063" s="1">
        <v>0</v>
      </c>
      <c r="X2063" s="1">
        <v>0</v>
      </c>
      <c r="Y2063" s="1">
        <v>0</v>
      </c>
      <c r="Z2063" s="1">
        <v>2</v>
      </c>
      <c r="AA2063" s="1">
        <v>1</v>
      </c>
      <c r="AB2063" s="1">
        <v>0</v>
      </c>
      <c r="AC2063" s="1">
        <v>13789</v>
      </c>
      <c r="AD2063" s="1">
        <v>0</v>
      </c>
      <c r="AE2063" s="1">
        <v>0</v>
      </c>
      <c r="AF2063" s="1">
        <v>0</v>
      </c>
      <c r="AG2063" s="1">
        <v>40</v>
      </c>
      <c r="AH2063" s="1">
        <v>0</v>
      </c>
      <c r="AI2063" s="1">
        <v>13829</v>
      </c>
      <c r="AJ2063" s="1" t="s">
        <v>1190</v>
      </c>
      <c r="AK2063" s="1" t="s">
        <v>11177</v>
      </c>
      <c r="AL2063" s="1" t="s">
        <v>11178</v>
      </c>
      <c r="AM2063" s="1" t="s">
        <v>12</v>
      </c>
      <c r="AN2063" s="1" t="s">
        <v>23097</v>
      </c>
      <c r="AO2063" s="1" t="s">
        <v>86</v>
      </c>
      <c r="AP2063" s="1" t="s">
        <v>57</v>
      </c>
      <c r="AQ2063" s="1" t="s">
        <v>25</v>
      </c>
      <c r="AR2063" s="1" t="s">
        <v>30</v>
      </c>
      <c r="AS2063" s="1" t="s">
        <v>23091</v>
      </c>
      <c r="AT2063" s="1" t="s">
        <v>26</v>
      </c>
    </row>
    <row r="2064" spans="1:46" x14ac:dyDescent="0.25">
      <c r="A2064" s="1" t="s">
        <v>21478</v>
      </c>
      <c r="B2064" s="2" t="s">
        <v>23074</v>
      </c>
      <c r="C2064" s="2" t="s">
        <v>23106</v>
      </c>
      <c r="D2064" s="1">
        <v>0</v>
      </c>
      <c r="E2064" s="1">
        <v>0</v>
      </c>
      <c r="F2064" s="1">
        <v>3</v>
      </c>
      <c r="G2064" s="1">
        <v>3</v>
      </c>
      <c r="H2064" s="6">
        <v>1</v>
      </c>
      <c r="I2064">
        <v>0</v>
      </c>
      <c r="J2064" s="1">
        <v>37</v>
      </c>
      <c r="K2064" s="1">
        <v>0</v>
      </c>
      <c r="L2064" s="1">
        <v>623</v>
      </c>
      <c r="M2064" s="6">
        <v>0.36</v>
      </c>
      <c r="N2064" s="4">
        <v>2700</v>
      </c>
      <c r="O2064" s="4">
        <v>194</v>
      </c>
      <c r="P2064" s="4">
        <v>300</v>
      </c>
      <c r="Q2064" s="3">
        <v>0.33</v>
      </c>
      <c r="R2064" s="1">
        <v>24</v>
      </c>
      <c r="S2064" s="1">
        <v>300</v>
      </c>
      <c r="T2064" s="1">
        <v>36</v>
      </c>
      <c r="U2064" s="1">
        <v>1</v>
      </c>
      <c r="V2064" s="1">
        <v>34</v>
      </c>
      <c r="W2064" s="1">
        <v>0</v>
      </c>
      <c r="X2064" s="1">
        <v>0</v>
      </c>
      <c r="Y2064" s="1">
        <v>1</v>
      </c>
      <c r="Z2064" s="1">
        <v>3</v>
      </c>
      <c r="AA2064" s="1">
        <v>0</v>
      </c>
      <c r="AB2064" s="1">
        <v>0</v>
      </c>
      <c r="AC2064" s="1">
        <v>0</v>
      </c>
      <c r="AD2064" s="1">
        <v>0</v>
      </c>
      <c r="AE2064" s="1">
        <v>911</v>
      </c>
      <c r="AF2064" s="1">
        <v>800</v>
      </c>
      <c r="AG2064" s="1">
        <v>0</v>
      </c>
      <c r="AH2064" s="1">
        <v>0</v>
      </c>
      <c r="AI2064" s="1">
        <v>1711</v>
      </c>
      <c r="AJ2064" s="1" t="s">
        <v>12741</v>
      </c>
      <c r="AK2064" s="1" t="s">
        <v>12742</v>
      </c>
      <c r="AL2064" s="1" t="s">
        <v>12743</v>
      </c>
      <c r="AM2064" s="1" t="s">
        <v>12</v>
      </c>
      <c r="AN2064" s="1" t="s">
        <v>23097</v>
      </c>
      <c r="AO2064" s="1" t="s">
        <v>86</v>
      </c>
      <c r="AP2064" s="1" t="s">
        <v>57</v>
      </c>
      <c r="AQ2064" s="1" t="s">
        <v>25</v>
      </c>
      <c r="AR2064" s="1" t="s">
        <v>19</v>
      </c>
      <c r="AS2064" s="1" t="s">
        <v>23090</v>
      </c>
      <c r="AT2064" s="1" t="s">
        <v>26</v>
      </c>
    </row>
    <row r="2065" spans="1:46" x14ac:dyDescent="0.25">
      <c r="A2065" s="1" t="s">
        <v>22091</v>
      </c>
      <c r="B2065" s="2" t="s">
        <v>23074</v>
      </c>
      <c r="C2065" s="2" t="s">
        <v>23106</v>
      </c>
      <c r="D2065" s="1">
        <v>0</v>
      </c>
      <c r="E2065" s="1">
        <v>0</v>
      </c>
      <c r="F2065" s="1">
        <v>1</v>
      </c>
      <c r="G2065" s="1">
        <v>1</v>
      </c>
      <c r="H2065" s="6">
        <v>1</v>
      </c>
      <c r="I2065">
        <v>0</v>
      </c>
      <c r="J2065" s="1">
        <v>36</v>
      </c>
      <c r="K2065" s="1">
        <v>1</v>
      </c>
      <c r="L2065" s="1">
        <v>622</v>
      </c>
      <c r="M2065" s="6">
        <v>0.8</v>
      </c>
      <c r="N2065" s="4">
        <v>2700</v>
      </c>
      <c r="O2065" s="4">
        <v>147</v>
      </c>
      <c r="P2065" s="4">
        <v>600</v>
      </c>
      <c r="Q2065" s="3">
        <v>0.3</v>
      </c>
      <c r="R2065" s="1">
        <v>24</v>
      </c>
      <c r="S2065" s="1">
        <v>600</v>
      </c>
      <c r="T2065" s="1">
        <v>106</v>
      </c>
      <c r="U2065" s="1">
        <v>0</v>
      </c>
      <c r="V2065" s="1">
        <v>34</v>
      </c>
      <c r="W2065" s="1">
        <v>0</v>
      </c>
      <c r="X2065" s="1">
        <v>0</v>
      </c>
      <c r="Y2065" s="1">
        <v>1</v>
      </c>
      <c r="Z2065" s="1">
        <v>3</v>
      </c>
      <c r="AA2065" s="1">
        <v>1</v>
      </c>
      <c r="AB2065" s="1">
        <v>0</v>
      </c>
      <c r="AC2065" s="1">
        <v>591</v>
      </c>
      <c r="AD2065" s="1">
        <v>0</v>
      </c>
      <c r="AE2065" s="1">
        <v>0</v>
      </c>
      <c r="AF2065" s="1">
        <v>336</v>
      </c>
      <c r="AG2065" s="1">
        <v>0</v>
      </c>
      <c r="AH2065" s="1">
        <v>800</v>
      </c>
      <c r="AI2065" s="1">
        <v>1727</v>
      </c>
      <c r="AJ2065" s="1" t="s">
        <v>14370</v>
      </c>
      <c r="AK2065" s="1" t="s">
        <v>14371</v>
      </c>
      <c r="AL2065" s="1" t="s">
        <v>14372</v>
      </c>
      <c r="AM2065" s="1" t="s">
        <v>12</v>
      </c>
      <c r="AN2065" s="1" t="s">
        <v>23098</v>
      </c>
      <c r="AO2065" s="1" t="s">
        <v>364</v>
      </c>
      <c r="AP2065" s="1" t="s">
        <v>57</v>
      </c>
      <c r="AQ2065" s="1" t="s">
        <v>25</v>
      </c>
      <c r="AR2065" s="1" t="s">
        <v>19</v>
      </c>
      <c r="AS2065" s="1" t="s">
        <v>23091</v>
      </c>
      <c r="AT2065" s="1" t="s">
        <v>26</v>
      </c>
    </row>
    <row r="2066" spans="1:46" x14ac:dyDescent="0.25">
      <c r="A2066" s="1" t="s">
        <v>20441</v>
      </c>
      <c r="B2066" s="2" t="s">
        <v>23074</v>
      </c>
      <c r="C2066" s="2" t="s">
        <v>23106</v>
      </c>
      <c r="D2066" s="1">
        <v>0</v>
      </c>
      <c r="E2066" s="1">
        <v>0</v>
      </c>
      <c r="F2066" s="1">
        <v>3</v>
      </c>
      <c r="G2066" s="1">
        <v>3</v>
      </c>
      <c r="H2066" s="6">
        <v>1</v>
      </c>
      <c r="I2066">
        <v>0</v>
      </c>
      <c r="J2066" s="1">
        <v>41</v>
      </c>
      <c r="K2066" s="1">
        <v>1</v>
      </c>
      <c r="L2066" s="1">
        <v>418</v>
      </c>
      <c r="M2066" s="6">
        <v>0.17</v>
      </c>
      <c r="N2066" s="4">
        <v>3500</v>
      </c>
      <c r="O2066" s="4">
        <v>220</v>
      </c>
      <c r="P2066" s="4">
        <v>300</v>
      </c>
      <c r="Q2066" s="3">
        <v>0.33</v>
      </c>
      <c r="R2066" s="1">
        <v>12</v>
      </c>
      <c r="S2066" s="1">
        <v>300</v>
      </c>
      <c r="T2066" s="1">
        <v>14</v>
      </c>
      <c r="U2066" s="1">
        <v>1</v>
      </c>
      <c r="V2066" s="1">
        <v>34</v>
      </c>
      <c r="W2066" s="1">
        <v>0</v>
      </c>
      <c r="X2066" s="1">
        <v>0</v>
      </c>
      <c r="Y2066" s="1">
        <v>0</v>
      </c>
      <c r="Z2066" s="1">
        <v>3</v>
      </c>
      <c r="AA2066" s="1">
        <v>1</v>
      </c>
      <c r="AB2066" s="1">
        <v>0</v>
      </c>
      <c r="AC2066" s="1">
        <v>15</v>
      </c>
      <c r="AD2066" s="1">
        <v>0</v>
      </c>
      <c r="AE2066" s="1">
        <v>12</v>
      </c>
      <c r="AF2066" s="1">
        <v>150</v>
      </c>
      <c r="AG2066" s="1">
        <v>0</v>
      </c>
      <c r="AH2066" s="1">
        <v>0</v>
      </c>
      <c r="AI2066" s="1">
        <v>177</v>
      </c>
      <c r="AJ2066" s="1" t="s">
        <v>602</v>
      </c>
      <c r="AK2066" s="1" t="s">
        <v>9950</v>
      </c>
      <c r="AL2066" s="1" t="s">
        <v>9951</v>
      </c>
      <c r="AM2066" s="1" t="s">
        <v>12</v>
      </c>
      <c r="AN2066" s="1" t="s">
        <v>23098</v>
      </c>
      <c r="AO2066" s="1" t="s">
        <v>86</v>
      </c>
      <c r="AP2066" s="1" t="s">
        <v>57</v>
      </c>
      <c r="AQ2066" s="1" t="s">
        <v>25</v>
      </c>
      <c r="AR2066" s="1" t="s">
        <v>30</v>
      </c>
      <c r="AS2066" s="1" t="s">
        <v>23091</v>
      </c>
      <c r="AT2066" s="1" t="s">
        <v>26</v>
      </c>
    </row>
    <row r="2067" spans="1:46" x14ac:dyDescent="0.25">
      <c r="A2067" s="1" t="s">
        <v>19454</v>
      </c>
      <c r="B2067" s="2" t="s">
        <v>23074</v>
      </c>
      <c r="C2067" s="2" t="s">
        <v>23108</v>
      </c>
      <c r="D2067" s="1">
        <v>1</v>
      </c>
      <c r="E2067" s="1">
        <v>4</v>
      </c>
      <c r="F2067" s="1">
        <v>2</v>
      </c>
      <c r="G2067" s="1">
        <v>7</v>
      </c>
      <c r="H2067" s="6">
        <v>0.2857142857142857</v>
      </c>
      <c r="I2067">
        <v>0</v>
      </c>
      <c r="J2067" s="1">
        <v>41</v>
      </c>
      <c r="K2067" s="1">
        <v>0</v>
      </c>
      <c r="L2067" s="1">
        <v>802</v>
      </c>
      <c r="M2067" s="6">
        <v>0.22</v>
      </c>
      <c r="N2067" s="4">
        <v>5500</v>
      </c>
      <c r="O2067" s="4">
        <v>400</v>
      </c>
      <c r="P2067" s="4">
        <v>500</v>
      </c>
      <c r="Q2067" s="3">
        <v>0.25</v>
      </c>
      <c r="R2067" s="1">
        <v>24</v>
      </c>
      <c r="S2067" s="1">
        <v>500</v>
      </c>
      <c r="T2067" s="1">
        <v>47</v>
      </c>
      <c r="U2067" s="1">
        <v>1</v>
      </c>
      <c r="V2067" s="1">
        <v>34</v>
      </c>
      <c r="W2067" s="1">
        <v>1</v>
      </c>
      <c r="X2067" s="1">
        <v>1</v>
      </c>
      <c r="Y2067" s="1">
        <v>1</v>
      </c>
      <c r="Z2067" s="1">
        <v>2</v>
      </c>
      <c r="AA2067" s="1">
        <v>0</v>
      </c>
      <c r="AB2067" s="1">
        <v>0</v>
      </c>
      <c r="AC2067" s="1">
        <v>0</v>
      </c>
      <c r="AD2067" s="1">
        <v>0</v>
      </c>
      <c r="AE2067" s="1">
        <v>928</v>
      </c>
      <c r="AF2067" s="1">
        <v>550</v>
      </c>
      <c r="AG2067" s="1">
        <v>0</v>
      </c>
      <c r="AH2067" s="1">
        <v>0</v>
      </c>
      <c r="AI2067" s="1">
        <v>1478</v>
      </c>
      <c r="AJ2067" s="1" t="s">
        <v>7237</v>
      </c>
      <c r="AK2067" s="1" t="s">
        <v>7238</v>
      </c>
      <c r="AL2067" s="1" t="s">
        <v>7239</v>
      </c>
      <c r="AM2067" s="1" t="s">
        <v>12</v>
      </c>
      <c r="AN2067" s="1" t="s">
        <v>23097</v>
      </c>
      <c r="AO2067" s="1" t="s">
        <v>86</v>
      </c>
      <c r="AP2067" s="1" t="s">
        <v>86</v>
      </c>
      <c r="AQ2067" s="1" t="s">
        <v>14</v>
      </c>
      <c r="AR2067" s="1" t="s">
        <v>19</v>
      </c>
      <c r="AS2067" s="1" t="s">
        <v>23090</v>
      </c>
      <c r="AT2067" s="1" t="s">
        <v>26</v>
      </c>
    </row>
    <row r="2068" spans="1:46" x14ac:dyDescent="0.25">
      <c r="A2068" s="1" t="s">
        <v>22425</v>
      </c>
      <c r="B2068" s="2" t="s">
        <v>23074</v>
      </c>
      <c r="C2068" s="2" t="s">
        <v>23110</v>
      </c>
      <c r="D2068" s="1">
        <v>0</v>
      </c>
      <c r="E2068" s="1">
        <v>1</v>
      </c>
      <c r="F2068" s="1">
        <v>1</v>
      </c>
      <c r="G2068" s="1">
        <v>2</v>
      </c>
      <c r="H2068" s="6">
        <v>0.5</v>
      </c>
      <c r="I2068">
        <v>0</v>
      </c>
      <c r="J2068" s="1">
        <v>32</v>
      </c>
      <c r="K2068" s="1">
        <v>1</v>
      </c>
      <c r="L2068" s="1">
        <v>575</v>
      </c>
      <c r="M2068" s="6">
        <v>0.35</v>
      </c>
      <c r="N2068" s="4">
        <v>3600</v>
      </c>
      <c r="O2068" s="4">
        <v>220</v>
      </c>
      <c r="P2068" s="4">
        <v>200</v>
      </c>
      <c r="Q2068" s="3">
        <v>0.25</v>
      </c>
      <c r="R2068" s="1">
        <v>24</v>
      </c>
      <c r="S2068" s="1">
        <v>200</v>
      </c>
      <c r="T2068" s="1">
        <v>13</v>
      </c>
      <c r="U2068" s="1">
        <v>0</v>
      </c>
      <c r="V2068" s="1">
        <v>34</v>
      </c>
      <c r="W2068" s="1">
        <v>0</v>
      </c>
      <c r="X2068" s="1">
        <v>0</v>
      </c>
      <c r="Y2068" s="1">
        <v>1</v>
      </c>
      <c r="Z2068" s="1">
        <v>5</v>
      </c>
      <c r="AA2068" s="1">
        <v>0</v>
      </c>
      <c r="AB2068" s="1">
        <v>0</v>
      </c>
      <c r="AC2068" s="1">
        <v>577</v>
      </c>
      <c r="AD2068" s="1">
        <v>528</v>
      </c>
      <c r="AE2068" s="1">
        <v>0</v>
      </c>
      <c r="AF2068" s="1">
        <v>0</v>
      </c>
      <c r="AG2068" s="1">
        <v>0</v>
      </c>
      <c r="AH2068" s="1">
        <v>500</v>
      </c>
      <c r="AI2068" s="1">
        <v>1605</v>
      </c>
      <c r="AJ2068" s="1" t="s">
        <v>15298</v>
      </c>
      <c r="AK2068" s="1" t="s">
        <v>15299</v>
      </c>
      <c r="AL2068" s="1" t="s">
        <v>15300</v>
      </c>
      <c r="AM2068" s="1" t="s">
        <v>12</v>
      </c>
      <c r="AN2068" s="1" t="s">
        <v>23098</v>
      </c>
      <c r="AO2068" s="1" t="s">
        <v>364</v>
      </c>
      <c r="AP2068" s="1" t="s">
        <v>57</v>
      </c>
      <c r="AQ2068" s="1" t="s">
        <v>25</v>
      </c>
      <c r="AR2068" s="1" t="s">
        <v>19</v>
      </c>
      <c r="AS2068" s="1" t="s">
        <v>23090</v>
      </c>
      <c r="AT2068" s="1" t="s">
        <v>26</v>
      </c>
    </row>
    <row r="2069" spans="1:46" x14ac:dyDescent="0.25">
      <c r="A2069" s="1" t="s">
        <v>18536</v>
      </c>
      <c r="B2069" s="2" t="s">
        <v>23075</v>
      </c>
      <c r="C2069" s="2" t="s">
        <v>23105</v>
      </c>
      <c r="D2069" s="1">
        <v>1</v>
      </c>
      <c r="E2069" s="1">
        <v>1</v>
      </c>
      <c r="F2069" s="1">
        <v>3</v>
      </c>
      <c r="G2069" s="1">
        <v>5</v>
      </c>
      <c r="H2069" s="6">
        <v>0.6</v>
      </c>
      <c r="I2069">
        <v>0</v>
      </c>
      <c r="J2069" s="1">
        <v>38</v>
      </c>
      <c r="K2069" s="1">
        <v>0</v>
      </c>
      <c r="L2069" s="1">
        <v>671</v>
      </c>
      <c r="M2069" s="6">
        <v>0.25</v>
      </c>
      <c r="N2069" s="4">
        <v>4800</v>
      </c>
      <c r="O2069" s="4">
        <v>400</v>
      </c>
      <c r="P2069" s="4">
        <v>700</v>
      </c>
      <c r="Q2069" s="3">
        <v>0.37</v>
      </c>
      <c r="R2069" s="1">
        <v>24</v>
      </c>
      <c r="S2069" s="1">
        <v>700</v>
      </c>
      <c r="T2069" s="1">
        <v>48</v>
      </c>
      <c r="U2069" s="1">
        <v>1</v>
      </c>
      <c r="V2069" s="1">
        <v>34</v>
      </c>
      <c r="W2069" s="1">
        <v>0</v>
      </c>
      <c r="X2069" s="1">
        <v>1</v>
      </c>
      <c r="Y2069" s="1">
        <v>0</v>
      </c>
      <c r="Z2069" s="1">
        <v>1</v>
      </c>
      <c r="AA2069" s="1">
        <v>0</v>
      </c>
      <c r="AB2069" s="1">
        <v>0</v>
      </c>
      <c r="AC2069" s="1">
        <v>0</v>
      </c>
      <c r="AD2069" s="1">
        <v>0</v>
      </c>
      <c r="AE2069" s="1">
        <v>0</v>
      </c>
      <c r="AF2069" s="1">
        <v>0</v>
      </c>
      <c r="AG2069" s="1">
        <v>0</v>
      </c>
      <c r="AH2069" s="1">
        <v>1000</v>
      </c>
      <c r="AI2069" s="1">
        <v>1000</v>
      </c>
      <c r="AJ2069" s="1" t="s">
        <v>4620</v>
      </c>
      <c r="AK2069" s="1" t="s">
        <v>4621</v>
      </c>
      <c r="AL2069" s="1" t="s">
        <v>4622</v>
      </c>
      <c r="AM2069" s="1" t="s">
        <v>12</v>
      </c>
      <c r="AN2069" s="1" t="s">
        <v>23097</v>
      </c>
      <c r="AO2069" s="1" t="s">
        <v>86</v>
      </c>
      <c r="AP2069" s="1" t="s">
        <v>57</v>
      </c>
      <c r="AQ2069" s="1" t="s">
        <v>14</v>
      </c>
      <c r="AR2069" s="1" t="s">
        <v>30</v>
      </c>
      <c r="AS2069" s="1" t="s">
        <v>23090</v>
      </c>
      <c r="AT2069" s="1" t="s">
        <v>26</v>
      </c>
    </row>
    <row r="2070" spans="1:46" x14ac:dyDescent="0.25">
      <c r="A2070" s="1" t="s">
        <v>18578</v>
      </c>
      <c r="B2070" s="2" t="s">
        <v>23075</v>
      </c>
      <c r="C2070" s="2" t="s">
        <v>23106</v>
      </c>
      <c r="D2070" s="1">
        <v>0</v>
      </c>
      <c r="E2070" s="1">
        <v>0</v>
      </c>
      <c r="F2070" s="1">
        <v>1</v>
      </c>
      <c r="G2070" s="1">
        <v>1</v>
      </c>
      <c r="H2070" s="6">
        <v>1</v>
      </c>
      <c r="I2070">
        <v>1</v>
      </c>
      <c r="J2070" s="1">
        <v>45</v>
      </c>
      <c r="K2070" s="1">
        <v>1</v>
      </c>
      <c r="L2070" s="1">
        <v>589</v>
      </c>
      <c r="M2070" s="6">
        <v>0.83</v>
      </c>
      <c r="N2070" s="4">
        <v>2200</v>
      </c>
      <c r="O2070" s="4">
        <v>150</v>
      </c>
      <c r="P2070" s="4">
        <v>500</v>
      </c>
      <c r="Q2070" s="3">
        <v>0.3</v>
      </c>
      <c r="R2070" s="1">
        <v>24</v>
      </c>
      <c r="S2070" s="1">
        <v>500</v>
      </c>
      <c r="T2070" s="1">
        <v>34</v>
      </c>
      <c r="U2070" s="1">
        <v>1</v>
      </c>
      <c r="V2070" s="1">
        <v>34</v>
      </c>
      <c r="W2070" s="1">
        <v>0</v>
      </c>
      <c r="X2070" s="1">
        <v>0</v>
      </c>
      <c r="Y2070" s="1">
        <v>1</v>
      </c>
      <c r="Z2070" s="1">
        <v>2</v>
      </c>
      <c r="AA2070" s="1">
        <v>0</v>
      </c>
      <c r="AB2070" s="1">
        <v>1</v>
      </c>
      <c r="AC2070" s="1">
        <v>0</v>
      </c>
      <c r="AD2070" s="1">
        <v>0</v>
      </c>
      <c r="AE2070" s="1">
        <v>662</v>
      </c>
      <c r="AF2070" s="1">
        <v>400</v>
      </c>
      <c r="AG2070" s="1">
        <v>513</v>
      </c>
      <c r="AH2070" s="1">
        <v>600</v>
      </c>
      <c r="AI2070" s="1">
        <v>2175</v>
      </c>
      <c r="AJ2070" s="1" t="s">
        <v>4738</v>
      </c>
      <c r="AK2070" s="1" t="s">
        <v>4739</v>
      </c>
      <c r="AL2070" s="1" t="s">
        <v>4740</v>
      </c>
      <c r="AM2070" s="1" t="s">
        <v>16</v>
      </c>
      <c r="AN2070" s="1" t="s">
        <v>23098</v>
      </c>
      <c r="AO2070" s="1" t="s">
        <v>86</v>
      </c>
      <c r="AP2070" s="1" t="s">
        <v>57</v>
      </c>
      <c r="AQ2070" s="1" t="s">
        <v>25</v>
      </c>
      <c r="AR2070" s="1" t="s">
        <v>19</v>
      </c>
      <c r="AS2070" s="1" t="s">
        <v>23090</v>
      </c>
      <c r="AT2070" s="1" t="s">
        <v>101</v>
      </c>
    </row>
    <row r="2071" spans="1:46" x14ac:dyDescent="0.25">
      <c r="A2071" s="1" t="s">
        <v>18636</v>
      </c>
      <c r="B2071" s="2" t="s">
        <v>23101</v>
      </c>
      <c r="C2071" s="2" t="s">
        <v>23104</v>
      </c>
      <c r="D2071" s="1">
        <v>0</v>
      </c>
      <c r="E2071" s="1">
        <v>0</v>
      </c>
      <c r="F2071" s="1">
        <v>1</v>
      </c>
      <c r="G2071" s="1">
        <v>1</v>
      </c>
      <c r="H2071" s="6">
        <v>1</v>
      </c>
      <c r="I2071">
        <v>0</v>
      </c>
      <c r="J2071" s="1">
        <v>34</v>
      </c>
      <c r="K2071" s="1">
        <v>1</v>
      </c>
      <c r="L2071" s="1">
        <v>578</v>
      </c>
      <c r="M2071" s="6">
        <v>0.8</v>
      </c>
      <c r="N2071" s="4">
        <v>1300</v>
      </c>
      <c r="O2071" s="4">
        <v>110</v>
      </c>
      <c r="P2071" s="4">
        <v>100</v>
      </c>
      <c r="Q2071" s="3">
        <v>0.45</v>
      </c>
      <c r="R2071" s="1">
        <v>12</v>
      </c>
      <c r="S2071" s="1">
        <v>100</v>
      </c>
      <c r="T2071" s="1">
        <v>15</v>
      </c>
      <c r="U2071" s="1">
        <v>1</v>
      </c>
      <c r="V2071" s="1">
        <v>34</v>
      </c>
      <c r="W2071" s="1">
        <v>0</v>
      </c>
      <c r="X2071" s="1">
        <v>0</v>
      </c>
      <c r="Y2071" s="1">
        <v>1</v>
      </c>
      <c r="Z2071" s="1">
        <v>4</v>
      </c>
      <c r="AA2071" s="1">
        <v>0</v>
      </c>
      <c r="AB2071" s="1">
        <v>0</v>
      </c>
      <c r="AC2071" s="1">
        <v>0</v>
      </c>
      <c r="AD2071" s="1">
        <v>0</v>
      </c>
      <c r="AE2071" s="1">
        <v>0</v>
      </c>
      <c r="AF2071" s="1">
        <v>0</v>
      </c>
      <c r="AG2071" s="1">
        <v>0</v>
      </c>
      <c r="AH2071" s="1">
        <v>1300</v>
      </c>
      <c r="AI2071" s="1">
        <v>1300</v>
      </c>
      <c r="AJ2071" s="1" t="s">
        <v>4910</v>
      </c>
      <c r="AK2071" s="1" t="s">
        <v>4911</v>
      </c>
      <c r="AL2071" s="1" t="s">
        <v>4912</v>
      </c>
      <c r="AM2071" s="1" t="s">
        <v>12</v>
      </c>
      <c r="AN2071" s="1" t="s">
        <v>23098</v>
      </c>
      <c r="AO2071" s="1" t="s">
        <v>86</v>
      </c>
      <c r="AP2071" s="1" t="s">
        <v>57</v>
      </c>
      <c r="AQ2071" s="1" t="s">
        <v>25</v>
      </c>
      <c r="AR2071" s="1" t="s">
        <v>19</v>
      </c>
      <c r="AS2071" s="1" t="s">
        <v>23090</v>
      </c>
      <c r="AT2071" s="1" t="s">
        <v>26</v>
      </c>
    </row>
    <row r="2072" spans="1:46" x14ac:dyDescent="0.25">
      <c r="A2072" s="1" t="s">
        <v>18684</v>
      </c>
      <c r="B2072" s="2" t="s">
        <v>23101</v>
      </c>
      <c r="C2072" s="2" t="s">
        <v>23105</v>
      </c>
      <c r="D2072" s="1">
        <v>1</v>
      </c>
      <c r="E2072" s="1">
        <v>1</v>
      </c>
      <c r="F2072" s="1">
        <v>1</v>
      </c>
      <c r="G2072" s="1">
        <v>3</v>
      </c>
      <c r="H2072" s="6">
        <v>0.33333333333333331</v>
      </c>
      <c r="I2072">
        <v>0</v>
      </c>
      <c r="J2072" s="1">
        <v>35</v>
      </c>
      <c r="K2072" s="1">
        <v>1</v>
      </c>
      <c r="L2072" s="1">
        <v>655</v>
      </c>
      <c r="M2072" s="6">
        <v>7.0000000000000007E-2</v>
      </c>
      <c r="N2072" s="4">
        <v>2500</v>
      </c>
      <c r="O2072" s="4">
        <v>180</v>
      </c>
      <c r="P2072" s="4">
        <v>300</v>
      </c>
      <c r="Q2072" s="3">
        <v>0.35</v>
      </c>
      <c r="R2072" s="1">
        <v>36</v>
      </c>
      <c r="S2072" s="1">
        <v>300</v>
      </c>
      <c r="T2072" s="1">
        <v>20</v>
      </c>
      <c r="U2072" s="1">
        <v>0</v>
      </c>
      <c r="V2072" s="1">
        <v>34</v>
      </c>
      <c r="W2072" s="1">
        <v>0</v>
      </c>
      <c r="X2072" s="1">
        <v>0</v>
      </c>
      <c r="Y2072" s="1">
        <v>1</v>
      </c>
      <c r="Z2072" s="1">
        <v>2</v>
      </c>
      <c r="AA2072" s="1">
        <v>0</v>
      </c>
      <c r="AB2072" s="1">
        <v>0</v>
      </c>
      <c r="AC2072" s="1">
        <v>0</v>
      </c>
      <c r="AD2072" s="1">
        <v>0</v>
      </c>
      <c r="AE2072" s="1">
        <v>0</v>
      </c>
      <c r="AF2072" s="1">
        <v>0</v>
      </c>
      <c r="AG2072" s="1">
        <v>0</v>
      </c>
      <c r="AH2072" s="1">
        <v>0</v>
      </c>
      <c r="AI2072" s="1">
        <v>0</v>
      </c>
      <c r="AJ2072" s="1" t="s">
        <v>5052</v>
      </c>
      <c r="AK2072" s="1" t="s">
        <v>5053</v>
      </c>
      <c r="AL2072" s="1" t="s">
        <v>5054</v>
      </c>
      <c r="AM2072" s="1" t="s">
        <v>12</v>
      </c>
      <c r="AN2072" s="1" t="s">
        <v>23098</v>
      </c>
      <c r="AO2072" s="1" t="s">
        <v>364</v>
      </c>
      <c r="AP2072" s="1" t="s">
        <v>57</v>
      </c>
      <c r="AQ2072" s="1" t="s">
        <v>25</v>
      </c>
      <c r="AR2072" s="1" t="s">
        <v>19</v>
      </c>
      <c r="AS2072" s="1" t="s">
        <v>23090</v>
      </c>
      <c r="AT2072" s="1" t="s">
        <v>26</v>
      </c>
    </row>
    <row r="2073" spans="1:46" x14ac:dyDescent="0.25">
      <c r="A2073" s="1" t="s">
        <v>20434</v>
      </c>
      <c r="B2073" s="2" t="s">
        <v>23101</v>
      </c>
      <c r="C2073" s="2" t="s">
        <v>23105</v>
      </c>
      <c r="D2073" s="1">
        <v>1</v>
      </c>
      <c r="E2073" s="1">
        <v>1</v>
      </c>
      <c r="F2073" s="1">
        <v>2</v>
      </c>
      <c r="G2073" s="1">
        <v>4</v>
      </c>
      <c r="H2073" s="6">
        <v>0.5</v>
      </c>
      <c r="I2073">
        <v>0</v>
      </c>
      <c r="J2073" s="1">
        <v>43</v>
      </c>
      <c r="K2073" s="1">
        <v>1</v>
      </c>
      <c r="L2073" s="1">
        <v>684</v>
      </c>
      <c r="M2073" s="6">
        <v>0.72</v>
      </c>
      <c r="N2073" s="4">
        <v>4030</v>
      </c>
      <c r="O2073" s="4">
        <v>310</v>
      </c>
      <c r="P2073" s="4">
        <v>270</v>
      </c>
      <c r="Q2073" s="3">
        <v>0.35</v>
      </c>
      <c r="R2073" s="1">
        <v>36</v>
      </c>
      <c r="S2073" s="1">
        <v>270</v>
      </c>
      <c r="T2073" s="1">
        <v>35</v>
      </c>
      <c r="U2073" s="1">
        <v>1</v>
      </c>
      <c r="V2073" s="1">
        <v>34</v>
      </c>
      <c r="W2073" s="1">
        <v>0</v>
      </c>
      <c r="X2073" s="1">
        <v>0</v>
      </c>
      <c r="Y2073" s="1">
        <v>0</v>
      </c>
      <c r="Z2073" s="1">
        <v>2</v>
      </c>
      <c r="AA2073" s="1">
        <v>1</v>
      </c>
      <c r="AB2073" s="1">
        <v>0</v>
      </c>
      <c r="AC2073" s="1">
        <v>4369</v>
      </c>
      <c r="AD2073" s="1">
        <v>0</v>
      </c>
      <c r="AE2073" s="1">
        <v>0</v>
      </c>
      <c r="AF2073" s="1">
        <v>0</v>
      </c>
      <c r="AG2073" s="1">
        <v>0</v>
      </c>
      <c r="AH2073" s="1">
        <v>925</v>
      </c>
      <c r="AI2073" s="1">
        <v>5294</v>
      </c>
      <c r="AJ2073" s="1" t="s">
        <v>9933</v>
      </c>
      <c r="AK2073" s="1" t="s">
        <v>9934</v>
      </c>
      <c r="AL2073" s="1" t="s">
        <v>9935</v>
      </c>
      <c r="AM2073" s="1" t="s">
        <v>12</v>
      </c>
      <c r="AN2073" s="1" t="s">
        <v>23098</v>
      </c>
      <c r="AO2073" s="1" t="s">
        <v>86</v>
      </c>
      <c r="AP2073" s="1" t="s">
        <v>57</v>
      </c>
      <c r="AQ2073" s="1" t="s">
        <v>25</v>
      </c>
      <c r="AR2073" s="1" t="s">
        <v>30</v>
      </c>
      <c r="AS2073" s="1" t="s">
        <v>23091</v>
      </c>
      <c r="AT2073" s="1" t="s">
        <v>26</v>
      </c>
    </row>
    <row r="2074" spans="1:46" x14ac:dyDescent="0.25">
      <c r="A2074" s="1" t="s">
        <v>18824</v>
      </c>
      <c r="B2074" s="2" t="s">
        <v>23101</v>
      </c>
      <c r="C2074" s="2" t="s">
        <v>23106</v>
      </c>
      <c r="D2074" s="1">
        <v>0</v>
      </c>
      <c r="E2074" s="1">
        <v>0</v>
      </c>
      <c r="F2074" s="1">
        <v>1</v>
      </c>
      <c r="G2074" s="1">
        <v>1</v>
      </c>
      <c r="H2074" s="6">
        <v>1</v>
      </c>
      <c r="I2074">
        <v>1</v>
      </c>
      <c r="J2074" s="1">
        <v>30</v>
      </c>
      <c r="K2074" s="1">
        <v>0</v>
      </c>
      <c r="L2074" s="1">
        <v>674</v>
      </c>
      <c r="M2074" s="6">
        <v>0.77</v>
      </c>
      <c r="N2074" s="4">
        <v>3800</v>
      </c>
      <c r="O2074" s="4">
        <v>300</v>
      </c>
      <c r="P2074" s="4">
        <v>400</v>
      </c>
      <c r="Q2074" s="3">
        <v>0.39</v>
      </c>
      <c r="R2074" s="1">
        <v>12</v>
      </c>
      <c r="S2074" s="1">
        <v>400</v>
      </c>
      <c r="T2074" s="1">
        <v>3</v>
      </c>
      <c r="U2074" s="1">
        <v>0</v>
      </c>
      <c r="V2074" s="1">
        <v>34</v>
      </c>
      <c r="W2074" s="1">
        <v>0</v>
      </c>
      <c r="X2074" s="1">
        <v>1</v>
      </c>
      <c r="Y2074" s="1">
        <v>1</v>
      </c>
      <c r="Z2074" s="1">
        <v>1</v>
      </c>
      <c r="AA2074" s="1">
        <v>1</v>
      </c>
      <c r="AB2074" s="1">
        <v>1</v>
      </c>
      <c r="AC2074" s="1">
        <v>0</v>
      </c>
      <c r="AD2074" s="1">
        <v>0</v>
      </c>
      <c r="AE2074" s="1">
        <v>626</v>
      </c>
      <c r="AF2074" s="1">
        <v>0</v>
      </c>
      <c r="AG2074" s="1">
        <v>0</v>
      </c>
      <c r="AH2074" s="1">
        <v>2100</v>
      </c>
      <c r="AI2074" s="1">
        <v>2726</v>
      </c>
      <c r="AJ2074" s="1" t="s">
        <v>5465</v>
      </c>
      <c r="AK2074" s="1" t="s">
        <v>5466</v>
      </c>
      <c r="AL2074" s="1" t="s">
        <v>5467</v>
      </c>
      <c r="AM2074" s="1" t="s">
        <v>16</v>
      </c>
      <c r="AN2074" s="1" t="s">
        <v>23097</v>
      </c>
      <c r="AO2074" s="1" t="s">
        <v>364</v>
      </c>
      <c r="AP2074" s="1" t="s">
        <v>57</v>
      </c>
      <c r="AQ2074" s="1" t="s">
        <v>14</v>
      </c>
      <c r="AR2074" s="1" t="s">
        <v>19</v>
      </c>
      <c r="AS2074" s="1" t="s">
        <v>23091</v>
      </c>
      <c r="AT2074" s="1" t="s">
        <v>101</v>
      </c>
    </row>
    <row r="2075" spans="1:46" x14ac:dyDescent="0.25">
      <c r="A2075" s="1" t="s">
        <v>21716</v>
      </c>
      <c r="B2075" s="2" t="s">
        <v>23101</v>
      </c>
      <c r="C2075" s="2" t="s">
        <v>23106</v>
      </c>
      <c r="D2075" s="1">
        <v>0</v>
      </c>
      <c r="E2075" s="1">
        <v>0</v>
      </c>
      <c r="F2075" s="1">
        <v>1</v>
      </c>
      <c r="G2075" s="1">
        <v>1</v>
      </c>
      <c r="H2075" s="6">
        <v>1</v>
      </c>
      <c r="I2075">
        <v>0</v>
      </c>
      <c r="J2075" s="1">
        <v>40</v>
      </c>
      <c r="K2075" s="1">
        <v>1</v>
      </c>
      <c r="L2075" s="1">
        <v>634</v>
      </c>
      <c r="M2075" s="6">
        <v>0.21</v>
      </c>
      <c r="N2075" s="4">
        <v>2700</v>
      </c>
      <c r="O2075" s="4">
        <v>170</v>
      </c>
      <c r="P2075" s="4">
        <v>200</v>
      </c>
      <c r="Q2075" s="3">
        <v>0.35</v>
      </c>
      <c r="R2075" s="1">
        <v>12</v>
      </c>
      <c r="S2075" s="1">
        <v>200</v>
      </c>
      <c r="T2075" s="1">
        <v>31</v>
      </c>
      <c r="U2075" s="1">
        <v>1</v>
      </c>
      <c r="V2075" s="1">
        <v>34</v>
      </c>
      <c r="W2075" s="1">
        <v>0</v>
      </c>
      <c r="X2075" s="1">
        <v>1</v>
      </c>
      <c r="Y2075" s="1">
        <v>1</v>
      </c>
      <c r="Z2075" s="1">
        <v>2</v>
      </c>
      <c r="AA2075" s="1">
        <v>0</v>
      </c>
      <c r="AB2075" s="1">
        <v>0</v>
      </c>
      <c r="AC2075" s="1">
        <v>0</v>
      </c>
      <c r="AD2075" s="1">
        <v>0</v>
      </c>
      <c r="AE2075" s="1">
        <v>0</v>
      </c>
      <c r="AF2075" s="1">
        <v>0</v>
      </c>
      <c r="AG2075" s="1">
        <v>0</v>
      </c>
      <c r="AH2075" s="1">
        <v>300</v>
      </c>
      <c r="AI2075" s="1">
        <v>300</v>
      </c>
      <c r="AJ2075" s="1" t="s">
        <v>13407</v>
      </c>
      <c r="AK2075" s="1" t="s">
        <v>13408</v>
      </c>
      <c r="AL2075" s="1" t="s">
        <v>13409</v>
      </c>
      <c r="AM2075" s="1" t="s">
        <v>12</v>
      </c>
      <c r="AN2075" s="1" t="s">
        <v>23098</v>
      </c>
      <c r="AO2075" s="1" t="s">
        <v>86</v>
      </c>
      <c r="AP2075" s="1" t="s">
        <v>57</v>
      </c>
      <c r="AQ2075" s="1" t="s">
        <v>14</v>
      </c>
      <c r="AR2075" s="1" t="s">
        <v>19</v>
      </c>
      <c r="AS2075" s="1" t="s">
        <v>23090</v>
      </c>
      <c r="AT2075" s="1" t="s">
        <v>26</v>
      </c>
    </row>
    <row r="2076" spans="1:46" x14ac:dyDescent="0.25">
      <c r="A2076" s="1" t="s">
        <v>18128</v>
      </c>
      <c r="B2076" s="2" t="s">
        <v>23101</v>
      </c>
      <c r="C2076" s="2" t="s">
        <v>23107</v>
      </c>
      <c r="D2076" s="1">
        <v>2</v>
      </c>
      <c r="E2076" s="1">
        <v>0</v>
      </c>
      <c r="F2076" s="1">
        <v>4</v>
      </c>
      <c r="G2076" s="1">
        <v>6</v>
      </c>
      <c r="H2076" s="6">
        <v>0.66666666666666663</v>
      </c>
      <c r="I2076">
        <v>0</v>
      </c>
      <c r="J2076" s="1">
        <v>37</v>
      </c>
      <c r="K2076" s="1">
        <v>1</v>
      </c>
      <c r="L2076" s="1">
        <v>659</v>
      </c>
      <c r="M2076" s="6">
        <v>0.2</v>
      </c>
      <c r="N2076" s="4">
        <v>7000</v>
      </c>
      <c r="O2076" s="4">
        <v>650</v>
      </c>
      <c r="P2076" s="4">
        <v>400</v>
      </c>
      <c r="Q2076" s="3">
        <v>0.3</v>
      </c>
      <c r="R2076" s="1">
        <v>24</v>
      </c>
      <c r="S2076" s="1">
        <v>400</v>
      </c>
      <c r="T2076" s="1">
        <v>12</v>
      </c>
      <c r="U2076" s="1">
        <v>1</v>
      </c>
      <c r="V2076" s="1">
        <v>34</v>
      </c>
      <c r="W2076" s="1">
        <v>1</v>
      </c>
      <c r="X2076" s="1">
        <v>1</v>
      </c>
      <c r="Y2076" s="1">
        <v>0</v>
      </c>
      <c r="Z2076" s="1">
        <v>2</v>
      </c>
      <c r="AA2076" s="1">
        <v>0</v>
      </c>
      <c r="AB2076" s="1">
        <v>0</v>
      </c>
      <c r="AC2076" s="1">
        <v>300</v>
      </c>
      <c r="AD2076" s="1">
        <v>0</v>
      </c>
      <c r="AE2076" s="1">
        <v>240</v>
      </c>
      <c r="AF2076" s="1">
        <v>1194</v>
      </c>
      <c r="AG2076" s="1">
        <v>300</v>
      </c>
      <c r="AH2076" s="1">
        <v>300</v>
      </c>
      <c r="AI2076" s="1">
        <v>2334</v>
      </c>
      <c r="AJ2076" s="1" t="s">
        <v>3440</v>
      </c>
      <c r="AK2076" s="1" t="s">
        <v>3441</v>
      </c>
      <c r="AL2076" s="1" t="s">
        <v>3442</v>
      </c>
      <c r="AM2076" s="1" t="s">
        <v>12</v>
      </c>
      <c r="AN2076" s="1" t="s">
        <v>23098</v>
      </c>
      <c r="AO2076" s="1" t="s">
        <v>86</v>
      </c>
      <c r="AP2076" s="1" t="s">
        <v>86</v>
      </c>
      <c r="AQ2076" s="1" t="s">
        <v>14</v>
      </c>
      <c r="AR2076" s="1" t="s">
        <v>30</v>
      </c>
      <c r="AS2076" s="1" t="s">
        <v>23090</v>
      </c>
      <c r="AT2076" s="1" t="s">
        <v>26</v>
      </c>
    </row>
    <row r="2077" spans="1:46" x14ac:dyDescent="0.25">
      <c r="A2077" s="1" t="s">
        <v>20550</v>
      </c>
      <c r="B2077" s="2" t="s">
        <v>23101</v>
      </c>
      <c r="C2077" s="2" t="s">
        <v>23107</v>
      </c>
      <c r="D2077" s="1">
        <v>1</v>
      </c>
      <c r="E2077" s="1">
        <v>1</v>
      </c>
      <c r="F2077" s="1">
        <v>1</v>
      </c>
      <c r="G2077" s="1">
        <v>3</v>
      </c>
      <c r="H2077" s="6">
        <v>0.33333333333333331</v>
      </c>
      <c r="I2077">
        <v>0</v>
      </c>
      <c r="J2077" s="1">
        <v>28</v>
      </c>
      <c r="K2077" s="1">
        <v>1</v>
      </c>
      <c r="L2077" s="1">
        <v>758</v>
      </c>
      <c r="M2077" s="6">
        <v>0.12</v>
      </c>
      <c r="N2077" s="4">
        <v>5000</v>
      </c>
      <c r="O2077" s="4">
        <v>400</v>
      </c>
      <c r="P2077" s="4">
        <v>500</v>
      </c>
      <c r="Q2077" s="3">
        <v>0.28999999999999998</v>
      </c>
      <c r="R2077" s="1">
        <v>24</v>
      </c>
      <c r="S2077" s="1">
        <v>500</v>
      </c>
      <c r="T2077" s="1">
        <v>50</v>
      </c>
      <c r="U2077" s="1">
        <v>1</v>
      </c>
      <c r="V2077" s="1">
        <v>34</v>
      </c>
      <c r="W2077" s="1">
        <v>1</v>
      </c>
      <c r="X2077" s="1">
        <v>1</v>
      </c>
      <c r="Y2077" s="1">
        <v>0</v>
      </c>
      <c r="Z2077" s="1">
        <v>3</v>
      </c>
      <c r="AA2077" s="1">
        <v>0</v>
      </c>
      <c r="AB2077" s="1">
        <v>0</v>
      </c>
      <c r="AC2077" s="1">
        <v>0</v>
      </c>
      <c r="AD2077" s="1">
        <v>0</v>
      </c>
      <c r="AE2077" s="1">
        <v>0</v>
      </c>
      <c r="AF2077" s="1">
        <v>239</v>
      </c>
      <c r="AG2077" s="1">
        <v>0</v>
      </c>
      <c r="AH2077" s="1">
        <v>200</v>
      </c>
      <c r="AI2077" s="1">
        <v>439</v>
      </c>
      <c r="AJ2077" s="1" t="s">
        <v>10263</v>
      </c>
      <c r="AK2077" s="1" t="s">
        <v>10264</v>
      </c>
      <c r="AL2077" s="1" t="s">
        <v>10265</v>
      </c>
      <c r="AM2077" s="1" t="s">
        <v>12</v>
      </c>
      <c r="AN2077" s="1" t="s">
        <v>23098</v>
      </c>
      <c r="AO2077" s="1" t="s">
        <v>86</v>
      </c>
      <c r="AP2077" s="1" t="s">
        <v>86</v>
      </c>
      <c r="AQ2077" s="1" t="s">
        <v>14</v>
      </c>
      <c r="AR2077" s="1" t="s">
        <v>30</v>
      </c>
      <c r="AS2077" s="1" t="s">
        <v>23090</v>
      </c>
      <c r="AT2077" s="1" t="s">
        <v>26</v>
      </c>
    </row>
    <row r="2078" spans="1:46" x14ac:dyDescent="0.25">
      <c r="A2078" s="1" t="s">
        <v>22261</v>
      </c>
      <c r="B2078" s="2" t="s">
        <v>23101</v>
      </c>
      <c r="C2078" s="2" t="s">
        <v>23107</v>
      </c>
      <c r="D2078" s="1">
        <v>0</v>
      </c>
      <c r="E2078" s="1">
        <v>0</v>
      </c>
      <c r="F2078" s="1">
        <v>1</v>
      </c>
      <c r="G2078" s="1">
        <v>1</v>
      </c>
      <c r="H2078" s="6">
        <v>1</v>
      </c>
      <c r="I2078">
        <v>1</v>
      </c>
      <c r="J2078" s="1">
        <v>32</v>
      </c>
      <c r="K2078" s="1">
        <v>1</v>
      </c>
      <c r="L2078" s="1">
        <v>739</v>
      </c>
      <c r="M2078" s="6">
        <v>0.82</v>
      </c>
      <c r="N2078" s="4">
        <v>2000</v>
      </c>
      <c r="O2078" s="4">
        <v>160</v>
      </c>
      <c r="P2078" s="4">
        <v>900</v>
      </c>
      <c r="Q2078" s="3">
        <v>0.3</v>
      </c>
      <c r="R2078" s="1">
        <v>24</v>
      </c>
      <c r="S2078" s="1">
        <v>918</v>
      </c>
      <c r="T2078" s="1">
        <v>81</v>
      </c>
      <c r="U2078" s="1">
        <v>1</v>
      </c>
      <c r="V2078" s="1">
        <v>34</v>
      </c>
      <c r="W2078" s="1">
        <v>0</v>
      </c>
      <c r="X2078" s="1">
        <v>0</v>
      </c>
      <c r="Y2078" s="1">
        <v>1</v>
      </c>
      <c r="Z2078" s="1">
        <v>3</v>
      </c>
      <c r="AA2078" s="1">
        <v>0</v>
      </c>
      <c r="AB2078" s="1">
        <v>1</v>
      </c>
      <c r="AC2078" s="1">
        <v>0</v>
      </c>
      <c r="AD2078" s="1">
        <v>480</v>
      </c>
      <c r="AE2078" s="1">
        <v>0</v>
      </c>
      <c r="AF2078" s="1">
        <v>1160</v>
      </c>
      <c r="AG2078" s="1">
        <v>97</v>
      </c>
      <c r="AH2078" s="1">
        <v>0</v>
      </c>
      <c r="AI2078" s="1">
        <v>1737</v>
      </c>
      <c r="AJ2078" s="1" t="s">
        <v>47</v>
      </c>
      <c r="AK2078" s="1" t="s">
        <v>14846</v>
      </c>
      <c r="AL2078" s="1" t="s">
        <v>14847</v>
      </c>
      <c r="AM2078" s="1" t="s">
        <v>16</v>
      </c>
      <c r="AN2078" s="1" t="s">
        <v>23098</v>
      </c>
      <c r="AO2078" s="1" t="s">
        <v>86</v>
      </c>
      <c r="AP2078" s="1" t="s">
        <v>57</v>
      </c>
      <c r="AQ2078" s="1" t="s">
        <v>25</v>
      </c>
      <c r="AR2078" s="1" t="s">
        <v>19</v>
      </c>
      <c r="AS2078" s="1" t="s">
        <v>23090</v>
      </c>
      <c r="AT2078" s="1" t="s">
        <v>101</v>
      </c>
    </row>
    <row r="2079" spans="1:46" x14ac:dyDescent="0.25">
      <c r="A2079" s="1" t="s">
        <v>20647</v>
      </c>
      <c r="B2079" s="2" t="s">
        <v>23101</v>
      </c>
      <c r="C2079" s="2" t="s">
        <v>23108</v>
      </c>
      <c r="D2079" s="1">
        <v>0</v>
      </c>
      <c r="E2079" s="1">
        <v>0</v>
      </c>
      <c r="F2079" s="1">
        <v>1</v>
      </c>
      <c r="G2079" s="1">
        <v>1</v>
      </c>
      <c r="H2079" s="6">
        <v>1</v>
      </c>
      <c r="I2079">
        <v>1</v>
      </c>
      <c r="J2079" s="1">
        <v>30</v>
      </c>
      <c r="K2079" s="1">
        <v>0</v>
      </c>
      <c r="L2079" s="1">
        <v>643</v>
      </c>
      <c r="M2079" s="6">
        <v>0.39</v>
      </c>
      <c r="N2079" s="4">
        <v>1924</v>
      </c>
      <c r="O2079" s="4">
        <v>148</v>
      </c>
      <c r="P2079" s="4">
        <v>200</v>
      </c>
      <c r="Q2079" s="3">
        <v>0.3</v>
      </c>
      <c r="R2079" s="1">
        <v>24</v>
      </c>
      <c r="S2079" s="1">
        <v>200</v>
      </c>
      <c r="T2079" s="1">
        <v>24</v>
      </c>
      <c r="U2079" s="1">
        <v>1</v>
      </c>
      <c r="V2079" s="1">
        <v>34</v>
      </c>
      <c r="W2079" s="1">
        <v>0</v>
      </c>
      <c r="X2079" s="1">
        <v>0</v>
      </c>
      <c r="Y2079" s="1">
        <v>1</v>
      </c>
      <c r="Z2079" s="1">
        <v>4</v>
      </c>
      <c r="AA2079" s="1">
        <v>0</v>
      </c>
      <c r="AB2079" s="1">
        <v>1</v>
      </c>
      <c r="AC2079" s="1">
        <v>0</v>
      </c>
      <c r="AD2079" s="1">
        <v>0</v>
      </c>
      <c r="AE2079" s="1">
        <v>0</v>
      </c>
      <c r="AF2079" s="1">
        <v>900</v>
      </c>
      <c r="AG2079" s="1">
        <v>10</v>
      </c>
      <c r="AH2079" s="1">
        <v>0</v>
      </c>
      <c r="AI2079" s="1">
        <v>910</v>
      </c>
      <c r="AJ2079" s="1" t="s">
        <v>24</v>
      </c>
      <c r="AK2079" s="1" t="s">
        <v>10538</v>
      </c>
      <c r="AL2079" s="1" t="s">
        <v>10539</v>
      </c>
      <c r="AM2079" s="1" t="s">
        <v>16</v>
      </c>
      <c r="AN2079" s="1" t="s">
        <v>23097</v>
      </c>
      <c r="AO2079" s="1" t="s">
        <v>86</v>
      </c>
      <c r="AP2079" s="1" t="s">
        <v>57</v>
      </c>
      <c r="AQ2079" s="1" t="s">
        <v>25</v>
      </c>
      <c r="AR2079" s="1" t="s">
        <v>19</v>
      </c>
      <c r="AS2079" s="1" t="s">
        <v>23090</v>
      </c>
      <c r="AT2079" s="1" t="s">
        <v>101</v>
      </c>
    </row>
    <row r="2080" spans="1:46" x14ac:dyDescent="0.25">
      <c r="A2080" s="1" t="s">
        <v>19531</v>
      </c>
      <c r="B2080" s="2" t="s">
        <v>23101</v>
      </c>
      <c r="C2080" s="2" t="s">
        <v>23108</v>
      </c>
      <c r="D2080" s="1">
        <v>0</v>
      </c>
      <c r="E2080" s="1">
        <v>0</v>
      </c>
      <c r="F2080" s="1">
        <v>1</v>
      </c>
      <c r="G2080" s="1">
        <v>1</v>
      </c>
      <c r="H2080" s="6">
        <v>1</v>
      </c>
      <c r="I2080">
        <v>0</v>
      </c>
      <c r="J2080" s="1">
        <v>29</v>
      </c>
      <c r="K2080" s="1">
        <v>1</v>
      </c>
      <c r="L2080" s="1">
        <v>542</v>
      </c>
      <c r="M2080" s="6">
        <v>0.93</v>
      </c>
      <c r="N2080" s="4">
        <v>2400</v>
      </c>
      <c r="O2080" s="4">
        <v>180</v>
      </c>
      <c r="P2080" s="4">
        <v>250</v>
      </c>
      <c r="Q2080" s="3">
        <v>0.3</v>
      </c>
      <c r="R2080" s="1">
        <v>12</v>
      </c>
      <c r="S2080" s="1">
        <v>250</v>
      </c>
      <c r="T2080" s="1">
        <v>18</v>
      </c>
      <c r="U2080" s="1">
        <v>1</v>
      </c>
      <c r="V2080" s="1">
        <v>34</v>
      </c>
      <c r="W2080" s="1">
        <v>0</v>
      </c>
      <c r="X2080" s="1">
        <v>0</v>
      </c>
      <c r="Y2080" s="1">
        <v>1</v>
      </c>
      <c r="Z2080" s="1">
        <v>0</v>
      </c>
      <c r="AA2080" s="1">
        <v>1</v>
      </c>
      <c r="AB2080" s="1">
        <v>0</v>
      </c>
      <c r="AC2080" s="1">
        <v>0</v>
      </c>
      <c r="AD2080" s="1">
        <v>0</v>
      </c>
      <c r="AE2080" s="1">
        <v>0</v>
      </c>
      <c r="AF2080" s="1">
        <v>1589</v>
      </c>
      <c r="AG2080" s="1">
        <v>0</v>
      </c>
      <c r="AH2080" s="1">
        <v>1000</v>
      </c>
      <c r="AI2080" s="1">
        <v>2589</v>
      </c>
      <c r="AJ2080" s="1" t="s">
        <v>7460</v>
      </c>
      <c r="AK2080" s="1" t="s">
        <v>7461</v>
      </c>
      <c r="AL2080" s="1" t="s">
        <v>7462</v>
      </c>
      <c r="AM2080" s="1" t="s">
        <v>12</v>
      </c>
      <c r="AN2080" s="1" t="s">
        <v>23098</v>
      </c>
      <c r="AO2080" s="1" t="s">
        <v>86</v>
      </c>
      <c r="AP2080" s="1" t="s">
        <v>57</v>
      </c>
      <c r="AQ2080" s="1" t="s">
        <v>25</v>
      </c>
      <c r="AR2080" s="1" t="s">
        <v>19</v>
      </c>
      <c r="AS2080" s="1" t="s">
        <v>23091</v>
      </c>
      <c r="AT2080" s="1" t="s">
        <v>26</v>
      </c>
    </row>
    <row r="2081" spans="1:46" x14ac:dyDescent="0.25">
      <c r="A2081" s="1" t="s">
        <v>19535</v>
      </c>
      <c r="B2081" s="2" t="s">
        <v>23101</v>
      </c>
      <c r="C2081" s="2" t="s">
        <v>23108</v>
      </c>
      <c r="D2081" s="1">
        <v>0</v>
      </c>
      <c r="E2081" s="1">
        <v>0</v>
      </c>
      <c r="F2081" s="1">
        <v>1</v>
      </c>
      <c r="G2081" s="1">
        <v>1</v>
      </c>
      <c r="H2081" s="6">
        <v>1</v>
      </c>
      <c r="I2081">
        <v>1</v>
      </c>
      <c r="J2081" s="1">
        <v>25</v>
      </c>
      <c r="K2081" s="1">
        <v>1</v>
      </c>
      <c r="L2081" s="1">
        <v>600</v>
      </c>
      <c r="M2081" s="6">
        <v>1.1599999999999999</v>
      </c>
      <c r="N2081" s="4">
        <v>3000</v>
      </c>
      <c r="O2081" s="4">
        <v>200</v>
      </c>
      <c r="P2081" s="4">
        <v>150</v>
      </c>
      <c r="Q2081" s="3">
        <v>0.25</v>
      </c>
      <c r="R2081" s="1">
        <v>12</v>
      </c>
      <c r="S2081" s="1">
        <v>150</v>
      </c>
      <c r="T2081" s="1">
        <v>14</v>
      </c>
      <c r="U2081" s="1">
        <v>1</v>
      </c>
      <c r="V2081" s="1">
        <v>34</v>
      </c>
      <c r="W2081" s="1">
        <v>0</v>
      </c>
      <c r="X2081" s="1">
        <v>0</v>
      </c>
      <c r="Y2081" s="1">
        <v>0</v>
      </c>
      <c r="Z2081" s="1">
        <v>3</v>
      </c>
      <c r="AA2081" s="1">
        <v>1</v>
      </c>
      <c r="AB2081" s="1">
        <v>1</v>
      </c>
      <c r="AC2081" s="1">
        <v>0</v>
      </c>
      <c r="AD2081" s="1">
        <v>0</v>
      </c>
      <c r="AE2081" s="1">
        <v>1389</v>
      </c>
      <c r="AF2081" s="1">
        <v>2474</v>
      </c>
      <c r="AG2081" s="1">
        <v>301</v>
      </c>
      <c r="AH2081" s="1">
        <v>400</v>
      </c>
      <c r="AI2081" s="1">
        <v>4564</v>
      </c>
      <c r="AJ2081" s="1" t="s">
        <v>7472</v>
      </c>
      <c r="AK2081" s="1" t="s">
        <v>7473</v>
      </c>
      <c r="AL2081" s="1" t="s">
        <v>7474</v>
      </c>
      <c r="AM2081" s="1" t="s">
        <v>16</v>
      </c>
      <c r="AN2081" s="1" t="s">
        <v>23098</v>
      </c>
      <c r="AO2081" s="1" t="s">
        <v>86</v>
      </c>
      <c r="AP2081" s="1" t="s">
        <v>57</v>
      </c>
      <c r="AQ2081" s="1" t="s">
        <v>25</v>
      </c>
      <c r="AR2081" s="1" t="s">
        <v>30</v>
      </c>
      <c r="AS2081" s="1" t="s">
        <v>23091</v>
      </c>
      <c r="AT2081" s="1" t="s">
        <v>101</v>
      </c>
    </row>
    <row r="2082" spans="1:46" x14ac:dyDescent="0.25">
      <c r="A2082" s="1" t="s">
        <v>18982</v>
      </c>
      <c r="B2082" s="2" t="s">
        <v>23101</v>
      </c>
      <c r="C2082" s="2" t="s">
        <v>23108</v>
      </c>
      <c r="D2082" s="1">
        <v>0</v>
      </c>
      <c r="E2082" s="1">
        <v>0</v>
      </c>
      <c r="F2082" s="1">
        <v>1</v>
      </c>
      <c r="G2082" s="1">
        <v>1</v>
      </c>
      <c r="H2082" s="6">
        <v>1</v>
      </c>
      <c r="I2082">
        <v>1</v>
      </c>
      <c r="J2082" s="1">
        <v>30</v>
      </c>
      <c r="K2082" s="1">
        <v>1</v>
      </c>
      <c r="L2082" s="1">
        <v>512</v>
      </c>
      <c r="M2082" s="6">
        <v>0.06</v>
      </c>
      <c r="N2082" s="4">
        <v>2600</v>
      </c>
      <c r="O2082" s="4">
        <v>200</v>
      </c>
      <c r="P2082" s="4">
        <v>200</v>
      </c>
      <c r="Q2082" s="3">
        <v>0.3</v>
      </c>
      <c r="R2082" s="1">
        <v>24</v>
      </c>
      <c r="S2082" s="1">
        <v>200</v>
      </c>
      <c r="T2082" s="1">
        <v>17</v>
      </c>
      <c r="U2082" s="1">
        <v>1</v>
      </c>
      <c r="V2082" s="1">
        <v>34</v>
      </c>
      <c r="W2082" s="1">
        <v>0</v>
      </c>
      <c r="X2082" s="1">
        <v>0</v>
      </c>
      <c r="Y2082" s="1">
        <v>0</v>
      </c>
      <c r="Z2082" s="1">
        <v>1</v>
      </c>
      <c r="AA2082" s="1">
        <v>0</v>
      </c>
      <c r="AB2082" s="1">
        <v>1</v>
      </c>
      <c r="AC2082" s="1">
        <v>0</v>
      </c>
      <c r="AD2082" s="1">
        <v>0</v>
      </c>
      <c r="AE2082" s="1">
        <v>0</v>
      </c>
      <c r="AF2082" s="1">
        <v>0</v>
      </c>
      <c r="AG2082" s="1">
        <v>59</v>
      </c>
      <c r="AH2082" s="1">
        <v>0</v>
      </c>
      <c r="AI2082" s="1">
        <v>59</v>
      </c>
      <c r="AJ2082" s="1" t="s">
        <v>5930</v>
      </c>
      <c r="AK2082" s="1" t="s">
        <v>5931</v>
      </c>
      <c r="AL2082" s="1" t="s">
        <v>5932</v>
      </c>
      <c r="AM2082" s="1" t="s">
        <v>16</v>
      </c>
      <c r="AN2082" s="1" t="s">
        <v>23098</v>
      </c>
      <c r="AO2082" s="1" t="s">
        <v>86</v>
      </c>
      <c r="AP2082" s="1" t="s">
        <v>57</v>
      </c>
      <c r="AQ2082" s="1" t="s">
        <v>25</v>
      </c>
      <c r="AR2082" s="1" t="s">
        <v>30</v>
      </c>
      <c r="AS2082" s="1" t="s">
        <v>23090</v>
      </c>
      <c r="AT2082" s="1" t="s">
        <v>101</v>
      </c>
    </row>
    <row r="2083" spans="1:46" x14ac:dyDescent="0.25">
      <c r="A2083" s="1" t="s">
        <v>20691</v>
      </c>
      <c r="B2083" s="2" t="s">
        <v>23101</v>
      </c>
      <c r="C2083" s="2" t="s">
        <v>23108</v>
      </c>
      <c r="D2083" s="1">
        <v>0</v>
      </c>
      <c r="E2083" s="1">
        <v>0</v>
      </c>
      <c r="F2083" s="1">
        <v>1</v>
      </c>
      <c r="G2083" s="1">
        <v>1</v>
      </c>
      <c r="H2083" s="6">
        <v>1</v>
      </c>
      <c r="I2083">
        <v>1</v>
      </c>
      <c r="J2083" s="1">
        <v>32</v>
      </c>
      <c r="K2083" s="1">
        <v>1</v>
      </c>
      <c r="L2083" s="1">
        <v>647</v>
      </c>
      <c r="M2083" s="6">
        <v>0.31</v>
      </c>
      <c r="N2083" s="4">
        <v>6300</v>
      </c>
      <c r="O2083" s="4">
        <v>530</v>
      </c>
      <c r="P2083" s="4">
        <v>500</v>
      </c>
      <c r="Q2083" s="3">
        <v>0.25</v>
      </c>
      <c r="R2083" s="1">
        <v>24</v>
      </c>
      <c r="S2083" s="1">
        <v>500</v>
      </c>
      <c r="T2083" s="1">
        <v>56</v>
      </c>
      <c r="U2083" s="1">
        <v>1</v>
      </c>
      <c r="V2083" s="1">
        <v>34</v>
      </c>
      <c r="W2083" s="1">
        <v>0</v>
      </c>
      <c r="X2083" s="1">
        <v>0</v>
      </c>
      <c r="Y2083" s="1">
        <v>0</v>
      </c>
      <c r="Z2083" s="1">
        <v>2</v>
      </c>
      <c r="AA2083" s="1">
        <v>1</v>
      </c>
      <c r="AB2083" s="1">
        <v>1</v>
      </c>
      <c r="AC2083" s="1">
        <v>0</v>
      </c>
      <c r="AD2083" s="1">
        <v>309</v>
      </c>
      <c r="AE2083" s="1">
        <v>0</v>
      </c>
      <c r="AF2083" s="1">
        <v>1193</v>
      </c>
      <c r="AG2083" s="1">
        <v>80</v>
      </c>
      <c r="AH2083" s="1">
        <v>1050</v>
      </c>
      <c r="AI2083" s="1">
        <v>2632</v>
      </c>
      <c r="AJ2083" s="1" t="s">
        <v>10661</v>
      </c>
      <c r="AK2083" s="1" t="s">
        <v>10662</v>
      </c>
      <c r="AL2083" s="1" t="s">
        <v>10663</v>
      </c>
      <c r="AM2083" s="1" t="s">
        <v>16</v>
      </c>
      <c r="AN2083" s="1" t="s">
        <v>23098</v>
      </c>
      <c r="AO2083" s="1" t="s">
        <v>86</v>
      </c>
      <c r="AP2083" s="1" t="s">
        <v>57</v>
      </c>
      <c r="AQ2083" s="1" t="s">
        <v>25</v>
      </c>
      <c r="AR2083" s="1" t="s">
        <v>30</v>
      </c>
      <c r="AS2083" s="1" t="s">
        <v>23091</v>
      </c>
      <c r="AT2083" s="1" t="s">
        <v>101</v>
      </c>
    </row>
    <row r="2084" spans="1:46" x14ac:dyDescent="0.25">
      <c r="A2084" s="1" t="s">
        <v>21863</v>
      </c>
      <c r="B2084" s="2" t="s">
        <v>23101</v>
      </c>
      <c r="C2084" s="2" t="s">
        <v>23108</v>
      </c>
      <c r="D2084" s="1">
        <v>0</v>
      </c>
      <c r="E2084" s="1">
        <v>2</v>
      </c>
      <c r="F2084" s="1">
        <v>2</v>
      </c>
      <c r="G2084" s="1">
        <v>4</v>
      </c>
      <c r="H2084" s="6">
        <v>0.5</v>
      </c>
      <c r="I2084">
        <v>0</v>
      </c>
      <c r="J2084" s="1">
        <v>32</v>
      </c>
      <c r="K2084" s="1">
        <v>1</v>
      </c>
      <c r="L2084" s="1">
        <v>589</v>
      </c>
      <c r="M2084" s="6">
        <v>0.51</v>
      </c>
      <c r="N2084" s="4">
        <v>2400</v>
      </c>
      <c r="O2084" s="4">
        <v>170</v>
      </c>
      <c r="P2084" s="4">
        <v>600</v>
      </c>
      <c r="Q2084" s="3">
        <v>0.3</v>
      </c>
      <c r="R2084" s="1">
        <v>24</v>
      </c>
      <c r="S2084" s="1">
        <v>600</v>
      </c>
      <c r="T2084" s="1">
        <v>50</v>
      </c>
      <c r="U2084" s="1">
        <v>0</v>
      </c>
      <c r="V2084" s="1">
        <v>34</v>
      </c>
      <c r="W2084" s="1">
        <v>0</v>
      </c>
      <c r="X2084" s="1">
        <v>0</v>
      </c>
      <c r="Y2084" s="1">
        <v>1</v>
      </c>
      <c r="Z2084" s="1">
        <v>2</v>
      </c>
      <c r="AA2084" s="1">
        <v>0</v>
      </c>
      <c r="AB2084" s="1">
        <v>1</v>
      </c>
      <c r="AC2084" s="1">
        <v>0</v>
      </c>
      <c r="AD2084" s="1">
        <v>0</v>
      </c>
      <c r="AE2084" s="1">
        <v>0</v>
      </c>
      <c r="AF2084" s="1">
        <v>0</v>
      </c>
      <c r="AG2084" s="1">
        <v>0</v>
      </c>
      <c r="AH2084" s="1">
        <v>900</v>
      </c>
      <c r="AI2084" s="1">
        <v>900</v>
      </c>
      <c r="AJ2084" s="1" t="s">
        <v>13800</v>
      </c>
      <c r="AK2084" s="1" t="s">
        <v>13801</v>
      </c>
      <c r="AL2084" s="1" t="s">
        <v>13802</v>
      </c>
      <c r="AM2084" s="1" t="s">
        <v>12</v>
      </c>
      <c r="AN2084" s="1" t="s">
        <v>23098</v>
      </c>
      <c r="AO2084" s="1" t="s">
        <v>364</v>
      </c>
      <c r="AP2084" s="1" t="s">
        <v>57</v>
      </c>
      <c r="AQ2084" s="1" t="s">
        <v>25</v>
      </c>
      <c r="AR2084" s="1" t="s">
        <v>19</v>
      </c>
      <c r="AS2084" s="1" t="s">
        <v>23090</v>
      </c>
      <c r="AT2084" s="1" t="s">
        <v>101</v>
      </c>
    </row>
    <row r="2085" spans="1:46" x14ac:dyDescent="0.25">
      <c r="A2085" s="1" t="s">
        <v>20187</v>
      </c>
      <c r="B2085" s="2" t="s">
        <v>23101</v>
      </c>
      <c r="C2085" s="2" t="s">
        <v>23109</v>
      </c>
      <c r="D2085" s="1">
        <v>0</v>
      </c>
      <c r="E2085" s="1">
        <v>1</v>
      </c>
      <c r="F2085" s="1">
        <v>3</v>
      </c>
      <c r="G2085" s="1">
        <v>4</v>
      </c>
      <c r="H2085" s="6">
        <v>0.75</v>
      </c>
      <c r="I2085">
        <v>0</v>
      </c>
      <c r="J2085" s="1">
        <v>30</v>
      </c>
      <c r="K2085" s="1">
        <v>0</v>
      </c>
      <c r="L2085" s="1">
        <v>600</v>
      </c>
      <c r="M2085" s="6">
        <v>0.64</v>
      </c>
      <c r="N2085" s="4">
        <v>2600</v>
      </c>
      <c r="O2085" s="4">
        <v>168</v>
      </c>
      <c r="P2085" s="4">
        <v>250</v>
      </c>
      <c r="Q2085" s="3">
        <v>0.23</v>
      </c>
      <c r="R2085" s="1">
        <v>6</v>
      </c>
      <c r="S2085" s="1">
        <v>250</v>
      </c>
      <c r="T2085" s="1">
        <v>26</v>
      </c>
      <c r="U2085" s="1">
        <v>1</v>
      </c>
      <c r="V2085" s="1">
        <v>34</v>
      </c>
      <c r="W2085" s="1">
        <v>0</v>
      </c>
      <c r="X2085" s="1">
        <v>0</v>
      </c>
      <c r="Y2085" s="1">
        <v>1</v>
      </c>
      <c r="Z2085" s="1">
        <v>0</v>
      </c>
      <c r="AA2085" s="1">
        <v>0</v>
      </c>
      <c r="AB2085" s="1">
        <v>0</v>
      </c>
      <c r="AC2085" s="1">
        <v>995</v>
      </c>
      <c r="AD2085" s="1">
        <v>0</v>
      </c>
      <c r="AE2085" s="1">
        <v>800</v>
      </c>
      <c r="AF2085" s="1">
        <v>0</v>
      </c>
      <c r="AG2085" s="1">
        <v>0</v>
      </c>
      <c r="AH2085" s="1">
        <v>0</v>
      </c>
      <c r="AI2085" s="1">
        <v>1795</v>
      </c>
      <c r="AJ2085" s="1" t="s">
        <v>9282</v>
      </c>
      <c r="AK2085" s="1" t="s">
        <v>9283</v>
      </c>
      <c r="AL2085" s="1" t="s">
        <v>9284</v>
      </c>
      <c r="AM2085" s="1" t="s">
        <v>12</v>
      </c>
      <c r="AN2085" s="1" t="s">
        <v>23097</v>
      </c>
      <c r="AO2085" s="1" t="s">
        <v>86</v>
      </c>
      <c r="AP2085" s="1" t="s">
        <v>57</v>
      </c>
      <c r="AQ2085" s="1" t="s">
        <v>25</v>
      </c>
      <c r="AR2085" s="1" t="s">
        <v>19</v>
      </c>
      <c r="AS2085" s="1" t="s">
        <v>23090</v>
      </c>
      <c r="AT2085" s="1" t="s">
        <v>26</v>
      </c>
    </row>
    <row r="2086" spans="1:46" x14ac:dyDescent="0.25">
      <c r="A2086" s="1" t="s">
        <v>17719</v>
      </c>
      <c r="B2086" s="2" t="s">
        <v>23101</v>
      </c>
      <c r="C2086" s="2" t="s">
        <v>23109</v>
      </c>
      <c r="D2086" s="1">
        <v>0</v>
      </c>
      <c r="E2086" s="1">
        <v>0</v>
      </c>
      <c r="F2086" s="1">
        <v>1</v>
      </c>
      <c r="G2086" s="1">
        <v>1</v>
      </c>
      <c r="H2086" s="6">
        <v>1</v>
      </c>
      <c r="I2086">
        <v>0</v>
      </c>
      <c r="J2086" s="1">
        <v>36</v>
      </c>
      <c r="K2086" s="1">
        <v>1</v>
      </c>
      <c r="L2086" s="1">
        <v>657</v>
      </c>
      <c r="M2086" s="6">
        <v>0.78</v>
      </c>
      <c r="N2086" s="4">
        <v>4500</v>
      </c>
      <c r="O2086" s="4">
        <v>330</v>
      </c>
      <c r="P2086" s="4">
        <v>200</v>
      </c>
      <c r="Q2086" s="3">
        <v>0.28999999999999998</v>
      </c>
      <c r="R2086" s="1">
        <v>12</v>
      </c>
      <c r="S2086" s="1">
        <v>200</v>
      </c>
      <c r="T2086" s="1">
        <v>30</v>
      </c>
      <c r="U2086" s="1">
        <v>1</v>
      </c>
      <c r="V2086" s="1">
        <v>34</v>
      </c>
      <c r="W2086" s="1">
        <v>0</v>
      </c>
      <c r="X2086" s="1">
        <v>0</v>
      </c>
      <c r="Y2086" s="1">
        <v>1</v>
      </c>
      <c r="Z2086" s="1">
        <v>1</v>
      </c>
      <c r="AA2086" s="1">
        <v>1</v>
      </c>
      <c r="AB2086" s="1">
        <v>0</v>
      </c>
      <c r="AC2086" s="1">
        <v>1155</v>
      </c>
      <c r="AD2086" s="1">
        <v>2490</v>
      </c>
      <c r="AE2086" s="1">
        <v>1683</v>
      </c>
      <c r="AF2086" s="1">
        <v>1246</v>
      </c>
      <c r="AG2086" s="1">
        <v>80</v>
      </c>
      <c r="AH2086" s="1">
        <v>800</v>
      </c>
      <c r="AI2086" s="1">
        <v>7454</v>
      </c>
      <c r="AJ2086" s="1" t="s">
        <v>2231</v>
      </c>
      <c r="AK2086" s="1" t="s">
        <v>2232</v>
      </c>
      <c r="AL2086" s="1" t="s">
        <v>2233</v>
      </c>
      <c r="AM2086" s="1" t="s">
        <v>12</v>
      </c>
      <c r="AN2086" s="1" t="s">
        <v>23098</v>
      </c>
      <c r="AO2086" s="1" t="s">
        <v>86</v>
      </c>
      <c r="AP2086" s="1" t="s">
        <v>57</v>
      </c>
      <c r="AQ2086" s="1" t="s">
        <v>25</v>
      </c>
      <c r="AR2086" s="1" t="s">
        <v>19</v>
      </c>
      <c r="AS2086" s="1" t="s">
        <v>23091</v>
      </c>
      <c r="AT2086" s="1" t="s">
        <v>26</v>
      </c>
    </row>
    <row r="2087" spans="1:46" x14ac:dyDescent="0.25">
      <c r="A2087" s="1" t="s">
        <v>19611</v>
      </c>
      <c r="B2087" s="2" t="s">
        <v>23101</v>
      </c>
      <c r="C2087" s="2" t="s">
        <v>23109</v>
      </c>
      <c r="D2087" s="1">
        <v>10</v>
      </c>
      <c r="E2087" s="1">
        <v>7</v>
      </c>
      <c r="F2087" s="1">
        <v>7</v>
      </c>
      <c r="G2087" s="1">
        <v>24</v>
      </c>
      <c r="H2087" s="6">
        <v>0.29166666666666669</v>
      </c>
      <c r="I2087">
        <v>0</v>
      </c>
      <c r="J2087" s="1">
        <v>37</v>
      </c>
      <c r="K2087" s="1">
        <v>1</v>
      </c>
      <c r="L2087" s="1">
        <v>642</v>
      </c>
      <c r="M2087" s="6">
        <v>1.61</v>
      </c>
      <c r="N2087" s="4">
        <v>3100</v>
      </c>
      <c r="O2087" s="4">
        <v>250</v>
      </c>
      <c r="P2087" s="4">
        <v>400</v>
      </c>
      <c r="Q2087" s="3">
        <v>0.31</v>
      </c>
      <c r="R2087" s="1">
        <v>24</v>
      </c>
      <c r="S2087" s="1">
        <v>400</v>
      </c>
      <c r="T2087" s="1">
        <v>33</v>
      </c>
      <c r="U2087" s="1">
        <v>0</v>
      </c>
      <c r="V2087" s="1">
        <v>34</v>
      </c>
      <c r="W2087" s="1">
        <v>0</v>
      </c>
      <c r="X2087" s="1">
        <v>0</v>
      </c>
      <c r="Y2087" s="1">
        <v>0</v>
      </c>
      <c r="Z2087" s="1">
        <v>6</v>
      </c>
      <c r="AA2087" s="1">
        <v>0</v>
      </c>
      <c r="AB2087" s="1">
        <v>0</v>
      </c>
      <c r="AC2087" s="1">
        <v>5800</v>
      </c>
      <c r="AD2087" s="1">
        <v>490</v>
      </c>
      <c r="AE2087" s="1">
        <v>0</v>
      </c>
      <c r="AF2087" s="1">
        <v>2000</v>
      </c>
      <c r="AG2087" s="1">
        <v>0</v>
      </c>
      <c r="AH2087" s="1">
        <v>0</v>
      </c>
      <c r="AI2087" s="1">
        <v>8290</v>
      </c>
      <c r="AJ2087" s="1" t="s">
        <v>7690</v>
      </c>
      <c r="AK2087" s="1" t="s">
        <v>7691</v>
      </c>
      <c r="AL2087" s="1" t="s">
        <v>7692</v>
      </c>
      <c r="AM2087" s="1" t="s">
        <v>12</v>
      </c>
      <c r="AN2087" s="1" t="s">
        <v>23098</v>
      </c>
      <c r="AO2087" s="1" t="s">
        <v>364</v>
      </c>
      <c r="AP2087" s="1" t="s">
        <v>57</v>
      </c>
      <c r="AQ2087" s="1" t="s">
        <v>25</v>
      </c>
      <c r="AR2087" s="1" t="s">
        <v>30</v>
      </c>
      <c r="AS2087" s="1" t="s">
        <v>23090</v>
      </c>
      <c r="AT2087" s="1" t="s">
        <v>26</v>
      </c>
    </row>
    <row r="2088" spans="1:46" x14ac:dyDescent="0.25">
      <c r="A2088" s="1" t="s">
        <v>23054</v>
      </c>
      <c r="B2088" s="2" t="s">
        <v>23101</v>
      </c>
      <c r="C2088" s="2" t="s">
        <v>23109</v>
      </c>
      <c r="D2088" s="1">
        <v>0</v>
      </c>
      <c r="E2088" s="1">
        <v>1</v>
      </c>
      <c r="F2088" s="1">
        <v>1</v>
      </c>
      <c r="G2088" s="1">
        <v>2</v>
      </c>
      <c r="H2088" s="6">
        <v>0.5</v>
      </c>
      <c r="I2088">
        <v>1</v>
      </c>
      <c r="J2088" s="1">
        <v>33</v>
      </c>
      <c r="K2088" s="1">
        <v>1</v>
      </c>
      <c r="L2088" s="1">
        <v>627</v>
      </c>
      <c r="M2088" s="6">
        <v>0.67</v>
      </c>
      <c r="N2088" s="4">
        <v>2300</v>
      </c>
      <c r="O2088" s="4">
        <v>150</v>
      </c>
      <c r="P2088" s="4">
        <v>300</v>
      </c>
      <c r="Q2088" s="3">
        <v>0.3</v>
      </c>
      <c r="R2088" s="1">
        <v>18</v>
      </c>
      <c r="S2088" s="1">
        <v>326</v>
      </c>
      <c r="T2088" s="1">
        <v>27</v>
      </c>
      <c r="U2088" s="1">
        <v>1</v>
      </c>
      <c r="V2088" s="1">
        <v>34</v>
      </c>
      <c r="W2088" s="1">
        <v>0</v>
      </c>
      <c r="X2088" s="1">
        <v>0</v>
      </c>
      <c r="Y2088" s="1">
        <v>1</v>
      </c>
      <c r="Z2088" s="1">
        <v>4</v>
      </c>
      <c r="AA2088" s="1">
        <v>0</v>
      </c>
      <c r="AB2088" s="1">
        <v>1</v>
      </c>
      <c r="AC2088" s="1">
        <v>443</v>
      </c>
      <c r="AD2088" s="1">
        <v>17</v>
      </c>
      <c r="AE2088" s="1">
        <v>537</v>
      </c>
      <c r="AF2088" s="1">
        <v>844</v>
      </c>
      <c r="AG2088" s="1">
        <v>0</v>
      </c>
      <c r="AH2088" s="1">
        <v>0</v>
      </c>
      <c r="AI2088" s="1">
        <v>1841</v>
      </c>
      <c r="AJ2088" s="1" t="s">
        <v>16973</v>
      </c>
      <c r="AK2088" s="1" t="s">
        <v>16974</v>
      </c>
      <c r="AL2088" s="1" t="s">
        <v>16975</v>
      </c>
      <c r="AM2088" s="1" t="s">
        <v>16</v>
      </c>
      <c r="AN2088" s="1" t="s">
        <v>23098</v>
      </c>
      <c r="AO2088" s="1" t="s">
        <v>86</v>
      </c>
      <c r="AP2088" s="1" t="s">
        <v>57</v>
      </c>
      <c r="AQ2088" s="1" t="s">
        <v>25</v>
      </c>
      <c r="AR2088" s="1" t="s">
        <v>19</v>
      </c>
      <c r="AS2088" s="1" t="s">
        <v>23090</v>
      </c>
      <c r="AT2088" s="1" t="s">
        <v>101</v>
      </c>
    </row>
    <row r="2089" spans="1:46" x14ac:dyDescent="0.25">
      <c r="A2089" s="1" t="s">
        <v>20627</v>
      </c>
      <c r="B2089" s="2" t="s">
        <v>23101</v>
      </c>
      <c r="C2089" s="2" t="s">
        <v>23109</v>
      </c>
      <c r="D2089" s="1">
        <v>0</v>
      </c>
      <c r="E2089" s="1">
        <v>0</v>
      </c>
      <c r="F2089" s="1">
        <v>1</v>
      </c>
      <c r="G2089" s="1">
        <v>1</v>
      </c>
      <c r="H2089" s="6">
        <v>1</v>
      </c>
      <c r="I2089">
        <v>0</v>
      </c>
      <c r="J2089" s="1">
        <v>30</v>
      </c>
      <c r="K2089" s="1">
        <v>0</v>
      </c>
      <c r="L2089" s="1">
        <v>600</v>
      </c>
      <c r="M2089" s="6">
        <v>0.49</v>
      </c>
      <c r="N2089" s="4">
        <v>8000</v>
      </c>
      <c r="O2089" s="4">
        <v>500</v>
      </c>
      <c r="P2089" s="4">
        <v>300</v>
      </c>
      <c r="Q2089" s="3">
        <v>0.3</v>
      </c>
      <c r="R2089" s="1">
        <v>12</v>
      </c>
      <c r="S2089" s="1">
        <v>300</v>
      </c>
      <c r="T2089" s="1">
        <v>38</v>
      </c>
      <c r="U2089" s="1">
        <v>1</v>
      </c>
      <c r="V2089" s="1">
        <v>34</v>
      </c>
      <c r="W2089" s="1">
        <v>1</v>
      </c>
      <c r="X2089" s="1">
        <v>1</v>
      </c>
      <c r="Y2089" s="1">
        <v>1</v>
      </c>
      <c r="Z2089" s="1">
        <v>0</v>
      </c>
      <c r="AA2089" s="1">
        <v>1</v>
      </c>
      <c r="AB2089" s="1">
        <v>0</v>
      </c>
      <c r="AC2089" s="1">
        <v>1040</v>
      </c>
      <c r="AD2089" s="1">
        <v>292</v>
      </c>
      <c r="AE2089" s="1">
        <v>2798</v>
      </c>
      <c r="AF2089" s="1">
        <v>378</v>
      </c>
      <c r="AG2089" s="1">
        <v>393</v>
      </c>
      <c r="AH2089" s="1">
        <v>500</v>
      </c>
      <c r="AI2089" s="1">
        <v>5401</v>
      </c>
      <c r="AJ2089" s="1" t="s">
        <v>10485</v>
      </c>
      <c r="AK2089" s="1" t="s">
        <v>10486</v>
      </c>
      <c r="AL2089" s="1" t="s">
        <v>10487</v>
      </c>
      <c r="AM2089" s="1" t="s">
        <v>12</v>
      </c>
      <c r="AN2089" s="1" t="s">
        <v>23097</v>
      </c>
      <c r="AO2089" s="1" t="s">
        <v>86</v>
      </c>
      <c r="AP2089" s="1" t="s">
        <v>86</v>
      </c>
      <c r="AQ2089" s="1" t="s">
        <v>14</v>
      </c>
      <c r="AR2089" s="1" t="s">
        <v>19</v>
      </c>
      <c r="AS2089" s="1" t="s">
        <v>23091</v>
      </c>
      <c r="AT2089" s="1" t="s">
        <v>26</v>
      </c>
    </row>
    <row r="2090" spans="1:46" x14ac:dyDescent="0.25">
      <c r="A2090" s="1" t="s">
        <v>18492</v>
      </c>
      <c r="B2090" s="2" t="s">
        <v>23076</v>
      </c>
      <c r="C2090" s="2" t="s">
        <v>23105</v>
      </c>
      <c r="D2090" s="1">
        <v>1</v>
      </c>
      <c r="E2090" s="1">
        <v>0</v>
      </c>
      <c r="F2090" s="1">
        <v>2</v>
      </c>
      <c r="G2090" s="1">
        <v>3</v>
      </c>
      <c r="H2090" s="6">
        <v>0.66666666666666663</v>
      </c>
      <c r="I2090">
        <v>1</v>
      </c>
      <c r="J2090" s="1">
        <v>33</v>
      </c>
      <c r="K2090" s="1">
        <v>0</v>
      </c>
      <c r="L2090" s="1">
        <v>651</v>
      </c>
      <c r="M2090" s="6">
        <v>0.26</v>
      </c>
      <c r="N2090" s="4">
        <v>2000</v>
      </c>
      <c r="O2090" s="4">
        <v>185</v>
      </c>
      <c r="P2090" s="4">
        <v>300</v>
      </c>
      <c r="Q2090" s="3">
        <v>0.35</v>
      </c>
      <c r="R2090" s="1">
        <v>24</v>
      </c>
      <c r="S2090" s="1">
        <v>300</v>
      </c>
      <c r="T2090" s="1">
        <v>31</v>
      </c>
      <c r="U2090" s="1">
        <v>1</v>
      </c>
      <c r="V2090" s="1">
        <v>33</v>
      </c>
      <c r="W2090" s="1">
        <v>0</v>
      </c>
      <c r="X2090" s="1">
        <v>0</v>
      </c>
      <c r="Y2090" s="1">
        <v>1</v>
      </c>
      <c r="Z2090" s="1">
        <v>0</v>
      </c>
      <c r="AA2090" s="1">
        <v>1</v>
      </c>
      <c r="AB2090" s="1">
        <v>1</v>
      </c>
      <c r="AC2090" s="1">
        <v>350</v>
      </c>
      <c r="AD2090" s="1">
        <v>0</v>
      </c>
      <c r="AE2090" s="1">
        <v>420</v>
      </c>
      <c r="AF2090" s="1">
        <v>0</v>
      </c>
      <c r="AG2090" s="1">
        <v>112</v>
      </c>
      <c r="AH2090" s="1">
        <v>0</v>
      </c>
      <c r="AI2090" s="1">
        <v>882</v>
      </c>
      <c r="AJ2090" s="1" t="s">
        <v>3427</v>
      </c>
      <c r="AK2090" s="1" t="s">
        <v>4505</v>
      </c>
      <c r="AL2090" s="1" t="s">
        <v>4506</v>
      </c>
      <c r="AM2090" s="1" t="s">
        <v>16</v>
      </c>
      <c r="AN2090" s="1" t="s">
        <v>23097</v>
      </c>
      <c r="AO2090" s="1" t="s">
        <v>86</v>
      </c>
      <c r="AP2090" s="1" t="s">
        <v>57</v>
      </c>
      <c r="AQ2090" s="1" t="s">
        <v>25</v>
      </c>
      <c r="AR2090" s="1" t="s">
        <v>19</v>
      </c>
      <c r="AS2090" s="1" t="s">
        <v>23091</v>
      </c>
      <c r="AT2090" s="1" t="s">
        <v>101</v>
      </c>
    </row>
    <row r="2091" spans="1:46" x14ac:dyDescent="0.25">
      <c r="A2091" s="1" t="s">
        <v>17318</v>
      </c>
      <c r="B2091" s="2" t="s">
        <v>23076</v>
      </c>
      <c r="C2091" s="2" t="s">
        <v>23106</v>
      </c>
      <c r="D2091" s="1">
        <v>0</v>
      </c>
      <c r="E2091" s="1">
        <v>1</v>
      </c>
      <c r="F2091" s="1">
        <v>1</v>
      </c>
      <c r="G2091" s="1">
        <v>2</v>
      </c>
      <c r="H2091" s="6">
        <v>0.5</v>
      </c>
      <c r="I2091">
        <v>1</v>
      </c>
      <c r="J2091" s="1">
        <v>43</v>
      </c>
      <c r="K2091" s="1">
        <v>1</v>
      </c>
      <c r="L2091" s="1">
        <v>670</v>
      </c>
      <c r="M2091" s="6">
        <v>0.17</v>
      </c>
      <c r="N2091" s="4">
        <v>6800</v>
      </c>
      <c r="O2091" s="4">
        <v>450</v>
      </c>
      <c r="P2091" s="4">
        <v>500</v>
      </c>
      <c r="Q2091" s="3">
        <v>0.3</v>
      </c>
      <c r="R2091" s="1">
        <v>24</v>
      </c>
      <c r="S2091" s="1">
        <v>500</v>
      </c>
      <c r="T2091" s="1">
        <v>54</v>
      </c>
      <c r="U2091" s="1">
        <v>1</v>
      </c>
      <c r="V2091" s="1">
        <v>33</v>
      </c>
      <c r="W2091" s="1">
        <v>1</v>
      </c>
      <c r="X2091" s="1">
        <v>0</v>
      </c>
      <c r="Y2091" s="1">
        <v>0</v>
      </c>
      <c r="Z2091" s="1">
        <v>6</v>
      </c>
      <c r="AA2091" s="1">
        <v>0</v>
      </c>
      <c r="AB2091" s="1">
        <v>1</v>
      </c>
      <c r="AC2091" s="1">
        <v>0</v>
      </c>
      <c r="AD2091" s="1">
        <v>0</v>
      </c>
      <c r="AE2091" s="1">
        <v>713</v>
      </c>
      <c r="AF2091" s="1">
        <v>0</v>
      </c>
      <c r="AG2091" s="1">
        <v>0</v>
      </c>
      <c r="AH2091" s="1">
        <v>400</v>
      </c>
      <c r="AI2091" s="1">
        <v>1113</v>
      </c>
      <c r="AJ2091" s="1" t="s">
        <v>988</v>
      </c>
      <c r="AK2091" s="1" t="s">
        <v>989</v>
      </c>
      <c r="AL2091" s="1" t="s">
        <v>990</v>
      </c>
      <c r="AM2091" s="1" t="s">
        <v>16</v>
      </c>
      <c r="AN2091" s="1" t="s">
        <v>23098</v>
      </c>
      <c r="AO2091" s="1" t="s">
        <v>86</v>
      </c>
      <c r="AP2091" s="1" t="s">
        <v>86</v>
      </c>
      <c r="AQ2091" s="1" t="s">
        <v>25</v>
      </c>
      <c r="AR2091" s="1" t="s">
        <v>30</v>
      </c>
      <c r="AS2091" s="1" t="s">
        <v>23090</v>
      </c>
      <c r="AT2091" s="1" t="s">
        <v>101</v>
      </c>
    </row>
    <row r="2092" spans="1:46" x14ac:dyDescent="0.25">
      <c r="A2092" s="1" t="s">
        <v>22924</v>
      </c>
      <c r="B2092" s="2" t="s">
        <v>23076</v>
      </c>
      <c r="C2092" s="2" t="s">
        <v>23109</v>
      </c>
      <c r="D2092" s="1">
        <v>0</v>
      </c>
      <c r="E2092" s="1">
        <v>0</v>
      </c>
      <c r="F2092" s="1">
        <v>2</v>
      </c>
      <c r="G2092" s="1">
        <v>2</v>
      </c>
      <c r="H2092" s="6">
        <v>1</v>
      </c>
      <c r="I2092">
        <v>0</v>
      </c>
      <c r="J2092" s="1">
        <v>29</v>
      </c>
      <c r="K2092" s="1">
        <v>1</v>
      </c>
      <c r="L2092" s="1">
        <v>600</v>
      </c>
      <c r="M2092" s="6">
        <v>0.53</v>
      </c>
      <c r="N2092" s="4">
        <v>2200</v>
      </c>
      <c r="O2092" s="4">
        <v>168</v>
      </c>
      <c r="P2092" s="4">
        <v>150</v>
      </c>
      <c r="Q2092" s="3">
        <v>0.28999999999999998</v>
      </c>
      <c r="R2092" s="1">
        <v>18</v>
      </c>
      <c r="S2092" s="1">
        <v>150</v>
      </c>
      <c r="T2092" s="1">
        <v>18</v>
      </c>
      <c r="U2092" s="1">
        <v>0</v>
      </c>
      <c r="V2092" s="1">
        <v>33</v>
      </c>
      <c r="W2092" s="1">
        <v>0</v>
      </c>
      <c r="X2092" s="1">
        <v>0</v>
      </c>
      <c r="Y2092" s="1">
        <v>1</v>
      </c>
      <c r="Z2092" s="1">
        <v>0</v>
      </c>
      <c r="AA2092" s="1">
        <v>0</v>
      </c>
      <c r="AB2092" s="1">
        <v>0</v>
      </c>
      <c r="AC2092" s="1">
        <v>0</v>
      </c>
      <c r="AD2092" s="1">
        <v>0</v>
      </c>
      <c r="AE2092" s="1">
        <v>453</v>
      </c>
      <c r="AF2092" s="1">
        <v>1344</v>
      </c>
      <c r="AG2092" s="1">
        <v>5</v>
      </c>
      <c r="AH2092" s="1">
        <v>0</v>
      </c>
      <c r="AI2092" s="1">
        <v>1802</v>
      </c>
      <c r="AJ2092" s="1" t="s">
        <v>16615</v>
      </c>
      <c r="AK2092" s="1" t="s">
        <v>16616</v>
      </c>
      <c r="AL2092" s="1" t="s">
        <v>16617</v>
      </c>
      <c r="AM2092" s="1" t="s">
        <v>12</v>
      </c>
      <c r="AN2092" s="1" t="s">
        <v>23098</v>
      </c>
      <c r="AO2092" s="1" t="s">
        <v>364</v>
      </c>
      <c r="AP2092" s="1" t="s">
        <v>57</v>
      </c>
      <c r="AQ2092" s="1" t="s">
        <v>25</v>
      </c>
      <c r="AR2092" s="1" t="s">
        <v>19</v>
      </c>
      <c r="AS2092" s="1" t="s">
        <v>23090</v>
      </c>
      <c r="AT2092" s="1" t="s">
        <v>26</v>
      </c>
    </row>
    <row r="2093" spans="1:46" x14ac:dyDescent="0.25">
      <c r="A2093" s="1" t="s">
        <v>17268</v>
      </c>
      <c r="B2093" s="2" t="s">
        <v>23073</v>
      </c>
      <c r="C2093" s="2" t="s">
        <v>23106</v>
      </c>
      <c r="D2093" s="1">
        <v>0</v>
      </c>
      <c r="E2093" s="1">
        <v>1</v>
      </c>
      <c r="F2093" s="1">
        <v>3</v>
      </c>
      <c r="G2093" s="1">
        <v>4</v>
      </c>
      <c r="H2093" s="6">
        <v>0.75</v>
      </c>
      <c r="I2093">
        <v>1</v>
      </c>
      <c r="J2093" s="1">
        <v>38</v>
      </c>
      <c r="K2093" s="1">
        <v>0</v>
      </c>
      <c r="L2093" s="1">
        <v>667</v>
      </c>
      <c r="M2093" s="6">
        <v>0.8</v>
      </c>
      <c r="N2093" s="4">
        <v>1027</v>
      </c>
      <c r="O2093" s="4">
        <v>85</v>
      </c>
      <c r="P2093" s="4">
        <v>150</v>
      </c>
      <c r="Q2093" s="3">
        <v>0.3</v>
      </c>
      <c r="R2093" s="1">
        <v>18</v>
      </c>
      <c r="S2093" s="1">
        <v>150</v>
      </c>
      <c r="T2093" s="1">
        <v>21</v>
      </c>
      <c r="U2093" s="1">
        <v>1</v>
      </c>
      <c r="V2093" s="1">
        <v>33</v>
      </c>
      <c r="W2093" s="1">
        <v>0</v>
      </c>
      <c r="X2093" s="1">
        <v>0</v>
      </c>
      <c r="Y2093" s="1">
        <v>0</v>
      </c>
      <c r="Z2093" s="1">
        <v>3</v>
      </c>
      <c r="AA2093" s="1">
        <v>1</v>
      </c>
      <c r="AB2093" s="1">
        <v>1</v>
      </c>
      <c r="AC2093" s="1">
        <v>0</v>
      </c>
      <c r="AD2093" s="1">
        <v>0</v>
      </c>
      <c r="AE2093" s="1">
        <v>0</v>
      </c>
      <c r="AF2093" s="1">
        <v>768</v>
      </c>
      <c r="AG2093" s="1">
        <v>0</v>
      </c>
      <c r="AH2093" s="1">
        <v>300</v>
      </c>
      <c r="AI2093" s="1">
        <v>1068</v>
      </c>
      <c r="AJ2093" s="1" t="s">
        <v>819</v>
      </c>
      <c r="AK2093" s="1" t="s">
        <v>820</v>
      </c>
      <c r="AL2093" s="1" t="s">
        <v>821</v>
      </c>
      <c r="AM2093" s="1" t="s">
        <v>16</v>
      </c>
      <c r="AN2093" s="1" t="s">
        <v>23097</v>
      </c>
      <c r="AO2093" s="1" t="s">
        <v>86</v>
      </c>
      <c r="AP2093" s="1" t="s">
        <v>57</v>
      </c>
      <c r="AQ2093" s="1" t="s">
        <v>25</v>
      </c>
      <c r="AR2093" s="1" t="s">
        <v>30</v>
      </c>
      <c r="AS2093" s="1" t="s">
        <v>23091</v>
      </c>
      <c r="AT2093" s="1" t="s">
        <v>101</v>
      </c>
    </row>
    <row r="2094" spans="1:46" x14ac:dyDescent="0.25">
      <c r="A2094" s="1" t="s">
        <v>20265</v>
      </c>
      <c r="B2094" s="2" t="s">
        <v>23073</v>
      </c>
      <c r="C2094" s="2" t="s">
        <v>23107</v>
      </c>
      <c r="D2094" s="1">
        <v>0</v>
      </c>
      <c r="E2094" s="1">
        <v>0</v>
      </c>
      <c r="F2094" s="1">
        <v>3</v>
      </c>
      <c r="G2094" s="1">
        <v>3</v>
      </c>
      <c r="H2094" s="6">
        <v>1</v>
      </c>
      <c r="I2094">
        <v>0</v>
      </c>
      <c r="J2094" s="1">
        <v>35</v>
      </c>
      <c r="K2094" s="1">
        <v>0</v>
      </c>
      <c r="L2094" s="1">
        <v>826</v>
      </c>
      <c r="M2094" s="6">
        <v>0.96</v>
      </c>
      <c r="N2094" s="4">
        <v>5000</v>
      </c>
      <c r="O2094" s="4">
        <v>400</v>
      </c>
      <c r="P2094" s="4">
        <v>1100</v>
      </c>
      <c r="Q2094" s="3">
        <v>0.25</v>
      </c>
      <c r="R2094" s="1">
        <v>24</v>
      </c>
      <c r="S2094" s="1">
        <v>1100</v>
      </c>
      <c r="T2094" s="1">
        <v>44</v>
      </c>
      <c r="U2094" s="1">
        <v>1</v>
      </c>
      <c r="V2094" s="1">
        <v>33</v>
      </c>
      <c r="W2094" s="1">
        <v>0</v>
      </c>
      <c r="X2094" s="1">
        <v>0</v>
      </c>
      <c r="Y2094" s="1">
        <v>1</v>
      </c>
      <c r="Z2094" s="1">
        <v>2</v>
      </c>
      <c r="AA2094" s="1">
        <v>1</v>
      </c>
      <c r="AB2094" s="1">
        <v>0</v>
      </c>
      <c r="AC2094" s="1">
        <v>5600</v>
      </c>
      <c r="AD2094" s="1">
        <v>0</v>
      </c>
      <c r="AE2094" s="1">
        <v>3477</v>
      </c>
      <c r="AF2094" s="1">
        <v>0</v>
      </c>
      <c r="AG2094" s="1">
        <v>0</v>
      </c>
      <c r="AH2094" s="1">
        <v>0</v>
      </c>
      <c r="AI2094" s="1">
        <v>9077</v>
      </c>
      <c r="AJ2094" s="1" t="s">
        <v>9468</v>
      </c>
      <c r="AK2094" s="1" t="s">
        <v>9469</v>
      </c>
      <c r="AL2094" s="1" t="s">
        <v>9470</v>
      </c>
      <c r="AM2094" s="1" t="s">
        <v>12</v>
      </c>
      <c r="AN2094" s="1" t="s">
        <v>23097</v>
      </c>
      <c r="AO2094" s="1" t="s">
        <v>86</v>
      </c>
      <c r="AP2094" s="1" t="s">
        <v>57</v>
      </c>
      <c r="AQ2094" s="1" t="s">
        <v>25</v>
      </c>
      <c r="AR2094" s="1" t="s">
        <v>19</v>
      </c>
      <c r="AS2094" s="1" t="s">
        <v>23091</v>
      </c>
      <c r="AT2094" s="1" t="s">
        <v>26</v>
      </c>
    </row>
    <row r="2095" spans="1:46" x14ac:dyDescent="0.25">
      <c r="A2095" s="1" t="s">
        <v>20603</v>
      </c>
      <c r="B2095" s="2" t="s">
        <v>23073</v>
      </c>
      <c r="C2095" s="2" t="s">
        <v>23109</v>
      </c>
      <c r="D2095" s="1">
        <v>0</v>
      </c>
      <c r="E2095" s="1">
        <v>1</v>
      </c>
      <c r="F2095" s="1">
        <v>1</v>
      </c>
      <c r="G2095" s="1">
        <v>2</v>
      </c>
      <c r="H2095" s="6">
        <v>0.5</v>
      </c>
      <c r="I2095">
        <v>0</v>
      </c>
      <c r="J2095" s="1">
        <v>46</v>
      </c>
      <c r="K2095" s="1">
        <v>0</v>
      </c>
      <c r="L2095" s="1">
        <v>683</v>
      </c>
      <c r="M2095" s="6">
        <v>0.45</v>
      </c>
      <c r="N2095" s="4">
        <v>4200</v>
      </c>
      <c r="O2095" s="4">
        <v>350</v>
      </c>
      <c r="P2095" s="4">
        <v>700</v>
      </c>
      <c r="Q2095" s="3">
        <v>0.3</v>
      </c>
      <c r="R2095" s="1">
        <v>12</v>
      </c>
      <c r="S2095" s="1">
        <v>700</v>
      </c>
      <c r="T2095" s="1">
        <v>15</v>
      </c>
      <c r="U2095" s="1">
        <v>1</v>
      </c>
      <c r="V2095" s="1">
        <v>33</v>
      </c>
      <c r="W2095" s="1">
        <v>1</v>
      </c>
      <c r="X2095" s="1">
        <v>1</v>
      </c>
      <c r="Y2095" s="1">
        <v>0</v>
      </c>
      <c r="Z2095" s="1">
        <v>5</v>
      </c>
      <c r="AA2095" s="1">
        <v>1</v>
      </c>
      <c r="AB2095" s="1">
        <v>0</v>
      </c>
      <c r="AC2095" s="1">
        <v>0</v>
      </c>
      <c r="AD2095" s="1">
        <v>0</v>
      </c>
      <c r="AE2095" s="1">
        <v>0</v>
      </c>
      <c r="AF2095" s="1">
        <v>262</v>
      </c>
      <c r="AG2095" s="1">
        <v>121</v>
      </c>
      <c r="AH2095" s="1">
        <v>1250</v>
      </c>
      <c r="AI2095" s="1">
        <v>1633</v>
      </c>
      <c r="AJ2095" s="1" t="s">
        <v>10417</v>
      </c>
      <c r="AK2095" s="1" t="s">
        <v>6023</v>
      </c>
      <c r="AL2095" s="1" t="s">
        <v>10418</v>
      </c>
      <c r="AM2095" s="1" t="s">
        <v>12</v>
      </c>
      <c r="AN2095" s="1" t="s">
        <v>23097</v>
      </c>
      <c r="AO2095" s="1" t="s">
        <v>86</v>
      </c>
      <c r="AP2095" s="1" t="s">
        <v>86</v>
      </c>
      <c r="AQ2095" s="1" t="s">
        <v>14</v>
      </c>
      <c r="AR2095" s="1" t="s">
        <v>30</v>
      </c>
      <c r="AS2095" s="1" t="s">
        <v>23091</v>
      </c>
      <c r="AT2095" s="1" t="s">
        <v>26</v>
      </c>
    </row>
    <row r="2096" spans="1:46" x14ac:dyDescent="0.25">
      <c r="A2096" s="1" t="s">
        <v>17155</v>
      </c>
      <c r="B2096" s="2" t="s">
        <v>23074</v>
      </c>
      <c r="C2096" s="2" t="s">
        <v>23105</v>
      </c>
      <c r="D2096" s="1">
        <v>0</v>
      </c>
      <c r="E2096" s="1">
        <v>1</v>
      </c>
      <c r="F2096" s="1">
        <v>4</v>
      </c>
      <c r="G2096" s="1">
        <v>5</v>
      </c>
      <c r="H2096" s="6">
        <v>0.8</v>
      </c>
      <c r="I2096">
        <v>0</v>
      </c>
      <c r="J2096" s="1">
        <v>38</v>
      </c>
      <c r="K2096" s="1">
        <v>0</v>
      </c>
      <c r="L2096" s="1">
        <v>770</v>
      </c>
      <c r="M2096" s="6">
        <v>0.16</v>
      </c>
      <c r="N2096" s="4">
        <v>2800</v>
      </c>
      <c r="O2096" s="4">
        <v>180</v>
      </c>
      <c r="P2096" s="4">
        <v>500</v>
      </c>
      <c r="Q2096" s="3">
        <v>0.3</v>
      </c>
      <c r="R2096" s="1">
        <v>24</v>
      </c>
      <c r="S2096" s="1">
        <v>500</v>
      </c>
      <c r="T2096" s="1">
        <v>33</v>
      </c>
      <c r="U2096" s="1">
        <v>1</v>
      </c>
      <c r="V2096" s="1">
        <v>33</v>
      </c>
      <c r="W2096" s="1">
        <v>0</v>
      </c>
      <c r="X2096" s="1">
        <v>0</v>
      </c>
      <c r="Y2096" s="1">
        <v>0</v>
      </c>
      <c r="Z2096" s="1">
        <v>3</v>
      </c>
      <c r="AA2096" s="1">
        <v>0</v>
      </c>
      <c r="AB2096" s="1">
        <v>0</v>
      </c>
      <c r="AC2096" s="1">
        <v>0</v>
      </c>
      <c r="AD2096" s="1">
        <v>0</v>
      </c>
      <c r="AE2096" s="1">
        <v>0</v>
      </c>
      <c r="AF2096" s="1">
        <v>0</v>
      </c>
      <c r="AG2096" s="1">
        <v>70</v>
      </c>
      <c r="AH2096" s="1">
        <v>0</v>
      </c>
      <c r="AI2096" s="1">
        <v>70</v>
      </c>
      <c r="AJ2096" s="1" t="s">
        <v>447</v>
      </c>
      <c r="AK2096" s="1" t="s">
        <v>448</v>
      </c>
      <c r="AL2096" s="1" t="s">
        <v>449</v>
      </c>
      <c r="AM2096" s="1" t="s">
        <v>12</v>
      </c>
      <c r="AN2096" s="1" t="s">
        <v>23097</v>
      </c>
      <c r="AO2096" s="1" t="s">
        <v>86</v>
      </c>
      <c r="AP2096" s="1" t="s">
        <v>57</v>
      </c>
      <c r="AQ2096" s="1" t="s">
        <v>25</v>
      </c>
      <c r="AR2096" s="1" t="s">
        <v>30</v>
      </c>
      <c r="AS2096" s="1" t="s">
        <v>23090</v>
      </c>
      <c r="AT2096" s="1" t="s">
        <v>26</v>
      </c>
    </row>
    <row r="2097" spans="1:46" x14ac:dyDescent="0.25">
      <c r="A2097" s="1" t="s">
        <v>17169</v>
      </c>
      <c r="B2097" s="2" t="s">
        <v>23074</v>
      </c>
      <c r="C2097" s="2" t="s">
        <v>23105</v>
      </c>
      <c r="D2097" s="1">
        <v>2</v>
      </c>
      <c r="E2097" s="1">
        <v>1</v>
      </c>
      <c r="F2097" s="1">
        <v>1</v>
      </c>
      <c r="G2097" s="1">
        <v>4</v>
      </c>
      <c r="H2097" s="6">
        <v>0.25</v>
      </c>
      <c r="I2097">
        <v>0</v>
      </c>
      <c r="J2097" s="1">
        <v>32</v>
      </c>
      <c r="K2097" s="1">
        <v>1</v>
      </c>
      <c r="L2097" s="1">
        <v>742</v>
      </c>
      <c r="M2097" s="6">
        <v>0.25</v>
      </c>
      <c r="N2097" s="4">
        <v>2060</v>
      </c>
      <c r="O2097" s="4">
        <v>160</v>
      </c>
      <c r="P2097" s="4">
        <v>500</v>
      </c>
      <c r="Q2097" s="3">
        <v>0.26</v>
      </c>
      <c r="R2097" s="1">
        <v>24</v>
      </c>
      <c r="S2097" s="1">
        <v>500</v>
      </c>
      <c r="T2097" s="1">
        <v>31</v>
      </c>
      <c r="U2097" s="1">
        <v>0</v>
      </c>
      <c r="V2097" s="1">
        <v>33</v>
      </c>
      <c r="W2097" s="1">
        <v>0</v>
      </c>
      <c r="X2097" s="1">
        <v>0</v>
      </c>
      <c r="Y2097" s="1">
        <v>1</v>
      </c>
      <c r="Z2097" s="1">
        <v>1</v>
      </c>
      <c r="AA2097" s="1">
        <v>1</v>
      </c>
      <c r="AB2097" s="1">
        <v>0</v>
      </c>
      <c r="AC2097" s="1">
        <v>0</v>
      </c>
      <c r="AD2097" s="1">
        <v>400</v>
      </c>
      <c r="AE2097" s="1">
        <v>0</v>
      </c>
      <c r="AF2097" s="1">
        <v>0</v>
      </c>
      <c r="AG2097" s="1">
        <v>0</v>
      </c>
      <c r="AH2097" s="1">
        <v>0</v>
      </c>
      <c r="AI2097" s="1">
        <v>400</v>
      </c>
      <c r="AJ2097" s="1" t="s">
        <v>495</v>
      </c>
      <c r="AK2097" s="1" t="s">
        <v>496</v>
      </c>
      <c r="AL2097" s="1" t="s">
        <v>497</v>
      </c>
      <c r="AM2097" s="1" t="s">
        <v>12</v>
      </c>
      <c r="AN2097" s="1" t="s">
        <v>23098</v>
      </c>
      <c r="AO2097" s="1" t="s">
        <v>364</v>
      </c>
      <c r="AP2097" s="1" t="s">
        <v>57</v>
      </c>
      <c r="AQ2097" s="1" t="s">
        <v>25</v>
      </c>
      <c r="AR2097" s="1" t="s">
        <v>19</v>
      </c>
      <c r="AS2097" s="1" t="s">
        <v>23091</v>
      </c>
      <c r="AT2097" s="1" t="s">
        <v>26</v>
      </c>
    </row>
    <row r="2098" spans="1:46" x14ac:dyDescent="0.25">
      <c r="A2098" s="1" t="s">
        <v>20391</v>
      </c>
      <c r="B2098" s="2" t="s">
        <v>23074</v>
      </c>
      <c r="C2098" s="2" t="s">
        <v>23106</v>
      </c>
      <c r="D2098" s="1">
        <v>4</v>
      </c>
      <c r="E2098" s="1">
        <v>1</v>
      </c>
      <c r="F2098" s="1">
        <v>5</v>
      </c>
      <c r="G2098" s="1">
        <v>10</v>
      </c>
      <c r="H2098" s="6">
        <v>0.5</v>
      </c>
      <c r="I2098">
        <v>1</v>
      </c>
      <c r="J2098" s="1">
        <v>52</v>
      </c>
      <c r="K2098" s="1">
        <v>0</v>
      </c>
      <c r="L2098" s="1">
        <v>600</v>
      </c>
      <c r="M2098" s="6">
        <v>0.11</v>
      </c>
      <c r="N2098" s="4">
        <v>6000</v>
      </c>
      <c r="O2098" s="4">
        <v>700</v>
      </c>
      <c r="P2098" s="4">
        <v>1000</v>
      </c>
      <c r="Q2098" s="3">
        <v>0.3</v>
      </c>
      <c r="R2098" s="1">
        <v>18</v>
      </c>
      <c r="S2098" s="1">
        <v>1000</v>
      </c>
      <c r="T2098" s="1">
        <v>72</v>
      </c>
      <c r="U2098" s="1">
        <v>1</v>
      </c>
      <c r="V2098" s="1">
        <v>33</v>
      </c>
      <c r="W2098" s="1">
        <v>1</v>
      </c>
      <c r="X2098" s="1">
        <v>1</v>
      </c>
      <c r="Y2098" s="1">
        <v>0</v>
      </c>
      <c r="Z2098" s="1">
        <v>2</v>
      </c>
      <c r="AA2098" s="1">
        <v>1</v>
      </c>
      <c r="AB2098" s="1">
        <v>1</v>
      </c>
      <c r="AC2098" s="1">
        <v>0</v>
      </c>
      <c r="AD2098" s="1">
        <v>0</v>
      </c>
      <c r="AE2098" s="1">
        <v>0</v>
      </c>
      <c r="AF2098" s="1">
        <v>226</v>
      </c>
      <c r="AG2098" s="1">
        <v>90</v>
      </c>
      <c r="AH2098" s="1">
        <v>0</v>
      </c>
      <c r="AI2098" s="1">
        <v>316</v>
      </c>
      <c r="AJ2098" s="1" t="s">
        <v>9810</v>
      </c>
      <c r="AK2098" s="1" t="s">
        <v>9811</v>
      </c>
      <c r="AL2098" s="1" t="s">
        <v>9812</v>
      </c>
      <c r="AM2098" s="1" t="s">
        <v>16</v>
      </c>
      <c r="AN2098" s="1" t="s">
        <v>23097</v>
      </c>
      <c r="AO2098" s="1" t="s">
        <v>86</v>
      </c>
      <c r="AP2098" s="1" t="s">
        <v>86</v>
      </c>
      <c r="AQ2098" s="1" t="s">
        <v>14</v>
      </c>
      <c r="AR2098" s="1" t="s">
        <v>30</v>
      </c>
      <c r="AS2098" s="1" t="s">
        <v>23091</v>
      </c>
      <c r="AT2098" s="1" t="s">
        <v>101</v>
      </c>
    </row>
    <row r="2099" spans="1:46" x14ac:dyDescent="0.25">
      <c r="A2099" s="1" t="s">
        <v>18089</v>
      </c>
      <c r="B2099" s="2" t="s">
        <v>23074</v>
      </c>
      <c r="C2099" s="2" t="s">
        <v>23106</v>
      </c>
      <c r="D2099" s="1">
        <v>0</v>
      </c>
      <c r="E2099" s="1">
        <v>2</v>
      </c>
      <c r="F2099" s="1">
        <v>1</v>
      </c>
      <c r="G2099" s="1">
        <v>3</v>
      </c>
      <c r="H2099" s="6">
        <v>0.33333333333333331</v>
      </c>
      <c r="I2099">
        <v>0</v>
      </c>
      <c r="J2099" s="1">
        <v>33</v>
      </c>
      <c r="K2099" s="1">
        <v>0</v>
      </c>
      <c r="L2099" s="1">
        <v>658</v>
      </c>
      <c r="M2099" s="6">
        <v>0.46</v>
      </c>
      <c r="N2099" s="4">
        <v>2500</v>
      </c>
      <c r="O2099" s="4">
        <v>180</v>
      </c>
      <c r="P2099" s="4">
        <v>600</v>
      </c>
      <c r="Q2099" s="3">
        <v>0.33</v>
      </c>
      <c r="R2099" s="1">
        <v>24</v>
      </c>
      <c r="S2099" s="1">
        <v>600</v>
      </c>
      <c r="T2099" s="1">
        <v>86</v>
      </c>
      <c r="U2099" s="1">
        <v>0</v>
      </c>
      <c r="V2099" s="1">
        <v>33</v>
      </c>
      <c r="W2099" s="1">
        <v>0</v>
      </c>
      <c r="X2099" s="1">
        <v>0</v>
      </c>
      <c r="Y2099" s="1">
        <v>1</v>
      </c>
      <c r="Z2099" s="1">
        <v>1</v>
      </c>
      <c r="AA2099" s="1">
        <v>0</v>
      </c>
      <c r="AB2099" s="1">
        <v>0</v>
      </c>
      <c r="AC2099" s="1">
        <v>0</v>
      </c>
      <c r="AD2099" s="1">
        <v>0</v>
      </c>
      <c r="AE2099" s="1">
        <v>0</v>
      </c>
      <c r="AF2099" s="1">
        <v>400</v>
      </c>
      <c r="AG2099" s="1">
        <v>0</v>
      </c>
      <c r="AH2099" s="1">
        <v>500</v>
      </c>
      <c r="AI2099" s="1">
        <v>900</v>
      </c>
      <c r="AJ2099" s="1" t="s">
        <v>3315</v>
      </c>
      <c r="AK2099" s="1" t="s">
        <v>3316</v>
      </c>
      <c r="AL2099" s="1" t="s">
        <v>3317</v>
      </c>
      <c r="AM2099" s="1" t="s">
        <v>12</v>
      </c>
      <c r="AN2099" s="1" t="s">
        <v>23097</v>
      </c>
      <c r="AO2099" s="1" t="s">
        <v>364</v>
      </c>
      <c r="AP2099" s="1" t="s">
        <v>57</v>
      </c>
      <c r="AQ2099" s="1" t="s">
        <v>25</v>
      </c>
      <c r="AR2099" s="1" t="s">
        <v>19</v>
      </c>
      <c r="AS2099" s="1" t="s">
        <v>23090</v>
      </c>
      <c r="AT2099" s="1" t="s">
        <v>26</v>
      </c>
    </row>
    <row r="2100" spans="1:46" x14ac:dyDescent="0.25">
      <c r="A2100" s="1" t="s">
        <v>17492</v>
      </c>
      <c r="B2100" s="2" t="s">
        <v>23074</v>
      </c>
      <c r="C2100" s="2" t="s">
        <v>23108</v>
      </c>
      <c r="D2100" s="1">
        <v>0</v>
      </c>
      <c r="E2100" s="1">
        <v>0</v>
      </c>
      <c r="F2100" s="1">
        <v>4</v>
      </c>
      <c r="G2100" s="1">
        <v>4</v>
      </c>
      <c r="H2100" s="6">
        <v>1</v>
      </c>
      <c r="I2100">
        <v>1</v>
      </c>
      <c r="J2100" s="1">
        <v>33</v>
      </c>
      <c r="K2100" s="1">
        <v>1</v>
      </c>
      <c r="L2100" s="1">
        <v>771</v>
      </c>
      <c r="M2100" s="6">
        <v>0.13</v>
      </c>
      <c r="N2100" s="4">
        <v>1680</v>
      </c>
      <c r="O2100" s="4">
        <v>140</v>
      </c>
      <c r="P2100" s="4">
        <v>350</v>
      </c>
      <c r="Q2100" s="3">
        <v>0.32</v>
      </c>
      <c r="R2100" s="1">
        <v>24</v>
      </c>
      <c r="S2100" s="1">
        <v>350</v>
      </c>
      <c r="T2100" s="1">
        <v>36</v>
      </c>
      <c r="U2100" s="1">
        <v>1</v>
      </c>
      <c r="V2100" s="1">
        <v>33</v>
      </c>
      <c r="W2100" s="1">
        <v>0</v>
      </c>
      <c r="X2100" s="1">
        <v>0</v>
      </c>
      <c r="Y2100" s="1">
        <v>0</v>
      </c>
      <c r="Z2100" s="1">
        <v>2</v>
      </c>
      <c r="AA2100" s="1">
        <v>0</v>
      </c>
      <c r="AB2100" s="1">
        <v>1</v>
      </c>
      <c r="AC2100" s="1">
        <v>0</v>
      </c>
      <c r="AD2100" s="1">
        <v>0</v>
      </c>
      <c r="AE2100" s="1">
        <v>0</v>
      </c>
      <c r="AF2100" s="1">
        <v>0</v>
      </c>
      <c r="AG2100" s="1">
        <v>0</v>
      </c>
      <c r="AH2100" s="1">
        <v>0</v>
      </c>
      <c r="AI2100" s="1">
        <v>0</v>
      </c>
      <c r="AJ2100" s="1" t="s">
        <v>1538</v>
      </c>
      <c r="AK2100" s="1" t="s">
        <v>1539</v>
      </c>
      <c r="AL2100" s="1" t="s">
        <v>1540</v>
      </c>
      <c r="AM2100" s="1" t="s">
        <v>16</v>
      </c>
      <c r="AN2100" s="1" t="s">
        <v>23098</v>
      </c>
      <c r="AO2100" s="1" t="s">
        <v>86</v>
      </c>
      <c r="AP2100" s="1" t="s">
        <v>57</v>
      </c>
      <c r="AQ2100" s="1" t="s">
        <v>25</v>
      </c>
      <c r="AR2100" s="1" t="s">
        <v>30</v>
      </c>
      <c r="AS2100" s="1" t="s">
        <v>23090</v>
      </c>
      <c r="AT2100" s="1" t="s">
        <v>101</v>
      </c>
    </row>
    <row r="2101" spans="1:46" x14ac:dyDescent="0.25">
      <c r="A2101" s="1" t="s">
        <v>22908</v>
      </c>
      <c r="B2101" s="2" t="s">
        <v>23074</v>
      </c>
      <c r="C2101" s="2" t="s">
        <v>23109</v>
      </c>
      <c r="D2101" s="1">
        <v>0</v>
      </c>
      <c r="E2101" s="1">
        <v>0</v>
      </c>
      <c r="F2101" s="1">
        <v>1</v>
      </c>
      <c r="G2101" s="1">
        <v>1</v>
      </c>
      <c r="H2101" s="6">
        <v>1</v>
      </c>
      <c r="I2101">
        <v>0</v>
      </c>
      <c r="J2101" s="1">
        <v>53</v>
      </c>
      <c r="K2101" s="1">
        <v>1</v>
      </c>
      <c r="L2101" s="1">
        <v>635</v>
      </c>
      <c r="M2101" s="6">
        <v>0.84</v>
      </c>
      <c r="N2101" s="4">
        <v>2400</v>
      </c>
      <c r="O2101" s="4">
        <v>180</v>
      </c>
      <c r="P2101" s="4">
        <v>200</v>
      </c>
      <c r="Q2101" s="3">
        <v>0.28000000000000003</v>
      </c>
      <c r="R2101" s="1">
        <v>24</v>
      </c>
      <c r="S2101" s="1">
        <v>200</v>
      </c>
      <c r="T2101" s="1">
        <v>29</v>
      </c>
      <c r="U2101" s="1">
        <v>1</v>
      </c>
      <c r="V2101" s="1">
        <v>33</v>
      </c>
      <c r="W2101" s="1">
        <v>1</v>
      </c>
      <c r="X2101" s="1">
        <v>0</v>
      </c>
      <c r="Y2101" s="1">
        <v>0</v>
      </c>
      <c r="Z2101" s="1">
        <v>4</v>
      </c>
      <c r="AA2101" s="1">
        <v>0</v>
      </c>
      <c r="AB2101" s="1">
        <v>0</v>
      </c>
      <c r="AC2101" s="1">
        <v>774</v>
      </c>
      <c r="AD2101" s="1">
        <v>0</v>
      </c>
      <c r="AE2101" s="1">
        <v>1848</v>
      </c>
      <c r="AF2101" s="1">
        <v>799</v>
      </c>
      <c r="AG2101" s="1">
        <v>30</v>
      </c>
      <c r="AH2101" s="1">
        <v>0</v>
      </c>
      <c r="AI2101" s="1">
        <v>3451</v>
      </c>
      <c r="AJ2101" s="1" t="s">
        <v>16569</v>
      </c>
      <c r="AK2101" s="1" t="s">
        <v>16570</v>
      </c>
      <c r="AL2101" s="1" t="s">
        <v>16571</v>
      </c>
      <c r="AM2101" s="1" t="s">
        <v>12</v>
      </c>
      <c r="AN2101" s="1" t="s">
        <v>23098</v>
      </c>
      <c r="AO2101" s="1" t="s">
        <v>86</v>
      </c>
      <c r="AP2101" s="1" t="s">
        <v>86</v>
      </c>
      <c r="AQ2101" s="1" t="s">
        <v>25</v>
      </c>
      <c r="AR2101" s="1" t="s">
        <v>30</v>
      </c>
      <c r="AS2101" s="1" t="s">
        <v>23090</v>
      </c>
      <c r="AT2101" s="1" t="s">
        <v>26</v>
      </c>
    </row>
    <row r="2102" spans="1:46" x14ac:dyDescent="0.25">
      <c r="A2102" s="1" t="s">
        <v>19629</v>
      </c>
      <c r="B2102" s="2" t="s">
        <v>23074</v>
      </c>
      <c r="C2102" s="2" t="s">
        <v>23111</v>
      </c>
      <c r="D2102" s="1">
        <v>0</v>
      </c>
      <c r="E2102" s="1">
        <v>0</v>
      </c>
      <c r="F2102" s="1">
        <v>2</v>
      </c>
      <c r="G2102" s="1">
        <v>2</v>
      </c>
      <c r="H2102" s="6">
        <v>1</v>
      </c>
      <c r="I2102">
        <v>0</v>
      </c>
      <c r="J2102" s="1">
        <v>35</v>
      </c>
      <c r="K2102" s="1">
        <v>1</v>
      </c>
      <c r="L2102" s="1">
        <v>729</v>
      </c>
      <c r="M2102" s="6">
        <v>0.63</v>
      </c>
      <c r="N2102" s="4">
        <v>4780</v>
      </c>
      <c r="O2102" s="4">
        <v>353</v>
      </c>
      <c r="P2102" s="4">
        <v>500</v>
      </c>
      <c r="Q2102" s="3">
        <v>0.19</v>
      </c>
      <c r="R2102" s="1">
        <v>24</v>
      </c>
      <c r="S2102" s="1">
        <v>500</v>
      </c>
      <c r="T2102" s="1">
        <v>55</v>
      </c>
      <c r="U2102" s="1">
        <v>0</v>
      </c>
      <c r="V2102" s="1">
        <v>33</v>
      </c>
      <c r="W2102" s="1">
        <v>0</v>
      </c>
      <c r="X2102" s="1">
        <v>0</v>
      </c>
      <c r="Y2102" s="1">
        <v>0</v>
      </c>
      <c r="Z2102" s="1">
        <v>2</v>
      </c>
      <c r="AA2102" s="1">
        <v>0</v>
      </c>
      <c r="AB2102" s="1">
        <v>0</v>
      </c>
      <c r="AC2102" s="1">
        <v>4910</v>
      </c>
      <c r="AD2102" s="1">
        <v>0</v>
      </c>
      <c r="AE2102" s="1">
        <v>2500</v>
      </c>
      <c r="AF2102" s="1">
        <v>0</v>
      </c>
      <c r="AG2102" s="1">
        <v>0</v>
      </c>
      <c r="AH2102" s="1">
        <v>1030</v>
      </c>
      <c r="AI2102" s="1">
        <v>8440</v>
      </c>
      <c r="AJ2102" s="1" t="s">
        <v>7741</v>
      </c>
      <c r="AK2102" s="1" t="s">
        <v>7742</v>
      </c>
      <c r="AL2102" s="1" t="s">
        <v>7743</v>
      </c>
      <c r="AM2102" s="1" t="s">
        <v>12</v>
      </c>
      <c r="AN2102" s="1" t="s">
        <v>23098</v>
      </c>
      <c r="AO2102" s="1" t="s">
        <v>364</v>
      </c>
      <c r="AP2102" s="1" t="s">
        <v>57</v>
      </c>
      <c r="AQ2102" s="1" t="s">
        <v>25</v>
      </c>
      <c r="AR2102" s="1" t="s">
        <v>30</v>
      </c>
      <c r="AS2102" s="1" t="s">
        <v>23090</v>
      </c>
      <c r="AT2102" s="1" t="s">
        <v>26</v>
      </c>
    </row>
    <row r="2103" spans="1:46" x14ac:dyDescent="0.25">
      <c r="A2103" s="1" t="s">
        <v>17328</v>
      </c>
      <c r="B2103" s="2" t="s">
        <v>23075</v>
      </c>
      <c r="C2103" s="2" t="s">
        <v>23106</v>
      </c>
      <c r="D2103" s="1">
        <v>6</v>
      </c>
      <c r="E2103" s="1">
        <v>4</v>
      </c>
      <c r="F2103" s="1">
        <v>3</v>
      </c>
      <c r="G2103" s="1">
        <v>13</v>
      </c>
      <c r="H2103" s="6">
        <v>0.23076923076923078</v>
      </c>
      <c r="I2103">
        <v>0</v>
      </c>
      <c r="J2103" s="1">
        <v>41</v>
      </c>
      <c r="K2103" s="1">
        <v>0</v>
      </c>
      <c r="L2103" s="1">
        <v>644</v>
      </c>
      <c r="M2103" s="6">
        <v>0.46</v>
      </c>
      <c r="N2103" s="4">
        <v>4500</v>
      </c>
      <c r="O2103" s="4">
        <v>300</v>
      </c>
      <c r="P2103" s="4">
        <v>720</v>
      </c>
      <c r="Q2103" s="3">
        <v>0.3</v>
      </c>
      <c r="R2103" s="1">
        <v>24</v>
      </c>
      <c r="S2103" s="1">
        <v>720</v>
      </c>
      <c r="T2103" s="1">
        <v>91</v>
      </c>
      <c r="U2103" s="1">
        <v>0</v>
      </c>
      <c r="V2103" s="1">
        <v>33</v>
      </c>
      <c r="W2103" s="1">
        <v>0</v>
      </c>
      <c r="X2103" s="1">
        <v>0</v>
      </c>
      <c r="Y2103" s="1">
        <v>1</v>
      </c>
      <c r="Z2103" s="1">
        <v>0</v>
      </c>
      <c r="AA2103" s="1">
        <v>1</v>
      </c>
      <c r="AB2103" s="1">
        <v>0</v>
      </c>
      <c r="AC2103" s="1">
        <v>2589</v>
      </c>
      <c r="AD2103" s="1">
        <v>0</v>
      </c>
      <c r="AE2103" s="1">
        <v>0</v>
      </c>
      <c r="AF2103" s="1">
        <v>1224</v>
      </c>
      <c r="AG2103" s="1">
        <v>0</v>
      </c>
      <c r="AH2103" s="1">
        <v>0</v>
      </c>
      <c r="AI2103" s="1">
        <v>3813</v>
      </c>
      <c r="AJ2103" s="1" t="s">
        <v>1019</v>
      </c>
      <c r="AK2103" s="1" t="s">
        <v>1020</v>
      </c>
      <c r="AL2103" s="1" t="s">
        <v>1021</v>
      </c>
      <c r="AM2103" s="1" t="s">
        <v>12</v>
      </c>
      <c r="AN2103" s="1" t="s">
        <v>23097</v>
      </c>
      <c r="AO2103" s="1" t="s">
        <v>364</v>
      </c>
      <c r="AP2103" s="1" t="s">
        <v>57</v>
      </c>
      <c r="AQ2103" s="1" t="s">
        <v>25</v>
      </c>
      <c r="AR2103" s="1" t="s">
        <v>19</v>
      </c>
      <c r="AS2103" s="1" t="s">
        <v>23091</v>
      </c>
      <c r="AT2103" s="1" t="s">
        <v>26</v>
      </c>
    </row>
    <row r="2104" spans="1:46" x14ac:dyDescent="0.25">
      <c r="A2104" s="1" t="s">
        <v>21510</v>
      </c>
      <c r="B2104" s="2" t="s">
        <v>23101</v>
      </c>
      <c r="C2104" s="2" t="s">
        <v>23104</v>
      </c>
      <c r="D2104" s="1">
        <v>0</v>
      </c>
      <c r="E2104" s="1">
        <v>0</v>
      </c>
      <c r="F2104" s="1">
        <v>1</v>
      </c>
      <c r="G2104" s="1">
        <v>1</v>
      </c>
      <c r="H2104" s="6">
        <v>1</v>
      </c>
      <c r="I2104">
        <v>0</v>
      </c>
      <c r="J2104" s="1">
        <v>36</v>
      </c>
      <c r="K2104" s="1">
        <v>0</v>
      </c>
      <c r="L2104" s="1">
        <v>654</v>
      </c>
      <c r="M2104" s="6">
        <v>0.69</v>
      </c>
      <c r="N2104" s="4">
        <v>1800</v>
      </c>
      <c r="O2104" s="4">
        <v>150</v>
      </c>
      <c r="P2104" s="4">
        <v>300</v>
      </c>
      <c r="Q2104" s="3">
        <v>0.38</v>
      </c>
      <c r="R2104" s="1">
        <v>24</v>
      </c>
      <c r="S2104" s="1">
        <v>300</v>
      </c>
      <c r="T2104" s="1">
        <v>40</v>
      </c>
      <c r="U2104" s="1">
        <v>0</v>
      </c>
      <c r="V2104" s="1">
        <v>33</v>
      </c>
      <c r="W2104" s="1">
        <v>0</v>
      </c>
      <c r="X2104" s="1">
        <v>0</v>
      </c>
      <c r="Y2104" s="1">
        <v>1</v>
      </c>
      <c r="Z2104" s="1">
        <v>0</v>
      </c>
      <c r="AA2104" s="1">
        <v>0</v>
      </c>
      <c r="AB2104" s="1">
        <v>0</v>
      </c>
      <c r="AC2104" s="1">
        <v>0</v>
      </c>
      <c r="AD2104" s="1">
        <v>0</v>
      </c>
      <c r="AE2104" s="1">
        <v>840</v>
      </c>
      <c r="AF2104" s="1">
        <v>600</v>
      </c>
      <c r="AG2104" s="1">
        <v>100</v>
      </c>
      <c r="AH2104" s="1">
        <v>300</v>
      </c>
      <c r="AI2104" s="1">
        <v>1840</v>
      </c>
      <c r="AJ2104" s="1" t="s">
        <v>12834</v>
      </c>
      <c r="AK2104" s="1" t="s">
        <v>12835</v>
      </c>
      <c r="AL2104" s="1" t="s">
        <v>12836</v>
      </c>
      <c r="AM2104" s="1" t="s">
        <v>12</v>
      </c>
      <c r="AN2104" s="1" t="s">
        <v>23097</v>
      </c>
      <c r="AO2104" s="1" t="s">
        <v>364</v>
      </c>
      <c r="AP2104" s="1" t="s">
        <v>57</v>
      </c>
      <c r="AQ2104" s="1" t="s">
        <v>25</v>
      </c>
      <c r="AR2104" s="1" t="s">
        <v>19</v>
      </c>
      <c r="AS2104" s="1" t="s">
        <v>23090</v>
      </c>
      <c r="AT2104" s="1" t="s">
        <v>26</v>
      </c>
    </row>
    <row r="2105" spans="1:46" x14ac:dyDescent="0.25">
      <c r="A2105" s="1" t="s">
        <v>18645</v>
      </c>
      <c r="B2105" s="2" t="s">
        <v>23101</v>
      </c>
      <c r="C2105" s="2" t="s">
        <v>23104</v>
      </c>
      <c r="D2105" s="1">
        <v>3</v>
      </c>
      <c r="E2105" s="1">
        <v>1</v>
      </c>
      <c r="F2105" s="1">
        <v>2</v>
      </c>
      <c r="G2105" s="1">
        <v>6</v>
      </c>
      <c r="H2105" s="6">
        <v>0.33333333333333331</v>
      </c>
      <c r="I2105">
        <v>0</v>
      </c>
      <c r="J2105" s="1">
        <v>31</v>
      </c>
      <c r="K2105" s="1">
        <v>0</v>
      </c>
      <c r="L2105" s="1">
        <v>577</v>
      </c>
      <c r="M2105" s="6">
        <v>0.56999999999999995</v>
      </c>
      <c r="N2105" s="4">
        <v>1500</v>
      </c>
      <c r="O2105" s="4">
        <v>130</v>
      </c>
      <c r="P2105" s="4">
        <v>100</v>
      </c>
      <c r="Q2105" s="3">
        <v>0.33</v>
      </c>
      <c r="R2105" s="1">
        <v>12</v>
      </c>
      <c r="S2105" s="1">
        <v>100</v>
      </c>
      <c r="T2105" s="1">
        <v>10</v>
      </c>
      <c r="U2105" s="1">
        <v>0</v>
      </c>
      <c r="V2105" s="1">
        <v>33</v>
      </c>
      <c r="W2105" s="1">
        <v>0</v>
      </c>
      <c r="X2105" s="1">
        <v>0</v>
      </c>
      <c r="Y2105" s="1">
        <v>1</v>
      </c>
      <c r="Z2105" s="1">
        <v>0</v>
      </c>
      <c r="AA2105" s="1">
        <v>0</v>
      </c>
      <c r="AB2105" s="1">
        <v>1</v>
      </c>
      <c r="AC2105" s="1">
        <v>0</v>
      </c>
      <c r="AD2105" s="1">
        <v>460</v>
      </c>
      <c r="AE2105" s="1">
        <v>400</v>
      </c>
      <c r="AF2105" s="1">
        <v>150</v>
      </c>
      <c r="AG2105" s="1">
        <v>226</v>
      </c>
      <c r="AH2105" s="1">
        <v>300</v>
      </c>
      <c r="AI2105" s="1">
        <v>1536</v>
      </c>
      <c r="AJ2105" s="1" t="s">
        <v>4937</v>
      </c>
      <c r="AK2105" s="1" t="s">
        <v>4938</v>
      </c>
      <c r="AL2105" s="1" t="s">
        <v>4939</v>
      </c>
      <c r="AM2105" s="1" t="s">
        <v>12</v>
      </c>
      <c r="AN2105" s="1" t="s">
        <v>23097</v>
      </c>
      <c r="AO2105" s="1" t="s">
        <v>364</v>
      </c>
      <c r="AP2105" s="1" t="s">
        <v>57</v>
      </c>
      <c r="AQ2105" s="1" t="s">
        <v>25</v>
      </c>
      <c r="AR2105" s="1" t="s">
        <v>19</v>
      </c>
      <c r="AS2105" s="1" t="s">
        <v>23090</v>
      </c>
      <c r="AT2105" s="1" t="s">
        <v>101</v>
      </c>
    </row>
    <row r="2106" spans="1:46" x14ac:dyDescent="0.25">
      <c r="A2106" s="1" t="s">
        <v>19964</v>
      </c>
      <c r="B2106" s="2" t="s">
        <v>23101</v>
      </c>
      <c r="C2106" s="2" t="s">
        <v>23105</v>
      </c>
      <c r="D2106" s="1">
        <v>1</v>
      </c>
      <c r="E2106" s="1">
        <v>4</v>
      </c>
      <c r="F2106" s="1">
        <v>1</v>
      </c>
      <c r="G2106" s="1">
        <v>6</v>
      </c>
      <c r="H2106" s="6">
        <v>0.16666666666666666</v>
      </c>
      <c r="I2106">
        <v>1</v>
      </c>
      <c r="J2106" s="1">
        <v>35</v>
      </c>
      <c r="K2106" s="1">
        <v>1</v>
      </c>
      <c r="L2106" s="1">
        <v>400</v>
      </c>
      <c r="M2106" s="6">
        <v>0.06</v>
      </c>
      <c r="N2106" s="4">
        <v>3700</v>
      </c>
      <c r="O2106" s="4">
        <v>230</v>
      </c>
      <c r="P2106" s="4">
        <v>150</v>
      </c>
      <c r="Q2106" s="3">
        <v>0.36</v>
      </c>
      <c r="R2106" s="1">
        <v>12</v>
      </c>
      <c r="S2106" s="1">
        <v>150</v>
      </c>
      <c r="T2106" s="1">
        <v>22</v>
      </c>
      <c r="U2106" s="1">
        <v>1</v>
      </c>
      <c r="V2106" s="1">
        <v>33</v>
      </c>
      <c r="W2106" s="1">
        <v>0</v>
      </c>
      <c r="X2106" s="1">
        <v>0</v>
      </c>
      <c r="Y2106" s="1">
        <v>0</v>
      </c>
      <c r="Z2106" s="1">
        <v>5</v>
      </c>
      <c r="AA2106" s="1">
        <v>1</v>
      </c>
      <c r="AB2106" s="1">
        <v>1</v>
      </c>
      <c r="AC2106" s="1">
        <v>0</v>
      </c>
      <c r="AD2106" s="1">
        <v>0</v>
      </c>
      <c r="AE2106" s="1">
        <v>0</v>
      </c>
      <c r="AF2106" s="1">
        <v>0</v>
      </c>
      <c r="AG2106" s="1">
        <v>0</v>
      </c>
      <c r="AH2106" s="1">
        <v>0</v>
      </c>
      <c r="AI2106" s="1">
        <v>0</v>
      </c>
      <c r="AJ2106" s="1" t="s">
        <v>8652</v>
      </c>
      <c r="AK2106" s="1" t="s">
        <v>8653</v>
      </c>
      <c r="AL2106" s="1" t="s">
        <v>8654</v>
      </c>
      <c r="AM2106" s="1" t="s">
        <v>16</v>
      </c>
      <c r="AN2106" s="1" t="s">
        <v>23098</v>
      </c>
      <c r="AO2106" s="1" t="s">
        <v>86</v>
      </c>
      <c r="AP2106" s="1" t="s">
        <v>57</v>
      </c>
      <c r="AQ2106" s="1" t="s">
        <v>25</v>
      </c>
      <c r="AR2106" s="1" t="s">
        <v>30</v>
      </c>
      <c r="AS2106" s="1" t="s">
        <v>23091</v>
      </c>
      <c r="AT2106" s="1" t="s">
        <v>101</v>
      </c>
    </row>
    <row r="2107" spans="1:46" x14ac:dyDescent="0.25">
      <c r="A2107" s="1" t="s">
        <v>17233</v>
      </c>
      <c r="B2107" s="2" t="s">
        <v>23101</v>
      </c>
      <c r="C2107" s="2" t="s">
        <v>23106</v>
      </c>
      <c r="D2107" s="1">
        <v>0</v>
      </c>
      <c r="E2107" s="1">
        <v>2</v>
      </c>
      <c r="F2107" s="1">
        <v>1</v>
      </c>
      <c r="G2107" s="1">
        <v>3</v>
      </c>
      <c r="H2107" s="6">
        <v>0.33333333333333331</v>
      </c>
      <c r="I2107">
        <v>0</v>
      </c>
      <c r="J2107" s="1">
        <v>40</v>
      </c>
      <c r="K2107" s="1">
        <v>1</v>
      </c>
      <c r="L2107" s="1">
        <v>621</v>
      </c>
      <c r="M2107" s="6">
        <v>0.69</v>
      </c>
      <c r="N2107" s="4">
        <v>3600</v>
      </c>
      <c r="O2107" s="4">
        <v>285</v>
      </c>
      <c r="P2107" s="4">
        <v>750</v>
      </c>
      <c r="Q2107" s="3">
        <v>0.3</v>
      </c>
      <c r="R2107" s="1">
        <v>24</v>
      </c>
      <c r="S2107" s="1">
        <v>750</v>
      </c>
      <c r="T2107" s="1">
        <v>116</v>
      </c>
      <c r="U2107" s="1">
        <v>0</v>
      </c>
      <c r="V2107" s="1">
        <v>33</v>
      </c>
      <c r="W2107" s="1">
        <v>0</v>
      </c>
      <c r="X2107" s="1">
        <v>0</v>
      </c>
      <c r="Y2107" s="1">
        <v>1</v>
      </c>
      <c r="Z2107" s="1">
        <v>0</v>
      </c>
      <c r="AA2107" s="1">
        <v>1</v>
      </c>
      <c r="AB2107" s="1">
        <v>0</v>
      </c>
      <c r="AC2107" s="1">
        <v>855</v>
      </c>
      <c r="AD2107" s="1">
        <v>986</v>
      </c>
      <c r="AE2107" s="1">
        <v>1168</v>
      </c>
      <c r="AF2107" s="1">
        <v>178</v>
      </c>
      <c r="AG2107" s="1">
        <v>0</v>
      </c>
      <c r="AH2107" s="1">
        <v>385</v>
      </c>
      <c r="AI2107" s="1">
        <v>3572</v>
      </c>
      <c r="AJ2107" s="1" t="s">
        <v>704</v>
      </c>
      <c r="AK2107" s="1" t="s">
        <v>705</v>
      </c>
      <c r="AL2107" s="1" t="s">
        <v>706</v>
      </c>
      <c r="AM2107" s="1" t="s">
        <v>12</v>
      </c>
      <c r="AN2107" s="1" t="s">
        <v>23098</v>
      </c>
      <c r="AO2107" s="1" t="s">
        <v>364</v>
      </c>
      <c r="AP2107" s="1" t="s">
        <v>57</v>
      </c>
      <c r="AQ2107" s="1" t="s">
        <v>25</v>
      </c>
      <c r="AR2107" s="1" t="s">
        <v>19</v>
      </c>
      <c r="AS2107" s="1" t="s">
        <v>23091</v>
      </c>
      <c r="AT2107" s="1" t="s">
        <v>26</v>
      </c>
    </row>
    <row r="2108" spans="1:46" x14ac:dyDescent="0.25">
      <c r="A2108" s="1" t="s">
        <v>21590</v>
      </c>
      <c r="B2108" s="2" t="s">
        <v>23101</v>
      </c>
      <c r="C2108" s="2" t="s">
        <v>23106</v>
      </c>
      <c r="D2108" s="1">
        <v>0</v>
      </c>
      <c r="E2108" s="1">
        <v>1</v>
      </c>
      <c r="F2108" s="1">
        <v>1</v>
      </c>
      <c r="G2108" s="1">
        <v>2</v>
      </c>
      <c r="H2108" s="6">
        <v>0.5</v>
      </c>
      <c r="I2108">
        <v>1</v>
      </c>
      <c r="J2108" s="1">
        <v>39</v>
      </c>
      <c r="K2108" s="1">
        <v>0</v>
      </c>
      <c r="L2108" s="1">
        <v>547</v>
      </c>
      <c r="M2108" s="6">
        <v>0.39</v>
      </c>
      <c r="N2108" s="4">
        <v>1700</v>
      </c>
      <c r="O2108" s="4">
        <v>130</v>
      </c>
      <c r="P2108" s="4">
        <v>300</v>
      </c>
      <c r="Q2108" s="3">
        <v>0.36</v>
      </c>
      <c r="R2108" s="1">
        <v>24</v>
      </c>
      <c r="S2108" s="1">
        <v>300</v>
      </c>
      <c r="T2108" s="1">
        <v>38</v>
      </c>
      <c r="U2108" s="1">
        <v>1</v>
      </c>
      <c r="V2108" s="1">
        <v>33</v>
      </c>
      <c r="W2108" s="1">
        <v>0</v>
      </c>
      <c r="X2108" s="1">
        <v>0</v>
      </c>
      <c r="Y2108" s="1">
        <v>0</v>
      </c>
      <c r="Z2108" s="1">
        <v>3</v>
      </c>
      <c r="AA2108" s="1">
        <v>1</v>
      </c>
      <c r="AB2108" s="1">
        <v>1</v>
      </c>
      <c r="AC2108" s="1">
        <v>242</v>
      </c>
      <c r="AD2108" s="1">
        <v>0</v>
      </c>
      <c r="AE2108" s="1">
        <v>0</v>
      </c>
      <c r="AF2108" s="1">
        <v>202</v>
      </c>
      <c r="AG2108" s="1">
        <v>0</v>
      </c>
      <c r="AH2108" s="1">
        <v>250</v>
      </c>
      <c r="AI2108" s="1">
        <v>694</v>
      </c>
      <c r="AJ2108" s="1" t="s">
        <v>1161</v>
      </c>
      <c r="AK2108" s="1" t="s">
        <v>13063</v>
      </c>
      <c r="AL2108" s="1" t="s">
        <v>13064</v>
      </c>
      <c r="AM2108" s="1" t="s">
        <v>16</v>
      </c>
      <c r="AN2108" s="1" t="s">
        <v>23097</v>
      </c>
      <c r="AO2108" s="1" t="s">
        <v>86</v>
      </c>
      <c r="AP2108" s="1" t="s">
        <v>57</v>
      </c>
      <c r="AQ2108" s="1" t="s">
        <v>25</v>
      </c>
      <c r="AR2108" s="1" t="s">
        <v>30</v>
      </c>
      <c r="AS2108" s="1" t="s">
        <v>23091</v>
      </c>
      <c r="AT2108" s="1" t="s">
        <v>101</v>
      </c>
    </row>
    <row r="2109" spans="1:46" x14ac:dyDescent="0.25">
      <c r="A2109" s="1" t="s">
        <v>20110</v>
      </c>
      <c r="B2109" s="2" t="s">
        <v>23101</v>
      </c>
      <c r="C2109" s="2" t="s">
        <v>23108</v>
      </c>
      <c r="D2109" s="1">
        <v>0</v>
      </c>
      <c r="E2109" s="1">
        <v>0</v>
      </c>
      <c r="F2109" s="1">
        <v>1</v>
      </c>
      <c r="G2109" s="1">
        <v>1</v>
      </c>
      <c r="H2109" s="6">
        <v>1</v>
      </c>
      <c r="I2109">
        <v>0</v>
      </c>
      <c r="J2109" s="1">
        <v>34</v>
      </c>
      <c r="K2109" s="1">
        <v>1</v>
      </c>
      <c r="L2109" s="1">
        <v>775</v>
      </c>
      <c r="M2109" s="6">
        <v>0.39</v>
      </c>
      <c r="N2109" s="4">
        <v>2900</v>
      </c>
      <c r="O2109" s="4">
        <v>230</v>
      </c>
      <c r="P2109" s="4">
        <v>300</v>
      </c>
      <c r="Q2109" s="3">
        <v>0.32</v>
      </c>
      <c r="R2109" s="1">
        <v>18</v>
      </c>
      <c r="S2109" s="1">
        <v>300</v>
      </c>
      <c r="T2109" s="1">
        <v>36</v>
      </c>
      <c r="U2109" s="1">
        <v>1</v>
      </c>
      <c r="V2109" s="1">
        <v>33</v>
      </c>
      <c r="W2109" s="1">
        <v>1</v>
      </c>
      <c r="X2109" s="1">
        <v>1</v>
      </c>
      <c r="Y2109" s="1">
        <v>1</v>
      </c>
      <c r="Z2109" s="1">
        <v>4</v>
      </c>
      <c r="AA2109" s="1">
        <v>0</v>
      </c>
      <c r="AB2109" s="1">
        <v>1</v>
      </c>
      <c r="AC2109" s="1">
        <v>0</v>
      </c>
      <c r="AD2109" s="1">
        <v>52</v>
      </c>
      <c r="AE2109" s="1">
        <v>0</v>
      </c>
      <c r="AF2109" s="1">
        <v>0</v>
      </c>
      <c r="AG2109" s="1">
        <v>0</v>
      </c>
      <c r="AH2109" s="1">
        <v>1150</v>
      </c>
      <c r="AI2109" s="1">
        <v>1202</v>
      </c>
      <c r="AJ2109" s="1" t="s">
        <v>9070</v>
      </c>
      <c r="AK2109" s="1" t="s">
        <v>9071</v>
      </c>
      <c r="AL2109" s="1" t="s">
        <v>9072</v>
      </c>
      <c r="AM2109" s="1" t="s">
        <v>12</v>
      </c>
      <c r="AN2109" s="1" t="s">
        <v>23098</v>
      </c>
      <c r="AO2109" s="1" t="s">
        <v>86</v>
      </c>
      <c r="AP2109" s="1" t="s">
        <v>86</v>
      </c>
      <c r="AQ2109" s="1" t="s">
        <v>14</v>
      </c>
      <c r="AR2109" s="1" t="s">
        <v>19</v>
      </c>
      <c r="AS2109" s="1" t="s">
        <v>23090</v>
      </c>
      <c r="AT2109" s="1" t="s">
        <v>101</v>
      </c>
    </row>
    <row r="2110" spans="1:46" x14ac:dyDescent="0.25">
      <c r="A2110" s="1" t="s">
        <v>20132</v>
      </c>
      <c r="B2110" s="2" t="s">
        <v>23101</v>
      </c>
      <c r="C2110" s="2" t="s">
        <v>23108</v>
      </c>
      <c r="D2110" s="1">
        <v>0</v>
      </c>
      <c r="E2110" s="1">
        <v>0</v>
      </c>
      <c r="F2110" s="1">
        <v>1</v>
      </c>
      <c r="G2110" s="1">
        <v>1</v>
      </c>
      <c r="H2110" s="6">
        <v>1</v>
      </c>
      <c r="I2110">
        <v>0</v>
      </c>
      <c r="J2110" s="1">
        <v>38</v>
      </c>
      <c r="K2110" s="1">
        <v>0</v>
      </c>
      <c r="L2110" s="1">
        <v>540</v>
      </c>
      <c r="M2110" s="6">
        <v>0.18</v>
      </c>
      <c r="N2110" s="4">
        <v>2300</v>
      </c>
      <c r="O2110" s="4">
        <v>190</v>
      </c>
      <c r="P2110" s="4">
        <v>200</v>
      </c>
      <c r="Q2110" s="3">
        <v>0.35</v>
      </c>
      <c r="R2110" s="1">
        <v>24</v>
      </c>
      <c r="S2110" s="1">
        <v>200</v>
      </c>
      <c r="T2110" s="1">
        <v>18</v>
      </c>
      <c r="U2110" s="1">
        <v>1</v>
      </c>
      <c r="V2110" s="1">
        <v>33</v>
      </c>
      <c r="W2110" s="1">
        <v>0</v>
      </c>
      <c r="X2110" s="1">
        <v>1</v>
      </c>
      <c r="Y2110" s="1">
        <v>1</v>
      </c>
      <c r="Z2110" s="1">
        <v>0</v>
      </c>
      <c r="AA2110" s="1">
        <v>1</v>
      </c>
      <c r="AB2110" s="1">
        <v>0</v>
      </c>
      <c r="AC2110" s="1">
        <v>63</v>
      </c>
      <c r="AD2110" s="1">
        <v>0</v>
      </c>
      <c r="AE2110" s="1">
        <v>550</v>
      </c>
      <c r="AF2110" s="1">
        <v>0</v>
      </c>
      <c r="AG2110" s="1">
        <v>0</v>
      </c>
      <c r="AH2110" s="1">
        <v>0</v>
      </c>
      <c r="AI2110" s="1">
        <v>613</v>
      </c>
      <c r="AJ2110" s="1" t="s">
        <v>9133</v>
      </c>
      <c r="AK2110" s="1" t="s">
        <v>9134</v>
      </c>
      <c r="AL2110" s="1" t="s">
        <v>9135</v>
      </c>
      <c r="AM2110" s="1" t="s">
        <v>12</v>
      </c>
      <c r="AN2110" s="1" t="s">
        <v>23097</v>
      </c>
      <c r="AO2110" s="1" t="s">
        <v>86</v>
      </c>
      <c r="AP2110" s="1" t="s">
        <v>57</v>
      </c>
      <c r="AQ2110" s="1" t="s">
        <v>14</v>
      </c>
      <c r="AR2110" s="1" t="s">
        <v>19</v>
      </c>
      <c r="AS2110" s="1" t="s">
        <v>23091</v>
      </c>
      <c r="AT2110" s="1" t="s">
        <v>26</v>
      </c>
    </row>
    <row r="2111" spans="1:46" x14ac:dyDescent="0.25">
      <c r="A2111" s="1" t="s">
        <v>19005</v>
      </c>
      <c r="B2111" s="2" t="s">
        <v>23101</v>
      </c>
      <c r="C2111" s="2" t="s">
        <v>23108</v>
      </c>
      <c r="D2111" s="1">
        <v>0</v>
      </c>
      <c r="E2111" s="1">
        <v>1</v>
      </c>
      <c r="F2111" s="1">
        <v>1</v>
      </c>
      <c r="G2111" s="1">
        <v>2</v>
      </c>
      <c r="H2111" s="6">
        <v>0.5</v>
      </c>
      <c r="I2111">
        <v>0</v>
      </c>
      <c r="J2111" s="1">
        <v>37</v>
      </c>
      <c r="K2111" s="1">
        <v>1</v>
      </c>
      <c r="L2111" s="1">
        <v>686</v>
      </c>
      <c r="M2111" s="6">
        <v>0.24</v>
      </c>
      <c r="N2111" s="4">
        <v>2600</v>
      </c>
      <c r="O2111" s="4">
        <v>200</v>
      </c>
      <c r="P2111" s="4">
        <v>300</v>
      </c>
      <c r="Q2111" s="3">
        <v>0.25</v>
      </c>
      <c r="R2111" s="1">
        <v>24</v>
      </c>
      <c r="S2111" s="1">
        <v>300</v>
      </c>
      <c r="T2111" s="1">
        <v>25</v>
      </c>
      <c r="U2111" s="1">
        <v>1</v>
      </c>
      <c r="V2111" s="1">
        <v>33</v>
      </c>
      <c r="W2111" s="1">
        <v>0</v>
      </c>
      <c r="X2111" s="1">
        <v>0</v>
      </c>
      <c r="Y2111" s="1">
        <v>0</v>
      </c>
      <c r="Z2111" s="1">
        <v>2</v>
      </c>
      <c r="AA2111" s="1">
        <v>1</v>
      </c>
      <c r="AB2111" s="1">
        <v>0</v>
      </c>
      <c r="AC2111" s="1">
        <v>784</v>
      </c>
      <c r="AD2111" s="1">
        <v>0</v>
      </c>
      <c r="AE2111" s="1">
        <v>253</v>
      </c>
      <c r="AF2111" s="1">
        <v>237</v>
      </c>
      <c r="AG2111" s="1">
        <v>0</v>
      </c>
      <c r="AH2111" s="1">
        <v>0</v>
      </c>
      <c r="AI2111" s="1">
        <v>1274</v>
      </c>
      <c r="AJ2111" s="1" t="s">
        <v>5995</v>
      </c>
      <c r="AK2111" s="1" t="s">
        <v>5996</v>
      </c>
      <c r="AL2111" s="1" t="s">
        <v>5997</v>
      </c>
      <c r="AM2111" s="1" t="s">
        <v>12</v>
      </c>
      <c r="AN2111" s="1" t="s">
        <v>23098</v>
      </c>
      <c r="AO2111" s="1" t="s">
        <v>86</v>
      </c>
      <c r="AP2111" s="1" t="s">
        <v>57</v>
      </c>
      <c r="AQ2111" s="1" t="s">
        <v>25</v>
      </c>
      <c r="AR2111" s="1" t="s">
        <v>30</v>
      </c>
      <c r="AS2111" s="1" t="s">
        <v>23091</v>
      </c>
      <c r="AT2111" s="1" t="s">
        <v>26</v>
      </c>
    </row>
    <row r="2112" spans="1:46" x14ac:dyDescent="0.25">
      <c r="A2112" s="1" t="s">
        <v>20191</v>
      </c>
      <c r="B2112" s="2" t="s">
        <v>23101</v>
      </c>
      <c r="C2112" s="2" t="s">
        <v>23109</v>
      </c>
      <c r="D2112" s="1">
        <v>0</v>
      </c>
      <c r="E2112" s="1">
        <v>0</v>
      </c>
      <c r="F2112" s="1">
        <v>3</v>
      </c>
      <c r="G2112" s="1">
        <v>3</v>
      </c>
      <c r="H2112" s="6">
        <v>1</v>
      </c>
      <c r="I2112">
        <v>1</v>
      </c>
      <c r="J2112" s="1">
        <v>32</v>
      </c>
      <c r="K2112" s="1">
        <v>1</v>
      </c>
      <c r="L2112" s="1">
        <v>670</v>
      </c>
      <c r="M2112" s="6">
        <v>0.17</v>
      </c>
      <c r="N2112" s="4">
        <v>4500</v>
      </c>
      <c r="O2112" s="4">
        <v>350</v>
      </c>
      <c r="P2112" s="4">
        <v>480</v>
      </c>
      <c r="Q2112" s="3">
        <v>0.25</v>
      </c>
      <c r="R2112" s="1">
        <v>24</v>
      </c>
      <c r="S2112" s="1">
        <v>480</v>
      </c>
      <c r="T2112" s="1">
        <v>43</v>
      </c>
      <c r="U2112" s="1">
        <v>0</v>
      </c>
      <c r="V2112" s="1">
        <v>33</v>
      </c>
      <c r="W2112" s="1">
        <v>1</v>
      </c>
      <c r="X2112" s="1">
        <v>0</v>
      </c>
      <c r="Y2112" s="1">
        <v>0</v>
      </c>
      <c r="Z2112" s="1">
        <v>6</v>
      </c>
      <c r="AA2112" s="1">
        <v>0</v>
      </c>
      <c r="AB2112" s="1">
        <v>1</v>
      </c>
      <c r="AC2112" s="1">
        <v>723</v>
      </c>
      <c r="AD2112" s="1">
        <v>0</v>
      </c>
      <c r="AE2112" s="1">
        <v>0</v>
      </c>
      <c r="AF2112" s="1">
        <v>480</v>
      </c>
      <c r="AG2112" s="1">
        <v>157</v>
      </c>
      <c r="AH2112" s="1">
        <v>0</v>
      </c>
      <c r="AI2112" s="1">
        <v>1360</v>
      </c>
      <c r="AJ2112" s="1" t="s">
        <v>628</v>
      </c>
      <c r="AK2112" s="1" t="s">
        <v>9294</v>
      </c>
      <c r="AL2112" s="1" t="s">
        <v>9295</v>
      </c>
      <c r="AM2112" s="1" t="s">
        <v>16</v>
      </c>
      <c r="AN2112" s="1" t="s">
        <v>23098</v>
      </c>
      <c r="AO2112" s="1" t="s">
        <v>364</v>
      </c>
      <c r="AP2112" s="1" t="s">
        <v>86</v>
      </c>
      <c r="AQ2112" s="1" t="s">
        <v>25</v>
      </c>
      <c r="AR2112" s="1" t="s">
        <v>30</v>
      </c>
      <c r="AS2112" s="1" t="s">
        <v>23090</v>
      </c>
      <c r="AT2112" s="1" t="s">
        <v>101</v>
      </c>
    </row>
    <row r="2113" spans="1:46" x14ac:dyDescent="0.25">
      <c r="A2113" s="1" t="s">
        <v>19619</v>
      </c>
      <c r="B2113" s="2" t="s">
        <v>23101</v>
      </c>
      <c r="C2113" s="2" t="s">
        <v>23109</v>
      </c>
      <c r="D2113" s="1">
        <v>0</v>
      </c>
      <c r="E2113" s="1">
        <v>1</v>
      </c>
      <c r="F2113" s="1">
        <v>1</v>
      </c>
      <c r="G2113" s="1">
        <v>2</v>
      </c>
      <c r="H2113" s="6">
        <v>0.5</v>
      </c>
      <c r="I2113">
        <v>0</v>
      </c>
      <c r="J2113" s="1">
        <v>32</v>
      </c>
      <c r="K2113" s="1">
        <v>0</v>
      </c>
      <c r="L2113" s="1">
        <v>611</v>
      </c>
      <c r="M2113" s="6">
        <v>0.54</v>
      </c>
      <c r="N2113" s="4">
        <v>8000</v>
      </c>
      <c r="O2113" s="4">
        <v>700</v>
      </c>
      <c r="P2113" s="4">
        <v>300</v>
      </c>
      <c r="Q2113" s="3">
        <v>0.3</v>
      </c>
      <c r="R2113" s="1">
        <v>12</v>
      </c>
      <c r="S2113" s="1">
        <v>300</v>
      </c>
      <c r="T2113" s="1">
        <v>19</v>
      </c>
      <c r="U2113" s="1">
        <v>1</v>
      </c>
      <c r="V2113" s="1">
        <v>33</v>
      </c>
      <c r="W2113" s="1">
        <v>1</v>
      </c>
      <c r="X2113" s="1">
        <v>1</v>
      </c>
      <c r="Y2113" s="1">
        <v>1</v>
      </c>
      <c r="Z2113" s="1">
        <v>4</v>
      </c>
      <c r="AA2113" s="1">
        <v>1</v>
      </c>
      <c r="AB2113" s="1">
        <v>0</v>
      </c>
      <c r="AC2113" s="1">
        <v>0</v>
      </c>
      <c r="AD2113" s="1">
        <v>0</v>
      </c>
      <c r="AE2113" s="1">
        <v>19250</v>
      </c>
      <c r="AF2113" s="1">
        <v>0</v>
      </c>
      <c r="AG2113" s="1">
        <v>2033</v>
      </c>
      <c r="AH2113" s="1">
        <v>0</v>
      </c>
      <c r="AI2113" s="1">
        <v>21283</v>
      </c>
      <c r="AJ2113" s="1" t="s">
        <v>41</v>
      </c>
      <c r="AK2113" s="1" t="s">
        <v>7713</v>
      </c>
      <c r="AL2113" s="1" t="s">
        <v>7714</v>
      </c>
      <c r="AM2113" s="1" t="s">
        <v>12</v>
      </c>
      <c r="AN2113" s="1" t="s">
        <v>23097</v>
      </c>
      <c r="AO2113" s="1" t="s">
        <v>86</v>
      </c>
      <c r="AP2113" s="1" t="s">
        <v>86</v>
      </c>
      <c r="AQ2113" s="1" t="s">
        <v>14</v>
      </c>
      <c r="AR2113" s="1" t="s">
        <v>19</v>
      </c>
      <c r="AS2113" s="1" t="s">
        <v>23091</v>
      </c>
      <c r="AT2113" s="1" t="s">
        <v>26</v>
      </c>
    </row>
    <row r="2114" spans="1:46" x14ac:dyDescent="0.25">
      <c r="A2114" s="1" t="s">
        <v>21330</v>
      </c>
      <c r="B2114" s="2" t="s">
        <v>23076</v>
      </c>
      <c r="C2114" s="2" t="s">
        <v>23104</v>
      </c>
      <c r="D2114" s="1">
        <v>0</v>
      </c>
      <c r="E2114" s="1">
        <v>4</v>
      </c>
      <c r="F2114" s="1">
        <v>1</v>
      </c>
      <c r="G2114" s="1">
        <v>5</v>
      </c>
      <c r="H2114" s="6">
        <v>0.2</v>
      </c>
      <c r="I2114">
        <v>0</v>
      </c>
      <c r="J2114" s="1">
        <v>35</v>
      </c>
      <c r="K2114" s="1">
        <v>0</v>
      </c>
      <c r="L2114" s="1">
        <v>359</v>
      </c>
      <c r="M2114" s="6">
        <v>0</v>
      </c>
      <c r="N2114" s="4">
        <v>4000</v>
      </c>
      <c r="O2114" s="4">
        <v>350</v>
      </c>
      <c r="P2114" s="4">
        <v>300</v>
      </c>
      <c r="Q2114" s="3">
        <v>0.38</v>
      </c>
      <c r="R2114" s="1">
        <v>24</v>
      </c>
      <c r="S2114" s="1">
        <v>300</v>
      </c>
      <c r="T2114" s="1">
        <v>10</v>
      </c>
      <c r="U2114" s="1">
        <v>0</v>
      </c>
      <c r="V2114" s="1">
        <v>32</v>
      </c>
      <c r="W2114" s="1">
        <v>1</v>
      </c>
      <c r="X2114" s="1">
        <v>1</v>
      </c>
      <c r="Y2114" s="1">
        <v>0</v>
      </c>
      <c r="Z2114" s="1">
        <v>5</v>
      </c>
      <c r="AA2114" s="1">
        <v>0</v>
      </c>
      <c r="AB2114" s="1">
        <v>0</v>
      </c>
      <c r="AC2114" s="1">
        <v>0</v>
      </c>
      <c r="AD2114" s="1">
        <v>0</v>
      </c>
      <c r="AE2114" s="1">
        <v>1300</v>
      </c>
      <c r="AF2114" s="1">
        <v>400</v>
      </c>
      <c r="AG2114" s="1">
        <v>0</v>
      </c>
      <c r="AH2114" s="1">
        <v>400</v>
      </c>
      <c r="AI2114" s="1">
        <v>2100</v>
      </c>
      <c r="AJ2114" s="1" t="s">
        <v>12365</v>
      </c>
      <c r="AK2114" s="1" t="s">
        <v>12366</v>
      </c>
      <c r="AL2114" s="1" t="s">
        <v>11</v>
      </c>
      <c r="AM2114" s="1" t="s">
        <v>12</v>
      </c>
      <c r="AN2114" s="1" t="s">
        <v>23097</v>
      </c>
      <c r="AO2114" s="1" t="s">
        <v>364</v>
      </c>
      <c r="AP2114" s="1" t="s">
        <v>86</v>
      </c>
      <c r="AQ2114" s="1" t="s">
        <v>14</v>
      </c>
      <c r="AR2114" s="1" t="s">
        <v>30</v>
      </c>
      <c r="AS2114" s="1" t="s">
        <v>23090</v>
      </c>
      <c r="AT2114" s="1" t="s">
        <v>26</v>
      </c>
    </row>
    <row r="2115" spans="1:46" x14ac:dyDescent="0.25">
      <c r="A2115" s="1" t="s">
        <v>20935</v>
      </c>
      <c r="B2115" s="2" t="s">
        <v>23076</v>
      </c>
      <c r="C2115" s="2" t="s">
        <v>23106</v>
      </c>
      <c r="D2115" s="1">
        <v>0</v>
      </c>
      <c r="E2115" s="1">
        <v>0</v>
      </c>
      <c r="F2115" s="1">
        <v>3</v>
      </c>
      <c r="G2115" s="1">
        <v>3</v>
      </c>
      <c r="H2115" s="6">
        <v>1</v>
      </c>
      <c r="I2115">
        <v>0</v>
      </c>
      <c r="J2115" s="1">
        <v>41</v>
      </c>
      <c r="K2115" s="1">
        <v>1</v>
      </c>
      <c r="L2115" s="1">
        <v>693</v>
      </c>
      <c r="M2115" s="6">
        <v>0.11</v>
      </c>
      <c r="N2115" s="4">
        <v>3600</v>
      </c>
      <c r="O2115" s="4">
        <v>300</v>
      </c>
      <c r="P2115" s="4">
        <v>200</v>
      </c>
      <c r="Q2115" s="3">
        <v>0.38</v>
      </c>
      <c r="R2115" s="1">
        <v>12</v>
      </c>
      <c r="S2115" s="1">
        <v>200</v>
      </c>
      <c r="T2115" s="1">
        <v>10</v>
      </c>
      <c r="U2115" s="1">
        <v>1</v>
      </c>
      <c r="V2115" s="1">
        <v>32</v>
      </c>
      <c r="W2115" s="1">
        <v>0</v>
      </c>
      <c r="X2115" s="1">
        <v>1</v>
      </c>
      <c r="Y2115" s="1">
        <v>0</v>
      </c>
      <c r="Z2115" s="1">
        <v>2</v>
      </c>
      <c r="AA2115" s="1">
        <v>0</v>
      </c>
      <c r="AB2115" s="1">
        <v>1</v>
      </c>
      <c r="AC2115" s="1">
        <v>450</v>
      </c>
      <c r="AD2115" s="1">
        <v>0</v>
      </c>
      <c r="AE2115" s="1">
        <v>0</v>
      </c>
      <c r="AF2115" s="1">
        <v>0</v>
      </c>
      <c r="AG2115" s="1">
        <v>0</v>
      </c>
      <c r="AH2115" s="1">
        <v>0</v>
      </c>
      <c r="AI2115" s="1">
        <v>450</v>
      </c>
      <c r="AJ2115" s="1" t="s">
        <v>11285</v>
      </c>
      <c r="AK2115" s="1" t="s">
        <v>11286</v>
      </c>
      <c r="AL2115" s="1" t="s">
        <v>11287</v>
      </c>
      <c r="AM2115" s="1" t="s">
        <v>12</v>
      </c>
      <c r="AN2115" s="1" t="s">
        <v>23098</v>
      </c>
      <c r="AO2115" s="1" t="s">
        <v>86</v>
      </c>
      <c r="AP2115" s="1" t="s">
        <v>57</v>
      </c>
      <c r="AQ2115" s="1" t="s">
        <v>14</v>
      </c>
      <c r="AR2115" s="1" t="s">
        <v>30</v>
      </c>
      <c r="AS2115" s="1" t="s">
        <v>23090</v>
      </c>
      <c r="AT2115" s="1" t="s">
        <v>101</v>
      </c>
    </row>
    <row r="2116" spans="1:46" x14ac:dyDescent="0.25">
      <c r="A2116" s="1" t="s">
        <v>22935</v>
      </c>
      <c r="B2116" s="2" t="s">
        <v>23076</v>
      </c>
      <c r="C2116" s="2" t="s">
        <v>23109</v>
      </c>
      <c r="D2116" s="1">
        <v>0</v>
      </c>
      <c r="E2116" s="1">
        <v>0</v>
      </c>
      <c r="F2116" s="1">
        <v>1</v>
      </c>
      <c r="G2116" s="1">
        <v>1</v>
      </c>
      <c r="H2116" s="6">
        <v>1</v>
      </c>
      <c r="I2116">
        <v>1</v>
      </c>
      <c r="J2116" s="1">
        <v>38</v>
      </c>
      <c r="K2116" s="1">
        <v>1</v>
      </c>
      <c r="L2116" s="1">
        <v>664</v>
      </c>
      <c r="M2116" s="6">
        <v>0.34</v>
      </c>
      <c r="N2116" s="4">
        <v>2400</v>
      </c>
      <c r="O2116" s="4">
        <v>200</v>
      </c>
      <c r="P2116" s="4">
        <v>300</v>
      </c>
      <c r="Q2116" s="3">
        <v>0.25</v>
      </c>
      <c r="R2116" s="1">
        <v>24</v>
      </c>
      <c r="S2116" s="1">
        <v>300</v>
      </c>
      <c r="T2116" s="1">
        <v>40</v>
      </c>
      <c r="U2116" s="1">
        <v>1</v>
      </c>
      <c r="V2116" s="1">
        <v>32</v>
      </c>
      <c r="W2116" s="1">
        <v>1</v>
      </c>
      <c r="X2116" s="1">
        <v>1</v>
      </c>
      <c r="Y2116" s="1">
        <v>0</v>
      </c>
      <c r="Z2116" s="1">
        <v>5</v>
      </c>
      <c r="AA2116" s="1">
        <v>1</v>
      </c>
      <c r="AB2116" s="1">
        <v>1</v>
      </c>
      <c r="AC2116" s="1">
        <v>0</v>
      </c>
      <c r="AD2116" s="1">
        <v>0</v>
      </c>
      <c r="AE2116" s="1">
        <v>0</v>
      </c>
      <c r="AF2116" s="1">
        <v>1000</v>
      </c>
      <c r="AG2116" s="1">
        <v>0</v>
      </c>
      <c r="AH2116" s="1">
        <v>0</v>
      </c>
      <c r="AI2116" s="1">
        <v>1000</v>
      </c>
      <c r="AJ2116" s="1" t="s">
        <v>16646</v>
      </c>
      <c r="AK2116" s="1" t="s">
        <v>16647</v>
      </c>
      <c r="AL2116" s="1" t="s">
        <v>16648</v>
      </c>
      <c r="AM2116" s="1" t="s">
        <v>16</v>
      </c>
      <c r="AN2116" s="1" t="s">
        <v>23098</v>
      </c>
      <c r="AO2116" s="1" t="s">
        <v>86</v>
      </c>
      <c r="AP2116" s="1" t="s">
        <v>86</v>
      </c>
      <c r="AQ2116" s="1" t="s">
        <v>14</v>
      </c>
      <c r="AR2116" s="1" t="s">
        <v>30</v>
      </c>
      <c r="AS2116" s="1" t="s">
        <v>23091</v>
      </c>
      <c r="AT2116" s="1" t="s">
        <v>101</v>
      </c>
    </row>
    <row r="2117" spans="1:46" x14ac:dyDescent="0.25">
      <c r="A2117" s="1" t="s">
        <v>21198</v>
      </c>
      <c r="B2117" s="2" t="s">
        <v>23076</v>
      </c>
      <c r="C2117" s="2" t="s">
        <v>23110</v>
      </c>
      <c r="D2117" s="1">
        <v>0</v>
      </c>
      <c r="E2117" s="1">
        <v>1</v>
      </c>
      <c r="F2117" s="1">
        <v>1</v>
      </c>
      <c r="G2117" s="1">
        <v>2</v>
      </c>
      <c r="H2117" s="6">
        <v>0.5</v>
      </c>
      <c r="I2117">
        <v>1</v>
      </c>
      <c r="J2117" s="1">
        <v>38</v>
      </c>
      <c r="K2117" s="1">
        <v>0</v>
      </c>
      <c r="L2117" s="1">
        <v>728</v>
      </c>
      <c r="M2117" s="6">
        <v>0.81</v>
      </c>
      <c r="N2117" s="4">
        <v>1920</v>
      </c>
      <c r="O2117" s="4">
        <v>155</v>
      </c>
      <c r="P2117" s="4">
        <v>500</v>
      </c>
      <c r="Q2117" s="3">
        <v>0.25</v>
      </c>
      <c r="R2117" s="1">
        <v>24</v>
      </c>
      <c r="S2117" s="1">
        <v>500</v>
      </c>
      <c r="T2117" s="1">
        <v>67</v>
      </c>
      <c r="U2117" s="1">
        <v>1</v>
      </c>
      <c r="V2117" s="1">
        <v>32</v>
      </c>
      <c r="W2117" s="1">
        <v>0</v>
      </c>
      <c r="X2117" s="1">
        <v>1</v>
      </c>
      <c r="Y2117" s="1">
        <v>1</v>
      </c>
      <c r="Z2117" s="1">
        <v>3</v>
      </c>
      <c r="AA2117" s="1">
        <v>1</v>
      </c>
      <c r="AB2117" s="1">
        <v>1</v>
      </c>
      <c r="AC2117" s="1">
        <v>980</v>
      </c>
      <c r="AD2117" s="1">
        <v>0</v>
      </c>
      <c r="AE2117" s="1">
        <v>871</v>
      </c>
      <c r="AF2117" s="1">
        <v>0</v>
      </c>
      <c r="AG2117" s="1">
        <v>219</v>
      </c>
      <c r="AH2117" s="1">
        <v>820</v>
      </c>
      <c r="AI2117" s="1">
        <v>2890</v>
      </c>
      <c r="AJ2117" s="1" t="s">
        <v>1700</v>
      </c>
      <c r="AK2117" s="1" t="s">
        <v>12021</v>
      </c>
      <c r="AL2117" s="1" t="s">
        <v>12022</v>
      </c>
      <c r="AM2117" s="1" t="s">
        <v>16</v>
      </c>
      <c r="AN2117" s="1" t="s">
        <v>23097</v>
      </c>
      <c r="AO2117" s="1" t="s">
        <v>86</v>
      </c>
      <c r="AP2117" s="1" t="s">
        <v>57</v>
      </c>
      <c r="AQ2117" s="1" t="s">
        <v>14</v>
      </c>
      <c r="AR2117" s="1" t="s">
        <v>19</v>
      </c>
      <c r="AS2117" s="1" t="s">
        <v>23091</v>
      </c>
      <c r="AT2117" s="1" t="s">
        <v>101</v>
      </c>
    </row>
    <row r="2118" spans="1:46" x14ac:dyDescent="0.25">
      <c r="A2118" s="1" t="s">
        <v>17841</v>
      </c>
      <c r="B2118" s="2" t="s">
        <v>23073</v>
      </c>
      <c r="C2118" s="2" t="s">
        <v>23104</v>
      </c>
      <c r="D2118" s="1">
        <v>0</v>
      </c>
      <c r="E2118" s="1">
        <v>0</v>
      </c>
      <c r="F2118" s="1">
        <v>1</v>
      </c>
      <c r="G2118" s="1">
        <v>1</v>
      </c>
      <c r="H2118" s="6">
        <v>1</v>
      </c>
      <c r="I2118">
        <v>0</v>
      </c>
      <c r="J2118" s="1">
        <v>44</v>
      </c>
      <c r="K2118" s="1">
        <v>0</v>
      </c>
      <c r="L2118" s="1">
        <v>518</v>
      </c>
      <c r="M2118" s="6">
        <v>0.24</v>
      </c>
      <c r="N2118" s="4">
        <v>5400</v>
      </c>
      <c r="O2118" s="4">
        <v>450</v>
      </c>
      <c r="P2118" s="4">
        <v>300</v>
      </c>
      <c r="Q2118" s="3">
        <v>0.36</v>
      </c>
      <c r="R2118" s="1">
        <v>24</v>
      </c>
      <c r="S2118" s="1">
        <v>300</v>
      </c>
      <c r="T2118" s="1">
        <v>31</v>
      </c>
      <c r="U2118" s="1">
        <v>1</v>
      </c>
      <c r="V2118" s="1">
        <v>32</v>
      </c>
      <c r="W2118" s="1">
        <v>1</v>
      </c>
      <c r="X2118" s="1">
        <v>1</v>
      </c>
      <c r="Y2118" s="1">
        <v>0</v>
      </c>
      <c r="Z2118" s="1">
        <v>3</v>
      </c>
      <c r="AA2118" s="1">
        <v>1</v>
      </c>
      <c r="AB2118" s="1">
        <v>0</v>
      </c>
      <c r="AC2118" s="1">
        <v>620</v>
      </c>
      <c r="AD2118" s="1">
        <v>0</v>
      </c>
      <c r="AE2118" s="1">
        <v>0</v>
      </c>
      <c r="AF2118" s="1">
        <v>815</v>
      </c>
      <c r="AG2118" s="1">
        <v>0</v>
      </c>
      <c r="AH2118" s="1">
        <v>500</v>
      </c>
      <c r="AI2118" s="1">
        <v>1935</v>
      </c>
      <c r="AJ2118" s="1" t="s">
        <v>2574</v>
      </c>
      <c r="AK2118" s="1" t="s">
        <v>2575</v>
      </c>
      <c r="AL2118" s="1" t="s">
        <v>2576</v>
      </c>
      <c r="AM2118" s="1" t="s">
        <v>12</v>
      </c>
      <c r="AN2118" s="1" t="s">
        <v>23097</v>
      </c>
      <c r="AO2118" s="1" t="s">
        <v>86</v>
      </c>
      <c r="AP2118" s="1" t="s">
        <v>86</v>
      </c>
      <c r="AQ2118" s="1" t="s">
        <v>14</v>
      </c>
      <c r="AR2118" s="1" t="s">
        <v>30</v>
      </c>
      <c r="AS2118" s="1" t="s">
        <v>23091</v>
      </c>
      <c r="AT2118" s="1" t="s">
        <v>26</v>
      </c>
    </row>
    <row r="2119" spans="1:46" x14ac:dyDescent="0.25">
      <c r="A2119" s="1" t="s">
        <v>17262</v>
      </c>
      <c r="B2119" s="2" t="s">
        <v>23073</v>
      </c>
      <c r="C2119" s="2" t="s">
        <v>23106</v>
      </c>
      <c r="D2119" s="1">
        <v>0</v>
      </c>
      <c r="E2119" s="1">
        <v>1</v>
      </c>
      <c r="F2119" s="1">
        <v>1</v>
      </c>
      <c r="G2119" s="1">
        <v>2</v>
      </c>
      <c r="H2119" s="6">
        <v>0.5</v>
      </c>
      <c r="I2119">
        <v>0</v>
      </c>
      <c r="J2119" s="1">
        <v>35</v>
      </c>
      <c r="K2119" s="1">
        <v>0</v>
      </c>
      <c r="L2119" s="1">
        <v>654</v>
      </c>
      <c r="M2119" s="6">
        <v>0.53</v>
      </c>
      <c r="N2119" s="4">
        <v>2382</v>
      </c>
      <c r="O2119" s="4">
        <v>186</v>
      </c>
      <c r="P2119" s="4">
        <v>200</v>
      </c>
      <c r="Q2119" s="3">
        <v>0.3</v>
      </c>
      <c r="R2119" s="1">
        <v>18</v>
      </c>
      <c r="S2119" s="1">
        <v>200</v>
      </c>
      <c r="T2119" s="1">
        <v>26</v>
      </c>
      <c r="U2119" s="1">
        <v>1</v>
      </c>
      <c r="V2119" s="1">
        <v>32</v>
      </c>
      <c r="W2119" s="1">
        <v>0</v>
      </c>
      <c r="X2119" s="1">
        <v>0</v>
      </c>
      <c r="Y2119" s="1">
        <v>1</v>
      </c>
      <c r="Z2119" s="1">
        <v>0</v>
      </c>
      <c r="AA2119" s="1">
        <v>1</v>
      </c>
      <c r="AB2119" s="1">
        <v>0</v>
      </c>
      <c r="AC2119" s="1">
        <v>300</v>
      </c>
      <c r="AD2119" s="1">
        <v>840</v>
      </c>
      <c r="AE2119" s="1">
        <v>0</v>
      </c>
      <c r="AF2119" s="1">
        <v>0</v>
      </c>
      <c r="AG2119" s="1">
        <v>0</v>
      </c>
      <c r="AH2119" s="1">
        <v>750</v>
      </c>
      <c r="AI2119" s="1">
        <v>1890</v>
      </c>
      <c r="AJ2119" s="1" t="s">
        <v>801</v>
      </c>
      <c r="AK2119" s="1" t="s">
        <v>802</v>
      </c>
      <c r="AL2119" s="1" t="s">
        <v>803</v>
      </c>
      <c r="AM2119" s="1" t="s">
        <v>12</v>
      </c>
      <c r="AN2119" s="1" t="s">
        <v>23097</v>
      </c>
      <c r="AO2119" s="1" t="s">
        <v>86</v>
      </c>
      <c r="AP2119" s="1" t="s">
        <v>57</v>
      </c>
      <c r="AQ2119" s="1" t="s">
        <v>25</v>
      </c>
      <c r="AR2119" s="1" t="s">
        <v>19</v>
      </c>
      <c r="AS2119" s="1" t="s">
        <v>23091</v>
      </c>
      <c r="AT2119" s="1" t="s">
        <v>26</v>
      </c>
    </row>
    <row r="2120" spans="1:46" x14ac:dyDescent="0.25">
      <c r="A2120" s="1" t="s">
        <v>22716</v>
      </c>
      <c r="B2120" s="2" t="s">
        <v>23073</v>
      </c>
      <c r="C2120" s="2" t="s">
        <v>23106</v>
      </c>
      <c r="D2120" s="1">
        <v>2</v>
      </c>
      <c r="E2120" s="1">
        <v>2</v>
      </c>
      <c r="F2120" s="1">
        <v>1</v>
      </c>
      <c r="G2120" s="1">
        <v>5</v>
      </c>
      <c r="H2120" s="6">
        <v>0.2</v>
      </c>
      <c r="I2120">
        <v>1</v>
      </c>
      <c r="J2120" s="1">
        <v>33</v>
      </c>
      <c r="K2120" s="1">
        <v>1</v>
      </c>
      <c r="L2120" s="1">
        <v>717</v>
      </c>
      <c r="M2120" s="6">
        <v>1.23</v>
      </c>
      <c r="N2120" s="4">
        <v>1400</v>
      </c>
      <c r="O2120" s="4">
        <v>100</v>
      </c>
      <c r="P2120" s="4">
        <v>600</v>
      </c>
      <c r="Q2120" s="3">
        <v>0.28999999999999998</v>
      </c>
      <c r="R2120" s="1">
        <v>24</v>
      </c>
      <c r="S2120" s="1">
        <v>600</v>
      </c>
      <c r="T2120" s="1">
        <v>64</v>
      </c>
      <c r="U2120" s="1">
        <v>0</v>
      </c>
      <c r="V2120" s="1">
        <v>32</v>
      </c>
      <c r="W2120" s="1">
        <v>0</v>
      </c>
      <c r="X2120" s="1">
        <v>1</v>
      </c>
      <c r="Y2120" s="1">
        <v>0</v>
      </c>
      <c r="Z2120" s="1">
        <v>4</v>
      </c>
      <c r="AA2120" s="1">
        <v>1</v>
      </c>
      <c r="AB2120" s="1">
        <v>1</v>
      </c>
      <c r="AC2120" s="1">
        <v>0</v>
      </c>
      <c r="AD2120" s="1">
        <v>0</v>
      </c>
      <c r="AE2120" s="1">
        <v>36</v>
      </c>
      <c r="AF2120" s="1">
        <v>0</v>
      </c>
      <c r="AG2120" s="1">
        <v>22</v>
      </c>
      <c r="AH2120" s="1">
        <v>1480</v>
      </c>
      <c r="AI2120" s="1">
        <v>1538</v>
      </c>
      <c r="AJ2120" s="1" t="s">
        <v>16036</v>
      </c>
      <c r="AK2120" s="1" t="s">
        <v>16037</v>
      </c>
      <c r="AL2120" s="1" t="s">
        <v>16038</v>
      </c>
      <c r="AM2120" s="1" t="s">
        <v>16</v>
      </c>
      <c r="AN2120" s="1" t="s">
        <v>23098</v>
      </c>
      <c r="AO2120" s="1" t="s">
        <v>364</v>
      </c>
      <c r="AP2120" s="1" t="s">
        <v>57</v>
      </c>
      <c r="AQ2120" s="1" t="s">
        <v>14</v>
      </c>
      <c r="AR2120" s="1" t="s">
        <v>30</v>
      </c>
      <c r="AS2120" s="1" t="s">
        <v>23091</v>
      </c>
      <c r="AT2120" s="1" t="s">
        <v>101</v>
      </c>
    </row>
    <row r="2121" spans="1:46" x14ac:dyDescent="0.25">
      <c r="A2121" s="1" t="s">
        <v>22799</v>
      </c>
      <c r="B2121" s="2" t="s">
        <v>23073</v>
      </c>
      <c r="C2121" s="2" t="s">
        <v>23107</v>
      </c>
      <c r="D2121" s="1">
        <v>0</v>
      </c>
      <c r="E2121" s="1">
        <v>2</v>
      </c>
      <c r="F2121" s="1">
        <v>4</v>
      </c>
      <c r="G2121" s="1">
        <v>6</v>
      </c>
      <c r="H2121" s="6">
        <v>0.66666666666666663</v>
      </c>
      <c r="I2121">
        <v>0</v>
      </c>
      <c r="J2121" s="1">
        <v>42</v>
      </c>
      <c r="K2121" s="1">
        <v>0</v>
      </c>
      <c r="L2121" s="1">
        <v>663</v>
      </c>
      <c r="M2121" s="6">
        <v>0.32</v>
      </c>
      <c r="N2121" s="4">
        <v>5000</v>
      </c>
      <c r="O2121" s="4">
        <v>389</v>
      </c>
      <c r="P2121" s="4">
        <v>300</v>
      </c>
      <c r="Q2121" s="3">
        <v>0.3</v>
      </c>
      <c r="R2121" s="1">
        <v>18</v>
      </c>
      <c r="S2121" s="1">
        <v>300</v>
      </c>
      <c r="T2121" s="1">
        <v>25</v>
      </c>
      <c r="U2121" s="1">
        <v>1</v>
      </c>
      <c r="V2121" s="1">
        <v>32</v>
      </c>
      <c r="W2121" s="1">
        <v>0</v>
      </c>
      <c r="X2121" s="1">
        <v>0</v>
      </c>
      <c r="Y2121" s="1">
        <v>0</v>
      </c>
      <c r="Z2121" s="1">
        <v>4</v>
      </c>
      <c r="AA2121" s="1">
        <v>1</v>
      </c>
      <c r="AB2121" s="1">
        <v>0</v>
      </c>
      <c r="AC2121" s="1">
        <v>775</v>
      </c>
      <c r="AD2121" s="1">
        <v>0</v>
      </c>
      <c r="AE2121" s="1">
        <v>0</v>
      </c>
      <c r="AF2121" s="1">
        <v>1494</v>
      </c>
      <c r="AG2121" s="1">
        <v>0</v>
      </c>
      <c r="AH2121" s="1">
        <v>0</v>
      </c>
      <c r="AI2121" s="1">
        <v>2269</v>
      </c>
      <c r="AJ2121" s="1" t="s">
        <v>2650</v>
      </c>
      <c r="AK2121" s="1" t="s">
        <v>16272</v>
      </c>
      <c r="AL2121" s="1" t="s">
        <v>16273</v>
      </c>
      <c r="AM2121" s="1" t="s">
        <v>12</v>
      </c>
      <c r="AN2121" s="1" t="s">
        <v>23097</v>
      </c>
      <c r="AO2121" s="1" t="s">
        <v>86</v>
      </c>
      <c r="AP2121" s="1" t="s">
        <v>57</v>
      </c>
      <c r="AQ2121" s="1" t="s">
        <v>25</v>
      </c>
      <c r="AR2121" s="1" t="s">
        <v>30</v>
      </c>
      <c r="AS2121" s="1" t="s">
        <v>23091</v>
      </c>
      <c r="AT2121" s="1" t="s">
        <v>26</v>
      </c>
    </row>
    <row r="2122" spans="1:46" x14ac:dyDescent="0.25">
      <c r="A2122" s="1" t="s">
        <v>22000</v>
      </c>
      <c r="B2122" s="2" t="s">
        <v>23074</v>
      </c>
      <c r="C2122" s="2" t="s">
        <v>23105</v>
      </c>
      <c r="D2122" s="1">
        <v>1</v>
      </c>
      <c r="E2122" s="1">
        <v>1</v>
      </c>
      <c r="F2122" s="1">
        <v>4</v>
      </c>
      <c r="G2122" s="1">
        <v>6</v>
      </c>
      <c r="H2122" s="6">
        <v>0.66666666666666663</v>
      </c>
      <c r="I2122">
        <v>0</v>
      </c>
      <c r="J2122" s="1">
        <v>34</v>
      </c>
      <c r="K2122" s="1">
        <v>1</v>
      </c>
      <c r="L2122" s="1">
        <v>578</v>
      </c>
      <c r="M2122" s="6">
        <v>0.88</v>
      </c>
      <c r="N2122" s="4">
        <v>2451</v>
      </c>
      <c r="O2122" s="4">
        <v>158</v>
      </c>
      <c r="P2122" s="4">
        <v>200</v>
      </c>
      <c r="Q2122" s="3">
        <v>0.38</v>
      </c>
      <c r="R2122" s="1">
        <v>12</v>
      </c>
      <c r="S2122" s="1">
        <v>200</v>
      </c>
      <c r="T2122" s="1">
        <v>25</v>
      </c>
      <c r="U2122" s="1">
        <v>0</v>
      </c>
      <c r="V2122" s="1">
        <v>32</v>
      </c>
      <c r="W2122" s="1">
        <v>0</v>
      </c>
      <c r="X2122" s="1">
        <v>0</v>
      </c>
      <c r="Y2122" s="1">
        <v>1</v>
      </c>
      <c r="Z2122" s="1">
        <v>2</v>
      </c>
      <c r="AA2122" s="1">
        <v>1</v>
      </c>
      <c r="AB2122" s="1">
        <v>0</v>
      </c>
      <c r="AC2122" s="1">
        <v>500</v>
      </c>
      <c r="AD2122" s="1">
        <v>409</v>
      </c>
      <c r="AE2122" s="1">
        <v>1040</v>
      </c>
      <c r="AF2122" s="1">
        <v>300</v>
      </c>
      <c r="AG2122" s="1">
        <v>259</v>
      </c>
      <c r="AH2122" s="1">
        <v>380</v>
      </c>
      <c r="AI2122" s="1">
        <v>2888</v>
      </c>
      <c r="AJ2122" s="1" t="s">
        <v>14133</v>
      </c>
      <c r="AK2122" s="1" t="s">
        <v>14134</v>
      </c>
      <c r="AL2122" s="1" t="s">
        <v>14135</v>
      </c>
      <c r="AM2122" s="1" t="s">
        <v>12</v>
      </c>
      <c r="AN2122" s="1" t="s">
        <v>23098</v>
      </c>
      <c r="AO2122" s="1" t="s">
        <v>364</v>
      </c>
      <c r="AP2122" s="1" t="s">
        <v>57</v>
      </c>
      <c r="AQ2122" s="1" t="s">
        <v>25</v>
      </c>
      <c r="AR2122" s="1" t="s">
        <v>19</v>
      </c>
      <c r="AS2122" s="1" t="s">
        <v>23091</v>
      </c>
      <c r="AT2122" s="1" t="s">
        <v>26</v>
      </c>
    </row>
    <row r="2123" spans="1:46" x14ac:dyDescent="0.25">
      <c r="A2123" s="1" t="s">
        <v>20895</v>
      </c>
      <c r="B2123" s="2" t="s">
        <v>23074</v>
      </c>
      <c r="C2123" s="2" t="s">
        <v>23105</v>
      </c>
      <c r="D2123" s="1">
        <v>0</v>
      </c>
      <c r="E2123" s="1">
        <v>0</v>
      </c>
      <c r="F2123" s="1">
        <v>1</v>
      </c>
      <c r="G2123" s="1">
        <v>1</v>
      </c>
      <c r="H2123" s="6">
        <v>1</v>
      </c>
      <c r="I2123">
        <v>0</v>
      </c>
      <c r="J2123" s="1">
        <v>40</v>
      </c>
      <c r="K2123" s="1">
        <v>1</v>
      </c>
      <c r="L2123" s="1">
        <v>591</v>
      </c>
      <c r="M2123" s="6">
        <v>0.52</v>
      </c>
      <c r="N2123" s="4">
        <v>4000</v>
      </c>
      <c r="O2123" s="4">
        <v>300</v>
      </c>
      <c r="P2123" s="4">
        <v>600</v>
      </c>
      <c r="Q2123" s="3">
        <v>0.3</v>
      </c>
      <c r="R2123" s="1">
        <v>24</v>
      </c>
      <c r="S2123" s="1">
        <v>600</v>
      </c>
      <c r="T2123" s="1">
        <v>80</v>
      </c>
      <c r="U2123" s="1">
        <v>0</v>
      </c>
      <c r="V2123" s="1">
        <v>32</v>
      </c>
      <c r="W2123" s="1">
        <v>0</v>
      </c>
      <c r="X2123" s="1">
        <v>0</v>
      </c>
      <c r="Y2123" s="1">
        <v>1</v>
      </c>
      <c r="Z2123" s="1">
        <v>0</v>
      </c>
      <c r="AA2123" s="1">
        <v>1</v>
      </c>
      <c r="AB2123" s="1">
        <v>0</v>
      </c>
      <c r="AC2123" s="1">
        <v>380</v>
      </c>
      <c r="AD2123" s="1">
        <v>371</v>
      </c>
      <c r="AE2123" s="1">
        <v>1336</v>
      </c>
      <c r="AF2123" s="1">
        <v>0</v>
      </c>
      <c r="AG2123" s="1">
        <v>161</v>
      </c>
      <c r="AH2123" s="1">
        <v>660</v>
      </c>
      <c r="AI2123" s="1">
        <v>2908</v>
      </c>
      <c r="AJ2123" s="1" t="s">
        <v>11179</v>
      </c>
      <c r="AK2123" s="1" t="s">
        <v>11180</v>
      </c>
      <c r="AL2123" s="1" t="s">
        <v>11181</v>
      </c>
      <c r="AM2123" s="1" t="s">
        <v>12</v>
      </c>
      <c r="AN2123" s="1" t="s">
        <v>23098</v>
      </c>
      <c r="AO2123" s="1" t="s">
        <v>364</v>
      </c>
      <c r="AP2123" s="1" t="s">
        <v>57</v>
      </c>
      <c r="AQ2123" s="1" t="s">
        <v>25</v>
      </c>
      <c r="AR2123" s="1" t="s">
        <v>19</v>
      </c>
      <c r="AS2123" s="1" t="s">
        <v>23091</v>
      </c>
      <c r="AT2123" s="1" t="s">
        <v>26</v>
      </c>
    </row>
    <row r="2124" spans="1:46" x14ac:dyDescent="0.25">
      <c r="A2124" s="1" t="s">
        <v>22066</v>
      </c>
      <c r="B2124" s="2" t="s">
        <v>23074</v>
      </c>
      <c r="C2124" s="2" t="s">
        <v>23106</v>
      </c>
      <c r="D2124" s="1">
        <v>0</v>
      </c>
      <c r="E2124" s="1">
        <v>0</v>
      </c>
      <c r="F2124" s="1">
        <v>1</v>
      </c>
      <c r="G2124" s="1">
        <v>1</v>
      </c>
      <c r="H2124" s="6">
        <v>1</v>
      </c>
      <c r="I2124">
        <v>0</v>
      </c>
      <c r="J2124" s="1">
        <v>34</v>
      </c>
      <c r="K2124" s="1">
        <v>0</v>
      </c>
      <c r="L2124" s="1">
        <v>781</v>
      </c>
      <c r="M2124" s="6">
        <v>0.41</v>
      </c>
      <c r="N2124" s="4">
        <v>1850</v>
      </c>
      <c r="O2124" s="4">
        <v>135</v>
      </c>
      <c r="P2124" s="4">
        <v>800</v>
      </c>
      <c r="Q2124" s="3">
        <v>0.28000000000000003</v>
      </c>
      <c r="R2124" s="1">
        <v>24</v>
      </c>
      <c r="S2124" s="1">
        <v>800</v>
      </c>
      <c r="T2124" s="1">
        <v>45</v>
      </c>
      <c r="U2124" s="1">
        <v>1</v>
      </c>
      <c r="V2124" s="1">
        <v>32</v>
      </c>
      <c r="W2124" s="1">
        <v>0</v>
      </c>
      <c r="X2124" s="1">
        <v>1</v>
      </c>
      <c r="Y2124" s="1">
        <v>1</v>
      </c>
      <c r="Z2124" s="1">
        <v>1</v>
      </c>
      <c r="AA2124" s="1">
        <v>1</v>
      </c>
      <c r="AB2124" s="1">
        <v>0</v>
      </c>
      <c r="AC2124" s="1">
        <v>0</v>
      </c>
      <c r="AD2124" s="1">
        <v>0</v>
      </c>
      <c r="AE2124" s="1">
        <v>0</v>
      </c>
      <c r="AF2124" s="1">
        <v>0</v>
      </c>
      <c r="AG2124" s="1">
        <v>419</v>
      </c>
      <c r="AH2124" s="1">
        <v>0</v>
      </c>
      <c r="AI2124" s="1">
        <v>419</v>
      </c>
      <c r="AJ2124" s="1" t="s">
        <v>14296</v>
      </c>
      <c r="AK2124" s="1" t="s">
        <v>14297</v>
      </c>
      <c r="AL2124" s="1" t="s">
        <v>14298</v>
      </c>
      <c r="AM2124" s="1" t="s">
        <v>12</v>
      </c>
      <c r="AN2124" s="1" t="s">
        <v>23097</v>
      </c>
      <c r="AO2124" s="1" t="s">
        <v>86</v>
      </c>
      <c r="AP2124" s="1" t="s">
        <v>57</v>
      </c>
      <c r="AQ2124" s="1" t="s">
        <v>14</v>
      </c>
      <c r="AR2124" s="1" t="s">
        <v>19</v>
      </c>
      <c r="AS2124" s="1" t="s">
        <v>23091</v>
      </c>
      <c r="AT2124" s="1" t="s">
        <v>26</v>
      </c>
    </row>
    <row r="2125" spans="1:46" x14ac:dyDescent="0.25">
      <c r="A2125" s="1" t="s">
        <v>20393</v>
      </c>
      <c r="B2125" s="2" t="s">
        <v>23074</v>
      </c>
      <c r="C2125" s="2" t="s">
        <v>23106</v>
      </c>
      <c r="D2125" s="1">
        <v>0</v>
      </c>
      <c r="E2125" s="1">
        <v>1</v>
      </c>
      <c r="F2125" s="1">
        <v>1</v>
      </c>
      <c r="G2125" s="1">
        <v>2</v>
      </c>
      <c r="H2125" s="6">
        <v>0.5</v>
      </c>
      <c r="I2125">
        <v>0</v>
      </c>
      <c r="J2125" s="1">
        <v>38</v>
      </c>
      <c r="K2125" s="1">
        <v>0</v>
      </c>
      <c r="L2125" s="1">
        <v>618</v>
      </c>
      <c r="M2125" s="6">
        <v>0.77</v>
      </c>
      <c r="N2125" s="4">
        <v>2080</v>
      </c>
      <c r="O2125" s="4">
        <v>160</v>
      </c>
      <c r="P2125" s="4">
        <v>300</v>
      </c>
      <c r="Q2125" s="3">
        <v>0.28999999999999998</v>
      </c>
      <c r="R2125" s="1">
        <v>24</v>
      </c>
      <c r="S2125" s="1">
        <v>300</v>
      </c>
      <c r="T2125" s="1">
        <v>23</v>
      </c>
      <c r="U2125" s="1">
        <v>1</v>
      </c>
      <c r="V2125" s="1">
        <v>32</v>
      </c>
      <c r="W2125" s="1">
        <v>0</v>
      </c>
      <c r="X2125" s="1">
        <v>0</v>
      </c>
      <c r="Y2125" s="1">
        <v>1</v>
      </c>
      <c r="Z2125" s="1">
        <v>0</v>
      </c>
      <c r="AA2125" s="1">
        <v>1</v>
      </c>
      <c r="AB2125" s="1">
        <v>0</v>
      </c>
      <c r="AC2125" s="1">
        <v>1570</v>
      </c>
      <c r="AD2125" s="1">
        <v>0</v>
      </c>
      <c r="AE2125" s="1">
        <v>0</v>
      </c>
      <c r="AF2125" s="1">
        <v>0</v>
      </c>
      <c r="AG2125" s="1">
        <v>0</v>
      </c>
      <c r="AH2125" s="1">
        <v>900</v>
      </c>
      <c r="AI2125" s="1">
        <v>2470</v>
      </c>
      <c r="AJ2125" s="1" t="s">
        <v>9816</v>
      </c>
      <c r="AK2125" s="1" t="s">
        <v>9817</v>
      </c>
      <c r="AL2125" s="1" t="s">
        <v>9818</v>
      </c>
      <c r="AM2125" s="1" t="s">
        <v>12</v>
      </c>
      <c r="AN2125" s="1" t="s">
        <v>23097</v>
      </c>
      <c r="AO2125" s="1" t="s">
        <v>86</v>
      </c>
      <c r="AP2125" s="1" t="s">
        <v>57</v>
      </c>
      <c r="AQ2125" s="1" t="s">
        <v>25</v>
      </c>
      <c r="AR2125" s="1" t="s">
        <v>19</v>
      </c>
      <c r="AS2125" s="1" t="s">
        <v>23091</v>
      </c>
      <c r="AT2125" s="1" t="s">
        <v>26</v>
      </c>
    </row>
    <row r="2126" spans="1:46" x14ac:dyDescent="0.25">
      <c r="A2126" s="1" t="s">
        <v>17257</v>
      </c>
      <c r="B2126" s="2" t="s">
        <v>23074</v>
      </c>
      <c r="C2126" s="2" t="s">
        <v>23106</v>
      </c>
      <c r="D2126" s="1">
        <v>1</v>
      </c>
      <c r="E2126" s="1">
        <v>2</v>
      </c>
      <c r="F2126" s="1">
        <v>2</v>
      </c>
      <c r="G2126" s="1">
        <v>5</v>
      </c>
      <c r="H2126" s="6">
        <v>0.4</v>
      </c>
      <c r="I2126">
        <v>0</v>
      </c>
      <c r="J2126" s="1">
        <v>31</v>
      </c>
      <c r="K2126" s="1">
        <v>0</v>
      </c>
      <c r="L2126" s="1">
        <v>718</v>
      </c>
      <c r="M2126" s="6">
        <v>0.65</v>
      </c>
      <c r="N2126" s="4">
        <v>2600</v>
      </c>
      <c r="O2126" s="4">
        <v>180</v>
      </c>
      <c r="P2126" s="4">
        <v>400</v>
      </c>
      <c r="Q2126" s="3">
        <v>0.3</v>
      </c>
      <c r="R2126" s="1">
        <v>24</v>
      </c>
      <c r="S2126" s="1">
        <v>400</v>
      </c>
      <c r="T2126" s="1">
        <v>49</v>
      </c>
      <c r="U2126" s="1">
        <v>1</v>
      </c>
      <c r="V2126" s="1">
        <v>32</v>
      </c>
      <c r="W2126" s="1">
        <v>0</v>
      </c>
      <c r="X2126" s="1">
        <v>0</v>
      </c>
      <c r="Y2126" s="1">
        <v>1</v>
      </c>
      <c r="Z2126" s="1">
        <v>1</v>
      </c>
      <c r="AA2126" s="1">
        <v>1</v>
      </c>
      <c r="AB2126" s="1">
        <v>0</v>
      </c>
      <c r="AC2126" s="1">
        <v>2300</v>
      </c>
      <c r="AD2126" s="1">
        <v>0</v>
      </c>
      <c r="AE2126" s="1">
        <v>461</v>
      </c>
      <c r="AF2126" s="1">
        <v>0</v>
      </c>
      <c r="AG2126" s="1">
        <v>0</v>
      </c>
      <c r="AH2126" s="1">
        <v>0</v>
      </c>
      <c r="AI2126" s="1">
        <v>2761</v>
      </c>
      <c r="AJ2126" s="1" t="s">
        <v>785</v>
      </c>
      <c r="AK2126" s="1" t="s">
        <v>786</v>
      </c>
      <c r="AL2126" s="1" t="s">
        <v>787</v>
      </c>
      <c r="AM2126" s="1" t="s">
        <v>12</v>
      </c>
      <c r="AN2126" s="1" t="s">
        <v>23097</v>
      </c>
      <c r="AO2126" s="1" t="s">
        <v>86</v>
      </c>
      <c r="AP2126" s="1" t="s">
        <v>57</v>
      </c>
      <c r="AQ2126" s="1" t="s">
        <v>25</v>
      </c>
      <c r="AR2126" s="1" t="s">
        <v>19</v>
      </c>
      <c r="AS2126" s="1" t="s">
        <v>23091</v>
      </c>
      <c r="AT2126" s="1" t="s">
        <v>26</v>
      </c>
    </row>
    <row r="2127" spans="1:46" x14ac:dyDescent="0.25">
      <c r="A2127" s="1" t="s">
        <v>18186</v>
      </c>
      <c r="B2127" s="2" t="s">
        <v>23074</v>
      </c>
      <c r="C2127" s="2" t="s">
        <v>23107</v>
      </c>
      <c r="D2127" s="1">
        <v>0</v>
      </c>
      <c r="E2127" s="1">
        <v>0</v>
      </c>
      <c r="F2127" s="1">
        <v>2</v>
      </c>
      <c r="G2127" s="1">
        <v>2</v>
      </c>
      <c r="H2127" s="6">
        <v>1</v>
      </c>
      <c r="I2127">
        <v>0</v>
      </c>
      <c r="J2127" s="1">
        <v>40</v>
      </c>
      <c r="K2127" s="1">
        <v>0</v>
      </c>
      <c r="L2127" s="1">
        <v>763</v>
      </c>
      <c r="M2127" s="6">
        <v>0.06</v>
      </c>
      <c r="N2127" s="4">
        <v>18000</v>
      </c>
      <c r="O2127" s="4">
        <v>1500</v>
      </c>
      <c r="P2127" s="4">
        <v>1000</v>
      </c>
      <c r="Q2127" s="3">
        <v>0.25</v>
      </c>
      <c r="R2127" s="1">
        <v>18</v>
      </c>
      <c r="S2127" s="1">
        <v>1000</v>
      </c>
      <c r="T2127" s="1">
        <v>70</v>
      </c>
      <c r="U2127" s="1">
        <v>1</v>
      </c>
      <c r="V2127" s="1">
        <v>32</v>
      </c>
      <c r="W2127" s="1">
        <v>1</v>
      </c>
      <c r="X2127" s="1">
        <v>0</v>
      </c>
      <c r="Y2127" s="1">
        <v>1</v>
      </c>
      <c r="Z2127" s="1">
        <v>2</v>
      </c>
      <c r="AA2127" s="1">
        <v>0</v>
      </c>
      <c r="AB2127" s="1">
        <v>0</v>
      </c>
      <c r="AC2127" s="1">
        <v>1031</v>
      </c>
      <c r="AD2127" s="1">
        <v>0</v>
      </c>
      <c r="AE2127" s="1">
        <v>0</v>
      </c>
      <c r="AF2127" s="1">
        <v>0</v>
      </c>
      <c r="AG2127" s="1">
        <v>0</v>
      </c>
      <c r="AH2127" s="1">
        <v>0</v>
      </c>
      <c r="AI2127" s="1">
        <v>1031</v>
      </c>
      <c r="AJ2127" s="1" t="s">
        <v>3618</v>
      </c>
      <c r="AK2127" s="1" t="s">
        <v>3619</v>
      </c>
      <c r="AL2127" s="1" t="s">
        <v>3620</v>
      </c>
      <c r="AM2127" s="1" t="s">
        <v>12</v>
      </c>
      <c r="AN2127" s="1" t="s">
        <v>23097</v>
      </c>
      <c r="AO2127" s="1" t="s">
        <v>86</v>
      </c>
      <c r="AP2127" s="1" t="s">
        <v>86</v>
      </c>
      <c r="AQ2127" s="1" t="s">
        <v>25</v>
      </c>
      <c r="AR2127" s="1" t="s">
        <v>19</v>
      </c>
      <c r="AS2127" s="1" t="s">
        <v>23090</v>
      </c>
      <c r="AT2127" s="1" t="s">
        <v>26</v>
      </c>
    </row>
    <row r="2128" spans="1:46" x14ac:dyDescent="0.25">
      <c r="A2128" s="1" t="s">
        <v>22848</v>
      </c>
      <c r="B2128" s="2" t="s">
        <v>23074</v>
      </c>
      <c r="C2128" s="2" t="s">
        <v>23108</v>
      </c>
      <c r="D2128" s="1">
        <v>0</v>
      </c>
      <c r="E2128" s="1">
        <v>0</v>
      </c>
      <c r="F2128" s="1">
        <v>2</v>
      </c>
      <c r="G2128" s="1">
        <v>2</v>
      </c>
      <c r="H2128" s="6">
        <v>1</v>
      </c>
      <c r="I2128">
        <v>1</v>
      </c>
      <c r="J2128" s="1">
        <v>31</v>
      </c>
      <c r="K2128" s="1">
        <v>0</v>
      </c>
      <c r="L2128" s="1">
        <v>706</v>
      </c>
      <c r="M2128" s="6">
        <v>0.95</v>
      </c>
      <c r="N2128" s="4">
        <v>1800</v>
      </c>
      <c r="O2128" s="4">
        <v>150</v>
      </c>
      <c r="P2128" s="4">
        <v>500</v>
      </c>
      <c r="Q2128" s="3">
        <v>0.27</v>
      </c>
      <c r="R2128" s="1">
        <v>24</v>
      </c>
      <c r="S2128" s="1">
        <v>500</v>
      </c>
      <c r="T2128" s="1">
        <v>57</v>
      </c>
      <c r="U2128" s="1">
        <v>0</v>
      </c>
      <c r="V2128" s="1">
        <v>32</v>
      </c>
      <c r="W2128" s="1">
        <v>0</v>
      </c>
      <c r="X2128" s="1">
        <v>1</v>
      </c>
      <c r="Y2128" s="1">
        <v>0</v>
      </c>
      <c r="Z2128" s="1">
        <v>6</v>
      </c>
      <c r="AA2128" s="1">
        <v>0</v>
      </c>
      <c r="AB2128" s="1">
        <v>1</v>
      </c>
      <c r="AC2128" s="1">
        <v>0</v>
      </c>
      <c r="AD2128" s="1">
        <v>0</v>
      </c>
      <c r="AE2128" s="1">
        <v>0</v>
      </c>
      <c r="AF2128" s="1">
        <v>751</v>
      </c>
      <c r="AG2128" s="1">
        <v>0</v>
      </c>
      <c r="AH2128" s="1">
        <v>1267</v>
      </c>
      <c r="AI2128" s="1">
        <v>2018</v>
      </c>
      <c r="AJ2128" s="1" t="s">
        <v>16406</v>
      </c>
      <c r="AK2128" s="1" t="s">
        <v>16407</v>
      </c>
      <c r="AL2128" s="1" t="s">
        <v>16408</v>
      </c>
      <c r="AM2128" s="1" t="s">
        <v>16</v>
      </c>
      <c r="AN2128" s="1" t="s">
        <v>23097</v>
      </c>
      <c r="AO2128" s="1" t="s">
        <v>364</v>
      </c>
      <c r="AP2128" s="1" t="s">
        <v>57</v>
      </c>
      <c r="AQ2128" s="1" t="s">
        <v>14</v>
      </c>
      <c r="AR2128" s="1" t="s">
        <v>30</v>
      </c>
      <c r="AS2128" s="1" t="s">
        <v>23090</v>
      </c>
      <c r="AT2128" s="1" t="s">
        <v>101</v>
      </c>
    </row>
    <row r="2129" spans="1:46" x14ac:dyDescent="0.25">
      <c r="A2129" s="1" t="s">
        <v>22856</v>
      </c>
      <c r="B2129" s="2" t="s">
        <v>23074</v>
      </c>
      <c r="C2129" s="2" t="s">
        <v>23108</v>
      </c>
      <c r="D2129" s="1">
        <v>0</v>
      </c>
      <c r="E2129" s="1">
        <v>0</v>
      </c>
      <c r="F2129" s="1">
        <v>1</v>
      </c>
      <c r="G2129" s="1">
        <v>1</v>
      </c>
      <c r="H2129" s="6">
        <v>1</v>
      </c>
      <c r="I2129">
        <v>0</v>
      </c>
      <c r="J2129" s="1">
        <v>34</v>
      </c>
      <c r="K2129" s="1">
        <v>1</v>
      </c>
      <c r="L2129" s="1">
        <v>758</v>
      </c>
      <c r="M2129" s="6">
        <v>0.62</v>
      </c>
      <c r="N2129" s="4">
        <v>3600</v>
      </c>
      <c r="O2129" s="4">
        <v>230</v>
      </c>
      <c r="P2129" s="4">
        <v>500</v>
      </c>
      <c r="Q2129" s="3">
        <v>0.3</v>
      </c>
      <c r="R2129" s="1">
        <v>24</v>
      </c>
      <c r="S2129" s="1">
        <v>500</v>
      </c>
      <c r="T2129" s="1">
        <v>48</v>
      </c>
      <c r="U2129" s="1">
        <v>1</v>
      </c>
      <c r="V2129" s="1">
        <v>32</v>
      </c>
      <c r="W2129" s="1">
        <v>0</v>
      </c>
      <c r="X2129" s="1">
        <v>0</v>
      </c>
      <c r="Y2129" s="1">
        <v>1</v>
      </c>
      <c r="Z2129" s="1">
        <v>0</v>
      </c>
      <c r="AA2129" s="1">
        <v>1</v>
      </c>
      <c r="AB2129" s="1">
        <v>0</v>
      </c>
      <c r="AC2129" s="1">
        <v>450</v>
      </c>
      <c r="AD2129" s="1">
        <v>0</v>
      </c>
      <c r="AE2129" s="1">
        <v>662</v>
      </c>
      <c r="AF2129" s="1">
        <v>283</v>
      </c>
      <c r="AG2129" s="1">
        <v>0</v>
      </c>
      <c r="AH2129" s="1">
        <v>1000</v>
      </c>
      <c r="AI2129" s="1">
        <v>2395</v>
      </c>
      <c r="AJ2129" s="1" t="s">
        <v>16427</v>
      </c>
      <c r="AK2129" s="1" t="s">
        <v>16428</v>
      </c>
      <c r="AL2129" s="1" t="s">
        <v>16429</v>
      </c>
      <c r="AM2129" s="1" t="s">
        <v>12</v>
      </c>
      <c r="AN2129" s="1" t="s">
        <v>23098</v>
      </c>
      <c r="AO2129" s="1" t="s">
        <v>86</v>
      </c>
      <c r="AP2129" s="1" t="s">
        <v>57</v>
      </c>
      <c r="AQ2129" s="1" t="s">
        <v>25</v>
      </c>
      <c r="AR2129" s="1" t="s">
        <v>19</v>
      </c>
      <c r="AS2129" s="1" t="s">
        <v>23091</v>
      </c>
      <c r="AT2129" s="1" t="s">
        <v>26</v>
      </c>
    </row>
    <row r="2130" spans="1:46" x14ac:dyDescent="0.25">
      <c r="A2130" s="1" t="s">
        <v>20610</v>
      </c>
      <c r="B2130" s="2" t="s">
        <v>23074</v>
      </c>
      <c r="C2130" s="2" t="s">
        <v>23109</v>
      </c>
      <c r="D2130" s="1">
        <v>0</v>
      </c>
      <c r="E2130" s="1">
        <v>2</v>
      </c>
      <c r="F2130" s="1">
        <v>1</v>
      </c>
      <c r="G2130" s="1">
        <v>3</v>
      </c>
      <c r="H2130" s="6">
        <v>0.33333333333333331</v>
      </c>
      <c r="I2130">
        <v>0</v>
      </c>
      <c r="J2130" s="1">
        <v>40</v>
      </c>
      <c r="K2130" s="1">
        <v>1</v>
      </c>
      <c r="L2130" s="1">
        <v>589</v>
      </c>
      <c r="M2130" s="6">
        <v>0.79</v>
      </c>
      <c r="N2130" s="4">
        <v>4000</v>
      </c>
      <c r="O2130" s="4">
        <v>300</v>
      </c>
      <c r="P2130" s="4">
        <v>300</v>
      </c>
      <c r="Q2130" s="3">
        <v>0.35</v>
      </c>
      <c r="R2130" s="1">
        <v>24</v>
      </c>
      <c r="S2130" s="1">
        <v>300</v>
      </c>
      <c r="T2130" s="1">
        <v>42</v>
      </c>
      <c r="U2130" s="1">
        <v>1</v>
      </c>
      <c r="V2130" s="1">
        <v>32</v>
      </c>
      <c r="W2130" s="1">
        <v>1</v>
      </c>
      <c r="X2130" s="1">
        <v>0</v>
      </c>
      <c r="Y2130" s="1">
        <v>1</v>
      </c>
      <c r="Z2130" s="1">
        <v>3</v>
      </c>
      <c r="AA2130" s="1">
        <v>1</v>
      </c>
      <c r="AB2130" s="1">
        <v>0</v>
      </c>
      <c r="AC2130" s="1">
        <v>1379</v>
      </c>
      <c r="AD2130" s="1">
        <v>0</v>
      </c>
      <c r="AE2130" s="1">
        <v>0</v>
      </c>
      <c r="AF2130" s="1">
        <v>1837</v>
      </c>
      <c r="AG2130" s="1">
        <v>0</v>
      </c>
      <c r="AH2130" s="1">
        <v>1300</v>
      </c>
      <c r="AI2130" s="1">
        <v>4516</v>
      </c>
      <c r="AJ2130" s="1" t="s">
        <v>10436</v>
      </c>
      <c r="AK2130" s="1" t="s">
        <v>10437</v>
      </c>
      <c r="AL2130" s="1" t="s">
        <v>10438</v>
      </c>
      <c r="AM2130" s="1" t="s">
        <v>12</v>
      </c>
      <c r="AN2130" s="1" t="s">
        <v>23098</v>
      </c>
      <c r="AO2130" s="1" t="s">
        <v>86</v>
      </c>
      <c r="AP2130" s="1" t="s">
        <v>86</v>
      </c>
      <c r="AQ2130" s="1" t="s">
        <v>25</v>
      </c>
      <c r="AR2130" s="1" t="s">
        <v>19</v>
      </c>
      <c r="AS2130" s="1" t="s">
        <v>23091</v>
      </c>
      <c r="AT2130" s="1" t="s">
        <v>26</v>
      </c>
    </row>
    <row r="2131" spans="1:46" x14ac:dyDescent="0.25">
      <c r="A2131" s="1" t="s">
        <v>21553</v>
      </c>
      <c r="B2131" s="2" t="s">
        <v>23075</v>
      </c>
      <c r="C2131" s="2" t="s">
        <v>23106</v>
      </c>
      <c r="D2131" s="1">
        <v>0</v>
      </c>
      <c r="E2131" s="1">
        <v>0</v>
      </c>
      <c r="F2131" s="1">
        <v>1</v>
      </c>
      <c r="G2131" s="1">
        <v>1</v>
      </c>
      <c r="H2131" s="6">
        <v>1</v>
      </c>
      <c r="I2131">
        <v>0</v>
      </c>
      <c r="J2131" s="1">
        <v>34</v>
      </c>
      <c r="K2131" s="1">
        <v>1</v>
      </c>
      <c r="L2131" s="1">
        <v>586</v>
      </c>
      <c r="M2131" s="6">
        <v>0.49</v>
      </c>
      <c r="N2131" s="4">
        <v>3657</v>
      </c>
      <c r="O2131" s="4">
        <v>300</v>
      </c>
      <c r="P2131" s="4">
        <v>1000</v>
      </c>
      <c r="Q2131" s="3">
        <v>0.33</v>
      </c>
      <c r="R2131" s="1">
        <v>24</v>
      </c>
      <c r="S2131" s="1">
        <v>1000</v>
      </c>
      <c r="T2131" s="1">
        <v>84</v>
      </c>
      <c r="U2131" s="1">
        <v>1</v>
      </c>
      <c r="V2131" s="1">
        <v>32</v>
      </c>
      <c r="W2131" s="1">
        <v>0</v>
      </c>
      <c r="X2131" s="1">
        <v>0</v>
      </c>
      <c r="Y2131" s="1">
        <v>1</v>
      </c>
      <c r="Z2131" s="1">
        <v>4</v>
      </c>
      <c r="AA2131" s="1">
        <v>0</v>
      </c>
      <c r="AB2131" s="1">
        <v>0</v>
      </c>
      <c r="AC2131" s="1">
        <v>0</v>
      </c>
      <c r="AD2131" s="1">
        <v>0</v>
      </c>
      <c r="AE2131" s="1">
        <v>1533</v>
      </c>
      <c r="AF2131" s="1">
        <v>0</v>
      </c>
      <c r="AG2131" s="1">
        <v>0</v>
      </c>
      <c r="AH2131" s="1">
        <v>500</v>
      </c>
      <c r="AI2131" s="1">
        <v>2033</v>
      </c>
      <c r="AJ2131" s="1" t="s">
        <v>3641</v>
      </c>
      <c r="AK2131" s="1" t="s">
        <v>12955</v>
      </c>
      <c r="AL2131" s="1" t="s">
        <v>12956</v>
      </c>
      <c r="AM2131" s="1" t="s">
        <v>12</v>
      </c>
      <c r="AN2131" s="1" t="s">
        <v>23098</v>
      </c>
      <c r="AO2131" s="1" t="s">
        <v>86</v>
      </c>
      <c r="AP2131" s="1" t="s">
        <v>57</v>
      </c>
      <c r="AQ2131" s="1" t="s">
        <v>25</v>
      </c>
      <c r="AR2131" s="1" t="s">
        <v>19</v>
      </c>
      <c r="AS2131" s="1" t="s">
        <v>23090</v>
      </c>
      <c r="AT2131" s="1" t="s">
        <v>26</v>
      </c>
    </row>
    <row r="2132" spans="1:46" x14ac:dyDescent="0.25">
      <c r="A2132" s="1" t="s">
        <v>22175</v>
      </c>
      <c r="B2132" s="2" t="s">
        <v>23075</v>
      </c>
      <c r="C2132" s="2" t="s">
        <v>23107</v>
      </c>
      <c r="D2132" s="1">
        <v>0</v>
      </c>
      <c r="E2132" s="1">
        <v>1</v>
      </c>
      <c r="F2132" s="1">
        <v>2</v>
      </c>
      <c r="G2132" s="1">
        <v>3</v>
      </c>
      <c r="H2132" s="6">
        <v>0.66666666666666663</v>
      </c>
      <c r="I2132">
        <v>1</v>
      </c>
      <c r="J2132" s="1">
        <v>32</v>
      </c>
      <c r="K2132" s="1">
        <v>1</v>
      </c>
      <c r="L2132" s="1">
        <v>697</v>
      </c>
      <c r="M2132" s="6">
        <v>0.43</v>
      </c>
      <c r="N2132" s="4">
        <v>2200</v>
      </c>
      <c r="O2132" s="4">
        <v>160</v>
      </c>
      <c r="P2132" s="4">
        <v>500</v>
      </c>
      <c r="Q2132" s="3">
        <v>0.3</v>
      </c>
      <c r="R2132" s="1">
        <v>24</v>
      </c>
      <c r="S2132" s="1">
        <v>500</v>
      </c>
      <c r="T2132" s="1">
        <v>46</v>
      </c>
      <c r="U2132" s="1">
        <v>1</v>
      </c>
      <c r="V2132" s="1">
        <v>32</v>
      </c>
      <c r="W2132" s="1">
        <v>0</v>
      </c>
      <c r="X2132" s="1">
        <v>0</v>
      </c>
      <c r="Y2132" s="1">
        <v>1</v>
      </c>
      <c r="Z2132" s="1">
        <v>2</v>
      </c>
      <c r="AA2132" s="1">
        <v>1</v>
      </c>
      <c r="AB2132" s="1">
        <v>1</v>
      </c>
      <c r="AC2132" s="1">
        <v>367</v>
      </c>
      <c r="AD2132" s="1">
        <v>341</v>
      </c>
      <c r="AE2132" s="1">
        <v>0</v>
      </c>
      <c r="AF2132" s="1">
        <v>0</v>
      </c>
      <c r="AG2132" s="1">
        <v>2</v>
      </c>
      <c r="AH2132" s="1">
        <v>300</v>
      </c>
      <c r="AI2132" s="1">
        <v>1010</v>
      </c>
      <c r="AJ2132" s="1" t="s">
        <v>14609</v>
      </c>
      <c r="AK2132" s="1" t="s">
        <v>14610</v>
      </c>
      <c r="AL2132" s="1" t="s">
        <v>14611</v>
      </c>
      <c r="AM2132" s="1" t="s">
        <v>16</v>
      </c>
      <c r="AN2132" s="1" t="s">
        <v>23098</v>
      </c>
      <c r="AO2132" s="1" t="s">
        <v>86</v>
      </c>
      <c r="AP2132" s="1" t="s">
        <v>57</v>
      </c>
      <c r="AQ2132" s="1" t="s">
        <v>25</v>
      </c>
      <c r="AR2132" s="1" t="s">
        <v>19</v>
      </c>
      <c r="AS2132" s="1" t="s">
        <v>23091</v>
      </c>
      <c r="AT2132" s="1" t="s">
        <v>101</v>
      </c>
    </row>
    <row r="2133" spans="1:46" x14ac:dyDescent="0.25">
      <c r="A2133" s="1" t="s">
        <v>21937</v>
      </c>
      <c r="B2133" s="2" t="s">
        <v>23101</v>
      </c>
      <c r="C2133" s="2" t="s">
        <v>23104</v>
      </c>
      <c r="D2133" s="1">
        <v>0</v>
      </c>
      <c r="E2133" s="1">
        <v>2</v>
      </c>
      <c r="F2133" s="1">
        <v>1</v>
      </c>
      <c r="G2133" s="1">
        <v>3</v>
      </c>
      <c r="H2133" s="6">
        <v>0.33333333333333331</v>
      </c>
      <c r="I2133">
        <v>1</v>
      </c>
      <c r="J2133" s="1">
        <v>44</v>
      </c>
      <c r="K2133" s="1">
        <v>1</v>
      </c>
      <c r="L2133" s="1">
        <v>322</v>
      </c>
      <c r="M2133" s="6">
        <v>0</v>
      </c>
      <c r="N2133" s="4">
        <v>3800</v>
      </c>
      <c r="O2133" s="4">
        <v>320</v>
      </c>
      <c r="P2133" s="4">
        <v>500</v>
      </c>
      <c r="Q2133" s="3">
        <v>0.45</v>
      </c>
      <c r="R2133" s="1">
        <v>24</v>
      </c>
      <c r="S2133" s="1">
        <v>500</v>
      </c>
      <c r="T2133" s="1">
        <v>13</v>
      </c>
      <c r="U2133" s="1">
        <v>1</v>
      </c>
      <c r="V2133" s="1">
        <v>32</v>
      </c>
      <c r="W2133" s="1">
        <v>0</v>
      </c>
      <c r="X2133" s="1">
        <v>0</v>
      </c>
      <c r="Y2133" s="1">
        <v>1</v>
      </c>
      <c r="Z2133" s="1">
        <v>3</v>
      </c>
      <c r="AA2133" s="1">
        <v>0</v>
      </c>
      <c r="AB2133" s="1">
        <v>1</v>
      </c>
      <c r="AC2133" s="1">
        <v>1600</v>
      </c>
      <c r="AD2133" s="1">
        <v>0</v>
      </c>
      <c r="AE2133" s="1">
        <v>600</v>
      </c>
      <c r="AF2133" s="1">
        <v>0</v>
      </c>
      <c r="AG2133" s="1">
        <v>0</v>
      </c>
      <c r="AH2133" s="1">
        <v>0</v>
      </c>
      <c r="AI2133" s="1">
        <v>2200</v>
      </c>
      <c r="AJ2133" s="1" t="s">
        <v>13975</v>
      </c>
      <c r="AK2133" s="1" t="s">
        <v>13976</v>
      </c>
      <c r="AL2133" s="1" t="s">
        <v>11</v>
      </c>
      <c r="AM2133" s="1" t="s">
        <v>16</v>
      </c>
      <c r="AN2133" s="1" t="s">
        <v>23098</v>
      </c>
      <c r="AO2133" s="1" t="s">
        <v>86</v>
      </c>
      <c r="AP2133" s="1" t="s">
        <v>57</v>
      </c>
      <c r="AQ2133" s="1" t="s">
        <v>25</v>
      </c>
      <c r="AR2133" s="1" t="s">
        <v>19</v>
      </c>
      <c r="AS2133" s="1" t="s">
        <v>23090</v>
      </c>
      <c r="AT2133" s="1" t="s">
        <v>101</v>
      </c>
    </row>
    <row r="2134" spans="1:46" x14ac:dyDescent="0.25">
      <c r="A2134" s="1" t="s">
        <v>17217</v>
      </c>
      <c r="B2134" s="2" t="s">
        <v>23101</v>
      </c>
      <c r="C2134" s="2" t="s">
        <v>23104</v>
      </c>
      <c r="D2134" s="1">
        <v>0</v>
      </c>
      <c r="E2134" s="1">
        <v>0</v>
      </c>
      <c r="F2134" s="1">
        <v>1</v>
      </c>
      <c r="G2134" s="1">
        <v>1</v>
      </c>
      <c r="H2134" s="6">
        <v>1</v>
      </c>
      <c r="I2134">
        <v>0</v>
      </c>
      <c r="J2134" s="1">
        <v>40</v>
      </c>
      <c r="K2134" s="1">
        <v>0</v>
      </c>
      <c r="L2134" s="1">
        <v>620</v>
      </c>
      <c r="M2134" s="6">
        <v>0.23</v>
      </c>
      <c r="N2134" s="4">
        <v>6000</v>
      </c>
      <c r="O2134" s="4">
        <v>420</v>
      </c>
      <c r="P2134" s="4">
        <v>1000</v>
      </c>
      <c r="Q2134" s="3">
        <v>0.35</v>
      </c>
      <c r="R2134" s="1">
        <v>36</v>
      </c>
      <c r="S2134" s="1">
        <v>1000</v>
      </c>
      <c r="T2134" s="1">
        <v>54</v>
      </c>
      <c r="U2134" s="1">
        <v>0</v>
      </c>
      <c r="V2134" s="1">
        <v>32</v>
      </c>
      <c r="W2134" s="1">
        <v>0</v>
      </c>
      <c r="X2134" s="1">
        <v>0</v>
      </c>
      <c r="Y2134" s="1">
        <v>1</v>
      </c>
      <c r="Z2134" s="1">
        <v>0</v>
      </c>
      <c r="AA2134" s="1">
        <v>1</v>
      </c>
      <c r="AB2134" s="1">
        <v>0</v>
      </c>
      <c r="AC2134" s="1">
        <v>0</v>
      </c>
      <c r="AD2134" s="1">
        <v>0</v>
      </c>
      <c r="AE2134" s="1">
        <v>0</v>
      </c>
      <c r="AF2134" s="1">
        <v>0</v>
      </c>
      <c r="AG2134" s="1">
        <v>30</v>
      </c>
      <c r="AH2134" s="1">
        <v>900</v>
      </c>
      <c r="AI2134" s="1">
        <v>930</v>
      </c>
      <c r="AJ2134" s="1" t="s">
        <v>651</v>
      </c>
      <c r="AK2134" s="1" t="s">
        <v>652</v>
      </c>
      <c r="AL2134" s="1" t="s">
        <v>653</v>
      </c>
      <c r="AM2134" s="1" t="s">
        <v>12</v>
      </c>
      <c r="AN2134" s="1" t="s">
        <v>23097</v>
      </c>
      <c r="AO2134" s="1" t="s">
        <v>364</v>
      </c>
      <c r="AP2134" s="1" t="s">
        <v>57</v>
      </c>
      <c r="AQ2134" s="1" t="s">
        <v>25</v>
      </c>
      <c r="AR2134" s="1" t="s">
        <v>19</v>
      </c>
      <c r="AS2134" s="1" t="s">
        <v>23091</v>
      </c>
      <c r="AT2134" s="1" t="s">
        <v>26</v>
      </c>
    </row>
    <row r="2135" spans="1:46" x14ac:dyDescent="0.25">
      <c r="A2135" s="1" t="s">
        <v>17229</v>
      </c>
      <c r="B2135" s="2" t="s">
        <v>23101</v>
      </c>
      <c r="C2135" s="2" t="s">
        <v>23104</v>
      </c>
      <c r="D2135" s="1">
        <v>0</v>
      </c>
      <c r="E2135" s="1">
        <v>5</v>
      </c>
      <c r="F2135" s="1">
        <v>2</v>
      </c>
      <c r="G2135" s="1">
        <v>7</v>
      </c>
      <c r="H2135" s="6">
        <v>0.2857142857142857</v>
      </c>
      <c r="I2135">
        <v>0</v>
      </c>
      <c r="J2135" s="1">
        <v>37</v>
      </c>
      <c r="K2135" s="1">
        <v>1</v>
      </c>
      <c r="L2135" s="1">
        <v>535</v>
      </c>
      <c r="M2135" s="6">
        <v>0.94</v>
      </c>
      <c r="N2135" s="4">
        <v>2350</v>
      </c>
      <c r="O2135" s="4">
        <v>175</v>
      </c>
      <c r="P2135" s="4">
        <v>700</v>
      </c>
      <c r="Q2135" s="3">
        <v>0.35</v>
      </c>
      <c r="R2135" s="1">
        <v>24</v>
      </c>
      <c r="S2135" s="1">
        <v>700</v>
      </c>
      <c r="T2135" s="1">
        <v>54</v>
      </c>
      <c r="U2135" s="1">
        <v>0</v>
      </c>
      <c r="V2135" s="1">
        <v>32</v>
      </c>
      <c r="W2135" s="1">
        <v>0</v>
      </c>
      <c r="X2135" s="1">
        <v>0</v>
      </c>
      <c r="Y2135" s="1">
        <v>0</v>
      </c>
      <c r="Z2135" s="1">
        <v>1</v>
      </c>
      <c r="AA2135" s="1">
        <v>0</v>
      </c>
      <c r="AB2135" s="1">
        <v>0</v>
      </c>
      <c r="AC2135" s="1">
        <v>0</v>
      </c>
      <c r="AD2135" s="1">
        <v>0</v>
      </c>
      <c r="AE2135" s="1">
        <v>1300</v>
      </c>
      <c r="AF2135" s="1">
        <v>500</v>
      </c>
      <c r="AG2135" s="1">
        <v>200</v>
      </c>
      <c r="AH2135" s="1">
        <v>700</v>
      </c>
      <c r="AI2135" s="1">
        <v>2700</v>
      </c>
      <c r="AJ2135" s="1" t="s">
        <v>692</v>
      </c>
      <c r="AK2135" s="1" t="s">
        <v>693</v>
      </c>
      <c r="AL2135" s="1" t="s">
        <v>694</v>
      </c>
      <c r="AM2135" s="1" t="s">
        <v>12</v>
      </c>
      <c r="AN2135" s="1" t="s">
        <v>23098</v>
      </c>
      <c r="AO2135" s="1" t="s">
        <v>364</v>
      </c>
      <c r="AP2135" s="1" t="s">
        <v>57</v>
      </c>
      <c r="AQ2135" s="1" t="s">
        <v>25</v>
      </c>
      <c r="AR2135" s="1" t="s">
        <v>30</v>
      </c>
      <c r="AS2135" s="1" t="s">
        <v>23090</v>
      </c>
      <c r="AT2135" s="1" t="s">
        <v>26</v>
      </c>
    </row>
    <row r="2136" spans="1:46" x14ac:dyDescent="0.25">
      <c r="A2136" s="1" t="s">
        <v>22662</v>
      </c>
      <c r="B2136" s="2" t="s">
        <v>23101</v>
      </c>
      <c r="C2136" s="2" t="s">
        <v>23104</v>
      </c>
      <c r="D2136" s="1">
        <v>1</v>
      </c>
      <c r="E2136" s="1">
        <v>0</v>
      </c>
      <c r="F2136" s="1">
        <v>1</v>
      </c>
      <c r="G2136" s="1">
        <v>2</v>
      </c>
      <c r="H2136" s="6">
        <v>0.5</v>
      </c>
      <c r="I2136">
        <v>0</v>
      </c>
      <c r="J2136" s="1">
        <v>36</v>
      </c>
      <c r="K2136" s="1">
        <v>1</v>
      </c>
      <c r="L2136" s="1">
        <v>519</v>
      </c>
      <c r="M2136" s="6">
        <v>0.45</v>
      </c>
      <c r="N2136" s="4">
        <v>2800</v>
      </c>
      <c r="O2136" s="4">
        <v>230</v>
      </c>
      <c r="P2136" s="4">
        <v>400</v>
      </c>
      <c r="Q2136" s="3">
        <v>0.36</v>
      </c>
      <c r="R2136" s="1">
        <v>36</v>
      </c>
      <c r="S2136" s="1">
        <v>400</v>
      </c>
      <c r="T2136" s="1">
        <v>45</v>
      </c>
      <c r="U2136" s="1">
        <v>1</v>
      </c>
      <c r="V2136" s="1">
        <v>32</v>
      </c>
      <c r="W2136" s="1">
        <v>1</v>
      </c>
      <c r="X2136" s="1">
        <v>0</v>
      </c>
      <c r="Y2136" s="1">
        <v>1</v>
      </c>
      <c r="Z2136" s="1">
        <v>2</v>
      </c>
      <c r="AA2136" s="1">
        <v>0</v>
      </c>
      <c r="AB2136" s="1">
        <v>0</v>
      </c>
      <c r="AC2136" s="1">
        <v>0</v>
      </c>
      <c r="AD2136" s="1">
        <v>0</v>
      </c>
      <c r="AE2136" s="1">
        <v>1894</v>
      </c>
      <c r="AF2136" s="1">
        <v>0</v>
      </c>
      <c r="AG2136" s="1">
        <v>421</v>
      </c>
      <c r="AH2136" s="1">
        <v>0</v>
      </c>
      <c r="AI2136" s="1">
        <v>2315</v>
      </c>
      <c r="AJ2136" s="1" t="s">
        <v>15885</v>
      </c>
      <c r="AK2136" s="1" t="s">
        <v>15886</v>
      </c>
      <c r="AL2136" s="1" t="s">
        <v>15887</v>
      </c>
      <c r="AM2136" s="1" t="s">
        <v>12</v>
      </c>
      <c r="AN2136" s="1" t="s">
        <v>23098</v>
      </c>
      <c r="AO2136" s="1" t="s">
        <v>86</v>
      </c>
      <c r="AP2136" s="1" t="s">
        <v>86</v>
      </c>
      <c r="AQ2136" s="1" t="s">
        <v>25</v>
      </c>
      <c r="AR2136" s="1" t="s">
        <v>19</v>
      </c>
      <c r="AS2136" s="1" t="s">
        <v>23090</v>
      </c>
      <c r="AT2136" s="1" t="s">
        <v>26</v>
      </c>
    </row>
    <row r="2137" spans="1:46" x14ac:dyDescent="0.25">
      <c r="A2137" s="1" t="s">
        <v>20956</v>
      </c>
      <c r="B2137" s="2" t="s">
        <v>23101</v>
      </c>
      <c r="C2137" s="2" t="s">
        <v>23104</v>
      </c>
      <c r="D2137" s="1">
        <v>1</v>
      </c>
      <c r="E2137" s="1">
        <v>0</v>
      </c>
      <c r="F2137" s="1">
        <v>1</v>
      </c>
      <c r="G2137" s="1">
        <v>2</v>
      </c>
      <c r="H2137" s="6">
        <v>0.5</v>
      </c>
      <c r="I2137">
        <v>1</v>
      </c>
      <c r="J2137" s="1">
        <v>32</v>
      </c>
      <c r="K2137" s="1">
        <v>0</v>
      </c>
      <c r="L2137" s="1">
        <v>600</v>
      </c>
      <c r="M2137" s="6">
        <v>0.51</v>
      </c>
      <c r="N2137" s="4">
        <v>3000</v>
      </c>
      <c r="O2137" s="4">
        <v>250</v>
      </c>
      <c r="P2137" s="4">
        <v>1000</v>
      </c>
      <c r="Q2137" s="3">
        <v>0.38</v>
      </c>
      <c r="R2137" s="1">
        <v>36</v>
      </c>
      <c r="S2137" s="1">
        <v>1000</v>
      </c>
      <c r="T2137" s="1">
        <v>72</v>
      </c>
      <c r="U2137" s="1">
        <v>0</v>
      </c>
      <c r="V2137" s="1">
        <v>32</v>
      </c>
      <c r="W2137" s="1">
        <v>0</v>
      </c>
      <c r="X2137" s="1">
        <v>0</v>
      </c>
      <c r="Y2137" s="1">
        <v>1</v>
      </c>
      <c r="Z2137" s="1">
        <v>1</v>
      </c>
      <c r="AA2137" s="1">
        <v>1</v>
      </c>
      <c r="AB2137" s="1">
        <v>1</v>
      </c>
      <c r="AC2137" s="1">
        <v>0</v>
      </c>
      <c r="AD2137" s="1">
        <v>0</v>
      </c>
      <c r="AE2137" s="1">
        <v>500</v>
      </c>
      <c r="AF2137" s="1">
        <v>0</v>
      </c>
      <c r="AG2137" s="1">
        <v>100</v>
      </c>
      <c r="AH2137" s="1">
        <v>1000</v>
      </c>
      <c r="AI2137" s="1">
        <v>1600</v>
      </c>
      <c r="AJ2137" s="1" t="s">
        <v>11340</v>
      </c>
      <c r="AK2137" s="1" t="s">
        <v>11341</v>
      </c>
      <c r="AL2137" s="1" t="s">
        <v>11342</v>
      </c>
      <c r="AM2137" s="1" t="s">
        <v>16</v>
      </c>
      <c r="AN2137" s="1" t="s">
        <v>23097</v>
      </c>
      <c r="AO2137" s="1" t="s">
        <v>364</v>
      </c>
      <c r="AP2137" s="1" t="s">
        <v>57</v>
      </c>
      <c r="AQ2137" s="1" t="s">
        <v>25</v>
      </c>
      <c r="AR2137" s="1" t="s">
        <v>19</v>
      </c>
      <c r="AS2137" s="1" t="s">
        <v>23091</v>
      </c>
      <c r="AT2137" s="1" t="s">
        <v>101</v>
      </c>
    </row>
    <row r="2138" spans="1:46" x14ac:dyDescent="0.25">
      <c r="A2138" s="1" t="s">
        <v>20275</v>
      </c>
      <c r="B2138" s="2" t="s">
        <v>23101</v>
      </c>
      <c r="C2138" s="2" t="s">
        <v>23104</v>
      </c>
      <c r="D2138" s="1">
        <v>2</v>
      </c>
      <c r="E2138" s="1">
        <v>0</v>
      </c>
      <c r="F2138" s="1">
        <v>3</v>
      </c>
      <c r="G2138" s="1">
        <v>5</v>
      </c>
      <c r="H2138" s="6">
        <v>0.6</v>
      </c>
      <c r="I2138">
        <v>0</v>
      </c>
      <c r="J2138" s="1">
        <v>35</v>
      </c>
      <c r="K2138" s="1">
        <v>0</v>
      </c>
      <c r="L2138" s="1">
        <v>617</v>
      </c>
      <c r="M2138" s="6">
        <v>0.17</v>
      </c>
      <c r="N2138" s="4">
        <v>2400</v>
      </c>
      <c r="O2138" s="4">
        <v>220</v>
      </c>
      <c r="P2138" s="4">
        <v>250</v>
      </c>
      <c r="Q2138" s="3">
        <v>0.36</v>
      </c>
      <c r="R2138" s="1">
        <v>24</v>
      </c>
      <c r="S2138" s="1">
        <v>250</v>
      </c>
      <c r="T2138" s="1">
        <v>15</v>
      </c>
      <c r="U2138" s="1">
        <v>1</v>
      </c>
      <c r="V2138" s="1">
        <v>32</v>
      </c>
      <c r="W2138" s="1">
        <v>0</v>
      </c>
      <c r="X2138" s="1">
        <v>0</v>
      </c>
      <c r="Y2138" s="1">
        <v>1</v>
      </c>
      <c r="Z2138" s="1">
        <v>3</v>
      </c>
      <c r="AA2138" s="1">
        <v>0</v>
      </c>
      <c r="AB2138" s="1">
        <v>0</v>
      </c>
      <c r="AC2138" s="1">
        <v>0</v>
      </c>
      <c r="AD2138" s="1">
        <v>0</v>
      </c>
      <c r="AE2138" s="1">
        <v>0</v>
      </c>
      <c r="AF2138" s="1">
        <v>0</v>
      </c>
      <c r="AG2138" s="1">
        <v>0</v>
      </c>
      <c r="AH2138" s="1">
        <v>400</v>
      </c>
      <c r="AI2138" s="1">
        <v>400</v>
      </c>
      <c r="AJ2138" s="1" t="s">
        <v>9495</v>
      </c>
      <c r="AK2138" s="1" t="s">
        <v>9496</v>
      </c>
      <c r="AL2138" s="1" t="s">
        <v>9497</v>
      </c>
      <c r="AM2138" s="1" t="s">
        <v>12</v>
      </c>
      <c r="AN2138" s="1" t="s">
        <v>23097</v>
      </c>
      <c r="AO2138" s="1" t="s">
        <v>86</v>
      </c>
      <c r="AP2138" s="1" t="s">
        <v>57</v>
      </c>
      <c r="AQ2138" s="1" t="s">
        <v>25</v>
      </c>
      <c r="AR2138" s="1" t="s">
        <v>19</v>
      </c>
      <c r="AS2138" s="1" t="s">
        <v>23090</v>
      </c>
      <c r="AT2138" s="1" t="s">
        <v>26</v>
      </c>
    </row>
    <row r="2139" spans="1:46" x14ac:dyDescent="0.25">
      <c r="A2139" s="1" t="s">
        <v>17883</v>
      </c>
      <c r="B2139" s="2" t="s">
        <v>23101</v>
      </c>
      <c r="C2139" s="2" t="s">
        <v>23105</v>
      </c>
      <c r="D2139" s="1">
        <v>0</v>
      </c>
      <c r="E2139" s="1">
        <v>4</v>
      </c>
      <c r="F2139" s="1">
        <v>1</v>
      </c>
      <c r="G2139" s="1">
        <v>5</v>
      </c>
      <c r="H2139" s="6">
        <v>0.2</v>
      </c>
      <c r="I2139">
        <v>1</v>
      </c>
      <c r="J2139" s="1">
        <v>54</v>
      </c>
      <c r="K2139" s="1">
        <v>0</v>
      </c>
      <c r="L2139" s="1">
        <v>717</v>
      </c>
      <c r="M2139" s="6">
        <v>0.67</v>
      </c>
      <c r="N2139" s="4">
        <v>4500</v>
      </c>
      <c r="O2139" s="4">
        <v>400</v>
      </c>
      <c r="P2139" s="4">
        <v>200</v>
      </c>
      <c r="Q2139" s="3">
        <v>0.45</v>
      </c>
      <c r="R2139" s="1">
        <v>24</v>
      </c>
      <c r="S2139" s="1">
        <v>200</v>
      </c>
      <c r="T2139" s="1">
        <v>23</v>
      </c>
      <c r="U2139" s="1">
        <v>1</v>
      </c>
      <c r="V2139" s="1">
        <v>32</v>
      </c>
      <c r="W2139" s="1">
        <v>1</v>
      </c>
      <c r="X2139" s="1">
        <v>1</v>
      </c>
      <c r="Y2139" s="1">
        <v>0</v>
      </c>
      <c r="Z2139" s="1">
        <v>3</v>
      </c>
      <c r="AA2139" s="1">
        <v>0</v>
      </c>
      <c r="AB2139" s="1">
        <v>1</v>
      </c>
      <c r="AC2139" s="1">
        <v>734</v>
      </c>
      <c r="AD2139" s="1">
        <v>0</v>
      </c>
      <c r="AE2139" s="1">
        <v>13800</v>
      </c>
      <c r="AF2139" s="1">
        <v>691</v>
      </c>
      <c r="AG2139" s="1">
        <v>510</v>
      </c>
      <c r="AH2139" s="1">
        <v>0</v>
      </c>
      <c r="AI2139" s="1">
        <v>15735</v>
      </c>
      <c r="AJ2139" s="1" t="s">
        <v>2697</v>
      </c>
      <c r="AK2139" s="1" t="s">
        <v>2698</v>
      </c>
      <c r="AL2139" s="1" t="s">
        <v>2699</v>
      </c>
      <c r="AM2139" s="1" t="s">
        <v>16</v>
      </c>
      <c r="AN2139" s="1" t="s">
        <v>23097</v>
      </c>
      <c r="AO2139" s="1" t="s">
        <v>86</v>
      </c>
      <c r="AP2139" s="1" t="s">
        <v>86</v>
      </c>
      <c r="AQ2139" s="1" t="s">
        <v>14</v>
      </c>
      <c r="AR2139" s="1" t="s">
        <v>30</v>
      </c>
      <c r="AS2139" s="1" t="s">
        <v>23090</v>
      </c>
      <c r="AT2139" s="1" t="s">
        <v>101</v>
      </c>
    </row>
    <row r="2140" spans="1:46" x14ac:dyDescent="0.25">
      <c r="A2140" s="1" t="s">
        <v>22574</v>
      </c>
      <c r="B2140" s="2" t="s">
        <v>23101</v>
      </c>
      <c r="C2140" s="2" t="s">
        <v>23105</v>
      </c>
      <c r="D2140" s="1">
        <v>0</v>
      </c>
      <c r="E2140" s="1">
        <v>0</v>
      </c>
      <c r="F2140" s="1">
        <v>1</v>
      </c>
      <c r="G2140" s="1">
        <v>1</v>
      </c>
      <c r="H2140" s="6">
        <v>1</v>
      </c>
      <c r="I2140">
        <v>0</v>
      </c>
      <c r="J2140" s="1">
        <v>41</v>
      </c>
      <c r="K2140" s="1">
        <v>1</v>
      </c>
      <c r="L2140" s="1">
        <v>636</v>
      </c>
      <c r="M2140" s="6">
        <v>0.28000000000000003</v>
      </c>
      <c r="N2140" s="4">
        <v>2400</v>
      </c>
      <c r="O2140" s="4">
        <v>180</v>
      </c>
      <c r="P2140" s="4">
        <v>300</v>
      </c>
      <c r="Q2140" s="3">
        <v>0.35</v>
      </c>
      <c r="R2140" s="1">
        <v>24</v>
      </c>
      <c r="S2140" s="1">
        <v>300</v>
      </c>
      <c r="T2140" s="1">
        <v>40</v>
      </c>
      <c r="U2140" s="1">
        <v>0</v>
      </c>
      <c r="V2140" s="1">
        <v>32</v>
      </c>
      <c r="W2140" s="1">
        <v>0</v>
      </c>
      <c r="X2140" s="1">
        <v>0</v>
      </c>
      <c r="Y2140" s="1">
        <v>1</v>
      </c>
      <c r="Z2140" s="1">
        <v>0</v>
      </c>
      <c r="AA2140" s="1">
        <v>1</v>
      </c>
      <c r="AB2140" s="1">
        <v>1</v>
      </c>
      <c r="AC2140" s="1">
        <v>500</v>
      </c>
      <c r="AD2140" s="1">
        <v>0</v>
      </c>
      <c r="AE2140" s="1">
        <v>0</v>
      </c>
      <c r="AF2140" s="1">
        <v>0</v>
      </c>
      <c r="AG2140" s="1">
        <v>0</v>
      </c>
      <c r="AH2140" s="1">
        <v>300</v>
      </c>
      <c r="AI2140" s="1">
        <v>800</v>
      </c>
      <c r="AJ2140" s="1" t="s">
        <v>15668</v>
      </c>
      <c r="AK2140" s="1" t="s">
        <v>15669</v>
      </c>
      <c r="AL2140" s="1" t="s">
        <v>15670</v>
      </c>
      <c r="AM2140" s="1" t="s">
        <v>12</v>
      </c>
      <c r="AN2140" s="1" t="s">
        <v>23098</v>
      </c>
      <c r="AO2140" s="1" t="s">
        <v>364</v>
      </c>
      <c r="AP2140" s="1" t="s">
        <v>57</v>
      </c>
      <c r="AQ2140" s="1" t="s">
        <v>25</v>
      </c>
      <c r="AR2140" s="1" t="s">
        <v>19</v>
      </c>
      <c r="AS2140" s="1" t="s">
        <v>23091</v>
      </c>
      <c r="AT2140" s="1" t="s">
        <v>101</v>
      </c>
    </row>
    <row r="2141" spans="1:46" x14ac:dyDescent="0.25">
      <c r="A2141" s="1" t="s">
        <v>19758</v>
      </c>
      <c r="B2141" s="2" t="s">
        <v>23101</v>
      </c>
      <c r="C2141" s="2" t="s">
        <v>23105</v>
      </c>
      <c r="D2141" s="1">
        <v>0</v>
      </c>
      <c r="E2141" s="1">
        <v>1</v>
      </c>
      <c r="F2141" s="1">
        <v>1</v>
      </c>
      <c r="G2141" s="1">
        <v>2</v>
      </c>
      <c r="H2141" s="6">
        <v>0.5</v>
      </c>
      <c r="I2141">
        <v>0</v>
      </c>
      <c r="J2141" s="1">
        <v>47</v>
      </c>
      <c r="K2141" s="1">
        <v>0</v>
      </c>
      <c r="L2141" s="1">
        <v>550</v>
      </c>
      <c r="M2141" s="6">
        <v>0.39</v>
      </c>
      <c r="N2141" s="4">
        <v>3800</v>
      </c>
      <c r="O2141" s="4">
        <v>315</v>
      </c>
      <c r="P2141" s="4">
        <v>300</v>
      </c>
      <c r="Q2141" s="3">
        <v>0.35</v>
      </c>
      <c r="R2141" s="1">
        <v>24</v>
      </c>
      <c r="S2141" s="1">
        <v>300</v>
      </c>
      <c r="T2141" s="1">
        <v>39</v>
      </c>
      <c r="U2141" s="1">
        <v>1</v>
      </c>
      <c r="V2141" s="1">
        <v>32</v>
      </c>
      <c r="W2141" s="1">
        <v>0</v>
      </c>
      <c r="X2141" s="1">
        <v>0</v>
      </c>
      <c r="Y2141" s="1">
        <v>0</v>
      </c>
      <c r="Z2141" s="1">
        <v>4</v>
      </c>
      <c r="AA2141" s="1">
        <v>1</v>
      </c>
      <c r="AB2141" s="1">
        <v>1</v>
      </c>
      <c r="AC2141" s="1">
        <v>1450</v>
      </c>
      <c r="AD2141" s="1">
        <v>0</v>
      </c>
      <c r="AE2141" s="1">
        <v>1033</v>
      </c>
      <c r="AF2141" s="1">
        <v>0</v>
      </c>
      <c r="AG2141" s="1">
        <v>39</v>
      </c>
      <c r="AH2141" s="1">
        <v>300</v>
      </c>
      <c r="AI2141" s="1">
        <v>2822</v>
      </c>
      <c r="AJ2141" s="1" t="s">
        <v>8079</v>
      </c>
      <c r="AK2141" s="1" t="s">
        <v>8080</v>
      </c>
      <c r="AL2141" s="1" t="s">
        <v>8081</v>
      </c>
      <c r="AM2141" s="1" t="s">
        <v>12</v>
      </c>
      <c r="AN2141" s="1" t="s">
        <v>23097</v>
      </c>
      <c r="AO2141" s="1" t="s">
        <v>86</v>
      </c>
      <c r="AP2141" s="1" t="s">
        <v>57</v>
      </c>
      <c r="AQ2141" s="1" t="s">
        <v>25</v>
      </c>
      <c r="AR2141" s="1" t="s">
        <v>30</v>
      </c>
      <c r="AS2141" s="1" t="s">
        <v>23091</v>
      </c>
      <c r="AT2141" s="1" t="s">
        <v>101</v>
      </c>
    </row>
    <row r="2142" spans="1:46" x14ac:dyDescent="0.25">
      <c r="A2142" s="1" t="s">
        <v>18753</v>
      </c>
      <c r="B2142" s="2" t="s">
        <v>23101</v>
      </c>
      <c r="C2142" s="2" t="s">
        <v>23105</v>
      </c>
      <c r="D2142" s="1">
        <v>3</v>
      </c>
      <c r="E2142" s="1">
        <v>0</v>
      </c>
      <c r="F2142" s="1">
        <v>1</v>
      </c>
      <c r="G2142" s="1">
        <v>4</v>
      </c>
      <c r="H2142" s="6">
        <v>0.25</v>
      </c>
      <c r="I2142">
        <v>0</v>
      </c>
      <c r="J2142" s="1">
        <v>35</v>
      </c>
      <c r="K2142" s="1">
        <v>0</v>
      </c>
      <c r="L2142" s="1">
        <v>622</v>
      </c>
      <c r="M2142" s="6">
        <v>0.36</v>
      </c>
      <c r="N2142" s="4">
        <v>2160</v>
      </c>
      <c r="O2142" s="4">
        <v>180</v>
      </c>
      <c r="P2142" s="4">
        <v>300</v>
      </c>
      <c r="Q2142" s="3">
        <v>0.35</v>
      </c>
      <c r="R2142" s="1">
        <v>12</v>
      </c>
      <c r="S2142" s="1">
        <v>300</v>
      </c>
      <c r="T2142" s="1">
        <v>43</v>
      </c>
      <c r="U2142" s="1">
        <v>1</v>
      </c>
      <c r="V2142" s="1">
        <v>32</v>
      </c>
      <c r="W2142" s="1">
        <v>0</v>
      </c>
      <c r="X2142" s="1">
        <v>1</v>
      </c>
      <c r="Y2142" s="1">
        <v>1</v>
      </c>
      <c r="Z2142" s="1">
        <v>0</v>
      </c>
      <c r="AA2142" s="1">
        <v>1</v>
      </c>
      <c r="AB2142" s="1">
        <v>0</v>
      </c>
      <c r="AC2142" s="1">
        <v>9</v>
      </c>
      <c r="AD2142" s="1">
        <v>0</v>
      </c>
      <c r="AE2142" s="1">
        <v>0</v>
      </c>
      <c r="AF2142" s="1">
        <v>0</v>
      </c>
      <c r="AG2142" s="1">
        <v>0</v>
      </c>
      <c r="AH2142" s="1">
        <v>600</v>
      </c>
      <c r="AI2142" s="1">
        <v>609</v>
      </c>
      <c r="AJ2142" s="1" t="s">
        <v>5253</v>
      </c>
      <c r="AK2142" s="1" t="s">
        <v>5254</v>
      </c>
      <c r="AL2142" s="1" t="s">
        <v>5255</v>
      </c>
      <c r="AM2142" s="1" t="s">
        <v>12</v>
      </c>
      <c r="AN2142" s="1" t="s">
        <v>23097</v>
      </c>
      <c r="AO2142" s="1" t="s">
        <v>86</v>
      </c>
      <c r="AP2142" s="1" t="s">
        <v>57</v>
      </c>
      <c r="AQ2142" s="1" t="s">
        <v>14</v>
      </c>
      <c r="AR2142" s="1" t="s">
        <v>19</v>
      </c>
      <c r="AS2142" s="1" t="s">
        <v>23091</v>
      </c>
      <c r="AT2142" s="1" t="s">
        <v>26</v>
      </c>
    </row>
    <row r="2143" spans="1:46" x14ac:dyDescent="0.25">
      <c r="A2143" s="1" t="s">
        <v>19222</v>
      </c>
      <c r="B2143" s="2" t="s">
        <v>23101</v>
      </c>
      <c r="C2143" s="2" t="s">
        <v>23106</v>
      </c>
      <c r="D2143" s="1">
        <v>0</v>
      </c>
      <c r="E2143" s="1">
        <v>1</v>
      </c>
      <c r="F2143" s="1">
        <v>2</v>
      </c>
      <c r="G2143" s="1">
        <v>3</v>
      </c>
      <c r="H2143" s="6">
        <v>0.66666666666666663</v>
      </c>
      <c r="I2143">
        <v>1</v>
      </c>
      <c r="J2143" s="1">
        <v>34</v>
      </c>
      <c r="K2143" s="1">
        <v>1</v>
      </c>
      <c r="L2143" s="1">
        <v>614</v>
      </c>
      <c r="M2143" s="6">
        <v>0.73</v>
      </c>
      <c r="N2143" s="4">
        <v>2400</v>
      </c>
      <c r="O2143" s="4">
        <v>183</v>
      </c>
      <c r="P2143" s="4">
        <v>830</v>
      </c>
      <c r="Q2143" s="3">
        <v>0.32</v>
      </c>
      <c r="R2143" s="1">
        <v>24</v>
      </c>
      <c r="S2143" s="1">
        <v>830</v>
      </c>
      <c r="T2143" s="1">
        <v>115</v>
      </c>
      <c r="U2143" s="1">
        <v>0</v>
      </c>
      <c r="V2143" s="1">
        <v>32</v>
      </c>
      <c r="W2143" s="1">
        <v>0</v>
      </c>
      <c r="X2143" s="1">
        <v>0</v>
      </c>
      <c r="Y2143" s="1">
        <v>1</v>
      </c>
      <c r="Z2143" s="1">
        <v>3</v>
      </c>
      <c r="AA2143" s="1">
        <v>0</v>
      </c>
      <c r="AB2143" s="1">
        <v>1</v>
      </c>
      <c r="AC2143" s="1">
        <v>658</v>
      </c>
      <c r="AD2143" s="1">
        <v>0</v>
      </c>
      <c r="AE2143" s="1">
        <v>0</v>
      </c>
      <c r="AF2143" s="1">
        <v>145</v>
      </c>
      <c r="AG2143" s="1">
        <v>0</v>
      </c>
      <c r="AH2143" s="1">
        <v>850</v>
      </c>
      <c r="AI2143" s="1">
        <v>1653</v>
      </c>
      <c r="AJ2143" s="1" t="s">
        <v>6567</v>
      </c>
      <c r="AK2143" s="1" t="s">
        <v>6568</v>
      </c>
      <c r="AL2143" s="1" t="s">
        <v>6569</v>
      </c>
      <c r="AM2143" s="1" t="s">
        <v>16</v>
      </c>
      <c r="AN2143" s="1" t="s">
        <v>23098</v>
      </c>
      <c r="AO2143" s="1" t="s">
        <v>364</v>
      </c>
      <c r="AP2143" s="1" t="s">
        <v>57</v>
      </c>
      <c r="AQ2143" s="1" t="s">
        <v>25</v>
      </c>
      <c r="AR2143" s="1" t="s">
        <v>19</v>
      </c>
      <c r="AS2143" s="1" t="s">
        <v>23090</v>
      </c>
      <c r="AT2143" s="1" t="s">
        <v>101</v>
      </c>
    </row>
    <row r="2144" spans="1:46" x14ac:dyDescent="0.25">
      <c r="A2144" s="1" t="s">
        <v>19248</v>
      </c>
      <c r="B2144" s="2" t="s">
        <v>23101</v>
      </c>
      <c r="C2144" s="2" t="s">
        <v>23106</v>
      </c>
      <c r="D2144" s="1">
        <v>0</v>
      </c>
      <c r="E2144" s="1">
        <v>1</v>
      </c>
      <c r="F2144" s="1">
        <v>3</v>
      </c>
      <c r="G2144" s="1">
        <v>4</v>
      </c>
      <c r="H2144" s="6">
        <v>0.75</v>
      </c>
      <c r="I2144">
        <v>0</v>
      </c>
      <c r="J2144" s="1">
        <v>45</v>
      </c>
      <c r="K2144" s="1">
        <v>0</v>
      </c>
      <c r="L2144" s="1">
        <v>512</v>
      </c>
      <c r="M2144" s="6">
        <v>0.25</v>
      </c>
      <c r="N2144" s="4">
        <v>6300</v>
      </c>
      <c r="O2144" s="4">
        <v>530</v>
      </c>
      <c r="P2144" s="4">
        <v>1000</v>
      </c>
      <c r="Q2144" s="3">
        <v>0.35</v>
      </c>
      <c r="R2144" s="1">
        <v>24</v>
      </c>
      <c r="S2144" s="1">
        <v>1000</v>
      </c>
      <c r="T2144" s="1">
        <v>117</v>
      </c>
      <c r="U2144" s="1">
        <v>0</v>
      </c>
      <c r="V2144" s="1">
        <v>32</v>
      </c>
      <c r="W2144" s="1">
        <v>1</v>
      </c>
      <c r="X2144" s="1">
        <v>1</v>
      </c>
      <c r="Y2144" s="1">
        <v>0</v>
      </c>
      <c r="Z2144" s="1">
        <v>5</v>
      </c>
      <c r="AA2144" s="1">
        <v>1</v>
      </c>
      <c r="AB2144" s="1">
        <v>0</v>
      </c>
      <c r="AC2144" s="1">
        <v>1750</v>
      </c>
      <c r="AD2144" s="1">
        <v>75</v>
      </c>
      <c r="AE2144" s="1">
        <v>408</v>
      </c>
      <c r="AF2144" s="1">
        <v>0</v>
      </c>
      <c r="AG2144" s="1">
        <v>0</v>
      </c>
      <c r="AH2144" s="1">
        <v>0</v>
      </c>
      <c r="AI2144" s="1">
        <v>2233</v>
      </c>
      <c r="AJ2144" s="1" t="s">
        <v>6640</v>
      </c>
      <c r="AK2144" s="1" t="s">
        <v>6641</v>
      </c>
      <c r="AL2144" s="1" t="s">
        <v>6642</v>
      </c>
      <c r="AM2144" s="1" t="s">
        <v>12</v>
      </c>
      <c r="AN2144" s="1" t="s">
        <v>23097</v>
      </c>
      <c r="AO2144" s="1" t="s">
        <v>364</v>
      </c>
      <c r="AP2144" s="1" t="s">
        <v>86</v>
      </c>
      <c r="AQ2144" s="1" t="s">
        <v>14</v>
      </c>
      <c r="AR2144" s="1" t="s">
        <v>30</v>
      </c>
      <c r="AS2144" s="1" t="s">
        <v>23091</v>
      </c>
      <c r="AT2144" s="1" t="s">
        <v>26</v>
      </c>
    </row>
    <row r="2145" spans="1:46" x14ac:dyDescent="0.25">
      <c r="A2145" s="1" t="s">
        <v>20397</v>
      </c>
      <c r="B2145" s="2" t="s">
        <v>23101</v>
      </c>
      <c r="C2145" s="2" t="s">
        <v>23106</v>
      </c>
      <c r="D2145" s="1">
        <v>0</v>
      </c>
      <c r="E2145" s="1">
        <v>0</v>
      </c>
      <c r="F2145" s="1">
        <v>2</v>
      </c>
      <c r="G2145" s="1">
        <v>2</v>
      </c>
      <c r="H2145" s="6">
        <v>1</v>
      </c>
      <c r="I2145">
        <v>0</v>
      </c>
      <c r="J2145" s="1">
        <v>31</v>
      </c>
      <c r="K2145" s="1">
        <v>0</v>
      </c>
      <c r="L2145" s="1">
        <v>665</v>
      </c>
      <c r="M2145" s="6">
        <v>0.17</v>
      </c>
      <c r="N2145" s="4">
        <v>2400</v>
      </c>
      <c r="O2145" s="4">
        <v>200</v>
      </c>
      <c r="P2145" s="4">
        <v>400</v>
      </c>
      <c r="Q2145" s="3">
        <v>0.36</v>
      </c>
      <c r="R2145" s="1">
        <v>24</v>
      </c>
      <c r="S2145" s="1">
        <v>400</v>
      </c>
      <c r="T2145" s="1">
        <v>34</v>
      </c>
      <c r="U2145" s="1">
        <v>1</v>
      </c>
      <c r="V2145" s="1">
        <v>32</v>
      </c>
      <c r="W2145" s="1">
        <v>0</v>
      </c>
      <c r="X2145" s="1">
        <v>0</v>
      </c>
      <c r="Y2145" s="1">
        <v>1</v>
      </c>
      <c r="Z2145" s="1">
        <v>2</v>
      </c>
      <c r="AA2145" s="1">
        <v>1</v>
      </c>
      <c r="AB2145" s="1">
        <v>0</v>
      </c>
      <c r="AC2145" s="1">
        <v>0</v>
      </c>
      <c r="AD2145" s="1">
        <v>0</v>
      </c>
      <c r="AE2145" s="1">
        <v>0</v>
      </c>
      <c r="AF2145" s="1">
        <v>0</v>
      </c>
      <c r="AG2145" s="1">
        <v>0</v>
      </c>
      <c r="AH2145" s="1">
        <v>200</v>
      </c>
      <c r="AI2145" s="1">
        <v>200</v>
      </c>
      <c r="AJ2145" s="1" t="s">
        <v>7598</v>
      </c>
      <c r="AK2145" s="1" t="s">
        <v>9828</v>
      </c>
      <c r="AL2145" s="1" t="s">
        <v>9829</v>
      </c>
      <c r="AM2145" s="1" t="s">
        <v>12</v>
      </c>
      <c r="AN2145" s="1" t="s">
        <v>23097</v>
      </c>
      <c r="AO2145" s="1" t="s">
        <v>86</v>
      </c>
      <c r="AP2145" s="1" t="s">
        <v>57</v>
      </c>
      <c r="AQ2145" s="1" t="s">
        <v>25</v>
      </c>
      <c r="AR2145" s="1" t="s">
        <v>19</v>
      </c>
      <c r="AS2145" s="1" t="s">
        <v>23091</v>
      </c>
      <c r="AT2145" s="1" t="s">
        <v>26</v>
      </c>
    </row>
    <row r="2146" spans="1:46" x14ac:dyDescent="0.25">
      <c r="A2146" s="1" t="s">
        <v>20574</v>
      </c>
      <c r="B2146" s="2" t="s">
        <v>23101</v>
      </c>
      <c r="C2146" s="2" t="s">
        <v>23106</v>
      </c>
      <c r="D2146" s="1">
        <v>0</v>
      </c>
      <c r="E2146" s="1">
        <v>0</v>
      </c>
      <c r="F2146" s="1">
        <v>1</v>
      </c>
      <c r="G2146" s="1">
        <v>1</v>
      </c>
      <c r="H2146" s="6">
        <v>1</v>
      </c>
      <c r="I2146">
        <v>0</v>
      </c>
      <c r="J2146" s="1">
        <v>32</v>
      </c>
      <c r="K2146" s="1">
        <v>0</v>
      </c>
      <c r="L2146" s="1">
        <v>617</v>
      </c>
      <c r="M2146" s="6">
        <v>0.35</v>
      </c>
      <c r="N2146" s="4">
        <v>2900</v>
      </c>
      <c r="O2146" s="4">
        <v>200</v>
      </c>
      <c r="P2146" s="4">
        <v>120</v>
      </c>
      <c r="Q2146" s="3">
        <v>0.3</v>
      </c>
      <c r="R2146" s="1">
        <v>24</v>
      </c>
      <c r="S2146" s="1">
        <v>120</v>
      </c>
      <c r="T2146" s="1">
        <v>23</v>
      </c>
      <c r="U2146" s="1">
        <v>1</v>
      </c>
      <c r="V2146" s="1">
        <v>32</v>
      </c>
      <c r="W2146" s="1">
        <v>0</v>
      </c>
      <c r="X2146" s="1">
        <v>0</v>
      </c>
      <c r="Y2146" s="1">
        <v>1</v>
      </c>
      <c r="Z2146" s="1">
        <v>2</v>
      </c>
      <c r="AA2146" s="1">
        <v>0</v>
      </c>
      <c r="AB2146" s="1">
        <v>0</v>
      </c>
      <c r="AC2146" s="1">
        <v>659</v>
      </c>
      <c r="AD2146" s="1">
        <v>0</v>
      </c>
      <c r="AE2146" s="1">
        <v>0</v>
      </c>
      <c r="AF2146" s="1">
        <v>234</v>
      </c>
      <c r="AG2146" s="1">
        <v>0</v>
      </c>
      <c r="AH2146" s="1">
        <v>500</v>
      </c>
      <c r="AI2146" s="1">
        <v>1393</v>
      </c>
      <c r="AJ2146" s="1" t="s">
        <v>10333</v>
      </c>
      <c r="AK2146" s="1" t="s">
        <v>10334</v>
      </c>
      <c r="AL2146" s="1" t="s">
        <v>10335</v>
      </c>
      <c r="AM2146" s="1" t="s">
        <v>12</v>
      </c>
      <c r="AN2146" s="1" t="s">
        <v>23097</v>
      </c>
      <c r="AO2146" s="1" t="s">
        <v>86</v>
      </c>
      <c r="AP2146" s="1" t="s">
        <v>57</v>
      </c>
      <c r="AQ2146" s="1" t="s">
        <v>25</v>
      </c>
      <c r="AR2146" s="1" t="s">
        <v>19</v>
      </c>
      <c r="AS2146" s="1" t="s">
        <v>23090</v>
      </c>
      <c r="AT2146" s="1" t="s">
        <v>26</v>
      </c>
    </row>
    <row r="2147" spans="1:46" x14ac:dyDescent="0.25">
      <c r="A2147" s="1" t="s">
        <v>18690</v>
      </c>
      <c r="B2147" s="2" t="s">
        <v>23101</v>
      </c>
      <c r="C2147" s="2" t="s">
        <v>23106</v>
      </c>
      <c r="D2147" s="1">
        <v>0</v>
      </c>
      <c r="E2147" s="1">
        <v>1</v>
      </c>
      <c r="F2147" s="1">
        <v>2</v>
      </c>
      <c r="G2147" s="1">
        <v>3</v>
      </c>
      <c r="H2147" s="6">
        <v>0.66666666666666663</v>
      </c>
      <c r="I2147">
        <v>0</v>
      </c>
      <c r="J2147" s="1">
        <v>31</v>
      </c>
      <c r="K2147" s="1">
        <v>0</v>
      </c>
      <c r="L2147" s="1">
        <v>679</v>
      </c>
      <c r="M2147" s="6">
        <v>0.39</v>
      </c>
      <c r="N2147" s="4">
        <v>4200</v>
      </c>
      <c r="O2147" s="4">
        <v>350</v>
      </c>
      <c r="P2147" s="4">
        <v>1000</v>
      </c>
      <c r="Q2147" s="3">
        <v>0.3</v>
      </c>
      <c r="R2147" s="1">
        <v>18</v>
      </c>
      <c r="S2147" s="1">
        <v>1000</v>
      </c>
      <c r="T2147" s="1">
        <v>108</v>
      </c>
      <c r="U2147" s="1">
        <v>1</v>
      </c>
      <c r="V2147" s="1">
        <v>32</v>
      </c>
      <c r="W2147" s="1">
        <v>1</v>
      </c>
      <c r="X2147" s="1">
        <v>1</v>
      </c>
      <c r="Y2147" s="1">
        <v>1</v>
      </c>
      <c r="Z2147" s="1">
        <v>2</v>
      </c>
      <c r="AA2147" s="1">
        <v>0</v>
      </c>
      <c r="AB2147" s="1">
        <v>1</v>
      </c>
      <c r="AC2147" s="1">
        <v>391</v>
      </c>
      <c r="AD2147" s="1">
        <v>0</v>
      </c>
      <c r="AE2147" s="1">
        <v>0</v>
      </c>
      <c r="AF2147" s="1">
        <v>0</v>
      </c>
      <c r="AG2147" s="1">
        <v>215</v>
      </c>
      <c r="AH2147" s="1">
        <v>800</v>
      </c>
      <c r="AI2147" s="1">
        <v>1406</v>
      </c>
      <c r="AJ2147" s="1" t="s">
        <v>5070</v>
      </c>
      <c r="AK2147" s="1" t="s">
        <v>5071</v>
      </c>
      <c r="AL2147" s="1" t="s">
        <v>5072</v>
      </c>
      <c r="AM2147" s="1" t="s">
        <v>12</v>
      </c>
      <c r="AN2147" s="1" t="s">
        <v>23097</v>
      </c>
      <c r="AO2147" s="1" t="s">
        <v>86</v>
      </c>
      <c r="AP2147" s="1" t="s">
        <v>86</v>
      </c>
      <c r="AQ2147" s="1" t="s">
        <v>14</v>
      </c>
      <c r="AR2147" s="1" t="s">
        <v>19</v>
      </c>
      <c r="AS2147" s="1" t="s">
        <v>23090</v>
      </c>
      <c r="AT2147" s="1" t="s">
        <v>101</v>
      </c>
    </row>
    <row r="2148" spans="1:46" x14ac:dyDescent="0.25">
      <c r="A2148" s="1" t="s">
        <v>18909</v>
      </c>
      <c r="B2148" s="2" t="s">
        <v>23101</v>
      </c>
      <c r="C2148" s="2" t="s">
        <v>23107</v>
      </c>
      <c r="D2148" s="1">
        <v>0</v>
      </c>
      <c r="E2148" s="1">
        <v>0</v>
      </c>
      <c r="F2148" s="1">
        <v>1</v>
      </c>
      <c r="G2148" s="1">
        <v>1</v>
      </c>
      <c r="H2148" s="6">
        <v>1</v>
      </c>
      <c r="I2148">
        <v>0</v>
      </c>
      <c r="J2148" s="1">
        <v>26</v>
      </c>
      <c r="K2148" s="1">
        <v>1</v>
      </c>
      <c r="L2148" s="1">
        <v>619</v>
      </c>
      <c r="M2148" s="6">
        <v>0.56999999999999995</v>
      </c>
      <c r="N2148" s="4">
        <v>200</v>
      </c>
      <c r="O2148" s="4">
        <v>120</v>
      </c>
      <c r="P2148" s="4">
        <v>300</v>
      </c>
      <c r="Q2148" s="3">
        <v>0.35</v>
      </c>
      <c r="R2148" s="1">
        <v>12</v>
      </c>
      <c r="S2148" s="1">
        <v>300</v>
      </c>
      <c r="T2148" s="1">
        <v>10</v>
      </c>
      <c r="U2148" s="1">
        <v>0</v>
      </c>
      <c r="V2148" s="1">
        <v>32</v>
      </c>
      <c r="W2148" s="1">
        <v>1</v>
      </c>
      <c r="X2148" s="1">
        <v>0</v>
      </c>
      <c r="Y2148" s="1">
        <v>1</v>
      </c>
      <c r="Z2148" s="1">
        <v>0</v>
      </c>
      <c r="AA2148" s="1">
        <v>1</v>
      </c>
      <c r="AB2148" s="1">
        <v>1</v>
      </c>
      <c r="AC2148" s="1">
        <v>410</v>
      </c>
      <c r="AD2148" s="1">
        <v>0</v>
      </c>
      <c r="AE2148" s="1">
        <v>660</v>
      </c>
      <c r="AF2148" s="1">
        <v>0</v>
      </c>
      <c r="AG2148" s="1">
        <v>0</v>
      </c>
      <c r="AH2148" s="1">
        <v>0</v>
      </c>
      <c r="AI2148" s="1">
        <v>1070</v>
      </c>
      <c r="AJ2148" s="1" t="s">
        <v>5718</v>
      </c>
      <c r="AK2148" s="1" t="s">
        <v>5719</v>
      </c>
      <c r="AL2148" s="1" t="s">
        <v>5720</v>
      </c>
      <c r="AM2148" s="1" t="s">
        <v>12</v>
      </c>
      <c r="AN2148" s="1" t="s">
        <v>23098</v>
      </c>
      <c r="AO2148" s="1" t="s">
        <v>364</v>
      </c>
      <c r="AP2148" s="1" t="s">
        <v>86</v>
      </c>
      <c r="AQ2148" s="1" t="s">
        <v>25</v>
      </c>
      <c r="AR2148" s="1" t="s">
        <v>19</v>
      </c>
      <c r="AS2148" s="1" t="s">
        <v>23091</v>
      </c>
      <c r="AT2148" s="1" t="s">
        <v>101</v>
      </c>
    </row>
    <row r="2149" spans="1:46" x14ac:dyDescent="0.25">
      <c r="A2149" s="1" t="s">
        <v>20111</v>
      </c>
      <c r="B2149" s="2" t="s">
        <v>23101</v>
      </c>
      <c r="C2149" s="2" t="s">
        <v>23108</v>
      </c>
      <c r="D2149" s="1">
        <v>0</v>
      </c>
      <c r="E2149" s="1">
        <v>1</v>
      </c>
      <c r="F2149" s="1">
        <v>1</v>
      </c>
      <c r="G2149" s="1">
        <v>2</v>
      </c>
      <c r="H2149" s="6">
        <v>0.5</v>
      </c>
      <c r="I2149">
        <v>0</v>
      </c>
      <c r="J2149" s="1">
        <v>32</v>
      </c>
      <c r="K2149" s="1">
        <v>1</v>
      </c>
      <c r="L2149" s="1">
        <v>663</v>
      </c>
      <c r="M2149" s="6">
        <v>0.24</v>
      </c>
      <c r="N2149" s="4">
        <v>3000</v>
      </c>
      <c r="O2149" s="4">
        <v>250</v>
      </c>
      <c r="P2149" s="4">
        <v>200</v>
      </c>
      <c r="Q2149" s="3">
        <v>0.28999999999999998</v>
      </c>
      <c r="R2149" s="1">
        <v>12</v>
      </c>
      <c r="S2149" s="1">
        <v>200</v>
      </c>
      <c r="T2149" s="1">
        <v>6</v>
      </c>
      <c r="U2149" s="1">
        <v>1</v>
      </c>
      <c r="V2149" s="1">
        <v>32</v>
      </c>
      <c r="W2149" s="1">
        <v>1</v>
      </c>
      <c r="X2149" s="1">
        <v>1</v>
      </c>
      <c r="Y2149" s="1">
        <v>1</v>
      </c>
      <c r="Z2149" s="1">
        <v>1</v>
      </c>
      <c r="AA2149" s="1">
        <v>1</v>
      </c>
      <c r="AB2149" s="1">
        <v>0</v>
      </c>
      <c r="AC2149" s="1">
        <v>0</v>
      </c>
      <c r="AD2149" s="1">
        <v>200</v>
      </c>
      <c r="AE2149" s="1">
        <v>0</v>
      </c>
      <c r="AF2149" s="1">
        <v>600</v>
      </c>
      <c r="AG2149" s="1">
        <v>70</v>
      </c>
      <c r="AH2149" s="1">
        <v>0</v>
      </c>
      <c r="AI2149" s="1">
        <v>870</v>
      </c>
      <c r="AJ2149" s="1" t="s">
        <v>9073</v>
      </c>
      <c r="AK2149" s="1" t="s">
        <v>9074</v>
      </c>
      <c r="AL2149" s="1" t="s">
        <v>9075</v>
      </c>
      <c r="AM2149" s="1" t="s">
        <v>12</v>
      </c>
      <c r="AN2149" s="1" t="s">
        <v>23098</v>
      </c>
      <c r="AO2149" s="1" t="s">
        <v>86</v>
      </c>
      <c r="AP2149" s="1" t="s">
        <v>86</v>
      </c>
      <c r="AQ2149" s="1" t="s">
        <v>14</v>
      </c>
      <c r="AR2149" s="1" t="s">
        <v>19</v>
      </c>
      <c r="AS2149" s="1" t="s">
        <v>23091</v>
      </c>
      <c r="AT2149" s="1" t="s">
        <v>26</v>
      </c>
    </row>
    <row r="2150" spans="1:46" x14ac:dyDescent="0.25">
      <c r="A2150" s="1" t="s">
        <v>18944</v>
      </c>
      <c r="B2150" s="2" t="s">
        <v>23101</v>
      </c>
      <c r="C2150" s="2" t="s">
        <v>23108</v>
      </c>
      <c r="D2150" s="1">
        <v>0</v>
      </c>
      <c r="E2150" s="1">
        <v>1</v>
      </c>
      <c r="F2150" s="1">
        <v>1</v>
      </c>
      <c r="G2150" s="1">
        <v>2</v>
      </c>
      <c r="H2150" s="6">
        <v>0.5</v>
      </c>
      <c r="I2150">
        <v>1</v>
      </c>
      <c r="J2150" s="1">
        <v>33</v>
      </c>
      <c r="K2150" s="1">
        <v>1</v>
      </c>
      <c r="L2150" s="1">
        <v>787</v>
      </c>
      <c r="M2150" s="6">
        <v>0.25</v>
      </c>
      <c r="N2150" s="4">
        <v>8400</v>
      </c>
      <c r="O2150" s="4">
        <v>700</v>
      </c>
      <c r="P2150" s="4">
        <v>2000</v>
      </c>
      <c r="Q2150" s="3">
        <v>0.25</v>
      </c>
      <c r="R2150" s="1">
        <v>18</v>
      </c>
      <c r="S2150" s="1">
        <v>2000</v>
      </c>
      <c r="T2150" s="1">
        <v>130</v>
      </c>
      <c r="U2150" s="1">
        <v>1</v>
      </c>
      <c r="V2150" s="1">
        <v>32</v>
      </c>
      <c r="W2150" s="1">
        <v>1</v>
      </c>
      <c r="X2150" s="1">
        <v>0</v>
      </c>
      <c r="Y2150" s="1">
        <v>0</v>
      </c>
      <c r="Z2150" s="1">
        <v>3</v>
      </c>
      <c r="AA2150" s="1">
        <v>0</v>
      </c>
      <c r="AB2150" s="1">
        <v>1</v>
      </c>
      <c r="AC2150" s="1">
        <v>0</v>
      </c>
      <c r="AD2150" s="1">
        <v>0</v>
      </c>
      <c r="AE2150" s="1">
        <v>1098</v>
      </c>
      <c r="AF2150" s="1">
        <v>0</v>
      </c>
      <c r="AG2150" s="1">
        <v>0</v>
      </c>
      <c r="AH2150" s="1">
        <v>0</v>
      </c>
      <c r="AI2150" s="1">
        <v>1098</v>
      </c>
      <c r="AJ2150" s="1" t="s">
        <v>5819</v>
      </c>
      <c r="AK2150" s="1" t="s">
        <v>5820</v>
      </c>
      <c r="AL2150" s="1" t="s">
        <v>5821</v>
      </c>
      <c r="AM2150" s="1" t="s">
        <v>16</v>
      </c>
      <c r="AN2150" s="1" t="s">
        <v>23098</v>
      </c>
      <c r="AO2150" s="1" t="s">
        <v>86</v>
      </c>
      <c r="AP2150" s="1" t="s">
        <v>86</v>
      </c>
      <c r="AQ2150" s="1" t="s">
        <v>25</v>
      </c>
      <c r="AR2150" s="1" t="s">
        <v>30</v>
      </c>
      <c r="AS2150" s="1" t="s">
        <v>23090</v>
      </c>
      <c r="AT2150" s="1" t="s">
        <v>101</v>
      </c>
    </row>
    <row r="2151" spans="1:46" x14ac:dyDescent="0.25">
      <c r="A2151" s="1" t="s">
        <v>17610</v>
      </c>
      <c r="B2151" s="2" t="s">
        <v>23101</v>
      </c>
      <c r="C2151" s="2" t="s">
        <v>23108</v>
      </c>
      <c r="D2151" s="1">
        <v>0</v>
      </c>
      <c r="E2151" s="1">
        <v>0</v>
      </c>
      <c r="F2151" s="1">
        <v>1</v>
      </c>
      <c r="G2151" s="1">
        <v>1</v>
      </c>
      <c r="H2151" s="6">
        <v>1</v>
      </c>
      <c r="I2151">
        <v>0</v>
      </c>
      <c r="J2151" s="1">
        <v>33</v>
      </c>
      <c r="K2151" s="1">
        <v>0</v>
      </c>
      <c r="L2151" s="1">
        <v>519</v>
      </c>
      <c r="M2151" s="6">
        <v>0.35</v>
      </c>
      <c r="N2151" s="4">
        <v>2100</v>
      </c>
      <c r="O2151" s="4">
        <v>160</v>
      </c>
      <c r="P2151" s="4">
        <v>173</v>
      </c>
      <c r="Q2151" s="3">
        <v>0.3</v>
      </c>
      <c r="R2151" s="1">
        <v>24</v>
      </c>
      <c r="S2151" s="1">
        <v>173</v>
      </c>
      <c r="T2151" s="1">
        <v>20</v>
      </c>
      <c r="U2151" s="1">
        <v>1</v>
      </c>
      <c r="V2151" s="1">
        <v>32</v>
      </c>
      <c r="W2151" s="1">
        <v>1</v>
      </c>
      <c r="X2151" s="1">
        <v>0</v>
      </c>
      <c r="Y2151" s="1">
        <v>1</v>
      </c>
      <c r="Z2151" s="1">
        <v>4</v>
      </c>
      <c r="AA2151" s="1">
        <v>1</v>
      </c>
      <c r="AB2151" s="1">
        <v>0</v>
      </c>
      <c r="AC2151" s="1">
        <v>1056</v>
      </c>
      <c r="AD2151" s="1">
        <v>0</v>
      </c>
      <c r="AE2151" s="1">
        <v>0</v>
      </c>
      <c r="AF2151" s="1">
        <v>250</v>
      </c>
      <c r="AG2151" s="1">
        <v>0</v>
      </c>
      <c r="AH2151" s="1">
        <v>0</v>
      </c>
      <c r="AI2151" s="1">
        <v>1306</v>
      </c>
      <c r="AJ2151" s="1" t="s">
        <v>865</v>
      </c>
      <c r="AK2151" s="1" t="e">
        <f>-생활자금이부족해서여-개인적으로쓰는거고여..생활자금이항상부족하네여연체안시키고잘갚겠습니다한번믿어보시고빌려주세여</f>
        <v>#NAME?</v>
      </c>
      <c r="AL2151" s="1" t="s">
        <v>1913</v>
      </c>
      <c r="AM2151" s="1" t="s">
        <v>12</v>
      </c>
      <c r="AN2151" s="1" t="s">
        <v>23097</v>
      </c>
      <c r="AO2151" s="1" t="s">
        <v>86</v>
      </c>
      <c r="AP2151" s="1" t="s">
        <v>86</v>
      </c>
      <c r="AQ2151" s="1" t="s">
        <v>25</v>
      </c>
      <c r="AR2151" s="1" t="s">
        <v>19</v>
      </c>
      <c r="AS2151" s="1" t="s">
        <v>23091</v>
      </c>
      <c r="AT2151" s="1" t="s">
        <v>26</v>
      </c>
    </row>
    <row r="2152" spans="1:46" x14ac:dyDescent="0.25">
      <c r="A2152" s="1" t="s">
        <v>20120</v>
      </c>
      <c r="B2152" s="2" t="s">
        <v>23101</v>
      </c>
      <c r="C2152" s="2" t="s">
        <v>23108</v>
      </c>
      <c r="D2152" s="1">
        <v>0</v>
      </c>
      <c r="E2152" s="1">
        <v>1</v>
      </c>
      <c r="F2152" s="1">
        <v>1</v>
      </c>
      <c r="G2152" s="1">
        <v>2</v>
      </c>
      <c r="H2152" s="6">
        <v>0.5</v>
      </c>
      <c r="I2152">
        <v>1</v>
      </c>
      <c r="J2152" s="1">
        <v>40</v>
      </c>
      <c r="K2152" s="1">
        <v>0</v>
      </c>
      <c r="L2152" s="1">
        <v>633</v>
      </c>
      <c r="M2152" s="6">
        <v>0.67</v>
      </c>
      <c r="N2152" s="4">
        <v>3700</v>
      </c>
      <c r="O2152" s="4">
        <v>300</v>
      </c>
      <c r="P2152" s="4">
        <v>300</v>
      </c>
      <c r="Q2152" s="3">
        <v>0.35</v>
      </c>
      <c r="R2152" s="1">
        <v>18</v>
      </c>
      <c r="S2152" s="1">
        <v>300</v>
      </c>
      <c r="T2152" s="1">
        <v>36</v>
      </c>
      <c r="U2152" s="1">
        <v>1</v>
      </c>
      <c r="V2152" s="1">
        <v>32</v>
      </c>
      <c r="W2152" s="1">
        <v>0</v>
      </c>
      <c r="X2152" s="1">
        <v>0</v>
      </c>
      <c r="Y2152" s="1">
        <v>0</v>
      </c>
      <c r="Z2152" s="1">
        <v>4</v>
      </c>
      <c r="AA2152" s="1">
        <v>0</v>
      </c>
      <c r="AB2152" s="1">
        <v>1</v>
      </c>
      <c r="AC2152" s="1">
        <v>12700</v>
      </c>
      <c r="AD2152" s="1">
        <v>0</v>
      </c>
      <c r="AE2152" s="1">
        <v>660</v>
      </c>
      <c r="AF2152" s="1">
        <v>896</v>
      </c>
      <c r="AG2152" s="1">
        <v>320</v>
      </c>
      <c r="AH2152" s="1">
        <v>0</v>
      </c>
      <c r="AI2152" s="1">
        <v>14576</v>
      </c>
      <c r="AJ2152" s="1" t="s">
        <v>9099</v>
      </c>
      <c r="AK2152" s="1" t="s">
        <v>9100</v>
      </c>
      <c r="AL2152" s="1" t="s">
        <v>9101</v>
      </c>
      <c r="AM2152" s="1" t="s">
        <v>16</v>
      </c>
      <c r="AN2152" s="1" t="s">
        <v>23097</v>
      </c>
      <c r="AO2152" s="1" t="s">
        <v>86</v>
      </c>
      <c r="AP2152" s="1" t="s">
        <v>57</v>
      </c>
      <c r="AQ2152" s="1" t="s">
        <v>25</v>
      </c>
      <c r="AR2152" s="1" t="s">
        <v>30</v>
      </c>
      <c r="AS2152" s="1" t="s">
        <v>23090</v>
      </c>
      <c r="AT2152" s="1" t="s">
        <v>101</v>
      </c>
    </row>
    <row r="2153" spans="1:46" x14ac:dyDescent="0.25">
      <c r="A2153" s="1" t="s">
        <v>21195</v>
      </c>
      <c r="B2153" s="2" t="s">
        <v>23101</v>
      </c>
      <c r="C2153" s="2" t="s">
        <v>23108</v>
      </c>
      <c r="D2153" s="1">
        <v>0</v>
      </c>
      <c r="E2153" s="1">
        <v>1</v>
      </c>
      <c r="F2153" s="1">
        <v>3</v>
      </c>
      <c r="G2153" s="1">
        <v>4</v>
      </c>
      <c r="H2153" s="6">
        <v>0.75</v>
      </c>
      <c r="I2153">
        <v>1</v>
      </c>
      <c r="J2153" s="1">
        <v>40</v>
      </c>
      <c r="K2153" s="1">
        <v>1</v>
      </c>
      <c r="L2153" s="1">
        <v>615</v>
      </c>
      <c r="M2153" s="6">
        <v>1.1100000000000001</v>
      </c>
      <c r="N2153" s="4">
        <v>5400</v>
      </c>
      <c r="O2153" s="4">
        <v>450</v>
      </c>
      <c r="P2153" s="4">
        <v>500</v>
      </c>
      <c r="Q2153" s="3">
        <v>0.3</v>
      </c>
      <c r="R2153" s="1">
        <v>18</v>
      </c>
      <c r="S2153" s="1">
        <v>596</v>
      </c>
      <c r="T2153" s="1">
        <v>49</v>
      </c>
      <c r="U2153" s="1">
        <v>1</v>
      </c>
      <c r="V2153" s="1">
        <v>32</v>
      </c>
      <c r="W2153" s="1">
        <v>1</v>
      </c>
      <c r="X2153" s="1">
        <v>0</v>
      </c>
      <c r="Y2153" s="1">
        <v>0</v>
      </c>
      <c r="Z2153" s="1">
        <v>6</v>
      </c>
      <c r="AA2153" s="1">
        <v>0</v>
      </c>
      <c r="AB2153" s="1">
        <v>1</v>
      </c>
      <c r="AC2153" s="1">
        <v>13726</v>
      </c>
      <c r="AD2153" s="1">
        <v>0</v>
      </c>
      <c r="AE2153" s="1">
        <v>0</v>
      </c>
      <c r="AF2153" s="1">
        <v>0</v>
      </c>
      <c r="AG2153" s="1">
        <v>0</v>
      </c>
      <c r="AH2153" s="1">
        <v>0</v>
      </c>
      <c r="AI2153" s="1">
        <v>13726</v>
      </c>
      <c r="AJ2153" s="1" t="s">
        <v>2650</v>
      </c>
      <c r="AK2153" s="1" t="s">
        <v>12015</v>
      </c>
      <c r="AL2153" s="1" t="s">
        <v>12016</v>
      </c>
      <c r="AM2153" s="1" t="s">
        <v>16</v>
      </c>
      <c r="AN2153" s="1" t="s">
        <v>23098</v>
      </c>
      <c r="AO2153" s="1" t="s">
        <v>86</v>
      </c>
      <c r="AP2153" s="1" t="s">
        <v>86</v>
      </c>
      <c r="AQ2153" s="1" t="s">
        <v>25</v>
      </c>
      <c r="AR2153" s="1" t="s">
        <v>30</v>
      </c>
      <c r="AS2153" s="1" t="s">
        <v>23090</v>
      </c>
      <c r="AT2153" s="1" t="s">
        <v>101</v>
      </c>
    </row>
    <row r="2154" spans="1:46" x14ac:dyDescent="0.25">
      <c r="A2154" s="1" t="s">
        <v>18998</v>
      </c>
      <c r="B2154" s="2" t="s">
        <v>23101</v>
      </c>
      <c r="C2154" s="2" t="s">
        <v>23108</v>
      </c>
      <c r="D2154" s="1">
        <v>0</v>
      </c>
      <c r="E2154" s="1">
        <v>0</v>
      </c>
      <c r="F2154" s="1">
        <v>1</v>
      </c>
      <c r="G2154" s="1">
        <v>1</v>
      </c>
      <c r="H2154" s="6">
        <v>1</v>
      </c>
      <c r="I2154">
        <v>0</v>
      </c>
      <c r="J2154" s="1">
        <v>31</v>
      </c>
      <c r="K2154" s="1">
        <v>0</v>
      </c>
      <c r="L2154" s="1">
        <v>600</v>
      </c>
      <c r="M2154" s="6">
        <v>0.25</v>
      </c>
      <c r="N2154" s="4">
        <v>2350</v>
      </c>
      <c r="O2154" s="4">
        <v>180</v>
      </c>
      <c r="P2154" s="4">
        <v>200</v>
      </c>
      <c r="Q2154" s="3">
        <v>0.25</v>
      </c>
      <c r="R2154" s="1">
        <v>24</v>
      </c>
      <c r="S2154" s="1">
        <v>200</v>
      </c>
      <c r="T2154" s="1">
        <v>17</v>
      </c>
      <c r="U2154" s="1">
        <v>1</v>
      </c>
      <c r="V2154" s="1">
        <v>32</v>
      </c>
      <c r="W2154" s="1">
        <v>0</v>
      </c>
      <c r="X2154" s="1">
        <v>0</v>
      </c>
      <c r="Y2154" s="1">
        <v>1</v>
      </c>
      <c r="Z2154" s="1">
        <v>4</v>
      </c>
      <c r="AA2154" s="1">
        <v>0</v>
      </c>
      <c r="AB2154" s="1">
        <v>0</v>
      </c>
      <c r="AC2154" s="1">
        <v>0</v>
      </c>
      <c r="AD2154" s="1">
        <v>12</v>
      </c>
      <c r="AE2154" s="1">
        <v>0</v>
      </c>
      <c r="AF2154" s="1">
        <v>657</v>
      </c>
      <c r="AG2154" s="1">
        <v>30</v>
      </c>
      <c r="AH2154" s="1">
        <v>0</v>
      </c>
      <c r="AI2154" s="1">
        <v>699</v>
      </c>
      <c r="AJ2154" s="1" t="s">
        <v>5975</v>
      </c>
      <c r="AK2154" s="1" t="s">
        <v>5976</v>
      </c>
      <c r="AL2154" s="1" t="s">
        <v>5977</v>
      </c>
      <c r="AM2154" s="1" t="s">
        <v>12</v>
      </c>
      <c r="AN2154" s="1" t="s">
        <v>23097</v>
      </c>
      <c r="AO2154" s="1" t="s">
        <v>86</v>
      </c>
      <c r="AP2154" s="1" t="s">
        <v>57</v>
      </c>
      <c r="AQ2154" s="1" t="s">
        <v>25</v>
      </c>
      <c r="AR2154" s="1" t="s">
        <v>19</v>
      </c>
      <c r="AS2154" s="1" t="s">
        <v>23090</v>
      </c>
      <c r="AT2154" s="1" t="s">
        <v>26</v>
      </c>
    </row>
    <row r="2155" spans="1:46" x14ac:dyDescent="0.25">
      <c r="A2155" s="1" t="s">
        <v>18379</v>
      </c>
      <c r="B2155" s="2" t="s">
        <v>23101</v>
      </c>
      <c r="C2155" s="2" t="s">
        <v>23109</v>
      </c>
      <c r="D2155" s="1">
        <v>0</v>
      </c>
      <c r="E2155" s="1">
        <v>1</v>
      </c>
      <c r="F2155" s="1">
        <v>1</v>
      </c>
      <c r="G2155" s="1">
        <v>2</v>
      </c>
      <c r="H2155" s="6">
        <v>0.5</v>
      </c>
      <c r="I2155">
        <v>1</v>
      </c>
      <c r="J2155" s="1">
        <v>27</v>
      </c>
      <c r="K2155" s="1">
        <v>0</v>
      </c>
      <c r="L2155" s="1">
        <v>677</v>
      </c>
      <c r="M2155" s="6">
        <v>0.18</v>
      </c>
      <c r="N2155" s="4">
        <v>1800</v>
      </c>
      <c r="O2155" s="4">
        <v>150</v>
      </c>
      <c r="P2155" s="4">
        <v>400</v>
      </c>
      <c r="Q2155" s="3">
        <v>0.3</v>
      </c>
      <c r="R2155" s="1">
        <v>24</v>
      </c>
      <c r="S2155" s="1">
        <v>400</v>
      </c>
      <c r="T2155" s="1">
        <v>47</v>
      </c>
      <c r="U2155" s="1">
        <v>1</v>
      </c>
      <c r="V2155" s="1">
        <v>32</v>
      </c>
      <c r="W2155" s="1">
        <v>0</v>
      </c>
      <c r="X2155" s="1">
        <v>1</v>
      </c>
      <c r="Y2155" s="1">
        <v>1</v>
      </c>
      <c r="Z2155" s="1">
        <v>3</v>
      </c>
      <c r="AA2155" s="1">
        <v>0</v>
      </c>
      <c r="AB2155" s="1">
        <v>1</v>
      </c>
      <c r="AC2155" s="1">
        <v>0</v>
      </c>
      <c r="AD2155" s="1">
        <v>0</v>
      </c>
      <c r="AE2155" s="1">
        <v>0</v>
      </c>
      <c r="AF2155" s="1">
        <v>0</v>
      </c>
      <c r="AG2155" s="1">
        <v>0</v>
      </c>
      <c r="AH2155" s="1">
        <v>100</v>
      </c>
      <c r="AI2155" s="1">
        <v>100</v>
      </c>
      <c r="AJ2155" s="1" t="s">
        <v>41</v>
      </c>
      <c r="AK2155" s="1" t="s">
        <v>4199</v>
      </c>
      <c r="AL2155" s="1" t="s">
        <v>4200</v>
      </c>
      <c r="AM2155" s="1" t="s">
        <v>16</v>
      </c>
      <c r="AN2155" s="1" t="s">
        <v>23097</v>
      </c>
      <c r="AO2155" s="1" t="s">
        <v>86</v>
      </c>
      <c r="AP2155" s="1" t="s">
        <v>57</v>
      </c>
      <c r="AQ2155" s="1" t="s">
        <v>14</v>
      </c>
      <c r="AR2155" s="1" t="s">
        <v>19</v>
      </c>
      <c r="AS2155" s="1" t="s">
        <v>23090</v>
      </c>
      <c r="AT2155" s="1" t="s">
        <v>101</v>
      </c>
    </row>
    <row r="2156" spans="1:46" x14ac:dyDescent="0.25">
      <c r="A2156" s="1" t="s">
        <v>23030</v>
      </c>
      <c r="B2156" s="2" t="s">
        <v>23101</v>
      </c>
      <c r="C2156" s="2" t="s">
        <v>23109</v>
      </c>
      <c r="D2156" s="1">
        <v>0</v>
      </c>
      <c r="E2156" s="1">
        <v>0</v>
      </c>
      <c r="F2156" s="1">
        <v>2</v>
      </c>
      <c r="G2156" s="1">
        <v>2</v>
      </c>
      <c r="H2156" s="6">
        <v>1</v>
      </c>
      <c r="I2156">
        <v>0</v>
      </c>
      <c r="J2156" s="1">
        <v>30</v>
      </c>
      <c r="K2156" s="1">
        <v>1</v>
      </c>
      <c r="L2156" s="1">
        <v>600</v>
      </c>
      <c r="M2156" s="6">
        <v>0.38</v>
      </c>
      <c r="N2156" s="4">
        <v>3300</v>
      </c>
      <c r="O2156" s="4">
        <v>270</v>
      </c>
      <c r="P2156" s="4">
        <v>300</v>
      </c>
      <c r="Q2156" s="3">
        <v>0.28999999999999998</v>
      </c>
      <c r="R2156" s="1">
        <v>24</v>
      </c>
      <c r="S2156" s="1">
        <v>300</v>
      </c>
      <c r="T2156" s="1">
        <v>33</v>
      </c>
      <c r="U2156" s="1">
        <v>1</v>
      </c>
      <c r="V2156" s="1">
        <v>32</v>
      </c>
      <c r="W2156" s="1">
        <v>0</v>
      </c>
      <c r="X2156" s="1">
        <v>1</v>
      </c>
      <c r="Y2156" s="1">
        <v>1</v>
      </c>
      <c r="Z2156" s="1">
        <v>0</v>
      </c>
      <c r="AA2156" s="1">
        <v>1</v>
      </c>
      <c r="AB2156" s="1">
        <v>1</v>
      </c>
      <c r="AC2156" s="1">
        <v>0</v>
      </c>
      <c r="AD2156" s="1">
        <v>0</v>
      </c>
      <c r="AE2156" s="1">
        <v>900</v>
      </c>
      <c r="AF2156" s="1">
        <v>0</v>
      </c>
      <c r="AG2156" s="1">
        <v>0</v>
      </c>
      <c r="AH2156" s="1">
        <v>900</v>
      </c>
      <c r="AI2156" s="1">
        <v>1800</v>
      </c>
      <c r="AJ2156" s="1" t="s">
        <v>16908</v>
      </c>
      <c r="AK2156" s="1" t="s">
        <v>16909</v>
      </c>
      <c r="AL2156" s="1" t="s">
        <v>16910</v>
      </c>
      <c r="AM2156" s="1" t="s">
        <v>12</v>
      </c>
      <c r="AN2156" s="1" t="s">
        <v>23098</v>
      </c>
      <c r="AO2156" s="1" t="s">
        <v>86</v>
      </c>
      <c r="AP2156" s="1" t="s">
        <v>57</v>
      </c>
      <c r="AQ2156" s="1" t="s">
        <v>14</v>
      </c>
      <c r="AR2156" s="1" t="s">
        <v>19</v>
      </c>
      <c r="AS2156" s="1" t="s">
        <v>23091</v>
      </c>
      <c r="AT2156" s="1" t="s">
        <v>101</v>
      </c>
    </row>
    <row r="2157" spans="1:46" x14ac:dyDescent="0.25">
      <c r="A2157" s="1" t="s">
        <v>23046</v>
      </c>
      <c r="B2157" s="2" t="s">
        <v>23101</v>
      </c>
      <c r="C2157" s="2" t="s">
        <v>23109</v>
      </c>
      <c r="D2157" s="1">
        <v>0</v>
      </c>
      <c r="E2157" s="1">
        <v>1</v>
      </c>
      <c r="F2157" s="1">
        <v>1</v>
      </c>
      <c r="G2157" s="1">
        <v>2</v>
      </c>
      <c r="H2157" s="6">
        <v>0.5</v>
      </c>
      <c r="I2157">
        <v>1</v>
      </c>
      <c r="J2157" s="1">
        <v>38</v>
      </c>
      <c r="K2157" s="1">
        <v>1</v>
      </c>
      <c r="L2157" s="1">
        <v>528</v>
      </c>
      <c r="M2157" s="6">
        <v>0.47</v>
      </c>
      <c r="N2157" s="4">
        <v>2580</v>
      </c>
      <c r="O2157" s="4">
        <v>200</v>
      </c>
      <c r="P2157" s="4">
        <v>300</v>
      </c>
      <c r="Q2157" s="3">
        <v>0.3</v>
      </c>
      <c r="R2157" s="1">
        <v>24</v>
      </c>
      <c r="S2157" s="1">
        <v>300</v>
      </c>
      <c r="T2157" s="1">
        <v>31</v>
      </c>
      <c r="U2157" s="1">
        <v>1</v>
      </c>
      <c r="V2157" s="1">
        <v>32</v>
      </c>
      <c r="W2157" s="1">
        <v>0</v>
      </c>
      <c r="X2157" s="1">
        <v>0</v>
      </c>
      <c r="Y2157" s="1">
        <v>0</v>
      </c>
      <c r="Z2157" s="1">
        <v>4</v>
      </c>
      <c r="AA2157" s="1">
        <v>0</v>
      </c>
      <c r="AB2157" s="1">
        <v>1</v>
      </c>
      <c r="AC2157" s="1">
        <v>1900</v>
      </c>
      <c r="AD2157" s="1">
        <v>0</v>
      </c>
      <c r="AE2157" s="1">
        <v>0</v>
      </c>
      <c r="AF2157" s="1">
        <v>290</v>
      </c>
      <c r="AG2157" s="1">
        <v>0</v>
      </c>
      <c r="AH2157" s="1">
        <v>0</v>
      </c>
      <c r="AI2157" s="1">
        <v>2190</v>
      </c>
      <c r="AJ2157" s="1" t="s">
        <v>3415</v>
      </c>
      <c r="AK2157" s="1" t="s">
        <v>16952</v>
      </c>
      <c r="AL2157" s="1" t="s">
        <v>16953</v>
      </c>
      <c r="AM2157" s="1" t="s">
        <v>16</v>
      </c>
      <c r="AN2157" s="1" t="s">
        <v>23098</v>
      </c>
      <c r="AO2157" s="1" t="s">
        <v>86</v>
      </c>
      <c r="AP2157" s="1" t="s">
        <v>57</v>
      </c>
      <c r="AQ2157" s="1" t="s">
        <v>25</v>
      </c>
      <c r="AR2157" s="1" t="s">
        <v>30</v>
      </c>
      <c r="AS2157" s="1" t="s">
        <v>23090</v>
      </c>
      <c r="AT2157" s="1" t="s">
        <v>101</v>
      </c>
    </row>
    <row r="2158" spans="1:46" x14ac:dyDescent="0.25">
      <c r="A2158" s="1" t="s">
        <v>23061</v>
      </c>
      <c r="B2158" s="2" t="s">
        <v>23101</v>
      </c>
      <c r="C2158" s="2" t="s">
        <v>23109</v>
      </c>
      <c r="D2158" s="1">
        <v>0</v>
      </c>
      <c r="E2158" s="1">
        <v>0</v>
      </c>
      <c r="F2158" s="1">
        <v>1</v>
      </c>
      <c r="G2158" s="1">
        <v>1</v>
      </c>
      <c r="H2158" s="6">
        <v>1</v>
      </c>
      <c r="I2158">
        <v>0</v>
      </c>
      <c r="J2158" s="1">
        <v>32</v>
      </c>
      <c r="K2158" s="1">
        <v>1</v>
      </c>
      <c r="L2158" s="1">
        <v>597</v>
      </c>
      <c r="M2158" s="6">
        <v>0.17</v>
      </c>
      <c r="N2158" s="4">
        <v>2800</v>
      </c>
      <c r="O2158" s="4">
        <v>200</v>
      </c>
      <c r="P2158" s="4">
        <v>200</v>
      </c>
      <c r="Q2158" s="3">
        <v>0.35</v>
      </c>
      <c r="R2158" s="1">
        <v>12</v>
      </c>
      <c r="S2158" s="1">
        <v>200</v>
      </c>
      <c r="T2158" s="1">
        <v>26</v>
      </c>
      <c r="U2158" s="1">
        <v>1</v>
      </c>
      <c r="V2158" s="1">
        <v>32</v>
      </c>
      <c r="W2158" s="1">
        <v>0</v>
      </c>
      <c r="X2158" s="1">
        <v>0</v>
      </c>
      <c r="Y2158" s="1">
        <v>1</v>
      </c>
      <c r="Z2158" s="1">
        <v>0</v>
      </c>
      <c r="AA2158" s="1">
        <v>1</v>
      </c>
      <c r="AB2158" s="1">
        <v>0</v>
      </c>
      <c r="AC2158" s="1">
        <v>0</v>
      </c>
      <c r="AD2158" s="1">
        <v>0</v>
      </c>
      <c r="AE2158" s="1">
        <v>0</v>
      </c>
      <c r="AF2158" s="1">
        <v>0</v>
      </c>
      <c r="AG2158" s="1">
        <v>160</v>
      </c>
      <c r="AH2158" s="1">
        <v>200</v>
      </c>
      <c r="AI2158" s="1">
        <v>360</v>
      </c>
      <c r="AJ2158" s="1" t="s">
        <v>12242</v>
      </c>
      <c r="AK2158" s="1" t="s">
        <v>16993</v>
      </c>
      <c r="AL2158" s="1" t="s">
        <v>16994</v>
      </c>
      <c r="AM2158" s="1" t="s">
        <v>12</v>
      </c>
      <c r="AN2158" s="1" t="s">
        <v>23098</v>
      </c>
      <c r="AO2158" s="1" t="s">
        <v>86</v>
      </c>
      <c r="AP2158" s="1" t="s">
        <v>57</v>
      </c>
      <c r="AQ2158" s="1" t="s">
        <v>25</v>
      </c>
      <c r="AR2158" s="1" t="s">
        <v>19</v>
      </c>
      <c r="AS2158" s="1" t="s">
        <v>23091</v>
      </c>
      <c r="AT2158" s="1" t="s">
        <v>26</v>
      </c>
    </row>
    <row r="2159" spans="1:46" x14ac:dyDescent="0.25">
      <c r="A2159" s="1" t="s">
        <v>19637</v>
      </c>
      <c r="B2159" s="2" t="s">
        <v>23101</v>
      </c>
      <c r="C2159" s="2" t="s">
        <v>23109</v>
      </c>
      <c r="D2159" s="1">
        <v>1</v>
      </c>
      <c r="E2159" s="1">
        <v>0</v>
      </c>
      <c r="F2159" s="1">
        <v>1</v>
      </c>
      <c r="G2159" s="1">
        <v>2</v>
      </c>
      <c r="H2159" s="6">
        <v>0.5</v>
      </c>
      <c r="I2159">
        <v>0</v>
      </c>
      <c r="J2159" s="1">
        <v>36</v>
      </c>
      <c r="K2159" s="1">
        <v>1</v>
      </c>
      <c r="L2159" s="1">
        <v>589</v>
      </c>
      <c r="M2159" s="6">
        <v>0.13</v>
      </c>
      <c r="N2159" s="4">
        <v>4800</v>
      </c>
      <c r="O2159" s="4">
        <v>200</v>
      </c>
      <c r="P2159" s="4">
        <v>300</v>
      </c>
      <c r="Q2159" s="3">
        <v>0.32</v>
      </c>
      <c r="R2159" s="1">
        <v>12</v>
      </c>
      <c r="S2159" s="1">
        <v>300</v>
      </c>
      <c r="T2159" s="1">
        <v>39</v>
      </c>
      <c r="U2159" s="1">
        <v>1</v>
      </c>
      <c r="V2159" s="1">
        <v>32</v>
      </c>
      <c r="W2159" s="1">
        <v>1</v>
      </c>
      <c r="X2159" s="1">
        <v>1</v>
      </c>
      <c r="Y2159" s="1">
        <v>1</v>
      </c>
      <c r="Z2159" s="1">
        <v>1</v>
      </c>
      <c r="AA2159" s="1">
        <v>1</v>
      </c>
      <c r="AB2159" s="1">
        <v>0</v>
      </c>
      <c r="AC2159" s="1">
        <v>380</v>
      </c>
      <c r="AD2159" s="1">
        <v>0</v>
      </c>
      <c r="AE2159" s="1">
        <v>0</v>
      </c>
      <c r="AF2159" s="1">
        <v>254</v>
      </c>
      <c r="AG2159" s="1">
        <v>0</v>
      </c>
      <c r="AH2159" s="1">
        <v>0</v>
      </c>
      <c r="AI2159" s="1">
        <v>634</v>
      </c>
      <c r="AJ2159" s="1" t="s">
        <v>7766</v>
      </c>
      <c r="AK2159" s="1" t="s">
        <v>7767</v>
      </c>
      <c r="AL2159" s="1" t="s">
        <v>7768</v>
      </c>
      <c r="AM2159" s="1" t="s">
        <v>12</v>
      </c>
      <c r="AN2159" s="1" t="s">
        <v>23098</v>
      </c>
      <c r="AO2159" s="1" t="s">
        <v>86</v>
      </c>
      <c r="AP2159" s="1" t="s">
        <v>86</v>
      </c>
      <c r="AQ2159" s="1" t="s">
        <v>14</v>
      </c>
      <c r="AR2159" s="1" t="s">
        <v>19</v>
      </c>
      <c r="AS2159" s="1" t="s">
        <v>23091</v>
      </c>
      <c r="AT2159" s="1" t="s">
        <v>26</v>
      </c>
    </row>
    <row r="2160" spans="1:46" x14ac:dyDescent="0.25">
      <c r="A2160" s="1" t="s">
        <v>21614</v>
      </c>
      <c r="B2160" s="2" t="s">
        <v>23101</v>
      </c>
      <c r="C2160" s="2" t="s">
        <v>23109</v>
      </c>
      <c r="D2160" s="1">
        <v>0</v>
      </c>
      <c r="E2160" s="1">
        <v>0</v>
      </c>
      <c r="F2160" s="1">
        <v>1</v>
      </c>
      <c r="G2160" s="1">
        <v>1</v>
      </c>
      <c r="H2160" s="6">
        <v>1</v>
      </c>
      <c r="I2160">
        <v>1</v>
      </c>
      <c r="J2160" s="1">
        <v>36</v>
      </c>
      <c r="K2160" s="1">
        <v>1</v>
      </c>
      <c r="L2160" s="1">
        <v>778</v>
      </c>
      <c r="M2160" s="6">
        <v>0.56999999999999995</v>
      </c>
      <c r="N2160" s="4">
        <v>3200</v>
      </c>
      <c r="O2160" s="4">
        <v>260</v>
      </c>
      <c r="P2160" s="4">
        <v>600</v>
      </c>
      <c r="Q2160" s="3">
        <v>0.25</v>
      </c>
      <c r="R2160" s="1">
        <v>18</v>
      </c>
      <c r="S2160" s="1">
        <v>600</v>
      </c>
      <c r="T2160" s="1">
        <v>67</v>
      </c>
      <c r="U2160" s="1">
        <v>1</v>
      </c>
      <c r="V2160" s="1">
        <v>32</v>
      </c>
      <c r="W2160" s="1">
        <v>0</v>
      </c>
      <c r="X2160" s="1">
        <v>0</v>
      </c>
      <c r="Y2160" s="1">
        <v>0</v>
      </c>
      <c r="Z2160" s="1">
        <v>1</v>
      </c>
      <c r="AA2160" s="1">
        <v>0</v>
      </c>
      <c r="AB2160" s="1">
        <v>1</v>
      </c>
      <c r="AC2160" s="1">
        <v>11711</v>
      </c>
      <c r="AD2160" s="1">
        <v>0</v>
      </c>
      <c r="AE2160" s="1">
        <v>0</v>
      </c>
      <c r="AF2160" s="1">
        <v>1633</v>
      </c>
      <c r="AG2160" s="1">
        <v>0</v>
      </c>
      <c r="AH2160" s="1">
        <v>0</v>
      </c>
      <c r="AI2160" s="1">
        <v>13344</v>
      </c>
      <c r="AJ2160" s="1" t="s">
        <v>13128</v>
      </c>
      <c r="AK2160" s="1" t="s">
        <v>13129</v>
      </c>
      <c r="AL2160" s="1" t="s">
        <v>13130</v>
      </c>
      <c r="AM2160" s="1" t="s">
        <v>16</v>
      </c>
      <c r="AN2160" s="1" t="s">
        <v>23098</v>
      </c>
      <c r="AO2160" s="1" t="s">
        <v>86</v>
      </c>
      <c r="AP2160" s="1" t="s">
        <v>57</v>
      </c>
      <c r="AQ2160" s="1" t="s">
        <v>25</v>
      </c>
      <c r="AR2160" s="1" t="s">
        <v>30</v>
      </c>
      <c r="AS2160" s="1" t="s">
        <v>23090</v>
      </c>
      <c r="AT2160" s="1" t="s">
        <v>101</v>
      </c>
    </row>
    <row r="2161" spans="1:46" x14ac:dyDescent="0.25">
      <c r="A2161" s="1" t="s">
        <v>19759</v>
      </c>
      <c r="B2161" s="2" t="s">
        <v>23076</v>
      </c>
      <c r="C2161" s="2" t="s">
        <v>23105</v>
      </c>
      <c r="D2161" s="1">
        <v>3</v>
      </c>
      <c r="E2161" s="1">
        <v>5</v>
      </c>
      <c r="F2161" s="1">
        <v>4</v>
      </c>
      <c r="G2161" s="1">
        <v>12</v>
      </c>
      <c r="H2161" s="6">
        <v>0.33333333333333331</v>
      </c>
      <c r="I2161">
        <v>1</v>
      </c>
      <c r="J2161" s="1">
        <v>34</v>
      </c>
      <c r="K2161" s="1">
        <v>0</v>
      </c>
      <c r="L2161" s="1">
        <v>627</v>
      </c>
      <c r="M2161" s="6">
        <v>0.38</v>
      </c>
      <c r="N2161" s="4">
        <v>3000</v>
      </c>
      <c r="O2161" s="4">
        <v>270</v>
      </c>
      <c r="P2161" s="4">
        <v>300</v>
      </c>
      <c r="Q2161" s="3">
        <v>0.3</v>
      </c>
      <c r="R2161" s="1">
        <v>6</v>
      </c>
      <c r="S2161" s="1">
        <v>300</v>
      </c>
      <c r="T2161" s="1">
        <v>6</v>
      </c>
      <c r="U2161" s="1">
        <v>1</v>
      </c>
      <c r="V2161" s="1">
        <v>31</v>
      </c>
      <c r="W2161" s="1">
        <v>1</v>
      </c>
      <c r="X2161" s="1">
        <v>0</v>
      </c>
      <c r="Y2161" s="1">
        <v>1</v>
      </c>
      <c r="Z2161" s="1">
        <v>3</v>
      </c>
      <c r="AA2161" s="1">
        <v>0</v>
      </c>
      <c r="AB2161" s="1">
        <v>1</v>
      </c>
      <c r="AC2161" s="1">
        <v>458</v>
      </c>
      <c r="AD2161" s="1">
        <v>416</v>
      </c>
      <c r="AE2161" s="1">
        <v>0</v>
      </c>
      <c r="AF2161" s="1">
        <v>355</v>
      </c>
      <c r="AG2161" s="1">
        <v>0</v>
      </c>
      <c r="AH2161" s="1">
        <v>0</v>
      </c>
      <c r="AI2161" s="1">
        <v>1229</v>
      </c>
      <c r="AJ2161" s="1" t="s">
        <v>8082</v>
      </c>
      <c r="AK2161" s="1" t="s">
        <v>8083</v>
      </c>
      <c r="AL2161" s="1" t="s">
        <v>8084</v>
      </c>
      <c r="AM2161" s="1" t="s">
        <v>16</v>
      </c>
      <c r="AN2161" s="1" t="s">
        <v>23097</v>
      </c>
      <c r="AO2161" s="1" t="s">
        <v>86</v>
      </c>
      <c r="AP2161" s="1" t="s">
        <v>86</v>
      </c>
      <c r="AQ2161" s="1" t="s">
        <v>25</v>
      </c>
      <c r="AR2161" s="1" t="s">
        <v>19</v>
      </c>
      <c r="AS2161" s="1" t="s">
        <v>23090</v>
      </c>
      <c r="AT2161" s="1" t="s">
        <v>101</v>
      </c>
    </row>
    <row r="2162" spans="1:46" x14ac:dyDescent="0.25">
      <c r="A2162" s="1" t="s">
        <v>21999</v>
      </c>
      <c r="B2162" s="2" t="s">
        <v>23073</v>
      </c>
      <c r="C2162" s="2" t="s">
        <v>23105</v>
      </c>
      <c r="D2162" s="1">
        <v>0</v>
      </c>
      <c r="E2162" s="1">
        <v>0</v>
      </c>
      <c r="F2162" s="1">
        <v>2</v>
      </c>
      <c r="G2162" s="1">
        <v>2</v>
      </c>
      <c r="H2162" s="6">
        <v>1</v>
      </c>
      <c r="I2162">
        <v>1</v>
      </c>
      <c r="J2162" s="1">
        <v>38</v>
      </c>
      <c r="K2162" s="1">
        <v>1</v>
      </c>
      <c r="L2162" s="1">
        <v>822</v>
      </c>
      <c r="M2162" s="6">
        <v>0.15</v>
      </c>
      <c r="N2162" s="4">
        <v>1800</v>
      </c>
      <c r="O2162" s="4">
        <v>150</v>
      </c>
      <c r="P2162" s="4">
        <v>300</v>
      </c>
      <c r="Q2162" s="3">
        <v>0.2</v>
      </c>
      <c r="R2162" s="1">
        <v>24</v>
      </c>
      <c r="S2162" s="1">
        <v>300</v>
      </c>
      <c r="T2162" s="1">
        <v>18</v>
      </c>
      <c r="U2162" s="1">
        <v>1</v>
      </c>
      <c r="V2162" s="1">
        <v>31</v>
      </c>
      <c r="W2162" s="1">
        <v>1</v>
      </c>
      <c r="X2162" s="1">
        <v>0</v>
      </c>
      <c r="Y2162" s="1">
        <v>0</v>
      </c>
      <c r="Z2162" s="1">
        <v>2</v>
      </c>
      <c r="AA2162" s="1">
        <v>0</v>
      </c>
      <c r="AB2162" s="1">
        <v>1</v>
      </c>
      <c r="AC2162" s="1">
        <v>0</v>
      </c>
      <c r="AD2162" s="1">
        <v>216</v>
      </c>
      <c r="AE2162" s="1">
        <v>0</v>
      </c>
      <c r="AF2162" s="1">
        <v>0</v>
      </c>
      <c r="AG2162" s="1">
        <v>0</v>
      </c>
      <c r="AH2162" s="1">
        <v>0</v>
      </c>
      <c r="AI2162" s="1">
        <v>216</v>
      </c>
      <c r="AJ2162" s="1" t="s">
        <v>7786</v>
      </c>
      <c r="AK2162" s="1" t="s">
        <v>14131</v>
      </c>
      <c r="AL2162" s="1" t="s">
        <v>14132</v>
      </c>
      <c r="AM2162" s="1" t="s">
        <v>16</v>
      </c>
      <c r="AN2162" s="1" t="s">
        <v>23098</v>
      </c>
      <c r="AO2162" s="1" t="s">
        <v>86</v>
      </c>
      <c r="AP2162" s="1" t="s">
        <v>86</v>
      </c>
      <c r="AQ2162" s="1" t="s">
        <v>25</v>
      </c>
      <c r="AR2162" s="1" t="s">
        <v>30</v>
      </c>
      <c r="AS2162" s="1" t="s">
        <v>23090</v>
      </c>
      <c r="AT2162" s="1" t="s">
        <v>101</v>
      </c>
    </row>
    <row r="2163" spans="1:46" x14ac:dyDescent="0.25">
      <c r="A2163" s="1" t="s">
        <v>22573</v>
      </c>
      <c r="B2163" s="2" t="s">
        <v>23073</v>
      </c>
      <c r="C2163" s="2" t="s">
        <v>23105</v>
      </c>
      <c r="D2163" s="1">
        <v>0</v>
      </c>
      <c r="E2163" s="1">
        <v>1</v>
      </c>
      <c r="F2163" s="1">
        <v>6</v>
      </c>
      <c r="G2163" s="1">
        <v>7</v>
      </c>
      <c r="H2163" s="6">
        <v>0.8571428571428571</v>
      </c>
      <c r="I2163">
        <v>1</v>
      </c>
      <c r="J2163" s="1">
        <v>32</v>
      </c>
      <c r="K2163" s="1">
        <v>1</v>
      </c>
      <c r="L2163" s="1">
        <v>495</v>
      </c>
      <c r="M2163" s="6">
        <v>0.44</v>
      </c>
      <c r="N2163" s="4">
        <v>2200</v>
      </c>
      <c r="O2163" s="4">
        <v>160</v>
      </c>
      <c r="P2163" s="4">
        <v>100</v>
      </c>
      <c r="Q2163" s="3">
        <v>0.45</v>
      </c>
      <c r="R2163" s="1">
        <v>12</v>
      </c>
      <c r="S2163" s="1">
        <v>100</v>
      </c>
      <c r="T2163" s="1">
        <v>17</v>
      </c>
      <c r="U2163" s="1">
        <v>1</v>
      </c>
      <c r="V2163" s="1">
        <v>31</v>
      </c>
      <c r="W2163" s="1">
        <v>0</v>
      </c>
      <c r="X2163" s="1">
        <v>1</v>
      </c>
      <c r="Y2163" s="1">
        <v>1</v>
      </c>
      <c r="Z2163" s="1">
        <v>1</v>
      </c>
      <c r="AA2163" s="1">
        <v>1</v>
      </c>
      <c r="AB2163" s="1">
        <v>1</v>
      </c>
      <c r="AC2163" s="1">
        <v>0</v>
      </c>
      <c r="AD2163" s="1">
        <v>0</v>
      </c>
      <c r="AE2163" s="1">
        <v>0</v>
      </c>
      <c r="AF2163" s="1">
        <v>570</v>
      </c>
      <c r="AG2163" s="1">
        <v>11</v>
      </c>
      <c r="AH2163" s="1">
        <v>500</v>
      </c>
      <c r="AI2163" s="1">
        <v>1081</v>
      </c>
      <c r="AJ2163" s="1" t="s">
        <v>15665</v>
      </c>
      <c r="AK2163" s="1" t="s">
        <v>15666</v>
      </c>
      <c r="AL2163" s="1" t="s">
        <v>15667</v>
      </c>
      <c r="AM2163" s="1" t="s">
        <v>16</v>
      </c>
      <c r="AN2163" s="1" t="s">
        <v>23098</v>
      </c>
      <c r="AO2163" s="1" t="s">
        <v>86</v>
      </c>
      <c r="AP2163" s="1" t="s">
        <v>57</v>
      </c>
      <c r="AQ2163" s="1" t="s">
        <v>14</v>
      </c>
      <c r="AR2163" s="1" t="s">
        <v>19</v>
      </c>
      <c r="AS2163" s="1" t="s">
        <v>23091</v>
      </c>
      <c r="AT2163" s="1" t="s">
        <v>101</v>
      </c>
    </row>
    <row r="2164" spans="1:46" x14ac:dyDescent="0.25">
      <c r="A2164" s="1" t="s">
        <v>21145</v>
      </c>
      <c r="B2164" s="2" t="s">
        <v>23073</v>
      </c>
      <c r="C2164" s="2" t="s">
        <v>23108</v>
      </c>
      <c r="D2164" s="1">
        <v>0</v>
      </c>
      <c r="E2164" s="1">
        <v>2</v>
      </c>
      <c r="F2164" s="1">
        <v>5</v>
      </c>
      <c r="G2164" s="1">
        <v>7</v>
      </c>
      <c r="H2164" s="6">
        <v>0.7142857142857143</v>
      </c>
      <c r="I2164">
        <v>1</v>
      </c>
      <c r="J2164" s="1">
        <v>34</v>
      </c>
      <c r="K2164" s="1">
        <v>1</v>
      </c>
      <c r="L2164" s="1">
        <v>695</v>
      </c>
      <c r="M2164" s="6">
        <v>0.25</v>
      </c>
      <c r="N2164" s="4">
        <v>60000</v>
      </c>
      <c r="O2164" s="4">
        <v>600</v>
      </c>
      <c r="P2164" s="4">
        <v>1080</v>
      </c>
      <c r="Q2164" s="3">
        <v>0.27</v>
      </c>
      <c r="R2164" s="1">
        <v>24</v>
      </c>
      <c r="S2164" s="1">
        <v>1080</v>
      </c>
      <c r="T2164" s="1">
        <v>31</v>
      </c>
      <c r="U2164" s="1">
        <v>0</v>
      </c>
      <c r="V2164" s="1">
        <v>31</v>
      </c>
      <c r="W2164" s="1">
        <v>1</v>
      </c>
      <c r="X2164" s="1">
        <v>0</v>
      </c>
      <c r="Y2164" s="1">
        <v>1</v>
      </c>
      <c r="Z2164" s="1">
        <v>3</v>
      </c>
      <c r="AA2164" s="1">
        <v>0</v>
      </c>
      <c r="AB2164" s="1">
        <v>1</v>
      </c>
      <c r="AC2164" s="1">
        <v>389</v>
      </c>
      <c r="AD2164" s="1">
        <v>811</v>
      </c>
      <c r="AE2164" s="1">
        <v>0</v>
      </c>
      <c r="AF2164" s="1">
        <v>1016</v>
      </c>
      <c r="AG2164" s="1">
        <v>0</v>
      </c>
      <c r="AH2164" s="1">
        <v>0</v>
      </c>
      <c r="AI2164" s="1">
        <v>2216</v>
      </c>
      <c r="AJ2164" s="1" t="s">
        <v>47</v>
      </c>
      <c r="AK2164" s="1" t="s">
        <v>11879</v>
      </c>
      <c r="AL2164" s="1" t="s">
        <v>11880</v>
      </c>
      <c r="AM2164" s="1" t="s">
        <v>16</v>
      </c>
      <c r="AN2164" s="1" t="s">
        <v>23098</v>
      </c>
      <c r="AO2164" s="1" t="s">
        <v>364</v>
      </c>
      <c r="AP2164" s="1" t="s">
        <v>86</v>
      </c>
      <c r="AQ2164" s="1" t="s">
        <v>25</v>
      </c>
      <c r="AR2164" s="1" t="s">
        <v>19</v>
      </c>
      <c r="AS2164" s="1" t="s">
        <v>23090</v>
      </c>
      <c r="AT2164" s="1" t="s">
        <v>101</v>
      </c>
    </row>
    <row r="2165" spans="1:46" x14ac:dyDescent="0.25">
      <c r="A2165" s="1" t="s">
        <v>21825</v>
      </c>
      <c r="B2165" s="2" t="s">
        <v>23073</v>
      </c>
      <c r="C2165" s="2" t="s">
        <v>23110</v>
      </c>
      <c r="D2165" s="1">
        <v>0</v>
      </c>
      <c r="E2165" s="1">
        <v>0</v>
      </c>
      <c r="F2165" s="1">
        <v>2</v>
      </c>
      <c r="G2165" s="1">
        <v>2</v>
      </c>
      <c r="H2165" s="6">
        <v>1</v>
      </c>
      <c r="I2165">
        <v>1</v>
      </c>
      <c r="J2165" s="1">
        <v>31</v>
      </c>
      <c r="K2165" s="1">
        <v>0</v>
      </c>
      <c r="L2165" s="1">
        <v>596</v>
      </c>
      <c r="M2165" s="6">
        <v>0.57999999999999996</v>
      </c>
      <c r="N2165" s="4">
        <v>1512</v>
      </c>
      <c r="O2165" s="4">
        <v>126</v>
      </c>
      <c r="P2165" s="4">
        <v>200</v>
      </c>
      <c r="Q2165" s="3">
        <v>0.28000000000000003</v>
      </c>
      <c r="R2165" s="1">
        <v>24</v>
      </c>
      <c r="S2165" s="1">
        <v>200</v>
      </c>
      <c r="T2165" s="1">
        <v>15</v>
      </c>
      <c r="U2165" s="1">
        <v>1</v>
      </c>
      <c r="V2165" s="1">
        <v>31</v>
      </c>
      <c r="W2165" s="1">
        <v>1</v>
      </c>
      <c r="X2165" s="1">
        <v>0</v>
      </c>
      <c r="Y2165" s="1">
        <v>1</v>
      </c>
      <c r="Z2165" s="1">
        <v>1</v>
      </c>
      <c r="AA2165" s="1">
        <v>0</v>
      </c>
      <c r="AB2165" s="1">
        <v>1</v>
      </c>
      <c r="AC2165" s="1">
        <v>0</v>
      </c>
      <c r="AD2165" s="1">
        <v>0</v>
      </c>
      <c r="AE2165" s="1">
        <v>0</v>
      </c>
      <c r="AF2165" s="1">
        <v>750</v>
      </c>
      <c r="AG2165" s="1">
        <v>0</v>
      </c>
      <c r="AH2165" s="1">
        <v>400</v>
      </c>
      <c r="AI2165" s="1">
        <v>1150</v>
      </c>
      <c r="AJ2165" s="1" t="s">
        <v>13694</v>
      </c>
      <c r="AK2165" s="1" t="s">
        <v>13695</v>
      </c>
      <c r="AL2165" s="1" t="s">
        <v>13696</v>
      </c>
      <c r="AM2165" s="1" t="s">
        <v>16</v>
      </c>
      <c r="AN2165" s="1" t="s">
        <v>23097</v>
      </c>
      <c r="AO2165" s="1" t="s">
        <v>86</v>
      </c>
      <c r="AP2165" s="1" t="s">
        <v>86</v>
      </c>
      <c r="AQ2165" s="1" t="s">
        <v>25</v>
      </c>
      <c r="AR2165" s="1" t="s">
        <v>19</v>
      </c>
      <c r="AS2165" s="1" t="s">
        <v>23090</v>
      </c>
      <c r="AT2165" s="1" t="s">
        <v>101</v>
      </c>
    </row>
    <row r="2166" spans="1:46" x14ac:dyDescent="0.25">
      <c r="A2166" s="1" t="s">
        <v>17826</v>
      </c>
      <c r="B2166" s="2" t="s">
        <v>23074</v>
      </c>
      <c r="C2166" s="2" t="s">
        <v>23104</v>
      </c>
      <c r="D2166" s="1">
        <v>0</v>
      </c>
      <c r="E2166" s="1">
        <v>3</v>
      </c>
      <c r="F2166" s="1">
        <v>2</v>
      </c>
      <c r="G2166" s="1">
        <v>5</v>
      </c>
      <c r="H2166" s="6">
        <v>0.4</v>
      </c>
      <c r="I2166">
        <v>1</v>
      </c>
      <c r="J2166" s="1">
        <v>34</v>
      </c>
      <c r="K2166" s="1">
        <v>0</v>
      </c>
      <c r="L2166" s="1">
        <v>614</v>
      </c>
      <c r="M2166" s="6">
        <v>0.42</v>
      </c>
      <c r="N2166" s="4">
        <v>2850</v>
      </c>
      <c r="O2166" s="4">
        <v>237</v>
      </c>
      <c r="P2166" s="4">
        <v>500</v>
      </c>
      <c r="Q2166" s="3">
        <v>0.3</v>
      </c>
      <c r="R2166" s="1">
        <v>24</v>
      </c>
      <c r="S2166" s="1">
        <v>500</v>
      </c>
      <c r="T2166" s="1">
        <v>28</v>
      </c>
      <c r="U2166" s="1">
        <v>1</v>
      </c>
      <c r="V2166" s="1">
        <v>31</v>
      </c>
      <c r="W2166" s="1">
        <v>0</v>
      </c>
      <c r="X2166" s="1">
        <v>0</v>
      </c>
      <c r="Y2166" s="1">
        <v>1</v>
      </c>
      <c r="Z2166" s="1">
        <v>5</v>
      </c>
      <c r="AA2166" s="1">
        <v>0</v>
      </c>
      <c r="AB2166" s="1">
        <v>1</v>
      </c>
      <c r="AC2166" s="1">
        <v>0</v>
      </c>
      <c r="AD2166" s="1">
        <v>0</v>
      </c>
      <c r="AE2166" s="1">
        <v>1032</v>
      </c>
      <c r="AF2166" s="1">
        <v>643</v>
      </c>
      <c r="AG2166" s="1">
        <v>0</v>
      </c>
      <c r="AH2166" s="1">
        <v>0</v>
      </c>
      <c r="AI2166" s="1">
        <v>1675</v>
      </c>
      <c r="AJ2166" s="1" t="s">
        <v>2531</v>
      </c>
      <c r="AK2166" s="1" t="s">
        <v>2532</v>
      </c>
      <c r="AL2166" s="1" t="s">
        <v>2533</v>
      </c>
      <c r="AM2166" s="1" t="s">
        <v>16</v>
      </c>
      <c r="AN2166" s="1" t="s">
        <v>23097</v>
      </c>
      <c r="AO2166" s="1" t="s">
        <v>86</v>
      </c>
      <c r="AP2166" s="1" t="s">
        <v>57</v>
      </c>
      <c r="AQ2166" s="1" t="s">
        <v>25</v>
      </c>
      <c r="AR2166" s="1" t="s">
        <v>19</v>
      </c>
      <c r="AS2166" s="1" t="s">
        <v>23090</v>
      </c>
      <c r="AT2166" s="1" t="s">
        <v>101</v>
      </c>
    </row>
    <row r="2167" spans="1:46" x14ac:dyDescent="0.25">
      <c r="A2167" s="1" t="s">
        <v>18461</v>
      </c>
      <c r="B2167" s="2" t="s">
        <v>23074</v>
      </c>
      <c r="C2167" s="2" t="s">
        <v>23104</v>
      </c>
      <c r="D2167" s="1">
        <v>0</v>
      </c>
      <c r="E2167" s="1">
        <v>1</v>
      </c>
      <c r="F2167" s="1">
        <v>2</v>
      </c>
      <c r="G2167" s="1">
        <v>3</v>
      </c>
      <c r="H2167" s="6">
        <v>0.66666666666666663</v>
      </c>
      <c r="I2167">
        <v>0</v>
      </c>
      <c r="J2167" s="1">
        <v>33</v>
      </c>
      <c r="K2167" s="1">
        <v>0</v>
      </c>
      <c r="L2167" s="1">
        <v>808</v>
      </c>
      <c r="M2167" s="6">
        <v>0.28000000000000003</v>
      </c>
      <c r="N2167" s="4">
        <v>2800</v>
      </c>
      <c r="O2167" s="4">
        <v>170</v>
      </c>
      <c r="P2167" s="4">
        <v>150</v>
      </c>
      <c r="Q2167" s="3">
        <v>0.3</v>
      </c>
      <c r="R2167" s="1">
        <v>12</v>
      </c>
      <c r="S2167" s="1">
        <v>150</v>
      </c>
      <c r="T2167" s="1">
        <v>9</v>
      </c>
      <c r="U2167" s="1">
        <v>1</v>
      </c>
      <c r="V2167" s="1">
        <v>31</v>
      </c>
      <c r="W2167" s="1">
        <v>0</v>
      </c>
      <c r="X2167" s="1">
        <v>0</v>
      </c>
      <c r="Y2167" s="1">
        <v>1</v>
      </c>
      <c r="Z2167" s="1">
        <v>4</v>
      </c>
      <c r="AA2167" s="1">
        <v>0</v>
      </c>
      <c r="AB2167" s="1">
        <v>0</v>
      </c>
      <c r="AC2167" s="1">
        <v>0</v>
      </c>
      <c r="AD2167" s="1">
        <v>0</v>
      </c>
      <c r="AE2167" s="1">
        <v>900</v>
      </c>
      <c r="AF2167" s="1">
        <v>0</v>
      </c>
      <c r="AG2167" s="1">
        <v>0</v>
      </c>
      <c r="AH2167" s="1">
        <v>0</v>
      </c>
      <c r="AI2167" s="1">
        <v>900</v>
      </c>
      <c r="AJ2167" s="1" t="s">
        <v>3390</v>
      </c>
      <c r="AK2167" s="1" t="s">
        <v>4416</v>
      </c>
      <c r="AL2167" s="1" t="s">
        <v>4417</v>
      </c>
      <c r="AM2167" s="1" t="s">
        <v>12</v>
      </c>
      <c r="AN2167" s="1" t="s">
        <v>23097</v>
      </c>
      <c r="AO2167" s="1" t="s">
        <v>86</v>
      </c>
      <c r="AP2167" s="1" t="s">
        <v>57</v>
      </c>
      <c r="AQ2167" s="1" t="s">
        <v>25</v>
      </c>
      <c r="AR2167" s="1" t="s">
        <v>19</v>
      </c>
      <c r="AS2167" s="1" t="s">
        <v>23090</v>
      </c>
      <c r="AT2167" s="1" t="s">
        <v>26</v>
      </c>
    </row>
    <row r="2168" spans="1:46" x14ac:dyDescent="0.25">
      <c r="A2168" s="1" t="s">
        <v>19707</v>
      </c>
      <c r="B2168" s="2" t="s">
        <v>23074</v>
      </c>
      <c r="C2168" s="2" t="s">
        <v>23105</v>
      </c>
      <c r="D2168" s="1">
        <v>0</v>
      </c>
      <c r="E2168" s="1">
        <v>0</v>
      </c>
      <c r="F2168" s="1">
        <v>2</v>
      </c>
      <c r="G2168" s="1">
        <v>2</v>
      </c>
      <c r="H2168" s="6">
        <v>1</v>
      </c>
      <c r="I2168">
        <v>0</v>
      </c>
      <c r="J2168" s="1">
        <v>32</v>
      </c>
      <c r="K2168" s="1">
        <v>0</v>
      </c>
      <c r="L2168" s="1">
        <v>758</v>
      </c>
      <c r="M2168" s="6">
        <v>0.43</v>
      </c>
      <c r="N2168" s="4">
        <v>2200</v>
      </c>
      <c r="O2168" s="4">
        <v>180</v>
      </c>
      <c r="P2168" s="4">
        <v>700</v>
      </c>
      <c r="Q2168" s="3">
        <v>0.3</v>
      </c>
      <c r="R2168" s="1">
        <v>24</v>
      </c>
      <c r="S2168" s="1">
        <v>700</v>
      </c>
      <c r="T2168" s="1">
        <v>39</v>
      </c>
      <c r="U2168" s="1">
        <v>0</v>
      </c>
      <c r="V2168" s="1">
        <v>31</v>
      </c>
      <c r="W2168" s="1">
        <v>0</v>
      </c>
      <c r="X2168" s="1">
        <v>0</v>
      </c>
      <c r="Y2168" s="1">
        <v>1</v>
      </c>
      <c r="Z2168" s="1">
        <v>4</v>
      </c>
      <c r="AA2168" s="1">
        <v>0</v>
      </c>
      <c r="AB2168" s="1">
        <v>0</v>
      </c>
      <c r="AC2168" s="1">
        <v>120</v>
      </c>
      <c r="AD2168" s="1">
        <v>0</v>
      </c>
      <c r="AE2168" s="1">
        <v>0</v>
      </c>
      <c r="AF2168" s="1">
        <v>0</v>
      </c>
      <c r="AG2168" s="1">
        <v>270</v>
      </c>
      <c r="AH2168" s="1">
        <v>360</v>
      </c>
      <c r="AI2168" s="1">
        <v>750</v>
      </c>
      <c r="AJ2168" s="1" t="s">
        <v>7939</v>
      </c>
      <c r="AK2168" s="1" t="s">
        <v>7940</v>
      </c>
      <c r="AL2168" s="1" t="s">
        <v>7941</v>
      </c>
      <c r="AM2168" s="1" t="s">
        <v>12</v>
      </c>
      <c r="AN2168" s="1" t="s">
        <v>23097</v>
      </c>
      <c r="AO2168" s="1" t="s">
        <v>364</v>
      </c>
      <c r="AP2168" s="1" t="s">
        <v>57</v>
      </c>
      <c r="AQ2168" s="1" t="s">
        <v>25</v>
      </c>
      <c r="AR2168" s="1" t="s">
        <v>19</v>
      </c>
      <c r="AS2168" s="1" t="s">
        <v>23090</v>
      </c>
      <c r="AT2168" s="1" t="s">
        <v>26</v>
      </c>
    </row>
    <row r="2169" spans="1:46" x14ac:dyDescent="0.25">
      <c r="A2169" s="1" t="s">
        <v>19716</v>
      </c>
      <c r="B2169" s="2" t="s">
        <v>23074</v>
      </c>
      <c r="C2169" s="2" t="s">
        <v>23105</v>
      </c>
      <c r="D2169" s="1">
        <v>1</v>
      </c>
      <c r="E2169" s="1">
        <v>2</v>
      </c>
      <c r="F2169" s="1">
        <v>5</v>
      </c>
      <c r="G2169" s="1">
        <v>8</v>
      </c>
      <c r="H2169" s="6">
        <v>0.625</v>
      </c>
      <c r="I2169">
        <v>1</v>
      </c>
      <c r="J2169" s="1">
        <v>37</v>
      </c>
      <c r="K2169" s="1">
        <v>1</v>
      </c>
      <c r="L2169" s="1">
        <v>932</v>
      </c>
      <c r="M2169" s="6">
        <v>0.12</v>
      </c>
      <c r="N2169" s="4">
        <v>2100</v>
      </c>
      <c r="O2169" s="4">
        <v>160</v>
      </c>
      <c r="P2169" s="4">
        <v>400</v>
      </c>
      <c r="Q2169" s="3">
        <v>0.23</v>
      </c>
      <c r="R2169" s="1">
        <v>24</v>
      </c>
      <c r="S2169" s="1">
        <v>400</v>
      </c>
      <c r="T2169" s="1">
        <v>9</v>
      </c>
      <c r="U2169" s="1">
        <v>1</v>
      </c>
      <c r="V2169" s="1">
        <v>31</v>
      </c>
      <c r="W2169" s="1">
        <v>0</v>
      </c>
      <c r="X2169" s="1">
        <v>0</v>
      </c>
      <c r="Y2169" s="1">
        <v>0</v>
      </c>
      <c r="Z2169" s="1">
        <v>6</v>
      </c>
      <c r="AA2169" s="1">
        <v>0</v>
      </c>
      <c r="AB2169" s="1">
        <v>1</v>
      </c>
      <c r="AC2169" s="1">
        <v>0</v>
      </c>
      <c r="AD2169" s="1">
        <v>0</v>
      </c>
      <c r="AE2169" s="1">
        <v>0</v>
      </c>
      <c r="AF2169" s="1">
        <v>0</v>
      </c>
      <c r="AG2169" s="1">
        <v>0</v>
      </c>
      <c r="AH2169" s="1">
        <v>0</v>
      </c>
      <c r="AI2169" s="1">
        <v>0</v>
      </c>
      <c r="AJ2169" s="1" t="s">
        <v>7964</v>
      </c>
      <c r="AK2169" s="1" t="s">
        <v>7965</v>
      </c>
      <c r="AL2169" s="1" t="s">
        <v>7966</v>
      </c>
      <c r="AM2169" s="1" t="s">
        <v>16</v>
      </c>
      <c r="AN2169" s="1" t="s">
        <v>23098</v>
      </c>
      <c r="AO2169" s="1" t="s">
        <v>86</v>
      </c>
      <c r="AP2169" s="1" t="s">
        <v>57</v>
      </c>
      <c r="AQ2169" s="1" t="s">
        <v>25</v>
      </c>
      <c r="AR2169" s="1" t="s">
        <v>30</v>
      </c>
      <c r="AS2169" s="1" t="s">
        <v>23090</v>
      </c>
      <c r="AT2169" s="1" t="s">
        <v>101</v>
      </c>
    </row>
    <row r="2170" spans="1:46" x14ac:dyDescent="0.25">
      <c r="A2170" s="1" t="s">
        <v>17187</v>
      </c>
      <c r="B2170" s="2" t="s">
        <v>23074</v>
      </c>
      <c r="C2170" s="2" t="s">
        <v>23105</v>
      </c>
      <c r="D2170" s="1">
        <v>0</v>
      </c>
      <c r="E2170" s="1">
        <v>1</v>
      </c>
      <c r="F2170" s="1">
        <v>1</v>
      </c>
      <c r="G2170" s="1">
        <v>2</v>
      </c>
      <c r="H2170" s="6">
        <v>0.5</v>
      </c>
      <c r="I2170">
        <v>0</v>
      </c>
      <c r="J2170" s="1">
        <v>34</v>
      </c>
      <c r="K2170" s="1">
        <v>1</v>
      </c>
      <c r="L2170" s="1">
        <v>725</v>
      </c>
      <c r="M2170" s="6">
        <v>0.57999999999999996</v>
      </c>
      <c r="N2170" s="4">
        <v>8000</v>
      </c>
      <c r="O2170" s="4">
        <v>500</v>
      </c>
      <c r="P2170" s="4">
        <v>500</v>
      </c>
      <c r="Q2170" s="3">
        <v>0.3</v>
      </c>
      <c r="R2170" s="1">
        <v>18</v>
      </c>
      <c r="S2170" s="1">
        <v>500</v>
      </c>
      <c r="T2170" s="1">
        <v>35</v>
      </c>
      <c r="U2170" s="1">
        <v>0</v>
      </c>
      <c r="V2170" s="1">
        <v>31</v>
      </c>
      <c r="W2170" s="1">
        <v>1</v>
      </c>
      <c r="X2170" s="1">
        <v>1</v>
      </c>
      <c r="Y2170" s="1">
        <v>1</v>
      </c>
      <c r="Z2170" s="1">
        <v>3</v>
      </c>
      <c r="AA2170" s="1">
        <v>0</v>
      </c>
      <c r="AB2170" s="1">
        <v>0</v>
      </c>
      <c r="AC2170" s="1">
        <v>0</v>
      </c>
      <c r="AD2170" s="1">
        <v>0</v>
      </c>
      <c r="AE2170" s="1">
        <v>4148</v>
      </c>
      <c r="AF2170" s="1">
        <v>0</v>
      </c>
      <c r="AG2170" s="1">
        <v>790</v>
      </c>
      <c r="AH2170" s="1">
        <v>1200</v>
      </c>
      <c r="AI2170" s="1">
        <v>6138</v>
      </c>
      <c r="AJ2170" s="1" t="s">
        <v>551</v>
      </c>
      <c r="AK2170" s="1" t="s">
        <v>552</v>
      </c>
      <c r="AL2170" s="1" t="s">
        <v>553</v>
      </c>
      <c r="AM2170" s="1" t="s">
        <v>12</v>
      </c>
      <c r="AN2170" s="1" t="s">
        <v>23098</v>
      </c>
      <c r="AO2170" s="1" t="s">
        <v>364</v>
      </c>
      <c r="AP2170" s="1" t="s">
        <v>86</v>
      </c>
      <c r="AQ2170" s="1" t="s">
        <v>14</v>
      </c>
      <c r="AR2170" s="1" t="s">
        <v>19</v>
      </c>
      <c r="AS2170" s="1" t="s">
        <v>23090</v>
      </c>
      <c r="AT2170" s="1" t="s">
        <v>26</v>
      </c>
    </row>
    <row r="2171" spans="1:46" x14ac:dyDescent="0.25">
      <c r="A2171" s="1" t="s">
        <v>19800</v>
      </c>
      <c r="B2171" s="2" t="s">
        <v>23074</v>
      </c>
      <c r="C2171" s="2" t="s">
        <v>23106</v>
      </c>
      <c r="D2171" s="1">
        <v>0</v>
      </c>
      <c r="E2171" s="1">
        <v>0</v>
      </c>
      <c r="F2171" s="1">
        <v>1</v>
      </c>
      <c r="G2171" s="1">
        <v>1</v>
      </c>
      <c r="H2171" s="6">
        <v>1</v>
      </c>
      <c r="I2171">
        <v>0</v>
      </c>
      <c r="J2171" s="1">
        <v>30</v>
      </c>
      <c r="K2171" s="1">
        <v>1</v>
      </c>
      <c r="L2171" s="1">
        <v>588</v>
      </c>
      <c r="M2171" s="6">
        <v>0.66</v>
      </c>
      <c r="N2171" s="4">
        <v>2200</v>
      </c>
      <c r="O2171" s="4">
        <v>180</v>
      </c>
      <c r="P2171" s="4">
        <v>600</v>
      </c>
      <c r="Q2171" s="3">
        <v>0.28000000000000003</v>
      </c>
      <c r="R2171" s="1">
        <v>24</v>
      </c>
      <c r="S2171" s="1">
        <v>600</v>
      </c>
      <c r="T2171" s="1">
        <v>12</v>
      </c>
      <c r="U2171" s="1">
        <v>0</v>
      </c>
      <c r="V2171" s="1">
        <v>31</v>
      </c>
      <c r="W2171" s="1">
        <v>0</v>
      </c>
      <c r="X2171" s="1">
        <v>0</v>
      </c>
      <c r="Y2171" s="1">
        <v>1</v>
      </c>
      <c r="Z2171" s="1">
        <v>1</v>
      </c>
      <c r="AA2171" s="1">
        <v>0</v>
      </c>
      <c r="AB2171" s="1">
        <v>0</v>
      </c>
      <c r="AC2171" s="1">
        <v>1257</v>
      </c>
      <c r="AD2171" s="1">
        <v>491</v>
      </c>
      <c r="AE2171" s="1">
        <v>0</v>
      </c>
      <c r="AF2171" s="1">
        <v>500</v>
      </c>
      <c r="AG2171" s="1">
        <v>33</v>
      </c>
      <c r="AH2171" s="1">
        <v>0</v>
      </c>
      <c r="AI2171" s="1">
        <v>2281</v>
      </c>
      <c r="AJ2171" s="1" t="s">
        <v>8183</v>
      </c>
      <c r="AK2171" s="1" t="s">
        <v>8184</v>
      </c>
      <c r="AL2171" s="1" t="s">
        <v>8185</v>
      </c>
      <c r="AM2171" s="1" t="s">
        <v>12</v>
      </c>
      <c r="AN2171" s="1" t="s">
        <v>23098</v>
      </c>
      <c r="AO2171" s="1" t="s">
        <v>364</v>
      </c>
      <c r="AP2171" s="1" t="s">
        <v>57</v>
      </c>
      <c r="AQ2171" s="1" t="s">
        <v>25</v>
      </c>
      <c r="AR2171" s="1" t="s">
        <v>19</v>
      </c>
      <c r="AS2171" s="1" t="s">
        <v>23090</v>
      </c>
      <c r="AT2171" s="1" t="s">
        <v>26</v>
      </c>
    </row>
    <row r="2172" spans="1:46" x14ac:dyDescent="0.25">
      <c r="A2172" s="1" t="s">
        <v>17366</v>
      </c>
      <c r="B2172" s="2" t="s">
        <v>23074</v>
      </c>
      <c r="C2172" s="2" t="s">
        <v>23107</v>
      </c>
      <c r="D2172" s="1">
        <v>0</v>
      </c>
      <c r="E2172" s="1">
        <v>0</v>
      </c>
      <c r="F2172" s="1">
        <v>2</v>
      </c>
      <c r="G2172" s="1">
        <v>2</v>
      </c>
      <c r="H2172" s="6">
        <v>1</v>
      </c>
      <c r="I2172">
        <v>0</v>
      </c>
      <c r="J2172" s="1">
        <v>47</v>
      </c>
      <c r="K2172" s="1">
        <v>0</v>
      </c>
      <c r="L2172" s="1">
        <v>784</v>
      </c>
      <c r="M2172" s="6">
        <v>0.16</v>
      </c>
      <c r="N2172" s="4">
        <v>1700</v>
      </c>
      <c r="O2172" s="4">
        <v>143</v>
      </c>
      <c r="P2172" s="4">
        <v>200</v>
      </c>
      <c r="Q2172" s="3">
        <v>0.25</v>
      </c>
      <c r="R2172" s="1">
        <v>18</v>
      </c>
      <c r="S2172" s="1">
        <v>200</v>
      </c>
      <c r="T2172" s="1">
        <v>28</v>
      </c>
      <c r="U2172" s="1">
        <v>1</v>
      </c>
      <c r="V2172" s="1">
        <v>31</v>
      </c>
      <c r="W2172" s="1">
        <v>0</v>
      </c>
      <c r="X2172" s="1">
        <v>0</v>
      </c>
      <c r="Y2172" s="1">
        <v>0</v>
      </c>
      <c r="Z2172" s="1">
        <v>1</v>
      </c>
      <c r="AA2172" s="1">
        <v>1</v>
      </c>
      <c r="AB2172" s="1">
        <v>0</v>
      </c>
      <c r="AC2172" s="1">
        <v>300</v>
      </c>
      <c r="AD2172" s="1">
        <v>0</v>
      </c>
      <c r="AE2172" s="1">
        <v>0</v>
      </c>
      <c r="AF2172" s="1">
        <v>0</v>
      </c>
      <c r="AG2172" s="1">
        <v>0</v>
      </c>
      <c r="AH2172" s="1">
        <v>0</v>
      </c>
      <c r="AI2172" s="1">
        <v>300</v>
      </c>
      <c r="AJ2172" s="1" t="s">
        <v>1142</v>
      </c>
      <c r="AK2172" s="1" t="s">
        <v>1143</v>
      </c>
      <c r="AL2172" s="1" t="s">
        <v>1144</v>
      </c>
      <c r="AM2172" s="1" t="s">
        <v>12</v>
      </c>
      <c r="AN2172" s="1" t="s">
        <v>23097</v>
      </c>
      <c r="AO2172" s="1" t="s">
        <v>86</v>
      </c>
      <c r="AP2172" s="1" t="s">
        <v>57</v>
      </c>
      <c r="AQ2172" s="1" t="s">
        <v>25</v>
      </c>
      <c r="AR2172" s="1" t="s">
        <v>30</v>
      </c>
      <c r="AS2172" s="1" t="s">
        <v>23091</v>
      </c>
      <c r="AT2172" s="1" t="s">
        <v>26</v>
      </c>
    </row>
    <row r="2173" spans="1:46" x14ac:dyDescent="0.25">
      <c r="A2173" s="1" t="s">
        <v>22188</v>
      </c>
      <c r="B2173" s="2" t="s">
        <v>23074</v>
      </c>
      <c r="C2173" s="2" t="s">
        <v>23107</v>
      </c>
      <c r="D2173" s="1">
        <v>0</v>
      </c>
      <c r="E2173" s="1">
        <v>1</v>
      </c>
      <c r="F2173" s="1">
        <v>3</v>
      </c>
      <c r="G2173" s="1">
        <v>4</v>
      </c>
      <c r="H2173" s="6">
        <v>0.75</v>
      </c>
      <c r="I2173">
        <v>1</v>
      </c>
      <c r="J2173" s="1">
        <v>31</v>
      </c>
      <c r="K2173" s="1">
        <v>0</v>
      </c>
      <c r="L2173" s="1">
        <v>764</v>
      </c>
      <c r="M2173" s="6">
        <v>0.44</v>
      </c>
      <c r="N2173" s="4">
        <v>1948</v>
      </c>
      <c r="O2173" s="4">
        <v>175</v>
      </c>
      <c r="P2173" s="4">
        <v>350</v>
      </c>
      <c r="Q2173" s="3">
        <v>0.3</v>
      </c>
      <c r="R2173" s="1">
        <v>24</v>
      </c>
      <c r="S2173" s="1">
        <v>350</v>
      </c>
      <c r="T2173" s="1">
        <v>28</v>
      </c>
      <c r="U2173" s="1">
        <v>1</v>
      </c>
      <c r="V2173" s="1">
        <v>31</v>
      </c>
      <c r="W2173" s="1">
        <v>0</v>
      </c>
      <c r="X2173" s="1">
        <v>0</v>
      </c>
      <c r="Y2173" s="1">
        <v>1</v>
      </c>
      <c r="Z2173" s="1">
        <v>3</v>
      </c>
      <c r="AA2173" s="1">
        <v>1</v>
      </c>
      <c r="AB2173" s="1">
        <v>1</v>
      </c>
      <c r="AC2173" s="1">
        <v>455</v>
      </c>
      <c r="AD2173" s="1">
        <v>742</v>
      </c>
      <c r="AE2173" s="1">
        <v>318</v>
      </c>
      <c r="AF2173" s="1">
        <v>0</v>
      </c>
      <c r="AG2173" s="1">
        <v>134</v>
      </c>
      <c r="AH2173" s="1">
        <v>0</v>
      </c>
      <c r="AI2173" s="1">
        <v>1649</v>
      </c>
      <c r="AJ2173" s="1" t="s">
        <v>14646</v>
      </c>
      <c r="AK2173" s="1" t="s">
        <v>14647</v>
      </c>
      <c r="AL2173" s="1" t="s">
        <v>14648</v>
      </c>
      <c r="AM2173" s="1" t="s">
        <v>16</v>
      </c>
      <c r="AN2173" s="1" t="s">
        <v>23097</v>
      </c>
      <c r="AO2173" s="1" t="s">
        <v>86</v>
      </c>
      <c r="AP2173" s="1" t="s">
        <v>57</v>
      </c>
      <c r="AQ2173" s="1" t="s">
        <v>25</v>
      </c>
      <c r="AR2173" s="1" t="s">
        <v>19</v>
      </c>
      <c r="AS2173" s="1" t="s">
        <v>23091</v>
      </c>
      <c r="AT2173" s="1" t="s">
        <v>101</v>
      </c>
    </row>
    <row r="2174" spans="1:46" x14ac:dyDescent="0.25">
      <c r="A2174" s="1" t="s">
        <v>20486</v>
      </c>
      <c r="B2174" s="2" t="s">
        <v>23074</v>
      </c>
      <c r="C2174" s="2" t="s">
        <v>23107</v>
      </c>
      <c r="D2174" s="1">
        <v>0</v>
      </c>
      <c r="E2174" s="1">
        <v>0</v>
      </c>
      <c r="F2174" s="1">
        <v>2</v>
      </c>
      <c r="G2174" s="1">
        <v>2</v>
      </c>
      <c r="H2174" s="6">
        <v>1</v>
      </c>
      <c r="I2174">
        <v>1</v>
      </c>
      <c r="J2174" s="1">
        <v>37</v>
      </c>
      <c r="K2174" s="1">
        <v>0</v>
      </c>
      <c r="L2174" s="1">
        <v>813</v>
      </c>
      <c r="M2174" s="6">
        <v>0.32</v>
      </c>
      <c r="N2174" s="4">
        <v>2530</v>
      </c>
      <c r="O2174" s="4">
        <v>196</v>
      </c>
      <c r="P2174" s="4">
        <v>500</v>
      </c>
      <c r="Q2174" s="3">
        <v>0.27</v>
      </c>
      <c r="R2174" s="1">
        <v>24</v>
      </c>
      <c r="S2174" s="1">
        <v>500</v>
      </c>
      <c r="T2174" s="1">
        <v>39</v>
      </c>
      <c r="U2174" s="1">
        <v>0</v>
      </c>
      <c r="V2174" s="1">
        <v>31</v>
      </c>
      <c r="W2174" s="1">
        <v>0</v>
      </c>
      <c r="X2174" s="1">
        <v>0</v>
      </c>
      <c r="Y2174" s="1">
        <v>1</v>
      </c>
      <c r="Z2174" s="1">
        <v>1</v>
      </c>
      <c r="AA2174" s="1">
        <v>0</v>
      </c>
      <c r="AB2174" s="1">
        <v>1</v>
      </c>
      <c r="AC2174" s="1">
        <v>500</v>
      </c>
      <c r="AD2174" s="1">
        <v>390</v>
      </c>
      <c r="AE2174" s="1">
        <v>0</v>
      </c>
      <c r="AF2174" s="1">
        <v>0</v>
      </c>
      <c r="AG2174" s="1">
        <v>200</v>
      </c>
      <c r="AH2174" s="1">
        <v>0</v>
      </c>
      <c r="AI2174" s="1">
        <v>1090</v>
      </c>
      <c r="AJ2174" s="1" t="s">
        <v>429</v>
      </c>
      <c r="AK2174" s="1" t="s">
        <v>10084</v>
      </c>
      <c r="AL2174" s="1" t="s">
        <v>10085</v>
      </c>
      <c r="AM2174" s="1" t="s">
        <v>16</v>
      </c>
      <c r="AN2174" s="1" t="s">
        <v>23097</v>
      </c>
      <c r="AO2174" s="1" t="s">
        <v>364</v>
      </c>
      <c r="AP2174" s="1" t="s">
        <v>57</v>
      </c>
      <c r="AQ2174" s="1" t="s">
        <v>25</v>
      </c>
      <c r="AR2174" s="1" t="s">
        <v>19</v>
      </c>
      <c r="AS2174" s="1" t="s">
        <v>23090</v>
      </c>
      <c r="AT2174" s="1" t="s">
        <v>101</v>
      </c>
    </row>
    <row r="2175" spans="1:46" x14ac:dyDescent="0.25">
      <c r="A2175" s="1" t="s">
        <v>18786</v>
      </c>
      <c r="B2175" s="2" t="s">
        <v>23074</v>
      </c>
      <c r="C2175" s="2" t="s">
        <v>23107</v>
      </c>
      <c r="D2175" s="1">
        <v>0</v>
      </c>
      <c r="E2175" s="1">
        <v>1</v>
      </c>
      <c r="F2175" s="1">
        <v>4</v>
      </c>
      <c r="G2175" s="1">
        <v>5</v>
      </c>
      <c r="H2175" s="6">
        <v>0.8</v>
      </c>
      <c r="I2175">
        <v>1</v>
      </c>
      <c r="J2175" s="1">
        <v>32</v>
      </c>
      <c r="K2175" s="1">
        <v>1</v>
      </c>
      <c r="L2175" s="1">
        <v>830</v>
      </c>
      <c r="M2175" s="6">
        <v>0.74</v>
      </c>
      <c r="N2175" s="4">
        <v>2400</v>
      </c>
      <c r="O2175" s="4">
        <v>198</v>
      </c>
      <c r="P2175" s="4">
        <v>1100</v>
      </c>
      <c r="Q2175" s="3">
        <v>0.3</v>
      </c>
      <c r="R2175" s="1">
        <v>24</v>
      </c>
      <c r="S2175" s="1">
        <v>1100</v>
      </c>
      <c r="T2175" s="1">
        <v>90</v>
      </c>
      <c r="U2175" s="1">
        <v>0</v>
      </c>
      <c r="V2175" s="1">
        <v>31</v>
      </c>
      <c r="W2175" s="1">
        <v>0</v>
      </c>
      <c r="X2175" s="1">
        <v>0</v>
      </c>
      <c r="Y2175" s="1">
        <v>1</v>
      </c>
      <c r="Z2175" s="1">
        <v>3</v>
      </c>
      <c r="AA2175" s="1">
        <v>0</v>
      </c>
      <c r="AB2175" s="1">
        <v>1</v>
      </c>
      <c r="AC2175" s="1">
        <v>0</v>
      </c>
      <c r="AD2175" s="1">
        <v>0</v>
      </c>
      <c r="AE2175" s="1">
        <v>700</v>
      </c>
      <c r="AF2175" s="1">
        <v>0</v>
      </c>
      <c r="AG2175" s="1">
        <v>0</v>
      </c>
      <c r="AH2175" s="1">
        <v>1000</v>
      </c>
      <c r="AI2175" s="1">
        <v>1700</v>
      </c>
      <c r="AJ2175" s="1" t="s">
        <v>5348</v>
      </c>
      <c r="AK2175" s="1" t="s">
        <v>5349</v>
      </c>
      <c r="AL2175" s="1" t="s">
        <v>5350</v>
      </c>
      <c r="AM2175" s="1" t="s">
        <v>16</v>
      </c>
      <c r="AN2175" s="1" t="s">
        <v>23098</v>
      </c>
      <c r="AO2175" s="1" t="s">
        <v>364</v>
      </c>
      <c r="AP2175" s="1" t="s">
        <v>57</v>
      </c>
      <c r="AQ2175" s="1" t="s">
        <v>25</v>
      </c>
      <c r="AR2175" s="1" t="s">
        <v>19</v>
      </c>
      <c r="AS2175" s="1" t="s">
        <v>23090</v>
      </c>
      <c r="AT2175" s="1" t="s">
        <v>101</v>
      </c>
    </row>
    <row r="2176" spans="1:46" x14ac:dyDescent="0.25">
      <c r="A2176" s="1" t="s">
        <v>20002</v>
      </c>
      <c r="B2176" s="2" t="s">
        <v>23074</v>
      </c>
      <c r="C2176" s="2" t="s">
        <v>23107</v>
      </c>
      <c r="D2176" s="1">
        <v>0</v>
      </c>
      <c r="E2176" s="1">
        <v>0</v>
      </c>
      <c r="F2176" s="1">
        <v>1</v>
      </c>
      <c r="G2176" s="1">
        <v>1</v>
      </c>
      <c r="H2176" s="6">
        <v>1</v>
      </c>
      <c r="I2176">
        <v>0</v>
      </c>
      <c r="J2176" s="1">
        <v>35</v>
      </c>
      <c r="K2176" s="1">
        <v>1</v>
      </c>
      <c r="L2176" s="1">
        <v>735</v>
      </c>
      <c r="M2176" s="6">
        <v>0.6</v>
      </c>
      <c r="N2176" s="4">
        <v>1650</v>
      </c>
      <c r="O2176" s="4">
        <v>130</v>
      </c>
      <c r="P2176" s="4">
        <v>700</v>
      </c>
      <c r="Q2176" s="3">
        <v>0.3</v>
      </c>
      <c r="R2176" s="1">
        <v>24</v>
      </c>
      <c r="S2176" s="1">
        <v>700</v>
      </c>
      <c r="T2176" s="1">
        <v>44</v>
      </c>
      <c r="U2176" s="1">
        <v>0</v>
      </c>
      <c r="V2176" s="1">
        <v>31</v>
      </c>
      <c r="W2176" s="1">
        <v>0</v>
      </c>
      <c r="X2176" s="1">
        <v>0</v>
      </c>
      <c r="Y2176" s="1">
        <v>1</v>
      </c>
      <c r="Z2176" s="1">
        <v>2</v>
      </c>
      <c r="AA2176" s="1">
        <v>1</v>
      </c>
      <c r="AB2176" s="1">
        <v>1</v>
      </c>
      <c r="AC2176" s="1">
        <v>0</v>
      </c>
      <c r="AD2176" s="1">
        <v>0</v>
      </c>
      <c r="AE2176" s="1">
        <v>0</v>
      </c>
      <c r="AF2176" s="1">
        <v>0</v>
      </c>
      <c r="AG2176" s="1">
        <v>0</v>
      </c>
      <c r="AH2176" s="1">
        <v>657</v>
      </c>
      <c r="AI2176" s="1">
        <v>657</v>
      </c>
      <c r="AJ2176" s="1" t="s">
        <v>8758</v>
      </c>
      <c r="AK2176" s="1" t="s">
        <v>8759</v>
      </c>
      <c r="AL2176" s="1" t="s">
        <v>8760</v>
      </c>
      <c r="AM2176" s="1" t="s">
        <v>12</v>
      </c>
      <c r="AN2176" s="1" t="s">
        <v>23098</v>
      </c>
      <c r="AO2176" s="1" t="s">
        <v>364</v>
      </c>
      <c r="AP2176" s="1" t="s">
        <v>57</v>
      </c>
      <c r="AQ2176" s="1" t="s">
        <v>25</v>
      </c>
      <c r="AR2176" s="1" t="s">
        <v>19</v>
      </c>
      <c r="AS2176" s="1" t="s">
        <v>23091</v>
      </c>
      <c r="AT2176" s="1" t="s">
        <v>101</v>
      </c>
    </row>
    <row r="2177" spans="1:46" x14ac:dyDescent="0.25">
      <c r="A2177" s="1" t="s">
        <v>20545</v>
      </c>
      <c r="B2177" s="2" t="s">
        <v>23074</v>
      </c>
      <c r="C2177" s="2" t="s">
        <v>23107</v>
      </c>
      <c r="D2177" s="1">
        <v>3</v>
      </c>
      <c r="E2177" s="1">
        <v>0</v>
      </c>
      <c r="F2177" s="1">
        <v>2</v>
      </c>
      <c r="G2177" s="1">
        <v>5</v>
      </c>
      <c r="H2177" s="6">
        <v>0.4</v>
      </c>
      <c r="I2177">
        <v>1</v>
      </c>
      <c r="J2177" s="1">
        <v>33</v>
      </c>
      <c r="K2177" s="1">
        <v>0</v>
      </c>
      <c r="L2177" s="1">
        <v>753</v>
      </c>
      <c r="M2177" s="6">
        <v>0.23</v>
      </c>
      <c r="N2177" s="4">
        <v>6500</v>
      </c>
      <c r="O2177" s="4">
        <v>500</v>
      </c>
      <c r="P2177" s="4">
        <v>1200</v>
      </c>
      <c r="Q2177" s="3">
        <v>0.28000000000000003</v>
      </c>
      <c r="R2177" s="1">
        <v>24</v>
      </c>
      <c r="S2177" s="1">
        <v>1200</v>
      </c>
      <c r="T2177" s="1">
        <v>98</v>
      </c>
      <c r="U2177" s="1">
        <v>1</v>
      </c>
      <c r="V2177" s="1">
        <v>31</v>
      </c>
      <c r="W2177" s="1">
        <v>1</v>
      </c>
      <c r="X2177" s="1">
        <v>1</v>
      </c>
      <c r="Y2177" s="1">
        <v>1</v>
      </c>
      <c r="Z2177" s="1">
        <v>3</v>
      </c>
      <c r="AA2177" s="1">
        <v>1</v>
      </c>
      <c r="AB2177" s="1">
        <v>1</v>
      </c>
      <c r="AC2177" s="1">
        <v>923</v>
      </c>
      <c r="AD2177" s="1">
        <v>0</v>
      </c>
      <c r="AE2177" s="1">
        <v>491</v>
      </c>
      <c r="AF2177" s="1">
        <v>0</v>
      </c>
      <c r="AG2177" s="1">
        <v>0</v>
      </c>
      <c r="AH2177" s="1">
        <v>0</v>
      </c>
      <c r="AI2177" s="1">
        <v>1414</v>
      </c>
      <c r="AJ2177" s="1" t="s">
        <v>10251</v>
      </c>
      <c r="AK2177" s="1" t="s">
        <v>10252</v>
      </c>
      <c r="AL2177" s="1" t="s">
        <v>10253</v>
      </c>
      <c r="AM2177" s="1" t="s">
        <v>16</v>
      </c>
      <c r="AN2177" s="1" t="s">
        <v>23097</v>
      </c>
      <c r="AO2177" s="1" t="s">
        <v>86</v>
      </c>
      <c r="AP2177" s="1" t="s">
        <v>86</v>
      </c>
      <c r="AQ2177" s="1" t="s">
        <v>14</v>
      </c>
      <c r="AR2177" s="1" t="s">
        <v>19</v>
      </c>
      <c r="AS2177" s="1" t="s">
        <v>23091</v>
      </c>
      <c r="AT2177" s="1" t="s">
        <v>101</v>
      </c>
    </row>
    <row r="2178" spans="1:46" x14ac:dyDescent="0.25">
      <c r="A2178" s="1" t="s">
        <v>17470</v>
      </c>
      <c r="B2178" s="2" t="s">
        <v>23074</v>
      </c>
      <c r="C2178" s="2" t="s">
        <v>23108</v>
      </c>
      <c r="D2178" s="1">
        <v>1</v>
      </c>
      <c r="E2178" s="1">
        <v>0</v>
      </c>
      <c r="F2178" s="1">
        <v>2</v>
      </c>
      <c r="G2178" s="1">
        <v>3</v>
      </c>
      <c r="H2178" s="6">
        <v>0.66666666666666663</v>
      </c>
      <c r="I2178">
        <v>1</v>
      </c>
      <c r="J2178" s="1">
        <v>35</v>
      </c>
      <c r="K2178" s="1">
        <v>1</v>
      </c>
      <c r="L2178" s="1">
        <v>732</v>
      </c>
      <c r="M2178" s="6">
        <v>0.31</v>
      </c>
      <c r="N2178" s="4">
        <v>6500</v>
      </c>
      <c r="O2178" s="4">
        <v>380</v>
      </c>
      <c r="P2178" s="4">
        <v>500</v>
      </c>
      <c r="Q2178" s="3">
        <v>0.31</v>
      </c>
      <c r="R2178" s="1">
        <v>24</v>
      </c>
      <c r="S2178" s="1">
        <v>500</v>
      </c>
      <c r="T2178" s="1">
        <v>66</v>
      </c>
      <c r="U2178" s="1">
        <v>1</v>
      </c>
      <c r="V2178" s="1">
        <v>31</v>
      </c>
      <c r="W2178" s="1">
        <v>1</v>
      </c>
      <c r="X2178" s="1">
        <v>1</v>
      </c>
      <c r="Y2178" s="1">
        <v>1</v>
      </c>
      <c r="Z2178" s="1">
        <v>4</v>
      </c>
      <c r="AA2178" s="1">
        <v>1</v>
      </c>
      <c r="AB2178" s="1">
        <v>1</v>
      </c>
      <c r="AC2178" s="1">
        <v>0</v>
      </c>
      <c r="AD2178" s="1">
        <v>0</v>
      </c>
      <c r="AE2178" s="1">
        <v>0</v>
      </c>
      <c r="AF2178" s="1">
        <v>0</v>
      </c>
      <c r="AG2178" s="1">
        <v>0</v>
      </c>
      <c r="AH2178" s="1">
        <v>1499</v>
      </c>
      <c r="AI2178" s="1">
        <v>1499</v>
      </c>
      <c r="AJ2178" s="1" t="s">
        <v>1471</v>
      </c>
      <c r="AK2178" s="1" t="s">
        <v>1472</v>
      </c>
      <c r="AL2178" s="1" t="s">
        <v>1473</v>
      </c>
      <c r="AM2178" s="1" t="s">
        <v>16</v>
      </c>
      <c r="AN2178" s="1" t="s">
        <v>23098</v>
      </c>
      <c r="AO2178" s="1" t="s">
        <v>86</v>
      </c>
      <c r="AP2178" s="1" t="s">
        <v>86</v>
      </c>
      <c r="AQ2178" s="1" t="s">
        <v>14</v>
      </c>
      <c r="AR2178" s="1" t="s">
        <v>19</v>
      </c>
      <c r="AS2178" s="1" t="s">
        <v>23091</v>
      </c>
      <c r="AT2178" s="1" t="s">
        <v>101</v>
      </c>
    </row>
    <row r="2179" spans="1:46" x14ac:dyDescent="0.25">
      <c r="A2179" s="1" t="s">
        <v>20572</v>
      </c>
      <c r="B2179" s="2" t="s">
        <v>23074</v>
      </c>
      <c r="C2179" s="2" t="s">
        <v>23108</v>
      </c>
      <c r="D2179" s="1">
        <v>0</v>
      </c>
      <c r="E2179" s="1">
        <v>0</v>
      </c>
      <c r="F2179" s="1">
        <v>3</v>
      </c>
      <c r="G2179" s="1">
        <v>3</v>
      </c>
      <c r="H2179" s="6">
        <v>1</v>
      </c>
      <c r="I2179">
        <v>1</v>
      </c>
      <c r="J2179" s="1">
        <v>37</v>
      </c>
      <c r="K2179" s="1">
        <v>0</v>
      </c>
      <c r="L2179" s="1">
        <v>715</v>
      </c>
      <c r="M2179" s="6">
        <v>0.68</v>
      </c>
      <c r="N2179" s="4">
        <v>4200</v>
      </c>
      <c r="O2179" s="4">
        <v>150</v>
      </c>
      <c r="P2179" s="4">
        <v>300</v>
      </c>
      <c r="Q2179" s="3">
        <v>0.26</v>
      </c>
      <c r="R2179" s="1">
        <v>18</v>
      </c>
      <c r="S2179" s="1">
        <v>300</v>
      </c>
      <c r="T2179" s="1">
        <v>21</v>
      </c>
      <c r="U2179" s="1">
        <v>1</v>
      </c>
      <c r="V2179" s="1">
        <v>31</v>
      </c>
      <c r="W2179" s="1">
        <v>1</v>
      </c>
      <c r="X2179" s="1">
        <v>0</v>
      </c>
      <c r="Y2179" s="1">
        <v>0</v>
      </c>
      <c r="Z2179" s="1">
        <v>3</v>
      </c>
      <c r="AA2179" s="1">
        <v>0</v>
      </c>
      <c r="AB2179" s="1">
        <v>1</v>
      </c>
      <c r="AC2179" s="1">
        <v>6300</v>
      </c>
      <c r="AD2179" s="1">
        <v>100</v>
      </c>
      <c r="AE2179" s="1">
        <v>0</v>
      </c>
      <c r="AF2179" s="1">
        <v>0</v>
      </c>
      <c r="AG2179" s="1">
        <v>0</v>
      </c>
      <c r="AH2179" s="1">
        <v>500</v>
      </c>
      <c r="AI2179" s="1">
        <v>6900</v>
      </c>
      <c r="AJ2179" s="1" t="s">
        <v>7787</v>
      </c>
      <c r="AK2179" s="1" t="s">
        <v>10329</v>
      </c>
      <c r="AL2179" s="1" t="s">
        <v>10330</v>
      </c>
      <c r="AM2179" s="1" t="s">
        <v>16</v>
      </c>
      <c r="AN2179" s="1" t="s">
        <v>23097</v>
      </c>
      <c r="AO2179" s="1" t="s">
        <v>86</v>
      </c>
      <c r="AP2179" s="1" t="s">
        <v>86</v>
      </c>
      <c r="AQ2179" s="1" t="s">
        <v>25</v>
      </c>
      <c r="AR2179" s="1" t="s">
        <v>30</v>
      </c>
      <c r="AS2179" s="1" t="s">
        <v>23090</v>
      </c>
      <c r="AT2179" s="1" t="s">
        <v>101</v>
      </c>
    </row>
    <row r="2180" spans="1:46" x14ac:dyDescent="0.25">
      <c r="A2180" s="1" t="s">
        <v>17491</v>
      </c>
      <c r="B2180" s="2" t="s">
        <v>23074</v>
      </c>
      <c r="C2180" s="2" t="s">
        <v>23108</v>
      </c>
      <c r="D2180" s="1">
        <v>0</v>
      </c>
      <c r="E2180" s="1">
        <v>0</v>
      </c>
      <c r="F2180" s="1">
        <v>2</v>
      </c>
      <c r="G2180" s="1">
        <v>2</v>
      </c>
      <c r="H2180" s="6">
        <v>1</v>
      </c>
      <c r="I2180">
        <v>0</v>
      </c>
      <c r="J2180" s="1">
        <v>42</v>
      </c>
      <c r="K2180" s="1">
        <v>0</v>
      </c>
      <c r="L2180" s="1">
        <v>600</v>
      </c>
      <c r="M2180" s="6">
        <v>0.28999999999999998</v>
      </c>
      <c r="N2180" s="4">
        <v>7000</v>
      </c>
      <c r="O2180" s="4">
        <v>600</v>
      </c>
      <c r="P2180" s="4">
        <v>500</v>
      </c>
      <c r="Q2180" s="3">
        <v>0.26</v>
      </c>
      <c r="R2180" s="1">
        <v>24</v>
      </c>
      <c r="S2180" s="1">
        <v>500</v>
      </c>
      <c r="T2180" s="1">
        <v>63</v>
      </c>
      <c r="U2180" s="1">
        <v>1</v>
      </c>
      <c r="V2180" s="1">
        <v>31</v>
      </c>
      <c r="W2180" s="1">
        <v>1</v>
      </c>
      <c r="X2180" s="1">
        <v>1</v>
      </c>
      <c r="Y2180" s="1">
        <v>0</v>
      </c>
      <c r="Z2180" s="1">
        <v>2</v>
      </c>
      <c r="AA2180" s="1">
        <v>0</v>
      </c>
      <c r="AB2180" s="1">
        <v>0</v>
      </c>
      <c r="AC2180" s="1">
        <v>2854</v>
      </c>
      <c r="AD2180" s="1">
        <v>0</v>
      </c>
      <c r="AE2180" s="1">
        <v>0</v>
      </c>
      <c r="AF2180" s="1">
        <v>0</v>
      </c>
      <c r="AG2180" s="1">
        <v>20</v>
      </c>
      <c r="AH2180" s="1">
        <v>0</v>
      </c>
      <c r="AI2180" s="1">
        <v>2874</v>
      </c>
      <c r="AJ2180" s="1" t="s">
        <v>1535</v>
      </c>
      <c r="AK2180" s="1" t="s">
        <v>1536</v>
      </c>
      <c r="AL2180" s="1" t="s">
        <v>1537</v>
      </c>
      <c r="AM2180" s="1" t="s">
        <v>12</v>
      </c>
      <c r="AN2180" s="1" t="s">
        <v>23097</v>
      </c>
      <c r="AO2180" s="1" t="s">
        <v>86</v>
      </c>
      <c r="AP2180" s="1" t="s">
        <v>86</v>
      </c>
      <c r="AQ2180" s="1" t="s">
        <v>14</v>
      </c>
      <c r="AR2180" s="1" t="s">
        <v>30</v>
      </c>
      <c r="AS2180" s="1" t="s">
        <v>23090</v>
      </c>
      <c r="AT2180" s="1" t="s">
        <v>26</v>
      </c>
    </row>
    <row r="2181" spans="1:46" x14ac:dyDescent="0.25">
      <c r="A2181" s="1" t="s">
        <v>20147</v>
      </c>
      <c r="B2181" s="2" t="s">
        <v>23074</v>
      </c>
      <c r="C2181" s="2" t="s">
        <v>23110</v>
      </c>
      <c r="D2181" s="1">
        <v>0</v>
      </c>
      <c r="E2181" s="1">
        <v>0</v>
      </c>
      <c r="F2181" s="1">
        <v>1</v>
      </c>
      <c r="G2181" s="1">
        <v>1</v>
      </c>
      <c r="H2181" s="6">
        <v>1</v>
      </c>
      <c r="I2181">
        <v>0</v>
      </c>
      <c r="J2181" s="1">
        <v>32</v>
      </c>
      <c r="K2181" s="1">
        <v>1</v>
      </c>
      <c r="L2181" s="1">
        <v>637</v>
      </c>
      <c r="M2181" s="6">
        <v>0.18</v>
      </c>
      <c r="N2181" s="4">
        <v>3000</v>
      </c>
      <c r="O2181" s="4">
        <v>200</v>
      </c>
      <c r="P2181" s="4">
        <v>300</v>
      </c>
      <c r="Q2181" s="3">
        <v>0.28999999999999998</v>
      </c>
      <c r="R2181" s="1">
        <v>24</v>
      </c>
      <c r="S2181" s="1">
        <v>300</v>
      </c>
      <c r="T2181" s="1">
        <v>31</v>
      </c>
      <c r="U2181" s="1">
        <v>1</v>
      </c>
      <c r="V2181" s="1">
        <v>31</v>
      </c>
      <c r="W2181" s="1">
        <v>0</v>
      </c>
      <c r="X2181" s="1">
        <v>0</v>
      </c>
      <c r="Y2181" s="1">
        <v>1</v>
      </c>
      <c r="Z2181" s="1">
        <v>2</v>
      </c>
      <c r="AA2181" s="1">
        <v>1</v>
      </c>
      <c r="AB2181" s="1">
        <v>0</v>
      </c>
      <c r="AC2181" s="1">
        <v>365</v>
      </c>
      <c r="AD2181" s="1">
        <v>0</v>
      </c>
      <c r="AE2181" s="1">
        <v>0</v>
      </c>
      <c r="AF2181" s="1">
        <v>753</v>
      </c>
      <c r="AG2181" s="1">
        <v>0</v>
      </c>
      <c r="AH2181" s="1">
        <v>0</v>
      </c>
      <c r="AI2181" s="1">
        <v>1119</v>
      </c>
      <c r="AJ2181" s="1" t="s">
        <v>9173</v>
      </c>
      <c r="AK2181" s="1" t="s">
        <v>9174</v>
      </c>
      <c r="AL2181" s="1" t="s">
        <v>9175</v>
      </c>
      <c r="AM2181" s="1" t="s">
        <v>12</v>
      </c>
      <c r="AN2181" s="1" t="s">
        <v>23098</v>
      </c>
      <c r="AO2181" s="1" t="s">
        <v>86</v>
      </c>
      <c r="AP2181" s="1" t="s">
        <v>57</v>
      </c>
      <c r="AQ2181" s="1" t="s">
        <v>25</v>
      </c>
      <c r="AR2181" s="1" t="s">
        <v>19</v>
      </c>
      <c r="AS2181" s="1" t="s">
        <v>23091</v>
      </c>
      <c r="AT2181" s="1" t="s">
        <v>26</v>
      </c>
    </row>
    <row r="2182" spans="1:46" x14ac:dyDescent="0.25">
      <c r="A2182" s="1" t="s">
        <v>20744</v>
      </c>
      <c r="B2182" s="2" t="s">
        <v>23074</v>
      </c>
      <c r="C2182" s="2" t="s">
        <v>23111</v>
      </c>
      <c r="D2182" s="1">
        <v>0</v>
      </c>
      <c r="E2182" s="1">
        <v>2</v>
      </c>
      <c r="F2182" s="1">
        <v>1</v>
      </c>
      <c r="G2182" s="1">
        <v>3</v>
      </c>
      <c r="H2182" s="6">
        <v>0.33333333333333331</v>
      </c>
      <c r="I2182">
        <v>0</v>
      </c>
      <c r="J2182" s="1">
        <v>29</v>
      </c>
      <c r="K2182" s="1">
        <v>1</v>
      </c>
      <c r="L2182" s="1">
        <v>632</v>
      </c>
      <c r="M2182" s="6">
        <v>0.42</v>
      </c>
      <c r="N2182" s="4">
        <v>4500</v>
      </c>
      <c r="O2182" s="4">
        <v>300</v>
      </c>
      <c r="P2182" s="4">
        <v>100</v>
      </c>
      <c r="Q2182" s="3">
        <v>0.25</v>
      </c>
      <c r="R2182" s="1">
        <v>12</v>
      </c>
      <c r="S2182" s="1">
        <v>100</v>
      </c>
      <c r="T2182" s="1">
        <v>17</v>
      </c>
      <c r="U2182" s="1">
        <v>1</v>
      </c>
      <c r="V2182" s="1">
        <v>31</v>
      </c>
      <c r="W2182" s="1">
        <v>0</v>
      </c>
      <c r="X2182" s="1">
        <v>0</v>
      </c>
      <c r="Y2182" s="1">
        <v>1</v>
      </c>
      <c r="Z2182" s="1">
        <v>0</v>
      </c>
      <c r="AA2182" s="1">
        <v>1</v>
      </c>
      <c r="AB2182" s="1">
        <v>0</v>
      </c>
      <c r="AC2182" s="1">
        <v>0</v>
      </c>
      <c r="AD2182" s="1">
        <v>1100</v>
      </c>
      <c r="AE2182" s="1">
        <v>2000</v>
      </c>
      <c r="AF2182" s="1">
        <v>0</v>
      </c>
      <c r="AG2182" s="1">
        <v>0</v>
      </c>
      <c r="AH2182" s="1">
        <v>0</v>
      </c>
      <c r="AI2182" s="1">
        <v>3100</v>
      </c>
      <c r="AJ2182" s="1" t="s">
        <v>10805</v>
      </c>
      <c r="AK2182" s="1" t="s">
        <v>10806</v>
      </c>
      <c r="AL2182" s="1" t="s">
        <v>10807</v>
      </c>
      <c r="AM2182" s="1" t="s">
        <v>12</v>
      </c>
      <c r="AN2182" s="1" t="s">
        <v>23098</v>
      </c>
      <c r="AO2182" s="1" t="s">
        <v>86</v>
      </c>
      <c r="AP2182" s="1" t="s">
        <v>57</v>
      </c>
      <c r="AQ2182" s="1" t="s">
        <v>25</v>
      </c>
      <c r="AR2182" s="1" t="s">
        <v>19</v>
      </c>
      <c r="AS2182" s="1" t="s">
        <v>23091</v>
      </c>
      <c r="AT2182" s="1" t="s">
        <v>26</v>
      </c>
    </row>
    <row r="2183" spans="1:46" x14ac:dyDescent="0.25">
      <c r="A2183" s="1" t="s">
        <v>19058</v>
      </c>
      <c r="B2183" s="2" t="s">
        <v>23074</v>
      </c>
      <c r="C2183" s="2" t="s">
        <v>23111</v>
      </c>
      <c r="D2183" s="1">
        <v>0</v>
      </c>
      <c r="E2183" s="1">
        <v>0</v>
      </c>
      <c r="F2183" s="1">
        <v>1</v>
      </c>
      <c r="G2183" s="1">
        <v>1</v>
      </c>
      <c r="H2183" s="6">
        <v>1</v>
      </c>
      <c r="I2183">
        <v>0</v>
      </c>
      <c r="J2183" s="1">
        <v>31</v>
      </c>
      <c r="K2183" s="1">
        <v>1</v>
      </c>
      <c r="L2183" s="1">
        <v>709</v>
      </c>
      <c r="M2183" s="6">
        <v>1.1299999999999999</v>
      </c>
      <c r="N2183" s="4">
        <v>3600</v>
      </c>
      <c r="O2183" s="4">
        <v>220</v>
      </c>
      <c r="P2183" s="4">
        <v>300</v>
      </c>
      <c r="Q2183" s="3">
        <v>0.23</v>
      </c>
      <c r="R2183" s="1">
        <v>12</v>
      </c>
      <c r="S2183" s="1">
        <v>300</v>
      </c>
      <c r="T2183" s="1">
        <v>23</v>
      </c>
      <c r="U2183" s="1">
        <v>1</v>
      </c>
      <c r="V2183" s="1">
        <v>31</v>
      </c>
      <c r="W2183" s="1">
        <v>0</v>
      </c>
      <c r="X2183" s="1">
        <v>0</v>
      </c>
      <c r="Y2183" s="1">
        <v>1</v>
      </c>
      <c r="Z2183" s="1">
        <v>2</v>
      </c>
      <c r="AA2183" s="1">
        <v>0</v>
      </c>
      <c r="AB2183" s="1">
        <v>0</v>
      </c>
      <c r="AC2183" s="1">
        <v>0</v>
      </c>
      <c r="AD2183" s="1">
        <v>0</v>
      </c>
      <c r="AE2183" s="1">
        <v>0</v>
      </c>
      <c r="AF2183" s="1">
        <v>2053</v>
      </c>
      <c r="AG2183" s="1">
        <v>0</v>
      </c>
      <c r="AH2183" s="1">
        <v>1892</v>
      </c>
      <c r="AI2183" s="1">
        <v>3945</v>
      </c>
      <c r="AJ2183" s="1" t="s">
        <v>6148</v>
      </c>
      <c r="AK2183" s="1" t="s">
        <v>6149</v>
      </c>
      <c r="AL2183" s="1" t="s">
        <v>2402</v>
      </c>
      <c r="AM2183" s="1" t="s">
        <v>12</v>
      </c>
      <c r="AN2183" s="1" t="s">
        <v>23098</v>
      </c>
      <c r="AO2183" s="1" t="s">
        <v>86</v>
      </c>
      <c r="AP2183" s="1" t="s">
        <v>57</v>
      </c>
      <c r="AQ2183" s="1" t="s">
        <v>25</v>
      </c>
      <c r="AR2183" s="1" t="s">
        <v>19</v>
      </c>
      <c r="AS2183" s="1" t="s">
        <v>23090</v>
      </c>
      <c r="AT2183" s="1" t="s">
        <v>26</v>
      </c>
    </row>
    <row r="2184" spans="1:46" x14ac:dyDescent="0.25">
      <c r="A2184" s="1" t="s">
        <v>17057</v>
      </c>
      <c r="B2184" s="2" t="s">
        <v>23075</v>
      </c>
      <c r="C2184" s="2" t="s">
        <v>23104</v>
      </c>
      <c r="D2184" s="1">
        <v>3</v>
      </c>
      <c r="E2184" s="1">
        <v>1</v>
      </c>
      <c r="F2184" s="1">
        <v>1</v>
      </c>
      <c r="G2184" s="1">
        <v>5</v>
      </c>
      <c r="H2184" s="6">
        <v>0.2</v>
      </c>
      <c r="I2184">
        <v>1</v>
      </c>
      <c r="J2184" s="1">
        <v>33</v>
      </c>
      <c r="K2184" s="1">
        <v>0</v>
      </c>
      <c r="L2184" s="1">
        <v>616</v>
      </c>
      <c r="M2184" s="6">
        <v>0.67</v>
      </c>
      <c r="N2184" s="4">
        <v>2400</v>
      </c>
      <c r="O2184" s="4">
        <v>185</v>
      </c>
      <c r="P2184" s="4">
        <v>900</v>
      </c>
      <c r="Q2184" s="3">
        <v>0.35</v>
      </c>
      <c r="R2184" s="1">
        <v>24</v>
      </c>
      <c r="S2184" s="1">
        <v>900</v>
      </c>
      <c r="T2184" s="1">
        <v>47</v>
      </c>
      <c r="U2184" s="1">
        <v>0</v>
      </c>
      <c r="V2184" s="1">
        <v>31</v>
      </c>
      <c r="W2184" s="1">
        <v>0</v>
      </c>
      <c r="X2184" s="1">
        <v>1</v>
      </c>
      <c r="Y2184" s="1">
        <v>1</v>
      </c>
      <c r="Z2184" s="1">
        <v>5</v>
      </c>
      <c r="AA2184" s="1">
        <v>0</v>
      </c>
      <c r="AB2184" s="1">
        <v>1</v>
      </c>
      <c r="AC2184" s="1">
        <v>0</v>
      </c>
      <c r="AD2184" s="1">
        <v>0</v>
      </c>
      <c r="AE2184" s="1">
        <v>1855</v>
      </c>
      <c r="AF2184" s="1">
        <v>0</v>
      </c>
      <c r="AG2184" s="1">
        <v>95</v>
      </c>
      <c r="AH2184" s="1">
        <v>0</v>
      </c>
      <c r="AI2184" s="1">
        <v>1950</v>
      </c>
      <c r="AJ2184" s="1" t="s">
        <v>132</v>
      </c>
      <c r="AK2184" s="1" t="s">
        <v>133</v>
      </c>
      <c r="AL2184" s="1" t="s">
        <v>134</v>
      </c>
      <c r="AM2184" s="1" t="s">
        <v>16</v>
      </c>
      <c r="AN2184" s="1" t="s">
        <v>23097</v>
      </c>
      <c r="AO2184" s="1" t="s">
        <v>364</v>
      </c>
      <c r="AP2184" s="1" t="s">
        <v>57</v>
      </c>
      <c r="AQ2184" s="1" t="s">
        <v>14</v>
      </c>
      <c r="AR2184" s="1" t="s">
        <v>19</v>
      </c>
      <c r="AS2184" s="1" t="s">
        <v>23090</v>
      </c>
      <c r="AT2184" s="1" t="s">
        <v>101</v>
      </c>
    </row>
    <row r="2185" spans="1:46" x14ac:dyDescent="0.25">
      <c r="A2185" s="1" t="s">
        <v>22630</v>
      </c>
      <c r="B2185" s="2" t="s">
        <v>23101</v>
      </c>
      <c r="C2185" s="2" t="s">
        <v>23104</v>
      </c>
      <c r="D2185" s="1">
        <v>0</v>
      </c>
      <c r="E2185" s="1">
        <v>1</v>
      </c>
      <c r="F2185" s="1">
        <v>1</v>
      </c>
      <c r="G2185" s="1">
        <v>2</v>
      </c>
      <c r="H2185" s="6">
        <v>0.5</v>
      </c>
      <c r="I2185">
        <v>0</v>
      </c>
      <c r="J2185" s="1">
        <v>35</v>
      </c>
      <c r="K2185" s="1">
        <v>1</v>
      </c>
      <c r="L2185" s="1">
        <v>373</v>
      </c>
      <c r="M2185" s="6">
        <v>0</v>
      </c>
      <c r="N2185" s="4">
        <v>3500</v>
      </c>
      <c r="O2185" s="4">
        <v>260</v>
      </c>
      <c r="P2185" s="4">
        <v>300</v>
      </c>
      <c r="Q2185" s="3">
        <v>0.38</v>
      </c>
      <c r="R2185" s="1">
        <v>24</v>
      </c>
      <c r="S2185" s="1">
        <v>300</v>
      </c>
      <c r="T2185" s="1">
        <v>12</v>
      </c>
      <c r="U2185" s="1">
        <v>1</v>
      </c>
      <c r="V2185" s="1">
        <v>31</v>
      </c>
      <c r="W2185" s="1">
        <v>0</v>
      </c>
      <c r="X2185" s="1">
        <v>0</v>
      </c>
      <c r="Y2185" s="1">
        <v>0</v>
      </c>
      <c r="Z2185" s="1">
        <v>3</v>
      </c>
      <c r="AA2185" s="1">
        <v>1</v>
      </c>
      <c r="AB2185" s="1">
        <v>0</v>
      </c>
      <c r="AC2185" s="1">
        <v>2870</v>
      </c>
      <c r="AD2185" s="1">
        <v>0</v>
      </c>
      <c r="AE2185" s="1">
        <v>250</v>
      </c>
      <c r="AF2185" s="1">
        <v>0</v>
      </c>
      <c r="AG2185" s="1">
        <v>0</v>
      </c>
      <c r="AH2185" s="1">
        <v>800</v>
      </c>
      <c r="AI2185" s="1">
        <v>3920</v>
      </c>
      <c r="AJ2185" s="1" t="s">
        <v>15800</v>
      </c>
      <c r="AK2185" s="1" t="s">
        <v>15801</v>
      </c>
      <c r="AL2185" s="1" t="s">
        <v>15802</v>
      </c>
      <c r="AM2185" s="1" t="s">
        <v>12</v>
      </c>
      <c r="AN2185" s="1" t="s">
        <v>23098</v>
      </c>
      <c r="AO2185" s="1" t="s">
        <v>86</v>
      </c>
      <c r="AP2185" s="1" t="s">
        <v>57</v>
      </c>
      <c r="AQ2185" s="1" t="s">
        <v>25</v>
      </c>
      <c r="AR2185" s="1" t="s">
        <v>30</v>
      </c>
      <c r="AS2185" s="1" t="s">
        <v>23091</v>
      </c>
      <c r="AT2185" s="1" t="s">
        <v>26</v>
      </c>
    </row>
    <row r="2186" spans="1:46" x14ac:dyDescent="0.25">
      <c r="A2186" s="1" t="s">
        <v>17047</v>
      </c>
      <c r="B2186" s="2" t="s">
        <v>23101</v>
      </c>
      <c r="C2186" s="2" t="s">
        <v>23104</v>
      </c>
      <c r="D2186" s="1">
        <v>1</v>
      </c>
      <c r="E2186" s="1">
        <v>4</v>
      </c>
      <c r="F2186" s="1">
        <v>4</v>
      </c>
      <c r="G2186" s="1">
        <v>9</v>
      </c>
      <c r="H2186" s="6">
        <v>0.44444444444444442</v>
      </c>
      <c r="I2186">
        <v>0</v>
      </c>
      <c r="J2186" s="1">
        <v>40</v>
      </c>
      <c r="K2186" s="1">
        <v>0</v>
      </c>
      <c r="L2186" s="1">
        <v>538</v>
      </c>
      <c r="M2186" s="6">
        <v>0.25</v>
      </c>
      <c r="N2186" s="4">
        <v>5000</v>
      </c>
      <c r="O2186" s="4">
        <v>450</v>
      </c>
      <c r="P2186" s="4">
        <v>500</v>
      </c>
      <c r="Q2186" s="3">
        <v>0.38</v>
      </c>
      <c r="R2186" s="1">
        <v>24</v>
      </c>
      <c r="S2186" s="1">
        <v>500</v>
      </c>
      <c r="T2186" s="1">
        <v>23</v>
      </c>
      <c r="U2186" s="1">
        <v>1</v>
      </c>
      <c r="V2186" s="1">
        <v>31</v>
      </c>
      <c r="W2186" s="1">
        <v>0</v>
      </c>
      <c r="X2186" s="1">
        <v>1</v>
      </c>
      <c r="Y2186" s="1">
        <v>1</v>
      </c>
      <c r="Z2186" s="1">
        <v>0</v>
      </c>
      <c r="AA2186" s="1">
        <v>0</v>
      </c>
      <c r="AB2186" s="1">
        <v>0</v>
      </c>
      <c r="AC2186" s="1">
        <v>0</v>
      </c>
      <c r="AD2186" s="1">
        <v>480</v>
      </c>
      <c r="AE2186" s="1">
        <v>0</v>
      </c>
      <c r="AF2186" s="1">
        <v>780</v>
      </c>
      <c r="AG2186" s="1">
        <v>0</v>
      </c>
      <c r="AH2186" s="1">
        <v>450</v>
      </c>
      <c r="AI2186" s="1">
        <v>1710</v>
      </c>
      <c r="AJ2186" s="1" t="s">
        <v>102</v>
      </c>
      <c r="AK2186" s="1" t="s">
        <v>103</v>
      </c>
      <c r="AL2186" s="1" t="s">
        <v>104</v>
      </c>
      <c r="AM2186" s="1" t="s">
        <v>12</v>
      </c>
      <c r="AN2186" s="1" t="s">
        <v>23097</v>
      </c>
      <c r="AO2186" s="1" t="s">
        <v>86</v>
      </c>
      <c r="AP2186" s="1" t="s">
        <v>57</v>
      </c>
      <c r="AQ2186" s="1" t="s">
        <v>14</v>
      </c>
      <c r="AR2186" s="1" t="s">
        <v>19</v>
      </c>
      <c r="AS2186" s="1" t="s">
        <v>23090</v>
      </c>
      <c r="AT2186" s="1" t="s">
        <v>26</v>
      </c>
    </row>
    <row r="2187" spans="1:46" x14ac:dyDescent="0.25">
      <c r="A2187" s="1" t="s">
        <v>19809</v>
      </c>
      <c r="B2187" s="2" t="s">
        <v>23101</v>
      </c>
      <c r="C2187" s="2" t="s">
        <v>23104</v>
      </c>
      <c r="D2187" s="1">
        <v>1</v>
      </c>
      <c r="E2187" s="1">
        <v>0</v>
      </c>
      <c r="F2187" s="1">
        <v>1</v>
      </c>
      <c r="G2187" s="1">
        <v>2</v>
      </c>
      <c r="H2187" s="6">
        <v>0.5</v>
      </c>
      <c r="I2187">
        <v>0</v>
      </c>
      <c r="J2187" s="1">
        <v>40</v>
      </c>
      <c r="K2187" s="1">
        <v>0</v>
      </c>
      <c r="L2187" s="1">
        <v>657</v>
      </c>
      <c r="M2187" s="6">
        <v>0.32</v>
      </c>
      <c r="N2187" s="4">
        <v>3000</v>
      </c>
      <c r="O2187" s="4">
        <v>200</v>
      </c>
      <c r="P2187" s="4">
        <v>600</v>
      </c>
      <c r="Q2187" s="3">
        <v>0.36</v>
      </c>
      <c r="R2187" s="1">
        <v>36</v>
      </c>
      <c r="S2187" s="1">
        <v>600</v>
      </c>
      <c r="T2187" s="1">
        <v>25</v>
      </c>
      <c r="U2187" s="1">
        <v>0</v>
      </c>
      <c r="V2187" s="1">
        <v>31</v>
      </c>
      <c r="W2187" s="1">
        <v>0</v>
      </c>
      <c r="X2187" s="1">
        <v>0</v>
      </c>
      <c r="Y2187" s="1">
        <v>1</v>
      </c>
      <c r="Z2187" s="1">
        <v>4</v>
      </c>
      <c r="AA2187" s="1">
        <v>0</v>
      </c>
      <c r="AB2187" s="1">
        <v>0</v>
      </c>
      <c r="AC2187" s="1">
        <v>0</v>
      </c>
      <c r="AD2187" s="1">
        <v>400</v>
      </c>
      <c r="AE2187" s="1">
        <v>0</v>
      </c>
      <c r="AF2187" s="1">
        <v>200</v>
      </c>
      <c r="AG2187" s="1">
        <v>400</v>
      </c>
      <c r="AH2187" s="1">
        <v>0</v>
      </c>
      <c r="AI2187" s="1">
        <v>1000</v>
      </c>
      <c r="AJ2187" s="1" t="s">
        <v>8207</v>
      </c>
      <c r="AK2187" s="1" t="s">
        <v>8208</v>
      </c>
      <c r="AL2187" s="1" t="s">
        <v>8209</v>
      </c>
      <c r="AM2187" s="1" t="s">
        <v>12</v>
      </c>
      <c r="AN2187" s="1" t="s">
        <v>23097</v>
      </c>
      <c r="AO2187" s="1" t="s">
        <v>364</v>
      </c>
      <c r="AP2187" s="1" t="s">
        <v>57</v>
      </c>
      <c r="AQ2187" s="1" t="s">
        <v>25</v>
      </c>
      <c r="AR2187" s="1" t="s">
        <v>19</v>
      </c>
      <c r="AS2187" s="1" t="s">
        <v>23090</v>
      </c>
      <c r="AT2187" s="1" t="s">
        <v>26</v>
      </c>
    </row>
    <row r="2188" spans="1:46" x14ac:dyDescent="0.25">
      <c r="A2188" s="1" t="s">
        <v>18617</v>
      </c>
      <c r="B2188" s="2" t="s">
        <v>23101</v>
      </c>
      <c r="C2188" s="2" t="s">
        <v>23104</v>
      </c>
      <c r="D2188" s="1">
        <v>3</v>
      </c>
      <c r="E2188" s="1">
        <v>1</v>
      </c>
      <c r="F2188" s="1">
        <v>2</v>
      </c>
      <c r="G2188" s="1">
        <v>6</v>
      </c>
      <c r="H2188" s="6">
        <v>0.33333333333333331</v>
      </c>
      <c r="I2188">
        <v>0</v>
      </c>
      <c r="J2188" s="1">
        <v>31</v>
      </c>
      <c r="K2188" s="1">
        <v>0</v>
      </c>
      <c r="L2188" s="1">
        <v>577</v>
      </c>
      <c r="M2188" s="6">
        <v>0.4</v>
      </c>
      <c r="N2188" s="4">
        <v>1500</v>
      </c>
      <c r="O2188" s="4">
        <v>130</v>
      </c>
      <c r="P2188" s="4">
        <v>150</v>
      </c>
      <c r="Q2188" s="3">
        <v>0.38</v>
      </c>
      <c r="R2188" s="1">
        <v>12</v>
      </c>
      <c r="S2188" s="1">
        <v>150</v>
      </c>
      <c r="T2188" s="1">
        <v>17</v>
      </c>
      <c r="U2188" s="1">
        <v>0</v>
      </c>
      <c r="V2188" s="1">
        <v>31</v>
      </c>
      <c r="W2188" s="1">
        <v>0</v>
      </c>
      <c r="X2188" s="1">
        <v>0</v>
      </c>
      <c r="Y2188" s="1">
        <v>1</v>
      </c>
      <c r="Z2188" s="1">
        <v>0</v>
      </c>
      <c r="AA2188" s="1">
        <v>0</v>
      </c>
      <c r="AB2188" s="1">
        <v>1</v>
      </c>
      <c r="AC2188" s="1">
        <v>0</v>
      </c>
      <c r="AD2188" s="1">
        <v>0</v>
      </c>
      <c r="AE2188" s="1">
        <v>180</v>
      </c>
      <c r="AF2188" s="1">
        <v>400</v>
      </c>
      <c r="AG2188" s="1">
        <v>0</v>
      </c>
      <c r="AH2188" s="1">
        <v>150</v>
      </c>
      <c r="AI2188" s="1">
        <v>730</v>
      </c>
      <c r="AJ2188" s="1" t="s">
        <v>4854</v>
      </c>
      <c r="AK2188" s="1" t="s">
        <v>4855</v>
      </c>
      <c r="AL2188" s="1" t="s">
        <v>4856</v>
      </c>
      <c r="AM2188" s="1" t="s">
        <v>12</v>
      </c>
      <c r="AN2188" s="1" t="s">
        <v>23097</v>
      </c>
      <c r="AO2188" s="1" t="s">
        <v>364</v>
      </c>
      <c r="AP2188" s="1" t="s">
        <v>57</v>
      </c>
      <c r="AQ2188" s="1" t="s">
        <v>25</v>
      </c>
      <c r="AR2188" s="1" t="s">
        <v>19</v>
      </c>
      <c r="AS2188" s="1" t="s">
        <v>23090</v>
      </c>
      <c r="AT2188" s="1" t="s">
        <v>101</v>
      </c>
    </row>
    <row r="2189" spans="1:46" x14ac:dyDescent="0.25">
      <c r="A2189" s="1" t="s">
        <v>18647</v>
      </c>
      <c r="B2189" s="2" t="s">
        <v>23101</v>
      </c>
      <c r="C2189" s="2" t="s">
        <v>23104</v>
      </c>
      <c r="D2189" s="1">
        <v>3</v>
      </c>
      <c r="E2189" s="1">
        <v>6</v>
      </c>
      <c r="F2189" s="1">
        <v>1</v>
      </c>
      <c r="G2189" s="1">
        <v>10</v>
      </c>
      <c r="H2189" s="6">
        <v>0.1</v>
      </c>
      <c r="I2189">
        <v>0</v>
      </c>
      <c r="J2189" s="1">
        <v>35</v>
      </c>
      <c r="K2189" s="1">
        <v>1</v>
      </c>
      <c r="L2189" s="1">
        <v>634</v>
      </c>
      <c r="M2189" s="6">
        <v>0.27</v>
      </c>
      <c r="N2189" s="4">
        <v>3000</v>
      </c>
      <c r="O2189" s="4">
        <v>250</v>
      </c>
      <c r="P2189" s="4">
        <v>300</v>
      </c>
      <c r="Q2189" s="3">
        <v>0.37</v>
      </c>
      <c r="R2189" s="1">
        <v>24</v>
      </c>
      <c r="S2189" s="1">
        <v>300</v>
      </c>
      <c r="T2189" s="1">
        <v>27</v>
      </c>
      <c r="U2189" s="1">
        <v>1</v>
      </c>
      <c r="V2189" s="1">
        <v>31</v>
      </c>
      <c r="W2189" s="1">
        <v>0</v>
      </c>
      <c r="X2189" s="1">
        <v>1</v>
      </c>
      <c r="Y2189" s="1">
        <v>0</v>
      </c>
      <c r="Z2189" s="1">
        <v>2</v>
      </c>
      <c r="AA2189" s="1">
        <v>1</v>
      </c>
      <c r="AB2189" s="1">
        <v>0</v>
      </c>
      <c r="AC2189" s="1">
        <v>0</v>
      </c>
      <c r="AD2189" s="1">
        <v>0</v>
      </c>
      <c r="AE2189" s="1">
        <v>0</v>
      </c>
      <c r="AF2189" s="1">
        <v>190</v>
      </c>
      <c r="AG2189" s="1">
        <v>0</v>
      </c>
      <c r="AH2189" s="1">
        <v>700</v>
      </c>
      <c r="AI2189" s="1">
        <v>890</v>
      </c>
      <c r="AJ2189" s="1" t="s">
        <v>4943</v>
      </c>
      <c r="AK2189" s="1" t="s">
        <v>4944</v>
      </c>
      <c r="AL2189" s="1" t="s">
        <v>4945</v>
      </c>
      <c r="AM2189" s="1" t="s">
        <v>12</v>
      </c>
      <c r="AN2189" s="1" t="s">
        <v>23098</v>
      </c>
      <c r="AO2189" s="1" t="s">
        <v>86</v>
      </c>
      <c r="AP2189" s="1" t="s">
        <v>57</v>
      </c>
      <c r="AQ2189" s="1" t="s">
        <v>14</v>
      </c>
      <c r="AR2189" s="1" t="s">
        <v>30</v>
      </c>
      <c r="AS2189" s="1" t="s">
        <v>23091</v>
      </c>
      <c r="AT2189" s="1" t="s">
        <v>26</v>
      </c>
    </row>
    <row r="2190" spans="1:46" x14ac:dyDescent="0.25">
      <c r="A2190" s="1" t="s">
        <v>18496</v>
      </c>
      <c r="B2190" s="2" t="s">
        <v>23101</v>
      </c>
      <c r="C2190" s="2" t="s">
        <v>23105</v>
      </c>
      <c r="D2190" s="1">
        <v>0</v>
      </c>
      <c r="E2190" s="1">
        <v>2</v>
      </c>
      <c r="F2190" s="1">
        <v>1</v>
      </c>
      <c r="G2190" s="1">
        <v>3</v>
      </c>
      <c r="H2190" s="6">
        <v>0.33333333333333331</v>
      </c>
      <c r="I2190">
        <v>0</v>
      </c>
      <c r="J2190" s="1">
        <v>29</v>
      </c>
      <c r="K2190" s="1">
        <v>1</v>
      </c>
      <c r="L2190" s="1">
        <v>550</v>
      </c>
      <c r="M2190" s="6">
        <v>0.51</v>
      </c>
      <c r="N2190" s="4">
        <v>1900</v>
      </c>
      <c r="O2190" s="4">
        <v>150</v>
      </c>
      <c r="P2190" s="4">
        <v>200</v>
      </c>
      <c r="Q2190" s="3">
        <v>0.38</v>
      </c>
      <c r="R2190" s="1">
        <v>24</v>
      </c>
      <c r="S2190" s="1">
        <v>200</v>
      </c>
      <c r="T2190" s="1">
        <v>29</v>
      </c>
      <c r="U2190" s="1">
        <v>0</v>
      </c>
      <c r="V2190" s="1">
        <v>31</v>
      </c>
      <c r="W2190" s="1">
        <v>0</v>
      </c>
      <c r="X2190" s="1">
        <v>0</v>
      </c>
      <c r="Y2190" s="1">
        <v>1</v>
      </c>
      <c r="Z2190" s="1">
        <v>1</v>
      </c>
      <c r="AA2190" s="1">
        <v>0</v>
      </c>
      <c r="AB2190" s="1">
        <v>0</v>
      </c>
      <c r="AC2190" s="1">
        <v>0</v>
      </c>
      <c r="AD2190" s="1">
        <v>0</v>
      </c>
      <c r="AE2190" s="1">
        <v>590</v>
      </c>
      <c r="AF2190" s="1">
        <v>0</v>
      </c>
      <c r="AG2190" s="1">
        <v>26</v>
      </c>
      <c r="AH2190" s="1">
        <v>700</v>
      </c>
      <c r="AI2190" s="1">
        <v>1316</v>
      </c>
      <c r="AJ2190" s="1" t="s">
        <v>4515</v>
      </c>
      <c r="AK2190" s="1" t="s">
        <v>4516</v>
      </c>
      <c r="AL2190" s="1" t="s">
        <v>4517</v>
      </c>
      <c r="AM2190" s="1" t="s">
        <v>12</v>
      </c>
      <c r="AN2190" s="1" t="s">
        <v>23098</v>
      </c>
      <c r="AO2190" s="1" t="s">
        <v>364</v>
      </c>
      <c r="AP2190" s="1" t="s">
        <v>57</v>
      </c>
      <c r="AQ2190" s="1" t="s">
        <v>25</v>
      </c>
      <c r="AR2190" s="1" t="s">
        <v>19</v>
      </c>
      <c r="AS2190" s="1" t="s">
        <v>23090</v>
      </c>
      <c r="AT2190" s="1" t="s">
        <v>26</v>
      </c>
    </row>
    <row r="2191" spans="1:46" x14ac:dyDescent="0.25">
      <c r="A2191" s="1" t="s">
        <v>22209</v>
      </c>
      <c r="B2191" s="2" t="s">
        <v>23101</v>
      </c>
      <c r="C2191" s="2" t="s">
        <v>23105</v>
      </c>
      <c r="D2191" s="1">
        <v>6</v>
      </c>
      <c r="E2191" s="1">
        <v>6</v>
      </c>
      <c r="F2191" s="1">
        <v>2</v>
      </c>
      <c r="G2191" s="1">
        <v>14</v>
      </c>
      <c r="H2191" s="6">
        <v>0.14285714285714285</v>
      </c>
      <c r="I2191">
        <v>0</v>
      </c>
      <c r="J2191" s="1">
        <v>46</v>
      </c>
      <c r="K2191" s="1">
        <v>0</v>
      </c>
      <c r="L2191" s="1">
        <v>448</v>
      </c>
      <c r="M2191" s="6">
        <v>0.49</v>
      </c>
      <c r="N2191" s="4">
        <v>4800</v>
      </c>
      <c r="O2191" s="4">
        <v>336</v>
      </c>
      <c r="P2191" s="4">
        <v>300</v>
      </c>
      <c r="Q2191" s="3">
        <v>0.32</v>
      </c>
      <c r="R2191" s="1">
        <v>12</v>
      </c>
      <c r="S2191" s="1">
        <v>300</v>
      </c>
      <c r="T2191" s="1">
        <v>29</v>
      </c>
      <c r="U2191" s="1">
        <v>0</v>
      </c>
      <c r="V2191" s="1">
        <v>31</v>
      </c>
      <c r="W2191" s="1">
        <v>0</v>
      </c>
      <c r="X2191" s="1">
        <v>1</v>
      </c>
      <c r="Y2191" s="1">
        <v>0</v>
      </c>
      <c r="Z2191" s="1">
        <v>3</v>
      </c>
      <c r="AA2191" s="1">
        <v>1</v>
      </c>
      <c r="AB2191" s="1">
        <v>0</v>
      </c>
      <c r="AC2191" s="1">
        <v>2121</v>
      </c>
      <c r="AD2191" s="1">
        <v>99</v>
      </c>
      <c r="AE2191" s="1">
        <v>0</v>
      </c>
      <c r="AF2191" s="1">
        <v>0</v>
      </c>
      <c r="AG2191" s="1">
        <v>0</v>
      </c>
      <c r="AH2191" s="1">
        <v>1000</v>
      </c>
      <c r="AI2191" s="1">
        <v>3220</v>
      </c>
      <c r="AJ2191" s="1" t="s">
        <v>14705</v>
      </c>
      <c r="AK2191" s="1" t="s">
        <v>14706</v>
      </c>
      <c r="AL2191" s="1" t="s">
        <v>14707</v>
      </c>
      <c r="AM2191" s="1" t="s">
        <v>12</v>
      </c>
      <c r="AN2191" s="1" t="s">
        <v>23097</v>
      </c>
      <c r="AO2191" s="1" t="s">
        <v>364</v>
      </c>
      <c r="AP2191" s="1" t="s">
        <v>57</v>
      </c>
      <c r="AQ2191" s="1" t="s">
        <v>14</v>
      </c>
      <c r="AR2191" s="1" t="s">
        <v>30</v>
      </c>
      <c r="AS2191" s="1" t="s">
        <v>23091</v>
      </c>
      <c r="AT2191" s="1" t="s">
        <v>26</v>
      </c>
    </row>
    <row r="2192" spans="1:46" x14ac:dyDescent="0.25">
      <c r="A2192" s="1" t="s">
        <v>20943</v>
      </c>
      <c r="B2192" s="2" t="s">
        <v>23101</v>
      </c>
      <c r="C2192" s="2" t="s">
        <v>23106</v>
      </c>
      <c r="D2192" s="1">
        <v>0</v>
      </c>
      <c r="E2192" s="1">
        <v>0</v>
      </c>
      <c r="F2192" s="1">
        <v>1</v>
      </c>
      <c r="G2192" s="1">
        <v>1</v>
      </c>
      <c r="H2192" s="6">
        <v>1</v>
      </c>
      <c r="I2192">
        <v>0</v>
      </c>
      <c r="J2192" s="1">
        <v>32</v>
      </c>
      <c r="K2192" s="1">
        <v>1</v>
      </c>
      <c r="L2192" s="1">
        <v>609</v>
      </c>
      <c r="M2192" s="6">
        <v>0.75</v>
      </c>
      <c r="N2192" s="4">
        <v>2000</v>
      </c>
      <c r="O2192" s="4">
        <v>160</v>
      </c>
      <c r="P2192" s="4">
        <v>600</v>
      </c>
      <c r="Q2192" s="3">
        <v>0.33</v>
      </c>
      <c r="R2192" s="1">
        <v>24</v>
      </c>
      <c r="S2192" s="1">
        <v>600</v>
      </c>
      <c r="T2192" s="1">
        <v>65</v>
      </c>
      <c r="U2192" s="1">
        <v>1</v>
      </c>
      <c r="V2192" s="1">
        <v>31</v>
      </c>
      <c r="W2192" s="1">
        <v>0</v>
      </c>
      <c r="X2192" s="1">
        <v>0</v>
      </c>
      <c r="Y2192" s="1">
        <v>1</v>
      </c>
      <c r="Z2192" s="1">
        <v>3</v>
      </c>
      <c r="AA2192" s="1">
        <v>0</v>
      </c>
      <c r="AB2192" s="1">
        <v>0</v>
      </c>
      <c r="AC2192" s="1">
        <v>0</v>
      </c>
      <c r="AD2192" s="1">
        <v>0</v>
      </c>
      <c r="AE2192" s="1">
        <v>434</v>
      </c>
      <c r="AF2192" s="1">
        <v>1300</v>
      </c>
      <c r="AG2192" s="1">
        <v>10</v>
      </c>
      <c r="AH2192" s="1">
        <v>0</v>
      </c>
      <c r="AI2192" s="1">
        <v>1744</v>
      </c>
      <c r="AJ2192" s="1" t="s">
        <v>11307</v>
      </c>
      <c r="AK2192" s="1" t="s">
        <v>11308</v>
      </c>
      <c r="AL2192" s="1" t="s">
        <v>11309</v>
      </c>
      <c r="AM2192" s="1" t="s">
        <v>12</v>
      </c>
      <c r="AN2192" s="1" t="s">
        <v>23098</v>
      </c>
      <c r="AO2192" s="1" t="s">
        <v>86</v>
      </c>
      <c r="AP2192" s="1" t="s">
        <v>57</v>
      </c>
      <c r="AQ2192" s="1" t="s">
        <v>25</v>
      </c>
      <c r="AR2192" s="1" t="s">
        <v>19</v>
      </c>
      <c r="AS2192" s="1" t="s">
        <v>23090</v>
      </c>
      <c r="AT2192" s="1" t="s">
        <v>26</v>
      </c>
    </row>
    <row r="2193" spans="1:46" x14ac:dyDescent="0.25">
      <c r="A2193" s="1" t="s">
        <v>18655</v>
      </c>
      <c r="B2193" s="2" t="s">
        <v>23101</v>
      </c>
      <c r="C2193" s="2" t="s">
        <v>23106</v>
      </c>
      <c r="D2193" s="1">
        <v>0</v>
      </c>
      <c r="E2193" s="1">
        <v>3</v>
      </c>
      <c r="F2193" s="1">
        <v>2</v>
      </c>
      <c r="G2193" s="1">
        <v>5</v>
      </c>
      <c r="H2193" s="6">
        <v>0.4</v>
      </c>
      <c r="I2193">
        <v>0</v>
      </c>
      <c r="J2193" s="1">
        <v>35</v>
      </c>
      <c r="K2193" s="1">
        <v>0</v>
      </c>
      <c r="L2193" s="1">
        <v>639</v>
      </c>
      <c r="M2193" s="6">
        <v>0.56000000000000005</v>
      </c>
      <c r="N2193" s="4">
        <v>2400</v>
      </c>
      <c r="O2193" s="4">
        <v>200</v>
      </c>
      <c r="P2193" s="4">
        <v>500</v>
      </c>
      <c r="Q2193" s="3">
        <v>0.25</v>
      </c>
      <c r="R2193" s="1">
        <v>24</v>
      </c>
      <c r="S2193" s="1">
        <v>500</v>
      </c>
      <c r="T2193" s="1">
        <v>36</v>
      </c>
      <c r="U2193" s="1">
        <v>0</v>
      </c>
      <c r="V2193" s="1">
        <v>31</v>
      </c>
      <c r="W2193" s="1">
        <v>0</v>
      </c>
      <c r="X2193" s="1">
        <v>0</v>
      </c>
      <c r="Y2193" s="1">
        <v>1</v>
      </c>
      <c r="Z2193" s="1">
        <v>0</v>
      </c>
      <c r="AA2193" s="1">
        <v>1</v>
      </c>
      <c r="AB2193" s="1">
        <v>0</v>
      </c>
      <c r="AC2193" s="1">
        <v>990</v>
      </c>
      <c r="AD2193" s="1">
        <v>0</v>
      </c>
      <c r="AE2193" s="1">
        <v>99</v>
      </c>
      <c r="AF2193" s="1">
        <v>500</v>
      </c>
      <c r="AG2193" s="1">
        <v>780</v>
      </c>
      <c r="AH2193" s="1">
        <v>0</v>
      </c>
      <c r="AI2193" s="1">
        <v>2369</v>
      </c>
      <c r="AJ2193" s="1" t="s">
        <v>4966</v>
      </c>
      <c r="AK2193" s="1" t="s">
        <v>4967</v>
      </c>
      <c r="AL2193" s="1" t="s">
        <v>4968</v>
      </c>
      <c r="AM2193" s="1" t="s">
        <v>12</v>
      </c>
      <c r="AN2193" s="1" t="s">
        <v>23097</v>
      </c>
      <c r="AO2193" s="1" t="s">
        <v>364</v>
      </c>
      <c r="AP2193" s="1" t="s">
        <v>57</v>
      </c>
      <c r="AQ2193" s="1" t="s">
        <v>25</v>
      </c>
      <c r="AR2193" s="1" t="s">
        <v>19</v>
      </c>
      <c r="AS2193" s="1" t="s">
        <v>23091</v>
      </c>
      <c r="AT2193" s="1" t="s">
        <v>26</v>
      </c>
    </row>
    <row r="2194" spans="1:46" x14ac:dyDescent="0.25">
      <c r="A2194" s="1" t="s">
        <v>22870</v>
      </c>
      <c r="B2194" s="2" t="s">
        <v>23101</v>
      </c>
      <c r="C2194" s="2" t="s">
        <v>23106</v>
      </c>
      <c r="D2194" s="1">
        <v>0</v>
      </c>
      <c r="E2194" s="1">
        <v>0</v>
      </c>
      <c r="F2194" s="1">
        <v>1</v>
      </c>
      <c r="G2194" s="1">
        <v>1</v>
      </c>
      <c r="H2194" s="6">
        <v>1</v>
      </c>
      <c r="I2194">
        <v>0</v>
      </c>
      <c r="J2194" s="1">
        <v>32</v>
      </c>
      <c r="K2194" s="1">
        <v>0</v>
      </c>
      <c r="L2194" s="1">
        <v>680</v>
      </c>
      <c r="M2194" s="6">
        <v>0.56999999999999995</v>
      </c>
      <c r="N2194" s="4">
        <v>2200</v>
      </c>
      <c r="O2194" s="4">
        <v>150</v>
      </c>
      <c r="P2194" s="4">
        <v>250</v>
      </c>
      <c r="Q2194" s="3">
        <v>0.36</v>
      </c>
      <c r="R2194" s="1">
        <v>24</v>
      </c>
      <c r="S2194" s="1">
        <v>250</v>
      </c>
      <c r="T2194" s="1">
        <v>43</v>
      </c>
      <c r="U2194" s="1">
        <v>1</v>
      </c>
      <c r="V2194" s="1">
        <v>31</v>
      </c>
      <c r="W2194" s="1">
        <v>0</v>
      </c>
      <c r="X2194" s="1">
        <v>0</v>
      </c>
      <c r="Y2194" s="1">
        <v>1</v>
      </c>
      <c r="Z2194" s="1">
        <v>2</v>
      </c>
      <c r="AA2194" s="1">
        <v>1</v>
      </c>
      <c r="AB2194" s="1">
        <v>0</v>
      </c>
      <c r="AC2194" s="1">
        <v>0</v>
      </c>
      <c r="AD2194" s="1">
        <v>0</v>
      </c>
      <c r="AE2194" s="1">
        <v>0</v>
      </c>
      <c r="AF2194" s="1">
        <v>0</v>
      </c>
      <c r="AG2194" s="1">
        <v>100</v>
      </c>
      <c r="AH2194" s="1">
        <v>1150</v>
      </c>
      <c r="AI2194" s="1">
        <v>1250</v>
      </c>
      <c r="AJ2194" s="1" t="s">
        <v>2259</v>
      </c>
      <c r="AK2194" s="1" t="s">
        <v>16467</v>
      </c>
      <c r="AL2194" s="1" t="s">
        <v>16468</v>
      </c>
      <c r="AM2194" s="1" t="s">
        <v>12</v>
      </c>
      <c r="AN2194" s="1" t="s">
        <v>23097</v>
      </c>
      <c r="AO2194" s="1" t="s">
        <v>86</v>
      </c>
      <c r="AP2194" s="1" t="s">
        <v>57</v>
      </c>
      <c r="AQ2194" s="1" t="s">
        <v>25</v>
      </c>
      <c r="AR2194" s="1" t="s">
        <v>19</v>
      </c>
      <c r="AS2194" s="1" t="s">
        <v>23091</v>
      </c>
      <c r="AT2194" s="1" t="s">
        <v>26</v>
      </c>
    </row>
    <row r="2195" spans="1:46" x14ac:dyDescent="0.25">
      <c r="A2195" s="1" t="s">
        <v>21640</v>
      </c>
      <c r="B2195" s="2" t="s">
        <v>23101</v>
      </c>
      <c r="C2195" s="2" t="s">
        <v>23107</v>
      </c>
      <c r="D2195" s="1">
        <v>0</v>
      </c>
      <c r="E2195" s="1">
        <v>0</v>
      </c>
      <c r="F2195" s="1">
        <v>1</v>
      </c>
      <c r="G2195" s="1">
        <v>1</v>
      </c>
      <c r="H2195" s="6">
        <v>1</v>
      </c>
      <c r="I2195">
        <v>0</v>
      </c>
      <c r="J2195" s="1">
        <v>37</v>
      </c>
      <c r="K2195" s="1">
        <v>1</v>
      </c>
      <c r="L2195" s="1">
        <v>675</v>
      </c>
      <c r="M2195" s="6">
        <v>0.48</v>
      </c>
      <c r="N2195" s="4">
        <v>18000</v>
      </c>
      <c r="O2195" s="4">
        <v>1500</v>
      </c>
      <c r="P2195" s="4">
        <v>2000</v>
      </c>
      <c r="Q2195" s="3">
        <v>0.35</v>
      </c>
      <c r="R2195" s="1">
        <v>12</v>
      </c>
      <c r="S2195" s="1">
        <v>2000</v>
      </c>
      <c r="T2195" s="1">
        <v>101</v>
      </c>
      <c r="U2195" s="1">
        <v>1</v>
      </c>
      <c r="V2195" s="1">
        <v>31</v>
      </c>
      <c r="W2195" s="1">
        <v>1</v>
      </c>
      <c r="X2195" s="1">
        <v>1</v>
      </c>
      <c r="Y2195" s="1">
        <v>1</v>
      </c>
      <c r="Z2195" s="1">
        <v>1</v>
      </c>
      <c r="AA2195" s="1">
        <v>0</v>
      </c>
      <c r="AB2195" s="1">
        <v>0</v>
      </c>
      <c r="AC2195" s="1">
        <v>0</v>
      </c>
      <c r="AD2195" s="1">
        <v>11500</v>
      </c>
      <c r="AE2195" s="1">
        <v>1800</v>
      </c>
      <c r="AF2195" s="1">
        <v>5300</v>
      </c>
      <c r="AG2195" s="1">
        <v>0</v>
      </c>
      <c r="AH2195" s="1">
        <v>800</v>
      </c>
      <c r="AI2195" s="1">
        <v>19400</v>
      </c>
      <c r="AJ2195" s="1" t="s">
        <v>13202</v>
      </c>
      <c r="AK2195" s="1" t="s">
        <v>13203</v>
      </c>
      <c r="AL2195" s="1" t="s">
        <v>13204</v>
      </c>
      <c r="AM2195" s="1" t="s">
        <v>12</v>
      </c>
      <c r="AN2195" s="1" t="s">
        <v>23098</v>
      </c>
      <c r="AO2195" s="1" t="s">
        <v>86</v>
      </c>
      <c r="AP2195" s="1" t="s">
        <v>86</v>
      </c>
      <c r="AQ2195" s="1" t="s">
        <v>14</v>
      </c>
      <c r="AR2195" s="1" t="s">
        <v>19</v>
      </c>
      <c r="AS2195" s="1" t="s">
        <v>23090</v>
      </c>
      <c r="AT2195" s="1" t="s">
        <v>26</v>
      </c>
    </row>
    <row r="2196" spans="1:46" x14ac:dyDescent="0.25">
      <c r="A2196" s="1" t="s">
        <v>19383</v>
      </c>
      <c r="B2196" s="2" t="s">
        <v>23101</v>
      </c>
      <c r="C2196" s="2" t="s">
        <v>23107</v>
      </c>
      <c r="D2196" s="1">
        <v>1</v>
      </c>
      <c r="E2196" s="1">
        <v>1</v>
      </c>
      <c r="F2196" s="1">
        <v>1</v>
      </c>
      <c r="G2196" s="1">
        <v>3</v>
      </c>
      <c r="H2196" s="6">
        <v>0.33333333333333331</v>
      </c>
      <c r="I2196">
        <v>0</v>
      </c>
      <c r="J2196" s="1">
        <v>37</v>
      </c>
      <c r="K2196" s="1">
        <v>0</v>
      </c>
      <c r="L2196" s="1">
        <v>676</v>
      </c>
      <c r="M2196" s="6">
        <v>0.68</v>
      </c>
      <c r="N2196" s="4">
        <v>2780</v>
      </c>
      <c r="O2196" s="4">
        <v>210</v>
      </c>
      <c r="P2196" s="4">
        <v>500</v>
      </c>
      <c r="Q2196" s="3">
        <v>0.35</v>
      </c>
      <c r="R2196" s="1">
        <v>24</v>
      </c>
      <c r="S2196" s="1">
        <v>500</v>
      </c>
      <c r="T2196" s="1">
        <v>51</v>
      </c>
      <c r="U2196" s="1">
        <v>1</v>
      </c>
      <c r="V2196" s="1">
        <v>31</v>
      </c>
      <c r="W2196" s="1">
        <v>0</v>
      </c>
      <c r="X2196" s="1">
        <v>0</v>
      </c>
      <c r="Y2196" s="1">
        <v>1</v>
      </c>
      <c r="Z2196" s="1">
        <v>5</v>
      </c>
      <c r="AA2196" s="1">
        <v>1</v>
      </c>
      <c r="AB2196" s="1">
        <v>0</v>
      </c>
      <c r="AC2196" s="1">
        <v>720</v>
      </c>
      <c r="AD2196" s="1">
        <v>470</v>
      </c>
      <c r="AE2196" s="1">
        <v>1120</v>
      </c>
      <c r="AF2196" s="1">
        <v>548</v>
      </c>
      <c r="AG2196" s="1">
        <v>0</v>
      </c>
      <c r="AH2196" s="1">
        <v>0</v>
      </c>
      <c r="AI2196" s="1">
        <v>2858</v>
      </c>
      <c r="AJ2196" s="1" t="s">
        <v>942</v>
      </c>
      <c r="AK2196" s="1" t="s">
        <v>7030</v>
      </c>
      <c r="AL2196" s="1" t="s">
        <v>7031</v>
      </c>
      <c r="AM2196" s="1" t="s">
        <v>12</v>
      </c>
      <c r="AN2196" s="1" t="s">
        <v>23097</v>
      </c>
      <c r="AO2196" s="1" t="s">
        <v>86</v>
      </c>
      <c r="AP2196" s="1" t="s">
        <v>57</v>
      </c>
      <c r="AQ2196" s="1" t="s">
        <v>25</v>
      </c>
      <c r="AR2196" s="1" t="s">
        <v>19</v>
      </c>
      <c r="AS2196" s="1" t="s">
        <v>23091</v>
      </c>
      <c r="AT2196" s="1" t="s">
        <v>26</v>
      </c>
    </row>
    <row r="2197" spans="1:46" x14ac:dyDescent="0.25">
      <c r="A2197" s="1" t="s">
        <v>22984</v>
      </c>
      <c r="B2197" s="2" t="s">
        <v>23101</v>
      </c>
      <c r="C2197" s="2" t="s">
        <v>23108</v>
      </c>
      <c r="D2197" s="1">
        <v>0</v>
      </c>
      <c r="E2197" s="1">
        <v>1</v>
      </c>
      <c r="F2197" s="1">
        <v>3</v>
      </c>
      <c r="G2197" s="1">
        <v>4</v>
      </c>
      <c r="H2197" s="6">
        <v>0.75</v>
      </c>
      <c r="I2197">
        <v>0</v>
      </c>
      <c r="J2197" s="1">
        <v>30</v>
      </c>
      <c r="K2197" s="1">
        <v>0</v>
      </c>
      <c r="L2197" s="1">
        <v>663</v>
      </c>
      <c r="M2197" s="6">
        <v>0.14000000000000001</v>
      </c>
      <c r="N2197" s="4">
        <v>2600</v>
      </c>
      <c r="O2197" s="4">
        <v>188</v>
      </c>
      <c r="P2197" s="4">
        <v>300</v>
      </c>
      <c r="Q2197" s="3">
        <v>0.26</v>
      </c>
      <c r="R2197" s="1">
        <v>12</v>
      </c>
      <c r="S2197" s="1">
        <v>300</v>
      </c>
      <c r="T2197" s="1">
        <v>31</v>
      </c>
      <c r="U2197" s="1">
        <v>1</v>
      </c>
      <c r="V2197" s="1">
        <v>31</v>
      </c>
      <c r="W2197" s="1">
        <v>0</v>
      </c>
      <c r="X2197" s="1">
        <v>0</v>
      </c>
      <c r="Y2197" s="1">
        <v>1</v>
      </c>
      <c r="Z2197" s="1">
        <v>3</v>
      </c>
      <c r="AA2197" s="1">
        <v>0</v>
      </c>
      <c r="AB2197" s="1">
        <v>0</v>
      </c>
      <c r="AC2197" s="1">
        <v>0</v>
      </c>
      <c r="AD2197" s="1">
        <v>0</v>
      </c>
      <c r="AE2197" s="1">
        <v>0</v>
      </c>
      <c r="AF2197" s="1">
        <v>0</v>
      </c>
      <c r="AG2197" s="1">
        <v>0</v>
      </c>
      <c r="AH2197" s="1">
        <v>0</v>
      </c>
      <c r="AI2197" s="1">
        <v>0</v>
      </c>
      <c r="AJ2197" s="1" t="s">
        <v>3389</v>
      </c>
      <c r="AK2197" s="1" t="s">
        <v>16783</v>
      </c>
      <c r="AL2197" s="1" t="s">
        <v>16784</v>
      </c>
      <c r="AM2197" s="1" t="s">
        <v>12</v>
      </c>
      <c r="AN2197" s="1" t="s">
        <v>23097</v>
      </c>
      <c r="AO2197" s="1" t="s">
        <v>86</v>
      </c>
      <c r="AP2197" s="1" t="s">
        <v>57</v>
      </c>
      <c r="AQ2197" s="1" t="s">
        <v>25</v>
      </c>
      <c r="AR2197" s="1" t="s">
        <v>19</v>
      </c>
      <c r="AS2197" s="1" t="s">
        <v>23090</v>
      </c>
      <c r="AT2197" s="1" t="s">
        <v>26</v>
      </c>
    </row>
    <row r="2198" spans="1:46" x14ac:dyDescent="0.25">
      <c r="A2198" s="1" t="s">
        <v>20171</v>
      </c>
      <c r="B2198" s="2" t="s">
        <v>23101</v>
      </c>
      <c r="C2198" s="2" t="s">
        <v>23108</v>
      </c>
      <c r="D2198" s="1">
        <v>0</v>
      </c>
      <c r="E2198" s="1">
        <v>0</v>
      </c>
      <c r="F2198" s="1">
        <v>1</v>
      </c>
      <c r="G2198" s="1">
        <v>1</v>
      </c>
      <c r="H2198" s="6">
        <v>1</v>
      </c>
      <c r="I2198">
        <v>1</v>
      </c>
      <c r="J2198" s="1">
        <v>33</v>
      </c>
      <c r="K2198" s="1">
        <v>1</v>
      </c>
      <c r="L2198" s="1">
        <v>552</v>
      </c>
      <c r="M2198" s="6">
        <v>0.46</v>
      </c>
      <c r="N2198" s="4">
        <v>2800</v>
      </c>
      <c r="O2198" s="4">
        <v>210</v>
      </c>
      <c r="P2198" s="4">
        <v>500</v>
      </c>
      <c r="Q2198" s="3">
        <v>0.32</v>
      </c>
      <c r="R2198" s="1">
        <v>24</v>
      </c>
      <c r="S2198" s="1">
        <v>500</v>
      </c>
      <c r="T2198" s="1">
        <v>63</v>
      </c>
      <c r="U2198" s="1">
        <v>0</v>
      </c>
      <c r="V2198" s="1">
        <v>31</v>
      </c>
      <c r="W2198" s="1">
        <v>0</v>
      </c>
      <c r="X2198" s="1">
        <v>0</v>
      </c>
      <c r="Y2198" s="1">
        <v>0</v>
      </c>
      <c r="Z2198" s="1">
        <v>3</v>
      </c>
      <c r="AA2198" s="1">
        <v>1</v>
      </c>
      <c r="AB2198" s="1">
        <v>1</v>
      </c>
      <c r="AC2198" s="1">
        <v>0</v>
      </c>
      <c r="AD2198" s="1">
        <v>0</v>
      </c>
      <c r="AE2198" s="1">
        <v>1068</v>
      </c>
      <c r="AF2198" s="1">
        <v>525</v>
      </c>
      <c r="AG2198" s="1">
        <v>0</v>
      </c>
      <c r="AH2198" s="1">
        <v>0</v>
      </c>
      <c r="AI2198" s="1">
        <v>1593</v>
      </c>
      <c r="AJ2198" s="1" t="s">
        <v>9240</v>
      </c>
      <c r="AK2198" s="1" t="s">
        <v>9241</v>
      </c>
      <c r="AL2198" s="1" t="s">
        <v>9242</v>
      </c>
      <c r="AM2198" s="1" t="s">
        <v>16</v>
      </c>
      <c r="AN2198" s="1" t="s">
        <v>23098</v>
      </c>
      <c r="AO2198" s="1" t="s">
        <v>364</v>
      </c>
      <c r="AP2198" s="1" t="s">
        <v>57</v>
      </c>
      <c r="AQ2198" s="1" t="s">
        <v>25</v>
      </c>
      <c r="AR2198" s="1" t="s">
        <v>30</v>
      </c>
      <c r="AS2198" s="1" t="s">
        <v>23091</v>
      </c>
      <c r="AT2198" s="1" t="s">
        <v>101</v>
      </c>
    </row>
    <row r="2199" spans="1:46" x14ac:dyDescent="0.25">
      <c r="A2199" s="1" t="s">
        <v>23008</v>
      </c>
      <c r="B2199" s="2" t="s">
        <v>23101</v>
      </c>
      <c r="C2199" s="2" t="s">
        <v>23108</v>
      </c>
      <c r="D2199" s="1">
        <v>0</v>
      </c>
      <c r="E2199" s="1">
        <v>0</v>
      </c>
      <c r="F2199" s="1">
        <v>1</v>
      </c>
      <c r="G2199" s="1">
        <v>1</v>
      </c>
      <c r="H2199" s="6">
        <v>1</v>
      </c>
      <c r="I2199">
        <v>1</v>
      </c>
      <c r="J2199" s="1">
        <v>48</v>
      </c>
      <c r="K2199" s="1">
        <v>0</v>
      </c>
      <c r="L2199" s="1">
        <v>536</v>
      </c>
      <c r="M2199" s="6">
        <v>0.26</v>
      </c>
      <c r="N2199" s="4">
        <v>1500</v>
      </c>
      <c r="O2199" s="4">
        <v>120</v>
      </c>
      <c r="P2199" s="4">
        <v>600</v>
      </c>
      <c r="Q2199" s="3">
        <v>0.25</v>
      </c>
      <c r="R2199" s="1">
        <v>24</v>
      </c>
      <c r="S2199" s="1">
        <v>600</v>
      </c>
      <c r="T2199" s="1">
        <v>49</v>
      </c>
      <c r="U2199" s="1">
        <v>0</v>
      </c>
      <c r="V2199" s="1">
        <v>31</v>
      </c>
      <c r="W2199" s="1">
        <v>1</v>
      </c>
      <c r="X2199" s="1">
        <v>1</v>
      </c>
      <c r="Y2199" s="1">
        <v>0</v>
      </c>
      <c r="Z2199" s="1">
        <v>4</v>
      </c>
      <c r="AA2199" s="1">
        <v>1</v>
      </c>
      <c r="AB2199" s="1">
        <v>1</v>
      </c>
      <c r="AC2199" s="1">
        <v>0</v>
      </c>
      <c r="AD2199" s="1">
        <v>0</v>
      </c>
      <c r="AE2199" s="1">
        <v>0</v>
      </c>
      <c r="AF2199" s="1">
        <v>336</v>
      </c>
      <c r="AG2199" s="1">
        <v>0</v>
      </c>
      <c r="AH2199" s="1">
        <v>200</v>
      </c>
      <c r="AI2199" s="1">
        <v>536</v>
      </c>
      <c r="AJ2199" s="1" t="s">
        <v>16847</v>
      </c>
      <c r="AK2199" s="1" t="s">
        <v>16848</v>
      </c>
      <c r="AL2199" s="1" t="s">
        <v>16849</v>
      </c>
      <c r="AM2199" s="1" t="s">
        <v>16</v>
      </c>
      <c r="AN2199" s="1" t="s">
        <v>23097</v>
      </c>
      <c r="AO2199" s="1" t="s">
        <v>364</v>
      </c>
      <c r="AP2199" s="1" t="s">
        <v>86</v>
      </c>
      <c r="AQ2199" s="1" t="s">
        <v>14</v>
      </c>
      <c r="AR2199" s="1" t="s">
        <v>30</v>
      </c>
      <c r="AS2199" s="1" t="s">
        <v>23091</v>
      </c>
      <c r="AT2199" s="1" t="s">
        <v>101</v>
      </c>
    </row>
    <row r="2200" spans="1:46" x14ac:dyDescent="0.25">
      <c r="A2200" s="1" t="s">
        <v>17731</v>
      </c>
      <c r="B2200" s="2" t="s">
        <v>23101</v>
      </c>
      <c r="C2200" s="2" t="s">
        <v>23109</v>
      </c>
      <c r="D2200" s="1">
        <v>0</v>
      </c>
      <c r="E2200" s="1">
        <v>2</v>
      </c>
      <c r="F2200" s="1">
        <v>2</v>
      </c>
      <c r="G2200" s="1">
        <v>4</v>
      </c>
      <c r="H2200" s="6">
        <v>0.5</v>
      </c>
      <c r="I2200">
        <v>0</v>
      </c>
      <c r="J2200" s="1">
        <v>37</v>
      </c>
      <c r="K2200" s="1">
        <v>0</v>
      </c>
      <c r="L2200" s="1">
        <v>684</v>
      </c>
      <c r="M2200" s="6">
        <v>0.42</v>
      </c>
      <c r="N2200" s="4">
        <v>7200</v>
      </c>
      <c r="O2200" s="4">
        <v>600</v>
      </c>
      <c r="P2200" s="4">
        <v>700</v>
      </c>
      <c r="Q2200" s="3">
        <v>0.28999999999999998</v>
      </c>
      <c r="R2200" s="1">
        <v>24</v>
      </c>
      <c r="S2200" s="1">
        <v>700</v>
      </c>
      <c r="T2200" s="1">
        <v>33</v>
      </c>
      <c r="U2200" s="1">
        <v>1</v>
      </c>
      <c r="V2200" s="1">
        <v>31</v>
      </c>
      <c r="W2200" s="1">
        <v>1</v>
      </c>
      <c r="X2200" s="1">
        <v>0</v>
      </c>
      <c r="Y2200" s="1">
        <v>0</v>
      </c>
      <c r="Z2200" s="1">
        <v>3</v>
      </c>
      <c r="AA2200" s="1">
        <v>1</v>
      </c>
      <c r="AB2200" s="1">
        <v>0</v>
      </c>
      <c r="AC2200" s="1">
        <v>1522</v>
      </c>
      <c r="AD2200" s="1">
        <v>0</v>
      </c>
      <c r="AE2200" s="1">
        <v>3239</v>
      </c>
      <c r="AF2200" s="1">
        <v>304</v>
      </c>
      <c r="AG2200" s="1">
        <v>34</v>
      </c>
      <c r="AH2200" s="1">
        <v>400</v>
      </c>
      <c r="AI2200" s="1">
        <v>5499</v>
      </c>
      <c r="AJ2200" s="1" t="s">
        <v>1337</v>
      </c>
      <c r="AK2200" s="1" t="s">
        <v>2268</v>
      </c>
      <c r="AL2200" s="1" t="s">
        <v>2269</v>
      </c>
      <c r="AM2200" s="1" t="s">
        <v>12</v>
      </c>
      <c r="AN2200" s="1" t="s">
        <v>23097</v>
      </c>
      <c r="AO2200" s="1" t="s">
        <v>86</v>
      </c>
      <c r="AP2200" s="1" t="s">
        <v>86</v>
      </c>
      <c r="AQ2200" s="1" t="s">
        <v>25</v>
      </c>
      <c r="AR2200" s="1" t="s">
        <v>30</v>
      </c>
      <c r="AS2200" s="1" t="s">
        <v>23091</v>
      </c>
      <c r="AT2200" s="1" t="s">
        <v>26</v>
      </c>
    </row>
    <row r="2201" spans="1:46" x14ac:dyDescent="0.25">
      <c r="A2201" s="1" t="s">
        <v>20196</v>
      </c>
      <c r="B2201" s="2" t="s">
        <v>23101</v>
      </c>
      <c r="C2201" s="2" t="s">
        <v>23109</v>
      </c>
      <c r="D2201" s="1">
        <v>0</v>
      </c>
      <c r="E2201" s="1">
        <v>0</v>
      </c>
      <c r="F2201" s="1">
        <v>2</v>
      </c>
      <c r="G2201" s="1">
        <v>2</v>
      </c>
      <c r="H2201" s="6">
        <v>1</v>
      </c>
      <c r="I2201">
        <v>0</v>
      </c>
      <c r="J2201" s="1">
        <v>32</v>
      </c>
      <c r="K2201" s="1">
        <v>1</v>
      </c>
      <c r="L2201" s="1">
        <v>600</v>
      </c>
      <c r="M2201" s="6">
        <v>0.08</v>
      </c>
      <c r="N2201" s="4">
        <v>4800</v>
      </c>
      <c r="O2201" s="4">
        <v>400</v>
      </c>
      <c r="P2201" s="4">
        <v>200</v>
      </c>
      <c r="Q2201" s="3">
        <v>0.27</v>
      </c>
      <c r="R2201" s="1">
        <v>18</v>
      </c>
      <c r="S2201" s="1">
        <v>200</v>
      </c>
      <c r="T2201" s="1">
        <v>28</v>
      </c>
      <c r="U2201" s="1">
        <v>1</v>
      </c>
      <c r="V2201" s="1">
        <v>31</v>
      </c>
      <c r="W2201" s="1">
        <v>1</v>
      </c>
      <c r="X2201" s="1">
        <v>1</v>
      </c>
      <c r="Y2201" s="1">
        <v>1</v>
      </c>
      <c r="Z2201" s="1">
        <v>3</v>
      </c>
      <c r="AA2201" s="1">
        <v>0</v>
      </c>
      <c r="AB2201" s="1">
        <v>0</v>
      </c>
      <c r="AC2201" s="1">
        <v>0</v>
      </c>
      <c r="AD2201" s="1">
        <v>0</v>
      </c>
      <c r="AE2201" s="1">
        <v>0</v>
      </c>
      <c r="AF2201" s="1">
        <v>409</v>
      </c>
      <c r="AG2201" s="1">
        <v>0</v>
      </c>
      <c r="AH2201" s="1">
        <v>0</v>
      </c>
      <c r="AI2201" s="1">
        <v>409</v>
      </c>
      <c r="AJ2201" s="1" t="s">
        <v>238</v>
      </c>
      <c r="AK2201" s="1" t="s">
        <v>9305</v>
      </c>
      <c r="AL2201" s="1" t="s">
        <v>9306</v>
      </c>
      <c r="AM2201" s="1" t="s">
        <v>12</v>
      </c>
      <c r="AN2201" s="1" t="s">
        <v>23098</v>
      </c>
      <c r="AO2201" s="1" t="s">
        <v>86</v>
      </c>
      <c r="AP2201" s="1" t="s">
        <v>86</v>
      </c>
      <c r="AQ2201" s="1" t="s">
        <v>14</v>
      </c>
      <c r="AR2201" s="1" t="s">
        <v>19</v>
      </c>
      <c r="AS2201" s="1" t="s">
        <v>23090</v>
      </c>
      <c r="AT2201" s="1" t="s">
        <v>26</v>
      </c>
    </row>
    <row r="2202" spans="1:46" x14ac:dyDescent="0.25">
      <c r="A2202" s="1" t="s">
        <v>21285</v>
      </c>
      <c r="B2202" s="2" t="s">
        <v>23101</v>
      </c>
      <c r="C2202" s="2" t="s">
        <v>23109</v>
      </c>
      <c r="D2202" s="1">
        <v>0</v>
      </c>
      <c r="E2202" s="1">
        <v>0</v>
      </c>
      <c r="F2202" s="1">
        <v>1</v>
      </c>
      <c r="G2202" s="1">
        <v>1</v>
      </c>
      <c r="H2202" s="6">
        <v>1</v>
      </c>
      <c r="I2202">
        <v>0</v>
      </c>
      <c r="J2202" s="1">
        <v>25</v>
      </c>
      <c r="K2202" s="1">
        <v>1</v>
      </c>
      <c r="L2202" s="1">
        <v>621</v>
      </c>
      <c r="M2202" s="6">
        <v>0.18</v>
      </c>
      <c r="N2202" s="4">
        <v>2988</v>
      </c>
      <c r="O2202" s="4">
        <v>249</v>
      </c>
      <c r="P2202" s="4">
        <v>200</v>
      </c>
      <c r="Q2202" s="3">
        <v>0.25</v>
      </c>
      <c r="R2202" s="1">
        <v>12</v>
      </c>
      <c r="S2202" s="1">
        <v>200</v>
      </c>
      <c r="T2202" s="1">
        <v>28</v>
      </c>
      <c r="U2202" s="1">
        <v>1</v>
      </c>
      <c r="V2202" s="1">
        <v>31</v>
      </c>
      <c r="W2202" s="1">
        <v>0</v>
      </c>
      <c r="X2202" s="1">
        <v>0</v>
      </c>
      <c r="Y2202" s="1">
        <v>1</v>
      </c>
      <c r="Z2202" s="1">
        <v>0</v>
      </c>
      <c r="AA2202" s="1">
        <v>1</v>
      </c>
      <c r="AB2202" s="1">
        <v>1</v>
      </c>
      <c r="AC2202" s="1">
        <v>0</v>
      </c>
      <c r="AD2202" s="1">
        <v>0</v>
      </c>
      <c r="AE2202" s="1">
        <v>0</v>
      </c>
      <c r="AF2202" s="1">
        <v>500</v>
      </c>
      <c r="AG2202" s="1">
        <v>20</v>
      </c>
      <c r="AH2202" s="1">
        <v>0</v>
      </c>
      <c r="AI2202" s="1">
        <v>520</v>
      </c>
      <c r="AJ2202" s="1" t="s">
        <v>500</v>
      </c>
      <c r="AK2202" s="1" t="s">
        <v>12262</v>
      </c>
      <c r="AL2202" s="1" t="s">
        <v>12263</v>
      </c>
      <c r="AM2202" s="1" t="s">
        <v>12</v>
      </c>
      <c r="AN2202" s="1" t="s">
        <v>23098</v>
      </c>
      <c r="AO2202" s="1" t="s">
        <v>86</v>
      </c>
      <c r="AP2202" s="1" t="s">
        <v>57</v>
      </c>
      <c r="AQ2202" s="1" t="s">
        <v>25</v>
      </c>
      <c r="AR2202" s="1" t="s">
        <v>19</v>
      </c>
      <c r="AS2202" s="1" t="s">
        <v>23091</v>
      </c>
      <c r="AT2202" s="1" t="s">
        <v>101</v>
      </c>
    </row>
    <row r="2203" spans="1:46" x14ac:dyDescent="0.25">
      <c r="A2203" s="1" t="s">
        <v>20853</v>
      </c>
      <c r="B2203" s="2" t="s">
        <v>23076</v>
      </c>
      <c r="C2203" s="2" t="s">
        <v>23105</v>
      </c>
      <c r="D2203" s="1">
        <v>0</v>
      </c>
      <c r="E2203" s="1">
        <v>0</v>
      </c>
      <c r="F2203" s="1">
        <v>4</v>
      </c>
      <c r="G2203" s="1">
        <v>4</v>
      </c>
      <c r="H2203" s="6">
        <v>1</v>
      </c>
      <c r="I2203">
        <v>0</v>
      </c>
      <c r="J2203" s="1">
        <v>37</v>
      </c>
      <c r="K2203" s="1">
        <v>0</v>
      </c>
      <c r="L2203" s="1">
        <v>583</v>
      </c>
      <c r="M2203" s="6">
        <v>0.39</v>
      </c>
      <c r="N2203" s="4">
        <v>5000</v>
      </c>
      <c r="O2203" s="4">
        <v>400</v>
      </c>
      <c r="P2203" s="4">
        <v>300</v>
      </c>
      <c r="Q2203" s="3">
        <v>0.39</v>
      </c>
      <c r="R2203" s="1">
        <v>12</v>
      </c>
      <c r="S2203" s="1">
        <v>300</v>
      </c>
      <c r="T2203" s="1">
        <v>16</v>
      </c>
      <c r="U2203" s="1">
        <v>1</v>
      </c>
      <c r="V2203" s="1">
        <v>30</v>
      </c>
      <c r="W2203" s="1">
        <v>1</v>
      </c>
      <c r="X2203" s="1">
        <v>1</v>
      </c>
      <c r="Y2203" s="1">
        <v>0</v>
      </c>
      <c r="Z2203" s="1">
        <v>3</v>
      </c>
      <c r="AA2203" s="1">
        <v>1</v>
      </c>
      <c r="AB2203" s="1">
        <v>0</v>
      </c>
      <c r="AC2203" s="1">
        <v>5200</v>
      </c>
      <c r="AD2203" s="1">
        <v>0</v>
      </c>
      <c r="AE2203" s="1">
        <v>505</v>
      </c>
      <c r="AF2203" s="1">
        <v>765</v>
      </c>
      <c r="AG2203" s="1">
        <v>119</v>
      </c>
      <c r="AH2203" s="1">
        <v>380</v>
      </c>
      <c r="AI2203" s="1">
        <v>6969</v>
      </c>
      <c r="AJ2203" s="1" t="s">
        <v>11077</v>
      </c>
      <c r="AK2203" s="1" t="s">
        <v>11078</v>
      </c>
      <c r="AL2203" s="1" t="s">
        <v>11079</v>
      </c>
      <c r="AM2203" s="1" t="s">
        <v>12</v>
      </c>
      <c r="AN2203" s="1" t="s">
        <v>23097</v>
      </c>
      <c r="AO2203" s="1" t="s">
        <v>86</v>
      </c>
      <c r="AP2203" s="1" t="s">
        <v>86</v>
      </c>
      <c r="AQ2203" s="1" t="s">
        <v>14</v>
      </c>
      <c r="AR2203" s="1" t="s">
        <v>30</v>
      </c>
      <c r="AS2203" s="1" t="s">
        <v>23091</v>
      </c>
      <c r="AT2203" s="1" t="s">
        <v>26</v>
      </c>
    </row>
    <row r="2204" spans="1:46" x14ac:dyDescent="0.25">
      <c r="A2204" s="1" t="s">
        <v>17323</v>
      </c>
      <c r="B2204" s="2" t="s">
        <v>23076</v>
      </c>
      <c r="C2204" s="2" t="s">
        <v>23106</v>
      </c>
      <c r="D2204" s="1">
        <v>0</v>
      </c>
      <c r="E2204" s="1">
        <v>0</v>
      </c>
      <c r="F2204" s="1">
        <v>1</v>
      </c>
      <c r="G2204" s="1">
        <v>1</v>
      </c>
      <c r="H2204" s="6">
        <v>1</v>
      </c>
      <c r="I2204">
        <v>1</v>
      </c>
      <c r="J2204" s="1">
        <v>40</v>
      </c>
      <c r="K2204" s="1">
        <v>1</v>
      </c>
      <c r="L2204" s="1">
        <v>753</v>
      </c>
      <c r="M2204" s="6">
        <v>0.8</v>
      </c>
      <c r="N2204" s="4">
        <v>4200</v>
      </c>
      <c r="O2204" s="4">
        <v>350</v>
      </c>
      <c r="P2204" s="4">
        <v>1500</v>
      </c>
      <c r="Q2204" s="3">
        <v>0.3</v>
      </c>
      <c r="R2204" s="1">
        <v>24</v>
      </c>
      <c r="S2204" s="1">
        <v>1500</v>
      </c>
      <c r="T2204" s="1">
        <v>105</v>
      </c>
      <c r="U2204" s="1">
        <v>0</v>
      </c>
      <c r="V2204" s="1">
        <v>30</v>
      </c>
      <c r="W2204" s="1">
        <v>1</v>
      </c>
      <c r="X2204" s="1">
        <v>1</v>
      </c>
      <c r="Y2204" s="1">
        <v>0</v>
      </c>
      <c r="Z2204" s="1">
        <v>4</v>
      </c>
      <c r="AA2204" s="1">
        <v>1</v>
      </c>
      <c r="AB2204" s="1">
        <v>1</v>
      </c>
      <c r="AC2204" s="1">
        <v>0</v>
      </c>
      <c r="AD2204" s="1">
        <v>88</v>
      </c>
      <c r="AE2204" s="1">
        <v>14034</v>
      </c>
      <c r="AF2204" s="1">
        <v>0</v>
      </c>
      <c r="AG2204" s="1">
        <v>700</v>
      </c>
      <c r="AH2204" s="1">
        <v>0</v>
      </c>
      <c r="AI2204" s="1">
        <v>14822</v>
      </c>
      <c r="AJ2204" s="1" t="s">
        <v>1003</v>
      </c>
      <c r="AK2204" s="1" t="s">
        <v>1004</v>
      </c>
      <c r="AL2204" s="1" t="s">
        <v>1005</v>
      </c>
      <c r="AM2204" s="1" t="s">
        <v>16</v>
      </c>
      <c r="AN2204" s="1" t="s">
        <v>23098</v>
      </c>
      <c r="AO2204" s="1" t="s">
        <v>364</v>
      </c>
      <c r="AP2204" s="1" t="s">
        <v>86</v>
      </c>
      <c r="AQ2204" s="1" t="s">
        <v>14</v>
      </c>
      <c r="AR2204" s="1" t="s">
        <v>30</v>
      </c>
      <c r="AS2204" s="1" t="s">
        <v>23091</v>
      </c>
      <c r="AT2204" s="1" t="s">
        <v>101</v>
      </c>
    </row>
    <row r="2205" spans="1:46" x14ac:dyDescent="0.25">
      <c r="A2205" s="1" t="s">
        <v>17029</v>
      </c>
      <c r="B2205" s="2" t="s">
        <v>23073</v>
      </c>
      <c r="C2205" s="2" t="s">
        <v>23103</v>
      </c>
      <c r="D2205" s="1">
        <v>0</v>
      </c>
      <c r="E2205" s="1">
        <v>0</v>
      </c>
      <c r="F2205" s="1">
        <v>2</v>
      </c>
      <c r="G2205" s="1">
        <v>2</v>
      </c>
      <c r="H2205" s="6">
        <v>1</v>
      </c>
      <c r="I2205">
        <v>0</v>
      </c>
      <c r="J2205" s="1">
        <v>37</v>
      </c>
      <c r="K2205" s="1">
        <v>1</v>
      </c>
      <c r="L2205" s="1">
        <v>330</v>
      </c>
      <c r="M2205" s="6">
        <v>0</v>
      </c>
      <c r="N2205" s="4">
        <v>4000</v>
      </c>
      <c r="O2205" s="4">
        <v>400</v>
      </c>
      <c r="P2205" s="4">
        <v>300</v>
      </c>
      <c r="Q2205" s="3">
        <v>0.35</v>
      </c>
      <c r="R2205" s="1">
        <v>12</v>
      </c>
      <c r="S2205" s="1">
        <v>300</v>
      </c>
      <c r="T2205" s="1">
        <v>6</v>
      </c>
      <c r="U2205" s="1">
        <v>1</v>
      </c>
      <c r="V2205" s="1">
        <v>30</v>
      </c>
      <c r="W2205" s="1">
        <v>1</v>
      </c>
      <c r="X2205" s="1">
        <v>1</v>
      </c>
      <c r="Y2205" s="1">
        <v>0</v>
      </c>
      <c r="Z2205" s="1">
        <v>5</v>
      </c>
      <c r="AA2205" s="1">
        <v>1</v>
      </c>
      <c r="AB2205" s="1">
        <v>1</v>
      </c>
      <c r="AC2205" s="1">
        <v>0</v>
      </c>
      <c r="AD2205" s="1">
        <v>1000</v>
      </c>
      <c r="AE2205" s="1">
        <v>0</v>
      </c>
      <c r="AF2205" s="1">
        <v>8</v>
      </c>
      <c r="AG2205" s="1">
        <v>0</v>
      </c>
      <c r="AH2205" s="1">
        <v>700</v>
      </c>
      <c r="AI2205" s="1">
        <v>1708</v>
      </c>
      <c r="AJ2205" s="1" t="s">
        <v>58</v>
      </c>
      <c r="AK2205" s="1" t="s">
        <v>59</v>
      </c>
      <c r="AL2205" s="1" t="s">
        <v>11</v>
      </c>
      <c r="AM2205" s="1" t="s">
        <v>12</v>
      </c>
      <c r="AN2205" s="1" t="s">
        <v>23098</v>
      </c>
      <c r="AO2205" s="1" t="s">
        <v>86</v>
      </c>
      <c r="AP2205" s="1" t="s">
        <v>86</v>
      </c>
      <c r="AQ2205" s="1" t="s">
        <v>14</v>
      </c>
      <c r="AR2205" s="1" t="s">
        <v>30</v>
      </c>
      <c r="AS2205" s="1" t="s">
        <v>23091</v>
      </c>
      <c r="AT2205" s="1" t="s">
        <v>101</v>
      </c>
    </row>
    <row r="2206" spans="1:46" x14ac:dyDescent="0.25">
      <c r="A2206" s="1" t="s">
        <v>21336</v>
      </c>
      <c r="B2206" s="2" t="s">
        <v>23073</v>
      </c>
      <c r="C2206" s="2" t="s">
        <v>23104</v>
      </c>
      <c r="D2206" s="1">
        <v>1</v>
      </c>
      <c r="E2206" s="1">
        <v>1</v>
      </c>
      <c r="F2206" s="1">
        <v>1</v>
      </c>
      <c r="G2206" s="1">
        <v>3</v>
      </c>
      <c r="H2206" s="6">
        <v>0.33333333333333331</v>
      </c>
      <c r="I2206">
        <v>0</v>
      </c>
      <c r="J2206" s="1">
        <v>35</v>
      </c>
      <c r="K2206" s="1">
        <v>0</v>
      </c>
      <c r="L2206" s="1">
        <v>477</v>
      </c>
      <c r="M2206" s="6">
        <v>0</v>
      </c>
      <c r="N2206" s="4">
        <v>3480</v>
      </c>
      <c r="O2206" s="4">
        <v>266</v>
      </c>
      <c r="P2206" s="4">
        <v>1000</v>
      </c>
      <c r="Q2206" s="3">
        <v>0.3</v>
      </c>
      <c r="R2206" s="1">
        <v>36</v>
      </c>
      <c r="S2206" s="1">
        <v>1000</v>
      </c>
      <c r="T2206" s="1">
        <v>13</v>
      </c>
      <c r="U2206" s="1">
        <v>0</v>
      </c>
      <c r="V2206" s="1">
        <v>30</v>
      </c>
      <c r="W2206" s="1">
        <v>0</v>
      </c>
      <c r="X2206" s="1">
        <v>0</v>
      </c>
      <c r="Y2206" s="1">
        <v>1</v>
      </c>
      <c r="Z2206" s="1">
        <v>3</v>
      </c>
      <c r="AA2206" s="1">
        <v>0</v>
      </c>
      <c r="AB2206" s="1">
        <v>0</v>
      </c>
      <c r="AC2206" s="1">
        <v>1500</v>
      </c>
      <c r="AD2206" s="1">
        <v>0</v>
      </c>
      <c r="AE2206" s="1">
        <v>0</v>
      </c>
      <c r="AF2206" s="1">
        <v>1980</v>
      </c>
      <c r="AG2206" s="1">
        <v>0</v>
      </c>
      <c r="AH2206" s="1">
        <v>0</v>
      </c>
      <c r="AI2206" s="1">
        <v>3480</v>
      </c>
      <c r="AJ2206" s="1" t="s">
        <v>12376</v>
      </c>
      <c r="AK2206" s="1" t="s">
        <v>12377</v>
      </c>
      <c r="AL2206" s="1" t="s">
        <v>12378</v>
      </c>
      <c r="AM2206" s="1" t="s">
        <v>12</v>
      </c>
      <c r="AN2206" s="1" t="s">
        <v>23097</v>
      </c>
      <c r="AO2206" s="1" t="s">
        <v>364</v>
      </c>
      <c r="AP2206" s="1" t="s">
        <v>57</v>
      </c>
      <c r="AQ2206" s="1" t="s">
        <v>25</v>
      </c>
      <c r="AR2206" s="1" t="s">
        <v>19</v>
      </c>
      <c r="AS2206" s="1" t="s">
        <v>23090</v>
      </c>
      <c r="AT2206" s="1" t="s">
        <v>26</v>
      </c>
    </row>
    <row r="2207" spans="1:46" x14ac:dyDescent="0.25">
      <c r="A2207" s="1" t="s">
        <v>19142</v>
      </c>
      <c r="B2207" s="2" t="s">
        <v>23073</v>
      </c>
      <c r="C2207" s="2" t="s">
        <v>23105</v>
      </c>
      <c r="D2207" s="1">
        <v>0</v>
      </c>
      <c r="E2207" s="1">
        <v>0</v>
      </c>
      <c r="F2207" s="1">
        <v>1</v>
      </c>
      <c r="G2207" s="1">
        <v>1</v>
      </c>
      <c r="H2207" s="6">
        <v>1</v>
      </c>
      <c r="I2207">
        <v>1</v>
      </c>
      <c r="J2207" s="1">
        <v>32</v>
      </c>
      <c r="K2207" s="1">
        <v>1</v>
      </c>
      <c r="L2207" s="1">
        <v>665</v>
      </c>
      <c r="M2207" s="6">
        <v>0.11</v>
      </c>
      <c r="N2207" s="4">
        <v>1800</v>
      </c>
      <c r="O2207" s="4">
        <v>150</v>
      </c>
      <c r="P2207" s="4">
        <v>200</v>
      </c>
      <c r="Q2207" s="3">
        <v>0.3</v>
      </c>
      <c r="R2207" s="1">
        <v>24</v>
      </c>
      <c r="S2207" s="1">
        <v>200</v>
      </c>
      <c r="T2207" s="1">
        <v>19</v>
      </c>
      <c r="U2207" s="1">
        <v>1</v>
      </c>
      <c r="V2207" s="1">
        <v>30</v>
      </c>
      <c r="W2207" s="1">
        <v>1</v>
      </c>
      <c r="X2207" s="1">
        <v>1</v>
      </c>
      <c r="Y2207" s="1">
        <v>1</v>
      </c>
      <c r="Z2207" s="1">
        <v>4</v>
      </c>
      <c r="AA2207" s="1">
        <v>1</v>
      </c>
      <c r="AB2207" s="1">
        <v>1</v>
      </c>
      <c r="AC2207" s="1">
        <v>0</v>
      </c>
      <c r="AD2207" s="1">
        <v>0</v>
      </c>
      <c r="AE2207" s="1">
        <v>0</v>
      </c>
      <c r="AF2207" s="1">
        <v>0</v>
      </c>
      <c r="AG2207" s="1">
        <v>0</v>
      </c>
      <c r="AH2207" s="1">
        <v>100</v>
      </c>
      <c r="AI2207" s="1">
        <v>100</v>
      </c>
      <c r="AJ2207" s="1" t="s">
        <v>6350</v>
      </c>
      <c r="AK2207" s="1" t="s">
        <v>6351</v>
      </c>
      <c r="AL2207" s="1" t="s">
        <v>6352</v>
      </c>
      <c r="AM2207" s="1" t="s">
        <v>16</v>
      </c>
      <c r="AN2207" s="1" t="s">
        <v>23098</v>
      </c>
      <c r="AO2207" s="1" t="s">
        <v>86</v>
      </c>
      <c r="AP2207" s="1" t="s">
        <v>86</v>
      </c>
      <c r="AQ2207" s="1" t="s">
        <v>14</v>
      </c>
      <c r="AR2207" s="1" t="s">
        <v>19</v>
      </c>
      <c r="AS2207" s="1" t="s">
        <v>23091</v>
      </c>
      <c r="AT2207" s="1" t="s">
        <v>101</v>
      </c>
    </row>
    <row r="2208" spans="1:46" x14ac:dyDescent="0.25">
      <c r="A2208" s="1" t="s">
        <v>19729</v>
      </c>
      <c r="B2208" s="2" t="s">
        <v>23073</v>
      </c>
      <c r="C2208" s="2" t="s">
        <v>23105</v>
      </c>
      <c r="D2208" s="1">
        <v>0</v>
      </c>
      <c r="E2208" s="1">
        <v>0</v>
      </c>
      <c r="F2208" s="1">
        <v>2</v>
      </c>
      <c r="G2208" s="1">
        <v>2</v>
      </c>
      <c r="H2208" s="6">
        <v>1</v>
      </c>
      <c r="I2208">
        <v>0</v>
      </c>
      <c r="J2208" s="1">
        <v>37</v>
      </c>
      <c r="K2208" s="1">
        <v>1</v>
      </c>
      <c r="L2208" s="1">
        <v>552</v>
      </c>
      <c r="M2208" s="6">
        <v>0.27</v>
      </c>
      <c r="N2208" s="4">
        <v>4000</v>
      </c>
      <c r="O2208" s="4">
        <v>400</v>
      </c>
      <c r="P2208" s="4">
        <v>300</v>
      </c>
      <c r="Q2208" s="3">
        <v>0.35</v>
      </c>
      <c r="R2208" s="1">
        <v>12</v>
      </c>
      <c r="S2208" s="1">
        <v>300</v>
      </c>
      <c r="T2208" s="1">
        <v>47</v>
      </c>
      <c r="U2208" s="1">
        <v>1</v>
      </c>
      <c r="V2208" s="1">
        <v>30</v>
      </c>
      <c r="W2208" s="1">
        <v>1</v>
      </c>
      <c r="X2208" s="1">
        <v>1</v>
      </c>
      <c r="Y2208" s="1">
        <v>0</v>
      </c>
      <c r="Z2208" s="1">
        <v>5</v>
      </c>
      <c r="AA2208" s="1">
        <v>1</v>
      </c>
      <c r="AB2208" s="1">
        <v>1</v>
      </c>
      <c r="AC2208" s="1">
        <v>0</v>
      </c>
      <c r="AD2208" s="1">
        <v>1000</v>
      </c>
      <c r="AE2208" s="1">
        <v>0</v>
      </c>
      <c r="AF2208" s="1">
        <v>8</v>
      </c>
      <c r="AG2208" s="1">
        <v>0</v>
      </c>
      <c r="AH2208" s="1">
        <v>700</v>
      </c>
      <c r="AI2208" s="1">
        <v>1708</v>
      </c>
      <c r="AJ2208" s="1" t="s">
        <v>8002</v>
      </c>
      <c r="AK2208" s="1" t="s">
        <v>8003</v>
      </c>
      <c r="AL2208" s="1" t="s">
        <v>8004</v>
      </c>
      <c r="AM2208" s="1" t="s">
        <v>12</v>
      </c>
      <c r="AN2208" s="1" t="s">
        <v>23098</v>
      </c>
      <c r="AO2208" s="1" t="s">
        <v>86</v>
      </c>
      <c r="AP2208" s="1" t="s">
        <v>86</v>
      </c>
      <c r="AQ2208" s="1" t="s">
        <v>14</v>
      </c>
      <c r="AR2208" s="1" t="s">
        <v>30</v>
      </c>
      <c r="AS2208" s="1" t="s">
        <v>23091</v>
      </c>
      <c r="AT2208" s="1" t="s">
        <v>101</v>
      </c>
    </row>
    <row r="2209" spans="1:46" x14ac:dyDescent="0.25">
      <c r="A2209" s="1" t="s">
        <v>22117</v>
      </c>
      <c r="B2209" s="2" t="s">
        <v>23073</v>
      </c>
      <c r="C2209" s="2" t="s">
        <v>23106</v>
      </c>
      <c r="D2209" s="1">
        <v>1</v>
      </c>
      <c r="E2209" s="1">
        <v>8</v>
      </c>
      <c r="F2209" s="1">
        <v>1</v>
      </c>
      <c r="G2209" s="1">
        <v>10</v>
      </c>
      <c r="H2209" s="6">
        <v>0.1</v>
      </c>
      <c r="I2209">
        <v>1</v>
      </c>
      <c r="J2209" s="1">
        <v>37</v>
      </c>
      <c r="K2209" s="1">
        <v>0</v>
      </c>
      <c r="L2209" s="1">
        <v>672</v>
      </c>
      <c r="M2209" s="6">
        <v>0.28000000000000003</v>
      </c>
      <c r="N2209" s="4">
        <v>6000</v>
      </c>
      <c r="O2209" s="4">
        <v>460</v>
      </c>
      <c r="P2209" s="4">
        <v>1000</v>
      </c>
      <c r="Q2209" s="3">
        <v>0.25</v>
      </c>
      <c r="R2209" s="1">
        <v>24</v>
      </c>
      <c r="S2209" s="1">
        <v>1000</v>
      </c>
      <c r="T2209" s="1">
        <v>37</v>
      </c>
      <c r="U2209" s="1">
        <v>0</v>
      </c>
      <c r="V2209" s="1">
        <v>30</v>
      </c>
      <c r="W2209" s="1">
        <v>0</v>
      </c>
      <c r="X2209" s="1">
        <v>0</v>
      </c>
      <c r="Y2209" s="1">
        <v>0</v>
      </c>
      <c r="Z2209" s="1">
        <v>3</v>
      </c>
      <c r="AA2209" s="1">
        <v>1</v>
      </c>
      <c r="AB2209" s="1">
        <v>1</v>
      </c>
      <c r="AC2209" s="1">
        <v>0</v>
      </c>
      <c r="AD2209" s="1">
        <v>0</v>
      </c>
      <c r="AE2209" s="1">
        <v>592</v>
      </c>
      <c r="AF2209" s="1">
        <v>716</v>
      </c>
      <c r="AG2209" s="1">
        <v>0</v>
      </c>
      <c r="AH2209" s="1">
        <v>300</v>
      </c>
      <c r="AI2209" s="1">
        <v>1608</v>
      </c>
      <c r="AJ2209" s="1" t="s">
        <v>14447</v>
      </c>
      <c r="AK2209" s="1" t="s">
        <v>14448</v>
      </c>
      <c r="AL2209" s="1" t="s">
        <v>14449</v>
      </c>
      <c r="AM2209" s="1" t="s">
        <v>16</v>
      </c>
      <c r="AN2209" s="1" t="s">
        <v>23097</v>
      </c>
      <c r="AO2209" s="1" t="s">
        <v>364</v>
      </c>
      <c r="AP2209" s="1" t="s">
        <v>57</v>
      </c>
      <c r="AQ2209" s="1" t="s">
        <v>25</v>
      </c>
      <c r="AR2209" s="1" t="s">
        <v>30</v>
      </c>
      <c r="AS2209" s="1" t="s">
        <v>23091</v>
      </c>
      <c r="AT2209" s="1" t="s">
        <v>101</v>
      </c>
    </row>
    <row r="2210" spans="1:46" x14ac:dyDescent="0.25">
      <c r="A2210" s="1" t="s">
        <v>20487</v>
      </c>
      <c r="B2210" s="2" t="s">
        <v>23073</v>
      </c>
      <c r="C2210" s="2" t="s">
        <v>23107</v>
      </c>
      <c r="D2210" s="1">
        <v>0</v>
      </c>
      <c r="E2210" s="1">
        <v>0</v>
      </c>
      <c r="F2210" s="1">
        <v>4</v>
      </c>
      <c r="G2210" s="1">
        <v>4</v>
      </c>
      <c r="H2210" s="6">
        <v>1</v>
      </c>
      <c r="I2210">
        <v>0</v>
      </c>
      <c r="J2210" s="1">
        <v>44</v>
      </c>
      <c r="K2210" s="1">
        <v>1</v>
      </c>
      <c r="L2210" s="1">
        <v>600</v>
      </c>
      <c r="M2210" s="6">
        <v>0.06</v>
      </c>
      <c r="N2210" s="4">
        <v>3400</v>
      </c>
      <c r="O2210" s="4">
        <v>250</v>
      </c>
      <c r="P2210" s="4">
        <v>300</v>
      </c>
      <c r="Q2210" s="3">
        <v>0.35</v>
      </c>
      <c r="R2210" s="1">
        <v>24</v>
      </c>
      <c r="S2210" s="1">
        <v>300</v>
      </c>
      <c r="T2210" s="1">
        <v>24</v>
      </c>
      <c r="U2210" s="1">
        <v>1</v>
      </c>
      <c r="V2210" s="1">
        <v>30</v>
      </c>
      <c r="W2210" s="1">
        <v>1</v>
      </c>
      <c r="X2210" s="1">
        <v>1</v>
      </c>
      <c r="Y2210" s="1">
        <v>1</v>
      </c>
      <c r="Z2210" s="1">
        <v>1</v>
      </c>
      <c r="AA2210" s="1">
        <v>0</v>
      </c>
      <c r="AB2210" s="1">
        <v>0</v>
      </c>
      <c r="AC2210" s="1">
        <v>0</v>
      </c>
      <c r="AD2210" s="1">
        <v>0</v>
      </c>
      <c r="AE2210" s="1">
        <v>0</v>
      </c>
      <c r="AF2210" s="1">
        <v>0</v>
      </c>
      <c r="AG2210" s="1">
        <v>0</v>
      </c>
      <c r="AH2210" s="1">
        <v>0</v>
      </c>
      <c r="AI2210" s="1">
        <v>0</v>
      </c>
      <c r="AJ2210" s="1" t="s">
        <v>494</v>
      </c>
      <c r="AK2210" s="1" t="s">
        <v>10086</v>
      </c>
      <c r="AL2210" s="1" t="s">
        <v>10087</v>
      </c>
      <c r="AM2210" s="1" t="s">
        <v>12</v>
      </c>
      <c r="AN2210" s="1" t="s">
        <v>23098</v>
      </c>
      <c r="AO2210" s="1" t="s">
        <v>86</v>
      </c>
      <c r="AP2210" s="1" t="s">
        <v>86</v>
      </c>
      <c r="AQ2210" s="1" t="s">
        <v>14</v>
      </c>
      <c r="AR2210" s="1" t="s">
        <v>19</v>
      </c>
      <c r="AS2210" s="1" t="s">
        <v>23090</v>
      </c>
      <c r="AT2210" s="1" t="s">
        <v>26</v>
      </c>
    </row>
    <row r="2211" spans="1:46" x14ac:dyDescent="0.25">
      <c r="A2211" s="1" t="s">
        <v>21055</v>
      </c>
      <c r="B2211" s="2" t="s">
        <v>23073</v>
      </c>
      <c r="C2211" s="2" t="s">
        <v>23107</v>
      </c>
      <c r="D2211" s="1">
        <v>0</v>
      </c>
      <c r="E2211" s="1">
        <v>4</v>
      </c>
      <c r="F2211" s="1">
        <v>4</v>
      </c>
      <c r="G2211" s="1">
        <v>8</v>
      </c>
      <c r="H2211" s="6">
        <v>0.5</v>
      </c>
      <c r="I2211">
        <v>0</v>
      </c>
      <c r="J2211" s="1">
        <v>39</v>
      </c>
      <c r="K2211" s="1">
        <v>1</v>
      </c>
      <c r="L2211" s="1">
        <v>638</v>
      </c>
      <c r="M2211" s="6">
        <v>0.38</v>
      </c>
      <c r="N2211" s="4">
        <v>2600</v>
      </c>
      <c r="O2211" s="4">
        <v>220</v>
      </c>
      <c r="P2211" s="4">
        <v>1000</v>
      </c>
      <c r="Q2211" s="3">
        <v>0.32</v>
      </c>
      <c r="R2211" s="1">
        <v>24</v>
      </c>
      <c r="S2211" s="1">
        <v>1000</v>
      </c>
      <c r="T2211" s="1">
        <v>64</v>
      </c>
      <c r="U2211" s="1">
        <v>1</v>
      </c>
      <c r="V2211" s="1">
        <v>30</v>
      </c>
      <c r="W2211" s="1">
        <v>0</v>
      </c>
      <c r="X2211" s="1">
        <v>0</v>
      </c>
      <c r="Y2211" s="1">
        <v>0</v>
      </c>
      <c r="Z2211" s="1">
        <v>2</v>
      </c>
      <c r="AA2211" s="1">
        <v>1</v>
      </c>
      <c r="AB2211" s="1">
        <v>1</v>
      </c>
      <c r="AC2211" s="1">
        <v>698</v>
      </c>
      <c r="AD2211" s="1">
        <v>0</v>
      </c>
      <c r="AE2211" s="1">
        <v>101</v>
      </c>
      <c r="AF2211" s="1">
        <v>0</v>
      </c>
      <c r="AG2211" s="1">
        <v>0</v>
      </c>
      <c r="AH2211" s="1">
        <v>0</v>
      </c>
      <c r="AI2211" s="1">
        <v>799</v>
      </c>
      <c r="AJ2211" s="1" t="s">
        <v>11622</v>
      </c>
      <c r="AK2211" s="1" t="s">
        <v>11623</v>
      </c>
      <c r="AL2211" s="1" t="s">
        <v>11624</v>
      </c>
      <c r="AM2211" s="1" t="s">
        <v>12</v>
      </c>
      <c r="AN2211" s="1" t="s">
        <v>23098</v>
      </c>
      <c r="AO2211" s="1" t="s">
        <v>86</v>
      </c>
      <c r="AP2211" s="1" t="s">
        <v>57</v>
      </c>
      <c r="AQ2211" s="1" t="s">
        <v>25</v>
      </c>
      <c r="AR2211" s="1" t="s">
        <v>30</v>
      </c>
      <c r="AS2211" s="1" t="s">
        <v>23091</v>
      </c>
      <c r="AT2211" s="1" t="s">
        <v>101</v>
      </c>
    </row>
    <row r="2212" spans="1:46" x14ac:dyDescent="0.25">
      <c r="A2212" s="1" t="s">
        <v>20535</v>
      </c>
      <c r="B2212" s="2" t="s">
        <v>23073</v>
      </c>
      <c r="C2212" s="2" t="s">
        <v>23107</v>
      </c>
      <c r="D2212" s="1">
        <v>0</v>
      </c>
      <c r="E2212" s="1">
        <v>1</v>
      </c>
      <c r="F2212" s="1">
        <v>1</v>
      </c>
      <c r="G2212" s="1">
        <v>2</v>
      </c>
      <c r="H2212" s="6">
        <v>0.5</v>
      </c>
      <c r="I2212">
        <v>1</v>
      </c>
      <c r="J2212" s="1">
        <v>43</v>
      </c>
      <c r="K2212" s="1">
        <v>0</v>
      </c>
      <c r="L2212" s="1">
        <v>810</v>
      </c>
      <c r="M2212" s="6">
        <v>0.56000000000000005</v>
      </c>
      <c r="N2212" s="4">
        <v>4000</v>
      </c>
      <c r="O2212" s="4">
        <v>380</v>
      </c>
      <c r="P2212" s="4">
        <v>500</v>
      </c>
      <c r="Q2212" s="3">
        <v>0.35</v>
      </c>
      <c r="R2212" s="1">
        <v>12</v>
      </c>
      <c r="S2212" s="1">
        <v>500</v>
      </c>
      <c r="T2212" s="1">
        <v>45</v>
      </c>
      <c r="U2212" s="1">
        <v>1</v>
      </c>
      <c r="V2212" s="1">
        <v>30</v>
      </c>
      <c r="W2212" s="1">
        <v>1</v>
      </c>
      <c r="X2212" s="1">
        <v>0</v>
      </c>
      <c r="Y2212" s="1">
        <v>1</v>
      </c>
      <c r="Z2212" s="1">
        <v>2</v>
      </c>
      <c r="AA2212" s="1">
        <v>0</v>
      </c>
      <c r="AB2212" s="1">
        <v>1</v>
      </c>
      <c r="AC2212" s="1">
        <v>1500</v>
      </c>
      <c r="AD2212" s="1">
        <v>1000</v>
      </c>
      <c r="AE2212" s="1">
        <v>800</v>
      </c>
      <c r="AF2212" s="1">
        <v>0</v>
      </c>
      <c r="AG2212" s="1">
        <v>169</v>
      </c>
      <c r="AH2212" s="1">
        <v>700</v>
      </c>
      <c r="AI2212" s="1">
        <v>4169</v>
      </c>
      <c r="AJ2212" s="1" t="s">
        <v>10225</v>
      </c>
      <c r="AK2212" s="1" t="s">
        <v>10226</v>
      </c>
      <c r="AL2212" s="1" t="s">
        <v>10227</v>
      </c>
      <c r="AM2212" s="1" t="s">
        <v>16</v>
      </c>
      <c r="AN2212" s="1" t="s">
        <v>23097</v>
      </c>
      <c r="AO2212" s="1" t="s">
        <v>86</v>
      </c>
      <c r="AP2212" s="1" t="s">
        <v>86</v>
      </c>
      <c r="AQ2212" s="1" t="s">
        <v>25</v>
      </c>
      <c r="AR2212" s="1" t="s">
        <v>19</v>
      </c>
      <c r="AS2212" s="1" t="s">
        <v>23090</v>
      </c>
      <c r="AT2212" s="1" t="s">
        <v>101</v>
      </c>
    </row>
    <row r="2213" spans="1:46" x14ac:dyDescent="0.25">
      <c r="A2213" s="1" t="s">
        <v>21041</v>
      </c>
      <c r="B2213" s="2" t="s">
        <v>23073</v>
      </c>
      <c r="C2213" s="2" t="s">
        <v>23110</v>
      </c>
      <c r="D2213" s="1">
        <v>1</v>
      </c>
      <c r="E2213" s="1">
        <v>0</v>
      </c>
      <c r="F2213" s="1">
        <v>2</v>
      </c>
      <c r="G2213" s="1">
        <v>3</v>
      </c>
      <c r="H2213" s="6">
        <v>0.66666666666666663</v>
      </c>
      <c r="I2213">
        <v>0</v>
      </c>
      <c r="J2213" s="1">
        <v>42</v>
      </c>
      <c r="K2213" s="1">
        <v>0</v>
      </c>
      <c r="L2213" s="1">
        <v>694</v>
      </c>
      <c r="M2213" s="6">
        <v>0.24</v>
      </c>
      <c r="N2213" s="4">
        <v>8400</v>
      </c>
      <c r="O2213" s="4">
        <v>700</v>
      </c>
      <c r="P2213" s="4">
        <v>500</v>
      </c>
      <c r="Q2213" s="3">
        <v>0.25</v>
      </c>
      <c r="R2213" s="1">
        <v>24</v>
      </c>
      <c r="S2213" s="1">
        <v>500</v>
      </c>
      <c r="T2213" s="1">
        <v>54</v>
      </c>
      <c r="U2213" s="1">
        <v>1</v>
      </c>
      <c r="V2213" s="1">
        <v>30</v>
      </c>
      <c r="W2213" s="1">
        <v>1</v>
      </c>
      <c r="X2213" s="1">
        <v>1</v>
      </c>
      <c r="Y2213" s="1">
        <v>0</v>
      </c>
      <c r="Z2213" s="1">
        <v>1</v>
      </c>
      <c r="AA2213" s="1">
        <v>0</v>
      </c>
      <c r="AB2213" s="1">
        <v>0</v>
      </c>
      <c r="AC2213" s="1">
        <v>17918</v>
      </c>
      <c r="AD2213" s="1">
        <v>0</v>
      </c>
      <c r="AE2213" s="1">
        <v>0</v>
      </c>
      <c r="AF2213" s="1">
        <v>0</v>
      </c>
      <c r="AG2213" s="1">
        <v>0</v>
      </c>
      <c r="AH2213" s="1">
        <v>0</v>
      </c>
      <c r="AI2213" s="1">
        <v>17918</v>
      </c>
      <c r="AJ2213" s="1" t="s">
        <v>11582</v>
      </c>
      <c r="AK2213" s="1" t="s">
        <v>11583</v>
      </c>
      <c r="AL2213" s="1" t="s">
        <v>11584</v>
      </c>
      <c r="AM2213" s="1" t="s">
        <v>12</v>
      </c>
      <c r="AN2213" s="1" t="s">
        <v>23097</v>
      </c>
      <c r="AO2213" s="1" t="s">
        <v>86</v>
      </c>
      <c r="AP2213" s="1" t="s">
        <v>86</v>
      </c>
      <c r="AQ2213" s="1" t="s">
        <v>14</v>
      </c>
      <c r="AR2213" s="1" t="s">
        <v>30</v>
      </c>
      <c r="AS2213" s="1" t="s">
        <v>23090</v>
      </c>
      <c r="AT2213" s="1" t="s">
        <v>26</v>
      </c>
    </row>
    <row r="2214" spans="1:46" x14ac:dyDescent="0.25">
      <c r="A2214" s="1" t="s">
        <v>20190</v>
      </c>
      <c r="B2214" s="2" t="s">
        <v>23073</v>
      </c>
      <c r="C2214" s="2" t="s">
        <v>23110</v>
      </c>
      <c r="D2214" s="1">
        <v>3</v>
      </c>
      <c r="E2214" s="1">
        <v>4</v>
      </c>
      <c r="F2214" s="1">
        <v>3</v>
      </c>
      <c r="G2214" s="1">
        <v>10</v>
      </c>
      <c r="H2214" s="6">
        <v>0.3</v>
      </c>
      <c r="I2214">
        <v>1</v>
      </c>
      <c r="J2214" s="1">
        <v>33</v>
      </c>
      <c r="K2214" s="1">
        <v>1</v>
      </c>
      <c r="L2214" s="1">
        <v>748</v>
      </c>
      <c r="M2214" s="6">
        <v>0.31</v>
      </c>
      <c r="N2214" s="4">
        <v>2000</v>
      </c>
      <c r="O2214" s="4">
        <v>155</v>
      </c>
      <c r="P2214" s="4">
        <v>200</v>
      </c>
      <c r="Q2214" s="3">
        <v>0.2</v>
      </c>
      <c r="R2214" s="1">
        <v>18</v>
      </c>
      <c r="S2214" s="1">
        <v>200</v>
      </c>
      <c r="T2214" s="1">
        <v>11</v>
      </c>
      <c r="U2214" s="1">
        <v>0</v>
      </c>
      <c r="V2214" s="1">
        <v>30</v>
      </c>
      <c r="W2214" s="1">
        <v>0</v>
      </c>
      <c r="X2214" s="1">
        <v>0</v>
      </c>
      <c r="Y2214" s="1">
        <v>1</v>
      </c>
      <c r="Z2214" s="1">
        <v>0</v>
      </c>
      <c r="AA2214" s="1">
        <v>1</v>
      </c>
      <c r="AB2214" s="1">
        <v>1</v>
      </c>
      <c r="AC2214" s="1">
        <v>0</v>
      </c>
      <c r="AD2214" s="1">
        <v>352</v>
      </c>
      <c r="AE2214" s="1">
        <v>0</v>
      </c>
      <c r="AF2214" s="1">
        <v>0</v>
      </c>
      <c r="AG2214" s="1">
        <v>777</v>
      </c>
      <c r="AH2214" s="1">
        <v>0</v>
      </c>
      <c r="AI2214" s="1">
        <v>1129</v>
      </c>
      <c r="AJ2214" s="1" t="s">
        <v>9291</v>
      </c>
      <c r="AK2214" s="1" t="s">
        <v>9292</v>
      </c>
      <c r="AL2214" s="1" t="s">
        <v>9293</v>
      </c>
      <c r="AM2214" s="1" t="s">
        <v>16</v>
      </c>
      <c r="AN2214" s="1" t="s">
        <v>23098</v>
      </c>
      <c r="AO2214" s="1" t="s">
        <v>364</v>
      </c>
      <c r="AP2214" s="1" t="s">
        <v>57</v>
      </c>
      <c r="AQ2214" s="1" t="s">
        <v>25</v>
      </c>
      <c r="AR2214" s="1" t="s">
        <v>19</v>
      </c>
      <c r="AS2214" s="1" t="s">
        <v>23091</v>
      </c>
      <c r="AT2214" s="1" t="s">
        <v>101</v>
      </c>
    </row>
    <row r="2215" spans="1:46" x14ac:dyDescent="0.25">
      <c r="A2215" s="1" t="s">
        <v>17921</v>
      </c>
      <c r="B2215" s="2" t="s">
        <v>23074</v>
      </c>
      <c r="C2215" s="2" t="s">
        <v>23105</v>
      </c>
      <c r="D2215" s="1">
        <v>0</v>
      </c>
      <c r="E2215" s="1">
        <v>0</v>
      </c>
      <c r="F2215" s="1">
        <v>3</v>
      </c>
      <c r="G2215" s="1">
        <v>3</v>
      </c>
      <c r="H2215" s="6">
        <v>1</v>
      </c>
      <c r="I2215">
        <v>0</v>
      </c>
      <c r="J2215" s="1">
        <v>37</v>
      </c>
      <c r="K2215" s="1">
        <v>0</v>
      </c>
      <c r="L2215" s="1">
        <v>657</v>
      </c>
      <c r="M2215" s="6">
        <v>0.14000000000000001</v>
      </c>
      <c r="N2215" s="4">
        <v>2400</v>
      </c>
      <c r="O2215" s="4">
        <v>184</v>
      </c>
      <c r="P2215" s="4">
        <v>250</v>
      </c>
      <c r="Q2215" s="3">
        <v>0.39</v>
      </c>
      <c r="R2215" s="1">
        <v>24</v>
      </c>
      <c r="S2215" s="1">
        <v>250</v>
      </c>
      <c r="T2215" s="1">
        <v>37</v>
      </c>
      <c r="U2215" s="1">
        <v>1</v>
      </c>
      <c r="V2215" s="1">
        <v>30</v>
      </c>
      <c r="W2215" s="1">
        <v>0</v>
      </c>
      <c r="X2215" s="1">
        <v>0</v>
      </c>
      <c r="Y2215" s="1">
        <v>1</v>
      </c>
      <c r="Z2215" s="1">
        <v>3</v>
      </c>
      <c r="AA2215" s="1">
        <v>0</v>
      </c>
      <c r="AB2215" s="1">
        <v>0</v>
      </c>
      <c r="AC2215" s="1">
        <v>0</v>
      </c>
      <c r="AD2215" s="1">
        <v>0</v>
      </c>
      <c r="AE2215" s="1">
        <v>1027</v>
      </c>
      <c r="AF2215" s="1">
        <v>0</v>
      </c>
      <c r="AG2215" s="1">
        <v>0</v>
      </c>
      <c r="AH2215" s="1">
        <v>0</v>
      </c>
      <c r="AI2215" s="1">
        <v>1027</v>
      </c>
      <c r="AJ2215" s="1" t="s">
        <v>2804</v>
      </c>
      <c r="AK2215" s="1" t="s">
        <v>2805</v>
      </c>
      <c r="AL2215" s="1" t="s">
        <v>2806</v>
      </c>
      <c r="AM2215" s="1" t="s">
        <v>12</v>
      </c>
      <c r="AN2215" s="1" t="s">
        <v>23097</v>
      </c>
      <c r="AO2215" s="1" t="s">
        <v>86</v>
      </c>
      <c r="AP2215" s="1" t="s">
        <v>57</v>
      </c>
      <c r="AQ2215" s="1" t="s">
        <v>25</v>
      </c>
      <c r="AR2215" s="1" t="s">
        <v>19</v>
      </c>
      <c r="AS2215" s="1" t="s">
        <v>23090</v>
      </c>
      <c r="AT2215" s="1" t="s">
        <v>26</v>
      </c>
    </row>
    <row r="2216" spans="1:46" x14ac:dyDescent="0.25">
      <c r="A2216" s="1" t="s">
        <v>22050</v>
      </c>
      <c r="B2216" s="2" t="s">
        <v>23074</v>
      </c>
      <c r="C2216" s="2" t="s">
        <v>23105</v>
      </c>
      <c r="D2216" s="1">
        <v>0</v>
      </c>
      <c r="E2216" s="1">
        <v>0</v>
      </c>
      <c r="F2216" s="1">
        <v>2</v>
      </c>
      <c r="G2216" s="1">
        <v>2</v>
      </c>
      <c r="H2216" s="6">
        <v>1</v>
      </c>
      <c r="I2216">
        <v>1</v>
      </c>
      <c r="J2216" s="1">
        <v>29</v>
      </c>
      <c r="K2216" s="1">
        <v>0</v>
      </c>
      <c r="L2216" s="1">
        <v>700</v>
      </c>
      <c r="M2216" s="6">
        <v>0.71</v>
      </c>
      <c r="N2216" s="4">
        <v>2100</v>
      </c>
      <c r="O2216" s="4">
        <v>155</v>
      </c>
      <c r="P2216" s="4">
        <v>200</v>
      </c>
      <c r="Q2216" s="3">
        <v>0.39</v>
      </c>
      <c r="R2216" s="1">
        <v>18</v>
      </c>
      <c r="S2216" s="1">
        <v>200</v>
      </c>
      <c r="T2216" s="1">
        <v>34</v>
      </c>
      <c r="U2216" s="1">
        <v>1</v>
      </c>
      <c r="V2216" s="1">
        <v>30</v>
      </c>
      <c r="W2216" s="1">
        <v>0</v>
      </c>
      <c r="X2216" s="1">
        <v>0</v>
      </c>
      <c r="Y2216" s="1">
        <v>0</v>
      </c>
      <c r="Z2216" s="1">
        <v>3</v>
      </c>
      <c r="AA2216" s="1">
        <v>0</v>
      </c>
      <c r="AB2216" s="1">
        <v>1</v>
      </c>
      <c r="AC2216" s="1">
        <v>0</v>
      </c>
      <c r="AD2216" s="1">
        <v>444</v>
      </c>
      <c r="AE2216" s="1">
        <v>325</v>
      </c>
      <c r="AF2216" s="1">
        <v>596</v>
      </c>
      <c r="AG2216" s="1">
        <v>814</v>
      </c>
      <c r="AH2216" s="1">
        <v>200</v>
      </c>
      <c r="AI2216" s="1">
        <v>2379</v>
      </c>
      <c r="AJ2216" s="1" t="s">
        <v>14255</v>
      </c>
      <c r="AK2216" s="1" t="s">
        <v>14256</v>
      </c>
      <c r="AL2216" s="1" t="s">
        <v>14257</v>
      </c>
      <c r="AM2216" s="1" t="s">
        <v>16</v>
      </c>
      <c r="AN2216" s="1" t="s">
        <v>23097</v>
      </c>
      <c r="AO2216" s="1" t="s">
        <v>86</v>
      </c>
      <c r="AP2216" s="1" t="s">
        <v>57</v>
      </c>
      <c r="AQ2216" s="1" t="s">
        <v>25</v>
      </c>
      <c r="AR2216" s="1" t="s">
        <v>30</v>
      </c>
      <c r="AS2216" s="1" t="s">
        <v>23090</v>
      </c>
      <c r="AT2216" s="1" t="s">
        <v>101</v>
      </c>
    </row>
    <row r="2217" spans="1:46" x14ac:dyDescent="0.25">
      <c r="A2217" s="1" t="s">
        <v>21469</v>
      </c>
      <c r="B2217" s="2" t="s">
        <v>23074</v>
      </c>
      <c r="C2217" s="2" t="s">
        <v>23106</v>
      </c>
      <c r="D2217" s="1">
        <v>1</v>
      </c>
      <c r="E2217" s="1">
        <v>0</v>
      </c>
      <c r="F2217" s="1">
        <v>1</v>
      </c>
      <c r="G2217" s="1">
        <v>2</v>
      </c>
      <c r="H2217" s="6">
        <v>0.5</v>
      </c>
      <c r="I2217">
        <v>1</v>
      </c>
      <c r="J2217" s="1">
        <v>32</v>
      </c>
      <c r="K2217" s="1">
        <v>1</v>
      </c>
      <c r="L2217" s="1">
        <v>585</v>
      </c>
      <c r="M2217" s="6">
        <v>0.74</v>
      </c>
      <c r="N2217" s="4">
        <v>1800</v>
      </c>
      <c r="O2217" s="4">
        <v>145</v>
      </c>
      <c r="P2217" s="4">
        <v>300</v>
      </c>
      <c r="Q2217" s="3">
        <v>0.3</v>
      </c>
      <c r="R2217" s="1">
        <v>24</v>
      </c>
      <c r="S2217" s="1">
        <v>300</v>
      </c>
      <c r="T2217" s="1">
        <v>50</v>
      </c>
      <c r="U2217" s="1">
        <v>0</v>
      </c>
      <c r="V2217" s="1">
        <v>30</v>
      </c>
      <c r="W2217" s="1">
        <v>1</v>
      </c>
      <c r="X2217" s="1">
        <v>0</v>
      </c>
      <c r="Y2217" s="1">
        <v>1</v>
      </c>
      <c r="Z2217" s="1">
        <v>3</v>
      </c>
      <c r="AA2217" s="1">
        <v>0</v>
      </c>
      <c r="AB2217" s="1">
        <v>1</v>
      </c>
      <c r="AC2217" s="1">
        <v>300</v>
      </c>
      <c r="AD2217" s="1">
        <v>0</v>
      </c>
      <c r="AE2217" s="1">
        <v>434</v>
      </c>
      <c r="AF2217" s="1">
        <v>763</v>
      </c>
      <c r="AG2217" s="1">
        <v>30</v>
      </c>
      <c r="AH2217" s="1">
        <v>0</v>
      </c>
      <c r="AI2217" s="1">
        <v>1527</v>
      </c>
      <c r="AJ2217" s="1" t="s">
        <v>12715</v>
      </c>
      <c r="AK2217" s="1" t="s">
        <v>12716</v>
      </c>
      <c r="AL2217" s="1" t="s">
        <v>12717</v>
      </c>
      <c r="AM2217" s="1" t="s">
        <v>16</v>
      </c>
      <c r="AN2217" s="1" t="s">
        <v>23098</v>
      </c>
      <c r="AO2217" s="1" t="s">
        <v>364</v>
      </c>
      <c r="AP2217" s="1" t="s">
        <v>86</v>
      </c>
      <c r="AQ2217" s="1" t="s">
        <v>25</v>
      </c>
      <c r="AR2217" s="1" t="s">
        <v>19</v>
      </c>
      <c r="AS2217" s="1" t="s">
        <v>23090</v>
      </c>
      <c r="AT2217" s="1" t="s">
        <v>101</v>
      </c>
    </row>
    <row r="2218" spans="1:46" x14ac:dyDescent="0.25">
      <c r="A2218" s="1" t="s">
        <v>18046</v>
      </c>
      <c r="B2218" s="2" t="s">
        <v>23074</v>
      </c>
      <c r="C2218" s="2" t="s">
        <v>23106</v>
      </c>
      <c r="D2218" s="1">
        <v>1</v>
      </c>
      <c r="E2218" s="1">
        <v>0</v>
      </c>
      <c r="F2218" s="1">
        <v>4</v>
      </c>
      <c r="G2218" s="1">
        <v>5</v>
      </c>
      <c r="H2218" s="6">
        <v>0.8</v>
      </c>
      <c r="I2218">
        <v>1</v>
      </c>
      <c r="J2218" s="1">
        <v>31</v>
      </c>
      <c r="K2218" s="1">
        <v>0</v>
      </c>
      <c r="L2218" s="1">
        <v>649</v>
      </c>
      <c r="M2218" s="6">
        <v>0.09</v>
      </c>
      <c r="N2218" s="4">
        <v>1260</v>
      </c>
      <c r="O2218" s="4">
        <v>100</v>
      </c>
      <c r="P2218" s="4">
        <v>100</v>
      </c>
      <c r="Q2218" s="3">
        <v>0.33</v>
      </c>
      <c r="R2218" s="1">
        <v>12</v>
      </c>
      <c r="S2218" s="1">
        <v>100</v>
      </c>
      <c r="T2218" s="1">
        <v>14</v>
      </c>
      <c r="U2218" s="1">
        <v>1</v>
      </c>
      <c r="V2218" s="1">
        <v>30</v>
      </c>
      <c r="W2218" s="1">
        <v>1</v>
      </c>
      <c r="X2218" s="1">
        <v>0</v>
      </c>
      <c r="Y2218" s="1">
        <v>1</v>
      </c>
      <c r="Z2218" s="1">
        <v>2</v>
      </c>
      <c r="AA2218" s="1">
        <v>0</v>
      </c>
      <c r="AB2218" s="1">
        <v>1</v>
      </c>
      <c r="AC2218" s="1">
        <v>0</v>
      </c>
      <c r="AD2218" s="1">
        <v>0</v>
      </c>
      <c r="AE2218" s="1">
        <v>0</v>
      </c>
      <c r="AF2218" s="1">
        <v>0</v>
      </c>
      <c r="AG2218" s="1">
        <v>0</v>
      </c>
      <c r="AH2218" s="1">
        <v>0</v>
      </c>
      <c r="AI2218" s="1">
        <v>0</v>
      </c>
      <c r="AJ2218" s="1" t="s">
        <v>3180</v>
      </c>
      <c r="AK2218" s="1" t="s">
        <v>3181</v>
      </c>
      <c r="AL2218" s="1" t="s">
        <v>3182</v>
      </c>
      <c r="AM2218" s="1" t="s">
        <v>16</v>
      </c>
      <c r="AN2218" s="1" t="s">
        <v>23097</v>
      </c>
      <c r="AO2218" s="1" t="s">
        <v>86</v>
      </c>
      <c r="AP2218" s="1" t="s">
        <v>86</v>
      </c>
      <c r="AQ2218" s="1" t="s">
        <v>25</v>
      </c>
      <c r="AR2218" s="1" t="s">
        <v>19</v>
      </c>
      <c r="AS2218" s="1" t="s">
        <v>23090</v>
      </c>
      <c r="AT2218" s="1" t="s">
        <v>101</v>
      </c>
    </row>
    <row r="2219" spans="1:46" x14ac:dyDescent="0.25">
      <c r="A2219" s="1" t="s">
        <v>19928</v>
      </c>
      <c r="B2219" s="2" t="s">
        <v>23074</v>
      </c>
      <c r="C2219" s="2" t="s">
        <v>23106</v>
      </c>
      <c r="D2219" s="1">
        <v>0</v>
      </c>
      <c r="E2219" s="1">
        <v>1</v>
      </c>
      <c r="F2219" s="1">
        <v>6</v>
      </c>
      <c r="G2219" s="1">
        <v>7</v>
      </c>
      <c r="H2219" s="6">
        <v>0.8571428571428571</v>
      </c>
      <c r="I2219">
        <v>1</v>
      </c>
      <c r="J2219" s="1">
        <v>31</v>
      </c>
      <c r="K2219" s="1">
        <v>1</v>
      </c>
      <c r="L2219" s="1">
        <v>702</v>
      </c>
      <c r="M2219" s="6">
        <v>0.12</v>
      </c>
      <c r="N2219" s="4">
        <v>1560</v>
      </c>
      <c r="O2219" s="4">
        <v>120</v>
      </c>
      <c r="P2219" s="4">
        <v>100</v>
      </c>
      <c r="Q2219" s="3">
        <v>0.33</v>
      </c>
      <c r="R2219" s="1">
        <v>12</v>
      </c>
      <c r="S2219" s="1">
        <v>100</v>
      </c>
      <c r="T2219" s="1">
        <v>11</v>
      </c>
      <c r="U2219" s="1">
        <v>1</v>
      </c>
      <c r="V2219" s="1">
        <v>30</v>
      </c>
      <c r="W2219" s="1">
        <v>0</v>
      </c>
      <c r="X2219" s="1">
        <v>0</v>
      </c>
      <c r="Y2219" s="1">
        <v>1</v>
      </c>
      <c r="Z2219" s="1">
        <v>2</v>
      </c>
      <c r="AA2219" s="1">
        <v>0</v>
      </c>
      <c r="AB2219" s="1">
        <v>1</v>
      </c>
      <c r="AC2219" s="1">
        <v>0</v>
      </c>
      <c r="AD2219" s="1">
        <v>0</v>
      </c>
      <c r="AE2219" s="1">
        <v>0</v>
      </c>
      <c r="AF2219" s="1">
        <v>0</v>
      </c>
      <c r="AG2219" s="1">
        <v>0</v>
      </c>
      <c r="AH2219" s="1">
        <v>100</v>
      </c>
      <c r="AI2219" s="1">
        <v>100</v>
      </c>
      <c r="AJ2219" s="1" t="s">
        <v>8547</v>
      </c>
      <c r="AK2219" s="1" t="s">
        <v>4725</v>
      </c>
      <c r="AL2219" s="1" t="s">
        <v>8548</v>
      </c>
      <c r="AM2219" s="1" t="s">
        <v>16</v>
      </c>
      <c r="AN2219" s="1" t="s">
        <v>23098</v>
      </c>
      <c r="AO2219" s="1" t="s">
        <v>86</v>
      </c>
      <c r="AP2219" s="1" t="s">
        <v>57</v>
      </c>
      <c r="AQ2219" s="1" t="s">
        <v>25</v>
      </c>
      <c r="AR2219" s="1" t="s">
        <v>19</v>
      </c>
      <c r="AS2219" s="1" t="s">
        <v>23090</v>
      </c>
      <c r="AT2219" s="1" t="s">
        <v>101</v>
      </c>
    </row>
    <row r="2220" spans="1:46" x14ac:dyDescent="0.25">
      <c r="A2220" s="1" t="s">
        <v>18095</v>
      </c>
      <c r="B2220" s="2" t="s">
        <v>23074</v>
      </c>
      <c r="C2220" s="2" t="s">
        <v>23107</v>
      </c>
      <c r="D2220" s="1">
        <v>0</v>
      </c>
      <c r="E2220" s="1">
        <v>2</v>
      </c>
      <c r="F2220" s="1">
        <v>1</v>
      </c>
      <c r="G2220" s="1">
        <v>3</v>
      </c>
      <c r="H2220" s="6">
        <v>0.33333333333333331</v>
      </c>
      <c r="I2220">
        <v>0</v>
      </c>
      <c r="J2220" s="1">
        <v>37</v>
      </c>
      <c r="K2220" s="1">
        <v>0</v>
      </c>
      <c r="L2220" s="1">
        <v>551</v>
      </c>
      <c r="M2220" s="6">
        <v>0.55000000000000004</v>
      </c>
      <c r="N2220" s="4">
        <v>2300</v>
      </c>
      <c r="O2220" s="4">
        <v>180</v>
      </c>
      <c r="P2220" s="4">
        <v>600</v>
      </c>
      <c r="Q2220" s="3">
        <v>0.32</v>
      </c>
      <c r="R2220" s="1">
        <v>24</v>
      </c>
      <c r="S2220" s="1">
        <v>600</v>
      </c>
      <c r="T2220" s="1">
        <v>94</v>
      </c>
      <c r="U2220" s="1">
        <v>0</v>
      </c>
      <c r="V2220" s="1">
        <v>30</v>
      </c>
      <c r="W2220" s="1">
        <v>0</v>
      </c>
      <c r="X2220" s="1">
        <v>1</v>
      </c>
      <c r="Y2220" s="1">
        <v>1</v>
      </c>
      <c r="Z2220" s="1">
        <v>2</v>
      </c>
      <c r="AA2220" s="1">
        <v>1</v>
      </c>
      <c r="AB2220" s="1">
        <v>0</v>
      </c>
      <c r="AC2220" s="1">
        <v>420</v>
      </c>
      <c r="AD2220" s="1">
        <v>78</v>
      </c>
      <c r="AE2220" s="1">
        <v>0</v>
      </c>
      <c r="AF2220" s="1">
        <v>0</v>
      </c>
      <c r="AG2220" s="1">
        <v>0</v>
      </c>
      <c r="AH2220" s="1">
        <v>800</v>
      </c>
      <c r="AI2220" s="1">
        <v>1298</v>
      </c>
      <c r="AJ2220" s="1" t="s">
        <v>3336</v>
      </c>
      <c r="AK2220" s="1" t="s">
        <v>3337</v>
      </c>
      <c r="AL2220" s="1" t="s">
        <v>3338</v>
      </c>
      <c r="AM2220" s="1" t="s">
        <v>12</v>
      </c>
      <c r="AN2220" s="1" t="s">
        <v>23097</v>
      </c>
      <c r="AO2220" s="1" t="s">
        <v>364</v>
      </c>
      <c r="AP2220" s="1" t="s">
        <v>57</v>
      </c>
      <c r="AQ2220" s="1" t="s">
        <v>14</v>
      </c>
      <c r="AR2220" s="1" t="s">
        <v>19</v>
      </c>
      <c r="AS2220" s="1" t="s">
        <v>23091</v>
      </c>
      <c r="AT2220" s="1" t="s">
        <v>26</v>
      </c>
    </row>
    <row r="2221" spans="1:46" x14ac:dyDescent="0.25">
      <c r="A2221" s="1" t="s">
        <v>22180</v>
      </c>
      <c r="B2221" s="2" t="s">
        <v>23074</v>
      </c>
      <c r="C2221" s="2" t="s">
        <v>23107</v>
      </c>
      <c r="D2221" s="1">
        <v>0</v>
      </c>
      <c r="E2221" s="1">
        <v>0</v>
      </c>
      <c r="F2221" s="1">
        <v>1</v>
      </c>
      <c r="G2221" s="1">
        <v>1</v>
      </c>
      <c r="H2221" s="6">
        <v>1</v>
      </c>
      <c r="I2221">
        <v>0</v>
      </c>
      <c r="J2221" s="1">
        <v>32</v>
      </c>
      <c r="K2221" s="1">
        <v>1</v>
      </c>
      <c r="L2221" s="1">
        <v>757</v>
      </c>
      <c r="M2221" s="6">
        <v>0.31</v>
      </c>
      <c r="N2221" s="4">
        <v>2400</v>
      </c>
      <c r="O2221" s="4">
        <v>170</v>
      </c>
      <c r="P2221" s="4">
        <v>700</v>
      </c>
      <c r="Q2221" s="3">
        <v>0.25</v>
      </c>
      <c r="R2221" s="1">
        <v>24</v>
      </c>
      <c r="S2221" s="1">
        <v>700</v>
      </c>
      <c r="T2221" s="1">
        <v>102</v>
      </c>
      <c r="U2221" s="1">
        <v>1</v>
      </c>
      <c r="V2221" s="1">
        <v>30</v>
      </c>
      <c r="W2221" s="1">
        <v>0</v>
      </c>
      <c r="X2221" s="1">
        <v>0</v>
      </c>
      <c r="Y2221" s="1">
        <v>1</v>
      </c>
      <c r="Z2221" s="1">
        <v>2</v>
      </c>
      <c r="AA2221" s="1">
        <v>1</v>
      </c>
      <c r="AB2221" s="1">
        <v>0</v>
      </c>
      <c r="AC2221" s="1">
        <v>78</v>
      </c>
      <c r="AD2221" s="1">
        <v>0</v>
      </c>
      <c r="AE2221" s="1">
        <v>370</v>
      </c>
      <c r="AF2221" s="1">
        <v>0</v>
      </c>
      <c r="AG2221" s="1">
        <v>0</v>
      </c>
      <c r="AH2221" s="1">
        <v>0</v>
      </c>
      <c r="AI2221" s="1">
        <v>448</v>
      </c>
      <c r="AJ2221" s="1" t="s">
        <v>11851</v>
      </c>
      <c r="AK2221" s="1" t="s">
        <v>14623</v>
      </c>
      <c r="AL2221" s="1" t="s">
        <v>14624</v>
      </c>
      <c r="AM2221" s="1" t="s">
        <v>12</v>
      </c>
      <c r="AN2221" s="1" t="s">
        <v>23098</v>
      </c>
      <c r="AO2221" s="1" t="s">
        <v>86</v>
      </c>
      <c r="AP2221" s="1" t="s">
        <v>57</v>
      </c>
      <c r="AQ2221" s="1" t="s">
        <v>25</v>
      </c>
      <c r="AR2221" s="1" t="s">
        <v>19</v>
      </c>
      <c r="AS2221" s="1" t="s">
        <v>23091</v>
      </c>
      <c r="AT2221" s="1" t="s">
        <v>26</v>
      </c>
    </row>
    <row r="2222" spans="1:46" x14ac:dyDescent="0.25">
      <c r="A2222" s="1" t="s">
        <v>22215</v>
      </c>
      <c r="B2222" s="2" t="s">
        <v>23074</v>
      </c>
      <c r="C2222" s="2" t="s">
        <v>23107</v>
      </c>
      <c r="D2222" s="1">
        <v>0</v>
      </c>
      <c r="E2222" s="1">
        <v>0</v>
      </c>
      <c r="F2222" s="1">
        <v>3</v>
      </c>
      <c r="G2222" s="1">
        <v>3</v>
      </c>
      <c r="H2222" s="6">
        <v>1</v>
      </c>
      <c r="I2222">
        <v>0</v>
      </c>
      <c r="J2222" s="1">
        <v>43</v>
      </c>
      <c r="K2222" s="1">
        <v>0</v>
      </c>
      <c r="L2222" s="1">
        <v>672</v>
      </c>
      <c r="M2222" s="6">
        <v>0.42</v>
      </c>
      <c r="N2222" s="4">
        <v>3500</v>
      </c>
      <c r="O2222" s="4">
        <v>270</v>
      </c>
      <c r="P2222" s="4">
        <v>300</v>
      </c>
      <c r="Q2222" s="3">
        <v>0.3</v>
      </c>
      <c r="R2222" s="1">
        <v>24</v>
      </c>
      <c r="S2222" s="1">
        <v>300</v>
      </c>
      <c r="T2222" s="1">
        <v>26</v>
      </c>
      <c r="U2222" s="1">
        <v>1</v>
      </c>
      <c r="V2222" s="1">
        <v>30</v>
      </c>
      <c r="W2222" s="1">
        <v>0</v>
      </c>
      <c r="X2222" s="1">
        <v>0</v>
      </c>
      <c r="Y2222" s="1">
        <v>1</v>
      </c>
      <c r="Z2222" s="1">
        <v>3</v>
      </c>
      <c r="AA2222" s="1">
        <v>0</v>
      </c>
      <c r="AB2222" s="1">
        <v>0</v>
      </c>
      <c r="AC2222" s="1">
        <v>0</v>
      </c>
      <c r="AD2222" s="1">
        <v>0</v>
      </c>
      <c r="AE2222" s="1">
        <v>1169</v>
      </c>
      <c r="AF2222" s="1">
        <v>200</v>
      </c>
      <c r="AG2222" s="1">
        <v>0</v>
      </c>
      <c r="AH2222" s="1">
        <v>700</v>
      </c>
      <c r="AI2222" s="1">
        <v>2069</v>
      </c>
      <c r="AJ2222" s="1" t="s">
        <v>24</v>
      </c>
      <c r="AK2222" s="1" t="s">
        <v>14723</v>
      </c>
      <c r="AL2222" s="1" t="s">
        <v>14724</v>
      </c>
      <c r="AM2222" s="1" t="s">
        <v>12</v>
      </c>
      <c r="AN2222" s="1" t="s">
        <v>23097</v>
      </c>
      <c r="AO2222" s="1" t="s">
        <v>86</v>
      </c>
      <c r="AP2222" s="1" t="s">
        <v>57</v>
      </c>
      <c r="AQ2222" s="1" t="s">
        <v>25</v>
      </c>
      <c r="AR2222" s="1" t="s">
        <v>19</v>
      </c>
      <c r="AS2222" s="1" t="s">
        <v>23090</v>
      </c>
      <c r="AT2222" s="1" t="s">
        <v>26</v>
      </c>
    </row>
    <row r="2223" spans="1:46" x14ac:dyDescent="0.25">
      <c r="A2223" s="1" t="s">
        <v>18787</v>
      </c>
      <c r="B2223" s="2" t="s">
        <v>23074</v>
      </c>
      <c r="C2223" s="2" t="s">
        <v>23107</v>
      </c>
      <c r="D2223" s="1">
        <v>1</v>
      </c>
      <c r="E2223" s="1">
        <v>3</v>
      </c>
      <c r="F2223" s="1">
        <v>1</v>
      </c>
      <c r="G2223" s="1">
        <v>5</v>
      </c>
      <c r="H2223" s="6">
        <v>0.2</v>
      </c>
      <c r="I2223">
        <v>0</v>
      </c>
      <c r="J2223" s="1">
        <v>30</v>
      </c>
      <c r="K2223" s="1">
        <v>0</v>
      </c>
      <c r="L2223" s="1">
        <v>799</v>
      </c>
      <c r="M2223" s="6">
        <v>0.3</v>
      </c>
      <c r="N2223" s="4">
        <v>3600</v>
      </c>
      <c r="O2223" s="4">
        <v>265</v>
      </c>
      <c r="P2223" s="4">
        <v>300</v>
      </c>
      <c r="Q2223" s="3">
        <v>0.28000000000000003</v>
      </c>
      <c r="R2223" s="1">
        <v>24</v>
      </c>
      <c r="S2223" s="1">
        <v>300</v>
      </c>
      <c r="T2223" s="1">
        <v>32</v>
      </c>
      <c r="U2223" s="1">
        <v>1</v>
      </c>
      <c r="V2223" s="1">
        <v>30</v>
      </c>
      <c r="W2223" s="1">
        <v>0</v>
      </c>
      <c r="X2223" s="1">
        <v>0</v>
      </c>
      <c r="Y2223" s="1">
        <v>1</v>
      </c>
      <c r="Z2223" s="1">
        <v>3</v>
      </c>
      <c r="AA2223" s="1">
        <v>1</v>
      </c>
      <c r="AB2223" s="1">
        <v>0</v>
      </c>
      <c r="AC2223" s="1">
        <v>0</v>
      </c>
      <c r="AD2223" s="1">
        <v>0</v>
      </c>
      <c r="AE2223" s="1">
        <v>1225</v>
      </c>
      <c r="AF2223" s="1">
        <v>0</v>
      </c>
      <c r="AG2223" s="1">
        <v>45</v>
      </c>
      <c r="AH2223" s="1">
        <v>0</v>
      </c>
      <c r="AI2223" s="1">
        <v>1270</v>
      </c>
      <c r="AJ2223" s="1" t="s">
        <v>5351</v>
      </c>
      <c r="AK2223" s="1" t="s">
        <v>5352</v>
      </c>
      <c r="AL2223" s="1" t="s">
        <v>5353</v>
      </c>
      <c r="AM2223" s="1" t="s">
        <v>12</v>
      </c>
      <c r="AN2223" s="1" t="s">
        <v>23097</v>
      </c>
      <c r="AO2223" s="1" t="s">
        <v>86</v>
      </c>
      <c r="AP2223" s="1" t="s">
        <v>57</v>
      </c>
      <c r="AQ2223" s="1" t="s">
        <v>25</v>
      </c>
      <c r="AR2223" s="1" t="s">
        <v>19</v>
      </c>
      <c r="AS2223" s="1" t="s">
        <v>23091</v>
      </c>
      <c r="AT2223" s="1" t="s">
        <v>26</v>
      </c>
    </row>
    <row r="2224" spans="1:46" x14ac:dyDescent="0.25">
      <c r="A2224" s="1" t="s">
        <v>20017</v>
      </c>
      <c r="B2224" s="2" t="s">
        <v>23074</v>
      </c>
      <c r="C2224" s="2" t="s">
        <v>23107</v>
      </c>
      <c r="D2224" s="1">
        <v>0</v>
      </c>
      <c r="E2224" s="1">
        <v>0</v>
      </c>
      <c r="F2224" s="1">
        <v>2</v>
      </c>
      <c r="G2224" s="1">
        <v>2</v>
      </c>
      <c r="H2224" s="6">
        <v>1</v>
      </c>
      <c r="I2224">
        <v>0</v>
      </c>
      <c r="J2224" s="1">
        <v>36</v>
      </c>
      <c r="K2224" s="1">
        <v>1</v>
      </c>
      <c r="L2224" s="1">
        <v>703</v>
      </c>
      <c r="M2224" s="6">
        <v>0.41</v>
      </c>
      <c r="N2224" s="4">
        <v>2000</v>
      </c>
      <c r="O2224" s="4">
        <v>151</v>
      </c>
      <c r="P2224" s="4">
        <v>200</v>
      </c>
      <c r="Q2224" s="3">
        <v>0.28000000000000003</v>
      </c>
      <c r="R2224" s="1">
        <v>12</v>
      </c>
      <c r="S2224" s="1">
        <v>200</v>
      </c>
      <c r="T2224" s="1">
        <v>25</v>
      </c>
      <c r="U2224" s="1">
        <v>1</v>
      </c>
      <c r="V2224" s="1">
        <v>30</v>
      </c>
      <c r="W2224" s="1">
        <v>0</v>
      </c>
      <c r="X2224" s="1">
        <v>0</v>
      </c>
      <c r="Y2224" s="1">
        <v>1</v>
      </c>
      <c r="Z2224" s="1">
        <v>2</v>
      </c>
      <c r="AA2224" s="1">
        <v>1</v>
      </c>
      <c r="AB2224" s="1">
        <v>0</v>
      </c>
      <c r="AC2224" s="1">
        <v>590</v>
      </c>
      <c r="AD2224" s="1">
        <v>405</v>
      </c>
      <c r="AE2224" s="1">
        <v>0</v>
      </c>
      <c r="AF2224" s="1">
        <v>158</v>
      </c>
      <c r="AG2224" s="1">
        <v>20</v>
      </c>
      <c r="AH2224" s="1">
        <v>0</v>
      </c>
      <c r="AI2224" s="1">
        <v>1173</v>
      </c>
      <c r="AJ2224" s="1" t="s">
        <v>8801</v>
      </c>
      <c r="AK2224" s="1" t="s">
        <v>8802</v>
      </c>
      <c r="AL2224" s="1" t="s">
        <v>8803</v>
      </c>
      <c r="AM2224" s="1" t="s">
        <v>12</v>
      </c>
      <c r="AN2224" s="1" t="s">
        <v>23098</v>
      </c>
      <c r="AO2224" s="1" t="s">
        <v>86</v>
      </c>
      <c r="AP2224" s="1" t="s">
        <v>57</v>
      </c>
      <c r="AQ2224" s="1" t="s">
        <v>25</v>
      </c>
      <c r="AR2224" s="1" t="s">
        <v>19</v>
      </c>
      <c r="AS2224" s="1" t="s">
        <v>23091</v>
      </c>
      <c r="AT2224" s="1" t="s">
        <v>26</v>
      </c>
    </row>
    <row r="2225" spans="1:46" x14ac:dyDescent="0.25">
      <c r="A2225" s="1" t="s">
        <v>19436</v>
      </c>
      <c r="B2225" s="2" t="s">
        <v>23074</v>
      </c>
      <c r="C2225" s="2" t="s">
        <v>23108</v>
      </c>
      <c r="D2225" s="1">
        <v>0</v>
      </c>
      <c r="E2225" s="1">
        <v>0</v>
      </c>
      <c r="F2225" s="1">
        <v>2</v>
      </c>
      <c r="G2225" s="1">
        <v>2</v>
      </c>
      <c r="H2225" s="6">
        <v>1</v>
      </c>
      <c r="I2225">
        <v>1</v>
      </c>
      <c r="J2225" s="1">
        <v>28</v>
      </c>
      <c r="K2225" s="1">
        <v>1</v>
      </c>
      <c r="L2225" s="1">
        <v>685</v>
      </c>
      <c r="M2225" s="6">
        <v>0.54</v>
      </c>
      <c r="N2225" s="4">
        <v>5000</v>
      </c>
      <c r="O2225" s="4">
        <v>400</v>
      </c>
      <c r="P2225" s="4">
        <v>700</v>
      </c>
      <c r="Q2225" s="3">
        <v>0.3</v>
      </c>
      <c r="R2225" s="1">
        <v>24</v>
      </c>
      <c r="S2225" s="1">
        <v>700</v>
      </c>
      <c r="T2225" s="1">
        <v>58</v>
      </c>
      <c r="U2225" s="1">
        <v>0</v>
      </c>
      <c r="V2225" s="1">
        <v>30</v>
      </c>
      <c r="W2225" s="1">
        <v>1</v>
      </c>
      <c r="X2225" s="1">
        <v>1</v>
      </c>
      <c r="Y2225" s="1">
        <v>1</v>
      </c>
      <c r="Z2225" s="1">
        <v>2</v>
      </c>
      <c r="AA2225" s="1">
        <v>1</v>
      </c>
      <c r="AB2225" s="1">
        <v>1</v>
      </c>
      <c r="AC2225" s="1">
        <v>1351</v>
      </c>
      <c r="AD2225" s="1">
        <v>929</v>
      </c>
      <c r="AE2225" s="1">
        <v>967</v>
      </c>
      <c r="AF2225" s="1">
        <v>428</v>
      </c>
      <c r="AG2225" s="1">
        <v>274</v>
      </c>
      <c r="AH2225" s="1">
        <v>730</v>
      </c>
      <c r="AI2225" s="1">
        <v>4679</v>
      </c>
      <c r="AJ2225" s="1" t="s">
        <v>7185</v>
      </c>
      <c r="AK2225" s="1" t="s">
        <v>7186</v>
      </c>
      <c r="AL2225" s="1" t="s">
        <v>7187</v>
      </c>
      <c r="AM2225" s="1" t="s">
        <v>16</v>
      </c>
      <c r="AN2225" s="1" t="s">
        <v>23098</v>
      </c>
      <c r="AO2225" s="1" t="s">
        <v>364</v>
      </c>
      <c r="AP2225" s="1" t="s">
        <v>86</v>
      </c>
      <c r="AQ2225" s="1" t="s">
        <v>14</v>
      </c>
      <c r="AR2225" s="1" t="s">
        <v>19</v>
      </c>
      <c r="AS2225" s="1" t="s">
        <v>23091</v>
      </c>
      <c r="AT2225" s="1" t="s">
        <v>101</v>
      </c>
    </row>
    <row r="2226" spans="1:46" x14ac:dyDescent="0.25">
      <c r="A2226" s="1" t="s">
        <v>19448</v>
      </c>
      <c r="B2226" s="2" t="s">
        <v>23074</v>
      </c>
      <c r="C2226" s="2" t="s">
        <v>23108</v>
      </c>
      <c r="D2226" s="1">
        <v>0</v>
      </c>
      <c r="E2226" s="1">
        <v>0</v>
      </c>
      <c r="F2226" s="1">
        <v>1</v>
      </c>
      <c r="G2226" s="1">
        <v>1</v>
      </c>
      <c r="H2226" s="6">
        <v>1</v>
      </c>
      <c r="I2226">
        <v>0</v>
      </c>
      <c r="J2226" s="1">
        <v>28</v>
      </c>
      <c r="K2226" s="1">
        <v>1</v>
      </c>
      <c r="L2226" s="1">
        <v>795</v>
      </c>
      <c r="M2226" s="6">
        <v>0.26</v>
      </c>
      <c r="N2226" s="4">
        <v>1800</v>
      </c>
      <c r="O2226" s="4">
        <v>130</v>
      </c>
      <c r="P2226" s="4">
        <v>300</v>
      </c>
      <c r="Q2226" s="3">
        <v>0.25</v>
      </c>
      <c r="R2226" s="1">
        <v>24</v>
      </c>
      <c r="S2226" s="1">
        <v>300</v>
      </c>
      <c r="T2226" s="1">
        <v>41</v>
      </c>
      <c r="U2226" s="1">
        <v>0</v>
      </c>
      <c r="V2226" s="1">
        <v>30</v>
      </c>
      <c r="W2226" s="1">
        <v>0</v>
      </c>
      <c r="X2226" s="1">
        <v>0</v>
      </c>
      <c r="Y2226" s="1">
        <v>1</v>
      </c>
      <c r="Z2226" s="1">
        <v>0</v>
      </c>
      <c r="AA2226" s="1">
        <v>1</v>
      </c>
      <c r="AB2226" s="1">
        <v>0</v>
      </c>
      <c r="AC2226" s="1">
        <v>0</v>
      </c>
      <c r="AD2226" s="1">
        <v>0</v>
      </c>
      <c r="AE2226" s="1">
        <v>187</v>
      </c>
      <c r="AF2226" s="1">
        <v>0</v>
      </c>
      <c r="AG2226" s="1">
        <v>0</v>
      </c>
      <c r="AH2226" s="1">
        <v>193</v>
      </c>
      <c r="AI2226" s="1">
        <v>380</v>
      </c>
      <c r="AJ2226" s="1" t="s">
        <v>7221</v>
      </c>
      <c r="AK2226" s="1" t="s">
        <v>7222</v>
      </c>
      <c r="AL2226" s="1" t="s">
        <v>7223</v>
      </c>
      <c r="AM2226" s="1" t="s">
        <v>12</v>
      </c>
      <c r="AN2226" s="1" t="s">
        <v>23098</v>
      </c>
      <c r="AO2226" s="1" t="s">
        <v>364</v>
      </c>
      <c r="AP2226" s="1" t="s">
        <v>57</v>
      </c>
      <c r="AQ2226" s="1" t="s">
        <v>25</v>
      </c>
      <c r="AR2226" s="1" t="s">
        <v>19</v>
      </c>
      <c r="AS2226" s="1" t="s">
        <v>23091</v>
      </c>
      <c r="AT2226" s="1" t="s">
        <v>26</v>
      </c>
    </row>
    <row r="2227" spans="1:46" x14ac:dyDescent="0.25">
      <c r="A2227" s="1" t="s">
        <v>17502</v>
      </c>
      <c r="B2227" s="2" t="s">
        <v>23074</v>
      </c>
      <c r="C2227" s="2" t="s">
        <v>23108</v>
      </c>
      <c r="D2227" s="1">
        <v>0</v>
      </c>
      <c r="E2227" s="1">
        <v>1</v>
      </c>
      <c r="F2227" s="1">
        <v>1</v>
      </c>
      <c r="G2227" s="1">
        <v>2</v>
      </c>
      <c r="H2227" s="6">
        <v>0.5</v>
      </c>
      <c r="I2227">
        <v>1</v>
      </c>
      <c r="J2227" s="1">
        <v>32</v>
      </c>
      <c r="K2227" s="1">
        <v>1</v>
      </c>
      <c r="L2227" s="1">
        <v>765</v>
      </c>
      <c r="M2227" s="6">
        <v>0.18</v>
      </c>
      <c r="N2227" s="4">
        <v>1900</v>
      </c>
      <c r="O2227" s="4">
        <v>150</v>
      </c>
      <c r="P2227" s="4">
        <v>200</v>
      </c>
      <c r="Q2227" s="3">
        <v>0.23</v>
      </c>
      <c r="R2227" s="1">
        <v>24</v>
      </c>
      <c r="S2227" s="1">
        <v>200</v>
      </c>
      <c r="T2227" s="1">
        <v>19</v>
      </c>
      <c r="U2227" s="1">
        <v>1</v>
      </c>
      <c r="V2227" s="1">
        <v>30</v>
      </c>
      <c r="W2227" s="1">
        <v>1</v>
      </c>
      <c r="X2227" s="1">
        <v>1</v>
      </c>
      <c r="Y2227" s="1">
        <v>1</v>
      </c>
      <c r="Z2227" s="1">
        <v>2</v>
      </c>
      <c r="AA2227" s="1">
        <v>1</v>
      </c>
      <c r="AB2227" s="1">
        <v>1</v>
      </c>
      <c r="AC2227" s="1">
        <v>500</v>
      </c>
      <c r="AD2227" s="1">
        <v>0</v>
      </c>
      <c r="AE2227" s="1">
        <v>0</v>
      </c>
      <c r="AF2227" s="1">
        <v>0</v>
      </c>
      <c r="AG2227" s="1">
        <v>0</v>
      </c>
      <c r="AH2227" s="1">
        <v>0</v>
      </c>
      <c r="AI2227" s="1">
        <v>500</v>
      </c>
      <c r="AJ2227" s="1" t="s">
        <v>1573</v>
      </c>
      <c r="AK2227" s="1" t="s">
        <v>1574</v>
      </c>
      <c r="AL2227" s="1" t="s">
        <v>1575</v>
      </c>
      <c r="AM2227" s="1" t="s">
        <v>16</v>
      </c>
      <c r="AN2227" s="1" t="s">
        <v>23098</v>
      </c>
      <c r="AO2227" s="1" t="s">
        <v>86</v>
      </c>
      <c r="AP2227" s="1" t="s">
        <v>86</v>
      </c>
      <c r="AQ2227" s="1" t="s">
        <v>14</v>
      </c>
      <c r="AR2227" s="1" t="s">
        <v>19</v>
      </c>
      <c r="AS2227" s="1" t="s">
        <v>23091</v>
      </c>
      <c r="AT2227" s="1" t="s">
        <v>101</v>
      </c>
    </row>
    <row r="2228" spans="1:46" x14ac:dyDescent="0.25">
      <c r="A2228" s="1" t="s">
        <v>19488</v>
      </c>
      <c r="B2228" s="2" t="s">
        <v>23074</v>
      </c>
      <c r="C2228" s="2" t="s">
        <v>23109</v>
      </c>
      <c r="D2228" s="1">
        <v>0</v>
      </c>
      <c r="E2228" s="1">
        <v>1</v>
      </c>
      <c r="F2228" s="1">
        <v>3</v>
      </c>
      <c r="G2228" s="1">
        <v>4</v>
      </c>
      <c r="H2228" s="6">
        <v>0.75</v>
      </c>
      <c r="I2228">
        <v>0</v>
      </c>
      <c r="J2228" s="1">
        <v>32</v>
      </c>
      <c r="K2228" s="1">
        <v>1</v>
      </c>
      <c r="L2228" s="1">
        <v>784</v>
      </c>
      <c r="M2228" s="6">
        <v>0.26</v>
      </c>
      <c r="N2228" s="4">
        <v>2600</v>
      </c>
      <c r="O2228" s="4">
        <v>200</v>
      </c>
      <c r="P2228" s="4">
        <v>100</v>
      </c>
      <c r="Q2228" s="3">
        <v>0.2</v>
      </c>
      <c r="R2228" s="1">
        <v>12</v>
      </c>
      <c r="S2228" s="1">
        <v>100</v>
      </c>
      <c r="T2228" s="1">
        <v>12</v>
      </c>
      <c r="U2228" s="1">
        <v>1</v>
      </c>
      <c r="V2228" s="1">
        <v>30</v>
      </c>
      <c r="W2228" s="1">
        <v>0</v>
      </c>
      <c r="X2228" s="1">
        <v>0</v>
      </c>
      <c r="Y2228" s="1">
        <v>1</v>
      </c>
      <c r="Z2228" s="1">
        <v>1</v>
      </c>
      <c r="AA2228" s="1">
        <v>1</v>
      </c>
      <c r="AB2228" s="1">
        <v>0</v>
      </c>
      <c r="AC2228" s="1">
        <v>648</v>
      </c>
      <c r="AD2228" s="1">
        <v>581</v>
      </c>
      <c r="AE2228" s="1">
        <v>0</v>
      </c>
      <c r="AF2228" s="1">
        <v>0</v>
      </c>
      <c r="AG2228" s="1">
        <v>0</v>
      </c>
      <c r="AH2228" s="1">
        <v>0</v>
      </c>
      <c r="AI2228" s="1">
        <v>1229</v>
      </c>
      <c r="AJ2228" s="1" t="s">
        <v>7336</v>
      </c>
      <c r="AK2228" s="1" t="s">
        <v>7337</v>
      </c>
      <c r="AL2228" s="1" t="s">
        <v>7338</v>
      </c>
      <c r="AM2228" s="1" t="s">
        <v>12</v>
      </c>
      <c r="AN2228" s="1" t="s">
        <v>23098</v>
      </c>
      <c r="AO2228" s="1" t="s">
        <v>86</v>
      </c>
      <c r="AP2228" s="1" t="s">
        <v>57</v>
      </c>
      <c r="AQ2228" s="1" t="s">
        <v>25</v>
      </c>
      <c r="AR2228" s="1" t="s">
        <v>19</v>
      </c>
      <c r="AS2228" s="1" t="s">
        <v>23091</v>
      </c>
      <c r="AT2228" s="1" t="s">
        <v>26</v>
      </c>
    </row>
    <row r="2229" spans="1:46" x14ac:dyDescent="0.25">
      <c r="A2229" s="1" t="s">
        <v>19121</v>
      </c>
      <c r="B2229" s="2" t="s">
        <v>23075</v>
      </c>
      <c r="C2229" s="2" t="s">
        <v>23104</v>
      </c>
      <c r="D2229" s="1">
        <v>1</v>
      </c>
      <c r="E2229" s="1">
        <v>1</v>
      </c>
      <c r="F2229" s="1">
        <v>2</v>
      </c>
      <c r="G2229" s="1">
        <v>4</v>
      </c>
      <c r="H2229" s="6">
        <v>0.5</v>
      </c>
      <c r="I2229">
        <v>0</v>
      </c>
      <c r="J2229" s="1">
        <v>43</v>
      </c>
      <c r="K2229" s="1">
        <v>1</v>
      </c>
      <c r="L2229" s="1">
        <v>587</v>
      </c>
      <c r="M2229" s="6">
        <v>0.41</v>
      </c>
      <c r="N2229" s="4">
        <v>3500</v>
      </c>
      <c r="O2229" s="4">
        <v>250</v>
      </c>
      <c r="P2229" s="4">
        <v>600</v>
      </c>
      <c r="Q2229" s="3">
        <v>0.4</v>
      </c>
      <c r="R2229" s="1">
        <v>24</v>
      </c>
      <c r="S2229" s="1">
        <v>600</v>
      </c>
      <c r="T2229" s="1">
        <v>51</v>
      </c>
      <c r="U2229" s="1">
        <v>1</v>
      </c>
      <c r="V2229" s="1">
        <v>30</v>
      </c>
      <c r="W2229" s="1">
        <v>0</v>
      </c>
      <c r="X2229" s="1">
        <v>0</v>
      </c>
      <c r="Y2229" s="1">
        <v>0</v>
      </c>
      <c r="Z2229" s="1">
        <v>2</v>
      </c>
      <c r="AA2229" s="1">
        <v>1</v>
      </c>
      <c r="AB2229" s="1">
        <v>0</v>
      </c>
      <c r="AC2229" s="1">
        <v>2000</v>
      </c>
      <c r="AD2229" s="1">
        <v>0</v>
      </c>
      <c r="AE2229" s="1">
        <v>0</v>
      </c>
      <c r="AF2229" s="1">
        <v>0</v>
      </c>
      <c r="AG2229" s="1">
        <v>0</v>
      </c>
      <c r="AH2229" s="1">
        <v>0</v>
      </c>
      <c r="AI2229" s="1">
        <v>2000</v>
      </c>
      <c r="AJ2229" s="1" t="s">
        <v>6292</v>
      </c>
      <c r="AK2229" s="1" t="s">
        <v>6293</v>
      </c>
      <c r="AL2229" s="1" t="s">
        <v>6294</v>
      </c>
      <c r="AM2229" s="1" t="s">
        <v>12</v>
      </c>
      <c r="AN2229" s="1" t="s">
        <v>23098</v>
      </c>
      <c r="AO2229" s="1" t="s">
        <v>86</v>
      </c>
      <c r="AP2229" s="1" t="s">
        <v>57</v>
      </c>
      <c r="AQ2229" s="1" t="s">
        <v>25</v>
      </c>
      <c r="AR2229" s="1" t="s">
        <v>30</v>
      </c>
      <c r="AS2229" s="1" t="s">
        <v>23091</v>
      </c>
      <c r="AT2229" s="1" t="s">
        <v>26</v>
      </c>
    </row>
    <row r="2230" spans="1:46" x14ac:dyDescent="0.25">
      <c r="A2230" s="1" t="s">
        <v>17911</v>
      </c>
      <c r="B2230" s="2" t="s">
        <v>23075</v>
      </c>
      <c r="C2230" s="2" t="s">
        <v>23105</v>
      </c>
      <c r="D2230" s="1">
        <v>0</v>
      </c>
      <c r="E2230" s="1">
        <v>0</v>
      </c>
      <c r="F2230" s="1">
        <v>1</v>
      </c>
      <c r="G2230" s="1">
        <v>1</v>
      </c>
      <c r="H2230" s="6">
        <v>1</v>
      </c>
      <c r="I2230">
        <v>0</v>
      </c>
      <c r="J2230" s="1">
        <v>36</v>
      </c>
      <c r="K2230" s="1">
        <v>0</v>
      </c>
      <c r="L2230" s="1">
        <v>484</v>
      </c>
      <c r="M2230" s="6">
        <v>0.34</v>
      </c>
      <c r="N2230" s="4">
        <v>2500</v>
      </c>
      <c r="O2230" s="4">
        <v>200</v>
      </c>
      <c r="P2230" s="4">
        <v>500</v>
      </c>
      <c r="Q2230" s="3">
        <v>0.3</v>
      </c>
      <c r="R2230" s="1">
        <v>12</v>
      </c>
      <c r="S2230" s="1">
        <v>500</v>
      </c>
      <c r="T2230" s="1">
        <v>71</v>
      </c>
      <c r="U2230" s="1">
        <v>1</v>
      </c>
      <c r="V2230" s="1">
        <v>30</v>
      </c>
      <c r="W2230" s="1">
        <v>0</v>
      </c>
      <c r="X2230" s="1">
        <v>0</v>
      </c>
      <c r="Y2230" s="1">
        <v>1</v>
      </c>
      <c r="Z2230" s="1">
        <v>0</v>
      </c>
      <c r="AA2230" s="1">
        <v>1</v>
      </c>
      <c r="AB2230" s="1">
        <v>0</v>
      </c>
      <c r="AC2230" s="1">
        <v>259</v>
      </c>
      <c r="AD2230" s="1">
        <v>0</v>
      </c>
      <c r="AE2230" s="1">
        <v>0</v>
      </c>
      <c r="AF2230" s="1">
        <v>0</v>
      </c>
      <c r="AG2230" s="1">
        <v>0</v>
      </c>
      <c r="AH2230" s="1">
        <v>200</v>
      </c>
      <c r="AI2230" s="1">
        <v>459</v>
      </c>
      <c r="AJ2230" s="1" t="s">
        <v>2776</v>
      </c>
      <c r="AK2230" s="1" t="s">
        <v>2777</v>
      </c>
      <c r="AL2230" s="1" t="s">
        <v>2778</v>
      </c>
      <c r="AM2230" s="1" t="s">
        <v>12</v>
      </c>
      <c r="AN2230" s="1" t="s">
        <v>23097</v>
      </c>
      <c r="AO2230" s="1" t="s">
        <v>86</v>
      </c>
      <c r="AP2230" s="1" t="s">
        <v>57</v>
      </c>
      <c r="AQ2230" s="1" t="s">
        <v>25</v>
      </c>
      <c r="AR2230" s="1" t="s">
        <v>19</v>
      </c>
      <c r="AS2230" s="1" t="s">
        <v>23091</v>
      </c>
      <c r="AT2230" s="1" t="s">
        <v>26</v>
      </c>
    </row>
    <row r="2231" spans="1:46" x14ac:dyDescent="0.25">
      <c r="A2231" s="1" t="s">
        <v>20897</v>
      </c>
      <c r="B2231" s="2" t="s">
        <v>23101</v>
      </c>
      <c r="C2231" s="2" t="s">
        <v>23104</v>
      </c>
      <c r="D2231" s="1">
        <v>0</v>
      </c>
      <c r="E2231" s="1">
        <v>1</v>
      </c>
      <c r="F2231" s="1">
        <v>1</v>
      </c>
      <c r="G2231" s="1">
        <v>2</v>
      </c>
      <c r="H2231" s="6">
        <v>0.5</v>
      </c>
      <c r="I2231">
        <v>0</v>
      </c>
      <c r="J2231" s="1">
        <v>52</v>
      </c>
      <c r="K2231" s="1">
        <v>1</v>
      </c>
      <c r="L2231" s="1">
        <v>536</v>
      </c>
      <c r="M2231" s="6">
        <v>0</v>
      </c>
      <c r="N2231" s="4">
        <v>3000</v>
      </c>
      <c r="O2231" s="4">
        <v>300</v>
      </c>
      <c r="P2231" s="4">
        <v>700</v>
      </c>
      <c r="Q2231" s="3">
        <v>0.36</v>
      </c>
      <c r="R2231" s="1">
        <v>12</v>
      </c>
      <c r="S2231" s="1">
        <v>700</v>
      </c>
      <c r="T2231" s="1">
        <v>13</v>
      </c>
      <c r="U2231" s="1">
        <v>1</v>
      </c>
      <c r="V2231" s="1">
        <v>30</v>
      </c>
      <c r="W2231" s="1">
        <v>0</v>
      </c>
      <c r="X2231" s="1">
        <v>0</v>
      </c>
      <c r="Y2231" s="1">
        <v>0</v>
      </c>
      <c r="Z2231" s="1">
        <v>1</v>
      </c>
      <c r="AA2231" s="1">
        <v>1</v>
      </c>
      <c r="AB2231" s="1">
        <v>0</v>
      </c>
      <c r="AC2231" s="1">
        <v>300</v>
      </c>
      <c r="AD2231" s="1">
        <v>0</v>
      </c>
      <c r="AE2231" s="1">
        <v>0</v>
      </c>
      <c r="AF2231" s="1">
        <v>0</v>
      </c>
      <c r="AG2231" s="1">
        <v>0</v>
      </c>
      <c r="AH2231" s="1">
        <v>100</v>
      </c>
      <c r="AI2231" s="1">
        <v>400</v>
      </c>
      <c r="AJ2231" s="1" t="s">
        <v>2117</v>
      </c>
      <c r="AK2231" s="1" t="s">
        <v>11184</v>
      </c>
      <c r="AL2231" s="1" t="s">
        <v>11</v>
      </c>
      <c r="AM2231" s="1" t="s">
        <v>12</v>
      </c>
      <c r="AN2231" s="1" t="s">
        <v>23098</v>
      </c>
      <c r="AO2231" s="1" t="s">
        <v>86</v>
      </c>
      <c r="AP2231" s="1" t="s">
        <v>57</v>
      </c>
      <c r="AQ2231" s="1" t="s">
        <v>25</v>
      </c>
      <c r="AR2231" s="1" t="s">
        <v>30</v>
      </c>
      <c r="AS2231" s="1" t="s">
        <v>23091</v>
      </c>
      <c r="AT2231" s="1" t="s">
        <v>26</v>
      </c>
    </row>
    <row r="2232" spans="1:46" x14ac:dyDescent="0.25">
      <c r="A2232" s="1" t="s">
        <v>19783</v>
      </c>
      <c r="B2232" s="2" t="s">
        <v>23101</v>
      </c>
      <c r="C2232" s="2" t="s">
        <v>23104</v>
      </c>
      <c r="D2232" s="1">
        <v>3</v>
      </c>
      <c r="E2232" s="1">
        <v>1</v>
      </c>
      <c r="F2232" s="1">
        <v>2</v>
      </c>
      <c r="G2232" s="1">
        <v>6</v>
      </c>
      <c r="H2232" s="6">
        <v>0.33333333333333331</v>
      </c>
      <c r="I2232">
        <v>0</v>
      </c>
      <c r="J2232" s="1">
        <v>36</v>
      </c>
      <c r="K2232" s="1">
        <v>1</v>
      </c>
      <c r="L2232" s="1">
        <v>492</v>
      </c>
      <c r="M2232" s="6">
        <v>0</v>
      </c>
      <c r="N2232" s="4">
        <v>2200</v>
      </c>
      <c r="O2232" s="4">
        <v>200</v>
      </c>
      <c r="P2232" s="4">
        <v>300</v>
      </c>
      <c r="Q2232" s="3">
        <v>0.4</v>
      </c>
      <c r="R2232" s="1">
        <v>24</v>
      </c>
      <c r="S2232" s="1">
        <v>300</v>
      </c>
      <c r="T2232" s="1">
        <v>8</v>
      </c>
      <c r="U2232" s="1">
        <v>1</v>
      </c>
      <c r="V2232" s="1">
        <v>30</v>
      </c>
      <c r="W2232" s="1">
        <v>0</v>
      </c>
      <c r="X2232" s="1">
        <v>0</v>
      </c>
      <c r="Y2232" s="1">
        <v>0</v>
      </c>
      <c r="Z2232" s="1">
        <v>1</v>
      </c>
      <c r="AA2232" s="1">
        <v>1</v>
      </c>
      <c r="AB2232" s="1">
        <v>0</v>
      </c>
      <c r="AC2232" s="1">
        <v>500</v>
      </c>
      <c r="AD2232" s="1">
        <v>0</v>
      </c>
      <c r="AE2232" s="1">
        <v>0</v>
      </c>
      <c r="AF2232" s="1">
        <v>0</v>
      </c>
      <c r="AG2232" s="1">
        <v>0</v>
      </c>
      <c r="AH2232" s="1">
        <v>500</v>
      </c>
      <c r="AI2232" s="1">
        <v>1000</v>
      </c>
      <c r="AJ2232" s="1" t="s">
        <v>8142</v>
      </c>
      <c r="AK2232" s="1" t="s">
        <v>8143</v>
      </c>
      <c r="AL2232" s="1" t="s">
        <v>11</v>
      </c>
      <c r="AM2232" s="1" t="s">
        <v>12</v>
      </c>
      <c r="AN2232" s="1" t="s">
        <v>23098</v>
      </c>
      <c r="AO2232" s="1" t="s">
        <v>86</v>
      </c>
      <c r="AP2232" s="1" t="s">
        <v>57</v>
      </c>
      <c r="AQ2232" s="1" t="s">
        <v>25</v>
      </c>
      <c r="AR2232" s="1" t="s">
        <v>30</v>
      </c>
      <c r="AS2232" s="1" t="s">
        <v>23091</v>
      </c>
      <c r="AT2232" s="1" t="s">
        <v>26</v>
      </c>
    </row>
    <row r="2233" spans="1:46" x14ac:dyDescent="0.25">
      <c r="A2233" s="1" t="s">
        <v>21451</v>
      </c>
      <c r="B2233" s="2" t="s">
        <v>23101</v>
      </c>
      <c r="C2233" s="2" t="s">
        <v>23104</v>
      </c>
      <c r="D2233" s="1">
        <v>0</v>
      </c>
      <c r="E2233" s="1">
        <v>0</v>
      </c>
      <c r="F2233" s="1">
        <v>1</v>
      </c>
      <c r="G2233" s="1">
        <v>1</v>
      </c>
      <c r="H2233" s="6">
        <v>1</v>
      </c>
      <c r="I2233">
        <v>0</v>
      </c>
      <c r="J2233" s="1">
        <v>43</v>
      </c>
      <c r="K2233" s="1">
        <v>1</v>
      </c>
      <c r="L2233" s="1">
        <v>115</v>
      </c>
      <c r="M2233" s="6">
        <v>0</v>
      </c>
      <c r="N2233" s="4">
        <v>3000</v>
      </c>
      <c r="O2233" s="4">
        <v>250</v>
      </c>
      <c r="P2233" s="4">
        <v>200</v>
      </c>
      <c r="Q2233" s="3">
        <v>0.4</v>
      </c>
      <c r="R2233" s="1">
        <v>12</v>
      </c>
      <c r="S2233" s="1">
        <v>200</v>
      </c>
      <c r="T2233" s="1">
        <v>5</v>
      </c>
      <c r="U2233" s="1">
        <v>1</v>
      </c>
      <c r="V2233" s="1">
        <v>30</v>
      </c>
      <c r="W2233" s="1">
        <v>1</v>
      </c>
      <c r="X2233" s="1">
        <v>1</v>
      </c>
      <c r="Y2233" s="1">
        <v>1</v>
      </c>
      <c r="Z2233" s="1">
        <v>2</v>
      </c>
      <c r="AA2233" s="1">
        <v>1</v>
      </c>
      <c r="AB2233" s="1">
        <v>0</v>
      </c>
      <c r="AC2233" s="1">
        <v>78</v>
      </c>
      <c r="AD2233" s="1">
        <v>0</v>
      </c>
      <c r="AE2233" s="1">
        <v>212</v>
      </c>
      <c r="AF2233" s="1">
        <v>0</v>
      </c>
      <c r="AG2233" s="1">
        <v>0</v>
      </c>
      <c r="AH2233" s="1">
        <v>0</v>
      </c>
      <c r="AI2233" s="1">
        <v>290</v>
      </c>
      <c r="AJ2233" s="1" t="s">
        <v>12671</v>
      </c>
      <c r="AK2233" s="1" t="s">
        <v>12672</v>
      </c>
      <c r="AL2233" s="1" t="s">
        <v>11</v>
      </c>
      <c r="AM2233" s="1" t="s">
        <v>12</v>
      </c>
      <c r="AN2233" s="1" t="s">
        <v>23098</v>
      </c>
      <c r="AO2233" s="1" t="s">
        <v>86</v>
      </c>
      <c r="AP2233" s="1" t="s">
        <v>86</v>
      </c>
      <c r="AQ2233" s="1" t="s">
        <v>14</v>
      </c>
      <c r="AR2233" s="1" t="s">
        <v>19</v>
      </c>
      <c r="AS2233" s="1" t="s">
        <v>23091</v>
      </c>
      <c r="AT2233" s="1" t="s">
        <v>26</v>
      </c>
    </row>
    <row r="2234" spans="1:46" x14ac:dyDescent="0.25">
      <c r="A2234" s="1" t="s">
        <v>18003</v>
      </c>
      <c r="B2234" s="2" t="s">
        <v>23101</v>
      </c>
      <c r="C2234" s="2" t="s">
        <v>23104</v>
      </c>
      <c r="D2234" s="1">
        <v>5</v>
      </c>
      <c r="E2234" s="1">
        <v>0</v>
      </c>
      <c r="F2234" s="1">
        <v>2</v>
      </c>
      <c r="G2234" s="1">
        <v>7</v>
      </c>
      <c r="H2234" s="6">
        <v>0.2857142857142857</v>
      </c>
      <c r="I2234">
        <v>0</v>
      </c>
      <c r="J2234" s="1">
        <v>37</v>
      </c>
      <c r="K2234" s="1">
        <v>0</v>
      </c>
      <c r="L2234" s="1">
        <v>477</v>
      </c>
      <c r="M2234" s="6">
        <v>0.25</v>
      </c>
      <c r="N2234" s="4">
        <v>1800</v>
      </c>
      <c r="O2234" s="4">
        <v>142</v>
      </c>
      <c r="P2234" s="4">
        <v>200</v>
      </c>
      <c r="Q2234" s="3">
        <v>0.38</v>
      </c>
      <c r="R2234" s="1">
        <v>24</v>
      </c>
      <c r="S2234" s="1">
        <v>200</v>
      </c>
      <c r="T2234" s="1">
        <v>20</v>
      </c>
      <c r="U2234" s="1">
        <v>1</v>
      </c>
      <c r="V2234" s="1">
        <v>30</v>
      </c>
      <c r="W2234" s="1">
        <v>0</v>
      </c>
      <c r="X2234" s="1">
        <v>0</v>
      </c>
      <c r="Y2234" s="1">
        <v>1</v>
      </c>
      <c r="Z2234" s="1">
        <v>0</v>
      </c>
      <c r="AA2234" s="1">
        <v>1</v>
      </c>
      <c r="AB2234" s="1">
        <v>0</v>
      </c>
      <c r="AC2234" s="1">
        <v>0</v>
      </c>
      <c r="AD2234" s="1">
        <v>122</v>
      </c>
      <c r="AE2234" s="1">
        <v>0</v>
      </c>
      <c r="AF2234" s="1">
        <v>287</v>
      </c>
      <c r="AG2234" s="1">
        <v>167</v>
      </c>
      <c r="AH2234" s="1">
        <v>0</v>
      </c>
      <c r="AI2234" s="1">
        <v>576</v>
      </c>
      <c r="AJ2234" s="1" t="s">
        <v>3045</v>
      </c>
      <c r="AK2234" s="1" t="s">
        <v>3046</v>
      </c>
      <c r="AL2234" s="1" t="s">
        <v>3047</v>
      </c>
      <c r="AM2234" s="1" t="s">
        <v>12</v>
      </c>
      <c r="AN2234" s="1" t="s">
        <v>23097</v>
      </c>
      <c r="AO2234" s="1" t="s">
        <v>86</v>
      </c>
      <c r="AP2234" s="1" t="s">
        <v>57</v>
      </c>
      <c r="AQ2234" s="1" t="s">
        <v>25</v>
      </c>
      <c r="AR2234" s="1" t="s">
        <v>19</v>
      </c>
      <c r="AS2234" s="1" t="s">
        <v>23091</v>
      </c>
      <c r="AT2234" s="1" t="s">
        <v>26</v>
      </c>
    </row>
    <row r="2235" spans="1:46" x14ac:dyDescent="0.25">
      <c r="A2235" s="1" t="s">
        <v>22111</v>
      </c>
      <c r="B2235" s="2" t="s">
        <v>23101</v>
      </c>
      <c r="C2235" s="2" t="s">
        <v>23104</v>
      </c>
      <c r="D2235" s="1">
        <v>0</v>
      </c>
      <c r="E2235" s="1">
        <v>0</v>
      </c>
      <c r="F2235" s="1">
        <v>1</v>
      </c>
      <c r="G2235" s="1">
        <v>1</v>
      </c>
      <c r="H2235" s="6">
        <v>1</v>
      </c>
      <c r="I2235">
        <v>0</v>
      </c>
      <c r="J2235" s="1">
        <v>32</v>
      </c>
      <c r="K2235" s="1">
        <v>0</v>
      </c>
      <c r="L2235" s="1">
        <v>732</v>
      </c>
      <c r="M2235" s="6">
        <v>0.61</v>
      </c>
      <c r="N2235" s="4">
        <v>2500</v>
      </c>
      <c r="O2235" s="4">
        <v>190</v>
      </c>
      <c r="P2235" s="4">
        <v>500</v>
      </c>
      <c r="Q2235" s="3">
        <v>0.3</v>
      </c>
      <c r="R2235" s="1">
        <v>24</v>
      </c>
      <c r="S2235" s="1">
        <v>500</v>
      </c>
      <c r="T2235" s="1">
        <v>31</v>
      </c>
      <c r="U2235" s="1">
        <v>0</v>
      </c>
      <c r="V2235" s="1">
        <v>30</v>
      </c>
      <c r="W2235" s="1">
        <v>0</v>
      </c>
      <c r="X2235" s="1">
        <v>0</v>
      </c>
      <c r="Y2235" s="1">
        <v>1</v>
      </c>
      <c r="Z2235" s="1">
        <v>3</v>
      </c>
      <c r="AA2235" s="1">
        <v>0</v>
      </c>
      <c r="AB2235" s="1">
        <v>0</v>
      </c>
      <c r="AC2235" s="1">
        <v>0</v>
      </c>
      <c r="AD2235" s="1">
        <v>0</v>
      </c>
      <c r="AE2235" s="1">
        <v>1300</v>
      </c>
      <c r="AF2235" s="1">
        <v>500</v>
      </c>
      <c r="AG2235" s="1">
        <v>400</v>
      </c>
      <c r="AH2235" s="1">
        <v>0</v>
      </c>
      <c r="AI2235" s="1">
        <v>2200</v>
      </c>
      <c r="AJ2235" s="1" t="s">
        <v>14429</v>
      </c>
      <c r="AK2235" s="1" t="s">
        <v>14430</v>
      </c>
      <c r="AL2235" s="1" t="s">
        <v>14431</v>
      </c>
      <c r="AM2235" s="1" t="s">
        <v>12</v>
      </c>
      <c r="AN2235" s="1" t="s">
        <v>23097</v>
      </c>
      <c r="AO2235" s="1" t="s">
        <v>364</v>
      </c>
      <c r="AP2235" s="1" t="s">
        <v>57</v>
      </c>
      <c r="AQ2235" s="1" t="s">
        <v>25</v>
      </c>
      <c r="AR2235" s="1" t="s">
        <v>19</v>
      </c>
      <c r="AS2235" s="1" t="s">
        <v>23090</v>
      </c>
      <c r="AT2235" s="1" t="s">
        <v>26</v>
      </c>
    </row>
    <row r="2236" spans="1:46" x14ac:dyDescent="0.25">
      <c r="A2236" s="1" t="s">
        <v>17845</v>
      </c>
      <c r="B2236" s="2" t="s">
        <v>23101</v>
      </c>
      <c r="C2236" s="2" t="s">
        <v>23104</v>
      </c>
      <c r="D2236" s="1">
        <v>1</v>
      </c>
      <c r="E2236" s="1">
        <v>0</v>
      </c>
      <c r="F2236" s="1">
        <v>1</v>
      </c>
      <c r="G2236" s="1">
        <v>2</v>
      </c>
      <c r="H2236" s="6">
        <v>0.5</v>
      </c>
      <c r="I2236">
        <v>1</v>
      </c>
      <c r="J2236" s="1">
        <v>29</v>
      </c>
      <c r="K2236" s="1">
        <v>1</v>
      </c>
      <c r="L2236" s="1">
        <v>590</v>
      </c>
      <c r="M2236" s="6">
        <v>0.38</v>
      </c>
      <c r="N2236" s="4">
        <v>1800</v>
      </c>
      <c r="O2236" s="4">
        <v>150</v>
      </c>
      <c r="P2236" s="4">
        <v>200</v>
      </c>
      <c r="Q2236" s="3">
        <v>0.39</v>
      </c>
      <c r="R2236" s="1">
        <v>24</v>
      </c>
      <c r="S2236" s="1">
        <v>200</v>
      </c>
      <c r="T2236" s="1">
        <v>28</v>
      </c>
      <c r="U2236" s="1">
        <v>1</v>
      </c>
      <c r="V2236" s="1">
        <v>30</v>
      </c>
      <c r="W2236" s="1">
        <v>0</v>
      </c>
      <c r="X2236" s="1">
        <v>1</v>
      </c>
      <c r="Y2236" s="1">
        <v>1</v>
      </c>
      <c r="Z2236" s="1">
        <v>6</v>
      </c>
      <c r="AA2236" s="1">
        <v>0</v>
      </c>
      <c r="AB2236" s="1">
        <v>1</v>
      </c>
      <c r="AC2236" s="1">
        <v>0</v>
      </c>
      <c r="AD2236" s="1">
        <v>0</v>
      </c>
      <c r="AE2236" s="1">
        <v>0</v>
      </c>
      <c r="AF2236" s="1">
        <v>0</v>
      </c>
      <c r="AG2236" s="1">
        <v>0</v>
      </c>
      <c r="AH2236" s="1">
        <v>750</v>
      </c>
      <c r="AI2236" s="1">
        <v>750</v>
      </c>
      <c r="AJ2236" s="1" t="s">
        <v>2586</v>
      </c>
      <c r="AK2236" s="1" t="s">
        <v>2587</v>
      </c>
      <c r="AL2236" s="1" t="s">
        <v>2588</v>
      </c>
      <c r="AM2236" s="1" t="s">
        <v>16</v>
      </c>
      <c r="AN2236" s="1" t="s">
        <v>23098</v>
      </c>
      <c r="AO2236" s="1" t="s">
        <v>86</v>
      </c>
      <c r="AP2236" s="1" t="s">
        <v>57</v>
      </c>
      <c r="AQ2236" s="1" t="s">
        <v>14</v>
      </c>
      <c r="AR2236" s="1" t="s">
        <v>19</v>
      </c>
      <c r="AS2236" s="1" t="s">
        <v>23090</v>
      </c>
      <c r="AT2236" s="1" t="s">
        <v>101</v>
      </c>
    </row>
    <row r="2237" spans="1:46" x14ac:dyDescent="0.25">
      <c r="A2237" s="1" t="s">
        <v>19282</v>
      </c>
      <c r="B2237" s="2" t="s">
        <v>23101</v>
      </c>
      <c r="C2237" s="2" t="s">
        <v>23104</v>
      </c>
      <c r="D2237" s="1">
        <v>0</v>
      </c>
      <c r="E2237" s="1">
        <v>2</v>
      </c>
      <c r="F2237" s="1">
        <v>1</v>
      </c>
      <c r="G2237" s="1">
        <v>3</v>
      </c>
      <c r="H2237" s="6">
        <v>0.33333333333333331</v>
      </c>
      <c r="I2237">
        <v>0</v>
      </c>
      <c r="J2237" s="1">
        <v>34</v>
      </c>
      <c r="K2237" s="1">
        <v>0</v>
      </c>
      <c r="L2237" s="1">
        <v>540</v>
      </c>
      <c r="M2237" s="6">
        <v>0.06</v>
      </c>
      <c r="N2237" s="4">
        <v>2400</v>
      </c>
      <c r="O2237" s="4">
        <v>200</v>
      </c>
      <c r="P2237" s="4">
        <v>300</v>
      </c>
      <c r="Q2237" s="3">
        <v>0.35</v>
      </c>
      <c r="R2237" s="1">
        <v>36</v>
      </c>
      <c r="S2237" s="1">
        <v>300</v>
      </c>
      <c r="T2237" s="1">
        <v>27</v>
      </c>
      <c r="U2237" s="1">
        <v>1</v>
      </c>
      <c r="V2237" s="1">
        <v>30</v>
      </c>
      <c r="W2237" s="1">
        <v>0</v>
      </c>
      <c r="X2237" s="1">
        <v>0</v>
      </c>
      <c r="Y2237" s="1">
        <v>0</v>
      </c>
      <c r="Z2237" s="1">
        <v>2</v>
      </c>
      <c r="AA2237" s="1">
        <v>0</v>
      </c>
      <c r="AB2237" s="1">
        <v>0</v>
      </c>
      <c r="AC2237" s="1">
        <v>0</v>
      </c>
      <c r="AD2237" s="1">
        <v>0</v>
      </c>
      <c r="AE2237" s="1">
        <v>0</v>
      </c>
      <c r="AF2237" s="1">
        <v>0</v>
      </c>
      <c r="AG2237" s="1">
        <v>0</v>
      </c>
      <c r="AH2237" s="1">
        <v>0</v>
      </c>
      <c r="AI2237" s="1">
        <v>0</v>
      </c>
      <c r="AJ2237" s="1" t="s">
        <v>6737</v>
      </c>
      <c r="AK2237" s="1" t="s">
        <v>6738</v>
      </c>
      <c r="AL2237" s="1" t="s">
        <v>6739</v>
      </c>
      <c r="AM2237" s="1" t="s">
        <v>12</v>
      </c>
      <c r="AN2237" s="1" t="s">
        <v>23097</v>
      </c>
      <c r="AO2237" s="1" t="s">
        <v>86</v>
      </c>
      <c r="AP2237" s="1" t="s">
        <v>57</v>
      </c>
      <c r="AQ2237" s="1" t="s">
        <v>25</v>
      </c>
      <c r="AR2237" s="1" t="s">
        <v>30</v>
      </c>
      <c r="AS2237" s="1" t="s">
        <v>23090</v>
      </c>
      <c r="AT2237" s="1" t="s">
        <v>26</v>
      </c>
    </row>
    <row r="2238" spans="1:46" x14ac:dyDescent="0.25">
      <c r="A2238" s="1" t="s">
        <v>22691</v>
      </c>
      <c r="B2238" s="2" t="s">
        <v>23101</v>
      </c>
      <c r="C2238" s="2" t="s">
        <v>23104</v>
      </c>
      <c r="D2238" s="1">
        <v>0</v>
      </c>
      <c r="E2238" s="1">
        <v>2</v>
      </c>
      <c r="F2238" s="1">
        <v>3</v>
      </c>
      <c r="G2238" s="1">
        <v>5</v>
      </c>
      <c r="H2238" s="6">
        <v>0.6</v>
      </c>
      <c r="I2238">
        <v>0</v>
      </c>
      <c r="J2238" s="1">
        <v>37</v>
      </c>
      <c r="K2238" s="1">
        <v>0</v>
      </c>
      <c r="L2238" s="1">
        <v>668</v>
      </c>
      <c r="M2238" s="6">
        <v>0.13</v>
      </c>
      <c r="N2238" s="4">
        <v>2000</v>
      </c>
      <c r="O2238" s="4">
        <v>170</v>
      </c>
      <c r="P2238" s="4">
        <v>300</v>
      </c>
      <c r="Q2238" s="3">
        <v>0.35</v>
      </c>
      <c r="R2238" s="1">
        <v>24</v>
      </c>
      <c r="S2238" s="1">
        <v>300</v>
      </c>
      <c r="T2238" s="1">
        <v>24</v>
      </c>
      <c r="U2238" s="1">
        <v>1</v>
      </c>
      <c r="V2238" s="1">
        <v>30</v>
      </c>
      <c r="W2238" s="1">
        <v>0</v>
      </c>
      <c r="X2238" s="1">
        <v>1</v>
      </c>
      <c r="Y2238" s="1">
        <v>1</v>
      </c>
      <c r="Z2238" s="1">
        <v>2</v>
      </c>
      <c r="AA2238" s="1">
        <v>1</v>
      </c>
      <c r="AB2238" s="1">
        <v>0</v>
      </c>
      <c r="AC2238" s="1">
        <v>0</v>
      </c>
      <c r="AD2238" s="1">
        <v>0</v>
      </c>
      <c r="AE2238" s="1">
        <v>0</v>
      </c>
      <c r="AF2238" s="1">
        <v>0</v>
      </c>
      <c r="AG2238" s="1">
        <v>0</v>
      </c>
      <c r="AH2238" s="1">
        <v>100</v>
      </c>
      <c r="AI2238" s="1">
        <v>100</v>
      </c>
      <c r="AJ2238" s="1" t="s">
        <v>15967</v>
      </c>
      <c r="AK2238" s="1" t="s">
        <v>15968</v>
      </c>
      <c r="AL2238" s="1" t="s">
        <v>15969</v>
      </c>
      <c r="AM2238" s="1" t="s">
        <v>12</v>
      </c>
      <c r="AN2238" s="1" t="s">
        <v>23097</v>
      </c>
      <c r="AO2238" s="1" t="s">
        <v>86</v>
      </c>
      <c r="AP2238" s="1" t="s">
        <v>57</v>
      </c>
      <c r="AQ2238" s="1" t="s">
        <v>14</v>
      </c>
      <c r="AR2238" s="1" t="s">
        <v>19</v>
      </c>
      <c r="AS2238" s="1" t="s">
        <v>23091</v>
      </c>
      <c r="AT2238" s="1" t="s">
        <v>26</v>
      </c>
    </row>
    <row r="2239" spans="1:46" x14ac:dyDescent="0.25">
      <c r="A2239" s="1" t="s">
        <v>19987</v>
      </c>
      <c r="B2239" s="2" t="s">
        <v>23101</v>
      </c>
      <c r="C2239" s="2" t="s">
        <v>23105</v>
      </c>
      <c r="D2239" s="1">
        <v>1</v>
      </c>
      <c r="E2239" s="1">
        <v>0</v>
      </c>
      <c r="F2239" s="1">
        <v>2</v>
      </c>
      <c r="G2239" s="1">
        <v>3</v>
      </c>
      <c r="H2239" s="6">
        <v>0.66666666666666663</v>
      </c>
      <c r="I2239">
        <v>0</v>
      </c>
      <c r="J2239" s="1">
        <v>35</v>
      </c>
      <c r="K2239" s="1">
        <v>0</v>
      </c>
      <c r="L2239" s="1">
        <v>422</v>
      </c>
      <c r="M2239" s="6">
        <v>0.06</v>
      </c>
      <c r="N2239" s="4">
        <v>1800</v>
      </c>
      <c r="O2239" s="4">
        <v>150</v>
      </c>
      <c r="P2239" s="4">
        <v>100</v>
      </c>
      <c r="Q2239" s="3">
        <v>0.3</v>
      </c>
      <c r="R2239" s="1">
        <v>12</v>
      </c>
      <c r="S2239" s="1">
        <v>100</v>
      </c>
      <c r="T2239" s="1">
        <v>20</v>
      </c>
      <c r="U2239" s="1">
        <v>1</v>
      </c>
      <c r="V2239" s="1">
        <v>30</v>
      </c>
      <c r="W2239" s="1">
        <v>1</v>
      </c>
      <c r="X2239" s="1">
        <v>0</v>
      </c>
      <c r="Y2239" s="1">
        <v>1</v>
      </c>
      <c r="Z2239" s="1">
        <v>3</v>
      </c>
      <c r="AA2239" s="1">
        <v>1</v>
      </c>
      <c r="AB2239" s="1">
        <v>1</v>
      </c>
      <c r="AC2239" s="1">
        <v>0</v>
      </c>
      <c r="AD2239" s="1">
        <v>0</v>
      </c>
      <c r="AE2239" s="1">
        <v>0</v>
      </c>
      <c r="AF2239" s="1">
        <v>0</v>
      </c>
      <c r="AG2239" s="1">
        <v>4</v>
      </c>
      <c r="AH2239" s="1">
        <v>0</v>
      </c>
      <c r="AI2239" s="1">
        <v>4</v>
      </c>
      <c r="AJ2239" s="1" t="s">
        <v>1733</v>
      </c>
      <c r="AK2239" s="1" t="s">
        <v>7009</v>
      </c>
      <c r="AL2239" s="1" t="s">
        <v>7010</v>
      </c>
      <c r="AM2239" s="1" t="s">
        <v>12</v>
      </c>
      <c r="AN2239" s="1" t="s">
        <v>23097</v>
      </c>
      <c r="AO2239" s="1" t="s">
        <v>86</v>
      </c>
      <c r="AP2239" s="1" t="s">
        <v>86</v>
      </c>
      <c r="AQ2239" s="1" t="s">
        <v>25</v>
      </c>
      <c r="AR2239" s="1" t="s">
        <v>19</v>
      </c>
      <c r="AS2239" s="1" t="s">
        <v>23091</v>
      </c>
      <c r="AT2239" s="1" t="s">
        <v>101</v>
      </c>
    </row>
    <row r="2240" spans="1:46" x14ac:dyDescent="0.25">
      <c r="A2240" s="1" t="s">
        <v>21463</v>
      </c>
      <c r="B2240" s="2" t="s">
        <v>23101</v>
      </c>
      <c r="C2240" s="2" t="s">
        <v>23106</v>
      </c>
      <c r="D2240" s="1">
        <v>2</v>
      </c>
      <c r="E2240" s="1">
        <v>1</v>
      </c>
      <c r="F2240" s="1">
        <v>1</v>
      </c>
      <c r="G2240" s="1">
        <v>4</v>
      </c>
      <c r="H2240" s="6">
        <v>0.25</v>
      </c>
      <c r="I2240">
        <v>0</v>
      </c>
      <c r="J2240" s="1">
        <v>53</v>
      </c>
      <c r="K2240" s="1">
        <v>1</v>
      </c>
      <c r="L2240" s="1">
        <v>560</v>
      </c>
      <c r="M2240" s="6">
        <v>0.52</v>
      </c>
      <c r="N2240" s="4">
        <v>2200</v>
      </c>
      <c r="O2240" s="4">
        <v>170</v>
      </c>
      <c r="P2240" s="4">
        <v>150</v>
      </c>
      <c r="Q2240" s="3">
        <v>0.39</v>
      </c>
      <c r="R2240" s="1">
        <v>6</v>
      </c>
      <c r="S2240" s="1">
        <v>150</v>
      </c>
      <c r="T2240" s="1">
        <v>19</v>
      </c>
      <c r="U2240" s="1">
        <v>1</v>
      </c>
      <c r="V2240" s="1">
        <v>30</v>
      </c>
      <c r="W2240" s="1">
        <v>0</v>
      </c>
      <c r="X2240" s="1">
        <v>1</v>
      </c>
      <c r="Y2240" s="1">
        <v>1</v>
      </c>
      <c r="Z2240" s="1">
        <v>1</v>
      </c>
      <c r="AA2240" s="1">
        <v>1</v>
      </c>
      <c r="AB2240" s="1">
        <v>0</v>
      </c>
      <c r="AC2240" s="1">
        <v>4124</v>
      </c>
      <c r="AD2240" s="1">
        <v>148</v>
      </c>
      <c r="AE2240" s="1">
        <v>0</v>
      </c>
      <c r="AF2240" s="1">
        <v>0</v>
      </c>
      <c r="AG2240" s="1">
        <v>0</v>
      </c>
      <c r="AH2240" s="1">
        <v>0</v>
      </c>
      <c r="AI2240" s="1">
        <v>4272</v>
      </c>
      <c r="AJ2240" s="1" t="s">
        <v>2299</v>
      </c>
      <c r="AK2240" s="1" t="s">
        <v>12699</v>
      </c>
      <c r="AL2240" s="1" t="s">
        <v>12700</v>
      </c>
      <c r="AM2240" s="1" t="s">
        <v>12</v>
      </c>
      <c r="AN2240" s="1" t="s">
        <v>23098</v>
      </c>
      <c r="AO2240" s="1" t="s">
        <v>86</v>
      </c>
      <c r="AP2240" s="1" t="s">
        <v>57</v>
      </c>
      <c r="AQ2240" s="1" t="s">
        <v>14</v>
      </c>
      <c r="AR2240" s="1" t="s">
        <v>19</v>
      </c>
      <c r="AS2240" s="1" t="s">
        <v>23091</v>
      </c>
      <c r="AT2240" s="1" t="s">
        <v>26</v>
      </c>
    </row>
    <row r="2241" spans="1:46" x14ac:dyDescent="0.25">
      <c r="A2241" s="1" t="s">
        <v>18627</v>
      </c>
      <c r="B2241" s="2" t="s">
        <v>23101</v>
      </c>
      <c r="C2241" s="2" t="s">
        <v>23106</v>
      </c>
      <c r="D2241" s="1">
        <v>0</v>
      </c>
      <c r="E2241" s="1">
        <v>0</v>
      </c>
      <c r="F2241" s="1">
        <v>1</v>
      </c>
      <c r="G2241" s="1">
        <v>1</v>
      </c>
      <c r="H2241" s="6">
        <v>1</v>
      </c>
      <c r="I2241">
        <v>0</v>
      </c>
      <c r="J2241" s="1">
        <v>40</v>
      </c>
      <c r="K2241" s="1">
        <v>1</v>
      </c>
      <c r="L2241" s="1">
        <v>679</v>
      </c>
      <c r="M2241" s="6">
        <v>0.25</v>
      </c>
      <c r="N2241" s="4">
        <v>3600</v>
      </c>
      <c r="O2241" s="4">
        <v>300</v>
      </c>
      <c r="P2241" s="4">
        <v>700</v>
      </c>
      <c r="Q2241" s="3">
        <v>0.35</v>
      </c>
      <c r="R2241" s="1">
        <v>12</v>
      </c>
      <c r="S2241" s="1">
        <v>700</v>
      </c>
      <c r="T2241" s="1">
        <v>91</v>
      </c>
      <c r="U2241" s="1">
        <v>1</v>
      </c>
      <c r="V2241" s="1">
        <v>30</v>
      </c>
      <c r="W2241" s="1">
        <v>1</v>
      </c>
      <c r="X2241" s="1">
        <v>1</v>
      </c>
      <c r="Y2241" s="1">
        <v>1</v>
      </c>
      <c r="Z2241" s="1">
        <v>4</v>
      </c>
      <c r="AA2241" s="1">
        <v>1</v>
      </c>
      <c r="AB2241" s="1">
        <v>0</v>
      </c>
      <c r="AC2241" s="1">
        <v>0</v>
      </c>
      <c r="AD2241" s="1">
        <v>0</v>
      </c>
      <c r="AE2241" s="1">
        <v>0</v>
      </c>
      <c r="AF2241" s="1">
        <v>0</v>
      </c>
      <c r="AG2241" s="1">
        <v>0</v>
      </c>
      <c r="AH2241" s="1">
        <v>100</v>
      </c>
      <c r="AI2241" s="1">
        <v>100</v>
      </c>
      <c r="AJ2241" s="1" t="s">
        <v>4883</v>
      </c>
      <c r="AK2241" s="1" t="s">
        <v>4884</v>
      </c>
      <c r="AL2241" s="1" t="s">
        <v>4885</v>
      </c>
      <c r="AM2241" s="1" t="s">
        <v>12</v>
      </c>
      <c r="AN2241" s="1" t="s">
        <v>23098</v>
      </c>
      <c r="AO2241" s="1" t="s">
        <v>86</v>
      </c>
      <c r="AP2241" s="1" t="s">
        <v>86</v>
      </c>
      <c r="AQ2241" s="1" t="s">
        <v>14</v>
      </c>
      <c r="AR2241" s="1" t="s">
        <v>19</v>
      </c>
      <c r="AS2241" s="1" t="s">
        <v>23091</v>
      </c>
      <c r="AT2241" s="1" t="s">
        <v>26</v>
      </c>
    </row>
    <row r="2242" spans="1:46" x14ac:dyDescent="0.25">
      <c r="A2242" s="1" t="s">
        <v>18639</v>
      </c>
      <c r="B2242" s="2" t="s">
        <v>23101</v>
      </c>
      <c r="C2242" s="2" t="s">
        <v>23106</v>
      </c>
      <c r="D2242" s="1">
        <v>2</v>
      </c>
      <c r="E2242" s="1">
        <v>2</v>
      </c>
      <c r="F2242" s="1">
        <v>5</v>
      </c>
      <c r="G2242" s="1">
        <v>9</v>
      </c>
      <c r="H2242" s="6">
        <v>0.55555555555555558</v>
      </c>
      <c r="I2242">
        <v>1</v>
      </c>
      <c r="J2242" s="1">
        <v>42</v>
      </c>
      <c r="K2242" s="1">
        <v>1</v>
      </c>
      <c r="L2242" s="1">
        <v>751</v>
      </c>
      <c r="M2242" s="6">
        <v>0.28999999999999998</v>
      </c>
      <c r="N2242" s="4">
        <v>6000</v>
      </c>
      <c r="O2242" s="4">
        <v>500</v>
      </c>
      <c r="P2242" s="4">
        <v>1600</v>
      </c>
      <c r="Q2242" s="3">
        <v>0.3</v>
      </c>
      <c r="R2242" s="1">
        <v>24</v>
      </c>
      <c r="S2242" s="1">
        <v>1600</v>
      </c>
      <c r="T2242" s="1">
        <v>121</v>
      </c>
      <c r="U2242" s="1">
        <v>1</v>
      </c>
      <c r="V2242" s="1">
        <v>30</v>
      </c>
      <c r="W2242" s="1">
        <v>1</v>
      </c>
      <c r="X2242" s="1">
        <v>1</v>
      </c>
      <c r="Y2242" s="1">
        <v>0</v>
      </c>
      <c r="Z2242" s="1">
        <v>5</v>
      </c>
      <c r="AA2242" s="1">
        <v>0</v>
      </c>
      <c r="AB2242" s="1">
        <v>1</v>
      </c>
      <c r="AC2242" s="1">
        <v>1500</v>
      </c>
      <c r="AD2242" s="1">
        <v>194</v>
      </c>
      <c r="AE2242" s="1">
        <v>0</v>
      </c>
      <c r="AF2242" s="1">
        <v>0</v>
      </c>
      <c r="AG2242" s="1">
        <v>0</v>
      </c>
      <c r="AH2242" s="1">
        <v>0</v>
      </c>
      <c r="AI2242" s="1">
        <v>1694</v>
      </c>
      <c r="AJ2242" s="1" t="s">
        <v>4921</v>
      </c>
      <c r="AK2242" s="1" t="s">
        <v>4922</v>
      </c>
      <c r="AL2242" s="1" t="s">
        <v>4923</v>
      </c>
      <c r="AM2242" s="1" t="s">
        <v>16</v>
      </c>
      <c r="AN2242" s="1" t="s">
        <v>23098</v>
      </c>
      <c r="AO2242" s="1" t="s">
        <v>86</v>
      </c>
      <c r="AP2242" s="1" t="s">
        <v>86</v>
      </c>
      <c r="AQ2242" s="1" t="s">
        <v>14</v>
      </c>
      <c r="AR2242" s="1" t="s">
        <v>30</v>
      </c>
      <c r="AS2242" s="1" t="s">
        <v>23090</v>
      </c>
      <c r="AT2242" s="1" t="s">
        <v>101</v>
      </c>
    </row>
    <row r="2243" spans="1:46" x14ac:dyDescent="0.25">
      <c r="A2243" s="1" t="s">
        <v>18663</v>
      </c>
      <c r="B2243" s="2" t="s">
        <v>23101</v>
      </c>
      <c r="C2243" s="2" t="s">
        <v>23106</v>
      </c>
      <c r="D2243" s="1">
        <v>0</v>
      </c>
      <c r="E2243" s="1">
        <v>0</v>
      </c>
      <c r="F2243" s="1">
        <v>1</v>
      </c>
      <c r="G2243" s="1">
        <v>1</v>
      </c>
      <c r="H2243" s="6">
        <v>1</v>
      </c>
      <c r="I2243">
        <v>1</v>
      </c>
      <c r="J2243" s="1">
        <v>38</v>
      </c>
      <c r="K2243" s="1">
        <v>0</v>
      </c>
      <c r="L2243" s="1">
        <v>647</v>
      </c>
      <c r="M2243" s="6">
        <v>0.54</v>
      </c>
      <c r="N2243" s="4">
        <v>4200</v>
      </c>
      <c r="O2243" s="4">
        <v>350</v>
      </c>
      <c r="P2243" s="4">
        <v>500</v>
      </c>
      <c r="Q2243" s="3">
        <v>0.3</v>
      </c>
      <c r="R2243" s="1">
        <v>24</v>
      </c>
      <c r="S2243" s="1">
        <v>500</v>
      </c>
      <c r="T2243" s="1">
        <v>32</v>
      </c>
      <c r="U2243" s="1">
        <v>1</v>
      </c>
      <c r="V2243" s="1">
        <v>30</v>
      </c>
      <c r="W2243" s="1">
        <v>0</v>
      </c>
      <c r="X2243" s="1">
        <v>1</v>
      </c>
      <c r="Y2243" s="1">
        <v>1</v>
      </c>
      <c r="Z2243" s="1">
        <v>2</v>
      </c>
      <c r="AA2243" s="1">
        <v>0</v>
      </c>
      <c r="AB2243" s="1">
        <v>1</v>
      </c>
      <c r="AC2243" s="1">
        <v>3300</v>
      </c>
      <c r="AD2243" s="1">
        <v>0</v>
      </c>
      <c r="AE2243" s="1">
        <v>0</v>
      </c>
      <c r="AF2243" s="1">
        <v>0</v>
      </c>
      <c r="AG2243" s="1">
        <v>280</v>
      </c>
      <c r="AH2243" s="1">
        <v>700</v>
      </c>
      <c r="AI2243" s="1">
        <v>4280</v>
      </c>
      <c r="AJ2243" s="1" t="s">
        <v>4990</v>
      </c>
      <c r="AK2243" s="1" t="s">
        <v>4991</v>
      </c>
      <c r="AL2243" s="1" t="s">
        <v>4992</v>
      </c>
      <c r="AM2243" s="1" t="s">
        <v>16</v>
      </c>
      <c r="AN2243" s="1" t="s">
        <v>23097</v>
      </c>
      <c r="AO2243" s="1" t="s">
        <v>86</v>
      </c>
      <c r="AP2243" s="1" t="s">
        <v>57</v>
      </c>
      <c r="AQ2243" s="1" t="s">
        <v>14</v>
      </c>
      <c r="AR2243" s="1" t="s">
        <v>19</v>
      </c>
      <c r="AS2243" s="1" t="s">
        <v>23090</v>
      </c>
      <c r="AT2243" s="1" t="s">
        <v>101</v>
      </c>
    </row>
    <row r="2244" spans="1:46" x14ac:dyDescent="0.25">
      <c r="A2244" s="1" t="s">
        <v>17305</v>
      </c>
      <c r="B2244" s="2" t="s">
        <v>23101</v>
      </c>
      <c r="C2244" s="2" t="s">
        <v>23106</v>
      </c>
      <c r="D2244" s="1">
        <v>0</v>
      </c>
      <c r="E2244" s="1">
        <v>0</v>
      </c>
      <c r="F2244" s="1">
        <v>1</v>
      </c>
      <c r="G2244" s="1">
        <v>1</v>
      </c>
      <c r="H2244" s="6">
        <v>1</v>
      </c>
      <c r="I2244">
        <v>0</v>
      </c>
      <c r="J2244" s="1">
        <v>29</v>
      </c>
      <c r="K2244" s="1">
        <v>1</v>
      </c>
      <c r="L2244" s="1">
        <v>642</v>
      </c>
      <c r="M2244" s="6">
        <v>0.66</v>
      </c>
      <c r="N2244" s="4">
        <v>1500</v>
      </c>
      <c r="O2244" s="4">
        <v>120</v>
      </c>
      <c r="P2244" s="4">
        <v>700</v>
      </c>
      <c r="Q2244" s="3">
        <v>0.32</v>
      </c>
      <c r="R2244" s="1">
        <v>24</v>
      </c>
      <c r="S2244" s="1">
        <v>700</v>
      </c>
      <c r="T2244" s="1">
        <v>35</v>
      </c>
      <c r="U2244" s="1">
        <v>0</v>
      </c>
      <c r="V2244" s="1">
        <v>30</v>
      </c>
      <c r="W2244" s="1">
        <v>0</v>
      </c>
      <c r="X2244" s="1">
        <v>0</v>
      </c>
      <c r="Y2244" s="1">
        <v>1</v>
      </c>
      <c r="Z2244" s="1">
        <v>1</v>
      </c>
      <c r="AA2244" s="1">
        <v>1</v>
      </c>
      <c r="AB2244" s="1">
        <v>0</v>
      </c>
      <c r="AC2244" s="1">
        <v>0</v>
      </c>
      <c r="AD2244" s="1">
        <v>0</v>
      </c>
      <c r="AE2244" s="1">
        <v>0</v>
      </c>
      <c r="AF2244" s="1">
        <v>200</v>
      </c>
      <c r="AG2244" s="1">
        <v>0</v>
      </c>
      <c r="AH2244" s="1">
        <v>500</v>
      </c>
      <c r="AI2244" s="1">
        <v>700</v>
      </c>
      <c r="AJ2244" s="1" t="s">
        <v>939</v>
      </c>
      <c r="AK2244" s="1" t="s">
        <v>940</v>
      </c>
      <c r="AL2244" s="1" t="s">
        <v>941</v>
      </c>
      <c r="AM2244" s="1" t="s">
        <v>12</v>
      </c>
      <c r="AN2244" s="1" t="s">
        <v>23098</v>
      </c>
      <c r="AO2244" s="1" t="s">
        <v>364</v>
      </c>
      <c r="AP2244" s="1" t="s">
        <v>57</v>
      </c>
      <c r="AQ2244" s="1" t="s">
        <v>25</v>
      </c>
      <c r="AR2244" s="1" t="s">
        <v>19</v>
      </c>
      <c r="AS2244" s="1" t="s">
        <v>23091</v>
      </c>
      <c r="AT2244" s="1" t="s">
        <v>26</v>
      </c>
    </row>
    <row r="2245" spans="1:46" x14ac:dyDescent="0.25">
      <c r="A2245" s="1" t="s">
        <v>18065</v>
      </c>
      <c r="B2245" s="2" t="s">
        <v>23101</v>
      </c>
      <c r="C2245" s="2" t="s">
        <v>23106</v>
      </c>
      <c r="D2245" s="1">
        <v>0</v>
      </c>
      <c r="E2245" s="1">
        <v>0</v>
      </c>
      <c r="F2245" s="1">
        <v>1</v>
      </c>
      <c r="G2245" s="1">
        <v>1</v>
      </c>
      <c r="H2245" s="6">
        <v>1</v>
      </c>
      <c r="I2245">
        <v>1</v>
      </c>
      <c r="J2245" s="1">
        <v>45</v>
      </c>
      <c r="K2245" s="1">
        <v>1</v>
      </c>
      <c r="L2245" s="1">
        <v>637</v>
      </c>
      <c r="M2245" s="6">
        <v>0.75</v>
      </c>
      <c r="N2245" s="4">
        <v>5000</v>
      </c>
      <c r="O2245" s="4">
        <v>400</v>
      </c>
      <c r="P2245" s="4">
        <v>1000</v>
      </c>
      <c r="Q2245" s="3">
        <v>0.3</v>
      </c>
      <c r="R2245" s="1">
        <v>24</v>
      </c>
      <c r="S2245" s="1">
        <v>1000</v>
      </c>
      <c r="T2245" s="1">
        <v>57</v>
      </c>
      <c r="U2245" s="1">
        <v>0</v>
      </c>
      <c r="V2245" s="1">
        <v>30</v>
      </c>
      <c r="W2245" s="1">
        <v>1</v>
      </c>
      <c r="X2245" s="1">
        <v>1</v>
      </c>
      <c r="Y2245" s="1">
        <v>1</v>
      </c>
      <c r="Z2245" s="1">
        <v>0</v>
      </c>
      <c r="AA2245" s="1">
        <v>0</v>
      </c>
      <c r="AB2245" s="1">
        <v>1</v>
      </c>
      <c r="AC2245" s="1">
        <v>14483</v>
      </c>
      <c r="AD2245" s="1">
        <v>0</v>
      </c>
      <c r="AE2245" s="1">
        <v>0</v>
      </c>
      <c r="AF2245" s="1">
        <v>0</v>
      </c>
      <c r="AG2245" s="1">
        <v>30</v>
      </c>
      <c r="AH2245" s="1">
        <v>1400</v>
      </c>
      <c r="AI2245" s="1">
        <v>15913</v>
      </c>
      <c r="AJ2245" s="1" t="s">
        <v>3242</v>
      </c>
      <c r="AK2245" s="1" t="s">
        <v>3243</v>
      </c>
      <c r="AL2245" s="1" t="s">
        <v>3244</v>
      </c>
      <c r="AM2245" s="1" t="s">
        <v>16</v>
      </c>
      <c r="AN2245" s="1" t="s">
        <v>23098</v>
      </c>
      <c r="AO2245" s="1" t="s">
        <v>364</v>
      </c>
      <c r="AP2245" s="1" t="s">
        <v>86</v>
      </c>
      <c r="AQ2245" s="1" t="s">
        <v>14</v>
      </c>
      <c r="AR2245" s="1" t="s">
        <v>19</v>
      </c>
      <c r="AS2245" s="1" t="s">
        <v>23090</v>
      </c>
      <c r="AT2245" s="1" t="s">
        <v>101</v>
      </c>
    </row>
    <row r="2246" spans="1:46" x14ac:dyDescent="0.25">
      <c r="A2246" s="1" t="s">
        <v>18069</v>
      </c>
      <c r="B2246" s="2" t="s">
        <v>23101</v>
      </c>
      <c r="C2246" s="2" t="s">
        <v>23106</v>
      </c>
      <c r="D2246" s="1">
        <v>0</v>
      </c>
      <c r="E2246" s="1">
        <v>1</v>
      </c>
      <c r="F2246" s="1">
        <v>1</v>
      </c>
      <c r="G2246" s="1">
        <v>2</v>
      </c>
      <c r="H2246" s="6">
        <v>0.5</v>
      </c>
      <c r="I2246">
        <v>0</v>
      </c>
      <c r="J2246" s="1">
        <v>34</v>
      </c>
      <c r="K2246" s="1">
        <v>1</v>
      </c>
      <c r="L2246" s="1">
        <v>658</v>
      </c>
      <c r="M2246" s="6">
        <v>0.57999999999999996</v>
      </c>
      <c r="N2246" s="4">
        <v>1500</v>
      </c>
      <c r="O2246" s="4">
        <v>150</v>
      </c>
      <c r="P2246" s="4">
        <v>300</v>
      </c>
      <c r="Q2246" s="3">
        <v>0.33</v>
      </c>
      <c r="R2246" s="1">
        <v>24</v>
      </c>
      <c r="S2246" s="1">
        <v>300</v>
      </c>
      <c r="T2246" s="1">
        <v>41</v>
      </c>
      <c r="U2246" s="1">
        <v>1</v>
      </c>
      <c r="V2246" s="1">
        <v>30</v>
      </c>
      <c r="W2246" s="1">
        <v>0</v>
      </c>
      <c r="X2246" s="1">
        <v>0</v>
      </c>
      <c r="Y2246" s="1">
        <v>1</v>
      </c>
      <c r="Z2246" s="1">
        <v>2</v>
      </c>
      <c r="AA2246" s="1">
        <v>0</v>
      </c>
      <c r="AB2246" s="1">
        <v>0</v>
      </c>
      <c r="AC2246" s="1">
        <v>444</v>
      </c>
      <c r="AD2246" s="1">
        <v>0</v>
      </c>
      <c r="AE2246" s="1">
        <v>0</v>
      </c>
      <c r="AF2246" s="1">
        <v>483</v>
      </c>
      <c r="AG2246" s="1">
        <v>0</v>
      </c>
      <c r="AH2246" s="1">
        <v>500</v>
      </c>
      <c r="AI2246" s="1">
        <v>1427</v>
      </c>
      <c r="AJ2246" s="1" t="s">
        <v>3254</v>
      </c>
      <c r="AK2246" s="1" t="s">
        <v>3255</v>
      </c>
      <c r="AL2246" s="1" t="s">
        <v>3256</v>
      </c>
      <c r="AM2246" s="1" t="s">
        <v>12</v>
      </c>
      <c r="AN2246" s="1" t="s">
        <v>23098</v>
      </c>
      <c r="AO2246" s="1" t="s">
        <v>86</v>
      </c>
      <c r="AP2246" s="1" t="s">
        <v>57</v>
      </c>
      <c r="AQ2246" s="1" t="s">
        <v>25</v>
      </c>
      <c r="AR2246" s="1" t="s">
        <v>19</v>
      </c>
      <c r="AS2246" s="1" t="s">
        <v>23090</v>
      </c>
      <c r="AT2246" s="1" t="s">
        <v>26</v>
      </c>
    </row>
    <row r="2247" spans="1:46" x14ac:dyDescent="0.25">
      <c r="A2247" s="1" t="s">
        <v>18106</v>
      </c>
      <c r="B2247" s="2" t="s">
        <v>23101</v>
      </c>
      <c r="C2247" s="2" t="s">
        <v>23107</v>
      </c>
      <c r="D2247" s="1">
        <v>0</v>
      </c>
      <c r="E2247" s="1">
        <v>2</v>
      </c>
      <c r="F2247" s="1">
        <v>2</v>
      </c>
      <c r="G2247" s="1">
        <v>4</v>
      </c>
      <c r="H2247" s="6">
        <v>0.5</v>
      </c>
      <c r="I2247">
        <v>0</v>
      </c>
      <c r="J2247" s="1">
        <v>47</v>
      </c>
      <c r="K2247" s="1">
        <v>1</v>
      </c>
      <c r="L2247" s="1">
        <v>748</v>
      </c>
      <c r="M2247" s="6">
        <v>0.23</v>
      </c>
      <c r="N2247" s="4">
        <v>8000</v>
      </c>
      <c r="O2247" s="4">
        <v>600</v>
      </c>
      <c r="P2247" s="4">
        <v>500</v>
      </c>
      <c r="Q2247" s="3">
        <v>0.31</v>
      </c>
      <c r="R2247" s="1">
        <v>24</v>
      </c>
      <c r="S2247" s="1">
        <v>500</v>
      </c>
      <c r="T2247" s="1">
        <v>91</v>
      </c>
      <c r="U2247" s="1">
        <v>0</v>
      </c>
      <c r="V2247" s="1">
        <v>30</v>
      </c>
      <c r="W2247" s="1">
        <v>1</v>
      </c>
      <c r="X2247" s="1">
        <v>1</v>
      </c>
      <c r="Y2247" s="1">
        <v>1</v>
      </c>
      <c r="Z2247" s="1">
        <v>2</v>
      </c>
      <c r="AA2247" s="1">
        <v>0</v>
      </c>
      <c r="AB2247" s="1">
        <v>0</v>
      </c>
      <c r="AC2247" s="1">
        <v>5197</v>
      </c>
      <c r="AD2247" s="1">
        <v>0</v>
      </c>
      <c r="AE2247" s="1">
        <v>0</v>
      </c>
      <c r="AF2247" s="1">
        <v>907</v>
      </c>
      <c r="AG2247" s="1">
        <v>40</v>
      </c>
      <c r="AH2247" s="1">
        <v>0</v>
      </c>
      <c r="AI2247" s="1">
        <v>6144</v>
      </c>
      <c r="AJ2247" s="1" t="s">
        <v>3367</v>
      </c>
      <c r="AK2247" s="1" t="s">
        <v>3368</v>
      </c>
      <c r="AL2247" s="1" t="s">
        <v>3369</v>
      </c>
      <c r="AM2247" s="1" t="s">
        <v>12</v>
      </c>
      <c r="AN2247" s="1" t="s">
        <v>23098</v>
      </c>
      <c r="AO2247" s="1" t="s">
        <v>364</v>
      </c>
      <c r="AP2247" s="1" t="s">
        <v>86</v>
      </c>
      <c r="AQ2247" s="1" t="s">
        <v>14</v>
      </c>
      <c r="AR2247" s="1" t="s">
        <v>19</v>
      </c>
      <c r="AS2247" s="1" t="s">
        <v>23090</v>
      </c>
      <c r="AT2247" s="1" t="s">
        <v>26</v>
      </c>
    </row>
    <row r="2248" spans="1:46" x14ac:dyDescent="0.25">
      <c r="A2248" s="1" t="s">
        <v>22305</v>
      </c>
      <c r="B2248" s="2" t="s">
        <v>23101</v>
      </c>
      <c r="C2248" s="2" t="s">
        <v>23107</v>
      </c>
      <c r="D2248" s="1">
        <v>0</v>
      </c>
      <c r="E2248" s="1">
        <v>0</v>
      </c>
      <c r="F2248" s="1">
        <v>2</v>
      </c>
      <c r="G2248" s="1">
        <v>2</v>
      </c>
      <c r="H2248" s="6">
        <v>1</v>
      </c>
      <c r="I2248">
        <v>1</v>
      </c>
      <c r="J2248" s="1">
        <v>29</v>
      </c>
      <c r="K2248" s="1">
        <v>1</v>
      </c>
      <c r="L2248" s="1">
        <v>840</v>
      </c>
      <c r="M2248" s="6">
        <v>0.18</v>
      </c>
      <c r="N2248" s="4">
        <v>3500</v>
      </c>
      <c r="O2248" s="4">
        <v>300</v>
      </c>
      <c r="P2248" s="4">
        <v>300</v>
      </c>
      <c r="Q2248" s="3">
        <v>0.3</v>
      </c>
      <c r="R2248" s="1">
        <v>6</v>
      </c>
      <c r="S2248" s="1">
        <v>300</v>
      </c>
      <c r="T2248" s="1">
        <v>56</v>
      </c>
      <c r="U2248" s="1">
        <v>1</v>
      </c>
      <c r="V2248" s="1">
        <v>30</v>
      </c>
      <c r="W2248" s="1">
        <v>1</v>
      </c>
      <c r="X2248" s="1">
        <v>1</v>
      </c>
      <c r="Y2248" s="1">
        <v>1</v>
      </c>
      <c r="Z2248" s="1">
        <v>4</v>
      </c>
      <c r="AA2248" s="1">
        <v>0</v>
      </c>
      <c r="AB2248" s="1">
        <v>1</v>
      </c>
      <c r="AC2248" s="1">
        <v>0</v>
      </c>
      <c r="AD2248" s="1">
        <v>0</v>
      </c>
      <c r="AE2248" s="1">
        <v>0</v>
      </c>
      <c r="AF2248" s="1">
        <v>0</v>
      </c>
      <c r="AG2248" s="1">
        <v>0</v>
      </c>
      <c r="AH2248" s="1">
        <v>0</v>
      </c>
      <c r="AI2248" s="1">
        <v>0</v>
      </c>
      <c r="AJ2248" s="1" t="s">
        <v>14966</v>
      </c>
      <c r="AK2248" s="1" t="s">
        <v>14967</v>
      </c>
      <c r="AL2248" s="1" t="s">
        <v>14968</v>
      </c>
      <c r="AM2248" s="1" t="s">
        <v>16</v>
      </c>
      <c r="AN2248" s="1" t="s">
        <v>23098</v>
      </c>
      <c r="AO2248" s="1" t="s">
        <v>86</v>
      </c>
      <c r="AP2248" s="1" t="s">
        <v>86</v>
      </c>
      <c r="AQ2248" s="1" t="s">
        <v>14</v>
      </c>
      <c r="AR2248" s="1" t="s">
        <v>19</v>
      </c>
      <c r="AS2248" s="1" t="s">
        <v>23090</v>
      </c>
      <c r="AT2248" s="1" t="s">
        <v>101</v>
      </c>
    </row>
    <row r="2249" spans="1:46" x14ac:dyDescent="0.25">
      <c r="A2249" s="1" t="s">
        <v>17362</v>
      </c>
      <c r="B2249" s="2" t="s">
        <v>23101</v>
      </c>
      <c r="C2249" s="2" t="s">
        <v>23107</v>
      </c>
      <c r="D2249" s="1">
        <v>0</v>
      </c>
      <c r="E2249" s="1">
        <v>0</v>
      </c>
      <c r="F2249" s="1">
        <v>1</v>
      </c>
      <c r="G2249" s="1">
        <v>1</v>
      </c>
      <c r="H2249" s="6">
        <v>1</v>
      </c>
      <c r="I2249">
        <v>0</v>
      </c>
      <c r="J2249" s="1">
        <v>33</v>
      </c>
      <c r="K2249" s="1">
        <v>1</v>
      </c>
      <c r="L2249" s="1">
        <v>733</v>
      </c>
      <c r="M2249" s="6">
        <v>0.53</v>
      </c>
      <c r="N2249" s="4">
        <v>2700</v>
      </c>
      <c r="O2249" s="4">
        <v>200</v>
      </c>
      <c r="P2249" s="4">
        <v>300</v>
      </c>
      <c r="Q2249" s="3">
        <v>0.36</v>
      </c>
      <c r="R2249" s="1">
        <v>24</v>
      </c>
      <c r="S2249" s="1">
        <v>300</v>
      </c>
      <c r="T2249" s="1">
        <v>28</v>
      </c>
      <c r="U2249" s="1">
        <v>0</v>
      </c>
      <c r="V2249" s="1">
        <v>30</v>
      </c>
      <c r="W2249" s="1">
        <v>0</v>
      </c>
      <c r="X2249" s="1">
        <v>0</v>
      </c>
      <c r="Y2249" s="1">
        <v>1</v>
      </c>
      <c r="Z2249" s="1">
        <v>0</v>
      </c>
      <c r="AA2249" s="1">
        <v>1</v>
      </c>
      <c r="AB2249" s="1">
        <v>0</v>
      </c>
      <c r="AC2249" s="1">
        <v>0</v>
      </c>
      <c r="AD2249" s="1">
        <v>0</v>
      </c>
      <c r="AE2249" s="1">
        <v>0</v>
      </c>
      <c r="AF2249" s="1">
        <v>342</v>
      </c>
      <c r="AG2249" s="1">
        <v>0</v>
      </c>
      <c r="AH2249" s="1">
        <v>1200</v>
      </c>
      <c r="AI2249" s="1">
        <v>1542</v>
      </c>
      <c r="AJ2249" s="1" t="s">
        <v>1125</v>
      </c>
      <c r="AK2249" s="1" t="s">
        <v>1126</v>
      </c>
      <c r="AL2249" s="1" t="s">
        <v>1127</v>
      </c>
      <c r="AM2249" s="1" t="s">
        <v>12</v>
      </c>
      <c r="AN2249" s="1" t="s">
        <v>23098</v>
      </c>
      <c r="AO2249" s="1" t="s">
        <v>364</v>
      </c>
      <c r="AP2249" s="1" t="s">
        <v>57</v>
      </c>
      <c r="AQ2249" s="1" t="s">
        <v>25</v>
      </c>
      <c r="AR2249" s="1" t="s">
        <v>19</v>
      </c>
      <c r="AS2249" s="1" t="s">
        <v>23091</v>
      </c>
      <c r="AT2249" s="1" t="s">
        <v>26</v>
      </c>
    </row>
    <row r="2250" spans="1:46" x14ac:dyDescent="0.25">
      <c r="A2250" s="1" t="s">
        <v>17542</v>
      </c>
      <c r="B2250" s="2" t="s">
        <v>23101</v>
      </c>
      <c r="C2250" s="2" t="s">
        <v>23107</v>
      </c>
      <c r="D2250" s="1">
        <v>0</v>
      </c>
      <c r="E2250" s="1">
        <v>0</v>
      </c>
      <c r="F2250" s="1">
        <v>1</v>
      </c>
      <c r="G2250" s="1">
        <v>1</v>
      </c>
      <c r="H2250" s="6">
        <v>1</v>
      </c>
      <c r="I2250">
        <v>1</v>
      </c>
      <c r="J2250" s="1">
        <v>34</v>
      </c>
      <c r="K2250" s="1">
        <v>0</v>
      </c>
      <c r="L2250" s="1">
        <v>663</v>
      </c>
      <c r="M2250" s="6">
        <v>0.36</v>
      </c>
      <c r="N2250" s="4">
        <v>4000</v>
      </c>
      <c r="O2250" s="4">
        <v>320</v>
      </c>
      <c r="P2250" s="4">
        <v>200</v>
      </c>
      <c r="Q2250" s="3">
        <v>0.3</v>
      </c>
      <c r="R2250" s="1">
        <v>24</v>
      </c>
      <c r="S2250" s="1">
        <v>200</v>
      </c>
      <c r="T2250" s="1">
        <v>21</v>
      </c>
      <c r="U2250" s="1">
        <v>1</v>
      </c>
      <c r="V2250" s="1">
        <v>30</v>
      </c>
      <c r="W2250" s="1">
        <v>1</v>
      </c>
      <c r="X2250" s="1">
        <v>1</v>
      </c>
      <c r="Y2250" s="1">
        <v>0</v>
      </c>
      <c r="Z2250" s="1">
        <v>3</v>
      </c>
      <c r="AA2250" s="1">
        <v>1</v>
      </c>
      <c r="AB2250" s="1">
        <v>1</v>
      </c>
      <c r="AC2250" s="1">
        <v>2527</v>
      </c>
      <c r="AD2250" s="1">
        <v>0</v>
      </c>
      <c r="AE2250" s="1">
        <v>0</v>
      </c>
      <c r="AF2250" s="1">
        <v>400</v>
      </c>
      <c r="AG2250" s="1">
        <v>0</v>
      </c>
      <c r="AH2250" s="1">
        <v>0</v>
      </c>
      <c r="AI2250" s="1">
        <v>2927</v>
      </c>
      <c r="AJ2250" s="1" t="s">
        <v>1697</v>
      </c>
      <c r="AK2250" s="1" t="s">
        <v>1698</v>
      </c>
      <c r="AL2250" s="1" t="s">
        <v>1699</v>
      </c>
      <c r="AM2250" s="1" t="s">
        <v>16</v>
      </c>
      <c r="AN2250" s="1" t="s">
        <v>23097</v>
      </c>
      <c r="AO2250" s="1" t="s">
        <v>86</v>
      </c>
      <c r="AP2250" s="1" t="s">
        <v>86</v>
      </c>
      <c r="AQ2250" s="1" t="s">
        <v>14</v>
      </c>
      <c r="AR2250" s="1" t="s">
        <v>30</v>
      </c>
      <c r="AS2250" s="1" t="s">
        <v>23091</v>
      </c>
      <c r="AT2250" s="1" t="s">
        <v>101</v>
      </c>
    </row>
    <row r="2251" spans="1:46" x14ac:dyDescent="0.25">
      <c r="A2251" s="1" t="s">
        <v>21644</v>
      </c>
      <c r="B2251" s="2" t="s">
        <v>23101</v>
      </c>
      <c r="C2251" s="2" t="s">
        <v>23107</v>
      </c>
      <c r="D2251" s="1">
        <v>0</v>
      </c>
      <c r="E2251" s="1">
        <v>0</v>
      </c>
      <c r="F2251" s="1">
        <v>1</v>
      </c>
      <c r="G2251" s="1">
        <v>1</v>
      </c>
      <c r="H2251" s="6">
        <v>1</v>
      </c>
      <c r="I2251">
        <v>0</v>
      </c>
      <c r="J2251" s="1">
        <v>52</v>
      </c>
      <c r="K2251" s="1">
        <v>1</v>
      </c>
      <c r="L2251" s="1">
        <v>658</v>
      </c>
      <c r="M2251" s="6">
        <v>0.37</v>
      </c>
      <c r="N2251" s="4">
        <v>4000</v>
      </c>
      <c r="O2251" s="4">
        <v>400</v>
      </c>
      <c r="P2251" s="4">
        <v>500</v>
      </c>
      <c r="Q2251" s="3">
        <v>0.3</v>
      </c>
      <c r="R2251" s="1">
        <v>24</v>
      </c>
      <c r="S2251" s="1">
        <v>500</v>
      </c>
      <c r="T2251" s="1">
        <v>55</v>
      </c>
      <c r="U2251" s="1">
        <v>1</v>
      </c>
      <c r="V2251" s="1">
        <v>30</v>
      </c>
      <c r="W2251" s="1">
        <v>1</v>
      </c>
      <c r="X2251" s="1">
        <v>1</v>
      </c>
      <c r="Y2251" s="1">
        <v>0</v>
      </c>
      <c r="Z2251" s="1">
        <v>4</v>
      </c>
      <c r="AA2251" s="1">
        <v>0</v>
      </c>
      <c r="AB2251" s="1">
        <v>0</v>
      </c>
      <c r="AC2251" s="1">
        <v>12700</v>
      </c>
      <c r="AD2251" s="1">
        <v>0</v>
      </c>
      <c r="AE2251" s="1">
        <v>0</v>
      </c>
      <c r="AF2251" s="1">
        <v>0</v>
      </c>
      <c r="AG2251" s="1">
        <v>0</v>
      </c>
      <c r="AH2251" s="1">
        <v>400</v>
      </c>
      <c r="AI2251" s="1">
        <v>13100</v>
      </c>
      <c r="AJ2251" s="1" t="s">
        <v>13213</v>
      </c>
      <c r="AK2251" s="1" t="s">
        <v>13214</v>
      </c>
      <c r="AL2251" s="1" t="s">
        <v>13215</v>
      </c>
      <c r="AM2251" s="1" t="s">
        <v>12</v>
      </c>
      <c r="AN2251" s="1" t="s">
        <v>23098</v>
      </c>
      <c r="AO2251" s="1" t="s">
        <v>86</v>
      </c>
      <c r="AP2251" s="1" t="s">
        <v>86</v>
      </c>
      <c r="AQ2251" s="1" t="s">
        <v>14</v>
      </c>
      <c r="AR2251" s="1" t="s">
        <v>30</v>
      </c>
      <c r="AS2251" s="1" t="s">
        <v>23090</v>
      </c>
      <c r="AT2251" s="1" t="s">
        <v>26</v>
      </c>
    </row>
    <row r="2252" spans="1:46" x14ac:dyDescent="0.25">
      <c r="A2252" s="1" t="s">
        <v>20604</v>
      </c>
      <c r="B2252" s="2" t="s">
        <v>23101</v>
      </c>
      <c r="C2252" s="2" t="s">
        <v>23107</v>
      </c>
      <c r="D2252" s="1">
        <v>0</v>
      </c>
      <c r="E2252" s="1">
        <v>0</v>
      </c>
      <c r="F2252" s="1">
        <v>1</v>
      </c>
      <c r="G2252" s="1">
        <v>1</v>
      </c>
      <c r="H2252" s="6">
        <v>1</v>
      </c>
      <c r="I2252">
        <v>0</v>
      </c>
      <c r="J2252" s="1">
        <v>46</v>
      </c>
      <c r="K2252" s="1">
        <v>1</v>
      </c>
      <c r="L2252" s="1">
        <v>450</v>
      </c>
      <c r="M2252" s="6">
        <v>0</v>
      </c>
      <c r="N2252" s="4">
        <v>3600</v>
      </c>
      <c r="O2252" s="4">
        <v>300</v>
      </c>
      <c r="P2252" s="4">
        <v>100</v>
      </c>
      <c r="Q2252" s="3">
        <v>0.26</v>
      </c>
      <c r="R2252" s="1">
        <v>12</v>
      </c>
      <c r="S2252" s="1">
        <v>100</v>
      </c>
      <c r="T2252" s="1">
        <v>13</v>
      </c>
      <c r="U2252" s="1">
        <v>1</v>
      </c>
      <c r="V2252" s="1">
        <v>30</v>
      </c>
      <c r="W2252" s="1">
        <v>0</v>
      </c>
      <c r="X2252" s="1">
        <v>1</v>
      </c>
      <c r="Y2252" s="1">
        <v>0</v>
      </c>
      <c r="Z2252" s="1">
        <v>2</v>
      </c>
      <c r="AA2252" s="1">
        <v>1</v>
      </c>
      <c r="AB2252" s="1">
        <v>0</v>
      </c>
      <c r="AC2252" s="1">
        <v>0</v>
      </c>
      <c r="AD2252" s="1">
        <v>0</v>
      </c>
      <c r="AE2252" s="1">
        <v>0</v>
      </c>
      <c r="AF2252" s="1">
        <v>0</v>
      </c>
      <c r="AG2252" s="1">
        <v>0</v>
      </c>
      <c r="AH2252" s="1">
        <v>0</v>
      </c>
      <c r="AI2252" s="1">
        <v>0</v>
      </c>
      <c r="AJ2252" s="1" t="s">
        <v>468</v>
      </c>
      <c r="AK2252" s="1" t="s">
        <v>10419</v>
      </c>
      <c r="AL2252" s="1" t="s">
        <v>10420</v>
      </c>
      <c r="AM2252" s="1" t="s">
        <v>12</v>
      </c>
      <c r="AN2252" s="1" t="s">
        <v>23098</v>
      </c>
      <c r="AO2252" s="1" t="s">
        <v>86</v>
      </c>
      <c r="AP2252" s="1" t="s">
        <v>57</v>
      </c>
      <c r="AQ2252" s="1" t="s">
        <v>14</v>
      </c>
      <c r="AR2252" s="1" t="s">
        <v>30</v>
      </c>
      <c r="AS2252" s="1" t="s">
        <v>23091</v>
      </c>
      <c r="AT2252" s="1" t="s">
        <v>26</v>
      </c>
    </row>
    <row r="2253" spans="1:46" x14ac:dyDescent="0.25">
      <c r="A2253" s="1" t="s">
        <v>18255</v>
      </c>
      <c r="B2253" s="2" t="s">
        <v>23101</v>
      </c>
      <c r="C2253" s="2" t="s">
        <v>23107</v>
      </c>
      <c r="D2253" s="1">
        <v>0</v>
      </c>
      <c r="E2253" s="1">
        <v>0</v>
      </c>
      <c r="F2253" s="1">
        <v>1</v>
      </c>
      <c r="G2253" s="1">
        <v>1</v>
      </c>
      <c r="H2253" s="6">
        <v>1</v>
      </c>
      <c r="I2253">
        <v>0</v>
      </c>
      <c r="J2253" s="1">
        <v>29</v>
      </c>
      <c r="K2253" s="1">
        <v>1</v>
      </c>
      <c r="L2253" s="1">
        <v>790</v>
      </c>
      <c r="M2253" s="6">
        <v>0.34</v>
      </c>
      <c r="N2253" s="4">
        <v>4000</v>
      </c>
      <c r="O2253" s="4">
        <v>390</v>
      </c>
      <c r="P2253" s="4">
        <v>500</v>
      </c>
      <c r="Q2253" s="3">
        <v>0.35</v>
      </c>
      <c r="R2253" s="1">
        <v>12</v>
      </c>
      <c r="S2253" s="1">
        <v>500</v>
      </c>
      <c r="T2253" s="1">
        <v>50</v>
      </c>
      <c r="U2253" s="1">
        <v>1</v>
      </c>
      <c r="V2253" s="1">
        <v>30</v>
      </c>
      <c r="W2253" s="1">
        <v>0</v>
      </c>
      <c r="X2253" s="1">
        <v>1</v>
      </c>
      <c r="Y2253" s="1">
        <v>1</v>
      </c>
      <c r="Z2253" s="1">
        <v>4</v>
      </c>
      <c r="AA2253" s="1">
        <v>0</v>
      </c>
      <c r="AB2253" s="1">
        <v>0</v>
      </c>
      <c r="AC2253" s="1">
        <v>0</v>
      </c>
      <c r="AD2253" s="1">
        <v>0</v>
      </c>
      <c r="AE2253" s="1">
        <v>0</v>
      </c>
      <c r="AF2253" s="1">
        <v>1300</v>
      </c>
      <c r="AG2253" s="1">
        <v>0</v>
      </c>
      <c r="AH2253" s="1">
        <v>300</v>
      </c>
      <c r="AI2253" s="1">
        <v>1600</v>
      </c>
      <c r="AJ2253" s="1" t="s">
        <v>3838</v>
      </c>
      <c r="AK2253" s="1" t="s">
        <v>3839</v>
      </c>
      <c r="AL2253" s="1" t="s">
        <v>3840</v>
      </c>
      <c r="AM2253" s="1" t="s">
        <v>12</v>
      </c>
      <c r="AN2253" s="1" t="s">
        <v>23098</v>
      </c>
      <c r="AO2253" s="1" t="s">
        <v>86</v>
      </c>
      <c r="AP2253" s="1" t="s">
        <v>57</v>
      </c>
      <c r="AQ2253" s="1" t="s">
        <v>14</v>
      </c>
      <c r="AR2253" s="1" t="s">
        <v>19</v>
      </c>
      <c r="AS2253" s="1" t="s">
        <v>23090</v>
      </c>
      <c r="AT2253" s="1" t="s">
        <v>26</v>
      </c>
    </row>
    <row r="2254" spans="1:46" x14ac:dyDescent="0.25">
      <c r="A2254" s="1" t="s">
        <v>22351</v>
      </c>
      <c r="B2254" s="2" t="s">
        <v>23101</v>
      </c>
      <c r="C2254" s="2" t="s">
        <v>23108</v>
      </c>
      <c r="D2254" s="1">
        <v>0</v>
      </c>
      <c r="E2254" s="1">
        <v>0</v>
      </c>
      <c r="F2254" s="1">
        <v>1</v>
      </c>
      <c r="G2254" s="1">
        <v>1</v>
      </c>
      <c r="H2254" s="6">
        <v>1</v>
      </c>
      <c r="I2254">
        <v>1</v>
      </c>
      <c r="J2254" s="1">
        <v>39</v>
      </c>
      <c r="K2254" s="1">
        <v>0</v>
      </c>
      <c r="L2254" s="1">
        <v>471</v>
      </c>
      <c r="M2254" s="6">
        <v>0.28000000000000003</v>
      </c>
      <c r="N2254" s="4">
        <v>1500</v>
      </c>
      <c r="O2254" s="4">
        <v>120</v>
      </c>
      <c r="P2254" s="4">
        <v>200</v>
      </c>
      <c r="Q2254" s="3">
        <v>0.35</v>
      </c>
      <c r="R2254" s="1">
        <v>12</v>
      </c>
      <c r="S2254" s="1">
        <v>200</v>
      </c>
      <c r="T2254" s="1">
        <v>16</v>
      </c>
      <c r="U2254" s="1">
        <v>1</v>
      </c>
      <c r="V2254" s="1">
        <v>30</v>
      </c>
      <c r="W2254" s="1">
        <v>0</v>
      </c>
      <c r="X2254" s="1">
        <v>0</v>
      </c>
      <c r="Y2254" s="1">
        <v>0</v>
      </c>
      <c r="Z2254" s="1">
        <v>2</v>
      </c>
      <c r="AA2254" s="1">
        <v>1</v>
      </c>
      <c r="AB2254" s="1">
        <v>1</v>
      </c>
      <c r="AC2254" s="1">
        <v>0</v>
      </c>
      <c r="AD2254" s="1">
        <v>0</v>
      </c>
      <c r="AE2254" s="1">
        <v>0</v>
      </c>
      <c r="AF2254" s="1">
        <v>293</v>
      </c>
      <c r="AG2254" s="1">
        <v>0</v>
      </c>
      <c r="AH2254" s="1">
        <v>0</v>
      </c>
      <c r="AI2254" s="1">
        <v>293</v>
      </c>
      <c r="AJ2254" s="1" t="s">
        <v>866</v>
      </c>
      <c r="AK2254" s="1" t="s">
        <v>15092</v>
      </c>
      <c r="AL2254" s="1" t="s">
        <v>15093</v>
      </c>
      <c r="AM2254" s="1" t="s">
        <v>16</v>
      </c>
      <c r="AN2254" s="1" t="s">
        <v>23097</v>
      </c>
      <c r="AO2254" s="1" t="s">
        <v>86</v>
      </c>
      <c r="AP2254" s="1" t="s">
        <v>57</v>
      </c>
      <c r="AQ2254" s="1" t="s">
        <v>25</v>
      </c>
      <c r="AR2254" s="1" t="s">
        <v>30</v>
      </c>
      <c r="AS2254" s="1" t="s">
        <v>23091</v>
      </c>
      <c r="AT2254" s="1" t="s">
        <v>101</v>
      </c>
    </row>
    <row r="2255" spans="1:46" x14ac:dyDescent="0.25">
      <c r="A2255" s="1" t="s">
        <v>22920</v>
      </c>
      <c r="B2255" s="2" t="s">
        <v>23101</v>
      </c>
      <c r="C2255" s="2" t="s">
        <v>23108</v>
      </c>
      <c r="D2255" s="1">
        <v>0</v>
      </c>
      <c r="E2255" s="1">
        <v>3</v>
      </c>
      <c r="F2255" s="1">
        <v>2</v>
      </c>
      <c r="G2255" s="1">
        <v>5</v>
      </c>
      <c r="H2255" s="6">
        <v>0.4</v>
      </c>
      <c r="I2255">
        <v>0</v>
      </c>
      <c r="J2255" s="1">
        <v>34</v>
      </c>
      <c r="K2255" s="1">
        <v>0</v>
      </c>
      <c r="L2255" s="1">
        <v>765</v>
      </c>
      <c r="M2255" s="6">
        <v>0.5</v>
      </c>
      <c r="N2255" s="4">
        <v>3500</v>
      </c>
      <c r="O2255" s="4">
        <v>250</v>
      </c>
      <c r="P2255" s="4">
        <v>350</v>
      </c>
      <c r="Q2255" s="3">
        <v>0.27</v>
      </c>
      <c r="R2255" s="1">
        <v>24</v>
      </c>
      <c r="S2255" s="1">
        <v>350</v>
      </c>
      <c r="T2255" s="1">
        <v>40</v>
      </c>
      <c r="U2255" s="1">
        <v>1</v>
      </c>
      <c r="V2255" s="1">
        <v>30</v>
      </c>
      <c r="W2255" s="1">
        <v>0</v>
      </c>
      <c r="X2255" s="1">
        <v>1</v>
      </c>
      <c r="Y2255" s="1">
        <v>1</v>
      </c>
      <c r="Z2255" s="1">
        <v>0</v>
      </c>
      <c r="AA2255" s="1">
        <v>0</v>
      </c>
      <c r="AB2255" s="1">
        <v>0</v>
      </c>
      <c r="AC2255" s="1">
        <v>660</v>
      </c>
      <c r="AD2255" s="1">
        <v>0</v>
      </c>
      <c r="AE2255" s="1">
        <v>1420</v>
      </c>
      <c r="AF2255" s="1">
        <v>500</v>
      </c>
      <c r="AG2255" s="1">
        <v>100</v>
      </c>
      <c r="AH2255" s="1">
        <v>0</v>
      </c>
      <c r="AI2255" s="1">
        <v>2680</v>
      </c>
      <c r="AJ2255" s="1" t="s">
        <v>1965</v>
      </c>
      <c r="AK2255" s="1" t="s">
        <v>16605</v>
      </c>
      <c r="AL2255" s="1" t="s">
        <v>16606</v>
      </c>
      <c r="AM2255" s="1" t="s">
        <v>12</v>
      </c>
      <c r="AN2255" s="1" t="s">
        <v>23097</v>
      </c>
      <c r="AO2255" s="1" t="s">
        <v>86</v>
      </c>
      <c r="AP2255" s="1" t="s">
        <v>57</v>
      </c>
      <c r="AQ2255" s="1" t="s">
        <v>14</v>
      </c>
      <c r="AR2255" s="1" t="s">
        <v>19</v>
      </c>
      <c r="AS2255" s="1" t="s">
        <v>23090</v>
      </c>
      <c r="AT2255" s="1" t="s">
        <v>26</v>
      </c>
    </row>
    <row r="2256" spans="1:46" x14ac:dyDescent="0.25">
      <c r="A2256" s="1" t="s">
        <v>21726</v>
      </c>
      <c r="B2256" s="2" t="s">
        <v>23101</v>
      </c>
      <c r="C2256" s="2" t="s">
        <v>23108</v>
      </c>
      <c r="D2256" s="1">
        <v>0</v>
      </c>
      <c r="E2256" s="1">
        <v>0</v>
      </c>
      <c r="F2256" s="1">
        <v>1</v>
      </c>
      <c r="G2256" s="1">
        <v>1</v>
      </c>
      <c r="H2256" s="6">
        <v>1</v>
      </c>
      <c r="I2256">
        <v>0</v>
      </c>
      <c r="J2256" s="1">
        <v>38</v>
      </c>
      <c r="K2256" s="1">
        <v>1</v>
      </c>
      <c r="L2256" s="1">
        <v>600</v>
      </c>
      <c r="M2256" s="6">
        <v>0.82</v>
      </c>
      <c r="N2256" s="4">
        <v>7200</v>
      </c>
      <c r="O2256" s="4">
        <v>400</v>
      </c>
      <c r="P2256" s="4">
        <v>500</v>
      </c>
      <c r="Q2256" s="3">
        <v>0.35</v>
      </c>
      <c r="R2256" s="1">
        <v>12</v>
      </c>
      <c r="S2256" s="1">
        <v>500</v>
      </c>
      <c r="T2256" s="1">
        <v>49</v>
      </c>
      <c r="U2256" s="1">
        <v>1</v>
      </c>
      <c r="V2256" s="1">
        <v>30</v>
      </c>
      <c r="W2256" s="1">
        <v>1</v>
      </c>
      <c r="X2256" s="1">
        <v>0</v>
      </c>
      <c r="Y2256" s="1">
        <v>0</v>
      </c>
      <c r="Z2256" s="1">
        <v>4</v>
      </c>
      <c r="AA2256" s="1">
        <v>0</v>
      </c>
      <c r="AB2256" s="1">
        <v>0</v>
      </c>
      <c r="AC2256" s="1">
        <v>891</v>
      </c>
      <c r="AD2256" s="1">
        <v>0</v>
      </c>
      <c r="AE2256" s="1">
        <v>950</v>
      </c>
      <c r="AF2256" s="1">
        <v>18200</v>
      </c>
      <c r="AG2256" s="1">
        <v>0</v>
      </c>
      <c r="AH2256" s="1">
        <v>0</v>
      </c>
      <c r="AI2256" s="1">
        <v>20041</v>
      </c>
      <c r="AJ2256" s="1" t="s">
        <v>13437</v>
      </c>
      <c r="AK2256" s="1" t="s">
        <v>13438</v>
      </c>
      <c r="AL2256" s="1" t="s">
        <v>13439</v>
      </c>
      <c r="AM2256" s="1" t="s">
        <v>12</v>
      </c>
      <c r="AN2256" s="1" t="s">
        <v>23098</v>
      </c>
      <c r="AO2256" s="1" t="s">
        <v>86</v>
      </c>
      <c r="AP2256" s="1" t="s">
        <v>86</v>
      </c>
      <c r="AQ2256" s="1" t="s">
        <v>25</v>
      </c>
      <c r="AR2256" s="1" t="s">
        <v>30</v>
      </c>
      <c r="AS2256" s="1" t="s">
        <v>23090</v>
      </c>
      <c r="AT2256" s="1" t="s">
        <v>26</v>
      </c>
    </row>
    <row r="2257" spans="1:46" x14ac:dyDescent="0.25">
      <c r="A2257" s="1" t="s">
        <v>17686</v>
      </c>
      <c r="B2257" s="2" t="s">
        <v>23101</v>
      </c>
      <c r="C2257" s="2" t="s">
        <v>23108</v>
      </c>
      <c r="D2257" s="1">
        <v>0</v>
      </c>
      <c r="E2257" s="1">
        <v>0</v>
      </c>
      <c r="F2257" s="1">
        <v>3</v>
      </c>
      <c r="G2257" s="1">
        <v>3</v>
      </c>
      <c r="H2257" s="6">
        <v>1</v>
      </c>
      <c r="I2257">
        <v>1</v>
      </c>
      <c r="J2257" s="1">
        <v>32</v>
      </c>
      <c r="K2257" s="1">
        <v>1</v>
      </c>
      <c r="L2257" s="1">
        <v>670</v>
      </c>
      <c r="M2257" s="6">
        <v>0.32</v>
      </c>
      <c r="N2257" s="4">
        <v>4500</v>
      </c>
      <c r="O2257" s="4">
        <v>350</v>
      </c>
      <c r="P2257" s="4">
        <v>300</v>
      </c>
      <c r="Q2257" s="3">
        <v>0.3</v>
      </c>
      <c r="R2257" s="1">
        <v>18</v>
      </c>
      <c r="S2257" s="1">
        <v>300</v>
      </c>
      <c r="T2257" s="1">
        <v>31</v>
      </c>
      <c r="U2257" s="1">
        <v>1</v>
      </c>
      <c r="V2257" s="1">
        <v>30</v>
      </c>
      <c r="W2257" s="1">
        <v>1</v>
      </c>
      <c r="X2257" s="1">
        <v>1</v>
      </c>
      <c r="Y2257" s="1">
        <v>0</v>
      </c>
      <c r="Z2257" s="1">
        <v>6</v>
      </c>
      <c r="AA2257" s="1">
        <v>0</v>
      </c>
      <c r="AB2257" s="1">
        <v>1</v>
      </c>
      <c r="AC2257" s="1">
        <v>761</v>
      </c>
      <c r="AD2257" s="1">
        <v>0</v>
      </c>
      <c r="AE2257" s="1">
        <v>0</v>
      </c>
      <c r="AF2257" s="1">
        <v>1213</v>
      </c>
      <c r="AG2257" s="1">
        <v>130</v>
      </c>
      <c r="AH2257" s="1">
        <v>0</v>
      </c>
      <c r="AI2257" s="1">
        <v>2104</v>
      </c>
      <c r="AJ2257" s="1" t="s">
        <v>2135</v>
      </c>
      <c r="AK2257" s="1" t="s">
        <v>2136</v>
      </c>
      <c r="AL2257" s="1" t="s">
        <v>2137</v>
      </c>
      <c r="AM2257" s="1" t="s">
        <v>16</v>
      </c>
      <c r="AN2257" s="1" t="s">
        <v>23098</v>
      </c>
      <c r="AO2257" s="1" t="s">
        <v>86</v>
      </c>
      <c r="AP2257" s="1" t="s">
        <v>86</v>
      </c>
      <c r="AQ2257" s="1" t="s">
        <v>14</v>
      </c>
      <c r="AR2257" s="1" t="s">
        <v>30</v>
      </c>
      <c r="AS2257" s="1" t="s">
        <v>23090</v>
      </c>
      <c r="AT2257" s="1" t="s">
        <v>101</v>
      </c>
    </row>
    <row r="2258" spans="1:46" x14ac:dyDescent="0.25">
      <c r="A2258" s="1" t="s">
        <v>21843</v>
      </c>
      <c r="B2258" s="2" t="s">
        <v>23101</v>
      </c>
      <c r="C2258" s="2" t="s">
        <v>23108</v>
      </c>
      <c r="D2258" s="1">
        <v>0</v>
      </c>
      <c r="E2258" s="1">
        <v>0</v>
      </c>
      <c r="F2258" s="1">
        <v>1</v>
      </c>
      <c r="G2258" s="1">
        <v>1</v>
      </c>
      <c r="H2258" s="6">
        <v>1</v>
      </c>
      <c r="I2258">
        <v>0</v>
      </c>
      <c r="J2258" s="1">
        <v>56</v>
      </c>
      <c r="K2258" s="1">
        <v>0</v>
      </c>
      <c r="L2258" s="1">
        <v>600</v>
      </c>
      <c r="M2258" s="6">
        <v>0.6</v>
      </c>
      <c r="N2258" s="4">
        <v>2900</v>
      </c>
      <c r="O2258" s="4">
        <v>230</v>
      </c>
      <c r="P2258" s="4">
        <v>300</v>
      </c>
      <c r="Q2258" s="3">
        <v>0.25</v>
      </c>
      <c r="R2258" s="1">
        <v>24</v>
      </c>
      <c r="S2258" s="1">
        <v>300</v>
      </c>
      <c r="T2258" s="1">
        <v>31</v>
      </c>
      <c r="U2258" s="1">
        <v>1</v>
      </c>
      <c r="V2258" s="1">
        <v>30</v>
      </c>
      <c r="W2258" s="1">
        <v>0</v>
      </c>
      <c r="X2258" s="1">
        <v>0</v>
      </c>
      <c r="Y2258" s="1">
        <v>0</v>
      </c>
      <c r="Z2258" s="1">
        <v>3</v>
      </c>
      <c r="AA2258" s="1">
        <v>1</v>
      </c>
      <c r="AB2258" s="1">
        <v>0</v>
      </c>
      <c r="AC2258" s="1">
        <v>1653</v>
      </c>
      <c r="AD2258" s="1">
        <v>24</v>
      </c>
      <c r="AE2258" s="1">
        <v>0</v>
      </c>
      <c r="AF2258" s="1">
        <v>0</v>
      </c>
      <c r="AG2258" s="1">
        <v>0</v>
      </c>
      <c r="AH2258" s="1">
        <v>1100</v>
      </c>
      <c r="AI2258" s="1">
        <v>2777</v>
      </c>
      <c r="AJ2258" s="1" t="s">
        <v>238</v>
      </c>
      <c r="AK2258" s="1" t="s">
        <v>13746</v>
      </c>
      <c r="AL2258" s="1" t="s">
        <v>13747</v>
      </c>
      <c r="AM2258" s="1" t="s">
        <v>12</v>
      </c>
      <c r="AN2258" s="1" t="s">
        <v>23097</v>
      </c>
      <c r="AO2258" s="1" t="s">
        <v>86</v>
      </c>
      <c r="AP2258" s="1" t="s">
        <v>57</v>
      </c>
      <c r="AQ2258" s="1" t="s">
        <v>25</v>
      </c>
      <c r="AR2258" s="1" t="s">
        <v>30</v>
      </c>
      <c r="AS2258" s="1" t="s">
        <v>23091</v>
      </c>
      <c r="AT2258" s="1" t="s">
        <v>26</v>
      </c>
    </row>
    <row r="2259" spans="1:46" x14ac:dyDescent="0.25">
      <c r="A2259" s="1" t="s">
        <v>19589</v>
      </c>
      <c r="B2259" s="2" t="s">
        <v>23101</v>
      </c>
      <c r="C2259" s="2" t="s">
        <v>23109</v>
      </c>
      <c r="D2259" s="1">
        <v>0</v>
      </c>
      <c r="E2259" s="1">
        <v>0</v>
      </c>
      <c r="F2259" s="1">
        <v>1</v>
      </c>
      <c r="G2259" s="1">
        <v>1</v>
      </c>
      <c r="H2259" s="6">
        <v>1</v>
      </c>
      <c r="I2259">
        <v>0</v>
      </c>
      <c r="J2259" s="1">
        <v>35</v>
      </c>
      <c r="K2259" s="1">
        <v>1</v>
      </c>
      <c r="L2259" s="1">
        <v>687</v>
      </c>
      <c r="M2259" s="6">
        <v>0.22</v>
      </c>
      <c r="N2259" s="4">
        <v>7000</v>
      </c>
      <c r="O2259" s="4">
        <v>500</v>
      </c>
      <c r="P2259" s="4">
        <v>1000</v>
      </c>
      <c r="Q2259" s="3">
        <v>0.3</v>
      </c>
      <c r="R2259" s="1">
        <v>24</v>
      </c>
      <c r="S2259" s="1">
        <v>1000</v>
      </c>
      <c r="T2259" s="1">
        <v>90</v>
      </c>
      <c r="U2259" s="1">
        <v>1</v>
      </c>
      <c r="V2259" s="1">
        <v>30</v>
      </c>
      <c r="W2259" s="1">
        <v>1</v>
      </c>
      <c r="X2259" s="1">
        <v>1</v>
      </c>
      <c r="Y2259" s="1">
        <v>0</v>
      </c>
      <c r="Z2259" s="1">
        <v>3</v>
      </c>
      <c r="AA2259" s="1">
        <v>1</v>
      </c>
      <c r="AB2259" s="1">
        <v>0</v>
      </c>
      <c r="AC2259" s="1">
        <v>1800</v>
      </c>
      <c r="AD2259" s="1">
        <v>0</v>
      </c>
      <c r="AE2259" s="1">
        <v>0</v>
      </c>
      <c r="AF2259" s="1">
        <v>0</v>
      </c>
      <c r="AG2259" s="1">
        <v>10</v>
      </c>
      <c r="AH2259" s="1">
        <v>0</v>
      </c>
      <c r="AI2259" s="1">
        <v>1810</v>
      </c>
      <c r="AJ2259" s="1" t="s">
        <v>7626</v>
      </c>
      <c r="AK2259" s="1" t="s">
        <v>7627</v>
      </c>
      <c r="AL2259" s="1" t="s">
        <v>7628</v>
      </c>
      <c r="AM2259" s="1" t="s">
        <v>12</v>
      </c>
      <c r="AN2259" s="1" t="s">
        <v>23098</v>
      </c>
      <c r="AO2259" s="1" t="s">
        <v>86</v>
      </c>
      <c r="AP2259" s="1" t="s">
        <v>86</v>
      </c>
      <c r="AQ2259" s="1" t="s">
        <v>14</v>
      </c>
      <c r="AR2259" s="1" t="s">
        <v>30</v>
      </c>
      <c r="AS2259" s="1" t="s">
        <v>23091</v>
      </c>
      <c r="AT2259" s="1" t="s">
        <v>26</v>
      </c>
    </row>
    <row r="2260" spans="1:46" x14ac:dyDescent="0.25">
      <c r="A2260" s="1" t="s">
        <v>17749</v>
      </c>
      <c r="B2260" s="2" t="s">
        <v>23101</v>
      </c>
      <c r="C2260" s="2" t="s">
        <v>23109</v>
      </c>
      <c r="D2260" s="1">
        <v>0</v>
      </c>
      <c r="E2260" s="1">
        <v>0</v>
      </c>
      <c r="F2260" s="1">
        <v>3</v>
      </c>
      <c r="G2260" s="1">
        <v>3</v>
      </c>
      <c r="H2260" s="6">
        <v>1</v>
      </c>
      <c r="I2260">
        <v>1</v>
      </c>
      <c r="J2260" s="1">
        <v>29</v>
      </c>
      <c r="K2260" s="1">
        <v>1</v>
      </c>
      <c r="L2260" s="1">
        <v>606</v>
      </c>
      <c r="M2260" s="6">
        <v>0.11</v>
      </c>
      <c r="N2260" s="4">
        <v>9000</v>
      </c>
      <c r="O2260" s="4">
        <v>800</v>
      </c>
      <c r="P2260" s="4">
        <v>300</v>
      </c>
      <c r="Q2260" s="3">
        <v>0.35</v>
      </c>
      <c r="R2260" s="1">
        <v>24</v>
      </c>
      <c r="S2260" s="1">
        <v>300</v>
      </c>
      <c r="T2260" s="1">
        <v>35</v>
      </c>
      <c r="U2260" s="1">
        <v>1</v>
      </c>
      <c r="V2260" s="1">
        <v>30</v>
      </c>
      <c r="W2260" s="1">
        <v>1</v>
      </c>
      <c r="X2260" s="1">
        <v>0</v>
      </c>
      <c r="Y2260" s="1">
        <v>1</v>
      </c>
      <c r="Z2260" s="1">
        <v>3</v>
      </c>
      <c r="AA2260" s="1">
        <v>0</v>
      </c>
      <c r="AB2260" s="1">
        <v>1</v>
      </c>
      <c r="AC2260" s="1">
        <v>0</v>
      </c>
      <c r="AD2260" s="1">
        <v>0</v>
      </c>
      <c r="AE2260" s="1">
        <v>100</v>
      </c>
      <c r="AF2260" s="1">
        <v>300</v>
      </c>
      <c r="AG2260" s="1">
        <v>250</v>
      </c>
      <c r="AH2260" s="1">
        <v>850</v>
      </c>
      <c r="AI2260" s="1">
        <v>1500</v>
      </c>
      <c r="AJ2260" s="1" t="s">
        <v>2320</v>
      </c>
      <c r="AK2260" s="1" t="s">
        <v>2321</v>
      </c>
      <c r="AL2260" s="1" t="s">
        <v>2322</v>
      </c>
      <c r="AM2260" s="1" t="s">
        <v>16</v>
      </c>
      <c r="AN2260" s="1" t="s">
        <v>23098</v>
      </c>
      <c r="AO2260" s="1" t="s">
        <v>86</v>
      </c>
      <c r="AP2260" s="1" t="s">
        <v>86</v>
      </c>
      <c r="AQ2260" s="1" t="s">
        <v>25</v>
      </c>
      <c r="AR2260" s="1" t="s">
        <v>19</v>
      </c>
      <c r="AS2260" s="1" t="s">
        <v>23090</v>
      </c>
      <c r="AT2260" s="1" t="s">
        <v>101</v>
      </c>
    </row>
    <row r="2261" spans="1:46" x14ac:dyDescent="0.25">
      <c r="A2261" s="1" t="s">
        <v>17556</v>
      </c>
      <c r="B2261" s="2" t="s">
        <v>23101</v>
      </c>
      <c r="C2261" s="2" t="s">
        <v>23109</v>
      </c>
      <c r="D2261" s="1">
        <v>0</v>
      </c>
      <c r="E2261" s="1">
        <v>1</v>
      </c>
      <c r="F2261" s="1">
        <v>1</v>
      </c>
      <c r="G2261" s="1">
        <v>2</v>
      </c>
      <c r="H2261" s="6">
        <v>0.5</v>
      </c>
      <c r="I2261">
        <v>0</v>
      </c>
      <c r="J2261" s="1">
        <v>32</v>
      </c>
      <c r="K2261" s="1">
        <v>0</v>
      </c>
      <c r="L2261" s="1">
        <v>556</v>
      </c>
      <c r="M2261" s="6">
        <v>0.63</v>
      </c>
      <c r="N2261" s="4">
        <v>2640</v>
      </c>
      <c r="O2261" s="4">
        <v>230</v>
      </c>
      <c r="P2261" s="4">
        <v>150</v>
      </c>
      <c r="Q2261" s="3">
        <v>0.3</v>
      </c>
      <c r="R2261" s="1">
        <v>24</v>
      </c>
      <c r="S2261" s="1">
        <v>150</v>
      </c>
      <c r="T2261" s="1">
        <v>20</v>
      </c>
      <c r="U2261" s="1">
        <v>1</v>
      </c>
      <c r="V2261" s="1">
        <v>30</v>
      </c>
      <c r="W2261" s="1">
        <v>0</v>
      </c>
      <c r="X2261" s="1">
        <v>0</v>
      </c>
      <c r="Y2261" s="1">
        <v>1</v>
      </c>
      <c r="Z2261" s="1">
        <v>0</v>
      </c>
      <c r="AA2261" s="1">
        <v>1</v>
      </c>
      <c r="AB2261" s="1">
        <v>0</v>
      </c>
      <c r="AC2261" s="1">
        <v>1624</v>
      </c>
      <c r="AD2261" s="1">
        <v>0</v>
      </c>
      <c r="AE2261" s="1">
        <v>0</v>
      </c>
      <c r="AF2261" s="1">
        <v>1235</v>
      </c>
      <c r="AG2261" s="1">
        <v>0</v>
      </c>
      <c r="AH2261" s="1">
        <v>300</v>
      </c>
      <c r="AI2261" s="1">
        <v>3159</v>
      </c>
      <c r="AJ2261" s="1" t="s">
        <v>1746</v>
      </c>
      <c r="AK2261" s="1" t="s">
        <v>1747</v>
      </c>
      <c r="AL2261" s="1" t="s">
        <v>1748</v>
      </c>
      <c r="AM2261" s="1" t="s">
        <v>12</v>
      </c>
      <c r="AN2261" s="1" t="s">
        <v>23097</v>
      </c>
      <c r="AO2261" s="1" t="s">
        <v>86</v>
      </c>
      <c r="AP2261" s="1" t="s">
        <v>57</v>
      </c>
      <c r="AQ2261" s="1" t="s">
        <v>25</v>
      </c>
      <c r="AR2261" s="1" t="s">
        <v>19</v>
      </c>
      <c r="AS2261" s="1" t="s">
        <v>23091</v>
      </c>
      <c r="AT2261" s="1" t="s">
        <v>26</v>
      </c>
    </row>
    <row r="2262" spans="1:46" x14ac:dyDescent="0.25">
      <c r="A2262" s="1" t="s">
        <v>21280</v>
      </c>
      <c r="B2262" s="2" t="s">
        <v>23101</v>
      </c>
      <c r="C2262" s="2" t="s">
        <v>23109</v>
      </c>
      <c r="D2262" s="1">
        <v>0</v>
      </c>
      <c r="E2262" s="1">
        <v>0</v>
      </c>
      <c r="F2262" s="1">
        <v>1</v>
      </c>
      <c r="G2262" s="1">
        <v>1</v>
      </c>
      <c r="H2262" s="6">
        <v>1</v>
      </c>
      <c r="I2262">
        <v>0</v>
      </c>
      <c r="J2262" s="1">
        <v>26</v>
      </c>
      <c r="K2262" s="1">
        <v>1</v>
      </c>
      <c r="L2262" s="1">
        <v>631</v>
      </c>
      <c r="M2262" s="6">
        <v>0.12</v>
      </c>
      <c r="N2262" s="4">
        <v>3000</v>
      </c>
      <c r="O2262" s="4">
        <v>230</v>
      </c>
      <c r="P2262" s="4">
        <v>300</v>
      </c>
      <c r="Q2262" s="3">
        <v>0.35</v>
      </c>
      <c r="R2262" s="1">
        <v>24</v>
      </c>
      <c r="S2262" s="1">
        <v>300</v>
      </c>
      <c r="T2262" s="1">
        <v>35</v>
      </c>
      <c r="U2262" s="1">
        <v>1</v>
      </c>
      <c r="V2262" s="1">
        <v>30</v>
      </c>
      <c r="W2262" s="1">
        <v>1</v>
      </c>
      <c r="X2262" s="1">
        <v>1</v>
      </c>
      <c r="Y2262" s="1">
        <v>0</v>
      </c>
      <c r="Z2262" s="1">
        <v>3</v>
      </c>
      <c r="AA2262" s="1">
        <v>1</v>
      </c>
      <c r="AB2262" s="1">
        <v>0</v>
      </c>
      <c r="AC2262" s="1">
        <v>0</v>
      </c>
      <c r="AD2262" s="1">
        <v>0</v>
      </c>
      <c r="AE2262" s="1">
        <v>0</v>
      </c>
      <c r="AF2262" s="1">
        <v>200</v>
      </c>
      <c r="AG2262" s="1">
        <v>0</v>
      </c>
      <c r="AH2262" s="1">
        <v>0</v>
      </c>
      <c r="AI2262" s="1">
        <v>200</v>
      </c>
      <c r="AJ2262" s="1" t="s">
        <v>12248</v>
      </c>
      <c r="AK2262" s="1" t="s">
        <v>12249</v>
      </c>
      <c r="AL2262" s="1" t="s">
        <v>12250</v>
      </c>
      <c r="AM2262" s="1" t="s">
        <v>12</v>
      </c>
      <c r="AN2262" s="1" t="s">
        <v>23098</v>
      </c>
      <c r="AO2262" s="1" t="s">
        <v>86</v>
      </c>
      <c r="AP2262" s="1" t="s">
        <v>86</v>
      </c>
      <c r="AQ2262" s="1" t="s">
        <v>14</v>
      </c>
      <c r="AR2262" s="1" t="s">
        <v>30</v>
      </c>
      <c r="AS2262" s="1" t="s">
        <v>23091</v>
      </c>
      <c r="AT2262" s="1" t="s">
        <v>26</v>
      </c>
    </row>
    <row r="2263" spans="1:46" x14ac:dyDescent="0.25">
      <c r="A2263" s="1" t="s">
        <v>17772</v>
      </c>
      <c r="B2263" s="2" t="s">
        <v>23101</v>
      </c>
      <c r="C2263" s="2" t="s">
        <v>23109</v>
      </c>
      <c r="D2263" s="1">
        <v>0</v>
      </c>
      <c r="E2263" s="1">
        <v>0</v>
      </c>
      <c r="F2263" s="1">
        <v>1</v>
      </c>
      <c r="G2263" s="1">
        <v>1</v>
      </c>
      <c r="H2263" s="6">
        <v>1</v>
      </c>
      <c r="I2263">
        <v>1</v>
      </c>
      <c r="J2263" s="1">
        <v>25</v>
      </c>
      <c r="K2263" s="1">
        <v>0</v>
      </c>
      <c r="L2263" s="1">
        <v>766</v>
      </c>
      <c r="M2263" s="6">
        <v>0.12</v>
      </c>
      <c r="N2263" s="4">
        <v>0</v>
      </c>
      <c r="O2263" s="4">
        <v>160</v>
      </c>
      <c r="P2263" s="4">
        <v>100</v>
      </c>
      <c r="Q2263" s="3">
        <v>0.32</v>
      </c>
      <c r="R2263" s="1">
        <v>6</v>
      </c>
      <c r="S2263" s="1">
        <v>100</v>
      </c>
      <c r="T2263" s="1">
        <v>10</v>
      </c>
      <c r="U2263" s="1">
        <v>1</v>
      </c>
      <c r="V2263" s="1">
        <v>30</v>
      </c>
      <c r="W2263" s="1">
        <v>0</v>
      </c>
      <c r="X2263" s="1">
        <v>0</v>
      </c>
      <c r="Y2263" s="1">
        <v>1</v>
      </c>
      <c r="Z2263" s="1">
        <v>5</v>
      </c>
      <c r="AA2263" s="1">
        <v>0</v>
      </c>
      <c r="AB2263" s="1">
        <v>1</v>
      </c>
      <c r="AC2263" s="1">
        <v>0</v>
      </c>
      <c r="AD2263" s="1">
        <v>0</v>
      </c>
      <c r="AE2263" s="1">
        <v>0</v>
      </c>
      <c r="AF2263" s="1">
        <v>0</v>
      </c>
      <c r="AG2263" s="1">
        <v>50</v>
      </c>
      <c r="AH2263" s="1">
        <v>0</v>
      </c>
      <c r="AI2263" s="1">
        <v>50</v>
      </c>
      <c r="AJ2263" s="1" t="s">
        <v>2393</v>
      </c>
      <c r="AK2263" s="1" t="s">
        <v>2394</v>
      </c>
      <c r="AL2263" s="1" t="s">
        <v>2395</v>
      </c>
      <c r="AM2263" s="1" t="s">
        <v>16</v>
      </c>
      <c r="AN2263" s="1" t="s">
        <v>23097</v>
      </c>
      <c r="AO2263" s="1" t="s">
        <v>86</v>
      </c>
      <c r="AP2263" s="1" t="s">
        <v>57</v>
      </c>
      <c r="AQ2263" s="1" t="s">
        <v>25</v>
      </c>
      <c r="AR2263" s="1" t="s">
        <v>19</v>
      </c>
      <c r="AS2263" s="1" t="s">
        <v>23090</v>
      </c>
      <c r="AT2263" s="1" t="s">
        <v>101</v>
      </c>
    </row>
    <row r="2264" spans="1:46" x14ac:dyDescent="0.25">
      <c r="A2264" s="1" t="s">
        <v>21180</v>
      </c>
      <c r="B2264" s="2" t="s">
        <v>23101</v>
      </c>
      <c r="C2264" s="2" t="s">
        <v>23109</v>
      </c>
      <c r="D2264" s="1">
        <v>0</v>
      </c>
      <c r="E2264" s="1">
        <v>0</v>
      </c>
      <c r="F2264" s="1">
        <v>1</v>
      </c>
      <c r="G2264" s="1">
        <v>1</v>
      </c>
      <c r="H2264" s="6">
        <v>1</v>
      </c>
      <c r="I2264">
        <v>0</v>
      </c>
      <c r="J2264" s="1">
        <v>25</v>
      </c>
      <c r="K2264" s="1">
        <v>0</v>
      </c>
      <c r="L2264" s="1">
        <v>600</v>
      </c>
      <c r="M2264" s="6">
        <v>0.31</v>
      </c>
      <c r="N2264" s="4">
        <v>1920</v>
      </c>
      <c r="O2264" s="4">
        <v>160</v>
      </c>
      <c r="P2264" s="4">
        <v>200</v>
      </c>
      <c r="Q2264" s="3">
        <v>0.28999999999999998</v>
      </c>
      <c r="R2264" s="1">
        <v>18</v>
      </c>
      <c r="S2264" s="1">
        <v>200</v>
      </c>
      <c r="T2264" s="1">
        <v>28</v>
      </c>
      <c r="U2264" s="1">
        <v>1</v>
      </c>
      <c r="V2264" s="1">
        <v>30</v>
      </c>
      <c r="W2264" s="1">
        <v>0</v>
      </c>
      <c r="X2264" s="1">
        <v>0</v>
      </c>
      <c r="Y2264" s="1">
        <v>1</v>
      </c>
      <c r="Z2264" s="1">
        <v>0</v>
      </c>
      <c r="AA2264" s="1">
        <v>0</v>
      </c>
      <c r="AB2264" s="1">
        <v>0</v>
      </c>
      <c r="AC2264" s="1">
        <v>0</v>
      </c>
      <c r="AD2264" s="1">
        <v>324</v>
      </c>
      <c r="AE2264" s="1">
        <v>1782</v>
      </c>
      <c r="AF2264" s="1">
        <v>0</v>
      </c>
      <c r="AG2264" s="1">
        <v>0</v>
      </c>
      <c r="AH2264" s="1">
        <v>88</v>
      </c>
      <c r="AI2264" s="1">
        <v>2194</v>
      </c>
      <c r="AJ2264" s="1" t="s">
        <v>11972</v>
      </c>
      <c r="AK2264" s="1" t="s">
        <v>11973</v>
      </c>
      <c r="AL2264" s="1" t="s">
        <v>11974</v>
      </c>
      <c r="AM2264" s="1" t="s">
        <v>12</v>
      </c>
      <c r="AN2264" s="1" t="s">
        <v>23097</v>
      </c>
      <c r="AO2264" s="1" t="s">
        <v>86</v>
      </c>
      <c r="AP2264" s="1" t="s">
        <v>57</v>
      </c>
      <c r="AQ2264" s="1" t="s">
        <v>25</v>
      </c>
      <c r="AR2264" s="1" t="s">
        <v>19</v>
      </c>
      <c r="AS2264" s="1" t="s">
        <v>23090</v>
      </c>
      <c r="AT2264" s="1" t="s">
        <v>26</v>
      </c>
    </row>
    <row r="2265" spans="1:46" x14ac:dyDescent="0.25">
      <c r="A2265" s="1" t="s">
        <v>21304</v>
      </c>
      <c r="B2265" s="2" t="s">
        <v>23101</v>
      </c>
      <c r="C2265" s="2" t="s">
        <v>23109</v>
      </c>
      <c r="D2265" s="1">
        <v>0</v>
      </c>
      <c r="E2265" s="1">
        <v>1</v>
      </c>
      <c r="F2265" s="1">
        <v>2</v>
      </c>
      <c r="G2265" s="1">
        <v>3</v>
      </c>
      <c r="H2265" s="6">
        <v>0.66666666666666663</v>
      </c>
      <c r="I2265">
        <v>0</v>
      </c>
      <c r="J2265" s="1">
        <v>57</v>
      </c>
      <c r="K2265" s="1">
        <v>1</v>
      </c>
      <c r="L2265" s="1">
        <v>534</v>
      </c>
      <c r="M2265" s="6">
        <v>0.25</v>
      </c>
      <c r="N2265" s="4">
        <v>2400</v>
      </c>
      <c r="O2265" s="4">
        <v>200</v>
      </c>
      <c r="P2265" s="4">
        <v>200</v>
      </c>
      <c r="Q2265" s="3">
        <v>0.25</v>
      </c>
      <c r="R2265" s="1">
        <v>12</v>
      </c>
      <c r="S2265" s="1">
        <v>200</v>
      </c>
      <c r="T2265" s="1">
        <v>22</v>
      </c>
      <c r="U2265" s="1">
        <v>1</v>
      </c>
      <c r="V2265" s="1">
        <v>30</v>
      </c>
      <c r="W2265" s="1">
        <v>0</v>
      </c>
      <c r="X2265" s="1">
        <v>0</v>
      </c>
      <c r="Y2265" s="1">
        <v>0</v>
      </c>
      <c r="Z2265" s="1">
        <v>3</v>
      </c>
      <c r="AA2265" s="1">
        <v>1</v>
      </c>
      <c r="AB2265" s="1">
        <v>0</v>
      </c>
      <c r="AC2265" s="1">
        <v>0</v>
      </c>
      <c r="AD2265" s="1">
        <v>4400</v>
      </c>
      <c r="AE2265" s="1">
        <v>0</v>
      </c>
      <c r="AF2265" s="1">
        <v>0</v>
      </c>
      <c r="AG2265" s="1">
        <v>0</v>
      </c>
      <c r="AH2265" s="1">
        <v>0</v>
      </c>
      <c r="AI2265" s="1">
        <v>4400</v>
      </c>
      <c r="AJ2265" s="1" t="s">
        <v>12316</v>
      </c>
      <c r="AK2265" s="1" t="s">
        <v>12317</v>
      </c>
      <c r="AL2265" s="1" t="s">
        <v>12318</v>
      </c>
      <c r="AM2265" s="1" t="s">
        <v>12</v>
      </c>
      <c r="AN2265" s="1" t="s">
        <v>23098</v>
      </c>
      <c r="AO2265" s="1" t="s">
        <v>86</v>
      </c>
      <c r="AP2265" s="1" t="s">
        <v>57</v>
      </c>
      <c r="AQ2265" s="1" t="s">
        <v>25</v>
      </c>
      <c r="AR2265" s="1" t="s">
        <v>30</v>
      </c>
      <c r="AS2265" s="1" t="s">
        <v>23091</v>
      </c>
      <c r="AT2265" s="1" t="s">
        <v>26</v>
      </c>
    </row>
    <row r="2266" spans="1:46" x14ac:dyDescent="0.25">
      <c r="A2266" s="1" t="s">
        <v>17030</v>
      </c>
      <c r="B2266" s="2" t="s">
        <v>23076</v>
      </c>
      <c r="C2266" s="2" t="s">
        <v>23103</v>
      </c>
      <c r="D2266" s="1">
        <v>0</v>
      </c>
      <c r="E2266" s="1">
        <v>3</v>
      </c>
      <c r="F2266" s="1">
        <v>3</v>
      </c>
      <c r="G2266" s="1">
        <v>6</v>
      </c>
      <c r="H2266" s="6">
        <v>0.5</v>
      </c>
      <c r="I2266">
        <v>0</v>
      </c>
      <c r="J2266" s="1">
        <v>41</v>
      </c>
      <c r="K2266" s="1">
        <v>0</v>
      </c>
      <c r="L2266" s="1">
        <v>582</v>
      </c>
      <c r="M2266" s="6">
        <v>0</v>
      </c>
      <c r="N2266" s="4">
        <v>4500</v>
      </c>
      <c r="O2266" s="4">
        <v>325</v>
      </c>
      <c r="P2266" s="4">
        <v>500</v>
      </c>
      <c r="Q2266" s="3">
        <v>0.35</v>
      </c>
      <c r="R2266" s="1">
        <v>36</v>
      </c>
      <c r="S2266" s="1">
        <v>500</v>
      </c>
      <c r="T2266" s="1">
        <v>10</v>
      </c>
      <c r="U2266" s="1">
        <v>0</v>
      </c>
      <c r="V2266" s="1">
        <v>29</v>
      </c>
      <c r="W2266" s="1">
        <v>0</v>
      </c>
      <c r="X2266" s="1">
        <v>0</v>
      </c>
      <c r="Y2266" s="1">
        <v>0</v>
      </c>
      <c r="Z2266" s="1">
        <v>3</v>
      </c>
      <c r="AA2266" s="1">
        <v>1</v>
      </c>
      <c r="AB2266" s="1">
        <v>0</v>
      </c>
      <c r="AC2266" s="1">
        <v>6961</v>
      </c>
      <c r="AD2266" s="1">
        <v>200</v>
      </c>
      <c r="AE2266" s="1">
        <v>0</v>
      </c>
      <c r="AF2266" s="1">
        <v>0</v>
      </c>
      <c r="AG2266" s="1">
        <v>210</v>
      </c>
      <c r="AH2266" s="1">
        <v>0</v>
      </c>
      <c r="AI2266" s="1">
        <v>7371</v>
      </c>
      <c r="AJ2266" s="1" t="s">
        <v>60</v>
      </c>
      <c r="AK2266" s="1" t="s">
        <v>61</v>
      </c>
      <c r="AL2266" s="1" t="s">
        <v>11</v>
      </c>
      <c r="AM2266" s="1" t="s">
        <v>12</v>
      </c>
      <c r="AN2266" s="1" t="s">
        <v>23097</v>
      </c>
      <c r="AO2266" s="1" t="s">
        <v>364</v>
      </c>
      <c r="AP2266" s="1" t="s">
        <v>57</v>
      </c>
      <c r="AQ2266" s="1" t="s">
        <v>25</v>
      </c>
      <c r="AR2266" s="1" t="s">
        <v>30</v>
      </c>
      <c r="AS2266" s="1" t="s">
        <v>23091</v>
      </c>
      <c r="AT2266" s="1" t="s">
        <v>26</v>
      </c>
    </row>
    <row r="2267" spans="1:46" x14ac:dyDescent="0.25">
      <c r="A2267" s="1" t="s">
        <v>22018</v>
      </c>
      <c r="B2267" s="2" t="s">
        <v>23076</v>
      </c>
      <c r="C2267" s="2" t="s">
        <v>23105</v>
      </c>
      <c r="D2267" s="1">
        <v>0</v>
      </c>
      <c r="E2267" s="1">
        <v>3</v>
      </c>
      <c r="F2267" s="1">
        <v>3</v>
      </c>
      <c r="G2267" s="1">
        <v>6</v>
      </c>
      <c r="H2267" s="6">
        <v>0.5</v>
      </c>
      <c r="I2267">
        <v>0</v>
      </c>
      <c r="J2267" s="1">
        <v>41</v>
      </c>
      <c r="K2267" s="1">
        <v>0</v>
      </c>
      <c r="L2267" s="1">
        <v>700</v>
      </c>
      <c r="M2267" s="6">
        <v>0.85</v>
      </c>
      <c r="N2267" s="4">
        <v>4500</v>
      </c>
      <c r="O2267" s="4">
        <v>325</v>
      </c>
      <c r="P2267" s="4">
        <v>500</v>
      </c>
      <c r="Q2267" s="3">
        <v>0.35</v>
      </c>
      <c r="R2267" s="1">
        <v>24</v>
      </c>
      <c r="S2267" s="1">
        <v>500</v>
      </c>
      <c r="T2267" s="1">
        <v>49</v>
      </c>
      <c r="U2267" s="1">
        <v>0</v>
      </c>
      <c r="V2267" s="1">
        <v>29</v>
      </c>
      <c r="W2267" s="1">
        <v>0</v>
      </c>
      <c r="X2267" s="1">
        <v>0</v>
      </c>
      <c r="Y2267" s="1">
        <v>0</v>
      </c>
      <c r="Z2267" s="1">
        <v>3</v>
      </c>
      <c r="AA2267" s="1">
        <v>1</v>
      </c>
      <c r="AB2267" s="1">
        <v>0</v>
      </c>
      <c r="AC2267" s="1">
        <v>6961</v>
      </c>
      <c r="AD2267" s="1">
        <v>200</v>
      </c>
      <c r="AE2267" s="1">
        <v>0</v>
      </c>
      <c r="AF2267" s="1">
        <v>0</v>
      </c>
      <c r="AG2267" s="1">
        <v>210</v>
      </c>
      <c r="AH2267" s="1">
        <v>0</v>
      </c>
      <c r="AI2267" s="1">
        <v>7371</v>
      </c>
      <c r="AJ2267" s="1" t="s">
        <v>14184</v>
      </c>
      <c r="AK2267" s="1" t="s">
        <v>14185</v>
      </c>
      <c r="AL2267" s="1" t="s">
        <v>14186</v>
      </c>
      <c r="AM2267" s="1" t="s">
        <v>12</v>
      </c>
      <c r="AN2267" s="1" t="s">
        <v>23097</v>
      </c>
      <c r="AO2267" s="1" t="s">
        <v>364</v>
      </c>
      <c r="AP2267" s="1" t="s">
        <v>57</v>
      </c>
      <c r="AQ2267" s="1" t="s">
        <v>25</v>
      </c>
      <c r="AR2267" s="1" t="s">
        <v>30</v>
      </c>
      <c r="AS2267" s="1" t="s">
        <v>23091</v>
      </c>
      <c r="AT2267" s="1" t="s">
        <v>26</v>
      </c>
    </row>
    <row r="2268" spans="1:46" x14ac:dyDescent="0.25">
      <c r="A2268" s="1" t="s">
        <v>18569</v>
      </c>
      <c r="B2268" s="2" t="s">
        <v>23076</v>
      </c>
      <c r="C2268" s="2" t="s">
        <v>23105</v>
      </c>
      <c r="D2268" s="1">
        <v>0</v>
      </c>
      <c r="E2268" s="1">
        <v>0</v>
      </c>
      <c r="F2268" s="1">
        <v>1</v>
      </c>
      <c r="G2268" s="1">
        <v>1</v>
      </c>
      <c r="H2268" s="6">
        <v>1</v>
      </c>
      <c r="I2268">
        <v>0</v>
      </c>
      <c r="J2268" s="1">
        <v>38</v>
      </c>
      <c r="K2268" s="1">
        <v>0</v>
      </c>
      <c r="L2268" s="1">
        <v>602</v>
      </c>
      <c r="M2268" s="6">
        <v>0.32</v>
      </c>
      <c r="N2268" s="4">
        <v>3000</v>
      </c>
      <c r="O2268" s="4">
        <v>250</v>
      </c>
      <c r="P2268" s="4">
        <v>800</v>
      </c>
      <c r="Q2268" s="3">
        <v>0.35</v>
      </c>
      <c r="R2268" s="1">
        <v>24</v>
      </c>
      <c r="S2268" s="1">
        <v>800</v>
      </c>
      <c r="T2268" s="1">
        <v>84</v>
      </c>
      <c r="U2268" s="1">
        <v>0</v>
      </c>
      <c r="V2268" s="1">
        <v>29</v>
      </c>
      <c r="W2268" s="1">
        <v>1</v>
      </c>
      <c r="X2268" s="1">
        <v>1</v>
      </c>
      <c r="Y2268" s="1">
        <v>0</v>
      </c>
      <c r="Z2268" s="1">
        <v>2</v>
      </c>
      <c r="AA2268" s="1">
        <v>1</v>
      </c>
      <c r="AB2268" s="1">
        <v>0</v>
      </c>
      <c r="AC2268" s="1">
        <v>0</v>
      </c>
      <c r="AD2268" s="1">
        <v>0</v>
      </c>
      <c r="AE2268" s="1">
        <v>0</v>
      </c>
      <c r="AF2268" s="1">
        <v>111</v>
      </c>
      <c r="AG2268" s="1">
        <v>6</v>
      </c>
      <c r="AH2268" s="1">
        <v>500</v>
      </c>
      <c r="AI2268" s="1">
        <v>617</v>
      </c>
      <c r="AJ2268" s="1" t="s">
        <v>4713</v>
      </c>
      <c r="AK2268" s="1" t="s">
        <v>4714</v>
      </c>
      <c r="AL2268" s="1" t="s">
        <v>4715</v>
      </c>
      <c r="AM2268" s="1" t="s">
        <v>12</v>
      </c>
      <c r="AN2268" s="1" t="s">
        <v>23097</v>
      </c>
      <c r="AO2268" s="1" t="s">
        <v>364</v>
      </c>
      <c r="AP2268" s="1" t="s">
        <v>86</v>
      </c>
      <c r="AQ2268" s="1" t="s">
        <v>14</v>
      </c>
      <c r="AR2268" s="1" t="s">
        <v>30</v>
      </c>
      <c r="AS2268" s="1" t="s">
        <v>23091</v>
      </c>
      <c r="AT2268" s="1" t="s">
        <v>26</v>
      </c>
    </row>
    <row r="2269" spans="1:46" x14ac:dyDescent="0.25">
      <c r="A2269" s="1" t="s">
        <v>17808</v>
      </c>
      <c r="B2269" s="2" t="s">
        <v>23073</v>
      </c>
      <c r="C2269" s="2" t="s">
        <v>23104</v>
      </c>
      <c r="D2269" s="1">
        <v>0</v>
      </c>
      <c r="E2269" s="1">
        <v>3</v>
      </c>
      <c r="F2269" s="1">
        <v>3</v>
      </c>
      <c r="G2269" s="1">
        <v>6</v>
      </c>
      <c r="H2269" s="6">
        <v>0.5</v>
      </c>
      <c r="I2269">
        <v>0</v>
      </c>
      <c r="J2269" s="1">
        <v>41</v>
      </c>
      <c r="K2269" s="1">
        <v>0</v>
      </c>
      <c r="L2269" s="1">
        <v>582</v>
      </c>
      <c r="M2269" s="6">
        <v>0</v>
      </c>
      <c r="N2269" s="4">
        <v>4500</v>
      </c>
      <c r="O2269" s="4">
        <v>325</v>
      </c>
      <c r="P2269" s="4">
        <v>500</v>
      </c>
      <c r="Q2269" s="3">
        <v>0.33</v>
      </c>
      <c r="R2269" s="1">
        <v>24</v>
      </c>
      <c r="S2269" s="1">
        <v>500</v>
      </c>
      <c r="T2269" s="1">
        <v>12</v>
      </c>
      <c r="U2269" s="1">
        <v>0</v>
      </c>
      <c r="V2269" s="1">
        <v>29</v>
      </c>
      <c r="W2269" s="1">
        <v>0</v>
      </c>
      <c r="X2269" s="1">
        <v>0</v>
      </c>
      <c r="Y2269" s="1">
        <v>0</v>
      </c>
      <c r="Z2269" s="1">
        <v>3</v>
      </c>
      <c r="AA2269" s="1">
        <v>1</v>
      </c>
      <c r="AB2269" s="1">
        <v>0</v>
      </c>
      <c r="AC2269" s="1">
        <v>6961</v>
      </c>
      <c r="AD2269" s="1">
        <v>200</v>
      </c>
      <c r="AE2269" s="1">
        <v>0</v>
      </c>
      <c r="AF2269" s="1">
        <v>0</v>
      </c>
      <c r="AG2269" s="1">
        <v>210</v>
      </c>
      <c r="AH2269" s="1">
        <v>0</v>
      </c>
      <c r="AI2269" s="1">
        <v>7371</v>
      </c>
      <c r="AJ2269" s="1" t="s">
        <v>2481</v>
      </c>
      <c r="AK2269" s="1" t="s">
        <v>2482</v>
      </c>
      <c r="AL2269" s="1" t="s">
        <v>11</v>
      </c>
      <c r="AM2269" s="1" t="s">
        <v>12</v>
      </c>
      <c r="AN2269" s="1" t="s">
        <v>23097</v>
      </c>
      <c r="AO2269" s="1" t="s">
        <v>364</v>
      </c>
      <c r="AP2269" s="1" t="s">
        <v>57</v>
      </c>
      <c r="AQ2269" s="1" t="s">
        <v>25</v>
      </c>
      <c r="AR2269" s="1" t="s">
        <v>30</v>
      </c>
      <c r="AS2269" s="1" t="s">
        <v>23091</v>
      </c>
      <c r="AT2269" s="1" t="s">
        <v>26</v>
      </c>
    </row>
    <row r="2270" spans="1:46" x14ac:dyDescent="0.25">
      <c r="A2270" s="1" t="s">
        <v>22565</v>
      </c>
      <c r="B2270" s="2" t="s">
        <v>23073</v>
      </c>
      <c r="C2270" s="2" t="s">
        <v>23105</v>
      </c>
      <c r="D2270" s="1">
        <v>0</v>
      </c>
      <c r="E2270" s="1">
        <v>2</v>
      </c>
      <c r="F2270" s="1">
        <v>6</v>
      </c>
      <c r="G2270" s="1">
        <v>8</v>
      </c>
      <c r="H2270" s="6">
        <v>0.75</v>
      </c>
      <c r="I2270">
        <v>0</v>
      </c>
      <c r="J2270" s="1">
        <v>40</v>
      </c>
      <c r="K2270" s="1">
        <v>0</v>
      </c>
      <c r="L2270" s="1">
        <v>729</v>
      </c>
      <c r="M2270" s="6">
        <v>0.04</v>
      </c>
      <c r="N2270" s="4">
        <v>20000</v>
      </c>
      <c r="O2270" s="4">
        <v>2000</v>
      </c>
      <c r="P2270" s="4">
        <v>500</v>
      </c>
      <c r="Q2270" s="3">
        <v>0.3</v>
      </c>
      <c r="R2270" s="1">
        <v>12</v>
      </c>
      <c r="S2270" s="1">
        <v>500</v>
      </c>
      <c r="T2270" s="1">
        <v>58</v>
      </c>
      <c r="U2270" s="1">
        <v>1</v>
      </c>
      <c r="V2270" s="1">
        <v>29</v>
      </c>
      <c r="W2270" s="1">
        <v>1</v>
      </c>
      <c r="X2270" s="1">
        <v>0</v>
      </c>
      <c r="Y2270" s="1">
        <v>1</v>
      </c>
      <c r="Z2270" s="1">
        <v>0</v>
      </c>
      <c r="AA2270" s="1">
        <v>1</v>
      </c>
      <c r="AB2270" s="1">
        <v>1</v>
      </c>
      <c r="AC2270" s="1">
        <v>0</v>
      </c>
      <c r="AD2270" s="1">
        <v>0</v>
      </c>
      <c r="AE2270" s="1">
        <v>0</v>
      </c>
      <c r="AF2270" s="1">
        <v>0</v>
      </c>
      <c r="AG2270" s="1">
        <v>0</v>
      </c>
      <c r="AH2270" s="1">
        <v>0</v>
      </c>
      <c r="AI2270" s="1">
        <v>0</v>
      </c>
      <c r="AJ2270" s="1" t="s">
        <v>15642</v>
      </c>
      <c r="AK2270" s="1" t="s">
        <v>15643</v>
      </c>
      <c r="AL2270" s="1" t="s">
        <v>15644</v>
      </c>
      <c r="AM2270" s="1" t="s">
        <v>12</v>
      </c>
      <c r="AN2270" s="1" t="s">
        <v>23097</v>
      </c>
      <c r="AO2270" s="1" t="s">
        <v>86</v>
      </c>
      <c r="AP2270" s="1" t="s">
        <v>86</v>
      </c>
      <c r="AQ2270" s="1" t="s">
        <v>25</v>
      </c>
      <c r="AR2270" s="1" t="s">
        <v>19</v>
      </c>
      <c r="AS2270" s="1" t="s">
        <v>23091</v>
      </c>
      <c r="AT2270" s="1" t="s">
        <v>101</v>
      </c>
    </row>
    <row r="2271" spans="1:46" x14ac:dyDescent="0.25">
      <c r="A2271" s="1" t="s">
        <v>20338</v>
      </c>
      <c r="B2271" s="2" t="s">
        <v>23073</v>
      </c>
      <c r="C2271" s="2" t="s">
        <v>23105</v>
      </c>
      <c r="D2271" s="1">
        <v>0</v>
      </c>
      <c r="E2271" s="1">
        <v>0</v>
      </c>
      <c r="F2271" s="1">
        <v>2</v>
      </c>
      <c r="G2271" s="1">
        <v>2</v>
      </c>
      <c r="H2271" s="6">
        <v>1</v>
      </c>
      <c r="I2271">
        <v>0</v>
      </c>
      <c r="J2271" s="1">
        <v>37</v>
      </c>
      <c r="K2271" s="1">
        <v>1</v>
      </c>
      <c r="L2271" s="1">
        <v>717</v>
      </c>
      <c r="M2271" s="6">
        <v>0.48</v>
      </c>
      <c r="N2271" s="4">
        <v>2000</v>
      </c>
      <c r="O2271" s="4">
        <v>170</v>
      </c>
      <c r="P2271" s="4">
        <v>300</v>
      </c>
      <c r="Q2271" s="3">
        <v>0.33</v>
      </c>
      <c r="R2271" s="1">
        <v>12</v>
      </c>
      <c r="S2271" s="1">
        <v>300</v>
      </c>
      <c r="T2271" s="1">
        <v>12</v>
      </c>
      <c r="U2271" s="1">
        <v>0</v>
      </c>
      <c r="V2271" s="1">
        <v>29</v>
      </c>
      <c r="W2271" s="1">
        <v>0</v>
      </c>
      <c r="X2271" s="1">
        <v>1</v>
      </c>
      <c r="Y2271" s="1">
        <v>1</v>
      </c>
      <c r="Z2271" s="1">
        <v>2</v>
      </c>
      <c r="AA2271" s="1">
        <v>0</v>
      </c>
      <c r="AB2271" s="1">
        <v>0</v>
      </c>
      <c r="AC2271" s="1">
        <v>0</v>
      </c>
      <c r="AD2271" s="1">
        <v>0</v>
      </c>
      <c r="AE2271" s="1">
        <v>0</v>
      </c>
      <c r="AF2271" s="1">
        <v>0</v>
      </c>
      <c r="AG2271" s="1">
        <v>0</v>
      </c>
      <c r="AH2271" s="1">
        <v>900</v>
      </c>
      <c r="AI2271" s="1">
        <v>900</v>
      </c>
      <c r="AJ2271" s="1" t="s">
        <v>3375</v>
      </c>
      <c r="AK2271" s="1" t="s">
        <v>9660</v>
      </c>
      <c r="AL2271" s="1" t="s">
        <v>9661</v>
      </c>
      <c r="AM2271" s="1" t="s">
        <v>12</v>
      </c>
      <c r="AN2271" s="1" t="s">
        <v>23098</v>
      </c>
      <c r="AO2271" s="1" t="s">
        <v>364</v>
      </c>
      <c r="AP2271" s="1" t="s">
        <v>57</v>
      </c>
      <c r="AQ2271" s="1" t="s">
        <v>14</v>
      </c>
      <c r="AR2271" s="1" t="s">
        <v>19</v>
      </c>
      <c r="AS2271" s="1" t="s">
        <v>23090</v>
      </c>
      <c r="AT2271" s="1" t="s">
        <v>26</v>
      </c>
    </row>
    <row r="2272" spans="1:46" x14ac:dyDescent="0.25">
      <c r="A2272" s="1" t="s">
        <v>21003</v>
      </c>
      <c r="B2272" s="2" t="s">
        <v>23073</v>
      </c>
      <c r="C2272" s="2" t="s">
        <v>23106</v>
      </c>
      <c r="D2272" s="1">
        <v>1</v>
      </c>
      <c r="E2272" s="1">
        <v>0</v>
      </c>
      <c r="F2272" s="1">
        <v>1</v>
      </c>
      <c r="G2272" s="1">
        <v>2</v>
      </c>
      <c r="H2272" s="6">
        <v>0.5</v>
      </c>
      <c r="I2272">
        <v>1</v>
      </c>
      <c r="J2272" s="1">
        <v>37</v>
      </c>
      <c r="K2272" s="1">
        <v>0</v>
      </c>
      <c r="L2272" s="1">
        <v>704</v>
      </c>
      <c r="M2272" s="6">
        <v>0.47</v>
      </c>
      <c r="N2272" s="4">
        <v>2600</v>
      </c>
      <c r="O2272" s="4">
        <v>200</v>
      </c>
      <c r="P2272" s="4">
        <v>1000</v>
      </c>
      <c r="Q2272" s="3">
        <v>0.3</v>
      </c>
      <c r="R2272" s="1">
        <v>24</v>
      </c>
      <c r="S2272" s="1">
        <v>1000</v>
      </c>
      <c r="T2272" s="1">
        <v>58</v>
      </c>
      <c r="U2272" s="1">
        <v>1</v>
      </c>
      <c r="V2272" s="1">
        <v>29</v>
      </c>
      <c r="W2272" s="1">
        <v>0</v>
      </c>
      <c r="X2272" s="1">
        <v>1</v>
      </c>
      <c r="Y2272" s="1">
        <v>1</v>
      </c>
      <c r="Z2272" s="1">
        <v>0</v>
      </c>
      <c r="AA2272" s="1">
        <v>1</v>
      </c>
      <c r="AB2272" s="1">
        <v>1</v>
      </c>
      <c r="AC2272" s="1">
        <v>0</v>
      </c>
      <c r="AD2272" s="1">
        <v>0</v>
      </c>
      <c r="AE2272" s="1">
        <v>0</v>
      </c>
      <c r="AF2272" s="1">
        <v>0</v>
      </c>
      <c r="AG2272" s="1">
        <v>0</v>
      </c>
      <c r="AH2272" s="1">
        <v>650</v>
      </c>
      <c r="AI2272" s="1">
        <v>650</v>
      </c>
      <c r="AJ2272" s="1" t="s">
        <v>11476</v>
      </c>
      <c r="AK2272" s="1" t="s">
        <v>11477</v>
      </c>
      <c r="AL2272" s="1" t="s">
        <v>11478</v>
      </c>
      <c r="AM2272" s="1" t="s">
        <v>16</v>
      </c>
      <c r="AN2272" s="1" t="s">
        <v>23097</v>
      </c>
      <c r="AO2272" s="1" t="s">
        <v>86</v>
      </c>
      <c r="AP2272" s="1" t="s">
        <v>57</v>
      </c>
      <c r="AQ2272" s="1" t="s">
        <v>14</v>
      </c>
      <c r="AR2272" s="1" t="s">
        <v>19</v>
      </c>
      <c r="AS2272" s="1" t="s">
        <v>23091</v>
      </c>
      <c r="AT2272" s="1" t="s">
        <v>101</v>
      </c>
    </row>
    <row r="2273" spans="1:46" x14ac:dyDescent="0.25">
      <c r="A2273" s="1" t="s">
        <v>21366</v>
      </c>
      <c r="B2273" s="2" t="s">
        <v>23074</v>
      </c>
      <c r="C2273" s="2" t="s">
        <v>23105</v>
      </c>
      <c r="D2273" s="1">
        <v>0</v>
      </c>
      <c r="E2273" s="1">
        <v>2</v>
      </c>
      <c r="F2273" s="1">
        <v>2</v>
      </c>
      <c r="G2273" s="1">
        <v>4</v>
      </c>
      <c r="H2273" s="6">
        <v>0.5</v>
      </c>
      <c r="I2273">
        <v>1</v>
      </c>
      <c r="J2273" s="1">
        <v>40</v>
      </c>
      <c r="K2273" s="1">
        <v>1</v>
      </c>
      <c r="L2273" s="1">
        <v>594</v>
      </c>
      <c r="M2273" s="6">
        <v>0.25</v>
      </c>
      <c r="N2273" s="4">
        <v>2050</v>
      </c>
      <c r="O2273" s="4">
        <v>170</v>
      </c>
      <c r="P2273" s="4">
        <v>300</v>
      </c>
      <c r="Q2273" s="3">
        <v>0.36</v>
      </c>
      <c r="R2273" s="1">
        <v>36</v>
      </c>
      <c r="S2273" s="1">
        <v>300</v>
      </c>
      <c r="T2273" s="1">
        <v>22</v>
      </c>
      <c r="U2273" s="1">
        <v>1</v>
      </c>
      <c r="V2273" s="1">
        <v>29</v>
      </c>
      <c r="W2273" s="1">
        <v>0</v>
      </c>
      <c r="X2273" s="1">
        <v>0</v>
      </c>
      <c r="Y2273" s="1">
        <v>1</v>
      </c>
      <c r="Z2273" s="1">
        <v>0</v>
      </c>
      <c r="AA2273" s="1">
        <v>1</v>
      </c>
      <c r="AB2273" s="1">
        <v>1</v>
      </c>
      <c r="AC2273" s="1">
        <v>0</v>
      </c>
      <c r="AD2273" s="1">
        <v>380</v>
      </c>
      <c r="AE2273" s="1">
        <v>0</v>
      </c>
      <c r="AF2273" s="1">
        <v>300</v>
      </c>
      <c r="AG2273" s="1">
        <v>5</v>
      </c>
      <c r="AH2273" s="1">
        <v>0</v>
      </c>
      <c r="AI2273" s="1">
        <v>685</v>
      </c>
      <c r="AJ2273" s="1" t="s">
        <v>2417</v>
      </c>
      <c r="AK2273" s="1" t="s">
        <v>12457</v>
      </c>
      <c r="AL2273" s="1" t="s">
        <v>12458</v>
      </c>
      <c r="AM2273" s="1" t="s">
        <v>16</v>
      </c>
      <c r="AN2273" s="1" t="s">
        <v>23098</v>
      </c>
      <c r="AO2273" s="1" t="s">
        <v>86</v>
      </c>
      <c r="AP2273" s="1" t="s">
        <v>57</v>
      </c>
      <c r="AQ2273" s="1" t="s">
        <v>25</v>
      </c>
      <c r="AR2273" s="1" t="s">
        <v>19</v>
      </c>
      <c r="AS2273" s="1" t="s">
        <v>23091</v>
      </c>
      <c r="AT2273" s="1" t="s">
        <v>101</v>
      </c>
    </row>
    <row r="2274" spans="1:46" x14ac:dyDescent="0.25">
      <c r="A2274" s="1" t="s">
        <v>20824</v>
      </c>
      <c r="B2274" s="2" t="s">
        <v>23074</v>
      </c>
      <c r="C2274" s="2" t="s">
        <v>23105</v>
      </c>
      <c r="D2274" s="1">
        <v>0</v>
      </c>
      <c r="E2274" s="1">
        <v>2</v>
      </c>
      <c r="F2274" s="1">
        <v>2</v>
      </c>
      <c r="G2274" s="1">
        <v>4</v>
      </c>
      <c r="H2274" s="6">
        <v>0.5</v>
      </c>
      <c r="I2274">
        <v>1</v>
      </c>
      <c r="J2274" s="1">
        <v>40</v>
      </c>
      <c r="K2274" s="1">
        <v>1</v>
      </c>
      <c r="L2274" s="1">
        <v>594</v>
      </c>
      <c r="M2274" s="6">
        <v>0.24</v>
      </c>
      <c r="N2274" s="4">
        <v>2050</v>
      </c>
      <c r="O2274" s="4">
        <v>170</v>
      </c>
      <c r="P2274" s="4">
        <v>300</v>
      </c>
      <c r="Q2274" s="3">
        <v>0.33</v>
      </c>
      <c r="R2274" s="1">
        <v>36</v>
      </c>
      <c r="S2274" s="1">
        <v>300</v>
      </c>
      <c r="T2274" s="1">
        <v>18</v>
      </c>
      <c r="U2274" s="1">
        <v>0</v>
      </c>
      <c r="V2274" s="1">
        <v>29</v>
      </c>
      <c r="W2274" s="1">
        <v>0</v>
      </c>
      <c r="X2274" s="1">
        <v>0</v>
      </c>
      <c r="Y2274" s="1">
        <v>1</v>
      </c>
      <c r="Z2274" s="1">
        <v>0</v>
      </c>
      <c r="AA2274" s="1">
        <v>1</v>
      </c>
      <c r="AB2274" s="1">
        <v>1</v>
      </c>
      <c r="AC2274" s="1">
        <v>0</v>
      </c>
      <c r="AD2274" s="1">
        <v>380</v>
      </c>
      <c r="AE2274" s="1">
        <v>0</v>
      </c>
      <c r="AF2274" s="1">
        <v>300</v>
      </c>
      <c r="AG2274" s="1">
        <v>0</v>
      </c>
      <c r="AH2274" s="1">
        <v>0</v>
      </c>
      <c r="AI2274" s="1">
        <v>680</v>
      </c>
      <c r="AJ2274" s="1" t="s">
        <v>11000</v>
      </c>
      <c r="AK2274" s="1" t="s">
        <v>11001</v>
      </c>
      <c r="AL2274" s="1" t="s">
        <v>11002</v>
      </c>
      <c r="AM2274" s="1" t="s">
        <v>16</v>
      </c>
      <c r="AN2274" s="1" t="s">
        <v>23098</v>
      </c>
      <c r="AO2274" s="1" t="s">
        <v>364</v>
      </c>
      <c r="AP2274" s="1" t="s">
        <v>57</v>
      </c>
      <c r="AQ2274" s="1" t="s">
        <v>25</v>
      </c>
      <c r="AR2274" s="1" t="s">
        <v>19</v>
      </c>
      <c r="AS2274" s="1" t="s">
        <v>23091</v>
      </c>
      <c r="AT2274" s="1" t="s">
        <v>101</v>
      </c>
    </row>
    <row r="2275" spans="1:46" x14ac:dyDescent="0.25">
      <c r="A2275" s="1" t="s">
        <v>21492</v>
      </c>
      <c r="B2275" s="2" t="s">
        <v>23074</v>
      </c>
      <c r="C2275" s="2" t="s">
        <v>23106</v>
      </c>
      <c r="D2275" s="1">
        <v>0</v>
      </c>
      <c r="E2275" s="1">
        <v>1</v>
      </c>
      <c r="F2275" s="1">
        <v>3</v>
      </c>
      <c r="G2275" s="1">
        <v>4</v>
      </c>
      <c r="H2275" s="6">
        <v>0.75</v>
      </c>
      <c r="I2275">
        <v>0</v>
      </c>
      <c r="J2275" s="1">
        <v>36</v>
      </c>
      <c r="K2275" s="1">
        <v>0</v>
      </c>
      <c r="L2275" s="1">
        <v>745</v>
      </c>
      <c r="M2275" s="6">
        <v>0.26</v>
      </c>
      <c r="N2275" s="4">
        <v>2500</v>
      </c>
      <c r="O2275" s="4">
        <v>200</v>
      </c>
      <c r="P2275" s="4">
        <v>800</v>
      </c>
      <c r="Q2275" s="3">
        <v>0.3</v>
      </c>
      <c r="R2275" s="1">
        <v>24</v>
      </c>
      <c r="S2275" s="1">
        <v>800</v>
      </c>
      <c r="T2275" s="1">
        <v>102</v>
      </c>
      <c r="U2275" s="1">
        <v>1</v>
      </c>
      <c r="V2275" s="1">
        <v>29</v>
      </c>
      <c r="W2275" s="1">
        <v>1</v>
      </c>
      <c r="X2275" s="1">
        <v>1</v>
      </c>
      <c r="Y2275" s="1">
        <v>1</v>
      </c>
      <c r="Z2275" s="1">
        <v>0</v>
      </c>
      <c r="AA2275" s="1">
        <v>1</v>
      </c>
      <c r="AB2275" s="1">
        <v>0</v>
      </c>
      <c r="AC2275" s="1">
        <v>97</v>
      </c>
      <c r="AD2275" s="1">
        <v>142</v>
      </c>
      <c r="AE2275" s="1">
        <v>0</v>
      </c>
      <c r="AF2275" s="1">
        <v>0</v>
      </c>
      <c r="AG2275" s="1">
        <v>23</v>
      </c>
      <c r="AH2275" s="1">
        <v>0</v>
      </c>
      <c r="AI2275" s="1">
        <v>262</v>
      </c>
      <c r="AJ2275" s="1" t="s">
        <v>12782</v>
      </c>
      <c r="AK2275" s="1" t="s">
        <v>12783</v>
      </c>
      <c r="AL2275" s="1" t="s">
        <v>12784</v>
      </c>
      <c r="AM2275" s="1" t="s">
        <v>12</v>
      </c>
      <c r="AN2275" s="1" t="s">
        <v>23097</v>
      </c>
      <c r="AO2275" s="1" t="s">
        <v>86</v>
      </c>
      <c r="AP2275" s="1" t="s">
        <v>86</v>
      </c>
      <c r="AQ2275" s="1" t="s">
        <v>14</v>
      </c>
      <c r="AR2275" s="1" t="s">
        <v>19</v>
      </c>
      <c r="AS2275" s="1" t="s">
        <v>23091</v>
      </c>
      <c r="AT2275" s="1" t="s">
        <v>26</v>
      </c>
    </row>
    <row r="2276" spans="1:46" x14ac:dyDescent="0.25">
      <c r="A2276" s="1" t="s">
        <v>17294</v>
      </c>
      <c r="B2276" s="2" t="s">
        <v>23074</v>
      </c>
      <c r="C2276" s="2" t="s">
        <v>23106</v>
      </c>
      <c r="D2276" s="1">
        <v>0</v>
      </c>
      <c r="E2276" s="1">
        <v>0</v>
      </c>
      <c r="F2276" s="1">
        <v>1</v>
      </c>
      <c r="G2276" s="1">
        <v>1</v>
      </c>
      <c r="H2276" s="6">
        <v>1</v>
      </c>
      <c r="I2276">
        <v>0</v>
      </c>
      <c r="J2276" s="1">
        <v>34</v>
      </c>
      <c r="K2276" s="1">
        <v>1</v>
      </c>
      <c r="L2276" s="1">
        <v>711</v>
      </c>
      <c r="M2276" s="6">
        <v>0.73</v>
      </c>
      <c r="N2276" s="4">
        <v>2520</v>
      </c>
      <c r="O2276" s="4">
        <v>165</v>
      </c>
      <c r="P2276" s="4">
        <v>500</v>
      </c>
      <c r="Q2276" s="3">
        <v>0.33</v>
      </c>
      <c r="R2276" s="1">
        <v>24</v>
      </c>
      <c r="S2276" s="1">
        <v>500</v>
      </c>
      <c r="T2276" s="1">
        <v>54</v>
      </c>
      <c r="U2276" s="1">
        <v>0</v>
      </c>
      <c r="V2276" s="1">
        <v>29</v>
      </c>
      <c r="W2276" s="1">
        <v>0</v>
      </c>
      <c r="X2276" s="1">
        <v>0</v>
      </c>
      <c r="Y2276" s="1">
        <v>1</v>
      </c>
      <c r="Z2276" s="1">
        <v>2</v>
      </c>
      <c r="AA2276" s="1">
        <v>0</v>
      </c>
      <c r="AB2276" s="1">
        <v>0</v>
      </c>
      <c r="AC2276" s="1">
        <v>347</v>
      </c>
      <c r="AD2276" s="1">
        <v>419</v>
      </c>
      <c r="AE2276" s="1">
        <v>1263</v>
      </c>
      <c r="AF2276" s="1">
        <v>295</v>
      </c>
      <c r="AG2276" s="1">
        <v>52</v>
      </c>
      <c r="AH2276" s="1">
        <v>0</v>
      </c>
      <c r="AI2276" s="1">
        <v>2376</v>
      </c>
      <c r="AJ2276" s="1" t="s">
        <v>904</v>
      </c>
      <c r="AK2276" s="1" t="s">
        <v>905</v>
      </c>
      <c r="AL2276" s="1" t="s">
        <v>906</v>
      </c>
      <c r="AM2276" s="1" t="s">
        <v>12</v>
      </c>
      <c r="AN2276" s="1" t="s">
        <v>23098</v>
      </c>
      <c r="AO2276" s="1" t="s">
        <v>364</v>
      </c>
      <c r="AP2276" s="1" t="s">
        <v>57</v>
      </c>
      <c r="AQ2276" s="1" t="s">
        <v>25</v>
      </c>
      <c r="AR2276" s="1" t="s">
        <v>19</v>
      </c>
      <c r="AS2276" s="1" t="s">
        <v>23090</v>
      </c>
      <c r="AT2276" s="1" t="s">
        <v>26</v>
      </c>
    </row>
    <row r="2277" spans="1:46" x14ac:dyDescent="0.25">
      <c r="A2277" s="1" t="s">
        <v>22166</v>
      </c>
      <c r="B2277" s="2" t="s">
        <v>23074</v>
      </c>
      <c r="C2277" s="2" t="s">
        <v>23106</v>
      </c>
      <c r="D2277" s="1">
        <v>0</v>
      </c>
      <c r="E2277" s="1">
        <v>0</v>
      </c>
      <c r="F2277" s="1">
        <v>2</v>
      </c>
      <c r="G2277" s="1">
        <v>2</v>
      </c>
      <c r="H2277" s="6">
        <v>1</v>
      </c>
      <c r="I2277">
        <v>1</v>
      </c>
      <c r="J2277" s="1">
        <v>31</v>
      </c>
      <c r="K2277" s="1">
        <v>0</v>
      </c>
      <c r="L2277" s="1">
        <v>657</v>
      </c>
      <c r="M2277" s="6">
        <v>0.78</v>
      </c>
      <c r="N2277" s="4">
        <v>2200</v>
      </c>
      <c r="O2277" s="4">
        <v>173</v>
      </c>
      <c r="P2277" s="4">
        <v>800</v>
      </c>
      <c r="Q2277" s="3">
        <v>0.32</v>
      </c>
      <c r="R2277" s="1">
        <v>18</v>
      </c>
      <c r="S2277" s="1">
        <v>800</v>
      </c>
      <c r="T2277" s="1">
        <v>65</v>
      </c>
      <c r="U2277" s="1">
        <v>0</v>
      </c>
      <c r="V2277" s="1">
        <v>29</v>
      </c>
      <c r="W2277" s="1">
        <v>0</v>
      </c>
      <c r="X2277" s="1">
        <v>1</v>
      </c>
      <c r="Y2277" s="1">
        <v>1</v>
      </c>
      <c r="Z2277" s="1">
        <v>2</v>
      </c>
      <c r="AA2277" s="1">
        <v>0</v>
      </c>
      <c r="AB2277" s="1">
        <v>1</v>
      </c>
      <c r="AC2277" s="1">
        <v>750</v>
      </c>
      <c r="AD2277" s="1">
        <v>0</v>
      </c>
      <c r="AE2277" s="1">
        <v>0</v>
      </c>
      <c r="AF2277" s="1">
        <v>0</v>
      </c>
      <c r="AG2277" s="1">
        <v>5</v>
      </c>
      <c r="AH2277" s="1">
        <v>900</v>
      </c>
      <c r="AI2277" s="1">
        <v>1655</v>
      </c>
      <c r="AJ2277" s="1" t="s">
        <v>14583</v>
      </c>
      <c r="AK2277" s="1" t="s">
        <v>14584</v>
      </c>
      <c r="AL2277" s="1" t="s">
        <v>14585</v>
      </c>
      <c r="AM2277" s="1" t="s">
        <v>16</v>
      </c>
      <c r="AN2277" s="1" t="s">
        <v>23097</v>
      </c>
      <c r="AO2277" s="1" t="s">
        <v>364</v>
      </c>
      <c r="AP2277" s="1" t="s">
        <v>57</v>
      </c>
      <c r="AQ2277" s="1" t="s">
        <v>14</v>
      </c>
      <c r="AR2277" s="1" t="s">
        <v>19</v>
      </c>
      <c r="AS2277" s="1" t="s">
        <v>23090</v>
      </c>
      <c r="AT2277" s="1" t="s">
        <v>101</v>
      </c>
    </row>
    <row r="2278" spans="1:46" x14ac:dyDescent="0.25">
      <c r="A2278" s="1" t="s">
        <v>19425</v>
      </c>
      <c r="B2278" s="2" t="s">
        <v>23074</v>
      </c>
      <c r="C2278" s="2" t="s">
        <v>23107</v>
      </c>
      <c r="D2278" s="1">
        <v>0</v>
      </c>
      <c r="E2278" s="1">
        <v>1</v>
      </c>
      <c r="F2278" s="1">
        <v>1</v>
      </c>
      <c r="G2278" s="1">
        <v>2</v>
      </c>
      <c r="H2278" s="6">
        <v>0.5</v>
      </c>
      <c r="I2278">
        <v>0</v>
      </c>
      <c r="J2278" s="1">
        <v>36</v>
      </c>
      <c r="K2278" s="1">
        <v>1</v>
      </c>
      <c r="L2278" s="1">
        <v>752</v>
      </c>
      <c r="M2278" s="6">
        <v>0.15</v>
      </c>
      <c r="N2278" s="4">
        <v>3480</v>
      </c>
      <c r="O2278" s="4">
        <v>286</v>
      </c>
      <c r="P2278" s="4">
        <v>800</v>
      </c>
      <c r="Q2278" s="3">
        <v>0.25</v>
      </c>
      <c r="R2278" s="1">
        <v>24</v>
      </c>
      <c r="S2278" s="1">
        <v>800</v>
      </c>
      <c r="T2278" s="1">
        <v>48</v>
      </c>
      <c r="U2278" s="1">
        <v>1</v>
      </c>
      <c r="V2278" s="1">
        <v>29</v>
      </c>
      <c r="W2278" s="1">
        <v>0</v>
      </c>
      <c r="X2278" s="1">
        <v>1</v>
      </c>
      <c r="Y2278" s="1">
        <v>1</v>
      </c>
      <c r="Z2278" s="1">
        <v>2</v>
      </c>
      <c r="AA2278" s="1">
        <v>1</v>
      </c>
      <c r="AB2278" s="1">
        <v>0</v>
      </c>
      <c r="AC2278" s="1">
        <v>110</v>
      </c>
      <c r="AD2278" s="1">
        <v>0</v>
      </c>
      <c r="AE2278" s="1">
        <v>0</v>
      </c>
      <c r="AF2278" s="1">
        <v>0</v>
      </c>
      <c r="AG2278" s="1">
        <v>0</v>
      </c>
      <c r="AH2278" s="1">
        <v>0</v>
      </c>
      <c r="AI2278" s="1">
        <v>110</v>
      </c>
      <c r="AJ2278" s="1" t="s">
        <v>7154</v>
      </c>
      <c r="AK2278" s="1" t="s">
        <v>7155</v>
      </c>
      <c r="AL2278" s="1" t="s">
        <v>7156</v>
      </c>
      <c r="AM2278" s="1" t="s">
        <v>12</v>
      </c>
      <c r="AN2278" s="1" t="s">
        <v>23098</v>
      </c>
      <c r="AO2278" s="1" t="s">
        <v>86</v>
      </c>
      <c r="AP2278" s="1" t="s">
        <v>57</v>
      </c>
      <c r="AQ2278" s="1" t="s">
        <v>14</v>
      </c>
      <c r="AR2278" s="1" t="s">
        <v>19</v>
      </c>
      <c r="AS2278" s="1" t="s">
        <v>23091</v>
      </c>
      <c r="AT2278" s="1" t="s">
        <v>26</v>
      </c>
    </row>
    <row r="2279" spans="1:46" x14ac:dyDescent="0.25">
      <c r="A2279" s="1" t="s">
        <v>17504</v>
      </c>
      <c r="B2279" s="2" t="s">
        <v>23074</v>
      </c>
      <c r="C2279" s="2" t="s">
        <v>23108</v>
      </c>
      <c r="D2279" s="1">
        <v>0</v>
      </c>
      <c r="E2279" s="1">
        <v>1</v>
      </c>
      <c r="F2279" s="1">
        <v>2</v>
      </c>
      <c r="G2279" s="1">
        <v>3</v>
      </c>
      <c r="H2279" s="6">
        <v>0.66666666666666663</v>
      </c>
      <c r="I2279">
        <v>0</v>
      </c>
      <c r="J2279" s="1">
        <v>31</v>
      </c>
      <c r="K2279" s="1">
        <v>0</v>
      </c>
      <c r="L2279" s="1">
        <v>685</v>
      </c>
      <c r="M2279" s="6">
        <v>0.33</v>
      </c>
      <c r="N2279" s="4">
        <v>3200</v>
      </c>
      <c r="O2279" s="4">
        <v>250</v>
      </c>
      <c r="P2279" s="4">
        <v>600</v>
      </c>
      <c r="Q2279" s="3">
        <v>0.28999999999999998</v>
      </c>
      <c r="R2279" s="1">
        <v>24</v>
      </c>
      <c r="S2279" s="1">
        <v>600</v>
      </c>
      <c r="T2279" s="1">
        <v>52</v>
      </c>
      <c r="U2279" s="1">
        <v>1</v>
      </c>
      <c r="V2279" s="1">
        <v>29</v>
      </c>
      <c r="W2279" s="1">
        <v>0</v>
      </c>
      <c r="X2279" s="1">
        <v>1</v>
      </c>
      <c r="Y2279" s="1">
        <v>1</v>
      </c>
      <c r="Z2279" s="1">
        <v>3</v>
      </c>
      <c r="AA2279" s="1">
        <v>0</v>
      </c>
      <c r="AB2279" s="1">
        <v>0</v>
      </c>
      <c r="AC2279" s="1">
        <v>0</v>
      </c>
      <c r="AD2279" s="1">
        <v>0</v>
      </c>
      <c r="AE2279" s="1">
        <v>730</v>
      </c>
      <c r="AF2279" s="1">
        <v>280</v>
      </c>
      <c r="AG2279" s="1">
        <v>0</v>
      </c>
      <c r="AH2279" s="1">
        <v>140</v>
      </c>
      <c r="AI2279" s="1">
        <v>1150</v>
      </c>
      <c r="AJ2279" s="1" t="s">
        <v>1579</v>
      </c>
      <c r="AK2279" s="1" t="s">
        <v>1580</v>
      </c>
      <c r="AL2279" s="1" t="s">
        <v>1581</v>
      </c>
      <c r="AM2279" s="1" t="s">
        <v>12</v>
      </c>
      <c r="AN2279" s="1" t="s">
        <v>23097</v>
      </c>
      <c r="AO2279" s="1" t="s">
        <v>86</v>
      </c>
      <c r="AP2279" s="1" t="s">
        <v>57</v>
      </c>
      <c r="AQ2279" s="1" t="s">
        <v>14</v>
      </c>
      <c r="AR2279" s="1" t="s">
        <v>19</v>
      </c>
      <c r="AS2279" s="1" t="s">
        <v>23090</v>
      </c>
      <c r="AT2279" s="1" t="s">
        <v>26</v>
      </c>
    </row>
    <row r="2280" spans="1:46" x14ac:dyDescent="0.25">
      <c r="A2280" s="1" t="s">
        <v>20083</v>
      </c>
      <c r="B2280" s="2" t="s">
        <v>23074</v>
      </c>
      <c r="C2280" s="2" t="s">
        <v>23109</v>
      </c>
      <c r="D2280" s="1">
        <v>0</v>
      </c>
      <c r="E2280" s="1">
        <v>1</v>
      </c>
      <c r="F2280" s="1">
        <v>3</v>
      </c>
      <c r="G2280" s="1">
        <v>4</v>
      </c>
      <c r="H2280" s="6">
        <v>0.75</v>
      </c>
      <c r="I2280">
        <v>0</v>
      </c>
      <c r="J2280" s="1">
        <v>41</v>
      </c>
      <c r="K2280" s="1">
        <v>0</v>
      </c>
      <c r="L2280" s="1">
        <v>678</v>
      </c>
      <c r="M2280" s="6">
        <v>0.13</v>
      </c>
      <c r="N2280" s="4">
        <v>7000</v>
      </c>
      <c r="O2280" s="4">
        <v>460</v>
      </c>
      <c r="P2280" s="4">
        <v>500</v>
      </c>
      <c r="Q2280" s="3">
        <v>0.2</v>
      </c>
      <c r="R2280" s="1">
        <v>24</v>
      </c>
      <c r="S2280" s="1">
        <v>500</v>
      </c>
      <c r="T2280" s="1">
        <v>27</v>
      </c>
      <c r="U2280" s="1">
        <v>1</v>
      </c>
      <c r="V2280" s="1">
        <v>29</v>
      </c>
      <c r="W2280" s="1">
        <v>0</v>
      </c>
      <c r="X2280" s="1">
        <v>0</v>
      </c>
      <c r="Y2280" s="1">
        <v>0</v>
      </c>
      <c r="Z2280" s="1">
        <v>2</v>
      </c>
      <c r="AA2280" s="1">
        <v>0</v>
      </c>
      <c r="AB2280" s="1">
        <v>0</v>
      </c>
      <c r="AC2280" s="1">
        <v>0</v>
      </c>
      <c r="AD2280" s="1">
        <v>1000</v>
      </c>
      <c r="AE2280" s="1">
        <v>0</v>
      </c>
      <c r="AF2280" s="1">
        <v>0</v>
      </c>
      <c r="AG2280" s="1">
        <v>0</v>
      </c>
      <c r="AH2280" s="1">
        <v>0</v>
      </c>
      <c r="AI2280" s="1">
        <v>1000</v>
      </c>
      <c r="AJ2280" s="1" t="s">
        <v>276</v>
      </c>
      <c r="AK2280" s="1" t="s">
        <v>8995</v>
      </c>
      <c r="AL2280" s="1" t="s">
        <v>8996</v>
      </c>
      <c r="AM2280" s="1" t="s">
        <v>12</v>
      </c>
      <c r="AN2280" s="1" t="s">
        <v>23097</v>
      </c>
      <c r="AO2280" s="1" t="s">
        <v>86</v>
      </c>
      <c r="AP2280" s="1" t="s">
        <v>57</v>
      </c>
      <c r="AQ2280" s="1" t="s">
        <v>25</v>
      </c>
      <c r="AR2280" s="1" t="s">
        <v>30</v>
      </c>
      <c r="AS2280" s="1" t="s">
        <v>23090</v>
      </c>
      <c r="AT2280" s="1" t="s">
        <v>26</v>
      </c>
    </row>
    <row r="2281" spans="1:46" x14ac:dyDescent="0.25">
      <c r="A2281" s="1" t="s">
        <v>22897</v>
      </c>
      <c r="B2281" s="2" t="s">
        <v>23074</v>
      </c>
      <c r="C2281" s="2" t="s">
        <v>23109</v>
      </c>
      <c r="D2281" s="1">
        <v>0</v>
      </c>
      <c r="E2281" s="1">
        <v>5</v>
      </c>
      <c r="F2281" s="1">
        <v>3</v>
      </c>
      <c r="G2281" s="1">
        <v>8</v>
      </c>
      <c r="H2281" s="6">
        <v>0.375</v>
      </c>
      <c r="I2281">
        <v>0</v>
      </c>
      <c r="J2281" s="1">
        <v>37</v>
      </c>
      <c r="K2281" s="1">
        <v>1</v>
      </c>
      <c r="L2281" s="1">
        <v>758</v>
      </c>
      <c r="M2281" s="6">
        <v>0.41</v>
      </c>
      <c r="N2281" s="4">
        <v>3600</v>
      </c>
      <c r="O2281" s="4">
        <v>300</v>
      </c>
      <c r="P2281" s="4">
        <v>500</v>
      </c>
      <c r="Q2281" s="3">
        <v>0.25</v>
      </c>
      <c r="R2281" s="1">
        <v>12</v>
      </c>
      <c r="S2281" s="1">
        <v>500</v>
      </c>
      <c r="T2281" s="1">
        <v>10</v>
      </c>
      <c r="U2281" s="1">
        <v>1</v>
      </c>
      <c r="V2281" s="1">
        <v>29</v>
      </c>
      <c r="W2281" s="1">
        <v>1</v>
      </c>
      <c r="X2281" s="1">
        <v>1</v>
      </c>
      <c r="Y2281" s="1">
        <v>1</v>
      </c>
      <c r="Z2281" s="1">
        <v>0</v>
      </c>
      <c r="AA2281" s="1">
        <v>0</v>
      </c>
      <c r="AB2281" s="1">
        <v>0</v>
      </c>
      <c r="AC2281" s="1">
        <v>0</v>
      </c>
      <c r="AD2281" s="1">
        <v>0</v>
      </c>
      <c r="AE2281" s="1">
        <v>632</v>
      </c>
      <c r="AF2281" s="1">
        <v>0</v>
      </c>
      <c r="AG2281" s="1">
        <v>0</v>
      </c>
      <c r="AH2281" s="1">
        <v>900</v>
      </c>
      <c r="AI2281" s="1">
        <v>1532</v>
      </c>
      <c r="AJ2281" s="1" t="s">
        <v>16541</v>
      </c>
      <c r="AK2281" s="1" t="s">
        <v>16542</v>
      </c>
      <c r="AL2281" s="1" t="s">
        <v>16543</v>
      </c>
      <c r="AM2281" s="1" t="s">
        <v>12</v>
      </c>
      <c r="AN2281" s="1" t="s">
        <v>23098</v>
      </c>
      <c r="AO2281" s="1" t="s">
        <v>86</v>
      </c>
      <c r="AP2281" s="1" t="s">
        <v>86</v>
      </c>
      <c r="AQ2281" s="1" t="s">
        <v>14</v>
      </c>
      <c r="AR2281" s="1" t="s">
        <v>19</v>
      </c>
      <c r="AS2281" s="1" t="s">
        <v>23090</v>
      </c>
      <c r="AT2281" s="1" t="s">
        <v>26</v>
      </c>
    </row>
    <row r="2282" spans="1:46" x14ac:dyDescent="0.25">
      <c r="A2282" s="1" t="s">
        <v>17706</v>
      </c>
      <c r="B2282" s="2" t="s">
        <v>23074</v>
      </c>
      <c r="C2282" s="2" t="s">
        <v>23110</v>
      </c>
      <c r="D2282" s="1">
        <v>0</v>
      </c>
      <c r="E2282" s="1">
        <v>0</v>
      </c>
      <c r="F2282" s="1">
        <v>1</v>
      </c>
      <c r="G2282" s="1">
        <v>1</v>
      </c>
      <c r="H2282" s="6">
        <v>1</v>
      </c>
      <c r="I2282">
        <v>1</v>
      </c>
      <c r="J2282" s="1">
        <v>34</v>
      </c>
      <c r="K2282" s="1">
        <v>1</v>
      </c>
      <c r="L2282" s="1">
        <v>726</v>
      </c>
      <c r="M2282" s="6">
        <v>0.43</v>
      </c>
      <c r="N2282" s="4">
        <v>3400</v>
      </c>
      <c r="O2282" s="4">
        <v>250</v>
      </c>
      <c r="P2282" s="4">
        <v>900</v>
      </c>
      <c r="Q2282" s="3">
        <v>0.22</v>
      </c>
      <c r="R2282" s="1">
        <v>24</v>
      </c>
      <c r="S2282" s="1">
        <v>900</v>
      </c>
      <c r="T2282" s="1">
        <v>51</v>
      </c>
      <c r="U2282" s="1">
        <v>0</v>
      </c>
      <c r="V2282" s="1">
        <v>29</v>
      </c>
      <c r="W2282" s="1">
        <v>0</v>
      </c>
      <c r="X2282" s="1">
        <v>0</v>
      </c>
      <c r="Y2282" s="1">
        <v>1</v>
      </c>
      <c r="Z2282" s="1">
        <v>1</v>
      </c>
      <c r="AA2282" s="1">
        <v>0</v>
      </c>
      <c r="AB2282" s="1">
        <v>1</v>
      </c>
      <c r="AC2282" s="1">
        <v>900</v>
      </c>
      <c r="AD2282" s="1">
        <v>225</v>
      </c>
      <c r="AE2282" s="1">
        <v>489</v>
      </c>
      <c r="AF2282" s="1">
        <v>0</v>
      </c>
      <c r="AG2282" s="1">
        <v>165</v>
      </c>
      <c r="AH2282" s="1">
        <v>0</v>
      </c>
      <c r="AI2282" s="1">
        <v>1779</v>
      </c>
      <c r="AJ2282" s="1" t="s">
        <v>2194</v>
      </c>
      <c r="AK2282" s="1" t="s">
        <v>2195</v>
      </c>
      <c r="AL2282" s="1" t="s">
        <v>2196</v>
      </c>
      <c r="AM2282" s="1" t="s">
        <v>16</v>
      </c>
      <c r="AN2282" s="1" t="s">
        <v>23098</v>
      </c>
      <c r="AO2282" s="1" t="s">
        <v>364</v>
      </c>
      <c r="AP2282" s="1" t="s">
        <v>57</v>
      </c>
      <c r="AQ2282" s="1" t="s">
        <v>25</v>
      </c>
      <c r="AR2282" s="1" t="s">
        <v>19</v>
      </c>
      <c r="AS2282" s="1" t="s">
        <v>23090</v>
      </c>
      <c r="AT2282" s="1" t="s">
        <v>101</v>
      </c>
    </row>
    <row r="2283" spans="1:46" x14ac:dyDescent="0.25">
      <c r="A2283" s="1" t="s">
        <v>17751</v>
      </c>
      <c r="B2283" s="2" t="s">
        <v>23074</v>
      </c>
      <c r="C2283" s="2" t="s">
        <v>23111</v>
      </c>
      <c r="D2283" s="1">
        <v>0</v>
      </c>
      <c r="E2283" s="1">
        <v>1</v>
      </c>
      <c r="F2283" s="1">
        <v>3</v>
      </c>
      <c r="G2283" s="1">
        <v>4</v>
      </c>
      <c r="H2283" s="6">
        <v>0.75</v>
      </c>
      <c r="I2283">
        <v>0</v>
      </c>
      <c r="J2283" s="1">
        <v>30</v>
      </c>
      <c r="K2283" s="1">
        <v>1</v>
      </c>
      <c r="L2283" s="1">
        <v>692</v>
      </c>
      <c r="M2283" s="6">
        <v>0.74</v>
      </c>
      <c r="N2283" s="4">
        <v>2640</v>
      </c>
      <c r="O2283" s="4">
        <v>220</v>
      </c>
      <c r="P2283" s="4">
        <v>500</v>
      </c>
      <c r="Q2283" s="3">
        <v>0.28999999999999998</v>
      </c>
      <c r="R2283" s="1">
        <v>6</v>
      </c>
      <c r="S2283" s="1">
        <v>500</v>
      </c>
      <c r="T2283" s="1">
        <v>24</v>
      </c>
      <c r="U2283" s="1">
        <v>0</v>
      </c>
      <c r="V2283" s="1">
        <v>29</v>
      </c>
      <c r="W2283" s="1">
        <v>0</v>
      </c>
      <c r="X2283" s="1">
        <v>0</v>
      </c>
      <c r="Y2283" s="1">
        <v>1</v>
      </c>
      <c r="Z2283" s="1">
        <v>2</v>
      </c>
      <c r="AA2283" s="1">
        <v>0</v>
      </c>
      <c r="AB2283" s="1">
        <v>0</v>
      </c>
      <c r="AC2283" s="1">
        <v>0</v>
      </c>
      <c r="AD2283" s="1">
        <v>386</v>
      </c>
      <c r="AE2283" s="1">
        <v>246</v>
      </c>
      <c r="AF2283" s="1">
        <v>789</v>
      </c>
      <c r="AG2283" s="1">
        <v>260</v>
      </c>
      <c r="AH2283" s="1">
        <v>0</v>
      </c>
      <c r="AI2283" s="1">
        <v>1681</v>
      </c>
      <c r="AJ2283" s="1" t="s">
        <v>2325</v>
      </c>
      <c r="AK2283" s="1" t="s">
        <v>2326</v>
      </c>
      <c r="AL2283" s="1" t="s">
        <v>2327</v>
      </c>
      <c r="AM2283" s="1" t="s">
        <v>12</v>
      </c>
      <c r="AN2283" s="1" t="s">
        <v>23098</v>
      </c>
      <c r="AO2283" s="1" t="s">
        <v>364</v>
      </c>
      <c r="AP2283" s="1" t="s">
        <v>57</v>
      </c>
      <c r="AQ2283" s="1" t="s">
        <v>25</v>
      </c>
      <c r="AR2283" s="1" t="s">
        <v>19</v>
      </c>
      <c r="AS2283" s="1" t="s">
        <v>23090</v>
      </c>
      <c r="AT2283" s="1" t="s">
        <v>26</v>
      </c>
    </row>
    <row r="2284" spans="1:46" x14ac:dyDescent="0.25">
      <c r="A2284" s="1" t="s">
        <v>17194</v>
      </c>
      <c r="B2284" s="2" t="s">
        <v>23101</v>
      </c>
      <c r="C2284" s="2" t="s">
        <v>23104</v>
      </c>
      <c r="D2284" s="1">
        <v>1</v>
      </c>
      <c r="E2284" s="1">
        <v>6</v>
      </c>
      <c r="F2284" s="1">
        <v>2</v>
      </c>
      <c r="G2284" s="1">
        <v>9</v>
      </c>
      <c r="H2284" s="6">
        <v>0.22222222222222221</v>
      </c>
      <c r="I2284">
        <v>0</v>
      </c>
      <c r="J2284" s="1">
        <v>34</v>
      </c>
      <c r="K2284" s="1">
        <v>0</v>
      </c>
      <c r="L2284" s="1">
        <v>592</v>
      </c>
      <c r="M2284" s="6">
        <v>0</v>
      </c>
      <c r="N2284" s="4">
        <v>2500</v>
      </c>
      <c r="O2284" s="4">
        <v>220</v>
      </c>
      <c r="P2284" s="4">
        <v>500</v>
      </c>
      <c r="Q2284" s="3">
        <v>0.33</v>
      </c>
      <c r="R2284" s="1">
        <v>36</v>
      </c>
      <c r="S2284" s="1">
        <v>500</v>
      </c>
      <c r="T2284" s="1">
        <v>15</v>
      </c>
      <c r="U2284" s="1">
        <v>0</v>
      </c>
      <c r="V2284" s="1">
        <v>29</v>
      </c>
      <c r="W2284" s="1">
        <v>0</v>
      </c>
      <c r="X2284" s="1">
        <v>0</v>
      </c>
      <c r="Y2284" s="1">
        <v>0</v>
      </c>
      <c r="Z2284" s="1">
        <v>5</v>
      </c>
      <c r="AA2284" s="1">
        <v>0</v>
      </c>
      <c r="AB2284" s="1">
        <v>0</v>
      </c>
      <c r="AC2284" s="1">
        <v>0</v>
      </c>
      <c r="AD2284" s="1">
        <v>579</v>
      </c>
      <c r="AE2284" s="1">
        <v>0</v>
      </c>
      <c r="AF2284" s="1">
        <v>0</v>
      </c>
      <c r="AG2284" s="1">
        <v>449</v>
      </c>
      <c r="AH2284" s="1">
        <v>0</v>
      </c>
      <c r="AI2284" s="1">
        <v>1028</v>
      </c>
      <c r="AJ2284" s="1" t="s">
        <v>572</v>
      </c>
      <c r="AK2284" s="1" t="s">
        <v>573</v>
      </c>
      <c r="AL2284" s="1" t="s">
        <v>574</v>
      </c>
      <c r="AM2284" s="1" t="s">
        <v>12</v>
      </c>
      <c r="AN2284" s="1" t="s">
        <v>23097</v>
      </c>
      <c r="AO2284" s="1" t="s">
        <v>364</v>
      </c>
      <c r="AP2284" s="1" t="s">
        <v>57</v>
      </c>
      <c r="AQ2284" s="1" t="s">
        <v>25</v>
      </c>
      <c r="AR2284" s="1" t="s">
        <v>30</v>
      </c>
      <c r="AS2284" s="1" t="s">
        <v>23090</v>
      </c>
      <c r="AT2284" s="1" t="s">
        <v>26</v>
      </c>
    </row>
    <row r="2285" spans="1:46" x14ac:dyDescent="0.25">
      <c r="A2285" s="1" t="s">
        <v>20263</v>
      </c>
      <c r="B2285" s="2" t="s">
        <v>23101</v>
      </c>
      <c r="C2285" s="2" t="s">
        <v>23104</v>
      </c>
      <c r="D2285" s="1">
        <v>0</v>
      </c>
      <c r="E2285" s="1">
        <v>1</v>
      </c>
      <c r="F2285" s="1">
        <v>2</v>
      </c>
      <c r="G2285" s="1">
        <v>3</v>
      </c>
      <c r="H2285" s="6">
        <v>0.66666666666666663</v>
      </c>
      <c r="I2285">
        <v>0</v>
      </c>
      <c r="J2285" s="1">
        <v>35</v>
      </c>
      <c r="K2285" s="1">
        <v>0</v>
      </c>
      <c r="L2285" s="1">
        <v>590</v>
      </c>
      <c r="M2285" s="6">
        <v>0.34</v>
      </c>
      <c r="N2285" s="4">
        <v>2400</v>
      </c>
      <c r="O2285" s="4">
        <v>200</v>
      </c>
      <c r="P2285" s="4">
        <v>200</v>
      </c>
      <c r="Q2285" s="3">
        <v>0.38</v>
      </c>
      <c r="R2285" s="1">
        <v>24</v>
      </c>
      <c r="S2285" s="1">
        <v>200</v>
      </c>
      <c r="T2285" s="1">
        <v>14</v>
      </c>
      <c r="U2285" s="1">
        <v>1</v>
      </c>
      <c r="V2285" s="1">
        <v>29</v>
      </c>
      <c r="W2285" s="1">
        <v>0</v>
      </c>
      <c r="X2285" s="1">
        <v>1</v>
      </c>
      <c r="Y2285" s="1">
        <v>1</v>
      </c>
      <c r="Z2285" s="1">
        <v>0</v>
      </c>
      <c r="AA2285" s="1">
        <v>1</v>
      </c>
      <c r="AB2285" s="1">
        <v>0</v>
      </c>
      <c r="AC2285" s="1">
        <v>0</v>
      </c>
      <c r="AD2285" s="1">
        <v>0</v>
      </c>
      <c r="AE2285" s="1">
        <v>840</v>
      </c>
      <c r="AF2285" s="1">
        <v>300</v>
      </c>
      <c r="AG2285" s="1">
        <v>260</v>
      </c>
      <c r="AH2285" s="1">
        <v>0</v>
      </c>
      <c r="AI2285" s="1">
        <v>1400</v>
      </c>
      <c r="AJ2285" s="1" t="s">
        <v>737</v>
      </c>
      <c r="AK2285" s="1" t="s">
        <v>9463</v>
      </c>
      <c r="AL2285" s="1" t="s">
        <v>9464</v>
      </c>
      <c r="AM2285" s="1" t="s">
        <v>12</v>
      </c>
      <c r="AN2285" s="1" t="s">
        <v>23097</v>
      </c>
      <c r="AO2285" s="1" t="s">
        <v>86</v>
      </c>
      <c r="AP2285" s="1" t="s">
        <v>57</v>
      </c>
      <c r="AQ2285" s="1" t="s">
        <v>14</v>
      </c>
      <c r="AR2285" s="1" t="s">
        <v>19</v>
      </c>
      <c r="AS2285" s="1" t="s">
        <v>23091</v>
      </c>
      <c r="AT2285" s="1" t="s">
        <v>26</v>
      </c>
    </row>
    <row r="2286" spans="1:46" x14ac:dyDescent="0.25">
      <c r="A2286" s="1" t="s">
        <v>17242</v>
      </c>
      <c r="B2286" s="2" t="s">
        <v>23101</v>
      </c>
      <c r="C2286" s="2" t="s">
        <v>23104</v>
      </c>
      <c r="D2286" s="1">
        <v>0</v>
      </c>
      <c r="E2286" s="1">
        <v>1</v>
      </c>
      <c r="F2286" s="1">
        <v>2</v>
      </c>
      <c r="G2286" s="1">
        <v>3</v>
      </c>
      <c r="H2286" s="6">
        <v>0.66666666666666663</v>
      </c>
      <c r="I2286">
        <v>0</v>
      </c>
      <c r="J2286" s="1">
        <v>35</v>
      </c>
      <c r="K2286" s="1">
        <v>0</v>
      </c>
      <c r="L2286" s="1">
        <v>590</v>
      </c>
      <c r="M2286" s="6">
        <v>0.3</v>
      </c>
      <c r="N2286" s="4">
        <v>2400</v>
      </c>
      <c r="O2286" s="4">
        <v>200</v>
      </c>
      <c r="P2286" s="4">
        <v>300</v>
      </c>
      <c r="Q2286" s="3">
        <v>0.38</v>
      </c>
      <c r="R2286" s="1">
        <v>36</v>
      </c>
      <c r="S2286" s="1">
        <v>300</v>
      </c>
      <c r="T2286" s="1">
        <v>29</v>
      </c>
      <c r="U2286" s="1">
        <v>1</v>
      </c>
      <c r="V2286" s="1">
        <v>29</v>
      </c>
      <c r="W2286" s="1">
        <v>0</v>
      </c>
      <c r="X2286" s="1">
        <v>1</v>
      </c>
      <c r="Y2286" s="1">
        <v>1</v>
      </c>
      <c r="Z2286" s="1">
        <v>0</v>
      </c>
      <c r="AA2286" s="1">
        <v>1</v>
      </c>
      <c r="AB2286" s="1">
        <v>0</v>
      </c>
      <c r="AC2286" s="1">
        <v>0</v>
      </c>
      <c r="AD2286" s="1">
        <v>0</v>
      </c>
      <c r="AE2286" s="1">
        <v>800</v>
      </c>
      <c r="AF2286" s="1">
        <v>290</v>
      </c>
      <c r="AG2286" s="1">
        <v>0</v>
      </c>
      <c r="AH2286" s="1">
        <v>0</v>
      </c>
      <c r="AI2286" s="1">
        <v>1090</v>
      </c>
      <c r="AJ2286" s="1" t="s">
        <v>737</v>
      </c>
      <c r="AK2286" s="1" t="s">
        <v>738</v>
      </c>
      <c r="AL2286" s="1" t="s">
        <v>739</v>
      </c>
      <c r="AM2286" s="1" t="s">
        <v>12</v>
      </c>
      <c r="AN2286" s="1" t="s">
        <v>23097</v>
      </c>
      <c r="AO2286" s="1" t="s">
        <v>86</v>
      </c>
      <c r="AP2286" s="1" t="s">
        <v>57</v>
      </c>
      <c r="AQ2286" s="1" t="s">
        <v>14</v>
      </c>
      <c r="AR2286" s="1" t="s">
        <v>19</v>
      </c>
      <c r="AS2286" s="1" t="s">
        <v>23091</v>
      </c>
      <c r="AT2286" s="1" t="s">
        <v>26</v>
      </c>
    </row>
    <row r="2287" spans="1:46" x14ac:dyDescent="0.25">
      <c r="A2287" s="1" t="s">
        <v>18511</v>
      </c>
      <c r="B2287" s="2" t="s">
        <v>23101</v>
      </c>
      <c r="C2287" s="2" t="s">
        <v>23105</v>
      </c>
      <c r="D2287" s="1">
        <v>0</v>
      </c>
      <c r="E2287" s="1">
        <v>3</v>
      </c>
      <c r="F2287" s="1">
        <v>1</v>
      </c>
      <c r="G2287" s="1">
        <v>4</v>
      </c>
      <c r="H2287" s="6">
        <v>0.25</v>
      </c>
      <c r="I2287">
        <v>1</v>
      </c>
      <c r="J2287" s="1">
        <v>30</v>
      </c>
      <c r="K2287" s="1">
        <v>1</v>
      </c>
      <c r="L2287" s="1">
        <v>660</v>
      </c>
      <c r="M2287" s="6">
        <v>0.05</v>
      </c>
      <c r="N2287" s="4">
        <v>1900</v>
      </c>
      <c r="O2287" s="4">
        <v>170</v>
      </c>
      <c r="P2287" s="4">
        <v>100</v>
      </c>
      <c r="Q2287" s="3">
        <v>0.3</v>
      </c>
      <c r="R2287" s="1">
        <v>12</v>
      </c>
      <c r="S2287" s="1">
        <v>100</v>
      </c>
      <c r="T2287" s="1">
        <v>15</v>
      </c>
      <c r="U2287" s="1">
        <v>0</v>
      </c>
      <c r="V2287" s="1">
        <v>29</v>
      </c>
      <c r="W2287" s="1">
        <v>1</v>
      </c>
      <c r="X2287" s="1">
        <v>0</v>
      </c>
      <c r="Y2287" s="1">
        <v>1</v>
      </c>
      <c r="Z2287" s="1">
        <v>0</v>
      </c>
      <c r="AA2287" s="1">
        <v>1</v>
      </c>
      <c r="AB2287" s="1">
        <v>1</v>
      </c>
      <c r="AC2287" s="1">
        <v>0</v>
      </c>
      <c r="AD2287" s="1">
        <v>0</v>
      </c>
      <c r="AE2287" s="1">
        <v>0</v>
      </c>
      <c r="AF2287" s="1">
        <v>0</v>
      </c>
      <c r="AG2287" s="1">
        <v>0</v>
      </c>
      <c r="AH2287" s="1">
        <v>0</v>
      </c>
      <c r="AI2287" s="1">
        <v>0</v>
      </c>
      <c r="AJ2287" s="1" t="s">
        <v>4555</v>
      </c>
      <c r="AK2287" s="1" t="s">
        <v>4556</v>
      </c>
      <c r="AL2287" s="1" t="s">
        <v>4557</v>
      </c>
      <c r="AM2287" s="1" t="s">
        <v>16</v>
      </c>
      <c r="AN2287" s="1" t="s">
        <v>23098</v>
      </c>
      <c r="AO2287" s="1" t="s">
        <v>364</v>
      </c>
      <c r="AP2287" s="1" t="s">
        <v>86</v>
      </c>
      <c r="AQ2287" s="1" t="s">
        <v>25</v>
      </c>
      <c r="AR2287" s="1" t="s">
        <v>19</v>
      </c>
      <c r="AS2287" s="1" t="s">
        <v>23091</v>
      </c>
      <c r="AT2287" s="1" t="s">
        <v>101</v>
      </c>
    </row>
    <row r="2288" spans="1:46" x14ac:dyDescent="0.25">
      <c r="A2288" s="1" t="s">
        <v>22591</v>
      </c>
      <c r="B2288" s="2" t="s">
        <v>23101</v>
      </c>
      <c r="C2288" s="2" t="s">
        <v>23105</v>
      </c>
      <c r="D2288" s="1">
        <v>2</v>
      </c>
      <c r="E2288" s="1">
        <v>1</v>
      </c>
      <c r="F2288" s="1">
        <v>3</v>
      </c>
      <c r="G2288" s="1">
        <v>6</v>
      </c>
      <c r="H2288" s="6">
        <v>0.5</v>
      </c>
      <c r="I2288">
        <v>1</v>
      </c>
      <c r="J2288" s="1">
        <v>39</v>
      </c>
      <c r="K2288" s="1">
        <v>0</v>
      </c>
      <c r="L2288" s="1">
        <v>683</v>
      </c>
      <c r="M2288" s="6">
        <v>0.28999999999999998</v>
      </c>
      <c r="N2288" s="4">
        <v>3500</v>
      </c>
      <c r="O2288" s="4">
        <v>280</v>
      </c>
      <c r="P2288" s="4">
        <v>600</v>
      </c>
      <c r="Q2288" s="3">
        <v>0.28999999999999998</v>
      </c>
      <c r="R2288" s="1">
        <v>24</v>
      </c>
      <c r="S2288" s="1">
        <v>600</v>
      </c>
      <c r="T2288" s="1">
        <v>47</v>
      </c>
      <c r="U2288" s="1">
        <v>0</v>
      </c>
      <c r="V2288" s="1">
        <v>29</v>
      </c>
      <c r="W2288" s="1">
        <v>0</v>
      </c>
      <c r="X2288" s="1">
        <v>0</v>
      </c>
      <c r="Y2288" s="1">
        <v>0</v>
      </c>
      <c r="Z2288" s="1">
        <v>5</v>
      </c>
      <c r="AA2288" s="1">
        <v>0</v>
      </c>
      <c r="AB2288" s="1">
        <v>1</v>
      </c>
      <c r="AC2288" s="1">
        <v>0</v>
      </c>
      <c r="AD2288" s="1">
        <v>0</v>
      </c>
      <c r="AE2288" s="1">
        <v>0</v>
      </c>
      <c r="AF2288" s="1">
        <v>800</v>
      </c>
      <c r="AG2288" s="1">
        <v>0</v>
      </c>
      <c r="AH2288" s="1">
        <v>100</v>
      </c>
      <c r="AI2288" s="1">
        <v>900</v>
      </c>
      <c r="AJ2288" s="1" t="s">
        <v>15716</v>
      </c>
      <c r="AK2288" s="1" t="s">
        <v>15717</v>
      </c>
      <c r="AL2288" s="1" t="s">
        <v>15718</v>
      </c>
      <c r="AM2288" s="1" t="s">
        <v>16</v>
      </c>
      <c r="AN2288" s="1" t="s">
        <v>23097</v>
      </c>
      <c r="AO2288" s="1" t="s">
        <v>364</v>
      </c>
      <c r="AP2288" s="1" t="s">
        <v>57</v>
      </c>
      <c r="AQ2288" s="1" t="s">
        <v>25</v>
      </c>
      <c r="AR2288" s="1" t="s">
        <v>30</v>
      </c>
      <c r="AS2288" s="1" t="s">
        <v>23090</v>
      </c>
      <c r="AT2288" s="1" t="s">
        <v>101</v>
      </c>
    </row>
    <row r="2289" spans="1:46" x14ac:dyDescent="0.25">
      <c r="A2289" s="1" t="s">
        <v>17381</v>
      </c>
      <c r="B2289" s="2" t="s">
        <v>23101</v>
      </c>
      <c r="C2289" s="2" t="s">
        <v>23105</v>
      </c>
      <c r="D2289" s="1">
        <v>1</v>
      </c>
      <c r="E2289" s="1">
        <v>2</v>
      </c>
      <c r="F2289" s="1">
        <v>1</v>
      </c>
      <c r="G2289" s="1">
        <v>4</v>
      </c>
      <c r="H2289" s="6">
        <v>0.25</v>
      </c>
      <c r="I2289">
        <v>0</v>
      </c>
      <c r="J2289" s="1">
        <v>33</v>
      </c>
      <c r="K2289" s="1">
        <v>1</v>
      </c>
      <c r="L2289" s="1">
        <v>16</v>
      </c>
      <c r="M2289" s="6">
        <v>0.25</v>
      </c>
      <c r="N2289" s="4">
        <v>1970</v>
      </c>
      <c r="O2289" s="4">
        <v>140</v>
      </c>
      <c r="P2289" s="4">
        <v>100</v>
      </c>
      <c r="Q2289" s="3">
        <v>0.36</v>
      </c>
      <c r="R2289" s="1">
        <v>12</v>
      </c>
      <c r="S2289" s="1">
        <v>100</v>
      </c>
      <c r="T2289" s="1">
        <v>22</v>
      </c>
      <c r="U2289" s="1">
        <v>1</v>
      </c>
      <c r="V2289" s="1">
        <v>29</v>
      </c>
      <c r="W2289" s="1">
        <v>0</v>
      </c>
      <c r="X2289" s="1">
        <v>0</v>
      </c>
      <c r="Y2289" s="1">
        <v>0</v>
      </c>
      <c r="Z2289" s="1">
        <v>4</v>
      </c>
      <c r="AA2289" s="1">
        <v>1</v>
      </c>
      <c r="AB2289" s="1">
        <v>1</v>
      </c>
      <c r="AC2289" s="1">
        <v>0</v>
      </c>
      <c r="AD2289" s="1">
        <v>0</v>
      </c>
      <c r="AE2289" s="1">
        <v>1700</v>
      </c>
      <c r="AF2289" s="1">
        <v>100</v>
      </c>
      <c r="AG2289" s="1">
        <v>0</v>
      </c>
      <c r="AH2289" s="1">
        <v>0</v>
      </c>
      <c r="AI2289" s="1">
        <v>1800</v>
      </c>
      <c r="AJ2289" s="1" t="s">
        <v>1191</v>
      </c>
      <c r="AK2289" s="1" t="s">
        <v>1192</v>
      </c>
      <c r="AL2289" s="1" t="s">
        <v>1193</v>
      </c>
      <c r="AM2289" s="1" t="s">
        <v>12</v>
      </c>
      <c r="AN2289" s="1" t="s">
        <v>23098</v>
      </c>
      <c r="AO2289" s="1" t="s">
        <v>86</v>
      </c>
      <c r="AP2289" s="1" t="s">
        <v>57</v>
      </c>
      <c r="AQ2289" s="1" t="s">
        <v>25</v>
      </c>
      <c r="AR2289" s="1" t="s">
        <v>30</v>
      </c>
      <c r="AS2289" s="1" t="s">
        <v>23091</v>
      </c>
      <c r="AT2289" s="1" t="s">
        <v>101</v>
      </c>
    </row>
    <row r="2290" spans="1:46" x14ac:dyDescent="0.25">
      <c r="A2290" s="1" t="s">
        <v>20502</v>
      </c>
      <c r="B2290" s="2" t="s">
        <v>23101</v>
      </c>
      <c r="C2290" s="2" t="s">
        <v>23105</v>
      </c>
      <c r="D2290" s="1">
        <v>2</v>
      </c>
      <c r="E2290" s="1">
        <v>1</v>
      </c>
      <c r="F2290" s="1">
        <v>1</v>
      </c>
      <c r="G2290" s="1">
        <v>4</v>
      </c>
      <c r="H2290" s="6">
        <v>0.25</v>
      </c>
      <c r="I2290">
        <v>1</v>
      </c>
      <c r="J2290" s="1">
        <v>32</v>
      </c>
      <c r="K2290" s="1">
        <v>1</v>
      </c>
      <c r="L2290" s="1">
        <v>745</v>
      </c>
      <c r="M2290" s="6">
        <v>0.6</v>
      </c>
      <c r="N2290" s="4">
        <v>2200</v>
      </c>
      <c r="O2290" s="4">
        <v>184</v>
      </c>
      <c r="P2290" s="4">
        <v>300</v>
      </c>
      <c r="Q2290" s="3">
        <v>0.39</v>
      </c>
      <c r="R2290" s="1">
        <v>24</v>
      </c>
      <c r="S2290" s="1">
        <v>300</v>
      </c>
      <c r="T2290" s="1">
        <v>48</v>
      </c>
      <c r="U2290" s="1">
        <v>1</v>
      </c>
      <c r="V2290" s="1">
        <v>29</v>
      </c>
      <c r="W2290" s="1">
        <v>0</v>
      </c>
      <c r="X2290" s="1">
        <v>0</v>
      </c>
      <c r="Y2290" s="1">
        <v>1</v>
      </c>
      <c r="Z2290" s="1">
        <v>0</v>
      </c>
      <c r="AA2290" s="1">
        <v>1</v>
      </c>
      <c r="AB2290" s="1">
        <v>1</v>
      </c>
      <c r="AC2290" s="1">
        <v>398</v>
      </c>
      <c r="AD2290" s="1">
        <v>376</v>
      </c>
      <c r="AE2290" s="1">
        <v>868</v>
      </c>
      <c r="AF2290" s="1">
        <v>237</v>
      </c>
      <c r="AG2290" s="1">
        <v>80</v>
      </c>
      <c r="AH2290" s="1">
        <v>280</v>
      </c>
      <c r="AI2290" s="1">
        <v>2239</v>
      </c>
      <c r="AJ2290" s="1" t="s">
        <v>487</v>
      </c>
      <c r="AK2290" s="1" t="s">
        <v>10128</v>
      </c>
      <c r="AL2290" s="1" t="s">
        <v>10129</v>
      </c>
      <c r="AM2290" s="1" t="s">
        <v>16</v>
      </c>
      <c r="AN2290" s="1" t="s">
        <v>23098</v>
      </c>
      <c r="AO2290" s="1" t="s">
        <v>86</v>
      </c>
      <c r="AP2290" s="1" t="s">
        <v>57</v>
      </c>
      <c r="AQ2290" s="1" t="s">
        <v>25</v>
      </c>
      <c r="AR2290" s="1" t="s">
        <v>19</v>
      </c>
      <c r="AS2290" s="1" t="s">
        <v>23091</v>
      </c>
      <c r="AT2290" s="1" t="s">
        <v>101</v>
      </c>
    </row>
    <row r="2291" spans="1:46" x14ac:dyDescent="0.25">
      <c r="A2291" s="1" t="s">
        <v>20543</v>
      </c>
      <c r="B2291" s="2" t="s">
        <v>23101</v>
      </c>
      <c r="C2291" s="2" t="s">
        <v>23106</v>
      </c>
      <c r="D2291" s="1">
        <v>1</v>
      </c>
      <c r="E2291" s="1">
        <v>2</v>
      </c>
      <c r="F2291" s="1">
        <v>2</v>
      </c>
      <c r="G2291" s="1">
        <v>5</v>
      </c>
      <c r="H2291" s="6">
        <v>0.4</v>
      </c>
      <c r="I2291">
        <v>0</v>
      </c>
      <c r="J2291" s="1">
        <v>31</v>
      </c>
      <c r="K2291" s="1">
        <v>0</v>
      </c>
      <c r="L2291" s="1">
        <v>667</v>
      </c>
      <c r="M2291" s="6">
        <v>0.5</v>
      </c>
      <c r="N2291" s="4">
        <v>2800</v>
      </c>
      <c r="O2291" s="4">
        <v>220</v>
      </c>
      <c r="P2291" s="4">
        <v>120</v>
      </c>
      <c r="Q2291" s="3">
        <v>0.3</v>
      </c>
      <c r="R2291" s="1">
        <v>12</v>
      </c>
      <c r="S2291" s="1">
        <v>120</v>
      </c>
      <c r="T2291" s="1">
        <v>7</v>
      </c>
      <c r="U2291" s="1">
        <v>1</v>
      </c>
      <c r="V2291" s="1">
        <v>29</v>
      </c>
      <c r="W2291" s="1">
        <v>0</v>
      </c>
      <c r="X2291" s="1">
        <v>0</v>
      </c>
      <c r="Y2291" s="1">
        <v>1</v>
      </c>
      <c r="Z2291" s="1">
        <v>1</v>
      </c>
      <c r="AA2291" s="1">
        <v>1</v>
      </c>
      <c r="AB2291" s="1">
        <v>0</v>
      </c>
      <c r="AC2291" s="1">
        <v>2939</v>
      </c>
      <c r="AD2291" s="1">
        <v>0</v>
      </c>
      <c r="AE2291" s="1">
        <v>0</v>
      </c>
      <c r="AF2291" s="1">
        <v>0</v>
      </c>
      <c r="AG2291" s="1">
        <v>0</v>
      </c>
      <c r="AH2291" s="1">
        <v>0</v>
      </c>
      <c r="AI2291" s="1">
        <v>2939</v>
      </c>
      <c r="AJ2291" s="1" t="s">
        <v>10246</v>
      </c>
      <c r="AK2291" s="1" t="s">
        <v>10247</v>
      </c>
      <c r="AL2291" s="1" t="s">
        <v>10248</v>
      </c>
      <c r="AM2291" s="1" t="s">
        <v>12</v>
      </c>
      <c r="AN2291" s="1" t="s">
        <v>23097</v>
      </c>
      <c r="AO2291" s="1" t="s">
        <v>86</v>
      </c>
      <c r="AP2291" s="1" t="s">
        <v>57</v>
      </c>
      <c r="AQ2291" s="1" t="s">
        <v>25</v>
      </c>
      <c r="AR2291" s="1" t="s">
        <v>19</v>
      </c>
      <c r="AS2291" s="1" t="s">
        <v>23091</v>
      </c>
      <c r="AT2291" s="1" t="s">
        <v>26</v>
      </c>
    </row>
    <row r="2292" spans="1:46" x14ac:dyDescent="0.25">
      <c r="A2292" s="1" t="s">
        <v>19265</v>
      </c>
      <c r="B2292" s="2" t="s">
        <v>23101</v>
      </c>
      <c r="C2292" s="2" t="s">
        <v>23106</v>
      </c>
      <c r="D2292" s="1">
        <v>0</v>
      </c>
      <c r="E2292" s="1">
        <v>0</v>
      </c>
      <c r="F2292" s="1">
        <v>1</v>
      </c>
      <c r="G2292" s="1">
        <v>1</v>
      </c>
      <c r="H2292" s="6">
        <v>1</v>
      </c>
      <c r="I2292">
        <v>1</v>
      </c>
      <c r="J2292" s="1">
        <v>26</v>
      </c>
      <c r="K2292" s="1">
        <v>1</v>
      </c>
      <c r="L2292" s="1">
        <v>601</v>
      </c>
      <c r="M2292" s="6">
        <v>0.41</v>
      </c>
      <c r="N2292" s="4">
        <v>2160</v>
      </c>
      <c r="O2292" s="4">
        <v>180</v>
      </c>
      <c r="P2292" s="4">
        <v>700</v>
      </c>
      <c r="Q2292" s="3">
        <v>0.3</v>
      </c>
      <c r="R2292" s="1">
        <v>24</v>
      </c>
      <c r="S2292" s="1">
        <v>700</v>
      </c>
      <c r="T2292" s="1">
        <v>31</v>
      </c>
      <c r="U2292" s="1">
        <v>0</v>
      </c>
      <c r="V2292" s="1">
        <v>29</v>
      </c>
      <c r="W2292" s="1">
        <v>0</v>
      </c>
      <c r="X2292" s="1">
        <v>0</v>
      </c>
      <c r="Y2292" s="1">
        <v>1</v>
      </c>
      <c r="Z2292" s="1">
        <v>1</v>
      </c>
      <c r="AA2292" s="1">
        <v>1</v>
      </c>
      <c r="AB2292" s="1">
        <v>1</v>
      </c>
      <c r="AC2292" s="1">
        <v>0</v>
      </c>
      <c r="AD2292" s="1">
        <v>0</v>
      </c>
      <c r="AE2292" s="1">
        <v>0</v>
      </c>
      <c r="AF2292" s="1">
        <v>0</v>
      </c>
      <c r="AG2292" s="1">
        <v>5</v>
      </c>
      <c r="AH2292" s="1">
        <v>600</v>
      </c>
      <c r="AI2292" s="1">
        <v>605</v>
      </c>
      <c r="AJ2292" s="1" t="s">
        <v>1835</v>
      </c>
      <c r="AK2292" s="1" t="s">
        <v>6691</v>
      </c>
      <c r="AL2292" s="1" t="s">
        <v>6692</v>
      </c>
      <c r="AM2292" s="1" t="s">
        <v>16</v>
      </c>
      <c r="AN2292" s="1" t="s">
        <v>23098</v>
      </c>
      <c r="AO2292" s="1" t="s">
        <v>364</v>
      </c>
      <c r="AP2292" s="1" t="s">
        <v>57</v>
      </c>
      <c r="AQ2292" s="1" t="s">
        <v>25</v>
      </c>
      <c r="AR2292" s="1" t="s">
        <v>19</v>
      </c>
      <c r="AS2292" s="1" t="s">
        <v>23091</v>
      </c>
      <c r="AT2292" s="1" t="s">
        <v>101</v>
      </c>
    </row>
    <row r="2293" spans="1:46" x14ac:dyDescent="0.25">
      <c r="A2293" s="1" t="s">
        <v>19891</v>
      </c>
      <c r="B2293" s="2" t="s">
        <v>23101</v>
      </c>
      <c r="C2293" s="2" t="s">
        <v>23106</v>
      </c>
      <c r="D2293" s="1">
        <v>2</v>
      </c>
      <c r="E2293" s="1">
        <v>1</v>
      </c>
      <c r="F2293" s="1">
        <v>1</v>
      </c>
      <c r="G2293" s="1">
        <v>4</v>
      </c>
      <c r="H2293" s="6">
        <v>0.25</v>
      </c>
      <c r="I2293">
        <v>1</v>
      </c>
      <c r="J2293" s="1">
        <v>39</v>
      </c>
      <c r="K2293" s="1">
        <v>0</v>
      </c>
      <c r="L2293" s="1">
        <v>622</v>
      </c>
      <c r="M2293" s="6">
        <v>0.33</v>
      </c>
      <c r="N2293" s="4">
        <v>6200</v>
      </c>
      <c r="O2293" s="4">
        <v>500</v>
      </c>
      <c r="P2293" s="4">
        <v>1050</v>
      </c>
      <c r="Q2293" s="3">
        <v>0.3</v>
      </c>
      <c r="R2293" s="1">
        <v>24</v>
      </c>
      <c r="S2293" s="1">
        <v>1050</v>
      </c>
      <c r="T2293" s="1">
        <v>86</v>
      </c>
      <c r="U2293" s="1">
        <v>0</v>
      </c>
      <c r="V2293" s="1">
        <v>29</v>
      </c>
      <c r="W2293" s="1">
        <v>1</v>
      </c>
      <c r="X2293" s="1">
        <v>0</v>
      </c>
      <c r="Y2293" s="1">
        <v>0</v>
      </c>
      <c r="Z2293" s="1">
        <v>3</v>
      </c>
      <c r="AA2293" s="1">
        <v>1</v>
      </c>
      <c r="AB2293" s="1">
        <v>1</v>
      </c>
      <c r="AC2293" s="1">
        <v>0</v>
      </c>
      <c r="AD2293" s="1">
        <v>280</v>
      </c>
      <c r="AE2293" s="1">
        <v>250</v>
      </c>
      <c r="AF2293" s="1">
        <v>498</v>
      </c>
      <c r="AG2293" s="1">
        <v>0</v>
      </c>
      <c r="AH2293" s="1">
        <v>1050</v>
      </c>
      <c r="AI2293" s="1">
        <v>2078</v>
      </c>
      <c r="AJ2293" s="1" t="s">
        <v>8443</v>
      </c>
      <c r="AK2293" s="1" t="s">
        <v>8444</v>
      </c>
      <c r="AL2293" s="1" t="s">
        <v>8445</v>
      </c>
      <c r="AM2293" s="1" t="s">
        <v>16</v>
      </c>
      <c r="AN2293" s="1" t="s">
        <v>23097</v>
      </c>
      <c r="AO2293" s="1" t="s">
        <v>364</v>
      </c>
      <c r="AP2293" s="1" t="s">
        <v>86</v>
      </c>
      <c r="AQ2293" s="1" t="s">
        <v>25</v>
      </c>
      <c r="AR2293" s="1" t="s">
        <v>30</v>
      </c>
      <c r="AS2293" s="1" t="s">
        <v>23091</v>
      </c>
      <c r="AT2293" s="1" t="s">
        <v>101</v>
      </c>
    </row>
    <row r="2294" spans="1:46" x14ac:dyDescent="0.25">
      <c r="A2294" s="1" t="s">
        <v>21593</v>
      </c>
      <c r="B2294" s="2" t="s">
        <v>23101</v>
      </c>
      <c r="C2294" s="2" t="s">
        <v>23106</v>
      </c>
      <c r="D2294" s="1">
        <v>2</v>
      </c>
      <c r="E2294" s="1">
        <v>1</v>
      </c>
      <c r="F2294" s="1">
        <v>3</v>
      </c>
      <c r="G2294" s="1">
        <v>6</v>
      </c>
      <c r="H2294" s="6">
        <v>0.5</v>
      </c>
      <c r="I2294">
        <v>1</v>
      </c>
      <c r="J2294" s="1">
        <v>39</v>
      </c>
      <c r="K2294" s="1">
        <v>0</v>
      </c>
      <c r="L2294" s="1">
        <v>683</v>
      </c>
      <c r="M2294" s="6">
        <v>0.21</v>
      </c>
      <c r="N2294" s="4">
        <v>3500</v>
      </c>
      <c r="O2294" s="4">
        <v>530</v>
      </c>
      <c r="P2294" s="4">
        <v>500</v>
      </c>
      <c r="Q2294" s="3">
        <v>0.28999999999999998</v>
      </c>
      <c r="R2294" s="1">
        <v>24</v>
      </c>
      <c r="S2294" s="1">
        <v>500</v>
      </c>
      <c r="T2294" s="1">
        <v>46</v>
      </c>
      <c r="U2294" s="1">
        <v>1</v>
      </c>
      <c r="V2294" s="1">
        <v>29</v>
      </c>
      <c r="W2294" s="1">
        <v>0</v>
      </c>
      <c r="X2294" s="1">
        <v>0</v>
      </c>
      <c r="Y2294" s="1">
        <v>0</v>
      </c>
      <c r="Z2294" s="1">
        <v>6</v>
      </c>
      <c r="AA2294" s="1">
        <v>0</v>
      </c>
      <c r="AB2294" s="1">
        <v>1</v>
      </c>
      <c r="AC2294" s="1">
        <v>0</v>
      </c>
      <c r="AD2294" s="1">
        <v>0</v>
      </c>
      <c r="AE2294" s="1">
        <v>0</v>
      </c>
      <c r="AF2294" s="1">
        <v>1422</v>
      </c>
      <c r="AG2294" s="1">
        <v>0</v>
      </c>
      <c r="AH2294" s="1">
        <v>180</v>
      </c>
      <c r="AI2294" s="1">
        <v>1602</v>
      </c>
      <c r="AJ2294" s="1" t="s">
        <v>3598</v>
      </c>
      <c r="AK2294" s="1" t="s">
        <v>13071</v>
      </c>
      <c r="AL2294" s="1" t="s">
        <v>13072</v>
      </c>
      <c r="AM2294" s="1" t="s">
        <v>16</v>
      </c>
      <c r="AN2294" s="1" t="s">
        <v>23097</v>
      </c>
      <c r="AO2294" s="1" t="s">
        <v>86</v>
      </c>
      <c r="AP2294" s="1" t="s">
        <v>57</v>
      </c>
      <c r="AQ2294" s="1" t="s">
        <v>25</v>
      </c>
      <c r="AR2294" s="1" t="s">
        <v>30</v>
      </c>
      <c r="AS2294" s="1" t="s">
        <v>23090</v>
      </c>
      <c r="AT2294" s="1" t="s">
        <v>101</v>
      </c>
    </row>
    <row r="2295" spans="1:46" x14ac:dyDescent="0.25">
      <c r="A2295" s="1" t="s">
        <v>17473</v>
      </c>
      <c r="B2295" s="2" t="s">
        <v>23101</v>
      </c>
      <c r="C2295" s="2" t="s">
        <v>23108</v>
      </c>
      <c r="D2295" s="1">
        <v>0</v>
      </c>
      <c r="E2295" s="1">
        <v>0</v>
      </c>
      <c r="F2295" s="1">
        <v>1</v>
      </c>
      <c r="G2295" s="1">
        <v>1</v>
      </c>
      <c r="H2295" s="6">
        <v>1</v>
      </c>
      <c r="I2295">
        <v>0</v>
      </c>
      <c r="J2295" s="1">
        <v>45</v>
      </c>
      <c r="K2295" s="1">
        <v>0</v>
      </c>
      <c r="L2295" s="1">
        <v>702</v>
      </c>
      <c r="M2295" s="6">
        <v>0.11</v>
      </c>
      <c r="N2295" s="4">
        <v>5400</v>
      </c>
      <c r="O2295" s="4">
        <v>450</v>
      </c>
      <c r="P2295" s="4">
        <v>500</v>
      </c>
      <c r="Q2295" s="3">
        <v>0.3</v>
      </c>
      <c r="R2295" s="1">
        <v>24</v>
      </c>
      <c r="S2295" s="1">
        <v>500</v>
      </c>
      <c r="T2295" s="1">
        <v>46</v>
      </c>
      <c r="U2295" s="1">
        <v>1</v>
      </c>
      <c r="V2295" s="1">
        <v>29</v>
      </c>
      <c r="W2295" s="1">
        <v>1</v>
      </c>
      <c r="X2295" s="1">
        <v>1</v>
      </c>
      <c r="Y2295" s="1">
        <v>1</v>
      </c>
      <c r="Z2295" s="1">
        <v>0</v>
      </c>
      <c r="AA2295" s="1">
        <v>1</v>
      </c>
      <c r="AB2295" s="1">
        <v>0</v>
      </c>
      <c r="AC2295" s="1">
        <v>200</v>
      </c>
      <c r="AD2295" s="1">
        <v>0</v>
      </c>
      <c r="AE2295" s="1">
        <v>0</v>
      </c>
      <c r="AF2295" s="1">
        <v>300</v>
      </c>
      <c r="AG2295" s="1">
        <v>0</v>
      </c>
      <c r="AH2295" s="1">
        <v>0</v>
      </c>
      <c r="AI2295" s="1">
        <v>500</v>
      </c>
      <c r="AJ2295" s="1" t="s">
        <v>1377</v>
      </c>
      <c r="AK2295" s="1" t="s">
        <v>1480</v>
      </c>
      <c r="AL2295" s="1" t="s">
        <v>1481</v>
      </c>
      <c r="AM2295" s="1" t="s">
        <v>12</v>
      </c>
      <c r="AN2295" s="1" t="s">
        <v>23097</v>
      </c>
      <c r="AO2295" s="1" t="s">
        <v>86</v>
      </c>
      <c r="AP2295" s="1" t="s">
        <v>86</v>
      </c>
      <c r="AQ2295" s="1" t="s">
        <v>14</v>
      </c>
      <c r="AR2295" s="1" t="s">
        <v>19</v>
      </c>
      <c r="AS2295" s="1" t="s">
        <v>23091</v>
      </c>
      <c r="AT2295" s="1" t="s">
        <v>26</v>
      </c>
    </row>
    <row r="2296" spans="1:46" x14ac:dyDescent="0.25">
      <c r="A2296" s="1" t="s">
        <v>20558</v>
      </c>
      <c r="B2296" s="2" t="s">
        <v>23101</v>
      </c>
      <c r="C2296" s="2" t="s">
        <v>23108</v>
      </c>
      <c r="D2296" s="1">
        <v>0</v>
      </c>
      <c r="E2296" s="1">
        <v>0</v>
      </c>
      <c r="F2296" s="1">
        <v>1</v>
      </c>
      <c r="G2296" s="1">
        <v>1</v>
      </c>
      <c r="H2296" s="6">
        <v>1</v>
      </c>
      <c r="I2296">
        <v>0</v>
      </c>
      <c r="J2296" s="1">
        <v>38</v>
      </c>
      <c r="K2296" s="1">
        <v>1</v>
      </c>
      <c r="L2296" s="1">
        <v>668</v>
      </c>
      <c r="M2296" s="6">
        <v>0.21</v>
      </c>
      <c r="N2296" s="4">
        <v>2200</v>
      </c>
      <c r="O2296" s="4">
        <v>170</v>
      </c>
      <c r="P2296" s="4">
        <v>300</v>
      </c>
      <c r="Q2296" s="3">
        <v>0.27</v>
      </c>
      <c r="R2296" s="1">
        <v>24</v>
      </c>
      <c r="S2296" s="1">
        <v>300</v>
      </c>
      <c r="T2296" s="1">
        <v>46</v>
      </c>
      <c r="U2296" s="1">
        <v>1</v>
      </c>
      <c r="V2296" s="1">
        <v>29</v>
      </c>
      <c r="W2296" s="1">
        <v>0</v>
      </c>
      <c r="X2296" s="1">
        <v>0</v>
      </c>
      <c r="Y2296" s="1">
        <v>1</v>
      </c>
      <c r="Z2296" s="1">
        <v>3</v>
      </c>
      <c r="AA2296" s="1">
        <v>1</v>
      </c>
      <c r="AB2296" s="1">
        <v>0</v>
      </c>
      <c r="AC2296" s="1">
        <v>0</v>
      </c>
      <c r="AD2296" s="1">
        <v>0</v>
      </c>
      <c r="AE2296" s="1">
        <v>59</v>
      </c>
      <c r="AF2296" s="1">
        <v>0</v>
      </c>
      <c r="AG2296" s="1">
        <v>0</v>
      </c>
      <c r="AH2296" s="1">
        <v>300</v>
      </c>
      <c r="AI2296" s="1">
        <v>359</v>
      </c>
      <c r="AJ2296" s="1" t="s">
        <v>10288</v>
      </c>
      <c r="AK2296" s="1" t="s">
        <v>10289</v>
      </c>
      <c r="AL2296" s="1" t="s">
        <v>10290</v>
      </c>
      <c r="AM2296" s="1" t="s">
        <v>12</v>
      </c>
      <c r="AN2296" s="1" t="s">
        <v>23098</v>
      </c>
      <c r="AO2296" s="1" t="s">
        <v>86</v>
      </c>
      <c r="AP2296" s="1" t="s">
        <v>57</v>
      </c>
      <c r="AQ2296" s="1" t="s">
        <v>25</v>
      </c>
      <c r="AR2296" s="1" t="s">
        <v>19</v>
      </c>
      <c r="AS2296" s="1" t="s">
        <v>23091</v>
      </c>
      <c r="AT2296" s="1" t="s">
        <v>26</v>
      </c>
    </row>
    <row r="2297" spans="1:46" x14ac:dyDescent="0.25">
      <c r="A2297" s="1" t="s">
        <v>22376</v>
      </c>
      <c r="B2297" s="2" t="s">
        <v>23101</v>
      </c>
      <c r="C2297" s="2" t="s">
        <v>23108</v>
      </c>
      <c r="D2297" s="1">
        <v>0</v>
      </c>
      <c r="E2297" s="1">
        <v>2</v>
      </c>
      <c r="F2297" s="1">
        <v>1</v>
      </c>
      <c r="G2297" s="1">
        <v>3</v>
      </c>
      <c r="H2297" s="6">
        <v>0.33333333333333331</v>
      </c>
      <c r="I2297">
        <v>1</v>
      </c>
      <c r="J2297" s="1">
        <v>36</v>
      </c>
      <c r="K2297" s="1">
        <v>0</v>
      </c>
      <c r="L2297" s="1">
        <v>515</v>
      </c>
      <c r="M2297" s="6">
        <v>0.45</v>
      </c>
      <c r="N2297" s="4">
        <v>3000</v>
      </c>
      <c r="O2297" s="4">
        <v>200</v>
      </c>
      <c r="P2297" s="4">
        <v>300</v>
      </c>
      <c r="Q2297" s="3">
        <v>0.25</v>
      </c>
      <c r="R2297" s="1">
        <v>18</v>
      </c>
      <c r="S2297" s="1">
        <v>300</v>
      </c>
      <c r="T2297" s="1">
        <v>30</v>
      </c>
      <c r="U2297" s="1">
        <v>1</v>
      </c>
      <c r="V2297" s="1">
        <v>29</v>
      </c>
      <c r="W2297" s="1">
        <v>0</v>
      </c>
      <c r="X2297" s="1">
        <v>0</v>
      </c>
      <c r="Y2297" s="1">
        <v>0</v>
      </c>
      <c r="Z2297" s="1">
        <v>5</v>
      </c>
      <c r="AA2297" s="1">
        <v>0</v>
      </c>
      <c r="AB2297" s="1">
        <v>1</v>
      </c>
      <c r="AC2297" s="1">
        <v>523</v>
      </c>
      <c r="AD2297" s="1">
        <v>0</v>
      </c>
      <c r="AE2297" s="1">
        <v>0</v>
      </c>
      <c r="AF2297" s="1">
        <v>0</v>
      </c>
      <c r="AG2297" s="1">
        <v>45</v>
      </c>
      <c r="AH2297" s="1">
        <v>850</v>
      </c>
      <c r="AI2297" s="1">
        <v>1418</v>
      </c>
      <c r="AJ2297" s="1" t="s">
        <v>15162</v>
      </c>
      <c r="AK2297" s="1" t="s">
        <v>15163</v>
      </c>
      <c r="AL2297" s="1" t="e">
        <f>-급해서사금융대출이조금있는데,모두연체없이잘갚고있습니다.1.국민은행240만원2.제일은행85만원3.HK상호저축190만원4.웰컴론500만원,원더풀200만원,에이스150만원정도신랑도함께맞벌이를하고있으므로연체되거나하는일없이갚아나가도록하겠습니다.</f>
        <v>#NAME?</v>
      </c>
      <c r="AM2297" s="1" t="s">
        <v>16</v>
      </c>
      <c r="AN2297" s="1" t="s">
        <v>23097</v>
      </c>
      <c r="AO2297" s="1" t="s">
        <v>86</v>
      </c>
      <c r="AP2297" s="1" t="s">
        <v>57</v>
      </c>
      <c r="AQ2297" s="1" t="s">
        <v>25</v>
      </c>
      <c r="AR2297" s="1" t="s">
        <v>30</v>
      </c>
      <c r="AS2297" s="1" t="s">
        <v>23090</v>
      </c>
      <c r="AT2297" s="1" t="s">
        <v>101</v>
      </c>
    </row>
    <row r="2298" spans="1:46" x14ac:dyDescent="0.25">
      <c r="A2298" s="1" t="s">
        <v>18950</v>
      </c>
      <c r="B2298" s="2" t="s">
        <v>23101</v>
      </c>
      <c r="C2298" s="2" t="s">
        <v>23108</v>
      </c>
      <c r="D2298" s="1">
        <v>0</v>
      </c>
      <c r="E2298" s="1">
        <v>0</v>
      </c>
      <c r="F2298" s="1">
        <v>1</v>
      </c>
      <c r="G2298" s="1">
        <v>1</v>
      </c>
      <c r="H2298" s="6">
        <v>1</v>
      </c>
      <c r="I2298">
        <v>0</v>
      </c>
      <c r="J2298" s="1">
        <v>40</v>
      </c>
      <c r="K2298" s="1">
        <v>0</v>
      </c>
      <c r="L2298" s="1">
        <v>629</v>
      </c>
      <c r="M2298" s="6">
        <v>0.25</v>
      </c>
      <c r="N2298" s="4">
        <v>6000</v>
      </c>
      <c r="O2298" s="4">
        <v>500</v>
      </c>
      <c r="P2298" s="4">
        <v>1000</v>
      </c>
      <c r="Q2298" s="3">
        <v>0.31</v>
      </c>
      <c r="R2298" s="1">
        <v>24</v>
      </c>
      <c r="S2298" s="1">
        <v>1000</v>
      </c>
      <c r="T2298" s="1">
        <v>85</v>
      </c>
      <c r="U2298" s="1">
        <v>1</v>
      </c>
      <c r="V2298" s="1">
        <v>29</v>
      </c>
      <c r="W2298" s="1">
        <v>1</v>
      </c>
      <c r="X2298" s="1">
        <v>1</v>
      </c>
      <c r="Y2298" s="1">
        <v>0</v>
      </c>
      <c r="Z2298" s="1">
        <v>4</v>
      </c>
      <c r="AA2298" s="1">
        <v>0</v>
      </c>
      <c r="AB2298" s="1">
        <v>0</v>
      </c>
      <c r="AC2298" s="1">
        <v>246</v>
      </c>
      <c r="AD2298" s="1">
        <v>0</v>
      </c>
      <c r="AE2298" s="1">
        <v>863</v>
      </c>
      <c r="AF2298" s="1">
        <v>437</v>
      </c>
      <c r="AG2298" s="1">
        <v>0</v>
      </c>
      <c r="AH2298" s="1">
        <v>500</v>
      </c>
      <c r="AI2298" s="1">
        <v>2046</v>
      </c>
      <c r="AJ2298" s="1" t="s">
        <v>5836</v>
      </c>
      <c r="AK2298" s="1" t="s">
        <v>5837</v>
      </c>
      <c r="AL2298" s="1" t="s">
        <v>5838</v>
      </c>
      <c r="AM2298" s="1" t="s">
        <v>12</v>
      </c>
      <c r="AN2298" s="1" t="s">
        <v>23097</v>
      </c>
      <c r="AO2298" s="1" t="s">
        <v>86</v>
      </c>
      <c r="AP2298" s="1" t="s">
        <v>86</v>
      </c>
      <c r="AQ2298" s="1" t="s">
        <v>14</v>
      </c>
      <c r="AR2298" s="1" t="s">
        <v>30</v>
      </c>
      <c r="AS2298" s="1" t="s">
        <v>23090</v>
      </c>
      <c r="AT2298" s="1" t="s">
        <v>26</v>
      </c>
    </row>
    <row r="2299" spans="1:46" x14ac:dyDescent="0.25">
      <c r="A2299" s="1" t="s">
        <v>17515</v>
      </c>
      <c r="B2299" s="2" t="s">
        <v>23101</v>
      </c>
      <c r="C2299" s="2" t="s">
        <v>23108</v>
      </c>
      <c r="D2299" s="1">
        <v>0</v>
      </c>
      <c r="E2299" s="1">
        <v>0</v>
      </c>
      <c r="F2299" s="1">
        <v>2</v>
      </c>
      <c r="G2299" s="1">
        <v>2</v>
      </c>
      <c r="H2299" s="6">
        <v>1</v>
      </c>
      <c r="I2299">
        <v>0</v>
      </c>
      <c r="J2299" s="1">
        <v>41</v>
      </c>
      <c r="K2299" s="1">
        <v>1</v>
      </c>
      <c r="L2299" s="1">
        <v>518</v>
      </c>
      <c r="M2299" s="6">
        <v>0.39</v>
      </c>
      <c r="N2299" s="4">
        <v>4000</v>
      </c>
      <c r="O2299" s="4">
        <v>500</v>
      </c>
      <c r="P2299" s="4">
        <v>1000</v>
      </c>
      <c r="Q2299" s="3">
        <v>0.28000000000000003</v>
      </c>
      <c r="R2299" s="1">
        <v>12</v>
      </c>
      <c r="S2299" s="1">
        <v>1000</v>
      </c>
      <c r="T2299" s="1">
        <v>87</v>
      </c>
      <c r="U2299" s="1">
        <v>1</v>
      </c>
      <c r="V2299" s="1">
        <v>29</v>
      </c>
      <c r="W2299" s="1">
        <v>1</v>
      </c>
      <c r="X2299" s="1">
        <v>1</v>
      </c>
      <c r="Y2299" s="1">
        <v>0</v>
      </c>
      <c r="Z2299" s="1">
        <v>4</v>
      </c>
      <c r="AA2299" s="1">
        <v>1</v>
      </c>
      <c r="AB2299" s="1">
        <v>0</v>
      </c>
      <c r="AC2299" s="1">
        <v>1706</v>
      </c>
      <c r="AD2299" s="1">
        <v>0</v>
      </c>
      <c r="AE2299" s="1">
        <v>322</v>
      </c>
      <c r="AF2299" s="1">
        <v>454</v>
      </c>
      <c r="AG2299" s="1">
        <v>196</v>
      </c>
      <c r="AH2299" s="1">
        <v>0</v>
      </c>
      <c r="AI2299" s="1">
        <v>2678</v>
      </c>
      <c r="AJ2299" s="1" t="s">
        <v>1616</v>
      </c>
      <c r="AK2299" s="1" t="s">
        <v>1617</v>
      </c>
      <c r="AL2299" s="1" t="s">
        <v>1618</v>
      </c>
      <c r="AM2299" s="1" t="s">
        <v>12</v>
      </c>
      <c r="AN2299" s="1" t="s">
        <v>23098</v>
      </c>
      <c r="AO2299" s="1" t="s">
        <v>86</v>
      </c>
      <c r="AP2299" s="1" t="s">
        <v>86</v>
      </c>
      <c r="AQ2299" s="1" t="s">
        <v>14</v>
      </c>
      <c r="AR2299" s="1" t="s">
        <v>30</v>
      </c>
      <c r="AS2299" s="1" t="s">
        <v>23091</v>
      </c>
      <c r="AT2299" s="1" t="s">
        <v>26</v>
      </c>
    </row>
    <row r="2300" spans="1:46" x14ac:dyDescent="0.25">
      <c r="A2300" s="1" t="s">
        <v>21794</v>
      </c>
      <c r="B2300" s="2" t="s">
        <v>23101</v>
      </c>
      <c r="C2300" s="2" t="s">
        <v>23108</v>
      </c>
      <c r="D2300" s="1">
        <v>0</v>
      </c>
      <c r="E2300" s="1">
        <v>1</v>
      </c>
      <c r="F2300" s="1">
        <v>1</v>
      </c>
      <c r="G2300" s="1">
        <v>2</v>
      </c>
      <c r="H2300" s="6">
        <v>0.5</v>
      </c>
      <c r="I2300">
        <v>0</v>
      </c>
      <c r="J2300" s="1">
        <v>25</v>
      </c>
      <c r="K2300" s="1">
        <v>0</v>
      </c>
      <c r="L2300" s="1">
        <v>600</v>
      </c>
      <c r="M2300" s="6">
        <v>0.73</v>
      </c>
      <c r="N2300" s="4">
        <v>1800</v>
      </c>
      <c r="O2300" s="4">
        <v>130</v>
      </c>
      <c r="P2300" s="4">
        <v>200</v>
      </c>
      <c r="Q2300" s="3">
        <v>0.3</v>
      </c>
      <c r="R2300" s="1">
        <v>24</v>
      </c>
      <c r="S2300" s="1">
        <v>200</v>
      </c>
      <c r="T2300" s="1">
        <v>19</v>
      </c>
      <c r="U2300" s="1">
        <v>1</v>
      </c>
      <c r="V2300" s="1">
        <v>29</v>
      </c>
      <c r="W2300" s="1">
        <v>0</v>
      </c>
      <c r="X2300" s="1">
        <v>0</v>
      </c>
      <c r="Y2300" s="1">
        <v>1</v>
      </c>
      <c r="Z2300" s="1">
        <v>1</v>
      </c>
      <c r="AA2300" s="1">
        <v>1</v>
      </c>
      <c r="AB2300" s="1">
        <v>0</v>
      </c>
      <c r="AC2300" s="1">
        <v>0</v>
      </c>
      <c r="AD2300" s="1">
        <v>0</v>
      </c>
      <c r="AE2300" s="1">
        <v>960</v>
      </c>
      <c r="AF2300" s="1">
        <v>850</v>
      </c>
      <c r="AG2300" s="1">
        <v>80</v>
      </c>
      <c r="AH2300" s="1">
        <v>0</v>
      </c>
      <c r="AI2300" s="1">
        <v>1890</v>
      </c>
      <c r="AJ2300" s="1" t="s">
        <v>13613</v>
      </c>
      <c r="AK2300" s="1" t="s">
        <v>13614</v>
      </c>
      <c r="AL2300" s="1" t="s">
        <v>13615</v>
      </c>
      <c r="AM2300" s="1" t="s">
        <v>12</v>
      </c>
      <c r="AN2300" s="1" t="s">
        <v>23097</v>
      </c>
      <c r="AO2300" s="1" t="s">
        <v>86</v>
      </c>
      <c r="AP2300" s="1" t="s">
        <v>57</v>
      </c>
      <c r="AQ2300" s="1" t="s">
        <v>25</v>
      </c>
      <c r="AR2300" s="1" t="s">
        <v>19</v>
      </c>
      <c r="AS2300" s="1" t="s">
        <v>23091</v>
      </c>
      <c r="AT2300" s="1" t="s">
        <v>26</v>
      </c>
    </row>
    <row r="2301" spans="1:46" x14ac:dyDescent="0.25">
      <c r="A2301" s="1" t="s">
        <v>18309</v>
      </c>
      <c r="B2301" s="2" t="s">
        <v>23101</v>
      </c>
      <c r="C2301" s="2" t="s">
        <v>23108</v>
      </c>
      <c r="D2301" s="1">
        <v>0</v>
      </c>
      <c r="E2301" s="1">
        <v>0</v>
      </c>
      <c r="F2301" s="1">
        <v>2</v>
      </c>
      <c r="G2301" s="1">
        <v>2</v>
      </c>
      <c r="H2301" s="6">
        <v>1</v>
      </c>
      <c r="I2301">
        <v>1</v>
      </c>
      <c r="J2301" s="1">
        <v>39</v>
      </c>
      <c r="K2301" s="1">
        <v>1</v>
      </c>
      <c r="L2301" s="1">
        <v>531</v>
      </c>
      <c r="M2301" s="6">
        <v>0.03</v>
      </c>
      <c r="N2301" s="4">
        <v>3300</v>
      </c>
      <c r="O2301" s="4">
        <v>260</v>
      </c>
      <c r="P2301" s="4">
        <v>200</v>
      </c>
      <c r="Q2301" s="3">
        <v>0.2</v>
      </c>
      <c r="R2301" s="1">
        <v>24</v>
      </c>
      <c r="S2301" s="1">
        <v>200</v>
      </c>
      <c r="T2301" s="1">
        <v>25</v>
      </c>
      <c r="U2301" s="1">
        <v>0</v>
      </c>
      <c r="V2301" s="1">
        <v>29</v>
      </c>
      <c r="W2301" s="1">
        <v>0</v>
      </c>
      <c r="X2301" s="1">
        <v>0</v>
      </c>
      <c r="Y2301" s="1">
        <v>0</v>
      </c>
      <c r="Z2301" s="1">
        <v>3</v>
      </c>
      <c r="AA2301" s="1">
        <v>1</v>
      </c>
      <c r="AB2301" s="1">
        <v>1</v>
      </c>
      <c r="AC2301" s="1">
        <v>0</v>
      </c>
      <c r="AD2301" s="1">
        <v>0</v>
      </c>
      <c r="AE2301" s="1">
        <v>0</v>
      </c>
      <c r="AF2301" s="1">
        <v>0</v>
      </c>
      <c r="AG2301" s="1">
        <v>0</v>
      </c>
      <c r="AH2301" s="1">
        <v>0</v>
      </c>
      <c r="AI2301" s="1">
        <v>0</v>
      </c>
      <c r="AJ2301" s="1" t="s">
        <v>3993</v>
      </c>
      <c r="AK2301" s="1" t="s">
        <v>3994</v>
      </c>
      <c r="AL2301" s="1" t="s">
        <v>3995</v>
      </c>
      <c r="AM2301" s="1" t="s">
        <v>16</v>
      </c>
      <c r="AN2301" s="1" t="s">
        <v>23098</v>
      </c>
      <c r="AO2301" s="1" t="s">
        <v>364</v>
      </c>
      <c r="AP2301" s="1" t="s">
        <v>57</v>
      </c>
      <c r="AQ2301" s="1" t="s">
        <v>25</v>
      </c>
      <c r="AR2301" s="1" t="s">
        <v>30</v>
      </c>
      <c r="AS2301" s="1" t="s">
        <v>23091</v>
      </c>
      <c r="AT2301" s="1" t="s">
        <v>101</v>
      </c>
    </row>
    <row r="2302" spans="1:46" x14ac:dyDescent="0.25">
      <c r="A2302" s="1" t="s">
        <v>21210</v>
      </c>
      <c r="B2302" s="2" t="s">
        <v>23101</v>
      </c>
      <c r="C2302" s="2" t="s">
        <v>23108</v>
      </c>
      <c r="D2302" s="1">
        <v>0</v>
      </c>
      <c r="E2302" s="1">
        <v>0</v>
      </c>
      <c r="F2302" s="1">
        <v>1</v>
      </c>
      <c r="G2302" s="1">
        <v>1</v>
      </c>
      <c r="H2302" s="6">
        <v>1</v>
      </c>
      <c r="I2302">
        <v>0</v>
      </c>
      <c r="J2302" s="1">
        <v>30</v>
      </c>
      <c r="K2302" s="1">
        <v>1</v>
      </c>
      <c r="L2302" s="1">
        <v>515</v>
      </c>
      <c r="M2302" s="6">
        <v>0.54</v>
      </c>
      <c r="N2302" s="4">
        <v>1800</v>
      </c>
      <c r="O2302" s="4">
        <v>150</v>
      </c>
      <c r="P2302" s="4">
        <v>600</v>
      </c>
      <c r="Q2302" s="3">
        <v>0.32</v>
      </c>
      <c r="R2302" s="1">
        <v>24</v>
      </c>
      <c r="S2302" s="1">
        <v>600</v>
      </c>
      <c r="T2302" s="1">
        <v>54</v>
      </c>
      <c r="U2302" s="1">
        <v>1</v>
      </c>
      <c r="V2302" s="1">
        <v>29</v>
      </c>
      <c r="W2302" s="1">
        <v>0</v>
      </c>
      <c r="X2302" s="1">
        <v>0</v>
      </c>
      <c r="Y2302" s="1">
        <v>1</v>
      </c>
      <c r="Z2302" s="1">
        <v>0</v>
      </c>
      <c r="AA2302" s="1">
        <v>1</v>
      </c>
      <c r="AB2302" s="1">
        <v>0</v>
      </c>
      <c r="AC2302" s="1">
        <v>0</v>
      </c>
      <c r="AD2302" s="1">
        <v>312</v>
      </c>
      <c r="AE2302" s="1">
        <v>458</v>
      </c>
      <c r="AF2302" s="1">
        <v>349</v>
      </c>
      <c r="AG2302" s="1">
        <v>0</v>
      </c>
      <c r="AH2302" s="1">
        <v>0</v>
      </c>
      <c r="AI2302" s="1">
        <v>1119</v>
      </c>
      <c r="AJ2302" s="1" t="s">
        <v>12056</v>
      </c>
      <c r="AK2302" s="1" t="s">
        <v>12057</v>
      </c>
      <c r="AL2302" s="1" t="s">
        <v>12058</v>
      </c>
      <c r="AM2302" s="1" t="s">
        <v>12</v>
      </c>
      <c r="AN2302" s="1" t="s">
        <v>23098</v>
      </c>
      <c r="AO2302" s="1" t="s">
        <v>86</v>
      </c>
      <c r="AP2302" s="1" t="s">
        <v>57</v>
      </c>
      <c r="AQ2302" s="1" t="s">
        <v>25</v>
      </c>
      <c r="AR2302" s="1" t="s">
        <v>19</v>
      </c>
      <c r="AS2302" s="1" t="s">
        <v>23091</v>
      </c>
      <c r="AT2302" s="1" t="s">
        <v>26</v>
      </c>
    </row>
    <row r="2303" spans="1:46" x14ac:dyDescent="0.25">
      <c r="A2303" s="1" t="s">
        <v>22958</v>
      </c>
      <c r="B2303" s="2" t="s">
        <v>23101</v>
      </c>
      <c r="C2303" s="2" t="s">
        <v>23108</v>
      </c>
      <c r="D2303" s="1">
        <v>0</v>
      </c>
      <c r="E2303" s="1">
        <v>1</v>
      </c>
      <c r="F2303" s="1">
        <v>1</v>
      </c>
      <c r="G2303" s="1">
        <v>2</v>
      </c>
      <c r="H2303" s="6">
        <v>0.5</v>
      </c>
      <c r="I2303">
        <v>1</v>
      </c>
      <c r="J2303" s="1">
        <v>42</v>
      </c>
      <c r="K2303" s="1">
        <v>1</v>
      </c>
      <c r="L2303" s="1">
        <v>508</v>
      </c>
      <c r="M2303" s="6">
        <v>0.12</v>
      </c>
      <c r="N2303" s="4">
        <v>2500</v>
      </c>
      <c r="O2303" s="4">
        <v>150</v>
      </c>
      <c r="P2303" s="4">
        <v>200</v>
      </c>
      <c r="Q2303" s="3">
        <v>0.3</v>
      </c>
      <c r="R2303" s="1">
        <v>12</v>
      </c>
      <c r="S2303" s="1">
        <v>200</v>
      </c>
      <c r="T2303" s="1">
        <v>19</v>
      </c>
      <c r="U2303" s="1">
        <v>1</v>
      </c>
      <c r="V2303" s="1">
        <v>29</v>
      </c>
      <c r="W2303" s="1">
        <v>0</v>
      </c>
      <c r="X2303" s="1">
        <v>1</v>
      </c>
      <c r="Y2303" s="1">
        <v>0</v>
      </c>
      <c r="Z2303" s="1">
        <v>4</v>
      </c>
      <c r="AA2303" s="1">
        <v>0</v>
      </c>
      <c r="AB2303" s="1">
        <v>1</v>
      </c>
      <c r="AC2303" s="1">
        <v>0</v>
      </c>
      <c r="AD2303" s="1">
        <v>0</v>
      </c>
      <c r="AE2303" s="1">
        <v>0</v>
      </c>
      <c r="AF2303" s="1">
        <v>0</v>
      </c>
      <c r="AG2303" s="1">
        <v>0</v>
      </c>
      <c r="AH2303" s="1">
        <v>0</v>
      </c>
      <c r="AI2303" s="1">
        <v>0</v>
      </c>
      <c r="AJ2303" s="1" t="s">
        <v>16711</v>
      </c>
      <c r="AK2303" s="1" t="s">
        <v>16712</v>
      </c>
      <c r="AL2303" s="1" t="s">
        <v>16713</v>
      </c>
      <c r="AM2303" s="1" t="s">
        <v>16</v>
      </c>
      <c r="AN2303" s="1" t="s">
        <v>23098</v>
      </c>
      <c r="AO2303" s="1" t="s">
        <v>86</v>
      </c>
      <c r="AP2303" s="1" t="s">
        <v>57</v>
      </c>
      <c r="AQ2303" s="1" t="s">
        <v>14</v>
      </c>
      <c r="AR2303" s="1" t="s">
        <v>30</v>
      </c>
      <c r="AS2303" s="1" t="s">
        <v>23090</v>
      </c>
      <c r="AT2303" s="1" t="s">
        <v>101</v>
      </c>
    </row>
    <row r="2304" spans="1:46" x14ac:dyDescent="0.25">
      <c r="A2304" s="1" t="s">
        <v>22959</v>
      </c>
      <c r="B2304" s="2" t="s">
        <v>23101</v>
      </c>
      <c r="C2304" s="2" t="s">
        <v>23108</v>
      </c>
      <c r="D2304" s="1">
        <v>0</v>
      </c>
      <c r="E2304" s="1">
        <v>0</v>
      </c>
      <c r="F2304" s="1">
        <v>2</v>
      </c>
      <c r="G2304" s="1">
        <v>2</v>
      </c>
      <c r="H2304" s="6">
        <v>1</v>
      </c>
      <c r="I2304">
        <v>1</v>
      </c>
      <c r="J2304" s="1">
        <v>37</v>
      </c>
      <c r="K2304" s="1">
        <v>1</v>
      </c>
      <c r="L2304" s="1">
        <v>596</v>
      </c>
      <c r="M2304" s="6">
        <v>0.21</v>
      </c>
      <c r="N2304" s="4">
        <v>3200</v>
      </c>
      <c r="O2304" s="4">
        <v>250</v>
      </c>
      <c r="P2304" s="4">
        <v>600</v>
      </c>
      <c r="Q2304" s="3">
        <v>0.33</v>
      </c>
      <c r="R2304" s="1">
        <v>24</v>
      </c>
      <c r="S2304" s="1">
        <v>600</v>
      </c>
      <c r="T2304" s="1">
        <v>62</v>
      </c>
      <c r="U2304" s="1">
        <v>1</v>
      </c>
      <c r="V2304" s="1">
        <v>29</v>
      </c>
      <c r="W2304" s="1">
        <v>0</v>
      </c>
      <c r="X2304" s="1">
        <v>0</v>
      </c>
      <c r="Y2304" s="1">
        <v>0</v>
      </c>
      <c r="Z2304" s="1">
        <v>4</v>
      </c>
      <c r="AA2304" s="1">
        <v>1</v>
      </c>
      <c r="AB2304" s="1">
        <v>1</v>
      </c>
      <c r="AC2304" s="1">
        <v>0</v>
      </c>
      <c r="AD2304" s="1">
        <v>0</v>
      </c>
      <c r="AE2304" s="1">
        <v>0</v>
      </c>
      <c r="AF2304" s="1">
        <v>380</v>
      </c>
      <c r="AG2304" s="1">
        <v>0</v>
      </c>
      <c r="AH2304" s="1">
        <v>0</v>
      </c>
      <c r="AI2304" s="1">
        <v>380</v>
      </c>
      <c r="AJ2304" s="1" t="s">
        <v>16714</v>
      </c>
      <c r="AK2304" s="1" t="s">
        <v>16715</v>
      </c>
      <c r="AL2304" s="1" t="s">
        <v>16716</v>
      </c>
      <c r="AM2304" s="1" t="s">
        <v>16</v>
      </c>
      <c r="AN2304" s="1" t="s">
        <v>23098</v>
      </c>
      <c r="AO2304" s="1" t="s">
        <v>86</v>
      </c>
      <c r="AP2304" s="1" t="s">
        <v>57</v>
      </c>
      <c r="AQ2304" s="1" t="s">
        <v>25</v>
      </c>
      <c r="AR2304" s="1" t="s">
        <v>30</v>
      </c>
      <c r="AS2304" s="1" t="s">
        <v>23091</v>
      </c>
      <c r="AT2304" s="1" t="s">
        <v>101</v>
      </c>
    </row>
    <row r="2305" spans="1:46" x14ac:dyDescent="0.25">
      <c r="A2305" s="1" t="s">
        <v>20706</v>
      </c>
      <c r="B2305" s="2" t="s">
        <v>23101</v>
      </c>
      <c r="C2305" s="2" t="s">
        <v>23108</v>
      </c>
      <c r="D2305" s="1">
        <v>0</v>
      </c>
      <c r="E2305" s="1">
        <v>2</v>
      </c>
      <c r="F2305" s="1">
        <v>1</v>
      </c>
      <c r="G2305" s="1">
        <v>3</v>
      </c>
      <c r="H2305" s="6">
        <v>0.33333333333333331</v>
      </c>
      <c r="I2305">
        <v>0</v>
      </c>
      <c r="J2305" s="1">
        <v>32</v>
      </c>
      <c r="K2305" s="1">
        <v>0</v>
      </c>
      <c r="L2305" s="1">
        <v>518</v>
      </c>
      <c r="M2305" s="6">
        <v>0.45</v>
      </c>
      <c r="N2305" s="4">
        <v>3000</v>
      </c>
      <c r="O2305" s="4">
        <v>250</v>
      </c>
      <c r="P2305" s="4">
        <v>200</v>
      </c>
      <c r="Q2305" s="3">
        <v>0.35</v>
      </c>
      <c r="R2305" s="1">
        <v>12</v>
      </c>
      <c r="S2305" s="1">
        <v>200</v>
      </c>
      <c r="T2305" s="1">
        <v>25</v>
      </c>
      <c r="U2305" s="1">
        <v>1</v>
      </c>
      <c r="V2305" s="1">
        <v>29</v>
      </c>
      <c r="W2305" s="1">
        <v>1</v>
      </c>
      <c r="X2305" s="1">
        <v>1</v>
      </c>
      <c r="Y2305" s="1">
        <v>1</v>
      </c>
      <c r="Z2305" s="1">
        <v>1</v>
      </c>
      <c r="AA2305" s="1">
        <v>0</v>
      </c>
      <c r="AB2305" s="1">
        <v>0</v>
      </c>
      <c r="AC2305" s="1">
        <v>5730</v>
      </c>
      <c r="AD2305" s="1">
        <v>0</v>
      </c>
      <c r="AE2305" s="1">
        <v>0</v>
      </c>
      <c r="AF2305" s="1">
        <v>0</v>
      </c>
      <c r="AG2305" s="1">
        <v>0</v>
      </c>
      <c r="AH2305" s="1">
        <v>700</v>
      </c>
      <c r="AI2305" s="1">
        <v>6430</v>
      </c>
      <c r="AJ2305" s="1" t="s">
        <v>10701</v>
      </c>
      <c r="AK2305" s="1" t="s">
        <v>10702</v>
      </c>
      <c r="AL2305" s="1" t="s">
        <v>10703</v>
      </c>
      <c r="AM2305" s="1" t="s">
        <v>12</v>
      </c>
      <c r="AN2305" s="1" t="s">
        <v>23097</v>
      </c>
      <c r="AO2305" s="1" t="s">
        <v>86</v>
      </c>
      <c r="AP2305" s="1" t="s">
        <v>86</v>
      </c>
      <c r="AQ2305" s="1" t="s">
        <v>14</v>
      </c>
      <c r="AR2305" s="1" t="s">
        <v>19</v>
      </c>
      <c r="AS2305" s="1" t="s">
        <v>23090</v>
      </c>
      <c r="AT2305" s="1" t="s">
        <v>26</v>
      </c>
    </row>
    <row r="2306" spans="1:46" x14ac:dyDescent="0.25">
      <c r="A2306" s="1" t="s">
        <v>20847</v>
      </c>
      <c r="B2306" s="2" t="s">
        <v>23076</v>
      </c>
      <c r="C2306" s="2" t="s">
        <v>23105</v>
      </c>
      <c r="D2306" s="1">
        <v>0</v>
      </c>
      <c r="E2306" s="1">
        <v>1</v>
      </c>
      <c r="F2306" s="1">
        <v>1</v>
      </c>
      <c r="G2306" s="1">
        <v>2</v>
      </c>
      <c r="H2306" s="6">
        <v>0.5</v>
      </c>
      <c r="I2306">
        <v>0</v>
      </c>
      <c r="J2306" s="1">
        <v>35</v>
      </c>
      <c r="K2306" s="1">
        <v>1</v>
      </c>
      <c r="L2306" s="1">
        <v>584</v>
      </c>
      <c r="M2306" s="6">
        <v>0.26</v>
      </c>
      <c r="N2306" s="4">
        <v>20000</v>
      </c>
      <c r="O2306" s="4">
        <v>200</v>
      </c>
      <c r="P2306" s="4">
        <v>130</v>
      </c>
      <c r="Q2306" s="3">
        <v>0.4</v>
      </c>
      <c r="R2306" s="1">
        <v>12</v>
      </c>
      <c r="S2306" s="1">
        <v>130</v>
      </c>
      <c r="T2306" s="1">
        <v>9</v>
      </c>
      <c r="U2306" s="1">
        <v>1</v>
      </c>
      <c r="V2306" s="1">
        <v>28</v>
      </c>
      <c r="W2306" s="1">
        <v>0</v>
      </c>
      <c r="X2306" s="1">
        <v>1</v>
      </c>
      <c r="Y2306" s="1">
        <v>0</v>
      </c>
      <c r="Z2306" s="1">
        <v>1</v>
      </c>
      <c r="AA2306" s="1">
        <v>1</v>
      </c>
      <c r="AB2306" s="1">
        <v>0</v>
      </c>
      <c r="AC2306" s="1">
        <v>0</v>
      </c>
      <c r="AD2306" s="1">
        <v>660</v>
      </c>
      <c r="AE2306" s="1">
        <v>0</v>
      </c>
      <c r="AF2306" s="1">
        <v>0</v>
      </c>
      <c r="AG2306" s="1">
        <v>493</v>
      </c>
      <c r="AH2306" s="1">
        <v>0</v>
      </c>
      <c r="AI2306" s="1">
        <v>1153</v>
      </c>
      <c r="AJ2306" s="1" t="s">
        <v>11062</v>
      </c>
      <c r="AK2306" s="1" t="s">
        <v>11063</v>
      </c>
      <c r="AL2306" s="1" t="s">
        <v>11064</v>
      </c>
      <c r="AM2306" s="1" t="s">
        <v>12</v>
      </c>
      <c r="AN2306" s="1" t="s">
        <v>23098</v>
      </c>
      <c r="AO2306" s="1" t="s">
        <v>86</v>
      </c>
      <c r="AP2306" s="1" t="s">
        <v>57</v>
      </c>
      <c r="AQ2306" s="1" t="s">
        <v>14</v>
      </c>
      <c r="AR2306" s="1" t="s">
        <v>30</v>
      </c>
      <c r="AS2306" s="1" t="s">
        <v>23091</v>
      </c>
      <c r="AT2306" s="1" t="s">
        <v>26</v>
      </c>
    </row>
    <row r="2307" spans="1:46" x14ac:dyDescent="0.25">
      <c r="A2307" s="1" t="s">
        <v>21410</v>
      </c>
      <c r="B2307" s="2" t="s">
        <v>23076</v>
      </c>
      <c r="C2307" s="2" t="s">
        <v>23105</v>
      </c>
      <c r="D2307" s="1">
        <v>0</v>
      </c>
      <c r="E2307" s="1">
        <v>0</v>
      </c>
      <c r="F2307" s="1">
        <v>1</v>
      </c>
      <c r="G2307" s="1">
        <v>1</v>
      </c>
      <c r="H2307" s="6">
        <v>1</v>
      </c>
      <c r="I2307">
        <v>1</v>
      </c>
      <c r="J2307" s="1">
        <v>34</v>
      </c>
      <c r="K2307" s="1">
        <v>1</v>
      </c>
      <c r="L2307" s="1">
        <v>769</v>
      </c>
      <c r="M2307" s="6">
        <v>0.49</v>
      </c>
      <c r="N2307" s="4">
        <v>1800</v>
      </c>
      <c r="O2307" s="4">
        <v>150</v>
      </c>
      <c r="P2307" s="4">
        <v>500</v>
      </c>
      <c r="Q2307" s="3">
        <v>0.28999999999999998</v>
      </c>
      <c r="R2307" s="1">
        <v>24</v>
      </c>
      <c r="S2307" s="1">
        <v>500</v>
      </c>
      <c r="T2307" s="1">
        <v>22</v>
      </c>
      <c r="U2307" s="1">
        <v>1</v>
      </c>
      <c r="V2307" s="1">
        <v>28</v>
      </c>
      <c r="W2307" s="1">
        <v>1</v>
      </c>
      <c r="X2307" s="1">
        <v>1</v>
      </c>
      <c r="Y2307" s="1">
        <v>0</v>
      </c>
      <c r="Z2307" s="1">
        <v>4</v>
      </c>
      <c r="AA2307" s="1">
        <v>0</v>
      </c>
      <c r="AB2307" s="1">
        <v>1</v>
      </c>
      <c r="AC2307" s="1">
        <v>1600</v>
      </c>
      <c r="AD2307" s="1">
        <v>0</v>
      </c>
      <c r="AE2307" s="1">
        <v>0</v>
      </c>
      <c r="AF2307" s="1">
        <v>0</v>
      </c>
      <c r="AG2307" s="1">
        <v>0</v>
      </c>
      <c r="AH2307" s="1">
        <v>150</v>
      </c>
      <c r="AI2307" s="1">
        <v>1750</v>
      </c>
      <c r="AJ2307" s="1" t="s">
        <v>12575</v>
      </c>
      <c r="AK2307" s="1" t="s">
        <v>12576</v>
      </c>
      <c r="AL2307" s="1" t="s">
        <v>12577</v>
      </c>
      <c r="AM2307" s="1" t="s">
        <v>16</v>
      </c>
      <c r="AN2307" s="1" t="s">
        <v>23098</v>
      </c>
      <c r="AO2307" s="1" t="s">
        <v>86</v>
      </c>
      <c r="AP2307" s="1" t="s">
        <v>86</v>
      </c>
      <c r="AQ2307" s="1" t="s">
        <v>14</v>
      </c>
      <c r="AR2307" s="1" t="s">
        <v>30</v>
      </c>
      <c r="AS2307" s="1" t="s">
        <v>23090</v>
      </c>
      <c r="AT2307" s="1" t="s">
        <v>101</v>
      </c>
    </row>
    <row r="2308" spans="1:46" x14ac:dyDescent="0.25">
      <c r="A2308" s="1" t="s">
        <v>20022</v>
      </c>
      <c r="B2308" s="2" t="s">
        <v>23076</v>
      </c>
      <c r="C2308" s="2" t="s">
        <v>23107</v>
      </c>
      <c r="D2308" s="1">
        <v>0</v>
      </c>
      <c r="E2308" s="1">
        <v>1</v>
      </c>
      <c r="F2308" s="1">
        <v>1</v>
      </c>
      <c r="G2308" s="1">
        <v>2</v>
      </c>
      <c r="H2308" s="6">
        <v>0.5</v>
      </c>
      <c r="I2308">
        <v>0</v>
      </c>
      <c r="J2308" s="1">
        <v>38</v>
      </c>
      <c r="K2308" s="1">
        <v>0</v>
      </c>
      <c r="L2308" s="1">
        <v>605</v>
      </c>
      <c r="M2308" s="6">
        <v>0.3</v>
      </c>
      <c r="N2308" s="4">
        <v>3150</v>
      </c>
      <c r="O2308" s="4">
        <v>210</v>
      </c>
      <c r="P2308" s="4">
        <v>150</v>
      </c>
      <c r="Q2308" s="3">
        <v>0.28000000000000003</v>
      </c>
      <c r="R2308" s="1">
        <v>6</v>
      </c>
      <c r="S2308" s="1">
        <v>150</v>
      </c>
      <c r="T2308" s="1">
        <v>16</v>
      </c>
      <c r="U2308" s="1">
        <v>1</v>
      </c>
      <c r="V2308" s="1">
        <v>28</v>
      </c>
      <c r="W2308" s="1">
        <v>0</v>
      </c>
      <c r="X2308" s="1">
        <v>0</v>
      </c>
      <c r="Y2308" s="1">
        <v>0</v>
      </c>
      <c r="Z2308" s="1">
        <v>3</v>
      </c>
      <c r="AA2308" s="1">
        <v>1</v>
      </c>
      <c r="AB2308" s="1">
        <v>0</v>
      </c>
      <c r="AC2308" s="1">
        <v>0</v>
      </c>
      <c r="AD2308" s="1">
        <v>0</v>
      </c>
      <c r="AE2308" s="1">
        <v>0</v>
      </c>
      <c r="AF2308" s="1">
        <v>548</v>
      </c>
      <c r="AG2308" s="1">
        <v>0</v>
      </c>
      <c r="AH2308" s="1">
        <v>150</v>
      </c>
      <c r="AI2308" s="1">
        <v>698</v>
      </c>
      <c r="AJ2308" s="1" t="s">
        <v>223</v>
      </c>
      <c r="AK2308" s="1" t="s">
        <v>8816</v>
      </c>
      <c r="AL2308" s="1" t="s">
        <v>8817</v>
      </c>
      <c r="AM2308" s="1" t="s">
        <v>12</v>
      </c>
      <c r="AN2308" s="1" t="s">
        <v>23097</v>
      </c>
      <c r="AO2308" s="1" t="s">
        <v>86</v>
      </c>
      <c r="AP2308" s="1" t="s">
        <v>57</v>
      </c>
      <c r="AQ2308" s="1" t="s">
        <v>25</v>
      </c>
      <c r="AR2308" s="1" t="s">
        <v>30</v>
      </c>
      <c r="AS2308" s="1" t="s">
        <v>23091</v>
      </c>
      <c r="AT2308" s="1" t="s">
        <v>26</v>
      </c>
    </row>
    <row r="2309" spans="1:46" x14ac:dyDescent="0.25">
      <c r="A2309" s="1" t="s">
        <v>21072</v>
      </c>
      <c r="B2309" s="2" t="s">
        <v>23076</v>
      </c>
      <c r="C2309" s="2" t="s">
        <v>23110</v>
      </c>
      <c r="D2309" s="1">
        <v>0</v>
      </c>
      <c r="E2309" s="1">
        <v>0</v>
      </c>
      <c r="F2309" s="1">
        <v>1</v>
      </c>
      <c r="G2309" s="1">
        <v>1</v>
      </c>
      <c r="H2309" s="6">
        <v>1</v>
      </c>
      <c r="I2309">
        <v>1</v>
      </c>
      <c r="J2309" s="1">
        <v>31</v>
      </c>
      <c r="K2309" s="1">
        <v>1</v>
      </c>
      <c r="L2309" s="1">
        <v>600</v>
      </c>
      <c r="M2309" s="6">
        <v>0.77</v>
      </c>
      <c r="N2309" s="4">
        <v>3100</v>
      </c>
      <c r="O2309" s="4">
        <v>245</v>
      </c>
      <c r="P2309" s="4">
        <v>650</v>
      </c>
      <c r="Q2309" s="3">
        <v>0.28999999999999998</v>
      </c>
      <c r="R2309" s="1">
        <v>24</v>
      </c>
      <c r="S2309" s="1">
        <v>650</v>
      </c>
      <c r="T2309" s="1">
        <v>63</v>
      </c>
      <c r="U2309" s="1">
        <v>0</v>
      </c>
      <c r="V2309" s="1">
        <v>28</v>
      </c>
      <c r="W2309" s="1">
        <v>0</v>
      </c>
      <c r="X2309" s="1">
        <v>0</v>
      </c>
      <c r="Y2309" s="1">
        <v>1</v>
      </c>
      <c r="Z2309" s="1">
        <v>2</v>
      </c>
      <c r="AA2309" s="1">
        <v>1</v>
      </c>
      <c r="AB2309" s="1">
        <v>1</v>
      </c>
      <c r="AC2309" s="1">
        <v>4364</v>
      </c>
      <c r="AD2309" s="1">
        <v>36</v>
      </c>
      <c r="AE2309" s="1">
        <v>870</v>
      </c>
      <c r="AF2309" s="1">
        <v>833</v>
      </c>
      <c r="AG2309" s="1">
        <v>0</v>
      </c>
      <c r="AH2309" s="1">
        <v>1110</v>
      </c>
      <c r="AI2309" s="1">
        <v>7213</v>
      </c>
      <c r="AJ2309" s="1" t="s">
        <v>11671</v>
      </c>
      <c r="AK2309" s="1" t="s">
        <v>11672</v>
      </c>
      <c r="AL2309" s="1" t="s">
        <v>11673</v>
      </c>
      <c r="AM2309" s="1" t="s">
        <v>16</v>
      </c>
      <c r="AN2309" s="1" t="s">
        <v>23098</v>
      </c>
      <c r="AO2309" s="1" t="s">
        <v>364</v>
      </c>
      <c r="AP2309" s="1" t="s">
        <v>57</v>
      </c>
      <c r="AQ2309" s="1" t="s">
        <v>25</v>
      </c>
      <c r="AR2309" s="1" t="s">
        <v>19</v>
      </c>
      <c r="AS2309" s="1" t="s">
        <v>23091</v>
      </c>
      <c r="AT2309" s="1" t="s">
        <v>101</v>
      </c>
    </row>
    <row r="2310" spans="1:46" x14ac:dyDescent="0.25">
      <c r="A2310" s="1" t="s">
        <v>21359</v>
      </c>
      <c r="B2310" s="2" t="s">
        <v>23073</v>
      </c>
      <c r="C2310" s="2" t="s">
        <v>23104</v>
      </c>
      <c r="D2310" s="1">
        <v>0</v>
      </c>
      <c r="E2310" s="1">
        <v>0</v>
      </c>
      <c r="F2310" s="1">
        <v>1</v>
      </c>
      <c r="G2310" s="1">
        <v>1</v>
      </c>
      <c r="H2310" s="6">
        <v>1</v>
      </c>
      <c r="I2310">
        <v>0</v>
      </c>
      <c r="J2310" s="1">
        <v>40</v>
      </c>
      <c r="K2310" s="1">
        <v>0</v>
      </c>
      <c r="L2310" s="1">
        <v>544</v>
      </c>
      <c r="M2310" s="6">
        <v>0.34</v>
      </c>
      <c r="N2310" s="4">
        <v>7000</v>
      </c>
      <c r="O2310" s="4">
        <v>450</v>
      </c>
      <c r="P2310" s="4">
        <v>980</v>
      </c>
      <c r="Q2310" s="3">
        <v>0.33</v>
      </c>
      <c r="R2310" s="1">
        <v>36</v>
      </c>
      <c r="S2310" s="1">
        <v>980</v>
      </c>
      <c r="T2310" s="1">
        <v>43</v>
      </c>
      <c r="U2310" s="1">
        <v>0</v>
      </c>
      <c r="V2310" s="1">
        <v>28</v>
      </c>
      <c r="W2310" s="1">
        <v>1</v>
      </c>
      <c r="X2310" s="1">
        <v>1</v>
      </c>
      <c r="Y2310" s="1">
        <v>0</v>
      </c>
      <c r="Z2310" s="1">
        <v>2</v>
      </c>
      <c r="AA2310" s="1">
        <v>0</v>
      </c>
      <c r="AB2310" s="1">
        <v>0</v>
      </c>
      <c r="AC2310" s="1">
        <v>1030</v>
      </c>
      <c r="AD2310" s="1">
        <v>0</v>
      </c>
      <c r="AE2310" s="1">
        <v>800</v>
      </c>
      <c r="AF2310" s="1">
        <v>0</v>
      </c>
      <c r="AG2310" s="1">
        <v>0</v>
      </c>
      <c r="AH2310" s="1">
        <v>800</v>
      </c>
      <c r="AI2310" s="1">
        <v>2630</v>
      </c>
      <c r="AJ2310" s="1" t="s">
        <v>730</v>
      </c>
      <c r="AK2310" s="1" t="s">
        <v>12438</v>
      </c>
      <c r="AL2310" s="1" t="s">
        <v>12439</v>
      </c>
      <c r="AM2310" s="1" t="s">
        <v>12</v>
      </c>
      <c r="AN2310" s="1" t="s">
        <v>23097</v>
      </c>
      <c r="AO2310" s="1" t="s">
        <v>364</v>
      </c>
      <c r="AP2310" s="1" t="s">
        <v>86</v>
      </c>
      <c r="AQ2310" s="1" t="s">
        <v>14</v>
      </c>
      <c r="AR2310" s="1" t="s">
        <v>30</v>
      </c>
      <c r="AS2310" s="1" t="s">
        <v>23090</v>
      </c>
      <c r="AT2310" s="1" t="s">
        <v>26</v>
      </c>
    </row>
    <row r="2311" spans="1:46" x14ac:dyDescent="0.25">
      <c r="A2311" s="1" t="s">
        <v>21378</v>
      </c>
      <c r="B2311" s="2" t="s">
        <v>23073</v>
      </c>
      <c r="C2311" s="2" t="s">
        <v>23105</v>
      </c>
      <c r="D2311" s="1">
        <v>0</v>
      </c>
      <c r="E2311" s="1">
        <v>3</v>
      </c>
      <c r="F2311" s="1">
        <v>3</v>
      </c>
      <c r="G2311" s="1">
        <v>6</v>
      </c>
      <c r="H2311" s="6">
        <v>0.5</v>
      </c>
      <c r="I2311">
        <v>0</v>
      </c>
      <c r="J2311" s="1">
        <v>48</v>
      </c>
      <c r="K2311" s="1">
        <v>0</v>
      </c>
      <c r="L2311" s="1">
        <v>596</v>
      </c>
      <c r="M2311" s="6">
        <v>0.48</v>
      </c>
      <c r="N2311" s="4">
        <v>2300</v>
      </c>
      <c r="O2311" s="4">
        <v>185</v>
      </c>
      <c r="P2311" s="4">
        <v>250</v>
      </c>
      <c r="Q2311" s="3">
        <v>0.36</v>
      </c>
      <c r="R2311" s="1">
        <v>12</v>
      </c>
      <c r="S2311" s="1">
        <v>250</v>
      </c>
      <c r="T2311" s="1">
        <v>38</v>
      </c>
      <c r="U2311" s="1">
        <v>1</v>
      </c>
      <c r="V2311" s="1">
        <v>28</v>
      </c>
      <c r="W2311" s="1">
        <v>0</v>
      </c>
      <c r="X2311" s="1">
        <v>0</v>
      </c>
      <c r="Y2311" s="1">
        <v>0</v>
      </c>
      <c r="Z2311" s="1">
        <v>3</v>
      </c>
      <c r="AA2311" s="1">
        <v>0</v>
      </c>
      <c r="AB2311" s="1">
        <v>0</v>
      </c>
      <c r="AC2311" s="1">
        <v>1020</v>
      </c>
      <c r="AD2311" s="1">
        <v>573</v>
      </c>
      <c r="AE2311" s="1">
        <v>223</v>
      </c>
      <c r="AF2311" s="1">
        <v>0</v>
      </c>
      <c r="AG2311" s="1">
        <v>0</v>
      </c>
      <c r="AH2311" s="1">
        <v>0</v>
      </c>
      <c r="AI2311" s="1">
        <v>1816</v>
      </c>
      <c r="AJ2311" s="1" t="s">
        <v>6038</v>
      </c>
      <c r="AK2311" s="1" t="s">
        <v>12490</v>
      </c>
      <c r="AL2311" s="1" t="s">
        <v>12491</v>
      </c>
      <c r="AM2311" s="1" t="s">
        <v>12</v>
      </c>
      <c r="AN2311" s="1" t="s">
        <v>23097</v>
      </c>
      <c r="AO2311" s="1" t="s">
        <v>86</v>
      </c>
      <c r="AP2311" s="1" t="s">
        <v>57</v>
      </c>
      <c r="AQ2311" s="1" t="s">
        <v>25</v>
      </c>
      <c r="AR2311" s="1" t="s">
        <v>30</v>
      </c>
      <c r="AS2311" s="1" t="s">
        <v>23090</v>
      </c>
      <c r="AT2311" s="1" t="s">
        <v>26</v>
      </c>
    </row>
    <row r="2312" spans="1:46" x14ac:dyDescent="0.25">
      <c r="A2312" s="1" t="s">
        <v>17928</v>
      </c>
      <c r="B2312" s="2" t="s">
        <v>23073</v>
      </c>
      <c r="C2312" s="2" t="s">
        <v>23105</v>
      </c>
      <c r="D2312" s="1">
        <v>0</v>
      </c>
      <c r="E2312" s="1">
        <v>1</v>
      </c>
      <c r="F2312" s="1">
        <v>3</v>
      </c>
      <c r="G2312" s="1">
        <v>4</v>
      </c>
      <c r="H2312" s="6">
        <v>0.75</v>
      </c>
      <c r="I2312">
        <v>0</v>
      </c>
      <c r="J2312" s="1">
        <v>45</v>
      </c>
      <c r="K2312" s="1">
        <v>0</v>
      </c>
      <c r="L2312" s="1">
        <v>433</v>
      </c>
      <c r="M2312" s="6">
        <v>0.26</v>
      </c>
      <c r="N2312" s="4">
        <v>6300</v>
      </c>
      <c r="O2312" s="4">
        <v>530</v>
      </c>
      <c r="P2312" s="4">
        <v>700</v>
      </c>
      <c r="Q2312" s="3">
        <v>0.38</v>
      </c>
      <c r="R2312" s="1">
        <v>12</v>
      </c>
      <c r="S2312" s="1">
        <v>700</v>
      </c>
      <c r="T2312" s="1">
        <v>95</v>
      </c>
      <c r="U2312" s="1">
        <v>0</v>
      </c>
      <c r="V2312" s="1">
        <v>28</v>
      </c>
      <c r="W2312" s="1">
        <v>1</v>
      </c>
      <c r="X2312" s="1">
        <v>1</v>
      </c>
      <c r="Y2312" s="1">
        <v>0</v>
      </c>
      <c r="Z2312" s="1">
        <v>5</v>
      </c>
      <c r="AA2312" s="1">
        <v>1</v>
      </c>
      <c r="AB2312" s="1">
        <v>0</v>
      </c>
      <c r="AC2312" s="1">
        <v>2000</v>
      </c>
      <c r="AD2312" s="1">
        <v>0</v>
      </c>
      <c r="AE2312" s="1">
        <v>0</v>
      </c>
      <c r="AF2312" s="1">
        <v>0</v>
      </c>
      <c r="AG2312" s="1">
        <v>0</v>
      </c>
      <c r="AH2312" s="1">
        <v>0</v>
      </c>
      <c r="AI2312" s="1">
        <v>2000</v>
      </c>
      <c r="AJ2312" s="1" t="s">
        <v>2823</v>
      </c>
      <c r="AK2312" s="1" t="s">
        <v>2824</v>
      </c>
      <c r="AL2312" s="1" t="s">
        <v>2825</v>
      </c>
      <c r="AM2312" s="1" t="s">
        <v>12</v>
      </c>
      <c r="AN2312" s="1" t="s">
        <v>23097</v>
      </c>
      <c r="AO2312" s="1" t="s">
        <v>364</v>
      </c>
      <c r="AP2312" s="1" t="s">
        <v>86</v>
      </c>
      <c r="AQ2312" s="1" t="s">
        <v>14</v>
      </c>
      <c r="AR2312" s="1" t="s">
        <v>30</v>
      </c>
      <c r="AS2312" s="1" t="s">
        <v>23091</v>
      </c>
      <c r="AT2312" s="1" t="s">
        <v>26</v>
      </c>
    </row>
    <row r="2313" spans="1:46" x14ac:dyDescent="0.25">
      <c r="A2313" s="1" t="s">
        <v>19571</v>
      </c>
      <c r="B2313" s="2" t="s">
        <v>23073</v>
      </c>
      <c r="C2313" s="2" t="s">
        <v>23110</v>
      </c>
      <c r="D2313" s="1">
        <v>0</v>
      </c>
      <c r="E2313" s="1">
        <v>0</v>
      </c>
      <c r="F2313" s="1">
        <v>3</v>
      </c>
      <c r="G2313" s="1">
        <v>3</v>
      </c>
      <c r="H2313" s="6">
        <v>1</v>
      </c>
      <c r="I2313">
        <v>1</v>
      </c>
      <c r="J2313" s="1">
        <v>33</v>
      </c>
      <c r="K2313" s="1">
        <v>1</v>
      </c>
      <c r="L2313" s="1">
        <v>600</v>
      </c>
      <c r="M2313" s="6">
        <v>0.48</v>
      </c>
      <c r="N2313" s="4">
        <v>2400</v>
      </c>
      <c r="O2313" s="4">
        <v>186</v>
      </c>
      <c r="P2313" s="4">
        <v>300</v>
      </c>
      <c r="Q2313" s="3">
        <v>0.24</v>
      </c>
      <c r="R2313" s="1">
        <v>24</v>
      </c>
      <c r="S2313" s="1">
        <v>300</v>
      </c>
      <c r="T2313" s="1">
        <v>36</v>
      </c>
      <c r="U2313" s="1">
        <v>1</v>
      </c>
      <c r="V2313" s="1">
        <v>28</v>
      </c>
      <c r="W2313" s="1">
        <v>0</v>
      </c>
      <c r="X2313" s="1">
        <v>0</v>
      </c>
      <c r="Y2313" s="1">
        <v>0</v>
      </c>
      <c r="Z2313" s="1">
        <v>3</v>
      </c>
      <c r="AA2313" s="1">
        <v>1</v>
      </c>
      <c r="AB2313" s="1">
        <v>1</v>
      </c>
      <c r="AC2313" s="1">
        <v>160</v>
      </c>
      <c r="AD2313" s="1">
        <v>0</v>
      </c>
      <c r="AE2313" s="1">
        <v>0</v>
      </c>
      <c r="AF2313" s="1">
        <v>1313</v>
      </c>
      <c r="AG2313" s="1">
        <v>9</v>
      </c>
      <c r="AH2313" s="1">
        <v>0</v>
      </c>
      <c r="AI2313" s="1">
        <v>1482</v>
      </c>
      <c r="AJ2313" s="1" t="s">
        <v>7571</v>
      </c>
      <c r="AK2313" s="1" t="s">
        <v>7572</v>
      </c>
      <c r="AL2313" s="1" t="s">
        <v>7573</v>
      </c>
      <c r="AM2313" s="1" t="s">
        <v>16</v>
      </c>
      <c r="AN2313" s="1" t="s">
        <v>23098</v>
      </c>
      <c r="AO2313" s="1" t="s">
        <v>86</v>
      </c>
      <c r="AP2313" s="1" t="s">
        <v>57</v>
      </c>
      <c r="AQ2313" s="1" t="s">
        <v>25</v>
      </c>
      <c r="AR2313" s="1" t="s">
        <v>30</v>
      </c>
      <c r="AS2313" s="1" t="s">
        <v>23091</v>
      </c>
      <c r="AT2313" s="1" t="s">
        <v>101</v>
      </c>
    </row>
    <row r="2314" spans="1:46" x14ac:dyDescent="0.25">
      <c r="A2314" s="1" t="s">
        <v>17794</v>
      </c>
      <c r="B2314" s="2" t="s">
        <v>23074</v>
      </c>
      <c r="C2314" s="2" t="s">
        <v>23103</v>
      </c>
      <c r="D2314" s="1">
        <v>1</v>
      </c>
      <c r="E2314" s="1">
        <v>2</v>
      </c>
      <c r="F2314" s="1">
        <v>2</v>
      </c>
      <c r="G2314" s="1">
        <v>5</v>
      </c>
      <c r="H2314" s="6">
        <v>0.4</v>
      </c>
      <c r="I2314">
        <v>0</v>
      </c>
      <c r="J2314" s="1">
        <v>36</v>
      </c>
      <c r="K2314" s="1">
        <v>1</v>
      </c>
      <c r="L2314" s="1">
        <v>654</v>
      </c>
      <c r="M2314" s="6">
        <v>0</v>
      </c>
      <c r="N2314" s="4">
        <v>2300</v>
      </c>
      <c r="O2314" s="4">
        <v>160</v>
      </c>
      <c r="P2314" s="4">
        <v>350</v>
      </c>
      <c r="Q2314" s="3">
        <v>0.38</v>
      </c>
      <c r="R2314" s="1">
        <v>12</v>
      </c>
      <c r="S2314" s="1">
        <v>350</v>
      </c>
      <c r="T2314" s="1">
        <v>9</v>
      </c>
      <c r="U2314" s="1">
        <v>0</v>
      </c>
      <c r="V2314" s="1">
        <v>28</v>
      </c>
      <c r="W2314" s="1">
        <v>0</v>
      </c>
      <c r="X2314" s="1">
        <v>0</v>
      </c>
      <c r="Y2314" s="1">
        <v>1</v>
      </c>
      <c r="Z2314" s="1">
        <v>0</v>
      </c>
      <c r="AA2314" s="1">
        <v>0</v>
      </c>
      <c r="AB2314" s="1">
        <v>0</v>
      </c>
      <c r="AC2314" s="1">
        <v>0</v>
      </c>
      <c r="AD2314" s="1">
        <v>0</v>
      </c>
      <c r="AE2314" s="1">
        <v>1500</v>
      </c>
      <c r="AF2314" s="1">
        <v>700</v>
      </c>
      <c r="AG2314" s="1">
        <v>0</v>
      </c>
      <c r="AH2314" s="1">
        <v>0</v>
      </c>
      <c r="AI2314" s="1">
        <v>2200</v>
      </c>
      <c r="AJ2314" s="1" t="s">
        <v>2456</v>
      </c>
      <c r="AK2314" s="1" t="s">
        <v>2457</v>
      </c>
      <c r="AL2314" s="1" t="s">
        <v>11</v>
      </c>
      <c r="AM2314" s="1" t="s">
        <v>12</v>
      </c>
      <c r="AN2314" s="1" t="s">
        <v>23098</v>
      </c>
      <c r="AO2314" s="1" t="s">
        <v>364</v>
      </c>
      <c r="AP2314" s="1" t="s">
        <v>57</v>
      </c>
      <c r="AQ2314" s="1" t="s">
        <v>25</v>
      </c>
      <c r="AR2314" s="1" t="s">
        <v>19</v>
      </c>
      <c r="AS2314" s="1" t="s">
        <v>23090</v>
      </c>
      <c r="AT2314" s="1" t="s">
        <v>26</v>
      </c>
    </row>
    <row r="2315" spans="1:46" x14ac:dyDescent="0.25">
      <c r="A2315" s="1" t="s">
        <v>19162</v>
      </c>
      <c r="B2315" s="2" t="s">
        <v>23074</v>
      </c>
      <c r="C2315" s="2" t="s">
        <v>23105</v>
      </c>
      <c r="D2315" s="1">
        <v>0</v>
      </c>
      <c r="E2315" s="1">
        <v>1</v>
      </c>
      <c r="F2315" s="1">
        <v>3</v>
      </c>
      <c r="G2315" s="1">
        <v>4</v>
      </c>
      <c r="H2315" s="6">
        <v>0.75</v>
      </c>
      <c r="I2315">
        <v>0</v>
      </c>
      <c r="J2315" s="1">
        <v>41</v>
      </c>
      <c r="K2315" s="1">
        <v>0</v>
      </c>
      <c r="L2315" s="1">
        <v>570</v>
      </c>
      <c r="M2315" s="6">
        <v>0.12</v>
      </c>
      <c r="N2315" s="4">
        <v>3700</v>
      </c>
      <c r="O2315" s="4">
        <v>250</v>
      </c>
      <c r="P2315" s="4">
        <v>200</v>
      </c>
      <c r="Q2315" s="3">
        <v>0.35</v>
      </c>
      <c r="R2315" s="1">
        <v>12</v>
      </c>
      <c r="S2315" s="1">
        <v>200</v>
      </c>
      <c r="T2315" s="1">
        <v>32</v>
      </c>
      <c r="U2315" s="1">
        <v>1</v>
      </c>
      <c r="V2315" s="1">
        <v>28</v>
      </c>
      <c r="W2315" s="1">
        <v>0</v>
      </c>
      <c r="X2315" s="1">
        <v>0</v>
      </c>
      <c r="Y2315" s="1">
        <v>0</v>
      </c>
      <c r="Z2315" s="1">
        <v>3</v>
      </c>
      <c r="AA2315" s="1">
        <v>0</v>
      </c>
      <c r="AB2315" s="1">
        <v>0</v>
      </c>
      <c r="AC2315" s="1">
        <v>0</v>
      </c>
      <c r="AD2315" s="1">
        <v>0</v>
      </c>
      <c r="AE2315" s="1">
        <v>0</v>
      </c>
      <c r="AF2315" s="1">
        <v>0</v>
      </c>
      <c r="AG2315" s="1">
        <v>0</v>
      </c>
      <c r="AH2315" s="1">
        <v>200</v>
      </c>
      <c r="AI2315" s="1">
        <v>200</v>
      </c>
      <c r="AJ2315" s="1" t="s">
        <v>6411</v>
      </c>
      <c r="AK2315" s="1" t="s">
        <v>6412</v>
      </c>
      <c r="AL2315" s="1" t="s">
        <v>6413</v>
      </c>
      <c r="AM2315" s="1" t="s">
        <v>12</v>
      </c>
      <c r="AN2315" s="1" t="s">
        <v>23097</v>
      </c>
      <c r="AO2315" s="1" t="s">
        <v>86</v>
      </c>
      <c r="AP2315" s="1" t="s">
        <v>57</v>
      </c>
      <c r="AQ2315" s="1" t="s">
        <v>25</v>
      </c>
      <c r="AR2315" s="1" t="s">
        <v>30</v>
      </c>
      <c r="AS2315" s="1" t="s">
        <v>23090</v>
      </c>
      <c r="AT2315" s="1" t="s">
        <v>26</v>
      </c>
    </row>
    <row r="2316" spans="1:46" x14ac:dyDescent="0.25">
      <c r="A2316" s="1" t="s">
        <v>22636</v>
      </c>
      <c r="B2316" s="2" t="s">
        <v>23074</v>
      </c>
      <c r="C2316" s="2" t="s">
        <v>23106</v>
      </c>
      <c r="D2316" s="1">
        <v>0</v>
      </c>
      <c r="E2316" s="1">
        <v>1</v>
      </c>
      <c r="F2316" s="1">
        <v>3</v>
      </c>
      <c r="G2316" s="1">
        <v>4</v>
      </c>
      <c r="H2316" s="6">
        <v>0.75</v>
      </c>
      <c r="I2316">
        <v>1</v>
      </c>
      <c r="J2316" s="1">
        <v>34</v>
      </c>
      <c r="K2316" s="1">
        <v>1</v>
      </c>
      <c r="L2316" s="1">
        <v>680</v>
      </c>
      <c r="M2316" s="6">
        <v>0.5</v>
      </c>
      <c r="N2316" s="4">
        <v>2400</v>
      </c>
      <c r="O2316" s="4">
        <v>160</v>
      </c>
      <c r="P2316" s="4">
        <v>201</v>
      </c>
      <c r="Q2316" s="3">
        <v>0.3</v>
      </c>
      <c r="R2316" s="1">
        <v>24</v>
      </c>
      <c r="S2316" s="1">
        <v>201</v>
      </c>
      <c r="T2316" s="1">
        <v>30</v>
      </c>
      <c r="U2316" s="1">
        <v>0</v>
      </c>
      <c r="V2316" s="1">
        <v>28</v>
      </c>
      <c r="W2316" s="1">
        <v>0</v>
      </c>
      <c r="X2316" s="1">
        <v>0</v>
      </c>
      <c r="Y2316" s="1">
        <v>1</v>
      </c>
      <c r="Z2316" s="1">
        <v>1</v>
      </c>
      <c r="AA2316" s="1">
        <v>1</v>
      </c>
      <c r="AB2316" s="1">
        <v>1</v>
      </c>
      <c r="AC2316" s="1">
        <v>1425</v>
      </c>
      <c r="AD2316" s="1">
        <v>365</v>
      </c>
      <c r="AE2316" s="1">
        <v>0</v>
      </c>
      <c r="AF2316" s="1">
        <v>0</v>
      </c>
      <c r="AG2316" s="1">
        <v>0</v>
      </c>
      <c r="AH2316" s="1">
        <v>142</v>
      </c>
      <c r="AI2316" s="1">
        <v>1932</v>
      </c>
      <c r="AJ2316" s="1" t="s">
        <v>15816</v>
      </c>
      <c r="AK2316" s="1" t="s">
        <v>15817</v>
      </c>
      <c r="AL2316" s="1" t="s">
        <v>15818</v>
      </c>
      <c r="AM2316" s="1" t="s">
        <v>16</v>
      </c>
      <c r="AN2316" s="1" t="s">
        <v>23098</v>
      </c>
      <c r="AO2316" s="1" t="s">
        <v>364</v>
      </c>
      <c r="AP2316" s="1" t="s">
        <v>57</v>
      </c>
      <c r="AQ2316" s="1" t="s">
        <v>25</v>
      </c>
      <c r="AR2316" s="1" t="s">
        <v>19</v>
      </c>
      <c r="AS2316" s="1" t="s">
        <v>23091</v>
      </c>
      <c r="AT2316" s="1" t="s">
        <v>101</v>
      </c>
    </row>
    <row r="2317" spans="1:46" x14ac:dyDescent="0.25">
      <c r="A2317" s="1" t="s">
        <v>21573</v>
      </c>
      <c r="B2317" s="2" t="s">
        <v>23074</v>
      </c>
      <c r="C2317" s="2" t="s">
        <v>23106</v>
      </c>
      <c r="D2317" s="1">
        <v>0</v>
      </c>
      <c r="E2317" s="1">
        <v>0</v>
      </c>
      <c r="F2317" s="1">
        <v>1</v>
      </c>
      <c r="G2317" s="1">
        <v>1</v>
      </c>
      <c r="H2317" s="6">
        <v>1</v>
      </c>
      <c r="I2317">
        <v>0</v>
      </c>
      <c r="J2317" s="1">
        <v>38</v>
      </c>
      <c r="K2317" s="1">
        <v>0</v>
      </c>
      <c r="L2317" s="1">
        <v>655</v>
      </c>
      <c r="M2317" s="6">
        <v>0.55000000000000004</v>
      </c>
      <c r="N2317" s="4">
        <v>3600</v>
      </c>
      <c r="O2317" s="4">
        <v>300</v>
      </c>
      <c r="P2317" s="4">
        <v>800</v>
      </c>
      <c r="Q2317" s="3">
        <v>0.3</v>
      </c>
      <c r="R2317" s="1">
        <v>24</v>
      </c>
      <c r="S2317" s="1">
        <v>800</v>
      </c>
      <c r="T2317" s="1">
        <v>90</v>
      </c>
      <c r="U2317" s="1">
        <v>1</v>
      </c>
      <c r="V2317" s="1">
        <v>28</v>
      </c>
      <c r="W2317" s="1">
        <v>1</v>
      </c>
      <c r="X2317" s="1">
        <v>1</v>
      </c>
      <c r="Y2317" s="1">
        <v>1</v>
      </c>
      <c r="Z2317" s="1">
        <v>3</v>
      </c>
      <c r="AA2317" s="1">
        <v>0</v>
      </c>
      <c r="AB2317" s="1">
        <v>0</v>
      </c>
      <c r="AC2317" s="1">
        <v>7528</v>
      </c>
      <c r="AD2317" s="1">
        <v>0</v>
      </c>
      <c r="AE2317" s="1">
        <v>106</v>
      </c>
      <c r="AF2317" s="1">
        <v>0</v>
      </c>
      <c r="AG2317" s="1">
        <v>0</v>
      </c>
      <c r="AH2317" s="1">
        <v>900</v>
      </c>
      <c r="AI2317" s="1">
        <v>8534</v>
      </c>
      <c r="AJ2317" s="1" t="s">
        <v>58</v>
      </c>
      <c r="AK2317" s="1" t="s">
        <v>13017</v>
      </c>
      <c r="AL2317" s="1" t="s">
        <v>13018</v>
      </c>
      <c r="AM2317" s="1" t="s">
        <v>12</v>
      </c>
      <c r="AN2317" s="1" t="s">
        <v>23097</v>
      </c>
      <c r="AO2317" s="1" t="s">
        <v>86</v>
      </c>
      <c r="AP2317" s="1" t="s">
        <v>86</v>
      </c>
      <c r="AQ2317" s="1" t="s">
        <v>14</v>
      </c>
      <c r="AR2317" s="1" t="s">
        <v>19</v>
      </c>
      <c r="AS2317" s="1" t="s">
        <v>23090</v>
      </c>
      <c r="AT2317" s="1" t="s">
        <v>26</v>
      </c>
    </row>
    <row r="2318" spans="1:46" x14ac:dyDescent="0.25">
      <c r="A2318" s="1" t="s">
        <v>19376</v>
      </c>
      <c r="B2318" s="2" t="s">
        <v>23074</v>
      </c>
      <c r="C2318" s="2" t="s">
        <v>23107</v>
      </c>
      <c r="D2318" s="1">
        <v>1</v>
      </c>
      <c r="E2318" s="1">
        <v>3</v>
      </c>
      <c r="F2318" s="1">
        <v>5</v>
      </c>
      <c r="G2318" s="1">
        <v>9</v>
      </c>
      <c r="H2318" s="6">
        <v>0.55555555555555558</v>
      </c>
      <c r="I2318">
        <v>0</v>
      </c>
      <c r="J2318" s="1">
        <v>32</v>
      </c>
      <c r="K2318" s="1">
        <v>0</v>
      </c>
      <c r="L2318" s="1">
        <v>707</v>
      </c>
      <c r="M2318" s="6">
        <v>1.07</v>
      </c>
      <c r="N2318" s="4">
        <v>2200</v>
      </c>
      <c r="O2318" s="4">
        <v>170</v>
      </c>
      <c r="P2318" s="4">
        <v>400</v>
      </c>
      <c r="Q2318" s="3">
        <v>0.32</v>
      </c>
      <c r="R2318" s="1">
        <v>24</v>
      </c>
      <c r="S2318" s="1">
        <v>400</v>
      </c>
      <c r="T2318" s="1">
        <v>35</v>
      </c>
      <c r="U2318" s="1">
        <v>1</v>
      </c>
      <c r="V2318" s="1">
        <v>28</v>
      </c>
      <c r="W2318" s="1">
        <v>0</v>
      </c>
      <c r="X2318" s="1">
        <v>0</v>
      </c>
      <c r="Y2318" s="1">
        <v>0</v>
      </c>
      <c r="Z2318" s="1">
        <v>4</v>
      </c>
      <c r="AA2318" s="1">
        <v>0</v>
      </c>
      <c r="AB2318" s="1">
        <v>0</v>
      </c>
      <c r="AC2318" s="1">
        <v>10353</v>
      </c>
      <c r="AD2318" s="1">
        <v>0</v>
      </c>
      <c r="AE2318" s="1">
        <v>49</v>
      </c>
      <c r="AF2318" s="1">
        <v>291</v>
      </c>
      <c r="AG2318" s="1">
        <v>138</v>
      </c>
      <c r="AH2318" s="1">
        <v>0</v>
      </c>
      <c r="AI2318" s="1">
        <v>10831</v>
      </c>
      <c r="AJ2318" s="1" t="s">
        <v>7011</v>
      </c>
      <c r="AK2318" s="1" t="s">
        <v>7012</v>
      </c>
      <c r="AL2318" s="1" t="s">
        <v>7013</v>
      </c>
      <c r="AM2318" s="1" t="s">
        <v>12</v>
      </c>
      <c r="AN2318" s="1" t="s">
        <v>23097</v>
      </c>
      <c r="AO2318" s="1" t="s">
        <v>86</v>
      </c>
      <c r="AP2318" s="1" t="s">
        <v>57</v>
      </c>
      <c r="AQ2318" s="1" t="s">
        <v>25</v>
      </c>
      <c r="AR2318" s="1" t="s">
        <v>30</v>
      </c>
      <c r="AS2318" s="1" t="s">
        <v>23090</v>
      </c>
      <c r="AT2318" s="1" t="s">
        <v>26</v>
      </c>
    </row>
    <row r="2319" spans="1:46" x14ac:dyDescent="0.25">
      <c r="A2319" s="1" t="s">
        <v>22268</v>
      </c>
      <c r="B2319" s="2" t="s">
        <v>23074</v>
      </c>
      <c r="C2319" s="2" t="s">
        <v>23108</v>
      </c>
      <c r="D2319" s="1">
        <v>0</v>
      </c>
      <c r="E2319" s="1">
        <v>0</v>
      </c>
      <c r="F2319" s="1">
        <v>3</v>
      </c>
      <c r="G2319" s="1">
        <v>3</v>
      </c>
      <c r="H2319" s="6">
        <v>1</v>
      </c>
      <c r="I2319">
        <v>0</v>
      </c>
      <c r="J2319" s="1">
        <v>37</v>
      </c>
      <c r="K2319" s="1">
        <v>0</v>
      </c>
      <c r="L2319" s="1">
        <v>791</v>
      </c>
      <c r="M2319" s="6">
        <v>0.13</v>
      </c>
      <c r="N2319" s="4">
        <v>3600</v>
      </c>
      <c r="O2319" s="4">
        <v>300</v>
      </c>
      <c r="P2319" s="4">
        <v>150</v>
      </c>
      <c r="Q2319" s="3">
        <v>0.3</v>
      </c>
      <c r="R2319" s="1">
        <v>24</v>
      </c>
      <c r="S2319" s="1">
        <v>150</v>
      </c>
      <c r="T2319" s="1">
        <v>18</v>
      </c>
      <c r="U2319" s="1">
        <v>1</v>
      </c>
      <c r="V2319" s="1">
        <v>28</v>
      </c>
      <c r="W2319" s="1">
        <v>1</v>
      </c>
      <c r="X2319" s="1">
        <v>1</v>
      </c>
      <c r="Y2319" s="1">
        <v>1</v>
      </c>
      <c r="Z2319" s="1">
        <v>0</v>
      </c>
      <c r="AA2319" s="1">
        <v>1</v>
      </c>
      <c r="AB2319" s="1">
        <v>0</v>
      </c>
      <c r="AC2319" s="1">
        <v>793</v>
      </c>
      <c r="AD2319" s="1">
        <v>119</v>
      </c>
      <c r="AE2319" s="1">
        <v>0</v>
      </c>
      <c r="AF2319" s="1">
        <v>0</v>
      </c>
      <c r="AG2319" s="1">
        <v>5</v>
      </c>
      <c r="AH2319" s="1">
        <v>0</v>
      </c>
      <c r="AI2319" s="1">
        <v>917</v>
      </c>
      <c r="AJ2319" s="1" t="s">
        <v>14863</v>
      </c>
      <c r="AK2319" s="1" t="s">
        <v>14864</v>
      </c>
      <c r="AL2319" s="1" t="s">
        <v>14865</v>
      </c>
      <c r="AM2319" s="1" t="s">
        <v>12</v>
      </c>
      <c r="AN2319" s="1" t="s">
        <v>23097</v>
      </c>
      <c r="AO2319" s="1" t="s">
        <v>86</v>
      </c>
      <c r="AP2319" s="1" t="s">
        <v>86</v>
      </c>
      <c r="AQ2319" s="1" t="s">
        <v>14</v>
      </c>
      <c r="AR2319" s="1" t="s">
        <v>19</v>
      </c>
      <c r="AS2319" s="1" t="s">
        <v>23091</v>
      </c>
      <c r="AT2319" s="1" t="s">
        <v>26</v>
      </c>
    </row>
    <row r="2320" spans="1:46" x14ac:dyDescent="0.25">
      <c r="A2320" s="1" t="s">
        <v>18016</v>
      </c>
      <c r="B2320" s="2" t="s">
        <v>23075</v>
      </c>
      <c r="C2320" s="2" t="s">
        <v>23106</v>
      </c>
      <c r="D2320" s="1">
        <v>0</v>
      </c>
      <c r="E2320" s="1">
        <v>0</v>
      </c>
      <c r="F2320" s="1">
        <v>1</v>
      </c>
      <c r="G2320" s="1">
        <v>1</v>
      </c>
      <c r="H2320" s="6">
        <v>1</v>
      </c>
      <c r="I2320">
        <v>0</v>
      </c>
      <c r="J2320" s="1">
        <v>45</v>
      </c>
      <c r="K2320" s="1">
        <v>0</v>
      </c>
      <c r="L2320" s="1">
        <v>621</v>
      </c>
      <c r="M2320" s="6">
        <v>0.45</v>
      </c>
      <c r="N2320" s="4">
        <v>4500</v>
      </c>
      <c r="O2320" s="4">
        <v>400</v>
      </c>
      <c r="P2320" s="4">
        <v>500</v>
      </c>
      <c r="Q2320" s="3">
        <v>0.3</v>
      </c>
      <c r="R2320" s="1">
        <v>18</v>
      </c>
      <c r="S2320" s="1">
        <v>500</v>
      </c>
      <c r="T2320" s="1">
        <v>77</v>
      </c>
      <c r="U2320" s="1">
        <v>1</v>
      </c>
      <c r="V2320" s="1">
        <v>28</v>
      </c>
      <c r="W2320" s="1">
        <v>1</v>
      </c>
      <c r="X2320" s="1">
        <v>0</v>
      </c>
      <c r="Y2320" s="1">
        <v>0</v>
      </c>
      <c r="Z2320" s="1">
        <v>1</v>
      </c>
      <c r="AA2320" s="1">
        <v>0</v>
      </c>
      <c r="AB2320" s="1">
        <v>0</v>
      </c>
      <c r="AC2320" s="1">
        <v>2200</v>
      </c>
      <c r="AD2320" s="1">
        <v>0</v>
      </c>
      <c r="AE2320" s="1">
        <v>0</v>
      </c>
      <c r="AF2320" s="1">
        <v>458</v>
      </c>
      <c r="AG2320" s="1">
        <v>0</v>
      </c>
      <c r="AH2320" s="1">
        <v>800</v>
      </c>
      <c r="AI2320" s="1">
        <v>3458</v>
      </c>
      <c r="AJ2320" s="1" t="s">
        <v>3084</v>
      </c>
      <c r="AK2320" s="1" t="s">
        <v>3085</v>
      </c>
      <c r="AL2320" s="1" t="s">
        <v>3086</v>
      </c>
      <c r="AM2320" s="1" t="s">
        <v>12</v>
      </c>
      <c r="AN2320" s="1" t="s">
        <v>23097</v>
      </c>
      <c r="AO2320" s="1" t="s">
        <v>86</v>
      </c>
      <c r="AP2320" s="1" t="s">
        <v>86</v>
      </c>
      <c r="AQ2320" s="1" t="s">
        <v>25</v>
      </c>
      <c r="AR2320" s="1" t="s">
        <v>30</v>
      </c>
      <c r="AS2320" s="1" t="s">
        <v>23090</v>
      </c>
      <c r="AT2320" s="1" t="s">
        <v>26</v>
      </c>
    </row>
    <row r="2321" spans="1:46" x14ac:dyDescent="0.25">
      <c r="A2321" s="1" t="s">
        <v>22879</v>
      </c>
      <c r="B2321" s="2" t="s">
        <v>23075</v>
      </c>
      <c r="C2321" s="2" t="s">
        <v>23108</v>
      </c>
      <c r="D2321" s="1">
        <v>0</v>
      </c>
      <c r="E2321" s="1">
        <v>1</v>
      </c>
      <c r="F2321" s="1">
        <v>3</v>
      </c>
      <c r="G2321" s="1">
        <v>4</v>
      </c>
      <c r="H2321" s="6">
        <v>0.75</v>
      </c>
      <c r="I2321">
        <v>0</v>
      </c>
      <c r="J2321" s="1">
        <v>48</v>
      </c>
      <c r="K2321" s="1">
        <v>1</v>
      </c>
      <c r="L2321" s="1">
        <v>545</v>
      </c>
      <c r="M2321" s="6">
        <v>0.28999999999999998</v>
      </c>
      <c r="N2321" s="4">
        <v>5000</v>
      </c>
      <c r="O2321" s="4">
        <v>400</v>
      </c>
      <c r="P2321" s="4">
        <v>800</v>
      </c>
      <c r="Q2321" s="3">
        <v>0.3</v>
      </c>
      <c r="R2321" s="1">
        <v>24</v>
      </c>
      <c r="S2321" s="1">
        <v>800</v>
      </c>
      <c r="T2321" s="1">
        <v>42</v>
      </c>
      <c r="U2321" s="1">
        <v>1</v>
      </c>
      <c r="V2321" s="1">
        <v>28</v>
      </c>
      <c r="W2321" s="1">
        <v>1</v>
      </c>
      <c r="X2321" s="1">
        <v>1</v>
      </c>
      <c r="Y2321" s="1">
        <v>0</v>
      </c>
      <c r="Z2321" s="1">
        <v>4</v>
      </c>
      <c r="AA2321" s="1">
        <v>1</v>
      </c>
      <c r="AB2321" s="1">
        <v>1</v>
      </c>
      <c r="AC2321" s="1">
        <v>0</v>
      </c>
      <c r="AD2321" s="1">
        <v>748</v>
      </c>
      <c r="AE2321" s="1">
        <v>400</v>
      </c>
      <c r="AF2321" s="1">
        <v>0</v>
      </c>
      <c r="AG2321" s="1">
        <v>0</v>
      </c>
      <c r="AH2321" s="1">
        <v>500</v>
      </c>
      <c r="AI2321" s="1">
        <v>1648</v>
      </c>
      <c r="AJ2321" s="1" t="s">
        <v>16491</v>
      </c>
      <c r="AK2321" s="1" t="s">
        <v>16492</v>
      </c>
      <c r="AL2321" s="1" t="s">
        <v>16493</v>
      </c>
      <c r="AM2321" s="1" t="s">
        <v>12</v>
      </c>
      <c r="AN2321" s="1" t="s">
        <v>23098</v>
      </c>
      <c r="AO2321" s="1" t="s">
        <v>86</v>
      </c>
      <c r="AP2321" s="1" t="s">
        <v>86</v>
      </c>
      <c r="AQ2321" s="1" t="s">
        <v>14</v>
      </c>
      <c r="AR2321" s="1" t="s">
        <v>30</v>
      </c>
      <c r="AS2321" s="1" t="s">
        <v>23091</v>
      </c>
      <c r="AT2321" s="1" t="s">
        <v>101</v>
      </c>
    </row>
    <row r="2322" spans="1:46" x14ac:dyDescent="0.25">
      <c r="A2322" s="1" t="s">
        <v>22892</v>
      </c>
      <c r="B2322" s="2" t="s">
        <v>23075</v>
      </c>
      <c r="C2322" s="2" t="s">
        <v>23109</v>
      </c>
      <c r="D2322" s="1">
        <v>0</v>
      </c>
      <c r="E2322" s="1">
        <v>3</v>
      </c>
      <c r="F2322" s="1">
        <v>2</v>
      </c>
      <c r="G2322" s="1">
        <v>5</v>
      </c>
      <c r="H2322" s="6">
        <v>0.4</v>
      </c>
      <c r="I2322">
        <v>0</v>
      </c>
      <c r="J2322" s="1">
        <v>42</v>
      </c>
      <c r="K2322" s="1">
        <v>1</v>
      </c>
      <c r="L2322" s="1">
        <v>515</v>
      </c>
      <c r="M2322" s="6">
        <v>0.75</v>
      </c>
      <c r="N2322" s="4">
        <v>5500</v>
      </c>
      <c r="O2322" s="4">
        <v>300</v>
      </c>
      <c r="P2322" s="4">
        <v>300</v>
      </c>
      <c r="Q2322" s="3">
        <v>0.3</v>
      </c>
      <c r="R2322" s="1">
        <v>24</v>
      </c>
      <c r="S2322" s="1">
        <v>300</v>
      </c>
      <c r="T2322" s="1">
        <v>42</v>
      </c>
      <c r="U2322" s="1">
        <v>1</v>
      </c>
      <c r="V2322" s="1">
        <v>28</v>
      </c>
      <c r="W2322" s="1">
        <v>0</v>
      </c>
      <c r="X2322" s="1">
        <v>0</v>
      </c>
      <c r="Y2322" s="1">
        <v>0</v>
      </c>
      <c r="Z2322" s="1">
        <v>4</v>
      </c>
      <c r="AA2322" s="1">
        <v>0</v>
      </c>
      <c r="AB2322" s="1">
        <v>1</v>
      </c>
      <c r="AC2322" s="1">
        <v>11400</v>
      </c>
      <c r="AD2322" s="1">
        <v>960</v>
      </c>
      <c r="AE2322" s="1">
        <v>768</v>
      </c>
      <c r="AF2322" s="1">
        <v>0</v>
      </c>
      <c r="AG2322" s="1">
        <v>0</v>
      </c>
      <c r="AH2322" s="1">
        <v>960</v>
      </c>
      <c r="AI2322" s="1">
        <v>14088</v>
      </c>
      <c r="AJ2322" s="1" t="s">
        <v>12251</v>
      </c>
      <c r="AK2322" s="1" t="s">
        <v>16528</v>
      </c>
      <c r="AL2322" s="1" t="s">
        <v>16529</v>
      </c>
      <c r="AM2322" s="1" t="s">
        <v>12</v>
      </c>
      <c r="AN2322" s="1" t="s">
        <v>23098</v>
      </c>
      <c r="AO2322" s="1" t="s">
        <v>86</v>
      </c>
      <c r="AP2322" s="1" t="s">
        <v>57</v>
      </c>
      <c r="AQ2322" s="1" t="s">
        <v>25</v>
      </c>
      <c r="AR2322" s="1" t="s">
        <v>30</v>
      </c>
      <c r="AS2322" s="1" t="s">
        <v>23090</v>
      </c>
      <c r="AT2322" s="1" t="s">
        <v>101</v>
      </c>
    </row>
    <row r="2323" spans="1:46" x14ac:dyDescent="0.25">
      <c r="A2323" s="1" t="s">
        <v>18543</v>
      </c>
      <c r="B2323" s="2" t="s">
        <v>23101</v>
      </c>
      <c r="C2323" s="2" t="s">
        <v>23104</v>
      </c>
      <c r="D2323" s="1">
        <v>0</v>
      </c>
      <c r="E2323" s="1">
        <v>1</v>
      </c>
      <c r="F2323" s="1">
        <v>1</v>
      </c>
      <c r="G2323" s="1">
        <v>2</v>
      </c>
      <c r="H2323" s="6">
        <v>0.5</v>
      </c>
      <c r="I2323">
        <v>0</v>
      </c>
      <c r="J2323" s="1">
        <v>44</v>
      </c>
      <c r="K2323" s="1">
        <v>0</v>
      </c>
      <c r="L2323" s="1">
        <v>579</v>
      </c>
      <c r="M2323" s="6">
        <v>0</v>
      </c>
      <c r="N2323" s="4">
        <v>3600</v>
      </c>
      <c r="O2323" s="4">
        <v>272</v>
      </c>
      <c r="P2323" s="4">
        <v>300</v>
      </c>
      <c r="Q2323" s="3">
        <v>0.26</v>
      </c>
      <c r="R2323" s="1">
        <v>12</v>
      </c>
      <c r="S2323" s="1">
        <v>300</v>
      </c>
      <c r="T2323" s="1">
        <v>9</v>
      </c>
      <c r="U2323" s="1">
        <v>1</v>
      </c>
      <c r="V2323" s="1">
        <v>28</v>
      </c>
      <c r="W2323" s="1">
        <v>0</v>
      </c>
      <c r="X2323" s="1">
        <v>0</v>
      </c>
      <c r="Y2323" s="1">
        <v>1</v>
      </c>
      <c r="Z2323" s="1">
        <v>0</v>
      </c>
      <c r="AA2323" s="1">
        <v>1</v>
      </c>
      <c r="AB2323" s="1">
        <v>0</v>
      </c>
      <c r="AC2323" s="1">
        <v>0</v>
      </c>
      <c r="AD2323" s="1">
        <v>0</v>
      </c>
      <c r="AE2323" s="1">
        <v>0</v>
      </c>
      <c r="AF2323" s="1">
        <v>0</v>
      </c>
      <c r="AG2323" s="1">
        <v>0</v>
      </c>
      <c r="AH2323" s="1">
        <v>0</v>
      </c>
      <c r="AI2323" s="1">
        <v>0</v>
      </c>
      <c r="AJ2323" s="1" t="s">
        <v>4639</v>
      </c>
      <c r="AK2323" s="1" t="e">
        <f>-부업으로일을시작하려고합니다.부업에소요되는자금을모아서운영한다음수익발생으로상환계획을가지고있습니다.운영수익이발생치아니하면급여에서상환할계획입니다.급여의70만원정도여유가있기때문에상환계획에는무리가없습니다.</f>
        <v>#NAME?</v>
      </c>
      <c r="AL2323" s="1" t="s">
        <v>11</v>
      </c>
      <c r="AM2323" s="1" t="s">
        <v>12</v>
      </c>
      <c r="AN2323" s="1" t="s">
        <v>23097</v>
      </c>
      <c r="AO2323" s="1" t="s">
        <v>86</v>
      </c>
      <c r="AP2323" s="1" t="s">
        <v>57</v>
      </c>
      <c r="AQ2323" s="1" t="s">
        <v>25</v>
      </c>
      <c r="AR2323" s="1" t="s">
        <v>19</v>
      </c>
      <c r="AS2323" s="1" t="s">
        <v>23091</v>
      </c>
      <c r="AT2323" s="1" t="s">
        <v>26</v>
      </c>
    </row>
    <row r="2324" spans="1:46" x14ac:dyDescent="0.25">
      <c r="A2324" s="1" t="s">
        <v>21447</v>
      </c>
      <c r="B2324" s="2" t="s">
        <v>23101</v>
      </c>
      <c r="C2324" s="2" t="s">
        <v>23104</v>
      </c>
      <c r="D2324" s="1">
        <v>1</v>
      </c>
      <c r="E2324" s="1">
        <v>1</v>
      </c>
      <c r="F2324" s="1">
        <v>2</v>
      </c>
      <c r="G2324" s="1">
        <v>4</v>
      </c>
      <c r="H2324" s="6">
        <v>0.5</v>
      </c>
      <c r="I2324">
        <v>1</v>
      </c>
      <c r="J2324" s="1">
        <v>27</v>
      </c>
      <c r="K2324" s="1">
        <v>0</v>
      </c>
      <c r="L2324" s="1">
        <v>673</v>
      </c>
      <c r="M2324" s="6">
        <v>0</v>
      </c>
      <c r="N2324" s="4">
        <v>1680</v>
      </c>
      <c r="O2324" s="4">
        <v>110</v>
      </c>
      <c r="P2324" s="4">
        <v>140</v>
      </c>
      <c r="Q2324" s="3">
        <v>0.45</v>
      </c>
      <c r="R2324" s="1">
        <v>12</v>
      </c>
      <c r="S2324" s="1">
        <v>140</v>
      </c>
      <c r="T2324" s="1">
        <v>7</v>
      </c>
      <c r="U2324" s="1">
        <v>1</v>
      </c>
      <c r="V2324" s="1">
        <v>28</v>
      </c>
      <c r="W2324" s="1">
        <v>1</v>
      </c>
      <c r="X2324" s="1">
        <v>0</v>
      </c>
      <c r="Y2324" s="1">
        <v>1</v>
      </c>
      <c r="Z2324" s="1">
        <v>4</v>
      </c>
      <c r="AA2324" s="1">
        <v>0</v>
      </c>
      <c r="AB2324" s="1">
        <v>1</v>
      </c>
      <c r="AC2324" s="1">
        <v>0</v>
      </c>
      <c r="AD2324" s="1">
        <v>0</v>
      </c>
      <c r="AE2324" s="1">
        <v>0</v>
      </c>
      <c r="AF2324" s="1">
        <v>410</v>
      </c>
      <c r="AG2324" s="1">
        <v>0</v>
      </c>
      <c r="AH2324" s="1">
        <v>0</v>
      </c>
      <c r="AI2324" s="1">
        <v>410</v>
      </c>
      <c r="AJ2324" s="1" t="s">
        <v>12663</v>
      </c>
      <c r="AK2324" s="1" t="s">
        <v>12664</v>
      </c>
      <c r="AL2324" s="1" t="s">
        <v>11</v>
      </c>
      <c r="AM2324" s="1" t="s">
        <v>16</v>
      </c>
      <c r="AN2324" s="1" t="s">
        <v>23097</v>
      </c>
      <c r="AO2324" s="1" t="s">
        <v>86</v>
      </c>
      <c r="AP2324" s="1" t="s">
        <v>86</v>
      </c>
      <c r="AQ2324" s="1" t="s">
        <v>25</v>
      </c>
      <c r="AR2324" s="1" t="s">
        <v>19</v>
      </c>
      <c r="AS2324" s="1" t="s">
        <v>23090</v>
      </c>
      <c r="AT2324" s="1" t="s">
        <v>101</v>
      </c>
    </row>
    <row r="2325" spans="1:46" x14ac:dyDescent="0.25">
      <c r="A2325" s="1" t="s">
        <v>17181</v>
      </c>
      <c r="B2325" s="2" t="s">
        <v>23101</v>
      </c>
      <c r="C2325" s="2" t="s">
        <v>23104</v>
      </c>
      <c r="D2325" s="1">
        <v>1</v>
      </c>
      <c r="E2325" s="1">
        <v>2</v>
      </c>
      <c r="F2325" s="1">
        <v>1</v>
      </c>
      <c r="G2325" s="1">
        <v>4</v>
      </c>
      <c r="H2325" s="6">
        <v>0.25</v>
      </c>
      <c r="I2325">
        <v>0</v>
      </c>
      <c r="J2325" s="1">
        <v>39</v>
      </c>
      <c r="K2325" s="1">
        <v>0</v>
      </c>
      <c r="L2325" s="1">
        <v>434</v>
      </c>
      <c r="M2325" s="6">
        <v>0</v>
      </c>
      <c r="N2325" s="4">
        <v>6000</v>
      </c>
      <c r="O2325" s="4">
        <v>500</v>
      </c>
      <c r="P2325" s="4">
        <v>800</v>
      </c>
      <c r="Q2325" s="3">
        <v>0.39</v>
      </c>
      <c r="R2325" s="1">
        <v>12</v>
      </c>
      <c r="S2325" s="1">
        <v>800</v>
      </c>
      <c r="T2325" s="1">
        <v>18</v>
      </c>
      <c r="U2325" s="1">
        <v>0</v>
      </c>
      <c r="V2325" s="1">
        <v>28</v>
      </c>
      <c r="W2325" s="1">
        <v>0</v>
      </c>
      <c r="X2325" s="1">
        <v>0</v>
      </c>
      <c r="Y2325" s="1">
        <v>0</v>
      </c>
      <c r="Z2325" s="1">
        <v>3</v>
      </c>
      <c r="AA2325" s="1">
        <v>1</v>
      </c>
      <c r="AB2325" s="1">
        <v>0</v>
      </c>
      <c r="AC2325" s="1">
        <v>250</v>
      </c>
      <c r="AD2325" s="1">
        <v>0</v>
      </c>
      <c r="AE2325" s="1">
        <v>470</v>
      </c>
      <c r="AF2325" s="1">
        <v>0</v>
      </c>
      <c r="AG2325" s="1">
        <v>0</v>
      </c>
      <c r="AH2325" s="1">
        <v>700</v>
      </c>
      <c r="AI2325" s="1">
        <v>1420</v>
      </c>
      <c r="AJ2325" s="1" t="s">
        <v>532</v>
      </c>
      <c r="AK2325" s="1" t="s">
        <v>533</v>
      </c>
      <c r="AL2325" s="1" t="s">
        <v>11</v>
      </c>
      <c r="AM2325" s="1" t="s">
        <v>12</v>
      </c>
      <c r="AN2325" s="1" t="s">
        <v>23097</v>
      </c>
      <c r="AO2325" s="1" t="s">
        <v>364</v>
      </c>
      <c r="AP2325" s="1" t="s">
        <v>57</v>
      </c>
      <c r="AQ2325" s="1" t="s">
        <v>25</v>
      </c>
      <c r="AR2325" s="1" t="s">
        <v>30</v>
      </c>
      <c r="AS2325" s="1" t="s">
        <v>23091</v>
      </c>
      <c r="AT2325" s="1" t="s">
        <v>26</v>
      </c>
    </row>
    <row r="2326" spans="1:46" x14ac:dyDescent="0.25">
      <c r="A2326" s="1" t="s">
        <v>19668</v>
      </c>
      <c r="B2326" s="2" t="s">
        <v>23101</v>
      </c>
      <c r="C2326" s="2" t="s">
        <v>23104</v>
      </c>
      <c r="D2326" s="1">
        <v>0</v>
      </c>
      <c r="E2326" s="1">
        <v>3</v>
      </c>
      <c r="F2326" s="1">
        <v>1</v>
      </c>
      <c r="G2326" s="1">
        <v>4</v>
      </c>
      <c r="H2326" s="6">
        <v>0.25</v>
      </c>
      <c r="I2326">
        <v>0</v>
      </c>
      <c r="J2326" s="1">
        <v>42</v>
      </c>
      <c r="K2326" s="1">
        <v>0</v>
      </c>
      <c r="L2326" s="1">
        <v>354</v>
      </c>
      <c r="M2326" s="6">
        <v>0</v>
      </c>
      <c r="N2326" s="4">
        <v>3980</v>
      </c>
      <c r="O2326" s="4">
        <v>270</v>
      </c>
      <c r="P2326" s="4">
        <v>1000</v>
      </c>
      <c r="Q2326" s="3">
        <v>0.38</v>
      </c>
      <c r="R2326" s="1">
        <v>36</v>
      </c>
      <c r="S2326" s="1">
        <v>1000</v>
      </c>
      <c r="T2326" s="1">
        <v>16</v>
      </c>
      <c r="U2326" s="1">
        <v>0</v>
      </c>
      <c r="V2326" s="1">
        <v>28</v>
      </c>
      <c r="W2326" s="1">
        <v>0</v>
      </c>
      <c r="X2326" s="1">
        <v>0</v>
      </c>
      <c r="Y2326" s="1">
        <v>0</v>
      </c>
      <c r="Z2326" s="1">
        <v>1</v>
      </c>
      <c r="AA2326" s="1">
        <v>1</v>
      </c>
      <c r="AB2326" s="1">
        <v>0</v>
      </c>
      <c r="AC2326" s="1">
        <v>1050</v>
      </c>
      <c r="AD2326" s="1">
        <v>0</v>
      </c>
      <c r="AE2326" s="1">
        <v>1200</v>
      </c>
      <c r="AF2326" s="1">
        <v>0</v>
      </c>
      <c r="AG2326" s="1">
        <v>0</v>
      </c>
      <c r="AH2326" s="1">
        <v>1000</v>
      </c>
      <c r="AI2326" s="1">
        <v>3250</v>
      </c>
      <c r="AJ2326" s="1" t="s">
        <v>7835</v>
      </c>
      <c r="AK2326" s="1" t="s">
        <v>7836</v>
      </c>
      <c r="AL2326" s="1" t="s">
        <v>11</v>
      </c>
      <c r="AM2326" s="1" t="s">
        <v>12</v>
      </c>
      <c r="AN2326" s="1" t="s">
        <v>23097</v>
      </c>
      <c r="AO2326" s="1" t="s">
        <v>364</v>
      </c>
      <c r="AP2326" s="1" t="s">
        <v>57</v>
      </c>
      <c r="AQ2326" s="1" t="s">
        <v>25</v>
      </c>
      <c r="AR2326" s="1" t="s">
        <v>30</v>
      </c>
      <c r="AS2326" s="1" t="s">
        <v>23091</v>
      </c>
      <c r="AT2326" s="1" t="s">
        <v>26</v>
      </c>
    </row>
    <row r="2327" spans="1:46" x14ac:dyDescent="0.25">
      <c r="A2327" s="1" t="s">
        <v>20348</v>
      </c>
      <c r="B2327" s="2" t="s">
        <v>23101</v>
      </c>
      <c r="C2327" s="2" t="s">
        <v>23104</v>
      </c>
      <c r="D2327" s="1">
        <v>1</v>
      </c>
      <c r="E2327" s="1">
        <v>1</v>
      </c>
      <c r="F2327" s="1">
        <v>2</v>
      </c>
      <c r="G2327" s="1">
        <v>4</v>
      </c>
      <c r="H2327" s="6">
        <v>0.5</v>
      </c>
      <c r="I2327">
        <v>1</v>
      </c>
      <c r="J2327" s="1">
        <v>27</v>
      </c>
      <c r="K2327" s="1">
        <v>0</v>
      </c>
      <c r="L2327" s="1">
        <v>673</v>
      </c>
      <c r="M2327" s="6">
        <v>0</v>
      </c>
      <c r="N2327" s="4">
        <v>1680</v>
      </c>
      <c r="O2327" s="4">
        <v>110</v>
      </c>
      <c r="P2327" s="4">
        <v>100</v>
      </c>
      <c r="Q2327" s="3">
        <v>0.45</v>
      </c>
      <c r="R2327" s="1">
        <v>12</v>
      </c>
      <c r="S2327" s="1">
        <v>100</v>
      </c>
      <c r="T2327" s="1">
        <v>7</v>
      </c>
      <c r="U2327" s="1">
        <v>1</v>
      </c>
      <c r="V2327" s="1">
        <v>28</v>
      </c>
      <c r="W2327" s="1">
        <v>1</v>
      </c>
      <c r="X2327" s="1">
        <v>0</v>
      </c>
      <c r="Y2327" s="1">
        <v>1</v>
      </c>
      <c r="Z2327" s="1">
        <v>4</v>
      </c>
      <c r="AA2327" s="1">
        <v>0</v>
      </c>
      <c r="AB2327" s="1">
        <v>1</v>
      </c>
      <c r="AC2327" s="1">
        <v>0</v>
      </c>
      <c r="AD2327" s="1">
        <v>0</v>
      </c>
      <c r="AE2327" s="1">
        <v>0</v>
      </c>
      <c r="AF2327" s="1">
        <v>410</v>
      </c>
      <c r="AG2327" s="1">
        <v>0</v>
      </c>
      <c r="AH2327" s="1">
        <v>0</v>
      </c>
      <c r="AI2327" s="1">
        <v>410</v>
      </c>
      <c r="AJ2327" s="1" t="s">
        <v>9683</v>
      </c>
      <c r="AK2327" s="1" t="s">
        <v>9684</v>
      </c>
      <c r="AL2327" s="1" t="s">
        <v>11</v>
      </c>
      <c r="AM2327" s="1" t="s">
        <v>16</v>
      </c>
      <c r="AN2327" s="1" t="s">
        <v>23097</v>
      </c>
      <c r="AO2327" s="1" t="s">
        <v>86</v>
      </c>
      <c r="AP2327" s="1" t="s">
        <v>86</v>
      </c>
      <c r="AQ2327" s="1" t="s">
        <v>25</v>
      </c>
      <c r="AR2327" s="1" t="s">
        <v>19</v>
      </c>
      <c r="AS2327" s="1" t="s">
        <v>23090</v>
      </c>
      <c r="AT2327" s="1" t="s">
        <v>101</v>
      </c>
    </row>
    <row r="2328" spans="1:46" x14ac:dyDescent="0.25">
      <c r="A2328" s="1" t="s">
        <v>20267</v>
      </c>
      <c r="B2328" s="2" t="s">
        <v>23101</v>
      </c>
      <c r="C2328" s="2" t="s">
        <v>23104</v>
      </c>
      <c r="D2328" s="1">
        <v>1</v>
      </c>
      <c r="E2328" s="1">
        <v>2</v>
      </c>
      <c r="F2328" s="1">
        <v>2</v>
      </c>
      <c r="G2328" s="1">
        <v>5</v>
      </c>
      <c r="H2328" s="6">
        <v>0.4</v>
      </c>
      <c r="I2328">
        <v>0</v>
      </c>
      <c r="J2328" s="1">
        <v>36</v>
      </c>
      <c r="K2328" s="1">
        <v>1</v>
      </c>
      <c r="L2328" s="1">
        <v>654</v>
      </c>
      <c r="M2328" s="6">
        <v>0.95</v>
      </c>
      <c r="N2328" s="4">
        <v>2300</v>
      </c>
      <c r="O2328" s="4">
        <v>160</v>
      </c>
      <c r="P2328" s="4">
        <v>1000</v>
      </c>
      <c r="Q2328" s="3">
        <v>0.33</v>
      </c>
      <c r="R2328" s="1">
        <v>24</v>
      </c>
      <c r="S2328" s="1">
        <v>1000</v>
      </c>
      <c r="T2328" s="1">
        <v>52</v>
      </c>
      <c r="U2328" s="1">
        <v>1</v>
      </c>
      <c r="V2328" s="1">
        <v>28</v>
      </c>
      <c r="W2328" s="1">
        <v>0</v>
      </c>
      <c r="X2328" s="1">
        <v>0</v>
      </c>
      <c r="Y2328" s="1">
        <v>1</v>
      </c>
      <c r="Z2328" s="1">
        <v>0</v>
      </c>
      <c r="AA2328" s="1">
        <v>0</v>
      </c>
      <c r="AB2328" s="1">
        <v>0</v>
      </c>
      <c r="AC2328" s="1">
        <v>0</v>
      </c>
      <c r="AD2328" s="1">
        <v>0</v>
      </c>
      <c r="AE2328" s="1">
        <v>1500</v>
      </c>
      <c r="AF2328" s="1">
        <v>700</v>
      </c>
      <c r="AG2328" s="1">
        <v>0</v>
      </c>
      <c r="AH2328" s="1">
        <v>0</v>
      </c>
      <c r="AI2328" s="1">
        <v>2200</v>
      </c>
      <c r="AJ2328" s="1" t="s">
        <v>9473</v>
      </c>
      <c r="AK2328" s="1" t="s">
        <v>9474</v>
      </c>
      <c r="AL2328" s="1" t="s">
        <v>9475</v>
      </c>
      <c r="AM2328" s="1" t="s">
        <v>12</v>
      </c>
      <c r="AN2328" s="1" t="s">
        <v>23098</v>
      </c>
      <c r="AO2328" s="1" t="s">
        <v>86</v>
      </c>
      <c r="AP2328" s="1" t="s">
        <v>57</v>
      </c>
      <c r="AQ2328" s="1" t="s">
        <v>25</v>
      </c>
      <c r="AR2328" s="1" t="s">
        <v>19</v>
      </c>
      <c r="AS2328" s="1" t="s">
        <v>23090</v>
      </c>
      <c r="AT2328" s="1" t="s">
        <v>26</v>
      </c>
    </row>
    <row r="2329" spans="1:46" x14ac:dyDescent="0.25">
      <c r="A2329" s="1" t="s">
        <v>21992</v>
      </c>
      <c r="B2329" s="2" t="s">
        <v>23101</v>
      </c>
      <c r="C2329" s="2" t="s">
        <v>23105</v>
      </c>
      <c r="D2329" s="1">
        <v>0</v>
      </c>
      <c r="E2329" s="1">
        <v>1</v>
      </c>
      <c r="F2329" s="1">
        <v>1</v>
      </c>
      <c r="G2329" s="1">
        <v>2</v>
      </c>
      <c r="H2329" s="6">
        <v>0.5</v>
      </c>
      <c r="I2329">
        <v>0</v>
      </c>
      <c r="J2329" s="1">
        <v>30</v>
      </c>
      <c r="K2329" s="1">
        <v>1</v>
      </c>
      <c r="L2329" s="1">
        <v>667</v>
      </c>
      <c r="M2329" s="6">
        <v>0.13</v>
      </c>
      <c r="N2329" s="4">
        <v>6000</v>
      </c>
      <c r="O2329" s="4">
        <v>500</v>
      </c>
      <c r="P2329" s="4">
        <v>500</v>
      </c>
      <c r="Q2329" s="3">
        <v>0.4</v>
      </c>
      <c r="R2329" s="1">
        <v>12</v>
      </c>
      <c r="S2329" s="1">
        <v>500</v>
      </c>
      <c r="T2329" s="1">
        <v>23</v>
      </c>
      <c r="U2329" s="1">
        <v>0</v>
      </c>
      <c r="V2329" s="1">
        <v>28</v>
      </c>
      <c r="W2329" s="1">
        <v>1</v>
      </c>
      <c r="X2329" s="1">
        <v>0</v>
      </c>
      <c r="Y2329" s="1">
        <v>1</v>
      </c>
      <c r="Z2329" s="1">
        <v>0</v>
      </c>
      <c r="AA2329" s="1">
        <v>1</v>
      </c>
      <c r="AB2329" s="1">
        <v>1</v>
      </c>
      <c r="AC2329" s="1">
        <v>0</v>
      </c>
      <c r="AD2329" s="1">
        <v>0</v>
      </c>
      <c r="AE2329" s="1">
        <v>373</v>
      </c>
      <c r="AF2329" s="1">
        <v>0</v>
      </c>
      <c r="AG2329" s="1">
        <v>101</v>
      </c>
      <c r="AH2329" s="1">
        <v>0</v>
      </c>
      <c r="AI2329" s="1">
        <v>474</v>
      </c>
      <c r="AJ2329" s="1" t="s">
        <v>14113</v>
      </c>
      <c r="AK2329" s="1" t="s">
        <v>14114</v>
      </c>
      <c r="AL2329" s="1" t="s">
        <v>14115</v>
      </c>
      <c r="AM2329" s="1" t="s">
        <v>12</v>
      </c>
      <c r="AN2329" s="1" t="s">
        <v>23098</v>
      </c>
      <c r="AO2329" s="1" t="s">
        <v>364</v>
      </c>
      <c r="AP2329" s="1" t="s">
        <v>86</v>
      </c>
      <c r="AQ2329" s="1" t="s">
        <v>25</v>
      </c>
      <c r="AR2329" s="1" t="s">
        <v>19</v>
      </c>
      <c r="AS2329" s="1" t="s">
        <v>23091</v>
      </c>
      <c r="AT2329" s="1" t="s">
        <v>101</v>
      </c>
    </row>
    <row r="2330" spans="1:46" x14ac:dyDescent="0.25">
      <c r="A2330" s="1" t="s">
        <v>19731</v>
      </c>
      <c r="B2330" s="2" t="s">
        <v>23101</v>
      </c>
      <c r="C2330" s="2" t="s">
        <v>23105</v>
      </c>
      <c r="D2330" s="1">
        <v>0</v>
      </c>
      <c r="E2330" s="1">
        <v>0</v>
      </c>
      <c r="F2330" s="1">
        <v>1</v>
      </c>
      <c r="G2330" s="1">
        <v>1</v>
      </c>
      <c r="H2330" s="6">
        <v>1</v>
      </c>
      <c r="I2330">
        <v>0</v>
      </c>
      <c r="J2330" s="1">
        <v>43</v>
      </c>
      <c r="K2330" s="1">
        <v>1</v>
      </c>
      <c r="L2330" s="1">
        <v>619</v>
      </c>
      <c r="M2330" s="6">
        <v>0.14000000000000001</v>
      </c>
      <c r="N2330" s="4">
        <v>3300</v>
      </c>
      <c r="O2330" s="4">
        <v>280</v>
      </c>
      <c r="P2330" s="4">
        <v>500</v>
      </c>
      <c r="Q2330" s="3">
        <v>0.35</v>
      </c>
      <c r="R2330" s="1">
        <v>24</v>
      </c>
      <c r="S2330" s="1">
        <v>500</v>
      </c>
      <c r="T2330" s="1">
        <v>68</v>
      </c>
      <c r="U2330" s="1">
        <v>1</v>
      </c>
      <c r="V2330" s="1">
        <v>28</v>
      </c>
      <c r="W2330" s="1">
        <v>1</v>
      </c>
      <c r="X2330" s="1">
        <v>1</v>
      </c>
      <c r="Y2330" s="1">
        <v>0</v>
      </c>
      <c r="Z2330" s="1">
        <v>3</v>
      </c>
      <c r="AA2330" s="1">
        <v>1</v>
      </c>
      <c r="AB2330" s="1">
        <v>0</v>
      </c>
      <c r="AC2330" s="1">
        <v>0</v>
      </c>
      <c r="AD2330" s="1">
        <v>0</v>
      </c>
      <c r="AE2330" s="1">
        <v>0</v>
      </c>
      <c r="AF2330" s="1">
        <v>0</v>
      </c>
      <c r="AG2330" s="1">
        <v>0</v>
      </c>
      <c r="AH2330" s="1">
        <v>200</v>
      </c>
      <c r="AI2330" s="1">
        <v>200</v>
      </c>
      <c r="AJ2330" s="1" t="s">
        <v>8009</v>
      </c>
      <c r="AK2330" s="1" t="s">
        <v>8010</v>
      </c>
      <c r="AL2330" s="1" t="s">
        <v>8011</v>
      </c>
      <c r="AM2330" s="1" t="s">
        <v>12</v>
      </c>
      <c r="AN2330" s="1" t="s">
        <v>23098</v>
      </c>
      <c r="AO2330" s="1" t="s">
        <v>86</v>
      </c>
      <c r="AP2330" s="1" t="s">
        <v>86</v>
      </c>
      <c r="AQ2330" s="1" t="s">
        <v>14</v>
      </c>
      <c r="AR2330" s="1" t="s">
        <v>30</v>
      </c>
      <c r="AS2330" s="1" t="s">
        <v>23091</v>
      </c>
      <c r="AT2330" s="1" t="s">
        <v>26</v>
      </c>
    </row>
    <row r="2331" spans="1:46" x14ac:dyDescent="0.25">
      <c r="A2331" s="1" t="s">
        <v>18165</v>
      </c>
      <c r="B2331" s="2" t="s">
        <v>23101</v>
      </c>
      <c r="C2331" s="2" t="s">
        <v>23106</v>
      </c>
      <c r="D2331" s="1">
        <v>0</v>
      </c>
      <c r="E2331" s="1">
        <v>1</v>
      </c>
      <c r="F2331" s="1">
        <v>3</v>
      </c>
      <c r="G2331" s="1">
        <v>4</v>
      </c>
      <c r="H2331" s="6">
        <v>0.75</v>
      </c>
      <c r="I2331">
        <v>0</v>
      </c>
      <c r="J2331" s="1">
        <v>32</v>
      </c>
      <c r="K2331" s="1">
        <v>0</v>
      </c>
      <c r="L2331" s="1">
        <v>717</v>
      </c>
      <c r="M2331" s="6">
        <v>0.49</v>
      </c>
      <c r="N2331" s="4">
        <v>4000</v>
      </c>
      <c r="O2331" s="4">
        <v>250</v>
      </c>
      <c r="P2331" s="4">
        <v>310</v>
      </c>
      <c r="Q2331" s="3">
        <v>0.27</v>
      </c>
      <c r="R2331" s="1">
        <v>12</v>
      </c>
      <c r="S2331" s="1">
        <v>310</v>
      </c>
      <c r="T2331" s="1">
        <v>20</v>
      </c>
      <c r="U2331" s="1">
        <v>0</v>
      </c>
      <c r="V2331" s="1">
        <v>28</v>
      </c>
      <c r="W2331" s="1">
        <v>0</v>
      </c>
      <c r="X2331" s="1">
        <v>0</v>
      </c>
      <c r="Y2331" s="1">
        <v>1</v>
      </c>
      <c r="Z2331" s="1">
        <v>0</v>
      </c>
      <c r="AA2331" s="1">
        <v>0</v>
      </c>
      <c r="AB2331" s="1">
        <v>0</v>
      </c>
      <c r="AC2331" s="1">
        <v>2048</v>
      </c>
      <c r="AD2331" s="1">
        <v>0</v>
      </c>
      <c r="AE2331" s="1">
        <v>0</v>
      </c>
      <c r="AF2331" s="1">
        <v>0</v>
      </c>
      <c r="AG2331" s="1">
        <v>249</v>
      </c>
      <c r="AH2331" s="1">
        <v>310</v>
      </c>
      <c r="AI2331" s="1">
        <v>2607</v>
      </c>
      <c r="AJ2331" s="1" t="s">
        <v>3557</v>
      </c>
      <c r="AK2331" s="1" t="s">
        <v>3558</v>
      </c>
      <c r="AL2331" s="1" t="s">
        <v>3559</v>
      </c>
      <c r="AM2331" s="1" t="s">
        <v>12</v>
      </c>
      <c r="AN2331" s="1" t="s">
        <v>23097</v>
      </c>
      <c r="AO2331" s="1" t="s">
        <v>364</v>
      </c>
      <c r="AP2331" s="1" t="s">
        <v>57</v>
      </c>
      <c r="AQ2331" s="1" t="s">
        <v>25</v>
      </c>
      <c r="AR2331" s="1" t="s">
        <v>19</v>
      </c>
      <c r="AS2331" s="1" t="s">
        <v>23090</v>
      </c>
      <c r="AT2331" s="1" t="s">
        <v>26</v>
      </c>
    </row>
    <row r="2332" spans="1:46" x14ac:dyDescent="0.25">
      <c r="A2332" s="1" t="s">
        <v>18086</v>
      </c>
      <c r="B2332" s="2" t="s">
        <v>23101</v>
      </c>
      <c r="C2332" s="2" t="s">
        <v>23106</v>
      </c>
      <c r="D2332" s="1">
        <v>0</v>
      </c>
      <c r="E2332" s="1">
        <v>2</v>
      </c>
      <c r="F2332" s="1">
        <v>1</v>
      </c>
      <c r="G2332" s="1">
        <v>3</v>
      </c>
      <c r="H2332" s="6">
        <v>0.33333333333333331</v>
      </c>
      <c r="I2332">
        <v>0</v>
      </c>
      <c r="J2332" s="1">
        <v>55</v>
      </c>
      <c r="K2332" s="1">
        <v>0</v>
      </c>
      <c r="L2332" s="1">
        <v>451</v>
      </c>
      <c r="M2332" s="6">
        <v>0.36</v>
      </c>
      <c r="N2332" s="4">
        <v>3600</v>
      </c>
      <c r="O2332" s="4">
        <v>300</v>
      </c>
      <c r="P2332" s="4">
        <v>500</v>
      </c>
      <c r="Q2332" s="3">
        <v>0.33</v>
      </c>
      <c r="R2332" s="1">
        <v>24</v>
      </c>
      <c r="S2332" s="1">
        <v>500</v>
      </c>
      <c r="T2332" s="1">
        <v>41</v>
      </c>
      <c r="U2332" s="1">
        <v>1</v>
      </c>
      <c r="V2332" s="1">
        <v>28</v>
      </c>
      <c r="W2332" s="1">
        <v>0</v>
      </c>
      <c r="X2332" s="1">
        <v>0</v>
      </c>
      <c r="Y2332" s="1">
        <v>0</v>
      </c>
      <c r="Z2332" s="1">
        <v>2</v>
      </c>
      <c r="AA2332" s="1">
        <v>1</v>
      </c>
      <c r="AB2332" s="1">
        <v>0</v>
      </c>
      <c r="AC2332" s="1">
        <v>430</v>
      </c>
      <c r="AD2332" s="1">
        <v>732</v>
      </c>
      <c r="AE2332" s="1">
        <v>243</v>
      </c>
      <c r="AF2332" s="1">
        <v>0</v>
      </c>
      <c r="AG2332" s="1">
        <v>0</v>
      </c>
      <c r="AH2332" s="1">
        <v>500</v>
      </c>
      <c r="AI2332" s="1">
        <v>1905</v>
      </c>
      <c r="AJ2332" s="1" t="s">
        <v>3305</v>
      </c>
      <c r="AK2332" s="1" t="s">
        <v>3306</v>
      </c>
      <c r="AL2332" s="1" t="s">
        <v>3307</v>
      </c>
      <c r="AM2332" s="1" t="s">
        <v>12</v>
      </c>
      <c r="AN2332" s="1" t="s">
        <v>23097</v>
      </c>
      <c r="AO2332" s="1" t="s">
        <v>86</v>
      </c>
      <c r="AP2332" s="1" t="s">
        <v>57</v>
      </c>
      <c r="AQ2332" s="1" t="s">
        <v>25</v>
      </c>
      <c r="AR2332" s="1" t="s">
        <v>30</v>
      </c>
      <c r="AS2332" s="1" t="s">
        <v>23091</v>
      </c>
      <c r="AT2332" s="1" t="s">
        <v>26</v>
      </c>
    </row>
    <row r="2333" spans="1:46" x14ac:dyDescent="0.25">
      <c r="A2333" s="1" t="s">
        <v>21649</v>
      </c>
      <c r="B2333" s="2" t="s">
        <v>23101</v>
      </c>
      <c r="C2333" s="2" t="s">
        <v>23107</v>
      </c>
      <c r="D2333" s="1">
        <v>3</v>
      </c>
      <c r="E2333" s="1">
        <v>0</v>
      </c>
      <c r="F2333" s="1">
        <v>3</v>
      </c>
      <c r="G2333" s="1">
        <v>6</v>
      </c>
      <c r="H2333" s="6">
        <v>0.5</v>
      </c>
      <c r="I2333">
        <v>1</v>
      </c>
      <c r="J2333" s="1">
        <v>48</v>
      </c>
      <c r="K2333" s="1">
        <v>1</v>
      </c>
      <c r="L2333" s="1">
        <v>706</v>
      </c>
      <c r="M2333" s="6">
        <v>0.37</v>
      </c>
      <c r="N2333" s="4">
        <v>2800</v>
      </c>
      <c r="O2333" s="4">
        <v>260</v>
      </c>
      <c r="P2333" s="4">
        <v>800</v>
      </c>
      <c r="Q2333" s="3">
        <v>0.32</v>
      </c>
      <c r="R2333" s="1">
        <v>24</v>
      </c>
      <c r="S2333" s="1">
        <v>800</v>
      </c>
      <c r="T2333" s="1">
        <v>57</v>
      </c>
      <c r="U2333" s="1">
        <v>0</v>
      </c>
      <c r="V2333" s="1">
        <v>28</v>
      </c>
      <c r="W2333" s="1">
        <v>0</v>
      </c>
      <c r="X2333" s="1">
        <v>1</v>
      </c>
      <c r="Y2333" s="1">
        <v>1</v>
      </c>
      <c r="Z2333" s="1">
        <v>2</v>
      </c>
      <c r="AA2333" s="1">
        <v>1</v>
      </c>
      <c r="AB2333" s="1">
        <v>1</v>
      </c>
      <c r="AC2333" s="1">
        <v>0</v>
      </c>
      <c r="AD2333" s="1">
        <v>0</v>
      </c>
      <c r="AE2333" s="1">
        <v>800</v>
      </c>
      <c r="AF2333" s="1">
        <v>173</v>
      </c>
      <c r="AG2333" s="1">
        <v>412</v>
      </c>
      <c r="AH2333" s="1">
        <v>0</v>
      </c>
      <c r="AI2333" s="1">
        <v>1385</v>
      </c>
      <c r="AJ2333" s="1" t="s">
        <v>13227</v>
      </c>
      <c r="AK2333" s="1" t="s">
        <v>13228</v>
      </c>
      <c r="AL2333" s="1" t="s">
        <v>13229</v>
      </c>
      <c r="AM2333" s="1" t="s">
        <v>16</v>
      </c>
      <c r="AN2333" s="1" t="s">
        <v>23098</v>
      </c>
      <c r="AO2333" s="1" t="s">
        <v>364</v>
      </c>
      <c r="AP2333" s="1" t="s">
        <v>57</v>
      </c>
      <c r="AQ2333" s="1" t="s">
        <v>14</v>
      </c>
      <c r="AR2333" s="1" t="s">
        <v>19</v>
      </c>
      <c r="AS2333" s="1" t="s">
        <v>23091</v>
      </c>
      <c r="AT2333" s="1" t="s">
        <v>101</v>
      </c>
    </row>
    <row r="2334" spans="1:46" x14ac:dyDescent="0.25">
      <c r="A2334" s="1" t="s">
        <v>19489</v>
      </c>
      <c r="B2334" s="2" t="s">
        <v>23101</v>
      </c>
      <c r="C2334" s="2" t="s">
        <v>23107</v>
      </c>
      <c r="D2334" s="1">
        <v>0</v>
      </c>
      <c r="E2334" s="1">
        <v>0</v>
      </c>
      <c r="F2334" s="1">
        <v>1</v>
      </c>
      <c r="G2334" s="1">
        <v>1</v>
      </c>
      <c r="H2334" s="6">
        <v>1</v>
      </c>
      <c r="I2334">
        <v>1</v>
      </c>
      <c r="J2334" s="1">
        <v>35</v>
      </c>
      <c r="K2334" s="1">
        <v>1</v>
      </c>
      <c r="L2334" s="1">
        <v>714</v>
      </c>
      <c r="M2334" s="6">
        <v>0.37</v>
      </c>
      <c r="N2334" s="4">
        <v>3600</v>
      </c>
      <c r="O2334" s="4">
        <v>300</v>
      </c>
      <c r="P2334" s="4">
        <v>200</v>
      </c>
      <c r="Q2334" s="3">
        <v>0.35</v>
      </c>
      <c r="R2334" s="1">
        <v>24</v>
      </c>
      <c r="S2334" s="1">
        <v>200</v>
      </c>
      <c r="T2334" s="1">
        <v>9</v>
      </c>
      <c r="U2334" s="1">
        <v>1</v>
      </c>
      <c r="V2334" s="1">
        <v>28</v>
      </c>
      <c r="W2334" s="1">
        <v>0</v>
      </c>
      <c r="X2334" s="1">
        <v>0</v>
      </c>
      <c r="Y2334" s="1">
        <v>0</v>
      </c>
      <c r="Z2334" s="1">
        <v>5</v>
      </c>
      <c r="AA2334" s="1">
        <v>0</v>
      </c>
      <c r="AB2334" s="1">
        <v>1</v>
      </c>
      <c r="AC2334" s="1">
        <v>0</v>
      </c>
      <c r="AD2334" s="1">
        <v>0</v>
      </c>
      <c r="AE2334" s="1">
        <v>0</v>
      </c>
      <c r="AF2334" s="1">
        <v>1600</v>
      </c>
      <c r="AG2334" s="1">
        <v>0</v>
      </c>
      <c r="AH2334" s="1">
        <v>300</v>
      </c>
      <c r="AI2334" s="1">
        <v>1900</v>
      </c>
      <c r="AJ2334" s="1" t="s">
        <v>6603</v>
      </c>
      <c r="AK2334" s="1" t="s">
        <v>7339</v>
      </c>
      <c r="AL2334" s="1" t="s">
        <v>7340</v>
      </c>
      <c r="AM2334" s="1" t="s">
        <v>16</v>
      </c>
      <c r="AN2334" s="1" t="s">
        <v>23098</v>
      </c>
      <c r="AO2334" s="1" t="s">
        <v>86</v>
      </c>
      <c r="AP2334" s="1" t="s">
        <v>57</v>
      </c>
      <c r="AQ2334" s="1" t="s">
        <v>25</v>
      </c>
      <c r="AR2334" s="1" t="s">
        <v>30</v>
      </c>
      <c r="AS2334" s="1" t="s">
        <v>23090</v>
      </c>
      <c r="AT2334" s="1" t="s">
        <v>101</v>
      </c>
    </row>
    <row r="2335" spans="1:46" x14ac:dyDescent="0.25">
      <c r="A2335" s="1" t="s">
        <v>22804</v>
      </c>
      <c r="B2335" s="2" t="s">
        <v>23101</v>
      </c>
      <c r="C2335" s="2" t="s">
        <v>23107</v>
      </c>
      <c r="D2335" s="1">
        <v>0</v>
      </c>
      <c r="E2335" s="1">
        <v>0</v>
      </c>
      <c r="F2335" s="1">
        <v>1</v>
      </c>
      <c r="G2335" s="1">
        <v>1</v>
      </c>
      <c r="H2335" s="6">
        <v>1</v>
      </c>
      <c r="I2335">
        <v>0</v>
      </c>
      <c r="J2335" s="1">
        <v>32</v>
      </c>
      <c r="K2335" s="1">
        <v>0</v>
      </c>
      <c r="L2335" s="1">
        <v>663</v>
      </c>
      <c r="M2335" s="6">
        <v>0.46</v>
      </c>
      <c r="N2335" s="4">
        <v>2000</v>
      </c>
      <c r="O2335" s="4">
        <v>160</v>
      </c>
      <c r="P2335" s="4">
        <v>200</v>
      </c>
      <c r="Q2335" s="3">
        <v>0.35</v>
      </c>
      <c r="R2335" s="1">
        <v>24</v>
      </c>
      <c r="S2335" s="1">
        <v>200</v>
      </c>
      <c r="T2335" s="1">
        <v>20</v>
      </c>
      <c r="U2335" s="1">
        <v>1</v>
      </c>
      <c r="V2335" s="1">
        <v>28</v>
      </c>
      <c r="W2335" s="1">
        <v>0</v>
      </c>
      <c r="X2335" s="1">
        <v>0</v>
      </c>
      <c r="Y2335" s="1">
        <v>1</v>
      </c>
      <c r="Z2335" s="1">
        <v>3</v>
      </c>
      <c r="AA2335" s="1">
        <v>1</v>
      </c>
      <c r="AB2335" s="1">
        <v>0</v>
      </c>
      <c r="AC2335" s="1">
        <v>0</v>
      </c>
      <c r="AD2335" s="1">
        <v>0</v>
      </c>
      <c r="AE2335" s="1">
        <v>0</v>
      </c>
      <c r="AF2335" s="1">
        <v>1200</v>
      </c>
      <c r="AG2335" s="1">
        <v>6</v>
      </c>
      <c r="AH2335" s="1">
        <v>0</v>
      </c>
      <c r="AI2335" s="1">
        <v>1206</v>
      </c>
      <c r="AJ2335" s="1" t="s">
        <v>238</v>
      </c>
      <c r="AK2335" s="1" t="s">
        <v>5708</v>
      </c>
      <c r="AL2335" s="1" t="s">
        <v>16285</v>
      </c>
      <c r="AM2335" s="1" t="s">
        <v>12</v>
      </c>
      <c r="AN2335" s="1" t="s">
        <v>23097</v>
      </c>
      <c r="AO2335" s="1" t="s">
        <v>86</v>
      </c>
      <c r="AP2335" s="1" t="s">
        <v>57</v>
      </c>
      <c r="AQ2335" s="1" t="s">
        <v>25</v>
      </c>
      <c r="AR2335" s="1" t="s">
        <v>19</v>
      </c>
      <c r="AS2335" s="1" t="s">
        <v>23091</v>
      </c>
      <c r="AT2335" s="1" t="s">
        <v>26</v>
      </c>
    </row>
    <row r="2336" spans="1:46" x14ac:dyDescent="0.25">
      <c r="A2336" s="1" t="s">
        <v>20614</v>
      </c>
      <c r="B2336" s="2" t="s">
        <v>23101</v>
      </c>
      <c r="C2336" s="2" t="s">
        <v>23107</v>
      </c>
      <c r="D2336" s="1">
        <v>0</v>
      </c>
      <c r="E2336" s="1">
        <v>1</v>
      </c>
      <c r="F2336" s="1">
        <v>1</v>
      </c>
      <c r="G2336" s="1">
        <v>2</v>
      </c>
      <c r="H2336" s="6">
        <v>0.5</v>
      </c>
      <c r="I2336">
        <v>1</v>
      </c>
      <c r="J2336" s="1">
        <v>37</v>
      </c>
      <c r="K2336" s="1">
        <v>1</v>
      </c>
      <c r="L2336" s="1">
        <v>714</v>
      </c>
      <c r="M2336" s="6">
        <v>0.3</v>
      </c>
      <c r="N2336" s="4">
        <v>4000</v>
      </c>
      <c r="O2336" s="4">
        <v>300</v>
      </c>
      <c r="P2336" s="4">
        <v>200</v>
      </c>
      <c r="Q2336" s="3">
        <v>0.3</v>
      </c>
      <c r="R2336" s="1">
        <v>24</v>
      </c>
      <c r="S2336" s="1">
        <v>200</v>
      </c>
      <c r="T2336" s="1">
        <v>29</v>
      </c>
      <c r="U2336" s="1">
        <v>1</v>
      </c>
      <c r="V2336" s="1">
        <v>28</v>
      </c>
      <c r="W2336" s="1">
        <v>0</v>
      </c>
      <c r="X2336" s="1">
        <v>1</v>
      </c>
      <c r="Y2336" s="1">
        <v>0</v>
      </c>
      <c r="Z2336" s="1">
        <v>3</v>
      </c>
      <c r="AA2336" s="1">
        <v>0</v>
      </c>
      <c r="AB2336" s="1">
        <v>1</v>
      </c>
      <c r="AC2336" s="1">
        <v>0</v>
      </c>
      <c r="AD2336" s="1">
        <v>0</v>
      </c>
      <c r="AE2336" s="1">
        <v>0</v>
      </c>
      <c r="AF2336" s="1">
        <v>1500</v>
      </c>
      <c r="AG2336" s="1">
        <v>0</v>
      </c>
      <c r="AH2336" s="1">
        <v>0</v>
      </c>
      <c r="AI2336" s="1">
        <v>1500</v>
      </c>
      <c r="AJ2336" s="1" t="s">
        <v>10447</v>
      </c>
      <c r="AK2336" s="1" t="s">
        <v>10448</v>
      </c>
      <c r="AL2336" s="1" t="s">
        <v>10449</v>
      </c>
      <c r="AM2336" s="1" t="s">
        <v>16</v>
      </c>
      <c r="AN2336" s="1" t="s">
        <v>23098</v>
      </c>
      <c r="AO2336" s="1" t="s">
        <v>86</v>
      </c>
      <c r="AP2336" s="1" t="s">
        <v>57</v>
      </c>
      <c r="AQ2336" s="1" t="s">
        <v>14</v>
      </c>
      <c r="AR2336" s="1" t="s">
        <v>30</v>
      </c>
      <c r="AS2336" s="1" t="s">
        <v>23090</v>
      </c>
      <c r="AT2336" s="1" t="s">
        <v>101</v>
      </c>
    </row>
    <row r="2337" spans="1:46" x14ac:dyDescent="0.25">
      <c r="A2337" s="1" t="s">
        <v>17644</v>
      </c>
      <c r="B2337" s="2" t="s">
        <v>23101</v>
      </c>
      <c r="C2337" s="2" t="s">
        <v>23108</v>
      </c>
      <c r="D2337" s="1">
        <v>0</v>
      </c>
      <c r="E2337" s="1">
        <v>0</v>
      </c>
      <c r="F2337" s="1">
        <v>1</v>
      </c>
      <c r="G2337" s="1">
        <v>1</v>
      </c>
      <c r="H2337" s="6">
        <v>1</v>
      </c>
      <c r="I2337">
        <v>0</v>
      </c>
      <c r="J2337" s="1">
        <v>26</v>
      </c>
      <c r="K2337" s="1">
        <v>1</v>
      </c>
      <c r="L2337" s="1">
        <v>525</v>
      </c>
      <c r="M2337" s="6">
        <v>0.88</v>
      </c>
      <c r="N2337" s="4">
        <v>2500</v>
      </c>
      <c r="O2337" s="4">
        <v>170</v>
      </c>
      <c r="P2337" s="4">
        <v>200</v>
      </c>
      <c r="Q2337" s="3">
        <v>0.35</v>
      </c>
      <c r="R2337" s="1">
        <v>18</v>
      </c>
      <c r="S2337" s="1">
        <v>200</v>
      </c>
      <c r="T2337" s="1">
        <v>19</v>
      </c>
      <c r="U2337" s="1">
        <v>0</v>
      </c>
      <c r="V2337" s="1">
        <v>28</v>
      </c>
      <c r="W2337" s="1">
        <v>0</v>
      </c>
      <c r="X2337" s="1">
        <v>0</v>
      </c>
      <c r="Y2337" s="1">
        <v>1</v>
      </c>
      <c r="Z2337" s="1">
        <v>1</v>
      </c>
      <c r="AA2337" s="1">
        <v>1</v>
      </c>
      <c r="AB2337" s="1">
        <v>0</v>
      </c>
      <c r="AC2337" s="1">
        <v>0</v>
      </c>
      <c r="AD2337" s="1">
        <v>0</v>
      </c>
      <c r="AE2337" s="1">
        <v>2113</v>
      </c>
      <c r="AF2337" s="1">
        <v>0</v>
      </c>
      <c r="AG2337" s="1">
        <v>0</v>
      </c>
      <c r="AH2337" s="1">
        <v>900</v>
      </c>
      <c r="AI2337" s="1">
        <v>3013</v>
      </c>
      <c r="AJ2337" s="1" t="s">
        <v>2010</v>
      </c>
      <c r="AK2337" s="1" t="s">
        <v>2011</v>
      </c>
      <c r="AL2337" s="1" t="s">
        <v>2012</v>
      </c>
      <c r="AM2337" s="1" t="s">
        <v>12</v>
      </c>
      <c r="AN2337" s="1" t="s">
        <v>23098</v>
      </c>
      <c r="AO2337" s="1" t="s">
        <v>364</v>
      </c>
      <c r="AP2337" s="1" t="s">
        <v>57</v>
      </c>
      <c r="AQ2337" s="1" t="s">
        <v>25</v>
      </c>
      <c r="AR2337" s="1" t="s">
        <v>19</v>
      </c>
      <c r="AS2337" s="1" t="s">
        <v>23091</v>
      </c>
      <c r="AT2337" s="1" t="s">
        <v>26</v>
      </c>
    </row>
    <row r="2338" spans="1:46" x14ac:dyDescent="0.25">
      <c r="A2338" s="1" t="s">
        <v>18317</v>
      </c>
      <c r="B2338" s="2" t="s">
        <v>23101</v>
      </c>
      <c r="C2338" s="2" t="s">
        <v>23108</v>
      </c>
      <c r="D2338" s="1">
        <v>0</v>
      </c>
      <c r="E2338" s="1">
        <v>1</v>
      </c>
      <c r="F2338" s="1">
        <v>3</v>
      </c>
      <c r="G2338" s="1">
        <v>4</v>
      </c>
      <c r="H2338" s="6">
        <v>0.75</v>
      </c>
      <c r="I2338">
        <v>0</v>
      </c>
      <c r="J2338" s="1">
        <v>30</v>
      </c>
      <c r="K2338" s="1">
        <v>0</v>
      </c>
      <c r="L2338" s="1">
        <v>581</v>
      </c>
      <c r="M2338" s="6">
        <v>7.0000000000000007E-2</v>
      </c>
      <c r="N2338" s="4">
        <v>2600</v>
      </c>
      <c r="O2338" s="4">
        <v>165</v>
      </c>
      <c r="P2338" s="4">
        <v>200</v>
      </c>
      <c r="Q2338" s="3">
        <v>0.25</v>
      </c>
      <c r="R2338" s="1">
        <v>18</v>
      </c>
      <c r="S2338" s="1">
        <v>200</v>
      </c>
      <c r="T2338" s="1">
        <v>20</v>
      </c>
      <c r="U2338" s="1">
        <v>1</v>
      </c>
      <c r="V2338" s="1">
        <v>28</v>
      </c>
      <c r="W2338" s="1">
        <v>0</v>
      </c>
      <c r="X2338" s="1">
        <v>0</v>
      </c>
      <c r="Y2338" s="1">
        <v>1</v>
      </c>
      <c r="Z2338" s="1">
        <v>3</v>
      </c>
      <c r="AA2338" s="1">
        <v>0</v>
      </c>
      <c r="AB2338" s="1">
        <v>0</v>
      </c>
      <c r="AC2338" s="1">
        <v>0</v>
      </c>
      <c r="AD2338" s="1">
        <v>0</v>
      </c>
      <c r="AE2338" s="1">
        <v>0</v>
      </c>
      <c r="AF2338" s="1">
        <v>0</v>
      </c>
      <c r="AG2338" s="1">
        <v>0</v>
      </c>
      <c r="AH2338" s="1">
        <v>0</v>
      </c>
      <c r="AI2338" s="1">
        <v>0</v>
      </c>
      <c r="AJ2338" s="1" t="s">
        <v>4017</v>
      </c>
      <c r="AK2338" s="1" t="s">
        <v>4018</v>
      </c>
      <c r="AL2338" s="1" t="s">
        <v>4019</v>
      </c>
      <c r="AM2338" s="1" t="s">
        <v>12</v>
      </c>
      <c r="AN2338" s="1" t="s">
        <v>23097</v>
      </c>
      <c r="AO2338" s="1" t="s">
        <v>86</v>
      </c>
      <c r="AP2338" s="1" t="s">
        <v>57</v>
      </c>
      <c r="AQ2338" s="1" t="s">
        <v>25</v>
      </c>
      <c r="AR2338" s="1" t="s">
        <v>19</v>
      </c>
      <c r="AS2338" s="1" t="s">
        <v>23090</v>
      </c>
      <c r="AT2338" s="1" t="s">
        <v>26</v>
      </c>
    </row>
    <row r="2339" spans="1:46" x14ac:dyDescent="0.25">
      <c r="A2339" s="1" t="s">
        <v>21815</v>
      </c>
      <c r="B2339" s="2" t="s">
        <v>23101</v>
      </c>
      <c r="C2339" s="2" t="s">
        <v>23108</v>
      </c>
      <c r="D2339" s="1">
        <v>0</v>
      </c>
      <c r="E2339" s="1">
        <v>2</v>
      </c>
      <c r="F2339" s="1">
        <v>1</v>
      </c>
      <c r="G2339" s="1">
        <v>3</v>
      </c>
      <c r="H2339" s="6">
        <v>0.33333333333333331</v>
      </c>
      <c r="I2339">
        <v>1</v>
      </c>
      <c r="J2339" s="1">
        <v>40</v>
      </c>
      <c r="K2339" s="1">
        <v>1</v>
      </c>
      <c r="L2339" s="1">
        <v>717</v>
      </c>
      <c r="M2339" s="6">
        <v>1.1599999999999999</v>
      </c>
      <c r="N2339" s="4">
        <v>1900</v>
      </c>
      <c r="O2339" s="4">
        <v>155</v>
      </c>
      <c r="P2339" s="4">
        <v>500</v>
      </c>
      <c r="Q2339" s="3">
        <v>0.28999999999999998</v>
      </c>
      <c r="R2339" s="1">
        <v>24</v>
      </c>
      <c r="S2339" s="1">
        <v>500</v>
      </c>
      <c r="T2339" s="1">
        <v>50</v>
      </c>
      <c r="U2339" s="1">
        <v>0</v>
      </c>
      <c r="V2339" s="1">
        <v>28</v>
      </c>
      <c r="W2339" s="1">
        <v>0</v>
      </c>
      <c r="X2339" s="1">
        <v>0</v>
      </c>
      <c r="Y2339" s="1">
        <v>0</v>
      </c>
      <c r="Z2339" s="1">
        <v>4</v>
      </c>
      <c r="AA2339" s="1">
        <v>0</v>
      </c>
      <c r="AB2339" s="1">
        <v>1</v>
      </c>
      <c r="AC2339" s="1">
        <v>0</v>
      </c>
      <c r="AD2339" s="1">
        <v>0</v>
      </c>
      <c r="AE2339" s="1">
        <v>1700</v>
      </c>
      <c r="AF2339" s="1">
        <v>1600</v>
      </c>
      <c r="AG2339" s="1">
        <v>60</v>
      </c>
      <c r="AH2339" s="1">
        <v>0</v>
      </c>
      <c r="AI2339" s="1">
        <v>3360</v>
      </c>
      <c r="AJ2339" s="1" t="s">
        <v>475</v>
      </c>
      <c r="AK2339" s="1" t="s">
        <v>13669</v>
      </c>
      <c r="AL2339" s="1" t="s">
        <v>13670</v>
      </c>
      <c r="AM2339" s="1" t="s">
        <v>16</v>
      </c>
      <c r="AN2339" s="1" t="s">
        <v>23098</v>
      </c>
      <c r="AO2339" s="1" t="s">
        <v>364</v>
      </c>
      <c r="AP2339" s="1" t="s">
        <v>57</v>
      </c>
      <c r="AQ2339" s="1" t="s">
        <v>25</v>
      </c>
      <c r="AR2339" s="1" t="s">
        <v>30</v>
      </c>
      <c r="AS2339" s="1" t="s">
        <v>23090</v>
      </c>
      <c r="AT2339" s="1" t="s">
        <v>101</v>
      </c>
    </row>
    <row r="2340" spans="1:46" x14ac:dyDescent="0.25">
      <c r="A2340" s="1" t="s">
        <v>19565</v>
      </c>
      <c r="B2340" s="2" t="s">
        <v>23101</v>
      </c>
      <c r="C2340" s="2" t="s">
        <v>23108</v>
      </c>
      <c r="D2340" s="1">
        <v>0</v>
      </c>
      <c r="E2340" s="1">
        <v>0</v>
      </c>
      <c r="F2340" s="1">
        <v>2</v>
      </c>
      <c r="G2340" s="1">
        <v>2</v>
      </c>
      <c r="H2340" s="6">
        <v>1</v>
      </c>
      <c r="I2340">
        <v>0</v>
      </c>
      <c r="J2340" s="1">
        <v>30</v>
      </c>
      <c r="K2340" s="1">
        <v>1</v>
      </c>
      <c r="L2340" s="1">
        <v>600</v>
      </c>
      <c r="M2340" s="6">
        <v>0.05</v>
      </c>
      <c r="N2340" s="4">
        <v>3300</v>
      </c>
      <c r="O2340" s="4">
        <v>270</v>
      </c>
      <c r="P2340" s="4">
        <v>300</v>
      </c>
      <c r="Q2340" s="3">
        <v>0.3</v>
      </c>
      <c r="R2340" s="1">
        <v>24</v>
      </c>
      <c r="S2340" s="1">
        <v>300</v>
      </c>
      <c r="T2340" s="1">
        <v>34</v>
      </c>
      <c r="U2340" s="1">
        <v>1</v>
      </c>
      <c r="V2340" s="1">
        <v>28</v>
      </c>
      <c r="W2340" s="1">
        <v>0</v>
      </c>
      <c r="X2340" s="1">
        <v>1</v>
      </c>
      <c r="Y2340" s="1">
        <v>1</v>
      </c>
      <c r="Z2340" s="1">
        <v>0</v>
      </c>
      <c r="AA2340" s="1">
        <v>1</v>
      </c>
      <c r="AB2340" s="1">
        <v>1</v>
      </c>
      <c r="AC2340" s="1">
        <v>0</v>
      </c>
      <c r="AD2340" s="1">
        <v>0</v>
      </c>
      <c r="AE2340" s="1">
        <v>0</v>
      </c>
      <c r="AF2340" s="1">
        <v>0</v>
      </c>
      <c r="AG2340" s="1">
        <v>0</v>
      </c>
      <c r="AH2340" s="1">
        <v>0</v>
      </c>
      <c r="AI2340" s="1">
        <v>0</v>
      </c>
      <c r="AJ2340" s="1" t="s">
        <v>7553</v>
      </c>
      <c r="AK2340" s="1" t="s">
        <v>7554</v>
      </c>
      <c r="AL2340" s="1" t="s">
        <v>7555</v>
      </c>
      <c r="AM2340" s="1" t="s">
        <v>12</v>
      </c>
      <c r="AN2340" s="1" t="s">
        <v>23098</v>
      </c>
      <c r="AO2340" s="1" t="s">
        <v>86</v>
      </c>
      <c r="AP2340" s="1" t="s">
        <v>57</v>
      </c>
      <c r="AQ2340" s="1" t="s">
        <v>14</v>
      </c>
      <c r="AR2340" s="1" t="s">
        <v>19</v>
      </c>
      <c r="AS2340" s="1" t="s">
        <v>23091</v>
      </c>
      <c r="AT2340" s="1" t="s">
        <v>101</v>
      </c>
    </row>
    <row r="2341" spans="1:46" x14ac:dyDescent="0.25">
      <c r="A2341" s="1" t="s">
        <v>21848</v>
      </c>
      <c r="B2341" s="2" t="s">
        <v>23101</v>
      </c>
      <c r="C2341" s="2" t="s">
        <v>23108</v>
      </c>
      <c r="D2341" s="1">
        <v>0</v>
      </c>
      <c r="E2341" s="1">
        <v>1</v>
      </c>
      <c r="F2341" s="1">
        <v>1</v>
      </c>
      <c r="G2341" s="1">
        <v>2</v>
      </c>
      <c r="H2341" s="6">
        <v>0.5</v>
      </c>
      <c r="I2341">
        <v>0</v>
      </c>
      <c r="J2341" s="1">
        <v>56</v>
      </c>
      <c r="K2341" s="1">
        <v>0</v>
      </c>
      <c r="L2341" s="1">
        <v>600</v>
      </c>
      <c r="M2341" s="6">
        <v>0.24</v>
      </c>
      <c r="N2341" s="4">
        <v>12000</v>
      </c>
      <c r="O2341" s="4">
        <v>1000</v>
      </c>
      <c r="P2341" s="4">
        <v>700</v>
      </c>
      <c r="Q2341" s="3">
        <v>0.28999999999999998</v>
      </c>
      <c r="R2341" s="1">
        <v>18</v>
      </c>
      <c r="S2341" s="1">
        <v>700</v>
      </c>
      <c r="T2341" s="1">
        <v>72</v>
      </c>
      <c r="U2341" s="1">
        <v>1</v>
      </c>
      <c r="V2341" s="1">
        <v>28</v>
      </c>
      <c r="W2341" s="1">
        <v>1</v>
      </c>
      <c r="X2341" s="1">
        <v>0</v>
      </c>
      <c r="Y2341" s="1">
        <v>0</v>
      </c>
      <c r="Z2341" s="1">
        <v>4</v>
      </c>
      <c r="AA2341" s="1">
        <v>0</v>
      </c>
      <c r="AB2341" s="1">
        <v>0</v>
      </c>
      <c r="AC2341" s="1">
        <v>552</v>
      </c>
      <c r="AD2341" s="1">
        <v>0</v>
      </c>
      <c r="AE2341" s="1">
        <v>3500</v>
      </c>
      <c r="AF2341" s="1">
        <v>0</v>
      </c>
      <c r="AG2341" s="1">
        <v>180</v>
      </c>
      <c r="AH2341" s="1">
        <v>600</v>
      </c>
      <c r="AI2341" s="1">
        <v>4832</v>
      </c>
      <c r="AJ2341" s="1" t="s">
        <v>13758</v>
      </c>
      <c r="AK2341" s="1" t="s">
        <v>13759</v>
      </c>
      <c r="AL2341" s="1" t="s">
        <v>13760</v>
      </c>
      <c r="AM2341" s="1" t="s">
        <v>12</v>
      </c>
      <c r="AN2341" s="1" t="s">
        <v>23097</v>
      </c>
      <c r="AO2341" s="1" t="s">
        <v>86</v>
      </c>
      <c r="AP2341" s="1" t="s">
        <v>86</v>
      </c>
      <c r="AQ2341" s="1" t="s">
        <v>25</v>
      </c>
      <c r="AR2341" s="1" t="s">
        <v>30</v>
      </c>
      <c r="AS2341" s="1" t="s">
        <v>23090</v>
      </c>
      <c r="AT2341" s="1" t="s">
        <v>26</v>
      </c>
    </row>
    <row r="2342" spans="1:46" x14ac:dyDescent="0.25">
      <c r="A2342" s="1" t="s">
        <v>20159</v>
      </c>
      <c r="B2342" s="2" t="s">
        <v>23101</v>
      </c>
      <c r="C2342" s="2" t="s">
        <v>23108</v>
      </c>
      <c r="D2342" s="1">
        <v>0</v>
      </c>
      <c r="E2342" s="1">
        <v>2</v>
      </c>
      <c r="F2342" s="1">
        <v>2</v>
      </c>
      <c r="G2342" s="1">
        <v>4</v>
      </c>
      <c r="H2342" s="6">
        <v>0.5</v>
      </c>
      <c r="I2342">
        <v>0</v>
      </c>
      <c r="J2342" s="1">
        <v>37</v>
      </c>
      <c r="K2342" s="1">
        <v>0</v>
      </c>
      <c r="L2342" s="1">
        <v>684</v>
      </c>
      <c r="M2342" s="6">
        <v>0.42</v>
      </c>
      <c r="N2342" s="4">
        <v>8400</v>
      </c>
      <c r="O2342" s="4">
        <v>700</v>
      </c>
      <c r="P2342" s="4">
        <v>700</v>
      </c>
      <c r="Q2342" s="3">
        <v>0.28999999999999998</v>
      </c>
      <c r="R2342" s="1">
        <v>24</v>
      </c>
      <c r="S2342" s="1">
        <v>700</v>
      </c>
      <c r="T2342" s="1">
        <v>67</v>
      </c>
      <c r="U2342" s="1">
        <v>1</v>
      </c>
      <c r="V2342" s="1">
        <v>28</v>
      </c>
      <c r="W2342" s="1">
        <v>1</v>
      </c>
      <c r="X2342" s="1">
        <v>0</v>
      </c>
      <c r="Y2342" s="1">
        <v>0</v>
      </c>
      <c r="Z2342" s="1">
        <v>3</v>
      </c>
      <c r="AA2342" s="1">
        <v>1</v>
      </c>
      <c r="AB2342" s="1">
        <v>0</v>
      </c>
      <c r="AC2342" s="1">
        <v>1595</v>
      </c>
      <c r="AD2342" s="1">
        <v>0</v>
      </c>
      <c r="AE2342" s="1">
        <v>3954</v>
      </c>
      <c r="AF2342" s="1">
        <v>380</v>
      </c>
      <c r="AG2342" s="1">
        <v>50</v>
      </c>
      <c r="AH2342" s="1">
        <v>500</v>
      </c>
      <c r="AI2342" s="1">
        <v>6479</v>
      </c>
      <c r="AJ2342" s="1" t="s">
        <v>9207</v>
      </c>
      <c r="AK2342" s="1" t="s">
        <v>9208</v>
      </c>
      <c r="AL2342" s="1" t="s">
        <v>9209</v>
      </c>
      <c r="AM2342" s="1" t="s">
        <v>12</v>
      </c>
      <c r="AN2342" s="1" t="s">
        <v>23097</v>
      </c>
      <c r="AO2342" s="1" t="s">
        <v>86</v>
      </c>
      <c r="AP2342" s="1" t="s">
        <v>86</v>
      </c>
      <c r="AQ2342" s="1" t="s">
        <v>25</v>
      </c>
      <c r="AR2342" s="1" t="s">
        <v>30</v>
      </c>
      <c r="AS2342" s="1" t="s">
        <v>23091</v>
      </c>
      <c r="AT2342" s="1" t="s">
        <v>26</v>
      </c>
    </row>
    <row r="2343" spans="1:46" x14ac:dyDescent="0.25">
      <c r="A2343" s="1" t="s">
        <v>22442</v>
      </c>
      <c r="B2343" s="2" t="s">
        <v>23101</v>
      </c>
      <c r="C2343" s="2" t="s">
        <v>23108</v>
      </c>
      <c r="D2343" s="1">
        <v>0</v>
      </c>
      <c r="E2343" s="1">
        <v>1</v>
      </c>
      <c r="F2343" s="1">
        <v>2</v>
      </c>
      <c r="G2343" s="1">
        <v>3</v>
      </c>
      <c r="H2343" s="6">
        <v>0.66666666666666663</v>
      </c>
      <c r="I2343">
        <v>1</v>
      </c>
      <c r="J2343" s="1">
        <v>37</v>
      </c>
      <c r="K2343" s="1">
        <v>0</v>
      </c>
      <c r="L2343" s="1">
        <v>596</v>
      </c>
      <c r="M2343" s="6">
        <v>0.39</v>
      </c>
      <c r="N2343" s="4">
        <v>2300</v>
      </c>
      <c r="O2343" s="4">
        <v>190</v>
      </c>
      <c r="P2343" s="4">
        <v>100</v>
      </c>
      <c r="Q2343" s="3">
        <v>0.32</v>
      </c>
      <c r="R2343" s="1">
        <v>12</v>
      </c>
      <c r="S2343" s="1">
        <v>100</v>
      </c>
      <c r="T2343" s="1">
        <v>12</v>
      </c>
      <c r="U2343" s="1">
        <v>1</v>
      </c>
      <c r="V2343" s="1">
        <v>28</v>
      </c>
      <c r="W2343" s="1">
        <v>0</v>
      </c>
      <c r="X2343" s="1">
        <v>1</v>
      </c>
      <c r="Y2343" s="1">
        <v>0</v>
      </c>
      <c r="Z2343" s="1">
        <v>3</v>
      </c>
      <c r="AA2343" s="1">
        <v>0</v>
      </c>
      <c r="AB2343" s="1">
        <v>1</v>
      </c>
      <c r="AC2343" s="1">
        <v>0</v>
      </c>
      <c r="AD2343" s="1">
        <v>0</v>
      </c>
      <c r="AE2343" s="1">
        <v>0</v>
      </c>
      <c r="AF2343" s="1">
        <v>500</v>
      </c>
      <c r="AG2343" s="1">
        <v>0</v>
      </c>
      <c r="AH2343" s="1">
        <v>670</v>
      </c>
      <c r="AI2343" s="1">
        <v>1170</v>
      </c>
      <c r="AJ2343" s="1" t="s">
        <v>335</v>
      </c>
      <c r="AK2343" s="1" t="s">
        <v>15344</v>
      </c>
      <c r="AL2343" s="1" t="s">
        <v>15345</v>
      </c>
      <c r="AM2343" s="1" t="s">
        <v>16</v>
      </c>
      <c r="AN2343" s="1" t="s">
        <v>23097</v>
      </c>
      <c r="AO2343" s="1" t="s">
        <v>86</v>
      </c>
      <c r="AP2343" s="1" t="s">
        <v>57</v>
      </c>
      <c r="AQ2343" s="1" t="s">
        <v>14</v>
      </c>
      <c r="AR2343" s="1" t="s">
        <v>30</v>
      </c>
      <c r="AS2343" s="1" t="s">
        <v>23090</v>
      </c>
      <c r="AT2343" s="1" t="s">
        <v>101</v>
      </c>
    </row>
    <row r="2344" spans="1:46" x14ac:dyDescent="0.25">
      <c r="A2344" s="1" t="s">
        <v>18374</v>
      </c>
      <c r="B2344" s="2" t="s">
        <v>23101</v>
      </c>
      <c r="C2344" s="2" t="s">
        <v>23109</v>
      </c>
      <c r="D2344" s="1">
        <v>0</v>
      </c>
      <c r="E2344" s="1">
        <v>0</v>
      </c>
      <c r="F2344" s="1">
        <v>1</v>
      </c>
      <c r="G2344" s="1">
        <v>1</v>
      </c>
      <c r="H2344" s="6">
        <v>1</v>
      </c>
      <c r="I2344">
        <v>0</v>
      </c>
      <c r="J2344" s="1">
        <v>46</v>
      </c>
      <c r="K2344" s="1">
        <v>1</v>
      </c>
      <c r="L2344" s="1">
        <v>600</v>
      </c>
      <c r="M2344" s="6">
        <v>0.9</v>
      </c>
      <c r="N2344" s="4">
        <v>4000</v>
      </c>
      <c r="O2344" s="4">
        <v>250</v>
      </c>
      <c r="P2344" s="4">
        <v>300</v>
      </c>
      <c r="Q2344" s="3">
        <v>0.25</v>
      </c>
      <c r="R2344" s="1">
        <v>6</v>
      </c>
      <c r="S2344" s="1">
        <v>300</v>
      </c>
      <c r="T2344" s="1">
        <v>23</v>
      </c>
      <c r="U2344" s="1">
        <v>1</v>
      </c>
      <c r="V2344" s="1">
        <v>28</v>
      </c>
      <c r="W2344" s="1">
        <v>0</v>
      </c>
      <c r="X2344" s="1">
        <v>0</v>
      </c>
      <c r="Y2344" s="1">
        <v>0</v>
      </c>
      <c r="Z2344" s="1">
        <v>3</v>
      </c>
      <c r="AA2344" s="1">
        <v>0</v>
      </c>
      <c r="AB2344" s="1">
        <v>0</v>
      </c>
      <c r="AC2344" s="1">
        <v>490</v>
      </c>
      <c r="AD2344" s="1">
        <v>796</v>
      </c>
      <c r="AE2344" s="1">
        <v>0</v>
      </c>
      <c r="AF2344" s="1">
        <v>908</v>
      </c>
      <c r="AG2344" s="1">
        <v>30</v>
      </c>
      <c r="AH2344" s="1">
        <v>1300</v>
      </c>
      <c r="AI2344" s="1">
        <v>3524</v>
      </c>
      <c r="AJ2344" s="1" t="s">
        <v>4182</v>
      </c>
      <c r="AK2344" s="1" t="s">
        <v>4183</v>
      </c>
      <c r="AL2344" s="1" t="s">
        <v>4184</v>
      </c>
      <c r="AM2344" s="1" t="s">
        <v>12</v>
      </c>
      <c r="AN2344" s="1" t="s">
        <v>23098</v>
      </c>
      <c r="AO2344" s="1" t="s">
        <v>86</v>
      </c>
      <c r="AP2344" s="1" t="s">
        <v>57</v>
      </c>
      <c r="AQ2344" s="1" t="s">
        <v>25</v>
      </c>
      <c r="AR2344" s="1" t="s">
        <v>30</v>
      </c>
      <c r="AS2344" s="1" t="s">
        <v>23090</v>
      </c>
      <c r="AT2344" s="1" t="s">
        <v>26</v>
      </c>
    </row>
    <row r="2345" spans="1:46" x14ac:dyDescent="0.25">
      <c r="A2345" s="1" t="s">
        <v>19016</v>
      </c>
      <c r="B2345" s="2" t="s">
        <v>23101</v>
      </c>
      <c r="C2345" s="2" t="s">
        <v>23109</v>
      </c>
      <c r="D2345" s="1">
        <v>0</v>
      </c>
      <c r="E2345" s="1">
        <v>0</v>
      </c>
      <c r="F2345" s="1">
        <v>1</v>
      </c>
      <c r="G2345" s="1">
        <v>1</v>
      </c>
      <c r="H2345" s="6">
        <v>1</v>
      </c>
      <c r="I2345">
        <v>0</v>
      </c>
      <c r="J2345" s="1">
        <v>36</v>
      </c>
      <c r="K2345" s="1">
        <v>1</v>
      </c>
      <c r="L2345" s="1">
        <v>596</v>
      </c>
      <c r="M2345" s="6">
        <v>0.41</v>
      </c>
      <c r="N2345" s="4">
        <v>2400</v>
      </c>
      <c r="O2345" s="4">
        <v>170</v>
      </c>
      <c r="P2345" s="4">
        <v>200</v>
      </c>
      <c r="Q2345" s="3">
        <v>0.35</v>
      </c>
      <c r="R2345" s="1">
        <v>12</v>
      </c>
      <c r="S2345" s="1">
        <v>200</v>
      </c>
      <c r="T2345" s="1">
        <v>23</v>
      </c>
      <c r="U2345" s="1">
        <v>1</v>
      </c>
      <c r="V2345" s="1">
        <v>28</v>
      </c>
      <c r="W2345" s="1">
        <v>0</v>
      </c>
      <c r="X2345" s="1">
        <v>0</v>
      </c>
      <c r="Y2345" s="1">
        <v>0</v>
      </c>
      <c r="Z2345" s="1">
        <v>2</v>
      </c>
      <c r="AA2345" s="1">
        <v>1</v>
      </c>
      <c r="AB2345" s="1">
        <v>0</v>
      </c>
      <c r="AC2345" s="1">
        <v>430</v>
      </c>
      <c r="AD2345" s="1">
        <v>0</v>
      </c>
      <c r="AE2345" s="1">
        <v>0</v>
      </c>
      <c r="AF2345" s="1">
        <v>700</v>
      </c>
      <c r="AG2345" s="1">
        <v>0</v>
      </c>
      <c r="AH2345" s="1">
        <v>0</v>
      </c>
      <c r="AI2345" s="1">
        <v>1130</v>
      </c>
      <c r="AJ2345" s="1" t="s">
        <v>6027</v>
      </c>
      <c r="AK2345" s="1" t="s">
        <v>6028</v>
      </c>
      <c r="AL2345" s="1" t="s">
        <v>6029</v>
      </c>
      <c r="AM2345" s="1" t="s">
        <v>12</v>
      </c>
      <c r="AN2345" s="1" t="s">
        <v>23098</v>
      </c>
      <c r="AO2345" s="1" t="s">
        <v>86</v>
      </c>
      <c r="AP2345" s="1" t="s">
        <v>57</v>
      </c>
      <c r="AQ2345" s="1" t="s">
        <v>25</v>
      </c>
      <c r="AR2345" s="1" t="s">
        <v>30</v>
      </c>
      <c r="AS2345" s="1" t="s">
        <v>23091</v>
      </c>
      <c r="AT2345" s="1" t="s">
        <v>26</v>
      </c>
    </row>
    <row r="2346" spans="1:46" x14ac:dyDescent="0.25">
      <c r="A2346" s="1" t="s">
        <v>20195</v>
      </c>
      <c r="B2346" s="2" t="s">
        <v>23101</v>
      </c>
      <c r="C2346" s="2" t="s">
        <v>23109</v>
      </c>
      <c r="D2346" s="1">
        <v>0</v>
      </c>
      <c r="E2346" s="1">
        <v>0</v>
      </c>
      <c r="F2346" s="1">
        <v>1</v>
      </c>
      <c r="G2346" s="1">
        <v>1</v>
      </c>
      <c r="H2346" s="6">
        <v>1</v>
      </c>
      <c r="I2346">
        <v>0</v>
      </c>
      <c r="J2346" s="1">
        <v>41</v>
      </c>
      <c r="K2346" s="1">
        <v>0</v>
      </c>
      <c r="L2346" s="1">
        <v>515</v>
      </c>
      <c r="M2346" s="6">
        <v>0.17</v>
      </c>
      <c r="N2346" s="4">
        <v>6000</v>
      </c>
      <c r="O2346" s="4">
        <v>500</v>
      </c>
      <c r="P2346" s="4">
        <v>700</v>
      </c>
      <c r="Q2346" s="3">
        <v>0.28999999999999998</v>
      </c>
      <c r="R2346" s="1">
        <v>18</v>
      </c>
      <c r="S2346" s="1">
        <v>700</v>
      </c>
      <c r="T2346" s="1">
        <v>6</v>
      </c>
      <c r="U2346" s="1">
        <v>1</v>
      </c>
      <c r="V2346" s="1">
        <v>28</v>
      </c>
      <c r="W2346" s="1">
        <v>1</v>
      </c>
      <c r="X2346" s="1">
        <v>1</v>
      </c>
      <c r="Y2346" s="1">
        <v>0</v>
      </c>
      <c r="Z2346" s="1">
        <v>5</v>
      </c>
      <c r="AA2346" s="1">
        <v>1</v>
      </c>
      <c r="AB2346" s="1">
        <v>0</v>
      </c>
      <c r="AC2346" s="1">
        <v>350</v>
      </c>
      <c r="AD2346" s="1">
        <v>0</v>
      </c>
      <c r="AE2346" s="1">
        <v>480</v>
      </c>
      <c r="AF2346" s="1">
        <v>210</v>
      </c>
      <c r="AG2346" s="1">
        <v>0</v>
      </c>
      <c r="AH2346" s="1">
        <v>0</v>
      </c>
      <c r="AI2346" s="1">
        <v>1040</v>
      </c>
      <c r="AJ2346" s="1" t="s">
        <v>1563</v>
      </c>
      <c r="AK2346" s="1" t="s">
        <v>9303</v>
      </c>
      <c r="AL2346" s="1" t="s">
        <v>9304</v>
      </c>
      <c r="AM2346" s="1" t="s">
        <v>12</v>
      </c>
      <c r="AN2346" s="1" t="s">
        <v>23097</v>
      </c>
      <c r="AO2346" s="1" t="s">
        <v>86</v>
      </c>
      <c r="AP2346" s="1" t="s">
        <v>86</v>
      </c>
      <c r="AQ2346" s="1" t="s">
        <v>14</v>
      </c>
      <c r="AR2346" s="1" t="s">
        <v>30</v>
      </c>
      <c r="AS2346" s="1" t="s">
        <v>23091</v>
      </c>
      <c r="AT2346" s="1" t="s">
        <v>26</v>
      </c>
    </row>
    <row r="2347" spans="1:46" x14ac:dyDescent="0.25">
      <c r="A2347" s="1" t="s">
        <v>19033</v>
      </c>
      <c r="B2347" s="2" t="s">
        <v>23101</v>
      </c>
      <c r="C2347" s="2" t="s">
        <v>23109</v>
      </c>
      <c r="D2347" s="1">
        <v>0</v>
      </c>
      <c r="E2347" s="1">
        <v>0</v>
      </c>
      <c r="F2347" s="1">
        <v>1</v>
      </c>
      <c r="G2347" s="1">
        <v>1</v>
      </c>
      <c r="H2347" s="6">
        <v>1</v>
      </c>
      <c r="I2347">
        <v>0</v>
      </c>
      <c r="J2347" s="1">
        <v>27</v>
      </c>
      <c r="K2347" s="1">
        <v>1</v>
      </c>
      <c r="L2347" s="1">
        <v>645</v>
      </c>
      <c r="M2347" s="6">
        <v>1.01</v>
      </c>
      <c r="N2347" s="4">
        <v>3000</v>
      </c>
      <c r="O2347" s="4">
        <v>230</v>
      </c>
      <c r="P2347" s="4">
        <v>400</v>
      </c>
      <c r="Q2347" s="3">
        <v>0.28999999999999998</v>
      </c>
      <c r="R2347" s="1">
        <v>12</v>
      </c>
      <c r="S2347" s="1">
        <v>400</v>
      </c>
      <c r="T2347" s="1">
        <v>47</v>
      </c>
      <c r="U2347" s="1">
        <v>1</v>
      </c>
      <c r="V2347" s="1">
        <v>28</v>
      </c>
      <c r="W2347" s="1">
        <v>0</v>
      </c>
      <c r="X2347" s="1">
        <v>0</v>
      </c>
      <c r="Y2347" s="1">
        <v>1</v>
      </c>
      <c r="Z2347" s="1">
        <v>3</v>
      </c>
      <c r="AA2347" s="1">
        <v>0</v>
      </c>
      <c r="AB2347" s="1">
        <v>0</v>
      </c>
      <c r="AC2347" s="1">
        <v>2000</v>
      </c>
      <c r="AD2347" s="1">
        <v>0</v>
      </c>
      <c r="AE2347" s="1">
        <v>1500</v>
      </c>
      <c r="AF2347" s="1">
        <v>0</v>
      </c>
      <c r="AG2347" s="1">
        <v>0</v>
      </c>
      <c r="AH2347" s="1">
        <v>1150</v>
      </c>
      <c r="AI2347" s="1">
        <v>4650</v>
      </c>
      <c r="AJ2347" s="1" t="s">
        <v>6077</v>
      </c>
      <c r="AK2347" s="1" t="s">
        <v>6078</v>
      </c>
      <c r="AL2347" s="1" t="s">
        <v>6079</v>
      </c>
      <c r="AM2347" s="1" t="s">
        <v>12</v>
      </c>
      <c r="AN2347" s="1" t="s">
        <v>23098</v>
      </c>
      <c r="AO2347" s="1" t="s">
        <v>86</v>
      </c>
      <c r="AP2347" s="1" t="s">
        <v>57</v>
      </c>
      <c r="AQ2347" s="1" t="s">
        <v>25</v>
      </c>
      <c r="AR2347" s="1" t="s">
        <v>19</v>
      </c>
      <c r="AS2347" s="1" t="s">
        <v>23090</v>
      </c>
      <c r="AT2347" s="1" t="s">
        <v>26</v>
      </c>
    </row>
    <row r="2348" spans="1:46" x14ac:dyDescent="0.25">
      <c r="A2348" s="1" t="s">
        <v>20085</v>
      </c>
      <c r="B2348" s="2" t="s">
        <v>23101</v>
      </c>
      <c r="C2348" s="2" t="s">
        <v>23109</v>
      </c>
      <c r="D2348" s="1">
        <v>0</v>
      </c>
      <c r="E2348" s="1">
        <v>0</v>
      </c>
      <c r="F2348" s="1">
        <v>1</v>
      </c>
      <c r="G2348" s="1">
        <v>1</v>
      </c>
      <c r="H2348" s="6">
        <v>1</v>
      </c>
      <c r="I2348">
        <v>0</v>
      </c>
      <c r="J2348" s="1">
        <v>28</v>
      </c>
      <c r="K2348" s="1">
        <v>1</v>
      </c>
      <c r="L2348" s="1">
        <v>626</v>
      </c>
      <c r="M2348" s="6">
        <v>0.67</v>
      </c>
      <c r="N2348" s="4">
        <v>1800</v>
      </c>
      <c r="O2348" s="4">
        <v>160</v>
      </c>
      <c r="P2348" s="4">
        <v>100</v>
      </c>
      <c r="Q2348" s="3">
        <v>0.3</v>
      </c>
      <c r="R2348" s="1">
        <v>24</v>
      </c>
      <c r="S2348" s="1">
        <v>100</v>
      </c>
      <c r="T2348" s="1">
        <v>13</v>
      </c>
      <c r="U2348" s="1">
        <v>1</v>
      </c>
      <c r="V2348" s="1">
        <v>28</v>
      </c>
      <c r="W2348" s="1">
        <v>0</v>
      </c>
      <c r="X2348" s="1">
        <v>0</v>
      </c>
      <c r="Y2348" s="1">
        <v>0</v>
      </c>
      <c r="Z2348" s="1">
        <v>4</v>
      </c>
      <c r="AA2348" s="1">
        <v>1</v>
      </c>
      <c r="AB2348" s="1">
        <v>0</v>
      </c>
      <c r="AC2348" s="1">
        <v>1700</v>
      </c>
      <c r="AD2348" s="1">
        <v>0</v>
      </c>
      <c r="AE2348" s="1">
        <v>0</v>
      </c>
      <c r="AF2348" s="1">
        <v>640</v>
      </c>
      <c r="AG2348" s="1">
        <v>0</v>
      </c>
      <c r="AH2348" s="1">
        <v>200</v>
      </c>
      <c r="AI2348" s="1">
        <v>2540</v>
      </c>
      <c r="AJ2348" s="1" t="s">
        <v>3654</v>
      </c>
      <c r="AK2348" s="1" t="s">
        <v>9000</v>
      </c>
      <c r="AL2348" s="1" t="s">
        <v>9001</v>
      </c>
      <c r="AM2348" s="1" t="s">
        <v>12</v>
      </c>
      <c r="AN2348" s="1" t="s">
        <v>23098</v>
      </c>
      <c r="AO2348" s="1" t="s">
        <v>86</v>
      </c>
      <c r="AP2348" s="1" t="s">
        <v>57</v>
      </c>
      <c r="AQ2348" s="1" t="s">
        <v>25</v>
      </c>
      <c r="AR2348" s="1" t="s">
        <v>30</v>
      </c>
      <c r="AS2348" s="1" t="s">
        <v>23091</v>
      </c>
      <c r="AT2348" s="1" t="s">
        <v>26</v>
      </c>
    </row>
    <row r="2349" spans="1:46" x14ac:dyDescent="0.25">
      <c r="A2349" s="1" t="s">
        <v>21895</v>
      </c>
      <c r="B2349" s="2" t="s">
        <v>23101</v>
      </c>
      <c r="C2349" s="2" t="s">
        <v>23109</v>
      </c>
      <c r="D2349" s="1">
        <v>0</v>
      </c>
      <c r="E2349" s="1">
        <v>1</v>
      </c>
      <c r="F2349" s="1">
        <v>4</v>
      </c>
      <c r="G2349" s="1">
        <v>5</v>
      </c>
      <c r="H2349" s="6">
        <v>0.8</v>
      </c>
      <c r="I2349">
        <v>0</v>
      </c>
      <c r="J2349" s="1">
        <v>43</v>
      </c>
      <c r="K2349" s="1">
        <v>1</v>
      </c>
      <c r="L2349" s="1">
        <v>669</v>
      </c>
      <c r="M2349" s="6">
        <v>0.75</v>
      </c>
      <c r="N2349" s="4">
        <v>2600</v>
      </c>
      <c r="O2349" s="4">
        <v>220</v>
      </c>
      <c r="P2349" s="4">
        <v>300</v>
      </c>
      <c r="Q2349" s="3">
        <v>0.26</v>
      </c>
      <c r="R2349" s="1">
        <v>24</v>
      </c>
      <c r="S2349" s="1">
        <v>300</v>
      </c>
      <c r="T2349" s="1">
        <v>35</v>
      </c>
      <c r="U2349" s="1">
        <v>1</v>
      </c>
      <c r="V2349" s="1">
        <v>28</v>
      </c>
      <c r="W2349" s="1">
        <v>0</v>
      </c>
      <c r="X2349" s="1">
        <v>0</v>
      </c>
      <c r="Y2349" s="1">
        <v>0</v>
      </c>
      <c r="Z2349" s="1">
        <v>3</v>
      </c>
      <c r="AA2349" s="1">
        <v>1</v>
      </c>
      <c r="AB2349" s="1">
        <v>0</v>
      </c>
      <c r="AC2349" s="1">
        <v>4270</v>
      </c>
      <c r="AD2349" s="1">
        <v>0</v>
      </c>
      <c r="AE2349" s="1">
        <v>0</v>
      </c>
      <c r="AF2349" s="1">
        <v>75</v>
      </c>
      <c r="AG2349" s="1">
        <v>0</v>
      </c>
      <c r="AH2349" s="1">
        <v>0</v>
      </c>
      <c r="AI2349" s="1">
        <v>4345</v>
      </c>
      <c r="AJ2349" s="1" t="s">
        <v>13883</v>
      </c>
      <c r="AK2349" s="1" t="s">
        <v>13884</v>
      </c>
      <c r="AL2349" s="1" t="s">
        <v>13885</v>
      </c>
      <c r="AM2349" s="1" t="s">
        <v>12</v>
      </c>
      <c r="AN2349" s="1" t="s">
        <v>23098</v>
      </c>
      <c r="AO2349" s="1" t="s">
        <v>86</v>
      </c>
      <c r="AP2349" s="1" t="s">
        <v>57</v>
      </c>
      <c r="AQ2349" s="1" t="s">
        <v>25</v>
      </c>
      <c r="AR2349" s="1" t="s">
        <v>30</v>
      </c>
      <c r="AS2349" s="1" t="s">
        <v>23091</v>
      </c>
      <c r="AT2349" s="1" t="s">
        <v>26</v>
      </c>
    </row>
    <row r="2350" spans="1:46" x14ac:dyDescent="0.25">
      <c r="A2350" s="1" t="s">
        <v>21298</v>
      </c>
      <c r="B2350" s="2" t="s">
        <v>23101</v>
      </c>
      <c r="C2350" s="2" t="s">
        <v>23109</v>
      </c>
      <c r="D2350" s="1">
        <v>0</v>
      </c>
      <c r="E2350" s="1">
        <v>0</v>
      </c>
      <c r="F2350" s="1">
        <v>1</v>
      </c>
      <c r="G2350" s="1">
        <v>1</v>
      </c>
      <c r="H2350" s="6">
        <v>1</v>
      </c>
      <c r="I2350">
        <v>0</v>
      </c>
      <c r="J2350" s="1">
        <v>37</v>
      </c>
      <c r="K2350" s="1">
        <v>1</v>
      </c>
      <c r="L2350" s="1">
        <v>503</v>
      </c>
      <c r="M2350" s="6">
        <v>0.19</v>
      </c>
      <c r="N2350" s="4">
        <v>3200</v>
      </c>
      <c r="O2350" s="4">
        <v>270</v>
      </c>
      <c r="P2350" s="4">
        <v>200</v>
      </c>
      <c r="Q2350" s="3">
        <v>0.35</v>
      </c>
      <c r="R2350" s="1">
        <v>24</v>
      </c>
      <c r="S2350" s="1">
        <v>200</v>
      </c>
      <c r="T2350" s="1">
        <v>28</v>
      </c>
      <c r="U2350" s="1">
        <v>1</v>
      </c>
      <c r="V2350" s="1">
        <v>28</v>
      </c>
      <c r="W2350" s="1">
        <v>1</v>
      </c>
      <c r="X2350" s="1">
        <v>0</v>
      </c>
      <c r="Y2350" s="1">
        <v>1</v>
      </c>
      <c r="Z2350" s="1">
        <v>3</v>
      </c>
      <c r="AA2350" s="1">
        <v>0</v>
      </c>
      <c r="AB2350" s="1">
        <v>0</v>
      </c>
      <c r="AC2350" s="1">
        <v>0</v>
      </c>
      <c r="AD2350" s="1">
        <v>0</v>
      </c>
      <c r="AE2350" s="1">
        <v>0</v>
      </c>
      <c r="AF2350" s="1">
        <v>980</v>
      </c>
      <c r="AG2350" s="1">
        <v>0</v>
      </c>
      <c r="AH2350" s="1">
        <v>0</v>
      </c>
      <c r="AI2350" s="1">
        <v>980</v>
      </c>
      <c r="AJ2350" s="1" t="s">
        <v>12298</v>
      </c>
      <c r="AK2350" s="1" t="s">
        <v>12299</v>
      </c>
      <c r="AL2350" s="1" t="s">
        <v>12300</v>
      </c>
      <c r="AM2350" s="1" t="s">
        <v>12</v>
      </c>
      <c r="AN2350" s="1" t="s">
        <v>23098</v>
      </c>
      <c r="AO2350" s="1" t="s">
        <v>86</v>
      </c>
      <c r="AP2350" s="1" t="s">
        <v>86</v>
      </c>
      <c r="AQ2350" s="1" t="s">
        <v>25</v>
      </c>
      <c r="AR2350" s="1" t="s">
        <v>19</v>
      </c>
      <c r="AS2350" s="1" t="s">
        <v>23090</v>
      </c>
      <c r="AT2350" s="1" t="s">
        <v>26</v>
      </c>
    </row>
    <row r="2351" spans="1:46" x14ac:dyDescent="0.25">
      <c r="A2351" s="1" t="s">
        <v>17071</v>
      </c>
      <c r="B2351" s="2" t="s">
        <v>23076</v>
      </c>
      <c r="C2351" s="2" t="s">
        <v>23104</v>
      </c>
      <c r="D2351" s="1">
        <v>0</v>
      </c>
      <c r="E2351" s="1">
        <v>3</v>
      </c>
      <c r="F2351" s="1">
        <v>6</v>
      </c>
      <c r="G2351" s="1">
        <v>9</v>
      </c>
      <c r="H2351" s="6">
        <v>0.66666666666666663</v>
      </c>
      <c r="I2351">
        <v>1</v>
      </c>
      <c r="J2351" s="1">
        <v>39</v>
      </c>
      <c r="K2351" s="1">
        <v>0</v>
      </c>
      <c r="L2351" s="1">
        <v>83</v>
      </c>
      <c r="M2351" s="6">
        <v>0.1</v>
      </c>
      <c r="N2351" s="4">
        <v>4500</v>
      </c>
      <c r="O2351" s="4">
        <v>370</v>
      </c>
      <c r="P2351" s="4">
        <v>300</v>
      </c>
      <c r="Q2351" s="3">
        <v>0.4</v>
      </c>
      <c r="R2351" s="1">
        <v>24</v>
      </c>
      <c r="S2351" s="1">
        <v>300</v>
      </c>
      <c r="T2351" s="1">
        <v>30</v>
      </c>
      <c r="U2351" s="1">
        <v>1</v>
      </c>
      <c r="V2351" s="1">
        <v>27</v>
      </c>
      <c r="W2351" s="1">
        <v>0</v>
      </c>
      <c r="X2351" s="1">
        <v>1</v>
      </c>
      <c r="Y2351" s="1">
        <v>0</v>
      </c>
      <c r="Z2351" s="1">
        <v>4</v>
      </c>
      <c r="AA2351" s="1">
        <v>1</v>
      </c>
      <c r="AB2351" s="1">
        <v>1</v>
      </c>
      <c r="AC2351" s="1">
        <v>0</v>
      </c>
      <c r="AD2351" s="1">
        <v>0</v>
      </c>
      <c r="AE2351" s="1">
        <v>0</v>
      </c>
      <c r="AF2351" s="1">
        <v>400</v>
      </c>
      <c r="AG2351" s="1">
        <v>0</v>
      </c>
      <c r="AH2351" s="1">
        <v>0</v>
      </c>
      <c r="AI2351" s="1">
        <v>400</v>
      </c>
      <c r="AJ2351" s="1" t="s">
        <v>175</v>
      </c>
      <c r="AK2351" s="1" t="s">
        <v>176</v>
      </c>
      <c r="AL2351" s="1" t="s">
        <v>177</v>
      </c>
      <c r="AM2351" s="1" t="s">
        <v>16</v>
      </c>
      <c r="AN2351" s="1" t="s">
        <v>23097</v>
      </c>
      <c r="AO2351" s="1" t="s">
        <v>86</v>
      </c>
      <c r="AP2351" s="1" t="s">
        <v>57</v>
      </c>
      <c r="AQ2351" s="1" t="s">
        <v>14</v>
      </c>
      <c r="AR2351" s="1" t="s">
        <v>30</v>
      </c>
      <c r="AS2351" s="1" t="s">
        <v>23091</v>
      </c>
      <c r="AT2351" s="1" t="s">
        <v>101</v>
      </c>
    </row>
    <row r="2352" spans="1:46" x14ac:dyDescent="0.25">
      <c r="A2352" s="1" t="s">
        <v>20304</v>
      </c>
      <c r="B2352" s="2" t="s">
        <v>23076</v>
      </c>
      <c r="C2352" s="2" t="s">
        <v>23105</v>
      </c>
      <c r="D2352" s="1">
        <v>1</v>
      </c>
      <c r="E2352" s="1">
        <v>1</v>
      </c>
      <c r="F2352" s="1">
        <v>4</v>
      </c>
      <c r="G2352" s="1">
        <v>6</v>
      </c>
      <c r="H2352" s="6">
        <v>0.66666666666666663</v>
      </c>
      <c r="I2352">
        <v>1</v>
      </c>
      <c r="J2352" s="1">
        <v>29</v>
      </c>
      <c r="K2352" s="1">
        <v>1</v>
      </c>
      <c r="L2352" s="1">
        <v>715</v>
      </c>
      <c r="M2352" s="6">
        <v>0.22</v>
      </c>
      <c r="N2352" s="4">
        <v>1000</v>
      </c>
      <c r="O2352" s="4">
        <v>80</v>
      </c>
      <c r="P2352" s="4">
        <v>110</v>
      </c>
      <c r="Q2352" s="3">
        <v>0.3</v>
      </c>
      <c r="R2352" s="1">
        <v>12</v>
      </c>
      <c r="S2352" s="1">
        <v>110</v>
      </c>
      <c r="T2352" s="1">
        <v>13</v>
      </c>
      <c r="U2352" s="1">
        <v>0</v>
      </c>
      <c r="V2352" s="1">
        <v>27</v>
      </c>
      <c r="W2352" s="1">
        <v>0</v>
      </c>
      <c r="X2352" s="1">
        <v>0</v>
      </c>
      <c r="Y2352" s="1">
        <v>0</v>
      </c>
      <c r="Z2352" s="1">
        <v>3</v>
      </c>
      <c r="AA2352" s="1">
        <v>0</v>
      </c>
      <c r="AB2352" s="1">
        <v>1</v>
      </c>
      <c r="AC2352" s="1">
        <v>0</v>
      </c>
      <c r="AD2352" s="1">
        <v>0</v>
      </c>
      <c r="AE2352" s="1">
        <v>0</v>
      </c>
      <c r="AF2352" s="1">
        <v>0</v>
      </c>
      <c r="AG2352" s="1">
        <v>75</v>
      </c>
      <c r="AH2352" s="1">
        <v>100</v>
      </c>
      <c r="AI2352" s="1">
        <v>175</v>
      </c>
      <c r="AJ2352" s="1" t="s">
        <v>9574</v>
      </c>
      <c r="AK2352" s="1" t="s">
        <v>9575</v>
      </c>
      <c r="AL2352" s="1" t="s">
        <v>9576</v>
      </c>
      <c r="AM2352" s="1" t="s">
        <v>16</v>
      </c>
      <c r="AN2352" s="1" t="s">
        <v>23098</v>
      </c>
      <c r="AO2352" s="1" t="s">
        <v>364</v>
      </c>
      <c r="AP2352" s="1" t="s">
        <v>57</v>
      </c>
      <c r="AQ2352" s="1" t="s">
        <v>25</v>
      </c>
      <c r="AR2352" s="1" t="s">
        <v>30</v>
      </c>
      <c r="AS2352" s="1" t="s">
        <v>23090</v>
      </c>
      <c r="AT2352" s="1" t="s">
        <v>101</v>
      </c>
    </row>
    <row r="2353" spans="1:46" x14ac:dyDescent="0.25">
      <c r="A2353" s="1" t="s">
        <v>20782</v>
      </c>
      <c r="B2353" s="2" t="s">
        <v>23073</v>
      </c>
      <c r="C2353" s="2" t="s">
        <v>23104</v>
      </c>
      <c r="D2353" s="1">
        <v>0</v>
      </c>
      <c r="E2353" s="1">
        <v>0</v>
      </c>
      <c r="F2353" s="1">
        <v>1</v>
      </c>
      <c r="G2353" s="1">
        <v>1</v>
      </c>
      <c r="H2353" s="6">
        <v>1</v>
      </c>
      <c r="I2353">
        <v>1</v>
      </c>
      <c r="J2353" s="1">
        <v>33</v>
      </c>
      <c r="K2353" s="1">
        <v>1</v>
      </c>
      <c r="L2353" s="1">
        <v>663</v>
      </c>
      <c r="M2353" s="6">
        <v>0</v>
      </c>
      <c r="N2353" s="4">
        <v>1200</v>
      </c>
      <c r="O2353" s="4">
        <v>100</v>
      </c>
      <c r="P2353" s="4">
        <v>200</v>
      </c>
      <c r="Q2353" s="3">
        <v>0.35</v>
      </c>
      <c r="R2353" s="1">
        <v>24</v>
      </c>
      <c r="S2353" s="1">
        <v>200</v>
      </c>
      <c r="T2353" s="1">
        <v>6</v>
      </c>
      <c r="U2353" s="1">
        <v>0</v>
      </c>
      <c r="V2353" s="1">
        <v>27</v>
      </c>
      <c r="W2353" s="1">
        <v>0</v>
      </c>
      <c r="X2353" s="1">
        <v>0</v>
      </c>
      <c r="Y2353" s="1">
        <v>1</v>
      </c>
      <c r="Z2353" s="1">
        <v>1</v>
      </c>
      <c r="AA2353" s="1">
        <v>1</v>
      </c>
      <c r="AB2353" s="1">
        <v>1</v>
      </c>
      <c r="AC2353" s="1">
        <v>0</v>
      </c>
      <c r="AD2353" s="1">
        <v>0</v>
      </c>
      <c r="AE2353" s="1">
        <v>550</v>
      </c>
      <c r="AF2353" s="1">
        <v>0</v>
      </c>
      <c r="AG2353" s="1">
        <v>0</v>
      </c>
      <c r="AH2353" s="1">
        <v>0</v>
      </c>
      <c r="AI2353" s="1">
        <v>550</v>
      </c>
      <c r="AJ2353" s="1" t="s">
        <v>10891</v>
      </c>
      <c r="AK2353" s="1" t="s">
        <v>10892</v>
      </c>
      <c r="AL2353" s="1" t="s">
        <v>11</v>
      </c>
      <c r="AM2353" s="1" t="s">
        <v>16</v>
      </c>
      <c r="AN2353" s="1" t="s">
        <v>23098</v>
      </c>
      <c r="AO2353" s="1" t="s">
        <v>364</v>
      </c>
      <c r="AP2353" s="1" t="s">
        <v>57</v>
      </c>
      <c r="AQ2353" s="1" t="s">
        <v>25</v>
      </c>
      <c r="AR2353" s="1" t="s">
        <v>19</v>
      </c>
      <c r="AS2353" s="1" t="s">
        <v>23091</v>
      </c>
      <c r="AT2353" s="1" t="s">
        <v>101</v>
      </c>
    </row>
    <row r="2354" spans="1:46" x14ac:dyDescent="0.25">
      <c r="A2354" s="1" t="s">
        <v>19138</v>
      </c>
      <c r="B2354" s="2" t="s">
        <v>23073</v>
      </c>
      <c r="C2354" s="2" t="s">
        <v>23104</v>
      </c>
      <c r="D2354" s="1">
        <v>0</v>
      </c>
      <c r="E2354" s="1">
        <v>0</v>
      </c>
      <c r="F2354" s="1">
        <v>1</v>
      </c>
      <c r="G2354" s="1">
        <v>1</v>
      </c>
      <c r="H2354" s="6">
        <v>1</v>
      </c>
      <c r="I2354">
        <v>1</v>
      </c>
      <c r="J2354" s="1">
        <v>44</v>
      </c>
      <c r="K2354" s="1">
        <v>1</v>
      </c>
      <c r="L2354" s="1">
        <v>573</v>
      </c>
      <c r="M2354" s="6">
        <v>0.35</v>
      </c>
      <c r="N2354" s="4">
        <v>5600</v>
      </c>
      <c r="O2354" s="4">
        <v>320</v>
      </c>
      <c r="P2354" s="4">
        <v>350</v>
      </c>
      <c r="Q2354" s="3">
        <v>0.35</v>
      </c>
      <c r="R2354" s="1">
        <v>24</v>
      </c>
      <c r="S2354" s="1">
        <v>350</v>
      </c>
      <c r="T2354" s="1">
        <v>22</v>
      </c>
      <c r="U2354" s="1">
        <v>0</v>
      </c>
      <c r="V2354" s="1">
        <v>27</v>
      </c>
      <c r="W2354" s="1">
        <v>0</v>
      </c>
      <c r="X2354" s="1">
        <v>0</v>
      </c>
      <c r="Y2354" s="1">
        <v>0</v>
      </c>
      <c r="Z2354" s="1">
        <v>2</v>
      </c>
      <c r="AA2354" s="1">
        <v>1</v>
      </c>
      <c r="AB2354" s="1">
        <v>1</v>
      </c>
      <c r="AC2354" s="1">
        <v>780</v>
      </c>
      <c r="AD2354" s="1">
        <v>0</v>
      </c>
      <c r="AE2354" s="1">
        <v>0</v>
      </c>
      <c r="AF2354" s="1">
        <v>0</v>
      </c>
      <c r="AG2354" s="1">
        <v>0</v>
      </c>
      <c r="AH2354" s="1">
        <v>1100</v>
      </c>
      <c r="AI2354" s="1">
        <v>1880</v>
      </c>
      <c r="AJ2354" s="1" t="s">
        <v>6340</v>
      </c>
      <c r="AK2354" s="1" t="s">
        <v>6341</v>
      </c>
      <c r="AL2354" s="1" t="s">
        <v>6342</v>
      </c>
      <c r="AM2354" s="1" t="s">
        <v>16</v>
      </c>
      <c r="AN2354" s="1" t="s">
        <v>23098</v>
      </c>
      <c r="AO2354" s="1" t="s">
        <v>364</v>
      </c>
      <c r="AP2354" s="1" t="s">
        <v>57</v>
      </c>
      <c r="AQ2354" s="1" t="s">
        <v>25</v>
      </c>
      <c r="AR2354" s="1" t="s">
        <v>30</v>
      </c>
      <c r="AS2354" s="1" t="s">
        <v>23091</v>
      </c>
      <c r="AT2354" s="1" t="s">
        <v>101</v>
      </c>
    </row>
    <row r="2355" spans="1:46" x14ac:dyDescent="0.25">
      <c r="A2355" s="1" t="s">
        <v>18524</v>
      </c>
      <c r="B2355" s="2" t="s">
        <v>23073</v>
      </c>
      <c r="C2355" s="2" t="s">
        <v>23105</v>
      </c>
      <c r="D2355" s="1">
        <v>0</v>
      </c>
      <c r="E2355" s="1">
        <v>0</v>
      </c>
      <c r="F2355" s="1">
        <v>2</v>
      </c>
      <c r="G2355" s="1">
        <v>2</v>
      </c>
      <c r="H2355" s="6">
        <v>1</v>
      </c>
      <c r="I2355">
        <v>0</v>
      </c>
      <c r="J2355" s="1">
        <v>39</v>
      </c>
      <c r="K2355" s="1">
        <v>0</v>
      </c>
      <c r="L2355" s="1">
        <v>701</v>
      </c>
      <c r="M2355" s="6">
        <v>0.12</v>
      </c>
      <c r="N2355" s="4">
        <v>3600</v>
      </c>
      <c r="O2355" s="4">
        <v>300</v>
      </c>
      <c r="P2355" s="4">
        <v>200</v>
      </c>
      <c r="Q2355" s="3">
        <v>0.35</v>
      </c>
      <c r="R2355" s="1">
        <v>6</v>
      </c>
      <c r="S2355" s="1">
        <v>200</v>
      </c>
      <c r="T2355" s="1">
        <v>18</v>
      </c>
      <c r="U2355" s="1">
        <v>1</v>
      </c>
      <c r="V2355" s="1">
        <v>27</v>
      </c>
      <c r="W2355" s="1">
        <v>0</v>
      </c>
      <c r="X2355" s="1">
        <v>0</v>
      </c>
      <c r="Y2355" s="1">
        <v>1</v>
      </c>
      <c r="Z2355" s="1">
        <v>1</v>
      </c>
      <c r="AA2355" s="1">
        <v>0</v>
      </c>
      <c r="AB2355" s="1">
        <v>1</v>
      </c>
      <c r="AC2355" s="1">
        <v>0</v>
      </c>
      <c r="AD2355" s="1">
        <v>0</v>
      </c>
      <c r="AE2355" s="1">
        <v>0</v>
      </c>
      <c r="AF2355" s="1">
        <v>0</v>
      </c>
      <c r="AG2355" s="1">
        <v>50</v>
      </c>
      <c r="AH2355" s="1">
        <v>0</v>
      </c>
      <c r="AI2355" s="1">
        <v>50</v>
      </c>
      <c r="AJ2355" s="1" t="s">
        <v>4588</v>
      </c>
      <c r="AK2355" s="1" t="s">
        <v>4589</v>
      </c>
      <c r="AL2355" s="1" t="s">
        <v>4590</v>
      </c>
      <c r="AM2355" s="1" t="s">
        <v>12</v>
      </c>
      <c r="AN2355" s="1" t="s">
        <v>23097</v>
      </c>
      <c r="AO2355" s="1" t="s">
        <v>86</v>
      </c>
      <c r="AP2355" s="1" t="s">
        <v>57</v>
      </c>
      <c r="AQ2355" s="1" t="s">
        <v>25</v>
      </c>
      <c r="AR2355" s="1" t="s">
        <v>19</v>
      </c>
      <c r="AS2355" s="1" t="s">
        <v>23090</v>
      </c>
      <c r="AT2355" s="1" t="s">
        <v>101</v>
      </c>
    </row>
    <row r="2356" spans="1:46" x14ac:dyDescent="0.25">
      <c r="A2356" s="1" t="s">
        <v>22058</v>
      </c>
      <c r="B2356" s="2" t="s">
        <v>23073</v>
      </c>
      <c r="C2356" s="2" t="s">
        <v>23105</v>
      </c>
      <c r="D2356" s="1">
        <v>1</v>
      </c>
      <c r="E2356" s="1">
        <v>0</v>
      </c>
      <c r="F2356" s="1">
        <v>3</v>
      </c>
      <c r="G2356" s="1">
        <v>4</v>
      </c>
      <c r="H2356" s="6">
        <v>0.75</v>
      </c>
      <c r="I2356">
        <v>1</v>
      </c>
      <c r="J2356" s="1">
        <v>35</v>
      </c>
      <c r="K2356" s="1">
        <v>1</v>
      </c>
      <c r="L2356" s="1">
        <v>638</v>
      </c>
      <c r="M2356" s="6">
        <v>0.53</v>
      </c>
      <c r="N2356" s="4">
        <v>1500</v>
      </c>
      <c r="O2356" s="4">
        <v>130</v>
      </c>
      <c r="P2356" s="4">
        <v>350</v>
      </c>
      <c r="Q2356" s="3">
        <v>0.33</v>
      </c>
      <c r="R2356" s="1">
        <v>18</v>
      </c>
      <c r="S2356" s="1">
        <v>350</v>
      </c>
      <c r="T2356" s="1">
        <v>33</v>
      </c>
      <c r="U2356" s="1">
        <v>0</v>
      </c>
      <c r="V2356" s="1">
        <v>27</v>
      </c>
      <c r="W2356" s="1">
        <v>0</v>
      </c>
      <c r="X2356" s="1">
        <v>0</v>
      </c>
      <c r="Y2356" s="1">
        <v>1</v>
      </c>
      <c r="Z2356" s="1">
        <v>1</v>
      </c>
      <c r="AA2356" s="1">
        <v>1</v>
      </c>
      <c r="AB2356" s="1">
        <v>1</v>
      </c>
      <c r="AC2356" s="1">
        <v>0</v>
      </c>
      <c r="AD2356" s="1">
        <v>0</v>
      </c>
      <c r="AE2356" s="1">
        <v>0</v>
      </c>
      <c r="AF2356" s="1">
        <v>450</v>
      </c>
      <c r="AG2356" s="1">
        <v>0</v>
      </c>
      <c r="AH2356" s="1">
        <v>370</v>
      </c>
      <c r="AI2356" s="1">
        <v>820</v>
      </c>
      <c r="AJ2356" s="1" t="s">
        <v>14275</v>
      </c>
      <c r="AK2356" s="1" t="s">
        <v>14276</v>
      </c>
      <c r="AL2356" s="1" t="s">
        <v>14277</v>
      </c>
      <c r="AM2356" s="1" t="s">
        <v>16</v>
      </c>
      <c r="AN2356" s="1" t="s">
        <v>23098</v>
      </c>
      <c r="AO2356" s="1" t="s">
        <v>364</v>
      </c>
      <c r="AP2356" s="1" t="s">
        <v>57</v>
      </c>
      <c r="AQ2356" s="1" t="s">
        <v>25</v>
      </c>
      <c r="AR2356" s="1" t="s">
        <v>19</v>
      </c>
      <c r="AS2356" s="1" t="s">
        <v>23091</v>
      </c>
      <c r="AT2356" s="1" t="s">
        <v>101</v>
      </c>
    </row>
    <row r="2357" spans="1:46" x14ac:dyDescent="0.25">
      <c r="A2357" s="1" t="s">
        <v>21483</v>
      </c>
      <c r="B2357" s="2" t="s">
        <v>23073</v>
      </c>
      <c r="C2357" s="2" t="s">
        <v>23106</v>
      </c>
      <c r="D2357" s="1">
        <v>0</v>
      </c>
      <c r="E2357" s="1">
        <v>0</v>
      </c>
      <c r="F2357" s="1">
        <v>1</v>
      </c>
      <c r="G2357" s="1">
        <v>1</v>
      </c>
      <c r="H2357" s="6">
        <v>1</v>
      </c>
      <c r="I2357">
        <v>0</v>
      </c>
      <c r="J2357" s="1">
        <v>30</v>
      </c>
      <c r="K2357" s="1">
        <v>0</v>
      </c>
      <c r="L2357" s="1">
        <v>636</v>
      </c>
      <c r="M2357" s="6">
        <v>0.77</v>
      </c>
      <c r="N2357" s="4">
        <v>1900</v>
      </c>
      <c r="O2357" s="4">
        <v>159</v>
      </c>
      <c r="P2357" s="4">
        <v>100</v>
      </c>
      <c r="Q2357" s="3">
        <v>0.28999999999999998</v>
      </c>
      <c r="R2357" s="1">
        <v>12</v>
      </c>
      <c r="S2357" s="1">
        <v>100</v>
      </c>
      <c r="T2357" s="1">
        <v>5</v>
      </c>
      <c r="U2357" s="1">
        <v>0</v>
      </c>
      <c r="V2357" s="1">
        <v>27</v>
      </c>
      <c r="W2357" s="1">
        <v>0</v>
      </c>
      <c r="X2357" s="1">
        <v>0</v>
      </c>
      <c r="Y2357" s="1">
        <v>1</v>
      </c>
      <c r="Z2357" s="1">
        <v>2</v>
      </c>
      <c r="AA2357" s="1">
        <v>0</v>
      </c>
      <c r="AB2357" s="1">
        <v>0</v>
      </c>
      <c r="AC2357" s="1">
        <v>268</v>
      </c>
      <c r="AD2357" s="1">
        <v>351</v>
      </c>
      <c r="AE2357" s="1">
        <v>805</v>
      </c>
      <c r="AF2357" s="1">
        <v>720</v>
      </c>
      <c r="AG2357" s="1">
        <v>0</v>
      </c>
      <c r="AH2357" s="1">
        <v>368</v>
      </c>
      <c r="AI2357" s="1">
        <v>2512</v>
      </c>
      <c r="AJ2357" s="1" t="s">
        <v>12756</v>
      </c>
      <c r="AK2357" s="1" t="s">
        <v>12757</v>
      </c>
      <c r="AL2357" s="1" t="s">
        <v>12758</v>
      </c>
      <c r="AM2357" s="1" t="s">
        <v>12</v>
      </c>
      <c r="AN2357" s="1" t="s">
        <v>23097</v>
      </c>
      <c r="AO2357" s="1" t="s">
        <v>364</v>
      </c>
      <c r="AP2357" s="1" t="s">
        <v>57</v>
      </c>
      <c r="AQ2357" s="1" t="s">
        <v>25</v>
      </c>
      <c r="AR2357" s="1" t="s">
        <v>19</v>
      </c>
      <c r="AS2357" s="1" t="s">
        <v>23090</v>
      </c>
      <c r="AT2357" s="1" t="s">
        <v>26</v>
      </c>
    </row>
    <row r="2358" spans="1:46" x14ac:dyDescent="0.25">
      <c r="A2358" s="1" t="s">
        <v>17983</v>
      </c>
      <c r="B2358" s="2" t="s">
        <v>23073</v>
      </c>
      <c r="C2358" s="2" t="s">
        <v>23106</v>
      </c>
      <c r="D2358" s="1">
        <v>0</v>
      </c>
      <c r="E2358" s="1">
        <v>1</v>
      </c>
      <c r="F2358" s="1">
        <v>1</v>
      </c>
      <c r="G2358" s="1">
        <v>2</v>
      </c>
      <c r="H2358" s="6">
        <v>0.5</v>
      </c>
      <c r="I2358">
        <v>1</v>
      </c>
      <c r="J2358" s="1">
        <v>36</v>
      </c>
      <c r="K2358" s="1">
        <v>0</v>
      </c>
      <c r="L2358" s="1">
        <v>606</v>
      </c>
      <c r="M2358" s="6">
        <v>0.52</v>
      </c>
      <c r="N2358" s="4">
        <v>1939</v>
      </c>
      <c r="O2358" s="4">
        <v>161</v>
      </c>
      <c r="P2358" s="4">
        <v>500</v>
      </c>
      <c r="Q2358" s="3">
        <v>0.3</v>
      </c>
      <c r="R2358" s="1">
        <v>24</v>
      </c>
      <c r="S2358" s="1">
        <v>500</v>
      </c>
      <c r="T2358" s="1">
        <v>58</v>
      </c>
      <c r="U2358" s="1">
        <v>1</v>
      </c>
      <c r="V2358" s="1">
        <v>27</v>
      </c>
      <c r="W2358" s="1">
        <v>0</v>
      </c>
      <c r="X2358" s="1">
        <v>0</v>
      </c>
      <c r="Y2358" s="1">
        <v>1</v>
      </c>
      <c r="Z2358" s="1">
        <v>0</v>
      </c>
      <c r="AA2358" s="1">
        <v>1</v>
      </c>
      <c r="AB2358" s="1">
        <v>1</v>
      </c>
      <c r="AC2358" s="1">
        <v>400</v>
      </c>
      <c r="AD2358" s="1">
        <v>0</v>
      </c>
      <c r="AE2358" s="1">
        <v>0</v>
      </c>
      <c r="AF2358" s="1">
        <v>0</v>
      </c>
      <c r="AG2358" s="1">
        <v>0</v>
      </c>
      <c r="AH2358" s="1">
        <v>730</v>
      </c>
      <c r="AI2358" s="1">
        <v>1130</v>
      </c>
      <c r="AJ2358" s="1" t="s">
        <v>2983</v>
      </c>
      <c r="AK2358" s="1" t="s">
        <v>2984</v>
      </c>
      <c r="AL2358" s="1" t="s">
        <v>2985</v>
      </c>
      <c r="AM2358" s="1" t="s">
        <v>16</v>
      </c>
      <c r="AN2358" s="1" t="s">
        <v>23097</v>
      </c>
      <c r="AO2358" s="1" t="s">
        <v>86</v>
      </c>
      <c r="AP2358" s="1" t="s">
        <v>57</v>
      </c>
      <c r="AQ2358" s="1" t="s">
        <v>25</v>
      </c>
      <c r="AR2358" s="1" t="s">
        <v>19</v>
      </c>
      <c r="AS2358" s="1" t="s">
        <v>23091</v>
      </c>
      <c r="AT2358" s="1" t="s">
        <v>101</v>
      </c>
    </row>
    <row r="2359" spans="1:46" x14ac:dyDescent="0.25">
      <c r="A2359" s="1" t="s">
        <v>18076</v>
      </c>
      <c r="B2359" s="2" t="s">
        <v>23073</v>
      </c>
      <c r="C2359" s="2" t="s">
        <v>23106</v>
      </c>
      <c r="D2359" s="1">
        <v>0</v>
      </c>
      <c r="E2359" s="1">
        <v>0</v>
      </c>
      <c r="F2359" s="1">
        <v>1</v>
      </c>
      <c r="G2359" s="1">
        <v>1</v>
      </c>
      <c r="H2359" s="6">
        <v>1</v>
      </c>
      <c r="I2359">
        <v>0</v>
      </c>
      <c r="J2359" s="1">
        <v>34</v>
      </c>
      <c r="K2359" s="1">
        <v>1</v>
      </c>
      <c r="L2359" s="1">
        <v>680</v>
      </c>
      <c r="M2359" s="6">
        <v>0.4</v>
      </c>
      <c r="N2359" s="4">
        <v>2800</v>
      </c>
      <c r="O2359" s="4">
        <v>200</v>
      </c>
      <c r="P2359" s="4">
        <v>500</v>
      </c>
      <c r="Q2359" s="3">
        <v>0.33</v>
      </c>
      <c r="R2359" s="1">
        <v>24</v>
      </c>
      <c r="S2359" s="1">
        <v>500</v>
      </c>
      <c r="T2359" s="1">
        <v>69</v>
      </c>
      <c r="U2359" s="1">
        <v>1</v>
      </c>
      <c r="V2359" s="1">
        <v>27</v>
      </c>
      <c r="W2359" s="1">
        <v>0</v>
      </c>
      <c r="X2359" s="1">
        <v>0</v>
      </c>
      <c r="Y2359" s="1">
        <v>1</v>
      </c>
      <c r="Z2359" s="1">
        <v>0</v>
      </c>
      <c r="AA2359" s="1">
        <v>1</v>
      </c>
      <c r="AB2359" s="1">
        <v>0</v>
      </c>
      <c r="AC2359" s="1">
        <v>0</v>
      </c>
      <c r="AD2359" s="1">
        <v>0</v>
      </c>
      <c r="AE2359" s="1">
        <v>0</v>
      </c>
      <c r="AF2359" s="1">
        <v>500</v>
      </c>
      <c r="AG2359" s="1">
        <v>0</v>
      </c>
      <c r="AH2359" s="1">
        <v>0</v>
      </c>
      <c r="AI2359" s="1">
        <v>500</v>
      </c>
      <c r="AJ2359" s="1" t="s">
        <v>3275</v>
      </c>
      <c r="AK2359" s="1" t="s">
        <v>3276</v>
      </c>
      <c r="AL2359" s="1" t="s">
        <v>3277</v>
      </c>
      <c r="AM2359" s="1" t="s">
        <v>12</v>
      </c>
      <c r="AN2359" s="1" t="s">
        <v>23098</v>
      </c>
      <c r="AO2359" s="1" t="s">
        <v>86</v>
      </c>
      <c r="AP2359" s="1" t="s">
        <v>57</v>
      </c>
      <c r="AQ2359" s="1" t="s">
        <v>25</v>
      </c>
      <c r="AR2359" s="1" t="s">
        <v>19</v>
      </c>
      <c r="AS2359" s="1" t="s">
        <v>23091</v>
      </c>
      <c r="AT2359" s="1" t="s">
        <v>26</v>
      </c>
    </row>
    <row r="2360" spans="1:46" x14ac:dyDescent="0.25">
      <c r="A2360" s="1" t="s">
        <v>22763</v>
      </c>
      <c r="B2360" s="2" t="s">
        <v>23073</v>
      </c>
      <c r="C2360" s="2" t="s">
        <v>23107</v>
      </c>
      <c r="D2360" s="1">
        <v>0</v>
      </c>
      <c r="E2360" s="1">
        <v>0</v>
      </c>
      <c r="F2360" s="1">
        <v>2</v>
      </c>
      <c r="G2360" s="1">
        <v>2</v>
      </c>
      <c r="H2360" s="6">
        <v>1</v>
      </c>
      <c r="I2360">
        <v>0</v>
      </c>
      <c r="J2360" s="1">
        <v>38</v>
      </c>
      <c r="K2360" s="1">
        <v>1</v>
      </c>
      <c r="L2360" s="1">
        <v>749</v>
      </c>
      <c r="M2360" s="6">
        <v>0.3</v>
      </c>
      <c r="N2360" s="4">
        <v>3000</v>
      </c>
      <c r="O2360" s="4">
        <v>250</v>
      </c>
      <c r="P2360" s="4">
        <v>700</v>
      </c>
      <c r="Q2360" s="3">
        <v>0.28000000000000003</v>
      </c>
      <c r="R2360" s="1">
        <v>24</v>
      </c>
      <c r="S2360" s="1">
        <v>700</v>
      </c>
      <c r="T2360" s="1">
        <v>68</v>
      </c>
      <c r="U2360" s="1">
        <v>1</v>
      </c>
      <c r="V2360" s="1">
        <v>27</v>
      </c>
      <c r="W2360" s="1">
        <v>0</v>
      </c>
      <c r="X2360" s="1">
        <v>0</v>
      </c>
      <c r="Y2360" s="1">
        <v>1</v>
      </c>
      <c r="Z2360" s="1">
        <v>2</v>
      </c>
      <c r="AA2360" s="1">
        <v>1</v>
      </c>
      <c r="AB2360" s="1">
        <v>0</v>
      </c>
      <c r="AC2360" s="1">
        <v>128</v>
      </c>
      <c r="AD2360" s="1">
        <v>85</v>
      </c>
      <c r="AE2360" s="1">
        <v>259</v>
      </c>
      <c r="AF2360" s="1">
        <v>75</v>
      </c>
      <c r="AG2360" s="1">
        <v>0</v>
      </c>
      <c r="AH2360" s="1">
        <v>288</v>
      </c>
      <c r="AI2360" s="1">
        <v>835</v>
      </c>
      <c r="AJ2360" s="1" t="s">
        <v>16169</v>
      </c>
      <c r="AK2360" s="1" t="s">
        <v>16170</v>
      </c>
      <c r="AL2360" s="1" t="s">
        <v>16171</v>
      </c>
      <c r="AM2360" s="1" t="s">
        <v>12</v>
      </c>
      <c r="AN2360" s="1" t="s">
        <v>23098</v>
      </c>
      <c r="AO2360" s="1" t="s">
        <v>86</v>
      </c>
      <c r="AP2360" s="1" t="s">
        <v>57</v>
      </c>
      <c r="AQ2360" s="1" t="s">
        <v>25</v>
      </c>
      <c r="AR2360" s="1" t="s">
        <v>19</v>
      </c>
      <c r="AS2360" s="1" t="s">
        <v>23091</v>
      </c>
      <c r="AT2360" s="1" t="s">
        <v>26</v>
      </c>
    </row>
    <row r="2361" spans="1:46" x14ac:dyDescent="0.25">
      <c r="A2361" s="1" t="s">
        <v>17600</v>
      </c>
      <c r="B2361" s="2" t="s">
        <v>23073</v>
      </c>
      <c r="C2361" s="2" t="s">
        <v>23109</v>
      </c>
      <c r="D2361" s="1">
        <v>0</v>
      </c>
      <c r="E2361" s="1">
        <v>0</v>
      </c>
      <c r="F2361" s="1">
        <v>1</v>
      </c>
      <c r="G2361" s="1">
        <v>1</v>
      </c>
      <c r="H2361" s="6">
        <v>1</v>
      </c>
      <c r="I2361">
        <v>0</v>
      </c>
      <c r="J2361" s="1">
        <v>26</v>
      </c>
      <c r="K2361" s="1">
        <v>0</v>
      </c>
      <c r="L2361" s="1">
        <v>600</v>
      </c>
      <c r="M2361" s="6">
        <v>0.8</v>
      </c>
      <c r="N2361" s="4">
        <v>1900</v>
      </c>
      <c r="O2361" s="4">
        <v>145</v>
      </c>
      <c r="P2361" s="4">
        <v>200</v>
      </c>
      <c r="Q2361" s="3">
        <v>0.28000000000000003</v>
      </c>
      <c r="R2361" s="1">
        <v>24</v>
      </c>
      <c r="S2361" s="1">
        <v>200</v>
      </c>
      <c r="T2361" s="1">
        <v>28</v>
      </c>
      <c r="U2361" s="1">
        <v>1</v>
      </c>
      <c r="V2361" s="1">
        <v>27</v>
      </c>
      <c r="W2361" s="1">
        <v>0</v>
      </c>
      <c r="X2361" s="1">
        <v>0</v>
      </c>
      <c r="Y2361" s="1">
        <v>1</v>
      </c>
      <c r="Z2361" s="1">
        <v>4</v>
      </c>
      <c r="AA2361" s="1">
        <v>0</v>
      </c>
      <c r="AB2361" s="1">
        <v>0</v>
      </c>
      <c r="AC2361" s="1">
        <v>0</v>
      </c>
      <c r="AD2361" s="1">
        <v>0</v>
      </c>
      <c r="AE2361" s="1">
        <v>0</v>
      </c>
      <c r="AF2361" s="1">
        <v>1800</v>
      </c>
      <c r="AG2361" s="1">
        <v>0</v>
      </c>
      <c r="AH2361" s="1">
        <v>200</v>
      </c>
      <c r="AI2361" s="1">
        <v>2000</v>
      </c>
      <c r="AJ2361" s="1" t="s">
        <v>1884</v>
      </c>
      <c r="AK2361" s="1" t="s">
        <v>1885</v>
      </c>
      <c r="AL2361" s="1" t="s">
        <v>1886</v>
      </c>
      <c r="AM2361" s="1" t="s">
        <v>12</v>
      </c>
      <c r="AN2361" s="1" t="s">
        <v>23097</v>
      </c>
      <c r="AO2361" s="1" t="s">
        <v>86</v>
      </c>
      <c r="AP2361" s="1" t="s">
        <v>57</v>
      </c>
      <c r="AQ2361" s="1" t="s">
        <v>25</v>
      </c>
      <c r="AR2361" s="1" t="s">
        <v>19</v>
      </c>
      <c r="AS2361" s="1" t="s">
        <v>23090</v>
      </c>
      <c r="AT2361" s="1" t="s">
        <v>26</v>
      </c>
    </row>
    <row r="2362" spans="1:46" x14ac:dyDescent="0.25">
      <c r="A2362" s="1" t="s">
        <v>19577</v>
      </c>
      <c r="B2362" s="2" t="s">
        <v>23073</v>
      </c>
      <c r="C2362" s="2" t="s">
        <v>23110</v>
      </c>
      <c r="D2362" s="1">
        <v>0</v>
      </c>
      <c r="E2362" s="1">
        <v>2</v>
      </c>
      <c r="F2362" s="1">
        <v>3</v>
      </c>
      <c r="G2362" s="1">
        <v>5</v>
      </c>
      <c r="H2362" s="6">
        <v>0.6</v>
      </c>
      <c r="I2362">
        <v>1</v>
      </c>
      <c r="J2362" s="1">
        <v>48</v>
      </c>
      <c r="K2362" s="1">
        <v>0</v>
      </c>
      <c r="L2362" s="1">
        <v>685</v>
      </c>
      <c r="M2362" s="6">
        <v>0.52</v>
      </c>
      <c r="N2362" s="4">
        <v>2000</v>
      </c>
      <c r="O2362" s="4">
        <v>150</v>
      </c>
      <c r="P2362" s="4">
        <v>100</v>
      </c>
      <c r="Q2362" s="3">
        <v>0.28999999999999998</v>
      </c>
      <c r="R2362" s="1">
        <v>12</v>
      </c>
      <c r="S2362" s="1">
        <v>100</v>
      </c>
      <c r="T2362" s="1">
        <v>10</v>
      </c>
      <c r="U2362" s="1">
        <v>1</v>
      </c>
      <c r="V2362" s="1">
        <v>27</v>
      </c>
      <c r="W2362" s="1">
        <v>0</v>
      </c>
      <c r="X2362" s="1">
        <v>0</v>
      </c>
      <c r="Y2362" s="1">
        <v>0</v>
      </c>
      <c r="Z2362" s="1">
        <v>4</v>
      </c>
      <c r="AA2362" s="1">
        <v>1</v>
      </c>
      <c r="AB2362" s="1">
        <v>1</v>
      </c>
      <c r="AC2362" s="1">
        <v>1174</v>
      </c>
      <c r="AD2362" s="1">
        <v>85</v>
      </c>
      <c r="AE2362" s="1">
        <v>99</v>
      </c>
      <c r="AF2362" s="1">
        <v>1167</v>
      </c>
      <c r="AG2362" s="1">
        <v>30</v>
      </c>
      <c r="AH2362" s="1">
        <v>0</v>
      </c>
      <c r="AI2362" s="1">
        <v>2556</v>
      </c>
      <c r="AJ2362" s="1" t="s">
        <v>7589</v>
      </c>
      <c r="AK2362" s="1" t="s">
        <v>7590</v>
      </c>
      <c r="AL2362" s="1" t="s">
        <v>7591</v>
      </c>
      <c r="AM2362" s="1" t="s">
        <v>16</v>
      </c>
      <c r="AN2362" s="1" t="s">
        <v>23097</v>
      </c>
      <c r="AO2362" s="1" t="s">
        <v>86</v>
      </c>
      <c r="AP2362" s="1" t="s">
        <v>57</v>
      </c>
      <c r="AQ2362" s="1" t="s">
        <v>25</v>
      </c>
      <c r="AR2362" s="1" t="s">
        <v>30</v>
      </c>
      <c r="AS2362" s="1" t="s">
        <v>23091</v>
      </c>
      <c r="AT2362" s="1" t="s">
        <v>101</v>
      </c>
    </row>
    <row r="2363" spans="1:46" x14ac:dyDescent="0.25">
      <c r="A2363" s="1" t="s">
        <v>20033</v>
      </c>
      <c r="B2363" s="2" t="s">
        <v>23073</v>
      </c>
      <c r="C2363" s="2" t="s">
        <v>23110</v>
      </c>
      <c r="D2363" s="1">
        <v>0</v>
      </c>
      <c r="E2363" s="1">
        <v>1</v>
      </c>
      <c r="F2363" s="1">
        <v>1</v>
      </c>
      <c r="G2363" s="1">
        <v>2</v>
      </c>
      <c r="H2363" s="6">
        <v>0.5</v>
      </c>
      <c r="I2363">
        <v>0</v>
      </c>
      <c r="J2363" s="1">
        <v>42</v>
      </c>
      <c r="K2363" s="1">
        <v>1</v>
      </c>
      <c r="L2363" s="1">
        <v>840</v>
      </c>
      <c r="M2363" s="6">
        <v>0.71</v>
      </c>
      <c r="N2363" s="4">
        <v>4000</v>
      </c>
      <c r="O2363" s="4">
        <v>250</v>
      </c>
      <c r="P2363" s="4">
        <v>1000</v>
      </c>
      <c r="Q2363" s="3">
        <v>0.19</v>
      </c>
      <c r="R2363" s="1">
        <v>12</v>
      </c>
      <c r="S2363" s="1">
        <v>1000</v>
      </c>
      <c r="T2363" s="1">
        <v>84</v>
      </c>
      <c r="U2363" s="1">
        <v>1</v>
      </c>
      <c r="V2363" s="1">
        <v>27</v>
      </c>
      <c r="W2363" s="1">
        <v>0</v>
      </c>
      <c r="X2363" s="1">
        <v>0</v>
      </c>
      <c r="Y2363" s="1">
        <v>1</v>
      </c>
      <c r="Z2363" s="1">
        <v>1</v>
      </c>
      <c r="AA2363" s="1">
        <v>0</v>
      </c>
      <c r="AB2363" s="1">
        <v>1</v>
      </c>
      <c r="AC2363" s="1">
        <v>11333</v>
      </c>
      <c r="AD2363" s="1">
        <v>0</v>
      </c>
      <c r="AE2363" s="1">
        <v>0</v>
      </c>
      <c r="AF2363" s="1">
        <v>0</v>
      </c>
      <c r="AG2363" s="1">
        <v>0</v>
      </c>
      <c r="AH2363" s="1">
        <v>0</v>
      </c>
      <c r="AI2363" s="1">
        <v>11333</v>
      </c>
      <c r="AJ2363" s="1" t="s">
        <v>24</v>
      </c>
      <c r="AK2363" s="1" t="s">
        <v>8849</v>
      </c>
      <c r="AL2363" s="1" t="s">
        <v>2402</v>
      </c>
      <c r="AM2363" s="1" t="s">
        <v>12</v>
      </c>
      <c r="AN2363" s="1" t="s">
        <v>23098</v>
      </c>
      <c r="AO2363" s="1" t="s">
        <v>86</v>
      </c>
      <c r="AP2363" s="1" t="s">
        <v>57</v>
      </c>
      <c r="AQ2363" s="1" t="s">
        <v>25</v>
      </c>
      <c r="AR2363" s="1" t="s">
        <v>19</v>
      </c>
      <c r="AS2363" s="1" t="s">
        <v>23090</v>
      </c>
      <c r="AT2363" s="1" t="s">
        <v>101</v>
      </c>
    </row>
    <row r="2364" spans="1:46" x14ac:dyDescent="0.25">
      <c r="A2364" s="1" t="s">
        <v>17016</v>
      </c>
      <c r="B2364" s="2" t="s">
        <v>23074</v>
      </c>
      <c r="C2364" s="2" t="s">
        <v>23103</v>
      </c>
      <c r="D2364" s="1">
        <v>0</v>
      </c>
      <c r="E2364" s="1">
        <v>5</v>
      </c>
      <c r="F2364" s="1">
        <v>4</v>
      </c>
      <c r="G2364" s="1">
        <v>9</v>
      </c>
      <c r="H2364" s="6">
        <v>0.44444444444444442</v>
      </c>
      <c r="I2364">
        <v>0</v>
      </c>
      <c r="J2364" s="1">
        <v>46</v>
      </c>
      <c r="K2364" s="1">
        <v>0</v>
      </c>
      <c r="L2364" s="1">
        <v>462</v>
      </c>
      <c r="M2364" s="6">
        <v>0</v>
      </c>
      <c r="N2364" s="4">
        <v>3000</v>
      </c>
      <c r="O2364" s="4">
        <v>250</v>
      </c>
      <c r="P2364" s="4">
        <v>200</v>
      </c>
      <c r="Q2364" s="3">
        <v>0.4</v>
      </c>
      <c r="R2364" s="1">
        <v>12</v>
      </c>
      <c r="S2364" s="1">
        <v>200</v>
      </c>
      <c r="T2364" s="1">
        <v>9</v>
      </c>
      <c r="U2364" s="1">
        <v>0</v>
      </c>
      <c r="V2364" s="1">
        <v>27</v>
      </c>
      <c r="W2364" s="1">
        <v>1</v>
      </c>
      <c r="X2364" s="1">
        <v>1</v>
      </c>
      <c r="Y2364" s="1">
        <v>1</v>
      </c>
      <c r="Z2364" s="1">
        <v>3</v>
      </c>
      <c r="AA2364" s="1">
        <v>0</v>
      </c>
      <c r="AB2364" s="1">
        <v>0</v>
      </c>
      <c r="AC2364" s="1">
        <v>180</v>
      </c>
      <c r="AD2364" s="1">
        <v>0</v>
      </c>
      <c r="AE2364" s="1">
        <v>250</v>
      </c>
      <c r="AF2364" s="1">
        <v>160</v>
      </c>
      <c r="AG2364" s="1">
        <v>0</v>
      </c>
      <c r="AH2364" s="1">
        <v>70</v>
      </c>
      <c r="AI2364" s="1">
        <v>660</v>
      </c>
      <c r="AJ2364" s="1" t="s">
        <v>31</v>
      </c>
      <c r="AK2364" s="1" t="s">
        <v>32</v>
      </c>
      <c r="AL2364" s="1" t="s">
        <v>11</v>
      </c>
      <c r="AM2364" s="1" t="s">
        <v>12</v>
      </c>
      <c r="AN2364" s="1" t="s">
        <v>23097</v>
      </c>
      <c r="AO2364" s="1" t="s">
        <v>364</v>
      </c>
      <c r="AP2364" s="1" t="s">
        <v>86</v>
      </c>
      <c r="AQ2364" s="1" t="s">
        <v>14</v>
      </c>
      <c r="AR2364" s="1" t="s">
        <v>19</v>
      </c>
      <c r="AS2364" s="1" t="s">
        <v>23090</v>
      </c>
      <c r="AT2364" s="1" t="s">
        <v>26</v>
      </c>
    </row>
    <row r="2365" spans="1:46" x14ac:dyDescent="0.25">
      <c r="A2365" s="1" t="s">
        <v>18426</v>
      </c>
      <c r="B2365" s="2" t="s">
        <v>23074</v>
      </c>
      <c r="C2365" s="2" t="s">
        <v>23104</v>
      </c>
      <c r="D2365" s="1">
        <v>0</v>
      </c>
      <c r="E2365" s="1">
        <v>5</v>
      </c>
      <c r="F2365" s="1">
        <v>4</v>
      </c>
      <c r="G2365" s="1">
        <v>9</v>
      </c>
      <c r="H2365" s="6">
        <v>0.44444444444444442</v>
      </c>
      <c r="I2365">
        <v>0</v>
      </c>
      <c r="J2365" s="1">
        <v>46</v>
      </c>
      <c r="K2365" s="1">
        <v>0</v>
      </c>
      <c r="L2365" s="1">
        <v>462</v>
      </c>
      <c r="M2365" s="6">
        <v>0</v>
      </c>
      <c r="N2365" s="4">
        <v>3000</v>
      </c>
      <c r="O2365" s="4">
        <v>250</v>
      </c>
      <c r="P2365" s="4">
        <v>390</v>
      </c>
      <c r="Q2365" s="3">
        <v>0.4</v>
      </c>
      <c r="R2365" s="1">
        <v>24</v>
      </c>
      <c r="S2365" s="1">
        <v>390</v>
      </c>
      <c r="T2365" s="1">
        <v>14</v>
      </c>
      <c r="U2365" s="1">
        <v>1</v>
      </c>
      <c r="V2365" s="1">
        <v>27</v>
      </c>
      <c r="W2365" s="1">
        <v>1</v>
      </c>
      <c r="X2365" s="1">
        <v>1</v>
      </c>
      <c r="Y2365" s="1">
        <v>1</v>
      </c>
      <c r="Z2365" s="1">
        <v>3</v>
      </c>
      <c r="AA2365" s="1">
        <v>0</v>
      </c>
      <c r="AB2365" s="1">
        <v>0</v>
      </c>
      <c r="AC2365" s="1">
        <v>180</v>
      </c>
      <c r="AD2365" s="1">
        <v>0</v>
      </c>
      <c r="AE2365" s="1">
        <v>250</v>
      </c>
      <c r="AF2365" s="1">
        <v>160</v>
      </c>
      <c r="AG2365" s="1">
        <v>0</v>
      </c>
      <c r="AH2365" s="1">
        <v>70</v>
      </c>
      <c r="AI2365" s="1">
        <v>660</v>
      </c>
      <c r="AJ2365" s="1" t="s">
        <v>4329</v>
      </c>
      <c r="AK2365" s="1" t="s">
        <v>4330</v>
      </c>
      <c r="AL2365" s="1" t="s">
        <v>11</v>
      </c>
      <c r="AM2365" s="1" t="s">
        <v>12</v>
      </c>
      <c r="AN2365" s="1" t="s">
        <v>23097</v>
      </c>
      <c r="AO2365" s="1" t="s">
        <v>86</v>
      </c>
      <c r="AP2365" s="1" t="s">
        <v>86</v>
      </c>
      <c r="AQ2365" s="1" t="s">
        <v>14</v>
      </c>
      <c r="AR2365" s="1" t="s">
        <v>19</v>
      </c>
      <c r="AS2365" s="1" t="s">
        <v>23090</v>
      </c>
      <c r="AT2365" s="1" t="s">
        <v>26</v>
      </c>
    </row>
    <row r="2366" spans="1:46" x14ac:dyDescent="0.25">
      <c r="A2366" s="1" t="s">
        <v>17842</v>
      </c>
      <c r="B2366" s="2" t="s">
        <v>23074</v>
      </c>
      <c r="C2366" s="2" t="s">
        <v>23104</v>
      </c>
      <c r="D2366" s="1">
        <v>3</v>
      </c>
      <c r="E2366" s="1">
        <v>0</v>
      </c>
      <c r="F2366" s="1">
        <v>2</v>
      </c>
      <c r="G2366" s="1">
        <v>5</v>
      </c>
      <c r="H2366" s="6">
        <v>0.4</v>
      </c>
      <c r="I2366">
        <v>0</v>
      </c>
      <c r="J2366" s="1">
        <v>38</v>
      </c>
      <c r="K2366" s="1">
        <v>1</v>
      </c>
      <c r="L2366" s="1">
        <v>665</v>
      </c>
      <c r="M2366" s="6">
        <v>0.87</v>
      </c>
      <c r="N2366" s="4">
        <v>2700</v>
      </c>
      <c r="O2366" s="4">
        <v>200</v>
      </c>
      <c r="P2366" s="4">
        <v>400</v>
      </c>
      <c r="Q2366" s="3">
        <v>0.36</v>
      </c>
      <c r="R2366" s="1">
        <v>36</v>
      </c>
      <c r="S2366" s="1">
        <v>400</v>
      </c>
      <c r="T2366" s="1">
        <v>36</v>
      </c>
      <c r="U2366" s="1">
        <v>0</v>
      </c>
      <c r="V2366" s="1">
        <v>27</v>
      </c>
      <c r="W2366" s="1">
        <v>0</v>
      </c>
      <c r="X2366" s="1">
        <v>0</v>
      </c>
      <c r="Y2366" s="1">
        <v>1</v>
      </c>
      <c r="Z2366" s="1">
        <v>4</v>
      </c>
      <c r="AA2366" s="1">
        <v>0</v>
      </c>
      <c r="AB2366" s="1">
        <v>0</v>
      </c>
      <c r="AC2366" s="1">
        <v>2420</v>
      </c>
      <c r="AD2366" s="1">
        <v>0</v>
      </c>
      <c r="AE2366" s="1">
        <v>402</v>
      </c>
      <c r="AF2366" s="1">
        <v>656</v>
      </c>
      <c r="AG2366" s="1">
        <v>0</v>
      </c>
      <c r="AH2366" s="1">
        <v>400</v>
      </c>
      <c r="AI2366" s="1">
        <v>3878</v>
      </c>
      <c r="AJ2366" s="1" t="s">
        <v>2577</v>
      </c>
      <c r="AK2366" s="1" t="s">
        <v>2578</v>
      </c>
      <c r="AL2366" s="1" t="s">
        <v>2579</v>
      </c>
      <c r="AM2366" s="1" t="s">
        <v>12</v>
      </c>
      <c r="AN2366" s="1" t="s">
        <v>23098</v>
      </c>
      <c r="AO2366" s="1" t="s">
        <v>364</v>
      </c>
      <c r="AP2366" s="1" t="s">
        <v>57</v>
      </c>
      <c r="AQ2366" s="1" t="s">
        <v>25</v>
      </c>
      <c r="AR2366" s="1" t="s">
        <v>19</v>
      </c>
      <c r="AS2366" s="1" t="s">
        <v>23090</v>
      </c>
      <c r="AT2366" s="1" t="s">
        <v>26</v>
      </c>
    </row>
    <row r="2367" spans="1:46" x14ac:dyDescent="0.25">
      <c r="A2367" s="1" t="s">
        <v>17092</v>
      </c>
      <c r="B2367" s="2" t="s">
        <v>23074</v>
      </c>
      <c r="C2367" s="2" t="s">
        <v>23105</v>
      </c>
      <c r="D2367" s="1">
        <v>1</v>
      </c>
      <c r="E2367" s="1">
        <v>2</v>
      </c>
      <c r="F2367" s="1">
        <v>2</v>
      </c>
      <c r="G2367" s="1">
        <v>5</v>
      </c>
      <c r="H2367" s="6">
        <v>0.4</v>
      </c>
      <c r="I2367">
        <v>0</v>
      </c>
      <c r="J2367" s="1">
        <v>38</v>
      </c>
      <c r="K2367" s="1">
        <v>1</v>
      </c>
      <c r="L2367" s="1">
        <v>644</v>
      </c>
      <c r="M2367" s="6">
        <v>0.18</v>
      </c>
      <c r="N2367" s="4">
        <v>4000</v>
      </c>
      <c r="O2367" s="4">
        <v>400</v>
      </c>
      <c r="P2367" s="4">
        <v>500</v>
      </c>
      <c r="Q2367" s="3">
        <v>0.3</v>
      </c>
      <c r="R2367" s="1">
        <v>36</v>
      </c>
      <c r="S2367" s="1">
        <v>500</v>
      </c>
      <c r="T2367" s="1">
        <v>53</v>
      </c>
      <c r="U2367" s="1">
        <v>1</v>
      </c>
      <c r="V2367" s="1">
        <v>27</v>
      </c>
      <c r="W2367" s="1">
        <v>1</v>
      </c>
      <c r="X2367" s="1">
        <v>1</v>
      </c>
      <c r="Y2367" s="1">
        <v>0</v>
      </c>
      <c r="Z2367" s="1">
        <v>3</v>
      </c>
      <c r="AA2367" s="1">
        <v>0</v>
      </c>
      <c r="AB2367" s="1">
        <v>0</v>
      </c>
      <c r="AC2367" s="1">
        <v>1298</v>
      </c>
      <c r="AD2367" s="1">
        <v>0</v>
      </c>
      <c r="AE2367" s="1">
        <v>0</v>
      </c>
      <c r="AF2367" s="1">
        <v>0</v>
      </c>
      <c r="AG2367" s="1">
        <v>68</v>
      </c>
      <c r="AH2367" s="1">
        <v>90</v>
      </c>
      <c r="AI2367" s="1">
        <v>1456</v>
      </c>
      <c r="AJ2367" s="1" t="s">
        <v>243</v>
      </c>
      <c r="AK2367" s="1" t="s">
        <v>244</v>
      </c>
      <c r="AL2367" s="1" t="s">
        <v>245</v>
      </c>
      <c r="AM2367" s="1" t="s">
        <v>12</v>
      </c>
      <c r="AN2367" s="1" t="s">
        <v>23098</v>
      </c>
      <c r="AO2367" s="1" t="s">
        <v>86</v>
      </c>
      <c r="AP2367" s="1" t="s">
        <v>86</v>
      </c>
      <c r="AQ2367" s="1" t="s">
        <v>14</v>
      </c>
      <c r="AR2367" s="1" t="s">
        <v>30</v>
      </c>
      <c r="AS2367" s="1" t="s">
        <v>23090</v>
      </c>
      <c r="AT2367" s="1" t="s">
        <v>26</v>
      </c>
    </row>
    <row r="2368" spans="1:46" x14ac:dyDescent="0.25">
      <c r="A2368" s="1" t="s">
        <v>21468</v>
      </c>
      <c r="B2368" s="2" t="s">
        <v>23074</v>
      </c>
      <c r="C2368" s="2" t="s">
        <v>23106</v>
      </c>
      <c r="D2368" s="1">
        <v>0</v>
      </c>
      <c r="E2368" s="1">
        <v>1</v>
      </c>
      <c r="F2368" s="1">
        <v>3</v>
      </c>
      <c r="G2368" s="1">
        <v>4</v>
      </c>
      <c r="H2368" s="6">
        <v>0.75</v>
      </c>
      <c r="I2368">
        <v>1</v>
      </c>
      <c r="J2368" s="1">
        <v>38</v>
      </c>
      <c r="K2368" s="1">
        <v>0</v>
      </c>
      <c r="L2368" s="1">
        <v>721</v>
      </c>
      <c r="M2368" s="6">
        <v>0.42</v>
      </c>
      <c r="N2368" s="4">
        <v>1048</v>
      </c>
      <c r="O2368" s="4">
        <v>85</v>
      </c>
      <c r="P2368" s="4">
        <v>100</v>
      </c>
      <c r="Q2368" s="3">
        <v>0.3</v>
      </c>
      <c r="R2368" s="1">
        <v>18</v>
      </c>
      <c r="S2368" s="1">
        <v>100</v>
      </c>
      <c r="T2368" s="1">
        <v>17</v>
      </c>
      <c r="U2368" s="1">
        <v>1</v>
      </c>
      <c r="V2368" s="1">
        <v>27</v>
      </c>
      <c r="W2368" s="1">
        <v>0</v>
      </c>
      <c r="X2368" s="1">
        <v>0</v>
      </c>
      <c r="Y2368" s="1">
        <v>0</v>
      </c>
      <c r="Z2368" s="1">
        <v>3</v>
      </c>
      <c r="AA2368" s="1">
        <v>1</v>
      </c>
      <c r="AB2368" s="1">
        <v>1</v>
      </c>
      <c r="AC2368" s="1">
        <v>0</v>
      </c>
      <c r="AD2368" s="1">
        <v>0</v>
      </c>
      <c r="AE2368" s="1">
        <v>0</v>
      </c>
      <c r="AF2368" s="1">
        <v>0</v>
      </c>
      <c r="AG2368" s="1">
        <v>0</v>
      </c>
      <c r="AH2368" s="1">
        <v>500</v>
      </c>
      <c r="AI2368" s="1">
        <v>500</v>
      </c>
      <c r="AJ2368" s="1" t="s">
        <v>12712</v>
      </c>
      <c r="AK2368" s="1" t="s">
        <v>12713</v>
      </c>
      <c r="AL2368" s="1" t="s">
        <v>12714</v>
      </c>
      <c r="AM2368" s="1" t="s">
        <v>16</v>
      </c>
      <c r="AN2368" s="1" t="s">
        <v>23097</v>
      </c>
      <c r="AO2368" s="1" t="s">
        <v>86</v>
      </c>
      <c r="AP2368" s="1" t="s">
        <v>57</v>
      </c>
      <c r="AQ2368" s="1" t="s">
        <v>25</v>
      </c>
      <c r="AR2368" s="1" t="s">
        <v>30</v>
      </c>
      <c r="AS2368" s="1" t="s">
        <v>23091</v>
      </c>
      <c r="AT2368" s="1" t="s">
        <v>101</v>
      </c>
    </row>
    <row r="2369" spans="1:46" x14ac:dyDescent="0.25">
      <c r="A2369" s="1" t="s">
        <v>17351</v>
      </c>
      <c r="B2369" s="2" t="s">
        <v>23074</v>
      </c>
      <c r="C2369" s="2" t="s">
        <v>23107</v>
      </c>
      <c r="D2369" s="1">
        <v>0</v>
      </c>
      <c r="E2369" s="1">
        <v>0</v>
      </c>
      <c r="F2369" s="1">
        <v>2</v>
      </c>
      <c r="G2369" s="1">
        <v>2</v>
      </c>
      <c r="H2369" s="6">
        <v>1</v>
      </c>
      <c r="I2369">
        <v>0</v>
      </c>
      <c r="J2369" s="1">
        <v>35</v>
      </c>
      <c r="K2369" s="1">
        <v>1</v>
      </c>
      <c r="L2369" s="1">
        <v>676</v>
      </c>
      <c r="M2369" s="6">
        <v>0.41</v>
      </c>
      <c r="N2369" s="4">
        <v>3040</v>
      </c>
      <c r="O2369" s="4">
        <v>220</v>
      </c>
      <c r="P2369" s="4">
        <v>500</v>
      </c>
      <c r="Q2369" s="3">
        <v>0.36</v>
      </c>
      <c r="R2369" s="1">
        <v>24</v>
      </c>
      <c r="S2369" s="1">
        <v>500</v>
      </c>
      <c r="T2369" s="1">
        <v>56</v>
      </c>
      <c r="U2369" s="1">
        <v>1</v>
      </c>
      <c r="V2369" s="1">
        <v>27</v>
      </c>
      <c r="W2369" s="1">
        <v>0</v>
      </c>
      <c r="X2369" s="1">
        <v>0</v>
      </c>
      <c r="Y2369" s="1">
        <v>1</v>
      </c>
      <c r="Z2369" s="1">
        <v>3</v>
      </c>
      <c r="AA2369" s="1">
        <v>0</v>
      </c>
      <c r="AB2369" s="1">
        <v>0</v>
      </c>
      <c r="AC2369" s="1">
        <v>5700</v>
      </c>
      <c r="AD2369" s="1">
        <v>0</v>
      </c>
      <c r="AE2369" s="1">
        <v>0</v>
      </c>
      <c r="AF2369" s="1">
        <v>0</v>
      </c>
      <c r="AG2369" s="1">
        <v>0</v>
      </c>
      <c r="AH2369" s="1">
        <v>300</v>
      </c>
      <c r="AI2369" s="1">
        <v>6000</v>
      </c>
      <c r="AJ2369" s="1" t="s">
        <v>1092</v>
      </c>
      <c r="AK2369" s="1" t="s">
        <v>1093</v>
      </c>
      <c r="AL2369" s="1" t="s">
        <v>1094</v>
      </c>
      <c r="AM2369" s="1" t="s">
        <v>12</v>
      </c>
      <c r="AN2369" s="1" t="s">
        <v>23098</v>
      </c>
      <c r="AO2369" s="1" t="s">
        <v>86</v>
      </c>
      <c r="AP2369" s="1" t="s">
        <v>57</v>
      </c>
      <c r="AQ2369" s="1" t="s">
        <v>25</v>
      </c>
      <c r="AR2369" s="1" t="s">
        <v>19</v>
      </c>
      <c r="AS2369" s="1" t="s">
        <v>23090</v>
      </c>
      <c r="AT2369" s="1" t="s">
        <v>26</v>
      </c>
    </row>
    <row r="2370" spans="1:46" x14ac:dyDescent="0.25">
      <c r="A2370" s="1" t="s">
        <v>18101</v>
      </c>
      <c r="B2370" s="2" t="s">
        <v>23074</v>
      </c>
      <c r="C2370" s="2" t="s">
        <v>23107</v>
      </c>
      <c r="D2370" s="1">
        <v>0</v>
      </c>
      <c r="E2370" s="1">
        <v>0</v>
      </c>
      <c r="F2370" s="1">
        <v>2</v>
      </c>
      <c r="G2370" s="1">
        <v>2</v>
      </c>
      <c r="H2370" s="6">
        <v>1</v>
      </c>
      <c r="I2370">
        <v>1</v>
      </c>
      <c r="J2370" s="1">
        <v>40</v>
      </c>
      <c r="K2370" s="1">
        <v>1</v>
      </c>
      <c r="L2370" s="1">
        <v>631</v>
      </c>
      <c r="M2370" s="6">
        <v>0.41</v>
      </c>
      <c r="N2370" s="4">
        <v>2700</v>
      </c>
      <c r="O2370" s="4">
        <v>200</v>
      </c>
      <c r="P2370" s="4">
        <v>500</v>
      </c>
      <c r="Q2370" s="3">
        <v>0.3</v>
      </c>
      <c r="R2370" s="1">
        <v>24</v>
      </c>
      <c r="S2370" s="1">
        <v>500</v>
      </c>
      <c r="T2370" s="1">
        <v>70</v>
      </c>
      <c r="U2370" s="1">
        <v>1</v>
      </c>
      <c r="V2370" s="1">
        <v>27</v>
      </c>
      <c r="W2370" s="1">
        <v>0</v>
      </c>
      <c r="X2370" s="1">
        <v>0</v>
      </c>
      <c r="Y2370" s="1">
        <v>0</v>
      </c>
      <c r="Z2370" s="1">
        <v>3</v>
      </c>
      <c r="AA2370" s="1">
        <v>1</v>
      </c>
      <c r="AB2370" s="1">
        <v>1</v>
      </c>
      <c r="AC2370" s="1">
        <v>293</v>
      </c>
      <c r="AD2370" s="1">
        <v>0</v>
      </c>
      <c r="AE2370" s="1">
        <v>360</v>
      </c>
      <c r="AF2370" s="1">
        <v>615</v>
      </c>
      <c r="AG2370" s="1">
        <v>0</v>
      </c>
      <c r="AH2370" s="1">
        <v>0</v>
      </c>
      <c r="AI2370" s="1">
        <v>1268</v>
      </c>
      <c r="AJ2370" s="1" t="s">
        <v>3353</v>
      </c>
      <c r="AK2370" s="1" t="s">
        <v>3354</v>
      </c>
      <c r="AL2370" s="1" t="s">
        <v>3355</v>
      </c>
      <c r="AM2370" s="1" t="s">
        <v>16</v>
      </c>
      <c r="AN2370" s="1" t="s">
        <v>23098</v>
      </c>
      <c r="AO2370" s="1" t="s">
        <v>86</v>
      </c>
      <c r="AP2370" s="1" t="s">
        <v>57</v>
      </c>
      <c r="AQ2370" s="1" t="s">
        <v>25</v>
      </c>
      <c r="AR2370" s="1" t="s">
        <v>30</v>
      </c>
      <c r="AS2370" s="1" t="s">
        <v>23091</v>
      </c>
      <c r="AT2370" s="1" t="s">
        <v>101</v>
      </c>
    </row>
    <row r="2371" spans="1:46" x14ac:dyDescent="0.25">
      <c r="A2371" s="1" t="s">
        <v>22753</v>
      </c>
      <c r="B2371" s="2" t="s">
        <v>23074</v>
      </c>
      <c r="C2371" s="2" t="s">
        <v>23107</v>
      </c>
      <c r="D2371" s="1">
        <v>0</v>
      </c>
      <c r="E2371" s="1">
        <v>0</v>
      </c>
      <c r="F2371" s="1">
        <v>2</v>
      </c>
      <c r="G2371" s="1">
        <v>2</v>
      </c>
      <c r="H2371" s="6">
        <v>1</v>
      </c>
      <c r="I2371">
        <v>0</v>
      </c>
      <c r="J2371" s="1">
        <v>37</v>
      </c>
      <c r="K2371" s="1">
        <v>0</v>
      </c>
      <c r="L2371" s="1">
        <v>597</v>
      </c>
      <c r="M2371" s="6">
        <v>0.7</v>
      </c>
      <c r="N2371" s="4">
        <v>2500</v>
      </c>
      <c r="O2371" s="4">
        <v>220</v>
      </c>
      <c r="P2371" s="4">
        <v>350</v>
      </c>
      <c r="Q2371" s="3">
        <v>0.3</v>
      </c>
      <c r="R2371" s="1">
        <v>24</v>
      </c>
      <c r="S2371" s="1">
        <v>350</v>
      </c>
      <c r="T2371" s="1">
        <v>44</v>
      </c>
      <c r="U2371" s="1">
        <v>0</v>
      </c>
      <c r="V2371" s="1">
        <v>27</v>
      </c>
      <c r="W2371" s="1">
        <v>0</v>
      </c>
      <c r="X2371" s="1">
        <v>0</v>
      </c>
      <c r="Y2371" s="1">
        <v>1</v>
      </c>
      <c r="Z2371" s="1">
        <v>0</v>
      </c>
      <c r="AA2371" s="1">
        <v>0</v>
      </c>
      <c r="AB2371" s="1">
        <v>0</v>
      </c>
      <c r="AC2371" s="1">
        <v>766</v>
      </c>
      <c r="AD2371" s="1">
        <v>115</v>
      </c>
      <c r="AE2371" s="1">
        <v>717</v>
      </c>
      <c r="AF2371" s="1">
        <v>1466</v>
      </c>
      <c r="AG2371" s="1">
        <v>20</v>
      </c>
      <c r="AH2371" s="1">
        <v>0</v>
      </c>
      <c r="AI2371" s="1">
        <v>3084</v>
      </c>
      <c r="AJ2371" s="1" t="s">
        <v>7305</v>
      </c>
      <c r="AK2371" s="1" t="s">
        <v>16141</v>
      </c>
      <c r="AL2371" s="1" t="s">
        <v>16142</v>
      </c>
      <c r="AM2371" s="1" t="s">
        <v>12</v>
      </c>
      <c r="AN2371" s="1" t="s">
        <v>23097</v>
      </c>
      <c r="AO2371" s="1" t="s">
        <v>364</v>
      </c>
      <c r="AP2371" s="1" t="s">
        <v>57</v>
      </c>
      <c r="AQ2371" s="1" t="s">
        <v>25</v>
      </c>
      <c r="AR2371" s="1" t="s">
        <v>19</v>
      </c>
      <c r="AS2371" s="1" t="s">
        <v>23090</v>
      </c>
      <c r="AT2371" s="1" t="s">
        <v>26</v>
      </c>
    </row>
    <row r="2372" spans="1:46" x14ac:dyDescent="0.25">
      <c r="A2372" s="1" t="s">
        <v>18736</v>
      </c>
      <c r="B2372" s="2" t="s">
        <v>23074</v>
      </c>
      <c r="C2372" s="2" t="s">
        <v>23107</v>
      </c>
      <c r="D2372" s="1">
        <v>0</v>
      </c>
      <c r="E2372" s="1">
        <v>0</v>
      </c>
      <c r="F2372" s="1">
        <v>1</v>
      </c>
      <c r="G2372" s="1">
        <v>1</v>
      </c>
      <c r="H2372" s="6">
        <v>1</v>
      </c>
      <c r="I2372">
        <v>0</v>
      </c>
      <c r="J2372" s="1">
        <v>38</v>
      </c>
      <c r="K2372" s="1">
        <v>1</v>
      </c>
      <c r="L2372" s="1">
        <v>627</v>
      </c>
      <c r="M2372" s="6">
        <v>0.19</v>
      </c>
      <c r="N2372" s="4">
        <v>6300</v>
      </c>
      <c r="O2372" s="4">
        <v>500</v>
      </c>
      <c r="P2372" s="4">
        <v>400</v>
      </c>
      <c r="Q2372" s="3">
        <v>0.36</v>
      </c>
      <c r="R2372" s="1">
        <v>24</v>
      </c>
      <c r="S2372" s="1">
        <v>400</v>
      </c>
      <c r="T2372" s="1">
        <v>31</v>
      </c>
      <c r="U2372" s="1">
        <v>1</v>
      </c>
      <c r="V2372" s="1">
        <v>27</v>
      </c>
      <c r="W2372" s="1">
        <v>0</v>
      </c>
      <c r="X2372" s="1">
        <v>1</v>
      </c>
      <c r="Y2372" s="1">
        <v>0</v>
      </c>
      <c r="Z2372" s="1">
        <v>3</v>
      </c>
      <c r="AA2372" s="1">
        <v>1</v>
      </c>
      <c r="AB2372" s="1">
        <v>0</v>
      </c>
      <c r="AC2372" s="1">
        <v>335</v>
      </c>
      <c r="AD2372" s="1">
        <v>0</v>
      </c>
      <c r="AE2372" s="1">
        <v>949</v>
      </c>
      <c r="AF2372" s="1">
        <v>445</v>
      </c>
      <c r="AG2372" s="1">
        <v>0</v>
      </c>
      <c r="AH2372" s="1">
        <v>0</v>
      </c>
      <c r="AI2372" s="1">
        <v>1729</v>
      </c>
      <c r="AJ2372" s="1" t="s">
        <v>4250</v>
      </c>
      <c r="AK2372" s="1" t="s">
        <v>5208</v>
      </c>
      <c r="AL2372" s="1" t="s">
        <v>5209</v>
      </c>
      <c r="AM2372" s="1" t="s">
        <v>12</v>
      </c>
      <c r="AN2372" s="1" t="s">
        <v>23098</v>
      </c>
      <c r="AO2372" s="1" t="s">
        <v>86</v>
      </c>
      <c r="AP2372" s="1" t="s">
        <v>57</v>
      </c>
      <c r="AQ2372" s="1" t="s">
        <v>14</v>
      </c>
      <c r="AR2372" s="1" t="s">
        <v>30</v>
      </c>
      <c r="AS2372" s="1" t="s">
        <v>23091</v>
      </c>
      <c r="AT2372" s="1" t="s">
        <v>26</v>
      </c>
    </row>
    <row r="2373" spans="1:46" x14ac:dyDescent="0.25">
      <c r="A2373" s="1" t="s">
        <v>18155</v>
      </c>
      <c r="B2373" s="2" t="s">
        <v>23074</v>
      </c>
      <c r="C2373" s="2" t="s">
        <v>23107</v>
      </c>
      <c r="D2373" s="1">
        <v>0</v>
      </c>
      <c r="E2373" s="1">
        <v>1</v>
      </c>
      <c r="F2373" s="1">
        <v>1</v>
      </c>
      <c r="G2373" s="1">
        <v>2</v>
      </c>
      <c r="H2373" s="6">
        <v>0.5</v>
      </c>
      <c r="I2373">
        <v>1</v>
      </c>
      <c r="J2373" s="1">
        <v>42</v>
      </c>
      <c r="K2373" s="1">
        <v>0</v>
      </c>
      <c r="L2373" s="1">
        <v>718</v>
      </c>
      <c r="M2373" s="6">
        <v>0.4</v>
      </c>
      <c r="N2373" s="4">
        <v>1800</v>
      </c>
      <c r="O2373" s="4">
        <v>150</v>
      </c>
      <c r="P2373" s="4">
        <v>500</v>
      </c>
      <c r="Q2373" s="3">
        <v>0.25</v>
      </c>
      <c r="R2373" s="1">
        <v>24</v>
      </c>
      <c r="S2373" s="1">
        <v>500</v>
      </c>
      <c r="T2373" s="1">
        <v>31</v>
      </c>
      <c r="U2373" s="1">
        <v>1</v>
      </c>
      <c r="V2373" s="1">
        <v>27</v>
      </c>
      <c r="W2373" s="1">
        <v>0</v>
      </c>
      <c r="X2373" s="1">
        <v>1</v>
      </c>
      <c r="Y2373" s="1">
        <v>0</v>
      </c>
      <c r="Z2373" s="1">
        <v>4</v>
      </c>
      <c r="AA2373" s="1">
        <v>1</v>
      </c>
      <c r="AB2373" s="1">
        <v>1</v>
      </c>
      <c r="AC2373" s="1">
        <v>0</v>
      </c>
      <c r="AD2373" s="1">
        <v>0</v>
      </c>
      <c r="AE2373" s="1">
        <v>0</v>
      </c>
      <c r="AF2373" s="1">
        <v>0</v>
      </c>
      <c r="AG2373" s="1">
        <v>0</v>
      </c>
      <c r="AH2373" s="1">
        <v>580</v>
      </c>
      <c r="AI2373" s="1">
        <v>580</v>
      </c>
      <c r="AJ2373" s="1" t="s">
        <v>3525</v>
      </c>
      <c r="AK2373" s="1" t="s">
        <v>3526</v>
      </c>
      <c r="AL2373" s="1" t="s">
        <v>3527</v>
      </c>
      <c r="AM2373" s="1" t="s">
        <v>16</v>
      </c>
      <c r="AN2373" s="1" t="s">
        <v>23097</v>
      </c>
      <c r="AO2373" s="1" t="s">
        <v>86</v>
      </c>
      <c r="AP2373" s="1" t="s">
        <v>57</v>
      </c>
      <c r="AQ2373" s="1" t="s">
        <v>14</v>
      </c>
      <c r="AR2373" s="1" t="s">
        <v>30</v>
      </c>
      <c r="AS2373" s="1" t="s">
        <v>23091</v>
      </c>
      <c r="AT2373" s="1" t="s">
        <v>101</v>
      </c>
    </row>
    <row r="2374" spans="1:46" x14ac:dyDescent="0.25">
      <c r="A2374" s="1" t="s">
        <v>21674</v>
      </c>
      <c r="B2374" s="2" t="s">
        <v>23074</v>
      </c>
      <c r="C2374" s="2" t="s">
        <v>23107</v>
      </c>
      <c r="D2374" s="1">
        <v>0</v>
      </c>
      <c r="E2374" s="1">
        <v>0</v>
      </c>
      <c r="F2374" s="1">
        <v>1</v>
      </c>
      <c r="G2374" s="1">
        <v>1</v>
      </c>
      <c r="H2374" s="6">
        <v>1</v>
      </c>
      <c r="I2374">
        <v>0</v>
      </c>
      <c r="J2374" s="1">
        <v>36</v>
      </c>
      <c r="K2374" s="1">
        <v>0</v>
      </c>
      <c r="L2374" s="1">
        <v>887</v>
      </c>
      <c r="M2374" s="6">
        <v>0.61</v>
      </c>
      <c r="N2374" s="4">
        <v>3100</v>
      </c>
      <c r="O2374" s="4">
        <v>230</v>
      </c>
      <c r="P2374" s="4">
        <v>1000</v>
      </c>
      <c r="Q2374" s="3">
        <v>0.25</v>
      </c>
      <c r="R2374" s="1">
        <v>24</v>
      </c>
      <c r="S2374" s="1">
        <v>1000</v>
      </c>
      <c r="T2374" s="1">
        <v>69</v>
      </c>
      <c r="U2374" s="1">
        <v>1</v>
      </c>
      <c r="V2374" s="1">
        <v>27</v>
      </c>
      <c r="W2374" s="1">
        <v>0</v>
      </c>
      <c r="X2374" s="1">
        <v>0</v>
      </c>
      <c r="Y2374" s="1">
        <v>1</v>
      </c>
      <c r="Z2374" s="1">
        <v>1</v>
      </c>
      <c r="AA2374" s="1">
        <v>1</v>
      </c>
      <c r="AB2374" s="1">
        <v>0</v>
      </c>
      <c r="AC2374" s="1">
        <v>2599</v>
      </c>
      <c r="AD2374" s="1">
        <v>0</v>
      </c>
      <c r="AE2374" s="1">
        <v>0</v>
      </c>
      <c r="AF2374" s="1">
        <v>0</v>
      </c>
      <c r="AG2374" s="1">
        <v>0</v>
      </c>
      <c r="AH2374" s="1">
        <v>0</v>
      </c>
      <c r="AI2374" s="1">
        <v>2599</v>
      </c>
      <c r="AJ2374" s="1" t="s">
        <v>13297</v>
      </c>
      <c r="AK2374" s="1" t="s">
        <v>13298</v>
      </c>
      <c r="AL2374" s="1" t="s">
        <v>13299</v>
      </c>
      <c r="AM2374" s="1" t="s">
        <v>12</v>
      </c>
      <c r="AN2374" s="1" t="s">
        <v>23097</v>
      </c>
      <c r="AO2374" s="1" t="s">
        <v>86</v>
      </c>
      <c r="AP2374" s="1" t="s">
        <v>57</v>
      </c>
      <c r="AQ2374" s="1" t="s">
        <v>25</v>
      </c>
      <c r="AR2374" s="1" t="s">
        <v>19</v>
      </c>
      <c r="AS2374" s="1" t="s">
        <v>23091</v>
      </c>
      <c r="AT2374" s="1" t="s">
        <v>26</v>
      </c>
    </row>
    <row r="2375" spans="1:46" x14ac:dyDescent="0.25">
      <c r="A2375" s="1" t="s">
        <v>19452</v>
      </c>
      <c r="B2375" s="2" t="s">
        <v>23074</v>
      </c>
      <c r="C2375" s="2" t="s">
        <v>23108</v>
      </c>
      <c r="D2375" s="1">
        <v>0</v>
      </c>
      <c r="E2375" s="1">
        <v>0</v>
      </c>
      <c r="F2375" s="1">
        <v>1</v>
      </c>
      <c r="G2375" s="1">
        <v>1</v>
      </c>
      <c r="H2375" s="6">
        <v>1</v>
      </c>
      <c r="I2375">
        <v>0</v>
      </c>
      <c r="J2375" s="1">
        <v>25</v>
      </c>
      <c r="K2375" s="1">
        <v>1</v>
      </c>
      <c r="L2375" s="1">
        <v>725</v>
      </c>
      <c r="M2375" s="6">
        <v>0.82</v>
      </c>
      <c r="N2375" s="4">
        <v>2400</v>
      </c>
      <c r="O2375" s="4">
        <v>170</v>
      </c>
      <c r="P2375" s="4">
        <v>200</v>
      </c>
      <c r="Q2375" s="3">
        <v>0.25</v>
      </c>
      <c r="R2375" s="1">
        <v>24</v>
      </c>
      <c r="S2375" s="1">
        <v>200</v>
      </c>
      <c r="T2375" s="1">
        <v>25</v>
      </c>
      <c r="U2375" s="1">
        <v>1</v>
      </c>
      <c r="V2375" s="1">
        <v>27</v>
      </c>
      <c r="W2375" s="1">
        <v>0</v>
      </c>
      <c r="X2375" s="1">
        <v>0</v>
      </c>
      <c r="Y2375" s="1">
        <v>0</v>
      </c>
      <c r="Z2375" s="1">
        <v>2</v>
      </c>
      <c r="AA2375" s="1">
        <v>1</v>
      </c>
      <c r="AB2375" s="1">
        <v>1</v>
      </c>
      <c r="AC2375" s="1">
        <v>1561</v>
      </c>
      <c r="AD2375" s="1">
        <v>0</v>
      </c>
      <c r="AE2375" s="1">
        <v>0</v>
      </c>
      <c r="AF2375" s="1">
        <v>1118</v>
      </c>
      <c r="AG2375" s="1">
        <v>0</v>
      </c>
      <c r="AH2375" s="1">
        <v>300</v>
      </c>
      <c r="AI2375" s="1">
        <v>2979</v>
      </c>
      <c r="AJ2375" s="1" t="s">
        <v>7231</v>
      </c>
      <c r="AK2375" s="1" t="s">
        <v>7232</v>
      </c>
      <c r="AL2375" s="1" t="s">
        <v>7233</v>
      </c>
      <c r="AM2375" s="1" t="s">
        <v>12</v>
      </c>
      <c r="AN2375" s="1" t="s">
        <v>23098</v>
      </c>
      <c r="AO2375" s="1" t="s">
        <v>86</v>
      </c>
      <c r="AP2375" s="1" t="s">
        <v>57</v>
      </c>
      <c r="AQ2375" s="1" t="s">
        <v>25</v>
      </c>
      <c r="AR2375" s="1" t="s">
        <v>30</v>
      </c>
      <c r="AS2375" s="1" t="s">
        <v>23091</v>
      </c>
      <c r="AT2375" s="1" t="s">
        <v>101</v>
      </c>
    </row>
    <row r="2376" spans="1:46" x14ac:dyDescent="0.25">
      <c r="A2376" s="1" t="s">
        <v>17508</v>
      </c>
      <c r="B2376" s="2" t="s">
        <v>23074</v>
      </c>
      <c r="C2376" s="2" t="s">
        <v>23108</v>
      </c>
      <c r="D2376" s="1">
        <v>0</v>
      </c>
      <c r="E2376" s="1">
        <v>0</v>
      </c>
      <c r="F2376" s="1">
        <v>2</v>
      </c>
      <c r="G2376" s="1">
        <v>2</v>
      </c>
      <c r="H2376" s="6">
        <v>1</v>
      </c>
      <c r="I2376">
        <v>0</v>
      </c>
      <c r="J2376" s="1">
        <v>27</v>
      </c>
      <c r="K2376" s="1">
        <v>1</v>
      </c>
      <c r="L2376" s="1">
        <v>647</v>
      </c>
      <c r="M2376" s="6">
        <v>0.72</v>
      </c>
      <c r="N2376" s="4">
        <v>2400</v>
      </c>
      <c r="O2376" s="4">
        <v>180</v>
      </c>
      <c r="P2376" s="4">
        <v>1350</v>
      </c>
      <c r="Q2376" s="3">
        <v>0.28999999999999998</v>
      </c>
      <c r="R2376" s="1">
        <v>24</v>
      </c>
      <c r="S2376" s="1">
        <v>1350</v>
      </c>
      <c r="T2376" s="1">
        <v>110</v>
      </c>
      <c r="U2376" s="1">
        <v>0</v>
      </c>
      <c r="V2376" s="1">
        <v>27</v>
      </c>
      <c r="W2376" s="1">
        <v>0</v>
      </c>
      <c r="X2376" s="1">
        <v>0</v>
      </c>
      <c r="Y2376" s="1">
        <v>1</v>
      </c>
      <c r="Z2376" s="1">
        <v>1</v>
      </c>
      <c r="AA2376" s="1">
        <v>1</v>
      </c>
      <c r="AB2376" s="1">
        <v>0</v>
      </c>
      <c r="AC2376" s="1">
        <v>0</v>
      </c>
      <c r="AD2376" s="1">
        <v>0</v>
      </c>
      <c r="AE2376" s="1">
        <v>0</v>
      </c>
      <c r="AF2376" s="1">
        <v>762</v>
      </c>
      <c r="AG2376" s="1">
        <v>30</v>
      </c>
      <c r="AH2376" s="1">
        <v>400</v>
      </c>
      <c r="AI2376" s="1">
        <v>1192</v>
      </c>
      <c r="AJ2376" s="1" t="s">
        <v>1440</v>
      </c>
      <c r="AK2376" s="1" t="s">
        <v>1594</v>
      </c>
      <c r="AL2376" s="1" t="s">
        <v>1595</v>
      </c>
      <c r="AM2376" s="1" t="s">
        <v>12</v>
      </c>
      <c r="AN2376" s="1" t="s">
        <v>23098</v>
      </c>
      <c r="AO2376" s="1" t="s">
        <v>364</v>
      </c>
      <c r="AP2376" s="1" t="s">
        <v>57</v>
      </c>
      <c r="AQ2376" s="1" t="s">
        <v>25</v>
      </c>
      <c r="AR2376" s="1" t="s">
        <v>19</v>
      </c>
      <c r="AS2376" s="1" t="s">
        <v>23091</v>
      </c>
      <c r="AT2376" s="1" t="s">
        <v>26</v>
      </c>
    </row>
    <row r="2377" spans="1:46" x14ac:dyDescent="0.25">
      <c r="A2377" s="1" t="s">
        <v>21813</v>
      </c>
      <c r="B2377" s="2" t="s">
        <v>23074</v>
      </c>
      <c r="C2377" s="2" t="s">
        <v>23110</v>
      </c>
      <c r="D2377" s="1">
        <v>0</v>
      </c>
      <c r="E2377" s="1">
        <v>1</v>
      </c>
      <c r="F2377" s="1">
        <v>1</v>
      </c>
      <c r="G2377" s="1">
        <v>2</v>
      </c>
      <c r="H2377" s="6">
        <v>0.5</v>
      </c>
      <c r="I2377">
        <v>0</v>
      </c>
      <c r="J2377" s="1">
        <v>23</v>
      </c>
      <c r="K2377" s="1">
        <v>1</v>
      </c>
      <c r="L2377" s="1">
        <v>638</v>
      </c>
      <c r="M2377" s="6">
        <v>0.15</v>
      </c>
      <c r="N2377" s="4">
        <v>2280</v>
      </c>
      <c r="O2377" s="4">
        <v>190</v>
      </c>
      <c r="P2377" s="4">
        <v>300</v>
      </c>
      <c r="Q2377" s="3">
        <v>0.22</v>
      </c>
      <c r="R2377" s="1">
        <v>12</v>
      </c>
      <c r="S2377" s="1">
        <v>300</v>
      </c>
      <c r="T2377" s="1">
        <v>36</v>
      </c>
      <c r="U2377" s="1">
        <v>1</v>
      </c>
      <c r="V2377" s="1">
        <v>27</v>
      </c>
      <c r="W2377" s="1">
        <v>0</v>
      </c>
      <c r="X2377" s="1">
        <v>0</v>
      </c>
      <c r="Y2377" s="1">
        <v>1</v>
      </c>
      <c r="Z2377" s="1">
        <v>2</v>
      </c>
      <c r="AA2377" s="1">
        <v>0</v>
      </c>
      <c r="AB2377" s="1">
        <v>1</v>
      </c>
      <c r="AC2377" s="1">
        <v>0</v>
      </c>
      <c r="AD2377" s="1">
        <v>0</v>
      </c>
      <c r="AE2377" s="1">
        <v>0</v>
      </c>
      <c r="AF2377" s="1">
        <v>0</v>
      </c>
      <c r="AG2377" s="1">
        <v>37</v>
      </c>
      <c r="AH2377" s="1">
        <v>0</v>
      </c>
      <c r="AI2377" s="1">
        <v>37</v>
      </c>
      <c r="AJ2377" s="1" t="s">
        <v>13663</v>
      </c>
      <c r="AK2377" s="1" t="s">
        <v>13664</v>
      </c>
      <c r="AL2377" s="1" t="s">
        <v>13665</v>
      </c>
      <c r="AM2377" s="1" t="s">
        <v>12</v>
      </c>
      <c r="AN2377" s="1" t="s">
        <v>23098</v>
      </c>
      <c r="AO2377" s="1" t="s">
        <v>86</v>
      </c>
      <c r="AP2377" s="1" t="s">
        <v>57</v>
      </c>
      <c r="AQ2377" s="1" t="s">
        <v>25</v>
      </c>
      <c r="AR2377" s="1" t="s">
        <v>19</v>
      </c>
      <c r="AS2377" s="1" t="s">
        <v>23090</v>
      </c>
      <c r="AT2377" s="1" t="s">
        <v>101</v>
      </c>
    </row>
    <row r="2378" spans="1:46" x14ac:dyDescent="0.25">
      <c r="A2378" s="1" t="s">
        <v>21283</v>
      </c>
      <c r="B2378" s="2" t="s">
        <v>23074</v>
      </c>
      <c r="C2378" s="2" t="s">
        <v>23111</v>
      </c>
      <c r="D2378" s="1">
        <v>0</v>
      </c>
      <c r="E2378" s="1">
        <v>0</v>
      </c>
      <c r="F2378" s="1">
        <v>2</v>
      </c>
      <c r="G2378" s="1">
        <v>2</v>
      </c>
      <c r="H2378" s="6">
        <v>1</v>
      </c>
      <c r="I2378">
        <v>0</v>
      </c>
      <c r="J2378" s="1">
        <v>41</v>
      </c>
      <c r="K2378" s="1">
        <v>1</v>
      </c>
      <c r="L2378" s="1">
        <v>730</v>
      </c>
      <c r="M2378" s="6">
        <v>0.38</v>
      </c>
      <c r="N2378" s="4">
        <v>2400</v>
      </c>
      <c r="O2378" s="4">
        <v>200</v>
      </c>
      <c r="P2378" s="4">
        <v>300</v>
      </c>
      <c r="Q2378" s="3">
        <v>0.22</v>
      </c>
      <c r="R2378" s="1">
        <v>12</v>
      </c>
      <c r="S2378" s="1">
        <v>300</v>
      </c>
      <c r="T2378" s="1">
        <v>32</v>
      </c>
      <c r="U2378" s="1">
        <v>1</v>
      </c>
      <c r="V2378" s="1">
        <v>27</v>
      </c>
      <c r="W2378" s="1">
        <v>0</v>
      </c>
      <c r="X2378" s="1">
        <v>1</v>
      </c>
      <c r="Y2378" s="1">
        <v>0</v>
      </c>
      <c r="Z2378" s="1">
        <v>5</v>
      </c>
      <c r="AA2378" s="1">
        <v>0</v>
      </c>
      <c r="AB2378" s="1">
        <v>0</v>
      </c>
      <c r="AC2378" s="1">
        <v>0</v>
      </c>
      <c r="AD2378" s="1">
        <v>0</v>
      </c>
      <c r="AE2378" s="1">
        <v>0</v>
      </c>
      <c r="AF2378" s="1">
        <v>1118</v>
      </c>
      <c r="AG2378" s="1">
        <v>0</v>
      </c>
      <c r="AH2378" s="1">
        <v>450</v>
      </c>
      <c r="AI2378" s="1">
        <v>1568</v>
      </c>
      <c r="AJ2378" s="1" t="s">
        <v>373</v>
      </c>
      <c r="AK2378" s="1" t="s">
        <v>12257</v>
      </c>
      <c r="AL2378" s="1" t="s">
        <v>12258</v>
      </c>
      <c r="AM2378" s="1" t="s">
        <v>12</v>
      </c>
      <c r="AN2378" s="1" t="s">
        <v>23098</v>
      </c>
      <c r="AO2378" s="1" t="s">
        <v>86</v>
      </c>
      <c r="AP2378" s="1" t="s">
        <v>57</v>
      </c>
      <c r="AQ2378" s="1" t="s">
        <v>14</v>
      </c>
      <c r="AR2378" s="1" t="s">
        <v>30</v>
      </c>
      <c r="AS2378" s="1" t="s">
        <v>23090</v>
      </c>
      <c r="AT2378" s="1" t="s">
        <v>26</v>
      </c>
    </row>
    <row r="2379" spans="1:46" x14ac:dyDescent="0.25">
      <c r="A2379" s="1" t="s">
        <v>21339</v>
      </c>
      <c r="B2379" s="2" t="s">
        <v>23075</v>
      </c>
      <c r="C2379" s="2" t="s">
        <v>23104</v>
      </c>
      <c r="D2379" s="1">
        <v>0</v>
      </c>
      <c r="E2379" s="1">
        <v>5</v>
      </c>
      <c r="F2379" s="1">
        <v>4</v>
      </c>
      <c r="G2379" s="1">
        <v>9</v>
      </c>
      <c r="H2379" s="6">
        <v>0.44444444444444442</v>
      </c>
      <c r="I2379">
        <v>0</v>
      </c>
      <c r="J2379" s="1">
        <v>46</v>
      </c>
      <c r="K2379" s="1">
        <v>0</v>
      </c>
      <c r="L2379" s="1">
        <v>462</v>
      </c>
      <c r="M2379" s="6">
        <v>0</v>
      </c>
      <c r="N2379" s="4">
        <v>3000</v>
      </c>
      <c r="O2379" s="4">
        <v>250</v>
      </c>
      <c r="P2379" s="4">
        <v>190</v>
      </c>
      <c r="Q2379" s="3">
        <v>0.38</v>
      </c>
      <c r="R2379" s="1">
        <v>24</v>
      </c>
      <c r="S2379" s="1">
        <v>190</v>
      </c>
      <c r="T2379" s="1">
        <v>10</v>
      </c>
      <c r="U2379" s="1">
        <v>1</v>
      </c>
      <c r="V2379" s="1">
        <v>27</v>
      </c>
      <c r="W2379" s="1">
        <v>1</v>
      </c>
      <c r="X2379" s="1">
        <v>1</v>
      </c>
      <c r="Y2379" s="1">
        <v>1</v>
      </c>
      <c r="Z2379" s="1">
        <v>3</v>
      </c>
      <c r="AA2379" s="1">
        <v>0</v>
      </c>
      <c r="AB2379" s="1">
        <v>0</v>
      </c>
      <c r="AC2379" s="1">
        <v>180</v>
      </c>
      <c r="AD2379" s="1">
        <v>0</v>
      </c>
      <c r="AE2379" s="1">
        <v>250</v>
      </c>
      <c r="AF2379" s="1">
        <v>160</v>
      </c>
      <c r="AG2379" s="1">
        <v>0</v>
      </c>
      <c r="AH2379" s="1">
        <v>70</v>
      </c>
      <c r="AI2379" s="1">
        <v>660</v>
      </c>
      <c r="AJ2379" s="1" t="s">
        <v>8945</v>
      </c>
      <c r="AK2379" s="1" t="s">
        <v>12385</v>
      </c>
      <c r="AL2379" s="1" t="s">
        <v>12386</v>
      </c>
      <c r="AM2379" s="1" t="s">
        <v>12</v>
      </c>
      <c r="AN2379" s="1" t="s">
        <v>23097</v>
      </c>
      <c r="AO2379" s="1" t="s">
        <v>86</v>
      </c>
      <c r="AP2379" s="1" t="s">
        <v>86</v>
      </c>
      <c r="AQ2379" s="1" t="s">
        <v>14</v>
      </c>
      <c r="AR2379" s="1" t="s">
        <v>19</v>
      </c>
      <c r="AS2379" s="1" t="s">
        <v>23090</v>
      </c>
      <c r="AT2379" s="1" t="s">
        <v>26</v>
      </c>
    </row>
    <row r="2380" spans="1:46" x14ac:dyDescent="0.25">
      <c r="A2380" s="1" t="s">
        <v>22551</v>
      </c>
      <c r="B2380" s="2" t="s">
        <v>23075</v>
      </c>
      <c r="C2380" s="2" t="s">
        <v>23104</v>
      </c>
      <c r="D2380" s="1">
        <v>3</v>
      </c>
      <c r="E2380" s="1">
        <v>4</v>
      </c>
      <c r="F2380" s="1">
        <v>1</v>
      </c>
      <c r="G2380" s="1">
        <v>8</v>
      </c>
      <c r="H2380" s="6">
        <v>0.125</v>
      </c>
      <c r="I2380">
        <v>0</v>
      </c>
      <c r="J2380" s="1">
        <v>42</v>
      </c>
      <c r="K2380" s="1">
        <v>0</v>
      </c>
      <c r="L2380" s="1">
        <v>574</v>
      </c>
      <c r="M2380" s="6">
        <v>0.28999999999999998</v>
      </c>
      <c r="N2380" s="4">
        <v>3600</v>
      </c>
      <c r="O2380" s="4">
        <v>300</v>
      </c>
      <c r="P2380" s="4">
        <v>250</v>
      </c>
      <c r="Q2380" s="3">
        <v>0.36</v>
      </c>
      <c r="R2380" s="1">
        <v>24</v>
      </c>
      <c r="S2380" s="1">
        <v>250</v>
      </c>
      <c r="T2380" s="1">
        <v>27</v>
      </c>
      <c r="U2380" s="1">
        <v>1</v>
      </c>
      <c r="V2380" s="1">
        <v>27</v>
      </c>
      <c r="W2380" s="1">
        <v>0</v>
      </c>
      <c r="X2380" s="1">
        <v>0</v>
      </c>
      <c r="Y2380" s="1">
        <v>1</v>
      </c>
      <c r="Z2380" s="1">
        <v>4</v>
      </c>
      <c r="AA2380" s="1">
        <v>0</v>
      </c>
      <c r="AB2380" s="1">
        <v>0</v>
      </c>
      <c r="AC2380" s="1">
        <v>0</v>
      </c>
      <c r="AD2380" s="1">
        <v>0</v>
      </c>
      <c r="AE2380" s="1">
        <v>350</v>
      </c>
      <c r="AF2380" s="1">
        <v>350</v>
      </c>
      <c r="AG2380" s="1">
        <v>0</v>
      </c>
      <c r="AH2380" s="1">
        <v>700</v>
      </c>
      <c r="AI2380" s="1">
        <v>1400</v>
      </c>
      <c r="AJ2380" s="1" t="s">
        <v>15605</v>
      </c>
      <c r="AK2380" s="1" t="s">
        <v>15606</v>
      </c>
      <c r="AL2380" s="1" t="s">
        <v>15607</v>
      </c>
      <c r="AM2380" s="1" t="s">
        <v>12</v>
      </c>
      <c r="AN2380" s="1" t="s">
        <v>23097</v>
      </c>
      <c r="AO2380" s="1" t="s">
        <v>86</v>
      </c>
      <c r="AP2380" s="1" t="s">
        <v>57</v>
      </c>
      <c r="AQ2380" s="1" t="s">
        <v>25</v>
      </c>
      <c r="AR2380" s="1" t="s">
        <v>19</v>
      </c>
      <c r="AS2380" s="1" t="s">
        <v>23090</v>
      </c>
      <c r="AT2380" s="1" t="s">
        <v>26</v>
      </c>
    </row>
    <row r="2381" spans="1:46" x14ac:dyDescent="0.25">
      <c r="A2381" s="1" t="s">
        <v>22587</v>
      </c>
      <c r="B2381" s="2" t="s">
        <v>23075</v>
      </c>
      <c r="C2381" s="2" t="s">
        <v>23105</v>
      </c>
      <c r="D2381" s="1">
        <v>0</v>
      </c>
      <c r="E2381" s="1">
        <v>5</v>
      </c>
      <c r="F2381" s="1">
        <v>1</v>
      </c>
      <c r="G2381" s="1">
        <v>6</v>
      </c>
      <c r="H2381" s="6">
        <v>0.16666666666666666</v>
      </c>
      <c r="I2381">
        <v>0</v>
      </c>
      <c r="J2381" s="1">
        <v>36</v>
      </c>
      <c r="K2381" s="1">
        <v>1</v>
      </c>
      <c r="L2381" s="1">
        <v>568</v>
      </c>
      <c r="M2381" s="6">
        <v>0.31</v>
      </c>
      <c r="N2381" s="4">
        <v>2800</v>
      </c>
      <c r="O2381" s="4">
        <v>230</v>
      </c>
      <c r="P2381" s="4">
        <v>300</v>
      </c>
      <c r="Q2381" s="3">
        <v>0.39</v>
      </c>
      <c r="R2381" s="1">
        <v>6</v>
      </c>
      <c r="S2381" s="1">
        <v>300</v>
      </c>
      <c r="T2381" s="1">
        <v>57</v>
      </c>
      <c r="U2381" s="1">
        <v>0</v>
      </c>
      <c r="V2381" s="1">
        <v>27</v>
      </c>
      <c r="W2381" s="1">
        <v>0</v>
      </c>
      <c r="X2381" s="1">
        <v>0</v>
      </c>
      <c r="Y2381" s="1">
        <v>1</v>
      </c>
      <c r="Z2381" s="1">
        <v>4</v>
      </c>
      <c r="AA2381" s="1">
        <v>1</v>
      </c>
      <c r="AB2381" s="1">
        <v>1</v>
      </c>
      <c r="AC2381" s="1">
        <v>0</v>
      </c>
      <c r="AD2381" s="1">
        <v>0</v>
      </c>
      <c r="AE2381" s="1">
        <v>0</v>
      </c>
      <c r="AF2381" s="1">
        <v>0</v>
      </c>
      <c r="AG2381" s="1">
        <v>0</v>
      </c>
      <c r="AH2381" s="1">
        <v>300</v>
      </c>
      <c r="AI2381" s="1">
        <v>300</v>
      </c>
      <c r="AJ2381" s="1" t="s">
        <v>15706</v>
      </c>
      <c r="AK2381" s="1" t="s">
        <v>15707</v>
      </c>
      <c r="AL2381" s="1" t="s">
        <v>15708</v>
      </c>
      <c r="AM2381" s="1" t="s">
        <v>12</v>
      </c>
      <c r="AN2381" s="1" t="s">
        <v>23098</v>
      </c>
      <c r="AO2381" s="1" t="s">
        <v>364</v>
      </c>
      <c r="AP2381" s="1" t="s">
        <v>57</v>
      </c>
      <c r="AQ2381" s="1" t="s">
        <v>25</v>
      </c>
      <c r="AR2381" s="1" t="s">
        <v>19</v>
      </c>
      <c r="AS2381" s="1" t="s">
        <v>23091</v>
      </c>
      <c r="AT2381" s="1" t="s">
        <v>101</v>
      </c>
    </row>
    <row r="2382" spans="1:46" x14ac:dyDescent="0.25">
      <c r="A2382" s="1" t="s">
        <v>20909</v>
      </c>
      <c r="B2382" s="2" t="s">
        <v>23101</v>
      </c>
      <c r="C2382" s="2" t="s">
        <v>23104</v>
      </c>
      <c r="D2382" s="1">
        <v>3</v>
      </c>
      <c r="E2382" s="1">
        <v>1</v>
      </c>
      <c r="F2382" s="1">
        <v>1</v>
      </c>
      <c r="G2382" s="1">
        <v>5</v>
      </c>
      <c r="H2382" s="6">
        <v>0.2</v>
      </c>
      <c r="I2382">
        <v>0</v>
      </c>
      <c r="J2382" s="1">
        <v>33</v>
      </c>
      <c r="K2382" s="1">
        <v>1</v>
      </c>
      <c r="L2382" s="1">
        <v>779</v>
      </c>
      <c r="M2382" s="6">
        <v>0</v>
      </c>
      <c r="N2382" s="4">
        <v>1200</v>
      </c>
      <c r="O2382" s="4">
        <v>120</v>
      </c>
      <c r="P2382" s="4">
        <v>700</v>
      </c>
      <c r="Q2382" s="3">
        <v>0.33</v>
      </c>
      <c r="R2382" s="1">
        <v>36</v>
      </c>
      <c r="S2382" s="1">
        <v>700</v>
      </c>
      <c r="T2382" s="1">
        <v>11</v>
      </c>
      <c r="U2382" s="1">
        <v>1</v>
      </c>
      <c r="V2382" s="1">
        <v>27</v>
      </c>
      <c r="W2382" s="1">
        <v>1</v>
      </c>
      <c r="X2382" s="1">
        <v>1</v>
      </c>
      <c r="Y2382" s="1">
        <v>1</v>
      </c>
      <c r="Z2382" s="1">
        <v>3</v>
      </c>
      <c r="AA2382" s="1">
        <v>0</v>
      </c>
      <c r="AB2382" s="1">
        <v>0</v>
      </c>
      <c r="AC2382" s="1">
        <v>500</v>
      </c>
      <c r="AD2382" s="1">
        <v>0</v>
      </c>
      <c r="AE2382" s="1">
        <v>300</v>
      </c>
      <c r="AF2382" s="1">
        <v>0</v>
      </c>
      <c r="AG2382" s="1">
        <v>0</v>
      </c>
      <c r="AH2382" s="1">
        <v>0</v>
      </c>
      <c r="AI2382" s="1">
        <v>800</v>
      </c>
      <c r="AJ2382" s="1" t="s">
        <v>8191</v>
      </c>
      <c r="AK2382" s="1" t="s">
        <v>11213</v>
      </c>
      <c r="AL2382" s="1" t="s">
        <v>11</v>
      </c>
      <c r="AM2382" s="1" t="s">
        <v>12</v>
      </c>
      <c r="AN2382" s="1" t="s">
        <v>23098</v>
      </c>
      <c r="AO2382" s="1" t="s">
        <v>86</v>
      </c>
      <c r="AP2382" s="1" t="s">
        <v>86</v>
      </c>
      <c r="AQ2382" s="1" t="s">
        <v>14</v>
      </c>
      <c r="AR2382" s="1" t="s">
        <v>19</v>
      </c>
      <c r="AS2382" s="1" t="s">
        <v>23090</v>
      </c>
      <c r="AT2382" s="1" t="s">
        <v>26</v>
      </c>
    </row>
    <row r="2383" spans="1:46" x14ac:dyDescent="0.25">
      <c r="A2383" s="1" t="s">
        <v>20917</v>
      </c>
      <c r="B2383" s="2" t="s">
        <v>23101</v>
      </c>
      <c r="C2383" s="2" t="s">
        <v>23104</v>
      </c>
      <c r="D2383" s="1">
        <v>1</v>
      </c>
      <c r="E2383" s="1">
        <v>0</v>
      </c>
      <c r="F2383" s="1">
        <v>3</v>
      </c>
      <c r="G2383" s="1">
        <v>4</v>
      </c>
      <c r="H2383" s="6">
        <v>0.75</v>
      </c>
      <c r="I2383">
        <v>1</v>
      </c>
      <c r="J2383" s="1">
        <v>35</v>
      </c>
      <c r="K2383" s="1">
        <v>1</v>
      </c>
      <c r="L2383" s="1">
        <v>517</v>
      </c>
      <c r="M2383" s="6">
        <v>0</v>
      </c>
      <c r="N2383" s="4">
        <v>1500</v>
      </c>
      <c r="O2383" s="4">
        <v>130</v>
      </c>
      <c r="P2383" s="4">
        <v>100</v>
      </c>
      <c r="Q2383" s="3">
        <v>0.25</v>
      </c>
      <c r="R2383" s="1">
        <v>12</v>
      </c>
      <c r="S2383" s="1">
        <v>100</v>
      </c>
      <c r="T2383" s="1">
        <v>7</v>
      </c>
      <c r="U2383" s="1">
        <v>1</v>
      </c>
      <c r="V2383" s="1">
        <v>27</v>
      </c>
      <c r="W2383" s="1">
        <v>0</v>
      </c>
      <c r="X2383" s="1">
        <v>0</v>
      </c>
      <c r="Y2383" s="1">
        <v>1</v>
      </c>
      <c r="Z2383" s="1">
        <v>1</v>
      </c>
      <c r="AA2383" s="1">
        <v>1</v>
      </c>
      <c r="AB2383" s="1">
        <v>1</v>
      </c>
      <c r="AC2383" s="1">
        <v>0</v>
      </c>
      <c r="AD2383" s="1">
        <v>0</v>
      </c>
      <c r="AE2383" s="1">
        <v>0</v>
      </c>
      <c r="AF2383" s="1">
        <v>450</v>
      </c>
      <c r="AG2383" s="1">
        <v>0</v>
      </c>
      <c r="AH2383" s="1">
        <v>370</v>
      </c>
      <c r="AI2383" s="1">
        <v>820</v>
      </c>
      <c r="AJ2383" s="1" t="s">
        <v>11233</v>
      </c>
      <c r="AK2383" s="1" t="s">
        <v>2887</v>
      </c>
      <c r="AL2383" s="1" t="s">
        <v>2887</v>
      </c>
      <c r="AM2383" s="1" t="s">
        <v>16</v>
      </c>
      <c r="AN2383" s="1" t="s">
        <v>23098</v>
      </c>
      <c r="AO2383" s="1" t="s">
        <v>86</v>
      </c>
      <c r="AP2383" s="1" t="s">
        <v>57</v>
      </c>
      <c r="AQ2383" s="1" t="s">
        <v>25</v>
      </c>
      <c r="AR2383" s="1" t="s">
        <v>19</v>
      </c>
      <c r="AS2383" s="1" t="s">
        <v>23091</v>
      </c>
      <c r="AT2383" s="1" t="s">
        <v>101</v>
      </c>
    </row>
    <row r="2384" spans="1:46" x14ac:dyDescent="0.25">
      <c r="A2384" s="1" t="s">
        <v>19829</v>
      </c>
      <c r="B2384" s="2" t="s">
        <v>23101</v>
      </c>
      <c r="C2384" s="2" t="s">
        <v>23104</v>
      </c>
      <c r="D2384" s="1">
        <v>2</v>
      </c>
      <c r="E2384" s="1">
        <v>2</v>
      </c>
      <c r="F2384" s="1">
        <v>1</v>
      </c>
      <c r="G2384" s="1">
        <v>5</v>
      </c>
      <c r="H2384" s="6">
        <v>0.2</v>
      </c>
      <c r="I2384">
        <v>0</v>
      </c>
      <c r="J2384" s="1">
        <v>33</v>
      </c>
      <c r="K2384" s="1">
        <v>1</v>
      </c>
      <c r="L2384" s="1">
        <v>636</v>
      </c>
      <c r="M2384" s="6">
        <v>0.3</v>
      </c>
      <c r="N2384" s="4">
        <v>1500</v>
      </c>
      <c r="O2384" s="4">
        <v>130</v>
      </c>
      <c r="P2384" s="4">
        <v>500</v>
      </c>
      <c r="Q2384" s="3">
        <v>0.38</v>
      </c>
      <c r="R2384" s="1">
        <v>36</v>
      </c>
      <c r="S2384" s="1">
        <v>500</v>
      </c>
      <c r="T2384" s="1">
        <v>28</v>
      </c>
      <c r="U2384" s="1">
        <v>0</v>
      </c>
      <c r="V2384" s="1">
        <v>27</v>
      </c>
      <c r="W2384" s="1">
        <v>0</v>
      </c>
      <c r="X2384" s="1">
        <v>0</v>
      </c>
      <c r="Y2384" s="1">
        <v>0</v>
      </c>
      <c r="Z2384" s="1">
        <v>4</v>
      </c>
      <c r="AA2384" s="1">
        <v>1</v>
      </c>
      <c r="AB2384" s="1">
        <v>1</v>
      </c>
      <c r="AC2384" s="1">
        <v>0</v>
      </c>
      <c r="AD2384" s="1">
        <v>0</v>
      </c>
      <c r="AE2384" s="1">
        <v>0</v>
      </c>
      <c r="AF2384" s="1">
        <v>300</v>
      </c>
      <c r="AG2384" s="1">
        <v>45</v>
      </c>
      <c r="AH2384" s="1">
        <v>0</v>
      </c>
      <c r="AI2384" s="1">
        <v>345</v>
      </c>
      <c r="AJ2384" s="1" t="s">
        <v>231</v>
      </c>
      <c r="AK2384" s="1" t="s">
        <v>8268</v>
      </c>
      <c r="AL2384" s="1" t="s">
        <v>8269</v>
      </c>
      <c r="AM2384" s="1" t="s">
        <v>12</v>
      </c>
      <c r="AN2384" s="1" t="s">
        <v>23098</v>
      </c>
      <c r="AO2384" s="1" t="s">
        <v>364</v>
      </c>
      <c r="AP2384" s="1" t="s">
        <v>57</v>
      </c>
      <c r="AQ2384" s="1" t="s">
        <v>25</v>
      </c>
      <c r="AR2384" s="1" t="s">
        <v>30</v>
      </c>
      <c r="AS2384" s="1" t="s">
        <v>23091</v>
      </c>
      <c r="AT2384" s="1" t="s">
        <v>101</v>
      </c>
    </row>
    <row r="2385" spans="1:46" x14ac:dyDescent="0.25">
      <c r="A2385" s="1" t="s">
        <v>20380</v>
      </c>
      <c r="B2385" s="2" t="s">
        <v>23101</v>
      </c>
      <c r="C2385" s="2" t="s">
        <v>23104</v>
      </c>
      <c r="D2385" s="1">
        <v>0</v>
      </c>
      <c r="E2385" s="1">
        <v>0</v>
      </c>
      <c r="F2385" s="1">
        <v>1</v>
      </c>
      <c r="G2385" s="1">
        <v>1</v>
      </c>
      <c r="H2385" s="6">
        <v>1</v>
      </c>
      <c r="I2385">
        <v>1</v>
      </c>
      <c r="J2385" s="1">
        <v>48</v>
      </c>
      <c r="K2385" s="1">
        <v>0</v>
      </c>
      <c r="L2385" s="1">
        <v>700</v>
      </c>
      <c r="M2385" s="6">
        <v>0.26</v>
      </c>
      <c r="N2385" s="4">
        <v>7000</v>
      </c>
      <c r="O2385" s="4">
        <v>600</v>
      </c>
      <c r="P2385" s="4">
        <v>1000</v>
      </c>
      <c r="Q2385" s="3">
        <v>0.36</v>
      </c>
      <c r="R2385" s="1">
        <v>24</v>
      </c>
      <c r="S2385" s="1">
        <v>1000</v>
      </c>
      <c r="T2385" s="1">
        <v>45</v>
      </c>
      <c r="U2385" s="1">
        <v>1</v>
      </c>
      <c r="V2385" s="1">
        <v>27</v>
      </c>
      <c r="W2385" s="1">
        <v>0</v>
      </c>
      <c r="X2385" s="1">
        <v>1</v>
      </c>
      <c r="Y2385" s="1">
        <v>0</v>
      </c>
      <c r="Z2385" s="1">
        <v>3</v>
      </c>
      <c r="AA2385" s="1">
        <v>1</v>
      </c>
      <c r="AB2385" s="1">
        <v>1</v>
      </c>
      <c r="AC2385" s="1">
        <v>0</v>
      </c>
      <c r="AD2385" s="1">
        <v>0</v>
      </c>
      <c r="AE2385" s="1">
        <v>611</v>
      </c>
      <c r="AF2385" s="1">
        <v>1415</v>
      </c>
      <c r="AG2385" s="1">
        <v>0</v>
      </c>
      <c r="AH2385" s="1">
        <v>0</v>
      </c>
      <c r="AI2385" s="1">
        <v>2026</v>
      </c>
      <c r="AJ2385" s="1" t="s">
        <v>9777</v>
      </c>
      <c r="AK2385" s="1" t="s">
        <v>9778</v>
      </c>
      <c r="AL2385" s="1" t="s">
        <v>9779</v>
      </c>
      <c r="AM2385" s="1" t="s">
        <v>16</v>
      </c>
      <c r="AN2385" s="1" t="s">
        <v>23097</v>
      </c>
      <c r="AO2385" s="1" t="s">
        <v>86</v>
      </c>
      <c r="AP2385" s="1" t="s">
        <v>57</v>
      </c>
      <c r="AQ2385" s="1" t="s">
        <v>14</v>
      </c>
      <c r="AR2385" s="1" t="s">
        <v>30</v>
      </c>
      <c r="AS2385" s="1" t="s">
        <v>23091</v>
      </c>
      <c r="AT2385" s="1" t="s">
        <v>101</v>
      </c>
    </row>
    <row r="2386" spans="1:46" x14ac:dyDescent="0.25">
      <c r="A2386" s="1" t="s">
        <v>18453</v>
      </c>
      <c r="B2386" s="2" t="s">
        <v>23101</v>
      </c>
      <c r="C2386" s="2" t="s">
        <v>23104</v>
      </c>
      <c r="D2386" s="1">
        <v>3</v>
      </c>
      <c r="E2386" s="1">
        <v>0</v>
      </c>
      <c r="F2386" s="1">
        <v>2</v>
      </c>
      <c r="G2386" s="1">
        <v>5</v>
      </c>
      <c r="H2386" s="6">
        <v>0.4</v>
      </c>
      <c r="I2386">
        <v>0</v>
      </c>
      <c r="J2386" s="1">
        <v>37</v>
      </c>
      <c r="K2386" s="1">
        <v>1</v>
      </c>
      <c r="L2386" s="1">
        <v>541</v>
      </c>
      <c r="M2386" s="6">
        <v>0.37</v>
      </c>
      <c r="N2386" s="4">
        <v>3400</v>
      </c>
      <c r="O2386" s="4">
        <v>280</v>
      </c>
      <c r="P2386" s="4">
        <v>800</v>
      </c>
      <c r="Q2386" s="3">
        <v>0.31</v>
      </c>
      <c r="R2386" s="1">
        <v>24</v>
      </c>
      <c r="S2386" s="1">
        <v>800</v>
      </c>
      <c r="T2386" s="1">
        <v>50</v>
      </c>
      <c r="U2386" s="1">
        <v>0</v>
      </c>
      <c r="V2386" s="1">
        <v>27</v>
      </c>
      <c r="W2386" s="1">
        <v>0</v>
      </c>
      <c r="X2386" s="1">
        <v>0</v>
      </c>
      <c r="Y2386" s="1">
        <v>0</v>
      </c>
      <c r="Z2386" s="1">
        <v>3</v>
      </c>
      <c r="AA2386" s="1">
        <v>0</v>
      </c>
      <c r="AB2386" s="1">
        <v>0</v>
      </c>
      <c r="AC2386" s="1">
        <v>0</v>
      </c>
      <c r="AD2386" s="1">
        <v>100</v>
      </c>
      <c r="AE2386" s="1">
        <v>250</v>
      </c>
      <c r="AF2386" s="1">
        <v>0</v>
      </c>
      <c r="AG2386" s="1">
        <v>0</v>
      </c>
      <c r="AH2386" s="1">
        <v>800</v>
      </c>
      <c r="AI2386" s="1">
        <v>1150</v>
      </c>
      <c r="AJ2386" s="1" t="s">
        <v>4392</v>
      </c>
      <c r="AK2386" s="1" t="s">
        <v>4393</v>
      </c>
      <c r="AL2386" s="1" t="s">
        <v>4394</v>
      </c>
      <c r="AM2386" s="1" t="s">
        <v>12</v>
      </c>
      <c r="AN2386" s="1" t="s">
        <v>23098</v>
      </c>
      <c r="AO2386" s="1" t="s">
        <v>364</v>
      </c>
      <c r="AP2386" s="1" t="s">
        <v>57</v>
      </c>
      <c r="AQ2386" s="1" t="s">
        <v>25</v>
      </c>
      <c r="AR2386" s="1" t="s">
        <v>30</v>
      </c>
      <c r="AS2386" s="1" t="s">
        <v>23090</v>
      </c>
      <c r="AT2386" s="1" t="s">
        <v>26</v>
      </c>
    </row>
    <row r="2387" spans="1:46" x14ac:dyDescent="0.25">
      <c r="A2387" s="1" t="s">
        <v>21501</v>
      </c>
      <c r="B2387" s="2" t="s">
        <v>23101</v>
      </c>
      <c r="C2387" s="2" t="s">
        <v>23104</v>
      </c>
      <c r="D2387" s="1">
        <v>0</v>
      </c>
      <c r="E2387" s="1">
        <v>0</v>
      </c>
      <c r="F2387" s="1">
        <v>1</v>
      </c>
      <c r="G2387" s="1">
        <v>1</v>
      </c>
      <c r="H2387" s="6">
        <v>1</v>
      </c>
      <c r="I2387">
        <v>0</v>
      </c>
      <c r="J2387" s="1">
        <v>30</v>
      </c>
      <c r="K2387" s="1">
        <v>1</v>
      </c>
      <c r="L2387" s="1">
        <v>498</v>
      </c>
      <c r="M2387" s="6">
        <v>0.39</v>
      </c>
      <c r="N2387" s="4">
        <v>1500</v>
      </c>
      <c r="O2387" s="4">
        <v>120</v>
      </c>
      <c r="P2387" s="4">
        <v>500</v>
      </c>
      <c r="Q2387" s="3">
        <v>0.34</v>
      </c>
      <c r="R2387" s="1">
        <v>36</v>
      </c>
      <c r="S2387" s="1">
        <v>500</v>
      </c>
      <c r="T2387" s="1">
        <v>34</v>
      </c>
      <c r="U2387" s="1">
        <v>0</v>
      </c>
      <c r="V2387" s="1">
        <v>27</v>
      </c>
      <c r="W2387" s="1">
        <v>0</v>
      </c>
      <c r="X2387" s="1">
        <v>0</v>
      </c>
      <c r="Y2387" s="1">
        <v>1</v>
      </c>
      <c r="Z2387" s="1">
        <v>3</v>
      </c>
      <c r="AA2387" s="1">
        <v>0</v>
      </c>
      <c r="AB2387" s="1">
        <v>0</v>
      </c>
      <c r="AC2387" s="1">
        <v>0</v>
      </c>
      <c r="AD2387" s="1">
        <v>0</v>
      </c>
      <c r="AE2387" s="1">
        <v>0</v>
      </c>
      <c r="AF2387" s="1">
        <v>470</v>
      </c>
      <c r="AG2387" s="1">
        <v>0</v>
      </c>
      <c r="AH2387" s="1">
        <v>0</v>
      </c>
      <c r="AI2387" s="1">
        <v>470</v>
      </c>
      <c r="AJ2387" s="1" t="s">
        <v>12808</v>
      </c>
      <c r="AK2387" s="1" t="s">
        <v>12809</v>
      </c>
      <c r="AL2387" s="1" t="s">
        <v>12810</v>
      </c>
      <c r="AM2387" s="1" t="s">
        <v>12</v>
      </c>
      <c r="AN2387" s="1" t="s">
        <v>23098</v>
      </c>
      <c r="AO2387" s="1" t="s">
        <v>364</v>
      </c>
      <c r="AP2387" s="1" t="s">
        <v>57</v>
      </c>
      <c r="AQ2387" s="1" t="s">
        <v>25</v>
      </c>
      <c r="AR2387" s="1" t="s">
        <v>19</v>
      </c>
      <c r="AS2387" s="1" t="s">
        <v>23090</v>
      </c>
      <c r="AT2387" s="1" t="s">
        <v>26</v>
      </c>
    </row>
    <row r="2388" spans="1:46" x14ac:dyDescent="0.25">
      <c r="A2388" s="1" t="s">
        <v>19850</v>
      </c>
      <c r="B2388" s="2" t="s">
        <v>23101</v>
      </c>
      <c r="C2388" s="2" t="s">
        <v>23104</v>
      </c>
      <c r="D2388" s="1">
        <v>0</v>
      </c>
      <c r="E2388" s="1">
        <v>0</v>
      </c>
      <c r="F2388" s="1">
        <v>1</v>
      </c>
      <c r="G2388" s="1">
        <v>1</v>
      </c>
      <c r="H2388" s="6">
        <v>1</v>
      </c>
      <c r="I2388">
        <v>0</v>
      </c>
      <c r="J2388" s="1">
        <v>41</v>
      </c>
      <c r="K2388" s="1">
        <v>1</v>
      </c>
      <c r="L2388" s="1">
        <v>450</v>
      </c>
      <c r="M2388" s="6">
        <v>0.23</v>
      </c>
      <c r="N2388" s="4">
        <v>2400</v>
      </c>
      <c r="O2388" s="4">
        <v>200</v>
      </c>
      <c r="P2388" s="4">
        <v>400</v>
      </c>
      <c r="Q2388" s="3">
        <v>0.3</v>
      </c>
      <c r="R2388" s="1">
        <v>24</v>
      </c>
      <c r="S2388" s="1">
        <v>400</v>
      </c>
      <c r="T2388" s="1">
        <v>46</v>
      </c>
      <c r="U2388" s="1">
        <v>0</v>
      </c>
      <c r="V2388" s="1">
        <v>27</v>
      </c>
      <c r="W2388" s="1">
        <v>0</v>
      </c>
      <c r="X2388" s="1">
        <v>0</v>
      </c>
      <c r="Y2388" s="1">
        <v>1</v>
      </c>
      <c r="Z2388" s="1">
        <v>2</v>
      </c>
      <c r="AA2388" s="1">
        <v>0</v>
      </c>
      <c r="AB2388" s="1">
        <v>0</v>
      </c>
      <c r="AC2388" s="1">
        <v>0</v>
      </c>
      <c r="AD2388" s="1">
        <v>0</v>
      </c>
      <c r="AE2388" s="1">
        <v>0</v>
      </c>
      <c r="AF2388" s="1">
        <v>14</v>
      </c>
      <c r="AG2388" s="1">
        <v>0</v>
      </c>
      <c r="AH2388" s="1">
        <v>400</v>
      </c>
      <c r="AI2388" s="1">
        <v>414</v>
      </c>
      <c r="AJ2388" s="1" t="s">
        <v>8326</v>
      </c>
      <c r="AK2388" s="1" t="s">
        <v>8327</v>
      </c>
      <c r="AL2388" s="1" t="s">
        <v>8328</v>
      </c>
      <c r="AM2388" s="1" t="s">
        <v>12</v>
      </c>
      <c r="AN2388" s="1" t="s">
        <v>23098</v>
      </c>
      <c r="AO2388" s="1" t="s">
        <v>364</v>
      </c>
      <c r="AP2388" s="1" t="s">
        <v>57</v>
      </c>
      <c r="AQ2388" s="1" t="s">
        <v>25</v>
      </c>
      <c r="AR2388" s="1" t="s">
        <v>19</v>
      </c>
      <c r="AS2388" s="1" t="s">
        <v>23090</v>
      </c>
      <c r="AT2388" s="1" t="s">
        <v>26</v>
      </c>
    </row>
    <row r="2389" spans="1:46" x14ac:dyDescent="0.25">
      <c r="A2389" s="1" t="s">
        <v>20402</v>
      </c>
      <c r="B2389" s="2" t="s">
        <v>23101</v>
      </c>
      <c r="C2389" s="2" t="s">
        <v>23104</v>
      </c>
      <c r="D2389" s="1">
        <v>1</v>
      </c>
      <c r="E2389" s="1">
        <v>5</v>
      </c>
      <c r="F2389" s="1">
        <v>1</v>
      </c>
      <c r="G2389" s="1">
        <v>7</v>
      </c>
      <c r="H2389" s="6">
        <v>0.14285714285714285</v>
      </c>
      <c r="I2389">
        <v>0</v>
      </c>
      <c r="J2389" s="1">
        <v>32</v>
      </c>
      <c r="K2389" s="1">
        <v>0</v>
      </c>
      <c r="L2389" s="1">
        <v>700</v>
      </c>
      <c r="M2389" s="6">
        <v>0.31</v>
      </c>
      <c r="N2389" s="4">
        <v>1200</v>
      </c>
      <c r="O2389" s="4">
        <v>100</v>
      </c>
      <c r="P2389" s="4">
        <v>200</v>
      </c>
      <c r="Q2389" s="3">
        <v>0.36</v>
      </c>
      <c r="R2389" s="1">
        <v>12</v>
      </c>
      <c r="S2389" s="1">
        <v>200</v>
      </c>
      <c r="T2389" s="1">
        <v>22</v>
      </c>
      <c r="U2389" s="1">
        <v>1</v>
      </c>
      <c r="V2389" s="1">
        <v>27</v>
      </c>
      <c r="W2389" s="1">
        <v>1</v>
      </c>
      <c r="X2389" s="1">
        <v>0</v>
      </c>
      <c r="Y2389" s="1">
        <v>1</v>
      </c>
      <c r="Z2389" s="1">
        <v>2</v>
      </c>
      <c r="AA2389" s="1">
        <v>0</v>
      </c>
      <c r="AB2389" s="1">
        <v>1</v>
      </c>
      <c r="AC2389" s="1">
        <v>190</v>
      </c>
      <c r="AD2389" s="1">
        <v>0</v>
      </c>
      <c r="AE2389" s="1">
        <v>0</v>
      </c>
      <c r="AF2389" s="1">
        <v>0</v>
      </c>
      <c r="AG2389" s="1">
        <v>159</v>
      </c>
      <c r="AH2389" s="1">
        <v>0</v>
      </c>
      <c r="AI2389" s="1">
        <v>349</v>
      </c>
      <c r="AJ2389" s="1" t="s">
        <v>9840</v>
      </c>
      <c r="AK2389" s="1" t="s">
        <v>9841</v>
      </c>
      <c r="AL2389" s="1" t="s">
        <v>9842</v>
      </c>
      <c r="AM2389" s="1" t="s">
        <v>12</v>
      </c>
      <c r="AN2389" s="1" t="s">
        <v>23097</v>
      </c>
      <c r="AO2389" s="1" t="s">
        <v>86</v>
      </c>
      <c r="AP2389" s="1" t="s">
        <v>86</v>
      </c>
      <c r="AQ2389" s="1" t="s">
        <v>25</v>
      </c>
      <c r="AR2389" s="1" t="s">
        <v>19</v>
      </c>
      <c r="AS2389" s="1" t="s">
        <v>23090</v>
      </c>
      <c r="AT2389" s="1" t="s">
        <v>101</v>
      </c>
    </row>
    <row r="2390" spans="1:46" x14ac:dyDescent="0.25">
      <c r="A2390" s="1" t="s">
        <v>20416</v>
      </c>
      <c r="B2390" s="2" t="s">
        <v>23101</v>
      </c>
      <c r="C2390" s="2" t="s">
        <v>23104</v>
      </c>
      <c r="D2390" s="1">
        <v>3</v>
      </c>
      <c r="E2390" s="1">
        <v>0</v>
      </c>
      <c r="F2390" s="1">
        <v>2</v>
      </c>
      <c r="G2390" s="1">
        <v>5</v>
      </c>
      <c r="H2390" s="6">
        <v>0.4</v>
      </c>
      <c r="I2390">
        <v>0</v>
      </c>
      <c r="J2390" s="1">
        <v>37</v>
      </c>
      <c r="K2390" s="1">
        <v>1</v>
      </c>
      <c r="L2390" s="1">
        <v>541</v>
      </c>
      <c r="M2390" s="6">
        <v>0.09</v>
      </c>
      <c r="N2390" s="4">
        <v>3400</v>
      </c>
      <c r="O2390" s="4">
        <v>280</v>
      </c>
      <c r="P2390" s="4">
        <v>200</v>
      </c>
      <c r="Q2390" s="3">
        <v>0.4</v>
      </c>
      <c r="R2390" s="1">
        <v>24</v>
      </c>
      <c r="S2390" s="1">
        <v>200</v>
      </c>
      <c r="T2390" s="1">
        <v>30</v>
      </c>
      <c r="U2390" s="1">
        <v>1</v>
      </c>
      <c r="V2390" s="1">
        <v>27</v>
      </c>
      <c r="W2390" s="1">
        <v>0</v>
      </c>
      <c r="X2390" s="1">
        <v>0</v>
      </c>
      <c r="Y2390" s="1">
        <v>0</v>
      </c>
      <c r="Z2390" s="1">
        <v>3</v>
      </c>
      <c r="AA2390" s="1">
        <v>0</v>
      </c>
      <c r="AB2390" s="1">
        <v>0</v>
      </c>
      <c r="AC2390" s="1">
        <v>0</v>
      </c>
      <c r="AD2390" s="1">
        <v>70</v>
      </c>
      <c r="AE2390" s="1">
        <v>240</v>
      </c>
      <c r="AF2390" s="1">
        <v>0</v>
      </c>
      <c r="AG2390" s="1">
        <v>100</v>
      </c>
      <c r="AH2390" s="1">
        <v>0</v>
      </c>
      <c r="AI2390" s="1">
        <v>410</v>
      </c>
      <c r="AJ2390" s="1" t="s">
        <v>4238</v>
      </c>
      <c r="AK2390" s="1" t="s">
        <v>9881</v>
      </c>
      <c r="AL2390" s="1" t="s">
        <v>9882</v>
      </c>
      <c r="AM2390" s="1" t="s">
        <v>12</v>
      </c>
      <c r="AN2390" s="1" t="s">
        <v>23098</v>
      </c>
      <c r="AO2390" s="1" t="s">
        <v>86</v>
      </c>
      <c r="AP2390" s="1" t="s">
        <v>57</v>
      </c>
      <c r="AQ2390" s="1" t="s">
        <v>25</v>
      </c>
      <c r="AR2390" s="1" t="s">
        <v>30</v>
      </c>
      <c r="AS2390" s="1" t="s">
        <v>23090</v>
      </c>
      <c r="AT2390" s="1" t="s">
        <v>26</v>
      </c>
    </row>
    <row r="2391" spans="1:46" x14ac:dyDescent="0.25">
      <c r="A2391" s="1" t="s">
        <v>19887</v>
      </c>
      <c r="B2391" s="2" t="s">
        <v>23101</v>
      </c>
      <c r="C2391" s="2" t="s">
        <v>23104</v>
      </c>
      <c r="D2391" s="1">
        <v>0</v>
      </c>
      <c r="E2391" s="1">
        <v>0</v>
      </c>
      <c r="F2391" s="1">
        <v>1</v>
      </c>
      <c r="G2391" s="1">
        <v>1</v>
      </c>
      <c r="H2391" s="6">
        <v>1</v>
      </c>
      <c r="I2391">
        <v>0</v>
      </c>
      <c r="J2391" s="1">
        <v>35</v>
      </c>
      <c r="K2391" s="1">
        <v>0</v>
      </c>
      <c r="L2391" s="1">
        <v>689</v>
      </c>
      <c r="M2391" s="6">
        <v>1.1000000000000001</v>
      </c>
      <c r="N2391" s="4">
        <v>3000</v>
      </c>
      <c r="O2391" s="4">
        <v>220</v>
      </c>
      <c r="P2391" s="4">
        <v>400</v>
      </c>
      <c r="Q2391" s="3">
        <v>0.3</v>
      </c>
      <c r="R2391" s="1">
        <v>24</v>
      </c>
      <c r="S2391" s="1">
        <v>400</v>
      </c>
      <c r="T2391" s="1">
        <v>36</v>
      </c>
      <c r="U2391" s="1">
        <v>1</v>
      </c>
      <c r="V2391" s="1">
        <v>27</v>
      </c>
      <c r="W2391" s="1">
        <v>0</v>
      </c>
      <c r="X2391" s="1">
        <v>0</v>
      </c>
      <c r="Y2391" s="1">
        <v>1</v>
      </c>
      <c r="Z2391" s="1">
        <v>1</v>
      </c>
      <c r="AA2391" s="1">
        <v>1</v>
      </c>
      <c r="AB2391" s="1">
        <v>0</v>
      </c>
      <c r="AC2391" s="1">
        <v>1940</v>
      </c>
      <c r="AD2391" s="1">
        <v>520</v>
      </c>
      <c r="AE2391" s="1">
        <v>0</v>
      </c>
      <c r="AF2391" s="1">
        <v>1750</v>
      </c>
      <c r="AG2391" s="1">
        <v>1460</v>
      </c>
      <c r="AH2391" s="1">
        <v>0</v>
      </c>
      <c r="AI2391" s="1">
        <v>5670</v>
      </c>
      <c r="AJ2391" s="1" t="s">
        <v>8432</v>
      </c>
      <c r="AK2391" s="1" t="s">
        <v>8433</v>
      </c>
      <c r="AL2391" s="1" t="s">
        <v>8434</v>
      </c>
      <c r="AM2391" s="1" t="s">
        <v>12</v>
      </c>
      <c r="AN2391" s="1" t="s">
        <v>23097</v>
      </c>
      <c r="AO2391" s="1" t="s">
        <v>86</v>
      </c>
      <c r="AP2391" s="1" t="s">
        <v>57</v>
      </c>
      <c r="AQ2391" s="1" t="s">
        <v>25</v>
      </c>
      <c r="AR2391" s="1" t="s">
        <v>19</v>
      </c>
      <c r="AS2391" s="1" t="s">
        <v>23091</v>
      </c>
      <c r="AT2391" s="1" t="s">
        <v>26</v>
      </c>
    </row>
    <row r="2392" spans="1:46" x14ac:dyDescent="0.25">
      <c r="A2392" s="1" t="s">
        <v>21554</v>
      </c>
      <c r="B2392" s="2" t="s">
        <v>23101</v>
      </c>
      <c r="C2392" s="2" t="s">
        <v>23105</v>
      </c>
      <c r="D2392" s="1">
        <v>1</v>
      </c>
      <c r="E2392" s="1">
        <v>2</v>
      </c>
      <c r="F2392" s="1">
        <v>2</v>
      </c>
      <c r="G2392" s="1">
        <v>5</v>
      </c>
      <c r="H2392" s="6">
        <v>0.4</v>
      </c>
      <c r="I2392">
        <v>0</v>
      </c>
      <c r="J2392" s="1">
        <v>38</v>
      </c>
      <c r="K2392" s="1">
        <v>1</v>
      </c>
      <c r="L2392" s="1">
        <v>644</v>
      </c>
      <c r="M2392" s="6">
        <v>0.3</v>
      </c>
      <c r="N2392" s="4">
        <v>4000</v>
      </c>
      <c r="O2392" s="4">
        <v>400</v>
      </c>
      <c r="P2392" s="4">
        <v>300</v>
      </c>
      <c r="Q2392" s="3">
        <v>0.33</v>
      </c>
      <c r="R2392" s="1">
        <v>36</v>
      </c>
      <c r="S2392" s="1">
        <v>300</v>
      </c>
      <c r="T2392" s="1">
        <v>18</v>
      </c>
      <c r="U2392" s="1">
        <v>0</v>
      </c>
      <c r="V2392" s="1">
        <v>27</v>
      </c>
      <c r="W2392" s="1">
        <v>1</v>
      </c>
      <c r="X2392" s="1">
        <v>1</v>
      </c>
      <c r="Y2392" s="1">
        <v>0</v>
      </c>
      <c r="Z2392" s="1">
        <v>3</v>
      </c>
      <c r="AA2392" s="1">
        <v>0</v>
      </c>
      <c r="AB2392" s="1">
        <v>0</v>
      </c>
      <c r="AC2392" s="1">
        <v>0</v>
      </c>
      <c r="AD2392" s="1">
        <v>0</v>
      </c>
      <c r="AE2392" s="1">
        <v>0</v>
      </c>
      <c r="AF2392" s="1">
        <v>1298</v>
      </c>
      <c r="AG2392" s="1">
        <v>17</v>
      </c>
      <c r="AH2392" s="1">
        <v>690</v>
      </c>
      <c r="AI2392" s="1">
        <v>2005</v>
      </c>
      <c r="AJ2392" s="1" t="s">
        <v>12957</v>
      </c>
      <c r="AK2392" s="1" t="s">
        <v>12958</v>
      </c>
      <c r="AL2392" s="1" t="s">
        <v>12959</v>
      </c>
      <c r="AM2392" s="1" t="s">
        <v>12</v>
      </c>
      <c r="AN2392" s="1" t="s">
        <v>23098</v>
      </c>
      <c r="AO2392" s="1" t="s">
        <v>364</v>
      </c>
      <c r="AP2392" s="1" t="s">
        <v>86</v>
      </c>
      <c r="AQ2392" s="1" t="s">
        <v>14</v>
      </c>
      <c r="AR2392" s="1" t="s">
        <v>30</v>
      </c>
      <c r="AS2392" s="1" t="s">
        <v>23090</v>
      </c>
      <c r="AT2392" s="1" t="s">
        <v>26</v>
      </c>
    </row>
    <row r="2393" spans="1:46" x14ac:dyDescent="0.25">
      <c r="A2393" s="1" t="s">
        <v>19900</v>
      </c>
      <c r="B2393" s="2" t="s">
        <v>23101</v>
      </c>
      <c r="C2393" s="2" t="s">
        <v>23105</v>
      </c>
      <c r="D2393" s="1">
        <v>1</v>
      </c>
      <c r="E2393" s="1">
        <v>3</v>
      </c>
      <c r="F2393" s="1">
        <v>2</v>
      </c>
      <c r="G2393" s="1">
        <v>6</v>
      </c>
      <c r="H2393" s="6">
        <v>0.33333333333333331</v>
      </c>
      <c r="I2393">
        <v>0</v>
      </c>
      <c r="J2393" s="1">
        <v>43</v>
      </c>
      <c r="K2393" s="1">
        <v>1</v>
      </c>
      <c r="L2393" s="1">
        <v>605</v>
      </c>
      <c r="M2393" s="6">
        <v>0.09</v>
      </c>
      <c r="N2393" s="4">
        <v>2200</v>
      </c>
      <c r="O2393" s="4">
        <v>180</v>
      </c>
      <c r="P2393" s="4">
        <v>160</v>
      </c>
      <c r="Q2393" s="3">
        <v>0.33</v>
      </c>
      <c r="R2393" s="1">
        <v>24</v>
      </c>
      <c r="S2393" s="1">
        <v>160</v>
      </c>
      <c r="T2393" s="1">
        <v>18</v>
      </c>
      <c r="U2393" s="1">
        <v>1</v>
      </c>
      <c r="V2393" s="1">
        <v>27</v>
      </c>
      <c r="W2393" s="1">
        <v>0</v>
      </c>
      <c r="X2393" s="1">
        <v>1</v>
      </c>
      <c r="Y2393" s="1">
        <v>0</v>
      </c>
      <c r="Z2393" s="1">
        <v>3</v>
      </c>
      <c r="AA2393" s="1">
        <v>1</v>
      </c>
      <c r="AB2393" s="1">
        <v>0</v>
      </c>
      <c r="AC2393" s="1">
        <v>218</v>
      </c>
      <c r="AD2393" s="1">
        <v>0</v>
      </c>
      <c r="AE2393" s="1">
        <v>0</v>
      </c>
      <c r="AF2393" s="1">
        <v>0</v>
      </c>
      <c r="AG2393" s="1">
        <v>0</v>
      </c>
      <c r="AH2393" s="1">
        <v>0</v>
      </c>
      <c r="AI2393" s="1">
        <v>218</v>
      </c>
      <c r="AJ2393" s="1" t="s">
        <v>7779</v>
      </c>
      <c r="AK2393" s="1" t="s">
        <v>8468</v>
      </c>
      <c r="AL2393" s="1" t="s">
        <v>8469</v>
      </c>
      <c r="AM2393" s="1" t="s">
        <v>12</v>
      </c>
      <c r="AN2393" s="1" t="s">
        <v>23098</v>
      </c>
      <c r="AO2393" s="1" t="s">
        <v>86</v>
      </c>
      <c r="AP2393" s="1" t="s">
        <v>57</v>
      </c>
      <c r="AQ2393" s="1" t="s">
        <v>14</v>
      </c>
      <c r="AR2393" s="1" t="s">
        <v>30</v>
      </c>
      <c r="AS2393" s="1" t="s">
        <v>23091</v>
      </c>
      <c r="AT2393" s="1" t="s">
        <v>26</v>
      </c>
    </row>
    <row r="2394" spans="1:46" x14ac:dyDescent="0.25">
      <c r="A2394" s="1" t="s">
        <v>21528</v>
      </c>
      <c r="B2394" s="2" t="s">
        <v>23101</v>
      </c>
      <c r="C2394" s="2" t="s">
        <v>23106</v>
      </c>
      <c r="D2394" s="1">
        <v>2</v>
      </c>
      <c r="E2394" s="1">
        <v>0</v>
      </c>
      <c r="F2394" s="1">
        <v>4</v>
      </c>
      <c r="G2394" s="1">
        <v>6</v>
      </c>
      <c r="H2394" s="6">
        <v>0.66666666666666663</v>
      </c>
      <c r="I2394">
        <v>0</v>
      </c>
      <c r="J2394" s="1">
        <v>37</v>
      </c>
      <c r="K2394" s="1">
        <v>1</v>
      </c>
      <c r="L2394" s="1">
        <v>651</v>
      </c>
      <c r="M2394" s="6">
        <v>0.44</v>
      </c>
      <c r="N2394" s="4">
        <v>4800</v>
      </c>
      <c r="O2394" s="4">
        <v>400</v>
      </c>
      <c r="P2394" s="4">
        <v>1100</v>
      </c>
      <c r="Q2394" s="3">
        <v>0.3</v>
      </c>
      <c r="R2394" s="1">
        <v>24</v>
      </c>
      <c r="S2394" s="1">
        <v>1100</v>
      </c>
      <c r="T2394" s="1">
        <v>51</v>
      </c>
      <c r="U2394" s="1">
        <v>1</v>
      </c>
      <c r="V2394" s="1">
        <v>27</v>
      </c>
      <c r="W2394" s="1">
        <v>1</v>
      </c>
      <c r="X2394" s="1">
        <v>1</v>
      </c>
      <c r="Y2394" s="1">
        <v>1</v>
      </c>
      <c r="Z2394" s="1">
        <v>3</v>
      </c>
      <c r="AA2394" s="1">
        <v>0</v>
      </c>
      <c r="AB2394" s="1">
        <v>0</v>
      </c>
      <c r="AC2394" s="1">
        <v>0</v>
      </c>
      <c r="AD2394" s="1">
        <v>0</v>
      </c>
      <c r="AE2394" s="1">
        <v>366</v>
      </c>
      <c r="AF2394" s="1">
        <v>438</v>
      </c>
      <c r="AG2394" s="1">
        <v>89</v>
      </c>
      <c r="AH2394" s="1">
        <v>1250</v>
      </c>
      <c r="AI2394" s="1">
        <v>2143</v>
      </c>
      <c r="AJ2394" s="1" t="s">
        <v>12884</v>
      </c>
      <c r="AK2394" s="1" t="s">
        <v>12885</v>
      </c>
      <c r="AL2394" s="1" t="s">
        <v>12886</v>
      </c>
      <c r="AM2394" s="1" t="s">
        <v>12</v>
      </c>
      <c r="AN2394" s="1" t="s">
        <v>23098</v>
      </c>
      <c r="AO2394" s="1" t="s">
        <v>86</v>
      </c>
      <c r="AP2394" s="1" t="s">
        <v>86</v>
      </c>
      <c r="AQ2394" s="1" t="s">
        <v>14</v>
      </c>
      <c r="AR2394" s="1" t="s">
        <v>19</v>
      </c>
      <c r="AS2394" s="1" t="s">
        <v>23090</v>
      </c>
      <c r="AT2394" s="1" t="s">
        <v>26</v>
      </c>
    </row>
    <row r="2395" spans="1:46" x14ac:dyDescent="0.25">
      <c r="A2395" s="1" t="s">
        <v>18090</v>
      </c>
      <c r="B2395" s="2" t="s">
        <v>23101</v>
      </c>
      <c r="C2395" s="2" t="s">
        <v>23107</v>
      </c>
      <c r="D2395" s="1">
        <v>0</v>
      </c>
      <c r="E2395" s="1">
        <v>1</v>
      </c>
      <c r="F2395" s="1">
        <v>1</v>
      </c>
      <c r="G2395" s="1">
        <v>2</v>
      </c>
      <c r="H2395" s="6">
        <v>0.5</v>
      </c>
      <c r="I2395">
        <v>0</v>
      </c>
      <c r="J2395" s="1">
        <v>52</v>
      </c>
      <c r="K2395" s="1">
        <v>0</v>
      </c>
      <c r="L2395" s="1">
        <v>753</v>
      </c>
      <c r="M2395" s="6">
        <v>0.28999999999999998</v>
      </c>
      <c r="N2395" s="4">
        <v>3000</v>
      </c>
      <c r="O2395" s="4">
        <v>250</v>
      </c>
      <c r="P2395" s="4">
        <v>400</v>
      </c>
      <c r="Q2395" s="3">
        <v>0.3</v>
      </c>
      <c r="R2395" s="1">
        <v>24</v>
      </c>
      <c r="S2395" s="1">
        <v>400</v>
      </c>
      <c r="T2395" s="1">
        <v>66</v>
      </c>
      <c r="U2395" s="1">
        <v>1</v>
      </c>
      <c r="V2395" s="1">
        <v>27</v>
      </c>
      <c r="W2395" s="1">
        <v>1</v>
      </c>
      <c r="X2395" s="1">
        <v>1</v>
      </c>
      <c r="Y2395" s="1">
        <v>0</v>
      </c>
      <c r="Z2395" s="1">
        <v>3</v>
      </c>
      <c r="AA2395" s="1">
        <v>1</v>
      </c>
      <c r="AB2395" s="1">
        <v>1</v>
      </c>
      <c r="AC2395" s="1">
        <v>425</v>
      </c>
      <c r="AD2395" s="1">
        <v>1000</v>
      </c>
      <c r="AE2395" s="1">
        <v>0</v>
      </c>
      <c r="AF2395" s="1">
        <v>0</v>
      </c>
      <c r="AG2395" s="1">
        <v>0</v>
      </c>
      <c r="AH2395" s="1">
        <v>0</v>
      </c>
      <c r="AI2395" s="1">
        <v>1425</v>
      </c>
      <c r="AJ2395" s="1" t="s">
        <v>3319</v>
      </c>
      <c r="AK2395" s="1" t="s">
        <v>3320</v>
      </c>
      <c r="AL2395" s="1" t="s">
        <v>3321</v>
      </c>
      <c r="AM2395" s="1" t="s">
        <v>12</v>
      </c>
      <c r="AN2395" s="1" t="s">
        <v>23097</v>
      </c>
      <c r="AO2395" s="1" t="s">
        <v>86</v>
      </c>
      <c r="AP2395" s="1" t="s">
        <v>86</v>
      </c>
      <c r="AQ2395" s="1" t="s">
        <v>14</v>
      </c>
      <c r="AR2395" s="1" t="s">
        <v>30</v>
      </c>
      <c r="AS2395" s="1" t="s">
        <v>23091</v>
      </c>
      <c r="AT2395" s="1" t="s">
        <v>101</v>
      </c>
    </row>
    <row r="2396" spans="1:46" x14ac:dyDescent="0.25">
      <c r="A2396" s="1" t="s">
        <v>22766</v>
      </c>
      <c r="B2396" s="2" t="s">
        <v>23101</v>
      </c>
      <c r="C2396" s="2" t="s">
        <v>23107</v>
      </c>
      <c r="D2396" s="1">
        <v>0</v>
      </c>
      <c r="E2396" s="1">
        <v>0</v>
      </c>
      <c r="F2396" s="1">
        <v>1</v>
      </c>
      <c r="G2396" s="1">
        <v>1</v>
      </c>
      <c r="H2396" s="6">
        <v>1</v>
      </c>
      <c r="I2396">
        <v>0</v>
      </c>
      <c r="J2396" s="1">
        <v>25</v>
      </c>
      <c r="K2396" s="1">
        <v>0</v>
      </c>
      <c r="L2396" s="1">
        <v>653</v>
      </c>
      <c r="M2396" s="6">
        <v>0.75</v>
      </c>
      <c r="N2396" s="4">
        <v>1800</v>
      </c>
      <c r="O2396" s="4">
        <v>150</v>
      </c>
      <c r="P2396" s="4">
        <v>600</v>
      </c>
      <c r="Q2396" s="3">
        <v>0.3</v>
      </c>
      <c r="R2396" s="1">
        <v>24</v>
      </c>
      <c r="S2396" s="1">
        <v>600</v>
      </c>
      <c r="T2396" s="1">
        <v>57</v>
      </c>
      <c r="U2396" s="1">
        <v>0</v>
      </c>
      <c r="V2396" s="1">
        <v>27</v>
      </c>
      <c r="W2396" s="1">
        <v>0</v>
      </c>
      <c r="X2396" s="1">
        <v>0</v>
      </c>
      <c r="Y2396" s="1">
        <v>1</v>
      </c>
      <c r="Z2396" s="1">
        <v>3</v>
      </c>
      <c r="AA2396" s="1">
        <v>0</v>
      </c>
      <c r="AB2396" s="1">
        <v>1</v>
      </c>
      <c r="AC2396" s="1">
        <v>700</v>
      </c>
      <c r="AD2396" s="1">
        <v>0</v>
      </c>
      <c r="AE2396" s="1">
        <v>200</v>
      </c>
      <c r="AF2396" s="1">
        <v>1278</v>
      </c>
      <c r="AG2396" s="1">
        <v>0</v>
      </c>
      <c r="AH2396" s="1">
        <v>0</v>
      </c>
      <c r="AI2396" s="1">
        <v>2178</v>
      </c>
      <c r="AJ2396" s="1" t="s">
        <v>16178</v>
      </c>
      <c r="AK2396" s="1" t="s">
        <v>16179</v>
      </c>
      <c r="AL2396" s="1" t="s">
        <v>16180</v>
      </c>
      <c r="AM2396" s="1" t="s">
        <v>12</v>
      </c>
      <c r="AN2396" s="1" t="s">
        <v>23097</v>
      </c>
      <c r="AO2396" s="1" t="s">
        <v>364</v>
      </c>
      <c r="AP2396" s="1" t="s">
        <v>57</v>
      </c>
      <c r="AQ2396" s="1" t="s">
        <v>25</v>
      </c>
      <c r="AR2396" s="1" t="s">
        <v>19</v>
      </c>
      <c r="AS2396" s="1" t="s">
        <v>23090</v>
      </c>
      <c r="AT2396" s="1" t="s">
        <v>101</v>
      </c>
    </row>
    <row r="2397" spans="1:46" x14ac:dyDescent="0.25">
      <c r="A2397" s="1" t="s">
        <v>22771</v>
      </c>
      <c r="B2397" s="2" t="s">
        <v>23101</v>
      </c>
      <c r="C2397" s="2" t="s">
        <v>23107</v>
      </c>
      <c r="D2397" s="1">
        <v>3</v>
      </c>
      <c r="E2397" s="1">
        <v>4</v>
      </c>
      <c r="F2397" s="1">
        <v>3</v>
      </c>
      <c r="G2397" s="1">
        <v>10</v>
      </c>
      <c r="H2397" s="6">
        <v>0.3</v>
      </c>
      <c r="I2397">
        <v>0</v>
      </c>
      <c r="J2397" s="1">
        <v>36</v>
      </c>
      <c r="K2397" s="1">
        <v>0</v>
      </c>
      <c r="L2397" s="1">
        <v>638</v>
      </c>
      <c r="M2397" s="6">
        <v>0.82</v>
      </c>
      <c r="N2397" s="4">
        <v>4878</v>
      </c>
      <c r="O2397" s="4">
        <v>400</v>
      </c>
      <c r="P2397" s="4">
        <v>650</v>
      </c>
      <c r="Q2397" s="3">
        <v>0.32</v>
      </c>
      <c r="R2397" s="1">
        <v>24</v>
      </c>
      <c r="S2397" s="1">
        <v>650</v>
      </c>
      <c r="T2397" s="1">
        <v>44</v>
      </c>
      <c r="U2397" s="1">
        <v>1</v>
      </c>
      <c r="V2397" s="1">
        <v>27</v>
      </c>
      <c r="W2397" s="1">
        <v>0</v>
      </c>
      <c r="X2397" s="1">
        <v>0</v>
      </c>
      <c r="Y2397" s="1">
        <v>0</v>
      </c>
      <c r="Z2397" s="1">
        <v>2</v>
      </c>
      <c r="AA2397" s="1">
        <v>1</v>
      </c>
      <c r="AB2397" s="1">
        <v>0</v>
      </c>
      <c r="AC2397" s="1">
        <v>2786</v>
      </c>
      <c r="AD2397" s="1">
        <v>700</v>
      </c>
      <c r="AE2397" s="1">
        <v>344</v>
      </c>
      <c r="AF2397" s="1">
        <v>2941</v>
      </c>
      <c r="AG2397" s="1">
        <v>34</v>
      </c>
      <c r="AH2397" s="1">
        <v>0</v>
      </c>
      <c r="AI2397" s="1">
        <v>6805</v>
      </c>
      <c r="AJ2397" s="1" t="s">
        <v>16193</v>
      </c>
      <c r="AK2397" s="1" t="s">
        <v>16194</v>
      </c>
      <c r="AL2397" s="1" t="s">
        <v>16195</v>
      </c>
      <c r="AM2397" s="1" t="s">
        <v>12</v>
      </c>
      <c r="AN2397" s="1" t="s">
        <v>23097</v>
      </c>
      <c r="AO2397" s="1" t="s">
        <v>86</v>
      </c>
      <c r="AP2397" s="1" t="s">
        <v>57</v>
      </c>
      <c r="AQ2397" s="1" t="s">
        <v>25</v>
      </c>
      <c r="AR2397" s="1" t="s">
        <v>30</v>
      </c>
      <c r="AS2397" s="1" t="s">
        <v>23091</v>
      </c>
      <c r="AT2397" s="1" t="s">
        <v>26</v>
      </c>
    </row>
    <row r="2398" spans="1:46" x14ac:dyDescent="0.25">
      <c r="A2398" s="1" t="s">
        <v>17403</v>
      </c>
      <c r="B2398" s="2" t="s">
        <v>23101</v>
      </c>
      <c r="C2398" s="2" t="s">
        <v>23107</v>
      </c>
      <c r="D2398" s="1">
        <v>0</v>
      </c>
      <c r="E2398" s="1">
        <v>0</v>
      </c>
      <c r="F2398" s="1">
        <v>1</v>
      </c>
      <c r="G2398" s="1">
        <v>1</v>
      </c>
      <c r="H2398" s="6">
        <v>1</v>
      </c>
      <c r="I2398">
        <v>1</v>
      </c>
      <c r="J2398" s="1">
        <v>27</v>
      </c>
      <c r="K2398" s="1">
        <v>1</v>
      </c>
      <c r="L2398" s="1">
        <v>653</v>
      </c>
      <c r="M2398" s="6">
        <v>0.75</v>
      </c>
      <c r="N2398" s="4">
        <v>1300</v>
      </c>
      <c r="O2398" s="4">
        <v>120</v>
      </c>
      <c r="P2398" s="4">
        <v>300</v>
      </c>
      <c r="Q2398" s="3">
        <v>0.3</v>
      </c>
      <c r="R2398" s="1">
        <v>24</v>
      </c>
      <c r="S2398" s="1">
        <v>300</v>
      </c>
      <c r="T2398" s="1">
        <v>27</v>
      </c>
      <c r="U2398" s="1">
        <v>1</v>
      </c>
      <c r="V2398" s="1">
        <v>27</v>
      </c>
      <c r="W2398" s="1">
        <v>1</v>
      </c>
      <c r="X2398" s="1">
        <v>0</v>
      </c>
      <c r="Y2398" s="1">
        <v>0</v>
      </c>
      <c r="Z2398" s="1">
        <v>3</v>
      </c>
      <c r="AA2398" s="1">
        <v>0</v>
      </c>
      <c r="AB2398" s="1">
        <v>1</v>
      </c>
      <c r="AC2398" s="1">
        <v>0</v>
      </c>
      <c r="AD2398" s="1">
        <v>0</v>
      </c>
      <c r="AE2398" s="1">
        <v>364</v>
      </c>
      <c r="AF2398" s="1">
        <v>783</v>
      </c>
      <c r="AG2398" s="1">
        <v>10</v>
      </c>
      <c r="AH2398" s="1">
        <v>300</v>
      </c>
      <c r="AI2398" s="1">
        <v>1457</v>
      </c>
      <c r="AJ2398" s="1" t="s">
        <v>1256</v>
      </c>
      <c r="AK2398" s="1" t="s">
        <v>1257</v>
      </c>
      <c r="AL2398" s="1" t="s">
        <v>1258</v>
      </c>
      <c r="AM2398" s="1" t="s">
        <v>16</v>
      </c>
      <c r="AN2398" s="1" t="s">
        <v>23098</v>
      </c>
      <c r="AO2398" s="1" t="s">
        <v>86</v>
      </c>
      <c r="AP2398" s="1" t="s">
        <v>86</v>
      </c>
      <c r="AQ2398" s="1" t="s">
        <v>25</v>
      </c>
      <c r="AR2398" s="1" t="s">
        <v>30</v>
      </c>
      <c r="AS2398" s="1" t="s">
        <v>23090</v>
      </c>
      <c r="AT2398" s="1" t="s">
        <v>101</v>
      </c>
    </row>
    <row r="2399" spans="1:46" x14ac:dyDescent="0.25">
      <c r="A2399" s="1" t="s">
        <v>20609</v>
      </c>
      <c r="B2399" s="2" t="s">
        <v>23101</v>
      </c>
      <c r="C2399" s="2" t="s">
        <v>23107</v>
      </c>
      <c r="D2399" s="1">
        <v>0</v>
      </c>
      <c r="E2399" s="1">
        <v>0</v>
      </c>
      <c r="F2399" s="1">
        <v>1</v>
      </c>
      <c r="G2399" s="1">
        <v>1</v>
      </c>
      <c r="H2399" s="6">
        <v>1</v>
      </c>
      <c r="I2399">
        <v>0</v>
      </c>
      <c r="J2399" s="1">
        <v>57</v>
      </c>
      <c r="K2399" s="1">
        <v>0</v>
      </c>
      <c r="L2399" s="1">
        <v>663</v>
      </c>
      <c r="M2399" s="6">
        <v>0.16</v>
      </c>
      <c r="N2399" s="4">
        <v>4800</v>
      </c>
      <c r="O2399" s="4">
        <v>400</v>
      </c>
      <c r="P2399" s="4">
        <v>300</v>
      </c>
      <c r="Q2399" s="3">
        <v>0.35</v>
      </c>
      <c r="R2399" s="1">
        <v>6</v>
      </c>
      <c r="S2399" s="1">
        <v>300</v>
      </c>
      <c r="T2399" s="1">
        <v>24</v>
      </c>
      <c r="U2399" s="1">
        <v>1</v>
      </c>
      <c r="V2399" s="1">
        <v>27</v>
      </c>
      <c r="W2399" s="1">
        <v>1</v>
      </c>
      <c r="X2399" s="1">
        <v>1</v>
      </c>
      <c r="Y2399" s="1">
        <v>0</v>
      </c>
      <c r="Z2399" s="1">
        <v>2</v>
      </c>
      <c r="AA2399" s="1">
        <v>1</v>
      </c>
      <c r="AB2399" s="1">
        <v>0</v>
      </c>
      <c r="AC2399" s="1">
        <v>0</v>
      </c>
      <c r="AD2399" s="1">
        <v>0</v>
      </c>
      <c r="AE2399" s="1">
        <v>0</v>
      </c>
      <c r="AF2399" s="1">
        <v>183</v>
      </c>
      <c r="AG2399" s="1">
        <v>0</v>
      </c>
      <c r="AH2399" s="1">
        <v>0</v>
      </c>
      <c r="AI2399" s="1">
        <v>183</v>
      </c>
      <c r="AJ2399" s="1" t="s">
        <v>10433</v>
      </c>
      <c r="AK2399" s="1" t="s">
        <v>10434</v>
      </c>
      <c r="AL2399" s="1" t="s">
        <v>10435</v>
      </c>
      <c r="AM2399" s="1" t="s">
        <v>12</v>
      </c>
      <c r="AN2399" s="1" t="s">
        <v>23097</v>
      </c>
      <c r="AO2399" s="1" t="s">
        <v>86</v>
      </c>
      <c r="AP2399" s="1" t="s">
        <v>86</v>
      </c>
      <c r="AQ2399" s="1" t="s">
        <v>14</v>
      </c>
      <c r="AR2399" s="1" t="s">
        <v>30</v>
      </c>
      <c r="AS2399" s="1" t="s">
        <v>23091</v>
      </c>
      <c r="AT2399" s="1" t="s">
        <v>26</v>
      </c>
    </row>
    <row r="2400" spans="1:46" x14ac:dyDescent="0.25">
      <c r="A2400" s="1" t="s">
        <v>20557</v>
      </c>
      <c r="B2400" s="2" t="s">
        <v>23101</v>
      </c>
      <c r="C2400" s="2" t="s">
        <v>23108</v>
      </c>
      <c r="D2400" s="1">
        <v>0</v>
      </c>
      <c r="E2400" s="1">
        <v>0</v>
      </c>
      <c r="F2400" s="1">
        <v>1</v>
      </c>
      <c r="G2400" s="1">
        <v>1</v>
      </c>
      <c r="H2400" s="6">
        <v>1</v>
      </c>
      <c r="I2400">
        <v>1</v>
      </c>
      <c r="J2400" s="1">
        <v>33</v>
      </c>
      <c r="K2400" s="1">
        <v>1</v>
      </c>
      <c r="L2400" s="1">
        <v>718</v>
      </c>
      <c r="M2400" s="6">
        <v>0.11</v>
      </c>
      <c r="N2400" s="4">
        <v>5000</v>
      </c>
      <c r="O2400" s="4">
        <v>140</v>
      </c>
      <c r="P2400" s="4">
        <v>300</v>
      </c>
      <c r="Q2400" s="3">
        <v>0.3</v>
      </c>
      <c r="R2400" s="1">
        <v>24</v>
      </c>
      <c r="S2400" s="1">
        <v>300</v>
      </c>
      <c r="T2400" s="1">
        <v>40</v>
      </c>
      <c r="U2400" s="1">
        <v>1</v>
      </c>
      <c r="V2400" s="1">
        <v>27</v>
      </c>
      <c r="W2400" s="1">
        <v>0</v>
      </c>
      <c r="X2400" s="1">
        <v>0</v>
      </c>
      <c r="Y2400" s="1">
        <v>0</v>
      </c>
      <c r="Z2400" s="1">
        <v>2</v>
      </c>
      <c r="AA2400" s="1">
        <v>1</v>
      </c>
      <c r="AB2400" s="1">
        <v>1</v>
      </c>
      <c r="AC2400" s="1">
        <v>0</v>
      </c>
      <c r="AD2400" s="1">
        <v>0</v>
      </c>
      <c r="AE2400" s="1">
        <v>0</v>
      </c>
      <c r="AF2400" s="1">
        <v>0</v>
      </c>
      <c r="AG2400" s="1">
        <v>0</v>
      </c>
      <c r="AH2400" s="1">
        <v>0</v>
      </c>
      <c r="AI2400" s="1">
        <v>0</v>
      </c>
      <c r="AJ2400" s="1" t="s">
        <v>10285</v>
      </c>
      <c r="AK2400" s="1" t="s">
        <v>10286</v>
      </c>
      <c r="AL2400" s="1" t="s">
        <v>10287</v>
      </c>
      <c r="AM2400" s="1" t="s">
        <v>16</v>
      </c>
      <c r="AN2400" s="1" t="s">
        <v>23098</v>
      </c>
      <c r="AO2400" s="1" t="s">
        <v>86</v>
      </c>
      <c r="AP2400" s="1" t="s">
        <v>57</v>
      </c>
      <c r="AQ2400" s="1" t="s">
        <v>25</v>
      </c>
      <c r="AR2400" s="1" t="s">
        <v>30</v>
      </c>
      <c r="AS2400" s="1" t="s">
        <v>23091</v>
      </c>
      <c r="AT2400" s="1" t="s">
        <v>101</v>
      </c>
    </row>
    <row r="2401" spans="1:46" x14ac:dyDescent="0.25">
      <c r="A2401" s="1" t="s">
        <v>20105</v>
      </c>
      <c r="B2401" s="2" t="s">
        <v>23101</v>
      </c>
      <c r="C2401" s="2" t="s">
        <v>23108</v>
      </c>
      <c r="D2401" s="1">
        <v>0</v>
      </c>
      <c r="E2401" s="1">
        <v>0</v>
      </c>
      <c r="F2401" s="1">
        <v>3</v>
      </c>
      <c r="G2401" s="1">
        <v>3</v>
      </c>
      <c r="H2401" s="6">
        <v>1</v>
      </c>
      <c r="I2401">
        <v>0</v>
      </c>
      <c r="J2401" s="1">
        <v>62</v>
      </c>
      <c r="K2401" s="1">
        <v>0</v>
      </c>
      <c r="L2401" s="1">
        <v>729</v>
      </c>
      <c r="M2401" s="6">
        <v>0.65</v>
      </c>
      <c r="N2401" s="4">
        <v>1920</v>
      </c>
      <c r="O2401" s="4">
        <v>147</v>
      </c>
      <c r="P2401" s="4">
        <v>180</v>
      </c>
      <c r="Q2401" s="3">
        <v>0.3</v>
      </c>
      <c r="R2401" s="1">
        <v>24</v>
      </c>
      <c r="S2401" s="1">
        <v>180</v>
      </c>
      <c r="T2401" s="1">
        <v>22</v>
      </c>
      <c r="U2401" s="1">
        <v>1</v>
      </c>
      <c r="V2401" s="1">
        <v>27</v>
      </c>
      <c r="W2401" s="1">
        <v>0</v>
      </c>
      <c r="X2401" s="1">
        <v>0</v>
      </c>
      <c r="Y2401" s="1">
        <v>0</v>
      </c>
      <c r="Z2401" s="1">
        <v>4</v>
      </c>
      <c r="AA2401" s="1">
        <v>1</v>
      </c>
      <c r="AB2401" s="1">
        <v>0</v>
      </c>
      <c r="AC2401" s="1">
        <v>393</v>
      </c>
      <c r="AD2401" s="1">
        <v>0</v>
      </c>
      <c r="AE2401" s="1">
        <v>266</v>
      </c>
      <c r="AF2401" s="1">
        <v>844</v>
      </c>
      <c r="AG2401" s="1">
        <v>0</v>
      </c>
      <c r="AH2401" s="1">
        <v>300</v>
      </c>
      <c r="AI2401" s="1">
        <v>1803</v>
      </c>
      <c r="AJ2401" s="1" t="s">
        <v>667</v>
      </c>
      <c r="AK2401" s="1" t="s">
        <v>9057</v>
      </c>
      <c r="AL2401" s="1" t="s">
        <v>9058</v>
      </c>
      <c r="AM2401" s="1" t="s">
        <v>12</v>
      </c>
      <c r="AN2401" s="1" t="s">
        <v>23097</v>
      </c>
      <c r="AO2401" s="1" t="s">
        <v>86</v>
      </c>
      <c r="AP2401" s="1" t="s">
        <v>57</v>
      </c>
      <c r="AQ2401" s="1" t="s">
        <v>25</v>
      </c>
      <c r="AR2401" s="1" t="s">
        <v>30</v>
      </c>
      <c r="AS2401" s="1" t="s">
        <v>23091</v>
      </c>
      <c r="AT2401" s="1" t="s">
        <v>26</v>
      </c>
    </row>
    <row r="2402" spans="1:46" x14ac:dyDescent="0.25">
      <c r="A2402" s="1" t="s">
        <v>17592</v>
      </c>
      <c r="B2402" s="2" t="s">
        <v>23101</v>
      </c>
      <c r="C2402" s="2" t="s">
        <v>23108</v>
      </c>
      <c r="D2402" s="1">
        <v>0</v>
      </c>
      <c r="E2402" s="1">
        <v>1</v>
      </c>
      <c r="F2402" s="1">
        <v>1</v>
      </c>
      <c r="G2402" s="1">
        <v>2</v>
      </c>
      <c r="H2402" s="6">
        <v>0.5</v>
      </c>
      <c r="I2402">
        <v>0</v>
      </c>
      <c r="J2402" s="1">
        <v>32</v>
      </c>
      <c r="K2402" s="1">
        <v>1</v>
      </c>
      <c r="L2402" s="1">
        <v>779</v>
      </c>
      <c r="M2402" s="6">
        <v>0.66</v>
      </c>
      <c r="N2402" s="4">
        <v>3300</v>
      </c>
      <c r="O2402" s="4">
        <v>250</v>
      </c>
      <c r="P2402" s="4">
        <v>150</v>
      </c>
      <c r="Q2402" s="3">
        <v>0.24</v>
      </c>
      <c r="R2402" s="1">
        <v>24</v>
      </c>
      <c r="S2402" s="1">
        <v>180</v>
      </c>
      <c r="T2402" s="1">
        <v>12</v>
      </c>
      <c r="U2402" s="1">
        <v>1</v>
      </c>
      <c r="V2402" s="1">
        <v>27</v>
      </c>
      <c r="W2402" s="1">
        <v>0</v>
      </c>
      <c r="X2402" s="1">
        <v>0</v>
      </c>
      <c r="Y2402" s="1">
        <v>0</v>
      </c>
      <c r="Z2402" s="1">
        <v>5</v>
      </c>
      <c r="AA2402" s="1">
        <v>1</v>
      </c>
      <c r="AB2402" s="1">
        <v>0</v>
      </c>
      <c r="AC2402" s="1">
        <v>4670</v>
      </c>
      <c r="AD2402" s="1">
        <v>0</v>
      </c>
      <c r="AE2402" s="1">
        <v>0</v>
      </c>
      <c r="AF2402" s="1">
        <v>0</v>
      </c>
      <c r="AG2402" s="1">
        <v>0</v>
      </c>
      <c r="AH2402" s="1">
        <v>0</v>
      </c>
      <c r="AI2402" s="1">
        <v>4670</v>
      </c>
      <c r="AJ2402" s="1" t="s">
        <v>1858</v>
      </c>
      <c r="AK2402" s="1" t="s">
        <v>1859</v>
      </c>
      <c r="AL2402" s="1" t="s">
        <v>1860</v>
      </c>
      <c r="AM2402" s="1" t="s">
        <v>12</v>
      </c>
      <c r="AN2402" s="1" t="s">
        <v>23098</v>
      </c>
      <c r="AO2402" s="1" t="s">
        <v>86</v>
      </c>
      <c r="AP2402" s="1" t="s">
        <v>57</v>
      </c>
      <c r="AQ2402" s="1" t="s">
        <v>25</v>
      </c>
      <c r="AR2402" s="1" t="s">
        <v>30</v>
      </c>
      <c r="AS2402" s="1" t="s">
        <v>23091</v>
      </c>
      <c r="AT2402" s="1" t="s">
        <v>26</v>
      </c>
    </row>
    <row r="2403" spans="1:46" x14ac:dyDescent="0.25">
      <c r="A2403" s="1" t="s">
        <v>18279</v>
      </c>
      <c r="B2403" s="2" t="s">
        <v>23101</v>
      </c>
      <c r="C2403" s="2" t="s">
        <v>23108</v>
      </c>
      <c r="D2403" s="1">
        <v>0</v>
      </c>
      <c r="E2403" s="1">
        <v>0</v>
      </c>
      <c r="F2403" s="1">
        <v>2</v>
      </c>
      <c r="G2403" s="1">
        <v>2</v>
      </c>
      <c r="H2403" s="6">
        <v>1</v>
      </c>
      <c r="I2403">
        <v>0</v>
      </c>
      <c r="J2403" s="1">
        <v>41</v>
      </c>
      <c r="K2403" s="1">
        <v>0</v>
      </c>
      <c r="L2403" s="1">
        <v>451</v>
      </c>
      <c r="M2403" s="6">
        <v>7.0000000000000007E-2</v>
      </c>
      <c r="N2403" s="4">
        <v>2150</v>
      </c>
      <c r="O2403" s="4">
        <v>178</v>
      </c>
      <c r="P2403" s="4">
        <v>150</v>
      </c>
      <c r="Q2403" s="3">
        <v>0.3</v>
      </c>
      <c r="R2403" s="1">
        <v>12</v>
      </c>
      <c r="S2403" s="1">
        <v>150</v>
      </c>
      <c r="T2403" s="1">
        <v>11</v>
      </c>
      <c r="U2403" s="1">
        <v>1</v>
      </c>
      <c r="V2403" s="1">
        <v>27</v>
      </c>
      <c r="W2403" s="1">
        <v>0</v>
      </c>
      <c r="X2403" s="1">
        <v>0</v>
      </c>
      <c r="Y2403" s="1">
        <v>0</v>
      </c>
      <c r="Z2403" s="1">
        <v>1</v>
      </c>
      <c r="AA2403" s="1">
        <v>0</v>
      </c>
      <c r="AB2403" s="1">
        <v>0</v>
      </c>
      <c r="AC2403" s="1">
        <v>0</v>
      </c>
      <c r="AD2403" s="1">
        <v>0</v>
      </c>
      <c r="AE2403" s="1">
        <v>0</v>
      </c>
      <c r="AF2403" s="1">
        <v>0</v>
      </c>
      <c r="AG2403" s="1">
        <v>0</v>
      </c>
      <c r="AH2403" s="1">
        <v>0</v>
      </c>
      <c r="AI2403" s="1">
        <v>0</v>
      </c>
      <c r="AJ2403" s="1" t="s">
        <v>3907</v>
      </c>
      <c r="AK2403" s="1" t="s">
        <v>3908</v>
      </c>
      <c r="AL2403" s="1" t="s">
        <v>3909</v>
      </c>
      <c r="AM2403" s="1" t="s">
        <v>12</v>
      </c>
      <c r="AN2403" s="1" t="s">
        <v>23097</v>
      </c>
      <c r="AO2403" s="1" t="s">
        <v>86</v>
      </c>
      <c r="AP2403" s="1" t="s">
        <v>57</v>
      </c>
      <c r="AQ2403" s="1" t="s">
        <v>25</v>
      </c>
      <c r="AR2403" s="1" t="s">
        <v>30</v>
      </c>
      <c r="AS2403" s="1" t="s">
        <v>23090</v>
      </c>
      <c r="AT2403" s="1" t="s">
        <v>26</v>
      </c>
    </row>
    <row r="2404" spans="1:46" x14ac:dyDescent="0.25">
      <c r="A2404" s="1" t="s">
        <v>19524</v>
      </c>
      <c r="B2404" s="2" t="s">
        <v>23101</v>
      </c>
      <c r="C2404" s="2" t="s">
        <v>23108</v>
      </c>
      <c r="D2404" s="1">
        <v>0</v>
      </c>
      <c r="E2404" s="1">
        <v>1</v>
      </c>
      <c r="F2404" s="1">
        <v>1</v>
      </c>
      <c r="G2404" s="1">
        <v>2</v>
      </c>
      <c r="H2404" s="6">
        <v>0.5</v>
      </c>
      <c r="I2404">
        <v>1</v>
      </c>
      <c r="J2404" s="1">
        <v>33</v>
      </c>
      <c r="K2404" s="1">
        <v>1</v>
      </c>
      <c r="L2404" s="1">
        <v>689</v>
      </c>
      <c r="M2404" s="6">
        <v>0.28000000000000003</v>
      </c>
      <c r="N2404" s="4">
        <v>3900</v>
      </c>
      <c r="O2404" s="4">
        <v>200</v>
      </c>
      <c r="P2404" s="4">
        <v>500</v>
      </c>
      <c r="Q2404" s="3">
        <v>0.3</v>
      </c>
      <c r="R2404" s="1">
        <v>24</v>
      </c>
      <c r="S2404" s="1">
        <v>500</v>
      </c>
      <c r="T2404" s="1">
        <v>44</v>
      </c>
      <c r="U2404" s="1">
        <v>0</v>
      </c>
      <c r="V2404" s="1">
        <v>27</v>
      </c>
      <c r="W2404" s="1">
        <v>0</v>
      </c>
      <c r="X2404" s="1">
        <v>0</v>
      </c>
      <c r="Y2404" s="1">
        <v>0</v>
      </c>
      <c r="Z2404" s="1">
        <v>3</v>
      </c>
      <c r="AA2404" s="1">
        <v>1</v>
      </c>
      <c r="AB2404" s="1">
        <v>1</v>
      </c>
      <c r="AC2404" s="1">
        <v>0</v>
      </c>
      <c r="AD2404" s="1">
        <v>0</v>
      </c>
      <c r="AE2404" s="1">
        <v>0</v>
      </c>
      <c r="AF2404" s="1">
        <v>0</v>
      </c>
      <c r="AG2404" s="1">
        <v>0</v>
      </c>
      <c r="AH2404" s="1">
        <v>490</v>
      </c>
      <c r="AI2404" s="1">
        <v>490</v>
      </c>
      <c r="AJ2404" s="1" t="s">
        <v>7438</v>
      </c>
      <c r="AK2404" s="1" t="s">
        <v>7439</v>
      </c>
      <c r="AL2404" s="1" t="s">
        <v>7440</v>
      </c>
      <c r="AM2404" s="1" t="s">
        <v>16</v>
      </c>
      <c r="AN2404" s="1" t="s">
        <v>23098</v>
      </c>
      <c r="AO2404" s="1" t="s">
        <v>364</v>
      </c>
      <c r="AP2404" s="1" t="s">
        <v>57</v>
      </c>
      <c r="AQ2404" s="1" t="s">
        <v>25</v>
      </c>
      <c r="AR2404" s="1" t="s">
        <v>30</v>
      </c>
      <c r="AS2404" s="1" t="s">
        <v>23091</v>
      </c>
      <c r="AT2404" s="1" t="s">
        <v>101</v>
      </c>
    </row>
    <row r="2405" spans="1:46" x14ac:dyDescent="0.25">
      <c r="A2405" s="1" t="s">
        <v>20639</v>
      </c>
      <c r="B2405" s="2" t="s">
        <v>23101</v>
      </c>
      <c r="C2405" s="2" t="s">
        <v>23108</v>
      </c>
      <c r="D2405" s="1">
        <v>0</v>
      </c>
      <c r="E2405" s="1">
        <v>0</v>
      </c>
      <c r="F2405" s="1">
        <v>1</v>
      </c>
      <c r="G2405" s="1">
        <v>1</v>
      </c>
      <c r="H2405" s="6">
        <v>1</v>
      </c>
      <c r="I2405">
        <v>1</v>
      </c>
      <c r="J2405" s="1">
        <v>31</v>
      </c>
      <c r="K2405" s="1">
        <v>1</v>
      </c>
      <c r="L2405" s="1">
        <v>642</v>
      </c>
      <c r="M2405" s="6">
        <v>0.75</v>
      </c>
      <c r="N2405" s="4">
        <v>4200</v>
      </c>
      <c r="O2405" s="4">
        <v>350</v>
      </c>
      <c r="P2405" s="4">
        <v>800</v>
      </c>
      <c r="Q2405" s="3">
        <v>0.28000000000000003</v>
      </c>
      <c r="R2405" s="1">
        <v>24</v>
      </c>
      <c r="S2405" s="1">
        <v>800</v>
      </c>
      <c r="T2405" s="1">
        <v>66</v>
      </c>
      <c r="U2405" s="1">
        <v>0</v>
      </c>
      <c r="V2405" s="1">
        <v>27</v>
      </c>
      <c r="W2405" s="1">
        <v>0</v>
      </c>
      <c r="X2405" s="1">
        <v>1</v>
      </c>
      <c r="Y2405" s="1">
        <v>1</v>
      </c>
      <c r="Z2405" s="1">
        <v>3</v>
      </c>
      <c r="AA2405" s="1">
        <v>0</v>
      </c>
      <c r="AB2405" s="1">
        <v>1</v>
      </c>
      <c r="AC2405" s="1">
        <v>9805</v>
      </c>
      <c r="AD2405" s="1">
        <v>210</v>
      </c>
      <c r="AE2405" s="1">
        <v>1185</v>
      </c>
      <c r="AF2405" s="1">
        <v>290</v>
      </c>
      <c r="AG2405" s="1">
        <v>544</v>
      </c>
      <c r="AH2405" s="1">
        <v>200</v>
      </c>
      <c r="AI2405" s="1">
        <v>12234</v>
      </c>
      <c r="AJ2405" s="1" t="s">
        <v>10516</v>
      </c>
      <c r="AK2405" s="1" t="s">
        <v>10517</v>
      </c>
      <c r="AL2405" s="1" t="s">
        <v>10518</v>
      </c>
      <c r="AM2405" s="1" t="s">
        <v>16</v>
      </c>
      <c r="AN2405" s="1" t="s">
        <v>23098</v>
      </c>
      <c r="AO2405" s="1" t="s">
        <v>364</v>
      </c>
      <c r="AP2405" s="1" t="s">
        <v>57</v>
      </c>
      <c r="AQ2405" s="1" t="s">
        <v>14</v>
      </c>
      <c r="AR2405" s="1" t="s">
        <v>19</v>
      </c>
      <c r="AS2405" s="1" t="s">
        <v>23090</v>
      </c>
      <c r="AT2405" s="1" t="s">
        <v>101</v>
      </c>
    </row>
    <row r="2406" spans="1:46" x14ac:dyDescent="0.25">
      <c r="A2406" s="1" t="s">
        <v>20634</v>
      </c>
      <c r="B2406" s="2" t="s">
        <v>23101</v>
      </c>
      <c r="C2406" s="2" t="s">
        <v>23108</v>
      </c>
      <c r="D2406" s="1">
        <v>0</v>
      </c>
      <c r="E2406" s="1">
        <v>0</v>
      </c>
      <c r="F2406" s="1">
        <v>1</v>
      </c>
      <c r="G2406" s="1">
        <v>1</v>
      </c>
      <c r="H2406" s="6">
        <v>1</v>
      </c>
      <c r="I2406">
        <v>0</v>
      </c>
      <c r="J2406" s="1">
        <v>52</v>
      </c>
      <c r="K2406" s="1">
        <v>1</v>
      </c>
      <c r="L2406" s="1">
        <v>514</v>
      </c>
      <c r="M2406" s="6">
        <v>0.2</v>
      </c>
      <c r="N2406" s="4">
        <v>2400</v>
      </c>
      <c r="O2406" s="4">
        <v>200</v>
      </c>
      <c r="P2406" s="4">
        <v>300</v>
      </c>
      <c r="Q2406" s="3">
        <v>0.3</v>
      </c>
      <c r="R2406" s="1">
        <v>24</v>
      </c>
      <c r="S2406" s="1">
        <v>300</v>
      </c>
      <c r="T2406" s="1">
        <v>23</v>
      </c>
      <c r="U2406" s="1">
        <v>1</v>
      </c>
      <c r="V2406" s="1">
        <v>27</v>
      </c>
      <c r="W2406" s="1">
        <v>1</v>
      </c>
      <c r="X2406" s="1">
        <v>1</v>
      </c>
      <c r="Y2406" s="1">
        <v>0</v>
      </c>
      <c r="Z2406" s="1">
        <v>1</v>
      </c>
      <c r="AA2406" s="1">
        <v>1</v>
      </c>
      <c r="AB2406" s="1">
        <v>0</v>
      </c>
      <c r="AC2406" s="1">
        <v>753</v>
      </c>
      <c r="AD2406" s="1">
        <v>0</v>
      </c>
      <c r="AE2406" s="1">
        <v>0</v>
      </c>
      <c r="AF2406" s="1">
        <v>0</v>
      </c>
      <c r="AG2406" s="1">
        <v>0</v>
      </c>
      <c r="AH2406" s="1">
        <v>0</v>
      </c>
      <c r="AI2406" s="1">
        <v>753</v>
      </c>
      <c r="AJ2406" s="1" t="s">
        <v>865</v>
      </c>
      <c r="AK2406" s="1" t="s">
        <v>10503</v>
      </c>
      <c r="AL2406" s="1" t="s">
        <v>10504</v>
      </c>
      <c r="AM2406" s="1" t="s">
        <v>12</v>
      </c>
      <c r="AN2406" s="1" t="s">
        <v>23098</v>
      </c>
      <c r="AO2406" s="1" t="s">
        <v>86</v>
      </c>
      <c r="AP2406" s="1" t="s">
        <v>86</v>
      </c>
      <c r="AQ2406" s="1" t="s">
        <v>14</v>
      </c>
      <c r="AR2406" s="1" t="s">
        <v>30</v>
      </c>
      <c r="AS2406" s="1" t="s">
        <v>23091</v>
      </c>
      <c r="AT2406" s="1" t="s">
        <v>26</v>
      </c>
    </row>
    <row r="2407" spans="1:46" x14ac:dyDescent="0.25">
      <c r="A2407" s="1" t="s">
        <v>17599</v>
      </c>
      <c r="B2407" s="2" t="s">
        <v>23101</v>
      </c>
      <c r="C2407" s="2" t="s">
        <v>23108</v>
      </c>
      <c r="D2407" s="1">
        <v>0</v>
      </c>
      <c r="E2407" s="1">
        <v>0</v>
      </c>
      <c r="F2407" s="1">
        <v>2</v>
      </c>
      <c r="G2407" s="1">
        <v>2</v>
      </c>
      <c r="H2407" s="6">
        <v>1</v>
      </c>
      <c r="I2407">
        <v>0</v>
      </c>
      <c r="J2407" s="1">
        <v>36</v>
      </c>
      <c r="K2407" s="1">
        <v>1</v>
      </c>
      <c r="L2407" s="1">
        <v>542</v>
      </c>
      <c r="M2407" s="6">
        <v>0.6</v>
      </c>
      <c r="N2407" s="4">
        <v>5000</v>
      </c>
      <c r="O2407" s="4">
        <v>300</v>
      </c>
      <c r="P2407" s="4">
        <v>500</v>
      </c>
      <c r="Q2407" s="3">
        <v>0.3</v>
      </c>
      <c r="R2407" s="1">
        <v>24</v>
      </c>
      <c r="S2407" s="1">
        <v>500</v>
      </c>
      <c r="T2407" s="1">
        <v>38</v>
      </c>
      <c r="U2407" s="1">
        <v>1</v>
      </c>
      <c r="V2407" s="1">
        <v>27</v>
      </c>
      <c r="W2407" s="1">
        <v>0</v>
      </c>
      <c r="X2407" s="1">
        <v>0</v>
      </c>
      <c r="Y2407" s="1">
        <v>1</v>
      </c>
      <c r="Z2407" s="1">
        <v>1</v>
      </c>
      <c r="AA2407" s="1">
        <v>1</v>
      </c>
      <c r="AB2407" s="1">
        <v>0</v>
      </c>
      <c r="AC2407" s="1">
        <v>0</v>
      </c>
      <c r="AD2407" s="1">
        <v>0</v>
      </c>
      <c r="AE2407" s="1">
        <v>1818</v>
      </c>
      <c r="AF2407" s="1">
        <v>0</v>
      </c>
      <c r="AG2407" s="1">
        <v>0</v>
      </c>
      <c r="AH2407" s="1">
        <v>1400</v>
      </c>
      <c r="AI2407" s="1">
        <v>3218</v>
      </c>
      <c r="AJ2407" s="1" t="s">
        <v>1880</v>
      </c>
      <c r="AK2407" s="1" t="s">
        <v>1881</v>
      </c>
      <c r="AL2407" s="1" t="s">
        <v>1882</v>
      </c>
      <c r="AM2407" s="1" t="s">
        <v>12</v>
      </c>
      <c r="AN2407" s="1" t="s">
        <v>23098</v>
      </c>
      <c r="AO2407" s="1" t="s">
        <v>86</v>
      </c>
      <c r="AP2407" s="1" t="s">
        <v>57</v>
      </c>
      <c r="AQ2407" s="1" t="s">
        <v>25</v>
      </c>
      <c r="AR2407" s="1" t="s">
        <v>19</v>
      </c>
      <c r="AS2407" s="1" t="s">
        <v>23091</v>
      </c>
      <c r="AT2407" s="1" t="s">
        <v>26</v>
      </c>
    </row>
    <row r="2408" spans="1:46" x14ac:dyDescent="0.25">
      <c r="A2408" s="1" t="s">
        <v>20124</v>
      </c>
      <c r="B2408" s="2" t="s">
        <v>23101</v>
      </c>
      <c r="C2408" s="2" t="s">
        <v>23108</v>
      </c>
      <c r="D2408" s="1">
        <v>0</v>
      </c>
      <c r="E2408" s="1">
        <v>0</v>
      </c>
      <c r="F2408" s="1">
        <v>1</v>
      </c>
      <c r="G2408" s="1">
        <v>1</v>
      </c>
      <c r="H2408" s="6">
        <v>1</v>
      </c>
      <c r="I2408">
        <v>0</v>
      </c>
      <c r="J2408" s="1">
        <v>36</v>
      </c>
      <c r="K2408" s="1">
        <v>0</v>
      </c>
      <c r="L2408" s="1">
        <v>518</v>
      </c>
      <c r="M2408" s="6">
        <v>0.16</v>
      </c>
      <c r="N2408" s="4">
        <v>2400</v>
      </c>
      <c r="O2408" s="4">
        <v>200</v>
      </c>
      <c r="P2408" s="4">
        <v>200</v>
      </c>
      <c r="Q2408" s="3">
        <v>0.35</v>
      </c>
      <c r="R2408" s="1">
        <v>12</v>
      </c>
      <c r="S2408" s="1">
        <v>200</v>
      </c>
      <c r="T2408" s="1">
        <v>26</v>
      </c>
      <c r="U2408" s="1">
        <v>1</v>
      </c>
      <c r="V2408" s="1">
        <v>27</v>
      </c>
      <c r="W2408" s="1">
        <v>0</v>
      </c>
      <c r="X2408" s="1">
        <v>0</v>
      </c>
      <c r="Y2408" s="1">
        <v>1</v>
      </c>
      <c r="Z2408" s="1">
        <v>1</v>
      </c>
      <c r="AA2408" s="1">
        <v>1</v>
      </c>
      <c r="AB2408" s="1">
        <v>0</v>
      </c>
      <c r="AC2408" s="1">
        <v>0</v>
      </c>
      <c r="AD2408" s="1">
        <v>0</v>
      </c>
      <c r="AE2408" s="1">
        <v>0</v>
      </c>
      <c r="AF2408" s="1">
        <v>0</v>
      </c>
      <c r="AG2408" s="1">
        <v>0</v>
      </c>
      <c r="AH2408" s="1">
        <v>400</v>
      </c>
      <c r="AI2408" s="1">
        <v>400</v>
      </c>
      <c r="AJ2408" s="1" t="s">
        <v>9110</v>
      </c>
      <c r="AK2408" s="1" t="s">
        <v>9111</v>
      </c>
      <c r="AL2408" s="1" t="s">
        <v>9112</v>
      </c>
      <c r="AM2408" s="1" t="s">
        <v>12</v>
      </c>
      <c r="AN2408" s="1" t="s">
        <v>23097</v>
      </c>
      <c r="AO2408" s="1" t="s">
        <v>86</v>
      </c>
      <c r="AP2408" s="1" t="s">
        <v>57</v>
      </c>
      <c r="AQ2408" s="1" t="s">
        <v>25</v>
      </c>
      <c r="AR2408" s="1" t="s">
        <v>19</v>
      </c>
      <c r="AS2408" s="1" t="s">
        <v>23091</v>
      </c>
      <c r="AT2408" s="1" t="s">
        <v>26</v>
      </c>
    </row>
    <row r="2409" spans="1:46" x14ac:dyDescent="0.25">
      <c r="A2409" s="1" t="s">
        <v>18963</v>
      </c>
      <c r="B2409" s="2" t="s">
        <v>23101</v>
      </c>
      <c r="C2409" s="2" t="s">
        <v>23108</v>
      </c>
      <c r="D2409" s="1">
        <v>0</v>
      </c>
      <c r="E2409" s="1">
        <v>1</v>
      </c>
      <c r="F2409" s="1">
        <v>2</v>
      </c>
      <c r="G2409" s="1">
        <v>3</v>
      </c>
      <c r="H2409" s="6">
        <v>0.66666666666666663</v>
      </c>
      <c r="I2409">
        <v>0</v>
      </c>
      <c r="J2409" s="1">
        <v>33</v>
      </c>
      <c r="K2409" s="1">
        <v>1</v>
      </c>
      <c r="L2409" s="1">
        <v>587</v>
      </c>
      <c r="M2409" s="6">
        <v>0.41</v>
      </c>
      <c r="N2409" s="4">
        <v>2100</v>
      </c>
      <c r="O2409" s="4">
        <v>155</v>
      </c>
      <c r="P2409" s="4">
        <v>600</v>
      </c>
      <c r="Q2409" s="3">
        <v>0.25</v>
      </c>
      <c r="R2409" s="1">
        <v>24</v>
      </c>
      <c r="S2409" s="1">
        <v>603</v>
      </c>
      <c r="T2409" s="1">
        <v>61</v>
      </c>
      <c r="U2409" s="1">
        <v>1</v>
      </c>
      <c r="V2409" s="1">
        <v>27</v>
      </c>
      <c r="W2409" s="1">
        <v>1</v>
      </c>
      <c r="X2409" s="1">
        <v>0</v>
      </c>
      <c r="Y2409" s="1">
        <v>0</v>
      </c>
      <c r="Z2409" s="1">
        <v>5</v>
      </c>
      <c r="AA2409" s="1">
        <v>0</v>
      </c>
      <c r="AB2409" s="1">
        <v>0</v>
      </c>
      <c r="AC2409" s="1">
        <v>0</v>
      </c>
      <c r="AD2409" s="1">
        <v>0</v>
      </c>
      <c r="AE2409" s="1">
        <v>0</v>
      </c>
      <c r="AF2409" s="1">
        <v>0</v>
      </c>
      <c r="AG2409" s="1">
        <v>0</v>
      </c>
      <c r="AH2409" s="1">
        <v>550</v>
      </c>
      <c r="AI2409" s="1">
        <v>550</v>
      </c>
      <c r="AJ2409" s="1" t="s">
        <v>5875</v>
      </c>
      <c r="AK2409" s="1" t="s">
        <v>5876</v>
      </c>
      <c r="AL2409" s="1" t="s">
        <v>5877</v>
      </c>
      <c r="AM2409" s="1" t="s">
        <v>12</v>
      </c>
      <c r="AN2409" s="1" t="s">
        <v>23098</v>
      </c>
      <c r="AO2409" s="1" t="s">
        <v>86</v>
      </c>
      <c r="AP2409" s="1" t="s">
        <v>86</v>
      </c>
      <c r="AQ2409" s="1" t="s">
        <v>25</v>
      </c>
      <c r="AR2409" s="1" t="s">
        <v>30</v>
      </c>
      <c r="AS2409" s="1" t="s">
        <v>23090</v>
      </c>
      <c r="AT2409" s="1" t="s">
        <v>26</v>
      </c>
    </row>
    <row r="2410" spans="1:46" x14ac:dyDescent="0.25">
      <c r="A2410" s="1" t="s">
        <v>22987</v>
      </c>
      <c r="B2410" s="2" t="s">
        <v>23101</v>
      </c>
      <c r="C2410" s="2" t="s">
        <v>23108</v>
      </c>
      <c r="D2410" s="1">
        <v>0</v>
      </c>
      <c r="E2410" s="1">
        <v>0</v>
      </c>
      <c r="F2410" s="1">
        <v>1</v>
      </c>
      <c r="G2410" s="1">
        <v>1</v>
      </c>
      <c r="H2410" s="6">
        <v>1</v>
      </c>
      <c r="I2410">
        <v>0</v>
      </c>
      <c r="J2410" s="1">
        <v>43</v>
      </c>
      <c r="K2410" s="1">
        <v>0</v>
      </c>
      <c r="L2410" s="1">
        <v>659</v>
      </c>
      <c r="M2410" s="6">
        <v>0.38</v>
      </c>
      <c r="N2410" s="4">
        <v>2400</v>
      </c>
      <c r="O2410" s="4">
        <v>190</v>
      </c>
      <c r="P2410" s="4">
        <v>200</v>
      </c>
      <c r="Q2410" s="3">
        <v>0.25</v>
      </c>
      <c r="R2410" s="1">
        <v>24</v>
      </c>
      <c r="S2410" s="1">
        <v>200</v>
      </c>
      <c r="T2410" s="1">
        <v>19</v>
      </c>
      <c r="U2410" s="1">
        <v>0</v>
      </c>
      <c r="V2410" s="1">
        <v>27</v>
      </c>
      <c r="W2410" s="1">
        <v>0</v>
      </c>
      <c r="X2410" s="1">
        <v>0</v>
      </c>
      <c r="Y2410" s="1">
        <v>1</v>
      </c>
      <c r="Z2410" s="1">
        <v>4</v>
      </c>
      <c r="AA2410" s="1">
        <v>0</v>
      </c>
      <c r="AB2410" s="1">
        <v>0</v>
      </c>
      <c r="AC2410" s="1">
        <v>0</v>
      </c>
      <c r="AD2410" s="1">
        <v>0</v>
      </c>
      <c r="AE2410" s="1">
        <v>0</v>
      </c>
      <c r="AF2410" s="1">
        <v>1164</v>
      </c>
      <c r="AG2410" s="1">
        <v>18</v>
      </c>
      <c r="AH2410" s="1">
        <v>0</v>
      </c>
      <c r="AI2410" s="1">
        <v>1182</v>
      </c>
      <c r="AJ2410" s="1" t="s">
        <v>16791</v>
      </c>
      <c r="AK2410" s="1" t="s">
        <v>16792</v>
      </c>
      <c r="AL2410" s="1" t="s">
        <v>16793</v>
      </c>
      <c r="AM2410" s="1" t="s">
        <v>12</v>
      </c>
      <c r="AN2410" s="1" t="s">
        <v>23097</v>
      </c>
      <c r="AO2410" s="1" t="s">
        <v>364</v>
      </c>
      <c r="AP2410" s="1" t="s">
        <v>57</v>
      </c>
      <c r="AQ2410" s="1" t="s">
        <v>25</v>
      </c>
      <c r="AR2410" s="1" t="s">
        <v>19</v>
      </c>
      <c r="AS2410" s="1" t="s">
        <v>23090</v>
      </c>
      <c r="AT2410" s="1" t="s">
        <v>26</v>
      </c>
    </row>
    <row r="2411" spans="1:46" x14ac:dyDescent="0.25">
      <c r="A2411" s="1" t="s">
        <v>17680</v>
      </c>
      <c r="B2411" s="2" t="s">
        <v>23101</v>
      </c>
      <c r="C2411" s="2" t="s">
        <v>23108</v>
      </c>
      <c r="D2411" s="1">
        <v>0</v>
      </c>
      <c r="E2411" s="1">
        <v>0</v>
      </c>
      <c r="F2411" s="1">
        <v>1</v>
      </c>
      <c r="G2411" s="1">
        <v>1</v>
      </c>
      <c r="H2411" s="6">
        <v>1</v>
      </c>
      <c r="I2411">
        <v>0</v>
      </c>
      <c r="J2411" s="1">
        <v>35</v>
      </c>
      <c r="K2411" s="1">
        <v>1</v>
      </c>
      <c r="L2411" s="1">
        <v>553</v>
      </c>
      <c r="M2411" s="6">
        <v>0.24</v>
      </c>
      <c r="N2411" s="4">
        <v>4800</v>
      </c>
      <c r="O2411" s="4">
        <v>400</v>
      </c>
      <c r="P2411" s="4">
        <v>450</v>
      </c>
      <c r="Q2411" s="3">
        <v>0.28000000000000003</v>
      </c>
      <c r="R2411" s="1">
        <v>24</v>
      </c>
      <c r="S2411" s="1">
        <v>450</v>
      </c>
      <c r="T2411" s="1">
        <v>47</v>
      </c>
      <c r="U2411" s="1">
        <v>1</v>
      </c>
      <c r="V2411" s="1">
        <v>27</v>
      </c>
      <c r="W2411" s="1">
        <v>1</v>
      </c>
      <c r="X2411" s="1">
        <v>1</v>
      </c>
      <c r="Y2411" s="1">
        <v>0</v>
      </c>
      <c r="Z2411" s="1">
        <v>3</v>
      </c>
      <c r="AA2411" s="1">
        <v>1</v>
      </c>
      <c r="AB2411" s="1">
        <v>1</v>
      </c>
      <c r="AC2411" s="1">
        <v>0</v>
      </c>
      <c r="AD2411" s="1">
        <v>3880</v>
      </c>
      <c r="AE2411" s="1">
        <v>0</v>
      </c>
      <c r="AF2411" s="1">
        <v>0</v>
      </c>
      <c r="AG2411" s="1">
        <v>235</v>
      </c>
      <c r="AH2411" s="1">
        <v>0</v>
      </c>
      <c r="AI2411" s="1">
        <v>4115</v>
      </c>
      <c r="AJ2411" s="1" t="s">
        <v>2117</v>
      </c>
      <c r="AK2411" s="1" t="s">
        <v>2118</v>
      </c>
      <c r="AL2411" s="1" t="s">
        <v>2119</v>
      </c>
      <c r="AM2411" s="1" t="s">
        <v>12</v>
      </c>
      <c r="AN2411" s="1" t="s">
        <v>23098</v>
      </c>
      <c r="AO2411" s="1" t="s">
        <v>86</v>
      </c>
      <c r="AP2411" s="1" t="s">
        <v>86</v>
      </c>
      <c r="AQ2411" s="1" t="s">
        <v>14</v>
      </c>
      <c r="AR2411" s="1" t="s">
        <v>30</v>
      </c>
      <c r="AS2411" s="1" t="s">
        <v>23091</v>
      </c>
      <c r="AT2411" s="1" t="s">
        <v>101</v>
      </c>
    </row>
    <row r="2412" spans="1:46" x14ac:dyDescent="0.25">
      <c r="A2412" s="1" t="s">
        <v>21247</v>
      </c>
      <c r="B2412" s="2" t="s">
        <v>23101</v>
      </c>
      <c r="C2412" s="2" t="s">
        <v>23108</v>
      </c>
      <c r="D2412" s="1">
        <v>0</v>
      </c>
      <c r="E2412" s="1">
        <v>0</v>
      </c>
      <c r="F2412" s="1">
        <v>1</v>
      </c>
      <c r="G2412" s="1">
        <v>1</v>
      </c>
      <c r="H2412" s="6">
        <v>1</v>
      </c>
      <c r="I2412">
        <v>0</v>
      </c>
      <c r="J2412" s="1">
        <v>32</v>
      </c>
      <c r="K2412" s="1">
        <v>1</v>
      </c>
      <c r="L2412" s="1">
        <v>554</v>
      </c>
      <c r="M2412" s="6">
        <v>0.18</v>
      </c>
      <c r="N2412" s="4">
        <v>2800</v>
      </c>
      <c r="O2412" s="4">
        <v>150</v>
      </c>
      <c r="P2412" s="4">
        <v>500</v>
      </c>
      <c r="Q2412" s="3">
        <v>0.3</v>
      </c>
      <c r="R2412" s="1">
        <v>24</v>
      </c>
      <c r="S2412" s="1">
        <v>500</v>
      </c>
      <c r="T2412" s="1">
        <v>58</v>
      </c>
      <c r="U2412" s="1">
        <v>0</v>
      </c>
      <c r="V2412" s="1">
        <v>27</v>
      </c>
      <c r="W2412" s="1">
        <v>1</v>
      </c>
      <c r="X2412" s="1">
        <v>1</v>
      </c>
      <c r="Y2412" s="1">
        <v>1</v>
      </c>
      <c r="Z2412" s="1">
        <v>4</v>
      </c>
      <c r="AA2412" s="1">
        <v>1</v>
      </c>
      <c r="AB2412" s="1">
        <v>0</v>
      </c>
      <c r="AC2412" s="1">
        <v>0</v>
      </c>
      <c r="AD2412" s="1">
        <v>0</v>
      </c>
      <c r="AE2412" s="1">
        <v>32</v>
      </c>
      <c r="AF2412" s="1">
        <v>0</v>
      </c>
      <c r="AG2412" s="1">
        <v>0</v>
      </c>
      <c r="AH2412" s="1">
        <v>0</v>
      </c>
      <c r="AI2412" s="1">
        <v>32</v>
      </c>
      <c r="AJ2412" s="1" t="s">
        <v>12152</v>
      </c>
      <c r="AK2412" s="1" t="s">
        <v>12153</v>
      </c>
      <c r="AL2412" s="1" t="s">
        <v>12154</v>
      </c>
      <c r="AM2412" s="1" t="s">
        <v>12</v>
      </c>
      <c r="AN2412" s="1" t="s">
        <v>23098</v>
      </c>
      <c r="AO2412" s="1" t="s">
        <v>364</v>
      </c>
      <c r="AP2412" s="1" t="s">
        <v>86</v>
      </c>
      <c r="AQ2412" s="1" t="s">
        <v>14</v>
      </c>
      <c r="AR2412" s="1" t="s">
        <v>19</v>
      </c>
      <c r="AS2412" s="1" t="s">
        <v>23091</v>
      </c>
      <c r="AT2412" s="1" t="s">
        <v>26</v>
      </c>
    </row>
    <row r="2413" spans="1:46" x14ac:dyDescent="0.25">
      <c r="A2413" s="1" t="s">
        <v>19574</v>
      </c>
      <c r="B2413" s="2" t="s">
        <v>23101</v>
      </c>
      <c r="C2413" s="2" t="s">
        <v>23108</v>
      </c>
      <c r="D2413" s="1">
        <v>0</v>
      </c>
      <c r="E2413" s="1">
        <v>0</v>
      </c>
      <c r="F2413" s="1">
        <v>2</v>
      </c>
      <c r="G2413" s="1">
        <v>2</v>
      </c>
      <c r="H2413" s="6">
        <v>1</v>
      </c>
      <c r="I2413">
        <v>0</v>
      </c>
      <c r="J2413" s="1">
        <v>34</v>
      </c>
      <c r="K2413" s="1">
        <v>1</v>
      </c>
      <c r="L2413" s="1">
        <v>445</v>
      </c>
      <c r="M2413" s="6">
        <v>0.38</v>
      </c>
      <c r="N2413" s="4">
        <v>1800</v>
      </c>
      <c r="O2413" s="4">
        <v>150</v>
      </c>
      <c r="P2413" s="4">
        <v>100</v>
      </c>
      <c r="Q2413" s="3">
        <v>0.28999999999999998</v>
      </c>
      <c r="R2413" s="1">
        <v>12</v>
      </c>
      <c r="S2413" s="1">
        <v>100</v>
      </c>
      <c r="T2413" s="1">
        <v>7</v>
      </c>
      <c r="U2413" s="1">
        <v>1</v>
      </c>
      <c r="V2413" s="1">
        <v>27</v>
      </c>
      <c r="W2413" s="1">
        <v>0</v>
      </c>
      <c r="X2413" s="1">
        <v>0</v>
      </c>
      <c r="Y2413" s="1">
        <v>1</v>
      </c>
      <c r="Z2413" s="1">
        <v>3</v>
      </c>
      <c r="AA2413" s="1">
        <v>0</v>
      </c>
      <c r="AB2413" s="1">
        <v>0</v>
      </c>
      <c r="AC2413" s="1">
        <v>860</v>
      </c>
      <c r="AD2413" s="1">
        <v>0</v>
      </c>
      <c r="AE2413" s="1">
        <v>0</v>
      </c>
      <c r="AF2413" s="1">
        <v>380</v>
      </c>
      <c r="AG2413" s="1">
        <v>0</v>
      </c>
      <c r="AH2413" s="1">
        <v>0</v>
      </c>
      <c r="AI2413" s="1">
        <v>1240</v>
      </c>
      <c r="AJ2413" s="1" t="s">
        <v>7580</v>
      </c>
      <c r="AK2413" s="1" t="s">
        <v>7581</v>
      </c>
      <c r="AL2413" s="1" t="s">
        <v>7582</v>
      </c>
      <c r="AM2413" s="1" t="s">
        <v>12</v>
      </c>
      <c r="AN2413" s="1" t="s">
        <v>23098</v>
      </c>
      <c r="AO2413" s="1" t="s">
        <v>86</v>
      </c>
      <c r="AP2413" s="1" t="s">
        <v>57</v>
      </c>
      <c r="AQ2413" s="1" t="s">
        <v>25</v>
      </c>
      <c r="AR2413" s="1" t="s">
        <v>19</v>
      </c>
      <c r="AS2413" s="1" t="s">
        <v>23090</v>
      </c>
      <c r="AT2413" s="1" t="s">
        <v>26</v>
      </c>
    </row>
    <row r="2414" spans="1:46" x14ac:dyDescent="0.25">
      <c r="A2414" s="1" t="s">
        <v>20186</v>
      </c>
      <c r="B2414" s="2" t="s">
        <v>23101</v>
      </c>
      <c r="C2414" s="2" t="s">
        <v>23109</v>
      </c>
      <c r="D2414" s="1">
        <v>0</v>
      </c>
      <c r="E2414" s="1">
        <v>0</v>
      </c>
      <c r="F2414" s="1">
        <v>1</v>
      </c>
      <c r="G2414" s="1">
        <v>1</v>
      </c>
      <c r="H2414" s="6">
        <v>1</v>
      </c>
      <c r="I2414">
        <v>0</v>
      </c>
      <c r="J2414" s="1">
        <v>31</v>
      </c>
      <c r="K2414" s="1">
        <v>1</v>
      </c>
      <c r="L2414" s="1">
        <v>600</v>
      </c>
      <c r="M2414" s="6">
        <v>0.5</v>
      </c>
      <c r="N2414" s="4">
        <v>2800</v>
      </c>
      <c r="O2414" s="4">
        <v>200</v>
      </c>
      <c r="P2414" s="4">
        <v>200</v>
      </c>
      <c r="Q2414" s="3">
        <v>0.3</v>
      </c>
      <c r="R2414" s="1">
        <v>12</v>
      </c>
      <c r="S2414" s="1">
        <v>200</v>
      </c>
      <c r="T2414" s="1">
        <v>23</v>
      </c>
      <c r="U2414" s="1">
        <v>1</v>
      </c>
      <c r="V2414" s="1">
        <v>27</v>
      </c>
      <c r="W2414" s="1">
        <v>0</v>
      </c>
      <c r="X2414" s="1">
        <v>0</v>
      </c>
      <c r="Y2414" s="1">
        <v>1</v>
      </c>
      <c r="Z2414" s="1">
        <v>1</v>
      </c>
      <c r="AA2414" s="1">
        <v>1</v>
      </c>
      <c r="AB2414" s="1">
        <v>0</v>
      </c>
      <c r="AC2414" s="1">
        <v>1000</v>
      </c>
      <c r="AD2414" s="1">
        <v>0</v>
      </c>
      <c r="AE2414" s="1">
        <v>1200</v>
      </c>
      <c r="AF2414" s="1">
        <v>0</v>
      </c>
      <c r="AG2414" s="1">
        <v>0</v>
      </c>
      <c r="AH2414" s="1">
        <v>0</v>
      </c>
      <c r="AI2414" s="1">
        <v>2200</v>
      </c>
      <c r="AJ2414" s="1" t="s">
        <v>2745</v>
      </c>
      <c r="AK2414" s="1" t="s">
        <v>9280</v>
      </c>
      <c r="AL2414" s="1" t="s">
        <v>9281</v>
      </c>
      <c r="AM2414" s="1" t="s">
        <v>12</v>
      </c>
      <c r="AN2414" s="1" t="s">
        <v>23098</v>
      </c>
      <c r="AO2414" s="1" t="s">
        <v>86</v>
      </c>
      <c r="AP2414" s="1" t="s">
        <v>57</v>
      </c>
      <c r="AQ2414" s="1" t="s">
        <v>25</v>
      </c>
      <c r="AR2414" s="1" t="s">
        <v>19</v>
      </c>
      <c r="AS2414" s="1" t="s">
        <v>23091</v>
      </c>
      <c r="AT2414" s="1" t="s">
        <v>26</v>
      </c>
    </row>
    <row r="2415" spans="1:46" x14ac:dyDescent="0.25">
      <c r="A2415" s="1" t="s">
        <v>20605</v>
      </c>
      <c r="B2415" s="2" t="s">
        <v>23101</v>
      </c>
      <c r="C2415" s="2" t="s">
        <v>23109</v>
      </c>
      <c r="D2415" s="1">
        <v>2</v>
      </c>
      <c r="E2415" s="1">
        <v>1</v>
      </c>
      <c r="F2415" s="1">
        <v>6</v>
      </c>
      <c r="G2415" s="1">
        <v>9</v>
      </c>
      <c r="H2415" s="6">
        <v>0.66666666666666663</v>
      </c>
      <c r="I2415">
        <v>0</v>
      </c>
      <c r="J2415" s="1">
        <v>37</v>
      </c>
      <c r="K2415" s="1">
        <v>1</v>
      </c>
      <c r="L2415" s="1">
        <v>601</v>
      </c>
      <c r="M2415" s="6">
        <v>0.35</v>
      </c>
      <c r="N2415" s="4">
        <v>6000</v>
      </c>
      <c r="O2415" s="4">
        <v>450</v>
      </c>
      <c r="P2415" s="4">
        <v>250</v>
      </c>
      <c r="Q2415" s="3">
        <v>0.25</v>
      </c>
      <c r="R2415" s="1">
        <v>24</v>
      </c>
      <c r="S2415" s="1">
        <v>250</v>
      </c>
      <c r="T2415" s="1">
        <v>31</v>
      </c>
      <c r="U2415" s="1">
        <v>1</v>
      </c>
      <c r="V2415" s="1">
        <v>27</v>
      </c>
      <c r="W2415" s="1">
        <v>0</v>
      </c>
      <c r="X2415" s="1">
        <v>0</v>
      </c>
      <c r="Y2415" s="1">
        <v>0</v>
      </c>
      <c r="Z2415" s="1">
        <v>4</v>
      </c>
      <c r="AA2415" s="1">
        <v>1</v>
      </c>
      <c r="AB2415" s="1">
        <v>0</v>
      </c>
      <c r="AC2415" s="1">
        <v>1694</v>
      </c>
      <c r="AD2415" s="1">
        <v>0</v>
      </c>
      <c r="AE2415" s="1">
        <v>1352</v>
      </c>
      <c r="AF2415" s="1">
        <v>0</v>
      </c>
      <c r="AG2415" s="1">
        <v>0</v>
      </c>
      <c r="AH2415" s="1">
        <v>600</v>
      </c>
      <c r="AI2415" s="1">
        <v>3646</v>
      </c>
      <c r="AJ2415" s="1" t="s">
        <v>10421</v>
      </c>
      <c r="AK2415" s="1" t="s">
        <v>10422</v>
      </c>
      <c r="AL2415" s="1" t="s">
        <v>10423</v>
      </c>
      <c r="AM2415" s="1" t="s">
        <v>12</v>
      </c>
      <c r="AN2415" s="1" t="s">
        <v>23098</v>
      </c>
      <c r="AO2415" s="1" t="s">
        <v>86</v>
      </c>
      <c r="AP2415" s="1" t="s">
        <v>57</v>
      </c>
      <c r="AQ2415" s="1" t="s">
        <v>25</v>
      </c>
      <c r="AR2415" s="1" t="s">
        <v>30</v>
      </c>
      <c r="AS2415" s="1" t="s">
        <v>23091</v>
      </c>
      <c r="AT2415" s="1" t="s">
        <v>26</v>
      </c>
    </row>
    <row r="2416" spans="1:46" x14ac:dyDescent="0.25">
      <c r="A2416" s="1" t="s">
        <v>17580</v>
      </c>
      <c r="B2416" s="2" t="s">
        <v>23101</v>
      </c>
      <c r="C2416" s="2" t="s">
        <v>23109</v>
      </c>
      <c r="D2416" s="1">
        <v>0</v>
      </c>
      <c r="E2416" s="1">
        <v>2</v>
      </c>
      <c r="F2416" s="1">
        <v>2</v>
      </c>
      <c r="G2416" s="1">
        <v>4</v>
      </c>
      <c r="H2416" s="6">
        <v>0.5</v>
      </c>
      <c r="I2416">
        <v>1</v>
      </c>
      <c r="J2416" s="1">
        <v>38</v>
      </c>
      <c r="K2416" s="1">
        <v>0</v>
      </c>
      <c r="L2416" s="1">
        <v>637</v>
      </c>
      <c r="M2416" s="6">
        <v>0.14000000000000001</v>
      </c>
      <c r="N2416" s="4">
        <v>1800</v>
      </c>
      <c r="O2416" s="4">
        <v>150</v>
      </c>
      <c r="P2416" s="4">
        <v>300</v>
      </c>
      <c r="Q2416" s="3">
        <v>0.25</v>
      </c>
      <c r="R2416" s="1">
        <v>24</v>
      </c>
      <c r="S2416" s="1">
        <v>300</v>
      </c>
      <c r="T2416" s="1">
        <v>41</v>
      </c>
      <c r="U2416" s="1">
        <v>0</v>
      </c>
      <c r="V2416" s="1">
        <v>27</v>
      </c>
      <c r="W2416" s="1">
        <v>0</v>
      </c>
      <c r="X2416" s="1">
        <v>1</v>
      </c>
      <c r="Y2416" s="1">
        <v>1</v>
      </c>
      <c r="Z2416" s="1">
        <v>3</v>
      </c>
      <c r="AA2416" s="1">
        <v>0</v>
      </c>
      <c r="AB2416" s="1">
        <v>1</v>
      </c>
      <c r="AC2416" s="1">
        <v>0</v>
      </c>
      <c r="AD2416" s="1">
        <v>0</v>
      </c>
      <c r="AE2416" s="1">
        <v>0</v>
      </c>
      <c r="AF2416" s="1">
        <v>0</v>
      </c>
      <c r="AG2416" s="1">
        <v>191</v>
      </c>
      <c r="AH2416" s="1">
        <v>0</v>
      </c>
      <c r="AI2416" s="1">
        <v>191</v>
      </c>
      <c r="AJ2416" s="1" t="s">
        <v>1816</v>
      </c>
      <c r="AK2416" s="1" t="s">
        <v>1817</v>
      </c>
      <c r="AL2416" s="1" t="s">
        <v>1818</v>
      </c>
      <c r="AM2416" s="1" t="s">
        <v>16</v>
      </c>
      <c r="AN2416" s="1" t="s">
        <v>23097</v>
      </c>
      <c r="AO2416" s="1" t="s">
        <v>364</v>
      </c>
      <c r="AP2416" s="1" t="s">
        <v>57</v>
      </c>
      <c r="AQ2416" s="1" t="s">
        <v>14</v>
      </c>
      <c r="AR2416" s="1" t="s">
        <v>19</v>
      </c>
      <c r="AS2416" s="1" t="s">
        <v>23090</v>
      </c>
      <c r="AT2416" s="1" t="s">
        <v>101</v>
      </c>
    </row>
    <row r="2417" spans="1:46" x14ac:dyDescent="0.25">
      <c r="A2417" s="1" t="s">
        <v>17104</v>
      </c>
      <c r="B2417" s="2" t="s">
        <v>23076</v>
      </c>
      <c r="C2417" s="2" t="s">
        <v>23105</v>
      </c>
      <c r="D2417" s="1">
        <v>0</v>
      </c>
      <c r="E2417" s="1">
        <v>1</v>
      </c>
      <c r="F2417" s="1">
        <v>1</v>
      </c>
      <c r="G2417" s="1">
        <v>2</v>
      </c>
      <c r="H2417" s="6">
        <v>0.5</v>
      </c>
      <c r="I2417">
        <v>0</v>
      </c>
      <c r="J2417" s="1">
        <v>37</v>
      </c>
      <c r="K2417" s="1">
        <v>0</v>
      </c>
      <c r="L2417" s="1">
        <v>480</v>
      </c>
      <c r="M2417" s="6">
        <v>0.46</v>
      </c>
      <c r="N2417" s="4">
        <v>3700</v>
      </c>
      <c r="O2417" s="4">
        <v>260</v>
      </c>
      <c r="P2417" s="4">
        <v>200</v>
      </c>
      <c r="Q2417" s="3">
        <v>0.35</v>
      </c>
      <c r="R2417" s="1">
        <v>24</v>
      </c>
      <c r="S2417" s="1">
        <v>200</v>
      </c>
      <c r="T2417" s="1">
        <v>19</v>
      </c>
      <c r="U2417" s="1">
        <v>1</v>
      </c>
      <c r="V2417" s="1">
        <v>26</v>
      </c>
      <c r="W2417" s="1">
        <v>0</v>
      </c>
      <c r="X2417" s="1">
        <v>0</v>
      </c>
      <c r="Y2417" s="1">
        <v>1</v>
      </c>
      <c r="Z2417" s="1">
        <v>4</v>
      </c>
      <c r="AA2417" s="1">
        <v>0</v>
      </c>
      <c r="AB2417" s="1">
        <v>0</v>
      </c>
      <c r="AC2417" s="1">
        <v>62</v>
      </c>
      <c r="AD2417" s="1">
        <v>220</v>
      </c>
      <c r="AE2417" s="1">
        <v>1903</v>
      </c>
      <c r="AF2417" s="1">
        <v>0</v>
      </c>
      <c r="AG2417" s="1">
        <v>64</v>
      </c>
      <c r="AH2417" s="1">
        <v>300</v>
      </c>
      <c r="AI2417" s="1">
        <v>2549</v>
      </c>
      <c r="AJ2417" s="1" t="s">
        <v>281</v>
      </c>
      <c r="AK2417" s="1" t="s">
        <v>282</v>
      </c>
      <c r="AL2417" s="1" t="s">
        <v>283</v>
      </c>
      <c r="AM2417" s="1" t="s">
        <v>12</v>
      </c>
      <c r="AN2417" s="1" t="s">
        <v>23097</v>
      </c>
      <c r="AO2417" s="1" t="s">
        <v>86</v>
      </c>
      <c r="AP2417" s="1" t="s">
        <v>57</v>
      </c>
      <c r="AQ2417" s="1" t="s">
        <v>25</v>
      </c>
      <c r="AR2417" s="1" t="s">
        <v>19</v>
      </c>
      <c r="AS2417" s="1" t="s">
        <v>23090</v>
      </c>
      <c r="AT2417" s="1" t="s">
        <v>26</v>
      </c>
    </row>
    <row r="2418" spans="1:46" x14ac:dyDescent="0.25">
      <c r="A2418" s="1" t="s">
        <v>19898</v>
      </c>
      <c r="B2418" s="2" t="s">
        <v>23076</v>
      </c>
      <c r="C2418" s="2" t="s">
        <v>23106</v>
      </c>
      <c r="D2418" s="1">
        <v>0</v>
      </c>
      <c r="E2418" s="1">
        <v>1</v>
      </c>
      <c r="F2418" s="1">
        <v>1</v>
      </c>
      <c r="G2418" s="1">
        <v>2</v>
      </c>
      <c r="H2418" s="6">
        <v>0.5</v>
      </c>
      <c r="I2418">
        <v>0</v>
      </c>
      <c r="J2418" s="1">
        <v>46</v>
      </c>
      <c r="K2418" s="1">
        <v>1</v>
      </c>
      <c r="L2418" s="1">
        <v>745</v>
      </c>
      <c r="M2418" s="6">
        <v>0.06</v>
      </c>
      <c r="N2418" s="4">
        <v>4600</v>
      </c>
      <c r="O2418" s="4">
        <v>300</v>
      </c>
      <c r="P2418" s="4">
        <v>200</v>
      </c>
      <c r="Q2418" s="3">
        <v>0.25</v>
      </c>
      <c r="R2418" s="1">
        <v>12</v>
      </c>
      <c r="S2418" s="1">
        <v>200</v>
      </c>
      <c r="T2418" s="1">
        <v>24</v>
      </c>
      <c r="U2418" s="1">
        <v>1</v>
      </c>
      <c r="V2418" s="1">
        <v>26</v>
      </c>
      <c r="W2418" s="1">
        <v>1</v>
      </c>
      <c r="X2418" s="1">
        <v>0</v>
      </c>
      <c r="Y2418" s="1">
        <v>0</v>
      </c>
      <c r="Z2418" s="1">
        <v>4</v>
      </c>
      <c r="AA2418" s="1">
        <v>0</v>
      </c>
      <c r="AB2418" s="1">
        <v>0</v>
      </c>
      <c r="AC2418" s="1">
        <v>0</v>
      </c>
      <c r="AD2418" s="1">
        <v>0</v>
      </c>
      <c r="AE2418" s="1">
        <v>0</v>
      </c>
      <c r="AF2418" s="1">
        <v>0</v>
      </c>
      <c r="AG2418" s="1">
        <v>0</v>
      </c>
      <c r="AH2418" s="1">
        <v>0</v>
      </c>
      <c r="AI2418" s="1">
        <v>0</v>
      </c>
      <c r="AJ2418" s="1" t="s">
        <v>8462</v>
      </c>
      <c r="AK2418" s="1" t="s">
        <v>8463</v>
      </c>
      <c r="AL2418" s="1" t="s">
        <v>8464</v>
      </c>
      <c r="AM2418" s="1" t="s">
        <v>12</v>
      </c>
      <c r="AN2418" s="1" t="s">
        <v>23098</v>
      </c>
      <c r="AO2418" s="1" t="s">
        <v>86</v>
      </c>
      <c r="AP2418" s="1" t="s">
        <v>86</v>
      </c>
      <c r="AQ2418" s="1" t="s">
        <v>25</v>
      </c>
      <c r="AR2418" s="1" t="s">
        <v>30</v>
      </c>
      <c r="AS2418" s="1" t="s">
        <v>23090</v>
      </c>
      <c r="AT2418" s="1" t="s">
        <v>26</v>
      </c>
    </row>
    <row r="2419" spans="1:46" x14ac:dyDescent="0.25">
      <c r="A2419" s="1" t="s">
        <v>20999</v>
      </c>
      <c r="B2419" s="2" t="s">
        <v>23076</v>
      </c>
      <c r="C2419" s="2" t="s">
        <v>23106</v>
      </c>
      <c r="D2419" s="1">
        <v>0</v>
      </c>
      <c r="E2419" s="1">
        <v>0</v>
      </c>
      <c r="F2419" s="1">
        <v>1</v>
      </c>
      <c r="G2419" s="1">
        <v>1</v>
      </c>
      <c r="H2419" s="6">
        <v>1</v>
      </c>
      <c r="I2419">
        <v>1</v>
      </c>
      <c r="J2419" s="1">
        <v>30</v>
      </c>
      <c r="K2419" s="1">
        <v>1</v>
      </c>
      <c r="L2419" s="1">
        <v>665</v>
      </c>
      <c r="M2419" s="6">
        <v>0.38</v>
      </c>
      <c r="N2419" s="4">
        <v>2700</v>
      </c>
      <c r="O2419" s="4">
        <v>220</v>
      </c>
      <c r="P2419" s="4">
        <v>850</v>
      </c>
      <c r="Q2419" s="3">
        <v>0.31</v>
      </c>
      <c r="R2419" s="1">
        <v>24</v>
      </c>
      <c r="S2419" s="1">
        <v>850</v>
      </c>
      <c r="T2419" s="1">
        <v>93</v>
      </c>
      <c r="U2419" s="1">
        <v>0</v>
      </c>
      <c r="V2419" s="1">
        <v>26</v>
      </c>
      <c r="W2419" s="1">
        <v>1</v>
      </c>
      <c r="X2419" s="1">
        <v>1</v>
      </c>
      <c r="Y2419" s="1">
        <v>1</v>
      </c>
      <c r="Z2419" s="1">
        <v>2</v>
      </c>
      <c r="AA2419" s="1">
        <v>1</v>
      </c>
      <c r="AB2419" s="1">
        <v>1</v>
      </c>
      <c r="AC2419" s="1">
        <v>0</v>
      </c>
      <c r="AD2419" s="1">
        <v>0</v>
      </c>
      <c r="AE2419" s="1">
        <v>0</v>
      </c>
      <c r="AF2419" s="1">
        <v>702</v>
      </c>
      <c r="AG2419" s="1">
        <v>16</v>
      </c>
      <c r="AH2419" s="1">
        <v>0</v>
      </c>
      <c r="AI2419" s="1">
        <v>718</v>
      </c>
      <c r="AJ2419" s="1" t="s">
        <v>11464</v>
      </c>
      <c r="AK2419" s="1" t="s">
        <v>11465</v>
      </c>
      <c r="AL2419" s="1" t="s">
        <v>11466</v>
      </c>
      <c r="AM2419" s="1" t="s">
        <v>16</v>
      </c>
      <c r="AN2419" s="1" t="s">
        <v>23098</v>
      </c>
      <c r="AO2419" s="1" t="s">
        <v>364</v>
      </c>
      <c r="AP2419" s="1" t="s">
        <v>86</v>
      </c>
      <c r="AQ2419" s="1" t="s">
        <v>14</v>
      </c>
      <c r="AR2419" s="1" t="s">
        <v>19</v>
      </c>
      <c r="AS2419" s="1" t="s">
        <v>23091</v>
      </c>
      <c r="AT2419" s="1" t="s">
        <v>101</v>
      </c>
    </row>
    <row r="2420" spans="1:46" x14ac:dyDescent="0.25">
      <c r="A2420" s="1" t="s">
        <v>18723</v>
      </c>
      <c r="B2420" s="2" t="s">
        <v>23076</v>
      </c>
      <c r="C2420" s="2" t="s">
        <v>23107</v>
      </c>
      <c r="D2420" s="1">
        <v>0</v>
      </c>
      <c r="E2420" s="1">
        <v>0</v>
      </c>
      <c r="F2420" s="1">
        <v>1</v>
      </c>
      <c r="G2420" s="1">
        <v>1</v>
      </c>
      <c r="H2420" s="6">
        <v>1</v>
      </c>
      <c r="I2420">
        <v>0</v>
      </c>
      <c r="J2420" s="1">
        <v>34</v>
      </c>
      <c r="K2420" s="1">
        <v>0</v>
      </c>
      <c r="L2420" s="1">
        <v>606</v>
      </c>
      <c r="M2420" s="6">
        <v>0.68</v>
      </c>
      <c r="N2420" s="4">
        <v>3500</v>
      </c>
      <c r="O2420" s="4">
        <v>280</v>
      </c>
      <c r="P2420" s="4">
        <v>250</v>
      </c>
      <c r="Q2420" s="3">
        <v>0.36</v>
      </c>
      <c r="R2420" s="1">
        <v>24</v>
      </c>
      <c r="S2420" s="1">
        <v>250</v>
      </c>
      <c r="T2420" s="1">
        <v>45</v>
      </c>
      <c r="U2420" s="1">
        <v>0</v>
      </c>
      <c r="V2420" s="1">
        <v>26</v>
      </c>
      <c r="W2420" s="1">
        <v>0</v>
      </c>
      <c r="X2420" s="1">
        <v>0</v>
      </c>
      <c r="Y2420" s="1">
        <v>1</v>
      </c>
      <c r="Z2420" s="1">
        <v>3</v>
      </c>
      <c r="AA2420" s="1">
        <v>0</v>
      </c>
      <c r="AB2420" s="1">
        <v>0</v>
      </c>
      <c r="AC2420" s="1">
        <v>1062</v>
      </c>
      <c r="AD2420" s="1">
        <v>0</v>
      </c>
      <c r="AE2420" s="1">
        <v>350</v>
      </c>
      <c r="AF2420" s="1">
        <v>1432</v>
      </c>
      <c r="AG2420" s="1">
        <v>0</v>
      </c>
      <c r="AH2420" s="1">
        <v>850</v>
      </c>
      <c r="AI2420" s="1">
        <v>3694</v>
      </c>
      <c r="AJ2420" s="1" t="s">
        <v>5167</v>
      </c>
      <c r="AK2420" s="1" t="s">
        <v>5168</v>
      </c>
      <c r="AL2420" s="1" t="s">
        <v>5169</v>
      </c>
      <c r="AM2420" s="1" t="s">
        <v>12</v>
      </c>
      <c r="AN2420" s="1" t="s">
        <v>23097</v>
      </c>
      <c r="AO2420" s="1" t="s">
        <v>364</v>
      </c>
      <c r="AP2420" s="1" t="s">
        <v>57</v>
      </c>
      <c r="AQ2420" s="1" t="s">
        <v>25</v>
      </c>
      <c r="AR2420" s="1" t="s">
        <v>19</v>
      </c>
      <c r="AS2420" s="1" t="s">
        <v>23090</v>
      </c>
      <c r="AT2420" s="1" t="s">
        <v>26</v>
      </c>
    </row>
    <row r="2421" spans="1:46" x14ac:dyDescent="0.25">
      <c r="A2421" s="1" t="s">
        <v>19696</v>
      </c>
      <c r="B2421" s="2" t="s">
        <v>23073</v>
      </c>
      <c r="C2421" s="2" t="s">
        <v>23104</v>
      </c>
      <c r="D2421" s="1">
        <v>0</v>
      </c>
      <c r="E2421" s="1">
        <v>1</v>
      </c>
      <c r="F2421" s="1">
        <v>1</v>
      </c>
      <c r="G2421" s="1">
        <v>2</v>
      </c>
      <c r="H2421" s="6">
        <v>0.5</v>
      </c>
      <c r="I2421">
        <v>0</v>
      </c>
      <c r="J2421" s="1">
        <v>39</v>
      </c>
      <c r="K2421" s="1">
        <v>0</v>
      </c>
      <c r="L2421" s="1">
        <v>705</v>
      </c>
      <c r="M2421" s="6">
        <v>0.18</v>
      </c>
      <c r="N2421" s="4">
        <v>3600</v>
      </c>
      <c r="O2421" s="4">
        <v>300</v>
      </c>
      <c r="P2421" s="4">
        <v>500</v>
      </c>
      <c r="Q2421" s="3">
        <v>0.24</v>
      </c>
      <c r="R2421" s="1">
        <v>12</v>
      </c>
      <c r="S2421" s="1">
        <v>500</v>
      </c>
      <c r="T2421" s="1">
        <v>29</v>
      </c>
      <c r="U2421" s="1">
        <v>1</v>
      </c>
      <c r="V2421" s="1">
        <v>26</v>
      </c>
      <c r="W2421" s="1">
        <v>0</v>
      </c>
      <c r="X2421" s="1">
        <v>1</v>
      </c>
      <c r="Y2421" s="1">
        <v>1</v>
      </c>
      <c r="Z2421" s="1">
        <v>0</v>
      </c>
      <c r="AA2421" s="1">
        <v>1</v>
      </c>
      <c r="AB2421" s="1">
        <v>0</v>
      </c>
      <c r="AC2421" s="1">
        <v>0</v>
      </c>
      <c r="AD2421" s="1">
        <v>0</v>
      </c>
      <c r="AE2421" s="1">
        <v>200</v>
      </c>
      <c r="AF2421" s="1">
        <v>0</v>
      </c>
      <c r="AG2421" s="1">
        <v>0</v>
      </c>
      <c r="AH2421" s="1">
        <v>0</v>
      </c>
      <c r="AI2421" s="1">
        <v>200</v>
      </c>
      <c r="AJ2421" s="1" t="s">
        <v>7907</v>
      </c>
      <c r="AK2421" s="1" t="s">
        <v>7908</v>
      </c>
      <c r="AL2421" s="1" t="s">
        <v>7909</v>
      </c>
      <c r="AM2421" s="1" t="s">
        <v>12</v>
      </c>
      <c r="AN2421" s="1" t="s">
        <v>23097</v>
      </c>
      <c r="AO2421" s="1" t="s">
        <v>86</v>
      </c>
      <c r="AP2421" s="1" t="s">
        <v>57</v>
      </c>
      <c r="AQ2421" s="1" t="s">
        <v>14</v>
      </c>
      <c r="AR2421" s="1" t="s">
        <v>19</v>
      </c>
      <c r="AS2421" s="1" t="s">
        <v>23091</v>
      </c>
      <c r="AT2421" s="1" t="s">
        <v>26</v>
      </c>
    </row>
    <row r="2422" spans="1:46" x14ac:dyDescent="0.25">
      <c r="A2422" s="1" t="s">
        <v>21983</v>
      </c>
      <c r="B2422" s="2" t="s">
        <v>23073</v>
      </c>
      <c r="C2422" s="2" t="s">
        <v>23105</v>
      </c>
      <c r="D2422" s="1">
        <v>0</v>
      </c>
      <c r="E2422" s="1">
        <v>0</v>
      </c>
      <c r="F2422" s="1">
        <v>1</v>
      </c>
      <c r="G2422" s="1">
        <v>1</v>
      </c>
      <c r="H2422" s="6">
        <v>1</v>
      </c>
      <c r="I2422">
        <v>1</v>
      </c>
      <c r="J2422" s="1">
        <v>46</v>
      </c>
      <c r="K2422" s="1">
        <v>1</v>
      </c>
      <c r="L2422" s="1">
        <v>839</v>
      </c>
      <c r="M2422" s="6">
        <v>0.36</v>
      </c>
      <c r="N2422" s="4">
        <v>5400</v>
      </c>
      <c r="O2422" s="4">
        <v>150</v>
      </c>
      <c r="P2422" s="4">
        <v>850</v>
      </c>
      <c r="Q2422" s="3">
        <v>0.23</v>
      </c>
      <c r="R2422" s="1">
        <v>24</v>
      </c>
      <c r="S2422" s="1">
        <v>829</v>
      </c>
      <c r="T2422" s="1">
        <v>58</v>
      </c>
      <c r="U2422" s="1">
        <v>0</v>
      </c>
      <c r="V2422" s="1">
        <v>26</v>
      </c>
      <c r="W2422" s="1">
        <v>1</v>
      </c>
      <c r="X2422" s="1">
        <v>0</v>
      </c>
      <c r="Y2422" s="1">
        <v>0</v>
      </c>
      <c r="Z2422" s="1">
        <v>3</v>
      </c>
      <c r="AA2422" s="1">
        <v>0</v>
      </c>
      <c r="AB2422" s="1">
        <v>1</v>
      </c>
      <c r="AC2422" s="1">
        <v>300</v>
      </c>
      <c r="AD2422" s="1">
        <v>0</v>
      </c>
      <c r="AE2422" s="1">
        <v>0</v>
      </c>
      <c r="AF2422" s="1">
        <v>0</v>
      </c>
      <c r="AG2422" s="1">
        <v>0</v>
      </c>
      <c r="AH2422" s="1">
        <v>0</v>
      </c>
      <c r="AI2422" s="1">
        <v>300</v>
      </c>
      <c r="AJ2422" s="1" t="s">
        <v>14091</v>
      </c>
      <c r="AK2422" s="1" t="s">
        <v>14092</v>
      </c>
      <c r="AL2422" s="1" t="s">
        <v>14093</v>
      </c>
      <c r="AM2422" s="1" t="s">
        <v>16</v>
      </c>
      <c r="AN2422" s="1" t="s">
        <v>23098</v>
      </c>
      <c r="AO2422" s="1" t="s">
        <v>364</v>
      </c>
      <c r="AP2422" s="1" t="s">
        <v>86</v>
      </c>
      <c r="AQ2422" s="1" t="s">
        <v>25</v>
      </c>
      <c r="AR2422" s="1" t="s">
        <v>30</v>
      </c>
      <c r="AS2422" s="1" t="s">
        <v>23090</v>
      </c>
      <c r="AT2422" s="1" t="s">
        <v>101</v>
      </c>
    </row>
    <row r="2423" spans="1:46" x14ac:dyDescent="0.25">
      <c r="A2423" s="1" t="s">
        <v>21391</v>
      </c>
      <c r="B2423" s="2" t="s">
        <v>23073</v>
      </c>
      <c r="C2423" s="2" t="s">
        <v>23105</v>
      </c>
      <c r="D2423" s="1">
        <v>1</v>
      </c>
      <c r="E2423" s="1">
        <v>1</v>
      </c>
      <c r="F2423" s="1">
        <v>4</v>
      </c>
      <c r="G2423" s="1">
        <v>6</v>
      </c>
      <c r="H2423" s="6">
        <v>0.66666666666666663</v>
      </c>
      <c r="I2423">
        <v>1</v>
      </c>
      <c r="J2423" s="1">
        <v>35</v>
      </c>
      <c r="K2423" s="1">
        <v>1</v>
      </c>
      <c r="L2423" s="1">
        <v>617</v>
      </c>
      <c r="M2423" s="6">
        <v>0.4</v>
      </c>
      <c r="N2423" s="4">
        <v>2400</v>
      </c>
      <c r="O2423" s="4">
        <v>200</v>
      </c>
      <c r="P2423" s="4">
        <v>100</v>
      </c>
      <c r="Q2423" s="3">
        <v>0.33</v>
      </c>
      <c r="R2423" s="1">
        <v>12</v>
      </c>
      <c r="S2423" s="1">
        <v>100</v>
      </c>
      <c r="T2423" s="1">
        <v>20</v>
      </c>
      <c r="U2423" s="1">
        <v>1</v>
      </c>
      <c r="V2423" s="1">
        <v>26</v>
      </c>
      <c r="W2423" s="1">
        <v>0</v>
      </c>
      <c r="X2423" s="1">
        <v>0</v>
      </c>
      <c r="Y2423" s="1">
        <v>1</v>
      </c>
      <c r="Z2423" s="1">
        <v>0</v>
      </c>
      <c r="AA2423" s="1">
        <v>0</v>
      </c>
      <c r="AB2423" s="1">
        <v>1</v>
      </c>
      <c r="AC2423" s="1">
        <v>0</v>
      </c>
      <c r="AD2423" s="1">
        <v>0</v>
      </c>
      <c r="AE2423" s="1">
        <v>0</v>
      </c>
      <c r="AF2423" s="1">
        <v>1366</v>
      </c>
      <c r="AG2423" s="1">
        <v>0</v>
      </c>
      <c r="AH2423" s="1">
        <v>0</v>
      </c>
      <c r="AI2423" s="1">
        <v>1366</v>
      </c>
      <c r="AJ2423" s="1" t="s">
        <v>12524</v>
      </c>
      <c r="AK2423" s="1" t="s">
        <v>12525</v>
      </c>
      <c r="AL2423" s="1" t="s">
        <v>12526</v>
      </c>
      <c r="AM2423" s="1" t="s">
        <v>16</v>
      </c>
      <c r="AN2423" s="1" t="s">
        <v>23098</v>
      </c>
      <c r="AO2423" s="1" t="s">
        <v>86</v>
      </c>
      <c r="AP2423" s="1" t="s">
        <v>57</v>
      </c>
      <c r="AQ2423" s="1" t="s">
        <v>25</v>
      </c>
      <c r="AR2423" s="1" t="s">
        <v>19</v>
      </c>
      <c r="AS2423" s="1" t="s">
        <v>23090</v>
      </c>
      <c r="AT2423" s="1" t="s">
        <v>101</v>
      </c>
    </row>
    <row r="2424" spans="1:46" x14ac:dyDescent="0.25">
      <c r="A2424" s="1" t="s">
        <v>22009</v>
      </c>
      <c r="B2424" s="2" t="s">
        <v>23073</v>
      </c>
      <c r="C2424" s="2" t="s">
        <v>23105</v>
      </c>
      <c r="D2424" s="1">
        <v>0</v>
      </c>
      <c r="E2424" s="1">
        <v>4</v>
      </c>
      <c r="F2424" s="1">
        <v>1</v>
      </c>
      <c r="G2424" s="1">
        <v>5</v>
      </c>
      <c r="H2424" s="6">
        <v>0.2</v>
      </c>
      <c r="I2424">
        <v>1</v>
      </c>
      <c r="J2424" s="1">
        <v>35</v>
      </c>
      <c r="K2424" s="1">
        <v>1</v>
      </c>
      <c r="L2424" s="1">
        <v>558</v>
      </c>
      <c r="M2424" s="6">
        <v>0.55000000000000004</v>
      </c>
      <c r="N2424" s="4">
        <v>2400</v>
      </c>
      <c r="O2424" s="4">
        <v>170</v>
      </c>
      <c r="P2424" s="4">
        <v>300</v>
      </c>
      <c r="Q2424" s="3">
        <v>0.35</v>
      </c>
      <c r="R2424" s="1">
        <v>24</v>
      </c>
      <c r="S2424" s="1">
        <v>300</v>
      </c>
      <c r="T2424" s="1">
        <v>51</v>
      </c>
      <c r="U2424" s="1">
        <v>1</v>
      </c>
      <c r="V2424" s="1">
        <v>26</v>
      </c>
      <c r="W2424" s="1">
        <v>0</v>
      </c>
      <c r="X2424" s="1">
        <v>0</v>
      </c>
      <c r="Y2424" s="1">
        <v>0</v>
      </c>
      <c r="Z2424" s="1">
        <v>1</v>
      </c>
      <c r="AA2424" s="1">
        <v>1</v>
      </c>
      <c r="AB2424" s="1">
        <v>1</v>
      </c>
      <c r="AC2424" s="1">
        <v>700</v>
      </c>
      <c r="AD2424" s="1">
        <v>0</v>
      </c>
      <c r="AE2424" s="1">
        <v>0</v>
      </c>
      <c r="AF2424" s="1">
        <v>0</v>
      </c>
      <c r="AG2424" s="1">
        <v>0</v>
      </c>
      <c r="AH2424" s="1">
        <v>900</v>
      </c>
      <c r="AI2424" s="1">
        <v>1600</v>
      </c>
      <c r="AJ2424" s="1" t="s">
        <v>14158</v>
      </c>
      <c r="AK2424" s="1" t="s">
        <v>14159</v>
      </c>
      <c r="AL2424" s="1" t="s">
        <v>14160</v>
      </c>
      <c r="AM2424" s="1" t="s">
        <v>16</v>
      </c>
      <c r="AN2424" s="1" t="s">
        <v>23098</v>
      </c>
      <c r="AO2424" s="1" t="s">
        <v>86</v>
      </c>
      <c r="AP2424" s="1" t="s">
        <v>57</v>
      </c>
      <c r="AQ2424" s="1" t="s">
        <v>25</v>
      </c>
      <c r="AR2424" s="1" t="s">
        <v>30</v>
      </c>
      <c r="AS2424" s="1" t="s">
        <v>23091</v>
      </c>
      <c r="AT2424" s="1" t="s">
        <v>101</v>
      </c>
    </row>
    <row r="2425" spans="1:46" x14ac:dyDescent="0.25">
      <c r="A2425" s="1" t="s">
        <v>18507</v>
      </c>
      <c r="B2425" s="2" t="s">
        <v>23073</v>
      </c>
      <c r="C2425" s="2" t="s">
        <v>23105</v>
      </c>
      <c r="D2425" s="1">
        <v>0</v>
      </c>
      <c r="E2425" s="1">
        <v>2</v>
      </c>
      <c r="F2425" s="1">
        <v>3</v>
      </c>
      <c r="G2425" s="1">
        <v>5</v>
      </c>
      <c r="H2425" s="6">
        <v>0.6</v>
      </c>
      <c r="I2425">
        <v>1</v>
      </c>
      <c r="J2425" s="1">
        <v>39</v>
      </c>
      <c r="K2425" s="1">
        <v>0</v>
      </c>
      <c r="L2425" s="1">
        <v>683</v>
      </c>
      <c r="M2425" s="6">
        <v>0.16</v>
      </c>
      <c r="N2425" s="4">
        <v>6500</v>
      </c>
      <c r="O2425" s="4">
        <v>550</v>
      </c>
      <c r="P2425" s="4">
        <v>500</v>
      </c>
      <c r="Q2425" s="3">
        <v>0.3</v>
      </c>
      <c r="R2425" s="1">
        <v>24</v>
      </c>
      <c r="S2425" s="1">
        <v>500</v>
      </c>
      <c r="T2425" s="1">
        <v>31</v>
      </c>
      <c r="U2425" s="1">
        <v>1</v>
      </c>
      <c r="V2425" s="1">
        <v>26</v>
      </c>
      <c r="W2425" s="1">
        <v>1</v>
      </c>
      <c r="X2425" s="1">
        <v>0</v>
      </c>
      <c r="Y2425" s="1">
        <v>0</v>
      </c>
      <c r="Z2425" s="1">
        <v>3</v>
      </c>
      <c r="AA2425" s="1">
        <v>0</v>
      </c>
      <c r="AB2425" s="1">
        <v>1</v>
      </c>
      <c r="AC2425" s="1">
        <v>900</v>
      </c>
      <c r="AD2425" s="1">
        <v>0</v>
      </c>
      <c r="AE2425" s="1">
        <v>0</v>
      </c>
      <c r="AF2425" s="1">
        <v>650</v>
      </c>
      <c r="AG2425" s="1">
        <v>0</v>
      </c>
      <c r="AH2425" s="1">
        <v>0</v>
      </c>
      <c r="AI2425" s="1">
        <v>1550</v>
      </c>
      <c r="AJ2425" s="1" t="s">
        <v>4546</v>
      </c>
      <c r="AK2425" s="1" t="s">
        <v>4547</v>
      </c>
      <c r="AL2425" s="1" t="s">
        <v>4548</v>
      </c>
      <c r="AM2425" s="1" t="s">
        <v>16</v>
      </c>
      <c r="AN2425" s="1" t="s">
        <v>23097</v>
      </c>
      <c r="AO2425" s="1" t="s">
        <v>86</v>
      </c>
      <c r="AP2425" s="1" t="s">
        <v>86</v>
      </c>
      <c r="AQ2425" s="1" t="s">
        <v>25</v>
      </c>
      <c r="AR2425" s="1" t="s">
        <v>30</v>
      </c>
      <c r="AS2425" s="1" t="s">
        <v>23090</v>
      </c>
      <c r="AT2425" s="1" t="s">
        <v>101</v>
      </c>
    </row>
    <row r="2426" spans="1:46" x14ac:dyDescent="0.25">
      <c r="A2426" s="1" t="s">
        <v>21571</v>
      </c>
      <c r="B2426" s="2" t="s">
        <v>23073</v>
      </c>
      <c r="C2426" s="2" t="s">
        <v>23106</v>
      </c>
      <c r="D2426" s="1">
        <v>0</v>
      </c>
      <c r="E2426" s="1">
        <v>0</v>
      </c>
      <c r="F2426" s="1">
        <v>3</v>
      </c>
      <c r="G2426" s="1">
        <v>3</v>
      </c>
      <c r="H2426" s="6">
        <v>1</v>
      </c>
      <c r="I2426">
        <v>0</v>
      </c>
      <c r="J2426" s="1">
        <v>35</v>
      </c>
      <c r="K2426" s="1">
        <v>0</v>
      </c>
      <c r="L2426" s="1">
        <v>878</v>
      </c>
      <c r="M2426" s="6">
        <v>0.86</v>
      </c>
      <c r="N2426" s="4">
        <v>4200</v>
      </c>
      <c r="O2426" s="4">
        <v>280</v>
      </c>
      <c r="P2426" s="4">
        <v>1000</v>
      </c>
      <c r="Q2426" s="3">
        <v>0.22</v>
      </c>
      <c r="R2426" s="1">
        <v>24</v>
      </c>
      <c r="S2426" s="1">
        <v>1000</v>
      </c>
      <c r="T2426" s="1">
        <v>44</v>
      </c>
      <c r="U2426" s="1">
        <v>1</v>
      </c>
      <c r="V2426" s="1">
        <v>26</v>
      </c>
      <c r="W2426" s="1">
        <v>0</v>
      </c>
      <c r="X2426" s="1">
        <v>0</v>
      </c>
      <c r="Y2426" s="1">
        <v>1</v>
      </c>
      <c r="Z2426" s="1">
        <v>1</v>
      </c>
      <c r="AA2426" s="1">
        <v>1</v>
      </c>
      <c r="AB2426" s="1">
        <v>0</v>
      </c>
      <c r="AC2426" s="1">
        <v>5600</v>
      </c>
      <c r="AD2426" s="1">
        <v>0</v>
      </c>
      <c r="AE2426" s="1">
        <v>0</v>
      </c>
      <c r="AF2426" s="1">
        <v>0</v>
      </c>
      <c r="AG2426" s="1">
        <v>0</v>
      </c>
      <c r="AH2426" s="1">
        <v>0</v>
      </c>
      <c r="AI2426" s="1">
        <v>5600</v>
      </c>
      <c r="AJ2426" s="1" t="s">
        <v>13011</v>
      </c>
      <c r="AK2426" s="1" t="s">
        <v>13012</v>
      </c>
      <c r="AL2426" s="1" t="s">
        <v>13013</v>
      </c>
      <c r="AM2426" s="1" t="s">
        <v>12</v>
      </c>
      <c r="AN2426" s="1" t="s">
        <v>23097</v>
      </c>
      <c r="AO2426" s="1" t="s">
        <v>86</v>
      </c>
      <c r="AP2426" s="1" t="s">
        <v>57</v>
      </c>
      <c r="AQ2426" s="1" t="s">
        <v>25</v>
      </c>
      <c r="AR2426" s="1" t="s">
        <v>19</v>
      </c>
      <c r="AS2426" s="1" t="s">
        <v>23091</v>
      </c>
      <c r="AT2426" s="1" t="s">
        <v>26</v>
      </c>
    </row>
    <row r="2427" spans="1:46" x14ac:dyDescent="0.25">
      <c r="A2427" s="1" t="s">
        <v>20049</v>
      </c>
      <c r="B2427" s="2" t="s">
        <v>23073</v>
      </c>
      <c r="C2427" s="2" t="s">
        <v>23108</v>
      </c>
      <c r="D2427" s="1">
        <v>0</v>
      </c>
      <c r="E2427" s="1">
        <v>0</v>
      </c>
      <c r="F2427" s="1">
        <v>2</v>
      </c>
      <c r="G2427" s="1">
        <v>2</v>
      </c>
      <c r="H2427" s="6">
        <v>1</v>
      </c>
      <c r="I2427">
        <v>0</v>
      </c>
      <c r="J2427" s="1">
        <v>29</v>
      </c>
      <c r="K2427" s="1">
        <v>0</v>
      </c>
      <c r="L2427" s="1">
        <v>758</v>
      </c>
      <c r="M2427" s="6">
        <v>0.64</v>
      </c>
      <c r="N2427" s="4">
        <v>2600</v>
      </c>
      <c r="O2427" s="4">
        <v>200</v>
      </c>
      <c r="P2427" s="4">
        <v>300</v>
      </c>
      <c r="Q2427" s="3">
        <v>0.28999999999999998</v>
      </c>
      <c r="R2427" s="1">
        <v>24</v>
      </c>
      <c r="S2427" s="1">
        <v>300</v>
      </c>
      <c r="T2427" s="1">
        <v>20</v>
      </c>
      <c r="U2427" s="1">
        <v>1</v>
      </c>
      <c r="V2427" s="1">
        <v>26</v>
      </c>
      <c r="W2427" s="1">
        <v>0</v>
      </c>
      <c r="X2427" s="1">
        <v>0</v>
      </c>
      <c r="Y2427" s="1">
        <v>1</v>
      </c>
      <c r="Z2427" s="1">
        <v>0</v>
      </c>
      <c r="AA2427" s="1">
        <v>1</v>
      </c>
      <c r="AB2427" s="1">
        <v>0</v>
      </c>
      <c r="AC2427" s="1">
        <v>0</v>
      </c>
      <c r="AD2427" s="1">
        <v>0</v>
      </c>
      <c r="AE2427" s="1">
        <v>1121</v>
      </c>
      <c r="AF2427" s="1">
        <v>1067</v>
      </c>
      <c r="AG2427" s="1">
        <v>0</v>
      </c>
      <c r="AH2427" s="1">
        <v>200</v>
      </c>
      <c r="AI2427" s="1">
        <v>2388</v>
      </c>
      <c r="AJ2427" s="1" t="s">
        <v>8893</v>
      </c>
      <c r="AK2427" s="1" t="s">
        <v>8894</v>
      </c>
      <c r="AL2427" s="1" t="s">
        <v>8895</v>
      </c>
      <c r="AM2427" s="1" t="s">
        <v>12</v>
      </c>
      <c r="AN2427" s="1" t="s">
        <v>23097</v>
      </c>
      <c r="AO2427" s="1" t="s">
        <v>86</v>
      </c>
      <c r="AP2427" s="1" t="s">
        <v>57</v>
      </c>
      <c r="AQ2427" s="1" t="s">
        <v>25</v>
      </c>
      <c r="AR2427" s="1" t="s">
        <v>19</v>
      </c>
      <c r="AS2427" s="1" t="s">
        <v>23091</v>
      </c>
      <c r="AT2427" s="1" t="s">
        <v>26</v>
      </c>
    </row>
    <row r="2428" spans="1:46" x14ac:dyDescent="0.25">
      <c r="A2428" s="1" t="s">
        <v>18428</v>
      </c>
      <c r="B2428" s="2" t="s">
        <v>23074</v>
      </c>
      <c r="C2428" s="2" t="s">
        <v>23104</v>
      </c>
      <c r="D2428" s="1">
        <v>0</v>
      </c>
      <c r="E2428" s="1">
        <v>2</v>
      </c>
      <c r="F2428" s="1">
        <v>3</v>
      </c>
      <c r="G2428" s="1">
        <v>5</v>
      </c>
      <c r="H2428" s="6">
        <v>0.6</v>
      </c>
      <c r="I2428">
        <v>1</v>
      </c>
      <c r="J2428" s="1">
        <v>39</v>
      </c>
      <c r="K2428" s="1">
        <v>0</v>
      </c>
      <c r="L2428" s="1">
        <v>640</v>
      </c>
      <c r="M2428" s="6">
        <v>0</v>
      </c>
      <c r="N2428" s="4">
        <v>6500</v>
      </c>
      <c r="O2428" s="4">
        <v>550</v>
      </c>
      <c r="P2428" s="4">
        <v>600</v>
      </c>
      <c r="Q2428" s="3">
        <v>0.3</v>
      </c>
      <c r="R2428" s="1">
        <v>24</v>
      </c>
      <c r="S2428" s="1">
        <v>600</v>
      </c>
      <c r="T2428" s="1">
        <v>12</v>
      </c>
      <c r="U2428" s="1">
        <v>1</v>
      </c>
      <c r="V2428" s="1">
        <v>26</v>
      </c>
      <c r="W2428" s="1">
        <v>1</v>
      </c>
      <c r="X2428" s="1">
        <v>0</v>
      </c>
      <c r="Y2428" s="1">
        <v>0</v>
      </c>
      <c r="Z2428" s="1">
        <v>3</v>
      </c>
      <c r="AA2428" s="1">
        <v>0</v>
      </c>
      <c r="AB2428" s="1">
        <v>1</v>
      </c>
      <c r="AC2428" s="1">
        <v>900</v>
      </c>
      <c r="AD2428" s="1">
        <v>0</v>
      </c>
      <c r="AE2428" s="1">
        <v>0</v>
      </c>
      <c r="AF2428" s="1">
        <v>650</v>
      </c>
      <c r="AG2428" s="1">
        <v>0</v>
      </c>
      <c r="AH2428" s="1">
        <v>0</v>
      </c>
      <c r="AI2428" s="1">
        <v>1550</v>
      </c>
      <c r="AJ2428" s="1" t="s">
        <v>4332</v>
      </c>
      <c r="AK2428" s="1" t="s">
        <v>4333</v>
      </c>
      <c r="AL2428" s="1" t="s">
        <v>11</v>
      </c>
      <c r="AM2428" s="1" t="s">
        <v>16</v>
      </c>
      <c r="AN2428" s="1" t="s">
        <v>23097</v>
      </c>
      <c r="AO2428" s="1" t="s">
        <v>86</v>
      </c>
      <c r="AP2428" s="1" t="s">
        <v>86</v>
      </c>
      <c r="AQ2428" s="1" t="s">
        <v>25</v>
      </c>
      <c r="AR2428" s="1" t="s">
        <v>30</v>
      </c>
      <c r="AS2428" s="1" t="s">
        <v>23090</v>
      </c>
      <c r="AT2428" s="1" t="s">
        <v>101</v>
      </c>
    </row>
    <row r="2429" spans="1:46" x14ac:dyDescent="0.25">
      <c r="A2429" s="1" t="s">
        <v>21331</v>
      </c>
      <c r="B2429" s="2" t="s">
        <v>23074</v>
      </c>
      <c r="C2429" s="2" t="s">
        <v>23104</v>
      </c>
      <c r="D2429" s="1">
        <v>1</v>
      </c>
      <c r="E2429" s="1">
        <v>1</v>
      </c>
      <c r="F2429" s="1">
        <v>6</v>
      </c>
      <c r="G2429" s="1">
        <v>8</v>
      </c>
      <c r="H2429" s="6">
        <v>0.75</v>
      </c>
      <c r="I2429">
        <v>0</v>
      </c>
      <c r="J2429" s="1">
        <v>35</v>
      </c>
      <c r="K2429" s="1">
        <v>0</v>
      </c>
      <c r="L2429" s="1">
        <v>580</v>
      </c>
      <c r="M2429" s="6">
        <v>0</v>
      </c>
      <c r="N2429" s="4">
        <v>3150</v>
      </c>
      <c r="O2429" s="4">
        <v>205</v>
      </c>
      <c r="P2429" s="4">
        <v>600</v>
      </c>
      <c r="Q2429" s="3">
        <v>0.31</v>
      </c>
      <c r="R2429" s="1">
        <v>24</v>
      </c>
      <c r="S2429" s="1">
        <v>600</v>
      </c>
      <c r="T2429" s="1">
        <v>13</v>
      </c>
      <c r="U2429" s="1">
        <v>0</v>
      </c>
      <c r="V2429" s="1">
        <v>26</v>
      </c>
      <c r="W2429" s="1">
        <v>0</v>
      </c>
      <c r="X2429" s="1">
        <v>0</v>
      </c>
      <c r="Y2429" s="1">
        <v>1</v>
      </c>
      <c r="Z2429" s="1">
        <v>1</v>
      </c>
      <c r="AA2429" s="1">
        <v>1</v>
      </c>
      <c r="AB2429" s="1">
        <v>0</v>
      </c>
      <c r="AC2429" s="1">
        <v>2895</v>
      </c>
      <c r="AD2429" s="1">
        <v>0</v>
      </c>
      <c r="AE2429" s="1">
        <v>0</v>
      </c>
      <c r="AF2429" s="1">
        <v>0</v>
      </c>
      <c r="AG2429" s="1">
        <v>0</v>
      </c>
      <c r="AH2429" s="1">
        <v>0</v>
      </c>
      <c r="AI2429" s="1">
        <v>2895</v>
      </c>
      <c r="AJ2429" s="1" t="s">
        <v>12367</v>
      </c>
      <c r="AK2429" s="1" t="s">
        <v>12368</v>
      </c>
      <c r="AL2429" s="1" t="s">
        <v>11</v>
      </c>
      <c r="AM2429" s="1" t="s">
        <v>12</v>
      </c>
      <c r="AN2429" s="1" t="s">
        <v>23097</v>
      </c>
      <c r="AO2429" s="1" t="s">
        <v>364</v>
      </c>
      <c r="AP2429" s="1" t="s">
        <v>57</v>
      </c>
      <c r="AQ2429" s="1" t="s">
        <v>25</v>
      </c>
      <c r="AR2429" s="1" t="s">
        <v>19</v>
      </c>
      <c r="AS2429" s="1" t="s">
        <v>23091</v>
      </c>
      <c r="AT2429" s="1" t="s">
        <v>26</v>
      </c>
    </row>
    <row r="2430" spans="1:46" x14ac:dyDescent="0.25">
      <c r="A2430" s="1" t="s">
        <v>19667</v>
      </c>
      <c r="B2430" s="2" t="s">
        <v>23074</v>
      </c>
      <c r="C2430" s="2" t="s">
        <v>23104</v>
      </c>
      <c r="D2430" s="1">
        <v>0</v>
      </c>
      <c r="E2430" s="1">
        <v>1</v>
      </c>
      <c r="F2430" s="1">
        <v>2</v>
      </c>
      <c r="G2430" s="1">
        <v>3</v>
      </c>
      <c r="H2430" s="6">
        <v>0.66666666666666663</v>
      </c>
      <c r="I2430">
        <v>1</v>
      </c>
      <c r="J2430" s="1">
        <v>33</v>
      </c>
      <c r="K2430" s="1">
        <v>0</v>
      </c>
      <c r="L2430" s="1">
        <v>628</v>
      </c>
      <c r="M2430" s="6">
        <v>0</v>
      </c>
      <c r="N2430" s="4">
        <v>2260</v>
      </c>
      <c r="O2430" s="4">
        <v>180</v>
      </c>
      <c r="P2430" s="4">
        <v>700</v>
      </c>
      <c r="Q2430" s="3">
        <v>0.35</v>
      </c>
      <c r="R2430" s="1">
        <v>12</v>
      </c>
      <c r="S2430" s="1">
        <v>700</v>
      </c>
      <c r="T2430" s="1">
        <v>9</v>
      </c>
      <c r="U2430" s="1">
        <v>1</v>
      </c>
      <c r="V2430" s="1">
        <v>26</v>
      </c>
      <c r="W2430" s="1">
        <v>0</v>
      </c>
      <c r="X2430" s="1">
        <v>1</v>
      </c>
      <c r="Y2430" s="1">
        <v>1</v>
      </c>
      <c r="Z2430" s="1">
        <v>3</v>
      </c>
      <c r="AA2430" s="1">
        <v>0</v>
      </c>
      <c r="AB2430" s="1">
        <v>1</v>
      </c>
      <c r="AC2430" s="1">
        <v>0</v>
      </c>
      <c r="AD2430" s="1">
        <v>0</v>
      </c>
      <c r="AE2430" s="1">
        <v>500</v>
      </c>
      <c r="AF2430" s="1">
        <v>1700</v>
      </c>
      <c r="AG2430" s="1">
        <v>0</v>
      </c>
      <c r="AH2430" s="1">
        <v>0</v>
      </c>
      <c r="AI2430" s="1">
        <v>2200</v>
      </c>
      <c r="AJ2430" s="1" t="s">
        <v>7833</v>
      </c>
      <c r="AK2430" s="1" t="s">
        <v>7834</v>
      </c>
      <c r="AL2430" s="1" t="s">
        <v>11</v>
      </c>
      <c r="AM2430" s="1" t="s">
        <v>16</v>
      </c>
      <c r="AN2430" s="1" t="s">
        <v>23097</v>
      </c>
      <c r="AO2430" s="1" t="s">
        <v>86</v>
      </c>
      <c r="AP2430" s="1" t="s">
        <v>57</v>
      </c>
      <c r="AQ2430" s="1" t="s">
        <v>14</v>
      </c>
      <c r="AR2430" s="1" t="s">
        <v>19</v>
      </c>
      <c r="AS2430" s="1" t="s">
        <v>23090</v>
      </c>
      <c r="AT2430" s="1" t="s">
        <v>101</v>
      </c>
    </row>
    <row r="2431" spans="1:46" x14ac:dyDescent="0.25">
      <c r="A2431" s="1" t="s">
        <v>18457</v>
      </c>
      <c r="B2431" s="2" t="s">
        <v>23074</v>
      </c>
      <c r="C2431" s="2" t="s">
        <v>23104</v>
      </c>
      <c r="D2431" s="1">
        <v>3</v>
      </c>
      <c r="E2431" s="1">
        <v>2</v>
      </c>
      <c r="F2431" s="1">
        <v>6</v>
      </c>
      <c r="G2431" s="1">
        <v>11</v>
      </c>
      <c r="H2431" s="6">
        <v>0.54545454545454541</v>
      </c>
      <c r="I2431">
        <v>0</v>
      </c>
      <c r="J2431" s="1">
        <v>38</v>
      </c>
      <c r="K2431" s="1">
        <v>0</v>
      </c>
      <c r="L2431" s="1">
        <v>666</v>
      </c>
      <c r="M2431" s="6">
        <v>0.15</v>
      </c>
      <c r="N2431" s="4">
        <v>6000</v>
      </c>
      <c r="O2431" s="4">
        <v>500</v>
      </c>
      <c r="P2431" s="4">
        <v>500</v>
      </c>
      <c r="Q2431" s="3">
        <v>0.42</v>
      </c>
      <c r="R2431" s="1">
        <v>24</v>
      </c>
      <c r="S2431" s="1">
        <v>500</v>
      </c>
      <c r="T2431" s="1">
        <v>42</v>
      </c>
      <c r="U2431" s="1">
        <v>1</v>
      </c>
      <c r="V2431" s="1">
        <v>26</v>
      </c>
      <c r="W2431" s="1">
        <v>1</v>
      </c>
      <c r="X2431" s="1">
        <v>1</v>
      </c>
      <c r="Y2431" s="1">
        <v>0</v>
      </c>
      <c r="Z2431" s="1">
        <v>1</v>
      </c>
      <c r="AA2431" s="1">
        <v>1</v>
      </c>
      <c r="AB2431" s="1">
        <v>0</v>
      </c>
      <c r="AC2431" s="1">
        <v>0</v>
      </c>
      <c r="AD2431" s="1">
        <v>0</v>
      </c>
      <c r="AE2431" s="1">
        <v>0</v>
      </c>
      <c r="AF2431" s="1">
        <v>0</v>
      </c>
      <c r="AG2431" s="1">
        <v>0</v>
      </c>
      <c r="AH2431" s="1">
        <v>800</v>
      </c>
      <c r="AI2431" s="1">
        <v>800</v>
      </c>
      <c r="AJ2431" s="1" t="s">
        <v>4404</v>
      </c>
      <c r="AK2431" s="1" t="s">
        <v>4405</v>
      </c>
      <c r="AL2431" s="1" t="s">
        <v>4406</v>
      </c>
      <c r="AM2431" s="1" t="s">
        <v>12</v>
      </c>
      <c r="AN2431" s="1" t="s">
        <v>23097</v>
      </c>
      <c r="AO2431" s="1" t="s">
        <v>86</v>
      </c>
      <c r="AP2431" s="1" t="s">
        <v>86</v>
      </c>
      <c r="AQ2431" s="1" t="s">
        <v>14</v>
      </c>
      <c r="AR2431" s="1" t="s">
        <v>30</v>
      </c>
      <c r="AS2431" s="1" t="s">
        <v>23091</v>
      </c>
      <c r="AT2431" s="1" t="s">
        <v>26</v>
      </c>
    </row>
    <row r="2432" spans="1:46" x14ac:dyDescent="0.25">
      <c r="A2432" s="1" t="s">
        <v>17099</v>
      </c>
      <c r="B2432" s="2" t="s">
        <v>23074</v>
      </c>
      <c r="C2432" s="2" t="s">
        <v>23105</v>
      </c>
      <c r="D2432" s="1">
        <v>1</v>
      </c>
      <c r="E2432" s="1">
        <v>1</v>
      </c>
      <c r="F2432" s="1">
        <v>6</v>
      </c>
      <c r="G2432" s="1">
        <v>8</v>
      </c>
      <c r="H2432" s="6">
        <v>0.75</v>
      </c>
      <c r="I2432">
        <v>0</v>
      </c>
      <c r="J2432" s="1">
        <v>35</v>
      </c>
      <c r="K2432" s="1">
        <v>0</v>
      </c>
      <c r="L2432" s="1">
        <v>580</v>
      </c>
      <c r="M2432" s="6">
        <v>0.52</v>
      </c>
      <c r="N2432" s="4">
        <v>3150</v>
      </c>
      <c r="O2432" s="4">
        <v>205</v>
      </c>
      <c r="P2432" s="4">
        <v>190</v>
      </c>
      <c r="Q2432" s="3">
        <v>0.33</v>
      </c>
      <c r="R2432" s="1">
        <v>24</v>
      </c>
      <c r="S2432" s="1">
        <v>190</v>
      </c>
      <c r="T2432" s="1">
        <v>12</v>
      </c>
      <c r="U2432" s="1">
        <v>1</v>
      </c>
      <c r="V2432" s="1">
        <v>26</v>
      </c>
      <c r="W2432" s="1">
        <v>0</v>
      </c>
      <c r="X2432" s="1">
        <v>0</v>
      </c>
      <c r="Y2432" s="1">
        <v>1</v>
      </c>
      <c r="Z2432" s="1">
        <v>1</v>
      </c>
      <c r="AA2432" s="1">
        <v>1</v>
      </c>
      <c r="AB2432" s="1">
        <v>0</v>
      </c>
      <c r="AC2432" s="1">
        <v>2895</v>
      </c>
      <c r="AD2432" s="1">
        <v>0</v>
      </c>
      <c r="AE2432" s="1">
        <v>0</v>
      </c>
      <c r="AF2432" s="1">
        <v>0</v>
      </c>
      <c r="AG2432" s="1">
        <v>0</v>
      </c>
      <c r="AH2432" s="1">
        <v>0</v>
      </c>
      <c r="AI2432" s="1">
        <v>2895</v>
      </c>
      <c r="AJ2432" s="1" t="s">
        <v>264</v>
      </c>
      <c r="AK2432" s="1" t="s">
        <v>265</v>
      </c>
      <c r="AL2432" s="1" t="s">
        <v>266</v>
      </c>
      <c r="AM2432" s="1" t="s">
        <v>12</v>
      </c>
      <c r="AN2432" s="1" t="s">
        <v>23097</v>
      </c>
      <c r="AO2432" s="1" t="s">
        <v>86</v>
      </c>
      <c r="AP2432" s="1" t="s">
        <v>57</v>
      </c>
      <c r="AQ2432" s="1" t="s">
        <v>25</v>
      </c>
      <c r="AR2432" s="1" t="s">
        <v>19</v>
      </c>
      <c r="AS2432" s="1" t="s">
        <v>23091</v>
      </c>
      <c r="AT2432" s="1" t="s">
        <v>26</v>
      </c>
    </row>
    <row r="2433" spans="1:46" x14ac:dyDescent="0.25">
      <c r="A2433" s="1" t="s">
        <v>19724</v>
      </c>
      <c r="B2433" s="2" t="s">
        <v>23074</v>
      </c>
      <c r="C2433" s="2" t="s">
        <v>23105</v>
      </c>
      <c r="D2433" s="1">
        <v>0</v>
      </c>
      <c r="E2433" s="1">
        <v>0</v>
      </c>
      <c r="F2433" s="1">
        <v>5</v>
      </c>
      <c r="G2433" s="1">
        <v>5</v>
      </c>
      <c r="H2433" s="6">
        <v>1</v>
      </c>
      <c r="I2433">
        <v>0</v>
      </c>
      <c r="J2433" s="1">
        <v>31</v>
      </c>
      <c r="K2433" s="1">
        <v>1</v>
      </c>
      <c r="L2433" s="1">
        <v>667</v>
      </c>
      <c r="M2433" s="6">
        <v>7.0000000000000007E-2</v>
      </c>
      <c r="N2433" s="4">
        <v>2800</v>
      </c>
      <c r="O2433" s="4">
        <v>200</v>
      </c>
      <c r="P2433" s="4">
        <v>150</v>
      </c>
      <c r="Q2433" s="3">
        <v>0.3</v>
      </c>
      <c r="R2433" s="1">
        <v>12</v>
      </c>
      <c r="S2433" s="1">
        <v>150</v>
      </c>
      <c r="T2433" s="1">
        <v>17</v>
      </c>
      <c r="U2433" s="1">
        <v>1</v>
      </c>
      <c r="V2433" s="1">
        <v>26</v>
      </c>
      <c r="W2433" s="1">
        <v>0</v>
      </c>
      <c r="X2433" s="1">
        <v>1</v>
      </c>
      <c r="Y2433" s="1">
        <v>0</v>
      </c>
      <c r="Z2433" s="1">
        <v>4</v>
      </c>
      <c r="AA2433" s="1">
        <v>1</v>
      </c>
      <c r="AB2433" s="1">
        <v>0</v>
      </c>
      <c r="AC2433" s="1">
        <v>0</v>
      </c>
      <c r="AD2433" s="1">
        <v>0</v>
      </c>
      <c r="AE2433" s="1">
        <v>0</v>
      </c>
      <c r="AF2433" s="1">
        <v>0</v>
      </c>
      <c r="AG2433" s="1">
        <v>0</v>
      </c>
      <c r="AH2433" s="1">
        <v>0</v>
      </c>
      <c r="AI2433" s="1">
        <v>0</v>
      </c>
      <c r="AJ2433" s="1" t="s">
        <v>7987</v>
      </c>
      <c r="AK2433" s="1" t="s">
        <v>7988</v>
      </c>
      <c r="AL2433" s="1" t="s">
        <v>7989</v>
      </c>
      <c r="AM2433" s="1" t="s">
        <v>12</v>
      </c>
      <c r="AN2433" s="1" t="s">
        <v>23098</v>
      </c>
      <c r="AO2433" s="1" t="s">
        <v>86</v>
      </c>
      <c r="AP2433" s="1" t="s">
        <v>57</v>
      </c>
      <c r="AQ2433" s="1" t="s">
        <v>14</v>
      </c>
      <c r="AR2433" s="1" t="s">
        <v>30</v>
      </c>
      <c r="AS2433" s="1" t="s">
        <v>23091</v>
      </c>
      <c r="AT2433" s="1" t="s">
        <v>26</v>
      </c>
    </row>
    <row r="2434" spans="1:46" x14ac:dyDescent="0.25">
      <c r="A2434" s="1" t="s">
        <v>18515</v>
      </c>
      <c r="B2434" s="2" t="s">
        <v>23074</v>
      </c>
      <c r="C2434" s="2" t="s">
        <v>23105</v>
      </c>
      <c r="D2434" s="1">
        <v>0</v>
      </c>
      <c r="E2434" s="1">
        <v>0</v>
      </c>
      <c r="F2434" s="1">
        <v>1</v>
      </c>
      <c r="G2434" s="1">
        <v>1</v>
      </c>
      <c r="H2434" s="6">
        <v>1</v>
      </c>
      <c r="I2434">
        <v>1</v>
      </c>
      <c r="J2434" s="1">
        <v>37</v>
      </c>
      <c r="K2434" s="1">
        <v>0</v>
      </c>
      <c r="L2434" s="1">
        <v>629</v>
      </c>
      <c r="M2434" s="6">
        <v>0.18</v>
      </c>
      <c r="N2434" s="4">
        <v>5000</v>
      </c>
      <c r="O2434" s="4">
        <v>500</v>
      </c>
      <c r="P2434" s="4">
        <v>800</v>
      </c>
      <c r="Q2434" s="3">
        <v>0.33</v>
      </c>
      <c r="R2434" s="1">
        <v>24</v>
      </c>
      <c r="S2434" s="1">
        <v>800</v>
      </c>
      <c r="T2434" s="1">
        <v>50</v>
      </c>
      <c r="U2434" s="1">
        <v>1</v>
      </c>
      <c r="V2434" s="1">
        <v>26</v>
      </c>
      <c r="W2434" s="1">
        <v>1</v>
      </c>
      <c r="X2434" s="1">
        <v>1</v>
      </c>
      <c r="Y2434" s="1">
        <v>1</v>
      </c>
      <c r="Z2434" s="1">
        <v>5</v>
      </c>
      <c r="AA2434" s="1">
        <v>0</v>
      </c>
      <c r="AB2434" s="1">
        <v>1</v>
      </c>
      <c r="AC2434" s="1">
        <v>0</v>
      </c>
      <c r="AD2434" s="1">
        <v>500</v>
      </c>
      <c r="AE2434" s="1">
        <v>0</v>
      </c>
      <c r="AF2434" s="1">
        <v>245</v>
      </c>
      <c r="AG2434" s="1">
        <v>153</v>
      </c>
      <c r="AH2434" s="1">
        <v>0</v>
      </c>
      <c r="AI2434" s="1">
        <v>898</v>
      </c>
      <c r="AJ2434" s="1" t="s">
        <v>494</v>
      </c>
      <c r="AK2434" s="1" t="s">
        <v>4566</v>
      </c>
      <c r="AL2434" s="1" t="s">
        <v>4567</v>
      </c>
      <c r="AM2434" s="1" t="s">
        <v>16</v>
      </c>
      <c r="AN2434" s="1" t="s">
        <v>23097</v>
      </c>
      <c r="AO2434" s="1" t="s">
        <v>86</v>
      </c>
      <c r="AP2434" s="1" t="s">
        <v>86</v>
      </c>
      <c r="AQ2434" s="1" t="s">
        <v>14</v>
      </c>
      <c r="AR2434" s="1" t="s">
        <v>19</v>
      </c>
      <c r="AS2434" s="1" t="s">
        <v>23090</v>
      </c>
      <c r="AT2434" s="1" t="s">
        <v>101</v>
      </c>
    </row>
    <row r="2435" spans="1:46" x14ac:dyDescent="0.25">
      <c r="A2435" s="1" t="s">
        <v>17159</v>
      </c>
      <c r="B2435" s="2" t="s">
        <v>23074</v>
      </c>
      <c r="C2435" s="2" t="s">
        <v>23105</v>
      </c>
      <c r="D2435" s="1">
        <v>0</v>
      </c>
      <c r="E2435" s="1">
        <v>0</v>
      </c>
      <c r="F2435" s="1">
        <v>2</v>
      </c>
      <c r="G2435" s="1">
        <v>2</v>
      </c>
      <c r="H2435" s="6">
        <v>1</v>
      </c>
      <c r="I2435">
        <v>1</v>
      </c>
      <c r="J2435" s="1">
        <v>29</v>
      </c>
      <c r="K2435" s="1">
        <v>0</v>
      </c>
      <c r="L2435" s="1">
        <v>700</v>
      </c>
      <c r="M2435" s="6">
        <v>0.74</v>
      </c>
      <c r="N2435" s="4">
        <v>1920</v>
      </c>
      <c r="O2435" s="4">
        <v>150</v>
      </c>
      <c r="P2435" s="4">
        <v>100</v>
      </c>
      <c r="Q2435" s="3">
        <v>0.39</v>
      </c>
      <c r="R2435" s="1">
        <v>6</v>
      </c>
      <c r="S2435" s="1">
        <v>100</v>
      </c>
      <c r="T2435" s="1">
        <v>7</v>
      </c>
      <c r="U2435" s="1">
        <v>1</v>
      </c>
      <c r="V2435" s="1">
        <v>26</v>
      </c>
      <c r="W2435" s="1">
        <v>0</v>
      </c>
      <c r="X2435" s="1">
        <v>0</v>
      </c>
      <c r="Y2435" s="1">
        <v>0</v>
      </c>
      <c r="Z2435" s="1">
        <v>3</v>
      </c>
      <c r="AA2435" s="1">
        <v>0</v>
      </c>
      <c r="AB2435" s="1">
        <v>1</v>
      </c>
      <c r="AC2435" s="1">
        <v>0</v>
      </c>
      <c r="AD2435" s="1">
        <v>486</v>
      </c>
      <c r="AE2435" s="1">
        <v>389</v>
      </c>
      <c r="AF2435" s="1">
        <v>684</v>
      </c>
      <c r="AG2435" s="1">
        <v>784</v>
      </c>
      <c r="AH2435" s="1">
        <v>0</v>
      </c>
      <c r="AI2435" s="1">
        <v>2343</v>
      </c>
      <c r="AJ2435" s="1" t="s">
        <v>459</v>
      </c>
      <c r="AK2435" s="1" t="s">
        <v>460</v>
      </c>
      <c r="AL2435" s="1" t="s">
        <v>461</v>
      </c>
      <c r="AM2435" s="1" t="s">
        <v>16</v>
      </c>
      <c r="AN2435" s="1" t="s">
        <v>23097</v>
      </c>
      <c r="AO2435" s="1" t="s">
        <v>86</v>
      </c>
      <c r="AP2435" s="1" t="s">
        <v>57</v>
      </c>
      <c r="AQ2435" s="1" t="s">
        <v>25</v>
      </c>
      <c r="AR2435" s="1" t="s">
        <v>30</v>
      </c>
      <c r="AS2435" s="1" t="s">
        <v>23090</v>
      </c>
      <c r="AT2435" s="1" t="s">
        <v>101</v>
      </c>
    </row>
    <row r="2436" spans="1:46" x14ac:dyDescent="0.25">
      <c r="A2436" s="1" t="s">
        <v>18031</v>
      </c>
      <c r="B2436" s="2" t="s">
        <v>23074</v>
      </c>
      <c r="C2436" s="2" t="s">
        <v>23106</v>
      </c>
      <c r="D2436" s="1">
        <v>0</v>
      </c>
      <c r="E2436" s="1">
        <v>0</v>
      </c>
      <c r="F2436" s="1">
        <v>2</v>
      </c>
      <c r="G2436" s="1">
        <v>2</v>
      </c>
      <c r="H2436" s="6">
        <v>1</v>
      </c>
      <c r="I2436">
        <v>0</v>
      </c>
      <c r="J2436" s="1">
        <v>32</v>
      </c>
      <c r="K2436" s="1">
        <v>0</v>
      </c>
      <c r="L2436" s="1">
        <v>487</v>
      </c>
      <c r="M2436" s="6">
        <v>0.35</v>
      </c>
      <c r="N2436" s="4">
        <v>2500</v>
      </c>
      <c r="O2436" s="4">
        <v>200</v>
      </c>
      <c r="P2436" s="4">
        <v>700</v>
      </c>
      <c r="Q2436" s="3">
        <v>0.33</v>
      </c>
      <c r="R2436" s="1">
        <v>24</v>
      </c>
      <c r="S2436" s="1">
        <v>700</v>
      </c>
      <c r="T2436" s="1">
        <v>31</v>
      </c>
      <c r="U2436" s="1">
        <v>0</v>
      </c>
      <c r="V2436" s="1">
        <v>26</v>
      </c>
      <c r="W2436" s="1">
        <v>1</v>
      </c>
      <c r="X2436" s="1">
        <v>1</v>
      </c>
      <c r="Y2436" s="1">
        <v>1</v>
      </c>
      <c r="Z2436" s="1">
        <v>1</v>
      </c>
      <c r="AA2436" s="1">
        <v>0</v>
      </c>
      <c r="AB2436" s="1">
        <v>0</v>
      </c>
      <c r="AC2436" s="1">
        <v>335</v>
      </c>
      <c r="AD2436" s="1">
        <v>300</v>
      </c>
      <c r="AE2436" s="1">
        <v>0</v>
      </c>
      <c r="AF2436" s="1">
        <v>0</v>
      </c>
      <c r="AG2436" s="1">
        <v>0</v>
      </c>
      <c r="AH2436" s="1">
        <v>150</v>
      </c>
      <c r="AI2436" s="1">
        <v>785</v>
      </c>
      <c r="AJ2436" s="1" t="s">
        <v>3131</v>
      </c>
      <c r="AK2436" s="1" t="s">
        <v>3132</v>
      </c>
      <c r="AL2436" s="1" t="s">
        <v>3133</v>
      </c>
      <c r="AM2436" s="1" t="s">
        <v>12</v>
      </c>
      <c r="AN2436" s="1" t="s">
        <v>23097</v>
      </c>
      <c r="AO2436" s="1" t="s">
        <v>364</v>
      </c>
      <c r="AP2436" s="1" t="s">
        <v>86</v>
      </c>
      <c r="AQ2436" s="1" t="s">
        <v>14</v>
      </c>
      <c r="AR2436" s="1" t="s">
        <v>19</v>
      </c>
      <c r="AS2436" s="1" t="s">
        <v>23090</v>
      </c>
      <c r="AT2436" s="1" t="s">
        <v>26</v>
      </c>
    </row>
    <row r="2437" spans="1:46" x14ac:dyDescent="0.25">
      <c r="A2437" s="1" t="s">
        <v>20995</v>
      </c>
      <c r="B2437" s="2" t="s">
        <v>23074</v>
      </c>
      <c r="C2437" s="2" t="s">
        <v>23106</v>
      </c>
      <c r="D2437" s="1">
        <v>0</v>
      </c>
      <c r="E2437" s="1">
        <v>0</v>
      </c>
      <c r="F2437" s="1">
        <v>1</v>
      </c>
      <c r="G2437" s="1">
        <v>1</v>
      </c>
      <c r="H2437" s="6">
        <v>1</v>
      </c>
      <c r="I2437">
        <v>1</v>
      </c>
      <c r="J2437" s="1">
        <v>38</v>
      </c>
      <c r="K2437" s="1">
        <v>0</v>
      </c>
      <c r="L2437" s="1">
        <v>643</v>
      </c>
      <c r="M2437" s="6">
        <v>0.59</v>
      </c>
      <c r="N2437" s="4">
        <v>5000</v>
      </c>
      <c r="O2437" s="4">
        <v>300</v>
      </c>
      <c r="P2437" s="4">
        <v>800</v>
      </c>
      <c r="Q2437" s="3">
        <v>0.31</v>
      </c>
      <c r="R2437" s="1">
        <v>24</v>
      </c>
      <c r="S2437" s="1">
        <v>800</v>
      </c>
      <c r="T2437" s="1">
        <v>80</v>
      </c>
      <c r="U2437" s="1">
        <v>0</v>
      </c>
      <c r="V2437" s="1">
        <v>26</v>
      </c>
      <c r="W2437" s="1">
        <v>0</v>
      </c>
      <c r="X2437" s="1">
        <v>1</v>
      </c>
      <c r="Y2437" s="1">
        <v>1</v>
      </c>
      <c r="Z2437" s="1">
        <v>0</v>
      </c>
      <c r="AA2437" s="1">
        <v>1</v>
      </c>
      <c r="AB2437" s="1">
        <v>1</v>
      </c>
      <c r="AC2437" s="1">
        <v>1400</v>
      </c>
      <c r="AD2437" s="1">
        <v>1400</v>
      </c>
      <c r="AE2437" s="1">
        <v>80</v>
      </c>
      <c r="AF2437" s="1">
        <v>387</v>
      </c>
      <c r="AG2437" s="1">
        <v>0</v>
      </c>
      <c r="AH2437" s="1">
        <v>300</v>
      </c>
      <c r="AI2437" s="1">
        <v>3567</v>
      </c>
      <c r="AJ2437" s="1" t="s">
        <v>11453</v>
      </c>
      <c r="AK2437" s="1" t="s">
        <v>11454</v>
      </c>
      <c r="AL2437" s="1" t="s">
        <v>11455</v>
      </c>
      <c r="AM2437" s="1" t="s">
        <v>16</v>
      </c>
      <c r="AN2437" s="1" t="s">
        <v>23097</v>
      </c>
      <c r="AO2437" s="1" t="s">
        <v>364</v>
      </c>
      <c r="AP2437" s="1" t="s">
        <v>57</v>
      </c>
      <c r="AQ2437" s="1" t="s">
        <v>14</v>
      </c>
      <c r="AR2437" s="1" t="s">
        <v>19</v>
      </c>
      <c r="AS2437" s="1" t="s">
        <v>23091</v>
      </c>
      <c r="AT2437" s="1" t="s">
        <v>101</v>
      </c>
    </row>
    <row r="2438" spans="1:46" x14ac:dyDescent="0.25">
      <c r="A2438" s="1" t="s">
        <v>18074</v>
      </c>
      <c r="B2438" s="2" t="s">
        <v>23074</v>
      </c>
      <c r="C2438" s="2" t="s">
        <v>23106</v>
      </c>
      <c r="D2438" s="1">
        <v>1</v>
      </c>
      <c r="E2438" s="1">
        <v>0</v>
      </c>
      <c r="F2438" s="1">
        <v>2</v>
      </c>
      <c r="G2438" s="1">
        <v>3</v>
      </c>
      <c r="H2438" s="6">
        <v>0.66666666666666663</v>
      </c>
      <c r="I2438">
        <v>1</v>
      </c>
      <c r="J2438" s="1">
        <v>35</v>
      </c>
      <c r="K2438" s="1">
        <v>1</v>
      </c>
      <c r="L2438" s="1">
        <v>698</v>
      </c>
      <c r="M2438" s="6">
        <v>0.27</v>
      </c>
      <c r="N2438" s="4">
        <v>3500</v>
      </c>
      <c r="O2438" s="4">
        <v>275</v>
      </c>
      <c r="P2438" s="4">
        <v>350</v>
      </c>
      <c r="Q2438" s="3">
        <v>0.32</v>
      </c>
      <c r="R2438" s="1">
        <v>24</v>
      </c>
      <c r="S2438" s="1">
        <v>350</v>
      </c>
      <c r="T2438" s="1">
        <v>60</v>
      </c>
      <c r="U2438" s="1">
        <v>1</v>
      </c>
      <c r="V2438" s="1">
        <v>26</v>
      </c>
      <c r="W2438" s="1">
        <v>1</v>
      </c>
      <c r="X2438" s="1">
        <v>1</v>
      </c>
      <c r="Y2438" s="1">
        <v>1</v>
      </c>
      <c r="Z2438" s="1">
        <v>0</v>
      </c>
      <c r="AA2438" s="1">
        <v>1</v>
      </c>
      <c r="AB2438" s="1">
        <v>1</v>
      </c>
      <c r="AC2438" s="1">
        <v>0</v>
      </c>
      <c r="AD2438" s="1">
        <v>0</v>
      </c>
      <c r="AE2438" s="1">
        <v>0</v>
      </c>
      <c r="AF2438" s="1">
        <v>0</v>
      </c>
      <c r="AG2438" s="1">
        <v>0</v>
      </c>
      <c r="AH2438" s="1">
        <v>960</v>
      </c>
      <c r="AI2438" s="1">
        <v>960</v>
      </c>
      <c r="AJ2438" s="1" t="s">
        <v>3269</v>
      </c>
      <c r="AK2438" s="1" t="s">
        <v>3270</v>
      </c>
      <c r="AL2438" s="1" t="s">
        <v>3271</v>
      </c>
      <c r="AM2438" s="1" t="s">
        <v>16</v>
      </c>
      <c r="AN2438" s="1" t="s">
        <v>23098</v>
      </c>
      <c r="AO2438" s="1" t="s">
        <v>86</v>
      </c>
      <c r="AP2438" s="1" t="s">
        <v>86</v>
      </c>
      <c r="AQ2438" s="1" t="s">
        <v>14</v>
      </c>
      <c r="AR2438" s="1" t="s">
        <v>19</v>
      </c>
      <c r="AS2438" s="1" t="s">
        <v>23091</v>
      </c>
      <c r="AT2438" s="1" t="s">
        <v>101</v>
      </c>
    </row>
    <row r="2439" spans="1:46" x14ac:dyDescent="0.25">
      <c r="A2439" s="1" t="s">
        <v>17332</v>
      </c>
      <c r="B2439" s="2" t="s">
        <v>23074</v>
      </c>
      <c r="C2439" s="2" t="s">
        <v>23106</v>
      </c>
      <c r="D2439" s="1">
        <v>1</v>
      </c>
      <c r="E2439" s="1">
        <v>5</v>
      </c>
      <c r="F2439" s="1">
        <v>3</v>
      </c>
      <c r="G2439" s="1">
        <v>9</v>
      </c>
      <c r="H2439" s="6">
        <v>0.33333333333333331</v>
      </c>
      <c r="I2439">
        <v>0</v>
      </c>
      <c r="J2439" s="1">
        <v>38</v>
      </c>
      <c r="K2439" s="1">
        <v>1</v>
      </c>
      <c r="L2439" s="1">
        <v>755</v>
      </c>
      <c r="M2439" s="6">
        <v>0.15</v>
      </c>
      <c r="N2439" s="4">
        <v>2800</v>
      </c>
      <c r="O2439" s="4">
        <v>200</v>
      </c>
      <c r="P2439" s="4">
        <v>100</v>
      </c>
      <c r="Q2439" s="3">
        <v>0.23</v>
      </c>
      <c r="R2439" s="1">
        <v>6</v>
      </c>
      <c r="S2439" s="1">
        <v>100</v>
      </c>
      <c r="T2439" s="1">
        <v>6</v>
      </c>
      <c r="U2439" s="1">
        <v>1</v>
      </c>
      <c r="V2439" s="1">
        <v>26</v>
      </c>
      <c r="W2439" s="1">
        <v>0</v>
      </c>
      <c r="X2439" s="1">
        <v>0</v>
      </c>
      <c r="Y2439" s="1">
        <v>1</v>
      </c>
      <c r="Z2439" s="1">
        <v>0</v>
      </c>
      <c r="AA2439" s="1">
        <v>1</v>
      </c>
      <c r="AB2439" s="1">
        <v>0</v>
      </c>
      <c r="AC2439" s="1">
        <v>400</v>
      </c>
      <c r="AD2439" s="1">
        <v>0</v>
      </c>
      <c r="AE2439" s="1">
        <v>0</v>
      </c>
      <c r="AF2439" s="1">
        <v>0</v>
      </c>
      <c r="AG2439" s="1">
        <v>0</v>
      </c>
      <c r="AH2439" s="1">
        <v>0</v>
      </c>
      <c r="AI2439" s="1">
        <v>400</v>
      </c>
      <c r="AJ2439" s="1" t="s">
        <v>1032</v>
      </c>
      <c r="AK2439" s="1" t="s">
        <v>1033</v>
      </c>
      <c r="AL2439" s="1" t="s">
        <v>1034</v>
      </c>
      <c r="AM2439" s="1" t="s">
        <v>12</v>
      </c>
      <c r="AN2439" s="1" t="s">
        <v>23098</v>
      </c>
      <c r="AO2439" s="1" t="s">
        <v>86</v>
      </c>
      <c r="AP2439" s="1" t="s">
        <v>57</v>
      </c>
      <c r="AQ2439" s="1" t="s">
        <v>25</v>
      </c>
      <c r="AR2439" s="1" t="s">
        <v>19</v>
      </c>
      <c r="AS2439" s="1" t="s">
        <v>23091</v>
      </c>
      <c r="AT2439" s="1" t="s">
        <v>26</v>
      </c>
    </row>
    <row r="2440" spans="1:46" x14ac:dyDescent="0.25">
      <c r="A2440" s="1" t="s">
        <v>20461</v>
      </c>
      <c r="B2440" s="2" t="s">
        <v>23074</v>
      </c>
      <c r="C2440" s="2" t="s">
        <v>23107</v>
      </c>
      <c r="D2440" s="1">
        <v>1</v>
      </c>
      <c r="E2440" s="1">
        <v>5</v>
      </c>
      <c r="F2440" s="1">
        <v>3</v>
      </c>
      <c r="G2440" s="1">
        <v>9</v>
      </c>
      <c r="H2440" s="6">
        <v>0.33333333333333331</v>
      </c>
      <c r="I2440">
        <v>0</v>
      </c>
      <c r="J2440" s="1">
        <v>38</v>
      </c>
      <c r="K2440" s="1">
        <v>1</v>
      </c>
      <c r="L2440" s="1">
        <v>887</v>
      </c>
      <c r="M2440" s="6">
        <v>0.61</v>
      </c>
      <c r="N2440" s="4">
        <v>2800</v>
      </c>
      <c r="O2440" s="4">
        <v>200</v>
      </c>
      <c r="P2440" s="4">
        <v>800</v>
      </c>
      <c r="Q2440" s="3">
        <v>0.27</v>
      </c>
      <c r="R2440" s="1">
        <v>12</v>
      </c>
      <c r="S2440" s="1">
        <v>800</v>
      </c>
      <c r="T2440" s="1">
        <v>73</v>
      </c>
      <c r="U2440" s="1">
        <v>1</v>
      </c>
      <c r="V2440" s="1">
        <v>26</v>
      </c>
      <c r="W2440" s="1">
        <v>0</v>
      </c>
      <c r="X2440" s="1">
        <v>0</v>
      </c>
      <c r="Y2440" s="1">
        <v>1</v>
      </c>
      <c r="Z2440" s="1">
        <v>0</v>
      </c>
      <c r="AA2440" s="1">
        <v>1</v>
      </c>
      <c r="AB2440" s="1">
        <v>0</v>
      </c>
      <c r="AC2440" s="1">
        <v>1288</v>
      </c>
      <c r="AD2440" s="1">
        <v>0</v>
      </c>
      <c r="AE2440" s="1">
        <v>0</v>
      </c>
      <c r="AF2440" s="1">
        <v>0</v>
      </c>
      <c r="AG2440" s="1">
        <v>77</v>
      </c>
      <c r="AH2440" s="1">
        <v>0</v>
      </c>
      <c r="AI2440" s="1">
        <v>1365</v>
      </c>
      <c r="AJ2440" s="1" t="s">
        <v>10013</v>
      </c>
      <c r="AK2440" s="1" t="s">
        <v>10014</v>
      </c>
      <c r="AL2440" s="1" t="s">
        <v>10015</v>
      </c>
      <c r="AM2440" s="1" t="s">
        <v>12</v>
      </c>
      <c r="AN2440" s="1" t="s">
        <v>23098</v>
      </c>
      <c r="AO2440" s="1" t="s">
        <v>86</v>
      </c>
      <c r="AP2440" s="1" t="s">
        <v>57</v>
      </c>
      <c r="AQ2440" s="1" t="s">
        <v>25</v>
      </c>
      <c r="AR2440" s="1" t="s">
        <v>19</v>
      </c>
      <c r="AS2440" s="1" t="s">
        <v>23091</v>
      </c>
      <c r="AT2440" s="1" t="s">
        <v>26</v>
      </c>
    </row>
    <row r="2441" spans="1:46" x14ac:dyDescent="0.25">
      <c r="A2441" s="1" t="s">
        <v>20474</v>
      </c>
      <c r="B2441" s="2" t="s">
        <v>23074</v>
      </c>
      <c r="C2441" s="2" t="s">
        <v>23107</v>
      </c>
      <c r="D2441" s="1">
        <v>0</v>
      </c>
      <c r="E2441" s="1">
        <v>1</v>
      </c>
      <c r="F2441" s="1">
        <v>2</v>
      </c>
      <c r="G2441" s="1">
        <v>3</v>
      </c>
      <c r="H2441" s="6">
        <v>0.66666666666666663</v>
      </c>
      <c r="I2441">
        <v>0</v>
      </c>
      <c r="J2441" s="1">
        <v>34</v>
      </c>
      <c r="K2441" s="1">
        <v>1</v>
      </c>
      <c r="L2441" s="1">
        <v>755</v>
      </c>
      <c r="M2441" s="6">
        <v>0.33</v>
      </c>
      <c r="N2441" s="4">
        <v>5200</v>
      </c>
      <c r="O2441" s="4">
        <v>430</v>
      </c>
      <c r="P2441" s="4">
        <v>200</v>
      </c>
      <c r="Q2441" s="3">
        <v>0.32</v>
      </c>
      <c r="R2441" s="1">
        <v>18</v>
      </c>
      <c r="S2441" s="1">
        <v>200</v>
      </c>
      <c r="T2441" s="1">
        <v>22</v>
      </c>
      <c r="U2441" s="1">
        <v>1</v>
      </c>
      <c r="V2441" s="1">
        <v>26</v>
      </c>
      <c r="W2441" s="1">
        <v>0</v>
      </c>
      <c r="X2441" s="1">
        <v>0</v>
      </c>
      <c r="Y2441" s="1">
        <v>1</v>
      </c>
      <c r="Z2441" s="1">
        <v>3</v>
      </c>
      <c r="AA2441" s="1">
        <v>1</v>
      </c>
      <c r="AB2441" s="1">
        <v>0</v>
      </c>
      <c r="AC2441" s="1">
        <v>2121</v>
      </c>
      <c r="AD2441" s="1">
        <v>804</v>
      </c>
      <c r="AE2441" s="1">
        <v>0</v>
      </c>
      <c r="AF2441" s="1">
        <v>0</v>
      </c>
      <c r="AG2441" s="1">
        <v>0</v>
      </c>
      <c r="AH2441" s="1">
        <v>470</v>
      </c>
      <c r="AI2441" s="1">
        <v>3395</v>
      </c>
      <c r="AJ2441" s="1" t="s">
        <v>10049</v>
      </c>
      <c r="AK2441" s="1" t="s">
        <v>10050</v>
      </c>
      <c r="AL2441" s="1" t="s">
        <v>10051</v>
      </c>
      <c r="AM2441" s="1" t="s">
        <v>12</v>
      </c>
      <c r="AN2441" s="1" t="s">
        <v>23098</v>
      </c>
      <c r="AO2441" s="1" t="s">
        <v>86</v>
      </c>
      <c r="AP2441" s="1" t="s">
        <v>57</v>
      </c>
      <c r="AQ2441" s="1" t="s">
        <v>25</v>
      </c>
      <c r="AR2441" s="1" t="s">
        <v>19</v>
      </c>
      <c r="AS2441" s="1" t="s">
        <v>23091</v>
      </c>
      <c r="AT2441" s="1" t="s">
        <v>26</v>
      </c>
    </row>
    <row r="2442" spans="1:46" x14ac:dyDescent="0.25">
      <c r="A2442" s="1" t="s">
        <v>22819</v>
      </c>
      <c r="B2442" s="2" t="s">
        <v>23074</v>
      </c>
      <c r="C2442" s="2" t="s">
        <v>23107</v>
      </c>
      <c r="D2442" s="1">
        <v>0</v>
      </c>
      <c r="E2442" s="1">
        <v>0</v>
      </c>
      <c r="F2442" s="1">
        <v>2</v>
      </c>
      <c r="G2442" s="1">
        <v>2</v>
      </c>
      <c r="H2442" s="6">
        <v>1</v>
      </c>
      <c r="I2442">
        <v>1</v>
      </c>
      <c r="J2442" s="1">
        <v>33</v>
      </c>
      <c r="K2442" s="1">
        <v>0</v>
      </c>
      <c r="L2442" s="1">
        <v>801</v>
      </c>
      <c r="M2442" s="6">
        <v>0.87</v>
      </c>
      <c r="N2442" s="4">
        <v>1880</v>
      </c>
      <c r="O2442" s="4">
        <v>125</v>
      </c>
      <c r="P2442" s="4">
        <v>250</v>
      </c>
      <c r="Q2442" s="3">
        <v>0.28999999999999998</v>
      </c>
      <c r="R2442" s="1">
        <v>24</v>
      </c>
      <c r="S2442" s="1">
        <v>250</v>
      </c>
      <c r="T2442" s="1">
        <v>23</v>
      </c>
      <c r="U2442" s="1">
        <v>0</v>
      </c>
      <c r="V2442" s="1">
        <v>26</v>
      </c>
      <c r="W2442" s="1">
        <v>0</v>
      </c>
      <c r="X2442" s="1">
        <v>1</v>
      </c>
      <c r="Y2442" s="1">
        <v>1</v>
      </c>
      <c r="Z2442" s="1">
        <v>3</v>
      </c>
      <c r="AA2442" s="1">
        <v>0</v>
      </c>
      <c r="AB2442" s="1">
        <v>1</v>
      </c>
      <c r="AC2442" s="1">
        <v>913</v>
      </c>
      <c r="AD2442" s="1">
        <v>796</v>
      </c>
      <c r="AE2442" s="1">
        <v>910</v>
      </c>
      <c r="AF2442" s="1">
        <v>0</v>
      </c>
      <c r="AG2442" s="1">
        <v>0</v>
      </c>
      <c r="AH2442" s="1">
        <v>0</v>
      </c>
      <c r="AI2442" s="1">
        <v>2619</v>
      </c>
      <c r="AJ2442" s="1" t="s">
        <v>16324</v>
      </c>
      <c r="AK2442" s="1" t="s">
        <v>16325</v>
      </c>
      <c r="AL2442" s="1" t="s">
        <v>16326</v>
      </c>
      <c r="AM2442" s="1" t="s">
        <v>16</v>
      </c>
      <c r="AN2442" s="1" t="s">
        <v>23097</v>
      </c>
      <c r="AO2442" s="1" t="s">
        <v>364</v>
      </c>
      <c r="AP2442" s="1" t="s">
        <v>57</v>
      </c>
      <c r="AQ2442" s="1" t="s">
        <v>14</v>
      </c>
      <c r="AR2442" s="1" t="s">
        <v>19</v>
      </c>
      <c r="AS2442" s="1" t="s">
        <v>23090</v>
      </c>
      <c r="AT2442" s="1" t="s">
        <v>101</v>
      </c>
    </row>
    <row r="2443" spans="1:46" x14ac:dyDescent="0.25">
      <c r="A2443" s="1" t="s">
        <v>21672</v>
      </c>
      <c r="B2443" s="2" t="s">
        <v>23074</v>
      </c>
      <c r="C2443" s="2" t="s">
        <v>23107</v>
      </c>
      <c r="D2443" s="1">
        <v>1</v>
      </c>
      <c r="E2443" s="1">
        <v>1</v>
      </c>
      <c r="F2443" s="1">
        <v>2</v>
      </c>
      <c r="G2443" s="1">
        <v>4</v>
      </c>
      <c r="H2443" s="6">
        <v>0.5</v>
      </c>
      <c r="I2443">
        <v>0</v>
      </c>
      <c r="J2443" s="1">
        <v>35</v>
      </c>
      <c r="K2443" s="1">
        <v>0</v>
      </c>
      <c r="L2443" s="1">
        <v>734</v>
      </c>
      <c r="M2443" s="6">
        <v>0.35</v>
      </c>
      <c r="N2443" s="4">
        <v>5000</v>
      </c>
      <c r="O2443" s="4">
        <v>320</v>
      </c>
      <c r="P2443" s="4">
        <v>800</v>
      </c>
      <c r="Q2443" s="3">
        <v>0.3</v>
      </c>
      <c r="R2443" s="1">
        <v>24</v>
      </c>
      <c r="S2443" s="1">
        <v>800</v>
      </c>
      <c r="T2443" s="1">
        <v>83</v>
      </c>
      <c r="U2443" s="1">
        <v>1</v>
      </c>
      <c r="V2443" s="1">
        <v>26</v>
      </c>
      <c r="W2443" s="1">
        <v>1</v>
      </c>
      <c r="X2443" s="1">
        <v>1</v>
      </c>
      <c r="Y2443" s="1">
        <v>0</v>
      </c>
      <c r="Z2443" s="1">
        <v>1</v>
      </c>
      <c r="AA2443" s="1">
        <v>1</v>
      </c>
      <c r="AB2443" s="1">
        <v>0</v>
      </c>
      <c r="AC2443" s="1">
        <v>240</v>
      </c>
      <c r="AD2443" s="1">
        <v>1300</v>
      </c>
      <c r="AE2443" s="1">
        <v>0</v>
      </c>
      <c r="AF2443" s="1">
        <v>446</v>
      </c>
      <c r="AG2443" s="1">
        <v>0</v>
      </c>
      <c r="AH2443" s="1">
        <v>350</v>
      </c>
      <c r="AI2443" s="1">
        <v>2336</v>
      </c>
      <c r="AJ2443" s="1" t="s">
        <v>13291</v>
      </c>
      <c r="AK2443" s="1" t="s">
        <v>13292</v>
      </c>
      <c r="AL2443" s="1" t="s">
        <v>13293</v>
      </c>
      <c r="AM2443" s="1" t="s">
        <v>12</v>
      </c>
      <c r="AN2443" s="1" t="s">
        <v>23097</v>
      </c>
      <c r="AO2443" s="1" t="s">
        <v>86</v>
      </c>
      <c r="AP2443" s="1" t="s">
        <v>86</v>
      </c>
      <c r="AQ2443" s="1" t="s">
        <v>14</v>
      </c>
      <c r="AR2443" s="1" t="s">
        <v>30</v>
      </c>
      <c r="AS2443" s="1" t="s">
        <v>23091</v>
      </c>
      <c r="AT2443" s="1" t="s">
        <v>26</v>
      </c>
    </row>
    <row r="2444" spans="1:46" x14ac:dyDescent="0.25">
      <c r="A2444" s="1" t="s">
        <v>20069</v>
      </c>
      <c r="B2444" s="2" t="s">
        <v>23074</v>
      </c>
      <c r="C2444" s="2" t="s">
        <v>23108</v>
      </c>
      <c r="D2444" s="1">
        <v>0</v>
      </c>
      <c r="E2444" s="1">
        <v>2</v>
      </c>
      <c r="F2444" s="1">
        <v>2</v>
      </c>
      <c r="G2444" s="1">
        <v>4</v>
      </c>
      <c r="H2444" s="6">
        <v>0.5</v>
      </c>
      <c r="I2444">
        <v>0</v>
      </c>
      <c r="J2444" s="1">
        <v>32</v>
      </c>
      <c r="K2444" s="1">
        <v>1</v>
      </c>
      <c r="L2444" s="1">
        <v>667</v>
      </c>
      <c r="M2444" s="6">
        <v>0.11</v>
      </c>
      <c r="N2444" s="4">
        <v>2400</v>
      </c>
      <c r="O2444" s="4">
        <v>166</v>
      </c>
      <c r="P2444" s="4">
        <v>200</v>
      </c>
      <c r="Q2444" s="3">
        <v>0.3</v>
      </c>
      <c r="R2444" s="1">
        <v>12</v>
      </c>
      <c r="S2444" s="1">
        <v>200</v>
      </c>
      <c r="T2444" s="1">
        <v>21</v>
      </c>
      <c r="U2444" s="1">
        <v>1</v>
      </c>
      <c r="V2444" s="1">
        <v>26</v>
      </c>
      <c r="W2444" s="1">
        <v>0</v>
      </c>
      <c r="X2444" s="1">
        <v>0</v>
      </c>
      <c r="Y2444" s="1">
        <v>1</v>
      </c>
      <c r="Z2444" s="1">
        <v>2</v>
      </c>
      <c r="AA2444" s="1">
        <v>0</v>
      </c>
      <c r="AB2444" s="1">
        <v>1</v>
      </c>
      <c r="AC2444" s="1">
        <v>0</v>
      </c>
      <c r="AD2444" s="1">
        <v>0</v>
      </c>
      <c r="AE2444" s="1">
        <v>0</v>
      </c>
      <c r="AF2444" s="1">
        <v>0</v>
      </c>
      <c r="AG2444" s="1">
        <v>0</v>
      </c>
      <c r="AH2444" s="1">
        <v>0</v>
      </c>
      <c r="AI2444" s="1">
        <v>0</v>
      </c>
      <c r="AJ2444" s="1" t="s">
        <v>8953</v>
      </c>
      <c r="AK2444" s="1" t="s">
        <v>8954</v>
      </c>
      <c r="AL2444" s="1" t="s">
        <v>8955</v>
      </c>
      <c r="AM2444" s="1" t="s">
        <v>12</v>
      </c>
      <c r="AN2444" s="1" t="s">
        <v>23098</v>
      </c>
      <c r="AO2444" s="1" t="s">
        <v>86</v>
      </c>
      <c r="AP2444" s="1" t="s">
        <v>57</v>
      </c>
      <c r="AQ2444" s="1" t="s">
        <v>25</v>
      </c>
      <c r="AR2444" s="1" t="s">
        <v>19</v>
      </c>
      <c r="AS2444" s="1" t="s">
        <v>23090</v>
      </c>
      <c r="AT2444" s="1" t="s">
        <v>101</v>
      </c>
    </row>
    <row r="2445" spans="1:46" x14ac:dyDescent="0.25">
      <c r="A2445" s="1" t="s">
        <v>21733</v>
      </c>
      <c r="B2445" s="2" t="s">
        <v>23074</v>
      </c>
      <c r="C2445" s="2" t="s">
        <v>23108</v>
      </c>
      <c r="D2445" s="1">
        <v>0</v>
      </c>
      <c r="E2445" s="1">
        <v>1</v>
      </c>
      <c r="F2445" s="1">
        <v>2</v>
      </c>
      <c r="G2445" s="1">
        <v>3</v>
      </c>
      <c r="H2445" s="6">
        <v>0.66666666666666663</v>
      </c>
      <c r="I2445">
        <v>0</v>
      </c>
      <c r="J2445" s="1">
        <v>33</v>
      </c>
      <c r="K2445" s="1">
        <v>1</v>
      </c>
      <c r="L2445" s="1">
        <v>534</v>
      </c>
      <c r="M2445" s="6">
        <v>0.41</v>
      </c>
      <c r="N2445" s="4">
        <v>4200</v>
      </c>
      <c r="O2445" s="4">
        <v>350</v>
      </c>
      <c r="P2445" s="4">
        <v>150</v>
      </c>
      <c r="Q2445" s="3">
        <v>0.28999999999999998</v>
      </c>
      <c r="R2445" s="1">
        <v>12</v>
      </c>
      <c r="S2445" s="1">
        <v>150</v>
      </c>
      <c r="T2445" s="1">
        <v>11</v>
      </c>
      <c r="U2445" s="1">
        <v>1</v>
      </c>
      <c r="V2445" s="1">
        <v>26</v>
      </c>
      <c r="W2445" s="1">
        <v>0</v>
      </c>
      <c r="X2445" s="1">
        <v>1</v>
      </c>
      <c r="Y2445" s="1">
        <v>1</v>
      </c>
      <c r="Z2445" s="1">
        <v>1</v>
      </c>
      <c r="AA2445" s="1">
        <v>0</v>
      </c>
      <c r="AB2445" s="1">
        <v>0</v>
      </c>
      <c r="AC2445" s="1">
        <v>0</v>
      </c>
      <c r="AD2445" s="1">
        <v>0</v>
      </c>
      <c r="AE2445" s="1">
        <v>2394</v>
      </c>
      <c r="AF2445" s="1">
        <v>0</v>
      </c>
      <c r="AG2445" s="1">
        <v>0</v>
      </c>
      <c r="AH2445" s="1">
        <v>605</v>
      </c>
      <c r="AI2445" s="1">
        <v>2999</v>
      </c>
      <c r="AJ2445" s="1" t="s">
        <v>13453</v>
      </c>
      <c r="AK2445" s="1" t="s">
        <v>13454</v>
      </c>
      <c r="AL2445" s="1" t="s">
        <v>13455</v>
      </c>
      <c r="AM2445" s="1" t="s">
        <v>12</v>
      </c>
      <c r="AN2445" s="1" t="s">
        <v>23098</v>
      </c>
      <c r="AO2445" s="1" t="s">
        <v>86</v>
      </c>
      <c r="AP2445" s="1" t="s">
        <v>57</v>
      </c>
      <c r="AQ2445" s="1" t="s">
        <v>14</v>
      </c>
      <c r="AR2445" s="1" t="s">
        <v>19</v>
      </c>
      <c r="AS2445" s="1" t="s">
        <v>23090</v>
      </c>
      <c r="AT2445" s="1" t="s">
        <v>26</v>
      </c>
    </row>
    <row r="2446" spans="1:46" x14ac:dyDescent="0.25">
      <c r="A2446" s="1" t="s">
        <v>22880</v>
      </c>
      <c r="B2446" s="2" t="s">
        <v>23074</v>
      </c>
      <c r="C2446" s="2" t="s">
        <v>23108</v>
      </c>
      <c r="D2446" s="1">
        <v>0</v>
      </c>
      <c r="E2446" s="1">
        <v>0</v>
      </c>
      <c r="F2446" s="1">
        <v>1</v>
      </c>
      <c r="G2446" s="1">
        <v>1</v>
      </c>
      <c r="H2446" s="6">
        <v>1</v>
      </c>
      <c r="I2446">
        <v>0</v>
      </c>
      <c r="J2446" s="1">
        <v>45</v>
      </c>
      <c r="K2446" s="1">
        <v>1</v>
      </c>
      <c r="L2446" s="1">
        <v>610</v>
      </c>
      <c r="M2446" s="6">
        <v>0.4</v>
      </c>
      <c r="N2446" s="4">
        <v>3900</v>
      </c>
      <c r="O2446" s="4">
        <v>285</v>
      </c>
      <c r="P2446" s="4">
        <v>300</v>
      </c>
      <c r="Q2446" s="3">
        <v>0.27</v>
      </c>
      <c r="R2446" s="1">
        <v>12</v>
      </c>
      <c r="S2446" s="1">
        <v>300</v>
      </c>
      <c r="T2446" s="1">
        <v>31</v>
      </c>
      <c r="U2446" s="1">
        <v>1</v>
      </c>
      <c r="V2446" s="1">
        <v>26</v>
      </c>
      <c r="W2446" s="1">
        <v>0</v>
      </c>
      <c r="X2446" s="1">
        <v>0</v>
      </c>
      <c r="Y2446" s="1">
        <v>0</v>
      </c>
      <c r="Z2446" s="1">
        <v>2</v>
      </c>
      <c r="AA2446" s="1">
        <v>1</v>
      </c>
      <c r="AB2446" s="1">
        <v>0</v>
      </c>
      <c r="AC2446" s="1">
        <v>1781</v>
      </c>
      <c r="AD2446" s="1">
        <v>0</v>
      </c>
      <c r="AE2446" s="1">
        <v>700</v>
      </c>
      <c r="AF2446" s="1">
        <v>0</v>
      </c>
      <c r="AG2446" s="1">
        <v>0</v>
      </c>
      <c r="AH2446" s="1">
        <v>0</v>
      </c>
      <c r="AI2446" s="1">
        <v>2481</v>
      </c>
      <c r="AJ2446" s="1" t="s">
        <v>16494</v>
      </c>
      <c r="AK2446" s="1" t="s">
        <v>16495</v>
      </c>
      <c r="AL2446" s="1" t="s">
        <v>16496</v>
      </c>
      <c r="AM2446" s="1" t="s">
        <v>12</v>
      </c>
      <c r="AN2446" s="1" t="s">
        <v>23098</v>
      </c>
      <c r="AO2446" s="1" t="s">
        <v>86</v>
      </c>
      <c r="AP2446" s="1" t="s">
        <v>57</v>
      </c>
      <c r="AQ2446" s="1" t="s">
        <v>25</v>
      </c>
      <c r="AR2446" s="1" t="s">
        <v>30</v>
      </c>
      <c r="AS2446" s="1" t="s">
        <v>23091</v>
      </c>
      <c r="AT2446" s="1" t="s">
        <v>26</v>
      </c>
    </row>
    <row r="2447" spans="1:46" x14ac:dyDescent="0.25">
      <c r="A2447" s="1" t="s">
        <v>17561</v>
      </c>
      <c r="B2447" s="2" t="s">
        <v>23074</v>
      </c>
      <c r="C2447" s="2" t="s">
        <v>23109</v>
      </c>
      <c r="D2447" s="1">
        <v>0</v>
      </c>
      <c r="E2447" s="1">
        <v>1</v>
      </c>
      <c r="F2447" s="1">
        <v>1</v>
      </c>
      <c r="G2447" s="1">
        <v>2</v>
      </c>
      <c r="H2447" s="6">
        <v>0.5</v>
      </c>
      <c r="I2447">
        <v>0</v>
      </c>
      <c r="J2447" s="1">
        <v>32</v>
      </c>
      <c r="K2447" s="1">
        <v>0</v>
      </c>
      <c r="L2447" s="1">
        <v>559</v>
      </c>
      <c r="M2447" s="6">
        <v>0.3</v>
      </c>
      <c r="N2447" s="4">
        <v>3960</v>
      </c>
      <c r="O2447" s="4">
        <v>290</v>
      </c>
      <c r="P2447" s="4">
        <v>300</v>
      </c>
      <c r="Q2447" s="3">
        <v>0.3</v>
      </c>
      <c r="R2447" s="1">
        <v>18</v>
      </c>
      <c r="S2447" s="1">
        <v>300</v>
      </c>
      <c r="T2447" s="1">
        <v>38</v>
      </c>
      <c r="U2447" s="1">
        <v>1</v>
      </c>
      <c r="V2447" s="1">
        <v>26</v>
      </c>
      <c r="W2447" s="1">
        <v>0</v>
      </c>
      <c r="X2447" s="1">
        <v>0</v>
      </c>
      <c r="Y2447" s="1">
        <v>0</v>
      </c>
      <c r="Z2447" s="1">
        <v>4</v>
      </c>
      <c r="AA2447" s="1">
        <v>1</v>
      </c>
      <c r="AB2447" s="1">
        <v>1</v>
      </c>
      <c r="AC2447" s="1">
        <v>0</v>
      </c>
      <c r="AD2447" s="1">
        <v>1240</v>
      </c>
      <c r="AE2447" s="1">
        <v>0</v>
      </c>
      <c r="AF2447" s="1">
        <v>1040</v>
      </c>
      <c r="AG2447" s="1">
        <v>0</v>
      </c>
      <c r="AH2447" s="1">
        <v>0</v>
      </c>
      <c r="AI2447" s="1">
        <v>2280</v>
      </c>
      <c r="AJ2447" s="1" t="s">
        <v>1760</v>
      </c>
      <c r="AK2447" s="1" t="s">
        <v>1761</v>
      </c>
      <c r="AL2447" s="1" t="s">
        <v>1762</v>
      </c>
      <c r="AM2447" s="1" t="s">
        <v>12</v>
      </c>
      <c r="AN2447" s="1" t="s">
        <v>23097</v>
      </c>
      <c r="AO2447" s="1" t="s">
        <v>86</v>
      </c>
      <c r="AP2447" s="1" t="s">
        <v>57</v>
      </c>
      <c r="AQ2447" s="1" t="s">
        <v>25</v>
      </c>
      <c r="AR2447" s="1" t="s">
        <v>30</v>
      </c>
      <c r="AS2447" s="1" t="s">
        <v>23091</v>
      </c>
      <c r="AT2447" s="1" t="s">
        <v>101</v>
      </c>
    </row>
    <row r="2448" spans="1:46" x14ac:dyDescent="0.25">
      <c r="A2448" s="1" t="s">
        <v>20094</v>
      </c>
      <c r="B2448" s="2" t="s">
        <v>23074</v>
      </c>
      <c r="C2448" s="2" t="s">
        <v>23109</v>
      </c>
      <c r="D2448" s="1">
        <v>1</v>
      </c>
      <c r="E2448" s="1">
        <v>0</v>
      </c>
      <c r="F2448" s="1">
        <v>6</v>
      </c>
      <c r="G2448" s="1">
        <v>7</v>
      </c>
      <c r="H2448" s="6">
        <v>0.8571428571428571</v>
      </c>
      <c r="I2448">
        <v>1</v>
      </c>
      <c r="J2448" s="1">
        <v>40</v>
      </c>
      <c r="K2448" s="1">
        <v>1</v>
      </c>
      <c r="L2448" s="1">
        <v>633</v>
      </c>
      <c r="M2448" s="6">
        <v>0.59</v>
      </c>
      <c r="N2448" s="4">
        <v>1300</v>
      </c>
      <c r="O2448" s="4">
        <v>111</v>
      </c>
      <c r="P2448" s="4">
        <v>400</v>
      </c>
      <c r="Q2448" s="3">
        <v>0.25</v>
      </c>
      <c r="R2448" s="1">
        <v>24</v>
      </c>
      <c r="S2448" s="1">
        <v>400</v>
      </c>
      <c r="T2448" s="1">
        <v>42</v>
      </c>
      <c r="U2448" s="1">
        <v>1</v>
      </c>
      <c r="V2448" s="1">
        <v>26</v>
      </c>
      <c r="W2448" s="1">
        <v>0</v>
      </c>
      <c r="X2448" s="1">
        <v>0</v>
      </c>
      <c r="Y2448" s="1">
        <v>0</v>
      </c>
      <c r="Z2448" s="1">
        <v>3</v>
      </c>
      <c r="AA2448" s="1">
        <v>1</v>
      </c>
      <c r="AB2448" s="1">
        <v>1</v>
      </c>
      <c r="AC2448" s="1">
        <v>1050</v>
      </c>
      <c r="AD2448" s="1">
        <v>59</v>
      </c>
      <c r="AE2448" s="1">
        <v>0</v>
      </c>
      <c r="AF2448" s="1">
        <v>126</v>
      </c>
      <c r="AG2448" s="1">
        <v>0</v>
      </c>
      <c r="AH2448" s="1">
        <v>0</v>
      </c>
      <c r="AI2448" s="1">
        <v>1235</v>
      </c>
      <c r="AJ2448" s="1" t="s">
        <v>9024</v>
      </c>
      <c r="AK2448" s="1" t="s">
        <v>9025</v>
      </c>
      <c r="AL2448" s="1" t="s">
        <v>9026</v>
      </c>
      <c r="AM2448" s="1" t="s">
        <v>16</v>
      </c>
      <c r="AN2448" s="1" t="s">
        <v>23098</v>
      </c>
      <c r="AO2448" s="1" t="s">
        <v>86</v>
      </c>
      <c r="AP2448" s="1" t="s">
        <v>57</v>
      </c>
      <c r="AQ2448" s="1" t="s">
        <v>25</v>
      </c>
      <c r="AR2448" s="1" t="s">
        <v>30</v>
      </c>
      <c r="AS2448" s="1" t="s">
        <v>23091</v>
      </c>
      <c r="AT2448" s="1" t="s">
        <v>101</v>
      </c>
    </row>
    <row r="2449" spans="1:46" x14ac:dyDescent="0.25">
      <c r="A2449" s="1" t="s">
        <v>19022</v>
      </c>
      <c r="B2449" s="2" t="s">
        <v>23074</v>
      </c>
      <c r="C2449" s="2" t="s">
        <v>23110</v>
      </c>
      <c r="D2449" s="1">
        <v>1</v>
      </c>
      <c r="E2449" s="1">
        <v>0</v>
      </c>
      <c r="F2449" s="1">
        <v>1</v>
      </c>
      <c r="G2449" s="1">
        <v>2</v>
      </c>
      <c r="H2449" s="6">
        <v>0.5</v>
      </c>
      <c r="I2449">
        <v>0</v>
      </c>
      <c r="J2449" s="1">
        <v>26</v>
      </c>
      <c r="K2449" s="1">
        <v>1</v>
      </c>
      <c r="L2449" s="1">
        <v>642</v>
      </c>
      <c r="M2449" s="6">
        <v>0.34</v>
      </c>
      <c r="N2449" s="4">
        <v>3873</v>
      </c>
      <c r="O2449" s="4">
        <v>285</v>
      </c>
      <c r="P2449" s="4">
        <v>300</v>
      </c>
      <c r="Q2449" s="3">
        <v>0.2</v>
      </c>
      <c r="R2449" s="1">
        <v>24</v>
      </c>
      <c r="S2449" s="1">
        <v>300</v>
      </c>
      <c r="T2449" s="1">
        <v>27</v>
      </c>
      <c r="U2449" s="1">
        <v>0</v>
      </c>
      <c r="V2449" s="1">
        <v>26</v>
      </c>
      <c r="W2449" s="1">
        <v>0</v>
      </c>
      <c r="X2449" s="1">
        <v>0</v>
      </c>
      <c r="Y2449" s="1">
        <v>1</v>
      </c>
      <c r="Z2449" s="1">
        <v>0</v>
      </c>
      <c r="AA2449" s="1">
        <v>1</v>
      </c>
      <c r="AB2449" s="1">
        <v>0</v>
      </c>
      <c r="AC2449" s="1">
        <v>703</v>
      </c>
      <c r="AD2449" s="1">
        <v>0</v>
      </c>
      <c r="AE2449" s="1">
        <v>667</v>
      </c>
      <c r="AF2449" s="1">
        <v>963</v>
      </c>
      <c r="AG2449" s="1">
        <v>0</v>
      </c>
      <c r="AH2449" s="1">
        <v>320</v>
      </c>
      <c r="AI2449" s="1">
        <v>2653</v>
      </c>
      <c r="AJ2449" s="1" t="s">
        <v>6044</v>
      </c>
      <c r="AK2449" s="1" t="s">
        <v>6045</v>
      </c>
      <c r="AL2449" s="1" t="s">
        <v>6046</v>
      </c>
      <c r="AM2449" s="1" t="s">
        <v>12</v>
      </c>
      <c r="AN2449" s="1" t="s">
        <v>23098</v>
      </c>
      <c r="AO2449" s="1" t="s">
        <v>364</v>
      </c>
      <c r="AP2449" s="1" t="s">
        <v>57</v>
      </c>
      <c r="AQ2449" s="1" t="s">
        <v>25</v>
      </c>
      <c r="AR2449" s="1" t="s">
        <v>19</v>
      </c>
      <c r="AS2449" s="1" t="s">
        <v>23091</v>
      </c>
      <c r="AT2449" s="1" t="s">
        <v>26</v>
      </c>
    </row>
    <row r="2450" spans="1:46" x14ac:dyDescent="0.25">
      <c r="A2450" s="1" t="s">
        <v>19605</v>
      </c>
      <c r="B2450" s="2" t="s">
        <v>23074</v>
      </c>
      <c r="C2450" s="2" t="s">
        <v>23110</v>
      </c>
      <c r="D2450" s="1">
        <v>0</v>
      </c>
      <c r="E2450" s="1">
        <v>0</v>
      </c>
      <c r="F2450" s="1">
        <v>2</v>
      </c>
      <c r="G2450" s="1">
        <v>2</v>
      </c>
      <c r="H2450" s="6">
        <v>1</v>
      </c>
      <c r="I2450">
        <v>0</v>
      </c>
      <c r="J2450" s="1">
        <v>27</v>
      </c>
      <c r="K2450" s="1">
        <v>1</v>
      </c>
      <c r="L2450" s="1">
        <v>680</v>
      </c>
      <c r="M2450" s="6">
        <v>0.38</v>
      </c>
      <c r="N2450" s="4">
        <v>4000</v>
      </c>
      <c r="O2450" s="4">
        <v>350</v>
      </c>
      <c r="P2450" s="4">
        <v>500</v>
      </c>
      <c r="Q2450" s="3">
        <v>0.21</v>
      </c>
      <c r="R2450" s="1">
        <v>24</v>
      </c>
      <c r="S2450" s="1">
        <v>500</v>
      </c>
      <c r="T2450" s="1">
        <v>19</v>
      </c>
      <c r="U2450" s="1">
        <v>1</v>
      </c>
      <c r="V2450" s="1">
        <v>26</v>
      </c>
      <c r="W2450" s="1">
        <v>1</v>
      </c>
      <c r="X2450" s="1">
        <v>1</v>
      </c>
      <c r="Y2450" s="1">
        <v>1</v>
      </c>
      <c r="Z2450" s="1">
        <v>3</v>
      </c>
      <c r="AA2450" s="1">
        <v>0</v>
      </c>
      <c r="AB2450" s="1">
        <v>0</v>
      </c>
      <c r="AC2450" s="1">
        <v>3422</v>
      </c>
      <c r="AD2450" s="1">
        <v>0</v>
      </c>
      <c r="AE2450" s="1">
        <v>0</v>
      </c>
      <c r="AF2450" s="1">
        <v>0</v>
      </c>
      <c r="AG2450" s="1">
        <v>0</v>
      </c>
      <c r="AH2450" s="1">
        <v>300</v>
      </c>
      <c r="AI2450" s="1">
        <v>3722</v>
      </c>
      <c r="AJ2450" s="1" t="s">
        <v>7672</v>
      </c>
      <c r="AK2450" s="1" t="s">
        <v>7673</v>
      </c>
      <c r="AL2450" s="1" t="s">
        <v>7674</v>
      </c>
      <c r="AM2450" s="1" t="s">
        <v>12</v>
      </c>
      <c r="AN2450" s="1" t="s">
        <v>23098</v>
      </c>
      <c r="AO2450" s="1" t="s">
        <v>86</v>
      </c>
      <c r="AP2450" s="1" t="s">
        <v>86</v>
      </c>
      <c r="AQ2450" s="1" t="s">
        <v>14</v>
      </c>
      <c r="AR2450" s="1" t="s">
        <v>19</v>
      </c>
      <c r="AS2450" s="1" t="s">
        <v>23090</v>
      </c>
      <c r="AT2450" s="1" t="s">
        <v>26</v>
      </c>
    </row>
    <row r="2451" spans="1:46" x14ac:dyDescent="0.25">
      <c r="A2451" s="1" t="s">
        <v>22488</v>
      </c>
      <c r="B2451" s="2" t="s">
        <v>23074</v>
      </c>
      <c r="C2451" s="2" t="s">
        <v>23111</v>
      </c>
      <c r="D2451" s="1">
        <v>0</v>
      </c>
      <c r="E2451" s="1">
        <v>0</v>
      </c>
      <c r="F2451" s="1">
        <v>1</v>
      </c>
      <c r="G2451" s="1">
        <v>1</v>
      </c>
      <c r="H2451" s="6">
        <v>1</v>
      </c>
      <c r="I2451">
        <v>0</v>
      </c>
      <c r="J2451" s="1">
        <v>34</v>
      </c>
      <c r="K2451" s="1">
        <v>1</v>
      </c>
      <c r="L2451" s="1">
        <v>600</v>
      </c>
      <c r="M2451" s="6">
        <v>0.28999999999999998</v>
      </c>
      <c r="N2451" s="4">
        <v>5300</v>
      </c>
      <c r="O2451" s="4">
        <v>280</v>
      </c>
      <c r="P2451" s="4">
        <v>300</v>
      </c>
      <c r="Q2451" s="3">
        <v>0.2</v>
      </c>
      <c r="R2451" s="1">
        <v>24</v>
      </c>
      <c r="S2451" s="1">
        <v>300</v>
      </c>
      <c r="T2451" s="1">
        <v>26</v>
      </c>
      <c r="U2451" s="1">
        <v>1</v>
      </c>
      <c r="V2451" s="1">
        <v>26</v>
      </c>
      <c r="W2451" s="1">
        <v>0</v>
      </c>
      <c r="X2451" s="1">
        <v>0</v>
      </c>
      <c r="Y2451" s="1">
        <v>1</v>
      </c>
      <c r="Z2451" s="1">
        <v>2</v>
      </c>
      <c r="AA2451" s="1">
        <v>0</v>
      </c>
      <c r="AB2451" s="1">
        <v>0</v>
      </c>
      <c r="AC2451" s="1">
        <v>0</v>
      </c>
      <c r="AD2451" s="1">
        <v>0</v>
      </c>
      <c r="AE2451" s="1">
        <v>402</v>
      </c>
      <c r="AF2451" s="1">
        <v>988</v>
      </c>
      <c r="AG2451" s="1">
        <v>0</v>
      </c>
      <c r="AH2451" s="1">
        <v>0</v>
      </c>
      <c r="AI2451" s="1">
        <v>1390</v>
      </c>
      <c r="AJ2451" s="1" t="s">
        <v>15467</v>
      </c>
      <c r="AK2451" s="1" t="s">
        <v>15468</v>
      </c>
      <c r="AL2451" s="1" t="s">
        <v>15469</v>
      </c>
      <c r="AM2451" s="1" t="s">
        <v>12</v>
      </c>
      <c r="AN2451" s="1" t="s">
        <v>23098</v>
      </c>
      <c r="AO2451" s="1" t="s">
        <v>86</v>
      </c>
      <c r="AP2451" s="1" t="s">
        <v>57</v>
      </c>
      <c r="AQ2451" s="1" t="s">
        <v>25</v>
      </c>
      <c r="AR2451" s="1" t="s">
        <v>19</v>
      </c>
      <c r="AS2451" s="1" t="s">
        <v>23090</v>
      </c>
      <c r="AT2451" s="1" t="s">
        <v>26</v>
      </c>
    </row>
    <row r="2452" spans="1:46" x14ac:dyDescent="0.25">
      <c r="A2452" s="1" t="s">
        <v>20770</v>
      </c>
      <c r="B2452" s="2" t="s">
        <v>23075</v>
      </c>
      <c r="C2452" s="2" t="s">
        <v>23103</v>
      </c>
      <c r="D2452" s="1">
        <v>0</v>
      </c>
      <c r="E2452" s="1">
        <v>1</v>
      </c>
      <c r="F2452" s="1">
        <v>2</v>
      </c>
      <c r="G2452" s="1">
        <v>3</v>
      </c>
      <c r="H2452" s="6">
        <v>0.66666666666666663</v>
      </c>
      <c r="I2452">
        <v>1</v>
      </c>
      <c r="J2452" s="1">
        <v>33</v>
      </c>
      <c r="K2452" s="1">
        <v>0</v>
      </c>
      <c r="L2452" s="1">
        <v>628</v>
      </c>
      <c r="M2452" s="6">
        <v>0</v>
      </c>
      <c r="N2452" s="4">
        <v>2260</v>
      </c>
      <c r="O2452" s="4">
        <v>180</v>
      </c>
      <c r="P2452" s="4">
        <v>400</v>
      </c>
      <c r="Q2452" s="3">
        <v>0.38</v>
      </c>
      <c r="R2452" s="1">
        <v>36</v>
      </c>
      <c r="S2452" s="1">
        <v>400</v>
      </c>
      <c r="T2452" s="1">
        <v>7</v>
      </c>
      <c r="U2452" s="1">
        <v>0</v>
      </c>
      <c r="V2452" s="1">
        <v>26</v>
      </c>
      <c r="W2452" s="1">
        <v>0</v>
      </c>
      <c r="X2452" s="1">
        <v>1</v>
      </c>
      <c r="Y2452" s="1">
        <v>1</v>
      </c>
      <c r="Z2452" s="1">
        <v>3</v>
      </c>
      <c r="AA2452" s="1">
        <v>0</v>
      </c>
      <c r="AB2452" s="1">
        <v>1</v>
      </c>
      <c r="AC2452" s="1">
        <v>0</v>
      </c>
      <c r="AD2452" s="1">
        <v>0</v>
      </c>
      <c r="AE2452" s="1">
        <v>500</v>
      </c>
      <c r="AF2452" s="1">
        <v>1700</v>
      </c>
      <c r="AG2452" s="1">
        <v>0</v>
      </c>
      <c r="AH2452" s="1">
        <v>0</v>
      </c>
      <c r="AI2452" s="1">
        <v>2200</v>
      </c>
      <c r="AJ2452" s="1" t="s">
        <v>5557</v>
      </c>
      <c r="AK2452" s="1" t="s">
        <v>10873</v>
      </c>
      <c r="AL2452" s="1" t="s">
        <v>11</v>
      </c>
      <c r="AM2452" s="1" t="s">
        <v>16</v>
      </c>
      <c r="AN2452" s="1" t="s">
        <v>23097</v>
      </c>
      <c r="AO2452" s="1" t="s">
        <v>364</v>
      </c>
      <c r="AP2452" s="1" t="s">
        <v>57</v>
      </c>
      <c r="AQ2452" s="1" t="s">
        <v>14</v>
      </c>
      <c r="AR2452" s="1" t="s">
        <v>19</v>
      </c>
      <c r="AS2452" s="1" t="s">
        <v>23090</v>
      </c>
      <c r="AT2452" s="1" t="s">
        <v>101</v>
      </c>
    </row>
    <row r="2453" spans="1:46" x14ac:dyDescent="0.25">
      <c r="A2453" s="1" t="s">
        <v>19838</v>
      </c>
      <c r="B2453" s="2" t="s">
        <v>23075</v>
      </c>
      <c r="C2453" s="2" t="s">
        <v>23106</v>
      </c>
      <c r="D2453" s="1">
        <v>0</v>
      </c>
      <c r="E2453" s="1">
        <v>2</v>
      </c>
      <c r="F2453" s="1">
        <v>1</v>
      </c>
      <c r="G2453" s="1">
        <v>3</v>
      </c>
      <c r="H2453" s="6">
        <v>0.33333333333333331</v>
      </c>
      <c r="I2453">
        <v>0</v>
      </c>
      <c r="J2453" s="1">
        <v>33</v>
      </c>
      <c r="K2453" s="1">
        <v>0</v>
      </c>
      <c r="L2453" s="1">
        <v>636</v>
      </c>
      <c r="M2453" s="6">
        <v>0.4</v>
      </c>
      <c r="N2453" s="4">
        <v>2600</v>
      </c>
      <c r="O2453" s="4">
        <v>220</v>
      </c>
      <c r="P2453" s="4">
        <v>600</v>
      </c>
      <c r="Q2453" s="3">
        <v>0.33</v>
      </c>
      <c r="R2453" s="1">
        <v>24</v>
      </c>
      <c r="S2453" s="1">
        <v>600</v>
      </c>
      <c r="T2453" s="1">
        <v>69</v>
      </c>
      <c r="U2453" s="1">
        <v>0</v>
      </c>
      <c r="V2453" s="1">
        <v>26</v>
      </c>
      <c r="W2453" s="1">
        <v>0</v>
      </c>
      <c r="X2453" s="1">
        <v>0</v>
      </c>
      <c r="Y2453" s="1">
        <v>1</v>
      </c>
      <c r="Z2453" s="1">
        <v>2</v>
      </c>
      <c r="AA2453" s="1">
        <v>0</v>
      </c>
      <c r="AB2453" s="1">
        <v>0</v>
      </c>
      <c r="AC2453" s="1">
        <v>0</v>
      </c>
      <c r="AD2453" s="1">
        <v>237</v>
      </c>
      <c r="AE2453" s="1">
        <v>0</v>
      </c>
      <c r="AF2453" s="1">
        <v>186</v>
      </c>
      <c r="AG2453" s="1">
        <v>0</v>
      </c>
      <c r="AH2453" s="1">
        <v>600</v>
      </c>
      <c r="AI2453" s="1">
        <v>1023</v>
      </c>
      <c r="AJ2453" s="1" t="s">
        <v>8292</v>
      </c>
      <c r="AK2453" s="1" t="s">
        <v>8293</v>
      </c>
      <c r="AL2453" s="1" t="s">
        <v>8294</v>
      </c>
      <c r="AM2453" s="1" t="s">
        <v>12</v>
      </c>
      <c r="AN2453" s="1" t="s">
        <v>23097</v>
      </c>
      <c r="AO2453" s="1" t="s">
        <v>364</v>
      </c>
      <c r="AP2453" s="1" t="s">
        <v>57</v>
      </c>
      <c r="AQ2453" s="1" t="s">
        <v>25</v>
      </c>
      <c r="AR2453" s="1" t="s">
        <v>19</v>
      </c>
      <c r="AS2453" s="1" t="s">
        <v>23090</v>
      </c>
      <c r="AT2453" s="1" t="s">
        <v>26</v>
      </c>
    </row>
    <row r="2454" spans="1:46" x14ac:dyDescent="0.25">
      <c r="A2454" s="1" t="s">
        <v>22216</v>
      </c>
      <c r="B2454" s="2" t="s">
        <v>23075</v>
      </c>
      <c r="C2454" s="2" t="s">
        <v>23107</v>
      </c>
      <c r="D2454" s="1">
        <v>0</v>
      </c>
      <c r="E2454" s="1">
        <v>0</v>
      </c>
      <c r="F2454" s="1">
        <v>3</v>
      </c>
      <c r="G2454" s="1">
        <v>3</v>
      </c>
      <c r="H2454" s="6">
        <v>1</v>
      </c>
      <c r="I2454">
        <v>0</v>
      </c>
      <c r="J2454" s="1">
        <v>35</v>
      </c>
      <c r="K2454" s="1">
        <v>0</v>
      </c>
      <c r="L2454" s="1">
        <v>567</v>
      </c>
      <c r="M2454" s="6">
        <v>0.53</v>
      </c>
      <c r="N2454" s="4">
        <v>3600</v>
      </c>
      <c r="O2454" s="4">
        <v>300</v>
      </c>
      <c r="P2454" s="4">
        <v>200</v>
      </c>
      <c r="Q2454" s="3">
        <v>0.35</v>
      </c>
      <c r="R2454" s="1">
        <v>12</v>
      </c>
      <c r="S2454" s="1">
        <v>200</v>
      </c>
      <c r="T2454" s="1">
        <v>2</v>
      </c>
      <c r="U2454" s="1">
        <v>1</v>
      </c>
      <c r="V2454" s="1">
        <v>26</v>
      </c>
      <c r="W2454" s="1">
        <v>0</v>
      </c>
      <c r="X2454" s="1">
        <v>0</v>
      </c>
      <c r="Y2454" s="1">
        <v>0</v>
      </c>
      <c r="Z2454" s="1">
        <v>1</v>
      </c>
      <c r="AA2454" s="1">
        <v>1</v>
      </c>
      <c r="AB2454" s="1">
        <v>0</v>
      </c>
      <c r="AC2454" s="1">
        <v>0</v>
      </c>
      <c r="AD2454" s="1">
        <v>586</v>
      </c>
      <c r="AE2454" s="1">
        <v>357</v>
      </c>
      <c r="AF2454" s="1">
        <v>1073</v>
      </c>
      <c r="AG2454" s="1">
        <v>330</v>
      </c>
      <c r="AH2454" s="1">
        <v>650</v>
      </c>
      <c r="AI2454" s="1">
        <v>2996</v>
      </c>
      <c r="AJ2454" s="1" t="s">
        <v>4245</v>
      </c>
      <c r="AK2454" s="1" t="s">
        <v>14725</v>
      </c>
      <c r="AL2454" s="1" t="s">
        <v>14726</v>
      </c>
      <c r="AM2454" s="1" t="s">
        <v>12</v>
      </c>
      <c r="AN2454" s="1" t="s">
        <v>23097</v>
      </c>
      <c r="AO2454" s="1" t="s">
        <v>86</v>
      </c>
      <c r="AP2454" s="1" t="s">
        <v>57</v>
      </c>
      <c r="AQ2454" s="1" t="s">
        <v>25</v>
      </c>
      <c r="AR2454" s="1" t="s">
        <v>30</v>
      </c>
      <c r="AS2454" s="1" t="s">
        <v>23091</v>
      </c>
      <c r="AT2454" s="1" t="s">
        <v>26</v>
      </c>
    </row>
    <row r="2455" spans="1:46" x14ac:dyDescent="0.25">
      <c r="A2455" s="1" t="s">
        <v>18443</v>
      </c>
      <c r="B2455" s="2" t="s">
        <v>23101</v>
      </c>
      <c r="C2455" s="2" t="s">
        <v>23104</v>
      </c>
      <c r="D2455" s="1">
        <v>2</v>
      </c>
      <c r="E2455" s="1">
        <v>3</v>
      </c>
      <c r="F2455" s="1">
        <v>1</v>
      </c>
      <c r="G2455" s="1">
        <v>6</v>
      </c>
      <c r="H2455" s="6">
        <v>0.16666666666666666</v>
      </c>
      <c r="I2455">
        <v>0</v>
      </c>
      <c r="J2455" s="1">
        <v>43</v>
      </c>
      <c r="K2455" s="1">
        <v>0</v>
      </c>
      <c r="L2455" s="1">
        <v>370</v>
      </c>
      <c r="M2455" s="6">
        <v>0.95</v>
      </c>
      <c r="N2455" s="4">
        <v>1900</v>
      </c>
      <c r="O2455" s="4">
        <v>180</v>
      </c>
      <c r="P2455" s="4">
        <v>400</v>
      </c>
      <c r="Q2455" s="3">
        <v>0.37</v>
      </c>
      <c r="R2455" s="1">
        <v>12</v>
      </c>
      <c r="S2455" s="1">
        <v>400</v>
      </c>
      <c r="T2455" s="1">
        <v>17</v>
      </c>
      <c r="U2455" s="1">
        <v>1</v>
      </c>
      <c r="V2455" s="1">
        <v>26</v>
      </c>
      <c r="W2455" s="1">
        <v>0</v>
      </c>
      <c r="X2455" s="1">
        <v>0</v>
      </c>
      <c r="Y2455" s="1">
        <v>1</v>
      </c>
      <c r="Z2455" s="1">
        <v>4</v>
      </c>
      <c r="AA2455" s="1">
        <v>0</v>
      </c>
      <c r="AB2455" s="1">
        <v>0</v>
      </c>
      <c r="AC2455" s="1">
        <v>0</v>
      </c>
      <c r="AD2455" s="1">
        <v>0</v>
      </c>
      <c r="AE2455" s="1">
        <v>2000</v>
      </c>
      <c r="AF2455" s="1">
        <v>0</v>
      </c>
      <c r="AG2455" s="1">
        <v>0</v>
      </c>
      <c r="AH2455" s="1">
        <v>900</v>
      </c>
      <c r="AI2455" s="1">
        <v>2900</v>
      </c>
      <c r="AJ2455" s="1" t="s">
        <v>4364</v>
      </c>
      <c r="AK2455" s="1" t="s">
        <v>4365</v>
      </c>
      <c r="AL2455" s="1" t="s">
        <v>4366</v>
      </c>
      <c r="AM2455" s="1" t="s">
        <v>12</v>
      </c>
      <c r="AN2455" s="1" t="s">
        <v>23097</v>
      </c>
      <c r="AO2455" s="1" t="s">
        <v>86</v>
      </c>
      <c r="AP2455" s="1" t="s">
        <v>57</v>
      </c>
      <c r="AQ2455" s="1" t="s">
        <v>25</v>
      </c>
      <c r="AR2455" s="1" t="s">
        <v>19</v>
      </c>
      <c r="AS2455" s="1" t="s">
        <v>23090</v>
      </c>
      <c r="AT2455" s="1" t="s">
        <v>26</v>
      </c>
    </row>
    <row r="2456" spans="1:46" x14ac:dyDescent="0.25">
      <c r="A2456" s="1" t="s">
        <v>21952</v>
      </c>
      <c r="B2456" s="2" t="s">
        <v>23101</v>
      </c>
      <c r="C2456" s="2" t="s">
        <v>23104</v>
      </c>
      <c r="D2456" s="1">
        <v>2</v>
      </c>
      <c r="E2456" s="1">
        <v>0</v>
      </c>
      <c r="F2456" s="1">
        <v>3</v>
      </c>
      <c r="G2456" s="1">
        <v>5</v>
      </c>
      <c r="H2456" s="6">
        <v>0.6</v>
      </c>
      <c r="I2456">
        <v>0</v>
      </c>
      <c r="J2456" s="1">
        <v>35</v>
      </c>
      <c r="K2456" s="1">
        <v>0</v>
      </c>
      <c r="L2456" s="1">
        <v>272</v>
      </c>
      <c r="M2456" s="6">
        <v>0.23</v>
      </c>
      <c r="N2456" s="4">
        <v>2400</v>
      </c>
      <c r="O2456" s="4">
        <v>220</v>
      </c>
      <c r="P2456" s="4">
        <v>400</v>
      </c>
      <c r="Q2456" s="3">
        <v>0.41</v>
      </c>
      <c r="R2456" s="1">
        <v>24</v>
      </c>
      <c r="S2456" s="1">
        <v>400</v>
      </c>
      <c r="T2456" s="1">
        <v>8</v>
      </c>
      <c r="U2456" s="1">
        <v>0</v>
      </c>
      <c r="V2456" s="1">
        <v>26</v>
      </c>
      <c r="W2456" s="1">
        <v>0</v>
      </c>
      <c r="X2456" s="1">
        <v>0</v>
      </c>
      <c r="Y2456" s="1">
        <v>1</v>
      </c>
      <c r="Z2456" s="1">
        <v>3</v>
      </c>
      <c r="AA2456" s="1">
        <v>0</v>
      </c>
      <c r="AB2456" s="1">
        <v>0</v>
      </c>
      <c r="AC2456" s="1">
        <v>0</v>
      </c>
      <c r="AD2456" s="1">
        <v>0</v>
      </c>
      <c r="AE2456" s="1">
        <v>190</v>
      </c>
      <c r="AF2456" s="1">
        <v>0</v>
      </c>
      <c r="AG2456" s="1">
        <v>0</v>
      </c>
      <c r="AH2456" s="1">
        <v>370</v>
      </c>
      <c r="AI2456" s="1">
        <v>560</v>
      </c>
      <c r="AJ2456" s="1" t="s">
        <v>14007</v>
      </c>
      <c r="AK2456" s="1" t="s">
        <v>14008</v>
      </c>
      <c r="AL2456" s="1" t="s">
        <v>14009</v>
      </c>
      <c r="AM2456" s="1" t="s">
        <v>12</v>
      </c>
      <c r="AN2456" s="1" t="s">
        <v>23097</v>
      </c>
      <c r="AO2456" s="1" t="s">
        <v>364</v>
      </c>
      <c r="AP2456" s="1" t="s">
        <v>57</v>
      </c>
      <c r="AQ2456" s="1" t="s">
        <v>25</v>
      </c>
      <c r="AR2456" s="1" t="s">
        <v>19</v>
      </c>
      <c r="AS2456" s="1" t="s">
        <v>23090</v>
      </c>
      <c r="AT2456" s="1" t="s">
        <v>26</v>
      </c>
    </row>
    <row r="2457" spans="1:46" x14ac:dyDescent="0.25">
      <c r="A2457" s="1" t="s">
        <v>19830</v>
      </c>
      <c r="B2457" s="2" t="s">
        <v>23101</v>
      </c>
      <c r="C2457" s="2" t="s">
        <v>23104</v>
      </c>
      <c r="D2457" s="1">
        <v>1</v>
      </c>
      <c r="E2457" s="1">
        <v>1</v>
      </c>
      <c r="F2457" s="1">
        <v>1</v>
      </c>
      <c r="G2457" s="1">
        <v>3</v>
      </c>
      <c r="H2457" s="6">
        <v>0.33333333333333331</v>
      </c>
      <c r="I2457">
        <v>0</v>
      </c>
      <c r="J2457" s="1">
        <v>29</v>
      </c>
      <c r="K2457" s="1">
        <v>1</v>
      </c>
      <c r="L2457" s="1">
        <v>610</v>
      </c>
      <c r="M2457" s="6">
        <v>0.97</v>
      </c>
      <c r="N2457" s="4">
        <v>2000</v>
      </c>
      <c r="O2457" s="4">
        <v>163</v>
      </c>
      <c r="P2457" s="4">
        <v>1000</v>
      </c>
      <c r="Q2457" s="3">
        <v>0.32</v>
      </c>
      <c r="R2457" s="1">
        <v>36</v>
      </c>
      <c r="S2457" s="1">
        <v>1000</v>
      </c>
      <c r="T2457" s="1">
        <v>30</v>
      </c>
      <c r="U2457" s="1">
        <v>0</v>
      </c>
      <c r="V2457" s="1">
        <v>26</v>
      </c>
      <c r="W2457" s="1">
        <v>0</v>
      </c>
      <c r="X2457" s="1">
        <v>0</v>
      </c>
      <c r="Y2457" s="1">
        <v>1</v>
      </c>
      <c r="Z2457" s="1">
        <v>4</v>
      </c>
      <c r="AA2457" s="1">
        <v>0</v>
      </c>
      <c r="AB2457" s="1">
        <v>0</v>
      </c>
      <c r="AC2457" s="1">
        <v>3357</v>
      </c>
      <c r="AD2457" s="1">
        <v>0</v>
      </c>
      <c r="AE2457" s="1">
        <v>0</v>
      </c>
      <c r="AF2457" s="1">
        <v>400</v>
      </c>
      <c r="AG2457" s="1">
        <v>36</v>
      </c>
      <c r="AH2457" s="1">
        <v>800</v>
      </c>
      <c r="AI2457" s="1">
        <v>4593</v>
      </c>
      <c r="AJ2457" s="1" t="s">
        <v>8264</v>
      </c>
      <c r="AK2457" s="1" t="s">
        <v>8270</v>
      </c>
      <c r="AL2457" s="1" t="s">
        <v>8271</v>
      </c>
      <c r="AM2457" s="1" t="s">
        <v>12</v>
      </c>
      <c r="AN2457" s="1" t="s">
        <v>23098</v>
      </c>
      <c r="AO2457" s="1" t="s">
        <v>364</v>
      </c>
      <c r="AP2457" s="1" t="s">
        <v>57</v>
      </c>
      <c r="AQ2457" s="1" t="s">
        <v>25</v>
      </c>
      <c r="AR2457" s="1" t="s">
        <v>19</v>
      </c>
      <c r="AS2457" s="1" t="s">
        <v>23090</v>
      </c>
      <c r="AT2457" s="1" t="s">
        <v>26</v>
      </c>
    </row>
    <row r="2458" spans="1:46" x14ac:dyDescent="0.25">
      <c r="A2458" s="1" t="s">
        <v>22113</v>
      </c>
      <c r="B2458" s="2" t="s">
        <v>23101</v>
      </c>
      <c r="C2458" s="2" t="s">
        <v>23104</v>
      </c>
      <c r="D2458" s="1">
        <v>1</v>
      </c>
      <c r="E2458" s="1">
        <v>2</v>
      </c>
      <c r="F2458" s="1">
        <v>1</v>
      </c>
      <c r="G2458" s="1">
        <v>4</v>
      </c>
      <c r="H2458" s="6">
        <v>0.25</v>
      </c>
      <c r="I2458">
        <v>0</v>
      </c>
      <c r="J2458" s="1">
        <v>33</v>
      </c>
      <c r="K2458" s="1">
        <v>0</v>
      </c>
      <c r="L2458" s="1">
        <v>541</v>
      </c>
      <c r="M2458" s="6">
        <v>0.19</v>
      </c>
      <c r="N2458" s="4">
        <v>1600</v>
      </c>
      <c r="O2458" s="4">
        <v>130</v>
      </c>
      <c r="P2458" s="4">
        <v>150</v>
      </c>
      <c r="Q2458" s="3">
        <v>0.39</v>
      </c>
      <c r="R2458" s="1">
        <v>24</v>
      </c>
      <c r="S2458" s="1">
        <v>150</v>
      </c>
      <c r="T2458" s="1">
        <v>3</v>
      </c>
      <c r="U2458" s="1">
        <v>1</v>
      </c>
      <c r="V2458" s="1">
        <v>26</v>
      </c>
      <c r="W2458" s="1">
        <v>1</v>
      </c>
      <c r="X2458" s="1">
        <v>1</v>
      </c>
      <c r="Y2458" s="1">
        <v>1</v>
      </c>
      <c r="Z2458" s="1">
        <v>3</v>
      </c>
      <c r="AA2458" s="1">
        <v>0</v>
      </c>
      <c r="AB2458" s="1">
        <v>0</v>
      </c>
      <c r="AC2458" s="1">
        <v>0</v>
      </c>
      <c r="AD2458" s="1">
        <v>0</v>
      </c>
      <c r="AE2458" s="1">
        <v>0</v>
      </c>
      <c r="AF2458" s="1">
        <v>300</v>
      </c>
      <c r="AG2458" s="1">
        <v>0</v>
      </c>
      <c r="AH2458" s="1">
        <v>0</v>
      </c>
      <c r="AI2458" s="1">
        <v>300</v>
      </c>
      <c r="AJ2458" s="1" t="s">
        <v>14435</v>
      </c>
      <c r="AK2458" s="1" t="s">
        <v>14436</v>
      </c>
      <c r="AL2458" s="1" t="s">
        <v>14437</v>
      </c>
      <c r="AM2458" s="1" t="s">
        <v>12</v>
      </c>
      <c r="AN2458" s="1" t="s">
        <v>23097</v>
      </c>
      <c r="AO2458" s="1" t="s">
        <v>86</v>
      </c>
      <c r="AP2458" s="1" t="s">
        <v>86</v>
      </c>
      <c r="AQ2458" s="1" t="s">
        <v>14</v>
      </c>
      <c r="AR2458" s="1" t="s">
        <v>19</v>
      </c>
      <c r="AS2458" s="1" t="s">
        <v>23090</v>
      </c>
      <c r="AT2458" s="1" t="s">
        <v>26</v>
      </c>
    </row>
    <row r="2459" spans="1:46" x14ac:dyDescent="0.25">
      <c r="A2459" s="1" t="s">
        <v>18665</v>
      </c>
      <c r="B2459" s="2" t="s">
        <v>23101</v>
      </c>
      <c r="C2459" s="2" t="s">
        <v>23104</v>
      </c>
      <c r="D2459" s="1">
        <v>3</v>
      </c>
      <c r="E2459" s="1">
        <v>2</v>
      </c>
      <c r="F2459" s="1">
        <v>1</v>
      </c>
      <c r="G2459" s="1">
        <v>6</v>
      </c>
      <c r="H2459" s="6">
        <v>0.16666666666666666</v>
      </c>
      <c r="I2459">
        <v>0</v>
      </c>
      <c r="J2459" s="1">
        <v>32</v>
      </c>
      <c r="K2459" s="1">
        <v>0</v>
      </c>
      <c r="L2459" s="1">
        <v>533</v>
      </c>
      <c r="M2459" s="6">
        <v>0.42</v>
      </c>
      <c r="N2459" s="4">
        <v>1800</v>
      </c>
      <c r="O2459" s="4">
        <v>150</v>
      </c>
      <c r="P2459" s="4">
        <v>200</v>
      </c>
      <c r="Q2459" s="3">
        <v>0.4</v>
      </c>
      <c r="R2459" s="1">
        <v>24</v>
      </c>
      <c r="S2459" s="1">
        <v>200</v>
      </c>
      <c r="T2459" s="1">
        <v>20</v>
      </c>
      <c r="U2459" s="1">
        <v>0</v>
      </c>
      <c r="V2459" s="1">
        <v>26</v>
      </c>
      <c r="W2459" s="1">
        <v>1</v>
      </c>
      <c r="X2459" s="1">
        <v>1</v>
      </c>
      <c r="Y2459" s="1">
        <v>1</v>
      </c>
      <c r="Z2459" s="1">
        <v>3</v>
      </c>
      <c r="AA2459" s="1">
        <v>0</v>
      </c>
      <c r="AB2459" s="1">
        <v>0</v>
      </c>
      <c r="AC2459" s="1">
        <v>0</v>
      </c>
      <c r="AD2459" s="1">
        <v>0</v>
      </c>
      <c r="AE2459" s="1">
        <v>0</v>
      </c>
      <c r="AF2459" s="1">
        <v>330</v>
      </c>
      <c r="AG2459" s="1">
        <v>0</v>
      </c>
      <c r="AH2459" s="1">
        <v>400</v>
      </c>
      <c r="AI2459" s="1">
        <v>730</v>
      </c>
      <c r="AJ2459" s="1" t="s">
        <v>4996</v>
      </c>
      <c r="AK2459" s="1" t="s">
        <v>4997</v>
      </c>
      <c r="AL2459" s="1" t="s">
        <v>4998</v>
      </c>
      <c r="AM2459" s="1" t="s">
        <v>12</v>
      </c>
      <c r="AN2459" s="1" t="s">
        <v>23097</v>
      </c>
      <c r="AO2459" s="1" t="s">
        <v>364</v>
      </c>
      <c r="AP2459" s="1" t="s">
        <v>86</v>
      </c>
      <c r="AQ2459" s="1" t="s">
        <v>14</v>
      </c>
      <c r="AR2459" s="1" t="s">
        <v>19</v>
      </c>
      <c r="AS2459" s="1" t="s">
        <v>23090</v>
      </c>
      <c r="AT2459" s="1" t="s">
        <v>26</v>
      </c>
    </row>
    <row r="2460" spans="1:46" x14ac:dyDescent="0.25">
      <c r="A2460" s="1" t="s">
        <v>18673</v>
      </c>
      <c r="B2460" s="2" t="s">
        <v>23101</v>
      </c>
      <c r="C2460" s="2" t="s">
        <v>23105</v>
      </c>
      <c r="D2460" s="1">
        <v>1</v>
      </c>
      <c r="E2460" s="1">
        <v>1</v>
      </c>
      <c r="F2460" s="1">
        <v>1</v>
      </c>
      <c r="G2460" s="1">
        <v>3</v>
      </c>
      <c r="H2460" s="6">
        <v>0.33333333333333331</v>
      </c>
      <c r="I2460">
        <v>1</v>
      </c>
      <c r="J2460" s="1">
        <v>34</v>
      </c>
      <c r="K2460" s="1">
        <v>0</v>
      </c>
      <c r="L2460" s="1">
        <v>682</v>
      </c>
      <c r="M2460" s="6">
        <v>0.97</v>
      </c>
      <c r="N2460" s="4">
        <v>2600</v>
      </c>
      <c r="O2460" s="4">
        <v>200</v>
      </c>
      <c r="P2460" s="4">
        <v>330</v>
      </c>
      <c r="Q2460" s="3">
        <v>0.36</v>
      </c>
      <c r="R2460" s="1">
        <v>24</v>
      </c>
      <c r="S2460" s="1">
        <v>330</v>
      </c>
      <c r="T2460" s="1">
        <v>22</v>
      </c>
      <c r="U2460" s="1">
        <v>0</v>
      </c>
      <c r="V2460" s="1">
        <v>26</v>
      </c>
      <c r="W2460" s="1">
        <v>0</v>
      </c>
      <c r="X2460" s="1">
        <v>0</v>
      </c>
      <c r="Y2460" s="1">
        <v>1</v>
      </c>
      <c r="Z2460" s="1">
        <v>2</v>
      </c>
      <c r="AA2460" s="1">
        <v>0</v>
      </c>
      <c r="AB2460" s="1">
        <v>1</v>
      </c>
      <c r="AC2460" s="1">
        <v>2550</v>
      </c>
      <c r="AD2460" s="1">
        <v>350</v>
      </c>
      <c r="AE2460" s="1">
        <v>0</v>
      </c>
      <c r="AF2460" s="1">
        <v>710</v>
      </c>
      <c r="AG2460" s="1">
        <v>1300</v>
      </c>
      <c r="AH2460" s="1">
        <v>0</v>
      </c>
      <c r="AI2460" s="1">
        <v>4910</v>
      </c>
      <c r="AJ2460" s="1" t="s">
        <v>5020</v>
      </c>
      <c r="AK2460" s="1" t="s">
        <v>5021</v>
      </c>
      <c r="AL2460" s="1" t="s">
        <v>5022</v>
      </c>
      <c r="AM2460" s="1" t="s">
        <v>16</v>
      </c>
      <c r="AN2460" s="1" t="s">
        <v>23097</v>
      </c>
      <c r="AO2460" s="1" t="s">
        <v>364</v>
      </c>
      <c r="AP2460" s="1" t="s">
        <v>57</v>
      </c>
      <c r="AQ2460" s="1" t="s">
        <v>25</v>
      </c>
      <c r="AR2460" s="1" t="s">
        <v>19</v>
      </c>
      <c r="AS2460" s="1" t="s">
        <v>23090</v>
      </c>
      <c r="AT2460" s="1" t="s">
        <v>101</v>
      </c>
    </row>
    <row r="2461" spans="1:46" x14ac:dyDescent="0.25">
      <c r="A2461" s="1" t="s">
        <v>17125</v>
      </c>
      <c r="B2461" s="2" t="s">
        <v>23101</v>
      </c>
      <c r="C2461" s="2" t="s">
        <v>23105</v>
      </c>
      <c r="D2461" s="1">
        <v>0</v>
      </c>
      <c r="E2461" s="1">
        <v>0</v>
      </c>
      <c r="F2461" s="1">
        <v>1</v>
      </c>
      <c r="G2461" s="1">
        <v>1</v>
      </c>
      <c r="H2461" s="6">
        <v>1</v>
      </c>
      <c r="I2461">
        <v>0</v>
      </c>
      <c r="J2461" s="1">
        <v>30</v>
      </c>
      <c r="K2461" s="1">
        <v>0</v>
      </c>
      <c r="L2461" s="1">
        <v>688</v>
      </c>
      <c r="M2461" s="6">
        <v>0.44</v>
      </c>
      <c r="N2461" s="4">
        <v>1900</v>
      </c>
      <c r="O2461" s="4">
        <v>140</v>
      </c>
      <c r="P2461" s="4">
        <v>300</v>
      </c>
      <c r="Q2461" s="3">
        <v>0.35</v>
      </c>
      <c r="R2461" s="1">
        <v>24</v>
      </c>
      <c r="S2461" s="1">
        <v>300</v>
      </c>
      <c r="T2461" s="1">
        <v>43</v>
      </c>
      <c r="U2461" s="1">
        <v>1</v>
      </c>
      <c r="V2461" s="1">
        <v>26</v>
      </c>
      <c r="W2461" s="1">
        <v>0</v>
      </c>
      <c r="X2461" s="1">
        <v>0</v>
      </c>
      <c r="Y2461" s="1">
        <v>1</v>
      </c>
      <c r="Z2461" s="1">
        <v>3</v>
      </c>
      <c r="AA2461" s="1">
        <v>0</v>
      </c>
      <c r="AB2461" s="1">
        <v>0</v>
      </c>
      <c r="AC2461" s="1">
        <v>0</v>
      </c>
      <c r="AD2461" s="1">
        <v>170</v>
      </c>
      <c r="AE2461" s="1">
        <v>0</v>
      </c>
      <c r="AF2461" s="1">
        <v>0</v>
      </c>
      <c r="AG2461" s="1">
        <v>0</v>
      </c>
      <c r="AH2461" s="1">
        <v>660</v>
      </c>
      <c r="AI2461" s="1">
        <v>830</v>
      </c>
      <c r="AJ2461" s="1" t="s">
        <v>353</v>
      </c>
      <c r="AK2461" s="1" t="s">
        <v>354</v>
      </c>
      <c r="AL2461" s="1" t="s">
        <v>355</v>
      </c>
      <c r="AM2461" s="1" t="s">
        <v>12</v>
      </c>
      <c r="AN2461" s="1" t="s">
        <v>23097</v>
      </c>
      <c r="AO2461" s="1" t="s">
        <v>86</v>
      </c>
      <c r="AP2461" s="1" t="s">
        <v>57</v>
      </c>
      <c r="AQ2461" s="1" t="s">
        <v>25</v>
      </c>
      <c r="AR2461" s="1" t="s">
        <v>19</v>
      </c>
      <c r="AS2461" s="1" t="s">
        <v>23090</v>
      </c>
      <c r="AT2461" s="1" t="s">
        <v>26</v>
      </c>
    </row>
    <row r="2462" spans="1:46" x14ac:dyDescent="0.25">
      <c r="A2462" s="1" t="s">
        <v>17449</v>
      </c>
      <c r="B2462" s="2" t="s">
        <v>23101</v>
      </c>
      <c r="C2462" s="2" t="s">
        <v>23106</v>
      </c>
      <c r="D2462" s="1">
        <v>1</v>
      </c>
      <c r="E2462" s="1">
        <v>1</v>
      </c>
      <c r="F2462" s="1">
        <v>1</v>
      </c>
      <c r="G2462" s="1">
        <v>3</v>
      </c>
      <c r="H2462" s="6">
        <v>0.33333333333333331</v>
      </c>
      <c r="I2462">
        <v>0</v>
      </c>
      <c r="J2462" s="1">
        <v>35</v>
      </c>
      <c r="K2462" s="1">
        <v>0</v>
      </c>
      <c r="L2462" s="1">
        <v>704</v>
      </c>
      <c r="M2462" s="6">
        <v>0.59</v>
      </c>
      <c r="N2462" s="4">
        <v>3300</v>
      </c>
      <c r="O2462" s="4">
        <v>270</v>
      </c>
      <c r="P2462" s="4">
        <v>200</v>
      </c>
      <c r="Q2462" s="3">
        <v>0.3</v>
      </c>
      <c r="R2462" s="1">
        <v>6</v>
      </c>
      <c r="S2462" s="1">
        <v>200</v>
      </c>
      <c r="T2462" s="1">
        <v>8</v>
      </c>
      <c r="U2462" s="1">
        <v>1</v>
      </c>
      <c r="V2462" s="1">
        <v>26</v>
      </c>
      <c r="W2462" s="1">
        <v>0</v>
      </c>
      <c r="X2462" s="1">
        <v>0</v>
      </c>
      <c r="Y2462" s="1">
        <v>0</v>
      </c>
      <c r="Z2462" s="1">
        <v>3</v>
      </c>
      <c r="AA2462" s="1">
        <v>1</v>
      </c>
      <c r="AB2462" s="1">
        <v>0</v>
      </c>
      <c r="AC2462" s="1">
        <v>0</v>
      </c>
      <c r="AD2462" s="1">
        <v>2000</v>
      </c>
      <c r="AE2462" s="1">
        <v>1350</v>
      </c>
      <c r="AF2462" s="1">
        <v>2200</v>
      </c>
      <c r="AG2462" s="1">
        <v>0</v>
      </c>
      <c r="AH2462" s="1">
        <v>0</v>
      </c>
      <c r="AI2462" s="1">
        <v>5550</v>
      </c>
      <c r="AJ2462" s="1" t="s">
        <v>1404</v>
      </c>
      <c r="AK2462" s="1" t="s">
        <v>1405</v>
      </c>
      <c r="AL2462" s="1" t="s">
        <v>1406</v>
      </c>
      <c r="AM2462" s="1" t="s">
        <v>12</v>
      </c>
      <c r="AN2462" s="1" t="s">
        <v>23097</v>
      </c>
      <c r="AO2462" s="1" t="s">
        <v>86</v>
      </c>
      <c r="AP2462" s="1" t="s">
        <v>57</v>
      </c>
      <c r="AQ2462" s="1" t="s">
        <v>25</v>
      </c>
      <c r="AR2462" s="1" t="s">
        <v>30</v>
      </c>
      <c r="AS2462" s="1" t="s">
        <v>23091</v>
      </c>
      <c r="AT2462" s="1" t="s">
        <v>26</v>
      </c>
    </row>
    <row r="2463" spans="1:46" x14ac:dyDescent="0.25">
      <c r="A2463" s="1" t="s">
        <v>17247</v>
      </c>
      <c r="B2463" s="2" t="s">
        <v>23101</v>
      </c>
      <c r="C2463" s="2" t="s">
        <v>23106</v>
      </c>
      <c r="D2463" s="1">
        <v>0</v>
      </c>
      <c r="E2463" s="1">
        <v>0</v>
      </c>
      <c r="F2463" s="1">
        <v>3</v>
      </c>
      <c r="G2463" s="1">
        <v>3</v>
      </c>
      <c r="H2463" s="6">
        <v>1</v>
      </c>
      <c r="I2463">
        <v>0</v>
      </c>
      <c r="J2463" s="1">
        <v>33</v>
      </c>
      <c r="K2463" s="1">
        <v>0</v>
      </c>
      <c r="L2463" s="1">
        <v>644</v>
      </c>
      <c r="M2463" s="6">
        <v>0.46</v>
      </c>
      <c r="N2463" s="4">
        <v>2300</v>
      </c>
      <c r="O2463" s="4">
        <v>194</v>
      </c>
      <c r="P2463" s="4">
        <v>250</v>
      </c>
      <c r="Q2463" s="3">
        <v>0.28000000000000003</v>
      </c>
      <c r="R2463" s="1">
        <v>24</v>
      </c>
      <c r="S2463" s="1">
        <v>250</v>
      </c>
      <c r="T2463" s="1">
        <v>26</v>
      </c>
      <c r="U2463" s="1">
        <v>1</v>
      </c>
      <c r="V2463" s="1">
        <v>26</v>
      </c>
      <c r="W2463" s="1">
        <v>0</v>
      </c>
      <c r="X2463" s="1">
        <v>1</v>
      </c>
      <c r="Y2463" s="1">
        <v>1</v>
      </c>
      <c r="Z2463" s="1">
        <v>4</v>
      </c>
      <c r="AA2463" s="1">
        <v>1</v>
      </c>
      <c r="AB2463" s="1">
        <v>0</v>
      </c>
      <c r="AC2463" s="1">
        <v>620</v>
      </c>
      <c r="AD2463" s="1">
        <v>609</v>
      </c>
      <c r="AE2463" s="1">
        <v>264</v>
      </c>
      <c r="AF2463" s="1">
        <v>436</v>
      </c>
      <c r="AG2463" s="1">
        <v>18</v>
      </c>
      <c r="AH2463" s="1">
        <v>0</v>
      </c>
      <c r="AI2463" s="1">
        <v>1947</v>
      </c>
      <c r="AJ2463" s="1" t="s">
        <v>754</v>
      </c>
      <c r="AK2463" s="1" t="s">
        <v>755</v>
      </c>
      <c r="AL2463" s="1" t="s">
        <v>756</v>
      </c>
      <c r="AM2463" s="1" t="s">
        <v>12</v>
      </c>
      <c r="AN2463" s="1" t="s">
        <v>23097</v>
      </c>
      <c r="AO2463" s="1" t="s">
        <v>86</v>
      </c>
      <c r="AP2463" s="1" t="s">
        <v>57</v>
      </c>
      <c r="AQ2463" s="1" t="s">
        <v>14</v>
      </c>
      <c r="AR2463" s="1" t="s">
        <v>19</v>
      </c>
      <c r="AS2463" s="1" t="s">
        <v>23091</v>
      </c>
      <c r="AT2463" s="1" t="s">
        <v>26</v>
      </c>
    </row>
    <row r="2464" spans="1:46" x14ac:dyDescent="0.25">
      <c r="A2464" s="1" t="s">
        <v>19922</v>
      </c>
      <c r="B2464" s="2" t="s">
        <v>23101</v>
      </c>
      <c r="C2464" s="2" t="s">
        <v>23106</v>
      </c>
      <c r="D2464" s="1">
        <v>0</v>
      </c>
      <c r="E2464" s="1">
        <v>0</v>
      </c>
      <c r="F2464" s="1">
        <v>1</v>
      </c>
      <c r="G2464" s="1">
        <v>1</v>
      </c>
      <c r="H2464" s="6">
        <v>1</v>
      </c>
      <c r="I2464">
        <v>0</v>
      </c>
      <c r="J2464" s="1">
        <v>35</v>
      </c>
      <c r="K2464" s="1">
        <v>1</v>
      </c>
      <c r="L2464" s="1">
        <v>646</v>
      </c>
      <c r="M2464" s="6">
        <v>0.48</v>
      </c>
      <c r="N2464" s="4">
        <v>5500</v>
      </c>
      <c r="O2464" s="4">
        <v>500</v>
      </c>
      <c r="P2464" s="4">
        <v>1200</v>
      </c>
      <c r="Q2464" s="3">
        <v>0.33</v>
      </c>
      <c r="R2464" s="1">
        <v>24</v>
      </c>
      <c r="S2464" s="1">
        <v>1200</v>
      </c>
      <c r="T2464" s="1">
        <v>70</v>
      </c>
      <c r="U2464" s="1">
        <v>1</v>
      </c>
      <c r="V2464" s="1">
        <v>26</v>
      </c>
      <c r="W2464" s="1">
        <v>1</v>
      </c>
      <c r="X2464" s="1">
        <v>1</v>
      </c>
      <c r="Y2464" s="1">
        <v>1</v>
      </c>
      <c r="Z2464" s="1">
        <v>4</v>
      </c>
      <c r="AA2464" s="1">
        <v>1</v>
      </c>
      <c r="AB2464" s="1">
        <v>0</v>
      </c>
      <c r="AC2464" s="1">
        <v>923</v>
      </c>
      <c r="AD2464" s="1">
        <v>0</v>
      </c>
      <c r="AE2464" s="1">
        <v>3020</v>
      </c>
      <c r="AF2464" s="1">
        <v>0</v>
      </c>
      <c r="AG2464" s="1">
        <v>0</v>
      </c>
      <c r="AH2464" s="1">
        <v>400</v>
      </c>
      <c r="AI2464" s="1">
        <v>4343</v>
      </c>
      <c r="AJ2464" s="1" t="s">
        <v>8529</v>
      </c>
      <c r="AK2464" s="1" t="s">
        <v>8530</v>
      </c>
      <c r="AL2464" s="1" t="s">
        <v>8531</v>
      </c>
      <c r="AM2464" s="1" t="s">
        <v>12</v>
      </c>
      <c r="AN2464" s="1" t="s">
        <v>23098</v>
      </c>
      <c r="AO2464" s="1" t="s">
        <v>86</v>
      </c>
      <c r="AP2464" s="1" t="s">
        <v>86</v>
      </c>
      <c r="AQ2464" s="1" t="s">
        <v>14</v>
      </c>
      <c r="AR2464" s="1" t="s">
        <v>19</v>
      </c>
      <c r="AS2464" s="1" t="s">
        <v>23091</v>
      </c>
      <c r="AT2464" s="1" t="s">
        <v>26</v>
      </c>
    </row>
    <row r="2465" spans="1:46" x14ac:dyDescent="0.25">
      <c r="A2465" s="1" t="s">
        <v>21032</v>
      </c>
      <c r="B2465" s="2" t="s">
        <v>23101</v>
      </c>
      <c r="C2465" s="2" t="s">
        <v>23107</v>
      </c>
      <c r="D2465" s="1">
        <v>0</v>
      </c>
      <c r="E2465" s="1">
        <v>1</v>
      </c>
      <c r="F2465" s="1">
        <v>1</v>
      </c>
      <c r="G2465" s="1">
        <v>2</v>
      </c>
      <c r="H2465" s="6">
        <v>0.5</v>
      </c>
      <c r="I2465">
        <v>0</v>
      </c>
      <c r="J2465" s="1">
        <v>54</v>
      </c>
      <c r="K2465" s="1">
        <v>1</v>
      </c>
      <c r="L2465" s="1">
        <v>684</v>
      </c>
      <c r="M2465" s="6">
        <v>0.54</v>
      </c>
      <c r="N2465" s="4">
        <v>2500</v>
      </c>
      <c r="O2465" s="4">
        <v>200</v>
      </c>
      <c r="P2465" s="4">
        <v>500</v>
      </c>
      <c r="Q2465" s="3">
        <v>0.36</v>
      </c>
      <c r="R2465" s="1">
        <v>24</v>
      </c>
      <c r="S2465" s="1">
        <v>500</v>
      </c>
      <c r="T2465" s="1">
        <v>65</v>
      </c>
      <c r="U2465" s="1">
        <v>0</v>
      </c>
      <c r="V2465" s="1">
        <v>26</v>
      </c>
      <c r="W2465" s="1">
        <v>0</v>
      </c>
      <c r="X2465" s="1">
        <v>0</v>
      </c>
      <c r="Y2465" s="1">
        <v>1</v>
      </c>
      <c r="Z2465" s="1">
        <v>0</v>
      </c>
      <c r="AA2465" s="1">
        <v>1</v>
      </c>
      <c r="AB2465" s="1">
        <v>0</v>
      </c>
      <c r="AC2465" s="1">
        <v>712</v>
      </c>
      <c r="AD2465" s="1">
        <v>0</v>
      </c>
      <c r="AE2465" s="1">
        <v>0</v>
      </c>
      <c r="AF2465" s="1">
        <v>0</v>
      </c>
      <c r="AG2465" s="1">
        <v>50</v>
      </c>
      <c r="AH2465" s="1">
        <v>900</v>
      </c>
      <c r="AI2465" s="1">
        <v>1662</v>
      </c>
      <c r="AJ2465" s="1" t="s">
        <v>11555</v>
      </c>
      <c r="AK2465" s="1" t="s">
        <v>11556</v>
      </c>
      <c r="AL2465" s="1" t="s">
        <v>11557</v>
      </c>
      <c r="AM2465" s="1" t="s">
        <v>12</v>
      </c>
      <c r="AN2465" s="1" t="s">
        <v>23098</v>
      </c>
      <c r="AO2465" s="1" t="s">
        <v>364</v>
      </c>
      <c r="AP2465" s="1" t="s">
        <v>57</v>
      </c>
      <c r="AQ2465" s="1" t="s">
        <v>25</v>
      </c>
      <c r="AR2465" s="1" t="s">
        <v>19</v>
      </c>
      <c r="AS2465" s="1" t="s">
        <v>23091</v>
      </c>
      <c r="AT2465" s="1" t="s">
        <v>26</v>
      </c>
    </row>
    <row r="2466" spans="1:46" x14ac:dyDescent="0.25">
      <c r="A2466" s="1" t="s">
        <v>22283</v>
      </c>
      <c r="B2466" s="2" t="s">
        <v>23101</v>
      </c>
      <c r="C2466" s="2" t="s">
        <v>23108</v>
      </c>
      <c r="D2466" s="1">
        <v>0</v>
      </c>
      <c r="E2466" s="1">
        <v>0</v>
      </c>
      <c r="F2466" s="1">
        <v>1</v>
      </c>
      <c r="G2466" s="1">
        <v>1</v>
      </c>
      <c r="H2466" s="6">
        <v>1</v>
      </c>
      <c r="I2466">
        <v>1</v>
      </c>
      <c r="J2466" s="1">
        <v>42</v>
      </c>
      <c r="K2466" s="1">
        <v>0</v>
      </c>
      <c r="L2466" s="1">
        <v>790</v>
      </c>
      <c r="M2466" s="6">
        <v>0.5</v>
      </c>
      <c r="N2466" s="4">
        <v>1600</v>
      </c>
      <c r="O2466" s="4">
        <v>112</v>
      </c>
      <c r="P2466" s="4">
        <v>200</v>
      </c>
      <c r="Q2466" s="3">
        <v>0.3</v>
      </c>
      <c r="R2466" s="1">
        <v>24</v>
      </c>
      <c r="S2466" s="1">
        <v>200</v>
      </c>
      <c r="T2466" s="1">
        <v>21</v>
      </c>
      <c r="U2466" s="1">
        <v>1</v>
      </c>
      <c r="V2466" s="1">
        <v>26</v>
      </c>
      <c r="W2466" s="1">
        <v>0</v>
      </c>
      <c r="X2466" s="1">
        <v>0</v>
      </c>
      <c r="Y2466" s="1">
        <v>0</v>
      </c>
      <c r="Z2466" s="1">
        <v>3</v>
      </c>
      <c r="AA2466" s="1">
        <v>1</v>
      </c>
      <c r="AB2466" s="1">
        <v>1</v>
      </c>
      <c r="AC2466" s="1">
        <v>0</v>
      </c>
      <c r="AD2466" s="1">
        <v>0</v>
      </c>
      <c r="AE2466" s="1">
        <v>0</v>
      </c>
      <c r="AF2466" s="1">
        <v>860</v>
      </c>
      <c r="AG2466" s="1">
        <v>0</v>
      </c>
      <c r="AH2466" s="1">
        <v>0</v>
      </c>
      <c r="AI2466" s="1">
        <v>860</v>
      </c>
      <c r="AJ2466" s="1" t="s">
        <v>14906</v>
      </c>
      <c r="AK2466" s="1" t="s">
        <v>14907</v>
      </c>
      <c r="AL2466" s="1" t="s">
        <v>14908</v>
      </c>
      <c r="AM2466" s="1" t="s">
        <v>16</v>
      </c>
      <c r="AN2466" s="1" t="s">
        <v>23097</v>
      </c>
      <c r="AO2466" s="1" t="s">
        <v>86</v>
      </c>
      <c r="AP2466" s="1" t="s">
        <v>57</v>
      </c>
      <c r="AQ2466" s="1" t="s">
        <v>25</v>
      </c>
      <c r="AR2466" s="1" t="s">
        <v>30</v>
      </c>
      <c r="AS2466" s="1" t="s">
        <v>23091</v>
      </c>
      <c r="AT2466" s="1" t="s">
        <v>101</v>
      </c>
    </row>
    <row r="2467" spans="1:46" x14ac:dyDescent="0.25">
      <c r="A2467" s="1" t="s">
        <v>20636</v>
      </c>
      <c r="B2467" s="2" t="s">
        <v>23101</v>
      </c>
      <c r="C2467" s="2" t="s">
        <v>23108</v>
      </c>
      <c r="D2467" s="1">
        <v>0</v>
      </c>
      <c r="E2467" s="1">
        <v>1</v>
      </c>
      <c r="F2467" s="1">
        <v>1</v>
      </c>
      <c r="G2467" s="1">
        <v>2</v>
      </c>
      <c r="H2467" s="6">
        <v>0.5</v>
      </c>
      <c r="I2467">
        <v>0</v>
      </c>
      <c r="J2467" s="1">
        <v>39</v>
      </c>
      <c r="K2467" s="1">
        <v>0</v>
      </c>
      <c r="L2467" s="1">
        <v>539</v>
      </c>
      <c r="M2467" s="6">
        <v>0.08</v>
      </c>
      <c r="N2467" s="4">
        <v>2280</v>
      </c>
      <c r="O2467" s="4">
        <v>190</v>
      </c>
      <c r="P2467" s="4">
        <v>300</v>
      </c>
      <c r="Q2467" s="3">
        <v>0.35</v>
      </c>
      <c r="R2467" s="1">
        <v>24</v>
      </c>
      <c r="S2467" s="1">
        <v>300</v>
      </c>
      <c r="T2467" s="1">
        <v>22</v>
      </c>
      <c r="U2467" s="1">
        <v>1</v>
      </c>
      <c r="V2467" s="1">
        <v>26</v>
      </c>
      <c r="W2467" s="1">
        <v>0</v>
      </c>
      <c r="X2467" s="1">
        <v>0</v>
      </c>
      <c r="Y2467" s="1">
        <v>0</v>
      </c>
      <c r="Z2467" s="1">
        <v>2</v>
      </c>
      <c r="AA2467" s="1">
        <v>1</v>
      </c>
      <c r="AB2467" s="1">
        <v>1</v>
      </c>
      <c r="AC2467" s="1">
        <v>0</v>
      </c>
      <c r="AD2467" s="1">
        <v>0</v>
      </c>
      <c r="AE2467" s="1">
        <v>0</v>
      </c>
      <c r="AF2467" s="1">
        <v>0</v>
      </c>
      <c r="AG2467" s="1">
        <v>0</v>
      </c>
      <c r="AH2467" s="1">
        <v>0</v>
      </c>
      <c r="AI2467" s="1">
        <v>0</v>
      </c>
      <c r="AJ2467" s="1" t="s">
        <v>10508</v>
      </c>
      <c r="AK2467" s="1" t="s">
        <v>10509</v>
      </c>
      <c r="AL2467" s="1" t="s">
        <v>10510</v>
      </c>
      <c r="AM2467" s="1" t="s">
        <v>12</v>
      </c>
      <c r="AN2467" s="1" t="s">
        <v>23097</v>
      </c>
      <c r="AO2467" s="1" t="s">
        <v>86</v>
      </c>
      <c r="AP2467" s="1" t="s">
        <v>57</v>
      </c>
      <c r="AQ2467" s="1" t="s">
        <v>25</v>
      </c>
      <c r="AR2467" s="1" t="s">
        <v>30</v>
      </c>
      <c r="AS2467" s="1" t="s">
        <v>23091</v>
      </c>
      <c r="AT2467" s="1" t="s">
        <v>101</v>
      </c>
    </row>
    <row r="2468" spans="1:46" x14ac:dyDescent="0.25">
      <c r="A2468" s="1" t="s">
        <v>18285</v>
      </c>
      <c r="B2468" s="2" t="s">
        <v>23101</v>
      </c>
      <c r="C2468" s="2" t="s">
        <v>23108</v>
      </c>
      <c r="D2468" s="1">
        <v>0</v>
      </c>
      <c r="E2468" s="1">
        <v>0</v>
      </c>
      <c r="F2468" s="1">
        <v>2</v>
      </c>
      <c r="G2468" s="1">
        <v>2</v>
      </c>
      <c r="H2468" s="6">
        <v>1</v>
      </c>
      <c r="I2468">
        <v>1</v>
      </c>
      <c r="J2468" s="1">
        <v>37</v>
      </c>
      <c r="K2468" s="1">
        <v>1</v>
      </c>
      <c r="L2468" s="1">
        <v>579</v>
      </c>
      <c r="M2468" s="6">
        <v>0.28999999999999998</v>
      </c>
      <c r="N2468" s="4">
        <v>3200</v>
      </c>
      <c r="O2468" s="4">
        <v>250</v>
      </c>
      <c r="P2468" s="4">
        <v>300</v>
      </c>
      <c r="Q2468" s="3">
        <v>0.35</v>
      </c>
      <c r="R2468" s="1">
        <v>24</v>
      </c>
      <c r="S2468" s="1">
        <v>300</v>
      </c>
      <c r="T2468" s="1">
        <v>39</v>
      </c>
      <c r="U2468" s="1">
        <v>1</v>
      </c>
      <c r="V2468" s="1">
        <v>26</v>
      </c>
      <c r="W2468" s="1">
        <v>0</v>
      </c>
      <c r="X2468" s="1">
        <v>0</v>
      </c>
      <c r="Y2468" s="1">
        <v>0</v>
      </c>
      <c r="Z2468" s="1">
        <v>4</v>
      </c>
      <c r="AA2468" s="1">
        <v>1</v>
      </c>
      <c r="AB2468" s="1">
        <v>1</v>
      </c>
      <c r="AC2468" s="1">
        <v>0</v>
      </c>
      <c r="AD2468" s="1">
        <v>0</v>
      </c>
      <c r="AE2468" s="1">
        <v>0</v>
      </c>
      <c r="AF2468" s="1">
        <v>400</v>
      </c>
      <c r="AG2468" s="1">
        <v>0</v>
      </c>
      <c r="AH2468" s="1">
        <v>600</v>
      </c>
      <c r="AI2468" s="1">
        <v>1000</v>
      </c>
      <c r="AJ2468" s="1" t="s">
        <v>3924</v>
      </c>
      <c r="AK2468" s="1" t="s">
        <v>3925</v>
      </c>
      <c r="AL2468" s="1" t="s">
        <v>3926</v>
      </c>
      <c r="AM2468" s="1" t="s">
        <v>16</v>
      </c>
      <c r="AN2468" s="1" t="s">
        <v>23098</v>
      </c>
      <c r="AO2468" s="1" t="s">
        <v>86</v>
      </c>
      <c r="AP2468" s="1" t="s">
        <v>57</v>
      </c>
      <c r="AQ2468" s="1" t="s">
        <v>25</v>
      </c>
      <c r="AR2468" s="1" t="s">
        <v>30</v>
      </c>
      <c r="AS2468" s="1" t="s">
        <v>23091</v>
      </c>
      <c r="AT2468" s="1" t="s">
        <v>101</v>
      </c>
    </row>
    <row r="2469" spans="1:46" x14ac:dyDescent="0.25">
      <c r="A2469" s="1" t="s">
        <v>18949</v>
      </c>
      <c r="B2469" s="2" t="s">
        <v>23101</v>
      </c>
      <c r="C2469" s="2" t="s">
        <v>23108</v>
      </c>
      <c r="D2469" s="1">
        <v>0</v>
      </c>
      <c r="E2469" s="1">
        <v>0</v>
      </c>
      <c r="F2469" s="1">
        <v>1</v>
      </c>
      <c r="G2469" s="1">
        <v>1</v>
      </c>
      <c r="H2469" s="6">
        <v>1</v>
      </c>
      <c r="I2469">
        <v>1</v>
      </c>
      <c r="J2469" s="1">
        <v>29</v>
      </c>
      <c r="K2469" s="1">
        <v>1</v>
      </c>
      <c r="L2469" s="1">
        <v>515</v>
      </c>
      <c r="M2469" s="6">
        <v>0.3</v>
      </c>
      <c r="N2469" s="4">
        <v>2000</v>
      </c>
      <c r="O2469" s="4">
        <v>170</v>
      </c>
      <c r="P2469" s="4">
        <v>400</v>
      </c>
      <c r="Q2469" s="3">
        <v>0.35</v>
      </c>
      <c r="R2469" s="1">
        <v>24</v>
      </c>
      <c r="S2469" s="1">
        <v>400</v>
      </c>
      <c r="T2469" s="1">
        <v>41</v>
      </c>
      <c r="U2469" s="1">
        <v>1</v>
      </c>
      <c r="V2469" s="1">
        <v>26</v>
      </c>
      <c r="W2469" s="1">
        <v>0</v>
      </c>
      <c r="X2469" s="1">
        <v>1</v>
      </c>
      <c r="Y2469" s="1">
        <v>0</v>
      </c>
      <c r="Z2469" s="1">
        <v>3</v>
      </c>
      <c r="AA2469" s="1">
        <v>0</v>
      </c>
      <c r="AB2469" s="1">
        <v>1</v>
      </c>
      <c r="AC2469" s="1">
        <v>0</v>
      </c>
      <c r="AD2469" s="1">
        <v>0</v>
      </c>
      <c r="AE2469" s="1">
        <v>730</v>
      </c>
      <c r="AF2469" s="1">
        <v>0</v>
      </c>
      <c r="AG2469" s="1">
        <v>0</v>
      </c>
      <c r="AH2469" s="1">
        <v>0</v>
      </c>
      <c r="AI2469" s="1">
        <v>730</v>
      </c>
      <c r="AJ2469" s="1" t="s">
        <v>5833</v>
      </c>
      <c r="AK2469" s="1" t="s">
        <v>5834</v>
      </c>
      <c r="AL2469" s="1" t="s">
        <v>5835</v>
      </c>
      <c r="AM2469" s="1" t="s">
        <v>16</v>
      </c>
      <c r="AN2469" s="1" t="s">
        <v>23098</v>
      </c>
      <c r="AO2469" s="1" t="s">
        <v>86</v>
      </c>
      <c r="AP2469" s="1" t="s">
        <v>57</v>
      </c>
      <c r="AQ2469" s="1" t="s">
        <v>14</v>
      </c>
      <c r="AR2469" s="1" t="s">
        <v>30</v>
      </c>
      <c r="AS2469" s="1" t="s">
        <v>23090</v>
      </c>
      <c r="AT2469" s="1" t="s">
        <v>101</v>
      </c>
    </row>
    <row r="2470" spans="1:46" x14ac:dyDescent="0.25">
      <c r="A2470" s="1" t="s">
        <v>17623</v>
      </c>
      <c r="B2470" s="2" t="s">
        <v>23101</v>
      </c>
      <c r="C2470" s="2" t="s">
        <v>23108</v>
      </c>
      <c r="D2470" s="1">
        <v>0</v>
      </c>
      <c r="E2470" s="1">
        <v>0</v>
      </c>
      <c r="F2470" s="1">
        <v>1</v>
      </c>
      <c r="G2470" s="1">
        <v>1</v>
      </c>
      <c r="H2470" s="6">
        <v>1</v>
      </c>
      <c r="I2470">
        <v>0</v>
      </c>
      <c r="J2470" s="1">
        <v>34</v>
      </c>
      <c r="K2470" s="1">
        <v>1</v>
      </c>
      <c r="L2470" s="1">
        <v>600</v>
      </c>
      <c r="M2470" s="6">
        <v>0.4</v>
      </c>
      <c r="N2470" s="4">
        <v>2400</v>
      </c>
      <c r="O2470" s="4">
        <v>200</v>
      </c>
      <c r="P2470" s="4">
        <v>300</v>
      </c>
      <c r="Q2470" s="3">
        <v>0.35</v>
      </c>
      <c r="R2470" s="1">
        <v>24</v>
      </c>
      <c r="S2470" s="1">
        <v>300</v>
      </c>
      <c r="T2470" s="1">
        <v>34</v>
      </c>
      <c r="U2470" s="1">
        <v>1</v>
      </c>
      <c r="V2470" s="1">
        <v>26</v>
      </c>
      <c r="W2470" s="1">
        <v>1</v>
      </c>
      <c r="X2470" s="1">
        <v>0</v>
      </c>
      <c r="Y2470" s="1">
        <v>1</v>
      </c>
      <c r="Z2470" s="1">
        <v>3</v>
      </c>
      <c r="AA2470" s="1">
        <v>0</v>
      </c>
      <c r="AB2470" s="1">
        <v>0</v>
      </c>
      <c r="AC2470" s="1">
        <v>90</v>
      </c>
      <c r="AD2470" s="1">
        <v>364</v>
      </c>
      <c r="AE2470" s="1">
        <v>1200</v>
      </c>
      <c r="AF2470" s="1">
        <v>0</v>
      </c>
      <c r="AG2470" s="1">
        <v>0</v>
      </c>
      <c r="AH2470" s="1">
        <v>0</v>
      </c>
      <c r="AI2470" s="1">
        <v>1654</v>
      </c>
      <c r="AJ2470" s="1" t="s">
        <v>1950</v>
      </c>
      <c r="AK2470" s="1" t="s">
        <v>1951</v>
      </c>
      <c r="AL2470" s="1" t="s">
        <v>1952</v>
      </c>
      <c r="AM2470" s="1" t="s">
        <v>12</v>
      </c>
      <c r="AN2470" s="1" t="s">
        <v>23098</v>
      </c>
      <c r="AO2470" s="1" t="s">
        <v>86</v>
      </c>
      <c r="AP2470" s="1" t="s">
        <v>86</v>
      </c>
      <c r="AQ2470" s="1" t="s">
        <v>25</v>
      </c>
      <c r="AR2470" s="1" t="s">
        <v>19</v>
      </c>
      <c r="AS2470" s="1" t="s">
        <v>23090</v>
      </c>
      <c r="AT2470" s="1" t="s">
        <v>26</v>
      </c>
    </row>
    <row r="2471" spans="1:46" x14ac:dyDescent="0.25">
      <c r="A2471" s="1" t="s">
        <v>17631</v>
      </c>
      <c r="B2471" s="2" t="s">
        <v>23101</v>
      </c>
      <c r="C2471" s="2" t="s">
        <v>23108</v>
      </c>
      <c r="D2471" s="1">
        <v>0</v>
      </c>
      <c r="E2471" s="1">
        <v>0</v>
      </c>
      <c r="F2471" s="1">
        <v>1</v>
      </c>
      <c r="G2471" s="1">
        <v>1</v>
      </c>
      <c r="H2471" s="6">
        <v>1</v>
      </c>
      <c r="I2471">
        <v>0</v>
      </c>
      <c r="J2471" s="1">
        <v>43</v>
      </c>
      <c r="K2471" s="1">
        <v>0</v>
      </c>
      <c r="L2471" s="1">
        <v>539</v>
      </c>
      <c r="M2471" s="6">
        <v>0.05</v>
      </c>
      <c r="N2471" s="4">
        <v>4000</v>
      </c>
      <c r="O2471" s="4">
        <v>300</v>
      </c>
      <c r="P2471" s="4">
        <v>300</v>
      </c>
      <c r="Q2471" s="3">
        <v>0.35</v>
      </c>
      <c r="R2471" s="1">
        <v>24</v>
      </c>
      <c r="S2471" s="1">
        <v>300</v>
      </c>
      <c r="T2471" s="1">
        <v>35</v>
      </c>
      <c r="U2471" s="1">
        <v>1</v>
      </c>
      <c r="V2471" s="1">
        <v>26</v>
      </c>
      <c r="W2471" s="1">
        <v>1</v>
      </c>
      <c r="X2471" s="1">
        <v>1</v>
      </c>
      <c r="Y2471" s="1">
        <v>0</v>
      </c>
      <c r="Z2471" s="1">
        <v>3</v>
      </c>
      <c r="AA2471" s="1">
        <v>1</v>
      </c>
      <c r="AB2471" s="1">
        <v>0</v>
      </c>
      <c r="AC2471" s="1">
        <v>0</v>
      </c>
      <c r="AD2471" s="1">
        <v>0</v>
      </c>
      <c r="AE2471" s="1">
        <v>0</v>
      </c>
      <c r="AF2471" s="1">
        <v>0</v>
      </c>
      <c r="AG2471" s="1">
        <v>0</v>
      </c>
      <c r="AH2471" s="1">
        <v>0</v>
      </c>
      <c r="AI2471" s="1">
        <v>0</v>
      </c>
      <c r="AJ2471" s="1" t="s">
        <v>1973</v>
      </c>
      <c r="AK2471" s="1" t="s">
        <v>1974</v>
      </c>
      <c r="AL2471" s="1" t="s">
        <v>1975</v>
      </c>
      <c r="AM2471" s="1" t="s">
        <v>12</v>
      </c>
      <c r="AN2471" s="1" t="s">
        <v>23097</v>
      </c>
      <c r="AO2471" s="1" t="s">
        <v>86</v>
      </c>
      <c r="AP2471" s="1" t="s">
        <v>86</v>
      </c>
      <c r="AQ2471" s="1" t="s">
        <v>14</v>
      </c>
      <c r="AR2471" s="1" t="s">
        <v>30</v>
      </c>
      <c r="AS2471" s="1" t="s">
        <v>23091</v>
      </c>
      <c r="AT2471" s="1" t="s">
        <v>26</v>
      </c>
    </row>
    <row r="2472" spans="1:46" x14ac:dyDescent="0.25">
      <c r="A2472" s="1" t="s">
        <v>21189</v>
      </c>
      <c r="B2472" s="2" t="s">
        <v>23101</v>
      </c>
      <c r="C2472" s="2" t="s">
        <v>23108</v>
      </c>
      <c r="D2472" s="1">
        <v>0</v>
      </c>
      <c r="E2472" s="1">
        <v>1</v>
      </c>
      <c r="F2472" s="1">
        <v>1</v>
      </c>
      <c r="G2472" s="1">
        <v>2</v>
      </c>
      <c r="H2472" s="6">
        <v>0.5</v>
      </c>
      <c r="I2472">
        <v>1</v>
      </c>
      <c r="J2472" s="1">
        <v>25</v>
      </c>
      <c r="K2472" s="1">
        <v>1</v>
      </c>
      <c r="L2472" s="1">
        <v>600</v>
      </c>
      <c r="M2472" s="6">
        <v>0.21</v>
      </c>
      <c r="N2472" s="4">
        <v>4200</v>
      </c>
      <c r="O2472" s="4">
        <v>350</v>
      </c>
      <c r="P2472" s="4">
        <v>300</v>
      </c>
      <c r="Q2472" s="3">
        <v>0.3</v>
      </c>
      <c r="R2472" s="1">
        <v>24</v>
      </c>
      <c r="S2472" s="1">
        <v>300</v>
      </c>
      <c r="T2472" s="1">
        <v>33</v>
      </c>
      <c r="U2472" s="1">
        <v>1</v>
      </c>
      <c r="V2472" s="1">
        <v>26</v>
      </c>
      <c r="W2472" s="1">
        <v>0</v>
      </c>
      <c r="X2472" s="1">
        <v>1</v>
      </c>
      <c r="Y2472" s="1">
        <v>0</v>
      </c>
      <c r="Z2472" s="1">
        <v>2</v>
      </c>
      <c r="AA2472" s="1">
        <v>1</v>
      </c>
      <c r="AB2472" s="1">
        <v>1</v>
      </c>
      <c r="AC2472" s="1">
        <v>0</v>
      </c>
      <c r="AD2472" s="1">
        <v>0</v>
      </c>
      <c r="AE2472" s="1">
        <v>800</v>
      </c>
      <c r="AF2472" s="1">
        <v>300</v>
      </c>
      <c r="AG2472" s="1">
        <v>0</v>
      </c>
      <c r="AH2472" s="1">
        <v>200</v>
      </c>
      <c r="AI2472" s="1">
        <v>1300</v>
      </c>
      <c r="AJ2472" s="1" t="s">
        <v>47</v>
      </c>
      <c r="AK2472" s="1" t="s">
        <v>11998</v>
      </c>
      <c r="AL2472" s="1" t="s">
        <v>11999</v>
      </c>
      <c r="AM2472" s="1" t="s">
        <v>16</v>
      </c>
      <c r="AN2472" s="1" t="s">
        <v>23098</v>
      </c>
      <c r="AO2472" s="1" t="s">
        <v>86</v>
      </c>
      <c r="AP2472" s="1" t="s">
        <v>57</v>
      </c>
      <c r="AQ2472" s="1" t="s">
        <v>14</v>
      </c>
      <c r="AR2472" s="1" t="s">
        <v>30</v>
      </c>
      <c r="AS2472" s="1" t="s">
        <v>23091</v>
      </c>
      <c r="AT2472" s="1" t="s">
        <v>101</v>
      </c>
    </row>
    <row r="2473" spans="1:46" x14ac:dyDescent="0.25">
      <c r="A2473" s="1" t="s">
        <v>21197</v>
      </c>
      <c r="B2473" s="2" t="s">
        <v>23101</v>
      </c>
      <c r="C2473" s="2" t="s">
        <v>23108</v>
      </c>
      <c r="D2473" s="1">
        <v>0</v>
      </c>
      <c r="E2473" s="1">
        <v>2</v>
      </c>
      <c r="F2473" s="1">
        <v>5</v>
      </c>
      <c r="G2473" s="1">
        <v>7</v>
      </c>
      <c r="H2473" s="6">
        <v>0.7142857142857143</v>
      </c>
      <c r="I2473">
        <v>1</v>
      </c>
      <c r="J2473" s="1">
        <v>34</v>
      </c>
      <c r="K2473" s="1">
        <v>1</v>
      </c>
      <c r="L2473" s="1">
        <v>667</v>
      </c>
      <c r="M2473" s="6">
        <v>0.38</v>
      </c>
      <c r="N2473" s="4">
        <v>3600</v>
      </c>
      <c r="O2473" s="4">
        <v>300</v>
      </c>
      <c r="P2473" s="4">
        <v>850</v>
      </c>
      <c r="Q2473" s="3">
        <v>0.27</v>
      </c>
      <c r="R2473" s="1">
        <v>18</v>
      </c>
      <c r="S2473" s="1">
        <v>850</v>
      </c>
      <c r="T2473" s="1">
        <v>82</v>
      </c>
      <c r="U2473" s="1">
        <v>1</v>
      </c>
      <c r="V2473" s="1">
        <v>26</v>
      </c>
      <c r="W2473" s="1">
        <v>1</v>
      </c>
      <c r="X2473" s="1">
        <v>0</v>
      </c>
      <c r="Y2473" s="1">
        <v>1</v>
      </c>
      <c r="Z2473" s="1">
        <v>3</v>
      </c>
      <c r="AA2473" s="1">
        <v>0</v>
      </c>
      <c r="AB2473" s="1">
        <v>1</v>
      </c>
      <c r="AC2473" s="1">
        <v>0</v>
      </c>
      <c r="AD2473" s="1">
        <v>0</v>
      </c>
      <c r="AE2473" s="1">
        <v>0</v>
      </c>
      <c r="AF2473" s="1">
        <v>1100</v>
      </c>
      <c r="AG2473" s="1">
        <v>0</v>
      </c>
      <c r="AH2473" s="1">
        <v>0</v>
      </c>
      <c r="AI2473" s="1">
        <v>1100</v>
      </c>
      <c r="AJ2473" s="1" t="s">
        <v>47</v>
      </c>
      <c r="AK2473" s="1" t="s">
        <v>12019</v>
      </c>
      <c r="AL2473" s="1" t="s">
        <v>12020</v>
      </c>
      <c r="AM2473" s="1" t="s">
        <v>16</v>
      </c>
      <c r="AN2473" s="1" t="s">
        <v>23098</v>
      </c>
      <c r="AO2473" s="1" t="s">
        <v>86</v>
      </c>
      <c r="AP2473" s="1" t="s">
        <v>86</v>
      </c>
      <c r="AQ2473" s="1" t="s">
        <v>25</v>
      </c>
      <c r="AR2473" s="1" t="s">
        <v>19</v>
      </c>
      <c r="AS2473" s="1" t="s">
        <v>23090</v>
      </c>
      <c r="AT2473" s="1" t="s">
        <v>101</v>
      </c>
    </row>
    <row r="2474" spans="1:46" x14ac:dyDescent="0.25">
      <c r="A2474" s="1" t="s">
        <v>18308</v>
      </c>
      <c r="B2474" s="2" t="s">
        <v>23101</v>
      </c>
      <c r="C2474" s="2" t="s">
        <v>23108</v>
      </c>
      <c r="D2474" s="1">
        <v>0</v>
      </c>
      <c r="E2474" s="1">
        <v>0</v>
      </c>
      <c r="F2474" s="1">
        <v>1</v>
      </c>
      <c r="G2474" s="1">
        <v>1</v>
      </c>
      <c r="H2474" s="6">
        <v>1</v>
      </c>
      <c r="I2474">
        <v>1</v>
      </c>
      <c r="J2474" s="1">
        <v>30</v>
      </c>
      <c r="K2474" s="1">
        <v>0</v>
      </c>
      <c r="L2474" s="1">
        <v>585</v>
      </c>
      <c r="M2474" s="6">
        <v>0.27</v>
      </c>
      <c r="N2474" s="4">
        <v>2600</v>
      </c>
      <c r="O2474" s="4">
        <v>176</v>
      </c>
      <c r="P2474" s="4">
        <v>200</v>
      </c>
      <c r="Q2474" s="3">
        <v>0.35</v>
      </c>
      <c r="R2474" s="1">
        <v>24</v>
      </c>
      <c r="S2474" s="1">
        <v>200</v>
      </c>
      <c r="T2474" s="1">
        <v>21</v>
      </c>
      <c r="U2474" s="1">
        <v>0</v>
      </c>
      <c r="V2474" s="1">
        <v>26</v>
      </c>
      <c r="W2474" s="1">
        <v>0</v>
      </c>
      <c r="X2474" s="1">
        <v>0</v>
      </c>
      <c r="Y2474" s="1">
        <v>1</v>
      </c>
      <c r="Z2474" s="1">
        <v>0</v>
      </c>
      <c r="AA2474" s="1">
        <v>1</v>
      </c>
      <c r="AB2474" s="1">
        <v>1</v>
      </c>
      <c r="AC2474" s="1">
        <v>0</v>
      </c>
      <c r="AD2474" s="1">
        <v>0</v>
      </c>
      <c r="AE2474" s="1">
        <v>0</v>
      </c>
      <c r="AF2474" s="1">
        <v>721</v>
      </c>
      <c r="AG2474" s="1">
        <v>0</v>
      </c>
      <c r="AH2474" s="1">
        <v>0</v>
      </c>
      <c r="AI2474" s="1">
        <v>721</v>
      </c>
      <c r="AJ2474" s="1" t="s">
        <v>251</v>
      </c>
      <c r="AK2474" s="1" t="s">
        <v>3991</v>
      </c>
      <c r="AL2474" s="1" t="s">
        <v>3992</v>
      </c>
      <c r="AM2474" s="1" t="s">
        <v>16</v>
      </c>
      <c r="AN2474" s="1" t="s">
        <v>23097</v>
      </c>
      <c r="AO2474" s="1" t="s">
        <v>364</v>
      </c>
      <c r="AP2474" s="1" t="s">
        <v>57</v>
      </c>
      <c r="AQ2474" s="1" t="s">
        <v>25</v>
      </c>
      <c r="AR2474" s="1" t="s">
        <v>19</v>
      </c>
      <c r="AS2474" s="1" t="s">
        <v>23091</v>
      </c>
      <c r="AT2474" s="1" t="s">
        <v>101</v>
      </c>
    </row>
    <row r="2475" spans="1:46" x14ac:dyDescent="0.25">
      <c r="A2475" s="1" t="s">
        <v>22957</v>
      </c>
      <c r="B2475" s="2" t="s">
        <v>23101</v>
      </c>
      <c r="C2475" s="2" t="s">
        <v>23108</v>
      </c>
      <c r="D2475" s="1">
        <v>0</v>
      </c>
      <c r="E2475" s="1">
        <v>0</v>
      </c>
      <c r="F2475" s="1">
        <v>3</v>
      </c>
      <c r="G2475" s="1">
        <v>3</v>
      </c>
      <c r="H2475" s="6">
        <v>1</v>
      </c>
      <c r="I2475">
        <v>0</v>
      </c>
      <c r="J2475" s="1">
        <v>30</v>
      </c>
      <c r="K2475" s="1">
        <v>0</v>
      </c>
      <c r="L2475" s="1">
        <v>594</v>
      </c>
      <c r="M2475" s="6">
        <v>0.04</v>
      </c>
      <c r="N2475" s="4">
        <v>3000</v>
      </c>
      <c r="O2475" s="4">
        <v>250</v>
      </c>
      <c r="P2475" s="4">
        <v>150</v>
      </c>
      <c r="Q2475" s="3">
        <v>0.28999999999999998</v>
      </c>
      <c r="R2475" s="1">
        <v>18</v>
      </c>
      <c r="S2475" s="1">
        <v>150</v>
      </c>
      <c r="T2475" s="1">
        <v>19</v>
      </c>
      <c r="U2475" s="1">
        <v>1</v>
      </c>
      <c r="V2475" s="1">
        <v>26</v>
      </c>
      <c r="W2475" s="1">
        <v>0</v>
      </c>
      <c r="X2475" s="1">
        <v>1</v>
      </c>
      <c r="Y2475" s="1">
        <v>0</v>
      </c>
      <c r="Z2475" s="1">
        <v>4</v>
      </c>
      <c r="AA2475" s="1">
        <v>0</v>
      </c>
      <c r="AB2475" s="1">
        <v>1</v>
      </c>
      <c r="AC2475" s="1">
        <v>69</v>
      </c>
      <c r="AD2475" s="1">
        <v>0</v>
      </c>
      <c r="AE2475" s="1">
        <v>0</v>
      </c>
      <c r="AF2475" s="1">
        <v>0</v>
      </c>
      <c r="AG2475" s="1">
        <v>0</v>
      </c>
      <c r="AH2475" s="1">
        <v>0</v>
      </c>
      <c r="AI2475" s="1">
        <v>69</v>
      </c>
      <c r="AJ2475" s="1" t="s">
        <v>16708</v>
      </c>
      <c r="AK2475" s="1" t="s">
        <v>16709</v>
      </c>
      <c r="AL2475" s="1" t="s">
        <v>16710</v>
      </c>
      <c r="AM2475" s="1" t="s">
        <v>12</v>
      </c>
      <c r="AN2475" s="1" t="s">
        <v>23097</v>
      </c>
      <c r="AO2475" s="1" t="s">
        <v>86</v>
      </c>
      <c r="AP2475" s="1" t="s">
        <v>57</v>
      </c>
      <c r="AQ2475" s="1" t="s">
        <v>14</v>
      </c>
      <c r="AR2475" s="1" t="s">
        <v>30</v>
      </c>
      <c r="AS2475" s="1" t="s">
        <v>23090</v>
      </c>
      <c r="AT2475" s="1" t="s">
        <v>101</v>
      </c>
    </row>
    <row r="2476" spans="1:46" x14ac:dyDescent="0.25">
      <c r="A2476" s="1" t="s">
        <v>19550</v>
      </c>
      <c r="B2476" s="2" t="s">
        <v>23101</v>
      </c>
      <c r="C2476" s="2" t="s">
        <v>23108</v>
      </c>
      <c r="D2476" s="1">
        <v>0</v>
      </c>
      <c r="E2476" s="1">
        <v>0</v>
      </c>
      <c r="F2476" s="1">
        <v>1</v>
      </c>
      <c r="G2476" s="1">
        <v>1</v>
      </c>
      <c r="H2476" s="6">
        <v>1</v>
      </c>
      <c r="I2476">
        <v>1</v>
      </c>
      <c r="J2476" s="1">
        <v>33</v>
      </c>
      <c r="K2476" s="1">
        <v>1</v>
      </c>
      <c r="L2476" s="1">
        <v>514</v>
      </c>
      <c r="M2476" s="6">
        <v>0.05</v>
      </c>
      <c r="N2476" s="4">
        <v>2400</v>
      </c>
      <c r="O2476" s="4">
        <v>200</v>
      </c>
      <c r="P2476" s="4">
        <v>200</v>
      </c>
      <c r="Q2476" s="3">
        <v>0.25</v>
      </c>
      <c r="R2476" s="1">
        <v>24</v>
      </c>
      <c r="S2476" s="1">
        <v>200</v>
      </c>
      <c r="T2476" s="1">
        <v>13</v>
      </c>
      <c r="U2476" s="1">
        <v>1</v>
      </c>
      <c r="V2476" s="1">
        <v>26</v>
      </c>
      <c r="W2476" s="1">
        <v>0</v>
      </c>
      <c r="X2476" s="1">
        <v>1</v>
      </c>
      <c r="Y2476" s="1">
        <v>0</v>
      </c>
      <c r="Z2476" s="1">
        <v>3</v>
      </c>
      <c r="AA2476" s="1">
        <v>1</v>
      </c>
      <c r="AB2476" s="1">
        <v>1</v>
      </c>
      <c r="AC2476" s="1">
        <v>0</v>
      </c>
      <c r="AD2476" s="1">
        <v>0</v>
      </c>
      <c r="AE2476" s="1">
        <v>0</v>
      </c>
      <c r="AF2476" s="1">
        <v>0</v>
      </c>
      <c r="AG2476" s="1">
        <v>0</v>
      </c>
      <c r="AH2476" s="1">
        <v>0</v>
      </c>
      <c r="AI2476" s="1">
        <v>0</v>
      </c>
      <c r="AJ2476" s="1" t="s">
        <v>7515</v>
      </c>
      <c r="AK2476" s="1" t="s">
        <v>7516</v>
      </c>
      <c r="AL2476" s="1" t="s">
        <v>7517</v>
      </c>
      <c r="AM2476" s="1" t="s">
        <v>16</v>
      </c>
      <c r="AN2476" s="1" t="s">
        <v>23098</v>
      </c>
      <c r="AO2476" s="1" t="s">
        <v>86</v>
      </c>
      <c r="AP2476" s="1" t="s">
        <v>57</v>
      </c>
      <c r="AQ2476" s="1" t="s">
        <v>14</v>
      </c>
      <c r="AR2476" s="1" t="s">
        <v>30</v>
      </c>
      <c r="AS2476" s="1" t="s">
        <v>23091</v>
      </c>
      <c r="AT2476" s="1" t="s">
        <v>101</v>
      </c>
    </row>
    <row r="2477" spans="1:46" x14ac:dyDescent="0.25">
      <c r="A2477" s="1" t="s">
        <v>22973</v>
      </c>
      <c r="B2477" s="2" t="s">
        <v>23101</v>
      </c>
      <c r="C2477" s="2" t="s">
        <v>23108</v>
      </c>
      <c r="D2477" s="1">
        <v>0</v>
      </c>
      <c r="E2477" s="1">
        <v>0</v>
      </c>
      <c r="F2477" s="1">
        <v>1</v>
      </c>
      <c r="G2477" s="1">
        <v>1</v>
      </c>
      <c r="H2477" s="6">
        <v>1</v>
      </c>
      <c r="I2477">
        <v>0</v>
      </c>
      <c r="J2477" s="1">
        <v>34</v>
      </c>
      <c r="K2477" s="1">
        <v>0</v>
      </c>
      <c r="L2477" s="1">
        <v>595</v>
      </c>
      <c r="M2477" s="6">
        <v>0.22</v>
      </c>
      <c r="N2477" s="4">
        <v>1800</v>
      </c>
      <c r="O2477" s="4">
        <v>150</v>
      </c>
      <c r="P2477" s="4">
        <v>150</v>
      </c>
      <c r="Q2477" s="3">
        <v>0.35</v>
      </c>
      <c r="R2477" s="1">
        <v>18</v>
      </c>
      <c r="S2477" s="1">
        <v>150</v>
      </c>
      <c r="T2477" s="1">
        <v>18</v>
      </c>
      <c r="U2477" s="1">
        <v>1</v>
      </c>
      <c r="V2477" s="1">
        <v>26</v>
      </c>
      <c r="W2477" s="1">
        <v>1</v>
      </c>
      <c r="X2477" s="1">
        <v>1</v>
      </c>
      <c r="Y2477" s="1">
        <v>1</v>
      </c>
      <c r="Z2477" s="1">
        <v>1</v>
      </c>
      <c r="AA2477" s="1">
        <v>0</v>
      </c>
      <c r="AB2477" s="1">
        <v>1</v>
      </c>
      <c r="AC2477" s="1">
        <v>0</v>
      </c>
      <c r="AD2477" s="1">
        <v>0</v>
      </c>
      <c r="AE2477" s="1">
        <v>0</v>
      </c>
      <c r="AF2477" s="1">
        <v>0</v>
      </c>
      <c r="AG2477" s="1">
        <v>0</v>
      </c>
      <c r="AH2477" s="1">
        <v>400</v>
      </c>
      <c r="AI2477" s="1">
        <v>400</v>
      </c>
      <c r="AJ2477" s="1" t="s">
        <v>16753</v>
      </c>
      <c r="AK2477" s="1" t="s">
        <v>16754</v>
      </c>
      <c r="AL2477" s="1" t="s">
        <v>16755</v>
      </c>
      <c r="AM2477" s="1" t="s">
        <v>12</v>
      </c>
      <c r="AN2477" s="1" t="s">
        <v>23097</v>
      </c>
      <c r="AO2477" s="1" t="s">
        <v>86</v>
      </c>
      <c r="AP2477" s="1" t="s">
        <v>86</v>
      </c>
      <c r="AQ2477" s="1" t="s">
        <v>14</v>
      </c>
      <c r="AR2477" s="1" t="s">
        <v>19</v>
      </c>
      <c r="AS2477" s="1" t="s">
        <v>23090</v>
      </c>
      <c r="AT2477" s="1" t="s">
        <v>101</v>
      </c>
    </row>
    <row r="2478" spans="1:46" x14ac:dyDescent="0.25">
      <c r="A2478" s="1" t="s">
        <v>22419</v>
      </c>
      <c r="B2478" s="2" t="s">
        <v>23101</v>
      </c>
      <c r="C2478" s="2" t="s">
        <v>23108</v>
      </c>
      <c r="D2478" s="1">
        <v>0</v>
      </c>
      <c r="E2478" s="1">
        <v>1</v>
      </c>
      <c r="F2478" s="1">
        <v>2</v>
      </c>
      <c r="G2478" s="1">
        <v>3</v>
      </c>
      <c r="H2478" s="6">
        <v>0.66666666666666663</v>
      </c>
      <c r="I2478">
        <v>0</v>
      </c>
      <c r="J2478" s="1">
        <v>38</v>
      </c>
      <c r="K2478" s="1">
        <v>1</v>
      </c>
      <c r="L2478" s="1">
        <v>698</v>
      </c>
      <c r="M2478" s="6">
        <v>0.25</v>
      </c>
      <c r="N2478" s="4">
        <v>6000</v>
      </c>
      <c r="O2478" s="4">
        <v>600</v>
      </c>
      <c r="P2478" s="4">
        <v>1000</v>
      </c>
      <c r="Q2478" s="3">
        <v>0.3</v>
      </c>
      <c r="R2478" s="1">
        <v>24</v>
      </c>
      <c r="S2478" s="1">
        <v>1000</v>
      </c>
      <c r="T2478" s="1">
        <v>58</v>
      </c>
      <c r="U2478" s="1">
        <v>1</v>
      </c>
      <c r="V2478" s="1">
        <v>26</v>
      </c>
      <c r="W2478" s="1">
        <v>1</v>
      </c>
      <c r="X2478" s="1">
        <v>1</v>
      </c>
      <c r="Y2478" s="1">
        <v>0</v>
      </c>
      <c r="Z2478" s="1">
        <v>4</v>
      </c>
      <c r="AA2478" s="1">
        <v>0</v>
      </c>
      <c r="AB2478" s="1">
        <v>0</v>
      </c>
      <c r="AC2478" s="1">
        <v>0</v>
      </c>
      <c r="AD2478" s="1">
        <v>0</v>
      </c>
      <c r="AE2478" s="1">
        <v>2000</v>
      </c>
      <c r="AF2478" s="1">
        <v>270</v>
      </c>
      <c r="AG2478" s="1">
        <v>90</v>
      </c>
      <c r="AH2478" s="1">
        <v>0</v>
      </c>
      <c r="AI2478" s="1">
        <v>2360</v>
      </c>
      <c r="AJ2478" s="1" t="s">
        <v>15283</v>
      </c>
      <c r="AK2478" s="1" t="s">
        <v>15284</v>
      </c>
      <c r="AL2478" s="1" t="s">
        <v>15285</v>
      </c>
      <c r="AM2478" s="1" t="s">
        <v>12</v>
      </c>
      <c r="AN2478" s="1" t="s">
        <v>23098</v>
      </c>
      <c r="AO2478" s="1" t="s">
        <v>86</v>
      </c>
      <c r="AP2478" s="1" t="s">
        <v>86</v>
      </c>
      <c r="AQ2478" s="1" t="s">
        <v>14</v>
      </c>
      <c r="AR2478" s="1" t="s">
        <v>30</v>
      </c>
      <c r="AS2478" s="1" t="s">
        <v>23090</v>
      </c>
      <c r="AT2478" s="1" t="s">
        <v>26</v>
      </c>
    </row>
    <row r="2479" spans="1:46" x14ac:dyDescent="0.25">
      <c r="A2479" s="1" t="s">
        <v>18348</v>
      </c>
      <c r="B2479" s="2" t="s">
        <v>23101</v>
      </c>
      <c r="C2479" s="2" t="s">
        <v>23108</v>
      </c>
      <c r="D2479" s="1">
        <v>0</v>
      </c>
      <c r="E2479" s="1">
        <v>0</v>
      </c>
      <c r="F2479" s="1">
        <v>2</v>
      </c>
      <c r="G2479" s="1">
        <v>2</v>
      </c>
      <c r="H2479" s="6">
        <v>1</v>
      </c>
      <c r="I2479">
        <v>0</v>
      </c>
      <c r="J2479" s="1">
        <v>37</v>
      </c>
      <c r="K2479" s="1">
        <v>0</v>
      </c>
      <c r="L2479" s="1">
        <v>635</v>
      </c>
      <c r="M2479" s="6">
        <v>0.17</v>
      </c>
      <c r="N2479" s="4">
        <v>3000</v>
      </c>
      <c r="O2479" s="4">
        <v>205</v>
      </c>
      <c r="P2479" s="4">
        <v>150</v>
      </c>
      <c r="Q2479" s="3">
        <v>0.27</v>
      </c>
      <c r="R2479" s="1">
        <v>12</v>
      </c>
      <c r="S2479" s="1">
        <v>150</v>
      </c>
      <c r="T2479" s="1">
        <v>16</v>
      </c>
      <c r="U2479" s="1">
        <v>1</v>
      </c>
      <c r="V2479" s="1">
        <v>26</v>
      </c>
      <c r="W2479" s="1">
        <v>0</v>
      </c>
      <c r="X2479" s="1">
        <v>0</v>
      </c>
      <c r="Y2479" s="1">
        <v>1</v>
      </c>
      <c r="Z2479" s="1">
        <v>0</v>
      </c>
      <c r="AA2479" s="1">
        <v>1</v>
      </c>
      <c r="AB2479" s="1">
        <v>0</v>
      </c>
      <c r="AC2479" s="1">
        <v>375</v>
      </c>
      <c r="AD2479" s="1">
        <v>241</v>
      </c>
      <c r="AE2479" s="1">
        <v>0</v>
      </c>
      <c r="AF2479" s="1">
        <v>0</v>
      </c>
      <c r="AG2479" s="1">
        <v>0</v>
      </c>
      <c r="AH2479" s="1">
        <v>0</v>
      </c>
      <c r="AI2479" s="1">
        <v>616</v>
      </c>
      <c r="AJ2479" s="1" t="s">
        <v>4106</v>
      </c>
      <c r="AK2479" s="1" t="s">
        <v>4107</v>
      </c>
      <c r="AL2479" s="1" t="s">
        <v>4108</v>
      </c>
      <c r="AM2479" s="1" t="s">
        <v>12</v>
      </c>
      <c r="AN2479" s="1" t="s">
        <v>23097</v>
      </c>
      <c r="AO2479" s="1" t="s">
        <v>86</v>
      </c>
      <c r="AP2479" s="1" t="s">
        <v>57</v>
      </c>
      <c r="AQ2479" s="1" t="s">
        <v>25</v>
      </c>
      <c r="AR2479" s="1" t="s">
        <v>19</v>
      </c>
      <c r="AS2479" s="1" t="s">
        <v>23091</v>
      </c>
      <c r="AT2479" s="1" t="s">
        <v>26</v>
      </c>
    </row>
    <row r="2480" spans="1:46" x14ac:dyDescent="0.25">
      <c r="A2480" s="1" t="s">
        <v>20161</v>
      </c>
      <c r="B2480" s="2" t="s">
        <v>23101</v>
      </c>
      <c r="C2480" s="2" t="s">
        <v>23108</v>
      </c>
      <c r="D2480" s="1">
        <v>0</v>
      </c>
      <c r="E2480" s="1">
        <v>1</v>
      </c>
      <c r="F2480" s="1">
        <v>2</v>
      </c>
      <c r="G2480" s="1">
        <v>3</v>
      </c>
      <c r="H2480" s="6">
        <v>0.66666666666666663</v>
      </c>
      <c r="I2480">
        <v>0</v>
      </c>
      <c r="J2480" s="1">
        <v>24</v>
      </c>
      <c r="K2480" s="1">
        <v>1</v>
      </c>
      <c r="L2480" s="1">
        <v>515</v>
      </c>
      <c r="M2480" s="6">
        <v>0.41</v>
      </c>
      <c r="N2480" s="4">
        <v>1500</v>
      </c>
      <c r="O2480" s="4">
        <v>140</v>
      </c>
      <c r="P2480" s="4">
        <v>500</v>
      </c>
      <c r="Q2480" s="3">
        <v>0.32</v>
      </c>
      <c r="R2480" s="1">
        <v>24</v>
      </c>
      <c r="S2480" s="1">
        <v>500</v>
      </c>
      <c r="T2480" s="1">
        <v>40</v>
      </c>
      <c r="U2480" s="1">
        <v>0</v>
      </c>
      <c r="V2480" s="1">
        <v>26</v>
      </c>
      <c r="W2480" s="1">
        <v>0</v>
      </c>
      <c r="X2480" s="1">
        <v>0</v>
      </c>
      <c r="Y2480" s="1">
        <v>1</v>
      </c>
      <c r="Z2480" s="1">
        <v>2</v>
      </c>
      <c r="AA2480" s="1">
        <v>1</v>
      </c>
      <c r="AB2480" s="1">
        <v>0</v>
      </c>
      <c r="AC2480" s="1">
        <v>0</v>
      </c>
      <c r="AD2480" s="1">
        <v>0</v>
      </c>
      <c r="AE2480" s="1">
        <v>800</v>
      </c>
      <c r="AF2480" s="1">
        <v>0</v>
      </c>
      <c r="AG2480" s="1">
        <v>150</v>
      </c>
      <c r="AH2480" s="1">
        <v>300</v>
      </c>
      <c r="AI2480" s="1">
        <v>1250</v>
      </c>
      <c r="AJ2480" s="1" t="s">
        <v>9213</v>
      </c>
      <c r="AK2480" s="1" t="s">
        <v>9214</v>
      </c>
      <c r="AL2480" s="1" t="s">
        <v>9215</v>
      </c>
      <c r="AM2480" s="1" t="s">
        <v>12</v>
      </c>
      <c r="AN2480" s="1" t="s">
        <v>23098</v>
      </c>
      <c r="AO2480" s="1" t="s">
        <v>364</v>
      </c>
      <c r="AP2480" s="1" t="s">
        <v>57</v>
      </c>
      <c r="AQ2480" s="1" t="s">
        <v>25</v>
      </c>
      <c r="AR2480" s="1" t="s">
        <v>19</v>
      </c>
      <c r="AS2480" s="1" t="s">
        <v>23091</v>
      </c>
      <c r="AT2480" s="1" t="s">
        <v>26</v>
      </c>
    </row>
    <row r="2481" spans="1:46" x14ac:dyDescent="0.25">
      <c r="A2481" s="1" t="s">
        <v>21260</v>
      </c>
      <c r="B2481" s="2" t="s">
        <v>23101</v>
      </c>
      <c r="C2481" s="2" t="s">
        <v>23108</v>
      </c>
      <c r="D2481" s="1">
        <v>0</v>
      </c>
      <c r="E2481" s="1">
        <v>0</v>
      </c>
      <c r="F2481" s="1">
        <v>1</v>
      </c>
      <c r="G2481" s="1">
        <v>1</v>
      </c>
      <c r="H2481" s="6">
        <v>1</v>
      </c>
      <c r="I2481">
        <v>1</v>
      </c>
      <c r="J2481" s="1">
        <v>37</v>
      </c>
      <c r="K2481" s="1">
        <v>0</v>
      </c>
      <c r="L2481" s="1">
        <v>600</v>
      </c>
      <c r="M2481" s="6">
        <v>0.74</v>
      </c>
      <c r="N2481" s="4">
        <v>2200</v>
      </c>
      <c r="O2481" s="4">
        <v>156</v>
      </c>
      <c r="P2481" s="4">
        <v>400</v>
      </c>
      <c r="Q2481" s="3">
        <v>0.28000000000000003</v>
      </c>
      <c r="R2481" s="1">
        <v>24</v>
      </c>
      <c r="S2481" s="1">
        <v>400</v>
      </c>
      <c r="T2481" s="1">
        <v>44</v>
      </c>
      <c r="U2481" s="1">
        <v>0</v>
      </c>
      <c r="V2481" s="1">
        <v>26</v>
      </c>
      <c r="W2481" s="1">
        <v>0</v>
      </c>
      <c r="X2481" s="1">
        <v>0</v>
      </c>
      <c r="Y2481" s="1">
        <v>1</v>
      </c>
      <c r="Z2481" s="1">
        <v>3</v>
      </c>
      <c r="AA2481" s="1">
        <v>0</v>
      </c>
      <c r="AB2481" s="1">
        <v>1</v>
      </c>
      <c r="AC2481" s="1">
        <v>105</v>
      </c>
      <c r="AD2481" s="1">
        <v>0</v>
      </c>
      <c r="AE2481" s="1">
        <v>399</v>
      </c>
      <c r="AF2481" s="1">
        <v>1411</v>
      </c>
      <c r="AG2481" s="1">
        <v>72</v>
      </c>
      <c r="AH2481" s="1">
        <v>780</v>
      </c>
      <c r="AI2481" s="1">
        <v>2767</v>
      </c>
      <c r="AJ2481" s="1" t="s">
        <v>12190</v>
      </c>
      <c r="AK2481" s="1" t="s">
        <v>12191</v>
      </c>
      <c r="AL2481" s="1" t="s">
        <v>12192</v>
      </c>
      <c r="AM2481" s="1" t="s">
        <v>16</v>
      </c>
      <c r="AN2481" s="1" t="s">
        <v>23097</v>
      </c>
      <c r="AO2481" s="1" t="s">
        <v>364</v>
      </c>
      <c r="AP2481" s="1" t="s">
        <v>57</v>
      </c>
      <c r="AQ2481" s="1" t="s">
        <v>25</v>
      </c>
      <c r="AR2481" s="1" t="s">
        <v>19</v>
      </c>
      <c r="AS2481" s="1" t="s">
        <v>23090</v>
      </c>
      <c r="AT2481" s="1" t="s">
        <v>101</v>
      </c>
    </row>
    <row r="2482" spans="1:46" x14ac:dyDescent="0.25">
      <c r="A2482" s="1" t="s">
        <v>18371</v>
      </c>
      <c r="B2482" s="2" t="s">
        <v>23101</v>
      </c>
      <c r="C2482" s="2" t="s">
        <v>23109</v>
      </c>
      <c r="D2482" s="1">
        <v>0</v>
      </c>
      <c r="E2482" s="1">
        <v>0</v>
      </c>
      <c r="F2482" s="1">
        <v>1</v>
      </c>
      <c r="G2482" s="1">
        <v>1</v>
      </c>
      <c r="H2482" s="6">
        <v>1</v>
      </c>
      <c r="I2482">
        <v>0</v>
      </c>
      <c r="J2482" s="1">
        <v>46</v>
      </c>
      <c r="K2482" s="1">
        <v>1</v>
      </c>
      <c r="L2482" s="1">
        <v>679</v>
      </c>
      <c r="M2482" s="6">
        <v>0.34</v>
      </c>
      <c r="N2482" s="4">
        <v>2600</v>
      </c>
      <c r="O2482" s="4">
        <v>225</v>
      </c>
      <c r="P2482" s="4">
        <v>200</v>
      </c>
      <c r="Q2482" s="3">
        <v>0.25</v>
      </c>
      <c r="R2482" s="1">
        <v>24</v>
      </c>
      <c r="S2482" s="1">
        <v>200</v>
      </c>
      <c r="T2482" s="1">
        <v>22</v>
      </c>
      <c r="U2482" s="1">
        <v>1</v>
      </c>
      <c r="V2482" s="1">
        <v>26</v>
      </c>
      <c r="W2482" s="1">
        <v>0</v>
      </c>
      <c r="X2482" s="1">
        <v>0</v>
      </c>
      <c r="Y2482" s="1">
        <v>0</v>
      </c>
      <c r="Z2482" s="1">
        <v>3</v>
      </c>
      <c r="AA2482" s="1">
        <v>1</v>
      </c>
      <c r="AB2482" s="1">
        <v>0</v>
      </c>
      <c r="AC2482" s="1">
        <v>0</v>
      </c>
      <c r="AD2482" s="1">
        <v>0</v>
      </c>
      <c r="AE2482" s="1">
        <v>800</v>
      </c>
      <c r="AF2482" s="1">
        <v>0</v>
      </c>
      <c r="AG2482" s="1">
        <v>0</v>
      </c>
      <c r="AH2482" s="1">
        <v>600</v>
      </c>
      <c r="AI2482" s="1">
        <v>1400</v>
      </c>
      <c r="AJ2482" s="1" t="s">
        <v>4173</v>
      </c>
      <c r="AK2482" s="1" t="s">
        <v>4174</v>
      </c>
      <c r="AL2482" s="1" t="s">
        <v>4175</v>
      </c>
      <c r="AM2482" s="1" t="s">
        <v>12</v>
      </c>
      <c r="AN2482" s="1" t="s">
        <v>23098</v>
      </c>
      <c r="AO2482" s="1" t="s">
        <v>86</v>
      </c>
      <c r="AP2482" s="1" t="s">
        <v>57</v>
      </c>
      <c r="AQ2482" s="1" t="s">
        <v>25</v>
      </c>
      <c r="AR2482" s="1" t="s">
        <v>30</v>
      </c>
      <c r="AS2482" s="1" t="s">
        <v>23091</v>
      </c>
      <c r="AT2482" s="1" t="s">
        <v>26</v>
      </c>
    </row>
    <row r="2483" spans="1:46" x14ac:dyDescent="0.25">
      <c r="A2483" s="1" t="s">
        <v>17709</v>
      </c>
      <c r="B2483" s="2" t="s">
        <v>23101</v>
      </c>
      <c r="C2483" s="2" t="s">
        <v>23109</v>
      </c>
      <c r="D2483" s="1">
        <v>0</v>
      </c>
      <c r="E2483" s="1">
        <v>1</v>
      </c>
      <c r="F2483" s="1">
        <v>2</v>
      </c>
      <c r="G2483" s="1">
        <v>3</v>
      </c>
      <c r="H2483" s="6">
        <v>0.66666666666666663</v>
      </c>
      <c r="I2483">
        <v>0</v>
      </c>
      <c r="J2483" s="1">
        <v>34</v>
      </c>
      <c r="K2483" s="1">
        <v>0</v>
      </c>
      <c r="L2483" s="1">
        <v>556</v>
      </c>
      <c r="M2483" s="6">
        <v>0.11</v>
      </c>
      <c r="N2483" s="4">
        <v>2100</v>
      </c>
      <c r="O2483" s="4">
        <v>170</v>
      </c>
      <c r="P2483" s="4">
        <v>300</v>
      </c>
      <c r="Q2483" s="3">
        <v>0.3</v>
      </c>
      <c r="R2483" s="1">
        <v>18</v>
      </c>
      <c r="S2483" s="1">
        <v>300</v>
      </c>
      <c r="T2483" s="1">
        <v>37</v>
      </c>
      <c r="U2483" s="1">
        <v>1</v>
      </c>
      <c r="V2483" s="1">
        <v>26</v>
      </c>
      <c r="W2483" s="1">
        <v>0</v>
      </c>
      <c r="X2483" s="1">
        <v>1</v>
      </c>
      <c r="Y2483" s="1">
        <v>0</v>
      </c>
      <c r="Z2483" s="1">
        <v>3</v>
      </c>
      <c r="AA2483" s="1">
        <v>1</v>
      </c>
      <c r="AB2483" s="1">
        <v>0</v>
      </c>
      <c r="AC2483" s="1">
        <v>0</v>
      </c>
      <c r="AD2483" s="1">
        <v>0</v>
      </c>
      <c r="AE2483" s="1">
        <v>0</v>
      </c>
      <c r="AF2483" s="1">
        <v>0</v>
      </c>
      <c r="AG2483" s="1">
        <v>0</v>
      </c>
      <c r="AH2483" s="1">
        <v>0</v>
      </c>
      <c r="AI2483" s="1">
        <v>0</v>
      </c>
      <c r="AJ2483" s="1" t="s">
        <v>2203</v>
      </c>
      <c r="AK2483" s="1" t="s">
        <v>2204</v>
      </c>
      <c r="AL2483" s="1" t="s">
        <v>2205</v>
      </c>
      <c r="AM2483" s="1" t="s">
        <v>12</v>
      </c>
      <c r="AN2483" s="1" t="s">
        <v>23097</v>
      </c>
      <c r="AO2483" s="1" t="s">
        <v>86</v>
      </c>
      <c r="AP2483" s="1" t="s">
        <v>57</v>
      </c>
      <c r="AQ2483" s="1" t="s">
        <v>14</v>
      </c>
      <c r="AR2483" s="1" t="s">
        <v>30</v>
      </c>
      <c r="AS2483" s="1" t="s">
        <v>23091</v>
      </c>
      <c r="AT2483" s="1" t="s">
        <v>26</v>
      </c>
    </row>
    <row r="2484" spans="1:46" x14ac:dyDescent="0.25">
      <c r="A2484" s="1" t="s">
        <v>22463</v>
      </c>
      <c r="B2484" s="2" t="s">
        <v>23101</v>
      </c>
      <c r="C2484" s="2" t="s">
        <v>23109</v>
      </c>
      <c r="D2484" s="1">
        <v>0</v>
      </c>
      <c r="E2484" s="1">
        <v>0</v>
      </c>
      <c r="F2484" s="1">
        <v>1</v>
      </c>
      <c r="G2484" s="1">
        <v>1</v>
      </c>
      <c r="H2484" s="6">
        <v>1</v>
      </c>
      <c r="I2484">
        <v>1</v>
      </c>
      <c r="J2484" s="1">
        <v>31</v>
      </c>
      <c r="K2484" s="1">
        <v>1</v>
      </c>
      <c r="L2484" s="1">
        <v>559</v>
      </c>
      <c r="M2484" s="6">
        <v>0.35</v>
      </c>
      <c r="N2484" s="4">
        <v>2000</v>
      </c>
      <c r="O2484" s="4">
        <v>140</v>
      </c>
      <c r="P2484" s="4">
        <v>300</v>
      </c>
      <c r="Q2484" s="3">
        <v>0.3</v>
      </c>
      <c r="R2484" s="1">
        <v>24</v>
      </c>
      <c r="S2484" s="1">
        <v>300</v>
      </c>
      <c r="T2484" s="1">
        <v>45</v>
      </c>
      <c r="U2484" s="1">
        <v>0</v>
      </c>
      <c r="V2484" s="1">
        <v>26</v>
      </c>
      <c r="W2484" s="1">
        <v>0</v>
      </c>
      <c r="X2484" s="1">
        <v>0</v>
      </c>
      <c r="Y2484" s="1">
        <v>1</v>
      </c>
      <c r="Z2484" s="1">
        <v>5</v>
      </c>
      <c r="AA2484" s="1">
        <v>1</v>
      </c>
      <c r="AB2484" s="1">
        <v>1</v>
      </c>
      <c r="AC2484" s="1">
        <v>477</v>
      </c>
      <c r="AD2484" s="1">
        <v>0</v>
      </c>
      <c r="AE2484" s="1">
        <v>474</v>
      </c>
      <c r="AF2484" s="1">
        <v>0</v>
      </c>
      <c r="AG2484" s="1">
        <v>186</v>
      </c>
      <c r="AH2484" s="1">
        <v>0</v>
      </c>
      <c r="AI2484" s="1">
        <v>1137</v>
      </c>
      <c r="AJ2484" s="1" t="s">
        <v>15400</v>
      </c>
      <c r="AK2484" s="1" t="s">
        <v>15401</v>
      </c>
      <c r="AL2484" s="1" t="s">
        <v>15402</v>
      </c>
      <c r="AM2484" s="1" t="s">
        <v>16</v>
      </c>
      <c r="AN2484" s="1" t="s">
        <v>23098</v>
      </c>
      <c r="AO2484" s="1" t="s">
        <v>364</v>
      </c>
      <c r="AP2484" s="1" t="s">
        <v>57</v>
      </c>
      <c r="AQ2484" s="1" t="s">
        <v>25</v>
      </c>
      <c r="AR2484" s="1" t="s">
        <v>19</v>
      </c>
      <c r="AS2484" s="1" t="s">
        <v>23091</v>
      </c>
      <c r="AT2484" s="1" t="s">
        <v>101</v>
      </c>
    </row>
    <row r="2485" spans="1:46" x14ac:dyDescent="0.25">
      <c r="A2485" s="1" t="s">
        <v>17740</v>
      </c>
      <c r="B2485" s="2" t="s">
        <v>23101</v>
      </c>
      <c r="C2485" s="2" t="s">
        <v>23109</v>
      </c>
      <c r="D2485" s="1">
        <v>0</v>
      </c>
      <c r="E2485" s="1">
        <v>0</v>
      </c>
      <c r="F2485" s="1">
        <v>1</v>
      </c>
      <c r="G2485" s="1">
        <v>1</v>
      </c>
      <c r="H2485" s="6">
        <v>1</v>
      </c>
      <c r="I2485">
        <v>1</v>
      </c>
      <c r="J2485" s="1">
        <v>29</v>
      </c>
      <c r="K2485" s="1">
        <v>1</v>
      </c>
      <c r="L2485" s="1">
        <v>600</v>
      </c>
      <c r="M2485" s="6">
        <v>0.61</v>
      </c>
      <c r="N2485" s="4">
        <v>2400</v>
      </c>
      <c r="O2485" s="4">
        <v>200</v>
      </c>
      <c r="P2485" s="4">
        <v>200</v>
      </c>
      <c r="Q2485" s="3">
        <v>0.27</v>
      </c>
      <c r="R2485" s="1">
        <v>24</v>
      </c>
      <c r="S2485" s="1">
        <v>200</v>
      </c>
      <c r="T2485" s="1">
        <v>28</v>
      </c>
      <c r="U2485" s="1">
        <v>1</v>
      </c>
      <c r="V2485" s="1">
        <v>26</v>
      </c>
      <c r="W2485" s="1">
        <v>0</v>
      </c>
      <c r="X2485" s="1">
        <v>1</v>
      </c>
      <c r="Y2485" s="1">
        <v>1</v>
      </c>
      <c r="Z2485" s="1">
        <v>2</v>
      </c>
      <c r="AA2485" s="1">
        <v>0</v>
      </c>
      <c r="AB2485" s="1">
        <v>1</v>
      </c>
      <c r="AC2485" s="1">
        <v>0</v>
      </c>
      <c r="AD2485" s="1">
        <v>0</v>
      </c>
      <c r="AE2485" s="1">
        <v>0</v>
      </c>
      <c r="AF2485" s="1">
        <v>1000</v>
      </c>
      <c r="AG2485" s="1">
        <v>0</v>
      </c>
      <c r="AH2485" s="1">
        <v>1000</v>
      </c>
      <c r="AI2485" s="1">
        <v>2000</v>
      </c>
      <c r="AJ2485" s="1" t="s">
        <v>1638</v>
      </c>
      <c r="AK2485" s="1" t="s">
        <v>2296</v>
      </c>
      <c r="AL2485" s="1" t="s">
        <v>2297</v>
      </c>
      <c r="AM2485" s="1" t="s">
        <v>16</v>
      </c>
      <c r="AN2485" s="1" t="s">
        <v>23098</v>
      </c>
      <c r="AO2485" s="1" t="s">
        <v>86</v>
      </c>
      <c r="AP2485" s="1" t="s">
        <v>57</v>
      </c>
      <c r="AQ2485" s="1" t="s">
        <v>14</v>
      </c>
      <c r="AR2485" s="1" t="s">
        <v>19</v>
      </c>
      <c r="AS2485" s="1" t="s">
        <v>23090</v>
      </c>
      <c r="AT2485" s="1" t="s">
        <v>101</v>
      </c>
    </row>
    <row r="2486" spans="1:46" x14ac:dyDescent="0.25">
      <c r="A2486" s="1" t="s">
        <v>21165</v>
      </c>
      <c r="B2486" s="2" t="s">
        <v>23101</v>
      </c>
      <c r="C2486" s="2" t="s">
        <v>23109</v>
      </c>
      <c r="D2486" s="1">
        <v>0</v>
      </c>
      <c r="E2486" s="1">
        <v>1</v>
      </c>
      <c r="F2486" s="1">
        <v>3</v>
      </c>
      <c r="G2486" s="1">
        <v>4</v>
      </c>
      <c r="H2486" s="6">
        <v>0.75</v>
      </c>
      <c r="I2486">
        <v>1</v>
      </c>
      <c r="J2486" s="1">
        <v>32</v>
      </c>
      <c r="K2486" s="1">
        <v>0</v>
      </c>
      <c r="L2486" s="1">
        <v>572</v>
      </c>
      <c r="M2486" s="6">
        <v>0.48</v>
      </c>
      <c r="N2486" s="4">
        <v>4100</v>
      </c>
      <c r="O2486" s="4">
        <v>273</v>
      </c>
      <c r="P2486" s="4">
        <v>800</v>
      </c>
      <c r="Q2486" s="3">
        <v>0.28000000000000003</v>
      </c>
      <c r="R2486" s="1">
        <v>24</v>
      </c>
      <c r="S2486" s="1">
        <v>800</v>
      </c>
      <c r="T2486" s="1">
        <v>92</v>
      </c>
      <c r="U2486" s="1">
        <v>1</v>
      </c>
      <c r="V2486" s="1">
        <v>26</v>
      </c>
      <c r="W2486" s="1">
        <v>0</v>
      </c>
      <c r="X2486" s="1">
        <v>0</v>
      </c>
      <c r="Y2486" s="1">
        <v>1</v>
      </c>
      <c r="Z2486" s="1">
        <v>1</v>
      </c>
      <c r="AA2486" s="1">
        <v>1</v>
      </c>
      <c r="AB2486" s="1">
        <v>1</v>
      </c>
      <c r="AC2486" s="1">
        <v>900</v>
      </c>
      <c r="AD2486" s="1">
        <v>266</v>
      </c>
      <c r="AE2486" s="1">
        <v>385</v>
      </c>
      <c r="AF2486" s="1">
        <v>628</v>
      </c>
      <c r="AG2486" s="1">
        <v>0</v>
      </c>
      <c r="AH2486" s="1">
        <v>0</v>
      </c>
      <c r="AI2486" s="1">
        <v>2179</v>
      </c>
      <c r="AJ2486" s="1" t="s">
        <v>3153</v>
      </c>
      <c r="AK2486" s="1" t="s">
        <v>11931</v>
      </c>
      <c r="AL2486" s="1" t="s">
        <v>11932</v>
      </c>
      <c r="AM2486" s="1" t="s">
        <v>16</v>
      </c>
      <c r="AN2486" s="1" t="s">
        <v>23097</v>
      </c>
      <c r="AO2486" s="1" t="s">
        <v>86</v>
      </c>
      <c r="AP2486" s="1" t="s">
        <v>57</v>
      </c>
      <c r="AQ2486" s="1" t="s">
        <v>25</v>
      </c>
      <c r="AR2486" s="1" t="s">
        <v>19</v>
      </c>
      <c r="AS2486" s="1" t="s">
        <v>23091</v>
      </c>
      <c r="AT2486" s="1" t="s">
        <v>101</v>
      </c>
    </row>
    <row r="2487" spans="1:46" x14ac:dyDescent="0.25">
      <c r="A2487" s="1" t="s">
        <v>21908</v>
      </c>
      <c r="B2487" s="2" t="s">
        <v>23101</v>
      </c>
      <c r="C2487" s="2" t="s">
        <v>23109</v>
      </c>
      <c r="D2487" s="1">
        <v>1</v>
      </c>
      <c r="E2487" s="1">
        <v>0</v>
      </c>
      <c r="F2487" s="1">
        <v>2</v>
      </c>
      <c r="G2487" s="1">
        <v>3</v>
      </c>
      <c r="H2487" s="6">
        <v>0.66666666666666663</v>
      </c>
      <c r="I2487">
        <v>0</v>
      </c>
      <c r="J2487" s="1">
        <v>34</v>
      </c>
      <c r="K2487" s="1">
        <v>0</v>
      </c>
      <c r="L2487" s="1">
        <v>718</v>
      </c>
      <c r="M2487" s="6">
        <v>0.09</v>
      </c>
      <c r="N2487" s="4">
        <v>3600</v>
      </c>
      <c r="O2487" s="4">
        <v>300</v>
      </c>
      <c r="P2487" s="4">
        <v>200</v>
      </c>
      <c r="Q2487" s="3">
        <v>0.24</v>
      </c>
      <c r="R2487" s="1">
        <v>24</v>
      </c>
      <c r="S2487" s="1">
        <v>200</v>
      </c>
      <c r="T2487" s="1">
        <v>21</v>
      </c>
      <c r="U2487" s="1">
        <v>1</v>
      </c>
      <c r="V2487" s="1">
        <v>26</v>
      </c>
      <c r="W2487" s="1">
        <v>1</v>
      </c>
      <c r="X2487" s="1">
        <v>1</v>
      </c>
      <c r="Y2487" s="1">
        <v>0</v>
      </c>
      <c r="Z2487" s="1">
        <v>1</v>
      </c>
      <c r="AA2487" s="1">
        <v>0</v>
      </c>
      <c r="AB2487" s="1">
        <v>0</v>
      </c>
      <c r="AC2487" s="1">
        <v>0</v>
      </c>
      <c r="AD2487" s="1">
        <v>0</v>
      </c>
      <c r="AE2487" s="1">
        <v>0</v>
      </c>
      <c r="AF2487" s="1">
        <v>0</v>
      </c>
      <c r="AG2487" s="1">
        <v>180</v>
      </c>
      <c r="AH2487" s="1">
        <v>200</v>
      </c>
      <c r="AI2487" s="1">
        <v>380</v>
      </c>
      <c r="AJ2487" s="1" t="s">
        <v>13914</v>
      </c>
      <c r="AK2487" s="1" t="s">
        <v>13915</v>
      </c>
      <c r="AL2487" s="1" t="s">
        <v>13916</v>
      </c>
      <c r="AM2487" s="1" t="s">
        <v>12</v>
      </c>
      <c r="AN2487" s="1" t="s">
        <v>23097</v>
      </c>
      <c r="AO2487" s="1" t="s">
        <v>86</v>
      </c>
      <c r="AP2487" s="1" t="s">
        <v>86</v>
      </c>
      <c r="AQ2487" s="1" t="s">
        <v>14</v>
      </c>
      <c r="AR2487" s="1" t="s">
        <v>30</v>
      </c>
      <c r="AS2487" s="1" t="s">
        <v>23090</v>
      </c>
      <c r="AT2487" s="1" t="s">
        <v>26</v>
      </c>
    </row>
    <row r="2488" spans="1:46" x14ac:dyDescent="0.25">
      <c r="A2488" s="1" t="s">
        <v>22911</v>
      </c>
      <c r="B2488" s="2" t="s">
        <v>23101</v>
      </c>
      <c r="C2488" s="2" t="s">
        <v>23109</v>
      </c>
      <c r="D2488" s="1">
        <v>0</v>
      </c>
      <c r="E2488" s="1">
        <v>1</v>
      </c>
      <c r="F2488" s="1">
        <v>5</v>
      </c>
      <c r="G2488" s="1">
        <v>6</v>
      </c>
      <c r="H2488" s="6">
        <v>0.83333333333333337</v>
      </c>
      <c r="I2488">
        <v>0</v>
      </c>
      <c r="J2488" s="1">
        <v>41</v>
      </c>
      <c r="K2488" s="1">
        <v>1</v>
      </c>
      <c r="L2488" s="1">
        <v>765</v>
      </c>
      <c r="M2488" s="6">
        <v>0.68</v>
      </c>
      <c r="N2488" s="4">
        <v>3670</v>
      </c>
      <c r="O2488" s="4">
        <v>260</v>
      </c>
      <c r="P2488" s="4">
        <v>250</v>
      </c>
      <c r="Q2488" s="3">
        <v>0.22</v>
      </c>
      <c r="R2488" s="1">
        <v>24</v>
      </c>
      <c r="S2488" s="1">
        <v>250</v>
      </c>
      <c r="T2488" s="1">
        <v>21</v>
      </c>
      <c r="U2488" s="1">
        <v>1</v>
      </c>
      <c r="V2488" s="1">
        <v>26</v>
      </c>
      <c r="W2488" s="1">
        <v>0</v>
      </c>
      <c r="X2488" s="1">
        <v>0</v>
      </c>
      <c r="Y2488" s="1">
        <v>0</v>
      </c>
      <c r="Z2488" s="1">
        <v>3</v>
      </c>
      <c r="AA2488" s="1">
        <v>1</v>
      </c>
      <c r="AB2488" s="1">
        <v>0</v>
      </c>
      <c r="AC2488" s="1">
        <v>2218</v>
      </c>
      <c r="AD2488" s="1">
        <v>100</v>
      </c>
      <c r="AE2488" s="1">
        <v>405</v>
      </c>
      <c r="AF2488" s="1">
        <v>1320</v>
      </c>
      <c r="AG2488" s="1">
        <v>0</v>
      </c>
      <c r="AH2488" s="1">
        <v>0</v>
      </c>
      <c r="AI2488" s="1">
        <v>4043</v>
      </c>
      <c r="AJ2488" s="1" t="s">
        <v>16578</v>
      </c>
      <c r="AK2488" s="1" t="s">
        <v>16579</v>
      </c>
      <c r="AL2488" s="1" t="s">
        <v>16580</v>
      </c>
      <c r="AM2488" s="1" t="s">
        <v>12</v>
      </c>
      <c r="AN2488" s="1" t="s">
        <v>23098</v>
      </c>
      <c r="AO2488" s="1" t="s">
        <v>86</v>
      </c>
      <c r="AP2488" s="1" t="s">
        <v>57</v>
      </c>
      <c r="AQ2488" s="1" t="s">
        <v>25</v>
      </c>
      <c r="AR2488" s="1" t="s">
        <v>30</v>
      </c>
      <c r="AS2488" s="1" t="s">
        <v>23091</v>
      </c>
      <c r="AT2488" s="1" t="s">
        <v>26</v>
      </c>
    </row>
    <row r="2489" spans="1:46" x14ac:dyDescent="0.25">
      <c r="A2489" s="1" t="s">
        <v>22499</v>
      </c>
      <c r="B2489" s="2" t="s">
        <v>23073</v>
      </c>
      <c r="C2489" s="2" t="s">
        <v>23103</v>
      </c>
      <c r="D2489" s="1">
        <v>1</v>
      </c>
      <c r="E2489" s="1">
        <v>0</v>
      </c>
      <c r="F2489" s="1">
        <v>5</v>
      </c>
      <c r="G2489" s="1">
        <v>6</v>
      </c>
      <c r="H2489" s="6">
        <v>0.83333333333333337</v>
      </c>
      <c r="I2489">
        <v>1</v>
      </c>
      <c r="J2489" s="1">
        <v>33</v>
      </c>
      <c r="K2489" s="1">
        <v>1</v>
      </c>
      <c r="L2489" s="1">
        <v>679</v>
      </c>
      <c r="M2489" s="6">
        <v>0</v>
      </c>
      <c r="N2489" s="4">
        <v>2400</v>
      </c>
      <c r="O2489" s="4">
        <v>177</v>
      </c>
      <c r="P2489" s="4">
        <v>100</v>
      </c>
      <c r="Q2489" s="3">
        <v>0.38</v>
      </c>
      <c r="R2489" s="1">
        <v>12</v>
      </c>
      <c r="S2489" s="1">
        <v>100</v>
      </c>
      <c r="T2489" s="1">
        <v>5</v>
      </c>
      <c r="U2489" s="1">
        <v>0</v>
      </c>
      <c r="V2489" s="1">
        <v>25</v>
      </c>
      <c r="W2489" s="1">
        <v>0</v>
      </c>
      <c r="X2489" s="1">
        <v>0</v>
      </c>
      <c r="Y2489" s="1">
        <v>1</v>
      </c>
      <c r="Z2489" s="1">
        <v>5</v>
      </c>
      <c r="AA2489" s="1">
        <v>0</v>
      </c>
      <c r="AB2489" s="1">
        <v>1</v>
      </c>
      <c r="AC2489" s="1">
        <v>1000</v>
      </c>
      <c r="AD2489" s="1">
        <v>0</v>
      </c>
      <c r="AE2489" s="1">
        <v>926</v>
      </c>
      <c r="AF2489" s="1">
        <v>0</v>
      </c>
      <c r="AG2489" s="1">
        <v>0</v>
      </c>
      <c r="AH2489" s="1">
        <v>0</v>
      </c>
      <c r="AI2489" s="1">
        <v>1926</v>
      </c>
      <c r="AJ2489" s="1" t="s">
        <v>450</v>
      </c>
      <c r="AK2489" s="1" t="s">
        <v>15489</v>
      </c>
      <c r="AL2489" s="1" t="s">
        <v>11</v>
      </c>
      <c r="AM2489" s="1" t="s">
        <v>16</v>
      </c>
      <c r="AN2489" s="1" t="s">
        <v>23098</v>
      </c>
      <c r="AO2489" s="1" t="s">
        <v>364</v>
      </c>
      <c r="AP2489" s="1" t="s">
        <v>57</v>
      </c>
      <c r="AQ2489" s="1" t="s">
        <v>25</v>
      </c>
      <c r="AR2489" s="1" t="s">
        <v>19</v>
      </c>
      <c r="AS2489" s="1" t="s">
        <v>23090</v>
      </c>
      <c r="AT2489" s="1" t="s">
        <v>101</v>
      </c>
    </row>
    <row r="2490" spans="1:46" x14ac:dyDescent="0.25">
      <c r="A2490" s="1" t="s">
        <v>17037</v>
      </c>
      <c r="B2490" s="2" t="s">
        <v>23073</v>
      </c>
      <c r="C2490" s="2" t="s">
        <v>23104</v>
      </c>
      <c r="D2490" s="1">
        <v>1</v>
      </c>
      <c r="E2490" s="1">
        <v>0</v>
      </c>
      <c r="F2490" s="1">
        <v>5</v>
      </c>
      <c r="G2490" s="1">
        <v>6</v>
      </c>
      <c r="H2490" s="6">
        <v>0.83333333333333337</v>
      </c>
      <c r="I2490">
        <v>1</v>
      </c>
      <c r="J2490" s="1">
        <v>33</v>
      </c>
      <c r="K2490" s="1">
        <v>1</v>
      </c>
      <c r="L2490" s="1">
        <v>679</v>
      </c>
      <c r="M2490" s="6">
        <v>0</v>
      </c>
      <c r="N2490" s="4">
        <v>2400</v>
      </c>
      <c r="O2490" s="4">
        <v>177</v>
      </c>
      <c r="P2490" s="4">
        <v>350</v>
      </c>
      <c r="Q2490" s="3">
        <v>0.33</v>
      </c>
      <c r="R2490" s="1">
        <v>12</v>
      </c>
      <c r="S2490" s="1">
        <v>350</v>
      </c>
      <c r="T2490" s="1">
        <v>11</v>
      </c>
      <c r="U2490" s="1">
        <v>0</v>
      </c>
      <c r="V2490" s="1">
        <v>25</v>
      </c>
      <c r="W2490" s="1">
        <v>0</v>
      </c>
      <c r="X2490" s="1">
        <v>0</v>
      </c>
      <c r="Y2490" s="1">
        <v>1</v>
      </c>
      <c r="Z2490" s="1">
        <v>5</v>
      </c>
      <c r="AA2490" s="1">
        <v>0</v>
      </c>
      <c r="AB2490" s="1">
        <v>1</v>
      </c>
      <c r="AC2490" s="1">
        <v>1000</v>
      </c>
      <c r="AD2490" s="1">
        <v>0</v>
      </c>
      <c r="AE2490" s="1">
        <v>926</v>
      </c>
      <c r="AF2490" s="1">
        <v>0</v>
      </c>
      <c r="AG2490" s="1">
        <v>0</v>
      </c>
      <c r="AH2490" s="1">
        <v>0</v>
      </c>
      <c r="AI2490" s="1">
        <v>1926</v>
      </c>
      <c r="AJ2490" s="1" t="s">
        <v>74</v>
      </c>
      <c r="AK2490" s="1" t="s">
        <v>75</v>
      </c>
      <c r="AL2490" s="1" t="s">
        <v>11</v>
      </c>
      <c r="AM2490" s="1" t="s">
        <v>16</v>
      </c>
      <c r="AN2490" s="1" t="s">
        <v>23098</v>
      </c>
      <c r="AO2490" s="1" t="s">
        <v>364</v>
      </c>
      <c r="AP2490" s="1" t="s">
        <v>57</v>
      </c>
      <c r="AQ2490" s="1" t="s">
        <v>25</v>
      </c>
      <c r="AR2490" s="1" t="s">
        <v>19</v>
      </c>
      <c r="AS2490" s="1" t="s">
        <v>23090</v>
      </c>
      <c r="AT2490" s="1" t="s">
        <v>101</v>
      </c>
    </row>
    <row r="2491" spans="1:46" x14ac:dyDescent="0.25">
      <c r="A2491" s="1" t="s">
        <v>19132</v>
      </c>
      <c r="B2491" s="2" t="s">
        <v>23073</v>
      </c>
      <c r="C2491" s="2" t="s">
        <v>23104</v>
      </c>
      <c r="D2491" s="1">
        <v>1</v>
      </c>
      <c r="E2491" s="1">
        <v>2</v>
      </c>
      <c r="F2491" s="1">
        <v>1</v>
      </c>
      <c r="G2491" s="1">
        <v>4</v>
      </c>
      <c r="H2491" s="6">
        <v>0.25</v>
      </c>
      <c r="I2491">
        <v>1</v>
      </c>
      <c r="J2491" s="1">
        <v>41</v>
      </c>
      <c r="K2491" s="1">
        <v>0</v>
      </c>
      <c r="L2491" s="1">
        <v>683</v>
      </c>
      <c r="M2491" s="6">
        <v>0.26</v>
      </c>
      <c r="N2491" s="4">
        <v>2800</v>
      </c>
      <c r="O2491" s="4">
        <v>280</v>
      </c>
      <c r="P2491" s="4">
        <v>500</v>
      </c>
      <c r="Q2491" s="3">
        <v>0.34</v>
      </c>
      <c r="R2491" s="1">
        <v>24</v>
      </c>
      <c r="S2491" s="1">
        <v>500</v>
      </c>
      <c r="T2491" s="1">
        <v>44</v>
      </c>
      <c r="U2491" s="1">
        <v>1</v>
      </c>
      <c r="V2491" s="1">
        <v>25</v>
      </c>
      <c r="W2491" s="1">
        <v>0</v>
      </c>
      <c r="X2491" s="1">
        <v>0</v>
      </c>
      <c r="Y2491" s="1">
        <v>0</v>
      </c>
      <c r="Z2491" s="1">
        <v>5</v>
      </c>
      <c r="AA2491" s="1">
        <v>0</v>
      </c>
      <c r="AB2491" s="1">
        <v>1</v>
      </c>
      <c r="AC2491" s="1">
        <v>300</v>
      </c>
      <c r="AD2491" s="1">
        <v>0</v>
      </c>
      <c r="AE2491" s="1">
        <v>0</v>
      </c>
      <c r="AF2491" s="1">
        <v>0</v>
      </c>
      <c r="AG2491" s="1">
        <v>200</v>
      </c>
      <c r="AH2491" s="1">
        <v>500</v>
      </c>
      <c r="AI2491" s="1">
        <v>1000</v>
      </c>
      <c r="AJ2491" s="1" t="s">
        <v>6324</v>
      </c>
      <c r="AK2491" s="1" t="s">
        <v>6325</v>
      </c>
      <c r="AL2491" s="1" t="s">
        <v>6326</v>
      </c>
      <c r="AM2491" s="1" t="s">
        <v>16</v>
      </c>
      <c r="AN2491" s="1" t="s">
        <v>23097</v>
      </c>
      <c r="AO2491" s="1" t="s">
        <v>86</v>
      </c>
      <c r="AP2491" s="1" t="s">
        <v>57</v>
      </c>
      <c r="AQ2491" s="1" t="s">
        <v>25</v>
      </c>
      <c r="AR2491" s="1" t="s">
        <v>30</v>
      </c>
      <c r="AS2491" s="1" t="s">
        <v>23090</v>
      </c>
      <c r="AT2491" s="1" t="s">
        <v>101</v>
      </c>
    </row>
    <row r="2492" spans="1:46" x14ac:dyDescent="0.25">
      <c r="A2492" s="1" t="s">
        <v>22003</v>
      </c>
      <c r="B2492" s="2" t="s">
        <v>23073</v>
      </c>
      <c r="C2492" s="2" t="s">
        <v>23105</v>
      </c>
      <c r="D2492" s="1">
        <v>1</v>
      </c>
      <c r="E2492" s="1">
        <v>0</v>
      </c>
      <c r="F2492" s="1">
        <v>5</v>
      </c>
      <c r="G2492" s="1">
        <v>6</v>
      </c>
      <c r="H2492" s="6">
        <v>0.83333333333333337</v>
      </c>
      <c r="I2492">
        <v>1</v>
      </c>
      <c r="J2492" s="1">
        <v>33</v>
      </c>
      <c r="K2492" s="1">
        <v>1</v>
      </c>
      <c r="L2492" s="1">
        <v>689</v>
      </c>
      <c r="M2492" s="6">
        <v>0.76</v>
      </c>
      <c r="N2492" s="4">
        <v>2400</v>
      </c>
      <c r="O2492" s="4">
        <v>177</v>
      </c>
      <c r="P2492" s="4">
        <v>250</v>
      </c>
      <c r="Q2492" s="3">
        <v>0.35</v>
      </c>
      <c r="R2492" s="1">
        <v>12</v>
      </c>
      <c r="S2492" s="1">
        <v>250</v>
      </c>
      <c r="T2492" s="1">
        <v>25</v>
      </c>
      <c r="U2492" s="1">
        <v>1</v>
      </c>
      <c r="V2492" s="1">
        <v>25</v>
      </c>
      <c r="W2492" s="1">
        <v>0</v>
      </c>
      <c r="X2492" s="1">
        <v>0</v>
      </c>
      <c r="Y2492" s="1">
        <v>1</v>
      </c>
      <c r="Z2492" s="1">
        <v>5</v>
      </c>
      <c r="AA2492" s="1">
        <v>0</v>
      </c>
      <c r="AB2492" s="1">
        <v>1</v>
      </c>
      <c r="AC2492" s="1">
        <v>1000</v>
      </c>
      <c r="AD2492" s="1">
        <v>0</v>
      </c>
      <c r="AE2492" s="1">
        <v>733</v>
      </c>
      <c r="AF2492" s="1">
        <v>919</v>
      </c>
      <c r="AG2492" s="1">
        <v>0</v>
      </c>
      <c r="AH2492" s="1">
        <v>0</v>
      </c>
      <c r="AI2492" s="1">
        <v>2652</v>
      </c>
      <c r="AJ2492" s="1" t="s">
        <v>14142</v>
      </c>
      <c r="AK2492" s="1" t="s">
        <v>14143</v>
      </c>
      <c r="AL2492" s="1" t="s">
        <v>14144</v>
      </c>
      <c r="AM2492" s="1" t="s">
        <v>16</v>
      </c>
      <c r="AN2492" s="1" t="s">
        <v>23098</v>
      </c>
      <c r="AO2492" s="1" t="s">
        <v>86</v>
      </c>
      <c r="AP2492" s="1" t="s">
        <v>57</v>
      </c>
      <c r="AQ2492" s="1" t="s">
        <v>25</v>
      </c>
      <c r="AR2492" s="1" t="s">
        <v>19</v>
      </c>
      <c r="AS2492" s="1" t="s">
        <v>23090</v>
      </c>
      <c r="AT2492" s="1" t="s">
        <v>101</v>
      </c>
    </row>
    <row r="2493" spans="1:46" x14ac:dyDescent="0.25">
      <c r="A2493" s="1" t="s">
        <v>18501</v>
      </c>
      <c r="B2493" s="2" t="s">
        <v>23073</v>
      </c>
      <c r="C2493" s="2" t="s">
        <v>23105</v>
      </c>
      <c r="D2493" s="1">
        <v>0</v>
      </c>
      <c r="E2493" s="1">
        <v>2</v>
      </c>
      <c r="F2493" s="1">
        <v>2</v>
      </c>
      <c r="G2493" s="1">
        <v>4</v>
      </c>
      <c r="H2493" s="6">
        <v>0.5</v>
      </c>
      <c r="I2493">
        <v>0</v>
      </c>
      <c r="J2493" s="1">
        <v>41</v>
      </c>
      <c r="K2493" s="1">
        <v>0</v>
      </c>
      <c r="L2493" s="1">
        <v>611</v>
      </c>
      <c r="M2493" s="6">
        <v>0.3</v>
      </c>
      <c r="N2493" s="4">
        <v>2100</v>
      </c>
      <c r="O2493" s="4">
        <v>180</v>
      </c>
      <c r="P2493" s="4">
        <v>300</v>
      </c>
      <c r="Q2493" s="3">
        <v>0.35</v>
      </c>
      <c r="R2493" s="1">
        <v>24</v>
      </c>
      <c r="S2493" s="1">
        <v>300</v>
      </c>
      <c r="T2493" s="1">
        <v>30</v>
      </c>
      <c r="U2493" s="1">
        <v>1</v>
      </c>
      <c r="V2493" s="1">
        <v>25</v>
      </c>
      <c r="W2493" s="1">
        <v>0</v>
      </c>
      <c r="X2493" s="1">
        <v>0</v>
      </c>
      <c r="Y2493" s="1">
        <v>0</v>
      </c>
      <c r="Z2493" s="1">
        <v>3</v>
      </c>
      <c r="AA2493" s="1">
        <v>1</v>
      </c>
      <c r="AB2493" s="1">
        <v>0</v>
      </c>
      <c r="AC2493" s="1">
        <v>818</v>
      </c>
      <c r="AD2493" s="1">
        <v>0</v>
      </c>
      <c r="AE2493" s="1">
        <v>126</v>
      </c>
      <c r="AF2493" s="1">
        <v>0</v>
      </c>
      <c r="AG2493" s="1">
        <v>0</v>
      </c>
      <c r="AH2493" s="1">
        <v>100</v>
      </c>
      <c r="AI2493" s="1">
        <v>1044</v>
      </c>
      <c r="AJ2493" s="1" t="s">
        <v>4529</v>
      </c>
      <c r="AK2493" s="1" t="s">
        <v>4530</v>
      </c>
      <c r="AL2493" s="1" t="s">
        <v>4531</v>
      </c>
      <c r="AM2493" s="1" t="s">
        <v>12</v>
      </c>
      <c r="AN2493" s="1" t="s">
        <v>23097</v>
      </c>
      <c r="AO2493" s="1" t="s">
        <v>86</v>
      </c>
      <c r="AP2493" s="1" t="s">
        <v>57</v>
      </c>
      <c r="AQ2493" s="1" t="s">
        <v>25</v>
      </c>
      <c r="AR2493" s="1" t="s">
        <v>30</v>
      </c>
      <c r="AS2493" s="1" t="s">
        <v>23091</v>
      </c>
      <c r="AT2493" s="1" t="s">
        <v>26</v>
      </c>
    </row>
    <row r="2494" spans="1:46" x14ac:dyDescent="0.25">
      <c r="A2494" s="1" t="s">
        <v>22760</v>
      </c>
      <c r="B2494" s="2" t="s">
        <v>23073</v>
      </c>
      <c r="C2494" s="2" t="s">
        <v>23107</v>
      </c>
      <c r="D2494" s="1">
        <v>0</v>
      </c>
      <c r="E2494" s="1">
        <v>0</v>
      </c>
      <c r="F2494" s="1">
        <v>1</v>
      </c>
      <c r="G2494" s="1">
        <v>1</v>
      </c>
      <c r="H2494" s="6">
        <v>1</v>
      </c>
      <c r="I2494">
        <v>0</v>
      </c>
      <c r="J2494" s="1">
        <v>51</v>
      </c>
      <c r="K2494" s="1">
        <v>0</v>
      </c>
      <c r="L2494" s="1">
        <v>785</v>
      </c>
      <c r="M2494" s="6">
        <v>0.67</v>
      </c>
      <c r="N2494" s="4">
        <v>15000</v>
      </c>
      <c r="O2494" s="4">
        <v>1100</v>
      </c>
      <c r="P2494" s="4">
        <v>2500</v>
      </c>
      <c r="Q2494" s="3">
        <v>0.3</v>
      </c>
      <c r="R2494" s="1">
        <v>24</v>
      </c>
      <c r="S2494" s="1">
        <v>2753</v>
      </c>
      <c r="T2494" s="1">
        <v>68</v>
      </c>
      <c r="U2494" s="1">
        <v>0</v>
      </c>
      <c r="V2494" s="1">
        <v>25</v>
      </c>
      <c r="W2494" s="1">
        <v>1</v>
      </c>
      <c r="X2494" s="1">
        <v>0</v>
      </c>
      <c r="Y2494" s="1">
        <v>0</v>
      </c>
      <c r="Z2494" s="1">
        <v>4</v>
      </c>
      <c r="AA2494" s="1">
        <v>1</v>
      </c>
      <c r="AB2494" s="1">
        <v>0</v>
      </c>
      <c r="AC2494" s="1">
        <v>15299</v>
      </c>
      <c r="AD2494" s="1">
        <v>0</v>
      </c>
      <c r="AE2494" s="1">
        <v>2261</v>
      </c>
      <c r="AF2494" s="1">
        <v>0</v>
      </c>
      <c r="AG2494" s="1">
        <v>0</v>
      </c>
      <c r="AH2494" s="1">
        <v>0</v>
      </c>
      <c r="AI2494" s="1">
        <v>17560</v>
      </c>
      <c r="AJ2494" s="1" t="s">
        <v>16160</v>
      </c>
      <c r="AK2494" s="1" t="s">
        <v>16161</v>
      </c>
      <c r="AL2494" s="1" t="s">
        <v>16162</v>
      </c>
      <c r="AM2494" s="1" t="s">
        <v>12</v>
      </c>
      <c r="AN2494" s="1" t="s">
        <v>23097</v>
      </c>
      <c r="AO2494" s="1" t="s">
        <v>364</v>
      </c>
      <c r="AP2494" s="1" t="s">
        <v>86</v>
      </c>
      <c r="AQ2494" s="1" t="s">
        <v>25</v>
      </c>
      <c r="AR2494" s="1" t="s">
        <v>30</v>
      </c>
      <c r="AS2494" s="1" t="s">
        <v>23091</v>
      </c>
      <c r="AT2494" s="1" t="s">
        <v>26</v>
      </c>
    </row>
    <row r="2495" spans="1:46" x14ac:dyDescent="0.25">
      <c r="A2495" s="1" t="s">
        <v>17558</v>
      </c>
      <c r="B2495" s="2" t="s">
        <v>23073</v>
      </c>
      <c r="C2495" s="2" t="s">
        <v>23109</v>
      </c>
      <c r="D2495" s="1">
        <v>1</v>
      </c>
      <c r="E2495" s="1">
        <v>3</v>
      </c>
      <c r="F2495" s="1">
        <v>2</v>
      </c>
      <c r="G2495" s="1">
        <v>6</v>
      </c>
      <c r="H2495" s="6">
        <v>0.33333333333333331</v>
      </c>
      <c r="I2495">
        <v>0</v>
      </c>
      <c r="J2495" s="1">
        <v>31</v>
      </c>
      <c r="K2495" s="1">
        <v>1</v>
      </c>
      <c r="L2495" s="1">
        <v>600</v>
      </c>
      <c r="M2495" s="6">
        <v>0.48</v>
      </c>
      <c r="N2495" s="4">
        <v>3200</v>
      </c>
      <c r="O2495" s="4">
        <v>200</v>
      </c>
      <c r="P2495" s="4">
        <v>100</v>
      </c>
      <c r="Q2495" s="3">
        <v>0.24</v>
      </c>
      <c r="R2495" s="1">
        <v>12</v>
      </c>
      <c r="S2495" s="1">
        <v>100</v>
      </c>
      <c r="T2495" s="1">
        <v>9</v>
      </c>
      <c r="U2495" s="1">
        <v>1</v>
      </c>
      <c r="V2495" s="1">
        <v>25</v>
      </c>
      <c r="W2495" s="1">
        <v>0</v>
      </c>
      <c r="X2495" s="1">
        <v>0</v>
      </c>
      <c r="Y2495" s="1">
        <v>0</v>
      </c>
      <c r="Z2495" s="1">
        <v>5</v>
      </c>
      <c r="AA2495" s="1">
        <v>1</v>
      </c>
      <c r="AB2495" s="1">
        <v>0</v>
      </c>
      <c r="AC2495" s="1">
        <v>2500</v>
      </c>
      <c r="AD2495" s="1">
        <v>0</v>
      </c>
      <c r="AE2495" s="1">
        <v>0</v>
      </c>
      <c r="AF2495" s="1">
        <v>0</v>
      </c>
      <c r="AG2495" s="1">
        <v>70</v>
      </c>
      <c r="AH2495" s="1">
        <v>0</v>
      </c>
      <c r="AI2495" s="1">
        <v>2570</v>
      </c>
      <c r="AJ2495" s="1" t="s">
        <v>1752</v>
      </c>
      <c r="AK2495" s="1" t="s">
        <v>1753</v>
      </c>
      <c r="AL2495" s="1" t="s">
        <v>1754</v>
      </c>
      <c r="AM2495" s="1" t="s">
        <v>12</v>
      </c>
      <c r="AN2495" s="1" t="s">
        <v>23098</v>
      </c>
      <c r="AO2495" s="1" t="s">
        <v>86</v>
      </c>
      <c r="AP2495" s="1" t="s">
        <v>57</v>
      </c>
      <c r="AQ2495" s="1" t="s">
        <v>25</v>
      </c>
      <c r="AR2495" s="1" t="s">
        <v>30</v>
      </c>
      <c r="AS2495" s="1" t="s">
        <v>23091</v>
      </c>
      <c r="AT2495" s="1" t="s">
        <v>26</v>
      </c>
    </row>
    <row r="2496" spans="1:46" x14ac:dyDescent="0.25">
      <c r="A2496" s="1" t="s">
        <v>21352</v>
      </c>
      <c r="B2496" s="2" t="s">
        <v>23074</v>
      </c>
      <c r="C2496" s="2" t="s">
        <v>23104</v>
      </c>
      <c r="D2496" s="1">
        <v>3</v>
      </c>
      <c r="E2496" s="1">
        <v>2</v>
      </c>
      <c r="F2496" s="1">
        <v>6</v>
      </c>
      <c r="G2496" s="1">
        <v>11</v>
      </c>
      <c r="H2496" s="6">
        <v>0.54545454545454541</v>
      </c>
      <c r="I2496">
        <v>0</v>
      </c>
      <c r="J2496" s="1">
        <v>38</v>
      </c>
      <c r="K2496" s="1">
        <v>0</v>
      </c>
      <c r="L2496" s="1">
        <v>673</v>
      </c>
      <c r="M2496" s="6">
        <v>0.1</v>
      </c>
      <c r="N2496" s="4">
        <v>5400</v>
      </c>
      <c r="O2496" s="4">
        <v>450</v>
      </c>
      <c r="P2496" s="4">
        <v>500</v>
      </c>
      <c r="Q2496" s="3">
        <v>0.32</v>
      </c>
      <c r="R2496" s="1">
        <v>12</v>
      </c>
      <c r="S2496" s="1">
        <v>500</v>
      </c>
      <c r="T2496" s="1">
        <v>34</v>
      </c>
      <c r="U2496" s="1">
        <v>1</v>
      </c>
      <c r="V2496" s="1">
        <v>25</v>
      </c>
      <c r="W2496" s="1">
        <v>1</v>
      </c>
      <c r="X2496" s="1">
        <v>1</v>
      </c>
      <c r="Y2496" s="1">
        <v>0</v>
      </c>
      <c r="Z2496" s="1">
        <v>1</v>
      </c>
      <c r="AA2496" s="1">
        <v>1</v>
      </c>
      <c r="AB2496" s="1">
        <v>0</v>
      </c>
      <c r="AC2496" s="1">
        <v>0</v>
      </c>
      <c r="AD2496" s="1">
        <v>0</v>
      </c>
      <c r="AE2496" s="1">
        <v>0</v>
      </c>
      <c r="AF2496" s="1">
        <v>0</v>
      </c>
      <c r="AG2496" s="1">
        <v>0</v>
      </c>
      <c r="AH2496" s="1">
        <v>0</v>
      </c>
      <c r="AI2496" s="1">
        <v>0</v>
      </c>
      <c r="AJ2496" s="1" t="s">
        <v>12419</v>
      </c>
      <c r="AK2496" s="1" t="s">
        <v>12420</v>
      </c>
      <c r="AL2496" s="1" t="s">
        <v>12421</v>
      </c>
      <c r="AM2496" s="1" t="s">
        <v>12</v>
      </c>
      <c r="AN2496" s="1" t="s">
        <v>23097</v>
      </c>
      <c r="AO2496" s="1" t="s">
        <v>86</v>
      </c>
      <c r="AP2496" s="1" t="s">
        <v>86</v>
      </c>
      <c r="AQ2496" s="1" t="s">
        <v>14</v>
      </c>
      <c r="AR2496" s="1" t="s">
        <v>30</v>
      </c>
      <c r="AS2496" s="1" t="s">
        <v>23091</v>
      </c>
      <c r="AT2496" s="1" t="s">
        <v>26</v>
      </c>
    </row>
    <row r="2497" spans="1:46" x14ac:dyDescent="0.25">
      <c r="A2497" s="1" t="s">
        <v>20814</v>
      </c>
      <c r="B2497" s="2" t="s">
        <v>23074</v>
      </c>
      <c r="C2497" s="2" t="s">
        <v>23104</v>
      </c>
      <c r="D2497" s="1">
        <v>0</v>
      </c>
      <c r="E2497" s="1">
        <v>1</v>
      </c>
      <c r="F2497" s="1">
        <v>1</v>
      </c>
      <c r="G2497" s="1">
        <v>2</v>
      </c>
      <c r="H2497" s="6">
        <v>0.5</v>
      </c>
      <c r="I2497">
        <v>0</v>
      </c>
      <c r="J2497" s="1">
        <v>30</v>
      </c>
      <c r="K2497" s="1">
        <v>0</v>
      </c>
      <c r="L2497" s="1">
        <v>690</v>
      </c>
      <c r="M2497" s="6">
        <v>0.19</v>
      </c>
      <c r="N2497" s="4">
        <v>1000</v>
      </c>
      <c r="O2497" s="4">
        <v>100</v>
      </c>
      <c r="P2497" s="4">
        <v>200</v>
      </c>
      <c r="Q2497" s="3">
        <v>0.35</v>
      </c>
      <c r="R2497" s="1">
        <v>12</v>
      </c>
      <c r="S2497" s="1">
        <v>200</v>
      </c>
      <c r="T2497" s="1">
        <v>31</v>
      </c>
      <c r="U2497" s="1">
        <v>1</v>
      </c>
      <c r="V2497" s="1">
        <v>25</v>
      </c>
      <c r="W2497" s="1">
        <v>1</v>
      </c>
      <c r="X2497" s="1">
        <v>1</v>
      </c>
      <c r="Y2497" s="1">
        <v>1</v>
      </c>
      <c r="Z2497" s="1">
        <v>3</v>
      </c>
      <c r="AA2497" s="1">
        <v>1</v>
      </c>
      <c r="AB2497" s="1">
        <v>0</v>
      </c>
      <c r="AC2497" s="1">
        <v>0</v>
      </c>
      <c r="AD2497" s="1">
        <v>0</v>
      </c>
      <c r="AE2497" s="1">
        <v>0</v>
      </c>
      <c r="AF2497" s="1">
        <v>0</v>
      </c>
      <c r="AG2497" s="1">
        <v>0</v>
      </c>
      <c r="AH2497" s="1">
        <v>0</v>
      </c>
      <c r="AI2497" s="1">
        <v>0</v>
      </c>
      <c r="AJ2497" s="1" t="s">
        <v>10972</v>
      </c>
      <c r="AK2497" s="1" t="s">
        <v>10973</v>
      </c>
      <c r="AL2497" s="1" t="s">
        <v>10974</v>
      </c>
      <c r="AM2497" s="1" t="s">
        <v>12</v>
      </c>
      <c r="AN2497" s="1" t="s">
        <v>23097</v>
      </c>
      <c r="AO2497" s="1" t="s">
        <v>86</v>
      </c>
      <c r="AP2497" s="1" t="s">
        <v>86</v>
      </c>
      <c r="AQ2497" s="1" t="s">
        <v>14</v>
      </c>
      <c r="AR2497" s="1" t="s">
        <v>19</v>
      </c>
      <c r="AS2497" s="1" t="s">
        <v>23091</v>
      </c>
      <c r="AT2497" s="1" t="s">
        <v>26</v>
      </c>
    </row>
    <row r="2498" spans="1:46" x14ac:dyDescent="0.25">
      <c r="A2498" s="1" t="s">
        <v>19169</v>
      </c>
      <c r="B2498" s="2" t="s">
        <v>23074</v>
      </c>
      <c r="C2498" s="2" t="s">
        <v>23105</v>
      </c>
      <c r="D2498" s="1">
        <v>2</v>
      </c>
      <c r="E2498" s="1">
        <v>0</v>
      </c>
      <c r="F2498" s="1">
        <v>5</v>
      </c>
      <c r="G2498" s="1">
        <v>7</v>
      </c>
      <c r="H2498" s="6">
        <v>0.7142857142857143</v>
      </c>
      <c r="I2498">
        <v>0</v>
      </c>
      <c r="J2498" s="1">
        <v>38</v>
      </c>
      <c r="K2498" s="1">
        <v>1</v>
      </c>
      <c r="L2498" s="1">
        <v>598</v>
      </c>
      <c r="M2498" s="6">
        <v>0.3</v>
      </c>
      <c r="N2498" s="4">
        <v>2800</v>
      </c>
      <c r="O2498" s="4">
        <v>180</v>
      </c>
      <c r="P2498" s="4">
        <v>100</v>
      </c>
      <c r="Q2498" s="3">
        <v>0.3</v>
      </c>
      <c r="R2498" s="1">
        <v>12</v>
      </c>
      <c r="S2498" s="1">
        <v>100</v>
      </c>
      <c r="T2498" s="1">
        <v>9</v>
      </c>
      <c r="U2498" s="1">
        <v>1</v>
      </c>
      <c r="V2498" s="1">
        <v>25</v>
      </c>
      <c r="W2498" s="1">
        <v>0</v>
      </c>
      <c r="X2498" s="1">
        <v>0</v>
      </c>
      <c r="Y2498" s="1">
        <v>0</v>
      </c>
      <c r="Z2498" s="1">
        <v>2</v>
      </c>
      <c r="AA2498" s="1">
        <v>0</v>
      </c>
      <c r="AB2498" s="1">
        <v>0</v>
      </c>
      <c r="AC2498" s="1">
        <v>30</v>
      </c>
      <c r="AD2498" s="1">
        <v>0</v>
      </c>
      <c r="AE2498" s="1">
        <v>0</v>
      </c>
      <c r="AF2498" s="1">
        <v>398</v>
      </c>
      <c r="AG2498" s="1">
        <v>0</v>
      </c>
      <c r="AH2498" s="1">
        <v>400</v>
      </c>
      <c r="AI2498" s="1">
        <v>828</v>
      </c>
      <c r="AJ2498" s="1" t="s">
        <v>6431</v>
      </c>
      <c r="AK2498" s="1" t="s">
        <v>6432</v>
      </c>
      <c r="AL2498" s="1" t="s">
        <v>3379</v>
      </c>
      <c r="AM2498" s="1" t="s">
        <v>12</v>
      </c>
      <c r="AN2498" s="1" t="s">
        <v>23098</v>
      </c>
      <c r="AO2498" s="1" t="s">
        <v>86</v>
      </c>
      <c r="AP2498" s="1" t="s">
        <v>57</v>
      </c>
      <c r="AQ2498" s="1" t="s">
        <v>25</v>
      </c>
      <c r="AR2498" s="1" t="s">
        <v>30</v>
      </c>
      <c r="AS2498" s="1" t="s">
        <v>23090</v>
      </c>
      <c r="AT2498" s="1" t="s">
        <v>26</v>
      </c>
    </row>
    <row r="2499" spans="1:46" x14ac:dyDescent="0.25">
      <c r="A2499" s="1" t="s">
        <v>17190</v>
      </c>
      <c r="B2499" s="2" t="s">
        <v>23074</v>
      </c>
      <c r="C2499" s="2" t="s">
        <v>23105</v>
      </c>
      <c r="D2499" s="1">
        <v>0</v>
      </c>
      <c r="E2499" s="1">
        <v>1</v>
      </c>
      <c r="F2499" s="1">
        <v>3</v>
      </c>
      <c r="G2499" s="1">
        <v>4</v>
      </c>
      <c r="H2499" s="6">
        <v>0.75</v>
      </c>
      <c r="I2499">
        <v>0</v>
      </c>
      <c r="J2499" s="1">
        <v>40</v>
      </c>
      <c r="K2499" s="1">
        <v>1</v>
      </c>
      <c r="L2499" s="1">
        <v>650</v>
      </c>
      <c r="M2499" s="6">
        <v>0.63</v>
      </c>
      <c r="N2499" s="4">
        <v>3000</v>
      </c>
      <c r="O2499" s="4">
        <v>220</v>
      </c>
      <c r="P2499" s="4">
        <v>1200</v>
      </c>
      <c r="Q2499" s="3">
        <v>0.35</v>
      </c>
      <c r="R2499" s="1">
        <v>24</v>
      </c>
      <c r="S2499" s="1">
        <v>1200</v>
      </c>
      <c r="T2499" s="1">
        <v>59</v>
      </c>
      <c r="U2499" s="1">
        <v>0</v>
      </c>
      <c r="V2499" s="1">
        <v>25</v>
      </c>
      <c r="W2499" s="1">
        <v>0</v>
      </c>
      <c r="X2499" s="1">
        <v>1</v>
      </c>
      <c r="Y2499" s="1">
        <v>1</v>
      </c>
      <c r="Z2499" s="1">
        <v>3</v>
      </c>
      <c r="AA2499" s="1">
        <v>0</v>
      </c>
      <c r="AB2499" s="1">
        <v>0</v>
      </c>
      <c r="AC2499" s="1">
        <v>930</v>
      </c>
      <c r="AD2499" s="1">
        <v>0</v>
      </c>
      <c r="AE2499" s="1">
        <v>910</v>
      </c>
      <c r="AF2499" s="1">
        <v>0</v>
      </c>
      <c r="AG2499" s="1">
        <v>100</v>
      </c>
      <c r="AH2499" s="1">
        <v>900</v>
      </c>
      <c r="AI2499" s="1">
        <v>2840</v>
      </c>
      <c r="AJ2499" s="1" t="s">
        <v>560</v>
      </c>
      <c r="AK2499" s="1" t="s">
        <v>561</v>
      </c>
      <c r="AL2499" s="1" t="s">
        <v>562</v>
      </c>
      <c r="AM2499" s="1" t="s">
        <v>12</v>
      </c>
      <c r="AN2499" s="1" t="s">
        <v>23098</v>
      </c>
      <c r="AO2499" s="1" t="s">
        <v>364</v>
      </c>
      <c r="AP2499" s="1" t="s">
        <v>57</v>
      </c>
      <c r="AQ2499" s="1" t="s">
        <v>14</v>
      </c>
      <c r="AR2499" s="1" t="s">
        <v>19</v>
      </c>
      <c r="AS2499" s="1" t="s">
        <v>23090</v>
      </c>
      <c r="AT2499" s="1" t="s">
        <v>26</v>
      </c>
    </row>
    <row r="2500" spans="1:46" x14ac:dyDescent="0.25">
      <c r="A2500" s="1" t="s">
        <v>19932</v>
      </c>
      <c r="B2500" s="2" t="s">
        <v>23074</v>
      </c>
      <c r="C2500" s="2" t="s">
        <v>23106</v>
      </c>
      <c r="D2500" s="1">
        <v>0</v>
      </c>
      <c r="E2500" s="1">
        <v>1</v>
      </c>
      <c r="F2500" s="1">
        <v>4</v>
      </c>
      <c r="G2500" s="1">
        <v>5</v>
      </c>
      <c r="H2500" s="6">
        <v>0.8</v>
      </c>
      <c r="I2500">
        <v>1</v>
      </c>
      <c r="J2500" s="1">
        <v>32</v>
      </c>
      <c r="K2500" s="1">
        <v>1</v>
      </c>
      <c r="L2500" s="1">
        <v>677</v>
      </c>
      <c r="M2500" s="6">
        <v>0.1</v>
      </c>
      <c r="N2500" s="4">
        <v>2160</v>
      </c>
      <c r="O2500" s="4">
        <v>180</v>
      </c>
      <c r="P2500" s="4">
        <v>200</v>
      </c>
      <c r="Q2500" s="3">
        <v>0.3</v>
      </c>
      <c r="R2500" s="1">
        <v>12</v>
      </c>
      <c r="S2500" s="1">
        <v>200</v>
      </c>
      <c r="T2500" s="1">
        <v>35</v>
      </c>
      <c r="U2500" s="1">
        <v>1</v>
      </c>
      <c r="V2500" s="1">
        <v>25</v>
      </c>
      <c r="W2500" s="1">
        <v>0</v>
      </c>
      <c r="X2500" s="1">
        <v>0</v>
      </c>
      <c r="Y2500" s="1">
        <v>1</v>
      </c>
      <c r="Z2500" s="1">
        <v>0</v>
      </c>
      <c r="AA2500" s="1">
        <v>0</v>
      </c>
      <c r="AB2500" s="1">
        <v>1</v>
      </c>
      <c r="AC2500" s="1">
        <v>0</v>
      </c>
      <c r="AD2500" s="1">
        <v>0</v>
      </c>
      <c r="AE2500" s="1">
        <v>0</v>
      </c>
      <c r="AF2500" s="1">
        <v>0</v>
      </c>
      <c r="AG2500" s="1">
        <v>0</v>
      </c>
      <c r="AH2500" s="1">
        <v>0</v>
      </c>
      <c r="AI2500" s="1">
        <v>0</v>
      </c>
      <c r="AJ2500" s="1" t="s">
        <v>8558</v>
      </c>
      <c r="AK2500" s="1" t="s">
        <v>8559</v>
      </c>
      <c r="AL2500" s="1" t="s">
        <v>8560</v>
      </c>
      <c r="AM2500" s="1" t="s">
        <v>16</v>
      </c>
      <c r="AN2500" s="1" t="s">
        <v>23098</v>
      </c>
      <c r="AO2500" s="1" t="s">
        <v>86</v>
      </c>
      <c r="AP2500" s="1" t="s">
        <v>57</v>
      </c>
      <c r="AQ2500" s="1" t="s">
        <v>25</v>
      </c>
      <c r="AR2500" s="1" t="s">
        <v>19</v>
      </c>
      <c r="AS2500" s="1" t="s">
        <v>23090</v>
      </c>
      <c r="AT2500" s="1" t="s">
        <v>101</v>
      </c>
    </row>
    <row r="2501" spans="1:46" x14ac:dyDescent="0.25">
      <c r="A2501" s="1" t="s">
        <v>18716</v>
      </c>
      <c r="B2501" s="2" t="s">
        <v>23074</v>
      </c>
      <c r="C2501" s="2" t="s">
        <v>23107</v>
      </c>
      <c r="D2501" s="1">
        <v>0</v>
      </c>
      <c r="E2501" s="1">
        <v>1</v>
      </c>
      <c r="F2501" s="1">
        <v>1</v>
      </c>
      <c r="G2501" s="1">
        <v>2</v>
      </c>
      <c r="H2501" s="6">
        <v>0.5</v>
      </c>
      <c r="I2501">
        <v>0</v>
      </c>
      <c r="J2501" s="1">
        <v>44</v>
      </c>
      <c r="K2501" s="1">
        <v>0</v>
      </c>
      <c r="L2501" s="1">
        <v>663</v>
      </c>
      <c r="M2501" s="6">
        <v>0.61</v>
      </c>
      <c r="N2501" s="4">
        <v>2600</v>
      </c>
      <c r="O2501" s="4">
        <v>200</v>
      </c>
      <c r="P2501" s="4">
        <v>600</v>
      </c>
      <c r="Q2501" s="3">
        <v>0.28999999999999998</v>
      </c>
      <c r="R2501" s="1">
        <v>24</v>
      </c>
      <c r="S2501" s="1">
        <v>600</v>
      </c>
      <c r="T2501" s="1">
        <v>76</v>
      </c>
      <c r="U2501" s="1">
        <v>0</v>
      </c>
      <c r="V2501" s="1">
        <v>25</v>
      </c>
      <c r="W2501" s="1">
        <v>0</v>
      </c>
      <c r="X2501" s="1">
        <v>0</v>
      </c>
      <c r="Y2501" s="1">
        <v>1</v>
      </c>
      <c r="Z2501" s="1">
        <v>1</v>
      </c>
      <c r="AA2501" s="1">
        <v>1</v>
      </c>
      <c r="AB2501" s="1">
        <v>0</v>
      </c>
      <c r="AC2501" s="1">
        <v>958</v>
      </c>
      <c r="AD2501" s="1">
        <v>0</v>
      </c>
      <c r="AE2501" s="1">
        <v>0</v>
      </c>
      <c r="AF2501" s="1">
        <v>500</v>
      </c>
      <c r="AG2501" s="1">
        <v>0</v>
      </c>
      <c r="AH2501" s="1">
        <v>500</v>
      </c>
      <c r="AI2501" s="1">
        <v>1958</v>
      </c>
      <c r="AJ2501" s="1" t="s">
        <v>5147</v>
      </c>
      <c r="AK2501" s="1" t="s">
        <v>5148</v>
      </c>
      <c r="AL2501" s="1" t="s">
        <v>5149</v>
      </c>
      <c r="AM2501" s="1" t="s">
        <v>12</v>
      </c>
      <c r="AN2501" s="1" t="s">
        <v>23097</v>
      </c>
      <c r="AO2501" s="1" t="s">
        <v>364</v>
      </c>
      <c r="AP2501" s="1" t="s">
        <v>57</v>
      </c>
      <c r="AQ2501" s="1" t="s">
        <v>25</v>
      </c>
      <c r="AR2501" s="1" t="s">
        <v>19</v>
      </c>
      <c r="AS2501" s="1" t="s">
        <v>23091</v>
      </c>
      <c r="AT2501" s="1" t="s">
        <v>26</v>
      </c>
    </row>
    <row r="2502" spans="1:46" x14ac:dyDescent="0.25">
      <c r="A2502" s="1" t="s">
        <v>22225</v>
      </c>
      <c r="B2502" s="2" t="s">
        <v>23074</v>
      </c>
      <c r="C2502" s="2" t="s">
        <v>23107</v>
      </c>
      <c r="D2502" s="1">
        <v>0</v>
      </c>
      <c r="E2502" s="1">
        <v>1</v>
      </c>
      <c r="F2502" s="1">
        <v>4</v>
      </c>
      <c r="G2502" s="1">
        <v>5</v>
      </c>
      <c r="H2502" s="6">
        <v>0.8</v>
      </c>
      <c r="I2502">
        <v>1</v>
      </c>
      <c r="J2502" s="1">
        <v>34</v>
      </c>
      <c r="K2502" s="1">
        <v>0</v>
      </c>
      <c r="L2502" s="1">
        <v>714</v>
      </c>
      <c r="M2502" s="6">
        <v>0.28999999999999998</v>
      </c>
      <c r="N2502" s="4">
        <v>2400</v>
      </c>
      <c r="O2502" s="4">
        <v>170</v>
      </c>
      <c r="P2502" s="4">
        <v>200</v>
      </c>
      <c r="Q2502" s="3">
        <v>0.3</v>
      </c>
      <c r="R2502" s="1">
        <v>24</v>
      </c>
      <c r="S2502" s="1">
        <v>200</v>
      </c>
      <c r="T2502" s="1">
        <v>20</v>
      </c>
      <c r="U2502" s="1">
        <v>1</v>
      </c>
      <c r="V2502" s="1">
        <v>25</v>
      </c>
      <c r="W2502" s="1">
        <v>0</v>
      </c>
      <c r="X2502" s="1">
        <v>0</v>
      </c>
      <c r="Y2502" s="1">
        <v>0</v>
      </c>
      <c r="Z2502" s="1">
        <v>3</v>
      </c>
      <c r="AA2502" s="1">
        <v>1</v>
      </c>
      <c r="AB2502" s="1">
        <v>1</v>
      </c>
      <c r="AC2502" s="1">
        <v>0</v>
      </c>
      <c r="AD2502" s="1">
        <v>0</v>
      </c>
      <c r="AE2502" s="1">
        <v>0</v>
      </c>
      <c r="AF2502" s="1">
        <v>300</v>
      </c>
      <c r="AG2502" s="1">
        <v>0</v>
      </c>
      <c r="AH2502" s="1">
        <v>380</v>
      </c>
      <c r="AI2502" s="1">
        <v>680</v>
      </c>
      <c r="AJ2502" s="1" t="s">
        <v>10266</v>
      </c>
      <c r="AK2502" s="1" t="s">
        <v>14748</v>
      </c>
      <c r="AL2502" s="1" t="s">
        <v>14749</v>
      </c>
      <c r="AM2502" s="1" t="s">
        <v>16</v>
      </c>
      <c r="AN2502" s="1" t="s">
        <v>23097</v>
      </c>
      <c r="AO2502" s="1" t="s">
        <v>86</v>
      </c>
      <c r="AP2502" s="1" t="s">
        <v>57</v>
      </c>
      <c r="AQ2502" s="1" t="s">
        <v>25</v>
      </c>
      <c r="AR2502" s="1" t="s">
        <v>30</v>
      </c>
      <c r="AS2502" s="1" t="s">
        <v>23091</v>
      </c>
      <c r="AT2502" s="1" t="s">
        <v>101</v>
      </c>
    </row>
    <row r="2503" spans="1:46" x14ac:dyDescent="0.25">
      <c r="A2503" s="1" t="s">
        <v>21535</v>
      </c>
      <c r="B2503" s="2" t="s">
        <v>23075</v>
      </c>
      <c r="C2503" s="2" t="s">
        <v>23106</v>
      </c>
      <c r="D2503" s="1">
        <v>0</v>
      </c>
      <c r="E2503" s="1">
        <v>0</v>
      </c>
      <c r="F2503" s="1">
        <v>1</v>
      </c>
      <c r="G2503" s="1">
        <v>1</v>
      </c>
      <c r="H2503" s="6">
        <v>1</v>
      </c>
      <c r="I2503">
        <v>1</v>
      </c>
      <c r="J2503" s="1">
        <v>32</v>
      </c>
      <c r="K2503" s="1">
        <v>1</v>
      </c>
      <c r="L2503" s="1">
        <v>590</v>
      </c>
      <c r="M2503" s="6">
        <v>0.55000000000000004</v>
      </c>
      <c r="N2503" s="4">
        <v>1800</v>
      </c>
      <c r="O2503" s="4">
        <v>150</v>
      </c>
      <c r="P2503" s="4">
        <v>300</v>
      </c>
      <c r="Q2503" s="3">
        <v>0.36</v>
      </c>
      <c r="R2503" s="1">
        <v>24</v>
      </c>
      <c r="S2503" s="1">
        <v>300</v>
      </c>
      <c r="T2503" s="1">
        <v>24</v>
      </c>
      <c r="U2503" s="1">
        <v>1</v>
      </c>
      <c r="V2503" s="1">
        <v>25</v>
      </c>
      <c r="W2503" s="1">
        <v>0</v>
      </c>
      <c r="X2503" s="1">
        <v>0</v>
      </c>
      <c r="Y2503" s="1">
        <v>1</v>
      </c>
      <c r="Z2503" s="1">
        <v>1</v>
      </c>
      <c r="AA2503" s="1">
        <v>0</v>
      </c>
      <c r="AB2503" s="1">
        <v>1</v>
      </c>
      <c r="AC2503" s="1">
        <v>0</v>
      </c>
      <c r="AD2503" s="1">
        <v>0</v>
      </c>
      <c r="AE2503" s="1">
        <v>373</v>
      </c>
      <c r="AF2503" s="1">
        <v>412</v>
      </c>
      <c r="AG2503" s="1">
        <v>0</v>
      </c>
      <c r="AH2503" s="1">
        <v>500</v>
      </c>
      <c r="AI2503" s="1">
        <v>1285</v>
      </c>
      <c r="AJ2503" s="1" t="s">
        <v>12905</v>
      </c>
      <c r="AK2503" s="1" t="s">
        <v>12906</v>
      </c>
      <c r="AL2503" s="1" t="s">
        <v>12907</v>
      </c>
      <c r="AM2503" s="1" t="s">
        <v>16</v>
      </c>
      <c r="AN2503" s="1" t="s">
        <v>23098</v>
      </c>
      <c r="AO2503" s="1" t="s">
        <v>86</v>
      </c>
      <c r="AP2503" s="1" t="s">
        <v>57</v>
      </c>
      <c r="AQ2503" s="1" t="s">
        <v>25</v>
      </c>
      <c r="AR2503" s="1" t="s">
        <v>19</v>
      </c>
      <c r="AS2503" s="1" t="s">
        <v>23090</v>
      </c>
      <c r="AT2503" s="1" t="s">
        <v>101</v>
      </c>
    </row>
    <row r="2504" spans="1:46" x14ac:dyDescent="0.25">
      <c r="A2504" s="1" t="s">
        <v>18714</v>
      </c>
      <c r="B2504" s="2" t="s">
        <v>23075</v>
      </c>
      <c r="C2504" s="2" t="s">
        <v>23106</v>
      </c>
      <c r="D2504" s="1">
        <v>0</v>
      </c>
      <c r="E2504" s="1">
        <v>1</v>
      </c>
      <c r="F2504" s="1">
        <v>3</v>
      </c>
      <c r="G2504" s="1">
        <v>4</v>
      </c>
      <c r="H2504" s="6">
        <v>0.75</v>
      </c>
      <c r="I2504">
        <v>0</v>
      </c>
      <c r="J2504" s="1">
        <v>34</v>
      </c>
      <c r="K2504" s="1">
        <v>0</v>
      </c>
      <c r="L2504" s="1">
        <v>614</v>
      </c>
      <c r="M2504" s="6">
        <v>0.5</v>
      </c>
      <c r="N2504" s="4">
        <v>2850</v>
      </c>
      <c r="O2504" s="4">
        <v>230</v>
      </c>
      <c r="P2504" s="4">
        <v>600</v>
      </c>
      <c r="Q2504" s="3">
        <v>0.32</v>
      </c>
      <c r="R2504" s="1">
        <v>18</v>
      </c>
      <c r="S2504" s="1">
        <v>600</v>
      </c>
      <c r="T2504" s="1">
        <v>48</v>
      </c>
      <c r="U2504" s="1">
        <v>0</v>
      </c>
      <c r="V2504" s="1">
        <v>25</v>
      </c>
      <c r="W2504" s="1">
        <v>0</v>
      </c>
      <c r="X2504" s="1">
        <v>0</v>
      </c>
      <c r="Y2504" s="1">
        <v>1</v>
      </c>
      <c r="Z2504" s="1">
        <v>1</v>
      </c>
      <c r="AA2504" s="1">
        <v>1</v>
      </c>
      <c r="AB2504" s="1">
        <v>0</v>
      </c>
      <c r="AC2504" s="1">
        <v>0</v>
      </c>
      <c r="AD2504" s="1">
        <v>0</v>
      </c>
      <c r="AE2504" s="1">
        <v>528</v>
      </c>
      <c r="AF2504" s="1">
        <v>263</v>
      </c>
      <c r="AG2504" s="1">
        <v>0</v>
      </c>
      <c r="AH2504" s="1">
        <v>650</v>
      </c>
      <c r="AI2504" s="1">
        <v>1441</v>
      </c>
      <c r="AJ2504" s="1" t="s">
        <v>5141</v>
      </c>
      <c r="AK2504" s="1" t="s">
        <v>5142</v>
      </c>
      <c r="AL2504" s="1" t="s">
        <v>5143</v>
      </c>
      <c r="AM2504" s="1" t="s">
        <v>12</v>
      </c>
      <c r="AN2504" s="1" t="s">
        <v>23097</v>
      </c>
      <c r="AO2504" s="1" t="s">
        <v>364</v>
      </c>
      <c r="AP2504" s="1" t="s">
        <v>57</v>
      </c>
      <c r="AQ2504" s="1" t="s">
        <v>25</v>
      </c>
      <c r="AR2504" s="1" t="s">
        <v>19</v>
      </c>
      <c r="AS2504" s="1" t="s">
        <v>23091</v>
      </c>
      <c r="AT2504" s="1" t="s">
        <v>26</v>
      </c>
    </row>
    <row r="2505" spans="1:46" x14ac:dyDescent="0.25">
      <c r="A2505" s="1" t="s">
        <v>21025</v>
      </c>
      <c r="B2505" s="2" t="s">
        <v>23075</v>
      </c>
      <c r="C2505" s="2" t="s">
        <v>23107</v>
      </c>
      <c r="D2505" s="1">
        <v>0</v>
      </c>
      <c r="E2505" s="1">
        <v>0</v>
      </c>
      <c r="F2505" s="1">
        <v>1</v>
      </c>
      <c r="G2505" s="1">
        <v>1</v>
      </c>
      <c r="H2505" s="6">
        <v>1</v>
      </c>
      <c r="I2505">
        <v>0</v>
      </c>
      <c r="J2505" s="1">
        <v>41</v>
      </c>
      <c r="K2505" s="1">
        <v>1</v>
      </c>
      <c r="L2505" s="1">
        <v>755</v>
      </c>
      <c r="M2505" s="6">
        <v>0.45</v>
      </c>
      <c r="N2505" s="4">
        <v>2700</v>
      </c>
      <c r="O2505" s="4">
        <v>200</v>
      </c>
      <c r="P2505" s="4">
        <v>500</v>
      </c>
      <c r="Q2505" s="3">
        <v>0.28999999999999998</v>
      </c>
      <c r="R2505" s="1">
        <v>24</v>
      </c>
      <c r="S2505" s="1">
        <v>500</v>
      </c>
      <c r="T2505" s="1">
        <v>100</v>
      </c>
      <c r="U2505" s="1">
        <v>1</v>
      </c>
      <c r="V2505" s="1">
        <v>25</v>
      </c>
      <c r="W2505" s="1">
        <v>0</v>
      </c>
      <c r="X2505" s="1">
        <v>1</v>
      </c>
      <c r="Y2505" s="1">
        <v>0</v>
      </c>
      <c r="Z2505" s="1">
        <v>3</v>
      </c>
      <c r="AA2505" s="1">
        <v>1</v>
      </c>
      <c r="AB2505" s="1">
        <v>0</v>
      </c>
      <c r="AC2505" s="1">
        <v>0</v>
      </c>
      <c r="AD2505" s="1">
        <v>0</v>
      </c>
      <c r="AE2505" s="1">
        <v>0</v>
      </c>
      <c r="AF2505" s="1">
        <v>300</v>
      </c>
      <c r="AG2505" s="1">
        <v>0</v>
      </c>
      <c r="AH2505" s="1">
        <v>800</v>
      </c>
      <c r="AI2505" s="1">
        <v>1100</v>
      </c>
      <c r="AJ2505" s="1" t="s">
        <v>865</v>
      </c>
      <c r="AK2505" s="1" t="s">
        <v>11536</v>
      </c>
      <c r="AL2505" s="1" t="s">
        <v>11537</v>
      </c>
      <c r="AM2505" s="1" t="s">
        <v>12</v>
      </c>
      <c r="AN2505" s="1" t="s">
        <v>23098</v>
      </c>
      <c r="AO2505" s="1" t="s">
        <v>86</v>
      </c>
      <c r="AP2505" s="1" t="s">
        <v>57</v>
      </c>
      <c r="AQ2505" s="1" t="s">
        <v>14</v>
      </c>
      <c r="AR2505" s="1" t="s">
        <v>30</v>
      </c>
      <c r="AS2505" s="1" t="s">
        <v>23091</v>
      </c>
      <c r="AT2505" s="1" t="s">
        <v>26</v>
      </c>
    </row>
    <row r="2506" spans="1:46" x14ac:dyDescent="0.25">
      <c r="A2506" s="1" t="s">
        <v>22750</v>
      </c>
      <c r="B2506" s="2" t="s">
        <v>23075</v>
      </c>
      <c r="C2506" s="2" t="s">
        <v>23107</v>
      </c>
      <c r="D2506" s="1">
        <v>0</v>
      </c>
      <c r="E2506" s="1">
        <v>0</v>
      </c>
      <c r="F2506" s="1">
        <v>1</v>
      </c>
      <c r="G2506" s="1">
        <v>1</v>
      </c>
      <c r="H2506" s="6">
        <v>1</v>
      </c>
      <c r="I2506">
        <v>0</v>
      </c>
      <c r="J2506" s="1">
        <v>48</v>
      </c>
      <c r="K2506" s="1">
        <v>1</v>
      </c>
      <c r="L2506" s="1">
        <v>714</v>
      </c>
      <c r="M2506" s="6">
        <v>0.27</v>
      </c>
      <c r="N2506" s="4">
        <v>2400</v>
      </c>
      <c r="O2506" s="4">
        <v>200</v>
      </c>
      <c r="P2506" s="4">
        <v>500</v>
      </c>
      <c r="Q2506" s="3">
        <v>0.3</v>
      </c>
      <c r="R2506" s="1">
        <v>24</v>
      </c>
      <c r="S2506" s="1">
        <v>500</v>
      </c>
      <c r="T2506" s="1">
        <v>94</v>
      </c>
      <c r="U2506" s="1">
        <v>0</v>
      </c>
      <c r="V2506" s="1">
        <v>25</v>
      </c>
      <c r="W2506" s="1">
        <v>1</v>
      </c>
      <c r="X2506" s="1">
        <v>1</v>
      </c>
      <c r="Y2506" s="1">
        <v>1</v>
      </c>
      <c r="Z2506" s="1">
        <v>4</v>
      </c>
      <c r="AA2506" s="1">
        <v>1</v>
      </c>
      <c r="AB2506" s="1">
        <v>0</v>
      </c>
      <c r="AC2506" s="1">
        <v>0</v>
      </c>
      <c r="AD2506" s="1">
        <v>0</v>
      </c>
      <c r="AE2506" s="1">
        <v>0</v>
      </c>
      <c r="AF2506" s="1">
        <v>180</v>
      </c>
      <c r="AG2506" s="1">
        <v>160</v>
      </c>
      <c r="AH2506" s="1">
        <v>220</v>
      </c>
      <c r="AI2506" s="1">
        <v>560</v>
      </c>
      <c r="AJ2506" s="1" t="s">
        <v>16132</v>
      </c>
      <c r="AK2506" s="1" t="s">
        <v>16133</v>
      </c>
      <c r="AL2506" s="1" t="s">
        <v>16134</v>
      </c>
      <c r="AM2506" s="1" t="s">
        <v>12</v>
      </c>
      <c r="AN2506" s="1" t="s">
        <v>23098</v>
      </c>
      <c r="AO2506" s="1" t="s">
        <v>364</v>
      </c>
      <c r="AP2506" s="1" t="s">
        <v>86</v>
      </c>
      <c r="AQ2506" s="1" t="s">
        <v>14</v>
      </c>
      <c r="AR2506" s="1" t="s">
        <v>19</v>
      </c>
      <c r="AS2506" s="1" t="s">
        <v>23091</v>
      </c>
      <c r="AT2506" s="1" t="s">
        <v>26</v>
      </c>
    </row>
    <row r="2507" spans="1:46" x14ac:dyDescent="0.25">
      <c r="A2507" s="1" t="s">
        <v>20261</v>
      </c>
      <c r="B2507" s="2" t="s">
        <v>23101</v>
      </c>
      <c r="C2507" s="2" t="s">
        <v>23104</v>
      </c>
      <c r="D2507" s="1">
        <v>2</v>
      </c>
      <c r="E2507" s="1">
        <v>0</v>
      </c>
      <c r="F2507" s="1">
        <v>1</v>
      </c>
      <c r="G2507" s="1">
        <v>3</v>
      </c>
      <c r="H2507" s="6">
        <v>0.33333333333333331</v>
      </c>
      <c r="I2507">
        <v>0</v>
      </c>
      <c r="J2507" s="1">
        <v>44</v>
      </c>
      <c r="K2507" s="1">
        <v>0</v>
      </c>
      <c r="L2507" s="1">
        <v>464</v>
      </c>
      <c r="M2507" s="6">
        <v>0.32</v>
      </c>
      <c r="N2507" s="4">
        <v>4000</v>
      </c>
      <c r="O2507" s="4">
        <v>300</v>
      </c>
      <c r="P2507" s="4">
        <v>700</v>
      </c>
      <c r="Q2507" s="3">
        <v>0.35</v>
      </c>
      <c r="R2507" s="1">
        <v>24</v>
      </c>
      <c r="S2507" s="1">
        <v>700</v>
      </c>
      <c r="T2507" s="1">
        <v>37</v>
      </c>
      <c r="U2507" s="1">
        <v>0</v>
      </c>
      <c r="V2507" s="1">
        <v>25</v>
      </c>
      <c r="W2507" s="1">
        <v>1</v>
      </c>
      <c r="X2507" s="1">
        <v>1</v>
      </c>
      <c r="Y2507" s="1">
        <v>1</v>
      </c>
      <c r="Z2507" s="1">
        <v>2</v>
      </c>
      <c r="AA2507" s="1">
        <v>1</v>
      </c>
      <c r="AB2507" s="1">
        <v>0</v>
      </c>
      <c r="AC2507" s="1">
        <v>0</v>
      </c>
      <c r="AD2507" s="1">
        <v>740</v>
      </c>
      <c r="AE2507" s="1">
        <v>386</v>
      </c>
      <c r="AF2507" s="1">
        <v>176</v>
      </c>
      <c r="AG2507" s="1">
        <v>180</v>
      </c>
      <c r="AH2507" s="1">
        <v>0</v>
      </c>
      <c r="AI2507" s="1">
        <v>1482</v>
      </c>
      <c r="AJ2507" s="1" t="s">
        <v>9459</v>
      </c>
      <c r="AK2507" s="1" t="s">
        <v>9460</v>
      </c>
      <c r="AL2507" s="1" t="s">
        <v>9461</v>
      </c>
      <c r="AM2507" s="1" t="s">
        <v>12</v>
      </c>
      <c r="AN2507" s="1" t="s">
        <v>23097</v>
      </c>
      <c r="AO2507" s="1" t="s">
        <v>364</v>
      </c>
      <c r="AP2507" s="1" t="s">
        <v>86</v>
      </c>
      <c r="AQ2507" s="1" t="s">
        <v>14</v>
      </c>
      <c r="AR2507" s="1" t="s">
        <v>19</v>
      </c>
      <c r="AS2507" s="1" t="s">
        <v>23091</v>
      </c>
      <c r="AT2507" s="1" t="s">
        <v>26</v>
      </c>
    </row>
    <row r="2508" spans="1:46" x14ac:dyDescent="0.25">
      <c r="A2508" s="1" t="s">
        <v>19234</v>
      </c>
      <c r="B2508" s="2" t="s">
        <v>23101</v>
      </c>
      <c r="C2508" s="2" t="s">
        <v>23104</v>
      </c>
      <c r="D2508" s="1">
        <v>0</v>
      </c>
      <c r="E2508" s="1">
        <v>0</v>
      </c>
      <c r="F2508" s="1">
        <v>1</v>
      </c>
      <c r="G2508" s="1">
        <v>1</v>
      </c>
      <c r="H2508" s="6">
        <v>1</v>
      </c>
      <c r="I2508">
        <v>0</v>
      </c>
      <c r="J2508" s="1">
        <v>41</v>
      </c>
      <c r="K2508" s="1">
        <v>1</v>
      </c>
      <c r="L2508" s="1">
        <v>598</v>
      </c>
      <c r="M2508" s="6">
        <v>0.28000000000000003</v>
      </c>
      <c r="N2508" s="4">
        <v>3360</v>
      </c>
      <c r="O2508" s="4">
        <v>280</v>
      </c>
      <c r="P2508" s="4">
        <v>300</v>
      </c>
      <c r="Q2508" s="3">
        <v>0.3</v>
      </c>
      <c r="R2508" s="1">
        <v>24</v>
      </c>
      <c r="S2508" s="1">
        <v>300</v>
      </c>
      <c r="T2508" s="1">
        <v>16</v>
      </c>
      <c r="U2508" s="1">
        <v>1</v>
      </c>
      <c r="V2508" s="1">
        <v>25</v>
      </c>
      <c r="W2508" s="1">
        <v>1</v>
      </c>
      <c r="X2508" s="1">
        <v>1</v>
      </c>
      <c r="Y2508" s="1">
        <v>0</v>
      </c>
      <c r="Z2508" s="1">
        <v>4</v>
      </c>
      <c r="AA2508" s="1">
        <v>1</v>
      </c>
      <c r="AB2508" s="1">
        <v>0</v>
      </c>
      <c r="AC2508" s="1">
        <v>0</v>
      </c>
      <c r="AD2508" s="1">
        <v>0</v>
      </c>
      <c r="AE2508" s="1">
        <v>700</v>
      </c>
      <c r="AF2508" s="1">
        <v>350</v>
      </c>
      <c r="AG2508" s="1">
        <v>0</v>
      </c>
      <c r="AH2508" s="1">
        <v>300</v>
      </c>
      <c r="AI2508" s="1">
        <v>1350</v>
      </c>
      <c r="AJ2508" s="1" t="s">
        <v>238</v>
      </c>
      <c r="AK2508" s="1" t="s">
        <v>6601</v>
      </c>
      <c r="AL2508" s="1" t="s">
        <v>6602</v>
      </c>
      <c r="AM2508" s="1" t="s">
        <v>12</v>
      </c>
      <c r="AN2508" s="1" t="s">
        <v>23098</v>
      </c>
      <c r="AO2508" s="1" t="s">
        <v>86</v>
      </c>
      <c r="AP2508" s="1" t="s">
        <v>86</v>
      </c>
      <c r="AQ2508" s="1" t="s">
        <v>14</v>
      </c>
      <c r="AR2508" s="1" t="s">
        <v>30</v>
      </c>
      <c r="AS2508" s="1" t="s">
        <v>23091</v>
      </c>
      <c r="AT2508" s="1" t="s">
        <v>26</v>
      </c>
    </row>
    <row r="2509" spans="1:46" x14ac:dyDescent="0.25">
      <c r="A2509" s="1" t="s">
        <v>18605</v>
      </c>
      <c r="B2509" s="2" t="s">
        <v>23101</v>
      </c>
      <c r="C2509" s="2" t="s">
        <v>23104</v>
      </c>
      <c r="D2509" s="1">
        <v>1</v>
      </c>
      <c r="E2509" s="1">
        <v>0</v>
      </c>
      <c r="F2509" s="1">
        <v>1</v>
      </c>
      <c r="G2509" s="1">
        <v>2</v>
      </c>
      <c r="H2509" s="6">
        <v>0.5</v>
      </c>
      <c r="I2509">
        <v>1</v>
      </c>
      <c r="J2509" s="1">
        <v>35</v>
      </c>
      <c r="K2509" s="1">
        <v>0</v>
      </c>
      <c r="L2509" s="1">
        <v>848</v>
      </c>
      <c r="M2509" s="6">
        <v>0.18</v>
      </c>
      <c r="N2509" s="4">
        <v>600</v>
      </c>
      <c r="O2509" s="4">
        <v>50</v>
      </c>
      <c r="P2509" s="4">
        <v>100</v>
      </c>
      <c r="Q2509" s="3">
        <v>0.33</v>
      </c>
      <c r="R2509" s="1">
        <v>12</v>
      </c>
      <c r="S2509" s="1">
        <v>100</v>
      </c>
      <c r="T2509" s="1">
        <v>17</v>
      </c>
      <c r="U2509" s="1">
        <v>1</v>
      </c>
      <c r="V2509" s="1">
        <v>25</v>
      </c>
      <c r="W2509" s="1">
        <v>1</v>
      </c>
      <c r="X2509" s="1">
        <v>1</v>
      </c>
      <c r="Y2509" s="1">
        <v>1</v>
      </c>
      <c r="Z2509" s="1">
        <v>0</v>
      </c>
      <c r="AA2509" s="1">
        <v>1</v>
      </c>
      <c r="AB2509" s="1">
        <v>1</v>
      </c>
      <c r="AC2509" s="1">
        <v>0</v>
      </c>
      <c r="AD2509" s="1">
        <v>0</v>
      </c>
      <c r="AE2509" s="1">
        <v>0</v>
      </c>
      <c r="AF2509" s="1">
        <v>0</v>
      </c>
      <c r="AG2509" s="1">
        <v>0</v>
      </c>
      <c r="AH2509" s="1">
        <v>0</v>
      </c>
      <c r="AI2509" s="1">
        <v>0</v>
      </c>
      <c r="AJ2509" s="1" t="s">
        <v>2953</v>
      </c>
      <c r="AK2509" s="1" t="s">
        <v>2954</v>
      </c>
      <c r="AL2509" s="1" t="s">
        <v>2955</v>
      </c>
      <c r="AM2509" s="1" t="s">
        <v>16</v>
      </c>
      <c r="AN2509" s="1" t="s">
        <v>23097</v>
      </c>
      <c r="AO2509" s="1" t="s">
        <v>86</v>
      </c>
      <c r="AP2509" s="1" t="s">
        <v>86</v>
      </c>
      <c r="AQ2509" s="1" t="s">
        <v>14</v>
      </c>
      <c r="AR2509" s="1" t="s">
        <v>19</v>
      </c>
      <c r="AS2509" s="1" t="s">
        <v>23091</v>
      </c>
      <c r="AT2509" s="1" t="s">
        <v>101</v>
      </c>
    </row>
    <row r="2510" spans="1:46" x14ac:dyDescent="0.25">
      <c r="A2510" s="1" t="s">
        <v>18012</v>
      </c>
      <c r="B2510" s="2" t="s">
        <v>23101</v>
      </c>
      <c r="C2510" s="2" t="s">
        <v>23104</v>
      </c>
      <c r="D2510" s="1">
        <v>0</v>
      </c>
      <c r="E2510" s="1">
        <v>1</v>
      </c>
      <c r="F2510" s="1">
        <v>1</v>
      </c>
      <c r="G2510" s="1">
        <v>2</v>
      </c>
      <c r="H2510" s="6">
        <v>0.5</v>
      </c>
      <c r="I2510">
        <v>0</v>
      </c>
      <c r="J2510" s="1">
        <v>37</v>
      </c>
      <c r="K2510" s="1">
        <v>0</v>
      </c>
      <c r="L2510" s="1">
        <v>586</v>
      </c>
      <c r="M2510" s="6">
        <v>0.33</v>
      </c>
      <c r="N2510" s="4">
        <v>1600</v>
      </c>
      <c r="O2510" s="4">
        <v>130</v>
      </c>
      <c r="P2510" s="4">
        <v>200</v>
      </c>
      <c r="Q2510" s="3">
        <v>0.36</v>
      </c>
      <c r="R2510" s="1">
        <v>24</v>
      </c>
      <c r="S2510" s="1">
        <v>200</v>
      </c>
      <c r="T2510" s="1">
        <v>20</v>
      </c>
      <c r="U2510" s="1">
        <v>1</v>
      </c>
      <c r="V2510" s="1">
        <v>25</v>
      </c>
      <c r="W2510" s="1">
        <v>0</v>
      </c>
      <c r="X2510" s="1">
        <v>0</v>
      </c>
      <c r="Y2510" s="1">
        <v>1</v>
      </c>
      <c r="Z2510" s="1">
        <v>3</v>
      </c>
      <c r="AA2510" s="1">
        <v>0</v>
      </c>
      <c r="AB2510" s="1">
        <v>0</v>
      </c>
      <c r="AC2510" s="1">
        <v>0</v>
      </c>
      <c r="AD2510" s="1">
        <v>0</v>
      </c>
      <c r="AE2510" s="1">
        <v>305</v>
      </c>
      <c r="AF2510" s="1">
        <v>391</v>
      </c>
      <c r="AG2510" s="1">
        <v>0</v>
      </c>
      <c r="AH2510" s="1">
        <v>0</v>
      </c>
      <c r="AI2510" s="1">
        <v>696</v>
      </c>
      <c r="AJ2510" s="1" t="s">
        <v>3071</v>
      </c>
      <c r="AK2510" s="1" t="s">
        <v>3072</v>
      </c>
      <c r="AL2510" s="1" t="s">
        <v>3073</v>
      </c>
      <c r="AM2510" s="1" t="s">
        <v>12</v>
      </c>
      <c r="AN2510" s="1" t="s">
        <v>23097</v>
      </c>
      <c r="AO2510" s="1" t="s">
        <v>86</v>
      </c>
      <c r="AP2510" s="1" t="s">
        <v>57</v>
      </c>
      <c r="AQ2510" s="1" t="s">
        <v>25</v>
      </c>
      <c r="AR2510" s="1" t="s">
        <v>19</v>
      </c>
      <c r="AS2510" s="1" t="s">
        <v>23090</v>
      </c>
      <c r="AT2510" s="1" t="s">
        <v>26</v>
      </c>
    </row>
    <row r="2511" spans="1:46" x14ac:dyDescent="0.25">
      <c r="A2511" s="1" t="s">
        <v>22132</v>
      </c>
      <c r="B2511" s="2" t="s">
        <v>23101</v>
      </c>
      <c r="C2511" s="2" t="s">
        <v>23104</v>
      </c>
      <c r="D2511" s="1">
        <v>4</v>
      </c>
      <c r="E2511" s="1">
        <v>0</v>
      </c>
      <c r="F2511" s="1">
        <v>1</v>
      </c>
      <c r="G2511" s="1">
        <v>5</v>
      </c>
      <c r="H2511" s="6">
        <v>0.2</v>
      </c>
      <c r="I2511">
        <v>0</v>
      </c>
      <c r="J2511" s="1">
        <v>31</v>
      </c>
      <c r="K2511" s="1">
        <v>1</v>
      </c>
      <c r="L2511" s="1">
        <v>595</v>
      </c>
      <c r="M2511" s="6">
        <v>0.2</v>
      </c>
      <c r="N2511" s="4">
        <v>4800</v>
      </c>
      <c r="O2511" s="4">
        <v>400</v>
      </c>
      <c r="P2511" s="4">
        <v>1000</v>
      </c>
      <c r="Q2511" s="3">
        <v>0.3</v>
      </c>
      <c r="R2511" s="1">
        <v>36</v>
      </c>
      <c r="S2511" s="1">
        <v>1000</v>
      </c>
      <c r="T2511" s="1">
        <v>76</v>
      </c>
      <c r="U2511" s="1">
        <v>0</v>
      </c>
      <c r="V2511" s="1">
        <v>25</v>
      </c>
      <c r="W2511" s="1">
        <v>0</v>
      </c>
      <c r="X2511" s="1">
        <v>1</v>
      </c>
      <c r="Y2511" s="1">
        <v>1</v>
      </c>
      <c r="Z2511" s="1">
        <v>2</v>
      </c>
      <c r="AA2511" s="1">
        <v>1</v>
      </c>
      <c r="AB2511" s="1">
        <v>0</v>
      </c>
      <c r="AC2511" s="1">
        <v>0</v>
      </c>
      <c r="AD2511" s="1">
        <v>0</v>
      </c>
      <c r="AE2511" s="1">
        <v>0</v>
      </c>
      <c r="AF2511" s="1">
        <v>500</v>
      </c>
      <c r="AG2511" s="1">
        <v>50</v>
      </c>
      <c r="AH2511" s="1">
        <v>0</v>
      </c>
      <c r="AI2511" s="1">
        <v>550</v>
      </c>
      <c r="AJ2511" s="1" t="s">
        <v>14488</v>
      </c>
      <c r="AK2511" s="1" t="s">
        <v>14489</v>
      </c>
      <c r="AL2511" s="1" t="s">
        <v>14490</v>
      </c>
      <c r="AM2511" s="1" t="s">
        <v>12</v>
      </c>
      <c r="AN2511" s="1" t="s">
        <v>23098</v>
      </c>
      <c r="AO2511" s="1" t="s">
        <v>364</v>
      </c>
      <c r="AP2511" s="1" t="s">
        <v>57</v>
      </c>
      <c r="AQ2511" s="1" t="s">
        <v>14</v>
      </c>
      <c r="AR2511" s="1" t="s">
        <v>19</v>
      </c>
      <c r="AS2511" s="1" t="s">
        <v>23091</v>
      </c>
      <c r="AT2511" s="1" t="s">
        <v>26</v>
      </c>
    </row>
    <row r="2512" spans="1:46" x14ac:dyDescent="0.25">
      <c r="A2512" s="1" t="s">
        <v>21988</v>
      </c>
      <c r="B2512" s="2" t="s">
        <v>23101</v>
      </c>
      <c r="C2512" s="2" t="s">
        <v>23105</v>
      </c>
      <c r="D2512" s="1">
        <v>0</v>
      </c>
      <c r="E2512" s="1">
        <v>0</v>
      </c>
      <c r="F2512" s="1">
        <v>1</v>
      </c>
      <c r="G2512" s="1">
        <v>1</v>
      </c>
      <c r="H2512" s="6">
        <v>1</v>
      </c>
      <c r="I2512">
        <v>0</v>
      </c>
      <c r="J2512" s="1">
        <v>31</v>
      </c>
      <c r="K2512" s="1">
        <v>0</v>
      </c>
      <c r="L2512" s="1">
        <v>719</v>
      </c>
      <c r="M2512" s="6">
        <v>0.47</v>
      </c>
      <c r="N2512" s="4">
        <v>5000</v>
      </c>
      <c r="O2512" s="4">
        <v>400</v>
      </c>
      <c r="P2512" s="4">
        <v>1000</v>
      </c>
      <c r="Q2512" s="3">
        <v>0.28999999999999998</v>
      </c>
      <c r="R2512" s="1">
        <v>24</v>
      </c>
      <c r="S2512" s="1">
        <v>707</v>
      </c>
      <c r="T2512" s="1">
        <v>67</v>
      </c>
      <c r="U2512" s="1">
        <v>0</v>
      </c>
      <c r="V2512" s="1">
        <v>25</v>
      </c>
      <c r="W2512" s="1">
        <v>0</v>
      </c>
      <c r="X2512" s="1">
        <v>1</v>
      </c>
      <c r="Y2512" s="1">
        <v>1</v>
      </c>
      <c r="Z2512" s="1">
        <v>0</v>
      </c>
      <c r="AA2512" s="1">
        <v>1</v>
      </c>
      <c r="AB2512" s="1">
        <v>0</v>
      </c>
      <c r="AC2512" s="1">
        <v>280</v>
      </c>
      <c r="AD2512" s="1">
        <v>0</v>
      </c>
      <c r="AE2512" s="1">
        <v>1105</v>
      </c>
      <c r="AF2512" s="1">
        <v>1141</v>
      </c>
      <c r="AG2512" s="1">
        <v>300</v>
      </c>
      <c r="AH2512" s="1">
        <v>200</v>
      </c>
      <c r="AI2512" s="1">
        <v>3026</v>
      </c>
      <c r="AJ2512" s="1" t="s">
        <v>14104</v>
      </c>
      <c r="AK2512" s="1" t="s">
        <v>14105</v>
      </c>
      <c r="AL2512" s="1" t="s">
        <v>14106</v>
      </c>
      <c r="AM2512" s="1" t="s">
        <v>12</v>
      </c>
      <c r="AN2512" s="1" t="s">
        <v>23097</v>
      </c>
      <c r="AO2512" s="1" t="s">
        <v>364</v>
      </c>
      <c r="AP2512" s="1" t="s">
        <v>57</v>
      </c>
      <c r="AQ2512" s="1" t="s">
        <v>14</v>
      </c>
      <c r="AR2512" s="1" t="s">
        <v>19</v>
      </c>
      <c r="AS2512" s="1" t="s">
        <v>23091</v>
      </c>
      <c r="AT2512" s="1" t="s">
        <v>26</v>
      </c>
    </row>
    <row r="2513" spans="1:46" x14ac:dyDescent="0.25">
      <c r="A2513" s="1" t="s">
        <v>17093</v>
      </c>
      <c r="B2513" s="2" t="s">
        <v>23101</v>
      </c>
      <c r="C2513" s="2" t="s">
        <v>23105</v>
      </c>
      <c r="D2513" s="1">
        <v>0</v>
      </c>
      <c r="E2513" s="1">
        <v>1</v>
      </c>
      <c r="F2513" s="1">
        <v>4</v>
      </c>
      <c r="G2513" s="1">
        <v>5</v>
      </c>
      <c r="H2513" s="6">
        <v>0.8</v>
      </c>
      <c r="I2513">
        <v>0</v>
      </c>
      <c r="J2513" s="1">
        <v>38</v>
      </c>
      <c r="K2513" s="1">
        <v>0</v>
      </c>
      <c r="L2513" s="1">
        <v>717</v>
      </c>
      <c r="M2513" s="6">
        <v>0.11</v>
      </c>
      <c r="N2513" s="4">
        <v>2800</v>
      </c>
      <c r="O2513" s="4">
        <v>180</v>
      </c>
      <c r="P2513" s="4">
        <v>500</v>
      </c>
      <c r="Q2513" s="3">
        <v>0.28999999999999998</v>
      </c>
      <c r="R2513" s="1">
        <v>36</v>
      </c>
      <c r="S2513" s="1">
        <v>500</v>
      </c>
      <c r="T2513" s="1">
        <v>35</v>
      </c>
      <c r="U2513" s="1">
        <v>1</v>
      </c>
      <c r="V2513" s="1">
        <v>25</v>
      </c>
      <c r="W2513" s="1">
        <v>0</v>
      </c>
      <c r="X2513" s="1">
        <v>0</v>
      </c>
      <c r="Y2513" s="1">
        <v>0</v>
      </c>
      <c r="Z2513" s="1">
        <v>3</v>
      </c>
      <c r="AA2513" s="1">
        <v>0</v>
      </c>
      <c r="AB2513" s="1">
        <v>0</v>
      </c>
      <c r="AC2513" s="1">
        <v>0</v>
      </c>
      <c r="AD2513" s="1">
        <v>0</v>
      </c>
      <c r="AE2513" s="1">
        <v>0</v>
      </c>
      <c r="AF2513" s="1">
        <v>0</v>
      </c>
      <c r="AG2513" s="1">
        <v>10</v>
      </c>
      <c r="AH2513" s="1">
        <v>0</v>
      </c>
      <c r="AI2513" s="1">
        <v>10</v>
      </c>
      <c r="AJ2513" s="1" t="s">
        <v>246</v>
      </c>
      <c r="AK2513" s="1" t="s">
        <v>247</v>
      </c>
      <c r="AL2513" s="1" t="s">
        <v>248</v>
      </c>
      <c r="AM2513" s="1" t="s">
        <v>12</v>
      </c>
      <c r="AN2513" s="1" t="s">
        <v>23097</v>
      </c>
      <c r="AO2513" s="1" t="s">
        <v>86</v>
      </c>
      <c r="AP2513" s="1" t="s">
        <v>57</v>
      </c>
      <c r="AQ2513" s="1" t="s">
        <v>25</v>
      </c>
      <c r="AR2513" s="1" t="s">
        <v>30</v>
      </c>
      <c r="AS2513" s="1" t="s">
        <v>23090</v>
      </c>
      <c r="AT2513" s="1" t="s">
        <v>26</v>
      </c>
    </row>
    <row r="2514" spans="1:46" x14ac:dyDescent="0.25">
      <c r="A2514" s="1" t="s">
        <v>17168</v>
      </c>
      <c r="B2514" s="2" t="s">
        <v>23101</v>
      </c>
      <c r="C2514" s="2" t="s">
        <v>23105</v>
      </c>
      <c r="D2514" s="1">
        <v>0</v>
      </c>
      <c r="E2514" s="1">
        <v>2</v>
      </c>
      <c r="F2514" s="1">
        <v>1</v>
      </c>
      <c r="G2514" s="1">
        <v>3</v>
      </c>
      <c r="H2514" s="6">
        <v>0.33333333333333331</v>
      </c>
      <c r="I2514">
        <v>0</v>
      </c>
      <c r="J2514" s="1">
        <v>65</v>
      </c>
      <c r="K2514" s="1">
        <v>1</v>
      </c>
      <c r="L2514" s="1">
        <v>758</v>
      </c>
      <c r="M2514" s="6">
        <v>0.47</v>
      </c>
      <c r="N2514" s="4">
        <v>4800</v>
      </c>
      <c r="O2514" s="4">
        <v>400</v>
      </c>
      <c r="P2514" s="4">
        <v>800</v>
      </c>
      <c r="Q2514" s="3">
        <v>0.32</v>
      </c>
      <c r="R2514" s="1">
        <v>24</v>
      </c>
      <c r="S2514" s="1">
        <v>800</v>
      </c>
      <c r="T2514" s="1">
        <v>96</v>
      </c>
      <c r="U2514" s="1">
        <v>1</v>
      </c>
      <c r="V2514" s="1">
        <v>25</v>
      </c>
      <c r="W2514" s="1">
        <v>1</v>
      </c>
      <c r="X2514" s="1">
        <v>0</v>
      </c>
      <c r="Y2514" s="1">
        <v>0</v>
      </c>
      <c r="Z2514" s="1">
        <v>4</v>
      </c>
      <c r="AA2514" s="1">
        <v>0</v>
      </c>
      <c r="AB2514" s="1">
        <v>0</v>
      </c>
      <c r="AC2514" s="1">
        <v>944</v>
      </c>
      <c r="AD2514" s="1">
        <v>2400</v>
      </c>
      <c r="AE2514" s="1">
        <v>434</v>
      </c>
      <c r="AF2514" s="1">
        <v>0</v>
      </c>
      <c r="AG2514" s="1">
        <v>265</v>
      </c>
      <c r="AH2514" s="1">
        <v>0</v>
      </c>
      <c r="AI2514" s="1">
        <v>4043</v>
      </c>
      <c r="AJ2514" s="1" t="s">
        <v>490</v>
      </c>
      <c r="AK2514" s="1" t="s">
        <v>491</v>
      </c>
      <c r="AL2514" s="1" t="s">
        <v>492</v>
      </c>
      <c r="AM2514" s="1" t="s">
        <v>12</v>
      </c>
      <c r="AN2514" s="1" t="s">
        <v>23098</v>
      </c>
      <c r="AO2514" s="1" t="s">
        <v>86</v>
      </c>
      <c r="AP2514" s="1" t="s">
        <v>86</v>
      </c>
      <c r="AQ2514" s="1" t="s">
        <v>25</v>
      </c>
      <c r="AR2514" s="1" t="s">
        <v>30</v>
      </c>
      <c r="AS2514" s="1" t="s">
        <v>23090</v>
      </c>
      <c r="AT2514" s="1" t="s">
        <v>26</v>
      </c>
    </row>
    <row r="2515" spans="1:46" x14ac:dyDescent="0.25">
      <c r="A2515" s="1" t="s">
        <v>17954</v>
      </c>
      <c r="B2515" s="2" t="s">
        <v>23101</v>
      </c>
      <c r="C2515" s="2" t="s">
        <v>23106</v>
      </c>
      <c r="D2515" s="1">
        <v>1</v>
      </c>
      <c r="E2515" s="1">
        <v>2</v>
      </c>
      <c r="F2515" s="1">
        <v>3</v>
      </c>
      <c r="G2515" s="1">
        <v>6</v>
      </c>
      <c r="H2515" s="6">
        <v>0.5</v>
      </c>
      <c r="I2515">
        <v>0</v>
      </c>
      <c r="J2515" s="1">
        <v>38</v>
      </c>
      <c r="K2515" s="1">
        <v>0</v>
      </c>
      <c r="L2515" s="1">
        <v>586</v>
      </c>
      <c r="M2515" s="6">
        <v>0.37</v>
      </c>
      <c r="N2515" s="4">
        <v>4100</v>
      </c>
      <c r="O2515" s="4">
        <v>280</v>
      </c>
      <c r="P2515" s="4">
        <v>200</v>
      </c>
      <c r="Q2515" s="3">
        <v>0.3</v>
      </c>
      <c r="R2515" s="1">
        <v>12</v>
      </c>
      <c r="S2515" s="1">
        <v>200</v>
      </c>
      <c r="T2515" s="1">
        <v>22</v>
      </c>
      <c r="U2515" s="1">
        <v>1</v>
      </c>
      <c r="V2515" s="1">
        <v>25</v>
      </c>
      <c r="W2515" s="1">
        <v>0</v>
      </c>
      <c r="X2515" s="1">
        <v>0</v>
      </c>
      <c r="Y2515" s="1">
        <v>0</v>
      </c>
      <c r="Z2515" s="1">
        <v>1</v>
      </c>
      <c r="AA2515" s="1">
        <v>1</v>
      </c>
      <c r="AB2515" s="1">
        <v>0</v>
      </c>
      <c r="AC2515" s="1">
        <v>400</v>
      </c>
      <c r="AD2515" s="1">
        <v>0</v>
      </c>
      <c r="AE2515" s="1">
        <v>1500</v>
      </c>
      <c r="AF2515" s="1">
        <v>0</v>
      </c>
      <c r="AG2515" s="1">
        <v>0</v>
      </c>
      <c r="AH2515" s="1">
        <v>0</v>
      </c>
      <c r="AI2515" s="1">
        <v>1900</v>
      </c>
      <c r="AJ2515" s="1" t="s">
        <v>2895</v>
      </c>
      <c r="AK2515" s="1" t="s">
        <v>2896</v>
      </c>
      <c r="AL2515" s="1" t="s">
        <v>2897</v>
      </c>
      <c r="AM2515" s="1" t="s">
        <v>12</v>
      </c>
      <c r="AN2515" s="1" t="s">
        <v>23097</v>
      </c>
      <c r="AO2515" s="1" t="s">
        <v>86</v>
      </c>
      <c r="AP2515" s="1" t="s">
        <v>57</v>
      </c>
      <c r="AQ2515" s="1" t="s">
        <v>25</v>
      </c>
      <c r="AR2515" s="1" t="s">
        <v>30</v>
      </c>
      <c r="AS2515" s="1" t="s">
        <v>23091</v>
      </c>
      <c r="AT2515" s="1" t="s">
        <v>26</v>
      </c>
    </row>
    <row r="2516" spans="1:46" x14ac:dyDescent="0.25">
      <c r="A2516" s="1" t="s">
        <v>19284</v>
      </c>
      <c r="B2516" s="2" t="s">
        <v>23101</v>
      </c>
      <c r="C2516" s="2" t="s">
        <v>23106</v>
      </c>
      <c r="D2516" s="1">
        <v>1</v>
      </c>
      <c r="E2516" s="1">
        <v>1</v>
      </c>
      <c r="F2516" s="1">
        <v>1</v>
      </c>
      <c r="G2516" s="1">
        <v>3</v>
      </c>
      <c r="H2516" s="6">
        <v>0.33333333333333331</v>
      </c>
      <c r="I2516">
        <v>0</v>
      </c>
      <c r="J2516" s="1">
        <v>36</v>
      </c>
      <c r="K2516" s="1">
        <v>1</v>
      </c>
      <c r="L2516" s="1">
        <v>612</v>
      </c>
      <c r="M2516" s="6">
        <v>0.62</v>
      </c>
      <c r="N2516" s="4">
        <v>2600</v>
      </c>
      <c r="O2516" s="4">
        <v>216</v>
      </c>
      <c r="P2516" s="4">
        <v>500</v>
      </c>
      <c r="Q2516" s="3">
        <v>0.3</v>
      </c>
      <c r="R2516" s="1">
        <v>24</v>
      </c>
      <c r="S2516" s="1">
        <v>500</v>
      </c>
      <c r="T2516" s="1">
        <v>93</v>
      </c>
      <c r="U2516" s="1">
        <v>0</v>
      </c>
      <c r="V2516" s="1">
        <v>25</v>
      </c>
      <c r="W2516" s="1">
        <v>0</v>
      </c>
      <c r="X2516" s="1">
        <v>0</v>
      </c>
      <c r="Y2516" s="1">
        <v>1</v>
      </c>
      <c r="Z2516" s="1">
        <v>2</v>
      </c>
      <c r="AA2516" s="1">
        <v>0</v>
      </c>
      <c r="AB2516" s="1">
        <v>1</v>
      </c>
      <c r="AC2516" s="1">
        <v>73</v>
      </c>
      <c r="AD2516" s="1">
        <v>376</v>
      </c>
      <c r="AE2516" s="1">
        <v>180</v>
      </c>
      <c r="AF2516" s="1">
        <v>700</v>
      </c>
      <c r="AG2516" s="1">
        <v>0</v>
      </c>
      <c r="AH2516" s="1">
        <v>800</v>
      </c>
      <c r="AI2516" s="1">
        <v>2129</v>
      </c>
      <c r="AJ2516" s="1" t="s">
        <v>6724</v>
      </c>
      <c r="AK2516" s="1" t="s">
        <v>6725</v>
      </c>
      <c r="AL2516" s="1" t="s">
        <v>6726</v>
      </c>
      <c r="AM2516" s="1" t="s">
        <v>12</v>
      </c>
      <c r="AN2516" s="1" t="s">
        <v>23098</v>
      </c>
      <c r="AO2516" s="1" t="s">
        <v>364</v>
      </c>
      <c r="AP2516" s="1" t="s">
        <v>57</v>
      </c>
      <c r="AQ2516" s="1" t="s">
        <v>25</v>
      </c>
      <c r="AR2516" s="1" t="s">
        <v>19</v>
      </c>
      <c r="AS2516" s="1" t="s">
        <v>23090</v>
      </c>
      <c r="AT2516" s="1" t="s">
        <v>101</v>
      </c>
    </row>
    <row r="2517" spans="1:46" x14ac:dyDescent="0.25">
      <c r="A2517" s="1" t="s">
        <v>21503</v>
      </c>
      <c r="B2517" s="2" t="s">
        <v>23101</v>
      </c>
      <c r="C2517" s="2" t="s">
        <v>23106</v>
      </c>
      <c r="D2517" s="1">
        <v>1</v>
      </c>
      <c r="E2517" s="1">
        <v>0</v>
      </c>
      <c r="F2517" s="1">
        <v>1</v>
      </c>
      <c r="G2517" s="1">
        <v>2</v>
      </c>
      <c r="H2517" s="6">
        <v>0.5</v>
      </c>
      <c r="I2517">
        <v>0</v>
      </c>
      <c r="J2517" s="1">
        <v>33</v>
      </c>
      <c r="K2517" s="1">
        <v>0</v>
      </c>
      <c r="L2517" s="1">
        <v>705</v>
      </c>
      <c r="M2517" s="6">
        <v>0.79</v>
      </c>
      <c r="N2517" s="4">
        <v>2080</v>
      </c>
      <c r="O2517" s="4">
        <v>173</v>
      </c>
      <c r="P2517" s="4">
        <v>500</v>
      </c>
      <c r="Q2517" s="3">
        <v>0.33</v>
      </c>
      <c r="R2517" s="1">
        <v>24</v>
      </c>
      <c r="S2517" s="1">
        <v>500</v>
      </c>
      <c r="T2517" s="1">
        <v>66</v>
      </c>
      <c r="U2517" s="1">
        <v>0</v>
      </c>
      <c r="V2517" s="1">
        <v>25</v>
      </c>
      <c r="W2517" s="1">
        <v>0</v>
      </c>
      <c r="X2517" s="1">
        <v>0</v>
      </c>
      <c r="Y2517" s="1">
        <v>1</v>
      </c>
      <c r="Z2517" s="1">
        <v>4</v>
      </c>
      <c r="AA2517" s="1">
        <v>0</v>
      </c>
      <c r="AB2517" s="1">
        <v>0</v>
      </c>
      <c r="AC2517" s="1">
        <v>1573</v>
      </c>
      <c r="AD2517" s="1">
        <v>0</v>
      </c>
      <c r="AE2517" s="1">
        <v>0</v>
      </c>
      <c r="AF2517" s="1">
        <v>926</v>
      </c>
      <c r="AG2517" s="1">
        <v>235</v>
      </c>
      <c r="AH2517" s="1">
        <v>0</v>
      </c>
      <c r="AI2517" s="1">
        <v>2734</v>
      </c>
      <c r="AJ2517" s="1" t="s">
        <v>12814</v>
      </c>
      <c r="AK2517" s="1" t="s">
        <v>12815</v>
      </c>
      <c r="AL2517" s="1" t="s">
        <v>12816</v>
      </c>
      <c r="AM2517" s="1" t="s">
        <v>12</v>
      </c>
      <c r="AN2517" s="1" t="s">
        <v>23097</v>
      </c>
      <c r="AO2517" s="1" t="s">
        <v>364</v>
      </c>
      <c r="AP2517" s="1" t="s">
        <v>57</v>
      </c>
      <c r="AQ2517" s="1" t="s">
        <v>25</v>
      </c>
      <c r="AR2517" s="1" t="s">
        <v>19</v>
      </c>
      <c r="AS2517" s="1" t="s">
        <v>23090</v>
      </c>
      <c r="AT2517" s="1" t="s">
        <v>26</v>
      </c>
    </row>
    <row r="2518" spans="1:46" x14ac:dyDescent="0.25">
      <c r="A2518" s="1" t="s">
        <v>22719</v>
      </c>
      <c r="B2518" s="2" t="s">
        <v>23101</v>
      </c>
      <c r="C2518" s="2" t="s">
        <v>23106</v>
      </c>
      <c r="D2518" s="1">
        <v>0</v>
      </c>
      <c r="E2518" s="1">
        <v>0</v>
      </c>
      <c r="F2518" s="1">
        <v>1</v>
      </c>
      <c r="G2518" s="1">
        <v>1</v>
      </c>
      <c r="H2518" s="6">
        <v>1</v>
      </c>
      <c r="I2518">
        <v>1</v>
      </c>
      <c r="J2518" s="1">
        <v>36</v>
      </c>
      <c r="K2518" s="1">
        <v>1</v>
      </c>
      <c r="L2518" s="1">
        <v>549</v>
      </c>
      <c r="M2518" s="6">
        <v>0.59</v>
      </c>
      <c r="N2518" s="4">
        <v>2100</v>
      </c>
      <c r="O2518" s="4">
        <v>97</v>
      </c>
      <c r="P2518" s="4">
        <v>500</v>
      </c>
      <c r="Q2518" s="3">
        <v>0.3</v>
      </c>
      <c r="R2518" s="1">
        <v>24</v>
      </c>
      <c r="S2518" s="1">
        <v>500</v>
      </c>
      <c r="T2518" s="1">
        <v>51</v>
      </c>
      <c r="U2518" s="1">
        <v>1</v>
      </c>
      <c r="V2518" s="1">
        <v>25</v>
      </c>
      <c r="W2518" s="1">
        <v>0</v>
      </c>
      <c r="X2518" s="1">
        <v>0</v>
      </c>
      <c r="Y2518" s="1">
        <v>1</v>
      </c>
      <c r="Z2518" s="1">
        <v>1</v>
      </c>
      <c r="AA2518" s="1">
        <v>0</v>
      </c>
      <c r="AB2518" s="1">
        <v>1</v>
      </c>
      <c r="AC2518" s="1">
        <v>0</v>
      </c>
      <c r="AD2518" s="1">
        <v>0</v>
      </c>
      <c r="AE2518" s="1">
        <v>0</v>
      </c>
      <c r="AF2518" s="1">
        <v>587</v>
      </c>
      <c r="AG2518" s="1">
        <v>0</v>
      </c>
      <c r="AH2518" s="1">
        <v>0</v>
      </c>
      <c r="AI2518" s="1">
        <v>587</v>
      </c>
      <c r="AJ2518" s="1" t="s">
        <v>16045</v>
      </c>
      <c r="AK2518" s="1" t="s">
        <v>16046</v>
      </c>
      <c r="AL2518" s="1" t="s">
        <v>16047</v>
      </c>
      <c r="AM2518" s="1" t="s">
        <v>16</v>
      </c>
      <c r="AN2518" s="1" t="s">
        <v>23098</v>
      </c>
      <c r="AO2518" s="1" t="s">
        <v>86</v>
      </c>
      <c r="AP2518" s="1" t="s">
        <v>57</v>
      </c>
      <c r="AQ2518" s="1" t="s">
        <v>25</v>
      </c>
      <c r="AR2518" s="1" t="s">
        <v>19</v>
      </c>
      <c r="AS2518" s="1" t="s">
        <v>23090</v>
      </c>
      <c r="AT2518" s="1" t="s">
        <v>101</v>
      </c>
    </row>
    <row r="2519" spans="1:46" x14ac:dyDescent="0.25">
      <c r="A2519" s="1" t="s">
        <v>22724</v>
      </c>
      <c r="B2519" s="2" t="s">
        <v>23101</v>
      </c>
      <c r="C2519" s="2" t="s">
        <v>23106</v>
      </c>
      <c r="D2519" s="1">
        <v>0</v>
      </c>
      <c r="E2519" s="1">
        <v>1</v>
      </c>
      <c r="F2519" s="1">
        <v>3</v>
      </c>
      <c r="G2519" s="1">
        <v>4</v>
      </c>
      <c r="H2519" s="6">
        <v>0.75</v>
      </c>
      <c r="I2519">
        <v>1</v>
      </c>
      <c r="J2519" s="1">
        <v>38</v>
      </c>
      <c r="K2519" s="1">
        <v>0</v>
      </c>
      <c r="L2519" s="1">
        <v>669</v>
      </c>
      <c r="M2519" s="6">
        <v>0.26</v>
      </c>
      <c r="N2519" s="4">
        <v>3000</v>
      </c>
      <c r="O2519" s="4">
        <v>500</v>
      </c>
      <c r="P2519" s="4">
        <v>500</v>
      </c>
      <c r="Q2519" s="3">
        <v>0.3</v>
      </c>
      <c r="R2519" s="1">
        <v>24</v>
      </c>
      <c r="S2519" s="1">
        <v>500</v>
      </c>
      <c r="T2519" s="1">
        <v>51</v>
      </c>
      <c r="U2519" s="1">
        <v>1</v>
      </c>
      <c r="V2519" s="1">
        <v>25</v>
      </c>
      <c r="W2519" s="1">
        <v>1</v>
      </c>
      <c r="X2519" s="1">
        <v>1</v>
      </c>
      <c r="Y2519" s="1">
        <v>0</v>
      </c>
      <c r="Z2519" s="1">
        <v>3</v>
      </c>
      <c r="AA2519" s="1">
        <v>0</v>
      </c>
      <c r="AB2519" s="1">
        <v>1</v>
      </c>
      <c r="AC2519" s="1">
        <v>10642</v>
      </c>
      <c r="AD2519" s="1">
        <v>0</v>
      </c>
      <c r="AE2519" s="1">
        <v>0</v>
      </c>
      <c r="AF2519" s="1">
        <v>0</v>
      </c>
      <c r="AG2519" s="1">
        <v>30</v>
      </c>
      <c r="AH2519" s="1">
        <v>0</v>
      </c>
      <c r="AI2519" s="1">
        <v>10672</v>
      </c>
      <c r="AJ2519" s="1" t="s">
        <v>16058</v>
      </c>
      <c r="AK2519" s="1" t="s">
        <v>16059</v>
      </c>
      <c r="AL2519" s="1" t="s">
        <v>16060</v>
      </c>
      <c r="AM2519" s="1" t="s">
        <v>16</v>
      </c>
      <c r="AN2519" s="1" t="s">
        <v>23097</v>
      </c>
      <c r="AO2519" s="1" t="s">
        <v>86</v>
      </c>
      <c r="AP2519" s="1" t="s">
        <v>86</v>
      </c>
      <c r="AQ2519" s="1" t="s">
        <v>14</v>
      </c>
      <c r="AR2519" s="1" t="s">
        <v>30</v>
      </c>
      <c r="AS2519" s="1" t="s">
        <v>23090</v>
      </c>
      <c r="AT2519" s="1" t="s">
        <v>101</v>
      </c>
    </row>
    <row r="2520" spans="1:46" x14ac:dyDescent="0.25">
      <c r="A2520" s="1" t="s">
        <v>19495</v>
      </c>
      <c r="B2520" s="2" t="s">
        <v>23101</v>
      </c>
      <c r="C2520" s="2" t="s">
        <v>23107</v>
      </c>
      <c r="D2520" s="1">
        <v>0</v>
      </c>
      <c r="E2520" s="1">
        <v>0</v>
      </c>
      <c r="F2520" s="1">
        <v>1</v>
      </c>
      <c r="G2520" s="1">
        <v>1</v>
      </c>
      <c r="H2520" s="6">
        <v>1</v>
      </c>
      <c r="I2520">
        <v>0</v>
      </c>
      <c r="J2520" s="1">
        <v>35</v>
      </c>
      <c r="K2520" s="1">
        <v>0</v>
      </c>
      <c r="L2520" s="1">
        <v>650</v>
      </c>
      <c r="M2520" s="6">
        <v>1.0900000000000001</v>
      </c>
      <c r="N2520" s="4">
        <v>4500</v>
      </c>
      <c r="O2520" s="4">
        <v>360</v>
      </c>
      <c r="P2520" s="4">
        <v>150</v>
      </c>
      <c r="Q2520" s="3">
        <v>0.33</v>
      </c>
      <c r="R2520" s="1">
        <v>6</v>
      </c>
      <c r="S2520" s="1">
        <v>150</v>
      </c>
      <c r="T2520" s="1">
        <v>14</v>
      </c>
      <c r="U2520" s="1">
        <v>1</v>
      </c>
      <c r="V2520" s="1">
        <v>25</v>
      </c>
      <c r="W2520" s="1">
        <v>1</v>
      </c>
      <c r="X2520" s="1">
        <v>1</v>
      </c>
      <c r="Y2520" s="1">
        <v>0</v>
      </c>
      <c r="Z2520" s="1">
        <v>4</v>
      </c>
      <c r="AA2520" s="1">
        <v>1</v>
      </c>
      <c r="AB2520" s="1">
        <v>0</v>
      </c>
      <c r="AC2520" s="1">
        <v>2950</v>
      </c>
      <c r="AD2520" s="1">
        <v>4470</v>
      </c>
      <c r="AE2520" s="1">
        <v>0</v>
      </c>
      <c r="AF2520" s="1">
        <v>876</v>
      </c>
      <c r="AG2520" s="1">
        <v>361</v>
      </c>
      <c r="AH2520" s="1">
        <v>900</v>
      </c>
      <c r="AI2520" s="1">
        <v>9557</v>
      </c>
      <c r="AJ2520" s="1" t="s">
        <v>7356</v>
      </c>
      <c r="AK2520" s="1" t="s">
        <v>7357</v>
      </c>
      <c r="AL2520" s="1" t="s">
        <v>7358</v>
      </c>
      <c r="AM2520" s="1" t="s">
        <v>12</v>
      </c>
      <c r="AN2520" s="1" t="s">
        <v>23097</v>
      </c>
      <c r="AO2520" s="1" t="s">
        <v>86</v>
      </c>
      <c r="AP2520" s="1" t="s">
        <v>86</v>
      </c>
      <c r="AQ2520" s="1" t="s">
        <v>14</v>
      </c>
      <c r="AR2520" s="1" t="s">
        <v>30</v>
      </c>
      <c r="AS2520" s="1" t="s">
        <v>23091</v>
      </c>
      <c r="AT2520" s="1" t="s">
        <v>26</v>
      </c>
    </row>
    <row r="2521" spans="1:46" x14ac:dyDescent="0.25">
      <c r="A2521" s="1" t="s">
        <v>21753</v>
      </c>
      <c r="B2521" s="2" t="s">
        <v>23101</v>
      </c>
      <c r="C2521" s="2" t="s">
        <v>23107</v>
      </c>
      <c r="D2521" s="1">
        <v>0</v>
      </c>
      <c r="E2521" s="1">
        <v>0</v>
      </c>
      <c r="F2521" s="1">
        <v>1</v>
      </c>
      <c r="G2521" s="1">
        <v>1</v>
      </c>
      <c r="H2521" s="6">
        <v>1</v>
      </c>
      <c r="I2521">
        <v>1</v>
      </c>
      <c r="J2521" s="1">
        <v>44</v>
      </c>
      <c r="K2521" s="1">
        <v>1</v>
      </c>
      <c r="L2521" s="1">
        <v>541</v>
      </c>
      <c r="M2521" s="6">
        <v>0.3</v>
      </c>
      <c r="N2521" s="4">
        <v>1400</v>
      </c>
      <c r="O2521" s="4">
        <v>100</v>
      </c>
      <c r="P2521" s="4">
        <v>300</v>
      </c>
      <c r="Q2521" s="3">
        <v>0.3</v>
      </c>
      <c r="R2521" s="1">
        <v>18</v>
      </c>
      <c r="S2521" s="1">
        <v>300</v>
      </c>
      <c r="T2521" s="1">
        <v>38</v>
      </c>
      <c r="U2521" s="1">
        <v>1</v>
      </c>
      <c r="V2521" s="1">
        <v>25</v>
      </c>
      <c r="W2521" s="1">
        <v>1</v>
      </c>
      <c r="X2521" s="1">
        <v>1</v>
      </c>
      <c r="Y2521" s="1">
        <v>0</v>
      </c>
      <c r="Z2521" s="1">
        <v>5</v>
      </c>
      <c r="AA2521" s="1">
        <v>0</v>
      </c>
      <c r="AB2521" s="1">
        <v>1</v>
      </c>
      <c r="AC2521" s="1">
        <v>300</v>
      </c>
      <c r="AD2521" s="1">
        <v>0</v>
      </c>
      <c r="AE2521" s="1">
        <v>0</v>
      </c>
      <c r="AF2521" s="1">
        <v>0</v>
      </c>
      <c r="AG2521" s="1">
        <v>0</v>
      </c>
      <c r="AH2521" s="1">
        <v>0</v>
      </c>
      <c r="AI2521" s="1">
        <v>300</v>
      </c>
      <c r="AJ2521" s="1" t="s">
        <v>13505</v>
      </c>
      <c r="AK2521" s="1" t="s">
        <v>13506</v>
      </c>
      <c r="AL2521" s="1" t="s">
        <v>13507</v>
      </c>
      <c r="AM2521" s="1" t="s">
        <v>16</v>
      </c>
      <c r="AN2521" s="1" t="s">
        <v>23098</v>
      </c>
      <c r="AO2521" s="1" t="s">
        <v>86</v>
      </c>
      <c r="AP2521" s="1" t="s">
        <v>86</v>
      </c>
      <c r="AQ2521" s="1" t="s">
        <v>14</v>
      </c>
      <c r="AR2521" s="1" t="s">
        <v>30</v>
      </c>
      <c r="AS2521" s="1" t="s">
        <v>23090</v>
      </c>
      <c r="AT2521" s="1" t="s">
        <v>101</v>
      </c>
    </row>
    <row r="2522" spans="1:46" x14ac:dyDescent="0.25">
      <c r="A2522" s="1" t="s">
        <v>22264</v>
      </c>
      <c r="B2522" s="2" t="s">
        <v>23101</v>
      </c>
      <c r="C2522" s="2" t="s">
        <v>23107</v>
      </c>
      <c r="D2522" s="1">
        <v>0</v>
      </c>
      <c r="E2522" s="1">
        <v>0</v>
      </c>
      <c r="F2522" s="1">
        <v>1</v>
      </c>
      <c r="G2522" s="1">
        <v>1</v>
      </c>
      <c r="H2522" s="6">
        <v>1</v>
      </c>
      <c r="I2522">
        <v>1</v>
      </c>
      <c r="J2522" s="1">
        <v>33</v>
      </c>
      <c r="K2522" s="1">
        <v>1</v>
      </c>
      <c r="L2522" s="1">
        <v>699</v>
      </c>
      <c r="M2522" s="6">
        <v>0.23</v>
      </c>
      <c r="N2522" s="4">
        <v>6000</v>
      </c>
      <c r="O2522" s="4">
        <v>500</v>
      </c>
      <c r="P2522" s="4">
        <v>200</v>
      </c>
      <c r="Q2522" s="3">
        <v>0.35</v>
      </c>
      <c r="R2522" s="1">
        <v>24</v>
      </c>
      <c r="S2522" s="1">
        <v>200</v>
      </c>
      <c r="T2522" s="1">
        <v>22</v>
      </c>
      <c r="U2522" s="1">
        <v>1</v>
      </c>
      <c r="V2522" s="1">
        <v>25</v>
      </c>
      <c r="W2522" s="1">
        <v>1</v>
      </c>
      <c r="X2522" s="1">
        <v>1</v>
      </c>
      <c r="Y2522" s="1">
        <v>1</v>
      </c>
      <c r="Z2522" s="1">
        <v>0</v>
      </c>
      <c r="AA2522" s="1">
        <v>1</v>
      </c>
      <c r="AB2522" s="1">
        <v>1</v>
      </c>
      <c r="AC2522" s="1">
        <v>300</v>
      </c>
      <c r="AD2522" s="1">
        <v>1000</v>
      </c>
      <c r="AE2522" s="1">
        <v>0</v>
      </c>
      <c r="AF2522" s="1">
        <v>600</v>
      </c>
      <c r="AG2522" s="1">
        <v>180</v>
      </c>
      <c r="AH2522" s="1">
        <v>400</v>
      </c>
      <c r="AI2522" s="1">
        <v>2480</v>
      </c>
      <c r="AJ2522" s="1" t="s">
        <v>14853</v>
      </c>
      <c r="AK2522" s="1" t="s">
        <v>14854</v>
      </c>
      <c r="AL2522" s="1" t="s">
        <v>14855</v>
      </c>
      <c r="AM2522" s="1" t="s">
        <v>16</v>
      </c>
      <c r="AN2522" s="1" t="s">
        <v>23098</v>
      </c>
      <c r="AO2522" s="1" t="s">
        <v>86</v>
      </c>
      <c r="AP2522" s="1" t="s">
        <v>86</v>
      </c>
      <c r="AQ2522" s="1" t="s">
        <v>14</v>
      </c>
      <c r="AR2522" s="1" t="s">
        <v>19</v>
      </c>
      <c r="AS2522" s="1" t="s">
        <v>23091</v>
      </c>
      <c r="AT2522" s="1" t="s">
        <v>101</v>
      </c>
    </row>
    <row r="2523" spans="1:46" x14ac:dyDescent="0.25">
      <c r="A2523" s="1" t="s">
        <v>20559</v>
      </c>
      <c r="B2523" s="2" t="s">
        <v>23101</v>
      </c>
      <c r="C2523" s="2" t="s">
        <v>23108</v>
      </c>
      <c r="D2523" s="1">
        <v>0</v>
      </c>
      <c r="E2523" s="1">
        <v>0</v>
      </c>
      <c r="F2523" s="1">
        <v>1</v>
      </c>
      <c r="G2523" s="1">
        <v>1</v>
      </c>
      <c r="H2523" s="6">
        <v>1</v>
      </c>
      <c r="I2523">
        <v>1</v>
      </c>
      <c r="J2523" s="1">
        <v>34</v>
      </c>
      <c r="K2523" s="1">
        <v>0</v>
      </c>
      <c r="L2523" s="1">
        <v>734</v>
      </c>
      <c r="M2523" s="6">
        <v>0.45</v>
      </c>
      <c r="N2523" s="4">
        <v>2550</v>
      </c>
      <c r="O2523" s="4">
        <v>197</v>
      </c>
      <c r="P2523" s="4">
        <v>500</v>
      </c>
      <c r="Q2523" s="3">
        <v>0.3</v>
      </c>
      <c r="R2523" s="1">
        <v>24</v>
      </c>
      <c r="S2523" s="1">
        <v>500</v>
      </c>
      <c r="T2523" s="1">
        <v>58</v>
      </c>
      <c r="U2523" s="1">
        <v>1</v>
      </c>
      <c r="V2523" s="1">
        <v>25</v>
      </c>
      <c r="W2523" s="1">
        <v>0</v>
      </c>
      <c r="X2523" s="1">
        <v>0</v>
      </c>
      <c r="Y2523" s="1">
        <v>0</v>
      </c>
      <c r="Z2523" s="1">
        <v>2</v>
      </c>
      <c r="AA2523" s="1">
        <v>0</v>
      </c>
      <c r="AB2523" s="1">
        <v>1</v>
      </c>
      <c r="AC2523" s="1">
        <v>0</v>
      </c>
      <c r="AD2523" s="1">
        <v>0</v>
      </c>
      <c r="AE2523" s="1">
        <v>0</v>
      </c>
      <c r="AF2523" s="1">
        <v>0</v>
      </c>
      <c r="AG2523" s="1">
        <v>0</v>
      </c>
      <c r="AH2523" s="1">
        <v>1057</v>
      </c>
      <c r="AI2523" s="1">
        <v>1057</v>
      </c>
      <c r="AJ2523" s="1" t="s">
        <v>10291</v>
      </c>
      <c r="AK2523" s="1" t="s">
        <v>10292</v>
      </c>
      <c r="AL2523" s="1" t="s">
        <v>10293</v>
      </c>
      <c r="AM2523" s="1" t="s">
        <v>16</v>
      </c>
      <c r="AN2523" s="1" t="s">
        <v>23097</v>
      </c>
      <c r="AO2523" s="1" t="s">
        <v>86</v>
      </c>
      <c r="AP2523" s="1" t="s">
        <v>57</v>
      </c>
      <c r="AQ2523" s="1" t="s">
        <v>25</v>
      </c>
      <c r="AR2523" s="1" t="s">
        <v>30</v>
      </c>
      <c r="AS2523" s="1" t="s">
        <v>23090</v>
      </c>
      <c r="AT2523" s="1" t="s">
        <v>101</v>
      </c>
    </row>
    <row r="2524" spans="1:46" x14ac:dyDescent="0.25">
      <c r="A2524" s="1" t="s">
        <v>20568</v>
      </c>
      <c r="B2524" s="2" t="s">
        <v>23101</v>
      </c>
      <c r="C2524" s="2" t="s">
        <v>23108</v>
      </c>
      <c r="D2524" s="1">
        <v>0</v>
      </c>
      <c r="E2524" s="1">
        <v>0</v>
      </c>
      <c r="F2524" s="1">
        <v>2</v>
      </c>
      <c r="G2524" s="1">
        <v>2</v>
      </c>
      <c r="H2524" s="6">
        <v>1</v>
      </c>
      <c r="I2524">
        <v>0</v>
      </c>
      <c r="J2524" s="1">
        <v>32</v>
      </c>
      <c r="K2524" s="1">
        <v>0</v>
      </c>
      <c r="L2524" s="1">
        <v>685</v>
      </c>
      <c r="M2524" s="6">
        <v>0.62</v>
      </c>
      <c r="N2524" s="4">
        <v>6000</v>
      </c>
      <c r="O2524" s="4">
        <v>500</v>
      </c>
      <c r="P2524" s="4">
        <v>1500</v>
      </c>
      <c r="Q2524" s="3">
        <v>0.3</v>
      </c>
      <c r="R2524" s="1">
        <v>18</v>
      </c>
      <c r="S2524" s="1">
        <v>1500</v>
      </c>
      <c r="T2524" s="1">
        <v>118</v>
      </c>
      <c r="U2524" s="1">
        <v>1</v>
      </c>
      <c r="V2524" s="1">
        <v>25</v>
      </c>
      <c r="W2524" s="1">
        <v>1</v>
      </c>
      <c r="X2524" s="1">
        <v>1</v>
      </c>
      <c r="Y2524" s="1">
        <v>0</v>
      </c>
      <c r="Z2524" s="1">
        <v>3</v>
      </c>
      <c r="AA2524" s="1">
        <v>0</v>
      </c>
      <c r="AB2524" s="1">
        <v>0</v>
      </c>
      <c r="AC2524" s="1">
        <v>1330</v>
      </c>
      <c r="AD2524" s="1">
        <v>1700</v>
      </c>
      <c r="AE2524" s="1">
        <v>327</v>
      </c>
      <c r="AF2524" s="1">
        <v>310</v>
      </c>
      <c r="AG2524" s="1">
        <v>114</v>
      </c>
      <c r="AH2524" s="1">
        <v>1153</v>
      </c>
      <c r="AI2524" s="1">
        <v>4934</v>
      </c>
      <c r="AJ2524" s="1" t="s">
        <v>10317</v>
      </c>
      <c r="AK2524" s="1" t="s">
        <v>10318</v>
      </c>
      <c r="AL2524" s="1" t="s">
        <v>10319</v>
      </c>
      <c r="AM2524" s="1" t="s">
        <v>12</v>
      </c>
      <c r="AN2524" s="1" t="s">
        <v>23097</v>
      </c>
      <c r="AO2524" s="1" t="s">
        <v>86</v>
      </c>
      <c r="AP2524" s="1" t="s">
        <v>86</v>
      </c>
      <c r="AQ2524" s="1" t="s">
        <v>14</v>
      </c>
      <c r="AR2524" s="1" t="s">
        <v>30</v>
      </c>
      <c r="AS2524" s="1" t="s">
        <v>23090</v>
      </c>
      <c r="AT2524" s="1" t="s">
        <v>26</v>
      </c>
    </row>
    <row r="2525" spans="1:46" x14ac:dyDescent="0.25">
      <c r="A2525" s="1" t="s">
        <v>18954</v>
      </c>
      <c r="B2525" s="2" t="s">
        <v>23101</v>
      </c>
      <c r="C2525" s="2" t="s">
        <v>23108</v>
      </c>
      <c r="D2525" s="1">
        <v>0</v>
      </c>
      <c r="E2525" s="1">
        <v>1</v>
      </c>
      <c r="F2525" s="1">
        <v>1</v>
      </c>
      <c r="G2525" s="1">
        <v>2</v>
      </c>
      <c r="H2525" s="6">
        <v>0.5</v>
      </c>
      <c r="I2525">
        <v>1</v>
      </c>
      <c r="J2525" s="1">
        <v>36</v>
      </c>
      <c r="K2525" s="1">
        <v>1</v>
      </c>
      <c r="L2525" s="1">
        <v>638</v>
      </c>
      <c r="M2525" s="6">
        <v>0.64</v>
      </c>
      <c r="N2525" s="4">
        <v>2400</v>
      </c>
      <c r="O2525" s="4">
        <v>200</v>
      </c>
      <c r="P2525" s="4">
        <v>500</v>
      </c>
      <c r="Q2525" s="3">
        <v>0.35</v>
      </c>
      <c r="R2525" s="1">
        <v>24</v>
      </c>
      <c r="S2525" s="1">
        <v>500</v>
      </c>
      <c r="T2525" s="1">
        <v>50</v>
      </c>
      <c r="U2525" s="1">
        <v>1</v>
      </c>
      <c r="V2525" s="1">
        <v>25</v>
      </c>
      <c r="W2525" s="1">
        <v>1</v>
      </c>
      <c r="X2525" s="1">
        <v>1</v>
      </c>
      <c r="Y2525" s="1">
        <v>1</v>
      </c>
      <c r="Z2525" s="1">
        <v>2</v>
      </c>
      <c r="AA2525" s="1">
        <v>1</v>
      </c>
      <c r="AB2525" s="1">
        <v>1</v>
      </c>
      <c r="AC2525" s="1">
        <v>30</v>
      </c>
      <c r="AD2525" s="1">
        <v>0</v>
      </c>
      <c r="AE2525" s="1">
        <v>1200</v>
      </c>
      <c r="AF2525" s="1">
        <v>270</v>
      </c>
      <c r="AG2525" s="1">
        <v>250</v>
      </c>
      <c r="AH2525" s="1">
        <v>500</v>
      </c>
      <c r="AI2525" s="1">
        <v>2250</v>
      </c>
      <c r="AJ2525" s="1" t="s">
        <v>5846</v>
      </c>
      <c r="AK2525" s="1" t="s">
        <v>5847</v>
      </c>
      <c r="AL2525" s="1" t="s">
        <v>5848</v>
      </c>
      <c r="AM2525" s="1" t="s">
        <v>16</v>
      </c>
      <c r="AN2525" s="1" t="s">
        <v>23098</v>
      </c>
      <c r="AO2525" s="1" t="s">
        <v>86</v>
      </c>
      <c r="AP2525" s="1" t="s">
        <v>86</v>
      </c>
      <c r="AQ2525" s="1" t="s">
        <v>14</v>
      </c>
      <c r="AR2525" s="1" t="s">
        <v>19</v>
      </c>
      <c r="AS2525" s="1" t="s">
        <v>23091</v>
      </c>
      <c r="AT2525" s="1" t="s">
        <v>101</v>
      </c>
    </row>
    <row r="2526" spans="1:46" x14ac:dyDescent="0.25">
      <c r="A2526" s="1" t="s">
        <v>21787</v>
      </c>
      <c r="B2526" s="2" t="s">
        <v>23101</v>
      </c>
      <c r="C2526" s="2" t="s">
        <v>23108</v>
      </c>
      <c r="D2526" s="1">
        <v>0</v>
      </c>
      <c r="E2526" s="1">
        <v>0</v>
      </c>
      <c r="F2526" s="1">
        <v>1</v>
      </c>
      <c r="G2526" s="1">
        <v>1</v>
      </c>
      <c r="H2526" s="6">
        <v>1</v>
      </c>
      <c r="I2526">
        <v>1</v>
      </c>
      <c r="J2526" s="1">
        <v>29</v>
      </c>
      <c r="K2526" s="1">
        <v>1</v>
      </c>
      <c r="L2526" s="1">
        <v>518</v>
      </c>
      <c r="M2526" s="6">
        <v>0.26</v>
      </c>
      <c r="N2526" s="4">
        <v>1500</v>
      </c>
      <c r="O2526" s="4">
        <v>115</v>
      </c>
      <c r="P2526" s="4">
        <v>100</v>
      </c>
      <c r="Q2526" s="3">
        <v>0.35</v>
      </c>
      <c r="R2526" s="1">
        <v>12</v>
      </c>
      <c r="S2526" s="1">
        <v>100</v>
      </c>
      <c r="T2526" s="1">
        <v>9</v>
      </c>
      <c r="U2526" s="1">
        <v>1</v>
      </c>
      <c r="V2526" s="1">
        <v>25</v>
      </c>
      <c r="W2526" s="1">
        <v>0</v>
      </c>
      <c r="X2526" s="1">
        <v>0</v>
      </c>
      <c r="Y2526" s="1">
        <v>1</v>
      </c>
      <c r="Z2526" s="1">
        <v>2</v>
      </c>
      <c r="AA2526" s="1">
        <v>1</v>
      </c>
      <c r="AB2526" s="1">
        <v>1</v>
      </c>
      <c r="AC2526" s="1">
        <v>0</v>
      </c>
      <c r="AD2526" s="1">
        <v>0</v>
      </c>
      <c r="AE2526" s="1">
        <v>0</v>
      </c>
      <c r="AF2526" s="1">
        <v>0</v>
      </c>
      <c r="AG2526" s="1">
        <v>0</v>
      </c>
      <c r="AH2526" s="1">
        <v>350</v>
      </c>
      <c r="AI2526" s="1">
        <v>350</v>
      </c>
      <c r="AJ2526" s="1" t="s">
        <v>13595</v>
      </c>
      <c r="AK2526" s="1" t="s">
        <v>13596</v>
      </c>
      <c r="AL2526" s="1" t="s">
        <v>13597</v>
      </c>
      <c r="AM2526" s="1" t="s">
        <v>16</v>
      </c>
      <c r="AN2526" s="1" t="s">
        <v>23098</v>
      </c>
      <c r="AO2526" s="1" t="s">
        <v>86</v>
      </c>
      <c r="AP2526" s="1" t="s">
        <v>57</v>
      </c>
      <c r="AQ2526" s="1" t="s">
        <v>25</v>
      </c>
      <c r="AR2526" s="1" t="s">
        <v>19</v>
      </c>
      <c r="AS2526" s="1" t="s">
        <v>23091</v>
      </c>
      <c r="AT2526" s="1" t="s">
        <v>101</v>
      </c>
    </row>
    <row r="2527" spans="1:46" x14ac:dyDescent="0.25">
      <c r="A2527" s="1" t="s">
        <v>18960</v>
      </c>
      <c r="B2527" s="2" t="s">
        <v>23101</v>
      </c>
      <c r="C2527" s="2" t="s">
        <v>23108</v>
      </c>
      <c r="D2527" s="1">
        <v>0</v>
      </c>
      <c r="E2527" s="1">
        <v>1</v>
      </c>
      <c r="F2527" s="1">
        <v>2</v>
      </c>
      <c r="G2527" s="1">
        <v>3</v>
      </c>
      <c r="H2527" s="6">
        <v>0.66666666666666663</v>
      </c>
      <c r="I2527">
        <v>0</v>
      </c>
      <c r="J2527" s="1">
        <v>41</v>
      </c>
      <c r="K2527" s="1">
        <v>0</v>
      </c>
      <c r="L2527" s="1">
        <v>515</v>
      </c>
      <c r="M2527" s="6">
        <v>0.25</v>
      </c>
      <c r="N2527" s="4">
        <v>3000</v>
      </c>
      <c r="O2527" s="4">
        <v>270</v>
      </c>
      <c r="P2527" s="4">
        <v>300</v>
      </c>
      <c r="Q2527" s="3">
        <v>0.27</v>
      </c>
      <c r="R2527" s="1">
        <v>24</v>
      </c>
      <c r="S2527" s="1">
        <v>300</v>
      </c>
      <c r="T2527" s="1">
        <v>29</v>
      </c>
      <c r="U2527" s="1">
        <v>1</v>
      </c>
      <c r="V2527" s="1">
        <v>25</v>
      </c>
      <c r="W2527" s="1">
        <v>0</v>
      </c>
      <c r="X2527" s="1">
        <v>1</v>
      </c>
      <c r="Y2527" s="1">
        <v>0</v>
      </c>
      <c r="Z2527" s="1">
        <v>3</v>
      </c>
      <c r="AA2527" s="1">
        <v>1</v>
      </c>
      <c r="AB2527" s="1">
        <v>1</v>
      </c>
      <c r="AC2527" s="1">
        <v>600</v>
      </c>
      <c r="AD2527" s="1">
        <v>0</v>
      </c>
      <c r="AE2527" s="1">
        <v>0</v>
      </c>
      <c r="AF2527" s="1">
        <v>0</v>
      </c>
      <c r="AG2527" s="1">
        <v>0</v>
      </c>
      <c r="AH2527" s="1">
        <v>550</v>
      </c>
      <c r="AI2527" s="1">
        <v>1150</v>
      </c>
      <c r="AJ2527" s="1" t="s">
        <v>5866</v>
      </c>
      <c r="AK2527" s="1" t="s">
        <v>5867</v>
      </c>
      <c r="AL2527" s="1" t="s">
        <v>5868</v>
      </c>
      <c r="AM2527" s="1" t="s">
        <v>12</v>
      </c>
      <c r="AN2527" s="1" t="s">
        <v>23097</v>
      </c>
      <c r="AO2527" s="1" t="s">
        <v>86</v>
      </c>
      <c r="AP2527" s="1" t="s">
        <v>57</v>
      </c>
      <c r="AQ2527" s="1" t="s">
        <v>14</v>
      </c>
      <c r="AR2527" s="1" t="s">
        <v>30</v>
      </c>
      <c r="AS2527" s="1" t="s">
        <v>23091</v>
      </c>
      <c r="AT2527" s="1" t="s">
        <v>101</v>
      </c>
    </row>
    <row r="2528" spans="1:46" x14ac:dyDescent="0.25">
      <c r="A2528" s="1" t="s">
        <v>17654</v>
      </c>
      <c r="B2528" s="2" t="s">
        <v>23101</v>
      </c>
      <c r="C2528" s="2" t="s">
        <v>23108</v>
      </c>
      <c r="D2528" s="1">
        <v>0</v>
      </c>
      <c r="E2528" s="1">
        <v>0</v>
      </c>
      <c r="F2528" s="1">
        <v>3</v>
      </c>
      <c r="G2528" s="1">
        <v>3</v>
      </c>
      <c r="H2528" s="6">
        <v>1</v>
      </c>
      <c r="I2528">
        <v>0</v>
      </c>
      <c r="J2528" s="1">
        <v>34</v>
      </c>
      <c r="K2528" s="1">
        <v>0</v>
      </c>
      <c r="L2528" s="1">
        <v>570</v>
      </c>
      <c r="M2528" s="6">
        <v>0.43</v>
      </c>
      <c r="N2528" s="4">
        <v>2000</v>
      </c>
      <c r="O2528" s="4">
        <v>150</v>
      </c>
      <c r="P2528" s="4">
        <v>300</v>
      </c>
      <c r="Q2528" s="3">
        <v>0.25</v>
      </c>
      <c r="R2528" s="1">
        <v>24</v>
      </c>
      <c r="S2528" s="1">
        <v>300</v>
      </c>
      <c r="T2528" s="1">
        <v>29</v>
      </c>
      <c r="U2528" s="1">
        <v>1</v>
      </c>
      <c r="V2528" s="1">
        <v>25</v>
      </c>
      <c r="W2528" s="1">
        <v>0</v>
      </c>
      <c r="X2528" s="1">
        <v>0</v>
      </c>
      <c r="Y2528" s="1">
        <v>1</v>
      </c>
      <c r="Z2528" s="1">
        <v>2</v>
      </c>
      <c r="AA2528" s="1">
        <v>1</v>
      </c>
      <c r="AB2528" s="1">
        <v>0</v>
      </c>
      <c r="AC2528" s="1">
        <v>0</v>
      </c>
      <c r="AD2528" s="1">
        <v>333</v>
      </c>
      <c r="AE2528" s="1">
        <v>0</v>
      </c>
      <c r="AF2528" s="1">
        <v>710</v>
      </c>
      <c r="AG2528" s="1">
        <v>0</v>
      </c>
      <c r="AH2528" s="1">
        <v>0</v>
      </c>
      <c r="AI2528" s="1">
        <v>1043</v>
      </c>
      <c r="AJ2528" s="1" t="s">
        <v>1816</v>
      </c>
      <c r="AK2528" s="1" t="s">
        <v>2040</v>
      </c>
      <c r="AL2528" s="1" t="s">
        <v>2041</v>
      </c>
      <c r="AM2528" s="1" t="s">
        <v>12</v>
      </c>
      <c r="AN2528" s="1" t="s">
        <v>23097</v>
      </c>
      <c r="AO2528" s="1" t="s">
        <v>86</v>
      </c>
      <c r="AP2528" s="1" t="s">
        <v>57</v>
      </c>
      <c r="AQ2528" s="1" t="s">
        <v>25</v>
      </c>
      <c r="AR2528" s="1" t="s">
        <v>19</v>
      </c>
      <c r="AS2528" s="1" t="s">
        <v>23091</v>
      </c>
      <c r="AT2528" s="1" t="s">
        <v>26</v>
      </c>
    </row>
    <row r="2529" spans="1:46" x14ac:dyDescent="0.25">
      <c r="A2529" s="1" t="s">
        <v>17662</v>
      </c>
      <c r="B2529" s="2" t="s">
        <v>23101</v>
      </c>
      <c r="C2529" s="2" t="s">
        <v>23108</v>
      </c>
      <c r="D2529" s="1">
        <v>0</v>
      </c>
      <c r="E2529" s="1">
        <v>0</v>
      </c>
      <c r="F2529" s="1">
        <v>1</v>
      </c>
      <c r="G2529" s="1">
        <v>1</v>
      </c>
      <c r="H2529" s="6">
        <v>1</v>
      </c>
      <c r="I2529">
        <v>0</v>
      </c>
      <c r="J2529" s="1">
        <v>51</v>
      </c>
      <c r="K2529" s="1">
        <v>1</v>
      </c>
      <c r="L2529" s="1">
        <v>467</v>
      </c>
      <c r="M2529" s="6">
        <v>7.0000000000000007E-2</v>
      </c>
      <c r="N2529" s="4">
        <v>3762</v>
      </c>
      <c r="O2529" s="4">
        <v>320</v>
      </c>
      <c r="P2529" s="4">
        <v>300</v>
      </c>
      <c r="Q2529" s="3">
        <v>0.3</v>
      </c>
      <c r="R2529" s="1">
        <v>24</v>
      </c>
      <c r="S2529" s="1">
        <v>300</v>
      </c>
      <c r="T2529" s="1">
        <v>30</v>
      </c>
      <c r="U2529" s="1">
        <v>1</v>
      </c>
      <c r="V2529" s="1">
        <v>25</v>
      </c>
      <c r="W2529" s="1">
        <v>1</v>
      </c>
      <c r="X2529" s="1">
        <v>0</v>
      </c>
      <c r="Y2529" s="1">
        <v>0</v>
      </c>
      <c r="Z2529" s="1">
        <v>9</v>
      </c>
      <c r="AA2529" s="1">
        <v>1</v>
      </c>
      <c r="AB2529" s="1">
        <v>0</v>
      </c>
      <c r="AC2529" s="1">
        <v>0</v>
      </c>
      <c r="AD2529" s="1">
        <v>0</v>
      </c>
      <c r="AE2529" s="1">
        <v>0</v>
      </c>
      <c r="AF2529" s="1">
        <v>0</v>
      </c>
      <c r="AG2529" s="1">
        <v>0</v>
      </c>
      <c r="AH2529" s="1">
        <v>150</v>
      </c>
      <c r="AI2529" s="1">
        <v>150</v>
      </c>
      <c r="AJ2529" s="1" t="s">
        <v>2065</v>
      </c>
      <c r="AK2529" s="1" t="s">
        <v>2066</v>
      </c>
      <c r="AL2529" s="1" t="s">
        <v>2067</v>
      </c>
      <c r="AM2529" s="1" t="s">
        <v>12</v>
      </c>
      <c r="AN2529" s="1" t="s">
        <v>23098</v>
      </c>
      <c r="AO2529" s="1" t="s">
        <v>86</v>
      </c>
      <c r="AP2529" s="1" t="s">
        <v>86</v>
      </c>
      <c r="AQ2529" s="1" t="s">
        <v>25</v>
      </c>
      <c r="AR2529" s="1" t="s">
        <v>30</v>
      </c>
      <c r="AS2529" s="1" t="s">
        <v>23091</v>
      </c>
      <c r="AT2529" s="1" t="s">
        <v>26</v>
      </c>
    </row>
    <row r="2530" spans="1:46" x14ac:dyDescent="0.25">
      <c r="A2530" s="1" t="s">
        <v>22978</v>
      </c>
      <c r="B2530" s="2" t="s">
        <v>23101</v>
      </c>
      <c r="C2530" s="2" t="s">
        <v>23108</v>
      </c>
      <c r="D2530" s="1">
        <v>0</v>
      </c>
      <c r="E2530" s="1">
        <v>0</v>
      </c>
      <c r="F2530" s="1">
        <v>1</v>
      </c>
      <c r="G2530" s="1">
        <v>1</v>
      </c>
      <c r="H2530" s="6">
        <v>1</v>
      </c>
      <c r="I2530">
        <v>0</v>
      </c>
      <c r="J2530" s="1">
        <v>36</v>
      </c>
      <c r="K2530" s="1">
        <v>1</v>
      </c>
      <c r="L2530" s="1">
        <v>539</v>
      </c>
      <c r="M2530" s="6">
        <v>0.11</v>
      </c>
      <c r="N2530" s="4">
        <v>4500</v>
      </c>
      <c r="O2530" s="4">
        <v>250</v>
      </c>
      <c r="P2530" s="4">
        <v>500</v>
      </c>
      <c r="Q2530" s="3">
        <v>0.33</v>
      </c>
      <c r="R2530" s="1">
        <v>24</v>
      </c>
      <c r="S2530" s="1">
        <v>500</v>
      </c>
      <c r="T2530" s="1">
        <v>63</v>
      </c>
      <c r="U2530" s="1">
        <v>1</v>
      </c>
      <c r="V2530" s="1">
        <v>25</v>
      </c>
      <c r="W2530" s="1">
        <v>0</v>
      </c>
      <c r="X2530" s="1">
        <v>0</v>
      </c>
      <c r="Y2530" s="1">
        <v>1</v>
      </c>
      <c r="Z2530" s="1">
        <v>2</v>
      </c>
      <c r="AA2530" s="1">
        <v>0</v>
      </c>
      <c r="AB2530" s="1">
        <v>0</v>
      </c>
      <c r="AC2530" s="1">
        <v>0</v>
      </c>
      <c r="AD2530" s="1">
        <v>0</v>
      </c>
      <c r="AE2530" s="1">
        <v>0</v>
      </c>
      <c r="AF2530" s="1">
        <v>0</v>
      </c>
      <c r="AG2530" s="1">
        <v>0</v>
      </c>
      <c r="AH2530" s="1">
        <v>0</v>
      </c>
      <c r="AI2530" s="1">
        <v>0</v>
      </c>
      <c r="AJ2530" s="1" t="s">
        <v>16767</v>
      </c>
      <c r="AK2530" s="1" t="s">
        <v>16768</v>
      </c>
      <c r="AL2530" s="1" t="s">
        <v>16769</v>
      </c>
      <c r="AM2530" s="1" t="s">
        <v>12</v>
      </c>
      <c r="AN2530" s="1" t="s">
        <v>23098</v>
      </c>
      <c r="AO2530" s="1" t="s">
        <v>86</v>
      </c>
      <c r="AP2530" s="1" t="s">
        <v>57</v>
      </c>
      <c r="AQ2530" s="1" t="s">
        <v>25</v>
      </c>
      <c r="AR2530" s="1" t="s">
        <v>19</v>
      </c>
      <c r="AS2530" s="1" t="s">
        <v>23090</v>
      </c>
      <c r="AT2530" s="1" t="s">
        <v>26</v>
      </c>
    </row>
    <row r="2531" spans="1:46" x14ac:dyDescent="0.25">
      <c r="A2531" s="1" t="s">
        <v>23002</v>
      </c>
      <c r="B2531" s="2" t="s">
        <v>23101</v>
      </c>
      <c r="C2531" s="2" t="s">
        <v>23108</v>
      </c>
      <c r="D2531" s="1">
        <v>0</v>
      </c>
      <c r="E2531" s="1">
        <v>0</v>
      </c>
      <c r="F2531" s="1">
        <v>3</v>
      </c>
      <c r="G2531" s="1">
        <v>3</v>
      </c>
      <c r="H2531" s="6">
        <v>1</v>
      </c>
      <c r="I2531">
        <v>0</v>
      </c>
      <c r="J2531" s="1">
        <v>34</v>
      </c>
      <c r="K2531" s="1">
        <v>1</v>
      </c>
      <c r="L2531" s="1">
        <v>556</v>
      </c>
      <c r="M2531" s="6">
        <v>0.22</v>
      </c>
      <c r="N2531" s="4">
        <v>2000</v>
      </c>
      <c r="O2531" s="4">
        <v>150</v>
      </c>
      <c r="P2531" s="4">
        <v>200</v>
      </c>
      <c r="Q2531" s="3">
        <v>0.28999999999999998</v>
      </c>
      <c r="R2531" s="1">
        <v>24</v>
      </c>
      <c r="S2531" s="1">
        <v>200</v>
      </c>
      <c r="T2531" s="1">
        <v>20</v>
      </c>
      <c r="U2531" s="1">
        <v>1</v>
      </c>
      <c r="V2531" s="1">
        <v>25</v>
      </c>
      <c r="W2531" s="1">
        <v>0</v>
      </c>
      <c r="X2531" s="1">
        <v>0</v>
      </c>
      <c r="Y2531" s="1">
        <v>1</v>
      </c>
      <c r="Z2531" s="1">
        <v>1</v>
      </c>
      <c r="AA2531" s="1">
        <v>0</v>
      </c>
      <c r="AB2531" s="1">
        <v>1</v>
      </c>
      <c r="AC2531" s="1">
        <v>0</v>
      </c>
      <c r="AD2531" s="1">
        <v>2000</v>
      </c>
      <c r="AE2531" s="1">
        <v>0</v>
      </c>
      <c r="AF2531" s="1">
        <v>0</v>
      </c>
      <c r="AG2531" s="1">
        <v>0</v>
      </c>
      <c r="AH2531" s="1">
        <v>0</v>
      </c>
      <c r="AI2531" s="1">
        <v>2000</v>
      </c>
      <c r="AJ2531" s="1" t="s">
        <v>16831</v>
      </c>
      <c r="AK2531" s="1" t="s">
        <v>16832</v>
      </c>
      <c r="AL2531" s="1" t="s">
        <v>16833</v>
      </c>
      <c r="AM2531" s="1" t="s">
        <v>12</v>
      </c>
      <c r="AN2531" s="1" t="s">
        <v>23098</v>
      </c>
      <c r="AO2531" s="1" t="s">
        <v>86</v>
      </c>
      <c r="AP2531" s="1" t="s">
        <v>57</v>
      </c>
      <c r="AQ2531" s="1" t="s">
        <v>25</v>
      </c>
      <c r="AR2531" s="1" t="s">
        <v>19</v>
      </c>
      <c r="AS2531" s="1" t="s">
        <v>23090</v>
      </c>
      <c r="AT2531" s="1" t="s">
        <v>101</v>
      </c>
    </row>
    <row r="2532" spans="1:46" x14ac:dyDescent="0.25">
      <c r="A2532" s="1" t="s">
        <v>17765</v>
      </c>
      <c r="B2532" s="2" t="s">
        <v>23101</v>
      </c>
      <c r="C2532" s="2" t="s">
        <v>23109</v>
      </c>
      <c r="D2532" s="1">
        <v>0</v>
      </c>
      <c r="E2532" s="1">
        <v>0</v>
      </c>
      <c r="F2532" s="1">
        <v>1</v>
      </c>
      <c r="G2532" s="1">
        <v>1</v>
      </c>
      <c r="H2532" s="6">
        <v>1</v>
      </c>
      <c r="I2532">
        <v>0</v>
      </c>
      <c r="J2532" s="1">
        <v>32</v>
      </c>
      <c r="K2532" s="1">
        <v>0</v>
      </c>
      <c r="L2532" s="1">
        <v>613</v>
      </c>
      <c r="M2532" s="6">
        <v>0.6</v>
      </c>
      <c r="N2532" s="4">
        <v>3950</v>
      </c>
      <c r="O2532" s="4">
        <v>240</v>
      </c>
      <c r="P2532" s="4">
        <v>300</v>
      </c>
      <c r="Q2532" s="3">
        <v>0.35</v>
      </c>
      <c r="R2532" s="1">
        <v>24</v>
      </c>
      <c r="S2532" s="1">
        <v>300</v>
      </c>
      <c r="T2532" s="1">
        <v>44</v>
      </c>
      <c r="U2532" s="1">
        <v>1</v>
      </c>
      <c r="V2532" s="1">
        <v>25</v>
      </c>
      <c r="W2532" s="1">
        <v>0</v>
      </c>
      <c r="X2532" s="1">
        <v>0</v>
      </c>
      <c r="Y2532" s="1">
        <v>1</v>
      </c>
      <c r="Z2532" s="1">
        <v>2</v>
      </c>
      <c r="AA2532" s="1">
        <v>0</v>
      </c>
      <c r="AB2532" s="1">
        <v>0</v>
      </c>
      <c r="AC2532" s="1">
        <v>1350</v>
      </c>
      <c r="AD2532" s="1">
        <v>140</v>
      </c>
      <c r="AE2532" s="1">
        <v>0</v>
      </c>
      <c r="AF2532" s="1">
        <v>0</v>
      </c>
      <c r="AG2532" s="1">
        <v>0</v>
      </c>
      <c r="AH2532" s="1">
        <v>1300</v>
      </c>
      <c r="AI2532" s="1">
        <v>2790</v>
      </c>
      <c r="AJ2532" s="1" t="s">
        <v>2370</v>
      </c>
      <c r="AK2532" s="1" t="s">
        <v>2371</v>
      </c>
      <c r="AL2532" s="1" t="s">
        <v>2372</v>
      </c>
      <c r="AM2532" s="1" t="s">
        <v>12</v>
      </c>
      <c r="AN2532" s="1" t="s">
        <v>23097</v>
      </c>
      <c r="AO2532" s="1" t="s">
        <v>86</v>
      </c>
      <c r="AP2532" s="1" t="s">
        <v>57</v>
      </c>
      <c r="AQ2532" s="1" t="s">
        <v>25</v>
      </c>
      <c r="AR2532" s="1" t="s">
        <v>19</v>
      </c>
      <c r="AS2532" s="1" t="s">
        <v>23090</v>
      </c>
      <c r="AT2532" s="1" t="s">
        <v>26</v>
      </c>
    </row>
    <row r="2533" spans="1:46" x14ac:dyDescent="0.25">
      <c r="A2533" s="1" t="s">
        <v>20513</v>
      </c>
      <c r="B2533" s="2" t="s">
        <v>23076</v>
      </c>
      <c r="C2533" s="2" t="s">
        <v>23107</v>
      </c>
      <c r="D2533" s="1">
        <v>0</v>
      </c>
      <c r="E2533" s="1">
        <v>0</v>
      </c>
      <c r="F2533" s="1">
        <v>2</v>
      </c>
      <c r="G2533" s="1">
        <v>2</v>
      </c>
      <c r="H2533" s="6">
        <v>1</v>
      </c>
      <c r="I2533">
        <v>0</v>
      </c>
      <c r="J2533" s="1">
        <v>38</v>
      </c>
      <c r="K2533" s="1">
        <v>0</v>
      </c>
      <c r="L2533" s="1">
        <v>888</v>
      </c>
      <c r="M2533" s="6">
        <v>1.67</v>
      </c>
      <c r="N2533" s="4">
        <v>3600</v>
      </c>
      <c r="O2533" s="4">
        <v>300</v>
      </c>
      <c r="P2533" s="4">
        <v>1000</v>
      </c>
      <c r="Q2533" s="3">
        <v>0.3</v>
      </c>
      <c r="R2533" s="1">
        <v>12</v>
      </c>
      <c r="S2533" s="1">
        <v>1000</v>
      </c>
      <c r="T2533" s="1">
        <v>74</v>
      </c>
      <c r="U2533" s="1">
        <v>0</v>
      </c>
      <c r="V2533" s="1">
        <v>24</v>
      </c>
      <c r="W2533" s="1">
        <v>1</v>
      </c>
      <c r="X2533" s="1">
        <v>1</v>
      </c>
      <c r="Y2533" s="1">
        <v>0</v>
      </c>
      <c r="Z2533" s="1">
        <v>2</v>
      </c>
      <c r="AA2533" s="1">
        <v>1</v>
      </c>
      <c r="AB2533" s="1">
        <v>0</v>
      </c>
      <c r="AC2533" s="1">
        <v>43700</v>
      </c>
      <c r="AD2533" s="1">
        <v>0</v>
      </c>
      <c r="AE2533" s="1">
        <v>0</v>
      </c>
      <c r="AF2533" s="1">
        <v>0</v>
      </c>
      <c r="AG2533" s="1">
        <v>280</v>
      </c>
      <c r="AH2533" s="1">
        <v>0</v>
      </c>
      <c r="AI2533" s="1">
        <v>43980</v>
      </c>
      <c r="AJ2533" s="1" t="s">
        <v>10159</v>
      </c>
      <c r="AK2533" s="1" t="s">
        <v>10160</v>
      </c>
      <c r="AL2533" s="1" t="s">
        <v>10161</v>
      </c>
      <c r="AM2533" s="1" t="s">
        <v>12</v>
      </c>
      <c r="AN2533" s="1" t="s">
        <v>23097</v>
      </c>
      <c r="AO2533" s="1" t="s">
        <v>364</v>
      </c>
      <c r="AP2533" s="1" t="s">
        <v>86</v>
      </c>
      <c r="AQ2533" s="1" t="s">
        <v>14</v>
      </c>
      <c r="AR2533" s="1" t="s">
        <v>30</v>
      </c>
      <c r="AS2533" s="1" t="s">
        <v>23091</v>
      </c>
      <c r="AT2533" s="1" t="s">
        <v>26</v>
      </c>
    </row>
    <row r="2534" spans="1:46" x14ac:dyDescent="0.25">
      <c r="A2534" s="1" t="s">
        <v>18166</v>
      </c>
      <c r="B2534" s="2" t="s">
        <v>23076</v>
      </c>
      <c r="C2534" s="2" t="s">
        <v>23107</v>
      </c>
      <c r="D2534" s="1">
        <v>0</v>
      </c>
      <c r="E2534" s="1">
        <v>5</v>
      </c>
      <c r="F2534" s="1">
        <v>2</v>
      </c>
      <c r="G2534" s="1">
        <v>7</v>
      </c>
      <c r="H2534" s="6">
        <v>0.2857142857142857</v>
      </c>
      <c r="I2534">
        <v>0</v>
      </c>
      <c r="J2534" s="1">
        <v>34</v>
      </c>
      <c r="K2534" s="1">
        <v>0</v>
      </c>
      <c r="L2534" s="1">
        <v>664</v>
      </c>
      <c r="M2534" s="6">
        <v>0.39</v>
      </c>
      <c r="N2534" s="4">
        <v>3600</v>
      </c>
      <c r="O2534" s="4">
        <v>240</v>
      </c>
      <c r="P2534" s="4">
        <v>500</v>
      </c>
      <c r="Q2534" s="3">
        <v>0.26</v>
      </c>
      <c r="R2534" s="1">
        <v>24</v>
      </c>
      <c r="S2534" s="1">
        <v>500</v>
      </c>
      <c r="T2534" s="1">
        <v>58</v>
      </c>
      <c r="U2534" s="1">
        <v>1</v>
      </c>
      <c r="V2534" s="1">
        <v>24</v>
      </c>
      <c r="W2534" s="1">
        <v>0</v>
      </c>
      <c r="X2534" s="1">
        <v>0</v>
      </c>
      <c r="Y2534" s="1">
        <v>1</v>
      </c>
      <c r="Z2534" s="1">
        <v>3</v>
      </c>
      <c r="AA2534" s="1">
        <v>0</v>
      </c>
      <c r="AB2534" s="1">
        <v>0</v>
      </c>
      <c r="AC2534" s="1">
        <v>0</v>
      </c>
      <c r="AD2534" s="1">
        <v>0</v>
      </c>
      <c r="AE2534" s="1">
        <v>386</v>
      </c>
      <c r="AF2534" s="1">
        <v>0</v>
      </c>
      <c r="AG2534" s="1">
        <v>0</v>
      </c>
      <c r="AH2534" s="1">
        <v>900</v>
      </c>
      <c r="AI2534" s="1">
        <v>1286</v>
      </c>
      <c r="AJ2534" s="1" t="s">
        <v>3560</v>
      </c>
      <c r="AK2534" s="1" t="s">
        <v>3561</v>
      </c>
      <c r="AL2534" s="1" t="s">
        <v>3562</v>
      </c>
      <c r="AM2534" s="1" t="s">
        <v>12</v>
      </c>
      <c r="AN2534" s="1" t="s">
        <v>23097</v>
      </c>
      <c r="AO2534" s="1" t="s">
        <v>86</v>
      </c>
      <c r="AP2534" s="1" t="s">
        <v>57</v>
      </c>
      <c r="AQ2534" s="1" t="s">
        <v>25</v>
      </c>
      <c r="AR2534" s="1" t="s">
        <v>19</v>
      </c>
      <c r="AS2534" s="1" t="s">
        <v>23090</v>
      </c>
      <c r="AT2534" s="1" t="s">
        <v>26</v>
      </c>
    </row>
    <row r="2535" spans="1:46" x14ac:dyDescent="0.25">
      <c r="A2535" s="1" t="s">
        <v>21324</v>
      </c>
      <c r="B2535" s="2" t="s">
        <v>23073</v>
      </c>
      <c r="C2535" s="2" t="s">
        <v>23104</v>
      </c>
      <c r="D2535" s="1">
        <v>0</v>
      </c>
      <c r="E2535" s="1">
        <v>0</v>
      </c>
      <c r="F2535" s="1">
        <v>1</v>
      </c>
      <c r="G2535" s="1">
        <v>1</v>
      </c>
      <c r="H2535" s="6">
        <v>1</v>
      </c>
      <c r="I2535">
        <v>1</v>
      </c>
      <c r="J2535" s="1">
        <v>36</v>
      </c>
      <c r="K2535" s="1">
        <v>0</v>
      </c>
      <c r="L2535" s="1">
        <v>819</v>
      </c>
      <c r="M2535" s="6">
        <v>0</v>
      </c>
      <c r="N2535" s="4">
        <v>2220</v>
      </c>
      <c r="O2535" s="4">
        <v>185</v>
      </c>
      <c r="P2535" s="4">
        <v>100</v>
      </c>
      <c r="Q2535" s="3">
        <v>0.2</v>
      </c>
      <c r="R2535" s="1">
        <v>12</v>
      </c>
      <c r="S2535" s="1">
        <v>100</v>
      </c>
      <c r="T2535" s="1">
        <v>7</v>
      </c>
      <c r="U2535" s="1">
        <v>1</v>
      </c>
      <c r="V2535" s="1">
        <v>24</v>
      </c>
      <c r="W2535" s="1">
        <v>0</v>
      </c>
      <c r="X2535" s="1">
        <v>0</v>
      </c>
      <c r="Y2535" s="1">
        <v>0</v>
      </c>
      <c r="Z2535" s="1">
        <v>1</v>
      </c>
      <c r="AA2535" s="1">
        <v>0</v>
      </c>
      <c r="AB2535" s="1">
        <v>1</v>
      </c>
      <c r="AC2535" s="1">
        <v>0</v>
      </c>
      <c r="AD2535" s="1">
        <v>0</v>
      </c>
      <c r="AE2535" s="1">
        <v>0</v>
      </c>
      <c r="AF2535" s="1">
        <v>0</v>
      </c>
      <c r="AG2535" s="1">
        <v>0</v>
      </c>
      <c r="AH2535" s="1">
        <v>0</v>
      </c>
      <c r="AI2535" s="1">
        <v>0</v>
      </c>
      <c r="AJ2535" s="1" t="s">
        <v>12354</v>
      </c>
      <c r="AK2535" s="1" t="s">
        <v>12355</v>
      </c>
      <c r="AL2535" s="1" t="s">
        <v>11</v>
      </c>
      <c r="AM2535" s="1" t="s">
        <v>16</v>
      </c>
      <c r="AN2535" s="1" t="s">
        <v>23097</v>
      </c>
      <c r="AO2535" s="1" t="s">
        <v>86</v>
      </c>
      <c r="AP2535" s="1" t="s">
        <v>57</v>
      </c>
      <c r="AQ2535" s="1" t="s">
        <v>25</v>
      </c>
      <c r="AR2535" s="1" t="s">
        <v>30</v>
      </c>
      <c r="AS2535" s="1" t="s">
        <v>23090</v>
      </c>
      <c r="AT2535" s="1" t="s">
        <v>101</v>
      </c>
    </row>
    <row r="2536" spans="1:46" x14ac:dyDescent="0.25">
      <c r="A2536" s="1" t="s">
        <v>17848</v>
      </c>
      <c r="B2536" s="2" t="s">
        <v>23073</v>
      </c>
      <c r="C2536" s="2" t="s">
        <v>23104</v>
      </c>
      <c r="D2536" s="1">
        <v>0</v>
      </c>
      <c r="E2536" s="1">
        <v>0</v>
      </c>
      <c r="F2536" s="1">
        <v>1</v>
      </c>
      <c r="G2536" s="1">
        <v>1</v>
      </c>
      <c r="H2536" s="6">
        <v>1</v>
      </c>
      <c r="I2536">
        <v>1</v>
      </c>
      <c r="J2536" s="1">
        <v>41</v>
      </c>
      <c r="K2536" s="1">
        <v>1</v>
      </c>
      <c r="L2536" s="1">
        <v>751</v>
      </c>
      <c r="M2536" s="6">
        <v>0.19</v>
      </c>
      <c r="N2536" s="4">
        <v>6000</v>
      </c>
      <c r="O2536" s="4">
        <v>500</v>
      </c>
      <c r="P2536" s="4">
        <v>1000</v>
      </c>
      <c r="Q2536" s="3">
        <v>0.3</v>
      </c>
      <c r="R2536" s="1">
        <v>36</v>
      </c>
      <c r="S2536" s="1">
        <v>1000</v>
      </c>
      <c r="T2536" s="1">
        <v>58</v>
      </c>
      <c r="U2536" s="1">
        <v>0</v>
      </c>
      <c r="V2536" s="1">
        <v>24</v>
      </c>
      <c r="W2536" s="1">
        <v>0</v>
      </c>
      <c r="X2536" s="1">
        <v>1</v>
      </c>
      <c r="Y2536" s="1">
        <v>0</v>
      </c>
      <c r="Z2536" s="1">
        <v>4</v>
      </c>
      <c r="AA2536" s="1">
        <v>0</v>
      </c>
      <c r="AB2536" s="1">
        <v>1</v>
      </c>
      <c r="AC2536" s="1">
        <v>0</v>
      </c>
      <c r="AD2536" s="1">
        <v>0</v>
      </c>
      <c r="AE2536" s="1">
        <v>0</v>
      </c>
      <c r="AF2536" s="1">
        <v>0</v>
      </c>
      <c r="AG2536" s="1">
        <v>100</v>
      </c>
      <c r="AH2536" s="1">
        <v>900</v>
      </c>
      <c r="AI2536" s="1">
        <v>1000</v>
      </c>
      <c r="AJ2536" s="1" t="s">
        <v>2594</v>
      </c>
      <c r="AK2536" s="1" t="s">
        <v>2595</v>
      </c>
      <c r="AL2536" s="1" t="s">
        <v>2596</v>
      </c>
      <c r="AM2536" s="1" t="s">
        <v>16</v>
      </c>
      <c r="AN2536" s="1" t="s">
        <v>23098</v>
      </c>
      <c r="AO2536" s="1" t="s">
        <v>364</v>
      </c>
      <c r="AP2536" s="1" t="s">
        <v>57</v>
      </c>
      <c r="AQ2536" s="1" t="s">
        <v>14</v>
      </c>
      <c r="AR2536" s="1" t="s">
        <v>30</v>
      </c>
      <c r="AS2536" s="1" t="s">
        <v>23090</v>
      </c>
      <c r="AT2536" s="1" t="s">
        <v>101</v>
      </c>
    </row>
    <row r="2537" spans="1:46" x14ac:dyDescent="0.25">
      <c r="A2537" s="1" t="s">
        <v>19235</v>
      </c>
      <c r="B2537" s="2" t="s">
        <v>23073</v>
      </c>
      <c r="C2537" s="2" t="s">
        <v>23106</v>
      </c>
      <c r="D2537" s="1">
        <v>0</v>
      </c>
      <c r="E2537" s="1">
        <v>0</v>
      </c>
      <c r="F2537" s="1">
        <v>1</v>
      </c>
      <c r="G2537" s="1">
        <v>1</v>
      </c>
      <c r="H2537" s="6">
        <v>1</v>
      </c>
      <c r="I2537">
        <v>0</v>
      </c>
      <c r="J2537" s="1">
        <v>34</v>
      </c>
      <c r="K2537" s="1">
        <v>0</v>
      </c>
      <c r="L2537" s="1">
        <v>435</v>
      </c>
      <c r="M2537" s="6">
        <v>0.45</v>
      </c>
      <c r="N2537" s="4">
        <v>2400</v>
      </c>
      <c r="O2537" s="4">
        <v>200</v>
      </c>
      <c r="P2537" s="4">
        <v>505</v>
      </c>
      <c r="Q2537" s="3">
        <v>0.35</v>
      </c>
      <c r="R2537" s="1">
        <v>24</v>
      </c>
      <c r="S2537" s="1">
        <v>505</v>
      </c>
      <c r="T2537" s="1">
        <v>77</v>
      </c>
      <c r="U2537" s="1">
        <v>1</v>
      </c>
      <c r="V2537" s="1">
        <v>24</v>
      </c>
      <c r="W2537" s="1">
        <v>0</v>
      </c>
      <c r="X2537" s="1">
        <v>0</v>
      </c>
      <c r="Y2537" s="1">
        <v>1</v>
      </c>
      <c r="Z2537" s="1">
        <v>2</v>
      </c>
      <c r="AA2537" s="1">
        <v>1</v>
      </c>
      <c r="AB2537" s="1">
        <v>0</v>
      </c>
      <c r="AC2537" s="1">
        <v>237</v>
      </c>
      <c r="AD2537" s="1">
        <v>0</v>
      </c>
      <c r="AE2537" s="1">
        <v>440</v>
      </c>
      <c r="AF2537" s="1">
        <v>0</v>
      </c>
      <c r="AG2537" s="1">
        <v>62</v>
      </c>
      <c r="AH2537" s="1">
        <v>400</v>
      </c>
      <c r="AI2537" s="1">
        <v>1139</v>
      </c>
      <c r="AJ2537" s="1" t="s">
        <v>6604</v>
      </c>
      <c r="AK2537" s="1" t="s">
        <v>6605</v>
      </c>
      <c r="AL2537" s="1" t="s">
        <v>6606</v>
      </c>
      <c r="AM2537" s="1" t="s">
        <v>12</v>
      </c>
      <c r="AN2537" s="1" t="s">
        <v>23097</v>
      </c>
      <c r="AO2537" s="1" t="s">
        <v>86</v>
      </c>
      <c r="AP2537" s="1" t="s">
        <v>57</v>
      </c>
      <c r="AQ2537" s="1" t="s">
        <v>25</v>
      </c>
      <c r="AR2537" s="1" t="s">
        <v>19</v>
      </c>
      <c r="AS2537" s="1" t="s">
        <v>23091</v>
      </c>
      <c r="AT2537" s="1" t="s">
        <v>26</v>
      </c>
    </row>
    <row r="2538" spans="1:46" x14ac:dyDescent="0.25">
      <c r="A2538" s="1" t="s">
        <v>22651</v>
      </c>
      <c r="B2538" s="2" t="s">
        <v>23073</v>
      </c>
      <c r="C2538" s="2" t="s">
        <v>23106</v>
      </c>
      <c r="D2538" s="1">
        <v>0</v>
      </c>
      <c r="E2538" s="1">
        <v>0</v>
      </c>
      <c r="F2538" s="1">
        <v>1</v>
      </c>
      <c r="G2538" s="1">
        <v>1</v>
      </c>
      <c r="H2538" s="6">
        <v>1</v>
      </c>
      <c r="I2538">
        <v>1</v>
      </c>
      <c r="J2538" s="1">
        <v>38</v>
      </c>
      <c r="K2538" s="1">
        <v>0</v>
      </c>
      <c r="L2538" s="1">
        <v>639</v>
      </c>
      <c r="M2538" s="6">
        <v>0.53</v>
      </c>
      <c r="N2538" s="4">
        <v>1800</v>
      </c>
      <c r="O2538" s="4">
        <v>140</v>
      </c>
      <c r="P2538" s="4">
        <v>400</v>
      </c>
      <c r="Q2538" s="3">
        <v>0.31</v>
      </c>
      <c r="R2538" s="1">
        <v>24</v>
      </c>
      <c r="S2538" s="1">
        <v>400</v>
      </c>
      <c r="T2538" s="1">
        <v>60</v>
      </c>
      <c r="U2538" s="1">
        <v>1</v>
      </c>
      <c r="V2538" s="1">
        <v>24</v>
      </c>
      <c r="W2538" s="1">
        <v>0</v>
      </c>
      <c r="X2538" s="1">
        <v>0</v>
      </c>
      <c r="Y2538" s="1">
        <v>1</v>
      </c>
      <c r="Z2538" s="1">
        <v>2</v>
      </c>
      <c r="AA2538" s="1">
        <v>0</v>
      </c>
      <c r="AB2538" s="1">
        <v>1</v>
      </c>
      <c r="AC2538" s="1">
        <v>198</v>
      </c>
      <c r="AD2538" s="1">
        <v>228</v>
      </c>
      <c r="AE2538" s="1">
        <v>0</v>
      </c>
      <c r="AF2538" s="1">
        <v>548</v>
      </c>
      <c r="AG2538" s="1">
        <v>0</v>
      </c>
      <c r="AH2538" s="1">
        <v>150</v>
      </c>
      <c r="AI2538" s="1">
        <v>1124</v>
      </c>
      <c r="AJ2538" s="1" t="s">
        <v>15854</v>
      </c>
      <c r="AK2538" s="1" t="s">
        <v>15855</v>
      </c>
      <c r="AL2538" s="1" t="s">
        <v>15856</v>
      </c>
      <c r="AM2538" s="1" t="s">
        <v>16</v>
      </c>
      <c r="AN2538" s="1" t="s">
        <v>23097</v>
      </c>
      <c r="AO2538" s="1" t="s">
        <v>86</v>
      </c>
      <c r="AP2538" s="1" t="s">
        <v>57</v>
      </c>
      <c r="AQ2538" s="1" t="s">
        <v>25</v>
      </c>
      <c r="AR2538" s="1" t="s">
        <v>19</v>
      </c>
      <c r="AS2538" s="1" t="s">
        <v>23090</v>
      </c>
      <c r="AT2538" s="1" t="s">
        <v>101</v>
      </c>
    </row>
    <row r="2539" spans="1:46" x14ac:dyDescent="0.25">
      <c r="A2539" s="1" t="s">
        <v>21551</v>
      </c>
      <c r="B2539" s="2" t="s">
        <v>23073</v>
      </c>
      <c r="C2539" s="2" t="s">
        <v>23106</v>
      </c>
      <c r="D2539" s="1">
        <v>0</v>
      </c>
      <c r="E2539" s="1">
        <v>2</v>
      </c>
      <c r="F2539" s="1">
        <v>2</v>
      </c>
      <c r="G2539" s="1">
        <v>4</v>
      </c>
      <c r="H2539" s="6">
        <v>0.5</v>
      </c>
      <c r="I2539">
        <v>0</v>
      </c>
      <c r="J2539" s="1">
        <v>47</v>
      </c>
      <c r="K2539" s="1">
        <v>1</v>
      </c>
      <c r="L2539" s="1">
        <v>670</v>
      </c>
      <c r="M2539" s="6">
        <v>0.25</v>
      </c>
      <c r="N2539" s="4">
        <v>6000</v>
      </c>
      <c r="O2539" s="4">
        <v>500</v>
      </c>
      <c r="P2539" s="4">
        <v>500</v>
      </c>
      <c r="Q2539" s="3">
        <v>0.31</v>
      </c>
      <c r="R2539" s="1">
        <v>24</v>
      </c>
      <c r="S2539" s="1">
        <v>500</v>
      </c>
      <c r="T2539" s="1">
        <v>49</v>
      </c>
      <c r="U2539" s="1">
        <v>1</v>
      </c>
      <c r="V2539" s="1">
        <v>24</v>
      </c>
      <c r="W2539" s="1">
        <v>1</v>
      </c>
      <c r="X2539" s="1">
        <v>1</v>
      </c>
      <c r="Y2539" s="1">
        <v>0</v>
      </c>
      <c r="Z2539" s="1">
        <v>2</v>
      </c>
      <c r="AA2539" s="1">
        <v>0</v>
      </c>
      <c r="AB2539" s="1">
        <v>0</v>
      </c>
      <c r="AC2539" s="1">
        <v>5272</v>
      </c>
      <c r="AD2539" s="1">
        <v>0</v>
      </c>
      <c r="AE2539" s="1">
        <v>0</v>
      </c>
      <c r="AF2539" s="1">
        <v>500</v>
      </c>
      <c r="AG2539" s="1">
        <v>200</v>
      </c>
      <c r="AH2539" s="1">
        <v>0</v>
      </c>
      <c r="AI2539" s="1">
        <v>5972</v>
      </c>
      <c r="AJ2539" s="1" t="s">
        <v>9657</v>
      </c>
      <c r="AK2539" s="1" t="s">
        <v>12950</v>
      </c>
      <c r="AL2539" s="1" t="s">
        <v>12951</v>
      </c>
      <c r="AM2539" s="1" t="s">
        <v>12</v>
      </c>
      <c r="AN2539" s="1" t="s">
        <v>23098</v>
      </c>
      <c r="AO2539" s="1" t="s">
        <v>86</v>
      </c>
      <c r="AP2539" s="1" t="s">
        <v>86</v>
      </c>
      <c r="AQ2539" s="1" t="s">
        <v>14</v>
      </c>
      <c r="AR2539" s="1" t="s">
        <v>30</v>
      </c>
      <c r="AS2539" s="1" t="s">
        <v>23090</v>
      </c>
      <c r="AT2539" s="1" t="s">
        <v>26</v>
      </c>
    </row>
    <row r="2540" spans="1:46" x14ac:dyDescent="0.25">
      <c r="A2540" s="1" t="s">
        <v>18764</v>
      </c>
      <c r="B2540" s="2" t="s">
        <v>23073</v>
      </c>
      <c r="C2540" s="2" t="s">
        <v>23107</v>
      </c>
      <c r="D2540" s="1">
        <v>0</v>
      </c>
      <c r="E2540" s="1">
        <v>2</v>
      </c>
      <c r="F2540" s="1">
        <v>3</v>
      </c>
      <c r="G2540" s="1">
        <v>5</v>
      </c>
      <c r="H2540" s="6">
        <v>0.6</v>
      </c>
      <c r="I2540">
        <v>0</v>
      </c>
      <c r="J2540" s="1">
        <v>39</v>
      </c>
      <c r="K2540" s="1">
        <v>0</v>
      </c>
      <c r="L2540" s="1">
        <v>814</v>
      </c>
      <c r="M2540" s="6">
        <v>0.32</v>
      </c>
      <c r="N2540" s="4">
        <v>2400</v>
      </c>
      <c r="O2540" s="4">
        <v>200</v>
      </c>
      <c r="P2540" s="4">
        <v>120</v>
      </c>
      <c r="Q2540" s="3">
        <v>0.25</v>
      </c>
      <c r="R2540" s="1">
        <v>12</v>
      </c>
      <c r="S2540" s="1">
        <v>120</v>
      </c>
      <c r="T2540" s="1">
        <v>20</v>
      </c>
      <c r="U2540" s="1">
        <v>1</v>
      </c>
      <c r="V2540" s="1">
        <v>24</v>
      </c>
      <c r="W2540" s="1">
        <v>1</v>
      </c>
      <c r="X2540" s="1">
        <v>1</v>
      </c>
      <c r="Y2540" s="1">
        <v>0</v>
      </c>
      <c r="Z2540" s="1">
        <v>2</v>
      </c>
      <c r="AA2540" s="1">
        <v>1</v>
      </c>
      <c r="AB2540" s="1">
        <v>0</v>
      </c>
      <c r="AC2540" s="1">
        <v>105</v>
      </c>
      <c r="AD2540" s="1">
        <v>0</v>
      </c>
      <c r="AE2540" s="1">
        <v>0</v>
      </c>
      <c r="AF2540" s="1">
        <v>1000</v>
      </c>
      <c r="AG2540" s="1">
        <v>5</v>
      </c>
      <c r="AH2540" s="1">
        <v>0</v>
      </c>
      <c r="AI2540" s="1">
        <v>1110</v>
      </c>
      <c r="AJ2540" s="1" t="s">
        <v>5284</v>
      </c>
      <c r="AK2540" s="1" t="s">
        <v>5285</v>
      </c>
      <c r="AL2540" s="1" t="s">
        <v>5286</v>
      </c>
      <c r="AM2540" s="1" t="s">
        <v>12</v>
      </c>
      <c r="AN2540" s="1" t="s">
        <v>23097</v>
      </c>
      <c r="AO2540" s="1" t="s">
        <v>86</v>
      </c>
      <c r="AP2540" s="1" t="s">
        <v>86</v>
      </c>
      <c r="AQ2540" s="1" t="s">
        <v>14</v>
      </c>
      <c r="AR2540" s="1" t="s">
        <v>30</v>
      </c>
      <c r="AS2540" s="1" t="s">
        <v>23091</v>
      </c>
      <c r="AT2540" s="1" t="s">
        <v>26</v>
      </c>
    </row>
    <row r="2541" spans="1:46" x14ac:dyDescent="0.25">
      <c r="A2541" s="1" t="s">
        <v>21077</v>
      </c>
      <c r="B2541" s="2" t="s">
        <v>23073</v>
      </c>
      <c r="C2541" s="2" t="s">
        <v>23107</v>
      </c>
      <c r="D2541" s="1">
        <v>0</v>
      </c>
      <c r="E2541" s="1">
        <v>1</v>
      </c>
      <c r="F2541" s="1">
        <v>2</v>
      </c>
      <c r="G2541" s="1">
        <v>3</v>
      </c>
      <c r="H2541" s="6">
        <v>0.66666666666666663</v>
      </c>
      <c r="I2541">
        <v>0</v>
      </c>
      <c r="J2541" s="1">
        <v>41</v>
      </c>
      <c r="K2541" s="1">
        <v>1</v>
      </c>
      <c r="L2541" s="1">
        <v>663</v>
      </c>
      <c r="M2541" s="6">
        <v>0.43</v>
      </c>
      <c r="N2541" s="4">
        <v>4750</v>
      </c>
      <c r="O2541" s="4">
        <v>390</v>
      </c>
      <c r="P2541" s="4">
        <v>400</v>
      </c>
      <c r="Q2541" s="3">
        <v>0.28000000000000003</v>
      </c>
      <c r="R2541" s="1">
        <v>18</v>
      </c>
      <c r="S2541" s="1">
        <v>400</v>
      </c>
      <c r="T2541" s="1">
        <v>35</v>
      </c>
      <c r="U2541" s="1">
        <v>1</v>
      </c>
      <c r="V2541" s="1">
        <v>24</v>
      </c>
      <c r="W2541" s="1">
        <v>0</v>
      </c>
      <c r="X2541" s="1">
        <v>0</v>
      </c>
      <c r="Y2541" s="1">
        <v>0</v>
      </c>
      <c r="Z2541" s="1">
        <v>5</v>
      </c>
      <c r="AA2541" s="1">
        <v>1</v>
      </c>
      <c r="AB2541" s="1">
        <v>0</v>
      </c>
      <c r="AC2541" s="1">
        <v>553</v>
      </c>
      <c r="AD2541" s="1">
        <v>0</v>
      </c>
      <c r="AE2541" s="1">
        <v>1023</v>
      </c>
      <c r="AF2541" s="1">
        <v>1317</v>
      </c>
      <c r="AG2541" s="1">
        <v>70</v>
      </c>
      <c r="AH2541" s="1">
        <v>170</v>
      </c>
      <c r="AI2541" s="1">
        <v>3133</v>
      </c>
      <c r="AJ2541" s="1" t="s">
        <v>11686</v>
      </c>
      <c r="AK2541" s="1" t="s">
        <v>11687</v>
      </c>
      <c r="AL2541" s="1" t="s">
        <v>11688</v>
      </c>
      <c r="AM2541" s="1" t="s">
        <v>12</v>
      </c>
      <c r="AN2541" s="1" t="s">
        <v>23098</v>
      </c>
      <c r="AO2541" s="1" t="s">
        <v>86</v>
      </c>
      <c r="AP2541" s="1" t="s">
        <v>57</v>
      </c>
      <c r="AQ2541" s="1" t="s">
        <v>25</v>
      </c>
      <c r="AR2541" s="1" t="s">
        <v>30</v>
      </c>
      <c r="AS2541" s="1" t="s">
        <v>23091</v>
      </c>
      <c r="AT2541" s="1" t="s">
        <v>26</v>
      </c>
    </row>
    <row r="2542" spans="1:46" x14ac:dyDescent="0.25">
      <c r="A2542" s="1" t="s">
        <v>18203</v>
      </c>
      <c r="B2542" s="2" t="s">
        <v>23073</v>
      </c>
      <c r="C2542" s="2" t="s">
        <v>23108</v>
      </c>
      <c r="D2542" s="1">
        <v>0</v>
      </c>
      <c r="E2542" s="1">
        <v>1</v>
      </c>
      <c r="F2542" s="1">
        <v>1</v>
      </c>
      <c r="G2542" s="1">
        <v>2</v>
      </c>
      <c r="H2542" s="6">
        <v>0.5</v>
      </c>
      <c r="I2542">
        <v>0</v>
      </c>
      <c r="J2542" s="1">
        <v>35</v>
      </c>
      <c r="K2542" s="1">
        <v>1</v>
      </c>
      <c r="L2542" s="1">
        <v>593</v>
      </c>
      <c r="M2542" s="6">
        <v>0.76</v>
      </c>
      <c r="N2542" s="4">
        <v>2800</v>
      </c>
      <c r="O2542" s="4">
        <v>140</v>
      </c>
      <c r="P2542" s="4">
        <v>200</v>
      </c>
      <c r="Q2542" s="3">
        <v>0.35</v>
      </c>
      <c r="R2542" s="1">
        <v>12</v>
      </c>
      <c r="S2542" s="1">
        <v>208</v>
      </c>
      <c r="T2542" s="1">
        <v>22</v>
      </c>
      <c r="U2542" s="1">
        <v>1</v>
      </c>
      <c r="V2542" s="1">
        <v>24</v>
      </c>
      <c r="W2542" s="1">
        <v>0</v>
      </c>
      <c r="X2542" s="1">
        <v>0</v>
      </c>
      <c r="Y2542" s="1">
        <v>0</v>
      </c>
      <c r="Z2542" s="1">
        <v>3</v>
      </c>
      <c r="AA2542" s="1">
        <v>1</v>
      </c>
      <c r="AB2542" s="1">
        <v>0</v>
      </c>
      <c r="AC2542" s="1">
        <v>2034</v>
      </c>
      <c r="AD2542" s="1">
        <v>0</v>
      </c>
      <c r="AE2542" s="1">
        <v>466</v>
      </c>
      <c r="AF2542" s="1">
        <v>0</v>
      </c>
      <c r="AG2542" s="1">
        <v>0</v>
      </c>
      <c r="AH2542" s="1">
        <v>0</v>
      </c>
      <c r="AI2542" s="1">
        <v>2500</v>
      </c>
      <c r="AJ2542" s="1" t="s">
        <v>3671</v>
      </c>
      <c r="AK2542" s="1" t="s">
        <v>3672</v>
      </c>
      <c r="AL2542" s="1" t="s">
        <v>3673</v>
      </c>
      <c r="AM2542" s="1" t="s">
        <v>12</v>
      </c>
      <c r="AN2542" s="1" t="s">
        <v>23098</v>
      </c>
      <c r="AO2542" s="1" t="s">
        <v>86</v>
      </c>
      <c r="AP2542" s="1" t="s">
        <v>57</v>
      </c>
      <c r="AQ2542" s="1" t="s">
        <v>25</v>
      </c>
      <c r="AR2542" s="1" t="s">
        <v>30</v>
      </c>
      <c r="AS2542" s="1" t="s">
        <v>23091</v>
      </c>
      <c r="AT2542" s="1" t="s">
        <v>26</v>
      </c>
    </row>
    <row r="2543" spans="1:46" x14ac:dyDescent="0.25">
      <c r="A2543" s="1" t="s">
        <v>19460</v>
      </c>
      <c r="B2543" s="2" t="s">
        <v>23073</v>
      </c>
      <c r="C2543" s="2" t="s">
        <v>23108</v>
      </c>
      <c r="D2543" s="1">
        <v>0</v>
      </c>
      <c r="E2543" s="1">
        <v>0</v>
      </c>
      <c r="F2543" s="1">
        <v>1</v>
      </c>
      <c r="G2543" s="1">
        <v>1</v>
      </c>
      <c r="H2543" s="6">
        <v>1</v>
      </c>
      <c r="I2543">
        <v>0</v>
      </c>
      <c r="J2543" s="1">
        <v>46</v>
      </c>
      <c r="K2543" s="1">
        <v>1</v>
      </c>
      <c r="L2543" s="1">
        <v>857</v>
      </c>
      <c r="M2543" s="6">
        <v>0.52</v>
      </c>
      <c r="N2543" s="4">
        <v>4500</v>
      </c>
      <c r="O2543" s="4">
        <v>350</v>
      </c>
      <c r="P2543" s="4">
        <v>300</v>
      </c>
      <c r="Q2543" s="3">
        <v>0.24</v>
      </c>
      <c r="R2543" s="1">
        <v>24</v>
      </c>
      <c r="S2543" s="1">
        <v>300</v>
      </c>
      <c r="T2543" s="1">
        <v>31</v>
      </c>
      <c r="U2543" s="1">
        <v>0</v>
      </c>
      <c r="V2543" s="1">
        <v>24</v>
      </c>
      <c r="W2543" s="1">
        <v>0</v>
      </c>
      <c r="X2543" s="1">
        <v>0</v>
      </c>
      <c r="Y2543" s="1">
        <v>0</v>
      </c>
      <c r="Z2543" s="1">
        <v>2</v>
      </c>
      <c r="AA2543" s="1">
        <v>0</v>
      </c>
      <c r="AB2543" s="1">
        <v>0</v>
      </c>
      <c r="AC2543" s="1">
        <v>13140</v>
      </c>
      <c r="AD2543" s="1">
        <v>999</v>
      </c>
      <c r="AE2543" s="1">
        <v>464</v>
      </c>
      <c r="AF2543" s="1">
        <v>0</v>
      </c>
      <c r="AG2543" s="1">
        <v>870</v>
      </c>
      <c r="AH2543" s="1">
        <v>0</v>
      </c>
      <c r="AI2543" s="1">
        <v>15473</v>
      </c>
      <c r="AJ2543" s="1" t="s">
        <v>7254</v>
      </c>
      <c r="AK2543" s="1" t="s">
        <v>7255</v>
      </c>
      <c r="AL2543" s="1" t="s">
        <v>7256</v>
      </c>
      <c r="AM2543" s="1" t="s">
        <v>12</v>
      </c>
      <c r="AN2543" s="1" t="s">
        <v>23098</v>
      </c>
      <c r="AO2543" s="1" t="s">
        <v>364</v>
      </c>
      <c r="AP2543" s="1" t="s">
        <v>57</v>
      </c>
      <c r="AQ2543" s="1" t="s">
        <v>25</v>
      </c>
      <c r="AR2543" s="1" t="s">
        <v>30</v>
      </c>
      <c r="AS2543" s="1" t="s">
        <v>23090</v>
      </c>
      <c r="AT2543" s="1" t="s">
        <v>26</v>
      </c>
    </row>
    <row r="2544" spans="1:46" x14ac:dyDescent="0.25">
      <c r="A2544" s="1" t="s">
        <v>18413</v>
      </c>
      <c r="B2544" s="2" t="s">
        <v>23074</v>
      </c>
      <c r="C2544" s="2" t="s">
        <v>23103</v>
      </c>
      <c r="D2544" s="1">
        <v>1</v>
      </c>
      <c r="E2544" s="1">
        <v>0</v>
      </c>
      <c r="F2544" s="1">
        <v>2</v>
      </c>
      <c r="G2544" s="1">
        <v>3</v>
      </c>
      <c r="H2544" s="6">
        <v>0.66666666666666663</v>
      </c>
      <c r="I2544">
        <v>0</v>
      </c>
      <c r="J2544" s="1">
        <v>33</v>
      </c>
      <c r="K2544" s="1">
        <v>0</v>
      </c>
      <c r="L2544" s="1">
        <v>342</v>
      </c>
      <c r="M2544" s="6">
        <v>0</v>
      </c>
      <c r="N2544" s="4">
        <v>2640</v>
      </c>
      <c r="O2544" s="4">
        <v>220</v>
      </c>
      <c r="P2544" s="4">
        <v>300</v>
      </c>
      <c r="Q2544" s="3">
        <v>0.48</v>
      </c>
      <c r="R2544" s="1">
        <v>12</v>
      </c>
      <c r="S2544" s="1">
        <v>300</v>
      </c>
      <c r="T2544" s="1">
        <v>8</v>
      </c>
      <c r="U2544" s="1">
        <v>1</v>
      </c>
      <c r="V2544" s="1">
        <v>24</v>
      </c>
      <c r="W2544" s="1">
        <v>1</v>
      </c>
      <c r="X2544" s="1">
        <v>1</v>
      </c>
      <c r="Y2544" s="1">
        <v>1</v>
      </c>
      <c r="Z2544" s="1">
        <v>1</v>
      </c>
      <c r="AA2544" s="1">
        <v>1</v>
      </c>
      <c r="AB2544" s="1">
        <v>0</v>
      </c>
      <c r="AC2544" s="1">
        <v>0</v>
      </c>
      <c r="AD2544" s="1">
        <v>0</v>
      </c>
      <c r="AE2544" s="1">
        <v>0</v>
      </c>
      <c r="AF2544" s="1">
        <v>300</v>
      </c>
      <c r="AG2544" s="1">
        <v>0</v>
      </c>
      <c r="AH2544" s="1">
        <v>200</v>
      </c>
      <c r="AI2544" s="1">
        <v>500</v>
      </c>
      <c r="AJ2544" s="1" t="s">
        <v>4305</v>
      </c>
      <c r="AK2544" s="1" t="s">
        <v>4306</v>
      </c>
      <c r="AL2544" s="1" t="s">
        <v>11</v>
      </c>
      <c r="AM2544" s="1" t="s">
        <v>12</v>
      </c>
      <c r="AN2544" s="1" t="s">
        <v>23097</v>
      </c>
      <c r="AO2544" s="1" t="s">
        <v>86</v>
      </c>
      <c r="AP2544" s="1" t="s">
        <v>86</v>
      </c>
      <c r="AQ2544" s="1" t="s">
        <v>14</v>
      </c>
      <c r="AR2544" s="1" t="s">
        <v>19</v>
      </c>
      <c r="AS2544" s="1" t="s">
        <v>23091</v>
      </c>
      <c r="AT2544" s="1" t="s">
        <v>26</v>
      </c>
    </row>
    <row r="2545" spans="1:46" x14ac:dyDescent="0.25">
      <c r="A2545" s="1" t="s">
        <v>18432</v>
      </c>
      <c r="B2545" s="2" t="s">
        <v>23074</v>
      </c>
      <c r="C2545" s="2" t="s">
        <v>23104</v>
      </c>
      <c r="D2545" s="1">
        <v>2</v>
      </c>
      <c r="E2545" s="1">
        <v>0</v>
      </c>
      <c r="F2545" s="1">
        <v>2</v>
      </c>
      <c r="G2545" s="1">
        <v>4</v>
      </c>
      <c r="H2545" s="6">
        <v>0.5</v>
      </c>
      <c r="I2545">
        <v>0</v>
      </c>
      <c r="J2545" s="1">
        <v>38</v>
      </c>
      <c r="K2545" s="1">
        <v>0</v>
      </c>
      <c r="L2545" s="1">
        <v>388</v>
      </c>
      <c r="M2545" s="6">
        <v>0</v>
      </c>
      <c r="N2545" s="4">
        <v>2100</v>
      </c>
      <c r="O2545" s="4">
        <v>202</v>
      </c>
      <c r="P2545" s="4">
        <v>500</v>
      </c>
      <c r="Q2545" s="3">
        <v>0.38</v>
      </c>
      <c r="R2545" s="1">
        <v>24</v>
      </c>
      <c r="S2545" s="1">
        <v>500</v>
      </c>
      <c r="T2545" s="1">
        <v>12</v>
      </c>
      <c r="U2545" s="1">
        <v>0</v>
      </c>
      <c r="V2545" s="1">
        <v>24</v>
      </c>
      <c r="W2545" s="1">
        <v>0</v>
      </c>
      <c r="X2545" s="1">
        <v>0</v>
      </c>
      <c r="Y2545" s="1">
        <v>1</v>
      </c>
      <c r="Z2545" s="1">
        <v>2</v>
      </c>
      <c r="AA2545" s="1">
        <v>0</v>
      </c>
      <c r="AB2545" s="1">
        <v>0</v>
      </c>
      <c r="AC2545" s="1">
        <v>0</v>
      </c>
      <c r="AD2545" s="1">
        <v>0</v>
      </c>
      <c r="AE2545" s="1">
        <v>240</v>
      </c>
      <c r="AF2545" s="1">
        <v>922</v>
      </c>
      <c r="AG2545" s="1">
        <v>0</v>
      </c>
      <c r="AH2545" s="1">
        <v>190</v>
      </c>
      <c r="AI2545" s="1">
        <v>1352</v>
      </c>
      <c r="AJ2545" s="1" t="s">
        <v>4338</v>
      </c>
      <c r="AK2545" s="1" t="s">
        <v>4339</v>
      </c>
      <c r="AL2545" s="1" t="s">
        <v>11</v>
      </c>
      <c r="AM2545" s="1" t="s">
        <v>12</v>
      </c>
      <c r="AN2545" s="1" t="s">
        <v>23097</v>
      </c>
      <c r="AO2545" s="1" t="s">
        <v>364</v>
      </c>
      <c r="AP2545" s="1" t="s">
        <v>57</v>
      </c>
      <c r="AQ2545" s="1" t="s">
        <v>25</v>
      </c>
      <c r="AR2545" s="1" t="s">
        <v>19</v>
      </c>
      <c r="AS2545" s="1" t="s">
        <v>23090</v>
      </c>
      <c r="AT2545" s="1" t="s">
        <v>26</v>
      </c>
    </row>
    <row r="2546" spans="1:46" x14ac:dyDescent="0.25">
      <c r="A2546" s="1" t="s">
        <v>19677</v>
      </c>
      <c r="B2546" s="2" t="s">
        <v>23074</v>
      </c>
      <c r="C2546" s="2" t="s">
        <v>23104</v>
      </c>
      <c r="D2546" s="1">
        <v>2</v>
      </c>
      <c r="E2546" s="1">
        <v>3</v>
      </c>
      <c r="F2546" s="1">
        <v>2</v>
      </c>
      <c r="G2546" s="1">
        <v>7</v>
      </c>
      <c r="H2546" s="6">
        <v>0.2857142857142857</v>
      </c>
      <c r="I2546">
        <v>1</v>
      </c>
      <c r="J2546" s="1">
        <v>34</v>
      </c>
      <c r="K2546" s="1">
        <v>1</v>
      </c>
      <c r="L2546" s="1">
        <v>421</v>
      </c>
      <c r="M2546" s="6">
        <v>0.39</v>
      </c>
      <c r="N2546" s="4">
        <v>4200</v>
      </c>
      <c r="O2546" s="4">
        <v>350</v>
      </c>
      <c r="P2546" s="4">
        <v>500</v>
      </c>
      <c r="Q2546" s="3">
        <v>0.34</v>
      </c>
      <c r="R2546" s="1">
        <v>24</v>
      </c>
      <c r="S2546" s="1">
        <v>500</v>
      </c>
      <c r="T2546" s="1">
        <v>24</v>
      </c>
      <c r="U2546" s="1">
        <v>0</v>
      </c>
      <c r="V2546" s="1">
        <v>24</v>
      </c>
      <c r="W2546" s="1">
        <v>0</v>
      </c>
      <c r="X2546" s="1">
        <v>1</v>
      </c>
      <c r="Y2546" s="1">
        <v>1</v>
      </c>
      <c r="Z2546" s="1">
        <v>4</v>
      </c>
      <c r="AA2546" s="1">
        <v>0</v>
      </c>
      <c r="AB2546" s="1">
        <v>1</v>
      </c>
      <c r="AC2546" s="1">
        <v>0</v>
      </c>
      <c r="AD2546" s="1">
        <v>0</v>
      </c>
      <c r="AE2546" s="1">
        <v>2387</v>
      </c>
      <c r="AF2546" s="1">
        <v>200</v>
      </c>
      <c r="AG2546" s="1">
        <v>204</v>
      </c>
      <c r="AH2546" s="1">
        <v>0</v>
      </c>
      <c r="AI2546" s="1">
        <v>2791</v>
      </c>
      <c r="AJ2546" s="1" t="s">
        <v>7857</v>
      </c>
      <c r="AK2546" s="1" t="s">
        <v>7858</v>
      </c>
      <c r="AL2546" s="1" t="s">
        <v>4803</v>
      </c>
      <c r="AM2546" s="1" t="s">
        <v>16</v>
      </c>
      <c r="AN2546" s="1" t="s">
        <v>23098</v>
      </c>
      <c r="AO2546" s="1" t="s">
        <v>364</v>
      </c>
      <c r="AP2546" s="1" t="s">
        <v>57</v>
      </c>
      <c r="AQ2546" s="1" t="s">
        <v>14</v>
      </c>
      <c r="AR2546" s="1" t="s">
        <v>19</v>
      </c>
      <c r="AS2546" s="1" t="s">
        <v>23090</v>
      </c>
      <c r="AT2546" s="1" t="s">
        <v>101</v>
      </c>
    </row>
    <row r="2547" spans="1:46" x14ac:dyDescent="0.25">
      <c r="A2547" s="1" t="s">
        <v>19686</v>
      </c>
      <c r="B2547" s="2" t="s">
        <v>23074</v>
      </c>
      <c r="C2547" s="2" t="s">
        <v>23104</v>
      </c>
      <c r="D2547" s="1">
        <v>3</v>
      </c>
      <c r="E2547" s="1">
        <v>0</v>
      </c>
      <c r="F2547" s="1">
        <v>2</v>
      </c>
      <c r="G2547" s="1">
        <v>5</v>
      </c>
      <c r="H2547" s="6">
        <v>0.4</v>
      </c>
      <c r="I2547">
        <v>0</v>
      </c>
      <c r="J2547" s="1">
        <v>38</v>
      </c>
      <c r="K2547" s="1">
        <v>1</v>
      </c>
      <c r="L2547" s="1">
        <v>612</v>
      </c>
      <c r="M2547" s="6">
        <v>0.72</v>
      </c>
      <c r="N2547" s="4">
        <v>2700</v>
      </c>
      <c r="O2547" s="4">
        <v>200</v>
      </c>
      <c r="P2547" s="4">
        <v>100</v>
      </c>
      <c r="Q2547" s="3">
        <v>0.3</v>
      </c>
      <c r="R2547" s="1">
        <v>12</v>
      </c>
      <c r="S2547" s="1">
        <v>100</v>
      </c>
      <c r="T2547" s="1">
        <v>11</v>
      </c>
      <c r="U2547" s="1">
        <v>0</v>
      </c>
      <c r="V2547" s="1">
        <v>24</v>
      </c>
      <c r="W2547" s="1">
        <v>0</v>
      </c>
      <c r="X2547" s="1">
        <v>0</v>
      </c>
      <c r="Y2547" s="1">
        <v>1</v>
      </c>
      <c r="Z2547" s="1">
        <v>4</v>
      </c>
      <c r="AA2547" s="1">
        <v>0</v>
      </c>
      <c r="AB2547" s="1">
        <v>0</v>
      </c>
      <c r="AC2547" s="1">
        <v>2420</v>
      </c>
      <c r="AD2547" s="1">
        <v>0</v>
      </c>
      <c r="AE2547" s="1">
        <v>441</v>
      </c>
      <c r="AF2547" s="1">
        <v>700</v>
      </c>
      <c r="AG2547" s="1">
        <v>0</v>
      </c>
      <c r="AH2547" s="1">
        <v>0</v>
      </c>
      <c r="AI2547" s="1">
        <v>3561</v>
      </c>
      <c r="AJ2547" s="1" t="s">
        <v>7880</v>
      </c>
      <c r="AK2547" s="1" t="s">
        <v>7881</v>
      </c>
      <c r="AL2547" s="1" t="s">
        <v>7882</v>
      </c>
      <c r="AM2547" s="1" t="s">
        <v>12</v>
      </c>
      <c r="AN2547" s="1" t="s">
        <v>23098</v>
      </c>
      <c r="AO2547" s="1" t="s">
        <v>364</v>
      </c>
      <c r="AP2547" s="1" t="s">
        <v>57</v>
      </c>
      <c r="AQ2547" s="1" t="s">
        <v>25</v>
      </c>
      <c r="AR2547" s="1" t="s">
        <v>19</v>
      </c>
      <c r="AS2547" s="1" t="s">
        <v>23090</v>
      </c>
      <c r="AT2547" s="1" t="s">
        <v>26</v>
      </c>
    </row>
    <row r="2548" spans="1:46" x14ac:dyDescent="0.25">
      <c r="A2548" s="1" t="s">
        <v>19149</v>
      </c>
      <c r="B2548" s="2" t="s">
        <v>23074</v>
      </c>
      <c r="C2548" s="2" t="s">
        <v>23105</v>
      </c>
      <c r="D2548" s="1">
        <v>0</v>
      </c>
      <c r="E2548" s="1">
        <v>1</v>
      </c>
      <c r="F2548" s="1">
        <v>4</v>
      </c>
      <c r="G2548" s="1">
        <v>5</v>
      </c>
      <c r="H2548" s="6">
        <v>0.8</v>
      </c>
      <c r="I2548">
        <v>1</v>
      </c>
      <c r="J2548" s="1">
        <v>39</v>
      </c>
      <c r="K2548" s="1">
        <v>1</v>
      </c>
      <c r="L2548" s="1">
        <v>79</v>
      </c>
      <c r="M2548" s="6">
        <v>0.25</v>
      </c>
      <c r="N2548" s="4">
        <v>2000</v>
      </c>
      <c r="O2548" s="4">
        <v>150</v>
      </c>
      <c r="P2548" s="4">
        <v>200</v>
      </c>
      <c r="Q2548" s="3">
        <v>0.37</v>
      </c>
      <c r="R2548" s="1">
        <v>12</v>
      </c>
      <c r="S2548" s="1">
        <v>200</v>
      </c>
      <c r="T2548" s="1">
        <v>28</v>
      </c>
      <c r="U2548" s="1">
        <v>1</v>
      </c>
      <c r="V2548" s="1">
        <v>24</v>
      </c>
      <c r="W2548" s="1">
        <v>1</v>
      </c>
      <c r="X2548" s="1">
        <v>1</v>
      </c>
      <c r="Y2548" s="1">
        <v>0</v>
      </c>
      <c r="Z2548" s="1">
        <v>4</v>
      </c>
      <c r="AA2548" s="1">
        <v>0</v>
      </c>
      <c r="AB2548" s="1">
        <v>1</v>
      </c>
      <c r="AC2548" s="1">
        <v>0</v>
      </c>
      <c r="AD2548" s="1">
        <v>0</v>
      </c>
      <c r="AE2548" s="1">
        <v>100</v>
      </c>
      <c r="AF2548" s="1">
        <v>0</v>
      </c>
      <c r="AG2548" s="1">
        <v>0</v>
      </c>
      <c r="AH2548" s="1">
        <v>300</v>
      </c>
      <c r="AI2548" s="1">
        <v>400</v>
      </c>
      <c r="AJ2548" s="1" t="s">
        <v>6374</v>
      </c>
      <c r="AK2548" s="1" t="s">
        <v>6375</v>
      </c>
      <c r="AL2548" s="1" t="s">
        <v>6376</v>
      </c>
      <c r="AM2548" s="1" t="s">
        <v>16</v>
      </c>
      <c r="AN2548" s="1" t="s">
        <v>23098</v>
      </c>
      <c r="AO2548" s="1" t="s">
        <v>86</v>
      </c>
      <c r="AP2548" s="1" t="s">
        <v>86</v>
      </c>
      <c r="AQ2548" s="1" t="s">
        <v>14</v>
      </c>
      <c r="AR2548" s="1" t="s">
        <v>30</v>
      </c>
      <c r="AS2548" s="1" t="s">
        <v>23090</v>
      </c>
      <c r="AT2548" s="1" t="s">
        <v>101</v>
      </c>
    </row>
    <row r="2549" spans="1:46" x14ac:dyDescent="0.25">
      <c r="A2549" s="1" t="s">
        <v>19751</v>
      </c>
      <c r="B2549" s="2" t="s">
        <v>23074</v>
      </c>
      <c r="C2549" s="2" t="s">
        <v>23105</v>
      </c>
      <c r="D2549" s="1">
        <v>1</v>
      </c>
      <c r="E2549" s="1">
        <v>6</v>
      </c>
      <c r="F2549" s="1">
        <v>2</v>
      </c>
      <c r="G2549" s="1">
        <v>9</v>
      </c>
      <c r="H2549" s="6">
        <v>0.22222222222222221</v>
      </c>
      <c r="I2549">
        <v>0</v>
      </c>
      <c r="J2549" s="1">
        <v>34</v>
      </c>
      <c r="K2549" s="1">
        <v>1</v>
      </c>
      <c r="L2549" s="1">
        <v>655</v>
      </c>
      <c r="M2549" s="6">
        <v>0.28000000000000003</v>
      </c>
      <c r="N2549" s="4">
        <v>2400</v>
      </c>
      <c r="O2549" s="4">
        <v>200</v>
      </c>
      <c r="P2549" s="4">
        <v>350</v>
      </c>
      <c r="Q2549" s="3">
        <v>0.33</v>
      </c>
      <c r="R2549" s="1">
        <v>24</v>
      </c>
      <c r="S2549" s="1">
        <v>350</v>
      </c>
      <c r="T2549" s="1">
        <v>48</v>
      </c>
      <c r="U2549" s="1">
        <v>0</v>
      </c>
      <c r="V2549" s="1">
        <v>24</v>
      </c>
      <c r="W2549" s="1">
        <v>1</v>
      </c>
      <c r="X2549" s="1">
        <v>1</v>
      </c>
      <c r="Y2549" s="1">
        <v>1</v>
      </c>
      <c r="Z2549" s="1">
        <v>3</v>
      </c>
      <c r="AA2549" s="1">
        <v>0</v>
      </c>
      <c r="AB2549" s="1">
        <v>1</v>
      </c>
      <c r="AC2549" s="1">
        <v>870</v>
      </c>
      <c r="AD2549" s="1">
        <v>0</v>
      </c>
      <c r="AE2549" s="1">
        <v>210</v>
      </c>
      <c r="AF2549" s="1">
        <v>0</v>
      </c>
      <c r="AG2549" s="1">
        <v>0</v>
      </c>
      <c r="AH2549" s="1">
        <v>0</v>
      </c>
      <c r="AI2549" s="1">
        <v>1080</v>
      </c>
      <c r="AJ2549" s="1" t="s">
        <v>8065</v>
      </c>
      <c r="AK2549" s="1" t="s">
        <v>8066</v>
      </c>
      <c r="AL2549" s="1" t="s">
        <v>8067</v>
      </c>
      <c r="AM2549" s="1" t="s">
        <v>12</v>
      </c>
      <c r="AN2549" s="1" t="s">
        <v>23098</v>
      </c>
      <c r="AO2549" s="1" t="s">
        <v>364</v>
      </c>
      <c r="AP2549" s="1" t="s">
        <v>86</v>
      </c>
      <c r="AQ2549" s="1" t="s">
        <v>14</v>
      </c>
      <c r="AR2549" s="1" t="s">
        <v>19</v>
      </c>
      <c r="AS2549" s="1" t="s">
        <v>23090</v>
      </c>
      <c r="AT2549" s="1" t="s">
        <v>101</v>
      </c>
    </row>
    <row r="2550" spans="1:46" x14ac:dyDescent="0.25">
      <c r="A2550" s="1" t="s">
        <v>21416</v>
      </c>
      <c r="B2550" s="2" t="s">
        <v>23074</v>
      </c>
      <c r="C2550" s="2" t="s">
        <v>23105</v>
      </c>
      <c r="D2550" s="1">
        <v>0</v>
      </c>
      <c r="E2550" s="1">
        <v>1</v>
      </c>
      <c r="F2550" s="1">
        <v>2</v>
      </c>
      <c r="G2550" s="1">
        <v>3</v>
      </c>
      <c r="H2550" s="6">
        <v>0.66666666666666663</v>
      </c>
      <c r="I2550">
        <v>1</v>
      </c>
      <c r="J2550" s="1">
        <v>35</v>
      </c>
      <c r="K2550" s="1">
        <v>0</v>
      </c>
      <c r="L2550" s="1">
        <v>574</v>
      </c>
      <c r="M2550" s="6">
        <v>0.3</v>
      </c>
      <c r="N2550" s="4">
        <v>2400</v>
      </c>
      <c r="O2550" s="4">
        <v>200</v>
      </c>
      <c r="P2550" s="4">
        <v>200</v>
      </c>
      <c r="Q2550" s="3">
        <v>0.39</v>
      </c>
      <c r="R2550" s="1">
        <v>6</v>
      </c>
      <c r="S2550" s="1">
        <v>200</v>
      </c>
      <c r="T2550" s="1">
        <v>8</v>
      </c>
      <c r="U2550" s="1">
        <v>1</v>
      </c>
      <c r="V2550" s="1">
        <v>24</v>
      </c>
      <c r="W2550" s="1">
        <v>0</v>
      </c>
      <c r="X2550" s="1">
        <v>1</v>
      </c>
      <c r="Y2550" s="1">
        <v>1</v>
      </c>
      <c r="Z2550" s="1">
        <v>3</v>
      </c>
      <c r="AA2550" s="1">
        <v>1</v>
      </c>
      <c r="AB2550" s="1">
        <v>1</v>
      </c>
      <c r="AC2550" s="1">
        <v>0</v>
      </c>
      <c r="AD2550" s="1">
        <v>0</v>
      </c>
      <c r="AE2550" s="1">
        <v>0</v>
      </c>
      <c r="AF2550" s="1">
        <v>0</v>
      </c>
      <c r="AG2550" s="1">
        <v>21</v>
      </c>
      <c r="AH2550" s="1">
        <v>400</v>
      </c>
      <c r="AI2550" s="1">
        <v>421</v>
      </c>
      <c r="AJ2550" s="1" t="s">
        <v>12588</v>
      </c>
      <c r="AK2550" s="1" t="s">
        <v>12589</v>
      </c>
      <c r="AL2550" s="1" t="s">
        <v>12590</v>
      </c>
      <c r="AM2550" s="1" t="s">
        <v>16</v>
      </c>
      <c r="AN2550" s="1" t="s">
        <v>23097</v>
      </c>
      <c r="AO2550" s="1" t="s">
        <v>86</v>
      </c>
      <c r="AP2550" s="1" t="s">
        <v>57</v>
      </c>
      <c r="AQ2550" s="1" t="s">
        <v>14</v>
      </c>
      <c r="AR2550" s="1" t="s">
        <v>19</v>
      </c>
      <c r="AS2550" s="1" t="s">
        <v>23091</v>
      </c>
      <c r="AT2550" s="1" t="s">
        <v>101</v>
      </c>
    </row>
    <row r="2551" spans="1:46" x14ac:dyDescent="0.25">
      <c r="A2551" s="1" t="s">
        <v>17226</v>
      </c>
      <c r="B2551" s="2" t="s">
        <v>23074</v>
      </c>
      <c r="C2551" s="2" t="s">
        <v>23106</v>
      </c>
      <c r="D2551" s="1">
        <v>0</v>
      </c>
      <c r="E2551" s="1">
        <v>1</v>
      </c>
      <c r="F2551" s="1">
        <v>3</v>
      </c>
      <c r="G2551" s="1">
        <v>4</v>
      </c>
      <c r="H2551" s="6">
        <v>0.75</v>
      </c>
      <c r="I2551">
        <v>1</v>
      </c>
      <c r="J2551" s="1">
        <v>38</v>
      </c>
      <c r="K2551" s="1">
        <v>0</v>
      </c>
      <c r="L2551" s="1">
        <v>647</v>
      </c>
      <c r="M2551" s="6">
        <v>0.15</v>
      </c>
      <c r="N2551" s="4">
        <v>2679</v>
      </c>
      <c r="O2551" s="4">
        <v>223</v>
      </c>
      <c r="P2551" s="4">
        <v>300</v>
      </c>
      <c r="Q2551" s="3">
        <v>0.3</v>
      </c>
      <c r="R2551" s="1">
        <v>24</v>
      </c>
      <c r="S2551" s="1">
        <v>300</v>
      </c>
      <c r="T2551" s="1">
        <v>54</v>
      </c>
      <c r="U2551" s="1">
        <v>1</v>
      </c>
      <c r="V2551" s="1">
        <v>24</v>
      </c>
      <c r="W2551" s="1">
        <v>1</v>
      </c>
      <c r="X2551" s="1">
        <v>1</v>
      </c>
      <c r="Y2551" s="1">
        <v>0</v>
      </c>
      <c r="Z2551" s="1">
        <v>3</v>
      </c>
      <c r="AA2551" s="1">
        <v>0</v>
      </c>
      <c r="AB2551" s="1">
        <v>1</v>
      </c>
      <c r="AC2551" s="1">
        <v>0</v>
      </c>
      <c r="AD2551" s="1">
        <v>0</v>
      </c>
      <c r="AE2551" s="1">
        <v>458</v>
      </c>
      <c r="AF2551" s="1">
        <v>0</v>
      </c>
      <c r="AG2551" s="1">
        <v>18</v>
      </c>
      <c r="AH2551" s="1">
        <v>0</v>
      </c>
      <c r="AI2551" s="1">
        <v>476</v>
      </c>
      <c r="AJ2551" s="1" t="s">
        <v>680</v>
      </c>
      <c r="AK2551" s="1" t="s">
        <v>681</v>
      </c>
      <c r="AL2551" s="1" t="s">
        <v>682</v>
      </c>
      <c r="AM2551" s="1" t="s">
        <v>16</v>
      </c>
      <c r="AN2551" s="1" t="s">
        <v>23097</v>
      </c>
      <c r="AO2551" s="1" t="s">
        <v>86</v>
      </c>
      <c r="AP2551" s="1" t="s">
        <v>86</v>
      </c>
      <c r="AQ2551" s="1" t="s">
        <v>14</v>
      </c>
      <c r="AR2551" s="1" t="s">
        <v>30</v>
      </c>
      <c r="AS2551" s="1" t="s">
        <v>23090</v>
      </c>
      <c r="AT2551" s="1" t="s">
        <v>101</v>
      </c>
    </row>
    <row r="2552" spans="1:46" x14ac:dyDescent="0.25">
      <c r="A2552" s="1" t="s">
        <v>17231</v>
      </c>
      <c r="B2552" s="2" t="s">
        <v>23074</v>
      </c>
      <c r="C2552" s="2" t="s">
        <v>23106</v>
      </c>
      <c r="D2552" s="1">
        <v>0</v>
      </c>
      <c r="E2552" s="1">
        <v>0</v>
      </c>
      <c r="F2552" s="1">
        <v>1</v>
      </c>
      <c r="G2552" s="1">
        <v>1</v>
      </c>
      <c r="H2552" s="6">
        <v>1</v>
      </c>
      <c r="I2552">
        <v>1</v>
      </c>
      <c r="J2552" s="1">
        <v>31</v>
      </c>
      <c r="K2552" s="1">
        <v>0</v>
      </c>
      <c r="L2552" s="1">
        <v>644</v>
      </c>
      <c r="M2552" s="6">
        <v>0.27</v>
      </c>
      <c r="N2552" s="4">
        <v>1800</v>
      </c>
      <c r="O2552" s="4">
        <v>150</v>
      </c>
      <c r="P2552" s="4">
        <v>100</v>
      </c>
      <c r="Q2552" s="3">
        <v>0.3</v>
      </c>
      <c r="R2552" s="1">
        <v>12</v>
      </c>
      <c r="S2552" s="1">
        <v>100</v>
      </c>
      <c r="T2552" s="1">
        <v>28</v>
      </c>
      <c r="U2552" s="1">
        <v>1</v>
      </c>
      <c r="V2552" s="1">
        <v>24</v>
      </c>
      <c r="W2552" s="1">
        <v>0</v>
      </c>
      <c r="X2552" s="1">
        <v>0</v>
      </c>
      <c r="Y2552" s="1">
        <v>1</v>
      </c>
      <c r="Z2552" s="1">
        <v>0</v>
      </c>
      <c r="AA2552" s="1">
        <v>1</v>
      </c>
      <c r="AB2552" s="1">
        <v>1</v>
      </c>
      <c r="AC2552" s="1">
        <v>0</v>
      </c>
      <c r="AD2552" s="1">
        <v>0</v>
      </c>
      <c r="AE2552" s="1">
        <v>0</v>
      </c>
      <c r="AF2552" s="1">
        <v>599</v>
      </c>
      <c r="AG2552" s="1">
        <v>40</v>
      </c>
      <c r="AH2552" s="1">
        <v>0</v>
      </c>
      <c r="AI2552" s="1">
        <v>639</v>
      </c>
      <c r="AJ2552" s="1" t="s">
        <v>698</v>
      </c>
      <c r="AK2552" s="1" t="s">
        <v>699</v>
      </c>
      <c r="AL2552" s="1" t="s">
        <v>700</v>
      </c>
      <c r="AM2552" s="1" t="s">
        <v>16</v>
      </c>
      <c r="AN2552" s="1" t="s">
        <v>23097</v>
      </c>
      <c r="AO2552" s="1" t="s">
        <v>86</v>
      </c>
      <c r="AP2552" s="1" t="s">
        <v>57</v>
      </c>
      <c r="AQ2552" s="1" t="s">
        <v>25</v>
      </c>
      <c r="AR2552" s="1" t="s">
        <v>19</v>
      </c>
      <c r="AS2552" s="1" t="s">
        <v>23091</v>
      </c>
      <c r="AT2552" s="1" t="s">
        <v>101</v>
      </c>
    </row>
    <row r="2553" spans="1:46" x14ac:dyDescent="0.25">
      <c r="A2553" s="1" t="s">
        <v>19855</v>
      </c>
      <c r="B2553" s="2" t="s">
        <v>23074</v>
      </c>
      <c r="C2553" s="2" t="s">
        <v>23106</v>
      </c>
      <c r="D2553" s="1">
        <v>0</v>
      </c>
      <c r="E2553" s="1">
        <v>1</v>
      </c>
      <c r="F2553" s="1">
        <v>6</v>
      </c>
      <c r="G2553" s="1">
        <v>7</v>
      </c>
      <c r="H2553" s="6">
        <v>0.8571428571428571</v>
      </c>
      <c r="I2553">
        <v>1</v>
      </c>
      <c r="J2553" s="1">
        <v>31</v>
      </c>
      <c r="K2553" s="1">
        <v>1</v>
      </c>
      <c r="L2553" s="1">
        <v>677</v>
      </c>
      <c r="M2553" s="6">
        <v>0.13</v>
      </c>
      <c r="N2553" s="4">
        <v>1500</v>
      </c>
      <c r="O2553" s="4">
        <v>110</v>
      </c>
      <c r="P2553" s="4">
        <v>100</v>
      </c>
      <c r="Q2553" s="3">
        <v>0.33</v>
      </c>
      <c r="R2553" s="1">
        <v>12</v>
      </c>
      <c r="S2553" s="1">
        <v>100</v>
      </c>
      <c r="T2553" s="1">
        <v>20</v>
      </c>
      <c r="U2553" s="1">
        <v>1</v>
      </c>
      <c r="V2553" s="1">
        <v>24</v>
      </c>
      <c r="W2553" s="1">
        <v>0</v>
      </c>
      <c r="X2553" s="1">
        <v>0</v>
      </c>
      <c r="Y2553" s="1">
        <v>1</v>
      </c>
      <c r="Z2553" s="1">
        <v>2</v>
      </c>
      <c r="AA2553" s="1">
        <v>1</v>
      </c>
      <c r="AB2553" s="1">
        <v>1</v>
      </c>
      <c r="AC2553" s="1">
        <v>0</v>
      </c>
      <c r="AD2553" s="1">
        <v>0</v>
      </c>
      <c r="AE2553" s="1">
        <v>0</v>
      </c>
      <c r="AF2553" s="1">
        <v>0</v>
      </c>
      <c r="AG2553" s="1">
        <v>0</v>
      </c>
      <c r="AH2553" s="1">
        <v>100</v>
      </c>
      <c r="AI2553" s="1">
        <v>100</v>
      </c>
      <c r="AJ2553" s="1" t="s">
        <v>4753</v>
      </c>
      <c r="AK2553" s="1" t="s">
        <v>8341</v>
      </c>
      <c r="AL2553" s="1" t="s">
        <v>8342</v>
      </c>
      <c r="AM2553" s="1" t="s">
        <v>16</v>
      </c>
      <c r="AN2553" s="1" t="s">
        <v>23098</v>
      </c>
      <c r="AO2553" s="1" t="s">
        <v>86</v>
      </c>
      <c r="AP2553" s="1" t="s">
        <v>57</v>
      </c>
      <c r="AQ2553" s="1" t="s">
        <v>25</v>
      </c>
      <c r="AR2553" s="1" t="s">
        <v>19</v>
      </c>
      <c r="AS2553" s="1" t="s">
        <v>23091</v>
      </c>
      <c r="AT2553" s="1" t="s">
        <v>101</v>
      </c>
    </row>
    <row r="2554" spans="1:46" x14ac:dyDescent="0.25">
      <c r="A2554" s="1" t="s">
        <v>18071</v>
      </c>
      <c r="B2554" s="2" t="s">
        <v>23074</v>
      </c>
      <c r="C2554" s="2" t="s">
        <v>23106</v>
      </c>
      <c r="D2554" s="1">
        <v>0</v>
      </c>
      <c r="E2554" s="1">
        <v>1</v>
      </c>
      <c r="F2554" s="1">
        <v>2</v>
      </c>
      <c r="G2554" s="1">
        <v>3</v>
      </c>
      <c r="H2554" s="6">
        <v>0.66666666666666663</v>
      </c>
      <c r="I2554">
        <v>0</v>
      </c>
      <c r="J2554" s="1">
        <v>38</v>
      </c>
      <c r="K2554" s="1">
        <v>0</v>
      </c>
      <c r="L2554" s="1">
        <v>651</v>
      </c>
      <c r="M2554" s="6">
        <v>0.34</v>
      </c>
      <c r="N2554" s="4">
        <v>7000</v>
      </c>
      <c r="O2554" s="4">
        <v>500</v>
      </c>
      <c r="P2554" s="4">
        <v>810</v>
      </c>
      <c r="Q2554" s="3">
        <v>0.3</v>
      </c>
      <c r="R2554" s="1">
        <v>18</v>
      </c>
      <c r="S2554" s="1">
        <v>810</v>
      </c>
      <c r="T2554" s="1">
        <v>82</v>
      </c>
      <c r="U2554" s="1">
        <v>1</v>
      </c>
      <c r="V2554" s="1">
        <v>24</v>
      </c>
      <c r="W2554" s="1">
        <v>1</v>
      </c>
      <c r="X2554" s="1">
        <v>1</v>
      </c>
      <c r="Y2554" s="1">
        <v>0</v>
      </c>
      <c r="Z2554" s="1">
        <v>1</v>
      </c>
      <c r="AA2554" s="1">
        <v>1</v>
      </c>
      <c r="AB2554" s="1">
        <v>0</v>
      </c>
      <c r="AC2554" s="1">
        <v>291</v>
      </c>
      <c r="AD2554" s="1">
        <v>0</v>
      </c>
      <c r="AE2554" s="1">
        <v>282</v>
      </c>
      <c r="AF2554" s="1">
        <v>883</v>
      </c>
      <c r="AG2554" s="1">
        <v>0</v>
      </c>
      <c r="AH2554" s="1">
        <v>800</v>
      </c>
      <c r="AI2554" s="1">
        <v>2256</v>
      </c>
      <c r="AJ2554" s="1" t="s">
        <v>3260</v>
      </c>
      <c r="AK2554" s="1" t="s">
        <v>3261</v>
      </c>
      <c r="AL2554" s="1" t="s">
        <v>3262</v>
      </c>
      <c r="AM2554" s="1" t="s">
        <v>12</v>
      </c>
      <c r="AN2554" s="1" t="s">
        <v>23097</v>
      </c>
      <c r="AO2554" s="1" t="s">
        <v>86</v>
      </c>
      <c r="AP2554" s="1" t="s">
        <v>86</v>
      </c>
      <c r="AQ2554" s="1" t="s">
        <v>14</v>
      </c>
      <c r="AR2554" s="1" t="s">
        <v>30</v>
      </c>
      <c r="AS2554" s="1" t="s">
        <v>23091</v>
      </c>
      <c r="AT2554" s="1" t="s">
        <v>26</v>
      </c>
    </row>
    <row r="2555" spans="1:46" x14ac:dyDescent="0.25">
      <c r="A2555" s="1" t="s">
        <v>22214</v>
      </c>
      <c r="B2555" s="2" t="s">
        <v>23074</v>
      </c>
      <c r="C2555" s="2" t="s">
        <v>23107</v>
      </c>
      <c r="D2555" s="1">
        <v>0</v>
      </c>
      <c r="E2555" s="1">
        <v>0</v>
      </c>
      <c r="F2555" s="1">
        <v>4</v>
      </c>
      <c r="G2555" s="1">
        <v>4</v>
      </c>
      <c r="H2555" s="6">
        <v>1</v>
      </c>
      <c r="I2555">
        <v>1</v>
      </c>
      <c r="J2555" s="1">
        <v>33</v>
      </c>
      <c r="K2555" s="1">
        <v>1</v>
      </c>
      <c r="L2555" s="1">
        <v>770</v>
      </c>
      <c r="M2555" s="6">
        <v>0.03</v>
      </c>
      <c r="N2555" s="4">
        <v>1580</v>
      </c>
      <c r="O2555" s="4">
        <v>130</v>
      </c>
      <c r="P2555" s="4">
        <v>100</v>
      </c>
      <c r="Q2555" s="3">
        <v>0.32</v>
      </c>
      <c r="R2555" s="1">
        <v>24</v>
      </c>
      <c r="S2555" s="1">
        <v>100</v>
      </c>
      <c r="T2555" s="1">
        <v>9</v>
      </c>
      <c r="U2555" s="1">
        <v>1</v>
      </c>
      <c r="V2555" s="1">
        <v>24</v>
      </c>
      <c r="W2555" s="1">
        <v>0</v>
      </c>
      <c r="X2555" s="1">
        <v>0</v>
      </c>
      <c r="Y2555" s="1">
        <v>0</v>
      </c>
      <c r="Z2555" s="1">
        <v>2</v>
      </c>
      <c r="AA2555" s="1">
        <v>0</v>
      </c>
      <c r="AB2555" s="1">
        <v>1</v>
      </c>
      <c r="AC2555" s="1">
        <v>0</v>
      </c>
      <c r="AD2555" s="1">
        <v>0</v>
      </c>
      <c r="AE2555" s="1">
        <v>0</v>
      </c>
      <c r="AF2555" s="1">
        <v>0</v>
      </c>
      <c r="AG2555" s="1">
        <v>0</v>
      </c>
      <c r="AH2555" s="1">
        <v>0</v>
      </c>
      <c r="AI2555" s="1">
        <v>0</v>
      </c>
      <c r="AJ2555" s="1" t="s">
        <v>14720</v>
      </c>
      <c r="AK2555" s="1" t="s">
        <v>14721</v>
      </c>
      <c r="AL2555" s="1" t="s">
        <v>14722</v>
      </c>
      <c r="AM2555" s="1" t="s">
        <v>16</v>
      </c>
      <c r="AN2555" s="1" t="s">
        <v>23098</v>
      </c>
      <c r="AO2555" s="1" t="s">
        <v>86</v>
      </c>
      <c r="AP2555" s="1" t="s">
        <v>57</v>
      </c>
      <c r="AQ2555" s="1" t="s">
        <v>25</v>
      </c>
      <c r="AR2555" s="1" t="s">
        <v>30</v>
      </c>
      <c r="AS2555" s="1" t="s">
        <v>23090</v>
      </c>
      <c r="AT2555" s="1" t="s">
        <v>101</v>
      </c>
    </row>
    <row r="2556" spans="1:46" x14ac:dyDescent="0.25">
      <c r="A2556" s="1" t="s">
        <v>20523</v>
      </c>
      <c r="B2556" s="2" t="s">
        <v>23074</v>
      </c>
      <c r="C2556" s="2" t="s">
        <v>23107</v>
      </c>
      <c r="D2556" s="1">
        <v>0</v>
      </c>
      <c r="E2556" s="1">
        <v>1</v>
      </c>
      <c r="F2556" s="1">
        <v>3</v>
      </c>
      <c r="G2556" s="1">
        <v>4</v>
      </c>
      <c r="H2556" s="6">
        <v>0.75</v>
      </c>
      <c r="I2556">
        <v>1</v>
      </c>
      <c r="J2556" s="1">
        <v>31</v>
      </c>
      <c r="K2556" s="1">
        <v>1</v>
      </c>
      <c r="L2556" s="1">
        <v>809</v>
      </c>
      <c r="M2556" s="6">
        <v>1.06</v>
      </c>
      <c r="N2556" s="4">
        <v>2400</v>
      </c>
      <c r="O2556" s="4">
        <v>200</v>
      </c>
      <c r="P2556" s="4">
        <v>700</v>
      </c>
      <c r="Q2556" s="3">
        <v>0.27</v>
      </c>
      <c r="R2556" s="1">
        <v>24</v>
      </c>
      <c r="S2556" s="1">
        <v>700</v>
      </c>
      <c r="T2556" s="1">
        <v>50</v>
      </c>
      <c r="U2556" s="1">
        <v>1</v>
      </c>
      <c r="V2556" s="1">
        <v>24</v>
      </c>
      <c r="W2556" s="1">
        <v>0</v>
      </c>
      <c r="X2556" s="1">
        <v>0</v>
      </c>
      <c r="Y2556" s="1">
        <v>1</v>
      </c>
      <c r="Z2556" s="1">
        <v>4</v>
      </c>
      <c r="AA2556" s="1">
        <v>1</v>
      </c>
      <c r="AB2556" s="1">
        <v>1</v>
      </c>
      <c r="AC2556" s="1">
        <v>0</v>
      </c>
      <c r="AD2556" s="1">
        <v>0</v>
      </c>
      <c r="AE2556" s="1">
        <v>0</v>
      </c>
      <c r="AF2556" s="1">
        <v>3291</v>
      </c>
      <c r="AG2556" s="1">
        <v>0</v>
      </c>
      <c r="AH2556" s="1">
        <v>0</v>
      </c>
      <c r="AI2556" s="1">
        <v>3291</v>
      </c>
      <c r="AJ2556" s="1" t="s">
        <v>10185</v>
      </c>
      <c r="AK2556" s="1" t="s">
        <v>10186</v>
      </c>
      <c r="AL2556" s="1" t="s">
        <v>10187</v>
      </c>
      <c r="AM2556" s="1" t="s">
        <v>16</v>
      </c>
      <c r="AN2556" s="1" t="s">
        <v>23098</v>
      </c>
      <c r="AO2556" s="1" t="s">
        <v>86</v>
      </c>
      <c r="AP2556" s="1" t="s">
        <v>57</v>
      </c>
      <c r="AQ2556" s="1" t="s">
        <v>25</v>
      </c>
      <c r="AR2556" s="1" t="s">
        <v>19</v>
      </c>
      <c r="AS2556" s="1" t="s">
        <v>23091</v>
      </c>
      <c r="AT2556" s="1" t="s">
        <v>101</v>
      </c>
    </row>
    <row r="2557" spans="1:46" x14ac:dyDescent="0.25">
      <c r="A2557" s="1" t="s">
        <v>20555</v>
      </c>
      <c r="B2557" s="2" t="s">
        <v>23074</v>
      </c>
      <c r="C2557" s="2" t="s">
        <v>23107</v>
      </c>
      <c r="D2557" s="1">
        <v>0</v>
      </c>
      <c r="E2557" s="1">
        <v>0</v>
      </c>
      <c r="F2557" s="1">
        <v>1</v>
      </c>
      <c r="G2557" s="1">
        <v>1</v>
      </c>
      <c r="H2557" s="6">
        <v>1</v>
      </c>
      <c r="I2557">
        <v>0</v>
      </c>
      <c r="J2557" s="1">
        <v>33</v>
      </c>
      <c r="K2557" s="1">
        <v>0</v>
      </c>
      <c r="L2557" s="1">
        <v>734</v>
      </c>
      <c r="M2557" s="6">
        <v>0.39</v>
      </c>
      <c r="N2557" s="4">
        <v>2800</v>
      </c>
      <c r="O2557" s="4">
        <v>230</v>
      </c>
      <c r="P2557" s="4">
        <v>250</v>
      </c>
      <c r="Q2557" s="3">
        <v>0.24</v>
      </c>
      <c r="R2557" s="1">
        <v>18</v>
      </c>
      <c r="S2557" s="1">
        <v>250</v>
      </c>
      <c r="T2557" s="1">
        <v>22</v>
      </c>
      <c r="U2557" s="1">
        <v>1</v>
      </c>
      <c r="V2557" s="1">
        <v>24</v>
      </c>
      <c r="W2557" s="1">
        <v>0</v>
      </c>
      <c r="X2557" s="1">
        <v>0</v>
      </c>
      <c r="Y2557" s="1">
        <v>1</v>
      </c>
      <c r="Z2557" s="1">
        <v>0</v>
      </c>
      <c r="AA2557" s="1">
        <v>1</v>
      </c>
      <c r="AB2557" s="1">
        <v>1</v>
      </c>
      <c r="AC2557" s="1">
        <v>0</v>
      </c>
      <c r="AD2557" s="1">
        <v>0</v>
      </c>
      <c r="AE2557" s="1">
        <v>1580</v>
      </c>
      <c r="AF2557" s="1">
        <v>150</v>
      </c>
      <c r="AG2557" s="1">
        <v>128</v>
      </c>
      <c r="AH2557" s="1">
        <v>0</v>
      </c>
      <c r="AI2557" s="1">
        <v>1858</v>
      </c>
      <c r="AJ2557" s="1" t="s">
        <v>840</v>
      </c>
      <c r="AK2557" s="1" t="s">
        <v>10280</v>
      </c>
      <c r="AL2557" s="1" t="s">
        <v>10281</v>
      </c>
      <c r="AM2557" s="1" t="s">
        <v>12</v>
      </c>
      <c r="AN2557" s="1" t="s">
        <v>23097</v>
      </c>
      <c r="AO2557" s="1" t="s">
        <v>86</v>
      </c>
      <c r="AP2557" s="1" t="s">
        <v>57</v>
      </c>
      <c r="AQ2557" s="1" t="s">
        <v>25</v>
      </c>
      <c r="AR2557" s="1" t="s">
        <v>19</v>
      </c>
      <c r="AS2557" s="1" t="s">
        <v>23091</v>
      </c>
      <c r="AT2557" s="1" t="s">
        <v>101</v>
      </c>
    </row>
    <row r="2558" spans="1:46" x14ac:dyDescent="0.25">
      <c r="A2558" s="1" t="s">
        <v>20576</v>
      </c>
      <c r="B2558" s="2" t="s">
        <v>23074</v>
      </c>
      <c r="C2558" s="2" t="s">
        <v>23108</v>
      </c>
      <c r="D2558" s="1">
        <v>0</v>
      </c>
      <c r="E2558" s="1">
        <v>2</v>
      </c>
      <c r="F2558" s="1">
        <v>2</v>
      </c>
      <c r="G2558" s="1">
        <v>4</v>
      </c>
      <c r="H2558" s="6">
        <v>0.5</v>
      </c>
      <c r="I2558">
        <v>0</v>
      </c>
      <c r="J2558" s="1">
        <v>35</v>
      </c>
      <c r="K2558" s="1">
        <v>1</v>
      </c>
      <c r="L2558" s="1">
        <v>698</v>
      </c>
      <c r="M2558" s="6">
        <v>0.59</v>
      </c>
      <c r="N2558" s="4">
        <v>3000</v>
      </c>
      <c r="O2558" s="4">
        <v>200</v>
      </c>
      <c r="P2558" s="4">
        <v>650</v>
      </c>
      <c r="Q2558" s="3">
        <v>0.28000000000000003</v>
      </c>
      <c r="R2558" s="1">
        <v>24</v>
      </c>
      <c r="S2558" s="1">
        <v>650</v>
      </c>
      <c r="T2558" s="1">
        <v>52</v>
      </c>
      <c r="U2558" s="1">
        <v>1</v>
      </c>
      <c r="V2558" s="1">
        <v>24</v>
      </c>
      <c r="W2558" s="1">
        <v>0</v>
      </c>
      <c r="X2558" s="1">
        <v>0</v>
      </c>
      <c r="Y2558" s="1">
        <v>1</v>
      </c>
      <c r="Z2558" s="1">
        <v>0</v>
      </c>
      <c r="AA2558" s="1">
        <v>1</v>
      </c>
      <c r="AB2558" s="1">
        <v>1</v>
      </c>
      <c r="AC2558" s="1">
        <v>144</v>
      </c>
      <c r="AD2558" s="1">
        <v>0</v>
      </c>
      <c r="AE2558" s="1">
        <v>762</v>
      </c>
      <c r="AF2558" s="1">
        <v>0</v>
      </c>
      <c r="AG2558" s="1">
        <v>0</v>
      </c>
      <c r="AH2558" s="1">
        <v>832</v>
      </c>
      <c r="AI2558" s="1">
        <v>1738</v>
      </c>
      <c r="AJ2558" s="1" t="s">
        <v>10340</v>
      </c>
      <c r="AK2558" s="1" t="s">
        <v>10341</v>
      </c>
      <c r="AL2558" s="1" t="s">
        <v>10342</v>
      </c>
      <c r="AM2558" s="1" t="s">
        <v>12</v>
      </c>
      <c r="AN2558" s="1" t="s">
        <v>23098</v>
      </c>
      <c r="AO2558" s="1" t="s">
        <v>86</v>
      </c>
      <c r="AP2558" s="1" t="s">
        <v>57</v>
      </c>
      <c r="AQ2558" s="1" t="s">
        <v>25</v>
      </c>
      <c r="AR2558" s="1" t="s">
        <v>19</v>
      </c>
      <c r="AS2558" s="1" t="s">
        <v>23091</v>
      </c>
      <c r="AT2558" s="1" t="s">
        <v>101</v>
      </c>
    </row>
    <row r="2559" spans="1:46" x14ac:dyDescent="0.25">
      <c r="A2559" s="1" t="s">
        <v>22509</v>
      </c>
      <c r="B2559" s="2" t="s">
        <v>23075</v>
      </c>
      <c r="C2559" s="2" t="s">
        <v>23103</v>
      </c>
      <c r="D2559" s="1">
        <v>2</v>
      </c>
      <c r="E2559" s="1">
        <v>0</v>
      </c>
      <c r="F2559" s="1">
        <v>2</v>
      </c>
      <c r="G2559" s="1">
        <v>4</v>
      </c>
      <c r="H2559" s="6">
        <v>0.5</v>
      </c>
      <c r="I2559">
        <v>0</v>
      </c>
      <c r="J2559" s="1">
        <v>38</v>
      </c>
      <c r="K2559" s="1">
        <v>0</v>
      </c>
      <c r="L2559" s="1">
        <v>388</v>
      </c>
      <c r="M2559" s="6">
        <v>0</v>
      </c>
      <c r="N2559" s="4">
        <v>2100</v>
      </c>
      <c r="O2559" s="4">
        <v>202</v>
      </c>
      <c r="P2559" s="4">
        <v>500</v>
      </c>
      <c r="Q2559" s="3">
        <v>0.38</v>
      </c>
      <c r="R2559" s="1">
        <v>36</v>
      </c>
      <c r="S2559" s="1">
        <v>500</v>
      </c>
      <c r="T2559" s="1">
        <v>13</v>
      </c>
      <c r="U2559" s="1">
        <v>0</v>
      </c>
      <c r="V2559" s="1">
        <v>24</v>
      </c>
      <c r="W2559" s="1">
        <v>0</v>
      </c>
      <c r="X2559" s="1">
        <v>0</v>
      </c>
      <c r="Y2559" s="1">
        <v>1</v>
      </c>
      <c r="Z2559" s="1">
        <v>2</v>
      </c>
      <c r="AA2559" s="1">
        <v>0</v>
      </c>
      <c r="AB2559" s="1">
        <v>0</v>
      </c>
      <c r="AC2559" s="1">
        <v>0</v>
      </c>
      <c r="AD2559" s="1">
        <v>0</v>
      </c>
      <c r="AE2559" s="1">
        <v>240</v>
      </c>
      <c r="AF2559" s="1">
        <v>922</v>
      </c>
      <c r="AG2559" s="1">
        <v>0</v>
      </c>
      <c r="AH2559" s="1">
        <v>190</v>
      </c>
      <c r="AI2559" s="1">
        <v>1352</v>
      </c>
      <c r="AJ2559" s="1" t="s">
        <v>15505</v>
      </c>
      <c r="AK2559" s="1" t="s">
        <v>15506</v>
      </c>
      <c r="AL2559" s="1" t="s">
        <v>11</v>
      </c>
      <c r="AM2559" s="1" t="s">
        <v>12</v>
      </c>
      <c r="AN2559" s="1" t="s">
        <v>23097</v>
      </c>
      <c r="AO2559" s="1" t="s">
        <v>364</v>
      </c>
      <c r="AP2559" s="1" t="s">
        <v>57</v>
      </c>
      <c r="AQ2559" s="1" t="s">
        <v>25</v>
      </c>
      <c r="AR2559" s="1" t="s">
        <v>19</v>
      </c>
      <c r="AS2559" s="1" t="s">
        <v>23090</v>
      </c>
      <c r="AT2559" s="1" t="s">
        <v>26</v>
      </c>
    </row>
    <row r="2560" spans="1:46" x14ac:dyDescent="0.25">
      <c r="A2560" s="1" t="s">
        <v>22598</v>
      </c>
      <c r="B2560" s="2" t="s">
        <v>23075</v>
      </c>
      <c r="C2560" s="2" t="s">
        <v>23105</v>
      </c>
      <c r="D2560" s="1">
        <v>0</v>
      </c>
      <c r="E2560" s="1">
        <v>0</v>
      </c>
      <c r="F2560" s="1">
        <v>1</v>
      </c>
      <c r="G2560" s="1">
        <v>1</v>
      </c>
      <c r="H2560" s="6">
        <v>1</v>
      </c>
      <c r="I2560">
        <v>0</v>
      </c>
      <c r="J2560" s="1">
        <v>32</v>
      </c>
      <c r="K2560" s="1">
        <v>0</v>
      </c>
      <c r="L2560" s="1">
        <v>637</v>
      </c>
      <c r="M2560" s="6">
        <v>0.73</v>
      </c>
      <c r="N2560" s="4">
        <v>2000</v>
      </c>
      <c r="O2560" s="4">
        <v>137</v>
      </c>
      <c r="P2560" s="4">
        <v>700</v>
      </c>
      <c r="Q2560" s="3">
        <v>0.32</v>
      </c>
      <c r="R2560" s="1">
        <v>24</v>
      </c>
      <c r="S2560" s="1">
        <v>700</v>
      </c>
      <c r="T2560" s="1">
        <v>90</v>
      </c>
      <c r="U2560" s="1">
        <v>0</v>
      </c>
      <c r="V2560" s="1">
        <v>24</v>
      </c>
      <c r="W2560" s="1">
        <v>0</v>
      </c>
      <c r="X2560" s="1">
        <v>0</v>
      </c>
      <c r="Y2560" s="1">
        <v>1</v>
      </c>
      <c r="Z2560" s="1">
        <v>1</v>
      </c>
      <c r="AA2560" s="1">
        <v>1</v>
      </c>
      <c r="AB2560" s="1">
        <v>0</v>
      </c>
      <c r="AC2560" s="1">
        <v>400</v>
      </c>
      <c r="AD2560" s="1">
        <v>230</v>
      </c>
      <c r="AE2560" s="1">
        <v>980</v>
      </c>
      <c r="AF2560" s="1">
        <v>0</v>
      </c>
      <c r="AG2560" s="1">
        <v>30</v>
      </c>
      <c r="AH2560" s="1">
        <v>0</v>
      </c>
      <c r="AI2560" s="1">
        <v>1640</v>
      </c>
      <c r="AJ2560" s="1" t="s">
        <v>9932</v>
      </c>
      <c r="AK2560" s="1" t="s">
        <v>15732</v>
      </c>
      <c r="AL2560" s="1" t="s">
        <v>15733</v>
      </c>
      <c r="AM2560" s="1" t="s">
        <v>12</v>
      </c>
      <c r="AN2560" s="1" t="s">
        <v>23097</v>
      </c>
      <c r="AO2560" s="1" t="s">
        <v>364</v>
      </c>
      <c r="AP2560" s="1" t="s">
        <v>57</v>
      </c>
      <c r="AQ2560" s="1" t="s">
        <v>25</v>
      </c>
      <c r="AR2560" s="1" t="s">
        <v>19</v>
      </c>
      <c r="AS2560" s="1" t="s">
        <v>23091</v>
      </c>
      <c r="AT2560" s="1" t="s">
        <v>26</v>
      </c>
    </row>
    <row r="2561" spans="1:46" x14ac:dyDescent="0.25">
      <c r="A2561" s="1" t="s">
        <v>19236</v>
      </c>
      <c r="B2561" s="2" t="s">
        <v>23075</v>
      </c>
      <c r="C2561" s="2" t="s">
        <v>23106</v>
      </c>
      <c r="D2561" s="1">
        <v>0</v>
      </c>
      <c r="E2561" s="1">
        <v>2</v>
      </c>
      <c r="F2561" s="1">
        <v>2</v>
      </c>
      <c r="G2561" s="1">
        <v>4</v>
      </c>
      <c r="H2561" s="6">
        <v>0.5</v>
      </c>
      <c r="I2561">
        <v>0</v>
      </c>
      <c r="J2561" s="1">
        <v>34</v>
      </c>
      <c r="K2561" s="1">
        <v>0</v>
      </c>
      <c r="L2561" s="1">
        <v>601</v>
      </c>
      <c r="M2561" s="6">
        <v>0.51</v>
      </c>
      <c r="N2561" s="4">
        <v>2000</v>
      </c>
      <c r="O2561" s="4">
        <v>130</v>
      </c>
      <c r="P2561" s="4">
        <v>100</v>
      </c>
      <c r="Q2561" s="3">
        <v>0.3</v>
      </c>
      <c r="R2561" s="1">
        <v>12</v>
      </c>
      <c r="S2561" s="1">
        <v>100</v>
      </c>
      <c r="T2561" s="1">
        <v>21</v>
      </c>
      <c r="U2561" s="1">
        <v>1</v>
      </c>
      <c r="V2561" s="1">
        <v>24</v>
      </c>
      <c r="W2561" s="1">
        <v>0</v>
      </c>
      <c r="X2561" s="1">
        <v>0</v>
      </c>
      <c r="Y2561" s="1">
        <v>1</v>
      </c>
      <c r="Z2561" s="1">
        <v>3</v>
      </c>
      <c r="AA2561" s="1">
        <v>0</v>
      </c>
      <c r="AB2561" s="1">
        <v>0</v>
      </c>
      <c r="AC2561" s="1">
        <v>900</v>
      </c>
      <c r="AD2561" s="1">
        <v>0</v>
      </c>
      <c r="AE2561" s="1">
        <v>0</v>
      </c>
      <c r="AF2561" s="1">
        <v>0</v>
      </c>
      <c r="AG2561" s="1">
        <v>0</v>
      </c>
      <c r="AH2561" s="1">
        <v>450</v>
      </c>
      <c r="AI2561" s="1">
        <v>1350</v>
      </c>
      <c r="AJ2561" s="1" t="s">
        <v>468</v>
      </c>
      <c r="AK2561" s="1" t="s">
        <v>6607</v>
      </c>
      <c r="AL2561" s="1" t="s">
        <v>6608</v>
      </c>
      <c r="AM2561" s="1" t="s">
        <v>12</v>
      </c>
      <c r="AN2561" s="1" t="s">
        <v>23097</v>
      </c>
      <c r="AO2561" s="1" t="s">
        <v>86</v>
      </c>
      <c r="AP2561" s="1" t="s">
        <v>57</v>
      </c>
      <c r="AQ2561" s="1" t="s">
        <v>25</v>
      </c>
      <c r="AR2561" s="1" t="s">
        <v>19</v>
      </c>
      <c r="AS2561" s="1" t="s">
        <v>23090</v>
      </c>
      <c r="AT2561" s="1" t="s">
        <v>26</v>
      </c>
    </row>
    <row r="2562" spans="1:46" x14ac:dyDescent="0.25">
      <c r="A2562" s="1" t="s">
        <v>19998</v>
      </c>
      <c r="B2562" s="2" t="s">
        <v>23075</v>
      </c>
      <c r="C2562" s="2" t="s">
        <v>23107</v>
      </c>
      <c r="D2562" s="1">
        <v>0</v>
      </c>
      <c r="E2562" s="1">
        <v>1</v>
      </c>
      <c r="F2562" s="1">
        <v>1</v>
      </c>
      <c r="G2562" s="1">
        <v>2</v>
      </c>
      <c r="H2562" s="6">
        <v>0.5</v>
      </c>
      <c r="I2562">
        <v>0</v>
      </c>
      <c r="J2562" s="1">
        <v>34</v>
      </c>
      <c r="K2562" s="1">
        <v>0</v>
      </c>
      <c r="L2562" s="1">
        <v>610</v>
      </c>
      <c r="M2562" s="6">
        <v>0.6</v>
      </c>
      <c r="N2562" s="4">
        <v>4000</v>
      </c>
      <c r="O2562" s="4">
        <v>300</v>
      </c>
      <c r="P2562" s="4">
        <v>500</v>
      </c>
      <c r="Q2562" s="3">
        <v>0.3</v>
      </c>
      <c r="R2562" s="1">
        <v>24</v>
      </c>
      <c r="S2562" s="1">
        <v>500</v>
      </c>
      <c r="T2562" s="1">
        <v>23</v>
      </c>
      <c r="U2562" s="1">
        <v>1</v>
      </c>
      <c r="V2562" s="1">
        <v>24</v>
      </c>
      <c r="W2562" s="1">
        <v>0</v>
      </c>
      <c r="X2562" s="1">
        <v>0</v>
      </c>
      <c r="Y2562" s="1">
        <v>0</v>
      </c>
      <c r="Z2562" s="1">
        <v>2</v>
      </c>
      <c r="AA2562" s="1">
        <v>1</v>
      </c>
      <c r="AB2562" s="1">
        <v>0</v>
      </c>
      <c r="AC2562" s="1">
        <v>1445</v>
      </c>
      <c r="AD2562" s="1">
        <v>1181</v>
      </c>
      <c r="AE2562" s="1">
        <v>278</v>
      </c>
      <c r="AF2562" s="1">
        <v>916</v>
      </c>
      <c r="AG2562" s="1">
        <v>50</v>
      </c>
      <c r="AH2562" s="1">
        <v>0</v>
      </c>
      <c r="AI2562" s="1">
        <v>3870</v>
      </c>
      <c r="AJ2562" s="1" t="s">
        <v>8746</v>
      </c>
      <c r="AK2562" s="1" t="s">
        <v>8747</v>
      </c>
      <c r="AL2562" s="1" t="s">
        <v>8748</v>
      </c>
      <c r="AM2562" s="1" t="s">
        <v>12</v>
      </c>
      <c r="AN2562" s="1" t="s">
        <v>23097</v>
      </c>
      <c r="AO2562" s="1" t="s">
        <v>86</v>
      </c>
      <c r="AP2562" s="1" t="s">
        <v>57</v>
      </c>
      <c r="AQ2562" s="1" t="s">
        <v>25</v>
      </c>
      <c r="AR2562" s="1" t="s">
        <v>30</v>
      </c>
      <c r="AS2562" s="1" t="s">
        <v>23091</v>
      </c>
      <c r="AT2562" s="1" t="s">
        <v>26</v>
      </c>
    </row>
    <row r="2563" spans="1:46" x14ac:dyDescent="0.25">
      <c r="A2563" s="1" t="s">
        <v>19757</v>
      </c>
      <c r="B2563" s="2" t="s">
        <v>23101</v>
      </c>
      <c r="C2563" s="2" t="s">
        <v>23103</v>
      </c>
      <c r="D2563" s="1">
        <v>0</v>
      </c>
      <c r="E2563" s="1">
        <v>0</v>
      </c>
      <c r="F2563" s="1">
        <v>1</v>
      </c>
      <c r="G2563" s="1">
        <v>1</v>
      </c>
      <c r="H2563" s="6">
        <v>1</v>
      </c>
      <c r="I2563">
        <v>0</v>
      </c>
      <c r="J2563" s="1">
        <v>32</v>
      </c>
      <c r="K2563" s="1">
        <v>1</v>
      </c>
      <c r="L2563" s="1">
        <v>366</v>
      </c>
      <c r="M2563" s="6">
        <v>0</v>
      </c>
      <c r="N2563" s="4">
        <v>2800</v>
      </c>
      <c r="O2563" s="4">
        <v>240</v>
      </c>
      <c r="P2563" s="4">
        <v>500</v>
      </c>
      <c r="Q2563" s="3">
        <v>0.4</v>
      </c>
      <c r="R2563" s="1">
        <v>24</v>
      </c>
      <c r="S2563" s="1">
        <v>500</v>
      </c>
      <c r="T2563" s="1">
        <v>6</v>
      </c>
      <c r="U2563" s="1">
        <v>0</v>
      </c>
      <c r="V2563" s="1">
        <v>24</v>
      </c>
      <c r="W2563" s="1">
        <v>0</v>
      </c>
      <c r="X2563" s="1">
        <v>0</v>
      </c>
      <c r="Y2563" s="1">
        <v>1</v>
      </c>
      <c r="Z2563" s="1">
        <v>3</v>
      </c>
      <c r="AA2563" s="1">
        <v>0</v>
      </c>
      <c r="AB2563" s="1">
        <v>0</v>
      </c>
      <c r="AC2563" s="1">
        <v>0</v>
      </c>
      <c r="AD2563" s="1">
        <v>0</v>
      </c>
      <c r="AE2563" s="1">
        <v>0</v>
      </c>
      <c r="AF2563" s="1">
        <v>0</v>
      </c>
      <c r="AG2563" s="1">
        <v>0</v>
      </c>
      <c r="AH2563" s="1">
        <v>1000</v>
      </c>
      <c r="AI2563" s="1">
        <v>1000</v>
      </c>
      <c r="AJ2563" s="1" t="s">
        <v>8077</v>
      </c>
      <c r="AK2563" s="1" t="s">
        <v>8078</v>
      </c>
      <c r="AL2563" s="1" t="s">
        <v>11</v>
      </c>
      <c r="AM2563" s="1" t="s">
        <v>12</v>
      </c>
      <c r="AN2563" s="1" t="s">
        <v>23098</v>
      </c>
      <c r="AO2563" s="1" t="s">
        <v>364</v>
      </c>
      <c r="AP2563" s="1" t="s">
        <v>57</v>
      </c>
      <c r="AQ2563" s="1" t="s">
        <v>25</v>
      </c>
      <c r="AR2563" s="1" t="s">
        <v>19</v>
      </c>
      <c r="AS2563" s="1" t="s">
        <v>23090</v>
      </c>
      <c r="AT2563" s="1" t="s">
        <v>26</v>
      </c>
    </row>
    <row r="2564" spans="1:46" x14ac:dyDescent="0.25">
      <c r="A2564" s="1" t="s">
        <v>17802</v>
      </c>
      <c r="B2564" s="2" t="s">
        <v>23101</v>
      </c>
      <c r="C2564" s="2" t="s">
        <v>23104</v>
      </c>
      <c r="D2564" s="1">
        <v>1</v>
      </c>
      <c r="E2564" s="1">
        <v>0</v>
      </c>
      <c r="F2564" s="1">
        <v>2</v>
      </c>
      <c r="G2564" s="1">
        <v>3</v>
      </c>
      <c r="H2564" s="6">
        <v>0.66666666666666663</v>
      </c>
      <c r="I2564">
        <v>0</v>
      </c>
      <c r="J2564" s="1">
        <v>33</v>
      </c>
      <c r="K2564" s="1">
        <v>0</v>
      </c>
      <c r="L2564" s="1">
        <v>342</v>
      </c>
      <c r="M2564" s="6">
        <v>0</v>
      </c>
      <c r="N2564" s="4">
        <v>2640</v>
      </c>
      <c r="O2564" s="4">
        <v>220</v>
      </c>
      <c r="P2564" s="4">
        <v>500</v>
      </c>
      <c r="Q2564" s="3">
        <v>0.4</v>
      </c>
      <c r="R2564" s="1">
        <v>36</v>
      </c>
      <c r="S2564" s="1">
        <v>500</v>
      </c>
      <c r="T2564" s="1">
        <v>13</v>
      </c>
      <c r="U2564" s="1">
        <v>1</v>
      </c>
      <c r="V2564" s="1">
        <v>24</v>
      </c>
      <c r="W2564" s="1">
        <v>1</v>
      </c>
      <c r="X2564" s="1">
        <v>1</v>
      </c>
      <c r="Y2564" s="1">
        <v>1</v>
      </c>
      <c r="Z2564" s="1">
        <v>1</v>
      </c>
      <c r="AA2564" s="1">
        <v>1</v>
      </c>
      <c r="AB2564" s="1">
        <v>0</v>
      </c>
      <c r="AC2564" s="1">
        <v>0</v>
      </c>
      <c r="AD2564" s="1">
        <v>0</v>
      </c>
      <c r="AE2564" s="1">
        <v>0</v>
      </c>
      <c r="AF2564" s="1">
        <v>300</v>
      </c>
      <c r="AG2564" s="1">
        <v>0</v>
      </c>
      <c r="AH2564" s="1">
        <v>200</v>
      </c>
      <c r="AI2564" s="1">
        <v>500</v>
      </c>
      <c r="AJ2564" s="1" t="s">
        <v>2470</v>
      </c>
      <c r="AK2564" s="1" t="s">
        <v>2471</v>
      </c>
      <c r="AL2564" s="1" t="s">
        <v>11</v>
      </c>
      <c r="AM2564" s="1" t="s">
        <v>12</v>
      </c>
      <c r="AN2564" s="1" t="s">
        <v>23097</v>
      </c>
      <c r="AO2564" s="1" t="s">
        <v>86</v>
      </c>
      <c r="AP2564" s="1" t="s">
        <v>86</v>
      </c>
      <c r="AQ2564" s="1" t="s">
        <v>14</v>
      </c>
      <c r="AR2564" s="1" t="s">
        <v>19</v>
      </c>
      <c r="AS2564" s="1" t="s">
        <v>23091</v>
      </c>
      <c r="AT2564" s="1" t="s">
        <v>26</v>
      </c>
    </row>
    <row r="2565" spans="1:46" x14ac:dyDescent="0.25">
      <c r="A2565" s="1" t="s">
        <v>21939</v>
      </c>
      <c r="B2565" s="2" t="s">
        <v>23101</v>
      </c>
      <c r="C2565" s="2" t="s">
        <v>23104</v>
      </c>
      <c r="D2565" s="1">
        <v>0</v>
      </c>
      <c r="E2565" s="1">
        <v>4</v>
      </c>
      <c r="F2565" s="1">
        <v>1</v>
      </c>
      <c r="G2565" s="1">
        <v>5</v>
      </c>
      <c r="H2565" s="6">
        <v>0.2</v>
      </c>
      <c r="I2565">
        <v>0</v>
      </c>
      <c r="J2565" s="1">
        <v>29</v>
      </c>
      <c r="K2565" s="1">
        <v>0</v>
      </c>
      <c r="L2565" s="1">
        <v>621</v>
      </c>
      <c r="M2565" s="6">
        <v>0</v>
      </c>
      <c r="N2565" s="4">
        <v>1600</v>
      </c>
      <c r="O2565" s="4">
        <v>120</v>
      </c>
      <c r="P2565" s="4">
        <v>600</v>
      </c>
      <c r="Q2565" s="3">
        <v>0.38</v>
      </c>
      <c r="R2565" s="1">
        <v>36</v>
      </c>
      <c r="S2565" s="1">
        <v>600</v>
      </c>
      <c r="T2565" s="1">
        <v>12</v>
      </c>
      <c r="U2565" s="1">
        <v>1</v>
      </c>
      <c r="V2565" s="1">
        <v>24</v>
      </c>
      <c r="W2565" s="1">
        <v>1</v>
      </c>
      <c r="X2565" s="1">
        <v>0</v>
      </c>
      <c r="Y2565" s="1">
        <v>1</v>
      </c>
      <c r="Z2565" s="1">
        <v>4</v>
      </c>
      <c r="AA2565" s="1">
        <v>0</v>
      </c>
      <c r="AB2565" s="1">
        <v>0</v>
      </c>
      <c r="AC2565" s="1">
        <v>0</v>
      </c>
      <c r="AD2565" s="1">
        <v>0</v>
      </c>
      <c r="AE2565" s="1">
        <v>0</v>
      </c>
      <c r="AF2565" s="1">
        <v>0</v>
      </c>
      <c r="AG2565" s="1">
        <v>0</v>
      </c>
      <c r="AH2565" s="1">
        <v>710</v>
      </c>
      <c r="AI2565" s="1">
        <v>710</v>
      </c>
      <c r="AJ2565" s="1" t="s">
        <v>13978</v>
      </c>
      <c r="AK2565" s="1" t="s">
        <v>13979</v>
      </c>
      <c r="AL2565" s="1" t="s">
        <v>11</v>
      </c>
      <c r="AM2565" s="1" t="s">
        <v>12</v>
      </c>
      <c r="AN2565" s="1" t="s">
        <v>23097</v>
      </c>
      <c r="AO2565" s="1" t="s">
        <v>86</v>
      </c>
      <c r="AP2565" s="1" t="s">
        <v>86</v>
      </c>
      <c r="AQ2565" s="1" t="s">
        <v>25</v>
      </c>
      <c r="AR2565" s="1" t="s">
        <v>19</v>
      </c>
      <c r="AS2565" s="1" t="s">
        <v>23090</v>
      </c>
      <c r="AT2565" s="1" t="s">
        <v>26</v>
      </c>
    </row>
    <row r="2566" spans="1:46" x14ac:dyDescent="0.25">
      <c r="A2566" s="1" t="s">
        <v>19781</v>
      </c>
      <c r="B2566" s="2" t="s">
        <v>23101</v>
      </c>
      <c r="C2566" s="2" t="s">
        <v>23104</v>
      </c>
      <c r="D2566" s="1">
        <v>1</v>
      </c>
      <c r="E2566" s="1">
        <v>1</v>
      </c>
      <c r="F2566" s="1">
        <v>1</v>
      </c>
      <c r="G2566" s="1">
        <v>3</v>
      </c>
      <c r="H2566" s="6">
        <v>0.33333333333333331</v>
      </c>
      <c r="I2566">
        <v>0</v>
      </c>
      <c r="J2566" s="1">
        <v>30</v>
      </c>
      <c r="K2566" s="1">
        <v>1</v>
      </c>
      <c r="L2566" s="1">
        <v>333</v>
      </c>
      <c r="M2566" s="6">
        <v>0</v>
      </c>
      <c r="N2566" s="4">
        <v>1440</v>
      </c>
      <c r="O2566" s="4">
        <v>120</v>
      </c>
      <c r="P2566" s="4">
        <v>230</v>
      </c>
      <c r="Q2566" s="3">
        <v>0.45</v>
      </c>
      <c r="R2566" s="1">
        <v>36</v>
      </c>
      <c r="S2566" s="1">
        <v>230</v>
      </c>
      <c r="T2566" s="1">
        <v>5</v>
      </c>
      <c r="U2566" s="1">
        <v>1</v>
      </c>
      <c r="V2566" s="1">
        <v>24</v>
      </c>
      <c r="W2566" s="1">
        <v>1</v>
      </c>
      <c r="X2566" s="1">
        <v>1</v>
      </c>
      <c r="Y2566" s="1">
        <v>1</v>
      </c>
      <c r="Z2566" s="1">
        <v>0</v>
      </c>
      <c r="AA2566" s="1">
        <v>1</v>
      </c>
      <c r="AB2566" s="1">
        <v>0</v>
      </c>
      <c r="AC2566" s="1">
        <v>326</v>
      </c>
      <c r="AD2566" s="1">
        <v>0</v>
      </c>
      <c r="AE2566" s="1">
        <v>0</v>
      </c>
      <c r="AF2566" s="1">
        <v>500</v>
      </c>
      <c r="AG2566" s="1">
        <v>0</v>
      </c>
      <c r="AH2566" s="1">
        <v>500</v>
      </c>
      <c r="AI2566" s="1">
        <v>1326</v>
      </c>
      <c r="AJ2566" s="1" t="s">
        <v>8139</v>
      </c>
      <c r="AK2566" s="1" t="s">
        <v>4665</v>
      </c>
      <c r="AL2566" s="1" t="s">
        <v>11</v>
      </c>
      <c r="AM2566" s="1" t="s">
        <v>12</v>
      </c>
      <c r="AN2566" s="1" t="s">
        <v>23098</v>
      </c>
      <c r="AO2566" s="1" t="s">
        <v>86</v>
      </c>
      <c r="AP2566" s="1" t="s">
        <v>86</v>
      </c>
      <c r="AQ2566" s="1" t="s">
        <v>14</v>
      </c>
      <c r="AR2566" s="1" t="s">
        <v>19</v>
      </c>
      <c r="AS2566" s="1" t="s">
        <v>23091</v>
      </c>
      <c r="AT2566" s="1" t="s">
        <v>26</v>
      </c>
    </row>
    <row r="2567" spans="1:46" x14ac:dyDescent="0.25">
      <c r="A2567" s="1" t="s">
        <v>19092</v>
      </c>
      <c r="B2567" s="2" t="s">
        <v>23101</v>
      </c>
      <c r="C2567" s="2" t="s">
        <v>23104</v>
      </c>
      <c r="D2567" s="1">
        <v>0</v>
      </c>
      <c r="E2567" s="1">
        <v>0</v>
      </c>
      <c r="F2567" s="1">
        <v>1</v>
      </c>
      <c r="G2567" s="1">
        <v>1</v>
      </c>
      <c r="H2567" s="6">
        <v>1</v>
      </c>
      <c r="I2567">
        <v>1</v>
      </c>
      <c r="J2567" s="1">
        <v>37</v>
      </c>
      <c r="K2567" s="1">
        <v>0</v>
      </c>
      <c r="L2567" s="1">
        <v>364</v>
      </c>
      <c r="M2567" s="6">
        <v>0</v>
      </c>
      <c r="N2567" s="4">
        <v>3200</v>
      </c>
      <c r="O2567" s="4">
        <v>240</v>
      </c>
      <c r="P2567" s="4">
        <v>700</v>
      </c>
      <c r="Q2567" s="3">
        <v>0.38</v>
      </c>
      <c r="R2567" s="1">
        <v>12</v>
      </c>
      <c r="S2567" s="1">
        <v>700</v>
      </c>
      <c r="T2567" s="1">
        <v>20</v>
      </c>
      <c r="U2567" s="1">
        <v>1</v>
      </c>
      <c r="V2567" s="1">
        <v>24</v>
      </c>
      <c r="W2567" s="1">
        <v>0</v>
      </c>
      <c r="X2567" s="1">
        <v>0</v>
      </c>
      <c r="Y2567" s="1">
        <v>1</v>
      </c>
      <c r="Z2567" s="1">
        <v>4</v>
      </c>
      <c r="AA2567" s="1">
        <v>0</v>
      </c>
      <c r="AB2567" s="1">
        <v>1</v>
      </c>
      <c r="AC2567" s="1">
        <v>500</v>
      </c>
      <c r="AD2567" s="1">
        <v>0</v>
      </c>
      <c r="AE2567" s="1">
        <v>1500</v>
      </c>
      <c r="AF2567" s="1">
        <v>500</v>
      </c>
      <c r="AG2567" s="1">
        <v>0</v>
      </c>
      <c r="AH2567" s="1">
        <v>0</v>
      </c>
      <c r="AI2567" s="1">
        <v>2500</v>
      </c>
      <c r="AJ2567" s="1" t="s">
        <v>6218</v>
      </c>
      <c r="AK2567" s="1" t="s">
        <v>6219</v>
      </c>
      <c r="AL2567" s="1" t="s">
        <v>11</v>
      </c>
      <c r="AM2567" s="1" t="s">
        <v>16</v>
      </c>
      <c r="AN2567" s="1" t="s">
        <v>23097</v>
      </c>
      <c r="AO2567" s="1" t="s">
        <v>86</v>
      </c>
      <c r="AP2567" s="1" t="s">
        <v>57</v>
      </c>
      <c r="AQ2567" s="1" t="s">
        <v>25</v>
      </c>
      <c r="AR2567" s="1" t="s">
        <v>19</v>
      </c>
      <c r="AS2567" s="1" t="s">
        <v>23090</v>
      </c>
      <c r="AT2567" s="1" t="s">
        <v>101</v>
      </c>
    </row>
    <row r="2568" spans="1:46" x14ac:dyDescent="0.25">
      <c r="A2568" s="1" t="s">
        <v>20913</v>
      </c>
      <c r="B2568" s="2" t="s">
        <v>23101</v>
      </c>
      <c r="C2568" s="2" t="s">
        <v>23104</v>
      </c>
      <c r="D2568" s="1">
        <v>0</v>
      </c>
      <c r="E2568" s="1">
        <v>0</v>
      </c>
      <c r="F2568" s="1">
        <v>1</v>
      </c>
      <c r="G2568" s="1">
        <v>1</v>
      </c>
      <c r="H2568" s="6">
        <v>1</v>
      </c>
      <c r="I2568">
        <v>0</v>
      </c>
      <c r="J2568" s="1">
        <v>37</v>
      </c>
      <c r="K2568" s="1">
        <v>0</v>
      </c>
      <c r="L2568" s="1">
        <v>513</v>
      </c>
      <c r="M2568" s="6">
        <v>0</v>
      </c>
      <c r="N2568" s="4">
        <v>2000</v>
      </c>
      <c r="O2568" s="4">
        <v>180</v>
      </c>
      <c r="P2568" s="4">
        <v>300</v>
      </c>
      <c r="Q2568" s="3">
        <v>0.32</v>
      </c>
      <c r="R2568" s="1">
        <v>24</v>
      </c>
      <c r="S2568" s="1">
        <v>300</v>
      </c>
      <c r="T2568" s="1">
        <v>13</v>
      </c>
      <c r="U2568" s="1">
        <v>1</v>
      </c>
      <c r="V2568" s="1">
        <v>24</v>
      </c>
      <c r="W2568" s="1">
        <v>0</v>
      </c>
      <c r="X2568" s="1">
        <v>0</v>
      </c>
      <c r="Y2568" s="1">
        <v>0</v>
      </c>
      <c r="Z2568" s="1">
        <v>3</v>
      </c>
      <c r="AA2568" s="1">
        <v>0</v>
      </c>
      <c r="AB2568" s="1">
        <v>0</v>
      </c>
      <c r="AC2568" s="1">
        <v>0</v>
      </c>
      <c r="AD2568" s="1">
        <v>0</v>
      </c>
      <c r="AE2568" s="1">
        <v>100</v>
      </c>
      <c r="AF2568" s="1">
        <v>400</v>
      </c>
      <c r="AG2568" s="1">
        <v>0</v>
      </c>
      <c r="AH2568" s="1">
        <v>500</v>
      </c>
      <c r="AI2568" s="1">
        <v>1000</v>
      </c>
      <c r="AJ2568" s="1" t="s">
        <v>11220</v>
      </c>
      <c r="AK2568" s="1" t="s">
        <v>11221</v>
      </c>
      <c r="AL2568" s="1" t="s">
        <v>11222</v>
      </c>
      <c r="AM2568" s="1" t="s">
        <v>12</v>
      </c>
      <c r="AN2568" s="1" t="s">
        <v>23097</v>
      </c>
      <c r="AO2568" s="1" t="s">
        <v>86</v>
      </c>
      <c r="AP2568" s="1" t="s">
        <v>57</v>
      </c>
      <c r="AQ2568" s="1" t="s">
        <v>25</v>
      </c>
      <c r="AR2568" s="1" t="s">
        <v>30</v>
      </c>
      <c r="AS2568" s="1" t="s">
        <v>23090</v>
      </c>
      <c r="AT2568" s="1" t="s">
        <v>26</v>
      </c>
    </row>
    <row r="2569" spans="1:46" x14ac:dyDescent="0.25">
      <c r="A2569" s="1" t="s">
        <v>20927</v>
      </c>
      <c r="B2569" s="2" t="s">
        <v>23101</v>
      </c>
      <c r="C2569" s="2" t="s">
        <v>23104</v>
      </c>
      <c r="D2569" s="1">
        <v>2</v>
      </c>
      <c r="E2569" s="1">
        <v>3</v>
      </c>
      <c r="F2569" s="1">
        <v>2</v>
      </c>
      <c r="G2569" s="1">
        <v>7</v>
      </c>
      <c r="H2569" s="6">
        <v>0.2857142857142857</v>
      </c>
      <c r="I2569">
        <v>0</v>
      </c>
      <c r="J2569" s="1">
        <v>36</v>
      </c>
      <c r="K2569" s="1">
        <v>1</v>
      </c>
      <c r="L2569" s="1">
        <v>366</v>
      </c>
      <c r="M2569" s="6">
        <v>0.15</v>
      </c>
      <c r="N2569" s="4">
        <v>2700</v>
      </c>
      <c r="O2569" s="4">
        <v>225</v>
      </c>
      <c r="P2569" s="4">
        <v>500</v>
      </c>
      <c r="Q2569" s="3">
        <v>0.31</v>
      </c>
      <c r="R2569" s="1">
        <v>24</v>
      </c>
      <c r="S2569" s="1">
        <v>500</v>
      </c>
      <c r="T2569" s="1">
        <v>19</v>
      </c>
      <c r="U2569" s="1">
        <v>0</v>
      </c>
      <c r="V2569" s="1">
        <v>24</v>
      </c>
      <c r="W2569" s="1">
        <v>0</v>
      </c>
      <c r="X2569" s="1">
        <v>1</v>
      </c>
      <c r="Y2569" s="1">
        <v>0</v>
      </c>
      <c r="Z2569" s="1">
        <v>5</v>
      </c>
      <c r="AA2569" s="1">
        <v>1</v>
      </c>
      <c r="AB2569" s="1">
        <v>0</v>
      </c>
      <c r="AC2569" s="1">
        <v>0</v>
      </c>
      <c r="AD2569" s="1">
        <v>0</v>
      </c>
      <c r="AE2569" s="1">
        <v>0</v>
      </c>
      <c r="AF2569" s="1">
        <v>126</v>
      </c>
      <c r="AG2569" s="1">
        <v>0</v>
      </c>
      <c r="AH2569" s="1">
        <v>0</v>
      </c>
      <c r="AI2569" s="1">
        <v>126</v>
      </c>
      <c r="AJ2569" s="1" t="s">
        <v>11260</v>
      </c>
      <c r="AK2569" s="1" t="s">
        <v>11261</v>
      </c>
      <c r="AL2569" s="1" t="s">
        <v>11262</v>
      </c>
      <c r="AM2569" s="1" t="s">
        <v>12</v>
      </c>
      <c r="AN2569" s="1" t="s">
        <v>23098</v>
      </c>
      <c r="AO2569" s="1" t="s">
        <v>364</v>
      </c>
      <c r="AP2569" s="1" t="s">
        <v>57</v>
      </c>
      <c r="AQ2569" s="1" t="s">
        <v>14</v>
      </c>
      <c r="AR2569" s="1" t="s">
        <v>30</v>
      </c>
      <c r="AS2569" s="1" t="s">
        <v>23091</v>
      </c>
      <c r="AT2569" s="1" t="s">
        <v>26</v>
      </c>
    </row>
    <row r="2570" spans="1:46" x14ac:dyDescent="0.25">
      <c r="A2570" s="1" t="s">
        <v>17204</v>
      </c>
      <c r="B2570" s="2" t="s">
        <v>23101</v>
      </c>
      <c r="C2570" s="2" t="s">
        <v>23104</v>
      </c>
      <c r="D2570" s="1">
        <v>0</v>
      </c>
      <c r="E2570" s="1">
        <v>2</v>
      </c>
      <c r="F2570" s="1">
        <v>1</v>
      </c>
      <c r="G2570" s="1">
        <v>3</v>
      </c>
      <c r="H2570" s="6">
        <v>0.33333333333333331</v>
      </c>
      <c r="I2570">
        <v>0</v>
      </c>
      <c r="J2570" s="1">
        <v>38</v>
      </c>
      <c r="K2570" s="1">
        <v>0</v>
      </c>
      <c r="L2570" s="1">
        <v>0</v>
      </c>
      <c r="M2570" s="6">
        <v>0.14000000000000001</v>
      </c>
      <c r="N2570" s="4">
        <v>3240</v>
      </c>
      <c r="O2570" s="4">
        <v>270</v>
      </c>
      <c r="P2570" s="4">
        <v>700</v>
      </c>
      <c r="Q2570" s="3">
        <v>0.34</v>
      </c>
      <c r="R2570" s="1">
        <v>24</v>
      </c>
      <c r="S2570" s="1">
        <v>700</v>
      </c>
      <c r="T2570" s="1">
        <v>30</v>
      </c>
      <c r="U2570" s="1">
        <v>1</v>
      </c>
      <c r="V2570" s="1">
        <v>24</v>
      </c>
      <c r="W2570" s="1">
        <v>0</v>
      </c>
      <c r="X2570" s="1">
        <v>0</v>
      </c>
      <c r="Y2570" s="1">
        <v>1</v>
      </c>
      <c r="Z2570" s="1">
        <v>3</v>
      </c>
      <c r="AA2570" s="1">
        <v>1</v>
      </c>
      <c r="AB2570" s="1">
        <v>1</v>
      </c>
      <c r="AC2570" s="1">
        <v>0</v>
      </c>
      <c r="AD2570" s="1">
        <v>0</v>
      </c>
      <c r="AE2570" s="1">
        <v>0</v>
      </c>
      <c r="AF2570" s="1">
        <v>0</v>
      </c>
      <c r="AG2570" s="1">
        <v>0</v>
      </c>
      <c r="AH2570" s="1">
        <v>0</v>
      </c>
      <c r="AI2570" s="1">
        <v>0</v>
      </c>
      <c r="AJ2570" s="1" t="s">
        <v>608</v>
      </c>
      <c r="AK2570" s="1" t="s">
        <v>609</v>
      </c>
      <c r="AL2570" s="1" t="s">
        <v>610</v>
      </c>
      <c r="AM2570" s="1" t="s">
        <v>12</v>
      </c>
      <c r="AN2570" s="1" t="s">
        <v>23097</v>
      </c>
      <c r="AO2570" s="1" t="s">
        <v>86</v>
      </c>
      <c r="AP2570" s="1" t="s">
        <v>57</v>
      </c>
      <c r="AQ2570" s="1" t="s">
        <v>25</v>
      </c>
      <c r="AR2570" s="1" t="s">
        <v>19</v>
      </c>
      <c r="AS2570" s="1" t="s">
        <v>23091</v>
      </c>
      <c r="AT2570" s="1" t="s">
        <v>101</v>
      </c>
    </row>
    <row r="2571" spans="1:46" x14ac:dyDescent="0.25">
      <c r="A2571" s="1" t="s">
        <v>18594</v>
      </c>
      <c r="B2571" s="2" t="s">
        <v>23101</v>
      </c>
      <c r="C2571" s="2" t="s">
        <v>23104</v>
      </c>
      <c r="D2571" s="1">
        <v>1</v>
      </c>
      <c r="E2571" s="1">
        <v>0</v>
      </c>
      <c r="F2571" s="1">
        <v>1</v>
      </c>
      <c r="G2571" s="1">
        <v>2</v>
      </c>
      <c r="H2571" s="6">
        <v>0.5</v>
      </c>
      <c r="I2571">
        <v>0</v>
      </c>
      <c r="J2571" s="1">
        <v>30</v>
      </c>
      <c r="K2571" s="1">
        <v>1</v>
      </c>
      <c r="L2571" s="1">
        <v>608</v>
      </c>
      <c r="M2571" s="6">
        <v>0.28999999999999998</v>
      </c>
      <c r="N2571" s="4">
        <v>2000</v>
      </c>
      <c r="O2571" s="4">
        <v>170</v>
      </c>
      <c r="P2571" s="4">
        <v>500</v>
      </c>
      <c r="Q2571" s="3">
        <v>0.36</v>
      </c>
      <c r="R2571" s="1">
        <v>12</v>
      </c>
      <c r="S2571" s="1">
        <v>500</v>
      </c>
      <c r="T2571" s="1">
        <v>27</v>
      </c>
      <c r="U2571" s="1">
        <v>0</v>
      </c>
      <c r="V2571" s="1">
        <v>24</v>
      </c>
      <c r="W2571" s="1">
        <v>0</v>
      </c>
      <c r="X2571" s="1">
        <v>1</v>
      </c>
      <c r="Y2571" s="1">
        <v>1</v>
      </c>
      <c r="Z2571" s="1">
        <v>0</v>
      </c>
      <c r="AA2571" s="1">
        <v>1</v>
      </c>
      <c r="AB2571" s="1">
        <v>0</v>
      </c>
      <c r="AC2571" s="1">
        <v>0</v>
      </c>
      <c r="AD2571" s="1">
        <v>0</v>
      </c>
      <c r="AE2571" s="1">
        <v>0</v>
      </c>
      <c r="AF2571" s="1">
        <v>0</v>
      </c>
      <c r="AG2571" s="1">
        <v>0</v>
      </c>
      <c r="AH2571" s="1">
        <v>0</v>
      </c>
      <c r="AI2571" s="1">
        <v>0</v>
      </c>
      <c r="AJ2571" s="1" t="s">
        <v>4787</v>
      </c>
      <c r="AK2571" s="1" t="s">
        <v>4788</v>
      </c>
      <c r="AL2571" s="1" t="s">
        <v>4789</v>
      </c>
      <c r="AM2571" s="1" t="s">
        <v>12</v>
      </c>
      <c r="AN2571" s="1" t="s">
        <v>23098</v>
      </c>
      <c r="AO2571" s="1" t="s">
        <v>364</v>
      </c>
      <c r="AP2571" s="1" t="s">
        <v>57</v>
      </c>
      <c r="AQ2571" s="1" t="s">
        <v>14</v>
      </c>
      <c r="AR2571" s="1" t="s">
        <v>19</v>
      </c>
      <c r="AS2571" s="1" t="s">
        <v>23091</v>
      </c>
      <c r="AT2571" s="1" t="s">
        <v>26</v>
      </c>
    </row>
    <row r="2572" spans="1:46" x14ac:dyDescent="0.25">
      <c r="A2572" s="1" t="s">
        <v>21491</v>
      </c>
      <c r="B2572" s="2" t="s">
        <v>23101</v>
      </c>
      <c r="C2572" s="2" t="s">
        <v>23104</v>
      </c>
      <c r="D2572" s="1">
        <v>0</v>
      </c>
      <c r="E2572" s="1">
        <v>0</v>
      </c>
      <c r="F2572" s="1">
        <v>1</v>
      </c>
      <c r="G2572" s="1">
        <v>1</v>
      </c>
      <c r="H2572" s="6">
        <v>1</v>
      </c>
      <c r="I2572">
        <v>0</v>
      </c>
      <c r="J2572" s="1">
        <v>36</v>
      </c>
      <c r="K2572" s="1">
        <v>1</v>
      </c>
      <c r="L2572" s="1">
        <v>583</v>
      </c>
      <c r="M2572" s="6">
        <v>0.36</v>
      </c>
      <c r="N2572" s="4">
        <v>2400</v>
      </c>
      <c r="O2572" s="4">
        <v>200</v>
      </c>
      <c r="P2572" s="4">
        <v>1000</v>
      </c>
      <c r="Q2572" s="3">
        <v>0.33</v>
      </c>
      <c r="R2572" s="1">
        <v>36</v>
      </c>
      <c r="S2572" s="1">
        <v>1000</v>
      </c>
      <c r="T2572" s="1">
        <v>42</v>
      </c>
      <c r="U2572" s="1">
        <v>0</v>
      </c>
      <c r="V2572" s="1">
        <v>24</v>
      </c>
      <c r="W2572" s="1">
        <v>0</v>
      </c>
      <c r="X2572" s="1">
        <v>0</v>
      </c>
      <c r="Y2572" s="1">
        <v>1</v>
      </c>
      <c r="Z2572" s="1">
        <v>0</v>
      </c>
      <c r="AA2572" s="1">
        <v>0</v>
      </c>
      <c r="AB2572" s="1">
        <v>0</v>
      </c>
      <c r="AC2572" s="1">
        <v>0</v>
      </c>
      <c r="AD2572" s="1">
        <v>0</v>
      </c>
      <c r="AE2572" s="1">
        <v>639</v>
      </c>
      <c r="AF2572" s="1">
        <v>0</v>
      </c>
      <c r="AG2572" s="1">
        <v>120</v>
      </c>
      <c r="AH2572" s="1">
        <v>0</v>
      </c>
      <c r="AI2572" s="1">
        <v>759</v>
      </c>
      <c r="AJ2572" s="1" t="s">
        <v>12779</v>
      </c>
      <c r="AK2572" s="1" t="s">
        <v>12780</v>
      </c>
      <c r="AL2572" s="1" t="s">
        <v>12781</v>
      </c>
      <c r="AM2572" s="1" t="s">
        <v>12</v>
      </c>
      <c r="AN2572" s="1" t="s">
        <v>23098</v>
      </c>
      <c r="AO2572" s="1" t="s">
        <v>364</v>
      </c>
      <c r="AP2572" s="1" t="s">
        <v>57</v>
      </c>
      <c r="AQ2572" s="1" t="s">
        <v>25</v>
      </c>
      <c r="AR2572" s="1" t="s">
        <v>19</v>
      </c>
      <c r="AS2572" s="1" t="s">
        <v>23090</v>
      </c>
      <c r="AT2572" s="1" t="s">
        <v>26</v>
      </c>
    </row>
    <row r="2573" spans="1:46" x14ac:dyDescent="0.25">
      <c r="A2573" s="1" t="s">
        <v>19841</v>
      </c>
      <c r="B2573" s="2" t="s">
        <v>23101</v>
      </c>
      <c r="C2573" s="2" t="s">
        <v>23104</v>
      </c>
      <c r="D2573" s="1">
        <v>1</v>
      </c>
      <c r="E2573" s="1">
        <v>1</v>
      </c>
      <c r="F2573" s="1">
        <v>2</v>
      </c>
      <c r="G2573" s="1">
        <v>4</v>
      </c>
      <c r="H2573" s="6">
        <v>0.5</v>
      </c>
      <c r="I2573">
        <v>0</v>
      </c>
      <c r="J2573" s="1">
        <v>33</v>
      </c>
      <c r="K2573" s="1">
        <v>1</v>
      </c>
      <c r="L2573" s="1">
        <v>603</v>
      </c>
      <c r="M2573" s="6">
        <v>0.06</v>
      </c>
      <c r="N2573" s="4">
        <v>1500</v>
      </c>
      <c r="O2573" s="4">
        <v>130</v>
      </c>
      <c r="P2573" s="4">
        <v>100</v>
      </c>
      <c r="Q2573" s="3">
        <v>0.35</v>
      </c>
      <c r="R2573" s="1">
        <v>12</v>
      </c>
      <c r="S2573" s="1">
        <v>100</v>
      </c>
      <c r="T2573" s="1">
        <v>15</v>
      </c>
      <c r="U2573" s="1">
        <v>1</v>
      </c>
      <c r="V2573" s="1">
        <v>24</v>
      </c>
      <c r="W2573" s="1">
        <v>1</v>
      </c>
      <c r="X2573" s="1">
        <v>1</v>
      </c>
      <c r="Y2573" s="1">
        <v>1</v>
      </c>
      <c r="Z2573" s="1">
        <v>1</v>
      </c>
      <c r="AA2573" s="1">
        <v>1</v>
      </c>
      <c r="AB2573" s="1">
        <v>0</v>
      </c>
      <c r="AC2573" s="1">
        <v>0</v>
      </c>
      <c r="AD2573" s="1">
        <v>0</v>
      </c>
      <c r="AE2573" s="1">
        <v>0</v>
      </c>
      <c r="AF2573" s="1">
        <v>0</v>
      </c>
      <c r="AG2573" s="1">
        <v>0</v>
      </c>
      <c r="AH2573" s="1">
        <v>0</v>
      </c>
      <c r="AI2573" s="1">
        <v>0</v>
      </c>
      <c r="AJ2573" s="1" t="s">
        <v>8301</v>
      </c>
      <c r="AK2573" s="1" t="s">
        <v>8302</v>
      </c>
      <c r="AL2573" s="1" t="s">
        <v>8303</v>
      </c>
      <c r="AM2573" s="1" t="s">
        <v>12</v>
      </c>
      <c r="AN2573" s="1" t="s">
        <v>23098</v>
      </c>
      <c r="AO2573" s="1" t="s">
        <v>86</v>
      </c>
      <c r="AP2573" s="1" t="s">
        <v>86</v>
      </c>
      <c r="AQ2573" s="1" t="s">
        <v>14</v>
      </c>
      <c r="AR2573" s="1" t="s">
        <v>19</v>
      </c>
      <c r="AS2573" s="1" t="s">
        <v>23091</v>
      </c>
      <c r="AT2573" s="1" t="s">
        <v>26</v>
      </c>
    </row>
    <row r="2574" spans="1:46" x14ac:dyDescent="0.25">
      <c r="A2574" s="1" t="s">
        <v>20417</v>
      </c>
      <c r="B2574" s="2" t="s">
        <v>23101</v>
      </c>
      <c r="C2574" s="2" t="s">
        <v>23104</v>
      </c>
      <c r="D2574" s="1">
        <v>0</v>
      </c>
      <c r="E2574" s="1">
        <v>0</v>
      </c>
      <c r="F2574" s="1">
        <v>1</v>
      </c>
      <c r="G2574" s="1">
        <v>1</v>
      </c>
      <c r="H2574" s="6">
        <v>1</v>
      </c>
      <c r="I2574">
        <v>1</v>
      </c>
      <c r="J2574" s="1">
        <v>32</v>
      </c>
      <c r="K2574" s="1">
        <v>0</v>
      </c>
      <c r="L2574" s="1">
        <v>751</v>
      </c>
      <c r="M2574" s="6">
        <v>2.02</v>
      </c>
      <c r="N2574" s="4">
        <v>1560</v>
      </c>
      <c r="O2574" s="4">
        <v>120</v>
      </c>
      <c r="P2574" s="4">
        <v>300</v>
      </c>
      <c r="Q2574" s="3">
        <v>0.35</v>
      </c>
      <c r="R2574" s="1">
        <v>12</v>
      </c>
      <c r="S2574" s="1">
        <v>300</v>
      </c>
      <c r="T2574" s="1">
        <v>30</v>
      </c>
      <c r="U2574" s="1">
        <v>1</v>
      </c>
      <c r="V2574" s="1">
        <v>24</v>
      </c>
      <c r="W2574" s="1">
        <v>0</v>
      </c>
      <c r="X2574" s="1">
        <v>1</v>
      </c>
      <c r="Y2574" s="1">
        <v>1</v>
      </c>
      <c r="Z2574" s="1">
        <v>1</v>
      </c>
      <c r="AA2574" s="1">
        <v>0</v>
      </c>
      <c r="AB2574" s="1">
        <v>1</v>
      </c>
      <c r="AC2574" s="1">
        <v>0</v>
      </c>
      <c r="AD2574" s="1">
        <v>5785</v>
      </c>
      <c r="AE2574" s="1">
        <v>0</v>
      </c>
      <c r="AF2574" s="1">
        <v>0</v>
      </c>
      <c r="AG2574" s="1">
        <v>0</v>
      </c>
      <c r="AH2574" s="1">
        <v>0</v>
      </c>
      <c r="AI2574" s="1">
        <v>5785</v>
      </c>
      <c r="AJ2574" s="1" t="s">
        <v>788</v>
      </c>
      <c r="AK2574" s="1" t="s">
        <v>9883</v>
      </c>
      <c r="AL2574" s="1" t="s">
        <v>9884</v>
      </c>
      <c r="AM2574" s="1" t="s">
        <v>16</v>
      </c>
      <c r="AN2574" s="1" t="s">
        <v>23097</v>
      </c>
      <c r="AO2574" s="1" t="s">
        <v>86</v>
      </c>
      <c r="AP2574" s="1" t="s">
        <v>57</v>
      </c>
      <c r="AQ2574" s="1" t="s">
        <v>14</v>
      </c>
      <c r="AR2574" s="1" t="s">
        <v>19</v>
      </c>
      <c r="AS2574" s="1" t="s">
        <v>23090</v>
      </c>
      <c r="AT2574" s="1" t="s">
        <v>101</v>
      </c>
    </row>
    <row r="2575" spans="1:46" x14ac:dyDescent="0.25">
      <c r="A2575" s="1" t="s">
        <v>17275</v>
      </c>
      <c r="B2575" s="2" t="s">
        <v>23101</v>
      </c>
      <c r="C2575" s="2" t="s">
        <v>23104</v>
      </c>
      <c r="D2575" s="1">
        <v>1</v>
      </c>
      <c r="E2575" s="1">
        <v>0</v>
      </c>
      <c r="F2575" s="1">
        <v>1</v>
      </c>
      <c r="G2575" s="1">
        <v>2</v>
      </c>
      <c r="H2575" s="6">
        <v>0.5</v>
      </c>
      <c r="I2575">
        <v>1</v>
      </c>
      <c r="J2575" s="1">
        <v>33</v>
      </c>
      <c r="K2575" s="1">
        <v>1</v>
      </c>
      <c r="L2575" s="1">
        <v>596</v>
      </c>
      <c r="M2575" s="6">
        <v>3.38</v>
      </c>
      <c r="N2575" s="4">
        <v>1700</v>
      </c>
      <c r="O2575" s="4">
        <v>130</v>
      </c>
      <c r="P2575" s="4">
        <v>150</v>
      </c>
      <c r="Q2575" s="3">
        <v>0.32</v>
      </c>
      <c r="R2575" s="1">
        <v>12</v>
      </c>
      <c r="S2575" s="1">
        <v>150</v>
      </c>
      <c r="T2575" s="1">
        <v>11</v>
      </c>
      <c r="U2575" s="1">
        <v>1</v>
      </c>
      <c r="V2575" s="1">
        <v>24</v>
      </c>
      <c r="W2575" s="1">
        <v>0</v>
      </c>
      <c r="X2575" s="1">
        <v>0</v>
      </c>
      <c r="Y2575" s="1">
        <v>0</v>
      </c>
      <c r="Z2575" s="1">
        <v>1</v>
      </c>
      <c r="AA2575" s="1">
        <v>1</v>
      </c>
      <c r="AB2575" s="1">
        <v>1</v>
      </c>
      <c r="AC2575" s="1">
        <v>0</v>
      </c>
      <c r="AD2575" s="1">
        <v>0</v>
      </c>
      <c r="AE2575" s="1">
        <v>10871</v>
      </c>
      <c r="AF2575" s="1">
        <v>0</v>
      </c>
      <c r="AG2575" s="1">
        <v>0</v>
      </c>
      <c r="AH2575" s="1">
        <v>0</v>
      </c>
      <c r="AI2575" s="1">
        <v>10871</v>
      </c>
      <c r="AJ2575" s="1" t="s">
        <v>841</v>
      </c>
      <c r="AK2575" s="1" t="s">
        <v>842</v>
      </c>
      <c r="AL2575" s="1" t="s">
        <v>843</v>
      </c>
      <c r="AM2575" s="1" t="s">
        <v>16</v>
      </c>
      <c r="AN2575" s="1" t="s">
        <v>23098</v>
      </c>
      <c r="AO2575" s="1" t="s">
        <v>86</v>
      </c>
      <c r="AP2575" s="1" t="s">
        <v>57</v>
      </c>
      <c r="AQ2575" s="1" t="s">
        <v>25</v>
      </c>
      <c r="AR2575" s="1" t="s">
        <v>30</v>
      </c>
      <c r="AS2575" s="1" t="s">
        <v>23091</v>
      </c>
      <c r="AT2575" s="1" t="s">
        <v>101</v>
      </c>
    </row>
    <row r="2576" spans="1:46" x14ac:dyDescent="0.25">
      <c r="A2576" s="1" t="s">
        <v>17281</v>
      </c>
      <c r="B2576" s="2" t="s">
        <v>23101</v>
      </c>
      <c r="C2576" s="2" t="s">
        <v>23104</v>
      </c>
      <c r="D2576" s="1">
        <v>0</v>
      </c>
      <c r="E2576" s="1">
        <v>0</v>
      </c>
      <c r="F2576" s="1">
        <v>1</v>
      </c>
      <c r="G2576" s="1">
        <v>1</v>
      </c>
      <c r="H2576" s="6">
        <v>1</v>
      </c>
      <c r="I2576">
        <v>1</v>
      </c>
      <c r="J2576" s="1">
        <v>35</v>
      </c>
      <c r="K2576" s="1">
        <v>1</v>
      </c>
      <c r="L2576" s="1">
        <v>705</v>
      </c>
      <c r="M2576" s="6">
        <v>0.05</v>
      </c>
      <c r="N2576" s="4">
        <v>4000</v>
      </c>
      <c r="O2576" s="4">
        <v>400</v>
      </c>
      <c r="P2576" s="4">
        <v>200</v>
      </c>
      <c r="Q2576" s="3">
        <v>0.45</v>
      </c>
      <c r="R2576" s="1">
        <v>12</v>
      </c>
      <c r="S2576" s="1">
        <v>200</v>
      </c>
      <c r="T2576" s="1">
        <v>15</v>
      </c>
      <c r="U2576" s="1">
        <v>1</v>
      </c>
      <c r="V2576" s="1">
        <v>24</v>
      </c>
      <c r="W2576" s="1">
        <v>1</v>
      </c>
      <c r="X2576" s="1">
        <v>1</v>
      </c>
      <c r="Y2576" s="1">
        <v>1</v>
      </c>
      <c r="Z2576" s="1">
        <v>0</v>
      </c>
      <c r="AA2576" s="1">
        <v>1</v>
      </c>
      <c r="AB2576" s="1">
        <v>1</v>
      </c>
      <c r="AC2576" s="1">
        <v>0</v>
      </c>
      <c r="AD2576" s="1">
        <v>0</v>
      </c>
      <c r="AE2576" s="1">
        <v>0</v>
      </c>
      <c r="AF2576" s="1">
        <v>0</v>
      </c>
      <c r="AG2576" s="1">
        <v>0</v>
      </c>
      <c r="AH2576" s="1">
        <v>0</v>
      </c>
      <c r="AI2576" s="1">
        <v>0</v>
      </c>
      <c r="AJ2576" s="1" t="s">
        <v>859</v>
      </c>
      <c r="AK2576" s="1" t="s">
        <v>860</v>
      </c>
      <c r="AL2576" s="1" t="s">
        <v>861</v>
      </c>
      <c r="AM2576" s="1" t="s">
        <v>16</v>
      </c>
      <c r="AN2576" s="1" t="s">
        <v>23098</v>
      </c>
      <c r="AO2576" s="1" t="s">
        <v>86</v>
      </c>
      <c r="AP2576" s="1" t="s">
        <v>86</v>
      </c>
      <c r="AQ2576" s="1" t="s">
        <v>14</v>
      </c>
      <c r="AR2576" s="1" t="s">
        <v>19</v>
      </c>
      <c r="AS2576" s="1" t="s">
        <v>23091</v>
      </c>
      <c r="AT2576" s="1" t="s">
        <v>101</v>
      </c>
    </row>
    <row r="2577" spans="1:46" x14ac:dyDescent="0.25">
      <c r="A2577" s="1" t="s">
        <v>21574</v>
      </c>
      <c r="B2577" s="2" t="s">
        <v>23101</v>
      </c>
      <c r="C2577" s="2" t="s">
        <v>23105</v>
      </c>
      <c r="D2577" s="1">
        <v>0</v>
      </c>
      <c r="E2577" s="1">
        <v>0</v>
      </c>
      <c r="F2577" s="1">
        <v>1</v>
      </c>
      <c r="G2577" s="1">
        <v>1</v>
      </c>
      <c r="H2577" s="6">
        <v>1</v>
      </c>
      <c r="I2577">
        <v>0</v>
      </c>
      <c r="J2577" s="1">
        <v>38</v>
      </c>
      <c r="K2577" s="1">
        <v>1</v>
      </c>
      <c r="L2577" s="1">
        <v>849</v>
      </c>
      <c r="M2577" s="6">
        <v>0.09</v>
      </c>
      <c r="N2577" s="4">
        <v>2600</v>
      </c>
      <c r="O2577" s="4">
        <v>180</v>
      </c>
      <c r="P2577" s="4">
        <v>200</v>
      </c>
      <c r="Q2577" s="3">
        <v>0.25</v>
      </c>
      <c r="R2577" s="1">
        <v>12</v>
      </c>
      <c r="S2577" s="1">
        <v>200</v>
      </c>
      <c r="T2577" s="1">
        <v>3</v>
      </c>
      <c r="U2577" s="1">
        <v>1</v>
      </c>
      <c r="V2577" s="1">
        <v>24</v>
      </c>
      <c r="W2577" s="1">
        <v>0</v>
      </c>
      <c r="X2577" s="1">
        <v>0</v>
      </c>
      <c r="Y2577" s="1">
        <v>1</v>
      </c>
      <c r="Z2577" s="1">
        <v>1</v>
      </c>
      <c r="AA2577" s="1">
        <v>0</v>
      </c>
      <c r="AB2577" s="1">
        <v>0</v>
      </c>
      <c r="AC2577" s="1">
        <v>0</v>
      </c>
      <c r="AD2577" s="1">
        <v>0</v>
      </c>
      <c r="AE2577" s="1">
        <v>0</v>
      </c>
      <c r="AF2577" s="1">
        <v>0</v>
      </c>
      <c r="AG2577" s="1">
        <v>0</v>
      </c>
      <c r="AH2577" s="1">
        <v>0</v>
      </c>
      <c r="AI2577" s="1">
        <v>0</v>
      </c>
      <c r="AJ2577" s="1" t="s">
        <v>13019</v>
      </c>
      <c r="AK2577" s="1" t="s">
        <v>13020</v>
      </c>
      <c r="AL2577" s="1" t="s">
        <v>13021</v>
      </c>
      <c r="AM2577" s="1" t="s">
        <v>12</v>
      </c>
      <c r="AN2577" s="1" t="s">
        <v>23098</v>
      </c>
      <c r="AO2577" s="1" t="s">
        <v>86</v>
      </c>
      <c r="AP2577" s="1" t="s">
        <v>57</v>
      </c>
      <c r="AQ2577" s="1" t="s">
        <v>25</v>
      </c>
      <c r="AR2577" s="1" t="s">
        <v>19</v>
      </c>
      <c r="AS2577" s="1" t="s">
        <v>23090</v>
      </c>
      <c r="AT2577" s="1" t="s">
        <v>26</v>
      </c>
    </row>
    <row r="2578" spans="1:46" x14ac:dyDescent="0.25">
      <c r="A2578" s="1" t="s">
        <v>21394</v>
      </c>
      <c r="B2578" s="2" t="s">
        <v>23101</v>
      </c>
      <c r="C2578" s="2" t="s">
        <v>23105</v>
      </c>
      <c r="D2578" s="1">
        <v>0</v>
      </c>
      <c r="E2578" s="1">
        <v>1</v>
      </c>
      <c r="F2578" s="1">
        <v>1</v>
      </c>
      <c r="G2578" s="1">
        <v>2</v>
      </c>
      <c r="H2578" s="6">
        <v>0.5</v>
      </c>
      <c r="I2578">
        <v>1</v>
      </c>
      <c r="J2578" s="1">
        <v>38</v>
      </c>
      <c r="K2578" s="1">
        <v>1</v>
      </c>
      <c r="L2578" s="1">
        <v>601</v>
      </c>
      <c r="M2578" s="6">
        <v>0.31</v>
      </c>
      <c r="N2578" s="4">
        <v>7000</v>
      </c>
      <c r="O2578" s="4">
        <v>650</v>
      </c>
      <c r="P2578" s="4">
        <v>300</v>
      </c>
      <c r="Q2578" s="3">
        <v>0.4</v>
      </c>
      <c r="R2578" s="1">
        <v>12</v>
      </c>
      <c r="S2578" s="1">
        <v>300</v>
      </c>
      <c r="T2578" s="1">
        <v>42</v>
      </c>
      <c r="U2578" s="1">
        <v>1</v>
      </c>
      <c r="V2578" s="1">
        <v>24</v>
      </c>
      <c r="W2578" s="1">
        <v>1</v>
      </c>
      <c r="X2578" s="1">
        <v>1</v>
      </c>
      <c r="Y2578" s="1">
        <v>0</v>
      </c>
      <c r="Z2578" s="1">
        <v>3</v>
      </c>
      <c r="AA2578" s="1">
        <v>1</v>
      </c>
      <c r="AB2578" s="1">
        <v>1</v>
      </c>
      <c r="AC2578" s="1">
        <v>2739</v>
      </c>
      <c r="AD2578" s="1">
        <v>0</v>
      </c>
      <c r="AE2578" s="1">
        <v>0</v>
      </c>
      <c r="AF2578" s="1">
        <v>426</v>
      </c>
      <c r="AG2578" s="1">
        <v>121</v>
      </c>
      <c r="AH2578" s="1">
        <v>900</v>
      </c>
      <c r="AI2578" s="1">
        <v>4186</v>
      </c>
      <c r="AJ2578" s="1" t="s">
        <v>12533</v>
      </c>
      <c r="AK2578" s="1" t="s">
        <v>12534</v>
      </c>
      <c r="AL2578" s="1" t="s">
        <v>12535</v>
      </c>
      <c r="AM2578" s="1" t="s">
        <v>16</v>
      </c>
      <c r="AN2578" s="1" t="s">
        <v>23098</v>
      </c>
      <c r="AO2578" s="1" t="s">
        <v>86</v>
      </c>
      <c r="AP2578" s="1" t="s">
        <v>86</v>
      </c>
      <c r="AQ2578" s="1" t="s">
        <v>14</v>
      </c>
      <c r="AR2578" s="1" t="s">
        <v>30</v>
      </c>
      <c r="AS2578" s="1" t="s">
        <v>23091</v>
      </c>
      <c r="AT2578" s="1" t="s">
        <v>101</v>
      </c>
    </row>
    <row r="2579" spans="1:46" x14ac:dyDescent="0.25">
      <c r="A2579" s="1" t="s">
        <v>19737</v>
      </c>
      <c r="B2579" s="2" t="s">
        <v>23101</v>
      </c>
      <c r="C2579" s="2" t="s">
        <v>23105</v>
      </c>
      <c r="D2579" s="1">
        <v>0</v>
      </c>
      <c r="E2579" s="1">
        <v>0</v>
      </c>
      <c r="F2579" s="1">
        <v>2</v>
      </c>
      <c r="G2579" s="1">
        <v>2</v>
      </c>
      <c r="H2579" s="6">
        <v>1</v>
      </c>
      <c r="I2579">
        <v>1</v>
      </c>
      <c r="J2579" s="1">
        <v>31</v>
      </c>
      <c r="K2579" s="1">
        <v>0</v>
      </c>
      <c r="L2579" s="1">
        <v>683</v>
      </c>
      <c r="M2579" s="6">
        <v>0.26</v>
      </c>
      <c r="N2579" s="4">
        <v>2800</v>
      </c>
      <c r="O2579" s="4">
        <v>210</v>
      </c>
      <c r="P2579" s="4">
        <v>300</v>
      </c>
      <c r="Q2579" s="3">
        <v>0.32</v>
      </c>
      <c r="R2579" s="1">
        <v>24</v>
      </c>
      <c r="S2579" s="1">
        <v>300</v>
      </c>
      <c r="T2579" s="1">
        <v>32</v>
      </c>
      <c r="U2579" s="1">
        <v>0</v>
      </c>
      <c r="V2579" s="1">
        <v>24</v>
      </c>
      <c r="W2579" s="1">
        <v>1</v>
      </c>
      <c r="X2579" s="1">
        <v>1</v>
      </c>
      <c r="Y2579" s="1">
        <v>1</v>
      </c>
      <c r="Z2579" s="1">
        <v>5</v>
      </c>
      <c r="AA2579" s="1">
        <v>0</v>
      </c>
      <c r="AB2579" s="1">
        <v>1</v>
      </c>
      <c r="AC2579" s="1">
        <v>0</v>
      </c>
      <c r="AD2579" s="1">
        <v>0</v>
      </c>
      <c r="AE2579" s="1">
        <v>0</v>
      </c>
      <c r="AF2579" s="1">
        <v>0</v>
      </c>
      <c r="AG2579" s="1">
        <v>0</v>
      </c>
      <c r="AH2579" s="1">
        <v>600</v>
      </c>
      <c r="AI2579" s="1">
        <v>600</v>
      </c>
      <c r="AJ2579" s="1" t="s">
        <v>8025</v>
      </c>
      <c r="AK2579" s="1" t="s">
        <v>8026</v>
      </c>
      <c r="AL2579" s="1" t="s">
        <v>8027</v>
      </c>
      <c r="AM2579" s="1" t="s">
        <v>16</v>
      </c>
      <c r="AN2579" s="1" t="s">
        <v>23097</v>
      </c>
      <c r="AO2579" s="1" t="s">
        <v>364</v>
      </c>
      <c r="AP2579" s="1" t="s">
        <v>86</v>
      </c>
      <c r="AQ2579" s="1" t="s">
        <v>14</v>
      </c>
      <c r="AR2579" s="1" t="s">
        <v>19</v>
      </c>
      <c r="AS2579" s="1" t="s">
        <v>23090</v>
      </c>
      <c r="AT2579" s="1" t="s">
        <v>101</v>
      </c>
    </row>
    <row r="2580" spans="1:46" x14ac:dyDescent="0.25">
      <c r="A2580" s="1" t="s">
        <v>22793</v>
      </c>
      <c r="B2580" s="2" t="s">
        <v>23101</v>
      </c>
      <c r="C2580" s="2" t="s">
        <v>23105</v>
      </c>
      <c r="D2580" s="1">
        <v>0</v>
      </c>
      <c r="E2580" s="1">
        <v>2</v>
      </c>
      <c r="F2580" s="1">
        <v>1</v>
      </c>
      <c r="G2580" s="1">
        <v>3</v>
      </c>
      <c r="H2580" s="6">
        <v>0.33333333333333331</v>
      </c>
      <c r="I2580">
        <v>0</v>
      </c>
      <c r="J2580" s="1">
        <v>35</v>
      </c>
      <c r="K2580" s="1">
        <v>0</v>
      </c>
      <c r="L2580" s="1">
        <v>697</v>
      </c>
      <c r="M2580" s="6">
        <v>0.52</v>
      </c>
      <c r="N2580" s="4">
        <v>1500</v>
      </c>
      <c r="O2580" s="4">
        <v>120</v>
      </c>
      <c r="P2580" s="4">
        <v>150</v>
      </c>
      <c r="Q2580" s="3">
        <v>0.39</v>
      </c>
      <c r="R2580" s="1">
        <v>12</v>
      </c>
      <c r="S2580" s="1">
        <v>150</v>
      </c>
      <c r="T2580" s="1">
        <v>26</v>
      </c>
      <c r="U2580" s="1">
        <v>1</v>
      </c>
      <c r="V2580" s="1">
        <v>24</v>
      </c>
      <c r="W2580" s="1">
        <v>0</v>
      </c>
      <c r="X2580" s="1">
        <v>1</v>
      </c>
      <c r="Y2580" s="1">
        <v>1</v>
      </c>
      <c r="Z2580" s="1">
        <v>2</v>
      </c>
      <c r="AA2580" s="1">
        <v>0</v>
      </c>
      <c r="AB2580" s="1">
        <v>1</v>
      </c>
      <c r="AC2580" s="1">
        <v>0</v>
      </c>
      <c r="AD2580" s="1">
        <v>0</v>
      </c>
      <c r="AE2580" s="1">
        <v>0</v>
      </c>
      <c r="AF2580" s="1">
        <v>0</v>
      </c>
      <c r="AG2580" s="1">
        <v>10</v>
      </c>
      <c r="AH2580" s="1">
        <v>800</v>
      </c>
      <c r="AI2580" s="1">
        <v>810</v>
      </c>
      <c r="AJ2580" s="1" t="s">
        <v>16254</v>
      </c>
      <c r="AK2580" s="1" t="s">
        <v>16255</v>
      </c>
      <c r="AL2580" s="1" t="s">
        <v>16256</v>
      </c>
      <c r="AM2580" s="1" t="s">
        <v>12</v>
      </c>
      <c r="AN2580" s="1" t="s">
        <v>23097</v>
      </c>
      <c r="AO2580" s="1" t="s">
        <v>86</v>
      </c>
      <c r="AP2580" s="1" t="s">
        <v>57</v>
      </c>
      <c r="AQ2580" s="1" t="s">
        <v>14</v>
      </c>
      <c r="AR2580" s="1" t="s">
        <v>19</v>
      </c>
      <c r="AS2580" s="1" t="s">
        <v>23090</v>
      </c>
      <c r="AT2580" s="1" t="s">
        <v>101</v>
      </c>
    </row>
    <row r="2581" spans="1:46" x14ac:dyDescent="0.25">
      <c r="A2581" s="1" t="s">
        <v>22237</v>
      </c>
      <c r="B2581" s="2" t="s">
        <v>23101</v>
      </c>
      <c r="C2581" s="2" t="s">
        <v>23106</v>
      </c>
      <c r="D2581" s="1">
        <v>4</v>
      </c>
      <c r="E2581" s="1">
        <v>0</v>
      </c>
      <c r="F2581" s="1">
        <v>1</v>
      </c>
      <c r="G2581" s="1">
        <v>5</v>
      </c>
      <c r="H2581" s="6">
        <v>0.2</v>
      </c>
      <c r="I2581">
        <v>0</v>
      </c>
      <c r="J2581" s="1">
        <v>32</v>
      </c>
      <c r="K2581" s="1">
        <v>0</v>
      </c>
      <c r="L2581" s="1">
        <v>648</v>
      </c>
      <c r="M2581" s="6">
        <v>0.23</v>
      </c>
      <c r="N2581" s="4">
        <v>2400</v>
      </c>
      <c r="O2581" s="4">
        <v>170</v>
      </c>
      <c r="P2581" s="4">
        <v>150</v>
      </c>
      <c r="Q2581" s="3">
        <v>0.39</v>
      </c>
      <c r="R2581" s="1">
        <v>12</v>
      </c>
      <c r="S2581" s="1">
        <v>150</v>
      </c>
      <c r="T2581" s="1">
        <v>27</v>
      </c>
      <c r="U2581" s="1">
        <v>0</v>
      </c>
      <c r="V2581" s="1">
        <v>24</v>
      </c>
      <c r="W2581" s="1">
        <v>1</v>
      </c>
      <c r="X2581" s="1">
        <v>1</v>
      </c>
      <c r="Y2581" s="1">
        <v>1</v>
      </c>
      <c r="Z2581" s="1">
        <v>2</v>
      </c>
      <c r="AA2581" s="1">
        <v>1</v>
      </c>
      <c r="AB2581" s="1">
        <v>0</v>
      </c>
      <c r="AC2581" s="1">
        <v>0</v>
      </c>
      <c r="AD2581" s="1">
        <v>0</v>
      </c>
      <c r="AE2581" s="1">
        <v>400</v>
      </c>
      <c r="AF2581" s="1">
        <v>0</v>
      </c>
      <c r="AG2581" s="1">
        <v>200</v>
      </c>
      <c r="AH2581" s="1">
        <v>0</v>
      </c>
      <c r="AI2581" s="1">
        <v>600</v>
      </c>
      <c r="AJ2581" s="1" t="s">
        <v>13274</v>
      </c>
      <c r="AK2581" s="1" t="s">
        <v>14780</v>
      </c>
      <c r="AL2581" s="1" t="s">
        <v>14781</v>
      </c>
      <c r="AM2581" s="1" t="s">
        <v>12</v>
      </c>
      <c r="AN2581" s="1" t="s">
        <v>23097</v>
      </c>
      <c r="AO2581" s="1" t="s">
        <v>364</v>
      </c>
      <c r="AP2581" s="1" t="s">
        <v>86</v>
      </c>
      <c r="AQ2581" s="1" t="s">
        <v>14</v>
      </c>
      <c r="AR2581" s="1" t="s">
        <v>19</v>
      </c>
      <c r="AS2581" s="1" t="s">
        <v>23091</v>
      </c>
      <c r="AT2581" s="1" t="s">
        <v>26</v>
      </c>
    </row>
    <row r="2582" spans="1:46" x14ac:dyDescent="0.25">
      <c r="A2582" s="1" t="s">
        <v>17252</v>
      </c>
      <c r="B2582" s="2" t="s">
        <v>23101</v>
      </c>
      <c r="C2582" s="2" t="s">
        <v>23106</v>
      </c>
      <c r="D2582" s="1">
        <v>1</v>
      </c>
      <c r="E2582" s="1">
        <v>0</v>
      </c>
      <c r="F2582" s="1">
        <v>2</v>
      </c>
      <c r="G2582" s="1">
        <v>3</v>
      </c>
      <c r="H2582" s="6">
        <v>0.66666666666666663</v>
      </c>
      <c r="I2582">
        <v>1</v>
      </c>
      <c r="J2582" s="1">
        <v>49</v>
      </c>
      <c r="K2582" s="1">
        <v>1</v>
      </c>
      <c r="L2582" s="1">
        <v>732</v>
      </c>
      <c r="M2582" s="6">
        <v>0.12</v>
      </c>
      <c r="N2582" s="4">
        <v>14400</v>
      </c>
      <c r="O2582" s="4">
        <v>1200</v>
      </c>
      <c r="P2582" s="4">
        <v>700</v>
      </c>
      <c r="Q2582" s="3">
        <v>0.28000000000000003</v>
      </c>
      <c r="R2582" s="1">
        <v>18</v>
      </c>
      <c r="S2582" s="1">
        <v>700</v>
      </c>
      <c r="T2582" s="1">
        <v>120</v>
      </c>
      <c r="U2582" s="1">
        <v>1</v>
      </c>
      <c r="V2582" s="1">
        <v>24</v>
      </c>
      <c r="W2582" s="1">
        <v>1</v>
      </c>
      <c r="X2582" s="1">
        <v>1</v>
      </c>
      <c r="Y2582" s="1">
        <v>0</v>
      </c>
      <c r="Z2582" s="1">
        <v>2</v>
      </c>
      <c r="AA2582" s="1">
        <v>0</v>
      </c>
      <c r="AB2582" s="1">
        <v>1</v>
      </c>
      <c r="AC2582" s="1">
        <v>0</v>
      </c>
      <c r="AD2582" s="1">
        <v>2400</v>
      </c>
      <c r="AE2582" s="1">
        <v>459</v>
      </c>
      <c r="AF2582" s="1">
        <v>784</v>
      </c>
      <c r="AG2582" s="1">
        <v>607</v>
      </c>
      <c r="AH2582" s="1">
        <v>0</v>
      </c>
      <c r="AI2582" s="1">
        <v>4250</v>
      </c>
      <c r="AJ2582" s="1" t="s">
        <v>770</v>
      </c>
      <c r="AK2582" s="1" t="s">
        <v>771</v>
      </c>
      <c r="AL2582" s="1" t="s">
        <v>772</v>
      </c>
      <c r="AM2582" s="1" t="s">
        <v>16</v>
      </c>
      <c r="AN2582" s="1" t="s">
        <v>23098</v>
      </c>
      <c r="AO2582" s="1" t="s">
        <v>86</v>
      </c>
      <c r="AP2582" s="1" t="s">
        <v>86</v>
      </c>
      <c r="AQ2582" s="1" t="s">
        <v>14</v>
      </c>
      <c r="AR2582" s="1" t="s">
        <v>30</v>
      </c>
      <c r="AS2582" s="1" t="s">
        <v>23090</v>
      </c>
      <c r="AT2582" s="1" t="s">
        <v>101</v>
      </c>
    </row>
    <row r="2583" spans="1:46" x14ac:dyDescent="0.25">
      <c r="A2583" s="1" t="s">
        <v>17270</v>
      </c>
      <c r="B2583" s="2" t="s">
        <v>23101</v>
      </c>
      <c r="C2583" s="2" t="s">
        <v>23106</v>
      </c>
      <c r="D2583" s="1">
        <v>0</v>
      </c>
      <c r="E2583" s="1">
        <v>1</v>
      </c>
      <c r="F2583" s="1">
        <v>1</v>
      </c>
      <c r="G2583" s="1">
        <v>2</v>
      </c>
      <c r="H2583" s="6">
        <v>0.5</v>
      </c>
      <c r="I2583">
        <v>0</v>
      </c>
      <c r="J2583" s="1">
        <v>29</v>
      </c>
      <c r="K2583" s="1">
        <v>1</v>
      </c>
      <c r="L2583" s="1">
        <v>684</v>
      </c>
      <c r="M2583" s="6">
        <v>0.66</v>
      </c>
      <c r="N2583" s="4">
        <v>2400</v>
      </c>
      <c r="O2583" s="4">
        <v>200</v>
      </c>
      <c r="P2583" s="4">
        <v>950</v>
      </c>
      <c r="Q2583" s="3">
        <v>0.28000000000000003</v>
      </c>
      <c r="R2583" s="1">
        <v>18</v>
      </c>
      <c r="S2583" s="1">
        <v>950</v>
      </c>
      <c r="T2583" s="1">
        <v>69</v>
      </c>
      <c r="U2583" s="1">
        <v>0</v>
      </c>
      <c r="V2583" s="1">
        <v>24</v>
      </c>
      <c r="W2583" s="1">
        <v>1</v>
      </c>
      <c r="X2583" s="1">
        <v>1</v>
      </c>
      <c r="Y2583" s="1">
        <v>0</v>
      </c>
      <c r="Z2583" s="1">
        <v>2</v>
      </c>
      <c r="AA2583" s="1">
        <v>1</v>
      </c>
      <c r="AB2583" s="1">
        <v>0</v>
      </c>
      <c r="AC2583" s="1">
        <v>441</v>
      </c>
      <c r="AD2583" s="1">
        <v>0</v>
      </c>
      <c r="AE2583" s="1">
        <v>0</v>
      </c>
      <c r="AF2583" s="1">
        <v>0</v>
      </c>
      <c r="AG2583" s="1">
        <v>0</v>
      </c>
      <c r="AH2583" s="1">
        <v>880</v>
      </c>
      <c r="AI2583" s="1">
        <v>1321</v>
      </c>
      <c r="AJ2583" s="1" t="s">
        <v>825</v>
      </c>
      <c r="AK2583" s="1" t="s">
        <v>826</v>
      </c>
      <c r="AL2583" s="1" t="s">
        <v>827</v>
      </c>
      <c r="AM2583" s="1" t="s">
        <v>12</v>
      </c>
      <c r="AN2583" s="1" t="s">
        <v>23098</v>
      </c>
      <c r="AO2583" s="1" t="s">
        <v>364</v>
      </c>
      <c r="AP2583" s="1" t="s">
        <v>86</v>
      </c>
      <c r="AQ2583" s="1" t="s">
        <v>14</v>
      </c>
      <c r="AR2583" s="1" t="s">
        <v>30</v>
      </c>
      <c r="AS2583" s="1" t="s">
        <v>23091</v>
      </c>
      <c r="AT2583" s="1" t="s">
        <v>26</v>
      </c>
    </row>
    <row r="2584" spans="1:46" x14ac:dyDescent="0.25">
      <c r="A2584" s="1" t="s">
        <v>17315</v>
      </c>
      <c r="B2584" s="2" t="s">
        <v>23101</v>
      </c>
      <c r="C2584" s="2" t="s">
        <v>23106</v>
      </c>
      <c r="D2584" s="1">
        <v>0</v>
      </c>
      <c r="E2584" s="1">
        <v>1</v>
      </c>
      <c r="F2584" s="1">
        <v>2</v>
      </c>
      <c r="G2584" s="1">
        <v>3</v>
      </c>
      <c r="H2584" s="6">
        <v>0.66666666666666663</v>
      </c>
      <c r="I2584">
        <v>1</v>
      </c>
      <c r="J2584" s="1">
        <v>35</v>
      </c>
      <c r="K2584" s="1">
        <v>1</v>
      </c>
      <c r="L2584" s="1">
        <v>603</v>
      </c>
      <c r="M2584" s="6">
        <v>0.28999999999999998</v>
      </c>
      <c r="N2584" s="4">
        <v>12000</v>
      </c>
      <c r="O2584" s="4">
        <v>700</v>
      </c>
      <c r="P2584" s="4">
        <v>1500</v>
      </c>
      <c r="Q2584" s="3">
        <v>0.3</v>
      </c>
      <c r="R2584" s="1">
        <v>24</v>
      </c>
      <c r="S2584" s="1">
        <v>1500</v>
      </c>
      <c r="T2584" s="1">
        <v>61</v>
      </c>
      <c r="U2584" s="1">
        <v>0</v>
      </c>
      <c r="V2584" s="1">
        <v>24</v>
      </c>
      <c r="W2584" s="1">
        <v>1</v>
      </c>
      <c r="X2584" s="1">
        <v>0</v>
      </c>
      <c r="Y2584" s="1">
        <v>0</v>
      </c>
      <c r="Z2584" s="1">
        <v>6</v>
      </c>
      <c r="AA2584" s="1">
        <v>1</v>
      </c>
      <c r="AB2584" s="1">
        <v>1</v>
      </c>
      <c r="AC2584" s="1">
        <v>1000</v>
      </c>
      <c r="AD2584" s="1">
        <v>2396</v>
      </c>
      <c r="AE2584" s="1">
        <v>0</v>
      </c>
      <c r="AF2584" s="1">
        <v>0</v>
      </c>
      <c r="AG2584" s="1">
        <v>0</v>
      </c>
      <c r="AH2584" s="1">
        <v>0</v>
      </c>
      <c r="AI2584" s="1">
        <v>3396</v>
      </c>
      <c r="AJ2584" s="1" t="s">
        <v>979</v>
      </c>
      <c r="AK2584" s="1" t="s">
        <v>980</v>
      </c>
      <c r="AL2584" s="1" t="s">
        <v>981</v>
      </c>
      <c r="AM2584" s="1" t="s">
        <v>16</v>
      </c>
      <c r="AN2584" s="1" t="s">
        <v>23098</v>
      </c>
      <c r="AO2584" s="1" t="s">
        <v>364</v>
      </c>
      <c r="AP2584" s="1" t="s">
        <v>86</v>
      </c>
      <c r="AQ2584" s="1" t="s">
        <v>25</v>
      </c>
      <c r="AR2584" s="1" t="s">
        <v>30</v>
      </c>
      <c r="AS2584" s="1" t="s">
        <v>23091</v>
      </c>
      <c r="AT2584" s="1" t="s">
        <v>101</v>
      </c>
    </row>
    <row r="2585" spans="1:46" x14ac:dyDescent="0.25">
      <c r="A2585" s="1" t="s">
        <v>20451</v>
      </c>
      <c r="B2585" s="2" t="s">
        <v>23101</v>
      </c>
      <c r="C2585" s="2" t="s">
        <v>23106</v>
      </c>
      <c r="D2585" s="1">
        <v>1</v>
      </c>
      <c r="E2585" s="1">
        <v>0</v>
      </c>
      <c r="F2585" s="1">
        <v>2</v>
      </c>
      <c r="G2585" s="1">
        <v>3</v>
      </c>
      <c r="H2585" s="6">
        <v>0.66666666666666663</v>
      </c>
      <c r="I2585">
        <v>0</v>
      </c>
      <c r="J2585" s="1">
        <v>34</v>
      </c>
      <c r="K2585" s="1">
        <v>1</v>
      </c>
      <c r="L2585" s="1">
        <v>617</v>
      </c>
      <c r="M2585" s="6">
        <v>0.19</v>
      </c>
      <c r="N2585" s="4">
        <v>3000</v>
      </c>
      <c r="O2585" s="4">
        <v>350</v>
      </c>
      <c r="P2585" s="4">
        <v>400</v>
      </c>
      <c r="Q2585" s="3">
        <v>0.3</v>
      </c>
      <c r="R2585" s="1">
        <v>18</v>
      </c>
      <c r="S2585" s="1">
        <v>400</v>
      </c>
      <c r="T2585" s="1">
        <v>38</v>
      </c>
      <c r="U2585" s="1">
        <v>1</v>
      </c>
      <c r="V2585" s="1">
        <v>24</v>
      </c>
      <c r="W2585" s="1">
        <v>1</v>
      </c>
      <c r="X2585" s="1">
        <v>1</v>
      </c>
      <c r="Y2585" s="1">
        <v>1</v>
      </c>
      <c r="Z2585" s="1">
        <v>0</v>
      </c>
      <c r="AA2585" s="1">
        <v>1</v>
      </c>
      <c r="AB2585" s="1">
        <v>0</v>
      </c>
      <c r="AC2585" s="1">
        <v>500</v>
      </c>
      <c r="AD2585" s="1">
        <v>700</v>
      </c>
      <c r="AE2585" s="1">
        <v>0</v>
      </c>
      <c r="AF2585" s="1">
        <v>0</v>
      </c>
      <c r="AG2585" s="1">
        <v>0</v>
      </c>
      <c r="AH2585" s="1">
        <v>0</v>
      </c>
      <c r="AI2585" s="1">
        <v>1200</v>
      </c>
      <c r="AJ2585" s="1" t="s">
        <v>9982</v>
      </c>
      <c r="AK2585" s="1" t="s">
        <v>9983</v>
      </c>
      <c r="AL2585" s="1" t="s">
        <v>9984</v>
      </c>
      <c r="AM2585" s="1" t="s">
        <v>12</v>
      </c>
      <c r="AN2585" s="1" t="s">
        <v>23098</v>
      </c>
      <c r="AO2585" s="1" t="s">
        <v>86</v>
      </c>
      <c r="AP2585" s="1" t="s">
        <v>86</v>
      </c>
      <c r="AQ2585" s="1" t="s">
        <v>14</v>
      </c>
      <c r="AR2585" s="1" t="s">
        <v>19</v>
      </c>
      <c r="AS2585" s="1" t="s">
        <v>23091</v>
      </c>
      <c r="AT2585" s="1" t="s">
        <v>26</v>
      </c>
    </row>
    <row r="2586" spans="1:46" x14ac:dyDescent="0.25">
      <c r="A2586" s="1" t="s">
        <v>22204</v>
      </c>
      <c r="B2586" s="2" t="s">
        <v>23101</v>
      </c>
      <c r="C2586" s="2" t="s">
        <v>23107</v>
      </c>
      <c r="D2586" s="1">
        <v>0</v>
      </c>
      <c r="E2586" s="1">
        <v>0</v>
      </c>
      <c r="F2586" s="1">
        <v>1</v>
      </c>
      <c r="G2586" s="1">
        <v>1</v>
      </c>
      <c r="H2586" s="6">
        <v>1</v>
      </c>
      <c r="I2586">
        <v>1</v>
      </c>
      <c r="J2586" s="1">
        <v>28</v>
      </c>
      <c r="K2586" s="1">
        <v>1</v>
      </c>
      <c r="L2586" s="1">
        <v>714</v>
      </c>
      <c r="M2586" s="6">
        <v>0.69</v>
      </c>
      <c r="N2586" s="4">
        <v>2600</v>
      </c>
      <c r="O2586" s="4">
        <v>200</v>
      </c>
      <c r="P2586" s="4">
        <v>600</v>
      </c>
      <c r="Q2586" s="3">
        <v>0.32</v>
      </c>
      <c r="R2586" s="1">
        <v>24</v>
      </c>
      <c r="S2586" s="1">
        <v>600</v>
      </c>
      <c r="T2586" s="1">
        <v>32</v>
      </c>
      <c r="U2586" s="1">
        <v>1</v>
      </c>
      <c r="V2586" s="1">
        <v>24</v>
      </c>
      <c r="W2586" s="1">
        <v>0</v>
      </c>
      <c r="X2586" s="1">
        <v>0</v>
      </c>
      <c r="Y2586" s="1">
        <v>1</v>
      </c>
      <c r="Z2586" s="1">
        <v>2</v>
      </c>
      <c r="AA2586" s="1">
        <v>1</v>
      </c>
      <c r="AB2586" s="1">
        <v>1</v>
      </c>
      <c r="AC2586" s="1">
        <v>0</v>
      </c>
      <c r="AD2586" s="1">
        <v>0</v>
      </c>
      <c r="AE2586" s="1">
        <v>0</v>
      </c>
      <c r="AF2586" s="1">
        <v>1996</v>
      </c>
      <c r="AG2586" s="1">
        <v>0</v>
      </c>
      <c r="AH2586" s="1">
        <v>0</v>
      </c>
      <c r="AI2586" s="1">
        <v>1996</v>
      </c>
      <c r="AJ2586" s="1" t="s">
        <v>14691</v>
      </c>
      <c r="AK2586" s="1" t="s">
        <v>14692</v>
      </c>
      <c r="AL2586" s="1" t="s">
        <v>14693</v>
      </c>
      <c r="AM2586" s="1" t="s">
        <v>16</v>
      </c>
      <c r="AN2586" s="1" t="s">
        <v>23098</v>
      </c>
      <c r="AO2586" s="1" t="s">
        <v>86</v>
      </c>
      <c r="AP2586" s="1" t="s">
        <v>57</v>
      </c>
      <c r="AQ2586" s="1" t="s">
        <v>25</v>
      </c>
      <c r="AR2586" s="1" t="s">
        <v>19</v>
      </c>
      <c r="AS2586" s="1" t="s">
        <v>23091</v>
      </c>
      <c r="AT2586" s="1" t="s">
        <v>101</v>
      </c>
    </row>
    <row r="2587" spans="1:46" x14ac:dyDescent="0.25">
      <c r="A2587" s="1" t="s">
        <v>20087</v>
      </c>
      <c r="B2587" s="2" t="s">
        <v>23101</v>
      </c>
      <c r="C2587" s="2" t="s">
        <v>23107</v>
      </c>
      <c r="D2587" s="1">
        <v>0</v>
      </c>
      <c r="E2587" s="1">
        <v>0</v>
      </c>
      <c r="F2587" s="1">
        <v>1</v>
      </c>
      <c r="G2587" s="1">
        <v>1</v>
      </c>
      <c r="H2587" s="6">
        <v>1</v>
      </c>
      <c r="I2587">
        <v>0</v>
      </c>
      <c r="J2587" s="1">
        <v>33</v>
      </c>
      <c r="K2587" s="1">
        <v>0</v>
      </c>
      <c r="L2587" s="1">
        <v>747</v>
      </c>
      <c r="M2587" s="6">
        <v>1.59</v>
      </c>
      <c r="N2587" s="4">
        <v>1000</v>
      </c>
      <c r="O2587" s="4">
        <v>80</v>
      </c>
      <c r="P2587" s="4">
        <v>2000</v>
      </c>
      <c r="Q2587" s="3">
        <v>0.23</v>
      </c>
      <c r="R2587" s="1">
        <v>24</v>
      </c>
      <c r="S2587" s="1">
        <v>0</v>
      </c>
      <c r="T2587" s="1">
        <v>0</v>
      </c>
      <c r="U2587" s="1">
        <v>1</v>
      </c>
      <c r="V2587" s="1">
        <v>24</v>
      </c>
      <c r="W2587" s="1">
        <v>1</v>
      </c>
      <c r="X2587" s="1">
        <v>0</v>
      </c>
      <c r="Y2587" s="1">
        <v>1</v>
      </c>
      <c r="Z2587" s="1">
        <v>3</v>
      </c>
      <c r="AA2587" s="1">
        <v>1</v>
      </c>
      <c r="AB2587" s="1">
        <v>0</v>
      </c>
      <c r="AC2587" s="1">
        <v>172</v>
      </c>
      <c r="AD2587" s="1">
        <v>0</v>
      </c>
      <c r="AE2587" s="1">
        <v>456</v>
      </c>
      <c r="AF2587" s="1">
        <v>0</v>
      </c>
      <c r="AG2587" s="1">
        <v>0</v>
      </c>
      <c r="AH2587" s="1">
        <v>0</v>
      </c>
      <c r="AI2587" s="1">
        <v>628</v>
      </c>
      <c r="AJ2587" s="1" t="s">
        <v>9005</v>
      </c>
      <c r="AK2587" s="1" t="s">
        <v>9006</v>
      </c>
      <c r="AL2587" s="1" t="s">
        <v>9007</v>
      </c>
      <c r="AM2587" s="1" t="s">
        <v>12</v>
      </c>
      <c r="AN2587" s="1" t="s">
        <v>23097</v>
      </c>
      <c r="AO2587" s="1" t="s">
        <v>86</v>
      </c>
      <c r="AP2587" s="1" t="s">
        <v>86</v>
      </c>
      <c r="AQ2587" s="1" t="s">
        <v>25</v>
      </c>
      <c r="AR2587" s="1" t="s">
        <v>19</v>
      </c>
      <c r="AS2587" s="1" t="s">
        <v>23091</v>
      </c>
      <c r="AT2587" s="1" t="s">
        <v>26</v>
      </c>
    </row>
    <row r="2588" spans="1:46" x14ac:dyDescent="0.25">
      <c r="A2588" s="1" t="s">
        <v>18911</v>
      </c>
      <c r="B2588" s="2" t="s">
        <v>23101</v>
      </c>
      <c r="C2588" s="2" t="s">
        <v>23107</v>
      </c>
      <c r="D2588" s="1">
        <v>0</v>
      </c>
      <c r="E2588" s="1">
        <v>0</v>
      </c>
      <c r="F2588" s="1">
        <v>1</v>
      </c>
      <c r="G2588" s="1">
        <v>1</v>
      </c>
      <c r="H2588" s="6">
        <v>1</v>
      </c>
      <c r="I2588">
        <v>0</v>
      </c>
      <c r="J2588" s="1">
        <v>37</v>
      </c>
      <c r="K2588" s="1">
        <v>0</v>
      </c>
      <c r="L2588" s="1">
        <v>509</v>
      </c>
      <c r="M2588" s="6">
        <v>0.42</v>
      </c>
      <c r="N2588" s="4">
        <v>4800</v>
      </c>
      <c r="O2588" s="4">
        <v>500</v>
      </c>
      <c r="P2588" s="4">
        <v>300</v>
      </c>
      <c r="Q2588" s="3">
        <v>0.35</v>
      </c>
      <c r="R2588" s="1">
        <v>24</v>
      </c>
      <c r="S2588" s="1">
        <v>300</v>
      </c>
      <c r="T2588" s="1">
        <v>37</v>
      </c>
      <c r="U2588" s="1">
        <v>1</v>
      </c>
      <c r="V2588" s="1">
        <v>24</v>
      </c>
      <c r="W2588" s="1">
        <v>1</v>
      </c>
      <c r="X2588" s="1">
        <v>1</v>
      </c>
      <c r="Y2588" s="1">
        <v>0</v>
      </c>
      <c r="Z2588" s="1">
        <v>2</v>
      </c>
      <c r="AA2588" s="1">
        <v>1</v>
      </c>
      <c r="AB2588" s="1">
        <v>0</v>
      </c>
      <c r="AC2588" s="1">
        <v>900</v>
      </c>
      <c r="AD2588" s="1">
        <v>0</v>
      </c>
      <c r="AE2588" s="1">
        <v>3500</v>
      </c>
      <c r="AF2588" s="1">
        <v>500</v>
      </c>
      <c r="AG2588" s="1">
        <v>72</v>
      </c>
      <c r="AH2588" s="1">
        <v>0</v>
      </c>
      <c r="AI2588" s="1">
        <v>4972</v>
      </c>
      <c r="AJ2588" s="1" t="s">
        <v>5725</v>
      </c>
      <c r="AK2588" s="1" t="s">
        <v>5726</v>
      </c>
      <c r="AL2588" s="1" t="s">
        <v>5727</v>
      </c>
      <c r="AM2588" s="1" t="s">
        <v>12</v>
      </c>
      <c r="AN2588" s="1" t="s">
        <v>23097</v>
      </c>
      <c r="AO2588" s="1" t="s">
        <v>86</v>
      </c>
      <c r="AP2588" s="1" t="s">
        <v>86</v>
      </c>
      <c r="AQ2588" s="1" t="s">
        <v>14</v>
      </c>
      <c r="AR2588" s="1" t="s">
        <v>30</v>
      </c>
      <c r="AS2588" s="1" t="s">
        <v>23091</v>
      </c>
      <c r="AT2588" s="1" t="s">
        <v>26</v>
      </c>
    </row>
    <row r="2589" spans="1:46" x14ac:dyDescent="0.25">
      <c r="A2589" s="1" t="s">
        <v>20107</v>
      </c>
      <c r="B2589" s="2" t="s">
        <v>23101</v>
      </c>
      <c r="C2589" s="2" t="s">
        <v>23108</v>
      </c>
      <c r="D2589" s="1">
        <v>0</v>
      </c>
      <c r="E2589" s="1">
        <v>0</v>
      </c>
      <c r="F2589" s="1">
        <v>1</v>
      </c>
      <c r="G2589" s="1">
        <v>1</v>
      </c>
      <c r="H2589" s="6">
        <v>1</v>
      </c>
      <c r="I2589">
        <v>0</v>
      </c>
      <c r="J2589" s="1">
        <v>27</v>
      </c>
      <c r="K2589" s="1">
        <v>0</v>
      </c>
      <c r="L2589" s="1">
        <v>743</v>
      </c>
      <c r="M2589" s="6">
        <v>0.14000000000000001</v>
      </c>
      <c r="N2589" s="4">
        <v>2400</v>
      </c>
      <c r="O2589" s="4">
        <v>200</v>
      </c>
      <c r="P2589" s="4">
        <v>200</v>
      </c>
      <c r="Q2589" s="3">
        <v>0.35</v>
      </c>
      <c r="R2589" s="1">
        <v>24</v>
      </c>
      <c r="S2589" s="1">
        <v>200</v>
      </c>
      <c r="T2589" s="1">
        <v>13</v>
      </c>
      <c r="U2589" s="1">
        <v>1</v>
      </c>
      <c r="V2589" s="1">
        <v>24</v>
      </c>
      <c r="W2589" s="1">
        <v>1</v>
      </c>
      <c r="X2589" s="1">
        <v>1</v>
      </c>
      <c r="Y2589" s="1">
        <v>1</v>
      </c>
      <c r="Z2589" s="1">
        <v>0</v>
      </c>
      <c r="AA2589" s="1">
        <v>1</v>
      </c>
      <c r="AB2589" s="1">
        <v>0</v>
      </c>
      <c r="AC2589" s="1">
        <v>0</v>
      </c>
      <c r="AD2589" s="1">
        <v>0</v>
      </c>
      <c r="AE2589" s="1">
        <v>0</v>
      </c>
      <c r="AF2589" s="1">
        <v>0</v>
      </c>
      <c r="AG2589" s="1">
        <v>30</v>
      </c>
      <c r="AH2589" s="1">
        <v>300</v>
      </c>
      <c r="AI2589" s="1">
        <v>330</v>
      </c>
      <c r="AJ2589" s="1" t="s">
        <v>2397</v>
      </c>
      <c r="AK2589" s="1" t="s">
        <v>9062</v>
      </c>
      <c r="AL2589" s="1" t="s">
        <v>9063</v>
      </c>
      <c r="AM2589" s="1" t="s">
        <v>12</v>
      </c>
      <c r="AN2589" s="1" t="s">
        <v>23097</v>
      </c>
      <c r="AO2589" s="1" t="s">
        <v>86</v>
      </c>
      <c r="AP2589" s="1" t="s">
        <v>86</v>
      </c>
      <c r="AQ2589" s="1" t="s">
        <v>14</v>
      </c>
      <c r="AR2589" s="1" t="s">
        <v>19</v>
      </c>
      <c r="AS2589" s="1" t="s">
        <v>23091</v>
      </c>
      <c r="AT2589" s="1" t="s">
        <v>26</v>
      </c>
    </row>
    <row r="2590" spans="1:46" x14ac:dyDescent="0.25">
      <c r="A2590" s="1" t="s">
        <v>21193</v>
      </c>
      <c r="B2590" s="2" t="s">
        <v>23101</v>
      </c>
      <c r="C2590" s="2" t="s">
        <v>23108</v>
      </c>
      <c r="D2590" s="1">
        <v>0</v>
      </c>
      <c r="E2590" s="1">
        <v>0</v>
      </c>
      <c r="F2590" s="1">
        <v>1</v>
      </c>
      <c r="G2590" s="1">
        <v>1</v>
      </c>
      <c r="H2590" s="6">
        <v>1</v>
      </c>
      <c r="I2590">
        <v>1</v>
      </c>
      <c r="J2590" s="1">
        <v>29</v>
      </c>
      <c r="K2590" s="1">
        <v>1</v>
      </c>
      <c r="L2590" s="1">
        <v>529</v>
      </c>
      <c r="M2590" s="6">
        <v>0.2</v>
      </c>
      <c r="N2590" s="4">
        <v>5000</v>
      </c>
      <c r="O2590" s="4">
        <v>450</v>
      </c>
      <c r="P2590" s="4">
        <v>300</v>
      </c>
      <c r="Q2590" s="3">
        <v>0.3</v>
      </c>
      <c r="R2590" s="1">
        <v>12</v>
      </c>
      <c r="S2590" s="1">
        <v>300</v>
      </c>
      <c r="T2590" s="1">
        <v>32</v>
      </c>
      <c r="U2590" s="1">
        <v>1</v>
      </c>
      <c r="V2590" s="1">
        <v>24</v>
      </c>
      <c r="W2590" s="1">
        <v>1</v>
      </c>
      <c r="X2590" s="1">
        <v>1</v>
      </c>
      <c r="Y2590" s="1">
        <v>1</v>
      </c>
      <c r="Z2590" s="1">
        <v>4</v>
      </c>
      <c r="AA2590" s="1">
        <v>1</v>
      </c>
      <c r="AB2590" s="1">
        <v>1</v>
      </c>
      <c r="AC2590" s="1">
        <v>0</v>
      </c>
      <c r="AD2590" s="1">
        <v>0</v>
      </c>
      <c r="AE2590" s="1">
        <v>0</v>
      </c>
      <c r="AF2590" s="1">
        <v>1200</v>
      </c>
      <c r="AG2590" s="1">
        <v>60</v>
      </c>
      <c r="AH2590" s="1">
        <v>0</v>
      </c>
      <c r="AI2590" s="1">
        <v>1260</v>
      </c>
      <c r="AJ2590" s="1" t="s">
        <v>12009</v>
      </c>
      <c r="AK2590" s="1" t="s">
        <v>12010</v>
      </c>
      <c r="AL2590" s="1" t="s">
        <v>12011</v>
      </c>
      <c r="AM2590" s="1" t="s">
        <v>16</v>
      </c>
      <c r="AN2590" s="1" t="s">
        <v>23098</v>
      </c>
      <c r="AO2590" s="1" t="s">
        <v>86</v>
      </c>
      <c r="AP2590" s="1" t="s">
        <v>86</v>
      </c>
      <c r="AQ2590" s="1" t="s">
        <v>14</v>
      </c>
      <c r="AR2590" s="1" t="s">
        <v>19</v>
      </c>
      <c r="AS2590" s="1" t="s">
        <v>23091</v>
      </c>
      <c r="AT2590" s="1" t="s">
        <v>101</v>
      </c>
    </row>
    <row r="2591" spans="1:46" x14ac:dyDescent="0.25">
      <c r="A2591" s="1" t="s">
        <v>21812</v>
      </c>
      <c r="B2591" s="2" t="s">
        <v>23101</v>
      </c>
      <c r="C2591" s="2" t="s">
        <v>23108</v>
      </c>
      <c r="D2591" s="1">
        <v>0</v>
      </c>
      <c r="E2591" s="1">
        <v>1</v>
      </c>
      <c r="F2591" s="1">
        <v>1</v>
      </c>
      <c r="G2591" s="1">
        <v>2</v>
      </c>
      <c r="H2591" s="6">
        <v>0.5</v>
      </c>
      <c r="I2591">
        <v>0</v>
      </c>
      <c r="J2591" s="1">
        <v>39</v>
      </c>
      <c r="K2591" s="1">
        <v>0</v>
      </c>
      <c r="L2591" s="1">
        <v>610</v>
      </c>
      <c r="M2591" s="6">
        <v>0.28000000000000003</v>
      </c>
      <c r="N2591" s="4">
        <v>3700</v>
      </c>
      <c r="O2591" s="4">
        <v>240</v>
      </c>
      <c r="P2591" s="4">
        <v>900</v>
      </c>
      <c r="Q2591" s="3">
        <v>0.28999999999999998</v>
      </c>
      <c r="R2591" s="1">
        <v>24</v>
      </c>
      <c r="S2591" s="1">
        <v>900</v>
      </c>
      <c r="T2591" s="1">
        <v>81</v>
      </c>
      <c r="U2591" s="1">
        <v>1</v>
      </c>
      <c r="V2591" s="1">
        <v>24</v>
      </c>
      <c r="W2591" s="1">
        <v>0</v>
      </c>
      <c r="X2591" s="1">
        <v>0</v>
      </c>
      <c r="Y2591" s="1">
        <v>1</v>
      </c>
      <c r="Z2591" s="1">
        <v>1</v>
      </c>
      <c r="AA2591" s="1">
        <v>0</v>
      </c>
      <c r="AB2591" s="1">
        <v>0</v>
      </c>
      <c r="AC2591" s="1">
        <v>0</v>
      </c>
      <c r="AD2591" s="1">
        <v>0</v>
      </c>
      <c r="AE2591" s="1">
        <v>500</v>
      </c>
      <c r="AF2591" s="1">
        <v>0</v>
      </c>
      <c r="AG2591" s="1">
        <v>0</v>
      </c>
      <c r="AH2591" s="1">
        <v>0</v>
      </c>
      <c r="AI2591" s="1">
        <v>500</v>
      </c>
      <c r="AJ2591" s="1" t="s">
        <v>13660</v>
      </c>
      <c r="AK2591" s="1" t="s">
        <v>13661</v>
      </c>
      <c r="AL2591" s="1" t="s">
        <v>13662</v>
      </c>
      <c r="AM2591" s="1" t="s">
        <v>12</v>
      </c>
      <c r="AN2591" s="1" t="s">
        <v>23097</v>
      </c>
      <c r="AO2591" s="1" t="s">
        <v>86</v>
      </c>
      <c r="AP2591" s="1" t="s">
        <v>57</v>
      </c>
      <c r="AQ2591" s="1" t="s">
        <v>25</v>
      </c>
      <c r="AR2591" s="1" t="s">
        <v>19</v>
      </c>
      <c r="AS2591" s="1" t="s">
        <v>23090</v>
      </c>
      <c r="AT2591" s="1" t="s">
        <v>26</v>
      </c>
    </row>
    <row r="2592" spans="1:46" x14ac:dyDescent="0.25">
      <c r="A2592" s="1" t="s">
        <v>21244</v>
      </c>
      <c r="B2592" s="2" t="s">
        <v>23101</v>
      </c>
      <c r="C2592" s="2" t="s">
        <v>23108</v>
      </c>
      <c r="D2592" s="1">
        <v>0</v>
      </c>
      <c r="E2592" s="1">
        <v>2</v>
      </c>
      <c r="F2592" s="1">
        <v>1</v>
      </c>
      <c r="G2592" s="1">
        <v>3</v>
      </c>
      <c r="H2592" s="6">
        <v>0.33333333333333331</v>
      </c>
      <c r="I2592">
        <v>0</v>
      </c>
      <c r="J2592" s="1">
        <v>36</v>
      </c>
      <c r="K2592" s="1">
        <v>1</v>
      </c>
      <c r="L2592" s="1">
        <v>548</v>
      </c>
      <c r="M2592" s="6">
        <v>0.85</v>
      </c>
      <c r="N2592" s="4">
        <v>3000</v>
      </c>
      <c r="O2592" s="4">
        <v>250</v>
      </c>
      <c r="P2592" s="4">
        <v>700</v>
      </c>
      <c r="Q2592" s="3">
        <v>0.3</v>
      </c>
      <c r="R2592" s="1">
        <v>24</v>
      </c>
      <c r="S2592" s="1">
        <v>700</v>
      </c>
      <c r="T2592" s="1">
        <v>75</v>
      </c>
      <c r="U2592" s="1">
        <v>1</v>
      </c>
      <c r="V2592" s="1">
        <v>24</v>
      </c>
      <c r="W2592" s="1">
        <v>0</v>
      </c>
      <c r="X2592" s="1">
        <v>0</v>
      </c>
      <c r="Y2592" s="1">
        <v>0</v>
      </c>
      <c r="Z2592" s="1">
        <v>2</v>
      </c>
      <c r="AA2592" s="1">
        <v>1</v>
      </c>
      <c r="AB2592" s="1">
        <v>0</v>
      </c>
      <c r="AC2592" s="1">
        <v>210</v>
      </c>
      <c r="AD2592" s="1">
        <v>0</v>
      </c>
      <c r="AE2592" s="1">
        <v>503</v>
      </c>
      <c r="AF2592" s="1">
        <v>2114</v>
      </c>
      <c r="AG2592" s="1">
        <v>20</v>
      </c>
      <c r="AH2592" s="1">
        <v>600</v>
      </c>
      <c r="AI2592" s="1">
        <v>3447</v>
      </c>
      <c r="AJ2592" s="1" t="s">
        <v>12144</v>
      </c>
      <c r="AK2592" s="1" t="s">
        <v>12145</v>
      </c>
      <c r="AL2592" s="1" t="s">
        <v>12146</v>
      </c>
      <c r="AM2592" s="1" t="s">
        <v>12</v>
      </c>
      <c r="AN2592" s="1" t="s">
        <v>23098</v>
      </c>
      <c r="AO2592" s="1" t="s">
        <v>86</v>
      </c>
      <c r="AP2592" s="1" t="s">
        <v>57</v>
      </c>
      <c r="AQ2592" s="1" t="s">
        <v>25</v>
      </c>
      <c r="AR2592" s="1" t="s">
        <v>30</v>
      </c>
      <c r="AS2592" s="1" t="s">
        <v>23091</v>
      </c>
      <c r="AT2592" s="1" t="s">
        <v>26</v>
      </c>
    </row>
    <row r="2593" spans="1:46" x14ac:dyDescent="0.25">
      <c r="A2593" s="1" t="s">
        <v>17694</v>
      </c>
      <c r="B2593" s="2" t="s">
        <v>23101</v>
      </c>
      <c r="C2593" s="2" t="s">
        <v>23108</v>
      </c>
      <c r="D2593" s="1">
        <v>0</v>
      </c>
      <c r="E2593" s="1">
        <v>0</v>
      </c>
      <c r="F2593" s="1">
        <v>1</v>
      </c>
      <c r="G2593" s="1">
        <v>1</v>
      </c>
      <c r="H2593" s="6">
        <v>1</v>
      </c>
      <c r="I2593">
        <v>0</v>
      </c>
      <c r="J2593" s="1">
        <v>59</v>
      </c>
      <c r="K2593" s="1">
        <v>1</v>
      </c>
      <c r="L2593" s="1">
        <v>600</v>
      </c>
      <c r="M2593" s="6">
        <v>1.08</v>
      </c>
      <c r="N2593" s="4">
        <v>4360</v>
      </c>
      <c r="O2593" s="4">
        <v>400</v>
      </c>
      <c r="P2593" s="4">
        <v>500</v>
      </c>
      <c r="Q2593" s="3">
        <v>0.25</v>
      </c>
      <c r="R2593" s="1">
        <v>24</v>
      </c>
      <c r="S2593" s="1">
        <v>500</v>
      </c>
      <c r="T2593" s="1">
        <v>46</v>
      </c>
      <c r="U2593" s="1">
        <v>1</v>
      </c>
      <c r="V2593" s="1">
        <v>24</v>
      </c>
      <c r="W2593" s="1">
        <v>1</v>
      </c>
      <c r="X2593" s="1">
        <v>0</v>
      </c>
      <c r="Y2593" s="1">
        <v>0</v>
      </c>
      <c r="Z2593" s="1">
        <v>3</v>
      </c>
      <c r="AA2593" s="1">
        <v>0</v>
      </c>
      <c r="AB2593" s="1">
        <v>0</v>
      </c>
      <c r="AC2593" s="1">
        <v>3000</v>
      </c>
      <c r="AD2593" s="1">
        <v>2944</v>
      </c>
      <c r="AE2593" s="1">
        <v>0</v>
      </c>
      <c r="AF2593" s="1">
        <v>0</v>
      </c>
      <c r="AG2593" s="1">
        <v>2287</v>
      </c>
      <c r="AH2593" s="1">
        <v>2135</v>
      </c>
      <c r="AI2593" s="1">
        <v>10366</v>
      </c>
      <c r="AJ2593" s="1" t="s">
        <v>223</v>
      </c>
      <c r="AK2593" s="1" t="s">
        <v>2159</v>
      </c>
      <c r="AL2593" s="1" t="s">
        <v>2160</v>
      </c>
      <c r="AM2593" s="1" t="s">
        <v>12</v>
      </c>
      <c r="AN2593" s="1" t="s">
        <v>23098</v>
      </c>
      <c r="AO2593" s="1" t="s">
        <v>86</v>
      </c>
      <c r="AP2593" s="1" t="s">
        <v>86</v>
      </c>
      <c r="AQ2593" s="1" t="s">
        <v>25</v>
      </c>
      <c r="AR2593" s="1" t="s">
        <v>30</v>
      </c>
      <c r="AS2593" s="1" t="s">
        <v>23090</v>
      </c>
      <c r="AT2593" s="1" t="s">
        <v>26</v>
      </c>
    </row>
    <row r="2594" spans="1:46" x14ac:dyDescent="0.25">
      <c r="A2594" s="1" t="s">
        <v>22435</v>
      </c>
      <c r="B2594" s="2" t="s">
        <v>23101</v>
      </c>
      <c r="C2594" s="2" t="s">
        <v>23108</v>
      </c>
      <c r="D2594" s="1">
        <v>0</v>
      </c>
      <c r="E2594" s="1">
        <v>1</v>
      </c>
      <c r="F2594" s="1">
        <v>2</v>
      </c>
      <c r="G2594" s="1">
        <v>3</v>
      </c>
      <c r="H2594" s="6">
        <v>0.66666666666666663</v>
      </c>
      <c r="I2594">
        <v>1</v>
      </c>
      <c r="J2594" s="1">
        <v>36</v>
      </c>
      <c r="K2594" s="1">
        <v>0</v>
      </c>
      <c r="L2594" s="1">
        <v>715</v>
      </c>
      <c r="M2594" s="6">
        <v>0.55000000000000004</v>
      </c>
      <c r="N2594" s="4">
        <v>12000</v>
      </c>
      <c r="O2594" s="4">
        <v>300</v>
      </c>
      <c r="P2594" s="4">
        <v>500</v>
      </c>
      <c r="Q2594" s="3">
        <v>0.33</v>
      </c>
      <c r="R2594" s="1">
        <v>18</v>
      </c>
      <c r="S2594" s="1">
        <v>500</v>
      </c>
      <c r="T2594" s="1">
        <v>37</v>
      </c>
      <c r="U2594" s="1">
        <v>1</v>
      </c>
      <c r="V2594" s="1">
        <v>24</v>
      </c>
      <c r="W2594" s="1">
        <v>1</v>
      </c>
      <c r="X2594" s="1">
        <v>1</v>
      </c>
      <c r="Y2594" s="1">
        <v>1</v>
      </c>
      <c r="Z2594" s="1">
        <v>4</v>
      </c>
      <c r="AA2594" s="1">
        <v>0</v>
      </c>
      <c r="AB2594" s="1">
        <v>1</v>
      </c>
      <c r="AC2594" s="1">
        <v>0</v>
      </c>
      <c r="AD2594" s="1">
        <v>1000</v>
      </c>
      <c r="AE2594" s="1">
        <v>657</v>
      </c>
      <c r="AF2594" s="1">
        <v>1030</v>
      </c>
      <c r="AG2594" s="1">
        <v>97</v>
      </c>
      <c r="AH2594" s="1">
        <v>200</v>
      </c>
      <c r="AI2594" s="1">
        <v>2984</v>
      </c>
      <c r="AJ2594" s="1" t="s">
        <v>1836</v>
      </c>
      <c r="AK2594" s="1" t="s">
        <v>15324</v>
      </c>
      <c r="AL2594" s="1" t="s">
        <v>15325</v>
      </c>
      <c r="AM2594" s="1" t="s">
        <v>16</v>
      </c>
      <c r="AN2594" s="1" t="s">
        <v>23097</v>
      </c>
      <c r="AO2594" s="1" t="s">
        <v>86</v>
      </c>
      <c r="AP2594" s="1" t="s">
        <v>86</v>
      </c>
      <c r="AQ2594" s="1" t="s">
        <v>14</v>
      </c>
      <c r="AR2594" s="1" t="s">
        <v>19</v>
      </c>
      <c r="AS2594" s="1" t="s">
        <v>23090</v>
      </c>
      <c r="AT2594" s="1" t="s">
        <v>101</v>
      </c>
    </row>
    <row r="2595" spans="1:46" x14ac:dyDescent="0.25">
      <c r="A2595" s="1" t="s">
        <v>23006</v>
      </c>
      <c r="B2595" s="2" t="s">
        <v>23101</v>
      </c>
      <c r="C2595" s="2" t="s">
        <v>23108</v>
      </c>
      <c r="D2595" s="1">
        <v>0</v>
      </c>
      <c r="E2595" s="1">
        <v>2</v>
      </c>
      <c r="F2595" s="1">
        <v>1</v>
      </c>
      <c r="G2595" s="1">
        <v>3</v>
      </c>
      <c r="H2595" s="6">
        <v>0.33333333333333331</v>
      </c>
      <c r="I2595">
        <v>0</v>
      </c>
      <c r="J2595" s="1">
        <v>37</v>
      </c>
      <c r="K2595" s="1">
        <v>0</v>
      </c>
      <c r="L2595" s="1">
        <v>708</v>
      </c>
      <c r="M2595" s="6">
        <v>0.28000000000000003</v>
      </c>
      <c r="N2595" s="4">
        <v>12000</v>
      </c>
      <c r="O2595" s="4">
        <v>500</v>
      </c>
      <c r="P2595" s="4">
        <v>500</v>
      </c>
      <c r="Q2595" s="3">
        <v>0.27</v>
      </c>
      <c r="R2595" s="1">
        <v>24</v>
      </c>
      <c r="S2595" s="1">
        <v>500</v>
      </c>
      <c r="T2595" s="1">
        <v>49</v>
      </c>
      <c r="U2595" s="1">
        <v>1</v>
      </c>
      <c r="V2595" s="1">
        <v>24</v>
      </c>
      <c r="W2595" s="1">
        <v>1</v>
      </c>
      <c r="X2595" s="1">
        <v>1</v>
      </c>
      <c r="Y2595" s="1">
        <v>1</v>
      </c>
      <c r="Z2595" s="1">
        <v>3</v>
      </c>
      <c r="AA2595" s="1">
        <v>0</v>
      </c>
      <c r="AB2595" s="1">
        <v>0</v>
      </c>
      <c r="AC2595" s="1">
        <v>890</v>
      </c>
      <c r="AD2595" s="1">
        <v>333</v>
      </c>
      <c r="AE2595" s="1">
        <v>0</v>
      </c>
      <c r="AF2595" s="1">
        <v>300</v>
      </c>
      <c r="AG2595" s="1">
        <v>620</v>
      </c>
      <c r="AH2595" s="1">
        <v>700</v>
      </c>
      <c r="AI2595" s="1">
        <v>2843</v>
      </c>
      <c r="AJ2595" s="1" t="s">
        <v>16841</v>
      </c>
      <c r="AK2595" s="1" t="s">
        <v>16842</v>
      </c>
      <c r="AL2595" s="1" t="s">
        <v>16843</v>
      </c>
      <c r="AM2595" s="1" t="s">
        <v>12</v>
      </c>
      <c r="AN2595" s="1" t="s">
        <v>23097</v>
      </c>
      <c r="AO2595" s="1" t="s">
        <v>86</v>
      </c>
      <c r="AP2595" s="1" t="s">
        <v>86</v>
      </c>
      <c r="AQ2595" s="1" t="s">
        <v>14</v>
      </c>
      <c r="AR2595" s="1" t="s">
        <v>19</v>
      </c>
      <c r="AS2595" s="1" t="s">
        <v>23090</v>
      </c>
      <c r="AT2595" s="1" t="s">
        <v>26</v>
      </c>
    </row>
    <row r="2596" spans="1:46" x14ac:dyDescent="0.25">
      <c r="A2596" s="1" t="s">
        <v>23009</v>
      </c>
      <c r="B2596" s="2" t="s">
        <v>23101</v>
      </c>
      <c r="C2596" s="2" t="s">
        <v>23108</v>
      </c>
      <c r="D2596" s="1">
        <v>0</v>
      </c>
      <c r="E2596" s="1">
        <v>0</v>
      </c>
      <c r="F2596" s="1">
        <v>1</v>
      </c>
      <c r="G2596" s="1">
        <v>1</v>
      </c>
      <c r="H2596" s="6">
        <v>1</v>
      </c>
      <c r="I2596">
        <v>0</v>
      </c>
      <c r="J2596" s="1">
        <v>48</v>
      </c>
      <c r="K2596" s="1">
        <v>1</v>
      </c>
      <c r="L2596" s="1">
        <v>657</v>
      </c>
      <c r="M2596" s="6">
        <v>0.69</v>
      </c>
      <c r="N2596" s="4">
        <v>2700</v>
      </c>
      <c r="O2596" s="4">
        <v>200</v>
      </c>
      <c r="P2596" s="4">
        <v>500</v>
      </c>
      <c r="Q2596" s="3">
        <v>0.27</v>
      </c>
      <c r="R2596" s="1">
        <v>24</v>
      </c>
      <c r="S2596" s="1">
        <v>500</v>
      </c>
      <c r="T2596" s="1">
        <v>53</v>
      </c>
      <c r="U2596" s="1">
        <v>1</v>
      </c>
      <c r="V2596" s="1">
        <v>24</v>
      </c>
      <c r="W2596" s="1">
        <v>0</v>
      </c>
      <c r="X2596" s="1">
        <v>0</v>
      </c>
      <c r="Y2596" s="1">
        <v>1</v>
      </c>
      <c r="Z2596" s="1">
        <v>2</v>
      </c>
      <c r="AA2596" s="1">
        <v>1</v>
      </c>
      <c r="AB2596" s="1">
        <v>1</v>
      </c>
      <c r="AC2596" s="1">
        <v>0</v>
      </c>
      <c r="AD2596" s="1">
        <v>0</v>
      </c>
      <c r="AE2596" s="1">
        <v>700</v>
      </c>
      <c r="AF2596" s="1">
        <v>1530</v>
      </c>
      <c r="AG2596" s="1">
        <v>130</v>
      </c>
      <c r="AH2596" s="1">
        <v>0</v>
      </c>
      <c r="AI2596" s="1">
        <v>2360</v>
      </c>
      <c r="AJ2596" s="1" t="s">
        <v>6955</v>
      </c>
      <c r="AK2596" s="1" t="s">
        <v>16850</v>
      </c>
      <c r="AL2596" s="1" t="s">
        <v>16851</v>
      </c>
      <c r="AM2596" s="1" t="s">
        <v>12</v>
      </c>
      <c r="AN2596" s="1" t="s">
        <v>23098</v>
      </c>
      <c r="AO2596" s="1" t="s">
        <v>86</v>
      </c>
      <c r="AP2596" s="1" t="s">
        <v>57</v>
      </c>
      <c r="AQ2596" s="1" t="s">
        <v>25</v>
      </c>
      <c r="AR2596" s="1" t="s">
        <v>19</v>
      </c>
      <c r="AS2596" s="1" t="s">
        <v>23091</v>
      </c>
      <c r="AT2596" s="1" t="s">
        <v>101</v>
      </c>
    </row>
    <row r="2597" spans="1:46" x14ac:dyDescent="0.25">
      <c r="A2597" s="1" t="s">
        <v>22448</v>
      </c>
      <c r="B2597" s="2" t="s">
        <v>23101</v>
      </c>
      <c r="C2597" s="2" t="s">
        <v>23108</v>
      </c>
      <c r="D2597" s="1">
        <v>0</v>
      </c>
      <c r="E2597" s="1">
        <v>0</v>
      </c>
      <c r="F2597" s="1">
        <v>1</v>
      </c>
      <c r="G2597" s="1">
        <v>1</v>
      </c>
      <c r="H2597" s="6">
        <v>1</v>
      </c>
      <c r="I2597">
        <v>0</v>
      </c>
      <c r="J2597" s="1">
        <v>35</v>
      </c>
      <c r="K2597" s="1">
        <v>1</v>
      </c>
      <c r="L2597" s="1">
        <v>600</v>
      </c>
      <c r="M2597" s="6">
        <v>0.26</v>
      </c>
      <c r="N2597" s="4">
        <v>4000</v>
      </c>
      <c r="O2597" s="4">
        <v>300</v>
      </c>
      <c r="P2597" s="4">
        <v>300</v>
      </c>
      <c r="Q2597" s="3">
        <v>0.3</v>
      </c>
      <c r="R2597" s="1">
        <v>18</v>
      </c>
      <c r="S2597" s="1">
        <v>300</v>
      </c>
      <c r="T2597" s="1">
        <v>25</v>
      </c>
      <c r="U2597" s="1">
        <v>1</v>
      </c>
      <c r="V2597" s="1">
        <v>24</v>
      </c>
      <c r="W2597" s="1">
        <v>0</v>
      </c>
      <c r="X2597" s="1">
        <v>0</v>
      </c>
      <c r="Y2597" s="1">
        <v>0</v>
      </c>
      <c r="Z2597" s="1">
        <v>2</v>
      </c>
      <c r="AA2597" s="1">
        <v>1</v>
      </c>
      <c r="AB2597" s="1">
        <v>0</v>
      </c>
      <c r="AC2597" s="1">
        <v>1442</v>
      </c>
      <c r="AD2597" s="1">
        <v>950</v>
      </c>
      <c r="AE2597" s="1">
        <v>0</v>
      </c>
      <c r="AF2597" s="1">
        <v>0</v>
      </c>
      <c r="AG2597" s="1">
        <v>0</v>
      </c>
      <c r="AH2597" s="1">
        <v>0</v>
      </c>
      <c r="AI2597" s="1">
        <v>2392</v>
      </c>
      <c r="AJ2597" s="1" t="s">
        <v>15360</v>
      </c>
      <c r="AK2597" s="1" t="s">
        <v>15361</v>
      </c>
      <c r="AL2597" s="1" t="s">
        <v>15362</v>
      </c>
      <c r="AM2597" s="1" t="s">
        <v>12</v>
      </c>
      <c r="AN2597" s="1" t="s">
        <v>23098</v>
      </c>
      <c r="AO2597" s="1" t="s">
        <v>86</v>
      </c>
      <c r="AP2597" s="1" t="s">
        <v>57</v>
      </c>
      <c r="AQ2597" s="1" t="s">
        <v>25</v>
      </c>
      <c r="AR2597" s="1" t="s">
        <v>30</v>
      </c>
      <c r="AS2597" s="1" t="s">
        <v>23091</v>
      </c>
      <c r="AT2597" s="1" t="s">
        <v>26</v>
      </c>
    </row>
    <row r="2598" spans="1:46" x14ac:dyDescent="0.25">
      <c r="A2598" s="1" t="s">
        <v>20704</v>
      </c>
      <c r="B2598" s="2" t="s">
        <v>23101</v>
      </c>
      <c r="C2598" s="2" t="s">
        <v>23108</v>
      </c>
      <c r="D2598" s="1">
        <v>0</v>
      </c>
      <c r="E2598" s="1">
        <v>3</v>
      </c>
      <c r="F2598" s="1">
        <v>1</v>
      </c>
      <c r="G2598" s="1">
        <v>4</v>
      </c>
      <c r="H2598" s="6">
        <v>0.25</v>
      </c>
      <c r="I2598">
        <v>1</v>
      </c>
      <c r="J2598" s="1">
        <v>44</v>
      </c>
      <c r="K2598" s="1">
        <v>1</v>
      </c>
      <c r="L2598" s="1">
        <v>804</v>
      </c>
      <c r="M2598" s="6">
        <v>0.34</v>
      </c>
      <c r="N2598" s="4">
        <v>4800</v>
      </c>
      <c r="O2598" s="4">
        <v>400</v>
      </c>
      <c r="P2598" s="4">
        <v>1000</v>
      </c>
      <c r="Q2598" s="3">
        <v>0.3</v>
      </c>
      <c r="R2598" s="1">
        <v>24</v>
      </c>
      <c r="S2598" s="1">
        <v>1000</v>
      </c>
      <c r="T2598" s="1">
        <v>99</v>
      </c>
      <c r="U2598" s="1">
        <v>0</v>
      </c>
      <c r="V2598" s="1">
        <v>24</v>
      </c>
      <c r="W2598" s="1">
        <v>0</v>
      </c>
      <c r="X2598" s="1">
        <v>0</v>
      </c>
      <c r="Y2598" s="1">
        <v>0</v>
      </c>
      <c r="Z2598" s="1">
        <v>2</v>
      </c>
      <c r="AA2598" s="1">
        <v>1</v>
      </c>
      <c r="AB2598" s="1">
        <v>1</v>
      </c>
      <c r="AC2598" s="1">
        <v>2000</v>
      </c>
      <c r="AD2598" s="1">
        <v>0</v>
      </c>
      <c r="AE2598" s="1">
        <v>0</v>
      </c>
      <c r="AF2598" s="1">
        <v>280</v>
      </c>
      <c r="AG2598" s="1">
        <v>0</v>
      </c>
      <c r="AH2598" s="1">
        <v>0</v>
      </c>
      <c r="AI2598" s="1">
        <v>2280</v>
      </c>
      <c r="AJ2598" s="1" t="s">
        <v>10695</v>
      </c>
      <c r="AK2598" s="1" t="s">
        <v>10696</v>
      </c>
      <c r="AL2598" s="1" t="s">
        <v>10697</v>
      </c>
      <c r="AM2598" s="1" t="s">
        <v>16</v>
      </c>
      <c r="AN2598" s="1" t="s">
        <v>23098</v>
      </c>
      <c r="AO2598" s="1" t="s">
        <v>364</v>
      </c>
      <c r="AP2598" s="1" t="s">
        <v>57</v>
      </c>
      <c r="AQ2598" s="1" t="s">
        <v>25</v>
      </c>
      <c r="AR2598" s="1" t="s">
        <v>30</v>
      </c>
      <c r="AS2598" s="1" t="s">
        <v>23091</v>
      </c>
      <c r="AT2598" s="1" t="s">
        <v>101</v>
      </c>
    </row>
    <row r="2599" spans="1:46" x14ac:dyDescent="0.25">
      <c r="A2599" s="1" t="s">
        <v>18380</v>
      </c>
      <c r="B2599" s="2" t="s">
        <v>23101</v>
      </c>
      <c r="C2599" s="2" t="s">
        <v>23109</v>
      </c>
      <c r="D2599" s="1">
        <v>0</v>
      </c>
      <c r="E2599" s="1">
        <v>0</v>
      </c>
      <c r="F2599" s="1">
        <v>1</v>
      </c>
      <c r="G2599" s="1">
        <v>1</v>
      </c>
      <c r="H2599" s="6">
        <v>1</v>
      </c>
      <c r="I2599">
        <v>1</v>
      </c>
      <c r="J2599" s="1">
        <v>32</v>
      </c>
      <c r="K2599" s="1">
        <v>0</v>
      </c>
      <c r="L2599" s="1">
        <v>515</v>
      </c>
      <c r="M2599" s="6">
        <v>0.25</v>
      </c>
      <c r="N2599" s="4">
        <v>5000</v>
      </c>
      <c r="O2599" s="4">
        <v>300</v>
      </c>
      <c r="P2599" s="4">
        <v>200</v>
      </c>
      <c r="Q2599" s="3">
        <v>0.28999999999999998</v>
      </c>
      <c r="R2599" s="1">
        <v>24</v>
      </c>
      <c r="S2599" s="1">
        <v>200</v>
      </c>
      <c r="T2599" s="1">
        <v>23</v>
      </c>
      <c r="U2599" s="1">
        <v>1</v>
      </c>
      <c r="V2599" s="1">
        <v>24</v>
      </c>
      <c r="W2599" s="1">
        <v>1</v>
      </c>
      <c r="X2599" s="1">
        <v>1</v>
      </c>
      <c r="Y2599" s="1">
        <v>0</v>
      </c>
      <c r="Z2599" s="1">
        <v>3</v>
      </c>
      <c r="AA2599" s="1">
        <v>1</v>
      </c>
      <c r="AB2599" s="1">
        <v>1</v>
      </c>
      <c r="AC2599" s="1">
        <v>0</v>
      </c>
      <c r="AD2599" s="1">
        <v>670</v>
      </c>
      <c r="AE2599" s="1">
        <v>0</v>
      </c>
      <c r="AF2599" s="1">
        <v>750</v>
      </c>
      <c r="AG2599" s="1">
        <v>0</v>
      </c>
      <c r="AH2599" s="1">
        <v>0</v>
      </c>
      <c r="AI2599" s="1">
        <v>1420</v>
      </c>
      <c r="AJ2599" s="1" t="s">
        <v>4201</v>
      </c>
      <c r="AK2599" s="1" t="s">
        <v>4202</v>
      </c>
      <c r="AL2599" s="1" t="s">
        <v>4203</v>
      </c>
      <c r="AM2599" s="1" t="s">
        <v>16</v>
      </c>
      <c r="AN2599" s="1" t="s">
        <v>23097</v>
      </c>
      <c r="AO2599" s="1" t="s">
        <v>86</v>
      </c>
      <c r="AP2599" s="1" t="s">
        <v>86</v>
      </c>
      <c r="AQ2599" s="1" t="s">
        <v>14</v>
      </c>
      <c r="AR2599" s="1" t="s">
        <v>30</v>
      </c>
      <c r="AS2599" s="1" t="s">
        <v>23091</v>
      </c>
      <c r="AT2599" s="1" t="s">
        <v>101</v>
      </c>
    </row>
    <row r="2600" spans="1:46" x14ac:dyDescent="0.25">
      <c r="A2600" s="1" t="s">
        <v>20198</v>
      </c>
      <c r="B2600" s="2" t="s">
        <v>23101</v>
      </c>
      <c r="C2600" s="2" t="s">
        <v>23109</v>
      </c>
      <c r="D2600" s="1">
        <v>0</v>
      </c>
      <c r="E2600" s="1">
        <v>0</v>
      </c>
      <c r="F2600" s="1">
        <v>1</v>
      </c>
      <c r="G2600" s="1">
        <v>1</v>
      </c>
      <c r="H2600" s="6">
        <v>1</v>
      </c>
      <c r="I2600">
        <v>0</v>
      </c>
      <c r="J2600" s="1">
        <v>33</v>
      </c>
      <c r="K2600" s="1">
        <v>0</v>
      </c>
      <c r="L2600" s="1">
        <v>515</v>
      </c>
      <c r="M2600" s="6">
        <v>0.7</v>
      </c>
      <c r="N2600" s="4">
        <v>2200</v>
      </c>
      <c r="O2600" s="4">
        <v>170</v>
      </c>
      <c r="P2600" s="4">
        <v>400</v>
      </c>
      <c r="Q2600" s="3">
        <v>0.3</v>
      </c>
      <c r="R2600" s="1">
        <v>24</v>
      </c>
      <c r="S2600" s="1">
        <v>400</v>
      </c>
      <c r="T2600" s="1">
        <v>47</v>
      </c>
      <c r="U2600" s="1">
        <v>1</v>
      </c>
      <c r="V2600" s="1">
        <v>24</v>
      </c>
      <c r="W2600" s="1">
        <v>0</v>
      </c>
      <c r="X2600" s="1">
        <v>0</v>
      </c>
      <c r="Y2600" s="1">
        <v>0</v>
      </c>
      <c r="Z2600" s="1">
        <v>1</v>
      </c>
      <c r="AA2600" s="1">
        <v>0</v>
      </c>
      <c r="AB2600" s="1">
        <v>0</v>
      </c>
      <c r="AC2600" s="1">
        <v>0</v>
      </c>
      <c r="AD2600" s="1">
        <v>0</v>
      </c>
      <c r="AE2600" s="1">
        <v>393</v>
      </c>
      <c r="AF2600" s="1">
        <v>685</v>
      </c>
      <c r="AG2600" s="1">
        <v>0</v>
      </c>
      <c r="AH2600" s="1">
        <v>780</v>
      </c>
      <c r="AI2600" s="1">
        <v>1858</v>
      </c>
      <c r="AJ2600" s="1" t="s">
        <v>9309</v>
      </c>
      <c r="AK2600" s="1" t="s">
        <v>9310</v>
      </c>
      <c r="AL2600" s="1" t="s">
        <v>9311</v>
      </c>
      <c r="AM2600" s="1" t="s">
        <v>12</v>
      </c>
      <c r="AN2600" s="1" t="s">
        <v>23097</v>
      </c>
      <c r="AO2600" s="1" t="s">
        <v>86</v>
      </c>
      <c r="AP2600" s="1" t="s">
        <v>57</v>
      </c>
      <c r="AQ2600" s="1" t="s">
        <v>25</v>
      </c>
      <c r="AR2600" s="1" t="s">
        <v>30</v>
      </c>
      <c r="AS2600" s="1" t="s">
        <v>23090</v>
      </c>
      <c r="AT2600" s="1" t="s">
        <v>26</v>
      </c>
    </row>
    <row r="2601" spans="1:46" x14ac:dyDescent="0.25">
      <c r="A2601" s="1" t="s">
        <v>17736</v>
      </c>
      <c r="B2601" s="2" t="s">
        <v>23101</v>
      </c>
      <c r="C2601" s="2" t="s">
        <v>23109</v>
      </c>
      <c r="D2601" s="1">
        <v>0</v>
      </c>
      <c r="E2601" s="1">
        <v>0</v>
      </c>
      <c r="F2601" s="1">
        <v>1</v>
      </c>
      <c r="G2601" s="1">
        <v>1</v>
      </c>
      <c r="H2601" s="6">
        <v>1</v>
      </c>
      <c r="I2601">
        <v>1</v>
      </c>
      <c r="J2601" s="1">
        <v>39</v>
      </c>
      <c r="K2601" s="1">
        <v>1</v>
      </c>
      <c r="L2601" s="1">
        <v>687</v>
      </c>
      <c r="M2601" s="6">
        <v>0.08</v>
      </c>
      <c r="N2601" s="4">
        <v>3600</v>
      </c>
      <c r="O2601" s="4">
        <v>300</v>
      </c>
      <c r="P2601" s="4">
        <v>500</v>
      </c>
      <c r="Q2601" s="3">
        <v>0.25</v>
      </c>
      <c r="R2601" s="1">
        <v>24</v>
      </c>
      <c r="S2601" s="1">
        <v>500</v>
      </c>
      <c r="T2601" s="1">
        <v>58</v>
      </c>
      <c r="U2601" s="1">
        <v>1</v>
      </c>
      <c r="V2601" s="1">
        <v>24</v>
      </c>
      <c r="W2601" s="1">
        <v>1</v>
      </c>
      <c r="X2601" s="1">
        <v>1</v>
      </c>
      <c r="Y2601" s="1">
        <v>0</v>
      </c>
      <c r="Z2601" s="1">
        <v>4</v>
      </c>
      <c r="AA2601" s="1">
        <v>0</v>
      </c>
      <c r="AB2601" s="1">
        <v>1</v>
      </c>
      <c r="AC2601" s="1">
        <v>0</v>
      </c>
      <c r="AD2601" s="1">
        <v>0</v>
      </c>
      <c r="AE2601" s="1">
        <v>0</v>
      </c>
      <c r="AF2601" s="1">
        <v>0</v>
      </c>
      <c r="AG2601" s="1">
        <v>0</v>
      </c>
      <c r="AH2601" s="1">
        <v>0</v>
      </c>
      <c r="AI2601" s="1">
        <v>0</v>
      </c>
      <c r="AJ2601" s="1" t="s">
        <v>2282</v>
      </c>
      <c r="AK2601" s="1" t="s">
        <v>2283</v>
      </c>
      <c r="AL2601" s="1" t="s">
        <v>2284</v>
      </c>
      <c r="AM2601" s="1" t="s">
        <v>16</v>
      </c>
      <c r="AN2601" s="1" t="s">
        <v>23098</v>
      </c>
      <c r="AO2601" s="1" t="s">
        <v>86</v>
      </c>
      <c r="AP2601" s="1" t="s">
        <v>86</v>
      </c>
      <c r="AQ2601" s="1" t="s">
        <v>14</v>
      </c>
      <c r="AR2601" s="1" t="s">
        <v>30</v>
      </c>
      <c r="AS2601" s="1" t="s">
        <v>23090</v>
      </c>
      <c r="AT2601" s="1" t="s">
        <v>101</v>
      </c>
    </row>
    <row r="2602" spans="1:46" x14ac:dyDescent="0.25">
      <c r="A2602" s="1" t="s">
        <v>17750</v>
      </c>
      <c r="B2602" s="2" t="s">
        <v>23101</v>
      </c>
      <c r="C2602" s="2" t="s">
        <v>23109</v>
      </c>
      <c r="D2602" s="1">
        <v>0</v>
      </c>
      <c r="E2602" s="1">
        <v>0</v>
      </c>
      <c r="F2602" s="1">
        <v>2</v>
      </c>
      <c r="G2602" s="1">
        <v>2</v>
      </c>
      <c r="H2602" s="6">
        <v>1</v>
      </c>
      <c r="I2602">
        <v>0</v>
      </c>
      <c r="J2602" s="1">
        <v>29</v>
      </c>
      <c r="K2602" s="1">
        <v>0</v>
      </c>
      <c r="L2602" s="1">
        <v>600</v>
      </c>
      <c r="M2602" s="6">
        <v>0.59</v>
      </c>
      <c r="N2602" s="4">
        <v>2400</v>
      </c>
      <c r="O2602" s="4">
        <v>180</v>
      </c>
      <c r="P2602" s="4">
        <v>200</v>
      </c>
      <c r="Q2602" s="3">
        <v>0.35</v>
      </c>
      <c r="R2602" s="1">
        <v>24</v>
      </c>
      <c r="S2602" s="1">
        <v>200</v>
      </c>
      <c r="T2602" s="1">
        <v>22</v>
      </c>
      <c r="U2602" s="1">
        <v>1</v>
      </c>
      <c r="V2602" s="1">
        <v>24</v>
      </c>
      <c r="W2602" s="1">
        <v>0</v>
      </c>
      <c r="X2602" s="1">
        <v>0</v>
      </c>
      <c r="Y2602" s="1">
        <v>1</v>
      </c>
      <c r="Z2602" s="1">
        <v>0</v>
      </c>
      <c r="AA2602" s="1">
        <v>1</v>
      </c>
      <c r="AB2602" s="1">
        <v>0</v>
      </c>
      <c r="AC2602" s="1">
        <v>2800</v>
      </c>
      <c r="AD2602" s="1">
        <v>0</v>
      </c>
      <c r="AE2602" s="1">
        <v>0</v>
      </c>
      <c r="AF2602" s="1">
        <v>0</v>
      </c>
      <c r="AG2602" s="1">
        <v>0</v>
      </c>
      <c r="AH2602" s="1">
        <v>0</v>
      </c>
      <c r="AI2602" s="1">
        <v>2800</v>
      </c>
      <c r="AJ2602" s="1" t="s">
        <v>2323</v>
      </c>
      <c r="AK2602" s="1" t="e">
        <f>-안녕하세요.저는현재서울유명엔터테인먼트에2년째재직중이며,대학시절학자금을이리저리받다가갚아가는도중에200만원이생계자금으로필요하게되어이렇게올리게되었습니다.-충분히달달이성실납부가능합니다.-믿고한번빌려주신다면,성실납부뿐더러가수싸인CD도감사의뜻으로받아서드리겠습니다.</f>
        <v>#NAME?</v>
      </c>
      <c r="AL2602" s="1" t="s">
        <v>2324</v>
      </c>
      <c r="AM2602" s="1" t="s">
        <v>12</v>
      </c>
      <c r="AN2602" s="1" t="s">
        <v>23097</v>
      </c>
      <c r="AO2602" s="1" t="s">
        <v>86</v>
      </c>
      <c r="AP2602" s="1" t="s">
        <v>57</v>
      </c>
      <c r="AQ2602" s="1" t="s">
        <v>25</v>
      </c>
      <c r="AR2602" s="1" t="s">
        <v>19</v>
      </c>
      <c r="AS2602" s="1" t="s">
        <v>23091</v>
      </c>
      <c r="AT2602" s="1" t="s">
        <v>26</v>
      </c>
    </row>
    <row r="2603" spans="1:46" x14ac:dyDescent="0.25">
      <c r="A2603" s="1" t="s">
        <v>20212</v>
      </c>
      <c r="B2603" s="2" t="s">
        <v>23101</v>
      </c>
      <c r="C2603" s="2" t="s">
        <v>23109</v>
      </c>
      <c r="D2603" s="1">
        <v>0</v>
      </c>
      <c r="E2603" s="1">
        <v>1</v>
      </c>
      <c r="F2603" s="1">
        <v>1</v>
      </c>
      <c r="G2603" s="1">
        <v>2</v>
      </c>
      <c r="H2603" s="6">
        <v>0.5</v>
      </c>
      <c r="I2603">
        <v>0</v>
      </c>
      <c r="J2603" s="1">
        <v>42</v>
      </c>
      <c r="K2603" s="1">
        <v>0</v>
      </c>
      <c r="L2603" s="1">
        <v>625</v>
      </c>
      <c r="M2603" s="6">
        <v>0.09</v>
      </c>
      <c r="N2603" s="4">
        <v>2500</v>
      </c>
      <c r="O2603" s="4">
        <v>200</v>
      </c>
      <c r="P2603" s="4">
        <v>200</v>
      </c>
      <c r="Q2603" s="3">
        <v>0.32</v>
      </c>
      <c r="R2603" s="1">
        <v>24</v>
      </c>
      <c r="S2603" s="1">
        <v>200</v>
      </c>
      <c r="T2603" s="1">
        <v>19</v>
      </c>
      <c r="U2603" s="1">
        <v>1</v>
      </c>
      <c r="V2603" s="1">
        <v>24</v>
      </c>
      <c r="W2603" s="1">
        <v>0</v>
      </c>
      <c r="X2603" s="1">
        <v>1</v>
      </c>
      <c r="Y2603" s="1">
        <v>1</v>
      </c>
      <c r="Z2603" s="1">
        <v>0</v>
      </c>
      <c r="AA2603" s="1">
        <v>1</v>
      </c>
      <c r="AB2603" s="1">
        <v>0</v>
      </c>
      <c r="AC2603" s="1">
        <v>0</v>
      </c>
      <c r="AD2603" s="1">
        <v>0</v>
      </c>
      <c r="AE2603" s="1">
        <v>0</v>
      </c>
      <c r="AF2603" s="1">
        <v>150</v>
      </c>
      <c r="AG2603" s="1">
        <v>60</v>
      </c>
      <c r="AH2603" s="1">
        <v>0</v>
      </c>
      <c r="AI2603" s="1">
        <v>210</v>
      </c>
      <c r="AJ2603" s="1" t="s">
        <v>9350</v>
      </c>
      <c r="AK2603" s="1" t="s">
        <v>9351</v>
      </c>
      <c r="AL2603" s="1" t="s">
        <v>9352</v>
      </c>
      <c r="AM2603" s="1" t="s">
        <v>12</v>
      </c>
      <c r="AN2603" s="1" t="s">
        <v>23097</v>
      </c>
      <c r="AO2603" s="1" t="s">
        <v>86</v>
      </c>
      <c r="AP2603" s="1" t="s">
        <v>57</v>
      </c>
      <c r="AQ2603" s="1" t="s">
        <v>14</v>
      </c>
      <c r="AR2603" s="1" t="s">
        <v>19</v>
      </c>
      <c r="AS2603" s="1" t="s">
        <v>23091</v>
      </c>
      <c r="AT2603" s="1" t="s">
        <v>26</v>
      </c>
    </row>
    <row r="2604" spans="1:46" x14ac:dyDescent="0.25">
      <c r="A2604" s="1" t="s">
        <v>20742</v>
      </c>
      <c r="B2604" s="2" t="s">
        <v>23101</v>
      </c>
      <c r="C2604" s="2" t="s">
        <v>23109</v>
      </c>
      <c r="D2604" s="1">
        <v>0</v>
      </c>
      <c r="E2604" s="1">
        <v>0</v>
      </c>
      <c r="F2604" s="1">
        <v>1</v>
      </c>
      <c r="G2604" s="1">
        <v>1</v>
      </c>
      <c r="H2604" s="6">
        <v>1</v>
      </c>
      <c r="I2604">
        <v>0</v>
      </c>
      <c r="J2604" s="1">
        <v>31</v>
      </c>
      <c r="K2604" s="1">
        <v>1</v>
      </c>
      <c r="L2604" s="1">
        <v>572</v>
      </c>
      <c r="M2604" s="6">
        <v>0.08</v>
      </c>
      <c r="N2604" s="4">
        <v>2200</v>
      </c>
      <c r="O2604" s="4">
        <v>170</v>
      </c>
      <c r="P2604" s="4">
        <v>150</v>
      </c>
      <c r="Q2604" s="3">
        <v>0.3</v>
      </c>
      <c r="R2604" s="1">
        <v>12</v>
      </c>
      <c r="S2604" s="1">
        <v>150</v>
      </c>
      <c r="T2604" s="1">
        <v>21</v>
      </c>
      <c r="U2604" s="1">
        <v>1</v>
      </c>
      <c r="V2604" s="1">
        <v>24</v>
      </c>
      <c r="W2604" s="1">
        <v>1</v>
      </c>
      <c r="X2604" s="1">
        <v>1</v>
      </c>
      <c r="Y2604" s="1">
        <v>1</v>
      </c>
      <c r="Z2604" s="1">
        <v>0</v>
      </c>
      <c r="AA2604" s="1">
        <v>0</v>
      </c>
      <c r="AB2604" s="1">
        <v>0</v>
      </c>
      <c r="AC2604" s="1">
        <v>0</v>
      </c>
      <c r="AD2604" s="1">
        <v>0</v>
      </c>
      <c r="AE2604" s="1">
        <v>0</v>
      </c>
      <c r="AF2604" s="1">
        <v>0</v>
      </c>
      <c r="AG2604" s="1">
        <v>0</v>
      </c>
      <c r="AH2604" s="1">
        <v>0</v>
      </c>
      <c r="AI2604" s="1">
        <v>0</v>
      </c>
      <c r="AJ2604" s="1" t="s">
        <v>10799</v>
      </c>
      <c r="AK2604" s="1" t="s">
        <v>10800</v>
      </c>
      <c r="AL2604" s="1" t="s">
        <v>10801</v>
      </c>
      <c r="AM2604" s="1" t="s">
        <v>12</v>
      </c>
      <c r="AN2604" s="1" t="s">
        <v>23098</v>
      </c>
      <c r="AO2604" s="1" t="s">
        <v>86</v>
      </c>
      <c r="AP2604" s="1" t="s">
        <v>86</v>
      </c>
      <c r="AQ2604" s="1" t="s">
        <v>14</v>
      </c>
      <c r="AR2604" s="1" t="s">
        <v>19</v>
      </c>
      <c r="AS2604" s="1" t="s">
        <v>23090</v>
      </c>
      <c r="AT2604" s="1" t="s">
        <v>26</v>
      </c>
    </row>
    <row r="2605" spans="1:46" x14ac:dyDescent="0.25">
      <c r="A2605" s="1" t="s">
        <v>17768</v>
      </c>
      <c r="B2605" s="2" t="s">
        <v>23101</v>
      </c>
      <c r="C2605" s="2" t="s">
        <v>23109</v>
      </c>
      <c r="D2605" s="1">
        <v>0</v>
      </c>
      <c r="E2605" s="1">
        <v>0</v>
      </c>
      <c r="F2605" s="1">
        <v>1</v>
      </c>
      <c r="G2605" s="1">
        <v>1</v>
      </c>
      <c r="H2605" s="6">
        <v>1</v>
      </c>
      <c r="I2605">
        <v>0</v>
      </c>
      <c r="J2605" s="1">
        <v>35</v>
      </c>
      <c r="K2605" s="1">
        <v>0</v>
      </c>
      <c r="L2605" s="1">
        <v>635</v>
      </c>
      <c r="M2605" s="6">
        <v>0.36</v>
      </c>
      <c r="N2605" s="4">
        <v>3000</v>
      </c>
      <c r="O2605" s="4">
        <v>200</v>
      </c>
      <c r="P2605" s="4">
        <v>300</v>
      </c>
      <c r="Q2605" s="3">
        <v>0.25</v>
      </c>
      <c r="R2605" s="1">
        <v>12</v>
      </c>
      <c r="S2605" s="1">
        <v>300</v>
      </c>
      <c r="T2605" s="1">
        <v>38</v>
      </c>
      <c r="U2605" s="1">
        <v>1</v>
      </c>
      <c r="V2605" s="1">
        <v>24</v>
      </c>
      <c r="W2605" s="1">
        <v>0</v>
      </c>
      <c r="X2605" s="1">
        <v>1</v>
      </c>
      <c r="Y2605" s="1">
        <v>0</v>
      </c>
      <c r="Z2605" s="1">
        <v>1</v>
      </c>
      <c r="AA2605" s="1">
        <v>1</v>
      </c>
      <c r="AB2605" s="1">
        <v>0</v>
      </c>
      <c r="AC2605" s="1">
        <v>1300</v>
      </c>
      <c r="AD2605" s="1">
        <v>0</v>
      </c>
      <c r="AE2605" s="1">
        <v>0</v>
      </c>
      <c r="AF2605" s="1">
        <v>0</v>
      </c>
      <c r="AG2605" s="1">
        <v>0</v>
      </c>
      <c r="AH2605" s="1">
        <v>0</v>
      </c>
      <c r="AI2605" s="1">
        <v>1300</v>
      </c>
      <c r="AJ2605" s="1" t="s">
        <v>2381</v>
      </c>
      <c r="AK2605" s="1" t="s">
        <v>2382</v>
      </c>
      <c r="AL2605" s="1" t="s">
        <v>2383</v>
      </c>
      <c r="AM2605" s="1" t="s">
        <v>12</v>
      </c>
      <c r="AN2605" s="1" t="s">
        <v>23097</v>
      </c>
      <c r="AO2605" s="1" t="s">
        <v>86</v>
      </c>
      <c r="AP2605" s="1" t="s">
        <v>57</v>
      </c>
      <c r="AQ2605" s="1" t="s">
        <v>14</v>
      </c>
      <c r="AR2605" s="1" t="s">
        <v>30</v>
      </c>
      <c r="AS2605" s="1" t="s">
        <v>23091</v>
      </c>
      <c r="AT2605" s="1" t="s">
        <v>26</v>
      </c>
    </row>
    <row r="2606" spans="1:46" x14ac:dyDescent="0.25">
      <c r="A2606" s="1" t="s">
        <v>19053</v>
      </c>
      <c r="B2606" s="2" t="s">
        <v>23101</v>
      </c>
      <c r="C2606" s="2" t="s">
        <v>23109</v>
      </c>
      <c r="D2606" s="1">
        <v>0</v>
      </c>
      <c r="E2606" s="1">
        <v>0</v>
      </c>
      <c r="F2606" s="1">
        <v>2</v>
      </c>
      <c r="G2606" s="1">
        <v>2</v>
      </c>
      <c r="H2606" s="6">
        <v>1</v>
      </c>
      <c r="I2606">
        <v>0</v>
      </c>
      <c r="J2606" s="1">
        <v>29</v>
      </c>
      <c r="K2606" s="1">
        <v>0</v>
      </c>
      <c r="L2606" s="1">
        <v>600</v>
      </c>
      <c r="M2606" s="6">
        <v>0.52</v>
      </c>
      <c r="N2606" s="4">
        <v>2400</v>
      </c>
      <c r="O2606" s="4">
        <v>200</v>
      </c>
      <c r="P2606" s="4">
        <v>300</v>
      </c>
      <c r="Q2606" s="3">
        <v>0.3</v>
      </c>
      <c r="R2606" s="1">
        <v>24</v>
      </c>
      <c r="S2606" s="1">
        <v>300</v>
      </c>
      <c r="T2606" s="1">
        <v>33</v>
      </c>
      <c r="U2606" s="1">
        <v>1</v>
      </c>
      <c r="V2606" s="1">
        <v>24</v>
      </c>
      <c r="W2606" s="1">
        <v>0</v>
      </c>
      <c r="X2606" s="1">
        <v>0</v>
      </c>
      <c r="Y2606" s="1">
        <v>1</v>
      </c>
      <c r="Z2606" s="1">
        <v>0</v>
      </c>
      <c r="AA2606" s="1">
        <v>1</v>
      </c>
      <c r="AB2606" s="1">
        <v>0</v>
      </c>
      <c r="AC2606" s="1">
        <v>850</v>
      </c>
      <c r="AD2606" s="1">
        <v>0</v>
      </c>
      <c r="AE2606" s="1">
        <v>450</v>
      </c>
      <c r="AF2606" s="1">
        <v>800</v>
      </c>
      <c r="AG2606" s="1">
        <v>0</v>
      </c>
      <c r="AH2606" s="1">
        <v>0</v>
      </c>
      <c r="AI2606" s="1">
        <v>2100</v>
      </c>
      <c r="AJ2606" s="1" t="s">
        <v>6134</v>
      </c>
      <c r="AK2606" s="1" t="s">
        <v>6135</v>
      </c>
      <c r="AL2606" s="1" t="e">
        <f>-기대출건은현캐450신한400SC470동부저축800입니다-월이자토탈납입액은약65만원입니다.-월급여액은200정도이며,회사내추가보나스및기타수당합치면이상됩니다.-여기에신청한300만원에대한이자상황은달달이충분합니다.-정말열심히살려고하는데약간의자금이부족하여크게날지못하는저에게한번의믿음을주시면딜레이되지않는월상환력으로보답드리겠습니다.감사합니다.</f>
        <v>#NAME?</v>
      </c>
      <c r="AM2606" s="1" t="s">
        <v>12</v>
      </c>
      <c r="AN2606" s="1" t="s">
        <v>23097</v>
      </c>
      <c r="AO2606" s="1" t="s">
        <v>86</v>
      </c>
      <c r="AP2606" s="1" t="s">
        <v>57</v>
      </c>
      <c r="AQ2606" s="1" t="s">
        <v>25</v>
      </c>
      <c r="AR2606" s="1" t="s">
        <v>19</v>
      </c>
      <c r="AS2606" s="1" t="s">
        <v>23091</v>
      </c>
      <c r="AT2606" s="1" t="s">
        <v>26</v>
      </c>
    </row>
    <row r="2607" spans="1:46" x14ac:dyDescent="0.25">
      <c r="A2607" s="1" t="s">
        <v>19054</v>
      </c>
      <c r="B2607" s="2" t="s">
        <v>23101</v>
      </c>
      <c r="C2607" s="2" t="s">
        <v>23109</v>
      </c>
      <c r="D2607" s="1">
        <v>1</v>
      </c>
      <c r="E2607" s="1">
        <v>2</v>
      </c>
      <c r="F2607" s="1">
        <v>4</v>
      </c>
      <c r="G2607" s="1">
        <v>7</v>
      </c>
      <c r="H2607" s="6">
        <v>0.5714285714285714</v>
      </c>
      <c r="I2607">
        <v>1</v>
      </c>
      <c r="J2607" s="1">
        <v>30</v>
      </c>
      <c r="K2607" s="1">
        <v>0</v>
      </c>
      <c r="L2607" s="1">
        <v>566</v>
      </c>
      <c r="M2607" s="6">
        <v>0.5</v>
      </c>
      <c r="N2607" s="4">
        <v>2500</v>
      </c>
      <c r="O2607" s="4">
        <v>210</v>
      </c>
      <c r="P2607" s="4">
        <v>300</v>
      </c>
      <c r="Q2607" s="3">
        <v>0.27</v>
      </c>
      <c r="R2607" s="1">
        <v>24</v>
      </c>
      <c r="S2607" s="1">
        <v>300</v>
      </c>
      <c r="T2607" s="1">
        <v>38</v>
      </c>
      <c r="U2607" s="1">
        <v>1</v>
      </c>
      <c r="V2607" s="1">
        <v>24</v>
      </c>
      <c r="W2607" s="1">
        <v>0</v>
      </c>
      <c r="X2607" s="1">
        <v>1</v>
      </c>
      <c r="Y2607" s="1">
        <v>1</v>
      </c>
      <c r="Z2607" s="1">
        <v>1</v>
      </c>
      <c r="AA2607" s="1">
        <v>1</v>
      </c>
      <c r="AB2607" s="1">
        <v>1</v>
      </c>
      <c r="AC2607" s="1">
        <v>0</v>
      </c>
      <c r="AD2607" s="1">
        <v>0</v>
      </c>
      <c r="AE2607" s="1">
        <v>433</v>
      </c>
      <c r="AF2607" s="1">
        <v>0</v>
      </c>
      <c r="AG2607" s="1">
        <v>0</v>
      </c>
      <c r="AH2607" s="1">
        <v>1230</v>
      </c>
      <c r="AI2607" s="1">
        <v>1663</v>
      </c>
      <c r="AJ2607" s="1" t="s">
        <v>6136</v>
      </c>
      <c r="AK2607" s="1" t="s">
        <v>6137</v>
      </c>
      <c r="AL2607" s="1" t="s">
        <v>6138</v>
      </c>
      <c r="AM2607" s="1" t="s">
        <v>16</v>
      </c>
      <c r="AN2607" s="1" t="s">
        <v>23097</v>
      </c>
      <c r="AO2607" s="1" t="s">
        <v>86</v>
      </c>
      <c r="AP2607" s="1" t="s">
        <v>57</v>
      </c>
      <c r="AQ2607" s="1" t="s">
        <v>14</v>
      </c>
      <c r="AR2607" s="1" t="s">
        <v>19</v>
      </c>
      <c r="AS2607" s="1" t="s">
        <v>23091</v>
      </c>
      <c r="AT2607" s="1" t="s">
        <v>101</v>
      </c>
    </row>
    <row r="2608" spans="1:46" x14ac:dyDescent="0.25">
      <c r="A2608" s="1" t="s">
        <v>20788</v>
      </c>
      <c r="B2608" s="2" t="s">
        <v>23076</v>
      </c>
      <c r="C2608" s="2" t="s">
        <v>23104</v>
      </c>
      <c r="D2608" s="1">
        <v>0</v>
      </c>
      <c r="E2608" s="1">
        <v>0</v>
      </c>
      <c r="F2608" s="1">
        <v>1</v>
      </c>
      <c r="G2608" s="1">
        <v>1</v>
      </c>
      <c r="H2608" s="6">
        <v>1</v>
      </c>
      <c r="I2608">
        <v>1</v>
      </c>
      <c r="J2608" s="1">
        <v>30</v>
      </c>
      <c r="K2608" s="1">
        <v>1</v>
      </c>
      <c r="L2608" s="1">
        <v>692</v>
      </c>
      <c r="M2608" s="6">
        <v>0</v>
      </c>
      <c r="N2608" s="4">
        <v>1350</v>
      </c>
      <c r="O2608" s="4">
        <v>112</v>
      </c>
      <c r="P2608" s="4">
        <v>800</v>
      </c>
      <c r="Q2608" s="3">
        <v>0.3</v>
      </c>
      <c r="R2608" s="1">
        <v>36</v>
      </c>
      <c r="S2608" s="1">
        <v>800</v>
      </c>
      <c r="T2608" s="1">
        <v>17</v>
      </c>
      <c r="U2608" s="1">
        <v>0</v>
      </c>
      <c r="V2608" s="1">
        <v>23</v>
      </c>
      <c r="W2608" s="1">
        <v>0</v>
      </c>
      <c r="X2608" s="1">
        <v>0</v>
      </c>
      <c r="Y2608" s="1">
        <v>1</v>
      </c>
      <c r="Z2608" s="1">
        <v>4</v>
      </c>
      <c r="AA2608" s="1">
        <v>0</v>
      </c>
      <c r="AB2608" s="1">
        <v>1</v>
      </c>
      <c r="AC2608" s="1">
        <v>400</v>
      </c>
      <c r="AD2608" s="1">
        <v>0</v>
      </c>
      <c r="AE2608" s="1">
        <v>0</v>
      </c>
      <c r="AF2608" s="1">
        <v>0</v>
      </c>
      <c r="AG2608" s="1">
        <v>0</v>
      </c>
      <c r="AH2608" s="1">
        <v>950</v>
      </c>
      <c r="AI2608" s="1">
        <v>1350</v>
      </c>
      <c r="AJ2608" s="1" t="s">
        <v>10902</v>
      </c>
      <c r="AK2608" s="1" t="s">
        <v>10903</v>
      </c>
      <c r="AL2608" s="1" t="s">
        <v>11</v>
      </c>
      <c r="AM2608" s="1" t="s">
        <v>16</v>
      </c>
      <c r="AN2608" s="1" t="s">
        <v>23098</v>
      </c>
      <c r="AO2608" s="1" t="s">
        <v>364</v>
      </c>
      <c r="AP2608" s="1" t="s">
        <v>57</v>
      </c>
      <c r="AQ2608" s="1" t="s">
        <v>25</v>
      </c>
      <c r="AR2608" s="1" t="s">
        <v>19</v>
      </c>
      <c r="AS2608" s="1" t="s">
        <v>23090</v>
      </c>
      <c r="AT2608" s="1" t="s">
        <v>101</v>
      </c>
    </row>
    <row r="2609" spans="1:46" x14ac:dyDescent="0.25">
      <c r="A2609" s="1" t="s">
        <v>19320</v>
      </c>
      <c r="B2609" s="2" t="s">
        <v>23076</v>
      </c>
      <c r="C2609" s="2" t="s">
        <v>23106</v>
      </c>
      <c r="D2609" s="1">
        <v>0</v>
      </c>
      <c r="E2609" s="1">
        <v>0</v>
      </c>
      <c r="F2609" s="1">
        <v>1</v>
      </c>
      <c r="G2609" s="1">
        <v>1</v>
      </c>
      <c r="H2609" s="6">
        <v>1</v>
      </c>
      <c r="I2609">
        <v>0</v>
      </c>
      <c r="J2609" s="1">
        <v>34</v>
      </c>
      <c r="K2609" s="1">
        <v>1</v>
      </c>
      <c r="L2609" s="1">
        <v>606</v>
      </c>
      <c r="M2609" s="6">
        <v>0.26</v>
      </c>
      <c r="N2609" s="4">
        <v>7200</v>
      </c>
      <c r="O2609" s="4">
        <v>600</v>
      </c>
      <c r="P2609" s="4">
        <v>1000</v>
      </c>
      <c r="Q2609" s="3">
        <v>0.3</v>
      </c>
      <c r="R2609" s="1">
        <v>24</v>
      </c>
      <c r="S2609" s="1">
        <v>1000</v>
      </c>
      <c r="T2609" s="1">
        <v>66</v>
      </c>
      <c r="U2609" s="1">
        <v>0</v>
      </c>
      <c r="V2609" s="1">
        <v>23</v>
      </c>
      <c r="W2609" s="1">
        <v>1</v>
      </c>
      <c r="X2609" s="1">
        <v>1</v>
      </c>
      <c r="Y2609" s="1">
        <v>1</v>
      </c>
      <c r="Z2609" s="1">
        <v>3</v>
      </c>
      <c r="AA2609" s="1">
        <v>1</v>
      </c>
      <c r="AB2609" s="1">
        <v>0</v>
      </c>
      <c r="AC2609" s="1">
        <v>0</v>
      </c>
      <c r="AD2609" s="1">
        <v>0</v>
      </c>
      <c r="AE2609" s="1">
        <v>359</v>
      </c>
      <c r="AF2609" s="1">
        <v>1692</v>
      </c>
      <c r="AG2609" s="1">
        <v>10</v>
      </c>
      <c r="AH2609" s="1">
        <v>0</v>
      </c>
      <c r="AI2609" s="1">
        <v>2061</v>
      </c>
      <c r="AJ2609" s="1" t="s">
        <v>6850</v>
      </c>
      <c r="AK2609" s="1" t="s">
        <v>6851</v>
      </c>
      <c r="AL2609" s="1" t="s">
        <v>6852</v>
      </c>
      <c r="AM2609" s="1" t="s">
        <v>12</v>
      </c>
      <c r="AN2609" s="1" t="s">
        <v>23098</v>
      </c>
      <c r="AO2609" s="1" t="s">
        <v>364</v>
      </c>
      <c r="AP2609" s="1" t="s">
        <v>86</v>
      </c>
      <c r="AQ2609" s="1" t="s">
        <v>14</v>
      </c>
      <c r="AR2609" s="1" t="s">
        <v>19</v>
      </c>
      <c r="AS2609" s="1" t="s">
        <v>23091</v>
      </c>
      <c r="AT2609" s="1" t="s">
        <v>26</v>
      </c>
    </row>
    <row r="2610" spans="1:46" x14ac:dyDescent="0.25">
      <c r="A2610" s="1" t="s">
        <v>19321</v>
      </c>
      <c r="B2610" s="2" t="s">
        <v>23076</v>
      </c>
      <c r="C2610" s="2" t="s">
        <v>23106</v>
      </c>
      <c r="D2610" s="1">
        <v>3</v>
      </c>
      <c r="E2610" s="1">
        <v>0</v>
      </c>
      <c r="F2610" s="1">
        <v>3</v>
      </c>
      <c r="G2610" s="1">
        <v>6</v>
      </c>
      <c r="H2610" s="6">
        <v>0.5</v>
      </c>
      <c r="I2610">
        <v>1</v>
      </c>
      <c r="J2610" s="1">
        <v>48</v>
      </c>
      <c r="K2610" s="1">
        <v>1</v>
      </c>
      <c r="L2610" s="1">
        <v>719</v>
      </c>
      <c r="M2610" s="6">
        <v>0.31</v>
      </c>
      <c r="N2610" s="4">
        <v>2000</v>
      </c>
      <c r="O2610" s="4">
        <v>160</v>
      </c>
      <c r="P2610" s="4">
        <v>500</v>
      </c>
      <c r="Q2610" s="3">
        <v>0.3</v>
      </c>
      <c r="R2610" s="1">
        <v>24</v>
      </c>
      <c r="S2610" s="1">
        <v>500</v>
      </c>
      <c r="T2610" s="1">
        <v>90</v>
      </c>
      <c r="U2610" s="1">
        <v>0</v>
      </c>
      <c r="V2610" s="1">
        <v>23</v>
      </c>
      <c r="W2610" s="1">
        <v>0</v>
      </c>
      <c r="X2610" s="1">
        <v>1</v>
      </c>
      <c r="Y2610" s="1">
        <v>1</v>
      </c>
      <c r="Z2610" s="1">
        <v>2</v>
      </c>
      <c r="AA2610" s="1">
        <v>1</v>
      </c>
      <c r="AB2610" s="1">
        <v>1</v>
      </c>
      <c r="AC2610" s="1">
        <v>0</v>
      </c>
      <c r="AD2610" s="1">
        <v>0</v>
      </c>
      <c r="AE2610" s="1">
        <v>0</v>
      </c>
      <c r="AF2610" s="1">
        <v>300</v>
      </c>
      <c r="AG2610" s="1">
        <v>265</v>
      </c>
      <c r="AH2610" s="1">
        <v>0</v>
      </c>
      <c r="AI2610" s="1">
        <v>565</v>
      </c>
      <c r="AJ2610" s="1" t="s">
        <v>6853</v>
      </c>
      <c r="AK2610" s="1" t="s">
        <v>6854</v>
      </c>
      <c r="AL2610" s="1" t="s">
        <v>6855</v>
      </c>
      <c r="AM2610" s="1" t="s">
        <v>16</v>
      </c>
      <c r="AN2610" s="1" t="s">
        <v>23098</v>
      </c>
      <c r="AO2610" s="1" t="s">
        <v>364</v>
      </c>
      <c r="AP2610" s="1" t="s">
        <v>57</v>
      </c>
      <c r="AQ2610" s="1" t="s">
        <v>14</v>
      </c>
      <c r="AR2610" s="1" t="s">
        <v>19</v>
      </c>
      <c r="AS2610" s="1" t="s">
        <v>23091</v>
      </c>
      <c r="AT2610" s="1" t="s">
        <v>101</v>
      </c>
    </row>
    <row r="2611" spans="1:46" x14ac:dyDescent="0.25">
      <c r="A2611" s="1" t="s">
        <v>20041</v>
      </c>
      <c r="B2611" s="2" t="s">
        <v>23076</v>
      </c>
      <c r="C2611" s="2" t="s">
        <v>23107</v>
      </c>
      <c r="D2611" s="1">
        <v>0</v>
      </c>
      <c r="E2611" s="1">
        <v>4</v>
      </c>
      <c r="F2611" s="1">
        <v>5</v>
      </c>
      <c r="G2611" s="1">
        <v>9</v>
      </c>
      <c r="H2611" s="6">
        <v>0.55555555555555558</v>
      </c>
      <c r="I2611">
        <v>0</v>
      </c>
      <c r="J2611" s="1">
        <v>36</v>
      </c>
      <c r="K2611" s="1">
        <v>1</v>
      </c>
      <c r="L2611" s="1">
        <v>515</v>
      </c>
      <c r="M2611" s="6">
        <v>0.84</v>
      </c>
      <c r="N2611" s="4">
        <v>3300</v>
      </c>
      <c r="O2611" s="4">
        <v>250</v>
      </c>
      <c r="P2611" s="4">
        <v>600</v>
      </c>
      <c r="Q2611" s="3">
        <v>0.27</v>
      </c>
      <c r="R2611" s="1">
        <v>24</v>
      </c>
      <c r="S2611" s="1">
        <v>600</v>
      </c>
      <c r="T2611" s="1">
        <v>58</v>
      </c>
      <c r="U2611" s="1">
        <v>1</v>
      </c>
      <c r="V2611" s="1">
        <v>23</v>
      </c>
      <c r="W2611" s="1">
        <v>0</v>
      </c>
      <c r="X2611" s="1">
        <v>0</v>
      </c>
      <c r="Y2611" s="1">
        <v>0</v>
      </c>
      <c r="Z2611" s="1">
        <v>0</v>
      </c>
      <c r="AA2611" s="1">
        <v>1</v>
      </c>
      <c r="AB2611" s="1">
        <v>0</v>
      </c>
      <c r="AC2611" s="1">
        <v>4678</v>
      </c>
      <c r="AD2611" s="1">
        <v>0</v>
      </c>
      <c r="AE2611" s="1">
        <v>994</v>
      </c>
      <c r="AF2611" s="1">
        <v>0</v>
      </c>
      <c r="AG2611" s="1">
        <v>0</v>
      </c>
      <c r="AH2611" s="1">
        <v>0</v>
      </c>
      <c r="AI2611" s="1">
        <v>5672</v>
      </c>
      <c r="AJ2611" s="1" t="s">
        <v>8870</v>
      </c>
      <c r="AK2611" s="1" t="s">
        <v>8871</v>
      </c>
      <c r="AL2611" s="1" t="s">
        <v>8872</v>
      </c>
      <c r="AM2611" s="1" t="s">
        <v>12</v>
      </c>
      <c r="AN2611" s="1" t="s">
        <v>23098</v>
      </c>
      <c r="AO2611" s="1" t="s">
        <v>86</v>
      </c>
      <c r="AP2611" s="1" t="s">
        <v>57</v>
      </c>
      <c r="AQ2611" s="1" t="s">
        <v>25</v>
      </c>
      <c r="AR2611" s="1" t="s">
        <v>30</v>
      </c>
      <c r="AS2611" s="1" t="s">
        <v>23091</v>
      </c>
      <c r="AT2611" s="1" t="s">
        <v>26</v>
      </c>
    </row>
    <row r="2612" spans="1:46" x14ac:dyDescent="0.25">
      <c r="A2612" s="1" t="s">
        <v>22406</v>
      </c>
      <c r="B2612" s="2" t="s">
        <v>23076</v>
      </c>
      <c r="C2612" s="2" t="s">
        <v>23110</v>
      </c>
      <c r="D2612" s="1">
        <v>0</v>
      </c>
      <c r="E2612" s="1">
        <v>1</v>
      </c>
      <c r="F2612" s="1">
        <v>1</v>
      </c>
      <c r="G2612" s="1">
        <v>2</v>
      </c>
      <c r="H2612" s="6">
        <v>0.5</v>
      </c>
      <c r="I2612">
        <v>1</v>
      </c>
      <c r="J2612" s="1">
        <v>30</v>
      </c>
      <c r="K2612" s="1">
        <v>1</v>
      </c>
      <c r="L2612" s="1">
        <v>691</v>
      </c>
      <c r="M2612" s="6">
        <v>0.32</v>
      </c>
      <c r="N2612" s="4">
        <v>6420</v>
      </c>
      <c r="O2612" s="4">
        <v>535</v>
      </c>
      <c r="P2612" s="4">
        <v>600</v>
      </c>
      <c r="Q2612" s="3">
        <v>0.25</v>
      </c>
      <c r="R2612" s="1">
        <v>24</v>
      </c>
      <c r="S2612" s="1">
        <v>600</v>
      </c>
      <c r="T2612" s="1">
        <v>61</v>
      </c>
      <c r="U2612" s="1">
        <v>0</v>
      </c>
      <c r="V2612" s="1">
        <v>23</v>
      </c>
      <c r="W2612" s="1">
        <v>1</v>
      </c>
      <c r="X2612" s="1">
        <v>1</v>
      </c>
      <c r="Y2612" s="1">
        <v>1</v>
      </c>
      <c r="Z2612" s="1">
        <v>0</v>
      </c>
      <c r="AA2612" s="1">
        <v>1</v>
      </c>
      <c r="AB2612" s="1">
        <v>1</v>
      </c>
      <c r="AC2612" s="1">
        <v>0</v>
      </c>
      <c r="AD2612" s="1">
        <v>444</v>
      </c>
      <c r="AE2612" s="1">
        <v>0</v>
      </c>
      <c r="AF2612" s="1">
        <v>2271</v>
      </c>
      <c r="AG2612" s="1">
        <v>0</v>
      </c>
      <c r="AH2612" s="1">
        <v>1298</v>
      </c>
      <c r="AI2612" s="1">
        <v>4013</v>
      </c>
      <c r="AJ2612" s="1" t="s">
        <v>628</v>
      </c>
      <c r="AK2612" s="1" t="s">
        <v>15245</v>
      </c>
      <c r="AL2612" s="1" t="s">
        <v>15246</v>
      </c>
      <c r="AM2612" s="1" t="s">
        <v>16</v>
      </c>
      <c r="AN2612" s="1" t="s">
        <v>23098</v>
      </c>
      <c r="AO2612" s="1" t="s">
        <v>364</v>
      </c>
      <c r="AP2612" s="1" t="s">
        <v>86</v>
      </c>
      <c r="AQ2612" s="1" t="s">
        <v>14</v>
      </c>
      <c r="AR2612" s="1" t="s">
        <v>19</v>
      </c>
      <c r="AS2612" s="1" t="s">
        <v>23091</v>
      </c>
      <c r="AT2612" s="1" t="s">
        <v>101</v>
      </c>
    </row>
    <row r="2613" spans="1:46" x14ac:dyDescent="0.25">
      <c r="A2613" s="1" t="s">
        <v>18463</v>
      </c>
      <c r="B2613" s="2" t="s">
        <v>23073</v>
      </c>
      <c r="C2613" s="2" t="s">
        <v>23104</v>
      </c>
      <c r="D2613" s="1">
        <v>0</v>
      </c>
      <c r="E2613" s="1">
        <v>1</v>
      </c>
      <c r="F2613" s="1">
        <v>2</v>
      </c>
      <c r="G2613" s="1">
        <v>3</v>
      </c>
      <c r="H2613" s="6">
        <v>0.66666666666666663</v>
      </c>
      <c r="I2613">
        <v>0</v>
      </c>
      <c r="J2613" s="1">
        <v>42</v>
      </c>
      <c r="K2613" s="1">
        <v>0</v>
      </c>
      <c r="L2613" s="1">
        <v>646</v>
      </c>
      <c r="M2613" s="6">
        <v>0.17</v>
      </c>
      <c r="N2613" s="4">
        <v>2800</v>
      </c>
      <c r="O2613" s="4">
        <v>215</v>
      </c>
      <c r="P2613" s="4">
        <v>220</v>
      </c>
      <c r="Q2613" s="3">
        <v>0.38</v>
      </c>
      <c r="R2613" s="1">
        <v>24</v>
      </c>
      <c r="S2613" s="1">
        <v>220</v>
      </c>
      <c r="T2613" s="1">
        <v>19</v>
      </c>
      <c r="U2613" s="1">
        <v>1</v>
      </c>
      <c r="V2613" s="1">
        <v>23</v>
      </c>
      <c r="W2613" s="1">
        <v>0</v>
      </c>
      <c r="X2613" s="1">
        <v>0</v>
      </c>
      <c r="Y2613" s="1">
        <v>1</v>
      </c>
      <c r="Z2613" s="1">
        <v>1</v>
      </c>
      <c r="AA2613" s="1">
        <v>1</v>
      </c>
      <c r="AB2613" s="1">
        <v>0</v>
      </c>
      <c r="AC2613" s="1">
        <v>0</v>
      </c>
      <c r="AD2613" s="1">
        <v>0</v>
      </c>
      <c r="AE2613" s="1">
        <v>630</v>
      </c>
      <c r="AF2613" s="1">
        <v>0</v>
      </c>
      <c r="AG2613" s="1">
        <v>0</v>
      </c>
      <c r="AH2613" s="1">
        <v>0</v>
      </c>
      <c r="AI2613" s="1">
        <v>630</v>
      </c>
      <c r="AJ2613" s="1" t="s">
        <v>4421</v>
      </c>
      <c r="AK2613" s="1" t="s">
        <v>4422</v>
      </c>
      <c r="AL2613" s="1" t="s">
        <v>4423</v>
      </c>
      <c r="AM2613" s="1" t="s">
        <v>12</v>
      </c>
      <c r="AN2613" s="1" t="s">
        <v>23097</v>
      </c>
      <c r="AO2613" s="1" t="s">
        <v>86</v>
      </c>
      <c r="AP2613" s="1" t="s">
        <v>57</v>
      </c>
      <c r="AQ2613" s="1" t="s">
        <v>25</v>
      </c>
      <c r="AR2613" s="1" t="s">
        <v>19</v>
      </c>
      <c r="AS2613" s="1" t="s">
        <v>23091</v>
      </c>
      <c r="AT2613" s="1" t="s">
        <v>26</v>
      </c>
    </row>
    <row r="2614" spans="1:46" x14ac:dyDescent="0.25">
      <c r="A2614" s="1" t="s">
        <v>20296</v>
      </c>
      <c r="B2614" s="2" t="s">
        <v>23073</v>
      </c>
      <c r="C2614" s="2" t="s">
        <v>23105</v>
      </c>
      <c r="D2614" s="1">
        <v>1</v>
      </c>
      <c r="E2614" s="1">
        <v>0</v>
      </c>
      <c r="F2614" s="1">
        <v>2</v>
      </c>
      <c r="G2614" s="1">
        <v>3</v>
      </c>
      <c r="H2614" s="6">
        <v>0.66666666666666663</v>
      </c>
      <c r="I2614">
        <v>0</v>
      </c>
      <c r="J2614" s="1">
        <v>35</v>
      </c>
      <c r="K2614" s="1">
        <v>0</v>
      </c>
      <c r="L2614" s="1">
        <v>489</v>
      </c>
      <c r="M2614" s="6">
        <v>0.06</v>
      </c>
      <c r="N2614" s="4">
        <v>1800</v>
      </c>
      <c r="O2614" s="4">
        <v>150</v>
      </c>
      <c r="P2614" s="4">
        <v>100</v>
      </c>
      <c r="Q2614" s="3">
        <v>0.35</v>
      </c>
      <c r="R2614" s="1">
        <v>12</v>
      </c>
      <c r="S2614" s="1">
        <v>100</v>
      </c>
      <c r="T2614" s="1">
        <v>32</v>
      </c>
      <c r="U2614" s="1">
        <v>1</v>
      </c>
      <c r="V2614" s="1">
        <v>23</v>
      </c>
      <c r="W2614" s="1">
        <v>1</v>
      </c>
      <c r="X2614" s="1">
        <v>0</v>
      </c>
      <c r="Y2614" s="1">
        <v>1</v>
      </c>
      <c r="Z2614" s="1">
        <v>3</v>
      </c>
      <c r="AA2614" s="1">
        <v>1</v>
      </c>
      <c r="AB2614" s="1">
        <v>1</v>
      </c>
      <c r="AC2614" s="1">
        <v>0</v>
      </c>
      <c r="AD2614" s="1">
        <v>0</v>
      </c>
      <c r="AE2614" s="1">
        <v>0</v>
      </c>
      <c r="AF2614" s="1">
        <v>0</v>
      </c>
      <c r="AG2614" s="1">
        <v>12</v>
      </c>
      <c r="AH2614" s="1">
        <v>0</v>
      </c>
      <c r="AI2614" s="1">
        <v>12</v>
      </c>
      <c r="AJ2614" s="1" t="s">
        <v>9555</v>
      </c>
      <c r="AK2614" s="1" t="s">
        <v>9556</v>
      </c>
      <c r="AL2614" s="1" t="s">
        <v>9557</v>
      </c>
      <c r="AM2614" s="1" t="s">
        <v>12</v>
      </c>
      <c r="AN2614" s="1" t="s">
        <v>23097</v>
      </c>
      <c r="AO2614" s="1" t="s">
        <v>86</v>
      </c>
      <c r="AP2614" s="1" t="s">
        <v>86</v>
      </c>
      <c r="AQ2614" s="1" t="s">
        <v>25</v>
      </c>
      <c r="AR2614" s="1" t="s">
        <v>19</v>
      </c>
      <c r="AS2614" s="1" t="s">
        <v>23091</v>
      </c>
      <c r="AT2614" s="1" t="s">
        <v>101</v>
      </c>
    </row>
    <row r="2615" spans="1:46" x14ac:dyDescent="0.25">
      <c r="A2615" s="1" t="s">
        <v>19171</v>
      </c>
      <c r="B2615" s="2" t="s">
        <v>23073</v>
      </c>
      <c r="C2615" s="2" t="s">
        <v>23105</v>
      </c>
      <c r="D2615" s="1">
        <v>1</v>
      </c>
      <c r="E2615" s="1">
        <v>5</v>
      </c>
      <c r="F2615" s="1">
        <v>5</v>
      </c>
      <c r="G2615" s="1">
        <v>11</v>
      </c>
      <c r="H2615" s="6">
        <v>0.45454545454545453</v>
      </c>
      <c r="I2615">
        <v>0</v>
      </c>
      <c r="J2615" s="1">
        <v>34</v>
      </c>
      <c r="K2615" s="1">
        <v>0</v>
      </c>
      <c r="L2615" s="1">
        <v>685</v>
      </c>
      <c r="M2615" s="6">
        <v>0.37</v>
      </c>
      <c r="N2615" s="4">
        <v>2460</v>
      </c>
      <c r="O2615" s="4">
        <v>200</v>
      </c>
      <c r="P2615" s="4">
        <v>400</v>
      </c>
      <c r="Q2615" s="3">
        <v>0.32</v>
      </c>
      <c r="R2615" s="1">
        <v>24</v>
      </c>
      <c r="S2615" s="1">
        <v>400</v>
      </c>
      <c r="T2615" s="1">
        <v>47</v>
      </c>
      <c r="U2615" s="1">
        <v>1</v>
      </c>
      <c r="V2615" s="1">
        <v>23</v>
      </c>
      <c r="W2615" s="1">
        <v>1</v>
      </c>
      <c r="X2615" s="1">
        <v>1</v>
      </c>
      <c r="Y2615" s="1">
        <v>1</v>
      </c>
      <c r="Z2615" s="1">
        <v>3</v>
      </c>
      <c r="AA2615" s="1">
        <v>0</v>
      </c>
      <c r="AB2615" s="1">
        <v>0</v>
      </c>
      <c r="AC2615" s="1">
        <v>1136</v>
      </c>
      <c r="AD2615" s="1">
        <v>0</v>
      </c>
      <c r="AE2615" s="1">
        <v>0</v>
      </c>
      <c r="AF2615" s="1">
        <v>287</v>
      </c>
      <c r="AG2615" s="1">
        <v>0</v>
      </c>
      <c r="AH2615" s="1">
        <v>0</v>
      </c>
      <c r="AI2615" s="1">
        <v>1423</v>
      </c>
      <c r="AJ2615" s="1" t="s">
        <v>6435</v>
      </c>
      <c r="AK2615" s="1" t="s">
        <v>6436</v>
      </c>
      <c r="AL2615" s="1" t="s">
        <v>6437</v>
      </c>
      <c r="AM2615" s="1" t="s">
        <v>12</v>
      </c>
      <c r="AN2615" s="1" t="s">
        <v>23097</v>
      </c>
      <c r="AO2615" s="1" t="s">
        <v>86</v>
      </c>
      <c r="AP2615" s="1" t="s">
        <v>86</v>
      </c>
      <c r="AQ2615" s="1" t="s">
        <v>14</v>
      </c>
      <c r="AR2615" s="1" t="s">
        <v>19</v>
      </c>
      <c r="AS2615" s="1" t="s">
        <v>23090</v>
      </c>
      <c r="AT2615" s="1" t="s">
        <v>26</v>
      </c>
    </row>
    <row r="2616" spans="1:46" x14ac:dyDescent="0.25">
      <c r="A2616" s="1" t="s">
        <v>18560</v>
      </c>
      <c r="B2616" s="2" t="s">
        <v>23073</v>
      </c>
      <c r="C2616" s="2" t="s">
        <v>23105</v>
      </c>
      <c r="D2616" s="1">
        <v>3</v>
      </c>
      <c r="E2616" s="1">
        <v>1</v>
      </c>
      <c r="F2616" s="1">
        <v>2</v>
      </c>
      <c r="G2616" s="1">
        <v>6</v>
      </c>
      <c r="H2616" s="6">
        <v>0.33333333333333331</v>
      </c>
      <c r="I2616">
        <v>1</v>
      </c>
      <c r="J2616" s="1">
        <v>37</v>
      </c>
      <c r="K2616" s="1">
        <v>0</v>
      </c>
      <c r="L2616" s="1">
        <v>614</v>
      </c>
      <c r="M2616" s="6">
        <v>0.69</v>
      </c>
      <c r="N2616" s="4">
        <v>2200</v>
      </c>
      <c r="O2616" s="4">
        <v>180</v>
      </c>
      <c r="P2616" s="4">
        <v>800</v>
      </c>
      <c r="Q2616" s="3">
        <v>0.33</v>
      </c>
      <c r="R2616" s="1">
        <v>24</v>
      </c>
      <c r="S2616" s="1">
        <v>800</v>
      </c>
      <c r="T2616" s="1">
        <v>31</v>
      </c>
      <c r="U2616" s="1">
        <v>0</v>
      </c>
      <c r="V2616" s="1">
        <v>23</v>
      </c>
      <c r="W2616" s="1">
        <v>0</v>
      </c>
      <c r="X2616" s="1">
        <v>0</v>
      </c>
      <c r="Y2616" s="1">
        <v>1</v>
      </c>
      <c r="Z2616" s="1">
        <v>1</v>
      </c>
      <c r="AA2616" s="1">
        <v>0</v>
      </c>
      <c r="AB2616" s="1">
        <v>1</v>
      </c>
      <c r="AC2616" s="1">
        <v>0</v>
      </c>
      <c r="AD2616" s="1">
        <v>386</v>
      </c>
      <c r="AE2616" s="1">
        <v>0</v>
      </c>
      <c r="AF2616" s="1">
        <v>714</v>
      </c>
      <c r="AG2616" s="1">
        <v>145</v>
      </c>
      <c r="AH2616" s="1">
        <v>0</v>
      </c>
      <c r="AI2616" s="1">
        <v>1245</v>
      </c>
      <c r="AJ2616" s="1" t="s">
        <v>4685</v>
      </c>
      <c r="AK2616" s="1" t="s">
        <v>4686</v>
      </c>
      <c r="AL2616" s="1" t="s">
        <v>4687</v>
      </c>
      <c r="AM2616" s="1" t="s">
        <v>16</v>
      </c>
      <c r="AN2616" s="1" t="s">
        <v>23097</v>
      </c>
      <c r="AO2616" s="1" t="s">
        <v>364</v>
      </c>
      <c r="AP2616" s="1" t="s">
        <v>57</v>
      </c>
      <c r="AQ2616" s="1" t="s">
        <v>25</v>
      </c>
      <c r="AR2616" s="1" t="s">
        <v>19</v>
      </c>
      <c r="AS2616" s="1" t="s">
        <v>23090</v>
      </c>
      <c r="AT2616" s="1" t="s">
        <v>101</v>
      </c>
    </row>
    <row r="2617" spans="1:46" x14ac:dyDescent="0.25">
      <c r="A2617" s="1" t="s">
        <v>17317</v>
      </c>
      <c r="B2617" s="2" t="s">
        <v>23073</v>
      </c>
      <c r="C2617" s="2" t="s">
        <v>23106</v>
      </c>
      <c r="D2617" s="1">
        <v>0</v>
      </c>
      <c r="E2617" s="1">
        <v>0</v>
      </c>
      <c r="F2617" s="1">
        <v>2</v>
      </c>
      <c r="G2617" s="1">
        <v>2</v>
      </c>
      <c r="H2617" s="6">
        <v>1</v>
      </c>
      <c r="I2617">
        <v>0</v>
      </c>
      <c r="J2617" s="1">
        <v>38</v>
      </c>
      <c r="K2617" s="1">
        <v>0</v>
      </c>
      <c r="L2617" s="1">
        <v>674</v>
      </c>
      <c r="M2617" s="6">
        <v>0.35</v>
      </c>
      <c r="N2617" s="4">
        <v>2800</v>
      </c>
      <c r="O2617" s="4">
        <v>220</v>
      </c>
      <c r="P2617" s="4">
        <v>500</v>
      </c>
      <c r="Q2617" s="3">
        <v>0.3</v>
      </c>
      <c r="R2617" s="1">
        <v>12</v>
      </c>
      <c r="S2617" s="1">
        <v>500</v>
      </c>
      <c r="T2617" s="1">
        <v>56</v>
      </c>
      <c r="U2617" s="1">
        <v>1</v>
      </c>
      <c r="V2617" s="1">
        <v>23</v>
      </c>
      <c r="W2617" s="1">
        <v>1</v>
      </c>
      <c r="X2617" s="1">
        <v>1</v>
      </c>
      <c r="Y2617" s="1">
        <v>1</v>
      </c>
      <c r="Z2617" s="1">
        <v>3</v>
      </c>
      <c r="AA2617" s="1">
        <v>1</v>
      </c>
      <c r="AB2617" s="1">
        <v>0</v>
      </c>
      <c r="AC2617" s="1">
        <v>0</v>
      </c>
      <c r="AD2617" s="1">
        <v>0</v>
      </c>
      <c r="AE2617" s="1">
        <v>786</v>
      </c>
      <c r="AF2617" s="1">
        <v>0</v>
      </c>
      <c r="AG2617" s="1">
        <v>0</v>
      </c>
      <c r="AH2617" s="1">
        <v>0</v>
      </c>
      <c r="AI2617" s="1">
        <v>786</v>
      </c>
      <c r="AJ2617" s="1" t="s">
        <v>985</v>
      </c>
      <c r="AK2617" s="1" t="s">
        <v>986</v>
      </c>
      <c r="AL2617" s="1" t="s">
        <v>987</v>
      </c>
      <c r="AM2617" s="1" t="s">
        <v>12</v>
      </c>
      <c r="AN2617" s="1" t="s">
        <v>23097</v>
      </c>
      <c r="AO2617" s="1" t="s">
        <v>86</v>
      </c>
      <c r="AP2617" s="1" t="s">
        <v>86</v>
      </c>
      <c r="AQ2617" s="1" t="s">
        <v>14</v>
      </c>
      <c r="AR2617" s="1" t="s">
        <v>19</v>
      </c>
      <c r="AS2617" s="1" t="s">
        <v>23091</v>
      </c>
      <c r="AT2617" s="1" t="s">
        <v>26</v>
      </c>
    </row>
    <row r="2618" spans="1:46" x14ac:dyDescent="0.25">
      <c r="A2618" s="1" t="s">
        <v>22723</v>
      </c>
      <c r="B2618" s="2" t="s">
        <v>23073</v>
      </c>
      <c r="C2618" s="2" t="s">
        <v>23106</v>
      </c>
      <c r="D2618" s="1">
        <v>0</v>
      </c>
      <c r="E2618" s="1">
        <v>9</v>
      </c>
      <c r="F2618" s="1">
        <v>4</v>
      </c>
      <c r="G2618" s="1">
        <v>13</v>
      </c>
      <c r="H2618" s="6">
        <v>0.30769230769230771</v>
      </c>
      <c r="I2618">
        <v>0</v>
      </c>
      <c r="J2618" s="1">
        <v>34</v>
      </c>
      <c r="K2618" s="1">
        <v>1</v>
      </c>
      <c r="L2618" s="1">
        <v>608</v>
      </c>
      <c r="M2618" s="6">
        <v>0.41</v>
      </c>
      <c r="N2618" s="4">
        <v>2000</v>
      </c>
      <c r="O2618" s="4">
        <v>160</v>
      </c>
      <c r="P2618" s="4">
        <v>150</v>
      </c>
      <c r="Q2618" s="3">
        <v>0.32</v>
      </c>
      <c r="R2618" s="1">
        <v>12</v>
      </c>
      <c r="S2618" s="1">
        <v>150</v>
      </c>
      <c r="T2618" s="1">
        <v>37</v>
      </c>
      <c r="U2618" s="1">
        <v>1</v>
      </c>
      <c r="V2618" s="1">
        <v>23</v>
      </c>
      <c r="W2618" s="1">
        <v>1</v>
      </c>
      <c r="X2618" s="1">
        <v>1</v>
      </c>
      <c r="Y2618" s="1">
        <v>1</v>
      </c>
      <c r="Z2618" s="1">
        <v>3</v>
      </c>
      <c r="AA2618" s="1">
        <v>0</v>
      </c>
      <c r="AB2618" s="1">
        <v>0</v>
      </c>
      <c r="AC2618" s="1">
        <v>1216</v>
      </c>
      <c r="AD2618" s="1">
        <v>0</v>
      </c>
      <c r="AE2618" s="1">
        <v>0</v>
      </c>
      <c r="AF2618" s="1">
        <v>190</v>
      </c>
      <c r="AG2618" s="1">
        <v>10</v>
      </c>
      <c r="AH2618" s="1">
        <v>0</v>
      </c>
      <c r="AI2618" s="1">
        <v>1416</v>
      </c>
      <c r="AJ2618" s="1" t="s">
        <v>16055</v>
      </c>
      <c r="AK2618" s="1" t="s">
        <v>16056</v>
      </c>
      <c r="AL2618" s="1" t="s">
        <v>16057</v>
      </c>
      <c r="AM2618" s="1" t="s">
        <v>12</v>
      </c>
      <c r="AN2618" s="1" t="s">
        <v>23098</v>
      </c>
      <c r="AO2618" s="1" t="s">
        <v>86</v>
      </c>
      <c r="AP2618" s="1" t="s">
        <v>86</v>
      </c>
      <c r="AQ2618" s="1" t="s">
        <v>14</v>
      </c>
      <c r="AR2618" s="1" t="s">
        <v>19</v>
      </c>
      <c r="AS2618" s="1" t="s">
        <v>23090</v>
      </c>
      <c r="AT2618" s="1" t="s">
        <v>26</v>
      </c>
    </row>
    <row r="2619" spans="1:46" x14ac:dyDescent="0.25">
      <c r="A2619" s="1" t="s">
        <v>22295</v>
      </c>
      <c r="B2619" s="2" t="s">
        <v>23073</v>
      </c>
      <c r="C2619" s="2" t="s">
        <v>23108</v>
      </c>
      <c r="D2619" s="1">
        <v>0</v>
      </c>
      <c r="E2619" s="1">
        <v>0</v>
      </c>
      <c r="F2619" s="1">
        <v>2</v>
      </c>
      <c r="G2619" s="1">
        <v>2</v>
      </c>
      <c r="H2619" s="6">
        <v>1</v>
      </c>
      <c r="I2619">
        <v>0</v>
      </c>
      <c r="J2619" s="1">
        <v>43</v>
      </c>
      <c r="K2619" s="1">
        <v>1</v>
      </c>
      <c r="L2619" s="1">
        <v>515</v>
      </c>
      <c r="M2619" s="6">
        <v>0.37</v>
      </c>
      <c r="N2619" s="4">
        <v>2920</v>
      </c>
      <c r="O2619" s="4">
        <v>220</v>
      </c>
      <c r="P2619" s="4">
        <v>300</v>
      </c>
      <c r="Q2619" s="3">
        <v>0.28999999999999998</v>
      </c>
      <c r="R2619" s="1">
        <v>24</v>
      </c>
      <c r="S2619" s="1">
        <v>300</v>
      </c>
      <c r="T2619" s="1">
        <v>35</v>
      </c>
      <c r="U2619" s="1">
        <v>1</v>
      </c>
      <c r="V2619" s="1">
        <v>23</v>
      </c>
      <c r="W2619" s="1">
        <v>0</v>
      </c>
      <c r="X2619" s="1">
        <v>0</v>
      </c>
      <c r="Y2619" s="1">
        <v>0</v>
      </c>
      <c r="Z2619" s="1">
        <v>3</v>
      </c>
      <c r="AA2619" s="1">
        <v>1</v>
      </c>
      <c r="AB2619" s="1">
        <v>1</v>
      </c>
      <c r="AC2619" s="1">
        <v>0</v>
      </c>
      <c r="AD2619" s="1">
        <v>770</v>
      </c>
      <c r="AE2619" s="1">
        <v>160</v>
      </c>
      <c r="AF2619" s="1">
        <v>277</v>
      </c>
      <c r="AG2619" s="1">
        <v>0</v>
      </c>
      <c r="AH2619" s="1">
        <v>270</v>
      </c>
      <c r="AI2619" s="1">
        <v>1477</v>
      </c>
      <c r="AJ2619" s="1" t="s">
        <v>14939</v>
      </c>
      <c r="AK2619" s="1" t="s">
        <v>14940</v>
      </c>
      <c r="AL2619" s="1" t="s">
        <v>14941</v>
      </c>
      <c r="AM2619" s="1" t="s">
        <v>12</v>
      </c>
      <c r="AN2619" s="1" t="s">
        <v>23098</v>
      </c>
      <c r="AO2619" s="1" t="s">
        <v>86</v>
      </c>
      <c r="AP2619" s="1" t="s">
        <v>57</v>
      </c>
      <c r="AQ2619" s="1" t="s">
        <v>25</v>
      </c>
      <c r="AR2619" s="1" t="s">
        <v>30</v>
      </c>
      <c r="AS2619" s="1" t="s">
        <v>23091</v>
      </c>
      <c r="AT2619" s="1" t="s">
        <v>101</v>
      </c>
    </row>
    <row r="2620" spans="1:46" x14ac:dyDescent="0.25">
      <c r="A2620" s="1" t="s">
        <v>22350</v>
      </c>
      <c r="B2620" s="2" t="s">
        <v>23073</v>
      </c>
      <c r="C2620" s="2" t="s">
        <v>23109</v>
      </c>
      <c r="D2620" s="1">
        <v>0</v>
      </c>
      <c r="E2620" s="1">
        <v>0</v>
      </c>
      <c r="F2620" s="1">
        <v>3</v>
      </c>
      <c r="G2620" s="1">
        <v>3</v>
      </c>
      <c r="H2620" s="6">
        <v>1</v>
      </c>
      <c r="I2620">
        <v>1</v>
      </c>
      <c r="J2620" s="1">
        <v>30</v>
      </c>
      <c r="K2620" s="1">
        <v>1</v>
      </c>
      <c r="L2620" s="1">
        <v>663</v>
      </c>
      <c r="M2620" s="6">
        <v>0.2</v>
      </c>
      <c r="N2620" s="4">
        <v>2200</v>
      </c>
      <c r="O2620" s="4">
        <v>168</v>
      </c>
      <c r="P2620" s="4">
        <v>500</v>
      </c>
      <c r="Q2620" s="3">
        <v>0.25</v>
      </c>
      <c r="R2620" s="1">
        <v>24</v>
      </c>
      <c r="S2620" s="1">
        <v>500</v>
      </c>
      <c r="T2620" s="1">
        <v>46</v>
      </c>
      <c r="U2620" s="1">
        <v>0</v>
      </c>
      <c r="V2620" s="1">
        <v>23</v>
      </c>
      <c r="W2620" s="1">
        <v>0</v>
      </c>
      <c r="X2620" s="1">
        <v>0</v>
      </c>
      <c r="Y2620" s="1">
        <v>1</v>
      </c>
      <c r="Z2620" s="1">
        <v>2</v>
      </c>
      <c r="AA2620" s="1">
        <v>0</v>
      </c>
      <c r="AB2620" s="1">
        <v>1</v>
      </c>
      <c r="AC2620" s="1">
        <v>0</v>
      </c>
      <c r="AD2620" s="1">
        <v>0</v>
      </c>
      <c r="AE2620" s="1">
        <v>0</v>
      </c>
      <c r="AF2620" s="1">
        <v>0</v>
      </c>
      <c r="AG2620" s="1">
        <v>54</v>
      </c>
      <c r="AH2620" s="1">
        <v>100</v>
      </c>
      <c r="AI2620" s="1">
        <v>154</v>
      </c>
      <c r="AJ2620" s="1" t="s">
        <v>15089</v>
      </c>
      <c r="AK2620" s="1" t="s">
        <v>15090</v>
      </c>
      <c r="AL2620" s="1" t="s">
        <v>15091</v>
      </c>
      <c r="AM2620" s="1" t="s">
        <v>16</v>
      </c>
      <c r="AN2620" s="1" t="s">
        <v>23098</v>
      </c>
      <c r="AO2620" s="1" t="s">
        <v>364</v>
      </c>
      <c r="AP2620" s="1" t="s">
        <v>57</v>
      </c>
      <c r="AQ2620" s="1" t="s">
        <v>25</v>
      </c>
      <c r="AR2620" s="1" t="s">
        <v>19</v>
      </c>
      <c r="AS2620" s="1" t="s">
        <v>23090</v>
      </c>
      <c r="AT2620" s="1" t="s">
        <v>101</v>
      </c>
    </row>
    <row r="2621" spans="1:46" x14ac:dyDescent="0.25">
      <c r="A2621" s="1" t="s">
        <v>17038</v>
      </c>
      <c r="B2621" s="2" t="s">
        <v>23074</v>
      </c>
      <c r="C2621" s="2" t="s">
        <v>23104</v>
      </c>
      <c r="D2621" s="1">
        <v>1</v>
      </c>
      <c r="E2621" s="1">
        <v>0</v>
      </c>
      <c r="F2621" s="1">
        <v>3</v>
      </c>
      <c r="G2621" s="1">
        <v>4</v>
      </c>
      <c r="H2621" s="6">
        <v>0.75</v>
      </c>
      <c r="I2621">
        <v>1</v>
      </c>
      <c r="J2621" s="1">
        <v>30</v>
      </c>
      <c r="K2621" s="1">
        <v>0</v>
      </c>
      <c r="L2621" s="1">
        <v>612</v>
      </c>
      <c r="M2621" s="6">
        <v>0</v>
      </c>
      <c r="N2621" s="4">
        <v>2100</v>
      </c>
      <c r="O2621" s="4">
        <v>161</v>
      </c>
      <c r="P2621" s="4">
        <v>300</v>
      </c>
      <c r="Q2621" s="3">
        <v>0.37</v>
      </c>
      <c r="R2621" s="1">
        <v>24</v>
      </c>
      <c r="S2621" s="1">
        <v>300</v>
      </c>
      <c r="T2621" s="1">
        <v>6</v>
      </c>
      <c r="U2621" s="1">
        <v>0</v>
      </c>
      <c r="V2621" s="1">
        <v>23</v>
      </c>
      <c r="W2621" s="1">
        <v>0</v>
      </c>
      <c r="X2621" s="1">
        <v>1</v>
      </c>
      <c r="Y2621" s="1">
        <v>1</v>
      </c>
      <c r="Z2621" s="1">
        <v>3</v>
      </c>
      <c r="AA2621" s="1">
        <v>0</v>
      </c>
      <c r="AB2621" s="1">
        <v>1</v>
      </c>
      <c r="AC2621" s="1">
        <v>0</v>
      </c>
      <c r="AD2621" s="1">
        <v>0</v>
      </c>
      <c r="AE2621" s="1">
        <v>645</v>
      </c>
      <c r="AF2621" s="1">
        <v>0</v>
      </c>
      <c r="AG2621" s="1">
        <v>0</v>
      </c>
      <c r="AH2621" s="1">
        <v>0</v>
      </c>
      <c r="AI2621" s="1">
        <v>645</v>
      </c>
      <c r="AJ2621" s="1" t="s">
        <v>76</v>
      </c>
      <c r="AK2621" s="1" t="s">
        <v>77</v>
      </c>
      <c r="AL2621" s="1" t="s">
        <v>11</v>
      </c>
      <c r="AM2621" s="1" t="s">
        <v>16</v>
      </c>
      <c r="AN2621" s="1" t="s">
        <v>23097</v>
      </c>
      <c r="AO2621" s="1" t="s">
        <v>364</v>
      </c>
      <c r="AP2621" s="1" t="s">
        <v>57</v>
      </c>
      <c r="AQ2621" s="1" t="s">
        <v>14</v>
      </c>
      <c r="AR2621" s="1" t="s">
        <v>19</v>
      </c>
      <c r="AS2621" s="1" t="s">
        <v>23090</v>
      </c>
      <c r="AT2621" s="1" t="s">
        <v>101</v>
      </c>
    </row>
    <row r="2622" spans="1:46" x14ac:dyDescent="0.25">
      <c r="A2622" s="1" t="s">
        <v>20273</v>
      </c>
      <c r="B2622" s="2" t="s">
        <v>23074</v>
      </c>
      <c r="C2622" s="2" t="s">
        <v>23104</v>
      </c>
      <c r="D2622" s="1">
        <v>1</v>
      </c>
      <c r="E2622" s="1">
        <v>1</v>
      </c>
      <c r="F2622" s="1">
        <v>3</v>
      </c>
      <c r="G2622" s="1">
        <v>5</v>
      </c>
      <c r="H2622" s="6">
        <v>0.6</v>
      </c>
      <c r="I2622">
        <v>0</v>
      </c>
      <c r="J2622" s="1">
        <v>38</v>
      </c>
      <c r="K2622" s="1">
        <v>0</v>
      </c>
      <c r="L2622" s="1">
        <v>632</v>
      </c>
      <c r="M2622" s="6">
        <v>0.13</v>
      </c>
      <c r="N2622" s="4">
        <v>5600</v>
      </c>
      <c r="O2622" s="4">
        <v>470</v>
      </c>
      <c r="P2622" s="4">
        <v>500</v>
      </c>
      <c r="Q2622" s="3">
        <v>0.37</v>
      </c>
      <c r="R2622" s="1">
        <v>36</v>
      </c>
      <c r="S2622" s="1">
        <v>500</v>
      </c>
      <c r="T2622" s="1">
        <v>26</v>
      </c>
      <c r="U2622" s="1">
        <v>1</v>
      </c>
      <c r="V2622" s="1">
        <v>23</v>
      </c>
      <c r="W2622" s="1">
        <v>0</v>
      </c>
      <c r="X2622" s="1">
        <v>0</v>
      </c>
      <c r="Y2622" s="1">
        <v>0</v>
      </c>
      <c r="Z2622" s="1">
        <v>1</v>
      </c>
      <c r="AA2622" s="1">
        <v>0</v>
      </c>
      <c r="AB2622" s="1">
        <v>0</v>
      </c>
      <c r="AC2622" s="1">
        <v>0</v>
      </c>
      <c r="AD2622" s="1">
        <v>0</v>
      </c>
      <c r="AE2622" s="1">
        <v>0</v>
      </c>
      <c r="AF2622" s="1">
        <v>800</v>
      </c>
      <c r="AG2622" s="1">
        <v>0</v>
      </c>
      <c r="AH2622" s="1">
        <v>0</v>
      </c>
      <c r="AI2622" s="1">
        <v>800</v>
      </c>
      <c r="AJ2622" s="1" t="s">
        <v>9489</v>
      </c>
      <c r="AK2622" s="1" t="s">
        <v>9490</v>
      </c>
      <c r="AL2622" s="1" t="s">
        <v>9491</v>
      </c>
      <c r="AM2622" s="1" t="s">
        <v>12</v>
      </c>
      <c r="AN2622" s="1" t="s">
        <v>23097</v>
      </c>
      <c r="AO2622" s="1" t="s">
        <v>86</v>
      </c>
      <c r="AP2622" s="1" t="s">
        <v>57</v>
      </c>
      <c r="AQ2622" s="1" t="s">
        <v>25</v>
      </c>
      <c r="AR2622" s="1" t="s">
        <v>30</v>
      </c>
      <c r="AS2622" s="1" t="s">
        <v>23090</v>
      </c>
      <c r="AT2622" s="1" t="s">
        <v>26</v>
      </c>
    </row>
    <row r="2623" spans="1:46" x14ac:dyDescent="0.25">
      <c r="A2623" s="1" t="s">
        <v>17077</v>
      </c>
      <c r="B2623" s="2" t="s">
        <v>23074</v>
      </c>
      <c r="C2623" s="2" t="s">
        <v>23104</v>
      </c>
      <c r="D2623" s="1">
        <v>1</v>
      </c>
      <c r="E2623" s="1">
        <v>1</v>
      </c>
      <c r="F2623" s="1">
        <v>6</v>
      </c>
      <c r="G2623" s="1">
        <v>8</v>
      </c>
      <c r="H2623" s="6">
        <v>0.75</v>
      </c>
      <c r="I2623">
        <v>0</v>
      </c>
      <c r="J2623" s="1">
        <v>35</v>
      </c>
      <c r="K2623" s="1">
        <v>0</v>
      </c>
      <c r="L2623" s="1">
        <v>669</v>
      </c>
      <c r="M2623" s="6">
        <v>0.17</v>
      </c>
      <c r="N2623" s="4">
        <v>3150</v>
      </c>
      <c r="O2623" s="4">
        <v>210</v>
      </c>
      <c r="P2623" s="4">
        <v>100</v>
      </c>
      <c r="Q2623" s="3">
        <v>0.26</v>
      </c>
      <c r="R2623" s="1">
        <v>12</v>
      </c>
      <c r="S2623" s="1">
        <v>100</v>
      </c>
      <c r="T2623" s="1">
        <v>2</v>
      </c>
      <c r="U2623" s="1">
        <v>1</v>
      </c>
      <c r="V2623" s="1">
        <v>23</v>
      </c>
      <c r="W2623" s="1">
        <v>0</v>
      </c>
      <c r="X2623" s="1">
        <v>0</v>
      </c>
      <c r="Y2623" s="1">
        <v>1</v>
      </c>
      <c r="Z2623" s="1">
        <v>1</v>
      </c>
      <c r="AA2623" s="1">
        <v>1</v>
      </c>
      <c r="AB2623" s="1">
        <v>0</v>
      </c>
      <c r="AC2623" s="1">
        <v>796</v>
      </c>
      <c r="AD2623" s="1">
        <v>0</v>
      </c>
      <c r="AE2623" s="1">
        <v>0</v>
      </c>
      <c r="AF2623" s="1">
        <v>0</v>
      </c>
      <c r="AG2623" s="1">
        <v>0</v>
      </c>
      <c r="AH2623" s="1">
        <v>0</v>
      </c>
      <c r="AI2623" s="1">
        <v>796</v>
      </c>
      <c r="AJ2623" s="1" t="s">
        <v>193</v>
      </c>
      <c r="AK2623" s="1" t="s">
        <v>194</v>
      </c>
      <c r="AL2623" s="1" t="s">
        <v>195</v>
      </c>
      <c r="AM2623" s="1" t="s">
        <v>12</v>
      </c>
      <c r="AN2623" s="1" t="s">
        <v>23097</v>
      </c>
      <c r="AO2623" s="1" t="s">
        <v>86</v>
      </c>
      <c r="AP2623" s="1" t="s">
        <v>57</v>
      </c>
      <c r="AQ2623" s="1" t="s">
        <v>25</v>
      </c>
      <c r="AR2623" s="1" t="s">
        <v>19</v>
      </c>
      <c r="AS2623" s="1" t="s">
        <v>23091</v>
      </c>
      <c r="AT2623" s="1" t="s">
        <v>26</v>
      </c>
    </row>
    <row r="2624" spans="1:46" x14ac:dyDescent="0.25">
      <c r="A2624" s="1" t="s">
        <v>20326</v>
      </c>
      <c r="B2624" s="2" t="s">
        <v>23074</v>
      </c>
      <c r="C2624" s="2" t="s">
        <v>23105</v>
      </c>
      <c r="D2624" s="1">
        <v>1</v>
      </c>
      <c r="E2624" s="1">
        <v>0</v>
      </c>
      <c r="F2624" s="1">
        <v>3</v>
      </c>
      <c r="G2624" s="1">
        <v>4</v>
      </c>
      <c r="H2624" s="6">
        <v>0.75</v>
      </c>
      <c r="I2624">
        <v>1</v>
      </c>
      <c r="J2624" s="1">
        <v>30</v>
      </c>
      <c r="K2624" s="1">
        <v>0</v>
      </c>
      <c r="L2624" s="1">
        <v>670</v>
      </c>
      <c r="M2624" s="6">
        <v>0.39</v>
      </c>
      <c r="N2624" s="4">
        <v>2100</v>
      </c>
      <c r="O2624" s="4">
        <v>161</v>
      </c>
      <c r="P2624" s="4">
        <v>700</v>
      </c>
      <c r="Q2624" s="3">
        <v>0.3</v>
      </c>
      <c r="R2624" s="1">
        <v>24</v>
      </c>
      <c r="S2624" s="1">
        <v>700</v>
      </c>
      <c r="T2624" s="1">
        <v>19</v>
      </c>
      <c r="U2624" s="1">
        <v>0</v>
      </c>
      <c r="V2624" s="1">
        <v>23</v>
      </c>
      <c r="W2624" s="1">
        <v>0</v>
      </c>
      <c r="X2624" s="1">
        <v>1</v>
      </c>
      <c r="Y2624" s="1">
        <v>1</v>
      </c>
      <c r="Z2624" s="1">
        <v>3</v>
      </c>
      <c r="AA2624" s="1">
        <v>0</v>
      </c>
      <c r="AB2624" s="1">
        <v>1</v>
      </c>
      <c r="AC2624" s="1">
        <v>0</v>
      </c>
      <c r="AD2624" s="1">
        <v>0</v>
      </c>
      <c r="AE2624" s="1">
        <v>645</v>
      </c>
      <c r="AF2624" s="1">
        <v>0</v>
      </c>
      <c r="AG2624" s="1">
        <v>0</v>
      </c>
      <c r="AH2624" s="1">
        <v>0</v>
      </c>
      <c r="AI2624" s="1">
        <v>645</v>
      </c>
      <c r="AJ2624" s="1" t="s">
        <v>9629</v>
      </c>
      <c r="AK2624" s="1" t="s">
        <v>9630</v>
      </c>
      <c r="AL2624" s="1" t="s">
        <v>9631</v>
      </c>
      <c r="AM2624" s="1" t="s">
        <v>16</v>
      </c>
      <c r="AN2624" s="1" t="s">
        <v>23097</v>
      </c>
      <c r="AO2624" s="1" t="s">
        <v>364</v>
      </c>
      <c r="AP2624" s="1" t="s">
        <v>57</v>
      </c>
      <c r="AQ2624" s="1" t="s">
        <v>14</v>
      </c>
      <c r="AR2624" s="1" t="s">
        <v>19</v>
      </c>
      <c r="AS2624" s="1" t="s">
        <v>23090</v>
      </c>
      <c r="AT2624" s="1" t="s">
        <v>101</v>
      </c>
    </row>
    <row r="2625" spans="1:46" x14ac:dyDescent="0.25">
      <c r="A2625" s="1" t="s">
        <v>20910</v>
      </c>
      <c r="B2625" s="2" t="s">
        <v>23074</v>
      </c>
      <c r="C2625" s="2" t="s">
        <v>23105</v>
      </c>
      <c r="D2625" s="1">
        <v>2</v>
      </c>
      <c r="E2625" s="1">
        <v>2</v>
      </c>
      <c r="F2625" s="1">
        <v>5</v>
      </c>
      <c r="G2625" s="1">
        <v>9</v>
      </c>
      <c r="H2625" s="6">
        <v>0.55555555555555558</v>
      </c>
      <c r="I2625">
        <v>1</v>
      </c>
      <c r="J2625" s="1">
        <v>42</v>
      </c>
      <c r="K2625" s="1">
        <v>1</v>
      </c>
      <c r="L2625" s="1">
        <v>751</v>
      </c>
      <c r="M2625" s="6">
        <v>0.23</v>
      </c>
      <c r="N2625" s="4">
        <v>6000</v>
      </c>
      <c r="O2625" s="4">
        <v>500</v>
      </c>
      <c r="P2625" s="4">
        <v>1000</v>
      </c>
      <c r="Q2625" s="3">
        <v>0.35</v>
      </c>
      <c r="R2625" s="1">
        <v>24</v>
      </c>
      <c r="S2625" s="1">
        <v>1000</v>
      </c>
      <c r="T2625" s="1">
        <v>69</v>
      </c>
      <c r="U2625" s="1">
        <v>1</v>
      </c>
      <c r="V2625" s="1">
        <v>23</v>
      </c>
      <c r="W2625" s="1">
        <v>1</v>
      </c>
      <c r="X2625" s="1">
        <v>1</v>
      </c>
      <c r="Y2625" s="1">
        <v>0</v>
      </c>
      <c r="Z2625" s="1">
        <v>5</v>
      </c>
      <c r="AA2625" s="1">
        <v>0</v>
      </c>
      <c r="AB2625" s="1">
        <v>1</v>
      </c>
      <c r="AC2625" s="1">
        <v>1500</v>
      </c>
      <c r="AD2625" s="1">
        <v>200</v>
      </c>
      <c r="AE2625" s="1">
        <v>0</v>
      </c>
      <c r="AF2625" s="1">
        <v>0</v>
      </c>
      <c r="AG2625" s="1">
        <v>0</v>
      </c>
      <c r="AH2625" s="1">
        <v>0</v>
      </c>
      <c r="AI2625" s="1">
        <v>1700</v>
      </c>
      <c r="AJ2625" s="1" t="s">
        <v>11214</v>
      </c>
      <c r="AK2625" s="1" t="s">
        <v>11215</v>
      </c>
      <c r="AL2625" s="1" t="s">
        <v>11216</v>
      </c>
      <c r="AM2625" s="1" t="s">
        <v>16</v>
      </c>
      <c r="AN2625" s="1" t="s">
        <v>23098</v>
      </c>
      <c r="AO2625" s="1" t="s">
        <v>86</v>
      </c>
      <c r="AP2625" s="1" t="s">
        <v>86</v>
      </c>
      <c r="AQ2625" s="1" t="s">
        <v>14</v>
      </c>
      <c r="AR2625" s="1" t="s">
        <v>30</v>
      </c>
      <c r="AS2625" s="1" t="s">
        <v>23090</v>
      </c>
      <c r="AT2625" s="1" t="s">
        <v>101</v>
      </c>
    </row>
    <row r="2626" spans="1:46" x14ac:dyDescent="0.25">
      <c r="A2626" s="1" t="s">
        <v>21546</v>
      </c>
      <c r="B2626" s="2" t="s">
        <v>23074</v>
      </c>
      <c r="C2626" s="2" t="s">
        <v>23106</v>
      </c>
      <c r="D2626" s="1">
        <v>0</v>
      </c>
      <c r="E2626" s="1">
        <v>0</v>
      </c>
      <c r="F2626" s="1">
        <v>1</v>
      </c>
      <c r="G2626" s="1">
        <v>1</v>
      </c>
      <c r="H2626" s="6">
        <v>1</v>
      </c>
      <c r="I2626">
        <v>0</v>
      </c>
      <c r="J2626" s="1">
        <v>44</v>
      </c>
      <c r="K2626" s="1">
        <v>0</v>
      </c>
      <c r="L2626" s="1">
        <v>722</v>
      </c>
      <c r="M2626" s="6">
        <v>0.11</v>
      </c>
      <c r="N2626" s="4">
        <v>2500</v>
      </c>
      <c r="O2626" s="4">
        <v>220</v>
      </c>
      <c r="P2626" s="4">
        <v>500</v>
      </c>
      <c r="Q2626" s="3">
        <v>0.25</v>
      </c>
      <c r="R2626" s="1">
        <v>24</v>
      </c>
      <c r="S2626" s="1">
        <v>500</v>
      </c>
      <c r="T2626" s="1">
        <v>71</v>
      </c>
      <c r="U2626" s="1">
        <v>1</v>
      </c>
      <c r="V2626" s="1">
        <v>23</v>
      </c>
      <c r="W2626" s="1">
        <v>1</v>
      </c>
      <c r="X2626" s="1">
        <v>1</v>
      </c>
      <c r="Y2626" s="1">
        <v>0</v>
      </c>
      <c r="Z2626" s="1">
        <v>1</v>
      </c>
      <c r="AA2626" s="1">
        <v>1</v>
      </c>
      <c r="AB2626" s="1">
        <v>1</v>
      </c>
      <c r="AC2626" s="1">
        <v>0</v>
      </c>
      <c r="AD2626" s="1">
        <v>0</v>
      </c>
      <c r="AE2626" s="1">
        <v>0</v>
      </c>
      <c r="AF2626" s="1">
        <v>0</v>
      </c>
      <c r="AG2626" s="1">
        <v>0</v>
      </c>
      <c r="AH2626" s="1">
        <v>0</v>
      </c>
      <c r="AI2626" s="1">
        <v>0</v>
      </c>
      <c r="AJ2626" s="1" t="s">
        <v>468</v>
      </c>
      <c r="AK2626" s="1" t="s">
        <v>12936</v>
      </c>
      <c r="AL2626" s="1" t="s">
        <v>12937</v>
      </c>
      <c r="AM2626" s="1" t="s">
        <v>12</v>
      </c>
      <c r="AN2626" s="1" t="s">
        <v>23097</v>
      </c>
      <c r="AO2626" s="1" t="s">
        <v>86</v>
      </c>
      <c r="AP2626" s="1" t="s">
        <v>86</v>
      </c>
      <c r="AQ2626" s="1" t="s">
        <v>14</v>
      </c>
      <c r="AR2626" s="1" t="s">
        <v>30</v>
      </c>
      <c r="AS2626" s="1" t="s">
        <v>23091</v>
      </c>
      <c r="AT2626" s="1" t="s">
        <v>101</v>
      </c>
    </row>
    <row r="2627" spans="1:46" x14ac:dyDescent="0.25">
      <c r="A2627" s="1" t="s">
        <v>19288</v>
      </c>
      <c r="B2627" s="2" t="s">
        <v>23074</v>
      </c>
      <c r="C2627" s="2" t="s">
        <v>23106</v>
      </c>
      <c r="D2627" s="1">
        <v>0</v>
      </c>
      <c r="E2627" s="1">
        <v>0</v>
      </c>
      <c r="F2627" s="1">
        <v>2</v>
      </c>
      <c r="G2627" s="1">
        <v>2</v>
      </c>
      <c r="H2627" s="6">
        <v>1</v>
      </c>
      <c r="I2627">
        <v>1</v>
      </c>
      <c r="J2627" s="1">
        <v>37</v>
      </c>
      <c r="K2627" s="1">
        <v>0</v>
      </c>
      <c r="L2627" s="1">
        <v>729</v>
      </c>
      <c r="M2627" s="6">
        <v>0.79</v>
      </c>
      <c r="N2627" s="4">
        <v>2200</v>
      </c>
      <c r="O2627" s="4">
        <v>169</v>
      </c>
      <c r="P2627" s="4">
        <v>1200</v>
      </c>
      <c r="Q2627" s="3">
        <v>0.28000000000000003</v>
      </c>
      <c r="R2627" s="1">
        <v>24</v>
      </c>
      <c r="S2627" s="1">
        <v>1200</v>
      </c>
      <c r="T2627" s="1">
        <v>81</v>
      </c>
      <c r="U2627" s="1">
        <v>0</v>
      </c>
      <c r="V2627" s="1">
        <v>23</v>
      </c>
      <c r="W2627" s="1">
        <v>0</v>
      </c>
      <c r="X2627" s="1">
        <v>0</v>
      </c>
      <c r="Y2627" s="1">
        <v>1</v>
      </c>
      <c r="Z2627" s="1">
        <v>1</v>
      </c>
      <c r="AA2627" s="1">
        <v>0</v>
      </c>
      <c r="AB2627" s="1">
        <v>1</v>
      </c>
      <c r="AC2627" s="1">
        <v>500</v>
      </c>
      <c r="AD2627" s="1">
        <v>346</v>
      </c>
      <c r="AE2627" s="1">
        <v>531</v>
      </c>
      <c r="AF2627" s="1">
        <v>0</v>
      </c>
      <c r="AG2627" s="1">
        <v>599</v>
      </c>
      <c r="AH2627" s="1">
        <v>0</v>
      </c>
      <c r="AI2627" s="1">
        <v>1976</v>
      </c>
      <c r="AJ2627" s="1" t="s">
        <v>6752</v>
      </c>
      <c r="AK2627" s="1" t="s">
        <v>6753</v>
      </c>
      <c r="AL2627" s="1" t="s">
        <v>6754</v>
      </c>
      <c r="AM2627" s="1" t="s">
        <v>16</v>
      </c>
      <c r="AN2627" s="1" t="s">
        <v>23097</v>
      </c>
      <c r="AO2627" s="1" t="s">
        <v>364</v>
      </c>
      <c r="AP2627" s="1" t="s">
        <v>57</v>
      </c>
      <c r="AQ2627" s="1" t="s">
        <v>25</v>
      </c>
      <c r="AR2627" s="1" t="s">
        <v>19</v>
      </c>
      <c r="AS2627" s="1" t="s">
        <v>23090</v>
      </c>
      <c r="AT2627" s="1" t="s">
        <v>101</v>
      </c>
    </row>
    <row r="2628" spans="1:46" x14ac:dyDescent="0.25">
      <c r="A2628" s="1" t="s">
        <v>20450</v>
      </c>
      <c r="B2628" s="2" t="s">
        <v>23074</v>
      </c>
      <c r="C2628" s="2" t="s">
        <v>23106</v>
      </c>
      <c r="D2628" s="1">
        <v>1</v>
      </c>
      <c r="E2628" s="1">
        <v>2</v>
      </c>
      <c r="F2628" s="1">
        <v>5</v>
      </c>
      <c r="G2628" s="1">
        <v>8</v>
      </c>
      <c r="H2628" s="6">
        <v>0.625</v>
      </c>
      <c r="I2628">
        <v>1</v>
      </c>
      <c r="J2628" s="1">
        <v>37</v>
      </c>
      <c r="K2628" s="1">
        <v>1</v>
      </c>
      <c r="L2628" s="1">
        <v>901</v>
      </c>
      <c r="M2628" s="6">
        <v>0.35</v>
      </c>
      <c r="N2628" s="4">
        <v>2500</v>
      </c>
      <c r="O2628" s="4">
        <v>192</v>
      </c>
      <c r="P2628" s="4">
        <v>1300</v>
      </c>
      <c r="Q2628" s="3">
        <v>0.24</v>
      </c>
      <c r="R2628" s="1">
        <v>24</v>
      </c>
      <c r="S2628" s="1">
        <v>1300</v>
      </c>
      <c r="T2628" s="1">
        <v>48</v>
      </c>
      <c r="U2628" s="1">
        <v>1</v>
      </c>
      <c r="V2628" s="1">
        <v>23</v>
      </c>
      <c r="W2628" s="1">
        <v>0</v>
      </c>
      <c r="X2628" s="1">
        <v>0</v>
      </c>
      <c r="Y2628" s="1">
        <v>0</v>
      </c>
      <c r="Z2628" s="1">
        <v>6</v>
      </c>
      <c r="AA2628" s="1">
        <v>0</v>
      </c>
      <c r="AB2628" s="1">
        <v>1</v>
      </c>
      <c r="AC2628" s="1">
        <v>0</v>
      </c>
      <c r="AD2628" s="1">
        <v>0</v>
      </c>
      <c r="AE2628" s="1">
        <v>0</v>
      </c>
      <c r="AF2628" s="1">
        <v>0</v>
      </c>
      <c r="AG2628" s="1">
        <v>0</v>
      </c>
      <c r="AH2628" s="1">
        <v>0</v>
      </c>
      <c r="AI2628" s="1">
        <v>0</v>
      </c>
      <c r="AJ2628" s="1" t="s">
        <v>3534</v>
      </c>
      <c r="AK2628" s="1" t="s">
        <v>9980</v>
      </c>
      <c r="AL2628" s="1" t="s">
        <v>9981</v>
      </c>
      <c r="AM2628" s="1" t="s">
        <v>16</v>
      </c>
      <c r="AN2628" s="1" t="s">
        <v>23098</v>
      </c>
      <c r="AO2628" s="1" t="s">
        <v>86</v>
      </c>
      <c r="AP2628" s="1" t="s">
        <v>57</v>
      </c>
      <c r="AQ2628" s="1" t="s">
        <v>25</v>
      </c>
      <c r="AR2628" s="1" t="s">
        <v>30</v>
      </c>
      <c r="AS2628" s="1" t="s">
        <v>23090</v>
      </c>
      <c r="AT2628" s="1" t="s">
        <v>101</v>
      </c>
    </row>
    <row r="2629" spans="1:46" x14ac:dyDescent="0.25">
      <c r="A2629" s="1" t="s">
        <v>17327</v>
      </c>
      <c r="B2629" s="2" t="s">
        <v>23074</v>
      </c>
      <c r="C2629" s="2" t="s">
        <v>23106</v>
      </c>
      <c r="D2629" s="1">
        <v>0</v>
      </c>
      <c r="E2629" s="1">
        <v>4</v>
      </c>
      <c r="F2629" s="1">
        <v>4</v>
      </c>
      <c r="G2629" s="1">
        <v>8</v>
      </c>
      <c r="H2629" s="6">
        <v>0.5</v>
      </c>
      <c r="I2629">
        <v>0</v>
      </c>
      <c r="J2629" s="1">
        <v>39</v>
      </c>
      <c r="K2629" s="1">
        <v>1</v>
      </c>
      <c r="L2629" s="1">
        <v>552</v>
      </c>
      <c r="M2629" s="6">
        <v>0.59</v>
      </c>
      <c r="N2629" s="4">
        <v>2300</v>
      </c>
      <c r="O2629" s="4">
        <v>195</v>
      </c>
      <c r="P2629" s="4">
        <v>800</v>
      </c>
      <c r="Q2629" s="3">
        <v>0.32</v>
      </c>
      <c r="R2629" s="1">
        <v>24</v>
      </c>
      <c r="S2629" s="1">
        <v>800</v>
      </c>
      <c r="T2629" s="1">
        <v>82</v>
      </c>
      <c r="U2629" s="1">
        <v>0</v>
      </c>
      <c r="V2629" s="1">
        <v>23</v>
      </c>
      <c r="W2629" s="1">
        <v>0</v>
      </c>
      <c r="X2629" s="1">
        <v>0</v>
      </c>
      <c r="Y2629" s="1">
        <v>0</v>
      </c>
      <c r="Z2629" s="1">
        <v>2</v>
      </c>
      <c r="AA2629" s="1">
        <v>1</v>
      </c>
      <c r="AB2629" s="1">
        <v>1</v>
      </c>
      <c r="AC2629" s="1">
        <v>588</v>
      </c>
      <c r="AD2629" s="1">
        <v>0</v>
      </c>
      <c r="AE2629" s="1">
        <v>271</v>
      </c>
      <c r="AF2629" s="1">
        <v>0</v>
      </c>
      <c r="AG2629" s="1">
        <v>20</v>
      </c>
      <c r="AH2629" s="1">
        <v>665</v>
      </c>
      <c r="AI2629" s="1">
        <v>1544</v>
      </c>
      <c r="AJ2629" s="1" t="s">
        <v>1016</v>
      </c>
      <c r="AK2629" s="1" t="s">
        <v>1017</v>
      </c>
      <c r="AL2629" s="1" t="s">
        <v>1018</v>
      </c>
      <c r="AM2629" s="1" t="s">
        <v>12</v>
      </c>
      <c r="AN2629" s="1" t="s">
        <v>23098</v>
      </c>
      <c r="AO2629" s="1" t="s">
        <v>364</v>
      </c>
      <c r="AP2629" s="1" t="s">
        <v>57</v>
      </c>
      <c r="AQ2629" s="1" t="s">
        <v>25</v>
      </c>
      <c r="AR2629" s="1" t="s">
        <v>30</v>
      </c>
      <c r="AS2629" s="1" t="s">
        <v>23091</v>
      </c>
      <c r="AT2629" s="1" t="s">
        <v>101</v>
      </c>
    </row>
    <row r="2630" spans="1:46" x14ac:dyDescent="0.25">
      <c r="A2630" s="1" t="s">
        <v>19352</v>
      </c>
      <c r="B2630" s="2" t="s">
        <v>23074</v>
      </c>
      <c r="C2630" s="2" t="s">
        <v>23107</v>
      </c>
      <c r="D2630" s="1">
        <v>0</v>
      </c>
      <c r="E2630" s="1">
        <v>0</v>
      </c>
      <c r="F2630" s="1">
        <v>5</v>
      </c>
      <c r="G2630" s="1">
        <v>5</v>
      </c>
      <c r="H2630" s="6">
        <v>1</v>
      </c>
      <c r="I2630">
        <v>0</v>
      </c>
      <c r="J2630" s="1">
        <v>31</v>
      </c>
      <c r="K2630" s="1">
        <v>1</v>
      </c>
      <c r="L2630" s="1">
        <v>763</v>
      </c>
      <c r="M2630" s="6">
        <v>0.35</v>
      </c>
      <c r="N2630" s="4">
        <v>3500</v>
      </c>
      <c r="O2630" s="4">
        <v>260</v>
      </c>
      <c r="P2630" s="4">
        <v>300</v>
      </c>
      <c r="Q2630" s="3">
        <v>0.23</v>
      </c>
      <c r="R2630" s="1">
        <v>24</v>
      </c>
      <c r="S2630" s="1">
        <v>300</v>
      </c>
      <c r="T2630" s="1">
        <v>17</v>
      </c>
      <c r="U2630" s="1">
        <v>1</v>
      </c>
      <c r="V2630" s="1">
        <v>23</v>
      </c>
      <c r="W2630" s="1">
        <v>0</v>
      </c>
      <c r="X2630" s="1">
        <v>0</v>
      </c>
      <c r="Y2630" s="1">
        <v>0</v>
      </c>
      <c r="Z2630" s="1">
        <v>3</v>
      </c>
      <c r="AA2630" s="1">
        <v>1</v>
      </c>
      <c r="AB2630" s="1">
        <v>0</v>
      </c>
      <c r="AC2630" s="1">
        <v>0</v>
      </c>
      <c r="AD2630" s="1">
        <v>2080</v>
      </c>
      <c r="AE2630" s="1">
        <v>0</v>
      </c>
      <c r="AF2630" s="1">
        <v>0</v>
      </c>
      <c r="AG2630" s="1">
        <v>0</v>
      </c>
      <c r="AH2630" s="1">
        <v>0</v>
      </c>
      <c r="AI2630" s="1">
        <v>2080</v>
      </c>
      <c r="AJ2630" s="1" t="s">
        <v>6942</v>
      </c>
      <c r="AK2630" s="1" t="s">
        <v>6943</v>
      </c>
      <c r="AL2630" s="1" t="s">
        <v>6944</v>
      </c>
      <c r="AM2630" s="1" t="s">
        <v>12</v>
      </c>
      <c r="AN2630" s="1" t="s">
        <v>23098</v>
      </c>
      <c r="AO2630" s="1" t="s">
        <v>86</v>
      </c>
      <c r="AP2630" s="1" t="s">
        <v>57</v>
      </c>
      <c r="AQ2630" s="1" t="s">
        <v>25</v>
      </c>
      <c r="AR2630" s="1" t="s">
        <v>30</v>
      </c>
      <c r="AS2630" s="1" t="s">
        <v>23091</v>
      </c>
      <c r="AT2630" s="1" t="s">
        <v>26</v>
      </c>
    </row>
    <row r="2631" spans="1:46" x14ac:dyDescent="0.25">
      <c r="A2631" s="1" t="s">
        <v>22755</v>
      </c>
      <c r="B2631" s="2" t="s">
        <v>23074</v>
      </c>
      <c r="C2631" s="2" t="s">
        <v>23107</v>
      </c>
      <c r="D2631" s="1">
        <v>3</v>
      </c>
      <c r="E2631" s="1">
        <v>1</v>
      </c>
      <c r="F2631" s="1">
        <v>4</v>
      </c>
      <c r="G2631" s="1">
        <v>8</v>
      </c>
      <c r="H2631" s="6">
        <v>0.5</v>
      </c>
      <c r="I2631">
        <v>0</v>
      </c>
      <c r="J2631" s="1">
        <v>38</v>
      </c>
      <c r="K2631" s="1">
        <v>1</v>
      </c>
      <c r="L2631" s="1">
        <v>771</v>
      </c>
      <c r="M2631" s="6">
        <v>0.04</v>
      </c>
      <c r="N2631" s="4">
        <v>7000</v>
      </c>
      <c r="O2631" s="4">
        <v>600</v>
      </c>
      <c r="P2631" s="4">
        <v>500</v>
      </c>
      <c r="Q2631" s="3">
        <v>0.33</v>
      </c>
      <c r="R2631" s="1">
        <v>24</v>
      </c>
      <c r="S2631" s="1">
        <v>500</v>
      </c>
      <c r="T2631" s="1">
        <v>44</v>
      </c>
      <c r="U2631" s="1">
        <v>1</v>
      </c>
      <c r="V2631" s="1">
        <v>23</v>
      </c>
      <c r="W2631" s="1">
        <v>1</v>
      </c>
      <c r="X2631" s="1">
        <v>1</v>
      </c>
      <c r="Y2631" s="1">
        <v>1</v>
      </c>
      <c r="Z2631" s="1">
        <v>1</v>
      </c>
      <c r="AA2631" s="1">
        <v>1</v>
      </c>
      <c r="AB2631" s="1">
        <v>0</v>
      </c>
      <c r="AC2631" s="1">
        <v>0</v>
      </c>
      <c r="AD2631" s="1">
        <v>0</v>
      </c>
      <c r="AE2631" s="1">
        <v>0</v>
      </c>
      <c r="AF2631" s="1">
        <v>0</v>
      </c>
      <c r="AG2631" s="1">
        <v>0</v>
      </c>
      <c r="AH2631" s="1">
        <v>0</v>
      </c>
      <c r="AI2631" s="1">
        <v>0</v>
      </c>
      <c r="AJ2631" s="1" t="s">
        <v>7456</v>
      </c>
      <c r="AK2631" s="1" t="s">
        <v>16146</v>
      </c>
      <c r="AL2631" s="1" t="s">
        <v>16147</v>
      </c>
      <c r="AM2631" s="1" t="s">
        <v>12</v>
      </c>
      <c r="AN2631" s="1" t="s">
        <v>23098</v>
      </c>
      <c r="AO2631" s="1" t="s">
        <v>86</v>
      </c>
      <c r="AP2631" s="1" t="s">
        <v>86</v>
      </c>
      <c r="AQ2631" s="1" t="s">
        <v>14</v>
      </c>
      <c r="AR2631" s="1" t="s">
        <v>19</v>
      </c>
      <c r="AS2631" s="1" t="s">
        <v>23091</v>
      </c>
      <c r="AT2631" s="1" t="s">
        <v>26</v>
      </c>
    </row>
    <row r="2632" spans="1:46" x14ac:dyDescent="0.25">
      <c r="A2632" s="1" t="s">
        <v>18751</v>
      </c>
      <c r="B2632" s="2" t="s">
        <v>23074</v>
      </c>
      <c r="C2632" s="2" t="s">
        <v>23107</v>
      </c>
      <c r="D2632" s="1">
        <v>0</v>
      </c>
      <c r="E2632" s="1">
        <v>0</v>
      </c>
      <c r="F2632" s="1">
        <v>3</v>
      </c>
      <c r="G2632" s="1">
        <v>3</v>
      </c>
      <c r="H2632" s="6">
        <v>1</v>
      </c>
      <c r="I2632">
        <v>0</v>
      </c>
      <c r="J2632" s="1">
        <v>62</v>
      </c>
      <c r="K2632" s="1">
        <v>0</v>
      </c>
      <c r="L2632" s="1">
        <v>790</v>
      </c>
      <c r="M2632" s="6">
        <v>0.08</v>
      </c>
      <c r="N2632" s="4">
        <v>1920</v>
      </c>
      <c r="O2632" s="4">
        <v>160</v>
      </c>
      <c r="P2632" s="4">
        <v>150</v>
      </c>
      <c r="Q2632" s="3">
        <v>0.3</v>
      </c>
      <c r="R2632" s="1">
        <v>18</v>
      </c>
      <c r="S2632" s="1">
        <v>150</v>
      </c>
      <c r="T2632" s="1">
        <v>21</v>
      </c>
      <c r="U2632" s="1">
        <v>1</v>
      </c>
      <c r="V2632" s="1">
        <v>23</v>
      </c>
      <c r="W2632" s="1">
        <v>0</v>
      </c>
      <c r="X2632" s="1">
        <v>0</v>
      </c>
      <c r="Y2632" s="1">
        <v>0</v>
      </c>
      <c r="Z2632" s="1">
        <v>4</v>
      </c>
      <c r="AA2632" s="1">
        <v>1</v>
      </c>
      <c r="AB2632" s="1">
        <v>0</v>
      </c>
      <c r="AC2632" s="1">
        <v>0</v>
      </c>
      <c r="AD2632" s="1">
        <v>0</v>
      </c>
      <c r="AE2632" s="1">
        <v>0</v>
      </c>
      <c r="AF2632" s="1">
        <v>250</v>
      </c>
      <c r="AG2632" s="1">
        <v>0</v>
      </c>
      <c r="AH2632" s="1">
        <v>0</v>
      </c>
      <c r="AI2632" s="1">
        <v>250</v>
      </c>
      <c r="AJ2632" s="1" t="s">
        <v>2328</v>
      </c>
      <c r="AK2632" s="1" t="s">
        <v>5248</v>
      </c>
      <c r="AL2632" s="1" t="s">
        <v>5249</v>
      </c>
      <c r="AM2632" s="1" t="s">
        <v>12</v>
      </c>
      <c r="AN2632" s="1" t="s">
        <v>23097</v>
      </c>
      <c r="AO2632" s="1" t="s">
        <v>86</v>
      </c>
      <c r="AP2632" s="1" t="s">
        <v>57</v>
      </c>
      <c r="AQ2632" s="1" t="s">
        <v>25</v>
      </c>
      <c r="AR2632" s="1" t="s">
        <v>30</v>
      </c>
      <c r="AS2632" s="1" t="s">
        <v>23091</v>
      </c>
      <c r="AT2632" s="1" t="s">
        <v>26</v>
      </c>
    </row>
    <row r="2633" spans="1:46" x14ac:dyDescent="0.25">
      <c r="A2633" s="1" t="s">
        <v>18776</v>
      </c>
      <c r="B2633" s="2" t="s">
        <v>23074</v>
      </c>
      <c r="C2633" s="2" t="s">
        <v>23107</v>
      </c>
      <c r="D2633" s="1">
        <v>0</v>
      </c>
      <c r="E2633" s="1">
        <v>0</v>
      </c>
      <c r="F2633" s="1">
        <v>2</v>
      </c>
      <c r="G2633" s="1">
        <v>2</v>
      </c>
      <c r="H2633" s="6">
        <v>1</v>
      </c>
      <c r="I2633">
        <v>1</v>
      </c>
      <c r="J2633" s="1">
        <v>38</v>
      </c>
      <c r="K2633" s="1">
        <v>1</v>
      </c>
      <c r="L2633" s="1">
        <v>771</v>
      </c>
      <c r="M2633" s="6">
        <v>0.15</v>
      </c>
      <c r="N2633" s="4">
        <v>1800</v>
      </c>
      <c r="O2633" s="4">
        <v>150</v>
      </c>
      <c r="P2633" s="4">
        <v>400</v>
      </c>
      <c r="Q2633" s="3">
        <v>0.35</v>
      </c>
      <c r="R2633" s="1">
        <v>24</v>
      </c>
      <c r="S2633" s="1">
        <v>400</v>
      </c>
      <c r="T2633" s="1">
        <v>13</v>
      </c>
      <c r="U2633" s="1">
        <v>1</v>
      </c>
      <c r="V2633" s="1">
        <v>23</v>
      </c>
      <c r="W2633" s="1">
        <v>1</v>
      </c>
      <c r="X2633" s="1">
        <v>1</v>
      </c>
      <c r="Y2633" s="1">
        <v>0</v>
      </c>
      <c r="Z2633" s="1">
        <v>3</v>
      </c>
      <c r="AA2633" s="1">
        <v>1</v>
      </c>
      <c r="AB2633" s="1">
        <v>1</v>
      </c>
      <c r="AC2633" s="1">
        <v>0</v>
      </c>
      <c r="AD2633" s="1">
        <v>0</v>
      </c>
      <c r="AE2633" s="1">
        <v>0</v>
      </c>
      <c r="AF2633" s="1">
        <v>0</v>
      </c>
      <c r="AG2633" s="1">
        <v>0</v>
      </c>
      <c r="AH2633" s="1">
        <v>0</v>
      </c>
      <c r="AI2633" s="1">
        <v>0</v>
      </c>
      <c r="AJ2633" s="1" t="s">
        <v>5318</v>
      </c>
      <c r="AK2633" s="1" t="s">
        <v>5319</v>
      </c>
      <c r="AL2633" s="1" t="s">
        <v>5320</v>
      </c>
      <c r="AM2633" s="1" t="s">
        <v>16</v>
      </c>
      <c r="AN2633" s="1" t="s">
        <v>23098</v>
      </c>
      <c r="AO2633" s="1" t="s">
        <v>86</v>
      </c>
      <c r="AP2633" s="1" t="s">
        <v>86</v>
      </c>
      <c r="AQ2633" s="1" t="s">
        <v>14</v>
      </c>
      <c r="AR2633" s="1" t="s">
        <v>30</v>
      </c>
      <c r="AS2633" s="1" t="s">
        <v>23091</v>
      </c>
      <c r="AT2633" s="1" t="s">
        <v>101</v>
      </c>
    </row>
    <row r="2634" spans="1:46" x14ac:dyDescent="0.25">
      <c r="A2634" s="1" t="s">
        <v>20040</v>
      </c>
      <c r="B2634" s="2" t="s">
        <v>23074</v>
      </c>
      <c r="C2634" s="2" t="s">
        <v>23107</v>
      </c>
      <c r="D2634" s="1">
        <v>0</v>
      </c>
      <c r="E2634" s="1">
        <v>0</v>
      </c>
      <c r="F2634" s="1">
        <v>3</v>
      </c>
      <c r="G2634" s="1">
        <v>3</v>
      </c>
      <c r="H2634" s="6">
        <v>1</v>
      </c>
      <c r="I2634">
        <v>1</v>
      </c>
      <c r="J2634" s="1">
        <v>30</v>
      </c>
      <c r="K2634" s="1">
        <v>1</v>
      </c>
      <c r="L2634" s="1">
        <v>763</v>
      </c>
      <c r="M2634" s="6">
        <v>0.36</v>
      </c>
      <c r="N2634" s="4">
        <v>1650</v>
      </c>
      <c r="O2634" s="4">
        <v>125</v>
      </c>
      <c r="P2634" s="4">
        <v>550</v>
      </c>
      <c r="Q2634" s="3">
        <v>0.26</v>
      </c>
      <c r="R2634" s="1">
        <v>24</v>
      </c>
      <c r="S2634" s="1">
        <v>550</v>
      </c>
      <c r="T2634" s="1">
        <v>50</v>
      </c>
      <c r="U2634" s="1">
        <v>0</v>
      </c>
      <c r="V2634" s="1">
        <v>23</v>
      </c>
      <c r="W2634" s="1">
        <v>1</v>
      </c>
      <c r="X2634" s="1">
        <v>0</v>
      </c>
      <c r="Y2634" s="1">
        <v>1</v>
      </c>
      <c r="Z2634" s="1">
        <v>2</v>
      </c>
      <c r="AA2634" s="1">
        <v>0</v>
      </c>
      <c r="AB2634" s="1">
        <v>1</v>
      </c>
      <c r="AC2634" s="1">
        <v>0</v>
      </c>
      <c r="AD2634" s="1">
        <v>0</v>
      </c>
      <c r="AE2634" s="1">
        <v>0</v>
      </c>
      <c r="AF2634" s="1">
        <v>0</v>
      </c>
      <c r="AG2634" s="1">
        <v>0</v>
      </c>
      <c r="AH2634" s="1">
        <v>280</v>
      </c>
      <c r="AI2634" s="1">
        <v>280</v>
      </c>
      <c r="AJ2634" s="1" t="s">
        <v>8867</v>
      </c>
      <c r="AK2634" s="1" t="s">
        <v>8868</v>
      </c>
      <c r="AL2634" s="1" t="s">
        <v>8869</v>
      </c>
      <c r="AM2634" s="1" t="s">
        <v>16</v>
      </c>
      <c r="AN2634" s="1" t="s">
        <v>23098</v>
      </c>
      <c r="AO2634" s="1" t="s">
        <v>364</v>
      </c>
      <c r="AP2634" s="1" t="s">
        <v>86</v>
      </c>
      <c r="AQ2634" s="1" t="s">
        <v>25</v>
      </c>
      <c r="AR2634" s="1" t="s">
        <v>19</v>
      </c>
      <c r="AS2634" s="1" t="s">
        <v>23090</v>
      </c>
      <c r="AT2634" s="1" t="s">
        <v>101</v>
      </c>
    </row>
    <row r="2635" spans="1:46" x14ac:dyDescent="0.25">
      <c r="A2635" s="1" t="s">
        <v>17479</v>
      </c>
      <c r="B2635" s="2" t="s">
        <v>23074</v>
      </c>
      <c r="C2635" s="2" t="s">
        <v>23108</v>
      </c>
      <c r="D2635" s="1">
        <v>0</v>
      </c>
      <c r="E2635" s="1">
        <v>1</v>
      </c>
      <c r="F2635" s="1">
        <v>1</v>
      </c>
      <c r="G2635" s="1">
        <v>2</v>
      </c>
      <c r="H2635" s="6">
        <v>0.5</v>
      </c>
      <c r="I2635">
        <v>0</v>
      </c>
      <c r="J2635" s="1">
        <v>32</v>
      </c>
      <c r="K2635" s="1">
        <v>0</v>
      </c>
      <c r="L2635" s="1">
        <v>718</v>
      </c>
      <c r="M2635" s="6">
        <v>0.31</v>
      </c>
      <c r="N2635" s="4">
        <v>3100</v>
      </c>
      <c r="O2635" s="4">
        <v>200</v>
      </c>
      <c r="P2635" s="4">
        <v>500</v>
      </c>
      <c r="Q2635" s="3">
        <v>0.27</v>
      </c>
      <c r="R2635" s="1">
        <v>12</v>
      </c>
      <c r="S2635" s="1">
        <v>500</v>
      </c>
      <c r="T2635" s="1">
        <v>38</v>
      </c>
      <c r="U2635" s="1">
        <v>1</v>
      </c>
      <c r="V2635" s="1">
        <v>23</v>
      </c>
      <c r="W2635" s="1">
        <v>0</v>
      </c>
      <c r="X2635" s="1">
        <v>0</v>
      </c>
      <c r="Y2635" s="1">
        <v>1</v>
      </c>
      <c r="Z2635" s="1">
        <v>0</v>
      </c>
      <c r="AA2635" s="1">
        <v>1</v>
      </c>
      <c r="AB2635" s="1">
        <v>0</v>
      </c>
      <c r="AC2635" s="1">
        <v>0</v>
      </c>
      <c r="AD2635" s="1">
        <v>0</v>
      </c>
      <c r="AE2635" s="1">
        <v>0</v>
      </c>
      <c r="AF2635" s="1">
        <v>0</v>
      </c>
      <c r="AG2635" s="1">
        <v>350</v>
      </c>
      <c r="AH2635" s="1">
        <v>80</v>
      </c>
      <c r="AI2635" s="1">
        <v>430</v>
      </c>
      <c r="AJ2635" s="1" t="s">
        <v>47</v>
      </c>
      <c r="AK2635" s="1" t="s">
        <v>1499</v>
      </c>
      <c r="AL2635" s="1" t="s">
        <v>1500</v>
      </c>
      <c r="AM2635" s="1" t="s">
        <v>12</v>
      </c>
      <c r="AN2635" s="1" t="s">
        <v>23097</v>
      </c>
      <c r="AO2635" s="1" t="s">
        <v>86</v>
      </c>
      <c r="AP2635" s="1" t="s">
        <v>57</v>
      </c>
      <c r="AQ2635" s="1" t="s">
        <v>25</v>
      </c>
      <c r="AR2635" s="1" t="s">
        <v>19</v>
      </c>
      <c r="AS2635" s="1" t="s">
        <v>23091</v>
      </c>
      <c r="AT2635" s="1" t="s">
        <v>26</v>
      </c>
    </row>
    <row r="2636" spans="1:46" x14ac:dyDescent="0.25">
      <c r="A2636" s="1" t="s">
        <v>21713</v>
      </c>
      <c r="B2636" s="2" t="s">
        <v>23074</v>
      </c>
      <c r="C2636" s="2" t="s">
        <v>23108</v>
      </c>
      <c r="D2636" s="1">
        <v>0</v>
      </c>
      <c r="E2636" s="1">
        <v>1</v>
      </c>
      <c r="F2636" s="1">
        <v>5</v>
      </c>
      <c r="G2636" s="1">
        <v>6</v>
      </c>
      <c r="H2636" s="6">
        <v>0.83333333333333337</v>
      </c>
      <c r="I2636">
        <v>0</v>
      </c>
      <c r="J2636" s="1">
        <v>40</v>
      </c>
      <c r="K2636" s="1">
        <v>0</v>
      </c>
      <c r="L2636" s="1">
        <v>676</v>
      </c>
      <c r="M2636" s="6">
        <v>0.52</v>
      </c>
      <c r="N2636" s="4">
        <v>4000</v>
      </c>
      <c r="O2636" s="4">
        <v>300</v>
      </c>
      <c r="P2636" s="4">
        <v>600</v>
      </c>
      <c r="Q2636" s="3">
        <v>0.3</v>
      </c>
      <c r="R2636" s="1">
        <v>24</v>
      </c>
      <c r="S2636" s="1">
        <v>600</v>
      </c>
      <c r="T2636" s="1">
        <v>48</v>
      </c>
      <c r="U2636" s="1">
        <v>0</v>
      </c>
      <c r="V2636" s="1">
        <v>23</v>
      </c>
      <c r="W2636" s="1">
        <v>1</v>
      </c>
      <c r="X2636" s="1">
        <v>1</v>
      </c>
      <c r="Y2636" s="1">
        <v>1</v>
      </c>
      <c r="Z2636" s="1">
        <v>3</v>
      </c>
      <c r="AA2636" s="1">
        <v>0</v>
      </c>
      <c r="AB2636" s="1">
        <v>0</v>
      </c>
      <c r="AC2636" s="1">
        <v>833</v>
      </c>
      <c r="AD2636" s="1">
        <v>0</v>
      </c>
      <c r="AE2636" s="1">
        <v>0</v>
      </c>
      <c r="AF2636" s="1">
        <v>1099</v>
      </c>
      <c r="AG2636" s="1">
        <v>730</v>
      </c>
      <c r="AH2636" s="1">
        <v>260</v>
      </c>
      <c r="AI2636" s="1">
        <v>2922</v>
      </c>
      <c r="AJ2636" s="1" t="s">
        <v>4290</v>
      </c>
      <c r="AK2636" s="1" t="s">
        <v>13400</v>
      </c>
      <c r="AL2636" s="1" t="s">
        <v>13401</v>
      </c>
      <c r="AM2636" s="1" t="s">
        <v>12</v>
      </c>
      <c r="AN2636" s="1" t="s">
        <v>23097</v>
      </c>
      <c r="AO2636" s="1" t="s">
        <v>364</v>
      </c>
      <c r="AP2636" s="1" t="s">
        <v>86</v>
      </c>
      <c r="AQ2636" s="1" t="s">
        <v>14</v>
      </c>
      <c r="AR2636" s="1" t="s">
        <v>19</v>
      </c>
      <c r="AS2636" s="1" t="s">
        <v>23090</v>
      </c>
      <c r="AT2636" s="1" t="s">
        <v>26</v>
      </c>
    </row>
    <row r="2637" spans="1:46" x14ac:dyDescent="0.25">
      <c r="A2637" s="1" t="s">
        <v>22646</v>
      </c>
      <c r="B2637" s="2" t="s">
        <v>23075</v>
      </c>
      <c r="C2637" s="2" t="s">
        <v>23106</v>
      </c>
      <c r="D2637" s="1">
        <v>3</v>
      </c>
      <c r="E2637" s="1">
        <v>3</v>
      </c>
      <c r="F2637" s="1">
        <v>4</v>
      </c>
      <c r="G2637" s="1">
        <v>10</v>
      </c>
      <c r="H2637" s="6">
        <v>0.4</v>
      </c>
      <c r="I2637">
        <v>0</v>
      </c>
      <c r="J2637" s="1">
        <v>32</v>
      </c>
      <c r="K2637" s="1">
        <v>0</v>
      </c>
      <c r="L2637" s="1">
        <v>706</v>
      </c>
      <c r="M2637" s="6">
        <v>0.53</v>
      </c>
      <c r="N2637" s="4">
        <v>2600</v>
      </c>
      <c r="O2637" s="4">
        <v>190</v>
      </c>
      <c r="P2637" s="4">
        <v>500</v>
      </c>
      <c r="Q2637" s="3">
        <v>0.33</v>
      </c>
      <c r="R2637" s="1">
        <v>24</v>
      </c>
      <c r="S2637" s="1">
        <v>500</v>
      </c>
      <c r="T2637" s="1">
        <v>45</v>
      </c>
      <c r="U2637" s="1">
        <v>1</v>
      </c>
      <c r="V2637" s="1">
        <v>23</v>
      </c>
      <c r="W2637" s="1">
        <v>1</v>
      </c>
      <c r="X2637" s="1">
        <v>0</v>
      </c>
      <c r="Y2637" s="1">
        <v>1</v>
      </c>
      <c r="Z2637" s="1">
        <v>0</v>
      </c>
      <c r="AA2637" s="1">
        <v>1</v>
      </c>
      <c r="AB2637" s="1">
        <v>0</v>
      </c>
      <c r="AC2637" s="1">
        <v>1957</v>
      </c>
      <c r="AD2637" s="1">
        <v>200</v>
      </c>
      <c r="AE2637" s="1">
        <v>0</v>
      </c>
      <c r="AF2637" s="1">
        <v>0</v>
      </c>
      <c r="AG2637" s="1">
        <v>0</v>
      </c>
      <c r="AH2637" s="1">
        <v>0</v>
      </c>
      <c r="AI2637" s="1">
        <v>2157</v>
      </c>
      <c r="AJ2637" s="1" t="s">
        <v>7489</v>
      </c>
      <c r="AK2637" s="1" t="s">
        <v>15841</v>
      </c>
      <c r="AL2637" s="1" t="s">
        <v>15842</v>
      </c>
      <c r="AM2637" s="1" t="s">
        <v>12</v>
      </c>
      <c r="AN2637" s="1" t="s">
        <v>23097</v>
      </c>
      <c r="AO2637" s="1" t="s">
        <v>86</v>
      </c>
      <c r="AP2637" s="1" t="s">
        <v>86</v>
      </c>
      <c r="AQ2637" s="1" t="s">
        <v>25</v>
      </c>
      <c r="AR2637" s="1" t="s">
        <v>19</v>
      </c>
      <c r="AS2637" s="1" t="s">
        <v>23091</v>
      </c>
      <c r="AT2637" s="1" t="s">
        <v>26</v>
      </c>
    </row>
    <row r="2638" spans="1:46" x14ac:dyDescent="0.25">
      <c r="A2638" s="1" t="s">
        <v>19819</v>
      </c>
      <c r="B2638" s="2" t="s">
        <v>23075</v>
      </c>
      <c r="C2638" s="2" t="s">
        <v>23106</v>
      </c>
      <c r="D2638" s="1">
        <v>0</v>
      </c>
      <c r="E2638" s="1">
        <v>0</v>
      </c>
      <c r="F2638" s="1">
        <v>1</v>
      </c>
      <c r="G2638" s="1">
        <v>1</v>
      </c>
      <c r="H2638" s="6">
        <v>1</v>
      </c>
      <c r="I2638">
        <v>1</v>
      </c>
      <c r="J2638" s="1">
        <v>35</v>
      </c>
      <c r="K2638" s="1">
        <v>1</v>
      </c>
      <c r="L2638" s="1">
        <v>683</v>
      </c>
      <c r="M2638" s="6">
        <v>0.42</v>
      </c>
      <c r="N2638" s="4">
        <v>1700</v>
      </c>
      <c r="O2638" s="4">
        <v>175</v>
      </c>
      <c r="P2638" s="4">
        <v>220</v>
      </c>
      <c r="Q2638" s="3">
        <v>0.31</v>
      </c>
      <c r="R2638" s="1">
        <v>24</v>
      </c>
      <c r="S2638" s="1">
        <v>220</v>
      </c>
      <c r="T2638" s="1">
        <v>16</v>
      </c>
      <c r="U2638" s="1">
        <v>1</v>
      </c>
      <c r="V2638" s="1">
        <v>23</v>
      </c>
      <c r="W2638" s="1">
        <v>0</v>
      </c>
      <c r="X2638" s="1">
        <v>0</v>
      </c>
      <c r="Y2638" s="1">
        <v>1</v>
      </c>
      <c r="Z2638" s="1">
        <v>0</v>
      </c>
      <c r="AA2638" s="1">
        <v>1</v>
      </c>
      <c r="AB2638" s="1">
        <v>1</v>
      </c>
      <c r="AC2638" s="1">
        <v>975</v>
      </c>
      <c r="AD2638" s="1">
        <v>0</v>
      </c>
      <c r="AE2638" s="1">
        <v>0</v>
      </c>
      <c r="AF2638" s="1">
        <v>430</v>
      </c>
      <c r="AG2638" s="1">
        <v>0</v>
      </c>
      <c r="AH2638" s="1">
        <v>0</v>
      </c>
      <c r="AI2638" s="1">
        <v>1405</v>
      </c>
      <c r="AJ2638" s="1" t="s">
        <v>8237</v>
      </c>
      <c r="AK2638" s="1" t="s">
        <v>8238</v>
      </c>
      <c r="AL2638" s="1" t="s">
        <v>8239</v>
      </c>
      <c r="AM2638" s="1" t="s">
        <v>16</v>
      </c>
      <c r="AN2638" s="1" t="s">
        <v>23098</v>
      </c>
      <c r="AO2638" s="1" t="s">
        <v>86</v>
      </c>
      <c r="AP2638" s="1" t="s">
        <v>57</v>
      </c>
      <c r="AQ2638" s="1" t="s">
        <v>25</v>
      </c>
      <c r="AR2638" s="1" t="s">
        <v>19</v>
      </c>
      <c r="AS2638" s="1" t="s">
        <v>23091</v>
      </c>
      <c r="AT2638" s="1" t="s">
        <v>101</v>
      </c>
    </row>
    <row r="2639" spans="1:46" x14ac:dyDescent="0.25">
      <c r="A2639" s="1" t="s">
        <v>20390</v>
      </c>
      <c r="B2639" s="2" t="s">
        <v>23075</v>
      </c>
      <c r="C2639" s="2" t="s">
        <v>23106</v>
      </c>
      <c r="D2639" s="1">
        <v>1</v>
      </c>
      <c r="E2639" s="1">
        <v>0</v>
      </c>
      <c r="F2639" s="1">
        <v>2</v>
      </c>
      <c r="G2639" s="1">
        <v>3</v>
      </c>
      <c r="H2639" s="6">
        <v>0.66666666666666663</v>
      </c>
      <c r="I2639">
        <v>1</v>
      </c>
      <c r="J2639" s="1">
        <v>34</v>
      </c>
      <c r="K2639" s="1">
        <v>0</v>
      </c>
      <c r="L2639" s="1">
        <v>681</v>
      </c>
      <c r="M2639" s="6">
        <v>0.33</v>
      </c>
      <c r="N2639" s="4">
        <v>5000</v>
      </c>
      <c r="O2639" s="4">
        <v>450</v>
      </c>
      <c r="P2639" s="4">
        <v>600</v>
      </c>
      <c r="Q2639" s="3">
        <v>0.3</v>
      </c>
      <c r="R2639" s="1">
        <v>24</v>
      </c>
      <c r="S2639" s="1">
        <v>600</v>
      </c>
      <c r="T2639" s="1">
        <v>42</v>
      </c>
      <c r="U2639" s="1">
        <v>0</v>
      </c>
      <c r="V2639" s="1">
        <v>23</v>
      </c>
      <c r="W2639" s="1">
        <v>1</v>
      </c>
      <c r="X2639" s="1">
        <v>1</v>
      </c>
      <c r="Y2639" s="1">
        <v>1</v>
      </c>
      <c r="Z2639" s="1">
        <v>2</v>
      </c>
      <c r="AA2639" s="1">
        <v>0</v>
      </c>
      <c r="AB2639" s="1">
        <v>1</v>
      </c>
      <c r="AC2639" s="1">
        <v>2990</v>
      </c>
      <c r="AD2639" s="1">
        <v>0</v>
      </c>
      <c r="AE2639" s="1">
        <v>416</v>
      </c>
      <c r="AF2639" s="1">
        <v>350</v>
      </c>
      <c r="AG2639" s="1">
        <v>0</v>
      </c>
      <c r="AH2639" s="1">
        <v>1000</v>
      </c>
      <c r="AI2639" s="1">
        <v>4756</v>
      </c>
      <c r="AJ2639" s="1" t="s">
        <v>9807</v>
      </c>
      <c r="AK2639" s="1" t="s">
        <v>9808</v>
      </c>
      <c r="AL2639" s="1" t="s">
        <v>9809</v>
      </c>
      <c r="AM2639" s="1" t="s">
        <v>16</v>
      </c>
      <c r="AN2639" s="1" t="s">
        <v>23097</v>
      </c>
      <c r="AO2639" s="1" t="s">
        <v>364</v>
      </c>
      <c r="AP2639" s="1" t="s">
        <v>86</v>
      </c>
      <c r="AQ2639" s="1" t="s">
        <v>14</v>
      </c>
      <c r="AR2639" s="1" t="s">
        <v>19</v>
      </c>
      <c r="AS2639" s="1" t="s">
        <v>23090</v>
      </c>
      <c r="AT2639" s="1" t="s">
        <v>101</v>
      </c>
    </row>
    <row r="2640" spans="1:46" x14ac:dyDescent="0.25">
      <c r="A2640" s="1" t="s">
        <v>18765</v>
      </c>
      <c r="B2640" s="2" t="s">
        <v>23075</v>
      </c>
      <c r="C2640" s="2" t="s">
        <v>23107</v>
      </c>
      <c r="D2640" s="1">
        <v>0</v>
      </c>
      <c r="E2640" s="1">
        <v>0</v>
      </c>
      <c r="F2640" s="1">
        <v>2</v>
      </c>
      <c r="G2640" s="1">
        <v>2</v>
      </c>
      <c r="H2640" s="6">
        <v>1</v>
      </c>
      <c r="I2640">
        <v>1</v>
      </c>
      <c r="J2640" s="1">
        <v>31</v>
      </c>
      <c r="K2640" s="1">
        <v>1</v>
      </c>
      <c r="L2640" s="1">
        <v>874</v>
      </c>
      <c r="M2640" s="6">
        <v>0.22</v>
      </c>
      <c r="N2640" s="4">
        <v>5000</v>
      </c>
      <c r="O2640" s="4">
        <v>450</v>
      </c>
      <c r="P2640" s="4">
        <v>800</v>
      </c>
      <c r="Q2640" s="3">
        <v>0.26</v>
      </c>
      <c r="R2640" s="1">
        <v>12</v>
      </c>
      <c r="S2640" s="1">
        <v>800</v>
      </c>
      <c r="T2640" s="1">
        <v>61</v>
      </c>
      <c r="U2640" s="1">
        <v>1</v>
      </c>
      <c r="V2640" s="1">
        <v>23</v>
      </c>
      <c r="W2640" s="1">
        <v>1</v>
      </c>
      <c r="X2640" s="1">
        <v>1</v>
      </c>
      <c r="Y2640" s="1">
        <v>1</v>
      </c>
      <c r="Z2640" s="1">
        <v>3</v>
      </c>
      <c r="AA2640" s="1">
        <v>0</v>
      </c>
      <c r="AB2640" s="1">
        <v>1</v>
      </c>
      <c r="AC2640" s="1">
        <v>731</v>
      </c>
      <c r="AD2640" s="1">
        <v>0</v>
      </c>
      <c r="AE2640" s="1">
        <v>0</v>
      </c>
      <c r="AF2640" s="1">
        <v>0</v>
      </c>
      <c r="AG2640" s="1">
        <v>30</v>
      </c>
      <c r="AH2640" s="1">
        <v>0</v>
      </c>
      <c r="AI2640" s="1">
        <v>761</v>
      </c>
      <c r="AJ2640" s="1" t="s">
        <v>5287</v>
      </c>
      <c r="AK2640" s="1" t="s">
        <v>5288</v>
      </c>
      <c r="AL2640" s="1" t="s">
        <v>5289</v>
      </c>
      <c r="AM2640" s="1" t="s">
        <v>16</v>
      </c>
      <c r="AN2640" s="1" t="s">
        <v>23098</v>
      </c>
      <c r="AO2640" s="1" t="s">
        <v>86</v>
      </c>
      <c r="AP2640" s="1" t="s">
        <v>86</v>
      </c>
      <c r="AQ2640" s="1" t="s">
        <v>14</v>
      </c>
      <c r="AR2640" s="1" t="s">
        <v>19</v>
      </c>
      <c r="AS2640" s="1" t="s">
        <v>23090</v>
      </c>
      <c r="AT2640" s="1" t="s">
        <v>101</v>
      </c>
    </row>
    <row r="2641" spans="1:46" x14ac:dyDescent="0.25">
      <c r="A2641" s="1" t="s">
        <v>17469</v>
      </c>
      <c r="B2641" s="2" t="s">
        <v>23075</v>
      </c>
      <c r="C2641" s="2" t="s">
        <v>23108</v>
      </c>
      <c r="D2641" s="1">
        <v>0</v>
      </c>
      <c r="E2641" s="1">
        <v>5</v>
      </c>
      <c r="F2641" s="1">
        <v>3</v>
      </c>
      <c r="G2641" s="1">
        <v>8</v>
      </c>
      <c r="H2641" s="6">
        <v>0.375</v>
      </c>
      <c r="I2641">
        <v>0</v>
      </c>
      <c r="J2641" s="1">
        <v>35</v>
      </c>
      <c r="K2641" s="1">
        <v>0</v>
      </c>
      <c r="L2641" s="1">
        <v>664</v>
      </c>
      <c r="M2641" s="6">
        <v>0.34</v>
      </c>
      <c r="N2641" s="4">
        <v>6200</v>
      </c>
      <c r="O2641" s="4">
        <v>600</v>
      </c>
      <c r="P2641" s="4">
        <v>1500</v>
      </c>
      <c r="Q2641" s="3">
        <v>0.28999999999999998</v>
      </c>
      <c r="R2641" s="1">
        <v>24</v>
      </c>
      <c r="S2641" s="1">
        <v>1500</v>
      </c>
      <c r="T2641" s="1">
        <v>109</v>
      </c>
      <c r="U2641" s="1">
        <v>1</v>
      </c>
      <c r="V2641" s="1">
        <v>23</v>
      </c>
      <c r="W2641" s="1">
        <v>1</v>
      </c>
      <c r="X2641" s="1">
        <v>0</v>
      </c>
      <c r="Y2641" s="1">
        <v>1</v>
      </c>
      <c r="Z2641" s="1">
        <v>1</v>
      </c>
      <c r="AA2641" s="1">
        <v>1</v>
      </c>
      <c r="AB2641" s="1">
        <v>0</v>
      </c>
      <c r="AC2641" s="1">
        <v>103</v>
      </c>
      <c r="AD2641" s="1">
        <v>1964</v>
      </c>
      <c r="AE2641" s="1">
        <v>78</v>
      </c>
      <c r="AF2641" s="1">
        <v>663</v>
      </c>
      <c r="AG2641" s="1">
        <v>330</v>
      </c>
      <c r="AH2641" s="1">
        <v>0</v>
      </c>
      <c r="AI2641" s="1">
        <v>3138</v>
      </c>
      <c r="AJ2641" s="1" t="s">
        <v>1468</v>
      </c>
      <c r="AK2641" s="1" t="s">
        <v>1469</v>
      </c>
      <c r="AL2641" s="1" t="s">
        <v>1470</v>
      </c>
      <c r="AM2641" s="1" t="s">
        <v>12</v>
      </c>
      <c r="AN2641" s="1" t="s">
        <v>23097</v>
      </c>
      <c r="AO2641" s="1" t="s">
        <v>86</v>
      </c>
      <c r="AP2641" s="1" t="s">
        <v>86</v>
      </c>
      <c r="AQ2641" s="1" t="s">
        <v>25</v>
      </c>
      <c r="AR2641" s="1" t="s">
        <v>19</v>
      </c>
      <c r="AS2641" s="1" t="s">
        <v>23091</v>
      </c>
      <c r="AT2641" s="1" t="s">
        <v>26</v>
      </c>
    </row>
    <row r="2642" spans="1:46" x14ac:dyDescent="0.25">
      <c r="A2642" s="1" t="s">
        <v>20394</v>
      </c>
      <c r="B2642" s="2" t="s">
        <v>23101</v>
      </c>
      <c r="C2642" s="2" t="s">
        <v>23104</v>
      </c>
      <c r="D2642" s="1">
        <v>0</v>
      </c>
      <c r="E2642" s="1">
        <v>0</v>
      </c>
      <c r="F2642" s="1">
        <v>3</v>
      </c>
      <c r="G2642" s="1">
        <v>3</v>
      </c>
      <c r="H2642" s="6">
        <v>1</v>
      </c>
      <c r="I2642">
        <v>0</v>
      </c>
      <c r="J2642" s="1">
        <v>37</v>
      </c>
      <c r="K2642" s="1">
        <v>0</v>
      </c>
      <c r="L2642" s="1">
        <v>699</v>
      </c>
      <c r="M2642" s="6">
        <v>0.13</v>
      </c>
      <c r="N2642" s="4">
        <v>2500</v>
      </c>
      <c r="O2642" s="4">
        <v>190</v>
      </c>
      <c r="P2642" s="4">
        <v>600</v>
      </c>
      <c r="Q2642" s="3">
        <v>0.31</v>
      </c>
      <c r="R2642" s="1">
        <v>36</v>
      </c>
      <c r="S2642" s="1">
        <v>600</v>
      </c>
      <c r="T2642" s="1">
        <v>56</v>
      </c>
      <c r="U2642" s="1">
        <v>1</v>
      </c>
      <c r="V2642" s="1">
        <v>23</v>
      </c>
      <c r="W2642" s="1">
        <v>0</v>
      </c>
      <c r="X2642" s="1">
        <v>1</v>
      </c>
      <c r="Y2642" s="1">
        <v>1</v>
      </c>
      <c r="Z2642" s="1">
        <v>1</v>
      </c>
      <c r="AA2642" s="1">
        <v>1</v>
      </c>
      <c r="AB2642" s="1">
        <v>0</v>
      </c>
      <c r="AC2642" s="1">
        <v>0</v>
      </c>
      <c r="AD2642" s="1">
        <v>0</v>
      </c>
      <c r="AE2642" s="1">
        <v>0</v>
      </c>
      <c r="AF2642" s="1">
        <v>0</v>
      </c>
      <c r="AG2642" s="1">
        <v>0</v>
      </c>
      <c r="AH2642" s="1">
        <v>0</v>
      </c>
      <c r="AI2642" s="1">
        <v>0</v>
      </c>
      <c r="AJ2642" s="1" t="s">
        <v>9819</v>
      </c>
      <c r="AK2642" s="1" t="s">
        <v>9820</v>
      </c>
      <c r="AL2642" s="1" t="s">
        <v>9821</v>
      </c>
      <c r="AM2642" s="1" t="s">
        <v>12</v>
      </c>
      <c r="AN2642" s="1" t="s">
        <v>23097</v>
      </c>
      <c r="AO2642" s="1" t="s">
        <v>86</v>
      </c>
      <c r="AP2642" s="1" t="s">
        <v>57</v>
      </c>
      <c r="AQ2642" s="1" t="s">
        <v>14</v>
      </c>
      <c r="AR2642" s="1" t="s">
        <v>19</v>
      </c>
      <c r="AS2642" s="1" t="s">
        <v>23091</v>
      </c>
      <c r="AT2642" s="1" t="s">
        <v>26</v>
      </c>
    </row>
    <row r="2643" spans="1:46" x14ac:dyDescent="0.25">
      <c r="A2643" s="1" t="s">
        <v>19883</v>
      </c>
      <c r="B2643" s="2" t="s">
        <v>23101</v>
      </c>
      <c r="C2643" s="2" t="s">
        <v>23104</v>
      </c>
      <c r="D2643" s="1">
        <v>2</v>
      </c>
      <c r="E2643" s="1">
        <v>2</v>
      </c>
      <c r="F2643" s="1">
        <v>2</v>
      </c>
      <c r="G2643" s="1">
        <v>6</v>
      </c>
      <c r="H2643" s="6">
        <v>0.33333333333333331</v>
      </c>
      <c r="I2643">
        <v>0</v>
      </c>
      <c r="J2643" s="1">
        <v>34</v>
      </c>
      <c r="K2643" s="1">
        <v>0</v>
      </c>
      <c r="L2643" s="1">
        <v>657</v>
      </c>
      <c r="M2643" s="6">
        <v>0.56999999999999995</v>
      </c>
      <c r="N2643" s="4">
        <v>3000</v>
      </c>
      <c r="O2643" s="4">
        <v>240</v>
      </c>
      <c r="P2643" s="4">
        <v>400</v>
      </c>
      <c r="Q2643" s="3">
        <v>0.33</v>
      </c>
      <c r="R2643" s="1">
        <v>24</v>
      </c>
      <c r="S2643" s="1">
        <v>400</v>
      </c>
      <c r="T2643" s="1">
        <v>41</v>
      </c>
      <c r="U2643" s="1">
        <v>0</v>
      </c>
      <c r="V2643" s="1">
        <v>23</v>
      </c>
      <c r="W2643" s="1">
        <v>0</v>
      </c>
      <c r="X2643" s="1">
        <v>0</v>
      </c>
      <c r="Y2643" s="1">
        <v>0</v>
      </c>
      <c r="Z2643" s="1">
        <v>7</v>
      </c>
      <c r="AA2643" s="1">
        <v>0</v>
      </c>
      <c r="AB2643" s="1">
        <v>0</v>
      </c>
      <c r="AC2643" s="1">
        <v>0</v>
      </c>
      <c r="AD2643" s="1">
        <v>0</v>
      </c>
      <c r="AE2643" s="1">
        <v>1536</v>
      </c>
      <c r="AF2643" s="1">
        <v>1023</v>
      </c>
      <c r="AG2643" s="1">
        <v>15</v>
      </c>
      <c r="AH2643" s="1">
        <v>0</v>
      </c>
      <c r="AI2643" s="1">
        <v>2574</v>
      </c>
      <c r="AJ2643" s="1" t="s">
        <v>8420</v>
      </c>
      <c r="AK2643" s="1" t="s">
        <v>8421</v>
      </c>
      <c r="AL2643" s="1" t="s">
        <v>8422</v>
      </c>
      <c r="AM2643" s="1" t="s">
        <v>12</v>
      </c>
      <c r="AN2643" s="1" t="s">
        <v>23097</v>
      </c>
      <c r="AO2643" s="1" t="s">
        <v>364</v>
      </c>
      <c r="AP2643" s="1" t="s">
        <v>57</v>
      </c>
      <c r="AQ2643" s="1" t="s">
        <v>25</v>
      </c>
      <c r="AR2643" s="1" t="s">
        <v>30</v>
      </c>
      <c r="AS2643" s="1" t="s">
        <v>23090</v>
      </c>
      <c r="AT2643" s="1" t="s">
        <v>26</v>
      </c>
    </row>
    <row r="2644" spans="1:46" x14ac:dyDescent="0.25">
      <c r="A2644" s="1" t="s">
        <v>18666</v>
      </c>
      <c r="B2644" s="2" t="s">
        <v>23101</v>
      </c>
      <c r="C2644" s="2" t="s">
        <v>23104</v>
      </c>
      <c r="D2644" s="1">
        <v>5</v>
      </c>
      <c r="E2644" s="1">
        <v>1</v>
      </c>
      <c r="F2644" s="1">
        <v>1</v>
      </c>
      <c r="G2644" s="1">
        <v>7</v>
      </c>
      <c r="H2644" s="6">
        <v>0.14285714285714285</v>
      </c>
      <c r="I2644">
        <v>0</v>
      </c>
      <c r="J2644" s="1">
        <v>33</v>
      </c>
      <c r="K2644" s="1">
        <v>0</v>
      </c>
      <c r="L2644" s="1">
        <v>576</v>
      </c>
      <c r="M2644" s="6">
        <v>0.66</v>
      </c>
      <c r="N2644" s="4">
        <v>2500</v>
      </c>
      <c r="O2644" s="4">
        <v>200</v>
      </c>
      <c r="P2644" s="4">
        <v>350</v>
      </c>
      <c r="Q2644" s="3">
        <v>0.36</v>
      </c>
      <c r="R2644" s="1">
        <v>24</v>
      </c>
      <c r="S2644" s="1">
        <v>350</v>
      </c>
      <c r="T2644" s="1">
        <v>41</v>
      </c>
      <c r="U2644" s="1">
        <v>0</v>
      </c>
      <c r="V2644" s="1">
        <v>23</v>
      </c>
      <c r="W2644" s="1">
        <v>0</v>
      </c>
      <c r="X2644" s="1">
        <v>0</v>
      </c>
      <c r="Y2644" s="1">
        <v>1</v>
      </c>
      <c r="Z2644" s="1">
        <v>2</v>
      </c>
      <c r="AA2644" s="1">
        <v>0</v>
      </c>
      <c r="AB2644" s="1">
        <v>0</v>
      </c>
      <c r="AC2644" s="1">
        <v>0</v>
      </c>
      <c r="AD2644" s="1">
        <v>0</v>
      </c>
      <c r="AE2644" s="1">
        <v>500</v>
      </c>
      <c r="AF2644" s="1">
        <v>980</v>
      </c>
      <c r="AG2644" s="1">
        <v>0</v>
      </c>
      <c r="AH2644" s="1">
        <v>700</v>
      </c>
      <c r="AI2644" s="1">
        <v>2180</v>
      </c>
      <c r="AJ2644" s="1" t="s">
        <v>4999</v>
      </c>
      <c r="AK2644" s="1" t="s">
        <v>5000</v>
      </c>
      <c r="AL2644" s="1" t="s">
        <v>5001</v>
      </c>
      <c r="AM2644" s="1" t="s">
        <v>12</v>
      </c>
      <c r="AN2644" s="1" t="s">
        <v>23097</v>
      </c>
      <c r="AO2644" s="1" t="s">
        <v>364</v>
      </c>
      <c r="AP2644" s="1" t="s">
        <v>57</v>
      </c>
      <c r="AQ2644" s="1" t="s">
        <v>25</v>
      </c>
      <c r="AR2644" s="1" t="s">
        <v>19</v>
      </c>
      <c r="AS2644" s="1" t="s">
        <v>23090</v>
      </c>
      <c r="AT2644" s="1" t="s">
        <v>26</v>
      </c>
    </row>
    <row r="2645" spans="1:46" x14ac:dyDescent="0.25">
      <c r="A2645" s="1" t="s">
        <v>17292</v>
      </c>
      <c r="B2645" s="2" t="s">
        <v>23101</v>
      </c>
      <c r="C2645" s="2" t="s">
        <v>23105</v>
      </c>
      <c r="D2645" s="1">
        <v>1</v>
      </c>
      <c r="E2645" s="1">
        <v>1</v>
      </c>
      <c r="F2645" s="1">
        <v>4</v>
      </c>
      <c r="G2645" s="1">
        <v>6</v>
      </c>
      <c r="H2645" s="6">
        <v>0.66666666666666663</v>
      </c>
      <c r="I2645">
        <v>1</v>
      </c>
      <c r="J2645" s="1">
        <v>29</v>
      </c>
      <c r="K2645" s="1">
        <v>1</v>
      </c>
      <c r="L2645" s="1">
        <v>793</v>
      </c>
      <c r="M2645" s="6">
        <v>0.11</v>
      </c>
      <c r="N2645" s="4">
        <v>1000</v>
      </c>
      <c r="O2645" s="4">
        <v>80</v>
      </c>
      <c r="P2645" s="4">
        <v>100</v>
      </c>
      <c r="Q2645" s="3">
        <v>0.3</v>
      </c>
      <c r="R2645" s="1">
        <v>12</v>
      </c>
      <c r="S2645" s="1">
        <v>100</v>
      </c>
      <c r="T2645" s="1">
        <v>5</v>
      </c>
      <c r="U2645" s="1">
        <v>1</v>
      </c>
      <c r="V2645" s="1">
        <v>23</v>
      </c>
      <c r="W2645" s="1">
        <v>0</v>
      </c>
      <c r="X2645" s="1">
        <v>0</v>
      </c>
      <c r="Y2645" s="1">
        <v>0</v>
      </c>
      <c r="Z2645" s="1">
        <v>2</v>
      </c>
      <c r="AA2645" s="1">
        <v>0</v>
      </c>
      <c r="AB2645" s="1">
        <v>1</v>
      </c>
      <c r="AC2645" s="1">
        <v>0</v>
      </c>
      <c r="AD2645" s="1">
        <v>0</v>
      </c>
      <c r="AE2645" s="1">
        <v>0</v>
      </c>
      <c r="AF2645" s="1">
        <v>0</v>
      </c>
      <c r="AG2645" s="1">
        <v>0</v>
      </c>
      <c r="AH2645" s="1">
        <v>0</v>
      </c>
      <c r="AI2645" s="1">
        <v>0</v>
      </c>
      <c r="AJ2645" s="1" t="s">
        <v>898</v>
      </c>
      <c r="AK2645" s="1" t="s">
        <v>899</v>
      </c>
      <c r="AL2645" s="1" t="s">
        <v>900</v>
      </c>
      <c r="AM2645" s="1" t="s">
        <v>16</v>
      </c>
      <c r="AN2645" s="1" t="s">
        <v>23098</v>
      </c>
      <c r="AO2645" s="1" t="s">
        <v>86</v>
      </c>
      <c r="AP2645" s="1" t="s">
        <v>57</v>
      </c>
      <c r="AQ2645" s="1" t="s">
        <v>25</v>
      </c>
      <c r="AR2645" s="1" t="s">
        <v>30</v>
      </c>
      <c r="AS2645" s="1" t="s">
        <v>23090</v>
      </c>
      <c r="AT2645" s="1" t="s">
        <v>101</v>
      </c>
    </row>
    <row r="2646" spans="1:46" x14ac:dyDescent="0.25">
      <c r="A2646" s="1" t="s">
        <v>21555</v>
      </c>
      <c r="B2646" s="2" t="s">
        <v>23101</v>
      </c>
      <c r="C2646" s="2" t="s">
        <v>23106</v>
      </c>
      <c r="D2646" s="1">
        <v>0</v>
      </c>
      <c r="E2646" s="1">
        <v>0</v>
      </c>
      <c r="F2646" s="1">
        <v>1</v>
      </c>
      <c r="G2646" s="1">
        <v>1</v>
      </c>
      <c r="H2646" s="6">
        <v>1</v>
      </c>
      <c r="I2646">
        <v>0</v>
      </c>
      <c r="J2646" s="1">
        <v>36</v>
      </c>
      <c r="K2646" s="1">
        <v>0</v>
      </c>
      <c r="L2646" s="1">
        <v>672</v>
      </c>
      <c r="M2646" s="6">
        <v>0.36</v>
      </c>
      <c r="N2646" s="4">
        <v>3200</v>
      </c>
      <c r="O2646" s="4">
        <v>280</v>
      </c>
      <c r="P2646" s="4">
        <v>500</v>
      </c>
      <c r="Q2646" s="3">
        <v>0.31</v>
      </c>
      <c r="R2646" s="1">
        <v>24</v>
      </c>
      <c r="S2646" s="1">
        <v>500</v>
      </c>
      <c r="T2646" s="1">
        <v>46</v>
      </c>
      <c r="U2646" s="1">
        <v>1</v>
      </c>
      <c r="V2646" s="1">
        <v>23</v>
      </c>
      <c r="W2646" s="1">
        <v>0</v>
      </c>
      <c r="X2646" s="1">
        <v>0</v>
      </c>
      <c r="Y2646" s="1">
        <v>1</v>
      </c>
      <c r="Z2646" s="1">
        <v>2</v>
      </c>
      <c r="AA2646" s="1">
        <v>1</v>
      </c>
      <c r="AB2646" s="1">
        <v>0</v>
      </c>
      <c r="AC2646" s="1">
        <v>1500</v>
      </c>
      <c r="AD2646" s="1">
        <v>0</v>
      </c>
      <c r="AE2646" s="1">
        <v>0</v>
      </c>
      <c r="AF2646" s="1">
        <v>0</v>
      </c>
      <c r="AG2646" s="1">
        <v>0</v>
      </c>
      <c r="AH2646" s="1">
        <v>400</v>
      </c>
      <c r="AI2646" s="1">
        <v>1900</v>
      </c>
      <c r="AJ2646" s="1" t="s">
        <v>12960</v>
      </c>
      <c r="AK2646" s="1" t="s">
        <v>12961</v>
      </c>
      <c r="AL2646" s="1" t="s">
        <v>12962</v>
      </c>
      <c r="AM2646" s="1" t="s">
        <v>12</v>
      </c>
      <c r="AN2646" s="1" t="s">
        <v>23097</v>
      </c>
      <c r="AO2646" s="1" t="s">
        <v>86</v>
      </c>
      <c r="AP2646" s="1" t="s">
        <v>57</v>
      </c>
      <c r="AQ2646" s="1" t="s">
        <v>25</v>
      </c>
      <c r="AR2646" s="1" t="s">
        <v>19</v>
      </c>
      <c r="AS2646" s="1" t="s">
        <v>23091</v>
      </c>
      <c r="AT2646" s="1" t="s">
        <v>26</v>
      </c>
    </row>
    <row r="2647" spans="1:46" x14ac:dyDescent="0.25">
      <c r="A2647" s="1" t="s">
        <v>17393</v>
      </c>
      <c r="B2647" s="2" t="s">
        <v>23101</v>
      </c>
      <c r="C2647" s="2" t="s">
        <v>23107</v>
      </c>
      <c r="D2647" s="1">
        <v>0</v>
      </c>
      <c r="E2647" s="1">
        <v>0</v>
      </c>
      <c r="F2647" s="1">
        <v>2</v>
      </c>
      <c r="G2647" s="1">
        <v>2</v>
      </c>
      <c r="H2647" s="6">
        <v>1</v>
      </c>
      <c r="I2647">
        <v>0</v>
      </c>
      <c r="J2647" s="1">
        <v>48</v>
      </c>
      <c r="K2647" s="1">
        <v>0</v>
      </c>
      <c r="L2647" s="1">
        <v>678</v>
      </c>
      <c r="M2647" s="6">
        <v>0.16</v>
      </c>
      <c r="N2647" s="4">
        <v>3000</v>
      </c>
      <c r="O2647" s="4">
        <v>250</v>
      </c>
      <c r="P2647" s="4">
        <v>300</v>
      </c>
      <c r="Q2647" s="3">
        <v>0.3</v>
      </c>
      <c r="R2647" s="1">
        <v>24</v>
      </c>
      <c r="S2647" s="1">
        <v>300</v>
      </c>
      <c r="T2647" s="1">
        <v>28</v>
      </c>
      <c r="U2647" s="1">
        <v>1</v>
      </c>
      <c r="V2647" s="1">
        <v>23</v>
      </c>
      <c r="W2647" s="1">
        <v>0</v>
      </c>
      <c r="X2647" s="1">
        <v>1</v>
      </c>
      <c r="Y2647" s="1">
        <v>0</v>
      </c>
      <c r="Z2647" s="1">
        <v>4</v>
      </c>
      <c r="AA2647" s="1">
        <v>1</v>
      </c>
      <c r="AB2647" s="1">
        <v>0</v>
      </c>
      <c r="AC2647" s="1">
        <v>0</v>
      </c>
      <c r="AD2647" s="1">
        <v>0</v>
      </c>
      <c r="AE2647" s="1">
        <v>0</v>
      </c>
      <c r="AF2647" s="1">
        <v>0</v>
      </c>
      <c r="AG2647" s="1">
        <v>0</v>
      </c>
      <c r="AH2647" s="1">
        <v>400</v>
      </c>
      <c r="AI2647" s="1">
        <v>400</v>
      </c>
      <c r="AJ2647" s="1" t="s">
        <v>1138</v>
      </c>
      <c r="AK2647" s="1" t="s">
        <v>1226</v>
      </c>
      <c r="AL2647" s="1" t="s">
        <v>1227</v>
      </c>
      <c r="AM2647" s="1" t="s">
        <v>12</v>
      </c>
      <c r="AN2647" s="1" t="s">
        <v>23097</v>
      </c>
      <c r="AO2647" s="1" t="s">
        <v>86</v>
      </c>
      <c r="AP2647" s="1" t="s">
        <v>57</v>
      </c>
      <c r="AQ2647" s="1" t="s">
        <v>14</v>
      </c>
      <c r="AR2647" s="1" t="s">
        <v>30</v>
      </c>
      <c r="AS2647" s="1" t="s">
        <v>23091</v>
      </c>
      <c r="AT2647" s="1" t="s">
        <v>26</v>
      </c>
    </row>
    <row r="2648" spans="1:46" x14ac:dyDescent="0.25">
      <c r="A2648" s="1" t="s">
        <v>19491</v>
      </c>
      <c r="B2648" s="2" t="s">
        <v>23101</v>
      </c>
      <c r="C2648" s="2" t="s">
        <v>23107</v>
      </c>
      <c r="D2648" s="1">
        <v>0</v>
      </c>
      <c r="E2648" s="1">
        <v>0</v>
      </c>
      <c r="F2648" s="1">
        <v>3</v>
      </c>
      <c r="G2648" s="1">
        <v>3</v>
      </c>
      <c r="H2648" s="6">
        <v>1</v>
      </c>
      <c r="I2648">
        <v>0</v>
      </c>
      <c r="J2648" s="1">
        <v>29</v>
      </c>
      <c r="K2648" s="1">
        <v>0</v>
      </c>
      <c r="L2648" s="1">
        <v>821</v>
      </c>
      <c r="M2648" s="6">
        <v>0.09</v>
      </c>
      <c r="N2648" s="4">
        <v>12000</v>
      </c>
      <c r="O2648" s="4">
        <v>1000</v>
      </c>
      <c r="P2648" s="4">
        <v>300</v>
      </c>
      <c r="Q2648" s="3">
        <v>0.33</v>
      </c>
      <c r="R2648" s="1">
        <v>12</v>
      </c>
      <c r="S2648" s="1">
        <v>300</v>
      </c>
      <c r="T2648" s="1">
        <v>28</v>
      </c>
      <c r="U2648" s="1">
        <v>1</v>
      </c>
      <c r="V2648" s="1">
        <v>23</v>
      </c>
      <c r="W2648" s="1">
        <v>1</v>
      </c>
      <c r="X2648" s="1">
        <v>1</v>
      </c>
      <c r="Y2648" s="1">
        <v>1</v>
      </c>
      <c r="Z2648" s="1">
        <v>3</v>
      </c>
      <c r="AA2648" s="1">
        <v>0</v>
      </c>
      <c r="AB2648" s="1">
        <v>1</v>
      </c>
      <c r="AC2648" s="1">
        <v>0</v>
      </c>
      <c r="AD2648" s="1">
        <v>0</v>
      </c>
      <c r="AE2648" s="1">
        <v>1041</v>
      </c>
      <c r="AF2648" s="1">
        <v>0</v>
      </c>
      <c r="AG2648" s="1">
        <v>90</v>
      </c>
      <c r="AH2648" s="1">
        <v>300</v>
      </c>
      <c r="AI2648" s="1">
        <v>1431</v>
      </c>
      <c r="AJ2648" s="1" t="s">
        <v>7344</v>
      </c>
      <c r="AK2648" s="1" t="s">
        <v>7345</v>
      </c>
      <c r="AL2648" s="1" t="s">
        <v>7346</v>
      </c>
      <c r="AM2648" s="1" t="s">
        <v>12</v>
      </c>
      <c r="AN2648" s="1" t="s">
        <v>23097</v>
      </c>
      <c r="AO2648" s="1" t="s">
        <v>86</v>
      </c>
      <c r="AP2648" s="1" t="s">
        <v>86</v>
      </c>
      <c r="AQ2648" s="1" t="s">
        <v>14</v>
      </c>
      <c r="AR2648" s="1" t="s">
        <v>19</v>
      </c>
      <c r="AS2648" s="1" t="s">
        <v>23090</v>
      </c>
      <c r="AT2648" s="1" t="s">
        <v>101</v>
      </c>
    </row>
    <row r="2649" spans="1:46" x14ac:dyDescent="0.25">
      <c r="A2649" s="1" t="s">
        <v>17564</v>
      </c>
      <c r="B2649" s="2" t="s">
        <v>23101</v>
      </c>
      <c r="C2649" s="2" t="s">
        <v>23107</v>
      </c>
      <c r="D2649" s="1">
        <v>0</v>
      </c>
      <c r="E2649" s="1">
        <v>0</v>
      </c>
      <c r="F2649" s="1">
        <v>1</v>
      </c>
      <c r="G2649" s="1">
        <v>1</v>
      </c>
      <c r="H2649" s="6">
        <v>1</v>
      </c>
      <c r="I2649">
        <v>1</v>
      </c>
      <c r="J2649" s="1">
        <v>39</v>
      </c>
      <c r="K2649" s="1">
        <v>0</v>
      </c>
      <c r="L2649" s="1">
        <v>653</v>
      </c>
      <c r="M2649" s="6">
        <v>0.95</v>
      </c>
      <c r="N2649" s="4">
        <v>2400</v>
      </c>
      <c r="O2649" s="4">
        <v>170</v>
      </c>
      <c r="P2649" s="4">
        <v>200</v>
      </c>
      <c r="Q2649" s="3">
        <v>0.3</v>
      </c>
      <c r="R2649" s="1">
        <v>24</v>
      </c>
      <c r="S2649" s="1">
        <v>200</v>
      </c>
      <c r="T2649" s="1">
        <v>26</v>
      </c>
      <c r="U2649" s="1">
        <v>1</v>
      </c>
      <c r="V2649" s="1">
        <v>23</v>
      </c>
      <c r="W2649" s="1">
        <v>1</v>
      </c>
      <c r="X2649" s="1">
        <v>0</v>
      </c>
      <c r="Y2649" s="1">
        <v>1</v>
      </c>
      <c r="Z2649" s="1">
        <v>3</v>
      </c>
      <c r="AA2649" s="1">
        <v>1</v>
      </c>
      <c r="AB2649" s="1">
        <v>1</v>
      </c>
      <c r="AC2649" s="1">
        <v>1100</v>
      </c>
      <c r="AD2649" s="1">
        <v>0</v>
      </c>
      <c r="AE2649" s="1">
        <v>900</v>
      </c>
      <c r="AF2649" s="1">
        <v>1500</v>
      </c>
      <c r="AG2649" s="1">
        <v>0</v>
      </c>
      <c r="AH2649" s="1">
        <v>0</v>
      </c>
      <c r="AI2649" s="1">
        <v>3500</v>
      </c>
      <c r="AJ2649" s="1" t="s">
        <v>1272</v>
      </c>
      <c r="AK2649" s="1" t="s">
        <v>1769</v>
      </c>
      <c r="AL2649" s="1" t="s">
        <v>1770</v>
      </c>
      <c r="AM2649" s="1" t="s">
        <v>16</v>
      </c>
      <c r="AN2649" s="1" t="s">
        <v>23097</v>
      </c>
      <c r="AO2649" s="1" t="s">
        <v>86</v>
      </c>
      <c r="AP2649" s="1" t="s">
        <v>86</v>
      </c>
      <c r="AQ2649" s="1" t="s">
        <v>25</v>
      </c>
      <c r="AR2649" s="1" t="s">
        <v>19</v>
      </c>
      <c r="AS2649" s="1" t="s">
        <v>23091</v>
      </c>
      <c r="AT2649" s="1" t="s">
        <v>101</v>
      </c>
    </row>
    <row r="2650" spans="1:46" x14ac:dyDescent="0.25">
      <c r="A2650" s="1" t="s">
        <v>20619</v>
      </c>
      <c r="B2650" s="2" t="s">
        <v>23101</v>
      </c>
      <c r="C2650" s="2" t="s">
        <v>23107</v>
      </c>
      <c r="D2650" s="1">
        <v>0</v>
      </c>
      <c r="E2650" s="1">
        <v>0</v>
      </c>
      <c r="F2650" s="1">
        <v>2</v>
      </c>
      <c r="G2650" s="1">
        <v>2</v>
      </c>
      <c r="H2650" s="6">
        <v>1</v>
      </c>
      <c r="I2650">
        <v>0</v>
      </c>
      <c r="J2650" s="1">
        <v>41</v>
      </c>
      <c r="K2650" s="1">
        <v>0</v>
      </c>
      <c r="L2650" s="1">
        <v>466</v>
      </c>
      <c r="M2650" s="6">
        <v>0.09</v>
      </c>
      <c r="N2650" s="4">
        <v>2150</v>
      </c>
      <c r="O2650" s="4">
        <v>178</v>
      </c>
      <c r="P2650" s="4">
        <v>100</v>
      </c>
      <c r="Q2650" s="3">
        <v>0.3</v>
      </c>
      <c r="R2650" s="1">
        <v>12</v>
      </c>
      <c r="S2650" s="1">
        <v>100</v>
      </c>
      <c r="T2650" s="1">
        <v>13</v>
      </c>
      <c r="U2650" s="1">
        <v>1</v>
      </c>
      <c r="V2650" s="1">
        <v>23</v>
      </c>
      <c r="W2650" s="1">
        <v>0</v>
      </c>
      <c r="X2650" s="1">
        <v>0</v>
      </c>
      <c r="Y2650" s="1">
        <v>0</v>
      </c>
      <c r="Z2650" s="1">
        <v>1</v>
      </c>
      <c r="AA2650" s="1">
        <v>0</v>
      </c>
      <c r="AB2650" s="1">
        <v>0</v>
      </c>
      <c r="AC2650" s="1">
        <v>0</v>
      </c>
      <c r="AD2650" s="1">
        <v>0</v>
      </c>
      <c r="AE2650" s="1">
        <v>0</v>
      </c>
      <c r="AF2650" s="1">
        <v>150</v>
      </c>
      <c r="AG2650" s="1">
        <v>0</v>
      </c>
      <c r="AH2650" s="1">
        <v>0</v>
      </c>
      <c r="AI2650" s="1">
        <v>150</v>
      </c>
      <c r="AJ2650" s="1" t="s">
        <v>10461</v>
      </c>
      <c r="AK2650" s="1" t="s">
        <v>10462</v>
      </c>
      <c r="AL2650" s="1" t="s">
        <v>10463</v>
      </c>
      <c r="AM2650" s="1" t="s">
        <v>12</v>
      </c>
      <c r="AN2650" s="1" t="s">
        <v>23097</v>
      </c>
      <c r="AO2650" s="1" t="s">
        <v>86</v>
      </c>
      <c r="AP2650" s="1" t="s">
        <v>57</v>
      </c>
      <c r="AQ2650" s="1" t="s">
        <v>25</v>
      </c>
      <c r="AR2650" s="1" t="s">
        <v>30</v>
      </c>
      <c r="AS2650" s="1" t="s">
        <v>23090</v>
      </c>
      <c r="AT2650" s="1" t="s">
        <v>26</v>
      </c>
    </row>
    <row r="2651" spans="1:46" x14ac:dyDescent="0.25">
      <c r="A2651" s="1" t="s">
        <v>18851</v>
      </c>
      <c r="B2651" s="2" t="s">
        <v>23101</v>
      </c>
      <c r="C2651" s="2" t="s">
        <v>23108</v>
      </c>
      <c r="D2651" s="1">
        <v>2</v>
      </c>
      <c r="E2651" s="1">
        <v>0</v>
      </c>
      <c r="F2651" s="1">
        <v>2</v>
      </c>
      <c r="G2651" s="1">
        <v>4</v>
      </c>
      <c r="H2651" s="6">
        <v>0.5</v>
      </c>
      <c r="I2651">
        <v>0</v>
      </c>
      <c r="J2651" s="1">
        <v>31</v>
      </c>
      <c r="K2651" s="1">
        <v>1</v>
      </c>
      <c r="L2651" s="1">
        <v>745</v>
      </c>
      <c r="M2651" s="6">
        <v>0.37</v>
      </c>
      <c r="N2651" s="4">
        <v>2400</v>
      </c>
      <c r="O2651" s="4">
        <v>200</v>
      </c>
      <c r="P2651" s="4">
        <v>300</v>
      </c>
      <c r="Q2651" s="3">
        <v>0.28999999999999998</v>
      </c>
      <c r="R2651" s="1">
        <v>18</v>
      </c>
      <c r="S2651" s="1">
        <v>300</v>
      </c>
      <c r="T2651" s="1">
        <v>39</v>
      </c>
      <c r="U2651" s="1">
        <v>1</v>
      </c>
      <c r="V2651" s="1">
        <v>23</v>
      </c>
      <c r="W2651" s="1">
        <v>0</v>
      </c>
      <c r="X2651" s="1">
        <v>0</v>
      </c>
      <c r="Y2651" s="1">
        <v>1</v>
      </c>
      <c r="Z2651" s="1">
        <v>2</v>
      </c>
      <c r="AA2651" s="1">
        <v>0</v>
      </c>
      <c r="AB2651" s="1">
        <v>0</v>
      </c>
      <c r="AC2651" s="1">
        <v>0</v>
      </c>
      <c r="AD2651" s="1">
        <v>400</v>
      </c>
      <c r="AE2651" s="1">
        <v>426</v>
      </c>
      <c r="AF2651" s="1">
        <v>458</v>
      </c>
      <c r="AG2651" s="1">
        <v>0</v>
      </c>
      <c r="AH2651" s="1">
        <v>0</v>
      </c>
      <c r="AI2651" s="1">
        <v>1284</v>
      </c>
      <c r="AJ2651" s="1" t="s">
        <v>5548</v>
      </c>
      <c r="AK2651" s="1" t="s">
        <v>5549</v>
      </c>
      <c r="AL2651" s="1" t="s">
        <v>5550</v>
      </c>
      <c r="AM2651" s="1" t="s">
        <v>12</v>
      </c>
      <c r="AN2651" s="1" t="s">
        <v>23098</v>
      </c>
      <c r="AO2651" s="1" t="s">
        <v>86</v>
      </c>
      <c r="AP2651" s="1" t="s">
        <v>57</v>
      </c>
      <c r="AQ2651" s="1" t="s">
        <v>25</v>
      </c>
      <c r="AR2651" s="1" t="s">
        <v>19</v>
      </c>
      <c r="AS2651" s="1" t="s">
        <v>23090</v>
      </c>
      <c r="AT2651" s="1" t="s">
        <v>26</v>
      </c>
    </row>
    <row r="2652" spans="1:46" x14ac:dyDescent="0.25">
      <c r="A2652" s="1" t="s">
        <v>19518</v>
      </c>
      <c r="B2652" s="2" t="s">
        <v>23101</v>
      </c>
      <c r="C2652" s="2" t="s">
        <v>23108</v>
      </c>
      <c r="D2652" s="1">
        <v>0</v>
      </c>
      <c r="E2652" s="1">
        <v>0</v>
      </c>
      <c r="F2652" s="1">
        <v>1</v>
      </c>
      <c r="G2652" s="1">
        <v>1</v>
      </c>
      <c r="H2652" s="6">
        <v>1</v>
      </c>
      <c r="I2652">
        <v>0</v>
      </c>
      <c r="J2652" s="1">
        <v>51</v>
      </c>
      <c r="K2652" s="1">
        <v>1</v>
      </c>
      <c r="L2652" s="1">
        <v>744</v>
      </c>
      <c r="M2652" s="6">
        <v>0.14000000000000001</v>
      </c>
      <c r="N2652" s="4">
        <v>3200</v>
      </c>
      <c r="O2652" s="4">
        <v>280</v>
      </c>
      <c r="P2652" s="4">
        <v>300</v>
      </c>
      <c r="Q2652" s="3">
        <v>0.34</v>
      </c>
      <c r="R2652" s="1">
        <v>12</v>
      </c>
      <c r="S2652" s="1">
        <v>300</v>
      </c>
      <c r="T2652" s="1">
        <v>33</v>
      </c>
      <c r="U2652" s="1">
        <v>1</v>
      </c>
      <c r="V2652" s="1">
        <v>23</v>
      </c>
      <c r="W2652" s="1">
        <v>1</v>
      </c>
      <c r="X2652" s="1">
        <v>1</v>
      </c>
      <c r="Y2652" s="1">
        <v>0</v>
      </c>
      <c r="Z2652" s="1">
        <v>4</v>
      </c>
      <c r="AA2652" s="1">
        <v>0</v>
      </c>
      <c r="AB2652" s="1">
        <v>1</v>
      </c>
      <c r="AC2652" s="1">
        <v>0</v>
      </c>
      <c r="AD2652" s="1">
        <v>266</v>
      </c>
      <c r="AE2652" s="1">
        <v>0</v>
      </c>
      <c r="AF2652" s="1">
        <v>0</v>
      </c>
      <c r="AG2652" s="1">
        <v>40</v>
      </c>
      <c r="AH2652" s="1">
        <v>0</v>
      </c>
      <c r="AI2652" s="1">
        <v>306</v>
      </c>
      <c r="AJ2652" s="1" t="s">
        <v>255</v>
      </c>
      <c r="AK2652" s="1" t="s">
        <v>7422</v>
      </c>
      <c r="AL2652" s="1" t="s">
        <v>7423</v>
      </c>
      <c r="AM2652" s="1" t="s">
        <v>12</v>
      </c>
      <c r="AN2652" s="1" t="s">
        <v>23098</v>
      </c>
      <c r="AO2652" s="1" t="s">
        <v>86</v>
      </c>
      <c r="AP2652" s="1" t="s">
        <v>86</v>
      </c>
      <c r="AQ2652" s="1" t="s">
        <v>14</v>
      </c>
      <c r="AR2652" s="1" t="s">
        <v>30</v>
      </c>
      <c r="AS2652" s="1" t="s">
        <v>23090</v>
      </c>
      <c r="AT2652" s="1" t="s">
        <v>101</v>
      </c>
    </row>
    <row r="2653" spans="1:46" x14ac:dyDescent="0.25">
      <c r="A2653" s="1" t="s">
        <v>19456</v>
      </c>
      <c r="B2653" s="2" t="s">
        <v>23101</v>
      </c>
      <c r="C2653" s="2" t="s">
        <v>23108</v>
      </c>
      <c r="D2653" s="1">
        <v>0</v>
      </c>
      <c r="E2653" s="1">
        <v>5</v>
      </c>
      <c r="F2653" s="1">
        <v>1</v>
      </c>
      <c r="G2653" s="1">
        <v>6</v>
      </c>
      <c r="H2653" s="6">
        <v>0.16666666666666666</v>
      </c>
      <c r="I2653">
        <v>0</v>
      </c>
      <c r="J2653" s="1">
        <v>48</v>
      </c>
      <c r="K2653" s="1">
        <v>0</v>
      </c>
      <c r="L2653" s="1">
        <v>773</v>
      </c>
      <c r="M2653" s="6">
        <v>0.42</v>
      </c>
      <c r="N2653" s="4">
        <v>3000</v>
      </c>
      <c r="O2653" s="4">
        <v>260</v>
      </c>
      <c r="P2653" s="4">
        <v>500</v>
      </c>
      <c r="Q2653" s="3">
        <v>0.3</v>
      </c>
      <c r="R2653" s="1">
        <v>24</v>
      </c>
      <c r="S2653" s="1">
        <v>500</v>
      </c>
      <c r="T2653" s="1">
        <v>53</v>
      </c>
      <c r="U2653" s="1">
        <v>0</v>
      </c>
      <c r="V2653" s="1">
        <v>23</v>
      </c>
      <c r="W2653" s="1">
        <v>1</v>
      </c>
      <c r="X2653" s="1">
        <v>0</v>
      </c>
      <c r="Y2653" s="1">
        <v>1</v>
      </c>
      <c r="Z2653" s="1">
        <v>3</v>
      </c>
      <c r="AA2653" s="1">
        <v>1</v>
      </c>
      <c r="AB2653" s="1">
        <v>0</v>
      </c>
      <c r="AC2653" s="1">
        <v>0</v>
      </c>
      <c r="AD2653" s="1">
        <v>6</v>
      </c>
      <c r="AE2653" s="1">
        <v>0</v>
      </c>
      <c r="AF2653" s="1">
        <v>50</v>
      </c>
      <c r="AG2653" s="1">
        <v>0</v>
      </c>
      <c r="AH2653" s="1">
        <v>1350</v>
      </c>
      <c r="AI2653" s="1">
        <v>1406</v>
      </c>
      <c r="AJ2653" s="1" t="s">
        <v>7243</v>
      </c>
      <c r="AK2653" s="1" t="s">
        <v>7244</v>
      </c>
      <c r="AL2653" s="1" t="s">
        <v>7245</v>
      </c>
      <c r="AM2653" s="1" t="s">
        <v>12</v>
      </c>
      <c r="AN2653" s="1" t="s">
        <v>23097</v>
      </c>
      <c r="AO2653" s="1" t="s">
        <v>364</v>
      </c>
      <c r="AP2653" s="1" t="s">
        <v>86</v>
      </c>
      <c r="AQ2653" s="1" t="s">
        <v>25</v>
      </c>
      <c r="AR2653" s="1" t="s">
        <v>19</v>
      </c>
      <c r="AS2653" s="1" t="s">
        <v>23091</v>
      </c>
      <c r="AT2653" s="1" t="s">
        <v>26</v>
      </c>
    </row>
    <row r="2654" spans="1:46" x14ac:dyDescent="0.25">
      <c r="A2654" s="1" t="s">
        <v>22966</v>
      </c>
      <c r="B2654" s="2" t="s">
        <v>23101</v>
      </c>
      <c r="C2654" s="2" t="s">
        <v>23108</v>
      </c>
      <c r="D2654" s="1">
        <v>0</v>
      </c>
      <c r="E2654" s="1">
        <v>1</v>
      </c>
      <c r="F2654" s="1">
        <v>2</v>
      </c>
      <c r="G2654" s="1">
        <v>3</v>
      </c>
      <c r="H2654" s="6">
        <v>0.66666666666666663</v>
      </c>
      <c r="I2654">
        <v>1</v>
      </c>
      <c r="J2654" s="1">
        <v>37</v>
      </c>
      <c r="K2654" s="1">
        <v>0</v>
      </c>
      <c r="L2654" s="1">
        <v>596</v>
      </c>
      <c r="M2654" s="6">
        <v>0.39</v>
      </c>
      <c r="N2654" s="4">
        <v>2300</v>
      </c>
      <c r="O2654" s="4">
        <v>190</v>
      </c>
      <c r="P2654" s="4">
        <v>100</v>
      </c>
      <c r="Q2654" s="3">
        <v>0.3</v>
      </c>
      <c r="R2654" s="1">
        <v>6</v>
      </c>
      <c r="S2654" s="1">
        <v>100</v>
      </c>
      <c r="T2654" s="1">
        <v>11</v>
      </c>
      <c r="U2654" s="1">
        <v>1</v>
      </c>
      <c r="V2654" s="1">
        <v>23</v>
      </c>
      <c r="W2654" s="1">
        <v>0</v>
      </c>
      <c r="X2654" s="1">
        <v>1</v>
      </c>
      <c r="Y2654" s="1">
        <v>0</v>
      </c>
      <c r="Z2654" s="1">
        <v>3</v>
      </c>
      <c r="AA2654" s="1">
        <v>0</v>
      </c>
      <c r="AB2654" s="1">
        <v>1</v>
      </c>
      <c r="AC2654" s="1">
        <v>0</v>
      </c>
      <c r="AD2654" s="1">
        <v>0</v>
      </c>
      <c r="AE2654" s="1">
        <v>0</v>
      </c>
      <c r="AF2654" s="1">
        <v>388</v>
      </c>
      <c r="AG2654" s="1">
        <v>0</v>
      </c>
      <c r="AH2654" s="1">
        <v>600</v>
      </c>
      <c r="AI2654" s="1">
        <v>988</v>
      </c>
      <c r="AJ2654" s="1" t="s">
        <v>16733</v>
      </c>
      <c r="AK2654" s="1" t="s">
        <v>16734</v>
      </c>
      <c r="AL2654" s="1" t="s">
        <v>16735</v>
      </c>
      <c r="AM2654" s="1" t="s">
        <v>16</v>
      </c>
      <c r="AN2654" s="1" t="s">
        <v>23097</v>
      </c>
      <c r="AO2654" s="1" t="s">
        <v>86</v>
      </c>
      <c r="AP2654" s="1" t="s">
        <v>57</v>
      </c>
      <c r="AQ2654" s="1" t="s">
        <v>14</v>
      </c>
      <c r="AR2654" s="1" t="s">
        <v>30</v>
      </c>
      <c r="AS2654" s="1" t="s">
        <v>23090</v>
      </c>
      <c r="AT2654" s="1" t="s">
        <v>101</v>
      </c>
    </row>
    <row r="2655" spans="1:46" x14ac:dyDescent="0.25">
      <c r="A2655" s="1" t="s">
        <v>19583</v>
      </c>
      <c r="B2655" s="2" t="s">
        <v>23101</v>
      </c>
      <c r="C2655" s="2" t="s">
        <v>23108</v>
      </c>
      <c r="D2655" s="1">
        <v>0</v>
      </c>
      <c r="E2655" s="1">
        <v>1</v>
      </c>
      <c r="F2655" s="1">
        <v>2</v>
      </c>
      <c r="G2655" s="1">
        <v>3</v>
      </c>
      <c r="H2655" s="6">
        <v>0.66666666666666663</v>
      </c>
      <c r="I2655">
        <v>1</v>
      </c>
      <c r="J2655" s="1">
        <v>40</v>
      </c>
      <c r="K2655" s="1">
        <v>1</v>
      </c>
      <c r="L2655" s="1">
        <v>663</v>
      </c>
      <c r="M2655" s="6">
        <v>0.33</v>
      </c>
      <c r="N2655" s="4">
        <v>5000</v>
      </c>
      <c r="O2655" s="4">
        <v>450</v>
      </c>
      <c r="P2655" s="4">
        <v>300</v>
      </c>
      <c r="Q2655" s="3">
        <v>0.28999999999999998</v>
      </c>
      <c r="R2655" s="1">
        <v>12</v>
      </c>
      <c r="S2655" s="1">
        <v>300</v>
      </c>
      <c r="T2655" s="1">
        <v>48</v>
      </c>
      <c r="U2655" s="1">
        <v>1</v>
      </c>
      <c r="V2655" s="1">
        <v>23</v>
      </c>
      <c r="W2655" s="1">
        <v>1</v>
      </c>
      <c r="X2655" s="1">
        <v>1</v>
      </c>
      <c r="Y2655" s="1">
        <v>1</v>
      </c>
      <c r="Z2655" s="1">
        <v>1</v>
      </c>
      <c r="AA2655" s="1">
        <v>1</v>
      </c>
      <c r="AB2655" s="1">
        <v>1</v>
      </c>
      <c r="AC2655" s="1">
        <v>0</v>
      </c>
      <c r="AD2655" s="1">
        <v>0</v>
      </c>
      <c r="AE2655" s="1">
        <v>2958</v>
      </c>
      <c r="AF2655" s="1">
        <v>0</v>
      </c>
      <c r="AG2655" s="1">
        <v>212</v>
      </c>
      <c r="AH2655" s="1">
        <v>0</v>
      </c>
      <c r="AI2655" s="1">
        <v>3170</v>
      </c>
      <c r="AJ2655" s="1" t="s">
        <v>7608</v>
      </c>
      <c r="AK2655" s="1" t="s">
        <v>7609</v>
      </c>
      <c r="AL2655" s="1" t="s">
        <v>7610</v>
      </c>
      <c r="AM2655" s="1" t="s">
        <v>16</v>
      </c>
      <c r="AN2655" s="1" t="s">
        <v>23098</v>
      </c>
      <c r="AO2655" s="1" t="s">
        <v>86</v>
      </c>
      <c r="AP2655" s="1" t="s">
        <v>86</v>
      </c>
      <c r="AQ2655" s="1" t="s">
        <v>14</v>
      </c>
      <c r="AR2655" s="1" t="s">
        <v>19</v>
      </c>
      <c r="AS2655" s="1" t="s">
        <v>23091</v>
      </c>
      <c r="AT2655" s="1" t="s">
        <v>101</v>
      </c>
    </row>
    <row r="2656" spans="1:46" x14ac:dyDescent="0.25">
      <c r="A2656" s="1" t="s">
        <v>21741</v>
      </c>
      <c r="B2656" s="2" t="s">
        <v>23101</v>
      </c>
      <c r="C2656" s="2" t="s">
        <v>23109</v>
      </c>
      <c r="D2656" s="1">
        <v>0</v>
      </c>
      <c r="E2656" s="1">
        <v>1</v>
      </c>
      <c r="F2656" s="1">
        <v>4</v>
      </c>
      <c r="G2656" s="1">
        <v>5</v>
      </c>
      <c r="H2656" s="6">
        <v>0.8</v>
      </c>
      <c r="I2656">
        <v>0</v>
      </c>
      <c r="J2656" s="1">
        <v>36</v>
      </c>
      <c r="K2656" s="1">
        <v>0</v>
      </c>
      <c r="L2656" s="1">
        <v>578</v>
      </c>
      <c r="M2656" s="6">
        <v>0.34</v>
      </c>
      <c r="N2656" s="4">
        <v>3100</v>
      </c>
      <c r="O2656" s="4">
        <v>233</v>
      </c>
      <c r="P2656" s="4">
        <v>550</v>
      </c>
      <c r="Q2656" s="3">
        <v>0.26</v>
      </c>
      <c r="R2656" s="1">
        <v>24</v>
      </c>
      <c r="S2656" s="1">
        <v>550</v>
      </c>
      <c r="T2656" s="1">
        <v>45</v>
      </c>
      <c r="U2656" s="1">
        <v>1</v>
      </c>
      <c r="V2656" s="1">
        <v>23</v>
      </c>
      <c r="W2656" s="1">
        <v>1</v>
      </c>
      <c r="X2656" s="1">
        <v>0</v>
      </c>
      <c r="Y2656" s="1">
        <v>0</v>
      </c>
      <c r="Z2656" s="1">
        <v>3</v>
      </c>
      <c r="AA2656" s="1">
        <v>1</v>
      </c>
      <c r="AB2656" s="1">
        <v>0</v>
      </c>
      <c r="AC2656" s="1">
        <v>600</v>
      </c>
      <c r="AD2656" s="1">
        <v>0</v>
      </c>
      <c r="AE2656" s="1">
        <v>692</v>
      </c>
      <c r="AF2656" s="1">
        <v>0</v>
      </c>
      <c r="AG2656" s="1">
        <v>144</v>
      </c>
      <c r="AH2656" s="1">
        <v>0</v>
      </c>
      <c r="AI2656" s="1">
        <v>1436</v>
      </c>
      <c r="AJ2656" s="1" t="s">
        <v>13474</v>
      </c>
      <c r="AK2656" s="1" t="s">
        <v>13475</v>
      </c>
      <c r="AL2656" s="1" t="s">
        <v>13476</v>
      </c>
      <c r="AM2656" s="1" t="s">
        <v>12</v>
      </c>
      <c r="AN2656" s="1" t="s">
        <v>23097</v>
      </c>
      <c r="AO2656" s="1" t="s">
        <v>86</v>
      </c>
      <c r="AP2656" s="1" t="s">
        <v>86</v>
      </c>
      <c r="AQ2656" s="1" t="s">
        <v>25</v>
      </c>
      <c r="AR2656" s="1" t="s">
        <v>30</v>
      </c>
      <c r="AS2656" s="1" t="s">
        <v>23091</v>
      </c>
      <c r="AT2656" s="1" t="s">
        <v>26</v>
      </c>
    </row>
    <row r="2657" spans="1:46" x14ac:dyDescent="0.25">
      <c r="A2657" s="1" t="s">
        <v>23026</v>
      </c>
      <c r="B2657" s="2" t="s">
        <v>23101</v>
      </c>
      <c r="C2657" s="2" t="s">
        <v>23109</v>
      </c>
      <c r="D2657" s="1">
        <v>0</v>
      </c>
      <c r="E2657" s="1">
        <v>0</v>
      </c>
      <c r="F2657" s="1">
        <v>1</v>
      </c>
      <c r="G2657" s="1">
        <v>1</v>
      </c>
      <c r="H2657" s="6">
        <v>1</v>
      </c>
      <c r="I2657">
        <v>0</v>
      </c>
      <c r="J2657" s="1">
        <v>37</v>
      </c>
      <c r="K2657" s="1">
        <v>1</v>
      </c>
      <c r="L2657" s="1">
        <v>717</v>
      </c>
      <c r="M2657" s="6">
        <v>1.21</v>
      </c>
      <c r="N2657" s="4">
        <v>2050</v>
      </c>
      <c r="O2657" s="4">
        <v>170</v>
      </c>
      <c r="P2657" s="4">
        <v>517</v>
      </c>
      <c r="Q2657" s="3">
        <v>0.25</v>
      </c>
      <c r="R2657" s="1">
        <v>24</v>
      </c>
      <c r="S2657" s="1">
        <v>517</v>
      </c>
      <c r="T2657" s="1">
        <v>49</v>
      </c>
      <c r="U2657" s="1">
        <v>0</v>
      </c>
      <c r="V2657" s="1">
        <v>23</v>
      </c>
      <c r="W2657" s="1">
        <v>0</v>
      </c>
      <c r="X2657" s="1">
        <v>0</v>
      </c>
      <c r="Y2657" s="1">
        <v>1</v>
      </c>
      <c r="Z2657" s="1">
        <v>1</v>
      </c>
      <c r="AA2657" s="1">
        <v>0</v>
      </c>
      <c r="AB2657" s="1">
        <v>1</v>
      </c>
      <c r="AC2657" s="1">
        <v>0</v>
      </c>
      <c r="AD2657" s="1">
        <v>490</v>
      </c>
      <c r="AE2657" s="1">
        <v>428</v>
      </c>
      <c r="AF2657" s="1">
        <v>1592</v>
      </c>
      <c r="AG2657" s="1">
        <v>0</v>
      </c>
      <c r="AH2657" s="1">
        <v>1000</v>
      </c>
      <c r="AI2657" s="1">
        <v>3510</v>
      </c>
      <c r="AJ2657" s="1" t="s">
        <v>16897</v>
      </c>
      <c r="AK2657" s="1" t="s">
        <v>16898</v>
      </c>
      <c r="AL2657" s="1" t="s">
        <v>16899</v>
      </c>
      <c r="AM2657" s="1" t="s">
        <v>12</v>
      </c>
      <c r="AN2657" s="1" t="s">
        <v>23098</v>
      </c>
      <c r="AO2657" s="1" t="s">
        <v>364</v>
      </c>
      <c r="AP2657" s="1" t="s">
        <v>57</v>
      </c>
      <c r="AQ2657" s="1" t="s">
        <v>25</v>
      </c>
      <c r="AR2657" s="1" t="s">
        <v>19</v>
      </c>
      <c r="AS2657" s="1" t="s">
        <v>23090</v>
      </c>
      <c r="AT2657" s="1" t="s">
        <v>101</v>
      </c>
    </row>
    <row r="2658" spans="1:46" x14ac:dyDescent="0.25">
      <c r="A2658" s="1" t="s">
        <v>22459</v>
      </c>
      <c r="B2658" s="2" t="s">
        <v>23101</v>
      </c>
      <c r="C2658" s="2" t="s">
        <v>23109</v>
      </c>
      <c r="D2658" s="1">
        <v>0</v>
      </c>
      <c r="E2658" s="1">
        <v>2</v>
      </c>
      <c r="F2658" s="1">
        <v>6</v>
      </c>
      <c r="G2658" s="1">
        <v>8</v>
      </c>
      <c r="H2658" s="6">
        <v>0.75</v>
      </c>
      <c r="I2658">
        <v>1</v>
      </c>
      <c r="J2658" s="1">
        <v>37</v>
      </c>
      <c r="K2658" s="1">
        <v>0</v>
      </c>
      <c r="L2658" s="1">
        <v>770</v>
      </c>
      <c r="M2658" s="6">
        <v>0.49</v>
      </c>
      <c r="N2658" s="4">
        <v>4500</v>
      </c>
      <c r="O2658" s="4">
        <v>330</v>
      </c>
      <c r="P2658" s="4">
        <v>800</v>
      </c>
      <c r="Q2658" s="3">
        <v>0.25</v>
      </c>
      <c r="R2658" s="1">
        <v>24</v>
      </c>
      <c r="S2658" s="1">
        <v>800</v>
      </c>
      <c r="T2658" s="1">
        <v>21</v>
      </c>
      <c r="U2658" s="1">
        <v>1</v>
      </c>
      <c r="V2658" s="1">
        <v>23</v>
      </c>
      <c r="W2658" s="1">
        <v>0</v>
      </c>
      <c r="X2658" s="1">
        <v>0</v>
      </c>
      <c r="Y2658" s="1">
        <v>0</v>
      </c>
      <c r="Z2658" s="1">
        <v>1</v>
      </c>
      <c r="AA2658" s="1">
        <v>1</v>
      </c>
      <c r="AB2658" s="1">
        <v>1</v>
      </c>
      <c r="AC2658" s="1">
        <v>3600</v>
      </c>
      <c r="AD2658" s="1">
        <v>0</v>
      </c>
      <c r="AE2658" s="1">
        <v>0</v>
      </c>
      <c r="AF2658" s="1">
        <v>0</v>
      </c>
      <c r="AG2658" s="1">
        <v>0</v>
      </c>
      <c r="AH2658" s="1">
        <v>0</v>
      </c>
      <c r="AI2658" s="1">
        <v>3600</v>
      </c>
      <c r="AJ2658" s="1" t="s">
        <v>4194</v>
      </c>
      <c r="AK2658" s="1" t="s">
        <v>15389</v>
      </c>
      <c r="AL2658" s="1" t="s">
        <v>15390</v>
      </c>
      <c r="AM2658" s="1" t="s">
        <v>16</v>
      </c>
      <c r="AN2658" s="1" t="s">
        <v>23097</v>
      </c>
      <c r="AO2658" s="1" t="s">
        <v>86</v>
      </c>
      <c r="AP2658" s="1" t="s">
        <v>57</v>
      </c>
      <c r="AQ2658" s="1" t="s">
        <v>25</v>
      </c>
      <c r="AR2658" s="1" t="s">
        <v>30</v>
      </c>
      <c r="AS2658" s="1" t="s">
        <v>23091</v>
      </c>
      <c r="AT2658" s="1" t="s">
        <v>101</v>
      </c>
    </row>
    <row r="2659" spans="1:46" x14ac:dyDescent="0.25">
      <c r="A2659" s="1" t="s">
        <v>18397</v>
      </c>
      <c r="B2659" s="2" t="s">
        <v>23101</v>
      </c>
      <c r="C2659" s="2" t="s">
        <v>23109</v>
      </c>
      <c r="D2659" s="1">
        <v>0</v>
      </c>
      <c r="E2659" s="1">
        <v>1</v>
      </c>
      <c r="F2659" s="1">
        <v>1</v>
      </c>
      <c r="G2659" s="1">
        <v>2</v>
      </c>
      <c r="H2659" s="6">
        <v>0.5</v>
      </c>
      <c r="I2659">
        <v>0</v>
      </c>
      <c r="J2659" s="1">
        <v>42</v>
      </c>
      <c r="K2659" s="1">
        <v>0</v>
      </c>
      <c r="L2659" s="1">
        <v>521</v>
      </c>
      <c r="M2659" s="6">
        <v>0.05</v>
      </c>
      <c r="N2659" s="4">
        <v>4500</v>
      </c>
      <c r="O2659" s="4">
        <v>350</v>
      </c>
      <c r="P2659" s="4">
        <v>300</v>
      </c>
      <c r="Q2659" s="3">
        <v>0.3</v>
      </c>
      <c r="R2659" s="1">
        <v>18</v>
      </c>
      <c r="S2659" s="1">
        <v>300</v>
      </c>
      <c r="T2659" s="1">
        <v>44</v>
      </c>
      <c r="U2659" s="1">
        <v>1</v>
      </c>
      <c r="V2659" s="1">
        <v>23</v>
      </c>
      <c r="W2659" s="1">
        <v>0</v>
      </c>
      <c r="X2659" s="1">
        <v>0</v>
      </c>
      <c r="Y2659" s="1">
        <v>0</v>
      </c>
      <c r="Z2659" s="1">
        <v>4</v>
      </c>
      <c r="AA2659" s="1">
        <v>1</v>
      </c>
      <c r="AB2659" s="1">
        <v>0</v>
      </c>
      <c r="AC2659" s="1">
        <v>0</v>
      </c>
      <c r="AD2659" s="1">
        <v>0</v>
      </c>
      <c r="AE2659" s="1">
        <v>0</v>
      </c>
      <c r="AF2659" s="1">
        <v>0</v>
      </c>
      <c r="AG2659" s="1">
        <v>0</v>
      </c>
      <c r="AH2659" s="1">
        <v>0</v>
      </c>
      <c r="AI2659" s="1">
        <v>0</v>
      </c>
      <c r="AJ2659" s="1" t="s">
        <v>677</v>
      </c>
      <c r="AK2659" s="1" t="s">
        <v>4254</v>
      </c>
      <c r="AL2659" s="1" t="s">
        <v>4255</v>
      </c>
      <c r="AM2659" s="1" t="s">
        <v>12</v>
      </c>
      <c r="AN2659" s="1" t="s">
        <v>23097</v>
      </c>
      <c r="AO2659" s="1" t="s">
        <v>86</v>
      </c>
      <c r="AP2659" s="1" t="s">
        <v>57</v>
      </c>
      <c r="AQ2659" s="1" t="s">
        <v>25</v>
      </c>
      <c r="AR2659" s="1" t="s">
        <v>30</v>
      </c>
      <c r="AS2659" s="1" t="s">
        <v>23091</v>
      </c>
      <c r="AT2659" s="1" t="s">
        <v>26</v>
      </c>
    </row>
    <row r="2660" spans="1:46" x14ac:dyDescent="0.25">
      <c r="A2660" s="1" t="s">
        <v>18404</v>
      </c>
      <c r="B2660" s="2" t="s">
        <v>23101</v>
      </c>
      <c r="C2660" s="2" t="s">
        <v>23109</v>
      </c>
      <c r="D2660" s="1">
        <v>0</v>
      </c>
      <c r="E2660" s="1">
        <v>0</v>
      </c>
      <c r="F2660" s="1">
        <v>1</v>
      </c>
      <c r="G2660" s="1">
        <v>1</v>
      </c>
      <c r="H2660" s="6">
        <v>1</v>
      </c>
      <c r="I2660">
        <v>0</v>
      </c>
      <c r="J2660" s="1">
        <v>34</v>
      </c>
      <c r="K2660" s="1">
        <v>1</v>
      </c>
      <c r="L2660" s="1">
        <v>515</v>
      </c>
      <c r="M2660" s="6">
        <v>0.12</v>
      </c>
      <c r="N2660" s="4">
        <v>3000</v>
      </c>
      <c r="O2660" s="4">
        <v>300</v>
      </c>
      <c r="P2660" s="4">
        <v>200</v>
      </c>
      <c r="Q2660" s="3">
        <v>0.26</v>
      </c>
      <c r="R2660" s="1">
        <v>24</v>
      </c>
      <c r="S2660" s="1">
        <v>200</v>
      </c>
      <c r="T2660" s="1">
        <v>26</v>
      </c>
      <c r="U2660" s="1">
        <v>1</v>
      </c>
      <c r="V2660" s="1">
        <v>23</v>
      </c>
      <c r="W2660" s="1">
        <v>1</v>
      </c>
      <c r="X2660" s="1">
        <v>0</v>
      </c>
      <c r="Y2660" s="1">
        <v>1</v>
      </c>
      <c r="Z2660" s="1">
        <v>3</v>
      </c>
      <c r="AA2660" s="1">
        <v>0</v>
      </c>
      <c r="AB2660" s="1">
        <v>0</v>
      </c>
      <c r="AC2660" s="1">
        <v>0</v>
      </c>
      <c r="AD2660" s="1">
        <v>0</v>
      </c>
      <c r="AE2660" s="1">
        <v>0</v>
      </c>
      <c r="AF2660" s="1">
        <v>733</v>
      </c>
      <c r="AG2660" s="1">
        <v>0</v>
      </c>
      <c r="AH2660" s="1">
        <v>0</v>
      </c>
      <c r="AI2660" s="1">
        <v>733</v>
      </c>
      <c r="AJ2660" s="1" t="s">
        <v>4274</v>
      </c>
      <c r="AK2660" s="1" t="s">
        <v>4275</v>
      </c>
      <c r="AL2660" s="1" t="s">
        <v>4276</v>
      </c>
      <c r="AM2660" s="1" t="s">
        <v>12</v>
      </c>
      <c r="AN2660" s="1" t="s">
        <v>23098</v>
      </c>
      <c r="AO2660" s="1" t="s">
        <v>86</v>
      </c>
      <c r="AP2660" s="1" t="s">
        <v>86</v>
      </c>
      <c r="AQ2660" s="1" t="s">
        <v>25</v>
      </c>
      <c r="AR2660" s="1" t="s">
        <v>19</v>
      </c>
      <c r="AS2660" s="1" t="s">
        <v>23090</v>
      </c>
      <c r="AT2660" s="1" t="s">
        <v>26</v>
      </c>
    </row>
    <row r="2661" spans="1:46" x14ac:dyDescent="0.25">
      <c r="A2661" s="1" t="s">
        <v>19066</v>
      </c>
      <c r="B2661" s="2" t="s">
        <v>23101</v>
      </c>
      <c r="C2661" s="2" t="s">
        <v>23109</v>
      </c>
      <c r="D2661" s="1">
        <v>0</v>
      </c>
      <c r="E2661" s="1">
        <v>0</v>
      </c>
      <c r="F2661" s="1">
        <v>1</v>
      </c>
      <c r="G2661" s="1">
        <v>1</v>
      </c>
      <c r="H2661" s="6">
        <v>1</v>
      </c>
      <c r="I2661">
        <v>0</v>
      </c>
      <c r="J2661" s="1">
        <v>32</v>
      </c>
      <c r="K2661" s="1">
        <v>1</v>
      </c>
      <c r="L2661" s="1">
        <v>553</v>
      </c>
      <c r="M2661" s="6">
        <v>0.17</v>
      </c>
      <c r="N2661" s="4">
        <v>4800</v>
      </c>
      <c r="O2661" s="4">
        <v>400</v>
      </c>
      <c r="P2661" s="4">
        <v>200</v>
      </c>
      <c r="Q2661" s="3">
        <v>0.35</v>
      </c>
      <c r="R2661" s="1">
        <v>24</v>
      </c>
      <c r="S2661" s="1">
        <v>200</v>
      </c>
      <c r="T2661" s="1">
        <v>30</v>
      </c>
      <c r="U2661" s="1">
        <v>1</v>
      </c>
      <c r="V2661" s="1">
        <v>23</v>
      </c>
      <c r="W2661" s="1">
        <v>1</v>
      </c>
      <c r="X2661" s="1">
        <v>1</v>
      </c>
      <c r="Y2661" s="1">
        <v>0</v>
      </c>
      <c r="Z2661" s="1">
        <v>2</v>
      </c>
      <c r="AA2661" s="1">
        <v>1</v>
      </c>
      <c r="AB2661" s="1">
        <v>0</v>
      </c>
      <c r="AC2661" s="1">
        <v>0</v>
      </c>
      <c r="AD2661" s="1">
        <v>800</v>
      </c>
      <c r="AE2661" s="1">
        <v>250</v>
      </c>
      <c r="AF2661" s="1">
        <v>0</v>
      </c>
      <c r="AG2661" s="1">
        <v>0</v>
      </c>
      <c r="AH2661" s="1">
        <v>350</v>
      </c>
      <c r="AI2661" s="1">
        <v>1400</v>
      </c>
      <c r="AJ2661" s="1" t="s">
        <v>6168</v>
      </c>
      <c r="AK2661" s="1" t="s">
        <v>6169</v>
      </c>
      <c r="AL2661" s="1" t="s">
        <v>6170</v>
      </c>
      <c r="AM2661" s="1" t="s">
        <v>12</v>
      </c>
      <c r="AN2661" s="1" t="s">
        <v>23098</v>
      </c>
      <c r="AO2661" s="1" t="s">
        <v>86</v>
      </c>
      <c r="AP2661" s="1" t="s">
        <v>86</v>
      </c>
      <c r="AQ2661" s="1" t="s">
        <v>14</v>
      </c>
      <c r="AR2661" s="1" t="s">
        <v>30</v>
      </c>
      <c r="AS2661" s="1" t="s">
        <v>23091</v>
      </c>
      <c r="AT2661" s="1" t="s">
        <v>26</v>
      </c>
    </row>
    <row r="2662" spans="1:46" x14ac:dyDescent="0.25">
      <c r="A2662" s="1" t="s">
        <v>22875</v>
      </c>
      <c r="B2662" s="2" t="s">
        <v>23076</v>
      </c>
      <c r="C2662" s="2" t="s">
        <v>23108</v>
      </c>
      <c r="D2662" s="1">
        <v>0</v>
      </c>
      <c r="E2662" s="1">
        <v>0</v>
      </c>
      <c r="F2662" s="1">
        <v>4</v>
      </c>
      <c r="G2662" s="1">
        <v>4</v>
      </c>
      <c r="H2662" s="6">
        <v>1</v>
      </c>
      <c r="I2662">
        <v>1</v>
      </c>
      <c r="J2662" s="1">
        <v>35</v>
      </c>
      <c r="K2662" s="1">
        <v>0</v>
      </c>
      <c r="L2662" s="1">
        <v>636</v>
      </c>
      <c r="M2662" s="6">
        <v>0.13</v>
      </c>
      <c r="N2662" s="4">
        <v>3800</v>
      </c>
      <c r="O2662" s="4">
        <v>283</v>
      </c>
      <c r="P2662" s="4">
        <v>200</v>
      </c>
      <c r="Q2662" s="3">
        <v>0.28000000000000003</v>
      </c>
      <c r="R2662" s="1">
        <v>18</v>
      </c>
      <c r="S2662" s="1">
        <v>200</v>
      </c>
      <c r="T2662" s="1">
        <v>18</v>
      </c>
      <c r="U2662" s="1">
        <v>1</v>
      </c>
      <c r="V2662" s="1">
        <v>22</v>
      </c>
      <c r="W2662" s="1">
        <v>0</v>
      </c>
      <c r="X2662" s="1">
        <v>0</v>
      </c>
      <c r="Y2662" s="1">
        <v>1</v>
      </c>
      <c r="Z2662" s="1">
        <v>0</v>
      </c>
      <c r="AA2662" s="1">
        <v>1</v>
      </c>
      <c r="AB2662" s="1">
        <v>1</v>
      </c>
      <c r="AC2662" s="1">
        <v>730</v>
      </c>
      <c r="AD2662" s="1">
        <v>0</v>
      </c>
      <c r="AE2662" s="1">
        <v>0</v>
      </c>
      <c r="AF2662" s="1">
        <v>0</v>
      </c>
      <c r="AG2662" s="1">
        <v>20</v>
      </c>
      <c r="AH2662" s="1">
        <v>0</v>
      </c>
      <c r="AI2662" s="1">
        <v>750</v>
      </c>
      <c r="AJ2662" s="1" t="s">
        <v>16480</v>
      </c>
      <c r="AK2662" s="1" t="s">
        <v>16481</v>
      </c>
      <c r="AL2662" s="1" t="s">
        <v>16482</v>
      </c>
      <c r="AM2662" s="1" t="s">
        <v>16</v>
      </c>
      <c r="AN2662" s="1" t="s">
        <v>23097</v>
      </c>
      <c r="AO2662" s="1" t="s">
        <v>86</v>
      </c>
      <c r="AP2662" s="1" t="s">
        <v>57</v>
      </c>
      <c r="AQ2662" s="1" t="s">
        <v>25</v>
      </c>
      <c r="AR2662" s="1" t="s">
        <v>19</v>
      </c>
      <c r="AS2662" s="1" t="s">
        <v>23091</v>
      </c>
      <c r="AT2662" s="1" t="s">
        <v>101</v>
      </c>
    </row>
    <row r="2663" spans="1:46" x14ac:dyDescent="0.25">
      <c r="A2663" s="1" t="s">
        <v>19124</v>
      </c>
      <c r="B2663" s="2" t="s">
        <v>23073</v>
      </c>
      <c r="C2663" s="2" t="s">
        <v>23104</v>
      </c>
      <c r="D2663" s="1">
        <v>3</v>
      </c>
      <c r="E2663" s="1">
        <v>5</v>
      </c>
      <c r="F2663" s="1">
        <v>4</v>
      </c>
      <c r="G2663" s="1">
        <v>12</v>
      </c>
      <c r="H2663" s="6">
        <v>0.33333333333333331</v>
      </c>
      <c r="I2663">
        <v>1</v>
      </c>
      <c r="J2663" s="1">
        <v>34</v>
      </c>
      <c r="K2663" s="1">
        <v>0</v>
      </c>
      <c r="L2663" s="1">
        <v>633</v>
      </c>
      <c r="M2663" s="6">
        <v>0.61</v>
      </c>
      <c r="N2663" s="4">
        <v>2400</v>
      </c>
      <c r="O2663" s="4">
        <v>200</v>
      </c>
      <c r="P2663" s="4">
        <v>850</v>
      </c>
      <c r="Q2663" s="3">
        <v>0.35</v>
      </c>
      <c r="R2663" s="1">
        <v>36</v>
      </c>
      <c r="S2663" s="1">
        <v>850</v>
      </c>
      <c r="T2663" s="1">
        <v>73</v>
      </c>
      <c r="U2663" s="1">
        <v>0</v>
      </c>
      <c r="V2663" s="1">
        <v>22</v>
      </c>
      <c r="W2663" s="1">
        <v>0</v>
      </c>
      <c r="X2663" s="1">
        <v>0</v>
      </c>
      <c r="Y2663" s="1">
        <v>1</v>
      </c>
      <c r="Z2663" s="1">
        <v>3</v>
      </c>
      <c r="AA2663" s="1">
        <v>0</v>
      </c>
      <c r="AB2663" s="1">
        <v>1</v>
      </c>
      <c r="AC2663" s="1">
        <v>0</v>
      </c>
      <c r="AD2663" s="1">
        <v>400</v>
      </c>
      <c r="AE2663" s="1">
        <v>0</v>
      </c>
      <c r="AF2663" s="1">
        <v>450</v>
      </c>
      <c r="AG2663" s="1">
        <v>0</v>
      </c>
      <c r="AH2663" s="1">
        <v>0</v>
      </c>
      <c r="AI2663" s="1">
        <v>850</v>
      </c>
      <c r="AJ2663" s="1" t="s">
        <v>6301</v>
      </c>
      <c r="AK2663" s="1" t="s">
        <v>6302</v>
      </c>
      <c r="AL2663" s="1" t="s">
        <v>6303</v>
      </c>
      <c r="AM2663" s="1" t="s">
        <v>16</v>
      </c>
      <c r="AN2663" s="1" t="s">
        <v>23097</v>
      </c>
      <c r="AO2663" s="1" t="s">
        <v>364</v>
      </c>
      <c r="AP2663" s="1" t="s">
        <v>57</v>
      </c>
      <c r="AQ2663" s="1" t="s">
        <v>25</v>
      </c>
      <c r="AR2663" s="1" t="s">
        <v>19</v>
      </c>
      <c r="AS2663" s="1" t="s">
        <v>23090</v>
      </c>
      <c r="AT2663" s="1" t="s">
        <v>101</v>
      </c>
    </row>
    <row r="2664" spans="1:46" x14ac:dyDescent="0.25">
      <c r="A2664" s="1" t="s">
        <v>21968</v>
      </c>
      <c r="B2664" s="2" t="s">
        <v>23073</v>
      </c>
      <c r="C2664" s="2" t="s">
        <v>23104</v>
      </c>
      <c r="D2664" s="1">
        <v>1</v>
      </c>
      <c r="E2664" s="1">
        <v>2</v>
      </c>
      <c r="F2664" s="1">
        <v>3</v>
      </c>
      <c r="G2664" s="1">
        <v>6</v>
      </c>
      <c r="H2664" s="6">
        <v>0.5</v>
      </c>
      <c r="I2664">
        <v>0</v>
      </c>
      <c r="J2664" s="1">
        <v>39</v>
      </c>
      <c r="K2664" s="1">
        <v>0</v>
      </c>
      <c r="L2664" s="1">
        <v>683</v>
      </c>
      <c r="M2664" s="6">
        <v>0.22</v>
      </c>
      <c r="N2664" s="4">
        <v>3000</v>
      </c>
      <c r="O2664" s="4">
        <v>250</v>
      </c>
      <c r="P2664" s="4">
        <v>200</v>
      </c>
      <c r="Q2664" s="3">
        <v>0.26</v>
      </c>
      <c r="R2664" s="1">
        <v>24</v>
      </c>
      <c r="S2664" s="1">
        <v>200</v>
      </c>
      <c r="T2664" s="1">
        <v>12</v>
      </c>
      <c r="U2664" s="1">
        <v>1</v>
      </c>
      <c r="V2664" s="1">
        <v>22</v>
      </c>
      <c r="W2664" s="1">
        <v>0</v>
      </c>
      <c r="X2664" s="1">
        <v>0</v>
      </c>
      <c r="Y2664" s="1">
        <v>0</v>
      </c>
      <c r="Z2664" s="1">
        <v>3</v>
      </c>
      <c r="AA2664" s="1">
        <v>0</v>
      </c>
      <c r="AB2664" s="1">
        <v>0</v>
      </c>
      <c r="AC2664" s="1">
        <v>4400</v>
      </c>
      <c r="AD2664" s="1">
        <v>0</v>
      </c>
      <c r="AE2664" s="1">
        <v>0</v>
      </c>
      <c r="AF2664" s="1">
        <v>0</v>
      </c>
      <c r="AG2664" s="1">
        <v>0</v>
      </c>
      <c r="AH2664" s="1">
        <v>0</v>
      </c>
      <c r="AI2664" s="1">
        <v>4400</v>
      </c>
      <c r="AJ2664" s="1" t="s">
        <v>2995</v>
      </c>
      <c r="AK2664" s="1" t="s">
        <v>14051</v>
      </c>
      <c r="AL2664" s="1" t="s">
        <v>14052</v>
      </c>
      <c r="AM2664" s="1" t="s">
        <v>12</v>
      </c>
      <c r="AN2664" s="1" t="s">
        <v>23097</v>
      </c>
      <c r="AO2664" s="1" t="s">
        <v>86</v>
      </c>
      <c r="AP2664" s="1" t="s">
        <v>57</v>
      </c>
      <c r="AQ2664" s="1" t="s">
        <v>25</v>
      </c>
      <c r="AR2664" s="1" t="s">
        <v>30</v>
      </c>
      <c r="AS2664" s="1" t="s">
        <v>23090</v>
      </c>
      <c r="AT2664" s="1" t="s">
        <v>26</v>
      </c>
    </row>
    <row r="2665" spans="1:46" x14ac:dyDescent="0.25">
      <c r="A2665" s="1" t="s">
        <v>19936</v>
      </c>
      <c r="B2665" s="2" t="s">
        <v>23073</v>
      </c>
      <c r="C2665" s="2" t="s">
        <v>23107</v>
      </c>
      <c r="D2665" s="1">
        <v>0</v>
      </c>
      <c r="E2665" s="1">
        <v>1</v>
      </c>
      <c r="F2665" s="1">
        <v>4</v>
      </c>
      <c r="G2665" s="1">
        <v>5</v>
      </c>
      <c r="H2665" s="6">
        <v>0.8</v>
      </c>
      <c r="I2665">
        <v>0</v>
      </c>
      <c r="J2665" s="1">
        <v>36</v>
      </c>
      <c r="K2665" s="1">
        <v>0</v>
      </c>
      <c r="L2665" s="1">
        <v>607</v>
      </c>
      <c r="M2665" s="6">
        <v>0.31</v>
      </c>
      <c r="N2665" s="4">
        <v>2520</v>
      </c>
      <c r="O2665" s="4">
        <v>210</v>
      </c>
      <c r="P2665" s="4">
        <v>300</v>
      </c>
      <c r="Q2665" s="3">
        <v>0.28000000000000003</v>
      </c>
      <c r="R2665" s="1">
        <v>24</v>
      </c>
      <c r="S2665" s="1">
        <v>300</v>
      </c>
      <c r="T2665" s="1">
        <v>57</v>
      </c>
      <c r="U2665" s="1">
        <v>1</v>
      </c>
      <c r="V2665" s="1">
        <v>22</v>
      </c>
      <c r="W2665" s="1">
        <v>0</v>
      </c>
      <c r="X2665" s="1">
        <v>0</v>
      </c>
      <c r="Y2665" s="1">
        <v>0</v>
      </c>
      <c r="Z2665" s="1">
        <v>5</v>
      </c>
      <c r="AA2665" s="1">
        <v>1</v>
      </c>
      <c r="AB2665" s="1">
        <v>0</v>
      </c>
      <c r="AC2665" s="1">
        <v>600</v>
      </c>
      <c r="AD2665" s="1">
        <v>0</v>
      </c>
      <c r="AE2665" s="1">
        <v>750</v>
      </c>
      <c r="AF2665" s="1">
        <v>0</v>
      </c>
      <c r="AG2665" s="1">
        <v>0</v>
      </c>
      <c r="AH2665" s="1">
        <v>0</v>
      </c>
      <c r="AI2665" s="1">
        <v>1350</v>
      </c>
      <c r="AJ2665" s="1" t="s">
        <v>8569</v>
      </c>
      <c r="AK2665" s="1" t="s">
        <v>8570</v>
      </c>
      <c r="AL2665" s="1" t="s">
        <v>8571</v>
      </c>
      <c r="AM2665" s="1" t="s">
        <v>12</v>
      </c>
      <c r="AN2665" s="1" t="s">
        <v>23097</v>
      </c>
      <c r="AO2665" s="1" t="s">
        <v>86</v>
      </c>
      <c r="AP2665" s="1" t="s">
        <v>57</v>
      </c>
      <c r="AQ2665" s="1" t="s">
        <v>25</v>
      </c>
      <c r="AR2665" s="1" t="s">
        <v>30</v>
      </c>
      <c r="AS2665" s="1" t="s">
        <v>23091</v>
      </c>
      <c r="AT2665" s="1" t="s">
        <v>26</v>
      </c>
    </row>
    <row r="2666" spans="1:46" x14ac:dyDescent="0.25">
      <c r="A2666" s="1" t="s">
        <v>18805</v>
      </c>
      <c r="B2666" s="2" t="s">
        <v>23073</v>
      </c>
      <c r="C2666" s="2" t="s">
        <v>23107</v>
      </c>
      <c r="D2666" s="1">
        <v>2</v>
      </c>
      <c r="E2666" s="1">
        <v>3</v>
      </c>
      <c r="F2666" s="1">
        <v>2</v>
      </c>
      <c r="G2666" s="1">
        <v>7</v>
      </c>
      <c r="H2666" s="6">
        <v>0.2857142857142857</v>
      </c>
      <c r="I2666">
        <v>0</v>
      </c>
      <c r="J2666" s="1">
        <v>37</v>
      </c>
      <c r="K2666" s="1">
        <v>0</v>
      </c>
      <c r="L2666" s="1">
        <v>766</v>
      </c>
      <c r="M2666" s="6">
        <v>0.47</v>
      </c>
      <c r="N2666" s="4">
        <v>2280</v>
      </c>
      <c r="O2666" s="4">
        <v>190</v>
      </c>
      <c r="P2666" s="4">
        <v>250</v>
      </c>
      <c r="Q2666" s="3">
        <v>0.35</v>
      </c>
      <c r="R2666" s="1">
        <v>12</v>
      </c>
      <c r="S2666" s="1">
        <v>250</v>
      </c>
      <c r="T2666" s="1">
        <v>7</v>
      </c>
      <c r="U2666" s="1">
        <v>1</v>
      </c>
      <c r="V2666" s="1">
        <v>22</v>
      </c>
      <c r="W2666" s="1">
        <v>0</v>
      </c>
      <c r="X2666" s="1">
        <v>0</v>
      </c>
      <c r="Y2666" s="1">
        <v>1</v>
      </c>
      <c r="Z2666" s="1">
        <v>0</v>
      </c>
      <c r="AA2666" s="1">
        <v>1</v>
      </c>
      <c r="AB2666" s="1">
        <v>0</v>
      </c>
      <c r="AC2666" s="1">
        <v>1939</v>
      </c>
      <c r="AD2666" s="1">
        <v>0</v>
      </c>
      <c r="AE2666" s="1">
        <v>0</v>
      </c>
      <c r="AF2666" s="1">
        <v>0</v>
      </c>
      <c r="AG2666" s="1">
        <v>0</v>
      </c>
      <c r="AH2666" s="1">
        <v>0</v>
      </c>
      <c r="AI2666" s="1">
        <v>1939</v>
      </c>
      <c r="AJ2666" s="1" t="s">
        <v>5410</v>
      </c>
      <c r="AK2666" s="1" t="s">
        <v>5411</v>
      </c>
      <c r="AL2666" s="1" t="s">
        <v>5412</v>
      </c>
      <c r="AM2666" s="1" t="s">
        <v>12</v>
      </c>
      <c r="AN2666" s="1" t="s">
        <v>23097</v>
      </c>
      <c r="AO2666" s="1" t="s">
        <v>86</v>
      </c>
      <c r="AP2666" s="1" t="s">
        <v>57</v>
      </c>
      <c r="AQ2666" s="1" t="s">
        <v>25</v>
      </c>
      <c r="AR2666" s="1" t="s">
        <v>19</v>
      </c>
      <c r="AS2666" s="1" t="s">
        <v>23091</v>
      </c>
      <c r="AT2666" s="1" t="s">
        <v>26</v>
      </c>
    </row>
    <row r="2667" spans="1:46" x14ac:dyDescent="0.25">
      <c r="A2667" s="1" t="s">
        <v>19409</v>
      </c>
      <c r="B2667" s="2" t="s">
        <v>23073</v>
      </c>
      <c r="C2667" s="2" t="s">
        <v>23107</v>
      </c>
      <c r="D2667" s="1">
        <v>1</v>
      </c>
      <c r="E2667" s="1">
        <v>4</v>
      </c>
      <c r="F2667" s="1">
        <v>2</v>
      </c>
      <c r="G2667" s="1">
        <v>7</v>
      </c>
      <c r="H2667" s="6">
        <v>0.2857142857142857</v>
      </c>
      <c r="I2667">
        <v>0</v>
      </c>
      <c r="J2667" s="1">
        <v>47</v>
      </c>
      <c r="K2667" s="1">
        <v>0</v>
      </c>
      <c r="L2667" s="1">
        <v>799</v>
      </c>
      <c r="M2667" s="6">
        <v>0.46</v>
      </c>
      <c r="N2667" s="4">
        <v>4200</v>
      </c>
      <c r="O2667" s="4">
        <v>350</v>
      </c>
      <c r="P2667" s="4">
        <v>300</v>
      </c>
      <c r="Q2667" s="3">
        <v>0.27</v>
      </c>
      <c r="R2667" s="1">
        <v>24</v>
      </c>
      <c r="S2667" s="1">
        <v>300</v>
      </c>
      <c r="T2667" s="1">
        <v>44</v>
      </c>
      <c r="U2667" s="1">
        <v>0</v>
      </c>
      <c r="V2667" s="1">
        <v>22</v>
      </c>
      <c r="W2667" s="1">
        <v>0</v>
      </c>
      <c r="X2667" s="1">
        <v>0</v>
      </c>
      <c r="Y2667" s="1">
        <v>0</v>
      </c>
      <c r="Z2667" s="1">
        <v>2</v>
      </c>
      <c r="AA2667" s="1">
        <v>1</v>
      </c>
      <c r="AB2667" s="1">
        <v>0</v>
      </c>
      <c r="AC2667" s="1">
        <v>2416</v>
      </c>
      <c r="AD2667" s="1">
        <v>1537</v>
      </c>
      <c r="AE2667" s="1">
        <v>0</v>
      </c>
      <c r="AF2667" s="1">
        <v>0</v>
      </c>
      <c r="AG2667" s="1">
        <v>291</v>
      </c>
      <c r="AH2667" s="1">
        <v>0</v>
      </c>
      <c r="AI2667" s="1">
        <v>4244</v>
      </c>
      <c r="AJ2667" s="1" t="s">
        <v>7105</v>
      </c>
      <c r="AK2667" s="1" t="s">
        <v>7106</v>
      </c>
      <c r="AL2667" s="1" t="s">
        <v>7107</v>
      </c>
      <c r="AM2667" s="1" t="s">
        <v>12</v>
      </c>
      <c r="AN2667" s="1" t="s">
        <v>23097</v>
      </c>
      <c r="AO2667" s="1" t="s">
        <v>364</v>
      </c>
      <c r="AP2667" s="1" t="s">
        <v>57</v>
      </c>
      <c r="AQ2667" s="1" t="s">
        <v>25</v>
      </c>
      <c r="AR2667" s="1" t="s">
        <v>30</v>
      </c>
      <c r="AS2667" s="1" t="s">
        <v>23091</v>
      </c>
      <c r="AT2667" s="1" t="s">
        <v>26</v>
      </c>
    </row>
    <row r="2668" spans="1:46" x14ac:dyDescent="0.25">
      <c r="A2668" s="1" t="s">
        <v>22860</v>
      </c>
      <c r="B2668" s="2" t="s">
        <v>23073</v>
      </c>
      <c r="C2668" s="2" t="s">
        <v>23108</v>
      </c>
      <c r="D2668" s="1">
        <v>0</v>
      </c>
      <c r="E2668" s="1">
        <v>0</v>
      </c>
      <c r="F2668" s="1">
        <v>1</v>
      </c>
      <c r="G2668" s="1">
        <v>1</v>
      </c>
      <c r="H2668" s="6">
        <v>1</v>
      </c>
      <c r="I2668">
        <v>1</v>
      </c>
      <c r="J2668" s="1">
        <v>31</v>
      </c>
      <c r="K2668" s="1">
        <v>1</v>
      </c>
      <c r="L2668" s="1">
        <v>782</v>
      </c>
      <c r="M2668" s="6">
        <v>0.32</v>
      </c>
      <c r="N2668" s="4">
        <v>1900</v>
      </c>
      <c r="O2668" s="4">
        <v>141</v>
      </c>
      <c r="P2668" s="4">
        <v>500</v>
      </c>
      <c r="Q2668" s="3">
        <v>0.2</v>
      </c>
      <c r="R2668" s="1">
        <v>12</v>
      </c>
      <c r="S2668" s="1">
        <v>500</v>
      </c>
      <c r="T2668" s="1">
        <v>43</v>
      </c>
      <c r="U2668" s="1">
        <v>1</v>
      </c>
      <c r="V2668" s="1">
        <v>22</v>
      </c>
      <c r="W2668" s="1">
        <v>0</v>
      </c>
      <c r="X2668" s="1">
        <v>0</v>
      </c>
      <c r="Y2668" s="1">
        <v>0</v>
      </c>
      <c r="Z2668" s="1">
        <v>2</v>
      </c>
      <c r="AA2668" s="1">
        <v>1</v>
      </c>
      <c r="AB2668" s="1">
        <v>1</v>
      </c>
      <c r="AC2668" s="1">
        <v>0</v>
      </c>
      <c r="AD2668" s="1">
        <v>0</v>
      </c>
      <c r="AE2668" s="1">
        <v>0</v>
      </c>
      <c r="AF2668" s="1">
        <v>0</v>
      </c>
      <c r="AG2668" s="1">
        <v>0</v>
      </c>
      <c r="AH2668" s="1">
        <v>0</v>
      </c>
      <c r="AI2668" s="1">
        <v>0</v>
      </c>
      <c r="AJ2668" s="1" t="s">
        <v>16439</v>
      </c>
      <c r="AK2668" s="1" t="e">
        <f>-계기집안에어머니가갑자기많이아프시게되었습니다간병인비용도만만치않은데병원비까지너무갑잡스러워목돈이갑자기필요하여여차여차알아보다가신중히생각하여머니옥션을통해투자자님들께도움을청하게되었습니다.또한남편눈치가보여너무미안한마음에혼자해결하고싶어신청하게되었습니다</f>
        <v>#NAME?</v>
      </c>
      <c r="AL2668" s="1" t="s">
        <v>16440</v>
      </c>
      <c r="AM2668" s="1" t="s">
        <v>16</v>
      </c>
      <c r="AN2668" s="1" t="s">
        <v>23098</v>
      </c>
      <c r="AO2668" s="1" t="s">
        <v>86</v>
      </c>
      <c r="AP2668" s="1" t="s">
        <v>57</v>
      </c>
      <c r="AQ2668" s="1" t="s">
        <v>25</v>
      </c>
      <c r="AR2668" s="1" t="s">
        <v>30</v>
      </c>
      <c r="AS2668" s="1" t="s">
        <v>23091</v>
      </c>
      <c r="AT2668" s="1" t="s">
        <v>101</v>
      </c>
    </row>
    <row r="2669" spans="1:46" x14ac:dyDescent="0.25">
      <c r="A2669" s="1" t="s">
        <v>21758</v>
      </c>
      <c r="B2669" s="2" t="s">
        <v>23073</v>
      </c>
      <c r="C2669" s="2" t="s">
        <v>23109</v>
      </c>
      <c r="D2669" s="1">
        <v>0</v>
      </c>
      <c r="E2669" s="1">
        <v>0</v>
      </c>
      <c r="F2669" s="1">
        <v>1</v>
      </c>
      <c r="G2669" s="1">
        <v>1</v>
      </c>
      <c r="H2669" s="6">
        <v>1</v>
      </c>
      <c r="I2669">
        <v>0</v>
      </c>
      <c r="J2669" s="1">
        <v>53</v>
      </c>
      <c r="K2669" s="1">
        <v>1</v>
      </c>
      <c r="L2669" s="1">
        <v>521</v>
      </c>
      <c r="M2669" s="6">
        <v>0.27</v>
      </c>
      <c r="N2669" s="4">
        <v>4200</v>
      </c>
      <c r="O2669" s="4">
        <v>350</v>
      </c>
      <c r="P2669" s="4">
        <v>200</v>
      </c>
      <c r="Q2669" s="3">
        <v>0.3</v>
      </c>
      <c r="R2669" s="1">
        <v>18</v>
      </c>
      <c r="S2669" s="1">
        <v>200</v>
      </c>
      <c r="T2669" s="1">
        <v>20</v>
      </c>
      <c r="U2669" s="1">
        <v>1</v>
      </c>
      <c r="V2669" s="1">
        <v>22</v>
      </c>
      <c r="W2669" s="1">
        <v>0</v>
      </c>
      <c r="X2669" s="1">
        <v>0</v>
      </c>
      <c r="Y2669" s="1">
        <v>0</v>
      </c>
      <c r="Z2669" s="1">
        <v>3</v>
      </c>
      <c r="AA2669" s="1">
        <v>1</v>
      </c>
      <c r="AB2669" s="1">
        <v>0</v>
      </c>
      <c r="AC2669" s="1">
        <v>0</v>
      </c>
      <c r="AD2669" s="1">
        <v>0</v>
      </c>
      <c r="AE2669" s="1">
        <v>0</v>
      </c>
      <c r="AF2669" s="1">
        <v>0</v>
      </c>
      <c r="AG2669" s="1">
        <v>0</v>
      </c>
      <c r="AH2669" s="1">
        <v>1400</v>
      </c>
      <c r="AI2669" s="1">
        <v>1400</v>
      </c>
      <c r="AJ2669" s="1" t="s">
        <v>13519</v>
      </c>
      <c r="AK2669" s="1" t="e">
        <f>-생활자금및치과치료로인한목돈이필요함</f>
        <v>#NAME?</v>
      </c>
      <c r="AL2669" s="1" t="s">
        <v>13520</v>
      </c>
      <c r="AM2669" s="1" t="s">
        <v>12</v>
      </c>
      <c r="AN2669" s="1" t="s">
        <v>23098</v>
      </c>
      <c r="AO2669" s="1" t="s">
        <v>86</v>
      </c>
      <c r="AP2669" s="1" t="s">
        <v>57</v>
      </c>
      <c r="AQ2669" s="1" t="s">
        <v>25</v>
      </c>
      <c r="AR2669" s="1" t="s">
        <v>30</v>
      </c>
      <c r="AS2669" s="1" t="s">
        <v>23091</v>
      </c>
      <c r="AT2669" s="1" t="s">
        <v>26</v>
      </c>
    </row>
    <row r="2670" spans="1:46" x14ac:dyDescent="0.25">
      <c r="A2670" s="1" t="s">
        <v>20817</v>
      </c>
      <c r="B2670" s="2" t="s">
        <v>23074</v>
      </c>
      <c r="C2670" s="2" t="s">
        <v>23104</v>
      </c>
      <c r="D2670" s="1">
        <v>0</v>
      </c>
      <c r="E2670" s="1">
        <v>0</v>
      </c>
      <c r="F2670" s="1">
        <v>2</v>
      </c>
      <c r="G2670" s="1">
        <v>2</v>
      </c>
      <c r="H2670" s="6">
        <v>1</v>
      </c>
      <c r="I2670">
        <v>1</v>
      </c>
      <c r="J2670" s="1">
        <v>37</v>
      </c>
      <c r="K2670" s="1">
        <v>1</v>
      </c>
      <c r="L2670" s="1">
        <v>683</v>
      </c>
      <c r="M2670" s="6">
        <v>0.06</v>
      </c>
      <c r="N2670" s="4">
        <v>5000</v>
      </c>
      <c r="O2670" s="4">
        <v>400</v>
      </c>
      <c r="P2670" s="4">
        <v>270</v>
      </c>
      <c r="Q2670" s="3">
        <v>0.32</v>
      </c>
      <c r="R2670" s="1">
        <v>12</v>
      </c>
      <c r="S2670" s="1">
        <v>270</v>
      </c>
      <c r="T2670" s="1">
        <v>19</v>
      </c>
      <c r="U2670" s="1">
        <v>0</v>
      </c>
      <c r="V2670" s="1">
        <v>22</v>
      </c>
      <c r="W2670" s="1">
        <v>1</v>
      </c>
      <c r="X2670" s="1">
        <v>1</v>
      </c>
      <c r="Y2670" s="1">
        <v>0</v>
      </c>
      <c r="Z2670" s="1">
        <v>2</v>
      </c>
      <c r="AA2670" s="1">
        <v>0</v>
      </c>
      <c r="AB2670" s="1">
        <v>1</v>
      </c>
      <c r="AC2670" s="1">
        <v>0</v>
      </c>
      <c r="AD2670" s="1">
        <v>0</v>
      </c>
      <c r="AE2670" s="1">
        <v>0</v>
      </c>
      <c r="AF2670" s="1">
        <v>0</v>
      </c>
      <c r="AG2670" s="1">
        <v>0</v>
      </c>
      <c r="AH2670" s="1">
        <v>0</v>
      </c>
      <c r="AI2670" s="1">
        <v>0</v>
      </c>
      <c r="AJ2670" s="1" t="s">
        <v>10981</v>
      </c>
      <c r="AK2670" s="1" t="s">
        <v>10982</v>
      </c>
      <c r="AL2670" s="1" t="s">
        <v>10983</v>
      </c>
      <c r="AM2670" s="1" t="s">
        <v>16</v>
      </c>
      <c r="AN2670" s="1" t="s">
        <v>23098</v>
      </c>
      <c r="AO2670" s="1" t="s">
        <v>364</v>
      </c>
      <c r="AP2670" s="1" t="s">
        <v>86</v>
      </c>
      <c r="AQ2670" s="1" t="s">
        <v>14</v>
      </c>
      <c r="AR2670" s="1" t="s">
        <v>30</v>
      </c>
      <c r="AS2670" s="1" t="s">
        <v>23090</v>
      </c>
      <c r="AT2670" s="1" t="s">
        <v>101</v>
      </c>
    </row>
    <row r="2671" spans="1:46" x14ac:dyDescent="0.25">
      <c r="A2671" s="1" t="s">
        <v>22550</v>
      </c>
      <c r="B2671" s="2" t="s">
        <v>23074</v>
      </c>
      <c r="C2671" s="2" t="s">
        <v>23104</v>
      </c>
      <c r="D2671" s="1">
        <v>1</v>
      </c>
      <c r="E2671" s="1">
        <v>2</v>
      </c>
      <c r="F2671" s="1">
        <v>5</v>
      </c>
      <c r="G2671" s="1">
        <v>8</v>
      </c>
      <c r="H2671" s="6">
        <v>0.625</v>
      </c>
      <c r="I2671">
        <v>1</v>
      </c>
      <c r="J2671" s="1">
        <v>34</v>
      </c>
      <c r="K2671" s="1">
        <v>1</v>
      </c>
      <c r="L2671" s="1">
        <v>736</v>
      </c>
      <c r="M2671" s="6">
        <v>0.51</v>
      </c>
      <c r="N2671" s="4">
        <v>2800</v>
      </c>
      <c r="O2671" s="4">
        <v>240</v>
      </c>
      <c r="P2671" s="4">
        <v>800</v>
      </c>
      <c r="Q2671" s="3">
        <v>0.3</v>
      </c>
      <c r="R2671" s="1">
        <v>24</v>
      </c>
      <c r="S2671" s="1">
        <v>800</v>
      </c>
      <c r="T2671" s="1">
        <v>43</v>
      </c>
      <c r="U2671" s="1">
        <v>0</v>
      </c>
      <c r="V2671" s="1">
        <v>22</v>
      </c>
      <c r="W2671" s="1">
        <v>1</v>
      </c>
      <c r="X2671" s="1">
        <v>1</v>
      </c>
      <c r="Y2671" s="1">
        <v>1</v>
      </c>
      <c r="Z2671" s="1">
        <v>1</v>
      </c>
      <c r="AA2671" s="1">
        <v>1</v>
      </c>
      <c r="AB2671" s="1">
        <v>1</v>
      </c>
      <c r="AC2671" s="1">
        <v>1600</v>
      </c>
      <c r="AD2671" s="1">
        <v>0</v>
      </c>
      <c r="AE2671" s="1">
        <v>273</v>
      </c>
      <c r="AF2671" s="1">
        <v>0</v>
      </c>
      <c r="AG2671" s="1">
        <v>500</v>
      </c>
      <c r="AH2671" s="1">
        <v>0</v>
      </c>
      <c r="AI2671" s="1">
        <v>2373</v>
      </c>
      <c r="AJ2671" s="1" t="s">
        <v>15602</v>
      </c>
      <c r="AK2671" s="1" t="s">
        <v>15603</v>
      </c>
      <c r="AL2671" s="1" t="s">
        <v>15604</v>
      </c>
      <c r="AM2671" s="1" t="s">
        <v>16</v>
      </c>
      <c r="AN2671" s="1" t="s">
        <v>23098</v>
      </c>
      <c r="AO2671" s="1" t="s">
        <v>364</v>
      </c>
      <c r="AP2671" s="1" t="s">
        <v>86</v>
      </c>
      <c r="AQ2671" s="1" t="s">
        <v>14</v>
      </c>
      <c r="AR2671" s="1" t="s">
        <v>19</v>
      </c>
      <c r="AS2671" s="1" t="s">
        <v>23091</v>
      </c>
      <c r="AT2671" s="1" t="s">
        <v>101</v>
      </c>
    </row>
    <row r="2672" spans="1:46" x14ac:dyDescent="0.25">
      <c r="A2672" s="1" t="s">
        <v>19168</v>
      </c>
      <c r="B2672" s="2" t="s">
        <v>23074</v>
      </c>
      <c r="C2672" s="2" t="s">
        <v>23105</v>
      </c>
      <c r="D2672" s="1">
        <v>0</v>
      </c>
      <c r="E2672" s="1">
        <v>0</v>
      </c>
      <c r="F2672" s="1">
        <v>1</v>
      </c>
      <c r="G2672" s="1">
        <v>1</v>
      </c>
      <c r="H2672" s="6">
        <v>1</v>
      </c>
      <c r="I2672">
        <v>0</v>
      </c>
      <c r="J2672" s="1">
        <v>39</v>
      </c>
      <c r="K2672" s="1">
        <v>0</v>
      </c>
      <c r="L2672" s="1">
        <v>723</v>
      </c>
      <c r="M2672" s="6">
        <v>0.65</v>
      </c>
      <c r="N2672" s="4">
        <v>2500</v>
      </c>
      <c r="O2672" s="4">
        <v>195</v>
      </c>
      <c r="P2672" s="4">
        <v>300</v>
      </c>
      <c r="Q2672" s="3">
        <v>0.25</v>
      </c>
      <c r="R2672" s="1">
        <v>12</v>
      </c>
      <c r="S2672" s="1">
        <v>300</v>
      </c>
      <c r="T2672" s="1">
        <v>25</v>
      </c>
      <c r="U2672" s="1">
        <v>0</v>
      </c>
      <c r="V2672" s="1">
        <v>22</v>
      </c>
      <c r="W2672" s="1">
        <v>0</v>
      </c>
      <c r="X2672" s="1">
        <v>0</v>
      </c>
      <c r="Y2672" s="1">
        <v>1</v>
      </c>
      <c r="Z2672" s="1">
        <v>1</v>
      </c>
      <c r="AA2672" s="1">
        <v>1</v>
      </c>
      <c r="AB2672" s="1">
        <v>0</v>
      </c>
      <c r="AC2672" s="1">
        <v>1232</v>
      </c>
      <c r="AD2672" s="1">
        <v>0</v>
      </c>
      <c r="AE2672" s="1">
        <v>972</v>
      </c>
      <c r="AF2672" s="1">
        <v>0</v>
      </c>
      <c r="AG2672" s="1">
        <v>652</v>
      </c>
      <c r="AH2672" s="1">
        <v>0</v>
      </c>
      <c r="AI2672" s="1">
        <v>2856</v>
      </c>
      <c r="AJ2672" s="1" t="s">
        <v>6428</v>
      </c>
      <c r="AK2672" s="1" t="s">
        <v>6429</v>
      </c>
      <c r="AL2672" s="1" t="s">
        <v>6430</v>
      </c>
      <c r="AM2672" s="1" t="s">
        <v>12</v>
      </c>
      <c r="AN2672" s="1" t="s">
        <v>23097</v>
      </c>
      <c r="AO2672" s="1" t="s">
        <v>364</v>
      </c>
      <c r="AP2672" s="1" t="s">
        <v>57</v>
      </c>
      <c r="AQ2672" s="1" t="s">
        <v>25</v>
      </c>
      <c r="AR2672" s="1" t="s">
        <v>19</v>
      </c>
      <c r="AS2672" s="1" t="s">
        <v>23091</v>
      </c>
      <c r="AT2672" s="1" t="s">
        <v>26</v>
      </c>
    </row>
    <row r="2673" spans="1:46" x14ac:dyDescent="0.25">
      <c r="A2673" s="1" t="s">
        <v>21419</v>
      </c>
      <c r="B2673" s="2" t="s">
        <v>23074</v>
      </c>
      <c r="C2673" s="2" t="s">
        <v>23105</v>
      </c>
      <c r="D2673" s="1">
        <v>0</v>
      </c>
      <c r="E2673" s="1">
        <v>1</v>
      </c>
      <c r="F2673" s="1">
        <v>1</v>
      </c>
      <c r="G2673" s="1">
        <v>2</v>
      </c>
      <c r="H2673" s="6">
        <v>0.5</v>
      </c>
      <c r="I2673">
        <v>0</v>
      </c>
      <c r="J2673" s="1">
        <v>34</v>
      </c>
      <c r="K2673" s="1">
        <v>0</v>
      </c>
      <c r="L2673" s="1">
        <v>655</v>
      </c>
      <c r="M2673" s="6">
        <v>0.57999999999999996</v>
      </c>
      <c r="N2673" s="4">
        <v>2500</v>
      </c>
      <c r="O2673" s="4">
        <v>183</v>
      </c>
      <c r="P2673" s="4">
        <v>500</v>
      </c>
      <c r="Q2673" s="3">
        <v>0.34</v>
      </c>
      <c r="R2673" s="1">
        <v>24</v>
      </c>
      <c r="S2673" s="1">
        <v>500</v>
      </c>
      <c r="T2673" s="1">
        <v>60</v>
      </c>
      <c r="U2673" s="1">
        <v>0</v>
      </c>
      <c r="V2673" s="1">
        <v>22</v>
      </c>
      <c r="W2673" s="1">
        <v>0</v>
      </c>
      <c r="X2673" s="1">
        <v>0</v>
      </c>
      <c r="Y2673" s="1">
        <v>1</v>
      </c>
      <c r="Z2673" s="1">
        <v>1</v>
      </c>
      <c r="AA2673" s="1">
        <v>1</v>
      </c>
      <c r="AB2673" s="1">
        <v>0</v>
      </c>
      <c r="AC2673" s="1">
        <v>166</v>
      </c>
      <c r="AD2673" s="1">
        <v>0</v>
      </c>
      <c r="AE2673" s="1">
        <v>165</v>
      </c>
      <c r="AF2673" s="1">
        <v>140</v>
      </c>
      <c r="AG2673" s="1">
        <v>271</v>
      </c>
      <c r="AH2673" s="1">
        <v>860</v>
      </c>
      <c r="AI2673" s="1">
        <v>1602</v>
      </c>
      <c r="AJ2673" s="1" t="s">
        <v>12597</v>
      </c>
      <c r="AK2673" s="1" t="s">
        <v>12598</v>
      </c>
      <c r="AL2673" s="1" t="s">
        <v>12599</v>
      </c>
      <c r="AM2673" s="1" t="s">
        <v>12</v>
      </c>
      <c r="AN2673" s="1" t="s">
        <v>23097</v>
      </c>
      <c r="AO2673" s="1" t="s">
        <v>364</v>
      </c>
      <c r="AP2673" s="1" t="s">
        <v>57</v>
      </c>
      <c r="AQ2673" s="1" t="s">
        <v>25</v>
      </c>
      <c r="AR2673" s="1" t="s">
        <v>19</v>
      </c>
      <c r="AS2673" s="1" t="s">
        <v>23091</v>
      </c>
      <c r="AT2673" s="1" t="s">
        <v>26</v>
      </c>
    </row>
    <row r="2674" spans="1:46" x14ac:dyDescent="0.25">
      <c r="A2674" s="1" t="s">
        <v>21464</v>
      </c>
      <c r="B2674" s="2" t="s">
        <v>23074</v>
      </c>
      <c r="C2674" s="2" t="s">
        <v>23106</v>
      </c>
      <c r="D2674" s="1">
        <v>0</v>
      </c>
      <c r="E2674" s="1">
        <v>0</v>
      </c>
      <c r="F2674" s="1">
        <v>1</v>
      </c>
      <c r="G2674" s="1">
        <v>1</v>
      </c>
      <c r="H2674" s="6">
        <v>1</v>
      </c>
      <c r="I2674">
        <v>1</v>
      </c>
      <c r="J2674" s="1">
        <v>33</v>
      </c>
      <c r="K2674" s="1">
        <v>1</v>
      </c>
      <c r="L2674" s="1">
        <v>777</v>
      </c>
      <c r="M2674" s="6">
        <v>0.4</v>
      </c>
      <c r="N2674" s="4">
        <v>2400</v>
      </c>
      <c r="O2674" s="4">
        <v>200</v>
      </c>
      <c r="P2674" s="4">
        <v>500</v>
      </c>
      <c r="Q2674" s="3">
        <v>0.34</v>
      </c>
      <c r="R2674" s="1">
        <v>18</v>
      </c>
      <c r="S2674" s="1">
        <v>500</v>
      </c>
      <c r="T2674" s="1">
        <v>44</v>
      </c>
      <c r="U2674" s="1">
        <v>0</v>
      </c>
      <c r="V2674" s="1">
        <v>22</v>
      </c>
      <c r="W2674" s="1">
        <v>0</v>
      </c>
      <c r="X2674" s="1">
        <v>0</v>
      </c>
      <c r="Y2674" s="1">
        <v>1</v>
      </c>
      <c r="Z2674" s="1">
        <v>3</v>
      </c>
      <c r="AA2674" s="1">
        <v>0</v>
      </c>
      <c r="AB2674" s="1">
        <v>1</v>
      </c>
      <c r="AC2674" s="1">
        <v>396</v>
      </c>
      <c r="AD2674" s="1">
        <v>0</v>
      </c>
      <c r="AE2674" s="1">
        <v>0</v>
      </c>
      <c r="AF2674" s="1">
        <v>500</v>
      </c>
      <c r="AG2674" s="1">
        <v>220</v>
      </c>
      <c r="AH2674" s="1">
        <v>0</v>
      </c>
      <c r="AI2674" s="1">
        <v>1116</v>
      </c>
      <c r="AJ2674" s="1" t="s">
        <v>12701</v>
      </c>
      <c r="AK2674" s="1" t="s">
        <v>12702</v>
      </c>
      <c r="AL2674" s="1" t="s">
        <v>12703</v>
      </c>
      <c r="AM2674" s="1" t="s">
        <v>16</v>
      </c>
      <c r="AN2674" s="1" t="s">
        <v>23098</v>
      </c>
      <c r="AO2674" s="1" t="s">
        <v>364</v>
      </c>
      <c r="AP2674" s="1" t="s">
        <v>57</v>
      </c>
      <c r="AQ2674" s="1" t="s">
        <v>25</v>
      </c>
      <c r="AR2674" s="1" t="s">
        <v>19</v>
      </c>
      <c r="AS2674" s="1" t="s">
        <v>23090</v>
      </c>
      <c r="AT2674" s="1" t="s">
        <v>101</v>
      </c>
    </row>
    <row r="2675" spans="1:46" x14ac:dyDescent="0.25">
      <c r="A2675" s="1" t="s">
        <v>20919</v>
      </c>
      <c r="B2675" s="2" t="s">
        <v>23074</v>
      </c>
      <c r="C2675" s="2" t="s">
        <v>23106</v>
      </c>
      <c r="D2675" s="1">
        <v>0</v>
      </c>
      <c r="E2675" s="1">
        <v>3</v>
      </c>
      <c r="F2675" s="1">
        <v>2</v>
      </c>
      <c r="G2675" s="1">
        <v>5</v>
      </c>
      <c r="H2675" s="6">
        <v>0.4</v>
      </c>
      <c r="I2675">
        <v>0</v>
      </c>
      <c r="J2675" s="1">
        <v>35</v>
      </c>
      <c r="K2675" s="1">
        <v>0</v>
      </c>
      <c r="L2675" s="1">
        <v>629</v>
      </c>
      <c r="M2675" s="6">
        <v>0.56000000000000005</v>
      </c>
      <c r="N2675" s="4">
        <v>2400</v>
      </c>
      <c r="O2675" s="4">
        <v>200</v>
      </c>
      <c r="P2675" s="4">
        <v>150</v>
      </c>
      <c r="Q2675" s="3">
        <v>0.32</v>
      </c>
      <c r="R2675" s="1">
        <v>12</v>
      </c>
      <c r="S2675" s="1">
        <v>150</v>
      </c>
      <c r="T2675" s="1">
        <v>13</v>
      </c>
      <c r="U2675" s="1">
        <v>1</v>
      </c>
      <c r="V2675" s="1">
        <v>22</v>
      </c>
      <c r="W2675" s="1">
        <v>0</v>
      </c>
      <c r="X2675" s="1">
        <v>1</v>
      </c>
      <c r="Y2675" s="1">
        <v>1</v>
      </c>
      <c r="Z2675" s="1">
        <v>0</v>
      </c>
      <c r="AA2675" s="1">
        <v>1</v>
      </c>
      <c r="AB2675" s="1">
        <v>0</v>
      </c>
      <c r="AC2675" s="1">
        <v>1111</v>
      </c>
      <c r="AD2675" s="1">
        <v>0</v>
      </c>
      <c r="AE2675" s="1">
        <v>100</v>
      </c>
      <c r="AF2675" s="1">
        <v>500</v>
      </c>
      <c r="AG2675" s="1">
        <v>600</v>
      </c>
      <c r="AH2675" s="1">
        <v>200</v>
      </c>
      <c r="AI2675" s="1">
        <v>2511</v>
      </c>
      <c r="AJ2675" s="1" t="s">
        <v>3990</v>
      </c>
      <c r="AK2675" s="1" t="s">
        <v>11237</v>
      </c>
      <c r="AL2675" s="1" t="s">
        <v>11238</v>
      </c>
      <c r="AM2675" s="1" t="s">
        <v>12</v>
      </c>
      <c r="AN2675" s="1" t="s">
        <v>23097</v>
      </c>
      <c r="AO2675" s="1" t="s">
        <v>86</v>
      </c>
      <c r="AP2675" s="1" t="s">
        <v>57</v>
      </c>
      <c r="AQ2675" s="1" t="s">
        <v>14</v>
      </c>
      <c r="AR2675" s="1" t="s">
        <v>19</v>
      </c>
      <c r="AS2675" s="1" t="s">
        <v>23091</v>
      </c>
      <c r="AT2675" s="1" t="s">
        <v>26</v>
      </c>
    </row>
    <row r="2676" spans="1:46" x14ac:dyDescent="0.25">
      <c r="A2676" s="1" t="s">
        <v>19240</v>
      </c>
      <c r="B2676" s="2" t="s">
        <v>23074</v>
      </c>
      <c r="C2676" s="2" t="s">
        <v>23106</v>
      </c>
      <c r="D2676" s="1">
        <v>1</v>
      </c>
      <c r="E2676" s="1">
        <v>1</v>
      </c>
      <c r="F2676" s="1">
        <v>3</v>
      </c>
      <c r="G2676" s="1">
        <v>5</v>
      </c>
      <c r="H2676" s="6">
        <v>0.6</v>
      </c>
      <c r="I2676">
        <v>1</v>
      </c>
      <c r="J2676" s="1">
        <v>34</v>
      </c>
      <c r="K2676" s="1">
        <v>0</v>
      </c>
      <c r="L2676" s="1">
        <v>739</v>
      </c>
      <c r="M2676" s="6">
        <v>0.56000000000000005</v>
      </c>
      <c r="N2676" s="4">
        <v>2850</v>
      </c>
      <c r="O2676" s="4">
        <v>210</v>
      </c>
      <c r="P2676" s="4">
        <v>1050</v>
      </c>
      <c r="Q2676" s="3">
        <v>0.25</v>
      </c>
      <c r="R2676" s="1">
        <v>24</v>
      </c>
      <c r="S2676" s="1">
        <v>1050</v>
      </c>
      <c r="T2676" s="1">
        <v>85</v>
      </c>
      <c r="U2676" s="1">
        <v>0</v>
      </c>
      <c r="V2676" s="1">
        <v>22</v>
      </c>
      <c r="W2676" s="1">
        <v>0</v>
      </c>
      <c r="X2676" s="1">
        <v>0</v>
      </c>
      <c r="Y2676" s="1">
        <v>1</v>
      </c>
      <c r="Z2676" s="1">
        <v>4</v>
      </c>
      <c r="AA2676" s="1">
        <v>0</v>
      </c>
      <c r="AB2676" s="1">
        <v>1</v>
      </c>
      <c r="AC2676" s="1">
        <v>0</v>
      </c>
      <c r="AD2676" s="1">
        <v>282</v>
      </c>
      <c r="AE2676" s="1">
        <v>0</v>
      </c>
      <c r="AF2676" s="1">
        <v>0</v>
      </c>
      <c r="AG2676" s="1">
        <v>962</v>
      </c>
      <c r="AH2676" s="1">
        <v>0</v>
      </c>
      <c r="AI2676" s="1">
        <v>1244</v>
      </c>
      <c r="AJ2676" s="1" t="s">
        <v>6616</v>
      </c>
      <c r="AK2676" s="1" t="s">
        <v>6617</v>
      </c>
      <c r="AL2676" s="1" t="s">
        <v>6618</v>
      </c>
      <c r="AM2676" s="1" t="s">
        <v>16</v>
      </c>
      <c r="AN2676" s="1" t="s">
        <v>23097</v>
      </c>
      <c r="AO2676" s="1" t="s">
        <v>364</v>
      </c>
      <c r="AP2676" s="1" t="s">
        <v>57</v>
      </c>
      <c r="AQ2676" s="1" t="s">
        <v>25</v>
      </c>
      <c r="AR2676" s="1" t="s">
        <v>19</v>
      </c>
      <c r="AS2676" s="1" t="s">
        <v>23090</v>
      </c>
      <c r="AT2676" s="1" t="s">
        <v>101</v>
      </c>
    </row>
    <row r="2677" spans="1:46" x14ac:dyDescent="0.25">
      <c r="A2677" s="1" t="s">
        <v>19886</v>
      </c>
      <c r="B2677" s="2" t="s">
        <v>23074</v>
      </c>
      <c r="C2677" s="2" t="s">
        <v>23106</v>
      </c>
      <c r="D2677" s="1">
        <v>0</v>
      </c>
      <c r="E2677" s="1">
        <v>0</v>
      </c>
      <c r="F2677" s="1">
        <v>2</v>
      </c>
      <c r="G2677" s="1">
        <v>2</v>
      </c>
      <c r="H2677" s="6">
        <v>1</v>
      </c>
      <c r="I2677">
        <v>0</v>
      </c>
      <c r="J2677" s="1">
        <v>36</v>
      </c>
      <c r="K2677" s="1">
        <v>0</v>
      </c>
      <c r="L2677" s="1">
        <v>574</v>
      </c>
      <c r="M2677" s="6">
        <v>0.71</v>
      </c>
      <c r="N2677" s="4">
        <v>2140</v>
      </c>
      <c r="O2677" s="4">
        <v>170</v>
      </c>
      <c r="P2677" s="4">
        <v>500</v>
      </c>
      <c r="Q2677" s="3">
        <v>0.32</v>
      </c>
      <c r="R2677" s="1">
        <v>18</v>
      </c>
      <c r="S2677" s="1">
        <v>500</v>
      </c>
      <c r="T2677" s="1">
        <v>39</v>
      </c>
      <c r="U2677" s="1">
        <v>0</v>
      </c>
      <c r="V2677" s="1">
        <v>22</v>
      </c>
      <c r="W2677" s="1">
        <v>0</v>
      </c>
      <c r="X2677" s="1">
        <v>0</v>
      </c>
      <c r="Y2677" s="1">
        <v>1</v>
      </c>
      <c r="Z2677" s="1">
        <v>3</v>
      </c>
      <c r="AA2677" s="1">
        <v>0</v>
      </c>
      <c r="AB2677" s="1">
        <v>0</v>
      </c>
      <c r="AC2677" s="1">
        <v>0</v>
      </c>
      <c r="AD2677" s="1">
        <v>254</v>
      </c>
      <c r="AE2677" s="1">
        <v>0</v>
      </c>
      <c r="AF2677" s="1">
        <v>211</v>
      </c>
      <c r="AG2677" s="1">
        <v>610</v>
      </c>
      <c r="AH2677" s="1">
        <v>800</v>
      </c>
      <c r="AI2677" s="1">
        <v>1875</v>
      </c>
      <c r="AJ2677" s="1" t="s">
        <v>8429</v>
      </c>
      <c r="AK2677" s="1" t="s">
        <v>8430</v>
      </c>
      <c r="AL2677" s="1" t="s">
        <v>8431</v>
      </c>
      <c r="AM2677" s="1" t="s">
        <v>12</v>
      </c>
      <c r="AN2677" s="1" t="s">
        <v>23097</v>
      </c>
      <c r="AO2677" s="1" t="s">
        <v>364</v>
      </c>
      <c r="AP2677" s="1" t="s">
        <v>57</v>
      </c>
      <c r="AQ2677" s="1" t="s">
        <v>25</v>
      </c>
      <c r="AR2677" s="1" t="s">
        <v>19</v>
      </c>
      <c r="AS2677" s="1" t="s">
        <v>23090</v>
      </c>
      <c r="AT2677" s="1" t="s">
        <v>26</v>
      </c>
    </row>
    <row r="2678" spans="1:46" x14ac:dyDescent="0.25">
      <c r="A2678" s="1" t="s">
        <v>21001</v>
      </c>
      <c r="B2678" s="2" t="s">
        <v>23074</v>
      </c>
      <c r="C2678" s="2" t="s">
        <v>23106</v>
      </c>
      <c r="D2678" s="1">
        <v>0</v>
      </c>
      <c r="E2678" s="1">
        <v>0</v>
      </c>
      <c r="F2678" s="1">
        <v>2</v>
      </c>
      <c r="G2678" s="1">
        <v>2</v>
      </c>
      <c r="H2678" s="6">
        <v>1</v>
      </c>
      <c r="I2678">
        <v>0</v>
      </c>
      <c r="J2678" s="1">
        <v>38</v>
      </c>
      <c r="K2678" s="1">
        <v>1</v>
      </c>
      <c r="L2678" s="1">
        <v>675</v>
      </c>
      <c r="M2678" s="6">
        <v>0.27</v>
      </c>
      <c r="N2678" s="4">
        <v>2900</v>
      </c>
      <c r="O2678" s="4">
        <v>220</v>
      </c>
      <c r="P2678" s="4">
        <v>200</v>
      </c>
      <c r="Q2678" s="3">
        <v>0.3</v>
      </c>
      <c r="R2678" s="1">
        <v>6</v>
      </c>
      <c r="S2678" s="1">
        <v>200</v>
      </c>
      <c r="T2678" s="1">
        <v>42</v>
      </c>
      <c r="U2678" s="1">
        <v>1</v>
      </c>
      <c r="V2678" s="1">
        <v>22</v>
      </c>
      <c r="W2678" s="1">
        <v>0</v>
      </c>
      <c r="X2678" s="1">
        <v>0</v>
      </c>
      <c r="Y2678" s="1">
        <v>1</v>
      </c>
      <c r="Z2678" s="1">
        <v>2</v>
      </c>
      <c r="AA2678" s="1">
        <v>1</v>
      </c>
      <c r="AB2678" s="1">
        <v>0</v>
      </c>
      <c r="AC2678" s="1">
        <v>294</v>
      </c>
      <c r="AD2678" s="1">
        <v>101</v>
      </c>
      <c r="AE2678" s="1">
        <v>306</v>
      </c>
      <c r="AF2678" s="1">
        <v>0</v>
      </c>
      <c r="AG2678" s="1">
        <v>0</v>
      </c>
      <c r="AH2678" s="1">
        <v>0</v>
      </c>
      <c r="AI2678" s="1">
        <v>701</v>
      </c>
      <c r="AJ2678" s="1" t="s">
        <v>11470</v>
      </c>
      <c r="AK2678" s="1" t="s">
        <v>11471</v>
      </c>
      <c r="AL2678" s="1" t="s">
        <v>11472</v>
      </c>
      <c r="AM2678" s="1" t="s">
        <v>12</v>
      </c>
      <c r="AN2678" s="1" t="s">
        <v>23098</v>
      </c>
      <c r="AO2678" s="1" t="s">
        <v>86</v>
      </c>
      <c r="AP2678" s="1" t="s">
        <v>57</v>
      </c>
      <c r="AQ2678" s="1" t="s">
        <v>25</v>
      </c>
      <c r="AR2678" s="1" t="s">
        <v>19</v>
      </c>
      <c r="AS2678" s="1" t="s">
        <v>23091</v>
      </c>
      <c r="AT2678" s="1" t="s">
        <v>26</v>
      </c>
    </row>
    <row r="2679" spans="1:46" x14ac:dyDescent="0.25">
      <c r="A2679" s="1" t="s">
        <v>19915</v>
      </c>
      <c r="B2679" s="2" t="s">
        <v>23074</v>
      </c>
      <c r="C2679" s="2" t="s">
        <v>23106</v>
      </c>
      <c r="D2679" s="1">
        <v>0</v>
      </c>
      <c r="E2679" s="1">
        <v>2</v>
      </c>
      <c r="F2679" s="1">
        <v>2</v>
      </c>
      <c r="G2679" s="1">
        <v>4</v>
      </c>
      <c r="H2679" s="6">
        <v>0.5</v>
      </c>
      <c r="I2679">
        <v>0</v>
      </c>
      <c r="J2679" s="1">
        <v>43</v>
      </c>
      <c r="K2679" s="1">
        <v>1</v>
      </c>
      <c r="L2679" s="1">
        <v>673</v>
      </c>
      <c r="M2679" s="6">
        <v>0.62</v>
      </c>
      <c r="N2679" s="4">
        <v>3600</v>
      </c>
      <c r="O2679" s="4">
        <v>300</v>
      </c>
      <c r="P2679" s="4">
        <v>800</v>
      </c>
      <c r="Q2679" s="3">
        <v>0.26</v>
      </c>
      <c r="R2679" s="1">
        <v>24</v>
      </c>
      <c r="S2679" s="1">
        <v>800</v>
      </c>
      <c r="T2679" s="1">
        <v>52</v>
      </c>
      <c r="U2679" s="1">
        <v>1</v>
      </c>
      <c r="V2679" s="1">
        <v>22</v>
      </c>
      <c r="W2679" s="1">
        <v>1</v>
      </c>
      <c r="X2679" s="1">
        <v>0</v>
      </c>
      <c r="Y2679" s="1">
        <v>1</v>
      </c>
      <c r="Z2679" s="1">
        <v>1</v>
      </c>
      <c r="AA2679" s="1">
        <v>1</v>
      </c>
      <c r="AB2679" s="1">
        <v>0</v>
      </c>
      <c r="AC2679" s="1">
        <v>2300</v>
      </c>
      <c r="AD2679" s="1">
        <v>7</v>
      </c>
      <c r="AE2679" s="1">
        <v>0</v>
      </c>
      <c r="AF2679" s="1">
        <v>0</v>
      </c>
      <c r="AG2679" s="1">
        <v>0</v>
      </c>
      <c r="AH2679" s="1">
        <v>1100</v>
      </c>
      <c r="AI2679" s="1">
        <v>3407</v>
      </c>
      <c r="AJ2679" s="1" t="s">
        <v>8510</v>
      </c>
      <c r="AK2679" s="1" t="s">
        <v>8511</v>
      </c>
      <c r="AL2679" s="1" t="s">
        <v>8512</v>
      </c>
      <c r="AM2679" s="1" t="s">
        <v>12</v>
      </c>
      <c r="AN2679" s="1" t="s">
        <v>23098</v>
      </c>
      <c r="AO2679" s="1" t="s">
        <v>86</v>
      </c>
      <c r="AP2679" s="1" t="s">
        <v>86</v>
      </c>
      <c r="AQ2679" s="1" t="s">
        <v>25</v>
      </c>
      <c r="AR2679" s="1" t="s">
        <v>19</v>
      </c>
      <c r="AS2679" s="1" t="s">
        <v>23091</v>
      </c>
      <c r="AT2679" s="1" t="s">
        <v>26</v>
      </c>
    </row>
    <row r="2680" spans="1:46" x14ac:dyDescent="0.25">
      <c r="A2680" s="1" t="s">
        <v>18112</v>
      </c>
      <c r="B2680" s="2" t="s">
        <v>23074</v>
      </c>
      <c r="C2680" s="2" t="s">
        <v>23107</v>
      </c>
      <c r="D2680" s="1">
        <v>1</v>
      </c>
      <c r="E2680" s="1">
        <v>4</v>
      </c>
      <c r="F2680" s="1">
        <v>2</v>
      </c>
      <c r="G2680" s="1">
        <v>7</v>
      </c>
      <c r="H2680" s="6">
        <v>0.2857142857142857</v>
      </c>
      <c r="I2680">
        <v>0</v>
      </c>
      <c r="J2680" s="1">
        <v>41</v>
      </c>
      <c r="K2680" s="1">
        <v>0</v>
      </c>
      <c r="L2680" s="1">
        <v>708</v>
      </c>
      <c r="M2680" s="6">
        <v>0.26</v>
      </c>
      <c r="N2680" s="4">
        <v>5500</v>
      </c>
      <c r="O2680" s="4">
        <v>400</v>
      </c>
      <c r="P2680" s="4">
        <v>300</v>
      </c>
      <c r="Q2680" s="3">
        <v>0.32</v>
      </c>
      <c r="R2680" s="1">
        <v>24</v>
      </c>
      <c r="S2680" s="1">
        <v>300</v>
      </c>
      <c r="T2680" s="1">
        <v>26</v>
      </c>
      <c r="U2680" s="1">
        <v>1</v>
      </c>
      <c r="V2680" s="1">
        <v>22</v>
      </c>
      <c r="W2680" s="1">
        <v>1</v>
      </c>
      <c r="X2680" s="1">
        <v>1</v>
      </c>
      <c r="Y2680" s="1">
        <v>1</v>
      </c>
      <c r="Z2680" s="1">
        <v>2</v>
      </c>
      <c r="AA2680" s="1">
        <v>0</v>
      </c>
      <c r="AB2680" s="1">
        <v>0</v>
      </c>
      <c r="AC2680" s="1">
        <v>0</v>
      </c>
      <c r="AD2680" s="1">
        <v>400</v>
      </c>
      <c r="AE2680" s="1">
        <v>300</v>
      </c>
      <c r="AF2680" s="1">
        <v>300</v>
      </c>
      <c r="AG2680" s="1">
        <v>0</v>
      </c>
      <c r="AH2680" s="1">
        <v>800</v>
      </c>
      <c r="AI2680" s="1">
        <v>1800</v>
      </c>
      <c r="AJ2680" s="1" t="s">
        <v>3391</v>
      </c>
      <c r="AK2680" s="1" t="s">
        <v>3392</v>
      </c>
      <c r="AL2680" s="1" t="s">
        <v>3393</v>
      </c>
      <c r="AM2680" s="1" t="s">
        <v>12</v>
      </c>
      <c r="AN2680" s="1" t="s">
        <v>23097</v>
      </c>
      <c r="AO2680" s="1" t="s">
        <v>86</v>
      </c>
      <c r="AP2680" s="1" t="s">
        <v>86</v>
      </c>
      <c r="AQ2680" s="1" t="s">
        <v>14</v>
      </c>
      <c r="AR2680" s="1" t="s">
        <v>19</v>
      </c>
      <c r="AS2680" s="1" t="s">
        <v>23090</v>
      </c>
      <c r="AT2680" s="1" t="s">
        <v>26</v>
      </c>
    </row>
    <row r="2681" spans="1:46" x14ac:dyDescent="0.25">
      <c r="A2681" s="1" t="s">
        <v>19999</v>
      </c>
      <c r="B2681" s="2" t="s">
        <v>23074</v>
      </c>
      <c r="C2681" s="2" t="s">
        <v>23107</v>
      </c>
      <c r="D2681" s="1">
        <v>0</v>
      </c>
      <c r="E2681" s="1">
        <v>1</v>
      </c>
      <c r="F2681" s="1">
        <v>3</v>
      </c>
      <c r="G2681" s="1">
        <v>4</v>
      </c>
      <c r="H2681" s="6">
        <v>0.75</v>
      </c>
      <c r="I2681">
        <v>1</v>
      </c>
      <c r="J2681" s="1">
        <v>35</v>
      </c>
      <c r="K2681" s="1">
        <v>0</v>
      </c>
      <c r="L2681" s="1">
        <v>753</v>
      </c>
      <c r="M2681" s="6">
        <v>0.28000000000000003</v>
      </c>
      <c r="N2681" s="4">
        <v>10000</v>
      </c>
      <c r="O2681" s="4">
        <v>1000</v>
      </c>
      <c r="P2681" s="4">
        <v>500</v>
      </c>
      <c r="Q2681" s="3">
        <v>0.3</v>
      </c>
      <c r="R2681" s="1">
        <v>24</v>
      </c>
      <c r="S2681" s="1">
        <v>500</v>
      </c>
      <c r="T2681" s="1">
        <v>53</v>
      </c>
      <c r="U2681" s="1">
        <v>1</v>
      </c>
      <c r="V2681" s="1">
        <v>22</v>
      </c>
      <c r="W2681" s="1">
        <v>1</v>
      </c>
      <c r="X2681" s="1">
        <v>1</v>
      </c>
      <c r="Y2681" s="1">
        <v>1</v>
      </c>
      <c r="Z2681" s="1">
        <v>2</v>
      </c>
      <c r="AA2681" s="1">
        <v>1</v>
      </c>
      <c r="AB2681" s="1">
        <v>1</v>
      </c>
      <c r="AC2681" s="1">
        <v>4463</v>
      </c>
      <c r="AD2681" s="1">
        <v>0</v>
      </c>
      <c r="AE2681" s="1">
        <v>0</v>
      </c>
      <c r="AF2681" s="1">
        <v>2000</v>
      </c>
      <c r="AG2681" s="1">
        <v>0</v>
      </c>
      <c r="AH2681" s="1">
        <v>0</v>
      </c>
      <c r="AI2681" s="1">
        <v>6463</v>
      </c>
      <c r="AJ2681" s="1" t="s">
        <v>8749</v>
      </c>
      <c r="AK2681" s="1" t="s">
        <v>8750</v>
      </c>
      <c r="AL2681" s="1" t="s">
        <v>8751</v>
      </c>
      <c r="AM2681" s="1" t="s">
        <v>16</v>
      </c>
      <c r="AN2681" s="1" t="s">
        <v>23097</v>
      </c>
      <c r="AO2681" s="1" t="s">
        <v>86</v>
      </c>
      <c r="AP2681" s="1" t="s">
        <v>86</v>
      </c>
      <c r="AQ2681" s="1" t="s">
        <v>14</v>
      </c>
      <c r="AR2681" s="1" t="s">
        <v>19</v>
      </c>
      <c r="AS2681" s="1" t="s">
        <v>23091</v>
      </c>
      <c r="AT2681" s="1" t="s">
        <v>101</v>
      </c>
    </row>
    <row r="2682" spans="1:46" x14ac:dyDescent="0.25">
      <c r="A2682" s="1" t="s">
        <v>21658</v>
      </c>
      <c r="B2682" s="2" t="s">
        <v>23074</v>
      </c>
      <c r="C2682" s="2" t="s">
        <v>23107</v>
      </c>
      <c r="D2682" s="1">
        <v>0</v>
      </c>
      <c r="E2682" s="1">
        <v>2</v>
      </c>
      <c r="F2682" s="1">
        <v>1</v>
      </c>
      <c r="G2682" s="1">
        <v>3</v>
      </c>
      <c r="H2682" s="6">
        <v>0.33333333333333331</v>
      </c>
      <c r="I2682">
        <v>0</v>
      </c>
      <c r="J2682" s="1">
        <v>30</v>
      </c>
      <c r="K2682" s="1">
        <v>1</v>
      </c>
      <c r="L2682" s="1">
        <v>708</v>
      </c>
      <c r="M2682" s="6">
        <v>0.92</v>
      </c>
      <c r="N2682" s="4">
        <v>2800</v>
      </c>
      <c r="O2682" s="4">
        <v>165</v>
      </c>
      <c r="P2682" s="4">
        <v>300</v>
      </c>
      <c r="Q2682" s="3">
        <v>0.35</v>
      </c>
      <c r="R2682" s="1">
        <v>12</v>
      </c>
      <c r="S2682" s="1">
        <v>300</v>
      </c>
      <c r="T2682" s="1">
        <v>26</v>
      </c>
      <c r="U2682" s="1">
        <v>1</v>
      </c>
      <c r="V2682" s="1">
        <v>22</v>
      </c>
      <c r="W2682" s="1">
        <v>0</v>
      </c>
      <c r="X2682" s="1">
        <v>0</v>
      </c>
      <c r="Y2682" s="1">
        <v>1</v>
      </c>
      <c r="Z2682" s="1">
        <v>3</v>
      </c>
      <c r="AA2682" s="1">
        <v>1</v>
      </c>
      <c r="AB2682" s="1">
        <v>0</v>
      </c>
      <c r="AC2682" s="1">
        <v>1154</v>
      </c>
      <c r="AD2682" s="1">
        <v>0</v>
      </c>
      <c r="AE2682" s="1">
        <v>2135</v>
      </c>
      <c r="AF2682" s="1">
        <v>0</v>
      </c>
      <c r="AG2682" s="1">
        <v>0</v>
      </c>
      <c r="AH2682" s="1">
        <v>0</v>
      </c>
      <c r="AI2682" s="1">
        <v>3289</v>
      </c>
      <c r="AJ2682" s="1" t="s">
        <v>13253</v>
      </c>
      <c r="AK2682" s="1" t="s">
        <v>13254</v>
      </c>
      <c r="AL2682" s="1" t="s">
        <v>13255</v>
      </c>
      <c r="AM2682" s="1" t="s">
        <v>12</v>
      </c>
      <c r="AN2682" s="1" t="s">
        <v>23098</v>
      </c>
      <c r="AO2682" s="1" t="s">
        <v>86</v>
      </c>
      <c r="AP2682" s="1" t="s">
        <v>57</v>
      </c>
      <c r="AQ2682" s="1" t="s">
        <v>25</v>
      </c>
      <c r="AR2682" s="1" t="s">
        <v>19</v>
      </c>
      <c r="AS2682" s="1" t="s">
        <v>23091</v>
      </c>
      <c r="AT2682" s="1" t="s">
        <v>26</v>
      </c>
    </row>
    <row r="2683" spans="1:46" x14ac:dyDescent="0.25">
      <c r="A2683" s="1" t="s">
        <v>17417</v>
      </c>
      <c r="B2683" s="2" t="s">
        <v>23074</v>
      </c>
      <c r="C2683" s="2" t="s">
        <v>23107</v>
      </c>
      <c r="D2683" s="1">
        <v>2</v>
      </c>
      <c r="E2683" s="1">
        <v>1</v>
      </c>
      <c r="F2683" s="1">
        <v>1</v>
      </c>
      <c r="G2683" s="1">
        <v>4</v>
      </c>
      <c r="H2683" s="6">
        <v>0.25</v>
      </c>
      <c r="I2683">
        <v>0</v>
      </c>
      <c r="J2683" s="1">
        <v>40</v>
      </c>
      <c r="K2683" s="1">
        <v>1</v>
      </c>
      <c r="L2683" s="1">
        <v>888</v>
      </c>
      <c r="M2683" s="6">
        <v>0.46</v>
      </c>
      <c r="N2683" s="4">
        <v>3200</v>
      </c>
      <c r="O2683" s="4">
        <v>225</v>
      </c>
      <c r="P2683" s="4">
        <v>200</v>
      </c>
      <c r="Q2683" s="3">
        <v>0.3</v>
      </c>
      <c r="R2683" s="1">
        <v>18</v>
      </c>
      <c r="S2683" s="1">
        <v>200</v>
      </c>
      <c r="T2683" s="1">
        <v>12</v>
      </c>
      <c r="U2683" s="1">
        <v>0</v>
      </c>
      <c r="V2683" s="1">
        <v>22</v>
      </c>
      <c r="W2683" s="1">
        <v>0</v>
      </c>
      <c r="X2683" s="1">
        <v>0</v>
      </c>
      <c r="Y2683" s="1">
        <v>1</v>
      </c>
      <c r="Z2683" s="1">
        <v>0</v>
      </c>
      <c r="AA2683" s="1">
        <v>1</v>
      </c>
      <c r="AB2683" s="1">
        <v>0</v>
      </c>
      <c r="AC2683" s="1">
        <v>2080</v>
      </c>
      <c r="AD2683" s="1">
        <v>480</v>
      </c>
      <c r="AE2683" s="1">
        <v>0</v>
      </c>
      <c r="AF2683" s="1">
        <v>0</v>
      </c>
      <c r="AG2683" s="1">
        <v>90</v>
      </c>
      <c r="AH2683" s="1">
        <v>0</v>
      </c>
      <c r="AI2683" s="1">
        <v>2650</v>
      </c>
      <c r="AJ2683" s="1" t="s">
        <v>1302</v>
      </c>
      <c r="AK2683" s="1" t="s">
        <v>1303</v>
      </c>
      <c r="AL2683" s="1" t="s">
        <v>1304</v>
      </c>
      <c r="AM2683" s="1" t="s">
        <v>12</v>
      </c>
      <c r="AN2683" s="1" t="s">
        <v>23098</v>
      </c>
      <c r="AO2683" s="1" t="s">
        <v>364</v>
      </c>
      <c r="AP2683" s="1" t="s">
        <v>57</v>
      </c>
      <c r="AQ2683" s="1" t="s">
        <v>25</v>
      </c>
      <c r="AR2683" s="1" t="s">
        <v>19</v>
      </c>
      <c r="AS2683" s="1" t="s">
        <v>23091</v>
      </c>
      <c r="AT2683" s="1" t="s">
        <v>26</v>
      </c>
    </row>
    <row r="2684" spans="1:46" x14ac:dyDescent="0.25">
      <c r="A2684" s="1" t="s">
        <v>20019</v>
      </c>
      <c r="B2684" s="2" t="s">
        <v>23074</v>
      </c>
      <c r="C2684" s="2" t="s">
        <v>23107</v>
      </c>
      <c r="D2684" s="1">
        <v>0</v>
      </c>
      <c r="E2684" s="1">
        <v>0</v>
      </c>
      <c r="F2684" s="1">
        <v>1</v>
      </c>
      <c r="G2684" s="1">
        <v>1</v>
      </c>
      <c r="H2684" s="6">
        <v>1</v>
      </c>
      <c r="I2684">
        <v>0</v>
      </c>
      <c r="J2684" s="1">
        <v>31</v>
      </c>
      <c r="K2684" s="1">
        <v>1</v>
      </c>
      <c r="L2684" s="1">
        <v>883</v>
      </c>
      <c r="M2684" s="6">
        <v>0.34</v>
      </c>
      <c r="N2684" s="4">
        <v>2000</v>
      </c>
      <c r="O2684" s="4">
        <v>160</v>
      </c>
      <c r="P2684" s="4">
        <v>250</v>
      </c>
      <c r="Q2684" s="3">
        <v>0.35</v>
      </c>
      <c r="R2684" s="1">
        <v>18</v>
      </c>
      <c r="S2684" s="1">
        <v>250</v>
      </c>
      <c r="T2684" s="1">
        <v>29</v>
      </c>
      <c r="U2684" s="1">
        <v>1</v>
      </c>
      <c r="V2684" s="1">
        <v>22</v>
      </c>
      <c r="W2684" s="1">
        <v>0</v>
      </c>
      <c r="X2684" s="1">
        <v>1</v>
      </c>
      <c r="Y2684" s="1">
        <v>1</v>
      </c>
      <c r="Z2684" s="1">
        <v>4</v>
      </c>
      <c r="AA2684" s="1">
        <v>0</v>
      </c>
      <c r="AB2684" s="1">
        <v>0</v>
      </c>
      <c r="AC2684" s="1">
        <v>0</v>
      </c>
      <c r="AD2684" s="1">
        <v>0</v>
      </c>
      <c r="AE2684" s="1">
        <v>0</v>
      </c>
      <c r="AF2684" s="1">
        <v>0</v>
      </c>
      <c r="AG2684" s="1">
        <v>43</v>
      </c>
      <c r="AH2684" s="1">
        <v>600</v>
      </c>
      <c r="AI2684" s="1">
        <v>643</v>
      </c>
      <c r="AJ2684" s="1" t="s">
        <v>8807</v>
      </c>
      <c r="AK2684" s="1" t="s">
        <v>8808</v>
      </c>
      <c r="AL2684" s="1" t="s">
        <v>8809</v>
      </c>
      <c r="AM2684" s="1" t="s">
        <v>12</v>
      </c>
      <c r="AN2684" s="1" t="s">
        <v>23098</v>
      </c>
      <c r="AO2684" s="1" t="s">
        <v>86</v>
      </c>
      <c r="AP2684" s="1" t="s">
        <v>57</v>
      </c>
      <c r="AQ2684" s="1" t="s">
        <v>14</v>
      </c>
      <c r="AR2684" s="1" t="s">
        <v>19</v>
      </c>
      <c r="AS2684" s="1" t="s">
        <v>23090</v>
      </c>
      <c r="AT2684" s="1" t="s">
        <v>26</v>
      </c>
    </row>
    <row r="2685" spans="1:46" x14ac:dyDescent="0.25">
      <c r="A2685" s="1" t="s">
        <v>18859</v>
      </c>
      <c r="B2685" s="2" t="s">
        <v>23074</v>
      </c>
      <c r="C2685" s="2" t="s">
        <v>23108</v>
      </c>
      <c r="D2685" s="1">
        <v>0</v>
      </c>
      <c r="E2685" s="1">
        <v>1</v>
      </c>
      <c r="F2685" s="1">
        <v>1</v>
      </c>
      <c r="G2685" s="1">
        <v>2</v>
      </c>
      <c r="H2685" s="6">
        <v>0.5</v>
      </c>
      <c r="I2685">
        <v>1</v>
      </c>
      <c r="J2685" s="1">
        <v>39</v>
      </c>
      <c r="K2685" s="1">
        <v>1</v>
      </c>
      <c r="L2685" s="1">
        <v>714</v>
      </c>
      <c r="M2685" s="6">
        <v>0.54</v>
      </c>
      <c r="N2685" s="4">
        <v>2500</v>
      </c>
      <c r="O2685" s="4">
        <v>200</v>
      </c>
      <c r="P2685" s="4">
        <v>350</v>
      </c>
      <c r="Q2685" s="3">
        <v>0.3</v>
      </c>
      <c r="R2685" s="1">
        <v>18</v>
      </c>
      <c r="S2685" s="1">
        <v>350</v>
      </c>
      <c r="T2685" s="1">
        <v>29</v>
      </c>
      <c r="U2685" s="1">
        <v>1</v>
      </c>
      <c r="V2685" s="1">
        <v>22</v>
      </c>
      <c r="W2685" s="1">
        <v>1</v>
      </c>
      <c r="X2685" s="1">
        <v>1</v>
      </c>
      <c r="Y2685" s="1">
        <v>0</v>
      </c>
      <c r="Z2685" s="1">
        <v>2</v>
      </c>
      <c r="AA2685" s="1">
        <v>0</v>
      </c>
      <c r="AB2685" s="1">
        <v>1</v>
      </c>
      <c r="AC2685" s="1">
        <v>941</v>
      </c>
      <c r="AD2685" s="1">
        <v>0</v>
      </c>
      <c r="AE2685" s="1">
        <v>0</v>
      </c>
      <c r="AF2685" s="1">
        <v>372</v>
      </c>
      <c r="AG2685" s="1">
        <v>0</v>
      </c>
      <c r="AH2685" s="1">
        <v>571</v>
      </c>
      <c r="AI2685" s="1">
        <v>1884</v>
      </c>
      <c r="AJ2685" s="1" t="s">
        <v>5573</v>
      </c>
      <c r="AK2685" s="1" t="s">
        <v>5574</v>
      </c>
      <c r="AL2685" s="1" t="s">
        <v>5575</v>
      </c>
      <c r="AM2685" s="1" t="s">
        <v>16</v>
      </c>
      <c r="AN2685" s="1" t="s">
        <v>23098</v>
      </c>
      <c r="AO2685" s="1" t="s">
        <v>86</v>
      </c>
      <c r="AP2685" s="1" t="s">
        <v>86</v>
      </c>
      <c r="AQ2685" s="1" t="s">
        <v>14</v>
      </c>
      <c r="AR2685" s="1" t="s">
        <v>30</v>
      </c>
      <c r="AS2685" s="1" t="s">
        <v>23090</v>
      </c>
      <c r="AT2685" s="1" t="s">
        <v>101</v>
      </c>
    </row>
    <row r="2686" spans="1:46" x14ac:dyDescent="0.25">
      <c r="A2686" s="1" t="s">
        <v>21814</v>
      </c>
      <c r="B2686" s="2" t="s">
        <v>23074</v>
      </c>
      <c r="C2686" s="2" t="s">
        <v>23110</v>
      </c>
      <c r="D2686" s="1">
        <v>0</v>
      </c>
      <c r="E2686" s="1">
        <v>0</v>
      </c>
      <c r="F2686" s="1">
        <v>1</v>
      </c>
      <c r="G2686" s="1">
        <v>1</v>
      </c>
      <c r="H2686" s="6">
        <v>1</v>
      </c>
      <c r="I2686">
        <v>1</v>
      </c>
      <c r="J2686" s="1">
        <v>30</v>
      </c>
      <c r="K2686" s="1">
        <v>1</v>
      </c>
      <c r="L2686" s="1">
        <v>852</v>
      </c>
      <c r="M2686" s="6">
        <v>0.16</v>
      </c>
      <c r="N2686" s="4">
        <v>2300</v>
      </c>
      <c r="O2686" s="4">
        <v>170</v>
      </c>
      <c r="P2686" s="4">
        <v>200</v>
      </c>
      <c r="Q2686" s="3">
        <v>0.17</v>
      </c>
      <c r="R2686" s="1">
        <v>12</v>
      </c>
      <c r="S2686" s="1">
        <v>200</v>
      </c>
      <c r="T2686" s="1">
        <v>24</v>
      </c>
      <c r="U2686" s="1">
        <v>0</v>
      </c>
      <c r="V2686" s="1">
        <v>22</v>
      </c>
      <c r="W2686" s="1">
        <v>0</v>
      </c>
      <c r="X2686" s="1">
        <v>0</v>
      </c>
      <c r="Y2686" s="1">
        <v>1</v>
      </c>
      <c r="Z2686" s="1">
        <v>3</v>
      </c>
      <c r="AA2686" s="1">
        <v>0</v>
      </c>
      <c r="AB2686" s="1">
        <v>1</v>
      </c>
      <c r="AC2686" s="1">
        <v>0</v>
      </c>
      <c r="AD2686" s="1">
        <v>250</v>
      </c>
      <c r="AE2686" s="1">
        <v>0</v>
      </c>
      <c r="AF2686" s="1">
        <v>0</v>
      </c>
      <c r="AG2686" s="1">
        <v>0</v>
      </c>
      <c r="AH2686" s="1">
        <v>0</v>
      </c>
      <c r="AI2686" s="1">
        <v>250</v>
      </c>
      <c r="AJ2686" s="1" t="s">
        <v>13666</v>
      </c>
      <c r="AK2686" s="1" t="s">
        <v>13667</v>
      </c>
      <c r="AL2686" s="1" t="s">
        <v>13668</v>
      </c>
      <c r="AM2686" s="1" t="s">
        <v>16</v>
      </c>
      <c r="AN2686" s="1" t="s">
        <v>23098</v>
      </c>
      <c r="AO2686" s="1" t="s">
        <v>364</v>
      </c>
      <c r="AP2686" s="1" t="s">
        <v>57</v>
      </c>
      <c r="AQ2686" s="1" t="s">
        <v>25</v>
      </c>
      <c r="AR2686" s="1" t="s">
        <v>19</v>
      </c>
      <c r="AS2686" s="1" t="s">
        <v>23090</v>
      </c>
      <c r="AT2686" s="1" t="s">
        <v>101</v>
      </c>
    </row>
    <row r="2687" spans="1:46" x14ac:dyDescent="0.25">
      <c r="A2687" s="1" t="s">
        <v>21623</v>
      </c>
      <c r="B2687" s="2" t="s">
        <v>23075</v>
      </c>
      <c r="C2687" s="2" t="s">
        <v>23107</v>
      </c>
      <c r="D2687" s="1">
        <v>0</v>
      </c>
      <c r="E2687" s="1">
        <v>0</v>
      </c>
      <c r="F2687" s="1">
        <v>1</v>
      </c>
      <c r="G2687" s="1">
        <v>1</v>
      </c>
      <c r="H2687" s="6">
        <v>1</v>
      </c>
      <c r="I2687">
        <v>0</v>
      </c>
      <c r="J2687" s="1">
        <v>29</v>
      </c>
      <c r="K2687" s="1">
        <v>0</v>
      </c>
      <c r="L2687" s="1">
        <v>898</v>
      </c>
      <c r="M2687" s="6">
        <v>0.28000000000000003</v>
      </c>
      <c r="N2687" s="4">
        <v>1800</v>
      </c>
      <c r="O2687" s="4">
        <v>150</v>
      </c>
      <c r="P2687" s="4">
        <v>800</v>
      </c>
      <c r="Q2687" s="3">
        <v>0.25</v>
      </c>
      <c r="R2687" s="1">
        <v>24</v>
      </c>
      <c r="S2687" s="1">
        <v>800</v>
      </c>
      <c r="T2687" s="1">
        <v>42</v>
      </c>
      <c r="U2687" s="1">
        <v>1</v>
      </c>
      <c r="V2687" s="1">
        <v>22</v>
      </c>
      <c r="W2687" s="1">
        <v>1</v>
      </c>
      <c r="X2687" s="1">
        <v>1</v>
      </c>
      <c r="Y2687" s="1">
        <v>1</v>
      </c>
      <c r="Z2687" s="1">
        <v>0</v>
      </c>
      <c r="AA2687" s="1">
        <v>1</v>
      </c>
      <c r="AB2687" s="1">
        <v>0</v>
      </c>
      <c r="AC2687" s="1">
        <v>0</v>
      </c>
      <c r="AD2687" s="1">
        <v>0</v>
      </c>
      <c r="AE2687" s="1">
        <v>0</v>
      </c>
      <c r="AF2687" s="1">
        <v>0</v>
      </c>
      <c r="AG2687" s="1">
        <v>0</v>
      </c>
      <c r="AH2687" s="1">
        <v>0</v>
      </c>
      <c r="AI2687" s="1">
        <v>0</v>
      </c>
      <c r="AJ2687" s="1" t="s">
        <v>13153</v>
      </c>
      <c r="AK2687" s="1" t="s">
        <v>13154</v>
      </c>
      <c r="AL2687" s="1" t="s">
        <v>13155</v>
      </c>
      <c r="AM2687" s="1" t="s">
        <v>12</v>
      </c>
      <c r="AN2687" s="1" t="s">
        <v>23097</v>
      </c>
      <c r="AO2687" s="1" t="s">
        <v>86</v>
      </c>
      <c r="AP2687" s="1" t="s">
        <v>86</v>
      </c>
      <c r="AQ2687" s="1" t="s">
        <v>14</v>
      </c>
      <c r="AR2687" s="1" t="s">
        <v>19</v>
      </c>
      <c r="AS2687" s="1" t="s">
        <v>23091</v>
      </c>
      <c r="AT2687" s="1" t="s">
        <v>26</v>
      </c>
    </row>
    <row r="2688" spans="1:46" x14ac:dyDescent="0.25">
      <c r="A2688" s="1" t="s">
        <v>17428</v>
      </c>
      <c r="B2688" s="2" t="s">
        <v>23075</v>
      </c>
      <c r="C2688" s="2" t="s">
        <v>23107</v>
      </c>
      <c r="D2688" s="1">
        <v>0</v>
      </c>
      <c r="E2688" s="1">
        <v>0</v>
      </c>
      <c r="F2688" s="1">
        <v>2</v>
      </c>
      <c r="G2688" s="1">
        <v>2</v>
      </c>
      <c r="H2688" s="6">
        <v>1</v>
      </c>
      <c r="I2688">
        <v>0</v>
      </c>
      <c r="J2688" s="1">
        <v>36</v>
      </c>
      <c r="K2688" s="1">
        <v>1</v>
      </c>
      <c r="L2688" s="1">
        <v>674</v>
      </c>
      <c r="M2688" s="6">
        <v>0.13</v>
      </c>
      <c r="N2688" s="4">
        <v>6000</v>
      </c>
      <c r="O2688" s="4">
        <v>500</v>
      </c>
      <c r="P2688" s="4">
        <v>250</v>
      </c>
      <c r="Q2688" s="3">
        <v>0.33</v>
      </c>
      <c r="R2688" s="1">
        <v>18</v>
      </c>
      <c r="S2688" s="1">
        <v>250</v>
      </c>
      <c r="T2688" s="1">
        <v>34</v>
      </c>
      <c r="U2688" s="1">
        <v>1</v>
      </c>
      <c r="V2688" s="1">
        <v>22</v>
      </c>
      <c r="W2688" s="1">
        <v>1</v>
      </c>
      <c r="X2688" s="1">
        <v>1</v>
      </c>
      <c r="Y2688" s="1">
        <v>0</v>
      </c>
      <c r="Z2688" s="1">
        <v>6</v>
      </c>
      <c r="AA2688" s="1">
        <v>1</v>
      </c>
      <c r="AB2688" s="1">
        <v>0</v>
      </c>
      <c r="AC2688" s="1">
        <v>0</v>
      </c>
      <c r="AD2688" s="1">
        <v>0</v>
      </c>
      <c r="AE2688" s="1">
        <v>615</v>
      </c>
      <c r="AF2688" s="1">
        <v>500</v>
      </c>
      <c r="AG2688" s="1">
        <v>50</v>
      </c>
      <c r="AH2688" s="1">
        <v>0</v>
      </c>
      <c r="AI2688" s="1">
        <v>1165</v>
      </c>
      <c r="AJ2688" s="1" t="s">
        <v>1339</v>
      </c>
      <c r="AK2688" s="1" t="s">
        <v>1340</v>
      </c>
      <c r="AL2688" s="1" t="s">
        <v>1341</v>
      </c>
      <c r="AM2688" s="1" t="s">
        <v>12</v>
      </c>
      <c r="AN2688" s="1" t="s">
        <v>23098</v>
      </c>
      <c r="AO2688" s="1" t="s">
        <v>86</v>
      </c>
      <c r="AP2688" s="1" t="s">
        <v>86</v>
      </c>
      <c r="AQ2688" s="1" t="s">
        <v>14</v>
      </c>
      <c r="AR2688" s="1" t="s">
        <v>30</v>
      </c>
      <c r="AS2688" s="1" t="s">
        <v>23091</v>
      </c>
      <c r="AT2688" s="1" t="s">
        <v>26</v>
      </c>
    </row>
    <row r="2689" spans="1:46" x14ac:dyDescent="0.25">
      <c r="A2689" s="1" t="s">
        <v>18555</v>
      </c>
      <c r="B2689" s="2" t="s">
        <v>23101</v>
      </c>
      <c r="C2689" s="2" t="s">
        <v>23104</v>
      </c>
      <c r="D2689" s="1">
        <v>0</v>
      </c>
      <c r="E2689" s="1">
        <v>0</v>
      </c>
      <c r="F2689" s="1">
        <v>1</v>
      </c>
      <c r="G2689" s="1">
        <v>1</v>
      </c>
      <c r="H2689" s="6">
        <v>1</v>
      </c>
      <c r="I2689">
        <v>1</v>
      </c>
      <c r="J2689" s="1">
        <v>35</v>
      </c>
      <c r="K2689" s="1">
        <v>1</v>
      </c>
      <c r="L2689" s="1">
        <v>541</v>
      </c>
      <c r="M2689" s="6">
        <v>0</v>
      </c>
      <c r="N2689" s="4">
        <v>1440</v>
      </c>
      <c r="O2689" s="4">
        <v>120</v>
      </c>
      <c r="P2689" s="4">
        <v>300</v>
      </c>
      <c r="Q2689" s="3">
        <v>0.35</v>
      </c>
      <c r="R2689" s="1">
        <v>24</v>
      </c>
      <c r="S2689" s="1">
        <v>300</v>
      </c>
      <c r="T2689" s="1">
        <v>11</v>
      </c>
      <c r="U2689" s="1">
        <v>0</v>
      </c>
      <c r="V2689" s="1">
        <v>22</v>
      </c>
      <c r="W2689" s="1">
        <v>0</v>
      </c>
      <c r="X2689" s="1">
        <v>0</v>
      </c>
      <c r="Y2689" s="1">
        <v>1</v>
      </c>
      <c r="Z2689" s="1">
        <v>1</v>
      </c>
      <c r="AA2689" s="1">
        <v>0</v>
      </c>
      <c r="AB2689" s="1">
        <v>1</v>
      </c>
      <c r="AC2689" s="1">
        <v>110</v>
      </c>
      <c r="AD2689" s="1">
        <v>0</v>
      </c>
      <c r="AE2689" s="1">
        <v>85</v>
      </c>
      <c r="AF2689" s="1">
        <v>300</v>
      </c>
      <c r="AG2689" s="1">
        <v>0</v>
      </c>
      <c r="AH2689" s="1">
        <v>0</v>
      </c>
      <c r="AI2689" s="1">
        <v>495</v>
      </c>
      <c r="AJ2689" s="1" t="s">
        <v>4671</v>
      </c>
      <c r="AK2689" s="1" t="s">
        <v>4672</v>
      </c>
      <c r="AL2689" s="1" t="s">
        <v>11</v>
      </c>
      <c r="AM2689" s="1" t="s">
        <v>16</v>
      </c>
      <c r="AN2689" s="1" t="s">
        <v>23098</v>
      </c>
      <c r="AO2689" s="1" t="s">
        <v>364</v>
      </c>
      <c r="AP2689" s="1" t="s">
        <v>57</v>
      </c>
      <c r="AQ2689" s="1" t="s">
        <v>25</v>
      </c>
      <c r="AR2689" s="1" t="s">
        <v>19</v>
      </c>
      <c r="AS2689" s="1" t="s">
        <v>23090</v>
      </c>
      <c r="AT2689" s="1" t="s">
        <v>101</v>
      </c>
    </row>
    <row r="2690" spans="1:46" x14ac:dyDescent="0.25">
      <c r="A2690" s="1" t="s">
        <v>18586</v>
      </c>
      <c r="B2690" s="2" t="s">
        <v>23101</v>
      </c>
      <c r="C2690" s="2" t="s">
        <v>23104</v>
      </c>
      <c r="D2690" s="1">
        <v>0</v>
      </c>
      <c r="E2690" s="1">
        <v>0</v>
      </c>
      <c r="F2690" s="1">
        <v>1</v>
      </c>
      <c r="G2690" s="1">
        <v>1</v>
      </c>
      <c r="H2690" s="6">
        <v>1</v>
      </c>
      <c r="I2690">
        <v>0</v>
      </c>
      <c r="J2690" s="1">
        <v>36</v>
      </c>
      <c r="K2690" s="1">
        <v>0</v>
      </c>
      <c r="L2690" s="1">
        <v>364</v>
      </c>
      <c r="M2690" s="6">
        <v>0.55000000000000004</v>
      </c>
      <c r="N2690" s="4">
        <v>3000</v>
      </c>
      <c r="O2690" s="4">
        <v>250</v>
      </c>
      <c r="P2690" s="4">
        <v>1000</v>
      </c>
      <c r="Q2690" s="3">
        <v>0.36</v>
      </c>
      <c r="R2690" s="1">
        <v>36</v>
      </c>
      <c r="S2690" s="1">
        <v>1000</v>
      </c>
      <c r="T2690" s="1">
        <v>31</v>
      </c>
      <c r="U2690" s="1">
        <v>1</v>
      </c>
      <c r="V2690" s="1">
        <v>22</v>
      </c>
      <c r="W2690" s="1">
        <v>0</v>
      </c>
      <c r="X2690" s="1">
        <v>0</v>
      </c>
      <c r="Y2690" s="1">
        <v>1</v>
      </c>
      <c r="Z2690" s="1">
        <v>0</v>
      </c>
      <c r="AA2690" s="1">
        <v>1</v>
      </c>
      <c r="AB2690" s="1">
        <v>0</v>
      </c>
      <c r="AC2690" s="1">
        <v>0</v>
      </c>
      <c r="AD2690" s="1">
        <v>0</v>
      </c>
      <c r="AE2690" s="1">
        <v>1700</v>
      </c>
      <c r="AF2690" s="1">
        <v>500</v>
      </c>
      <c r="AG2690" s="1">
        <v>0</v>
      </c>
      <c r="AH2690" s="1">
        <v>0</v>
      </c>
      <c r="AI2690" s="1">
        <v>2200</v>
      </c>
      <c r="AJ2690" s="1" t="s">
        <v>4763</v>
      </c>
      <c r="AK2690" s="1" t="s">
        <v>4764</v>
      </c>
      <c r="AL2690" s="1" t="s">
        <v>4765</v>
      </c>
      <c r="AM2690" s="1" t="s">
        <v>12</v>
      </c>
      <c r="AN2690" s="1" t="s">
        <v>23097</v>
      </c>
      <c r="AO2690" s="1" t="s">
        <v>86</v>
      </c>
      <c r="AP2690" s="1" t="s">
        <v>57</v>
      </c>
      <c r="AQ2690" s="1" t="s">
        <v>25</v>
      </c>
      <c r="AR2690" s="1" t="s">
        <v>19</v>
      </c>
      <c r="AS2690" s="1" t="s">
        <v>23091</v>
      </c>
      <c r="AT2690" s="1" t="s">
        <v>26</v>
      </c>
    </row>
    <row r="2691" spans="1:46" x14ac:dyDescent="0.25">
      <c r="A2691" s="1" t="s">
        <v>21356</v>
      </c>
      <c r="B2691" s="2" t="s">
        <v>23101</v>
      </c>
      <c r="C2691" s="2" t="s">
        <v>23104</v>
      </c>
      <c r="D2691" s="1">
        <v>5</v>
      </c>
      <c r="E2691" s="1">
        <v>5</v>
      </c>
      <c r="F2691" s="1">
        <v>3</v>
      </c>
      <c r="G2691" s="1">
        <v>13</v>
      </c>
      <c r="H2691" s="6">
        <v>0.23076923076923078</v>
      </c>
      <c r="I2691">
        <v>1</v>
      </c>
      <c r="J2691" s="1">
        <v>30</v>
      </c>
      <c r="K2691" s="1">
        <v>0</v>
      </c>
      <c r="L2691" s="1">
        <v>593</v>
      </c>
      <c r="M2691" s="6">
        <v>0.56000000000000005</v>
      </c>
      <c r="N2691" s="4">
        <v>1680</v>
      </c>
      <c r="O2691" s="4">
        <v>140</v>
      </c>
      <c r="P2691" s="4">
        <v>690</v>
      </c>
      <c r="Q2691" s="3">
        <v>0.33</v>
      </c>
      <c r="R2691" s="1">
        <v>24</v>
      </c>
      <c r="S2691" s="1">
        <v>690</v>
      </c>
      <c r="T2691" s="1">
        <v>41</v>
      </c>
      <c r="U2691" s="1">
        <v>0</v>
      </c>
      <c r="V2691" s="1">
        <v>22</v>
      </c>
      <c r="W2691" s="1">
        <v>0</v>
      </c>
      <c r="X2691" s="1">
        <v>1</v>
      </c>
      <c r="Y2691" s="1">
        <v>1</v>
      </c>
      <c r="Z2691" s="1">
        <v>1</v>
      </c>
      <c r="AA2691" s="1">
        <v>1</v>
      </c>
      <c r="AB2691" s="1">
        <v>1</v>
      </c>
      <c r="AC2691" s="1">
        <v>0</v>
      </c>
      <c r="AD2691" s="1">
        <v>0</v>
      </c>
      <c r="AE2691" s="1">
        <v>796</v>
      </c>
      <c r="AF2691" s="1">
        <v>160</v>
      </c>
      <c r="AG2691" s="1">
        <v>92</v>
      </c>
      <c r="AH2691" s="1">
        <v>0</v>
      </c>
      <c r="AI2691" s="1">
        <v>1048</v>
      </c>
      <c r="AJ2691" s="1" t="s">
        <v>12429</v>
      </c>
      <c r="AK2691" s="1" t="s">
        <v>12430</v>
      </c>
      <c r="AL2691" s="1" t="s">
        <v>12431</v>
      </c>
      <c r="AM2691" s="1" t="s">
        <v>16</v>
      </c>
      <c r="AN2691" s="1" t="s">
        <v>23097</v>
      </c>
      <c r="AO2691" s="1" t="s">
        <v>364</v>
      </c>
      <c r="AP2691" s="1" t="s">
        <v>57</v>
      </c>
      <c r="AQ2691" s="1" t="s">
        <v>14</v>
      </c>
      <c r="AR2691" s="1" t="s">
        <v>19</v>
      </c>
      <c r="AS2691" s="1" t="s">
        <v>23091</v>
      </c>
      <c r="AT2691" s="1" t="s">
        <v>101</v>
      </c>
    </row>
    <row r="2692" spans="1:46" x14ac:dyDescent="0.25">
      <c r="A2692" s="1" t="s">
        <v>21964</v>
      </c>
      <c r="B2692" s="2" t="s">
        <v>23101</v>
      </c>
      <c r="C2692" s="2" t="s">
        <v>23104</v>
      </c>
      <c r="D2692" s="1">
        <v>2</v>
      </c>
      <c r="E2692" s="1">
        <v>2</v>
      </c>
      <c r="F2692" s="1">
        <v>1</v>
      </c>
      <c r="G2692" s="1">
        <v>5</v>
      </c>
      <c r="H2692" s="6">
        <v>0.2</v>
      </c>
      <c r="I2692">
        <v>0</v>
      </c>
      <c r="J2692" s="1">
        <v>32</v>
      </c>
      <c r="K2692" s="1">
        <v>0</v>
      </c>
      <c r="L2692" s="1">
        <v>710</v>
      </c>
      <c r="M2692" s="6">
        <v>0.3</v>
      </c>
      <c r="N2692" s="4">
        <v>4500</v>
      </c>
      <c r="O2692" s="4">
        <v>370</v>
      </c>
      <c r="P2692" s="4">
        <v>700</v>
      </c>
      <c r="Q2692" s="3">
        <v>0.3</v>
      </c>
      <c r="R2692" s="1">
        <v>36</v>
      </c>
      <c r="S2692" s="1">
        <v>700</v>
      </c>
      <c r="T2692" s="1">
        <v>49</v>
      </c>
      <c r="U2692" s="1">
        <v>0</v>
      </c>
      <c r="V2692" s="1">
        <v>22</v>
      </c>
      <c r="W2692" s="1">
        <v>0</v>
      </c>
      <c r="X2692" s="1">
        <v>1</v>
      </c>
      <c r="Y2692" s="1">
        <v>0</v>
      </c>
      <c r="Z2692" s="1">
        <v>3</v>
      </c>
      <c r="AA2692" s="1">
        <v>1</v>
      </c>
      <c r="AB2692" s="1">
        <v>0</v>
      </c>
      <c r="AC2692" s="1">
        <v>0</v>
      </c>
      <c r="AD2692" s="1">
        <v>0</v>
      </c>
      <c r="AE2692" s="1">
        <v>656</v>
      </c>
      <c r="AF2692" s="1">
        <v>0</v>
      </c>
      <c r="AG2692" s="1">
        <v>150</v>
      </c>
      <c r="AH2692" s="1">
        <v>880</v>
      </c>
      <c r="AI2692" s="1">
        <v>1686</v>
      </c>
      <c r="AJ2692" s="1" t="s">
        <v>14040</v>
      </c>
      <c r="AK2692" s="1" t="s">
        <v>14041</v>
      </c>
      <c r="AL2692" s="1" t="s">
        <v>14042</v>
      </c>
      <c r="AM2692" s="1" t="s">
        <v>12</v>
      </c>
      <c r="AN2692" s="1" t="s">
        <v>23097</v>
      </c>
      <c r="AO2692" s="1" t="s">
        <v>364</v>
      </c>
      <c r="AP2692" s="1" t="s">
        <v>57</v>
      </c>
      <c r="AQ2692" s="1" t="s">
        <v>14</v>
      </c>
      <c r="AR2692" s="1" t="s">
        <v>30</v>
      </c>
      <c r="AS2692" s="1" t="s">
        <v>23091</v>
      </c>
      <c r="AT2692" s="1" t="s">
        <v>26</v>
      </c>
    </row>
    <row r="2693" spans="1:46" x14ac:dyDescent="0.25">
      <c r="A2693" s="1" t="s">
        <v>21965</v>
      </c>
      <c r="B2693" s="2" t="s">
        <v>23101</v>
      </c>
      <c r="C2693" s="2" t="s">
        <v>23104</v>
      </c>
      <c r="D2693" s="1">
        <v>1</v>
      </c>
      <c r="E2693" s="1">
        <v>4</v>
      </c>
      <c r="F2693" s="1">
        <v>2</v>
      </c>
      <c r="G2693" s="1">
        <v>7</v>
      </c>
      <c r="H2693" s="6">
        <v>0.2857142857142857</v>
      </c>
      <c r="I2693">
        <v>0</v>
      </c>
      <c r="J2693" s="1">
        <v>30</v>
      </c>
      <c r="K2693" s="1">
        <v>0</v>
      </c>
      <c r="L2693" s="1">
        <v>641</v>
      </c>
      <c r="M2693" s="6">
        <v>0.2</v>
      </c>
      <c r="N2693" s="4">
        <v>2400</v>
      </c>
      <c r="O2693" s="4">
        <v>200</v>
      </c>
      <c r="P2693" s="4">
        <v>300</v>
      </c>
      <c r="Q2693" s="3">
        <v>0.37</v>
      </c>
      <c r="R2693" s="1">
        <v>24</v>
      </c>
      <c r="S2693" s="1">
        <v>300</v>
      </c>
      <c r="T2693" s="1">
        <v>34</v>
      </c>
      <c r="U2693" s="1">
        <v>0</v>
      </c>
      <c r="V2693" s="1">
        <v>22</v>
      </c>
      <c r="W2693" s="1">
        <v>1</v>
      </c>
      <c r="X2693" s="1">
        <v>1</v>
      </c>
      <c r="Y2693" s="1">
        <v>1</v>
      </c>
      <c r="Z2693" s="1">
        <v>5</v>
      </c>
      <c r="AA2693" s="1">
        <v>0</v>
      </c>
      <c r="AB2693" s="1">
        <v>0</v>
      </c>
      <c r="AC2693" s="1">
        <v>0</v>
      </c>
      <c r="AD2693" s="1">
        <v>0</v>
      </c>
      <c r="AE2693" s="1">
        <v>300</v>
      </c>
      <c r="AF2693" s="1">
        <v>221</v>
      </c>
      <c r="AG2693" s="1">
        <v>50</v>
      </c>
      <c r="AH2693" s="1">
        <v>0</v>
      </c>
      <c r="AI2693" s="1">
        <v>571</v>
      </c>
      <c r="AJ2693" s="1" t="s">
        <v>11352</v>
      </c>
      <c r="AK2693" s="1" t="s">
        <v>14043</v>
      </c>
      <c r="AL2693" s="1" t="s">
        <v>14044</v>
      </c>
      <c r="AM2693" s="1" t="s">
        <v>12</v>
      </c>
      <c r="AN2693" s="1" t="s">
        <v>23097</v>
      </c>
      <c r="AO2693" s="1" t="s">
        <v>364</v>
      </c>
      <c r="AP2693" s="1" t="s">
        <v>86</v>
      </c>
      <c r="AQ2693" s="1" t="s">
        <v>14</v>
      </c>
      <c r="AR2693" s="1" t="s">
        <v>19</v>
      </c>
      <c r="AS2693" s="1" t="s">
        <v>23090</v>
      </c>
      <c r="AT2693" s="1" t="s">
        <v>26</v>
      </c>
    </row>
    <row r="2694" spans="1:46" x14ac:dyDescent="0.25">
      <c r="A2694" s="1" t="s">
        <v>20276</v>
      </c>
      <c r="B2694" s="2" t="s">
        <v>23101</v>
      </c>
      <c r="C2694" s="2" t="s">
        <v>23104</v>
      </c>
      <c r="D2694" s="1">
        <v>5</v>
      </c>
      <c r="E2694" s="1">
        <v>5</v>
      </c>
      <c r="F2694" s="1">
        <v>3</v>
      </c>
      <c r="G2694" s="1">
        <v>13</v>
      </c>
      <c r="H2694" s="6">
        <v>0.23076923076923078</v>
      </c>
      <c r="I2694">
        <v>1</v>
      </c>
      <c r="J2694" s="1">
        <v>30</v>
      </c>
      <c r="K2694" s="1">
        <v>0</v>
      </c>
      <c r="L2694" s="1">
        <v>583</v>
      </c>
      <c r="M2694" s="6">
        <v>0.31</v>
      </c>
      <c r="N2694" s="4">
        <v>1800</v>
      </c>
      <c r="O2694" s="4">
        <v>150</v>
      </c>
      <c r="P2694" s="4">
        <v>300</v>
      </c>
      <c r="Q2694" s="3">
        <v>0.37</v>
      </c>
      <c r="R2694" s="1">
        <v>24</v>
      </c>
      <c r="S2694" s="1">
        <v>300</v>
      </c>
      <c r="T2694" s="1">
        <v>36</v>
      </c>
      <c r="U2694" s="1">
        <v>0</v>
      </c>
      <c r="V2694" s="1">
        <v>22</v>
      </c>
      <c r="W2694" s="1">
        <v>0</v>
      </c>
      <c r="X2694" s="1">
        <v>1</v>
      </c>
      <c r="Y2694" s="1">
        <v>1</v>
      </c>
      <c r="Z2694" s="1">
        <v>1</v>
      </c>
      <c r="AA2694" s="1">
        <v>1</v>
      </c>
      <c r="AB2694" s="1">
        <v>1</v>
      </c>
      <c r="AC2694" s="1">
        <v>390</v>
      </c>
      <c r="AD2694" s="1">
        <v>0</v>
      </c>
      <c r="AE2694" s="1">
        <v>400</v>
      </c>
      <c r="AF2694" s="1">
        <v>0</v>
      </c>
      <c r="AG2694" s="1">
        <v>20</v>
      </c>
      <c r="AH2694" s="1">
        <v>0</v>
      </c>
      <c r="AI2694" s="1">
        <v>810</v>
      </c>
      <c r="AJ2694" s="1" t="s">
        <v>9498</v>
      </c>
      <c r="AK2694" s="1" t="s">
        <v>9499</v>
      </c>
      <c r="AL2694" s="1" t="s">
        <v>9500</v>
      </c>
      <c r="AM2694" s="1" t="s">
        <v>16</v>
      </c>
      <c r="AN2694" s="1" t="s">
        <v>23097</v>
      </c>
      <c r="AO2694" s="1" t="s">
        <v>364</v>
      </c>
      <c r="AP2694" s="1" t="s">
        <v>57</v>
      </c>
      <c r="AQ2694" s="1" t="s">
        <v>14</v>
      </c>
      <c r="AR2694" s="1" t="s">
        <v>19</v>
      </c>
      <c r="AS2694" s="1" t="s">
        <v>23091</v>
      </c>
      <c r="AT2694" s="1" t="s">
        <v>101</v>
      </c>
    </row>
    <row r="2695" spans="1:46" x14ac:dyDescent="0.25">
      <c r="A2695" s="1" t="s">
        <v>20426</v>
      </c>
      <c r="B2695" s="2" t="s">
        <v>23101</v>
      </c>
      <c r="C2695" s="2" t="s">
        <v>23104</v>
      </c>
      <c r="D2695" s="1">
        <v>0</v>
      </c>
      <c r="E2695" s="1">
        <v>0</v>
      </c>
      <c r="F2695" s="1">
        <v>1</v>
      </c>
      <c r="G2695" s="1">
        <v>1</v>
      </c>
      <c r="H2695" s="6">
        <v>1</v>
      </c>
      <c r="I2695">
        <v>0</v>
      </c>
      <c r="J2695" s="1">
        <v>36</v>
      </c>
      <c r="K2695" s="1">
        <v>0</v>
      </c>
      <c r="L2695" s="1">
        <v>651</v>
      </c>
      <c r="M2695" s="6">
        <v>0.37</v>
      </c>
      <c r="N2695" s="4">
        <v>2700</v>
      </c>
      <c r="O2695" s="4">
        <v>220</v>
      </c>
      <c r="P2695" s="4">
        <v>1000</v>
      </c>
      <c r="Q2695" s="3">
        <v>0.28999999999999998</v>
      </c>
      <c r="R2695" s="1">
        <v>36</v>
      </c>
      <c r="S2695" s="1">
        <v>1000</v>
      </c>
      <c r="T2695" s="1">
        <v>64</v>
      </c>
      <c r="U2695" s="1">
        <v>0</v>
      </c>
      <c r="V2695" s="1">
        <v>22</v>
      </c>
      <c r="W2695" s="1">
        <v>0</v>
      </c>
      <c r="X2695" s="1">
        <v>0</v>
      </c>
      <c r="Y2695" s="1">
        <v>1</v>
      </c>
      <c r="Z2695" s="1">
        <v>0</v>
      </c>
      <c r="AA2695" s="1">
        <v>1</v>
      </c>
      <c r="AB2695" s="1">
        <v>0</v>
      </c>
      <c r="AC2695" s="1">
        <v>346</v>
      </c>
      <c r="AD2695" s="1">
        <v>283</v>
      </c>
      <c r="AE2695" s="1">
        <v>417</v>
      </c>
      <c r="AF2695" s="1">
        <v>0</v>
      </c>
      <c r="AG2695" s="1">
        <v>0</v>
      </c>
      <c r="AH2695" s="1">
        <v>0</v>
      </c>
      <c r="AI2695" s="1">
        <v>1046</v>
      </c>
      <c r="AJ2695" s="1" t="s">
        <v>9908</v>
      </c>
      <c r="AK2695" s="1" t="s">
        <v>9909</v>
      </c>
      <c r="AL2695" s="1" t="s">
        <v>9910</v>
      </c>
      <c r="AM2695" s="1" t="s">
        <v>12</v>
      </c>
      <c r="AN2695" s="1" t="s">
        <v>23097</v>
      </c>
      <c r="AO2695" s="1" t="s">
        <v>364</v>
      </c>
      <c r="AP2695" s="1" t="s">
        <v>57</v>
      </c>
      <c r="AQ2695" s="1" t="s">
        <v>25</v>
      </c>
      <c r="AR2695" s="1" t="s">
        <v>19</v>
      </c>
      <c r="AS2695" s="1" t="s">
        <v>23091</v>
      </c>
      <c r="AT2695" s="1" t="s">
        <v>26</v>
      </c>
    </row>
    <row r="2696" spans="1:46" x14ac:dyDescent="0.25">
      <c r="A2696" s="1" t="s">
        <v>19893</v>
      </c>
      <c r="B2696" s="2" t="s">
        <v>23101</v>
      </c>
      <c r="C2696" s="2" t="s">
        <v>23104</v>
      </c>
      <c r="D2696" s="1">
        <v>0</v>
      </c>
      <c r="E2696" s="1">
        <v>12</v>
      </c>
      <c r="F2696" s="1">
        <v>1</v>
      </c>
      <c r="G2696" s="1">
        <v>13</v>
      </c>
      <c r="H2696" s="6">
        <v>7.6923076923076927E-2</v>
      </c>
      <c r="I2696">
        <v>0</v>
      </c>
      <c r="J2696" s="1">
        <v>49</v>
      </c>
      <c r="K2696" s="1">
        <v>1</v>
      </c>
      <c r="L2696" s="1">
        <v>650</v>
      </c>
      <c r="M2696" s="6">
        <v>0.1</v>
      </c>
      <c r="N2696" s="4">
        <v>3400</v>
      </c>
      <c r="O2696" s="4">
        <v>300</v>
      </c>
      <c r="P2696" s="4">
        <v>500</v>
      </c>
      <c r="Q2696" s="3">
        <v>0.35</v>
      </c>
      <c r="R2696" s="1">
        <v>24</v>
      </c>
      <c r="S2696" s="1">
        <v>500</v>
      </c>
      <c r="T2696" s="1">
        <v>48</v>
      </c>
      <c r="U2696" s="1">
        <v>0</v>
      </c>
      <c r="V2696" s="1">
        <v>22</v>
      </c>
      <c r="W2696" s="1">
        <v>0</v>
      </c>
      <c r="X2696" s="1">
        <v>1</v>
      </c>
      <c r="Y2696" s="1">
        <v>0</v>
      </c>
      <c r="Z2696" s="1">
        <v>5</v>
      </c>
      <c r="AA2696" s="1">
        <v>1</v>
      </c>
      <c r="AB2696" s="1">
        <v>0</v>
      </c>
      <c r="AC2696" s="1">
        <v>0</v>
      </c>
      <c r="AD2696" s="1">
        <v>0</v>
      </c>
      <c r="AE2696" s="1">
        <v>0</v>
      </c>
      <c r="AF2696" s="1">
        <v>0</v>
      </c>
      <c r="AG2696" s="1">
        <v>50</v>
      </c>
      <c r="AH2696" s="1">
        <v>0</v>
      </c>
      <c r="AI2696" s="1">
        <v>50</v>
      </c>
      <c r="AJ2696" s="1" t="s">
        <v>8448</v>
      </c>
      <c r="AK2696" s="1" t="s">
        <v>8449</v>
      </c>
      <c r="AL2696" s="1" t="s">
        <v>8450</v>
      </c>
      <c r="AM2696" s="1" t="s">
        <v>12</v>
      </c>
      <c r="AN2696" s="1" t="s">
        <v>23098</v>
      </c>
      <c r="AO2696" s="1" t="s">
        <v>364</v>
      </c>
      <c r="AP2696" s="1" t="s">
        <v>57</v>
      </c>
      <c r="AQ2696" s="1" t="s">
        <v>14</v>
      </c>
      <c r="AR2696" s="1" t="s">
        <v>30</v>
      </c>
      <c r="AS2696" s="1" t="s">
        <v>23091</v>
      </c>
      <c r="AT2696" s="1" t="s">
        <v>26</v>
      </c>
    </row>
    <row r="2697" spans="1:46" x14ac:dyDescent="0.25">
      <c r="A2697" s="1" t="s">
        <v>17887</v>
      </c>
      <c r="B2697" s="2" t="s">
        <v>23101</v>
      </c>
      <c r="C2697" s="2" t="s">
        <v>23105</v>
      </c>
      <c r="D2697" s="1">
        <v>0</v>
      </c>
      <c r="E2697" s="1">
        <v>0</v>
      </c>
      <c r="F2697" s="1">
        <v>1</v>
      </c>
      <c r="G2697" s="1">
        <v>1</v>
      </c>
      <c r="H2697" s="6">
        <v>1</v>
      </c>
      <c r="I2697">
        <v>1</v>
      </c>
      <c r="J2697" s="1">
        <v>35</v>
      </c>
      <c r="K2697" s="1">
        <v>0</v>
      </c>
      <c r="L2697" s="1">
        <v>679</v>
      </c>
      <c r="M2697" s="6">
        <v>7.0000000000000007E-2</v>
      </c>
      <c r="N2697" s="4">
        <v>5000</v>
      </c>
      <c r="O2697" s="4">
        <v>500</v>
      </c>
      <c r="P2697" s="4">
        <v>500</v>
      </c>
      <c r="Q2697" s="3">
        <v>0.35</v>
      </c>
      <c r="R2697" s="1">
        <v>24</v>
      </c>
      <c r="S2697" s="1">
        <v>500</v>
      </c>
      <c r="T2697" s="1">
        <v>29</v>
      </c>
      <c r="U2697" s="1">
        <v>0</v>
      </c>
      <c r="V2697" s="1">
        <v>22</v>
      </c>
      <c r="W2697" s="1">
        <v>0</v>
      </c>
      <c r="X2697" s="1">
        <v>1</v>
      </c>
      <c r="Y2697" s="1">
        <v>1</v>
      </c>
      <c r="Z2697" s="1">
        <v>0</v>
      </c>
      <c r="AA2697" s="1">
        <v>0</v>
      </c>
      <c r="AB2697" s="1">
        <v>1</v>
      </c>
      <c r="AC2697" s="1">
        <v>0</v>
      </c>
      <c r="AD2697" s="1">
        <v>0</v>
      </c>
      <c r="AE2697" s="1">
        <v>0</v>
      </c>
      <c r="AF2697" s="1">
        <v>0</v>
      </c>
      <c r="AG2697" s="1">
        <v>0</v>
      </c>
      <c r="AH2697" s="1">
        <v>150</v>
      </c>
      <c r="AI2697" s="1">
        <v>150</v>
      </c>
      <c r="AJ2697" s="1" t="s">
        <v>2708</v>
      </c>
      <c r="AK2697" s="1" t="s">
        <v>2709</v>
      </c>
      <c r="AL2697" s="1" t="s">
        <v>2710</v>
      </c>
      <c r="AM2697" s="1" t="s">
        <v>16</v>
      </c>
      <c r="AN2697" s="1" t="s">
        <v>23097</v>
      </c>
      <c r="AO2697" s="1" t="s">
        <v>364</v>
      </c>
      <c r="AP2697" s="1" t="s">
        <v>57</v>
      </c>
      <c r="AQ2697" s="1" t="s">
        <v>14</v>
      </c>
      <c r="AR2697" s="1" t="s">
        <v>19</v>
      </c>
      <c r="AS2697" s="1" t="s">
        <v>23090</v>
      </c>
      <c r="AT2697" s="1" t="s">
        <v>101</v>
      </c>
    </row>
    <row r="2698" spans="1:46" x14ac:dyDescent="0.25">
      <c r="A2698" s="1" t="s">
        <v>22195</v>
      </c>
      <c r="B2698" s="2" t="s">
        <v>23101</v>
      </c>
      <c r="C2698" s="2" t="s">
        <v>23105</v>
      </c>
      <c r="D2698" s="1">
        <v>0</v>
      </c>
      <c r="E2698" s="1">
        <v>1</v>
      </c>
      <c r="F2698" s="1">
        <v>1</v>
      </c>
      <c r="G2698" s="1">
        <v>2</v>
      </c>
      <c r="H2698" s="6">
        <v>0.5</v>
      </c>
      <c r="I2698">
        <v>0</v>
      </c>
      <c r="J2698" s="1">
        <v>49</v>
      </c>
      <c r="K2698" s="1">
        <v>1</v>
      </c>
      <c r="L2698" s="1">
        <v>595</v>
      </c>
      <c r="M2698" s="6">
        <v>0.85</v>
      </c>
      <c r="N2698" s="4">
        <v>2400</v>
      </c>
      <c r="O2698" s="4">
        <v>170</v>
      </c>
      <c r="P2698" s="4">
        <v>100</v>
      </c>
      <c r="Q2698" s="3">
        <v>0.39</v>
      </c>
      <c r="R2698" s="1">
        <v>6</v>
      </c>
      <c r="S2698" s="1">
        <v>100</v>
      </c>
      <c r="T2698" s="1">
        <v>21</v>
      </c>
      <c r="U2698" s="1">
        <v>1</v>
      </c>
      <c r="V2698" s="1">
        <v>22</v>
      </c>
      <c r="W2698" s="1">
        <v>0</v>
      </c>
      <c r="X2698" s="1">
        <v>0</v>
      </c>
      <c r="Y2698" s="1">
        <v>1</v>
      </c>
      <c r="Z2698" s="1">
        <v>1</v>
      </c>
      <c r="AA2698" s="1">
        <v>0</v>
      </c>
      <c r="AB2698" s="1">
        <v>1</v>
      </c>
      <c r="AC2698" s="1">
        <v>1150</v>
      </c>
      <c r="AD2698" s="1">
        <v>292</v>
      </c>
      <c r="AE2698" s="1">
        <v>0</v>
      </c>
      <c r="AF2698" s="1">
        <v>680</v>
      </c>
      <c r="AG2698" s="1">
        <v>0</v>
      </c>
      <c r="AH2698" s="1">
        <v>700</v>
      </c>
      <c r="AI2698" s="1">
        <v>2822</v>
      </c>
      <c r="AJ2698" s="1" t="s">
        <v>14666</v>
      </c>
      <c r="AK2698" s="1" t="s">
        <v>14667</v>
      </c>
      <c r="AL2698" s="1" t="s">
        <v>14668</v>
      </c>
      <c r="AM2698" s="1" t="s">
        <v>12</v>
      </c>
      <c r="AN2698" s="1" t="s">
        <v>23098</v>
      </c>
      <c r="AO2698" s="1" t="s">
        <v>86</v>
      </c>
      <c r="AP2698" s="1" t="s">
        <v>57</v>
      </c>
      <c r="AQ2698" s="1" t="s">
        <v>25</v>
      </c>
      <c r="AR2698" s="1" t="s">
        <v>19</v>
      </c>
      <c r="AS2698" s="1" t="s">
        <v>23090</v>
      </c>
      <c r="AT2698" s="1" t="s">
        <v>101</v>
      </c>
    </row>
    <row r="2699" spans="1:46" x14ac:dyDescent="0.25">
      <c r="A2699" s="1" t="s">
        <v>18567</v>
      </c>
      <c r="B2699" s="2" t="s">
        <v>23101</v>
      </c>
      <c r="C2699" s="2" t="s">
        <v>23105</v>
      </c>
      <c r="D2699" s="1">
        <v>1</v>
      </c>
      <c r="E2699" s="1">
        <v>1</v>
      </c>
      <c r="F2699" s="1">
        <v>2</v>
      </c>
      <c r="G2699" s="1">
        <v>4</v>
      </c>
      <c r="H2699" s="6">
        <v>0.5</v>
      </c>
      <c r="I2699">
        <v>0</v>
      </c>
      <c r="J2699" s="1">
        <v>45</v>
      </c>
      <c r="K2699" s="1">
        <v>1</v>
      </c>
      <c r="L2699" s="1">
        <v>588</v>
      </c>
      <c r="M2699" s="6">
        <v>0.38</v>
      </c>
      <c r="N2699" s="4">
        <v>3200</v>
      </c>
      <c r="O2699" s="4">
        <v>230</v>
      </c>
      <c r="P2699" s="4">
        <v>350</v>
      </c>
      <c r="Q2699" s="3">
        <v>0.33</v>
      </c>
      <c r="R2699" s="1">
        <v>18</v>
      </c>
      <c r="S2699" s="1">
        <v>350</v>
      </c>
      <c r="T2699" s="1">
        <v>32</v>
      </c>
      <c r="U2699" s="1">
        <v>0</v>
      </c>
      <c r="V2699" s="1">
        <v>22</v>
      </c>
      <c r="W2699" s="1">
        <v>0</v>
      </c>
      <c r="X2699" s="1">
        <v>0</v>
      </c>
      <c r="Y2699" s="1">
        <v>1</v>
      </c>
      <c r="Z2699" s="1">
        <v>0</v>
      </c>
      <c r="AA2699" s="1">
        <v>1</v>
      </c>
      <c r="AB2699" s="1">
        <v>0</v>
      </c>
      <c r="AC2699" s="1">
        <v>291</v>
      </c>
      <c r="AD2699" s="1">
        <v>0</v>
      </c>
      <c r="AE2699" s="1">
        <v>0</v>
      </c>
      <c r="AF2699" s="1">
        <v>400</v>
      </c>
      <c r="AG2699" s="1">
        <v>0</v>
      </c>
      <c r="AH2699" s="1">
        <v>680</v>
      </c>
      <c r="AI2699" s="1">
        <v>1371</v>
      </c>
      <c r="AJ2699" s="1" t="s">
        <v>4707</v>
      </c>
      <c r="AK2699" s="1" t="s">
        <v>4708</v>
      </c>
      <c r="AL2699" s="1" t="s">
        <v>4709</v>
      </c>
      <c r="AM2699" s="1" t="s">
        <v>12</v>
      </c>
      <c r="AN2699" s="1" t="s">
        <v>23098</v>
      </c>
      <c r="AO2699" s="1" t="s">
        <v>364</v>
      </c>
      <c r="AP2699" s="1" t="s">
        <v>57</v>
      </c>
      <c r="AQ2699" s="1" t="s">
        <v>25</v>
      </c>
      <c r="AR2699" s="1" t="s">
        <v>19</v>
      </c>
      <c r="AS2699" s="1" t="s">
        <v>23091</v>
      </c>
      <c r="AT2699" s="1" t="s">
        <v>26</v>
      </c>
    </row>
    <row r="2700" spans="1:46" x14ac:dyDescent="0.25">
      <c r="A2700" s="1" t="s">
        <v>17440</v>
      </c>
      <c r="B2700" s="2" t="s">
        <v>23101</v>
      </c>
      <c r="C2700" s="2" t="s">
        <v>23106</v>
      </c>
      <c r="D2700" s="1">
        <v>0</v>
      </c>
      <c r="E2700" s="1">
        <v>0</v>
      </c>
      <c r="F2700" s="1">
        <v>2</v>
      </c>
      <c r="G2700" s="1">
        <v>2</v>
      </c>
      <c r="H2700" s="6">
        <v>1</v>
      </c>
      <c r="I2700">
        <v>0</v>
      </c>
      <c r="J2700" s="1">
        <v>39</v>
      </c>
      <c r="K2700" s="1">
        <v>0</v>
      </c>
      <c r="L2700" s="1">
        <v>791</v>
      </c>
      <c r="M2700" s="6">
        <v>0.16</v>
      </c>
      <c r="N2700" s="4">
        <v>3600</v>
      </c>
      <c r="O2700" s="4">
        <v>300</v>
      </c>
      <c r="P2700" s="4">
        <v>500</v>
      </c>
      <c r="Q2700" s="3">
        <v>0.3</v>
      </c>
      <c r="R2700" s="1">
        <v>12</v>
      </c>
      <c r="S2700" s="1">
        <v>500</v>
      </c>
      <c r="T2700" s="1">
        <v>36</v>
      </c>
      <c r="U2700" s="1">
        <v>1</v>
      </c>
      <c r="V2700" s="1">
        <v>22</v>
      </c>
      <c r="W2700" s="1">
        <v>0</v>
      </c>
      <c r="X2700" s="1">
        <v>0</v>
      </c>
      <c r="Y2700" s="1">
        <v>1</v>
      </c>
      <c r="Z2700" s="1">
        <v>1</v>
      </c>
      <c r="AA2700" s="1">
        <v>0</v>
      </c>
      <c r="AB2700" s="1">
        <v>1</v>
      </c>
      <c r="AC2700" s="1">
        <v>0</v>
      </c>
      <c r="AD2700" s="1">
        <v>0</v>
      </c>
      <c r="AE2700" s="1">
        <v>0</v>
      </c>
      <c r="AF2700" s="1">
        <v>0</v>
      </c>
      <c r="AG2700" s="1">
        <v>0</v>
      </c>
      <c r="AH2700" s="1">
        <v>0</v>
      </c>
      <c r="AI2700" s="1">
        <v>0</v>
      </c>
      <c r="AJ2700" s="1" t="s">
        <v>1378</v>
      </c>
      <c r="AK2700" s="1" t="s">
        <v>1379</v>
      </c>
      <c r="AL2700" s="1" t="s">
        <v>1380</v>
      </c>
      <c r="AM2700" s="1" t="s">
        <v>12</v>
      </c>
      <c r="AN2700" s="1" t="s">
        <v>23097</v>
      </c>
      <c r="AO2700" s="1" t="s">
        <v>86</v>
      </c>
      <c r="AP2700" s="1" t="s">
        <v>57</v>
      </c>
      <c r="AQ2700" s="1" t="s">
        <v>25</v>
      </c>
      <c r="AR2700" s="1" t="s">
        <v>19</v>
      </c>
      <c r="AS2700" s="1" t="s">
        <v>23090</v>
      </c>
      <c r="AT2700" s="1" t="s">
        <v>101</v>
      </c>
    </row>
    <row r="2701" spans="1:46" x14ac:dyDescent="0.25">
      <c r="A2701" s="1" t="s">
        <v>22104</v>
      </c>
      <c r="B2701" s="2" t="s">
        <v>23101</v>
      </c>
      <c r="C2701" s="2" t="s">
        <v>23106</v>
      </c>
      <c r="D2701" s="1">
        <v>0</v>
      </c>
      <c r="E2701" s="1">
        <v>0</v>
      </c>
      <c r="F2701" s="1">
        <v>1</v>
      </c>
      <c r="G2701" s="1">
        <v>1</v>
      </c>
      <c r="H2701" s="6">
        <v>1</v>
      </c>
      <c r="I2701">
        <v>1</v>
      </c>
      <c r="J2701" s="1">
        <v>34</v>
      </c>
      <c r="K2701" s="1">
        <v>1</v>
      </c>
      <c r="L2701" s="1">
        <v>619</v>
      </c>
      <c r="M2701" s="6">
        <v>0.57999999999999996</v>
      </c>
      <c r="N2701" s="4">
        <v>5000</v>
      </c>
      <c r="O2701" s="4">
        <v>400</v>
      </c>
      <c r="P2701" s="4">
        <v>1000</v>
      </c>
      <c r="Q2701" s="3">
        <v>0.33</v>
      </c>
      <c r="R2701" s="1">
        <v>24</v>
      </c>
      <c r="S2701" s="1">
        <v>1000</v>
      </c>
      <c r="T2701" s="1">
        <v>71</v>
      </c>
      <c r="U2701" s="1">
        <v>0</v>
      </c>
      <c r="V2701" s="1">
        <v>22</v>
      </c>
      <c r="W2701" s="1">
        <v>1</v>
      </c>
      <c r="X2701" s="1">
        <v>1</v>
      </c>
      <c r="Y2701" s="1">
        <v>0</v>
      </c>
      <c r="Z2701" s="1">
        <v>1</v>
      </c>
      <c r="AA2701" s="1">
        <v>1</v>
      </c>
      <c r="AB2701" s="1">
        <v>1</v>
      </c>
      <c r="AC2701" s="1">
        <v>1500</v>
      </c>
      <c r="AD2701" s="1">
        <v>0</v>
      </c>
      <c r="AE2701" s="1">
        <v>428</v>
      </c>
      <c r="AF2701" s="1">
        <v>2762</v>
      </c>
      <c r="AG2701" s="1">
        <v>0</v>
      </c>
      <c r="AH2701" s="1">
        <v>950</v>
      </c>
      <c r="AI2701" s="1">
        <v>5640</v>
      </c>
      <c r="AJ2701" s="1" t="s">
        <v>14408</v>
      </c>
      <c r="AK2701" s="1" t="s">
        <v>14409</v>
      </c>
      <c r="AL2701" s="1" t="s">
        <v>14410</v>
      </c>
      <c r="AM2701" s="1" t="s">
        <v>16</v>
      </c>
      <c r="AN2701" s="1" t="s">
        <v>23098</v>
      </c>
      <c r="AO2701" s="1" t="s">
        <v>364</v>
      </c>
      <c r="AP2701" s="1" t="s">
        <v>86</v>
      </c>
      <c r="AQ2701" s="1" t="s">
        <v>14</v>
      </c>
      <c r="AR2701" s="1" t="s">
        <v>30</v>
      </c>
      <c r="AS2701" s="1" t="s">
        <v>23091</v>
      </c>
      <c r="AT2701" s="1" t="s">
        <v>101</v>
      </c>
    </row>
    <row r="2702" spans="1:46" x14ac:dyDescent="0.25">
      <c r="A2702" s="1" t="s">
        <v>17522</v>
      </c>
      <c r="B2702" s="2" t="s">
        <v>23101</v>
      </c>
      <c r="C2702" s="2" t="s">
        <v>23106</v>
      </c>
      <c r="D2702" s="1">
        <v>1</v>
      </c>
      <c r="E2702" s="1">
        <v>3</v>
      </c>
      <c r="F2702" s="1">
        <v>1</v>
      </c>
      <c r="G2702" s="1">
        <v>5</v>
      </c>
      <c r="H2702" s="6">
        <v>0.2</v>
      </c>
      <c r="I2702">
        <v>0</v>
      </c>
      <c r="J2702" s="1">
        <v>31</v>
      </c>
      <c r="K2702" s="1">
        <v>0</v>
      </c>
      <c r="L2702" s="1">
        <v>617</v>
      </c>
      <c r="M2702" s="6">
        <v>0.34</v>
      </c>
      <c r="N2702" s="4">
        <v>2550</v>
      </c>
      <c r="O2702" s="4">
        <v>220</v>
      </c>
      <c r="P2702" s="4">
        <v>200</v>
      </c>
      <c r="Q2702" s="3">
        <v>0.36</v>
      </c>
      <c r="R2702" s="1">
        <v>12</v>
      </c>
      <c r="S2702" s="1">
        <v>200</v>
      </c>
      <c r="T2702" s="1">
        <v>18</v>
      </c>
      <c r="U2702" s="1">
        <v>1</v>
      </c>
      <c r="V2702" s="1">
        <v>22</v>
      </c>
      <c r="W2702" s="1">
        <v>0</v>
      </c>
      <c r="X2702" s="1">
        <v>0</v>
      </c>
      <c r="Y2702" s="1">
        <v>1</v>
      </c>
      <c r="Z2702" s="1">
        <v>3</v>
      </c>
      <c r="AA2702" s="1">
        <v>1</v>
      </c>
      <c r="AB2702" s="1">
        <v>0</v>
      </c>
      <c r="AC2702" s="1">
        <v>1054</v>
      </c>
      <c r="AD2702" s="1">
        <v>0</v>
      </c>
      <c r="AE2702" s="1">
        <v>460</v>
      </c>
      <c r="AF2702" s="1">
        <v>0</v>
      </c>
      <c r="AG2702" s="1">
        <v>75</v>
      </c>
      <c r="AH2702" s="1">
        <v>0</v>
      </c>
      <c r="AI2702" s="1">
        <v>1589</v>
      </c>
      <c r="AJ2702" s="1" t="s">
        <v>1265</v>
      </c>
      <c r="AK2702" s="1" t="s">
        <v>1636</v>
      </c>
      <c r="AL2702" s="1" t="s">
        <v>1637</v>
      </c>
      <c r="AM2702" s="1" t="s">
        <v>12</v>
      </c>
      <c r="AN2702" s="1" t="s">
        <v>23097</v>
      </c>
      <c r="AO2702" s="1" t="s">
        <v>86</v>
      </c>
      <c r="AP2702" s="1" t="s">
        <v>57</v>
      </c>
      <c r="AQ2702" s="1" t="s">
        <v>25</v>
      </c>
      <c r="AR2702" s="1" t="s">
        <v>19</v>
      </c>
      <c r="AS2702" s="1" t="s">
        <v>23091</v>
      </c>
      <c r="AT2702" s="1" t="s">
        <v>26</v>
      </c>
    </row>
    <row r="2703" spans="1:46" x14ac:dyDescent="0.25">
      <c r="A2703" s="1" t="s">
        <v>18720</v>
      </c>
      <c r="B2703" s="2" t="s">
        <v>23101</v>
      </c>
      <c r="C2703" s="2" t="s">
        <v>23107</v>
      </c>
      <c r="D2703" s="1">
        <v>1</v>
      </c>
      <c r="E2703" s="1">
        <v>0</v>
      </c>
      <c r="F2703" s="1">
        <v>2</v>
      </c>
      <c r="G2703" s="1">
        <v>3</v>
      </c>
      <c r="H2703" s="6">
        <v>0.66666666666666663</v>
      </c>
      <c r="I2703">
        <v>1</v>
      </c>
      <c r="J2703" s="1">
        <v>37</v>
      </c>
      <c r="K2703" s="1">
        <v>1</v>
      </c>
      <c r="L2703" s="1">
        <v>728</v>
      </c>
      <c r="M2703" s="6">
        <v>0.6</v>
      </c>
      <c r="N2703" s="4">
        <v>2400</v>
      </c>
      <c r="O2703" s="4">
        <v>200</v>
      </c>
      <c r="P2703" s="4">
        <v>500</v>
      </c>
      <c r="Q2703" s="3">
        <v>0.28000000000000003</v>
      </c>
      <c r="R2703" s="1">
        <v>24</v>
      </c>
      <c r="S2703" s="1">
        <v>500</v>
      </c>
      <c r="T2703" s="1">
        <v>49</v>
      </c>
      <c r="U2703" s="1">
        <v>1</v>
      </c>
      <c r="V2703" s="1">
        <v>22</v>
      </c>
      <c r="W2703" s="1">
        <v>1</v>
      </c>
      <c r="X2703" s="1">
        <v>1</v>
      </c>
      <c r="Y2703" s="1">
        <v>0</v>
      </c>
      <c r="Z2703" s="1">
        <v>3</v>
      </c>
      <c r="AA2703" s="1">
        <v>0</v>
      </c>
      <c r="AB2703" s="1">
        <v>1</v>
      </c>
      <c r="AC2703" s="1">
        <v>990</v>
      </c>
      <c r="AD2703" s="1">
        <v>500</v>
      </c>
      <c r="AE2703" s="1">
        <v>290</v>
      </c>
      <c r="AF2703" s="1">
        <v>0</v>
      </c>
      <c r="AG2703" s="1">
        <v>0</v>
      </c>
      <c r="AH2703" s="1">
        <v>500</v>
      </c>
      <c r="AI2703" s="1">
        <v>2280</v>
      </c>
      <c r="AJ2703" s="1" t="s">
        <v>5158</v>
      </c>
      <c r="AK2703" s="1" t="s">
        <v>5159</v>
      </c>
      <c r="AL2703" s="1" t="s">
        <v>5160</v>
      </c>
      <c r="AM2703" s="1" t="s">
        <v>16</v>
      </c>
      <c r="AN2703" s="1" t="s">
        <v>23098</v>
      </c>
      <c r="AO2703" s="1" t="s">
        <v>86</v>
      </c>
      <c r="AP2703" s="1" t="s">
        <v>86</v>
      </c>
      <c r="AQ2703" s="1" t="s">
        <v>14</v>
      </c>
      <c r="AR2703" s="1" t="s">
        <v>30</v>
      </c>
      <c r="AS2703" s="1" t="s">
        <v>23090</v>
      </c>
      <c r="AT2703" s="1" t="s">
        <v>101</v>
      </c>
    </row>
    <row r="2704" spans="1:46" x14ac:dyDescent="0.25">
      <c r="A2704" s="1" t="s">
        <v>18721</v>
      </c>
      <c r="B2704" s="2" t="s">
        <v>23101</v>
      </c>
      <c r="C2704" s="2" t="s">
        <v>23107</v>
      </c>
      <c r="D2704" s="1">
        <v>0</v>
      </c>
      <c r="E2704" s="1">
        <v>0</v>
      </c>
      <c r="F2704" s="1">
        <v>1</v>
      </c>
      <c r="G2704" s="1">
        <v>1</v>
      </c>
      <c r="H2704" s="6">
        <v>1</v>
      </c>
      <c r="I2704">
        <v>0</v>
      </c>
      <c r="J2704" s="1">
        <v>35</v>
      </c>
      <c r="K2704" s="1">
        <v>0</v>
      </c>
      <c r="L2704" s="1">
        <v>671</v>
      </c>
      <c r="M2704" s="6">
        <v>0.34</v>
      </c>
      <c r="N2704" s="4">
        <v>3200</v>
      </c>
      <c r="O2704" s="4">
        <v>200</v>
      </c>
      <c r="P2704" s="4">
        <v>300</v>
      </c>
      <c r="Q2704" s="3">
        <v>0.36</v>
      </c>
      <c r="R2704" s="1">
        <v>24</v>
      </c>
      <c r="S2704" s="1">
        <v>300</v>
      </c>
      <c r="T2704" s="1">
        <v>30</v>
      </c>
      <c r="U2704" s="1">
        <v>1</v>
      </c>
      <c r="V2704" s="1">
        <v>22</v>
      </c>
      <c r="W2704" s="1">
        <v>0</v>
      </c>
      <c r="X2704" s="1">
        <v>1</v>
      </c>
      <c r="Y2704" s="1">
        <v>1</v>
      </c>
      <c r="Z2704" s="1">
        <v>2</v>
      </c>
      <c r="AA2704" s="1">
        <v>1</v>
      </c>
      <c r="AB2704" s="1">
        <v>0</v>
      </c>
      <c r="AC2704" s="1">
        <v>585</v>
      </c>
      <c r="AD2704" s="1">
        <v>0</v>
      </c>
      <c r="AE2704" s="1">
        <v>820</v>
      </c>
      <c r="AF2704" s="1">
        <v>0</v>
      </c>
      <c r="AG2704" s="1">
        <v>0</v>
      </c>
      <c r="AH2704" s="1">
        <v>0</v>
      </c>
      <c r="AI2704" s="1">
        <v>1405</v>
      </c>
      <c r="AJ2704" s="1" t="s">
        <v>5161</v>
      </c>
      <c r="AK2704" s="1" t="s">
        <v>5162</v>
      </c>
      <c r="AL2704" s="1" t="s">
        <v>5163</v>
      </c>
      <c r="AM2704" s="1" t="s">
        <v>12</v>
      </c>
      <c r="AN2704" s="1" t="s">
        <v>23097</v>
      </c>
      <c r="AO2704" s="1" t="s">
        <v>86</v>
      </c>
      <c r="AP2704" s="1" t="s">
        <v>57</v>
      </c>
      <c r="AQ2704" s="1" t="s">
        <v>14</v>
      </c>
      <c r="AR2704" s="1" t="s">
        <v>19</v>
      </c>
      <c r="AS2704" s="1" t="s">
        <v>23091</v>
      </c>
      <c r="AT2704" s="1" t="s">
        <v>26</v>
      </c>
    </row>
    <row r="2705" spans="1:46" x14ac:dyDescent="0.25">
      <c r="A2705" s="1" t="s">
        <v>18114</v>
      </c>
      <c r="B2705" s="2" t="s">
        <v>23101</v>
      </c>
      <c r="C2705" s="2" t="s">
        <v>23107</v>
      </c>
      <c r="D2705" s="1">
        <v>0</v>
      </c>
      <c r="E2705" s="1">
        <v>0</v>
      </c>
      <c r="F2705" s="1">
        <v>1</v>
      </c>
      <c r="G2705" s="1">
        <v>1</v>
      </c>
      <c r="H2705" s="6">
        <v>1</v>
      </c>
      <c r="I2705">
        <v>0</v>
      </c>
      <c r="J2705" s="1">
        <v>42</v>
      </c>
      <c r="K2705" s="1">
        <v>0</v>
      </c>
      <c r="L2705" s="1">
        <v>741</v>
      </c>
      <c r="M2705" s="6">
        <v>0.34</v>
      </c>
      <c r="N2705" s="4">
        <v>3400</v>
      </c>
      <c r="O2705" s="4">
        <v>250</v>
      </c>
      <c r="P2705" s="4">
        <v>500</v>
      </c>
      <c r="Q2705" s="3">
        <v>0.3</v>
      </c>
      <c r="R2705" s="1">
        <v>12</v>
      </c>
      <c r="S2705" s="1">
        <v>500</v>
      </c>
      <c r="T2705" s="1">
        <v>45</v>
      </c>
      <c r="U2705" s="1">
        <v>1</v>
      </c>
      <c r="V2705" s="1">
        <v>22</v>
      </c>
      <c r="W2705" s="1">
        <v>0</v>
      </c>
      <c r="X2705" s="1">
        <v>0</v>
      </c>
      <c r="Y2705" s="1">
        <v>1</v>
      </c>
      <c r="Z2705" s="1">
        <v>1</v>
      </c>
      <c r="AA2705" s="1">
        <v>0</v>
      </c>
      <c r="AB2705" s="1">
        <v>0</v>
      </c>
      <c r="AC2705" s="1">
        <v>0</v>
      </c>
      <c r="AD2705" s="1">
        <v>0</v>
      </c>
      <c r="AE2705" s="1">
        <v>995</v>
      </c>
      <c r="AF2705" s="1">
        <v>0</v>
      </c>
      <c r="AG2705" s="1">
        <v>0</v>
      </c>
      <c r="AH2705" s="1">
        <v>0</v>
      </c>
      <c r="AI2705" s="1">
        <v>995</v>
      </c>
      <c r="AJ2705" s="1" t="s">
        <v>3396</v>
      </c>
      <c r="AK2705" s="1" t="s">
        <v>3397</v>
      </c>
      <c r="AL2705" s="1" t="s">
        <v>3398</v>
      </c>
      <c r="AM2705" s="1" t="s">
        <v>12</v>
      </c>
      <c r="AN2705" s="1" t="s">
        <v>23097</v>
      </c>
      <c r="AO2705" s="1" t="s">
        <v>86</v>
      </c>
      <c r="AP2705" s="1" t="s">
        <v>57</v>
      </c>
      <c r="AQ2705" s="1" t="s">
        <v>25</v>
      </c>
      <c r="AR2705" s="1" t="s">
        <v>19</v>
      </c>
      <c r="AS2705" s="1" t="s">
        <v>23090</v>
      </c>
      <c r="AT2705" s="1" t="s">
        <v>26</v>
      </c>
    </row>
    <row r="2706" spans="1:46" x14ac:dyDescent="0.25">
      <c r="A2706" s="1" t="s">
        <v>19969</v>
      </c>
      <c r="B2706" s="2" t="s">
        <v>23101</v>
      </c>
      <c r="C2706" s="2" t="s">
        <v>23107</v>
      </c>
      <c r="D2706" s="1">
        <v>0</v>
      </c>
      <c r="E2706" s="1">
        <v>0</v>
      </c>
      <c r="F2706" s="1">
        <v>1</v>
      </c>
      <c r="G2706" s="1">
        <v>1</v>
      </c>
      <c r="H2706" s="6">
        <v>1</v>
      </c>
      <c r="I2706">
        <v>0</v>
      </c>
      <c r="J2706" s="1">
        <v>28</v>
      </c>
      <c r="K2706" s="1">
        <v>1</v>
      </c>
      <c r="L2706" s="1">
        <v>659</v>
      </c>
      <c r="M2706" s="6">
        <v>0.61</v>
      </c>
      <c r="N2706" s="4">
        <v>2200</v>
      </c>
      <c r="O2706" s="4">
        <v>150</v>
      </c>
      <c r="P2706" s="4">
        <v>500</v>
      </c>
      <c r="Q2706" s="3">
        <v>0.36</v>
      </c>
      <c r="R2706" s="1">
        <v>24</v>
      </c>
      <c r="S2706" s="1">
        <v>500</v>
      </c>
      <c r="T2706" s="1">
        <v>35</v>
      </c>
      <c r="U2706" s="1">
        <v>0</v>
      </c>
      <c r="V2706" s="1">
        <v>22</v>
      </c>
      <c r="W2706" s="1">
        <v>0</v>
      </c>
      <c r="X2706" s="1">
        <v>0</v>
      </c>
      <c r="Y2706" s="1">
        <v>1</v>
      </c>
      <c r="Z2706" s="1">
        <v>3</v>
      </c>
      <c r="AA2706" s="1">
        <v>0</v>
      </c>
      <c r="AB2706" s="1">
        <v>0</v>
      </c>
      <c r="AC2706" s="1">
        <v>530</v>
      </c>
      <c r="AD2706" s="1">
        <v>0</v>
      </c>
      <c r="AE2706" s="1">
        <v>0</v>
      </c>
      <c r="AF2706" s="1">
        <v>300</v>
      </c>
      <c r="AG2706" s="1">
        <v>0</v>
      </c>
      <c r="AH2706" s="1">
        <v>500</v>
      </c>
      <c r="AI2706" s="1">
        <v>1330</v>
      </c>
      <c r="AJ2706" s="1" t="s">
        <v>8667</v>
      </c>
      <c r="AK2706" s="1" t="s">
        <v>8668</v>
      </c>
      <c r="AL2706" s="1" t="s">
        <v>8669</v>
      </c>
      <c r="AM2706" s="1" t="s">
        <v>12</v>
      </c>
      <c r="AN2706" s="1" t="s">
        <v>23098</v>
      </c>
      <c r="AO2706" s="1" t="s">
        <v>364</v>
      </c>
      <c r="AP2706" s="1" t="s">
        <v>57</v>
      </c>
      <c r="AQ2706" s="1" t="s">
        <v>25</v>
      </c>
      <c r="AR2706" s="1" t="s">
        <v>19</v>
      </c>
      <c r="AS2706" s="1" t="s">
        <v>23090</v>
      </c>
      <c r="AT2706" s="1" t="s">
        <v>26</v>
      </c>
    </row>
    <row r="2707" spans="1:46" x14ac:dyDescent="0.25">
      <c r="A2707" s="1" t="s">
        <v>17392</v>
      </c>
      <c r="B2707" s="2" t="s">
        <v>23101</v>
      </c>
      <c r="C2707" s="2" t="s">
        <v>23107</v>
      </c>
      <c r="D2707" s="1">
        <v>0</v>
      </c>
      <c r="E2707" s="1">
        <v>0</v>
      </c>
      <c r="F2707" s="1">
        <v>3</v>
      </c>
      <c r="G2707" s="1">
        <v>3</v>
      </c>
      <c r="H2707" s="6">
        <v>1</v>
      </c>
      <c r="I2707">
        <v>0</v>
      </c>
      <c r="J2707" s="1">
        <v>44</v>
      </c>
      <c r="K2707" s="1">
        <v>1</v>
      </c>
      <c r="L2707" s="1">
        <v>502</v>
      </c>
      <c r="M2707" s="6">
        <v>0.16</v>
      </c>
      <c r="N2707" s="4">
        <v>10800</v>
      </c>
      <c r="O2707" s="4">
        <v>900</v>
      </c>
      <c r="P2707" s="4">
        <v>500</v>
      </c>
      <c r="Q2707" s="3">
        <v>0.3</v>
      </c>
      <c r="R2707" s="1">
        <v>18</v>
      </c>
      <c r="S2707" s="1">
        <v>500</v>
      </c>
      <c r="T2707" s="1">
        <v>34</v>
      </c>
      <c r="U2707" s="1">
        <v>1</v>
      </c>
      <c r="V2707" s="1">
        <v>22</v>
      </c>
      <c r="W2707" s="1">
        <v>1</v>
      </c>
      <c r="X2707" s="1">
        <v>0</v>
      </c>
      <c r="Y2707" s="1">
        <v>1</v>
      </c>
      <c r="Z2707" s="1">
        <v>2</v>
      </c>
      <c r="AA2707" s="1">
        <v>1</v>
      </c>
      <c r="AB2707" s="1">
        <v>0</v>
      </c>
      <c r="AC2707" s="1">
        <v>1000</v>
      </c>
      <c r="AD2707" s="1">
        <v>292</v>
      </c>
      <c r="AE2707" s="1">
        <v>463</v>
      </c>
      <c r="AF2707" s="1">
        <v>0</v>
      </c>
      <c r="AG2707" s="1">
        <v>0</v>
      </c>
      <c r="AH2707" s="1">
        <v>0</v>
      </c>
      <c r="AI2707" s="1">
        <v>1755</v>
      </c>
      <c r="AJ2707" s="1" t="s">
        <v>1223</v>
      </c>
      <c r="AK2707" s="1" t="s">
        <v>1224</v>
      </c>
      <c r="AL2707" s="1" t="s">
        <v>1225</v>
      </c>
      <c r="AM2707" s="1" t="s">
        <v>12</v>
      </c>
      <c r="AN2707" s="1" t="s">
        <v>23098</v>
      </c>
      <c r="AO2707" s="1" t="s">
        <v>86</v>
      </c>
      <c r="AP2707" s="1" t="s">
        <v>86</v>
      </c>
      <c r="AQ2707" s="1" t="s">
        <v>25</v>
      </c>
      <c r="AR2707" s="1" t="s">
        <v>19</v>
      </c>
      <c r="AS2707" s="1" t="s">
        <v>23091</v>
      </c>
      <c r="AT2707" s="1" t="s">
        <v>26</v>
      </c>
    </row>
    <row r="2708" spans="1:46" x14ac:dyDescent="0.25">
      <c r="A2708" s="1" t="s">
        <v>20529</v>
      </c>
      <c r="B2708" s="2" t="s">
        <v>23101</v>
      </c>
      <c r="C2708" s="2" t="s">
        <v>23107</v>
      </c>
      <c r="D2708" s="1">
        <v>0</v>
      </c>
      <c r="E2708" s="1">
        <v>0</v>
      </c>
      <c r="F2708" s="1">
        <v>1</v>
      </c>
      <c r="G2708" s="1">
        <v>1</v>
      </c>
      <c r="H2708" s="6">
        <v>1</v>
      </c>
      <c r="I2708">
        <v>0</v>
      </c>
      <c r="J2708" s="1">
        <v>63</v>
      </c>
      <c r="K2708" s="1">
        <v>0</v>
      </c>
      <c r="L2708" s="1">
        <v>718</v>
      </c>
      <c r="M2708" s="6">
        <v>0.28999999999999998</v>
      </c>
      <c r="N2708" s="4">
        <v>3000</v>
      </c>
      <c r="O2708" s="4">
        <v>250</v>
      </c>
      <c r="P2708" s="4">
        <v>300</v>
      </c>
      <c r="Q2708" s="3">
        <v>0.28000000000000003</v>
      </c>
      <c r="R2708" s="1">
        <v>12</v>
      </c>
      <c r="S2708" s="1">
        <v>300</v>
      </c>
      <c r="T2708" s="1">
        <v>34</v>
      </c>
      <c r="U2708" s="1">
        <v>1</v>
      </c>
      <c r="V2708" s="1">
        <v>22</v>
      </c>
      <c r="W2708" s="1">
        <v>1</v>
      </c>
      <c r="X2708" s="1">
        <v>0</v>
      </c>
      <c r="Y2708" s="1">
        <v>0</v>
      </c>
      <c r="Z2708" s="1">
        <v>2</v>
      </c>
      <c r="AA2708" s="1">
        <v>1</v>
      </c>
      <c r="AB2708" s="1">
        <v>1</v>
      </c>
      <c r="AC2708" s="1">
        <v>0</v>
      </c>
      <c r="AD2708" s="1">
        <v>0</v>
      </c>
      <c r="AE2708" s="1">
        <v>584</v>
      </c>
      <c r="AF2708" s="1">
        <v>282</v>
      </c>
      <c r="AG2708" s="1">
        <v>0</v>
      </c>
      <c r="AH2708" s="1">
        <v>120</v>
      </c>
      <c r="AI2708" s="1">
        <v>986</v>
      </c>
      <c r="AJ2708" s="1" t="s">
        <v>10205</v>
      </c>
      <c r="AK2708" s="1" t="s">
        <v>10206</v>
      </c>
      <c r="AL2708" s="1" t="s">
        <v>10207</v>
      </c>
      <c r="AM2708" s="1" t="s">
        <v>12</v>
      </c>
      <c r="AN2708" s="1" t="s">
        <v>23097</v>
      </c>
      <c r="AO2708" s="1" t="s">
        <v>86</v>
      </c>
      <c r="AP2708" s="1" t="s">
        <v>86</v>
      </c>
      <c r="AQ2708" s="1" t="s">
        <v>25</v>
      </c>
      <c r="AR2708" s="1" t="s">
        <v>30</v>
      </c>
      <c r="AS2708" s="1" t="s">
        <v>23091</v>
      </c>
      <c r="AT2708" s="1" t="s">
        <v>101</v>
      </c>
    </row>
    <row r="2709" spans="1:46" x14ac:dyDescent="0.25">
      <c r="A2709" s="1" t="s">
        <v>19421</v>
      </c>
      <c r="B2709" s="2" t="s">
        <v>23101</v>
      </c>
      <c r="C2709" s="2" t="s">
        <v>23107</v>
      </c>
      <c r="D2709" s="1">
        <v>0</v>
      </c>
      <c r="E2709" s="1">
        <v>0</v>
      </c>
      <c r="F2709" s="1">
        <v>1</v>
      </c>
      <c r="G2709" s="1">
        <v>1</v>
      </c>
      <c r="H2709" s="6">
        <v>1</v>
      </c>
      <c r="I2709">
        <v>1</v>
      </c>
      <c r="J2709" s="1">
        <v>27</v>
      </c>
      <c r="K2709" s="1">
        <v>0</v>
      </c>
      <c r="L2709" s="1">
        <v>667</v>
      </c>
      <c r="M2709" s="6">
        <v>0.54</v>
      </c>
      <c r="N2709" s="4">
        <v>2000</v>
      </c>
      <c r="O2709" s="4">
        <v>150</v>
      </c>
      <c r="P2709" s="4">
        <v>300</v>
      </c>
      <c r="Q2709" s="3">
        <v>0.3</v>
      </c>
      <c r="R2709" s="1">
        <v>24</v>
      </c>
      <c r="S2709" s="1">
        <v>300</v>
      </c>
      <c r="T2709" s="1">
        <v>36</v>
      </c>
      <c r="U2709" s="1">
        <v>1</v>
      </c>
      <c r="V2709" s="1">
        <v>22</v>
      </c>
      <c r="W2709" s="1">
        <v>0</v>
      </c>
      <c r="X2709" s="1">
        <v>0</v>
      </c>
      <c r="Y2709" s="1">
        <v>1</v>
      </c>
      <c r="Z2709" s="1">
        <v>1</v>
      </c>
      <c r="AA2709" s="1">
        <v>1</v>
      </c>
      <c r="AB2709" s="1">
        <v>1</v>
      </c>
      <c r="AC2709" s="1">
        <v>0</v>
      </c>
      <c r="AD2709" s="1">
        <v>0</v>
      </c>
      <c r="AE2709" s="1">
        <v>0</v>
      </c>
      <c r="AF2709" s="1">
        <v>1240</v>
      </c>
      <c r="AG2709" s="1">
        <v>0</v>
      </c>
      <c r="AH2709" s="1">
        <v>0</v>
      </c>
      <c r="AI2709" s="1">
        <v>1240</v>
      </c>
      <c r="AJ2709" s="1" t="s">
        <v>7142</v>
      </c>
      <c r="AK2709" s="1" t="s">
        <v>7143</v>
      </c>
      <c r="AL2709" s="1" t="s">
        <v>7144</v>
      </c>
      <c r="AM2709" s="1" t="s">
        <v>16</v>
      </c>
      <c r="AN2709" s="1" t="s">
        <v>23097</v>
      </c>
      <c r="AO2709" s="1" t="s">
        <v>86</v>
      </c>
      <c r="AP2709" s="1" t="s">
        <v>57</v>
      </c>
      <c r="AQ2709" s="1" t="s">
        <v>25</v>
      </c>
      <c r="AR2709" s="1" t="s">
        <v>19</v>
      </c>
      <c r="AS2709" s="1" t="s">
        <v>23091</v>
      </c>
      <c r="AT2709" s="1" t="s">
        <v>101</v>
      </c>
    </row>
    <row r="2710" spans="1:46" x14ac:dyDescent="0.25">
      <c r="A2710" s="1" t="s">
        <v>22257</v>
      </c>
      <c r="B2710" s="2" t="s">
        <v>23101</v>
      </c>
      <c r="C2710" s="2" t="s">
        <v>23107</v>
      </c>
      <c r="D2710" s="1">
        <v>0</v>
      </c>
      <c r="E2710" s="1">
        <v>0</v>
      </c>
      <c r="F2710" s="1">
        <v>1</v>
      </c>
      <c r="G2710" s="1">
        <v>1</v>
      </c>
      <c r="H2710" s="6">
        <v>1</v>
      </c>
      <c r="I2710">
        <v>0</v>
      </c>
      <c r="J2710" s="1">
        <v>33</v>
      </c>
      <c r="K2710" s="1">
        <v>1</v>
      </c>
      <c r="L2710" s="1">
        <v>663</v>
      </c>
      <c r="M2710" s="6">
        <v>0.8</v>
      </c>
      <c r="N2710" s="4">
        <v>3000</v>
      </c>
      <c r="O2710" s="4">
        <v>250</v>
      </c>
      <c r="P2710" s="4">
        <v>300</v>
      </c>
      <c r="Q2710" s="3">
        <v>0.35</v>
      </c>
      <c r="R2710" s="1">
        <v>24</v>
      </c>
      <c r="S2710" s="1">
        <v>300</v>
      </c>
      <c r="T2710" s="1">
        <v>31</v>
      </c>
      <c r="U2710" s="1">
        <v>0</v>
      </c>
      <c r="V2710" s="1">
        <v>22</v>
      </c>
      <c r="W2710" s="1">
        <v>1</v>
      </c>
      <c r="X2710" s="1">
        <v>0</v>
      </c>
      <c r="Y2710" s="1">
        <v>1</v>
      </c>
      <c r="Z2710" s="1">
        <v>2</v>
      </c>
      <c r="AA2710" s="1">
        <v>0</v>
      </c>
      <c r="AB2710" s="1">
        <v>0</v>
      </c>
      <c r="AC2710" s="1">
        <v>954</v>
      </c>
      <c r="AD2710" s="1">
        <v>228</v>
      </c>
      <c r="AE2710" s="1">
        <v>0</v>
      </c>
      <c r="AF2710" s="1">
        <v>2218</v>
      </c>
      <c r="AG2710" s="1">
        <v>424</v>
      </c>
      <c r="AH2710" s="1">
        <v>200</v>
      </c>
      <c r="AI2710" s="1">
        <v>4024</v>
      </c>
      <c r="AJ2710" s="1" t="s">
        <v>14834</v>
      </c>
      <c r="AK2710" s="1" t="s">
        <v>14835</v>
      </c>
      <c r="AL2710" s="1" t="s">
        <v>14836</v>
      </c>
      <c r="AM2710" s="1" t="s">
        <v>12</v>
      </c>
      <c r="AN2710" s="1" t="s">
        <v>23098</v>
      </c>
      <c r="AO2710" s="1" t="s">
        <v>364</v>
      </c>
      <c r="AP2710" s="1" t="s">
        <v>86</v>
      </c>
      <c r="AQ2710" s="1" t="s">
        <v>25</v>
      </c>
      <c r="AR2710" s="1" t="s">
        <v>19</v>
      </c>
      <c r="AS2710" s="1" t="s">
        <v>23090</v>
      </c>
      <c r="AT2710" s="1" t="s">
        <v>26</v>
      </c>
    </row>
    <row r="2711" spans="1:46" x14ac:dyDescent="0.25">
      <c r="A2711" s="1" t="s">
        <v>18920</v>
      </c>
      <c r="B2711" s="2" t="s">
        <v>23101</v>
      </c>
      <c r="C2711" s="2" t="s">
        <v>23108</v>
      </c>
      <c r="D2711" s="1">
        <v>0</v>
      </c>
      <c r="E2711" s="1">
        <v>0</v>
      </c>
      <c r="F2711" s="1">
        <v>1</v>
      </c>
      <c r="G2711" s="1">
        <v>1</v>
      </c>
      <c r="H2711" s="6">
        <v>1</v>
      </c>
      <c r="I2711">
        <v>0</v>
      </c>
      <c r="J2711" s="1">
        <v>29</v>
      </c>
      <c r="K2711" s="1">
        <v>0</v>
      </c>
      <c r="L2711" s="1">
        <v>468</v>
      </c>
      <c r="M2711" s="6">
        <v>0.08</v>
      </c>
      <c r="N2711" s="4">
        <v>3700</v>
      </c>
      <c r="O2711" s="4">
        <v>300</v>
      </c>
      <c r="P2711" s="4">
        <v>150</v>
      </c>
      <c r="Q2711" s="3">
        <v>0.3</v>
      </c>
      <c r="R2711" s="1">
        <v>18</v>
      </c>
      <c r="S2711" s="1">
        <v>150</v>
      </c>
      <c r="T2711" s="1">
        <v>17</v>
      </c>
      <c r="U2711" s="1">
        <v>1</v>
      </c>
      <c r="V2711" s="1">
        <v>22</v>
      </c>
      <c r="W2711" s="1">
        <v>0</v>
      </c>
      <c r="X2711" s="1">
        <v>1</v>
      </c>
      <c r="Y2711" s="1">
        <v>1</v>
      </c>
      <c r="Z2711" s="1">
        <v>3</v>
      </c>
      <c r="AA2711" s="1">
        <v>1</v>
      </c>
      <c r="AB2711" s="1">
        <v>0</v>
      </c>
      <c r="AC2711" s="1">
        <v>155</v>
      </c>
      <c r="AD2711" s="1">
        <v>309</v>
      </c>
      <c r="AE2711" s="1">
        <v>0</v>
      </c>
      <c r="AF2711" s="1">
        <v>0</v>
      </c>
      <c r="AG2711" s="1">
        <v>0</v>
      </c>
      <c r="AH2711" s="1">
        <v>0</v>
      </c>
      <c r="AI2711" s="1">
        <v>464</v>
      </c>
      <c r="AJ2711" s="1" t="s">
        <v>5750</v>
      </c>
      <c r="AK2711" s="1" t="s">
        <v>5751</v>
      </c>
      <c r="AL2711" s="1" t="s">
        <v>5752</v>
      </c>
      <c r="AM2711" s="1" t="s">
        <v>12</v>
      </c>
      <c r="AN2711" s="1" t="s">
        <v>23097</v>
      </c>
      <c r="AO2711" s="1" t="s">
        <v>86</v>
      </c>
      <c r="AP2711" s="1" t="s">
        <v>57</v>
      </c>
      <c r="AQ2711" s="1" t="s">
        <v>14</v>
      </c>
      <c r="AR2711" s="1" t="s">
        <v>19</v>
      </c>
      <c r="AS2711" s="1" t="s">
        <v>23091</v>
      </c>
      <c r="AT2711" s="1" t="s">
        <v>26</v>
      </c>
    </row>
    <row r="2712" spans="1:46" x14ac:dyDescent="0.25">
      <c r="A2712" s="1" t="s">
        <v>18924</v>
      </c>
      <c r="B2712" s="2" t="s">
        <v>23101</v>
      </c>
      <c r="C2712" s="2" t="s">
        <v>23108</v>
      </c>
      <c r="D2712" s="1">
        <v>0</v>
      </c>
      <c r="E2712" s="1">
        <v>0</v>
      </c>
      <c r="F2712" s="1">
        <v>1</v>
      </c>
      <c r="G2712" s="1">
        <v>1</v>
      </c>
      <c r="H2712" s="6">
        <v>1</v>
      </c>
      <c r="I2712">
        <v>1</v>
      </c>
      <c r="J2712" s="1">
        <v>29</v>
      </c>
      <c r="K2712" s="1">
        <v>1</v>
      </c>
      <c r="L2712" s="1">
        <v>685</v>
      </c>
      <c r="M2712" s="6">
        <v>1.23</v>
      </c>
      <c r="N2712" s="4">
        <v>2200</v>
      </c>
      <c r="O2712" s="4">
        <v>170</v>
      </c>
      <c r="P2712" s="4">
        <v>100</v>
      </c>
      <c r="Q2712" s="3">
        <v>0.3</v>
      </c>
      <c r="R2712" s="1">
        <v>6</v>
      </c>
      <c r="S2712" s="1">
        <v>100</v>
      </c>
      <c r="T2712" s="1">
        <v>9</v>
      </c>
      <c r="U2712" s="1">
        <v>0</v>
      </c>
      <c r="V2712" s="1">
        <v>22</v>
      </c>
      <c r="W2712" s="1">
        <v>0</v>
      </c>
      <c r="X2712" s="1">
        <v>0</v>
      </c>
      <c r="Y2712" s="1">
        <v>1</v>
      </c>
      <c r="Z2712" s="1">
        <v>3</v>
      </c>
      <c r="AA2712" s="1">
        <v>0</v>
      </c>
      <c r="AB2712" s="1">
        <v>1</v>
      </c>
      <c r="AC2712" s="1">
        <v>3364</v>
      </c>
      <c r="AD2712" s="1">
        <v>0</v>
      </c>
      <c r="AE2712" s="1">
        <v>43</v>
      </c>
      <c r="AF2712" s="1">
        <v>1215</v>
      </c>
      <c r="AG2712" s="1">
        <v>372</v>
      </c>
      <c r="AH2712" s="1">
        <v>0</v>
      </c>
      <c r="AI2712" s="1">
        <v>4994</v>
      </c>
      <c r="AJ2712" s="1" t="s">
        <v>5762</v>
      </c>
      <c r="AK2712" s="1" t="s">
        <v>5763</v>
      </c>
      <c r="AL2712" s="1" t="s">
        <v>5764</v>
      </c>
      <c r="AM2712" s="1" t="s">
        <v>16</v>
      </c>
      <c r="AN2712" s="1" t="s">
        <v>23098</v>
      </c>
      <c r="AO2712" s="1" t="s">
        <v>364</v>
      </c>
      <c r="AP2712" s="1" t="s">
        <v>57</v>
      </c>
      <c r="AQ2712" s="1" t="s">
        <v>25</v>
      </c>
      <c r="AR2712" s="1" t="s">
        <v>19</v>
      </c>
      <c r="AS2712" s="1" t="s">
        <v>23090</v>
      </c>
      <c r="AT2712" s="1" t="s">
        <v>101</v>
      </c>
    </row>
    <row r="2713" spans="1:46" x14ac:dyDescent="0.25">
      <c r="A2713" s="1" t="s">
        <v>20066</v>
      </c>
      <c r="B2713" s="2" t="s">
        <v>23101</v>
      </c>
      <c r="C2713" s="2" t="s">
        <v>23108</v>
      </c>
      <c r="D2713" s="1">
        <v>0</v>
      </c>
      <c r="E2713" s="1">
        <v>0</v>
      </c>
      <c r="F2713" s="1">
        <v>3</v>
      </c>
      <c r="G2713" s="1">
        <v>3</v>
      </c>
      <c r="H2713" s="6">
        <v>1</v>
      </c>
      <c r="I2713">
        <v>0</v>
      </c>
      <c r="J2713" s="1">
        <v>31</v>
      </c>
      <c r="K2713" s="1">
        <v>1</v>
      </c>
      <c r="L2713" s="1">
        <v>652</v>
      </c>
      <c r="M2713" s="6">
        <v>0.13</v>
      </c>
      <c r="N2713" s="4">
        <v>3200</v>
      </c>
      <c r="O2713" s="4">
        <v>260</v>
      </c>
      <c r="P2713" s="4">
        <v>300</v>
      </c>
      <c r="Q2713" s="3">
        <v>0.25</v>
      </c>
      <c r="R2713" s="1">
        <v>24</v>
      </c>
      <c r="S2713" s="1">
        <v>300</v>
      </c>
      <c r="T2713" s="1">
        <v>24</v>
      </c>
      <c r="U2713" s="1">
        <v>1</v>
      </c>
      <c r="V2713" s="1">
        <v>22</v>
      </c>
      <c r="W2713" s="1">
        <v>0</v>
      </c>
      <c r="X2713" s="1">
        <v>0</v>
      </c>
      <c r="Y2713" s="1">
        <v>1</v>
      </c>
      <c r="Z2713" s="1">
        <v>3</v>
      </c>
      <c r="AA2713" s="1">
        <v>1</v>
      </c>
      <c r="AB2713" s="1">
        <v>0</v>
      </c>
      <c r="AC2713" s="1">
        <v>205</v>
      </c>
      <c r="AD2713" s="1">
        <v>0</v>
      </c>
      <c r="AE2713" s="1">
        <v>289</v>
      </c>
      <c r="AF2713" s="1">
        <v>0</v>
      </c>
      <c r="AG2713" s="1">
        <v>0</v>
      </c>
      <c r="AH2713" s="1">
        <v>0</v>
      </c>
      <c r="AI2713" s="1">
        <v>494</v>
      </c>
      <c r="AJ2713" s="1" t="s">
        <v>6877</v>
      </c>
      <c r="AK2713" s="1" t="s">
        <v>8943</v>
      </c>
      <c r="AL2713" s="1" t="s">
        <v>8944</v>
      </c>
      <c r="AM2713" s="1" t="s">
        <v>12</v>
      </c>
      <c r="AN2713" s="1" t="s">
        <v>23098</v>
      </c>
      <c r="AO2713" s="1" t="s">
        <v>86</v>
      </c>
      <c r="AP2713" s="1" t="s">
        <v>57</v>
      </c>
      <c r="AQ2713" s="1" t="s">
        <v>25</v>
      </c>
      <c r="AR2713" s="1" t="s">
        <v>19</v>
      </c>
      <c r="AS2713" s="1" t="s">
        <v>23091</v>
      </c>
      <c r="AT2713" s="1" t="s">
        <v>26</v>
      </c>
    </row>
    <row r="2714" spans="1:46" x14ac:dyDescent="0.25">
      <c r="A2714" s="1" t="s">
        <v>18307</v>
      </c>
      <c r="B2714" s="2" t="s">
        <v>23101</v>
      </c>
      <c r="C2714" s="2" t="s">
        <v>23108</v>
      </c>
      <c r="D2714" s="1">
        <v>0</v>
      </c>
      <c r="E2714" s="1">
        <v>0</v>
      </c>
      <c r="F2714" s="1">
        <v>1</v>
      </c>
      <c r="G2714" s="1">
        <v>1</v>
      </c>
      <c r="H2714" s="6">
        <v>1</v>
      </c>
      <c r="I2714">
        <v>1</v>
      </c>
      <c r="J2714" s="1">
        <v>30</v>
      </c>
      <c r="K2714" s="1">
        <v>0</v>
      </c>
      <c r="L2714" s="1">
        <v>627</v>
      </c>
      <c r="M2714" s="6">
        <v>0</v>
      </c>
      <c r="N2714" s="4">
        <v>210000</v>
      </c>
      <c r="O2714" s="4">
        <v>1500</v>
      </c>
      <c r="P2714" s="4">
        <v>200</v>
      </c>
      <c r="Q2714" s="3">
        <v>0.25</v>
      </c>
      <c r="R2714" s="1">
        <v>18</v>
      </c>
      <c r="S2714" s="1">
        <v>200</v>
      </c>
      <c r="T2714" s="1">
        <v>24</v>
      </c>
      <c r="U2714" s="1">
        <v>1</v>
      </c>
      <c r="V2714" s="1">
        <v>22</v>
      </c>
      <c r="W2714" s="1">
        <v>0</v>
      </c>
      <c r="X2714" s="1">
        <v>0</v>
      </c>
      <c r="Y2714" s="1">
        <v>1</v>
      </c>
      <c r="Z2714" s="1">
        <v>2</v>
      </c>
      <c r="AA2714" s="1">
        <v>0</v>
      </c>
      <c r="AB2714" s="1">
        <v>1</v>
      </c>
      <c r="AC2714" s="1">
        <v>0</v>
      </c>
      <c r="AD2714" s="1">
        <v>0</v>
      </c>
      <c r="AE2714" s="1">
        <v>0</v>
      </c>
      <c r="AF2714" s="1">
        <v>0</v>
      </c>
      <c r="AG2714" s="1">
        <v>0</v>
      </c>
      <c r="AH2714" s="1">
        <v>0</v>
      </c>
      <c r="AI2714" s="1">
        <v>0</v>
      </c>
      <c r="AJ2714" s="1" t="s">
        <v>3987</v>
      </c>
      <c r="AK2714" s="1" t="s">
        <v>3988</v>
      </c>
      <c r="AL2714" s="1" t="s">
        <v>3989</v>
      </c>
      <c r="AM2714" s="1" t="s">
        <v>16</v>
      </c>
      <c r="AN2714" s="1" t="s">
        <v>23097</v>
      </c>
      <c r="AO2714" s="1" t="s">
        <v>86</v>
      </c>
      <c r="AP2714" s="1" t="s">
        <v>57</v>
      </c>
      <c r="AQ2714" s="1" t="s">
        <v>25</v>
      </c>
      <c r="AR2714" s="1" t="s">
        <v>19</v>
      </c>
      <c r="AS2714" s="1" t="s">
        <v>23090</v>
      </c>
      <c r="AT2714" s="1" t="s">
        <v>101</v>
      </c>
    </row>
    <row r="2715" spans="1:46" x14ac:dyDescent="0.25">
      <c r="A2715" s="1" t="s">
        <v>18886</v>
      </c>
      <c r="B2715" s="2" t="s">
        <v>23101</v>
      </c>
      <c r="C2715" s="2" t="s">
        <v>23108</v>
      </c>
      <c r="D2715" s="1">
        <v>0</v>
      </c>
      <c r="E2715" s="1">
        <v>1</v>
      </c>
      <c r="F2715" s="1">
        <v>1</v>
      </c>
      <c r="G2715" s="1">
        <v>2</v>
      </c>
      <c r="H2715" s="6">
        <v>0.5</v>
      </c>
      <c r="I2715">
        <v>0</v>
      </c>
      <c r="J2715" s="1">
        <v>34</v>
      </c>
      <c r="K2715" s="1">
        <v>0</v>
      </c>
      <c r="L2715" s="1">
        <v>615</v>
      </c>
      <c r="M2715" s="6">
        <v>0.92</v>
      </c>
      <c r="N2715" s="4">
        <v>2800</v>
      </c>
      <c r="O2715" s="4">
        <v>230</v>
      </c>
      <c r="P2715" s="4">
        <v>300</v>
      </c>
      <c r="Q2715" s="3">
        <v>0.25</v>
      </c>
      <c r="R2715" s="1">
        <v>24</v>
      </c>
      <c r="S2715" s="1">
        <v>300</v>
      </c>
      <c r="T2715" s="1">
        <v>29</v>
      </c>
      <c r="U2715" s="1">
        <v>1</v>
      </c>
      <c r="V2715" s="1">
        <v>22</v>
      </c>
      <c r="W2715" s="1">
        <v>0</v>
      </c>
      <c r="X2715" s="1">
        <v>0</v>
      </c>
      <c r="Y2715" s="1">
        <v>1</v>
      </c>
      <c r="Z2715" s="1">
        <v>2</v>
      </c>
      <c r="AA2715" s="1">
        <v>0</v>
      </c>
      <c r="AB2715" s="1">
        <v>0</v>
      </c>
      <c r="AC2715" s="1">
        <v>3765</v>
      </c>
      <c r="AD2715" s="1">
        <v>94</v>
      </c>
      <c r="AE2715" s="1">
        <v>0</v>
      </c>
      <c r="AF2715" s="1">
        <v>263</v>
      </c>
      <c r="AG2715" s="1">
        <v>89</v>
      </c>
      <c r="AH2715" s="1">
        <v>200</v>
      </c>
      <c r="AI2715" s="1">
        <v>4411</v>
      </c>
      <c r="AJ2715" s="1" t="s">
        <v>5652</v>
      </c>
      <c r="AK2715" s="1" t="s">
        <v>5653</v>
      </c>
      <c r="AL2715" s="1" t="s">
        <v>5654</v>
      </c>
      <c r="AM2715" s="1" t="s">
        <v>12</v>
      </c>
      <c r="AN2715" s="1" t="s">
        <v>23097</v>
      </c>
      <c r="AO2715" s="1" t="s">
        <v>86</v>
      </c>
      <c r="AP2715" s="1" t="s">
        <v>57</v>
      </c>
      <c r="AQ2715" s="1" t="s">
        <v>25</v>
      </c>
      <c r="AR2715" s="1" t="s">
        <v>19</v>
      </c>
      <c r="AS2715" s="1" t="s">
        <v>23090</v>
      </c>
      <c r="AT2715" s="1" t="s">
        <v>26</v>
      </c>
    </row>
    <row r="2716" spans="1:46" x14ac:dyDescent="0.25">
      <c r="A2716" s="1" t="s">
        <v>20135</v>
      </c>
      <c r="B2716" s="2" t="s">
        <v>23101</v>
      </c>
      <c r="C2716" s="2" t="s">
        <v>23108</v>
      </c>
      <c r="D2716" s="1">
        <v>0</v>
      </c>
      <c r="E2716" s="1">
        <v>0</v>
      </c>
      <c r="F2716" s="1">
        <v>2</v>
      </c>
      <c r="G2716" s="1">
        <v>2</v>
      </c>
      <c r="H2716" s="6">
        <v>1</v>
      </c>
      <c r="I2716">
        <v>0</v>
      </c>
      <c r="J2716" s="1">
        <v>53</v>
      </c>
      <c r="K2716" s="1">
        <v>0</v>
      </c>
      <c r="L2716" s="1">
        <v>522</v>
      </c>
      <c r="M2716" s="6">
        <v>0.24</v>
      </c>
      <c r="N2716" s="4">
        <v>17000</v>
      </c>
      <c r="O2716" s="4">
        <v>1200</v>
      </c>
      <c r="P2716" s="4">
        <v>1000</v>
      </c>
      <c r="Q2716" s="3">
        <v>0.28000000000000003</v>
      </c>
      <c r="R2716" s="1">
        <v>12</v>
      </c>
      <c r="S2716" s="1">
        <v>1000</v>
      </c>
      <c r="T2716" s="1">
        <v>48</v>
      </c>
      <c r="U2716" s="1">
        <v>1</v>
      </c>
      <c r="V2716" s="1">
        <v>22</v>
      </c>
      <c r="W2716" s="1">
        <v>0</v>
      </c>
      <c r="X2716" s="1">
        <v>0</v>
      </c>
      <c r="Y2716" s="1">
        <v>0</v>
      </c>
      <c r="Z2716" s="1">
        <v>4</v>
      </c>
      <c r="AA2716" s="1">
        <v>0</v>
      </c>
      <c r="AB2716" s="1">
        <v>0</v>
      </c>
      <c r="AC2716" s="1">
        <v>5000</v>
      </c>
      <c r="AD2716" s="1">
        <v>176</v>
      </c>
      <c r="AE2716" s="1">
        <v>640</v>
      </c>
      <c r="AF2716" s="1">
        <v>0</v>
      </c>
      <c r="AG2716" s="1">
        <v>0</v>
      </c>
      <c r="AH2716" s="1">
        <v>0</v>
      </c>
      <c r="AI2716" s="1">
        <v>5816</v>
      </c>
      <c r="AJ2716" s="1" t="s">
        <v>9142</v>
      </c>
      <c r="AK2716" s="1" t="s">
        <v>9143</v>
      </c>
      <c r="AL2716" s="1" t="s">
        <v>9144</v>
      </c>
      <c r="AM2716" s="1" t="s">
        <v>12</v>
      </c>
      <c r="AN2716" s="1" t="s">
        <v>23097</v>
      </c>
      <c r="AO2716" s="1" t="s">
        <v>86</v>
      </c>
      <c r="AP2716" s="1" t="s">
        <v>57</v>
      </c>
      <c r="AQ2716" s="1" t="s">
        <v>25</v>
      </c>
      <c r="AR2716" s="1" t="s">
        <v>30</v>
      </c>
      <c r="AS2716" s="1" t="s">
        <v>23090</v>
      </c>
      <c r="AT2716" s="1" t="s">
        <v>26</v>
      </c>
    </row>
    <row r="2717" spans="1:46" x14ac:dyDescent="0.25">
      <c r="A2717" s="1" t="s">
        <v>21829</v>
      </c>
      <c r="B2717" s="2" t="s">
        <v>23101</v>
      </c>
      <c r="C2717" s="2" t="s">
        <v>23108</v>
      </c>
      <c r="D2717" s="1">
        <v>0</v>
      </c>
      <c r="E2717" s="1">
        <v>2</v>
      </c>
      <c r="F2717" s="1">
        <v>6</v>
      </c>
      <c r="G2717" s="1">
        <v>8</v>
      </c>
      <c r="H2717" s="6">
        <v>0.75</v>
      </c>
      <c r="I2717">
        <v>0</v>
      </c>
      <c r="J2717" s="1">
        <v>33</v>
      </c>
      <c r="K2717" s="1">
        <v>0</v>
      </c>
      <c r="L2717" s="1">
        <v>717</v>
      </c>
      <c r="M2717" s="6">
        <v>0.21</v>
      </c>
      <c r="N2717" s="4">
        <v>1800</v>
      </c>
      <c r="O2717" s="4">
        <v>150</v>
      </c>
      <c r="P2717" s="4">
        <v>100</v>
      </c>
      <c r="Q2717" s="3">
        <v>0.3</v>
      </c>
      <c r="R2717" s="1">
        <v>6</v>
      </c>
      <c r="S2717" s="1">
        <v>100</v>
      </c>
      <c r="T2717" s="1">
        <v>13</v>
      </c>
      <c r="U2717" s="1">
        <v>1</v>
      </c>
      <c r="V2717" s="1">
        <v>22</v>
      </c>
      <c r="W2717" s="1">
        <v>0</v>
      </c>
      <c r="X2717" s="1">
        <v>0</v>
      </c>
      <c r="Y2717" s="1">
        <v>1</v>
      </c>
      <c r="Z2717" s="1">
        <v>0</v>
      </c>
      <c r="AA2717" s="1">
        <v>1</v>
      </c>
      <c r="AB2717" s="1">
        <v>0</v>
      </c>
      <c r="AC2717" s="1">
        <v>425</v>
      </c>
      <c r="AD2717" s="1">
        <v>0</v>
      </c>
      <c r="AE2717" s="1">
        <v>0</v>
      </c>
      <c r="AF2717" s="1">
        <v>0</v>
      </c>
      <c r="AG2717" s="1">
        <v>0</v>
      </c>
      <c r="AH2717" s="1">
        <v>0</v>
      </c>
      <c r="AI2717" s="1">
        <v>425</v>
      </c>
      <c r="AJ2717" s="1" t="s">
        <v>13706</v>
      </c>
      <c r="AK2717" s="1" t="s">
        <v>13707</v>
      </c>
      <c r="AL2717" s="1" t="s">
        <v>13708</v>
      </c>
      <c r="AM2717" s="1" t="s">
        <v>12</v>
      </c>
      <c r="AN2717" s="1" t="s">
        <v>23097</v>
      </c>
      <c r="AO2717" s="1" t="s">
        <v>86</v>
      </c>
      <c r="AP2717" s="1" t="s">
        <v>57</v>
      </c>
      <c r="AQ2717" s="1" t="s">
        <v>25</v>
      </c>
      <c r="AR2717" s="1" t="s">
        <v>19</v>
      </c>
      <c r="AS2717" s="1" t="s">
        <v>23091</v>
      </c>
      <c r="AT2717" s="1" t="s">
        <v>26</v>
      </c>
    </row>
    <row r="2718" spans="1:46" x14ac:dyDescent="0.25">
      <c r="A2718" s="1" t="s">
        <v>18988</v>
      </c>
      <c r="B2718" s="2" t="s">
        <v>23101</v>
      </c>
      <c r="C2718" s="2" t="s">
        <v>23108</v>
      </c>
      <c r="D2718" s="1">
        <v>0</v>
      </c>
      <c r="E2718" s="1">
        <v>0</v>
      </c>
      <c r="F2718" s="1">
        <v>2</v>
      </c>
      <c r="G2718" s="1">
        <v>2</v>
      </c>
      <c r="H2718" s="6">
        <v>1</v>
      </c>
      <c r="I2718">
        <v>0</v>
      </c>
      <c r="J2718" s="1">
        <v>35</v>
      </c>
      <c r="K2718" s="1">
        <v>0</v>
      </c>
      <c r="L2718" s="1">
        <v>565</v>
      </c>
      <c r="M2718" s="6">
        <v>0.42</v>
      </c>
      <c r="N2718" s="4">
        <v>2850</v>
      </c>
      <c r="O2718" s="4">
        <v>235</v>
      </c>
      <c r="P2718" s="4">
        <v>500</v>
      </c>
      <c r="Q2718" s="3">
        <v>0.3</v>
      </c>
      <c r="R2718" s="1">
        <v>12</v>
      </c>
      <c r="S2718" s="1">
        <v>500</v>
      </c>
      <c r="T2718" s="1">
        <v>59</v>
      </c>
      <c r="U2718" s="1">
        <v>1</v>
      </c>
      <c r="V2718" s="1">
        <v>22</v>
      </c>
      <c r="W2718" s="1">
        <v>0</v>
      </c>
      <c r="X2718" s="1">
        <v>1</v>
      </c>
      <c r="Y2718" s="1">
        <v>1</v>
      </c>
      <c r="Z2718" s="1">
        <v>0</v>
      </c>
      <c r="AA2718" s="1">
        <v>1</v>
      </c>
      <c r="AB2718" s="1">
        <v>0</v>
      </c>
      <c r="AC2718" s="1">
        <v>800</v>
      </c>
      <c r="AD2718" s="1">
        <v>0</v>
      </c>
      <c r="AE2718" s="1">
        <v>0</v>
      </c>
      <c r="AF2718" s="1">
        <v>0</v>
      </c>
      <c r="AG2718" s="1">
        <v>0</v>
      </c>
      <c r="AH2718" s="1">
        <v>400</v>
      </c>
      <c r="AI2718" s="1">
        <v>1200</v>
      </c>
      <c r="AJ2718" s="1" t="s">
        <v>5948</v>
      </c>
      <c r="AK2718" s="1" t="s">
        <v>5949</v>
      </c>
      <c r="AL2718" s="1" t="s">
        <v>5950</v>
      </c>
      <c r="AM2718" s="1" t="s">
        <v>12</v>
      </c>
      <c r="AN2718" s="1" t="s">
        <v>23097</v>
      </c>
      <c r="AO2718" s="1" t="s">
        <v>86</v>
      </c>
      <c r="AP2718" s="1" t="s">
        <v>57</v>
      </c>
      <c r="AQ2718" s="1" t="s">
        <v>14</v>
      </c>
      <c r="AR2718" s="1" t="s">
        <v>19</v>
      </c>
      <c r="AS2718" s="1" t="s">
        <v>23091</v>
      </c>
      <c r="AT2718" s="1" t="s">
        <v>26</v>
      </c>
    </row>
    <row r="2719" spans="1:46" x14ac:dyDescent="0.25">
      <c r="A2719" s="1" t="s">
        <v>22992</v>
      </c>
      <c r="B2719" s="2" t="s">
        <v>23101</v>
      </c>
      <c r="C2719" s="2" t="s">
        <v>23108</v>
      </c>
      <c r="D2719" s="1">
        <v>0</v>
      </c>
      <c r="E2719" s="1">
        <v>0</v>
      </c>
      <c r="F2719" s="1">
        <v>1</v>
      </c>
      <c r="G2719" s="1">
        <v>1</v>
      </c>
      <c r="H2719" s="6">
        <v>1</v>
      </c>
      <c r="I2719">
        <v>0</v>
      </c>
      <c r="J2719" s="1">
        <v>36</v>
      </c>
      <c r="K2719" s="1">
        <v>1</v>
      </c>
      <c r="L2719" s="1">
        <v>515</v>
      </c>
      <c r="M2719" s="6">
        <v>0.09</v>
      </c>
      <c r="N2719" s="4">
        <v>400</v>
      </c>
      <c r="O2719" s="4">
        <v>200</v>
      </c>
      <c r="P2719" s="4">
        <v>300</v>
      </c>
      <c r="Q2719" s="3">
        <v>0.3</v>
      </c>
      <c r="R2719" s="1">
        <v>24</v>
      </c>
      <c r="S2719" s="1">
        <v>300</v>
      </c>
      <c r="T2719" s="1">
        <v>28</v>
      </c>
      <c r="U2719" s="1">
        <v>1</v>
      </c>
      <c r="V2719" s="1">
        <v>22</v>
      </c>
      <c r="W2719" s="1">
        <v>1</v>
      </c>
      <c r="X2719" s="1">
        <v>1</v>
      </c>
      <c r="Y2719" s="1">
        <v>1</v>
      </c>
      <c r="Z2719" s="1">
        <v>0</v>
      </c>
      <c r="AA2719" s="1">
        <v>1</v>
      </c>
      <c r="AB2719" s="1">
        <v>0</v>
      </c>
      <c r="AC2719" s="1">
        <v>97</v>
      </c>
      <c r="AD2719" s="1">
        <v>0</v>
      </c>
      <c r="AE2719" s="1">
        <v>0</v>
      </c>
      <c r="AF2719" s="1">
        <v>0</v>
      </c>
      <c r="AG2719" s="1">
        <v>0</v>
      </c>
      <c r="AH2719" s="1">
        <v>0</v>
      </c>
      <c r="AI2719" s="1">
        <v>97</v>
      </c>
      <c r="AJ2719" s="1" t="s">
        <v>16805</v>
      </c>
      <c r="AK2719" s="1" t="s">
        <v>16806</v>
      </c>
      <c r="AL2719" s="1" t="s">
        <v>16807</v>
      </c>
      <c r="AM2719" s="1" t="s">
        <v>12</v>
      </c>
      <c r="AN2719" s="1" t="s">
        <v>23098</v>
      </c>
      <c r="AO2719" s="1" t="s">
        <v>86</v>
      </c>
      <c r="AP2719" s="1" t="s">
        <v>86</v>
      </c>
      <c r="AQ2719" s="1" t="s">
        <v>14</v>
      </c>
      <c r="AR2719" s="1" t="s">
        <v>19</v>
      </c>
      <c r="AS2719" s="1" t="s">
        <v>23091</v>
      </c>
      <c r="AT2719" s="1" t="s">
        <v>26</v>
      </c>
    </row>
    <row r="2720" spans="1:46" x14ac:dyDescent="0.25">
      <c r="A2720" s="1" t="s">
        <v>22422</v>
      </c>
      <c r="B2720" s="2" t="s">
        <v>23101</v>
      </c>
      <c r="C2720" s="2" t="s">
        <v>23108</v>
      </c>
      <c r="D2720" s="1">
        <v>0</v>
      </c>
      <c r="E2720" s="1">
        <v>0</v>
      </c>
      <c r="F2720" s="1">
        <v>1</v>
      </c>
      <c r="G2720" s="1">
        <v>1</v>
      </c>
      <c r="H2720" s="6">
        <v>1</v>
      </c>
      <c r="I2720">
        <v>1</v>
      </c>
      <c r="J2720" s="1">
        <v>29</v>
      </c>
      <c r="K2720" s="1">
        <v>1</v>
      </c>
      <c r="L2720" s="1">
        <v>600</v>
      </c>
      <c r="M2720" s="6">
        <v>1.01</v>
      </c>
      <c r="N2720" s="4">
        <v>100</v>
      </c>
      <c r="O2720" s="4">
        <v>140</v>
      </c>
      <c r="P2720" s="4">
        <v>300</v>
      </c>
      <c r="Q2720" s="3">
        <v>0.35</v>
      </c>
      <c r="R2720" s="1">
        <v>24</v>
      </c>
      <c r="S2720" s="1">
        <v>300</v>
      </c>
      <c r="T2720" s="1">
        <v>21</v>
      </c>
      <c r="U2720" s="1">
        <v>1</v>
      </c>
      <c r="V2720" s="1">
        <v>22</v>
      </c>
      <c r="W2720" s="1">
        <v>0</v>
      </c>
      <c r="X2720" s="1">
        <v>0</v>
      </c>
      <c r="Y2720" s="1">
        <v>1</v>
      </c>
      <c r="Z2720" s="1">
        <v>3</v>
      </c>
      <c r="AA2720" s="1">
        <v>0</v>
      </c>
      <c r="AB2720" s="1">
        <v>1</v>
      </c>
      <c r="AC2720" s="1">
        <v>800</v>
      </c>
      <c r="AD2720" s="1">
        <v>0</v>
      </c>
      <c r="AE2720" s="1">
        <v>0</v>
      </c>
      <c r="AF2720" s="1">
        <v>1700</v>
      </c>
      <c r="AG2720" s="1">
        <v>240</v>
      </c>
      <c r="AH2720" s="1">
        <v>0</v>
      </c>
      <c r="AI2720" s="1">
        <v>2740</v>
      </c>
      <c r="AJ2720" s="1" t="s">
        <v>15290</v>
      </c>
      <c r="AK2720" s="1" t="s">
        <v>15291</v>
      </c>
      <c r="AL2720" s="1" t="s">
        <v>15292</v>
      </c>
      <c r="AM2720" s="1" t="s">
        <v>16</v>
      </c>
      <c r="AN2720" s="1" t="s">
        <v>23098</v>
      </c>
      <c r="AO2720" s="1" t="s">
        <v>86</v>
      </c>
      <c r="AP2720" s="1" t="s">
        <v>57</v>
      </c>
      <c r="AQ2720" s="1" t="s">
        <v>25</v>
      </c>
      <c r="AR2720" s="1" t="s">
        <v>19</v>
      </c>
      <c r="AS2720" s="1" t="s">
        <v>23090</v>
      </c>
      <c r="AT2720" s="1" t="s">
        <v>101</v>
      </c>
    </row>
    <row r="2721" spans="1:46" x14ac:dyDescent="0.25">
      <c r="A2721" s="1" t="s">
        <v>20690</v>
      </c>
      <c r="B2721" s="2" t="s">
        <v>23101</v>
      </c>
      <c r="C2721" s="2" t="s">
        <v>23108</v>
      </c>
      <c r="D2721" s="1">
        <v>0</v>
      </c>
      <c r="E2721" s="1">
        <v>0</v>
      </c>
      <c r="F2721" s="1">
        <v>1</v>
      </c>
      <c r="G2721" s="1">
        <v>1</v>
      </c>
      <c r="H2721" s="6">
        <v>1</v>
      </c>
      <c r="I2721">
        <v>0</v>
      </c>
      <c r="J2721" s="1">
        <v>61</v>
      </c>
      <c r="K2721" s="1">
        <v>1</v>
      </c>
      <c r="L2721" s="1">
        <v>643</v>
      </c>
      <c r="M2721" s="6">
        <v>0.23</v>
      </c>
      <c r="N2721" s="4">
        <v>2100</v>
      </c>
      <c r="O2721" s="4">
        <v>176</v>
      </c>
      <c r="P2721" s="4">
        <v>600</v>
      </c>
      <c r="Q2721" s="3">
        <v>0.3</v>
      </c>
      <c r="R2721" s="1">
        <v>18</v>
      </c>
      <c r="S2721" s="1">
        <v>600</v>
      </c>
      <c r="T2721" s="1">
        <v>63</v>
      </c>
      <c r="U2721" s="1">
        <v>1</v>
      </c>
      <c r="V2721" s="1">
        <v>22</v>
      </c>
      <c r="W2721" s="1">
        <v>1</v>
      </c>
      <c r="X2721" s="1">
        <v>0</v>
      </c>
      <c r="Y2721" s="1">
        <v>0</v>
      </c>
      <c r="Z2721" s="1">
        <v>1</v>
      </c>
      <c r="AA2721" s="1">
        <v>1</v>
      </c>
      <c r="AB2721" s="1">
        <v>0</v>
      </c>
      <c r="AC2721" s="1">
        <v>0</v>
      </c>
      <c r="AD2721" s="1">
        <v>0</v>
      </c>
      <c r="AE2721" s="1">
        <v>0</v>
      </c>
      <c r="AF2721" s="1">
        <v>0</v>
      </c>
      <c r="AG2721" s="1">
        <v>0</v>
      </c>
      <c r="AH2721" s="1">
        <v>0</v>
      </c>
      <c r="AI2721" s="1">
        <v>0</v>
      </c>
      <c r="AJ2721" s="1" t="s">
        <v>10658</v>
      </c>
      <c r="AK2721" s="1" t="s">
        <v>10659</v>
      </c>
      <c r="AL2721" s="1" t="s">
        <v>10660</v>
      </c>
      <c r="AM2721" s="1" t="s">
        <v>12</v>
      </c>
      <c r="AN2721" s="1" t="s">
        <v>23098</v>
      </c>
      <c r="AO2721" s="1" t="s">
        <v>86</v>
      </c>
      <c r="AP2721" s="1" t="s">
        <v>86</v>
      </c>
      <c r="AQ2721" s="1" t="s">
        <v>25</v>
      </c>
      <c r="AR2721" s="1" t="s">
        <v>30</v>
      </c>
      <c r="AS2721" s="1" t="s">
        <v>23091</v>
      </c>
      <c r="AT2721" s="1" t="s">
        <v>26</v>
      </c>
    </row>
    <row r="2722" spans="1:46" x14ac:dyDescent="0.25">
      <c r="A2722" s="1" t="s">
        <v>17718</v>
      </c>
      <c r="B2722" s="2" t="s">
        <v>23101</v>
      </c>
      <c r="C2722" s="2" t="s">
        <v>23109</v>
      </c>
      <c r="D2722" s="1">
        <v>0</v>
      </c>
      <c r="E2722" s="1">
        <v>0</v>
      </c>
      <c r="F2722" s="1">
        <v>1</v>
      </c>
      <c r="G2722" s="1">
        <v>1</v>
      </c>
      <c r="H2722" s="6">
        <v>1</v>
      </c>
      <c r="I2722">
        <v>0</v>
      </c>
      <c r="J2722" s="1">
        <v>45</v>
      </c>
      <c r="K2722" s="1">
        <v>1</v>
      </c>
      <c r="L2722" s="1">
        <v>555</v>
      </c>
      <c r="M2722" s="6">
        <v>0.05</v>
      </c>
      <c r="N2722" s="4">
        <v>3000</v>
      </c>
      <c r="O2722" s="4">
        <v>200</v>
      </c>
      <c r="P2722" s="4">
        <v>200</v>
      </c>
      <c r="Q2722" s="3">
        <v>0.28000000000000003</v>
      </c>
      <c r="R2722" s="1">
        <v>24</v>
      </c>
      <c r="S2722" s="1">
        <v>200</v>
      </c>
      <c r="T2722" s="1">
        <v>27</v>
      </c>
      <c r="U2722" s="1">
        <v>1</v>
      </c>
      <c r="V2722" s="1">
        <v>22</v>
      </c>
      <c r="W2722" s="1">
        <v>1</v>
      </c>
      <c r="X2722" s="1">
        <v>1</v>
      </c>
      <c r="Y2722" s="1">
        <v>0</v>
      </c>
      <c r="Z2722" s="1">
        <v>4</v>
      </c>
      <c r="AA2722" s="1">
        <v>1</v>
      </c>
      <c r="AB2722" s="1">
        <v>0</v>
      </c>
      <c r="AC2722" s="1">
        <v>0</v>
      </c>
      <c r="AD2722" s="1">
        <v>0</v>
      </c>
      <c r="AE2722" s="1">
        <v>0</v>
      </c>
      <c r="AF2722" s="1">
        <v>0</v>
      </c>
      <c r="AG2722" s="1">
        <v>0</v>
      </c>
      <c r="AH2722" s="1">
        <v>0</v>
      </c>
      <c r="AI2722" s="1">
        <v>0</v>
      </c>
      <c r="AJ2722" s="1" t="s">
        <v>2228</v>
      </c>
      <c r="AK2722" s="1" t="s">
        <v>2229</v>
      </c>
      <c r="AL2722" s="1" t="s">
        <v>2230</v>
      </c>
      <c r="AM2722" s="1" t="s">
        <v>12</v>
      </c>
      <c r="AN2722" s="1" t="s">
        <v>23098</v>
      </c>
      <c r="AO2722" s="1" t="s">
        <v>86</v>
      </c>
      <c r="AP2722" s="1" t="s">
        <v>86</v>
      </c>
      <c r="AQ2722" s="1" t="s">
        <v>14</v>
      </c>
      <c r="AR2722" s="1" t="s">
        <v>30</v>
      </c>
      <c r="AS2722" s="1" t="s">
        <v>23091</v>
      </c>
      <c r="AT2722" s="1" t="s">
        <v>26</v>
      </c>
    </row>
    <row r="2723" spans="1:46" x14ac:dyDescent="0.25">
      <c r="A2723" s="1" t="s">
        <v>17753</v>
      </c>
      <c r="B2723" s="2" t="s">
        <v>23101</v>
      </c>
      <c r="C2723" s="2" t="s">
        <v>23109</v>
      </c>
      <c r="D2723" s="1">
        <v>0</v>
      </c>
      <c r="E2723" s="1">
        <v>0</v>
      </c>
      <c r="F2723" s="1">
        <v>1</v>
      </c>
      <c r="G2723" s="1">
        <v>1</v>
      </c>
      <c r="H2723" s="6">
        <v>1</v>
      </c>
      <c r="I2723">
        <v>0</v>
      </c>
      <c r="J2723" s="1">
        <v>32</v>
      </c>
      <c r="K2723" s="1">
        <v>0</v>
      </c>
      <c r="L2723" s="1">
        <v>594</v>
      </c>
      <c r="M2723" s="6">
        <v>0.02</v>
      </c>
      <c r="N2723" s="4">
        <v>3800</v>
      </c>
      <c r="O2723" s="4">
        <v>300</v>
      </c>
      <c r="P2723" s="4">
        <v>150</v>
      </c>
      <c r="Q2723" s="3">
        <v>0.35</v>
      </c>
      <c r="R2723" s="1">
        <v>24</v>
      </c>
      <c r="S2723" s="1">
        <v>150</v>
      </c>
      <c r="T2723" s="1">
        <v>21</v>
      </c>
      <c r="U2723" s="1">
        <v>1</v>
      </c>
      <c r="V2723" s="1">
        <v>22</v>
      </c>
      <c r="W2723" s="1">
        <v>0</v>
      </c>
      <c r="X2723" s="1">
        <v>0</v>
      </c>
      <c r="Y2723" s="1">
        <v>1</v>
      </c>
      <c r="Z2723" s="1">
        <v>1</v>
      </c>
      <c r="AA2723" s="1">
        <v>1</v>
      </c>
      <c r="AB2723" s="1">
        <v>0</v>
      </c>
      <c r="AC2723" s="1">
        <v>0</v>
      </c>
      <c r="AD2723" s="1">
        <v>0</v>
      </c>
      <c r="AE2723" s="1">
        <v>0</v>
      </c>
      <c r="AF2723" s="1">
        <v>0</v>
      </c>
      <c r="AG2723" s="1">
        <v>0</v>
      </c>
      <c r="AH2723" s="1">
        <v>0</v>
      </c>
      <c r="AI2723" s="1">
        <v>0</v>
      </c>
      <c r="AJ2723" s="1" t="s">
        <v>2332</v>
      </c>
      <c r="AK2723" s="1" t="s">
        <v>2333</v>
      </c>
      <c r="AL2723" s="1" t="s">
        <v>2334</v>
      </c>
      <c r="AM2723" s="1" t="s">
        <v>12</v>
      </c>
      <c r="AN2723" s="1" t="s">
        <v>23097</v>
      </c>
      <c r="AO2723" s="1" t="s">
        <v>86</v>
      </c>
      <c r="AP2723" s="1" t="s">
        <v>57</v>
      </c>
      <c r="AQ2723" s="1" t="s">
        <v>25</v>
      </c>
      <c r="AR2723" s="1" t="s">
        <v>19</v>
      </c>
      <c r="AS2723" s="1" t="s">
        <v>23091</v>
      </c>
      <c r="AT2723" s="1" t="s">
        <v>26</v>
      </c>
    </row>
    <row r="2724" spans="1:46" x14ac:dyDescent="0.25">
      <c r="A2724" s="1" t="s">
        <v>21893</v>
      </c>
      <c r="B2724" s="2" t="s">
        <v>23101</v>
      </c>
      <c r="C2724" s="2" t="s">
        <v>23109</v>
      </c>
      <c r="D2724" s="1">
        <v>1</v>
      </c>
      <c r="E2724" s="1">
        <v>0</v>
      </c>
      <c r="F2724" s="1">
        <v>2</v>
      </c>
      <c r="G2724" s="1">
        <v>3</v>
      </c>
      <c r="H2724" s="6">
        <v>0.66666666666666663</v>
      </c>
      <c r="I2724">
        <v>0</v>
      </c>
      <c r="J2724" s="1">
        <v>42</v>
      </c>
      <c r="K2724" s="1">
        <v>0</v>
      </c>
      <c r="L2724" s="1">
        <v>724</v>
      </c>
      <c r="M2724" s="6">
        <v>0.59</v>
      </c>
      <c r="N2724" s="4">
        <v>3600</v>
      </c>
      <c r="O2724" s="4">
        <v>300</v>
      </c>
      <c r="P2724" s="4">
        <v>200</v>
      </c>
      <c r="Q2724" s="3">
        <v>0.3</v>
      </c>
      <c r="R2724" s="1">
        <v>12</v>
      </c>
      <c r="S2724" s="1">
        <v>200</v>
      </c>
      <c r="T2724" s="1">
        <v>10</v>
      </c>
      <c r="U2724" s="1">
        <v>1</v>
      </c>
      <c r="V2724" s="1">
        <v>22</v>
      </c>
      <c r="W2724" s="1">
        <v>1</v>
      </c>
      <c r="X2724" s="1">
        <v>1</v>
      </c>
      <c r="Y2724" s="1">
        <v>0</v>
      </c>
      <c r="Z2724" s="1">
        <v>1</v>
      </c>
      <c r="AA2724" s="1">
        <v>0</v>
      </c>
      <c r="AB2724" s="1">
        <v>0</v>
      </c>
      <c r="AC2724" s="1">
        <v>17642</v>
      </c>
      <c r="AD2724" s="1">
        <v>0</v>
      </c>
      <c r="AE2724" s="1">
        <v>417</v>
      </c>
      <c r="AF2724" s="1">
        <v>300</v>
      </c>
      <c r="AG2724" s="1">
        <v>99</v>
      </c>
      <c r="AH2724" s="1">
        <v>160</v>
      </c>
      <c r="AI2724" s="1">
        <v>18618</v>
      </c>
      <c r="AJ2724" s="1" t="s">
        <v>13878</v>
      </c>
      <c r="AK2724" s="1" t="s">
        <v>13879</v>
      </c>
      <c r="AL2724" s="1" t="s">
        <v>13880</v>
      </c>
      <c r="AM2724" s="1" t="s">
        <v>12</v>
      </c>
      <c r="AN2724" s="1" t="s">
        <v>23097</v>
      </c>
      <c r="AO2724" s="1" t="s">
        <v>86</v>
      </c>
      <c r="AP2724" s="1" t="s">
        <v>86</v>
      </c>
      <c r="AQ2724" s="1" t="s">
        <v>14</v>
      </c>
      <c r="AR2724" s="1" t="s">
        <v>30</v>
      </c>
      <c r="AS2724" s="1" t="s">
        <v>23090</v>
      </c>
      <c r="AT2724" s="1" t="s">
        <v>26</v>
      </c>
    </row>
    <row r="2725" spans="1:46" x14ac:dyDescent="0.25">
      <c r="A2725" s="1" t="s">
        <v>21300</v>
      </c>
      <c r="B2725" s="2" t="s">
        <v>23101</v>
      </c>
      <c r="C2725" s="2" t="s">
        <v>23109</v>
      </c>
      <c r="D2725" s="1">
        <v>0</v>
      </c>
      <c r="E2725" s="1">
        <v>0</v>
      </c>
      <c r="F2725" s="1">
        <v>1</v>
      </c>
      <c r="G2725" s="1">
        <v>1</v>
      </c>
      <c r="H2725" s="6">
        <v>1</v>
      </c>
      <c r="I2725">
        <v>0</v>
      </c>
      <c r="J2725" s="1">
        <v>32</v>
      </c>
      <c r="K2725" s="1">
        <v>1</v>
      </c>
      <c r="L2725" s="1">
        <v>770</v>
      </c>
      <c r="M2725" s="6">
        <v>0.17</v>
      </c>
      <c r="N2725" s="4">
        <v>2000</v>
      </c>
      <c r="O2725" s="4">
        <v>150</v>
      </c>
      <c r="P2725" s="4">
        <v>100</v>
      </c>
      <c r="Q2725" s="3">
        <v>0.25</v>
      </c>
      <c r="R2725" s="1">
        <v>12</v>
      </c>
      <c r="S2725" s="1">
        <v>100</v>
      </c>
      <c r="T2725" s="1">
        <v>12</v>
      </c>
      <c r="U2725" s="1">
        <v>1</v>
      </c>
      <c r="V2725" s="1">
        <v>22</v>
      </c>
      <c r="W2725" s="1">
        <v>0</v>
      </c>
      <c r="X2725" s="1">
        <v>0</v>
      </c>
      <c r="Y2725" s="1">
        <v>1</v>
      </c>
      <c r="Z2725" s="1">
        <v>0</v>
      </c>
      <c r="AA2725" s="1">
        <v>1</v>
      </c>
      <c r="AB2725" s="1">
        <v>0</v>
      </c>
      <c r="AC2725" s="1">
        <v>350</v>
      </c>
      <c r="AD2725" s="1">
        <v>390</v>
      </c>
      <c r="AE2725" s="1">
        <v>0</v>
      </c>
      <c r="AF2725" s="1">
        <v>0</v>
      </c>
      <c r="AG2725" s="1">
        <v>0</v>
      </c>
      <c r="AH2725" s="1">
        <v>0</v>
      </c>
      <c r="AI2725" s="1">
        <v>740</v>
      </c>
      <c r="AJ2725" s="1" t="s">
        <v>12304</v>
      </c>
      <c r="AK2725" s="1" t="s">
        <v>12305</v>
      </c>
      <c r="AL2725" s="1" t="s">
        <v>12306</v>
      </c>
      <c r="AM2725" s="1" t="s">
        <v>12</v>
      </c>
      <c r="AN2725" s="1" t="s">
        <v>23098</v>
      </c>
      <c r="AO2725" s="1" t="s">
        <v>86</v>
      </c>
      <c r="AP2725" s="1" t="s">
        <v>57</v>
      </c>
      <c r="AQ2725" s="1" t="s">
        <v>25</v>
      </c>
      <c r="AR2725" s="1" t="s">
        <v>19</v>
      </c>
      <c r="AS2725" s="1" t="s">
        <v>23091</v>
      </c>
      <c r="AT2725" s="1" t="s">
        <v>26</v>
      </c>
    </row>
    <row r="2726" spans="1:46" x14ac:dyDescent="0.25">
      <c r="A2726" s="1" t="s">
        <v>18878</v>
      </c>
      <c r="B2726" s="2" t="s">
        <v>23076</v>
      </c>
      <c r="C2726" s="2" t="s">
        <v>23108</v>
      </c>
      <c r="D2726" s="1">
        <v>0</v>
      </c>
      <c r="E2726" s="1">
        <v>0</v>
      </c>
      <c r="F2726" s="1">
        <v>2</v>
      </c>
      <c r="G2726" s="1">
        <v>2</v>
      </c>
      <c r="H2726" s="6">
        <v>1</v>
      </c>
      <c r="I2726">
        <v>0</v>
      </c>
      <c r="J2726" s="1">
        <v>34</v>
      </c>
      <c r="K2726" s="1">
        <v>1</v>
      </c>
      <c r="L2726" s="1">
        <v>575</v>
      </c>
      <c r="M2726" s="6">
        <v>0.85</v>
      </c>
      <c r="N2726" s="4">
        <v>1800</v>
      </c>
      <c r="O2726" s="4">
        <v>150</v>
      </c>
      <c r="P2726" s="4">
        <v>200</v>
      </c>
      <c r="Q2726" s="3">
        <v>0.28999999999999998</v>
      </c>
      <c r="R2726" s="1">
        <v>12</v>
      </c>
      <c r="S2726" s="1">
        <v>200</v>
      </c>
      <c r="T2726" s="1">
        <v>17</v>
      </c>
      <c r="U2726" s="1">
        <v>1</v>
      </c>
      <c r="V2726" s="1">
        <v>21</v>
      </c>
      <c r="W2726" s="1">
        <v>0</v>
      </c>
      <c r="X2726" s="1">
        <v>0</v>
      </c>
      <c r="Y2726" s="1">
        <v>1</v>
      </c>
      <c r="Z2726" s="1">
        <v>3</v>
      </c>
      <c r="AA2726" s="1">
        <v>0</v>
      </c>
      <c r="AB2726" s="1">
        <v>0</v>
      </c>
      <c r="AC2726" s="1">
        <v>923</v>
      </c>
      <c r="AD2726" s="1">
        <v>0</v>
      </c>
      <c r="AE2726" s="1">
        <v>0</v>
      </c>
      <c r="AF2726" s="1">
        <v>458</v>
      </c>
      <c r="AG2726" s="1">
        <v>0</v>
      </c>
      <c r="AH2726" s="1">
        <v>900</v>
      </c>
      <c r="AI2726" s="1">
        <v>2281</v>
      </c>
      <c r="AJ2726" s="1" t="s">
        <v>5629</v>
      </c>
      <c r="AK2726" s="1" t="s">
        <v>5630</v>
      </c>
      <c r="AL2726" s="1" t="s">
        <v>5631</v>
      </c>
      <c r="AM2726" s="1" t="s">
        <v>12</v>
      </c>
      <c r="AN2726" s="1" t="s">
        <v>23098</v>
      </c>
      <c r="AO2726" s="1" t="s">
        <v>86</v>
      </c>
      <c r="AP2726" s="1" t="s">
        <v>57</v>
      </c>
      <c r="AQ2726" s="1" t="s">
        <v>25</v>
      </c>
      <c r="AR2726" s="1" t="s">
        <v>19</v>
      </c>
      <c r="AS2726" s="1" t="s">
        <v>23090</v>
      </c>
      <c r="AT2726" s="1" t="s">
        <v>26</v>
      </c>
    </row>
    <row r="2727" spans="1:46" x14ac:dyDescent="0.25">
      <c r="A2727" s="1" t="s">
        <v>19180</v>
      </c>
      <c r="B2727" s="2" t="s">
        <v>23073</v>
      </c>
      <c r="C2727" s="2" t="s">
        <v>23105</v>
      </c>
      <c r="D2727" s="1">
        <v>0</v>
      </c>
      <c r="E2727" s="1">
        <v>1</v>
      </c>
      <c r="F2727" s="1">
        <v>1</v>
      </c>
      <c r="G2727" s="1">
        <v>2</v>
      </c>
      <c r="H2727" s="6">
        <v>0.5</v>
      </c>
      <c r="I2727">
        <v>0</v>
      </c>
      <c r="J2727" s="1">
        <v>32</v>
      </c>
      <c r="K2727" s="1">
        <v>1</v>
      </c>
      <c r="L2727" s="1">
        <v>741</v>
      </c>
      <c r="M2727" s="6">
        <v>0.38</v>
      </c>
      <c r="N2727" s="4">
        <v>1900</v>
      </c>
      <c r="O2727" s="4">
        <v>180</v>
      </c>
      <c r="P2727" s="4">
        <v>400</v>
      </c>
      <c r="Q2727" s="3">
        <v>0.3</v>
      </c>
      <c r="R2727" s="1">
        <v>12</v>
      </c>
      <c r="S2727" s="1">
        <v>400</v>
      </c>
      <c r="T2727" s="1">
        <v>10</v>
      </c>
      <c r="U2727" s="1">
        <v>0</v>
      </c>
      <c r="V2727" s="1">
        <v>21</v>
      </c>
      <c r="W2727" s="1">
        <v>0</v>
      </c>
      <c r="X2727" s="1">
        <v>0</v>
      </c>
      <c r="Y2727" s="1">
        <v>1</v>
      </c>
      <c r="Z2727" s="1">
        <v>1</v>
      </c>
      <c r="AA2727" s="1">
        <v>1</v>
      </c>
      <c r="AB2727" s="1">
        <v>0</v>
      </c>
      <c r="AC2727" s="1">
        <v>0</v>
      </c>
      <c r="AD2727" s="1">
        <v>314</v>
      </c>
      <c r="AE2727" s="1">
        <v>200</v>
      </c>
      <c r="AF2727" s="1">
        <v>0</v>
      </c>
      <c r="AG2727" s="1">
        <v>395</v>
      </c>
      <c r="AH2727" s="1">
        <v>0</v>
      </c>
      <c r="AI2727" s="1">
        <v>909</v>
      </c>
      <c r="AJ2727" s="1" t="s">
        <v>6452</v>
      </c>
      <c r="AK2727" s="1" t="s">
        <v>6453</v>
      </c>
      <c r="AL2727" s="1" t="s">
        <v>6454</v>
      </c>
      <c r="AM2727" s="1" t="s">
        <v>12</v>
      </c>
      <c r="AN2727" s="1" t="s">
        <v>23098</v>
      </c>
      <c r="AO2727" s="1" t="s">
        <v>364</v>
      </c>
      <c r="AP2727" s="1" t="s">
        <v>57</v>
      </c>
      <c r="AQ2727" s="1" t="s">
        <v>25</v>
      </c>
      <c r="AR2727" s="1" t="s">
        <v>19</v>
      </c>
      <c r="AS2727" s="1" t="s">
        <v>23091</v>
      </c>
      <c r="AT2727" s="1" t="s">
        <v>26</v>
      </c>
    </row>
    <row r="2728" spans="1:46" x14ac:dyDescent="0.25">
      <c r="A2728" s="1" t="s">
        <v>20368</v>
      </c>
      <c r="B2728" s="2" t="s">
        <v>23073</v>
      </c>
      <c r="C2728" s="2" t="s">
        <v>23106</v>
      </c>
      <c r="D2728" s="1">
        <v>0</v>
      </c>
      <c r="E2728" s="1">
        <v>1</v>
      </c>
      <c r="F2728" s="1">
        <v>3</v>
      </c>
      <c r="G2728" s="1">
        <v>4</v>
      </c>
      <c r="H2728" s="6">
        <v>0.75</v>
      </c>
      <c r="I2728">
        <v>1</v>
      </c>
      <c r="J2728" s="1">
        <v>41</v>
      </c>
      <c r="K2728" s="1">
        <v>0</v>
      </c>
      <c r="L2728" s="1">
        <v>831</v>
      </c>
      <c r="M2728" s="6">
        <v>0.12</v>
      </c>
      <c r="N2728" s="4">
        <v>1464</v>
      </c>
      <c r="O2728" s="4">
        <v>107</v>
      </c>
      <c r="P2728" s="4">
        <v>100</v>
      </c>
      <c r="Q2728" s="3">
        <v>0.23</v>
      </c>
      <c r="R2728" s="1">
        <v>12</v>
      </c>
      <c r="S2728" s="1">
        <v>100</v>
      </c>
      <c r="T2728" s="1">
        <v>6</v>
      </c>
      <c r="U2728" s="1">
        <v>0</v>
      </c>
      <c r="V2728" s="1">
        <v>21</v>
      </c>
      <c r="W2728" s="1">
        <v>0</v>
      </c>
      <c r="X2728" s="1">
        <v>0</v>
      </c>
      <c r="Y2728" s="1">
        <v>0</v>
      </c>
      <c r="Z2728" s="1">
        <v>1</v>
      </c>
      <c r="AA2728" s="1">
        <v>1</v>
      </c>
      <c r="AB2728" s="1">
        <v>1</v>
      </c>
      <c r="AC2728" s="1">
        <v>0</v>
      </c>
      <c r="AD2728" s="1">
        <v>0</v>
      </c>
      <c r="AE2728" s="1">
        <v>0</v>
      </c>
      <c r="AF2728" s="1">
        <v>0</v>
      </c>
      <c r="AG2728" s="1">
        <v>133</v>
      </c>
      <c r="AH2728" s="1">
        <v>0</v>
      </c>
      <c r="AI2728" s="1">
        <v>133</v>
      </c>
      <c r="AJ2728" s="1" t="s">
        <v>9742</v>
      </c>
      <c r="AK2728" s="1" t="s">
        <v>9743</v>
      </c>
      <c r="AL2728" s="1" t="s">
        <v>9744</v>
      </c>
      <c r="AM2728" s="1" t="s">
        <v>16</v>
      </c>
      <c r="AN2728" s="1" t="s">
        <v>23097</v>
      </c>
      <c r="AO2728" s="1" t="s">
        <v>364</v>
      </c>
      <c r="AP2728" s="1" t="s">
        <v>57</v>
      </c>
      <c r="AQ2728" s="1" t="s">
        <v>25</v>
      </c>
      <c r="AR2728" s="1" t="s">
        <v>30</v>
      </c>
      <c r="AS2728" s="1" t="s">
        <v>23091</v>
      </c>
      <c r="AT2728" s="1" t="s">
        <v>101</v>
      </c>
    </row>
    <row r="2729" spans="1:46" x14ac:dyDescent="0.25">
      <c r="A2729" s="1" t="s">
        <v>20981</v>
      </c>
      <c r="B2729" s="2" t="s">
        <v>23073</v>
      </c>
      <c r="C2729" s="2" t="s">
        <v>23106</v>
      </c>
      <c r="D2729" s="1">
        <v>0</v>
      </c>
      <c r="E2729" s="1">
        <v>2</v>
      </c>
      <c r="F2729" s="1">
        <v>4</v>
      </c>
      <c r="G2729" s="1">
        <v>6</v>
      </c>
      <c r="H2729" s="6">
        <v>0.66666666666666663</v>
      </c>
      <c r="I2729">
        <v>0</v>
      </c>
      <c r="J2729" s="1">
        <v>42</v>
      </c>
      <c r="K2729" s="1">
        <v>0</v>
      </c>
      <c r="L2729" s="1">
        <v>613</v>
      </c>
      <c r="M2729" s="6">
        <v>0.4</v>
      </c>
      <c r="N2729" s="4">
        <v>5000</v>
      </c>
      <c r="O2729" s="4">
        <v>389</v>
      </c>
      <c r="P2729" s="4">
        <v>1000</v>
      </c>
      <c r="Q2729" s="3">
        <v>0.33</v>
      </c>
      <c r="R2729" s="1">
        <v>24</v>
      </c>
      <c r="S2729" s="1">
        <v>1000</v>
      </c>
      <c r="T2729" s="1">
        <v>77</v>
      </c>
      <c r="U2729" s="1">
        <v>0</v>
      </c>
      <c r="V2729" s="1">
        <v>21</v>
      </c>
      <c r="W2729" s="1">
        <v>0</v>
      </c>
      <c r="X2729" s="1">
        <v>0</v>
      </c>
      <c r="Y2729" s="1">
        <v>0</v>
      </c>
      <c r="Z2729" s="1">
        <v>4</v>
      </c>
      <c r="AA2729" s="1">
        <v>0</v>
      </c>
      <c r="AB2729" s="1">
        <v>0</v>
      </c>
      <c r="AC2729" s="1">
        <v>1011</v>
      </c>
      <c r="AD2729" s="1">
        <v>0</v>
      </c>
      <c r="AE2729" s="1">
        <v>0</v>
      </c>
      <c r="AF2729" s="1">
        <v>208</v>
      </c>
      <c r="AG2729" s="1">
        <v>0</v>
      </c>
      <c r="AH2729" s="1">
        <v>916</v>
      </c>
      <c r="AI2729" s="1">
        <v>2135</v>
      </c>
      <c r="AJ2729" s="1" t="s">
        <v>5600</v>
      </c>
      <c r="AK2729" s="1" t="s">
        <v>11413</v>
      </c>
      <c r="AL2729" s="1" t="s">
        <v>11414</v>
      </c>
      <c r="AM2729" s="1" t="s">
        <v>12</v>
      </c>
      <c r="AN2729" s="1" t="s">
        <v>23097</v>
      </c>
      <c r="AO2729" s="1" t="s">
        <v>364</v>
      </c>
      <c r="AP2729" s="1" t="s">
        <v>57</v>
      </c>
      <c r="AQ2729" s="1" t="s">
        <v>25</v>
      </c>
      <c r="AR2729" s="1" t="s">
        <v>30</v>
      </c>
      <c r="AS2729" s="1" t="s">
        <v>23090</v>
      </c>
      <c r="AT2729" s="1" t="s">
        <v>26</v>
      </c>
    </row>
    <row r="2730" spans="1:46" x14ac:dyDescent="0.25">
      <c r="A2730" s="1" t="s">
        <v>21037</v>
      </c>
      <c r="B2730" s="2" t="s">
        <v>23073</v>
      </c>
      <c r="C2730" s="2" t="s">
        <v>23107</v>
      </c>
      <c r="D2730" s="1">
        <v>0</v>
      </c>
      <c r="E2730" s="1">
        <v>0</v>
      </c>
      <c r="F2730" s="1">
        <v>3</v>
      </c>
      <c r="G2730" s="1">
        <v>3</v>
      </c>
      <c r="H2730" s="6">
        <v>1</v>
      </c>
      <c r="I2730">
        <v>1</v>
      </c>
      <c r="J2730" s="1">
        <v>37</v>
      </c>
      <c r="K2730" s="1">
        <v>0</v>
      </c>
      <c r="L2730" s="1">
        <v>650</v>
      </c>
      <c r="M2730" s="6">
        <v>0.93</v>
      </c>
      <c r="N2730" s="4">
        <v>4200</v>
      </c>
      <c r="O2730" s="4">
        <v>150</v>
      </c>
      <c r="P2730" s="4">
        <v>500</v>
      </c>
      <c r="Q2730" s="3">
        <v>0.28000000000000003</v>
      </c>
      <c r="R2730" s="1">
        <v>24</v>
      </c>
      <c r="S2730" s="1">
        <v>500</v>
      </c>
      <c r="T2730" s="1">
        <v>85</v>
      </c>
      <c r="U2730" s="1">
        <v>0</v>
      </c>
      <c r="V2730" s="1">
        <v>21</v>
      </c>
      <c r="W2730" s="1">
        <v>1</v>
      </c>
      <c r="X2730" s="1">
        <v>1</v>
      </c>
      <c r="Y2730" s="1">
        <v>0</v>
      </c>
      <c r="Z2730" s="1">
        <v>3</v>
      </c>
      <c r="AA2730" s="1">
        <v>0</v>
      </c>
      <c r="AB2730" s="1">
        <v>1</v>
      </c>
      <c r="AC2730" s="1">
        <v>111</v>
      </c>
      <c r="AD2730" s="1">
        <v>6300</v>
      </c>
      <c r="AE2730" s="1">
        <v>0</v>
      </c>
      <c r="AF2730" s="1">
        <v>0</v>
      </c>
      <c r="AG2730" s="1">
        <v>27</v>
      </c>
      <c r="AH2730" s="1">
        <v>580</v>
      </c>
      <c r="AI2730" s="1">
        <v>7018</v>
      </c>
      <c r="AJ2730" s="1" t="s">
        <v>11569</v>
      </c>
      <c r="AK2730" s="1" t="s">
        <v>11570</v>
      </c>
      <c r="AL2730" s="1" t="s">
        <v>11571</v>
      </c>
      <c r="AM2730" s="1" t="s">
        <v>16</v>
      </c>
      <c r="AN2730" s="1" t="s">
        <v>23097</v>
      </c>
      <c r="AO2730" s="1" t="s">
        <v>364</v>
      </c>
      <c r="AP2730" s="1" t="s">
        <v>86</v>
      </c>
      <c r="AQ2730" s="1" t="s">
        <v>14</v>
      </c>
      <c r="AR2730" s="1" t="s">
        <v>30</v>
      </c>
      <c r="AS2730" s="1" t="s">
        <v>23090</v>
      </c>
      <c r="AT2730" s="1" t="s">
        <v>101</v>
      </c>
    </row>
    <row r="2731" spans="1:46" x14ac:dyDescent="0.25">
      <c r="A2731" s="1" t="s">
        <v>17416</v>
      </c>
      <c r="B2731" s="2" t="s">
        <v>23073</v>
      </c>
      <c r="C2731" s="2" t="s">
        <v>23107</v>
      </c>
      <c r="D2731" s="1">
        <v>0</v>
      </c>
      <c r="E2731" s="1">
        <v>0</v>
      </c>
      <c r="F2731" s="1">
        <v>2</v>
      </c>
      <c r="G2731" s="1">
        <v>2</v>
      </c>
      <c r="H2731" s="6">
        <v>1</v>
      </c>
      <c r="I2731">
        <v>0</v>
      </c>
      <c r="J2731" s="1">
        <v>41</v>
      </c>
      <c r="K2731" s="1">
        <v>1</v>
      </c>
      <c r="L2731" s="1">
        <v>673</v>
      </c>
      <c r="M2731" s="6">
        <v>0.55000000000000004</v>
      </c>
      <c r="N2731" s="4">
        <v>3000</v>
      </c>
      <c r="O2731" s="4">
        <v>400</v>
      </c>
      <c r="P2731" s="4">
        <v>1000</v>
      </c>
      <c r="Q2731" s="3">
        <v>0.28000000000000003</v>
      </c>
      <c r="R2731" s="1">
        <v>12</v>
      </c>
      <c r="S2731" s="1">
        <v>1000</v>
      </c>
      <c r="T2731" s="1">
        <v>72</v>
      </c>
      <c r="U2731" s="1">
        <v>1</v>
      </c>
      <c r="V2731" s="1">
        <v>21</v>
      </c>
      <c r="W2731" s="1">
        <v>1</v>
      </c>
      <c r="X2731" s="1">
        <v>1</v>
      </c>
      <c r="Y2731" s="1">
        <v>0</v>
      </c>
      <c r="Z2731" s="1">
        <v>4</v>
      </c>
      <c r="AA2731" s="1">
        <v>1</v>
      </c>
      <c r="AB2731" s="1">
        <v>0</v>
      </c>
      <c r="AC2731" s="1">
        <v>2190</v>
      </c>
      <c r="AD2731" s="1">
        <v>63</v>
      </c>
      <c r="AE2731" s="1">
        <v>574</v>
      </c>
      <c r="AF2731" s="1">
        <v>437</v>
      </c>
      <c r="AG2731" s="1">
        <v>134</v>
      </c>
      <c r="AH2731" s="1">
        <v>0</v>
      </c>
      <c r="AI2731" s="1">
        <v>3398</v>
      </c>
      <c r="AJ2731" s="1" t="s">
        <v>1298</v>
      </c>
      <c r="AK2731" s="1" t="s">
        <v>1299</v>
      </c>
      <c r="AL2731" s="1" t="s">
        <v>1300</v>
      </c>
      <c r="AM2731" s="1" t="s">
        <v>12</v>
      </c>
      <c r="AN2731" s="1" t="s">
        <v>23098</v>
      </c>
      <c r="AO2731" s="1" t="s">
        <v>86</v>
      </c>
      <c r="AP2731" s="1" t="s">
        <v>86</v>
      </c>
      <c r="AQ2731" s="1" t="s">
        <v>14</v>
      </c>
      <c r="AR2731" s="1" t="s">
        <v>30</v>
      </c>
      <c r="AS2731" s="1" t="s">
        <v>23091</v>
      </c>
      <c r="AT2731" s="1" t="s">
        <v>26</v>
      </c>
    </row>
    <row r="2732" spans="1:46" x14ac:dyDescent="0.25">
      <c r="A2732" s="1" t="s">
        <v>20081</v>
      </c>
      <c r="B2732" s="2" t="s">
        <v>23073</v>
      </c>
      <c r="C2732" s="2" t="s">
        <v>23109</v>
      </c>
      <c r="D2732" s="1">
        <v>0</v>
      </c>
      <c r="E2732" s="1">
        <v>0</v>
      </c>
      <c r="F2732" s="1">
        <v>3</v>
      </c>
      <c r="G2732" s="1">
        <v>3</v>
      </c>
      <c r="H2732" s="6">
        <v>1</v>
      </c>
      <c r="I2732">
        <v>0</v>
      </c>
      <c r="J2732" s="1">
        <v>42</v>
      </c>
      <c r="K2732" s="1">
        <v>1</v>
      </c>
      <c r="L2732" s="1">
        <v>600</v>
      </c>
      <c r="M2732" s="6">
        <v>0.55000000000000004</v>
      </c>
      <c r="N2732" s="4">
        <v>5700</v>
      </c>
      <c r="O2732" s="4">
        <v>480</v>
      </c>
      <c r="P2732" s="4">
        <v>200</v>
      </c>
      <c r="Q2732" s="3">
        <v>0.34</v>
      </c>
      <c r="R2732" s="1">
        <v>12</v>
      </c>
      <c r="S2732" s="1">
        <v>200</v>
      </c>
      <c r="T2732" s="1">
        <v>21</v>
      </c>
      <c r="U2732" s="1">
        <v>1</v>
      </c>
      <c r="V2732" s="1">
        <v>21</v>
      </c>
      <c r="W2732" s="1">
        <v>1</v>
      </c>
      <c r="X2732" s="1">
        <v>1</v>
      </c>
      <c r="Y2732" s="1">
        <v>0</v>
      </c>
      <c r="Z2732" s="1">
        <v>3</v>
      </c>
      <c r="AA2732" s="1">
        <v>0</v>
      </c>
      <c r="AB2732" s="1">
        <v>1</v>
      </c>
      <c r="AC2732" s="1">
        <v>5000</v>
      </c>
      <c r="AD2732" s="1">
        <v>900</v>
      </c>
      <c r="AE2732" s="1">
        <v>930</v>
      </c>
      <c r="AF2732" s="1">
        <v>460</v>
      </c>
      <c r="AG2732" s="1">
        <v>340</v>
      </c>
      <c r="AH2732" s="1">
        <v>1707</v>
      </c>
      <c r="AI2732" s="1">
        <v>9337</v>
      </c>
      <c r="AJ2732" s="1" t="s">
        <v>8989</v>
      </c>
      <c r="AK2732" s="1" t="s">
        <v>8990</v>
      </c>
      <c r="AL2732" s="1" t="s">
        <v>8991</v>
      </c>
      <c r="AM2732" s="1" t="s">
        <v>12</v>
      </c>
      <c r="AN2732" s="1" t="s">
        <v>23098</v>
      </c>
      <c r="AO2732" s="1" t="s">
        <v>86</v>
      </c>
      <c r="AP2732" s="1" t="s">
        <v>86</v>
      </c>
      <c r="AQ2732" s="1" t="s">
        <v>14</v>
      </c>
      <c r="AR2732" s="1" t="s">
        <v>30</v>
      </c>
      <c r="AS2732" s="1" t="s">
        <v>23090</v>
      </c>
      <c r="AT2732" s="1" t="s">
        <v>101</v>
      </c>
    </row>
    <row r="2733" spans="1:46" x14ac:dyDescent="0.25">
      <c r="A2733" s="1" t="s">
        <v>18897</v>
      </c>
      <c r="B2733" s="2" t="s">
        <v>23073</v>
      </c>
      <c r="C2733" s="2" t="s">
        <v>23109</v>
      </c>
      <c r="D2733" s="1">
        <v>0</v>
      </c>
      <c r="E2733" s="1">
        <v>0</v>
      </c>
      <c r="F2733" s="1">
        <v>2</v>
      </c>
      <c r="G2733" s="1">
        <v>2</v>
      </c>
      <c r="H2733" s="6">
        <v>1</v>
      </c>
      <c r="I2733">
        <v>0</v>
      </c>
      <c r="J2733" s="1">
        <v>34</v>
      </c>
      <c r="K2733" s="1">
        <v>0</v>
      </c>
      <c r="L2733" s="1">
        <v>678</v>
      </c>
      <c r="M2733" s="6">
        <v>0.82</v>
      </c>
      <c r="N2733" s="4">
        <v>2700</v>
      </c>
      <c r="O2733" s="4">
        <v>200</v>
      </c>
      <c r="P2733" s="4">
        <v>600</v>
      </c>
      <c r="Q2733" s="3">
        <v>0.25</v>
      </c>
      <c r="R2733" s="1">
        <v>12</v>
      </c>
      <c r="S2733" s="1">
        <v>600</v>
      </c>
      <c r="T2733" s="1">
        <v>55</v>
      </c>
      <c r="U2733" s="1">
        <v>1</v>
      </c>
      <c r="V2733" s="1">
        <v>21</v>
      </c>
      <c r="W2733" s="1">
        <v>0</v>
      </c>
      <c r="X2733" s="1">
        <v>0</v>
      </c>
      <c r="Y2733" s="1">
        <v>1</v>
      </c>
      <c r="Z2733" s="1">
        <v>0</v>
      </c>
      <c r="AA2733" s="1">
        <v>1</v>
      </c>
      <c r="AB2733" s="1">
        <v>0</v>
      </c>
      <c r="AC2733" s="1">
        <v>1059</v>
      </c>
      <c r="AD2733" s="1">
        <v>0</v>
      </c>
      <c r="AE2733" s="1">
        <v>1850</v>
      </c>
      <c r="AF2733" s="1">
        <v>0</v>
      </c>
      <c r="AG2733" s="1">
        <v>0</v>
      </c>
      <c r="AH2733" s="1">
        <v>0</v>
      </c>
      <c r="AI2733" s="1">
        <v>2909</v>
      </c>
      <c r="AJ2733" s="1" t="s">
        <v>5684</v>
      </c>
      <c r="AK2733" s="1" t="s">
        <v>5685</v>
      </c>
      <c r="AL2733" s="1" t="s">
        <v>5686</v>
      </c>
      <c r="AM2733" s="1" t="s">
        <v>12</v>
      </c>
      <c r="AN2733" s="1" t="s">
        <v>23097</v>
      </c>
      <c r="AO2733" s="1" t="s">
        <v>86</v>
      </c>
      <c r="AP2733" s="1" t="s">
        <v>57</v>
      </c>
      <c r="AQ2733" s="1" t="s">
        <v>25</v>
      </c>
      <c r="AR2733" s="1" t="s">
        <v>19</v>
      </c>
      <c r="AS2733" s="1" t="s">
        <v>23091</v>
      </c>
      <c r="AT2733" s="1" t="s">
        <v>26</v>
      </c>
    </row>
    <row r="2734" spans="1:46" x14ac:dyDescent="0.25">
      <c r="A2734" s="1" t="s">
        <v>22327</v>
      </c>
      <c r="B2734" s="2" t="s">
        <v>23073</v>
      </c>
      <c r="C2734" s="2" t="s">
        <v>23109</v>
      </c>
      <c r="D2734" s="1">
        <v>0</v>
      </c>
      <c r="E2734" s="1">
        <v>0</v>
      </c>
      <c r="F2734" s="1">
        <v>1</v>
      </c>
      <c r="G2734" s="1">
        <v>1</v>
      </c>
      <c r="H2734" s="6">
        <v>1</v>
      </c>
      <c r="I2734">
        <v>0</v>
      </c>
      <c r="J2734" s="1">
        <v>34</v>
      </c>
      <c r="K2734" s="1">
        <v>1</v>
      </c>
      <c r="L2734" s="1">
        <v>550</v>
      </c>
      <c r="M2734" s="6">
        <v>0.11</v>
      </c>
      <c r="N2734" s="4">
        <v>4000</v>
      </c>
      <c r="O2734" s="4">
        <v>230</v>
      </c>
      <c r="P2734" s="4">
        <v>500</v>
      </c>
      <c r="Q2734" s="3">
        <v>0.3</v>
      </c>
      <c r="R2734" s="1">
        <v>24</v>
      </c>
      <c r="S2734" s="1">
        <v>500</v>
      </c>
      <c r="T2734" s="1">
        <v>68</v>
      </c>
      <c r="U2734" s="1">
        <v>1</v>
      </c>
      <c r="V2734" s="1">
        <v>21</v>
      </c>
      <c r="W2734" s="1">
        <v>0</v>
      </c>
      <c r="X2734" s="1">
        <v>0</v>
      </c>
      <c r="Y2734" s="1">
        <v>1</v>
      </c>
      <c r="Z2734" s="1">
        <v>2</v>
      </c>
      <c r="AA2734" s="1">
        <v>0</v>
      </c>
      <c r="AB2734" s="1">
        <v>0</v>
      </c>
      <c r="AC2734" s="1">
        <v>0</v>
      </c>
      <c r="AD2734" s="1">
        <v>0</v>
      </c>
      <c r="AE2734" s="1">
        <v>0</v>
      </c>
      <c r="AF2734" s="1">
        <v>0</v>
      </c>
      <c r="AG2734" s="1">
        <v>0</v>
      </c>
      <c r="AH2734" s="1">
        <v>0</v>
      </c>
      <c r="AI2734" s="1">
        <v>0</v>
      </c>
      <c r="AJ2734" s="1" t="s">
        <v>15027</v>
      </c>
      <c r="AK2734" s="1" t="s">
        <v>15028</v>
      </c>
      <c r="AL2734" s="1" t="s">
        <v>15029</v>
      </c>
      <c r="AM2734" s="1" t="s">
        <v>12</v>
      </c>
      <c r="AN2734" s="1" t="s">
        <v>23098</v>
      </c>
      <c r="AO2734" s="1" t="s">
        <v>86</v>
      </c>
      <c r="AP2734" s="1" t="s">
        <v>57</v>
      </c>
      <c r="AQ2734" s="1" t="s">
        <v>25</v>
      </c>
      <c r="AR2734" s="1" t="s">
        <v>19</v>
      </c>
      <c r="AS2734" s="1" t="s">
        <v>23090</v>
      </c>
      <c r="AT2734" s="1" t="s">
        <v>26</v>
      </c>
    </row>
    <row r="2735" spans="1:46" x14ac:dyDescent="0.25">
      <c r="A2735" s="1" t="s">
        <v>19105</v>
      </c>
      <c r="B2735" s="2" t="s">
        <v>23074</v>
      </c>
      <c r="C2735" s="2" t="s">
        <v>23104</v>
      </c>
      <c r="D2735" s="1">
        <v>0</v>
      </c>
      <c r="E2735" s="1">
        <v>1</v>
      </c>
      <c r="F2735" s="1">
        <v>1</v>
      </c>
      <c r="G2735" s="1">
        <v>2</v>
      </c>
      <c r="H2735" s="6">
        <v>0.5</v>
      </c>
      <c r="I2735">
        <v>0</v>
      </c>
      <c r="J2735" s="1">
        <v>34</v>
      </c>
      <c r="K2735" s="1">
        <v>1</v>
      </c>
      <c r="L2735" s="1">
        <v>553</v>
      </c>
      <c r="M2735" s="6">
        <v>0.51</v>
      </c>
      <c r="N2735" s="4">
        <v>2300</v>
      </c>
      <c r="O2735" s="4">
        <v>150</v>
      </c>
      <c r="P2735" s="4">
        <v>1000</v>
      </c>
      <c r="Q2735" s="3">
        <v>0.28999999999999998</v>
      </c>
      <c r="R2735" s="1">
        <v>36</v>
      </c>
      <c r="S2735" s="1">
        <v>1000</v>
      </c>
      <c r="T2735" s="1">
        <v>15</v>
      </c>
      <c r="U2735" s="1">
        <v>0</v>
      </c>
      <c r="V2735" s="1">
        <v>21</v>
      </c>
      <c r="W2735" s="1">
        <v>0</v>
      </c>
      <c r="X2735" s="1">
        <v>0</v>
      </c>
      <c r="Y2735" s="1">
        <v>0</v>
      </c>
      <c r="Z2735" s="1">
        <v>3</v>
      </c>
      <c r="AA2735" s="1">
        <v>0</v>
      </c>
      <c r="AB2735" s="1">
        <v>0</v>
      </c>
      <c r="AC2735" s="1">
        <v>0</v>
      </c>
      <c r="AD2735" s="1">
        <v>0</v>
      </c>
      <c r="AE2735" s="1">
        <v>960</v>
      </c>
      <c r="AF2735" s="1">
        <v>0</v>
      </c>
      <c r="AG2735" s="1">
        <v>0</v>
      </c>
      <c r="AH2735" s="1">
        <v>0</v>
      </c>
      <c r="AI2735" s="1">
        <v>960</v>
      </c>
      <c r="AJ2735" s="1" t="s">
        <v>6247</v>
      </c>
      <c r="AK2735" s="1" t="s">
        <v>6248</v>
      </c>
      <c r="AL2735" s="1" t="s">
        <v>6249</v>
      </c>
      <c r="AM2735" s="1" t="s">
        <v>12</v>
      </c>
      <c r="AN2735" s="1" t="s">
        <v>23098</v>
      </c>
      <c r="AO2735" s="1" t="s">
        <v>364</v>
      </c>
      <c r="AP2735" s="1" t="s">
        <v>57</v>
      </c>
      <c r="AQ2735" s="1" t="s">
        <v>25</v>
      </c>
      <c r="AR2735" s="1" t="s">
        <v>30</v>
      </c>
      <c r="AS2735" s="1" t="s">
        <v>23090</v>
      </c>
      <c r="AT2735" s="1" t="s">
        <v>26</v>
      </c>
    </row>
    <row r="2736" spans="1:46" x14ac:dyDescent="0.25">
      <c r="A2736" s="1" t="s">
        <v>21354</v>
      </c>
      <c r="B2736" s="2" t="s">
        <v>23074</v>
      </c>
      <c r="C2736" s="2" t="s">
        <v>23104</v>
      </c>
      <c r="D2736" s="1">
        <v>1</v>
      </c>
      <c r="E2736" s="1">
        <v>1</v>
      </c>
      <c r="F2736" s="1">
        <v>3</v>
      </c>
      <c r="G2736" s="1">
        <v>5</v>
      </c>
      <c r="H2736" s="6">
        <v>0.6</v>
      </c>
      <c r="I2736">
        <v>0</v>
      </c>
      <c r="J2736" s="1">
        <v>38</v>
      </c>
      <c r="K2736" s="1">
        <v>0</v>
      </c>
      <c r="L2736" s="1">
        <v>602</v>
      </c>
      <c r="M2736" s="6">
        <v>0.42</v>
      </c>
      <c r="N2736" s="4">
        <v>5700</v>
      </c>
      <c r="O2736" s="4">
        <v>470</v>
      </c>
      <c r="P2736" s="4">
        <v>500</v>
      </c>
      <c r="Q2736" s="3">
        <v>0.4</v>
      </c>
      <c r="R2736" s="1">
        <v>36</v>
      </c>
      <c r="S2736" s="1">
        <v>500</v>
      </c>
      <c r="T2736" s="1">
        <v>32</v>
      </c>
      <c r="U2736" s="1">
        <v>0</v>
      </c>
      <c r="V2736" s="1">
        <v>21</v>
      </c>
      <c r="W2736" s="1">
        <v>0</v>
      </c>
      <c r="X2736" s="1">
        <v>0</v>
      </c>
      <c r="Y2736" s="1">
        <v>0</v>
      </c>
      <c r="Z2736" s="1">
        <v>1</v>
      </c>
      <c r="AA2736" s="1">
        <v>0</v>
      </c>
      <c r="AB2736" s="1">
        <v>0</v>
      </c>
      <c r="AC2736" s="1">
        <v>260</v>
      </c>
      <c r="AD2736" s="1">
        <v>0</v>
      </c>
      <c r="AE2736" s="1">
        <v>0</v>
      </c>
      <c r="AF2736" s="1">
        <v>450</v>
      </c>
      <c r="AG2736" s="1">
        <v>149</v>
      </c>
      <c r="AH2736" s="1">
        <v>1500</v>
      </c>
      <c r="AI2736" s="1">
        <v>2359</v>
      </c>
      <c r="AJ2736" s="1" t="s">
        <v>12424</v>
      </c>
      <c r="AK2736" s="1" t="s">
        <v>12425</v>
      </c>
      <c r="AL2736" s="1" t="s">
        <v>12426</v>
      </c>
      <c r="AM2736" s="1" t="s">
        <v>12</v>
      </c>
      <c r="AN2736" s="1" t="s">
        <v>23097</v>
      </c>
      <c r="AO2736" s="1" t="s">
        <v>364</v>
      </c>
      <c r="AP2736" s="1" t="s">
        <v>57</v>
      </c>
      <c r="AQ2736" s="1" t="s">
        <v>25</v>
      </c>
      <c r="AR2736" s="1" t="s">
        <v>30</v>
      </c>
      <c r="AS2736" s="1" t="s">
        <v>23090</v>
      </c>
      <c r="AT2736" s="1" t="s">
        <v>26</v>
      </c>
    </row>
    <row r="2737" spans="1:46" x14ac:dyDescent="0.25">
      <c r="A2737" s="1" t="s">
        <v>17908</v>
      </c>
      <c r="B2737" s="2" t="s">
        <v>23074</v>
      </c>
      <c r="C2737" s="2" t="s">
        <v>23105</v>
      </c>
      <c r="D2737" s="1">
        <v>0</v>
      </c>
      <c r="E2737" s="1">
        <v>0</v>
      </c>
      <c r="F2737" s="1">
        <v>3</v>
      </c>
      <c r="G2737" s="1">
        <v>3</v>
      </c>
      <c r="H2737" s="6">
        <v>1</v>
      </c>
      <c r="I2737">
        <v>0</v>
      </c>
      <c r="J2737" s="1">
        <v>45</v>
      </c>
      <c r="K2737" s="1">
        <v>1</v>
      </c>
      <c r="L2737" s="1">
        <v>605</v>
      </c>
      <c r="M2737" s="6">
        <v>0.21</v>
      </c>
      <c r="N2737" s="4">
        <v>9000</v>
      </c>
      <c r="O2737" s="4">
        <v>750</v>
      </c>
      <c r="P2737" s="4">
        <v>1500</v>
      </c>
      <c r="Q2737" s="3">
        <v>0.34</v>
      </c>
      <c r="R2737" s="1">
        <v>24</v>
      </c>
      <c r="S2737" s="1">
        <v>1500</v>
      </c>
      <c r="T2737" s="1">
        <v>34</v>
      </c>
      <c r="U2737" s="1">
        <v>1</v>
      </c>
      <c r="V2737" s="1">
        <v>21</v>
      </c>
      <c r="W2737" s="1">
        <v>1</v>
      </c>
      <c r="X2737" s="1">
        <v>1</v>
      </c>
      <c r="Y2737" s="1">
        <v>0</v>
      </c>
      <c r="Z2737" s="1">
        <v>3</v>
      </c>
      <c r="AA2737" s="1">
        <v>0</v>
      </c>
      <c r="AB2737" s="1">
        <v>0</v>
      </c>
      <c r="AC2737" s="1">
        <v>410</v>
      </c>
      <c r="AD2737" s="1">
        <v>7</v>
      </c>
      <c r="AE2737" s="1">
        <v>350</v>
      </c>
      <c r="AF2737" s="1">
        <v>790</v>
      </c>
      <c r="AG2737" s="1">
        <v>200</v>
      </c>
      <c r="AH2737" s="1">
        <v>0</v>
      </c>
      <c r="AI2737" s="1">
        <v>1757</v>
      </c>
      <c r="AJ2737" s="1" t="s">
        <v>2768</v>
      </c>
      <c r="AK2737" s="1" t="s">
        <v>2769</v>
      </c>
      <c r="AL2737" s="1" t="s">
        <v>1321</v>
      </c>
      <c r="AM2737" s="1" t="s">
        <v>12</v>
      </c>
      <c r="AN2737" s="1" t="s">
        <v>23098</v>
      </c>
      <c r="AO2737" s="1" t="s">
        <v>86</v>
      </c>
      <c r="AP2737" s="1" t="s">
        <v>86</v>
      </c>
      <c r="AQ2737" s="1" t="s">
        <v>14</v>
      </c>
      <c r="AR2737" s="1" t="s">
        <v>30</v>
      </c>
      <c r="AS2737" s="1" t="s">
        <v>23090</v>
      </c>
      <c r="AT2737" s="1" t="s">
        <v>26</v>
      </c>
    </row>
    <row r="2738" spans="1:46" x14ac:dyDescent="0.25">
      <c r="A2738" s="1" t="s">
        <v>18544</v>
      </c>
      <c r="B2738" s="2" t="s">
        <v>23074</v>
      </c>
      <c r="C2738" s="2" t="s">
        <v>23105</v>
      </c>
      <c r="D2738" s="1">
        <v>1</v>
      </c>
      <c r="E2738" s="1">
        <v>2</v>
      </c>
      <c r="F2738" s="1">
        <v>4</v>
      </c>
      <c r="G2738" s="1">
        <v>7</v>
      </c>
      <c r="H2738" s="6">
        <v>0.5714285714285714</v>
      </c>
      <c r="I2738">
        <v>0</v>
      </c>
      <c r="J2738" s="1">
        <v>42</v>
      </c>
      <c r="K2738" s="1">
        <v>1</v>
      </c>
      <c r="L2738" s="1">
        <v>646</v>
      </c>
      <c r="M2738" s="6">
        <v>0.26</v>
      </c>
      <c r="N2738" s="4">
        <v>3800</v>
      </c>
      <c r="O2738" s="4">
        <v>320</v>
      </c>
      <c r="P2738" s="4">
        <v>500</v>
      </c>
      <c r="Q2738" s="3">
        <v>0.28000000000000003</v>
      </c>
      <c r="R2738" s="1">
        <v>24</v>
      </c>
      <c r="S2738" s="1">
        <v>500</v>
      </c>
      <c r="T2738" s="1">
        <v>58</v>
      </c>
      <c r="U2738" s="1">
        <v>1</v>
      </c>
      <c r="V2738" s="1">
        <v>21</v>
      </c>
      <c r="W2738" s="1">
        <v>1</v>
      </c>
      <c r="X2738" s="1">
        <v>1</v>
      </c>
      <c r="Y2738" s="1">
        <v>0</v>
      </c>
      <c r="Z2738" s="1">
        <v>3</v>
      </c>
      <c r="AA2738" s="1">
        <v>1</v>
      </c>
      <c r="AB2738" s="1">
        <v>0</v>
      </c>
      <c r="AC2738" s="1">
        <v>1325</v>
      </c>
      <c r="AD2738" s="1">
        <v>0</v>
      </c>
      <c r="AE2738" s="1">
        <v>300</v>
      </c>
      <c r="AF2738" s="1">
        <v>0</v>
      </c>
      <c r="AG2738" s="1">
        <v>0</v>
      </c>
      <c r="AH2738" s="1">
        <v>0</v>
      </c>
      <c r="AI2738" s="1">
        <v>1625</v>
      </c>
      <c r="AJ2738" s="1" t="s">
        <v>4640</v>
      </c>
      <c r="AK2738" s="1" t="s">
        <v>4641</v>
      </c>
      <c r="AL2738" s="1" t="s">
        <v>4642</v>
      </c>
      <c r="AM2738" s="1" t="s">
        <v>12</v>
      </c>
      <c r="AN2738" s="1" t="s">
        <v>23098</v>
      </c>
      <c r="AO2738" s="1" t="s">
        <v>86</v>
      </c>
      <c r="AP2738" s="1" t="s">
        <v>86</v>
      </c>
      <c r="AQ2738" s="1" t="s">
        <v>14</v>
      </c>
      <c r="AR2738" s="1" t="s">
        <v>30</v>
      </c>
      <c r="AS2738" s="1" t="s">
        <v>23091</v>
      </c>
      <c r="AT2738" s="1" t="s">
        <v>26</v>
      </c>
    </row>
    <row r="2739" spans="1:46" x14ac:dyDescent="0.25">
      <c r="A2739" s="1" t="s">
        <v>22106</v>
      </c>
      <c r="B2739" s="2" t="s">
        <v>23074</v>
      </c>
      <c r="C2739" s="2" t="s">
        <v>23106</v>
      </c>
      <c r="D2739" s="1">
        <v>0</v>
      </c>
      <c r="E2739" s="1">
        <v>2</v>
      </c>
      <c r="F2739" s="1">
        <v>4</v>
      </c>
      <c r="G2739" s="1">
        <v>6</v>
      </c>
      <c r="H2739" s="6">
        <v>0.66666666666666663</v>
      </c>
      <c r="I2739">
        <v>1</v>
      </c>
      <c r="J2739" s="1">
        <v>43</v>
      </c>
      <c r="K2739" s="1">
        <v>0</v>
      </c>
      <c r="L2739" s="1">
        <v>547</v>
      </c>
      <c r="M2739" s="6">
        <v>0.44</v>
      </c>
      <c r="N2739" s="4">
        <v>2000</v>
      </c>
      <c r="O2739" s="4">
        <v>150</v>
      </c>
      <c r="P2739" s="4">
        <v>300</v>
      </c>
      <c r="Q2739" s="3">
        <v>0.33</v>
      </c>
      <c r="R2739" s="1">
        <v>24</v>
      </c>
      <c r="S2739" s="1">
        <v>300</v>
      </c>
      <c r="T2739" s="1">
        <v>31</v>
      </c>
      <c r="U2739" s="1">
        <v>1</v>
      </c>
      <c r="V2739" s="1">
        <v>21</v>
      </c>
      <c r="W2739" s="1">
        <v>0</v>
      </c>
      <c r="X2739" s="1">
        <v>0</v>
      </c>
      <c r="Y2739" s="1">
        <v>0</v>
      </c>
      <c r="Z2739" s="1">
        <v>2</v>
      </c>
      <c r="AA2739" s="1">
        <v>1</v>
      </c>
      <c r="AB2739" s="1">
        <v>1</v>
      </c>
      <c r="AC2739" s="1">
        <v>1126</v>
      </c>
      <c r="AD2739" s="1">
        <v>0</v>
      </c>
      <c r="AE2739" s="1">
        <v>203</v>
      </c>
      <c r="AF2739" s="1">
        <v>0</v>
      </c>
      <c r="AG2739" s="1">
        <v>0</v>
      </c>
      <c r="AH2739" s="1">
        <v>300</v>
      </c>
      <c r="AI2739" s="1">
        <v>1629</v>
      </c>
      <c r="AJ2739" s="1" t="s">
        <v>14414</v>
      </c>
      <c r="AK2739" s="1" t="s">
        <v>14415</v>
      </c>
      <c r="AL2739" s="1" t="s">
        <v>14416</v>
      </c>
      <c r="AM2739" s="1" t="s">
        <v>16</v>
      </c>
      <c r="AN2739" s="1" t="s">
        <v>23097</v>
      </c>
      <c r="AO2739" s="1" t="s">
        <v>86</v>
      </c>
      <c r="AP2739" s="1" t="s">
        <v>57</v>
      </c>
      <c r="AQ2739" s="1" t="s">
        <v>25</v>
      </c>
      <c r="AR2739" s="1" t="s">
        <v>30</v>
      </c>
      <c r="AS2739" s="1" t="s">
        <v>23091</v>
      </c>
      <c r="AT2739" s="1" t="s">
        <v>101</v>
      </c>
    </row>
    <row r="2740" spans="1:46" x14ac:dyDescent="0.25">
      <c r="A2740" s="1" t="s">
        <v>22675</v>
      </c>
      <c r="B2740" s="2" t="s">
        <v>23074</v>
      </c>
      <c r="C2740" s="2" t="s">
        <v>23106</v>
      </c>
      <c r="D2740" s="1">
        <v>0</v>
      </c>
      <c r="E2740" s="1">
        <v>0</v>
      </c>
      <c r="F2740" s="1">
        <v>1</v>
      </c>
      <c r="G2740" s="1">
        <v>1</v>
      </c>
      <c r="H2740" s="6">
        <v>1</v>
      </c>
      <c r="I2740">
        <v>0</v>
      </c>
      <c r="J2740" s="1">
        <v>43</v>
      </c>
      <c r="K2740" s="1">
        <v>1</v>
      </c>
      <c r="L2740" s="1">
        <v>626</v>
      </c>
      <c r="M2740" s="6">
        <v>0.62</v>
      </c>
      <c r="N2740" s="4">
        <v>2400</v>
      </c>
      <c r="O2740" s="4">
        <v>185</v>
      </c>
      <c r="P2740" s="4">
        <v>1000</v>
      </c>
      <c r="Q2740" s="3">
        <v>0.3</v>
      </c>
      <c r="R2740" s="1">
        <v>24</v>
      </c>
      <c r="S2740" s="1">
        <v>1000</v>
      </c>
      <c r="T2740" s="1">
        <v>68</v>
      </c>
      <c r="U2740" s="1">
        <v>0</v>
      </c>
      <c r="V2740" s="1">
        <v>21</v>
      </c>
      <c r="W2740" s="1">
        <v>1</v>
      </c>
      <c r="X2740" s="1">
        <v>0</v>
      </c>
      <c r="Y2740" s="1">
        <v>0</v>
      </c>
      <c r="Z2740" s="1">
        <v>2</v>
      </c>
      <c r="AA2740" s="1">
        <v>0</v>
      </c>
      <c r="AB2740" s="1">
        <v>0</v>
      </c>
      <c r="AC2740" s="1">
        <v>0</v>
      </c>
      <c r="AD2740" s="1">
        <v>473</v>
      </c>
      <c r="AE2740" s="1">
        <v>0</v>
      </c>
      <c r="AF2740" s="1">
        <v>800</v>
      </c>
      <c r="AG2740" s="1">
        <v>0</v>
      </c>
      <c r="AH2740" s="1">
        <v>0</v>
      </c>
      <c r="AI2740" s="1">
        <v>1273</v>
      </c>
      <c r="AJ2740" s="1" t="s">
        <v>15923</v>
      </c>
      <c r="AK2740" s="1" t="s">
        <v>15924</v>
      </c>
      <c r="AL2740" s="1" t="s">
        <v>15925</v>
      </c>
      <c r="AM2740" s="1" t="s">
        <v>12</v>
      </c>
      <c r="AN2740" s="1" t="s">
        <v>23098</v>
      </c>
      <c r="AO2740" s="1" t="s">
        <v>364</v>
      </c>
      <c r="AP2740" s="1" t="s">
        <v>86</v>
      </c>
      <c r="AQ2740" s="1" t="s">
        <v>25</v>
      </c>
      <c r="AR2740" s="1" t="s">
        <v>30</v>
      </c>
      <c r="AS2740" s="1" t="s">
        <v>23090</v>
      </c>
      <c r="AT2740" s="1" t="s">
        <v>26</v>
      </c>
    </row>
    <row r="2741" spans="1:46" x14ac:dyDescent="0.25">
      <c r="A2741" s="1" t="s">
        <v>22139</v>
      </c>
      <c r="B2741" s="2" t="s">
        <v>23074</v>
      </c>
      <c r="C2741" s="2" t="s">
        <v>23106</v>
      </c>
      <c r="D2741" s="1">
        <v>0</v>
      </c>
      <c r="E2741" s="1">
        <v>1</v>
      </c>
      <c r="F2741" s="1">
        <v>4</v>
      </c>
      <c r="G2741" s="1">
        <v>5</v>
      </c>
      <c r="H2741" s="6">
        <v>0.8</v>
      </c>
      <c r="I2741">
        <v>1</v>
      </c>
      <c r="J2741" s="1">
        <v>32</v>
      </c>
      <c r="K2741" s="1">
        <v>1</v>
      </c>
      <c r="L2741" s="1">
        <v>413</v>
      </c>
      <c r="M2741" s="6">
        <v>0.23</v>
      </c>
      <c r="N2741" s="4">
        <v>2160</v>
      </c>
      <c r="O2741" s="4">
        <v>180</v>
      </c>
      <c r="P2741" s="4">
        <v>200</v>
      </c>
      <c r="Q2741" s="3">
        <v>0.3</v>
      </c>
      <c r="R2741" s="1">
        <v>12</v>
      </c>
      <c r="S2741" s="1">
        <v>200</v>
      </c>
      <c r="T2741" s="1">
        <v>42</v>
      </c>
      <c r="U2741" s="1">
        <v>1</v>
      </c>
      <c r="V2741" s="1">
        <v>21</v>
      </c>
      <c r="W2741" s="1">
        <v>0</v>
      </c>
      <c r="X2741" s="1">
        <v>0</v>
      </c>
      <c r="Y2741" s="1">
        <v>1</v>
      </c>
      <c r="Z2741" s="1">
        <v>0</v>
      </c>
      <c r="AA2741" s="1">
        <v>1</v>
      </c>
      <c r="AB2741" s="1">
        <v>1</v>
      </c>
      <c r="AC2741" s="1">
        <v>0</v>
      </c>
      <c r="AD2741" s="1">
        <v>0</v>
      </c>
      <c r="AE2741" s="1">
        <v>270</v>
      </c>
      <c r="AF2741" s="1">
        <v>246</v>
      </c>
      <c r="AG2741" s="1">
        <v>0</v>
      </c>
      <c r="AH2741" s="1">
        <v>0</v>
      </c>
      <c r="AI2741" s="1">
        <v>516</v>
      </c>
      <c r="AJ2741" s="1" t="s">
        <v>349</v>
      </c>
      <c r="AK2741" s="1" t="s">
        <v>14507</v>
      </c>
      <c r="AL2741" s="1" t="s">
        <v>14508</v>
      </c>
      <c r="AM2741" s="1" t="s">
        <v>16</v>
      </c>
      <c r="AN2741" s="1" t="s">
        <v>23098</v>
      </c>
      <c r="AO2741" s="1" t="s">
        <v>86</v>
      </c>
      <c r="AP2741" s="1" t="s">
        <v>57</v>
      </c>
      <c r="AQ2741" s="1" t="s">
        <v>25</v>
      </c>
      <c r="AR2741" s="1" t="s">
        <v>19</v>
      </c>
      <c r="AS2741" s="1" t="s">
        <v>23091</v>
      </c>
      <c r="AT2741" s="1" t="s">
        <v>101</v>
      </c>
    </row>
    <row r="2742" spans="1:46" x14ac:dyDescent="0.25">
      <c r="A2742" s="1" t="s">
        <v>21561</v>
      </c>
      <c r="B2742" s="2" t="s">
        <v>23074</v>
      </c>
      <c r="C2742" s="2" t="s">
        <v>23106</v>
      </c>
      <c r="D2742" s="1">
        <v>2</v>
      </c>
      <c r="E2742" s="1">
        <v>2</v>
      </c>
      <c r="F2742" s="1">
        <v>4</v>
      </c>
      <c r="G2742" s="1">
        <v>8</v>
      </c>
      <c r="H2742" s="6">
        <v>0.5</v>
      </c>
      <c r="I2742">
        <v>0</v>
      </c>
      <c r="J2742" s="1">
        <v>38</v>
      </c>
      <c r="K2742" s="1">
        <v>0</v>
      </c>
      <c r="L2742" s="1">
        <v>663</v>
      </c>
      <c r="M2742" s="6">
        <v>0.53</v>
      </c>
      <c r="N2742" s="4">
        <v>1440</v>
      </c>
      <c r="O2742" s="4">
        <v>120</v>
      </c>
      <c r="P2742" s="4">
        <v>150</v>
      </c>
      <c r="Q2742" s="3">
        <v>0.28000000000000003</v>
      </c>
      <c r="R2742" s="1">
        <v>18</v>
      </c>
      <c r="S2742" s="1">
        <v>150</v>
      </c>
      <c r="T2742" s="1">
        <v>30</v>
      </c>
      <c r="U2742" s="1">
        <v>1</v>
      </c>
      <c r="V2742" s="1">
        <v>21</v>
      </c>
      <c r="W2742" s="1">
        <v>0</v>
      </c>
      <c r="X2742" s="1">
        <v>0</v>
      </c>
      <c r="Y2742" s="1">
        <v>0</v>
      </c>
      <c r="Z2742" s="1">
        <v>3</v>
      </c>
      <c r="AA2742" s="1">
        <v>0</v>
      </c>
      <c r="AB2742" s="1">
        <v>0</v>
      </c>
      <c r="AC2742" s="1">
        <v>651</v>
      </c>
      <c r="AD2742" s="1">
        <v>0</v>
      </c>
      <c r="AE2742" s="1">
        <v>0</v>
      </c>
      <c r="AF2742" s="1">
        <v>600</v>
      </c>
      <c r="AG2742" s="1">
        <v>0</v>
      </c>
      <c r="AH2742" s="1">
        <v>0</v>
      </c>
      <c r="AI2742" s="1">
        <v>1251</v>
      </c>
      <c r="AJ2742" s="1" t="s">
        <v>12978</v>
      </c>
      <c r="AK2742" s="1" t="s">
        <v>12979</v>
      </c>
      <c r="AL2742" s="1" t="s">
        <v>12980</v>
      </c>
      <c r="AM2742" s="1" t="s">
        <v>12</v>
      </c>
      <c r="AN2742" s="1" t="s">
        <v>23097</v>
      </c>
      <c r="AO2742" s="1" t="s">
        <v>86</v>
      </c>
      <c r="AP2742" s="1" t="s">
        <v>57</v>
      </c>
      <c r="AQ2742" s="1" t="s">
        <v>25</v>
      </c>
      <c r="AR2742" s="1" t="s">
        <v>30</v>
      </c>
      <c r="AS2742" s="1" t="s">
        <v>23090</v>
      </c>
      <c r="AT2742" s="1" t="s">
        <v>26</v>
      </c>
    </row>
    <row r="2743" spans="1:46" x14ac:dyDescent="0.25">
      <c r="A2743" s="1" t="s">
        <v>18124</v>
      </c>
      <c r="B2743" s="2" t="s">
        <v>23074</v>
      </c>
      <c r="C2743" s="2" t="s">
        <v>23107</v>
      </c>
      <c r="D2743" s="1">
        <v>0</v>
      </c>
      <c r="E2743" s="1">
        <v>0</v>
      </c>
      <c r="F2743" s="1">
        <v>1</v>
      </c>
      <c r="G2743" s="1">
        <v>1</v>
      </c>
      <c r="H2743" s="6">
        <v>1</v>
      </c>
      <c r="I2743">
        <v>0</v>
      </c>
      <c r="J2743" s="1">
        <v>28</v>
      </c>
      <c r="K2743" s="1">
        <v>0</v>
      </c>
      <c r="L2743" s="1">
        <v>685</v>
      </c>
      <c r="M2743" s="6">
        <v>0.37</v>
      </c>
      <c r="N2743" s="4">
        <v>2000</v>
      </c>
      <c r="O2743" s="4">
        <v>145</v>
      </c>
      <c r="P2743" s="4">
        <v>600</v>
      </c>
      <c r="Q2743" s="3">
        <v>0.3</v>
      </c>
      <c r="R2743" s="1">
        <v>24</v>
      </c>
      <c r="S2743" s="1">
        <v>600</v>
      </c>
      <c r="T2743" s="1">
        <v>38</v>
      </c>
      <c r="U2743" s="1">
        <v>1</v>
      </c>
      <c r="V2743" s="1">
        <v>21</v>
      </c>
      <c r="W2743" s="1">
        <v>0</v>
      </c>
      <c r="X2743" s="1">
        <v>0</v>
      </c>
      <c r="Y2743" s="1">
        <v>1</v>
      </c>
      <c r="Z2743" s="1">
        <v>1</v>
      </c>
      <c r="AA2743" s="1">
        <v>1</v>
      </c>
      <c r="AB2743" s="1">
        <v>0</v>
      </c>
      <c r="AC2743" s="1">
        <v>0</v>
      </c>
      <c r="AD2743" s="1">
        <v>0</v>
      </c>
      <c r="AE2743" s="1">
        <v>0</v>
      </c>
      <c r="AF2743" s="1">
        <v>0</v>
      </c>
      <c r="AG2743" s="1">
        <v>30</v>
      </c>
      <c r="AH2743" s="1">
        <v>350</v>
      </c>
      <c r="AI2743" s="1">
        <v>380</v>
      </c>
      <c r="AJ2743" s="1" t="s">
        <v>3428</v>
      </c>
      <c r="AK2743" s="1" t="s">
        <v>3429</v>
      </c>
      <c r="AL2743" s="1" t="s">
        <v>3430</v>
      </c>
      <c r="AM2743" s="1" t="s">
        <v>12</v>
      </c>
      <c r="AN2743" s="1" t="s">
        <v>23097</v>
      </c>
      <c r="AO2743" s="1" t="s">
        <v>86</v>
      </c>
      <c r="AP2743" s="1" t="s">
        <v>57</v>
      </c>
      <c r="AQ2743" s="1" t="s">
        <v>25</v>
      </c>
      <c r="AR2743" s="1" t="s">
        <v>19</v>
      </c>
      <c r="AS2743" s="1" t="s">
        <v>23091</v>
      </c>
      <c r="AT2743" s="1" t="s">
        <v>26</v>
      </c>
    </row>
    <row r="2744" spans="1:46" x14ac:dyDescent="0.25">
      <c r="A2744" s="1" t="s">
        <v>22210</v>
      </c>
      <c r="B2744" s="2" t="s">
        <v>23074</v>
      </c>
      <c r="C2744" s="2" t="s">
        <v>23107</v>
      </c>
      <c r="D2744" s="1">
        <v>1</v>
      </c>
      <c r="E2744" s="1">
        <v>0</v>
      </c>
      <c r="F2744" s="1">
        <v>2</v>
      </c>
      <c r="G2744" s="1">
        <v>3</v>
      </c>
      <c r="H2744" s="6">
        <v>0.66666666666666663</v>
      </c>
      <c r="I2744">
        <v>0</v>
      </c>
      <c r="J2744" s="1">
        <v>38</v>
      </c>
      <c r="K2744" s="1">
        <v>0</v>
      </c>
      <c r="L2744" s="1">
        <v>771</v>
      </c>
      <c r="M2744" s="6">
        <v>0.51</v>
      </c>
      <c r="N2744" s="4">
        <v>3400</v>
      </c>
      <c r="O2744" s="4">
        <v>250</v>
      </c>
      <c r="P2744" s="4">
        <v>700</v>
      </c>
      <c r="Q2744" s="3">
        <v>0.3</v>
      </c>
      <c r="R2744" s="1">
        <v>24</v>
      </c>
      <c r="S2744" s="1">
        <v>700</v>
      </c>
      <c r="T2744" s="1">
        <v>60</v>
      </c>
      <c r="U2744" s="1">
        <v>0</v>
      </c>
      <c r="V2744" s="1">
        <v>21</v>
      </c>
      <c r="W2744" s="1">
        <v>0</v>
      </c>
      <c r="X2744" s="1">
        <v>0</v>
      </c>
      <c r="Y2744" s="1">
        <v>1</v>
      </c>
      <c r="Z2744" s="1">
        <v>2</v>
      </c>
      <c r="AA2744" s="1">
        <v>0</v>
      </c>
      <c r="AB2744" s="1">
        <v>0</v>
      </c>
      <c r="AC2744" s="1">
        <v>2851</v>
      </c>
      <c r="AD2744" s="1">
        <v>345</v>
      </c>
      <c r="AE2744" s="1">
        <v>0</v>
      </c>
      <c r="AF2744" s="1">
        <v>0</v>
      </c>
      <c r="AG2744" s="1">
        <v>0</v>
      </c>
      <c r="AH2744" s="1">
        <v>760</v>
      </c>
      <c r="AI2744" s="1">
        <v>3956</v>
      </c>
      <c r="AJ2744" s="1" t="s">
        <v>14708</v>
      </c>
      <c r="AK2744" s="1" t="s">
        <v>14709</v>
      </c>
      <c r="AL2744" s="1" t="s">
        <v>14710</v>
      </c>
      <c r="AM2744" s="1" t="s">
        <v>12</v>
      </c>
      <c r="AN2744" s="1" t="s">
        <v>23097</v>
      </c>
      <c r="AO2744" s="1" t="s">
        <v>364</v>
      </c>
      <c r="AP2744" s="1" t="s">
        <v>57</v>
      </c>
      <c r="AQ2744" s="1" t="s">
        <v>25</v>
      </c>
      <c r="AR2744" s="1" t="s">
        <v>19</v>
      </c>
      <c r="AS2744" s="1" t="s">
        <v>23090</v>
      </c>
      <c r="AT2744" s="1" t="s">
        <v>26</v>
      </c>
    </row>
    <row r="2745" spans="1:46" x14ac:dyDescent="0.25">
      <c r="A2745" s="1" t="s">
        <v>21718</v>
      </c>
      <c r="B2745" s="2" t="s">
        <v>23074</v>
      </c>
      <c r="C2745" s="2" t="s">
        <v>23108</v>
      </c>
      <c r="D2745" s="1">
        <v>2</v>
      </c>
      <c r="E2745" s="1">
        <v>1</v>
      </c>
      <c r="F2745" s="1">
        <v>3</v>
      </c>
      <c r="G2745" s="1">
        <v>6</v>
      </c>
      <c r="H2745" s="6">
        <v>0.5</v>
      </c>
      <c r="I2745">
        <v>1</v>
      </c>
      <c r="J2745" s="1">
        <v>28</v>
      </c>
      <c r="K2745" s="1">
        <v>0</v>
      </c>
      <c r="L2745" s="1">
        <v>657</v>
      </c>
      <c r="M2745" s="6">
        <v>0.55000000000000004</v>
      </c>
      <c r="N2745" s="4">
        <v>1800</v>
      </c>
      <c r="O2745" s="4">
        <v>144</v>
      </c>
      <c r="P2745" s="4">
        <v>600</v>
      </c>
      <c r="Q2745" s="3">
        <v>0.25</v>
      </c>
      <c r="R2745" s="1">
        <v>24</v>
      </c>
      <c r="S2745" s="1">
        <v>600</v>
      </c>
      <c r="T2745" s="1">
        <v>53</v>
      </c>
      <c r="U2745" s="1">
        <v>1</v>
      </c>
      <c r="V2745" s="1">
        <v>21</v>
      </c>
      <c r="W2745" s="1">
        <v>0</v>
      </c>
      <c r="X2745" s="1">
        <v>0</v>
      </c>
      <c r="Y2745" s="1">
        <v>1</v>
      </c>
      <c r="Z2745" s="1">
        <v>0</v>
      </c>
      <c r="AA2745" s="1">
        <v>1</v>
      </c>
      <c r="AB2745" s="1">
        <v>1</v>
      </c>
      <c r="AC2745" s="1">
        <v>0</v>
      </c>
      <c r="AD2745" s="1">
        <v>0</v>
      </c>
      <c r="AE2745" s="1">
        <v>0</v>
      </c>
      <c r="AF2745" s="1">
        <v>900</v>
      </c>
      <c r="AG2745" s="1">
        <v>24</v>
      </c>
      <c r="AH2745" s="1">
        <v>0</v>
      </c>
      <c r="AI2745" s="1">
        <v>924</v>
      </c>
      <c r="AJ2745" s="1" t="s">
        <v>13413</v>
      </c>
      <c r="AK2745" s="1" t="s">
        <v>13414</v>
      </c>
      <c r="AL2745" s="1" t="s">
        <v>13415</v>
      </c>
      <c r="AM2745" s="1" t="s">
        <v>16</v>
      </c>
      <c r="AN2745" s="1" t="s">
        <v>23097</v>
      </c>
      <c r="AO2745" s="1" t="s">
        <v>86</v>
      </c>
      <c r="AP2745" s="1" t="s">
        <v>57</v>
      </c>
      <c r="AQ2745" s="1" t="s">
        <v>25</v>
      </c>
      <c r="AR2745" s="1" t="s">
        <v>19</v>
      </c>
      <c r="AS2745" s="1" t="s">
        <v>23091</v>
      </c>
      <c r="AT2745" s="1" t="s">
        <v>101</v>
      </c>
    </row>
    <row r="2746" spans="1:46" x14ac:dyDescent="0.25">
      <c r="A2746" s="1" t="s">
        <v>20598</v>
      </c>
      <c r="B2746" s="2" t="s">
        <v>23074</v>
      </c>
      <c r="C2746" s="2" t="s">
        <v>23109</v>
      </c>
      <c r="D2746" s="1">
        <v>0</v>
      </c>
      <c r="E2746" s="1">
        <v>0</v>
      </c>
      <c r="F2746" s="1">
        <v>1</v>
      </c>
      <c r="G2746" s="1">
        <v>1</v>
      </c>
      <c r="H2746" s="6">
        <v>1</v>
      </c>
      <c r="I2746">
        <v>1</v>
      </c>
      <c r="J2746" s="1">
        <v>36</v>
      </c>
      <c r="K2746" s="1">
        <v>0</v>
      </c>
      <c r="L2746" s="1">
        <v>610</v>
      </c>
      <c r="M2746" s="6">
        <v>0.28000000000000003</v>
      </c>
      <c r="N2746" s="4">
        <v>3000</v>
      </c>
      <c r="O2746" s="4">
        <v>200</v>
      </c>
      <c r="P2746" s="4">
        <v>600</v>
      </c>
      <c r="Q2746" s="3">
        <v>0.25</v>
      </c>
      <c r="R2746" s="1">
        <v>12</v>
      </c>
      <c r="S2746" s="1">
        <v>600</v>
      </c>
      <c r="T2746" s="1">
        <v>77</v>
      </c>
      <c r="U2746" s="1">
        <v>1</v>
      </c>
      <c r="V2746" s="1">
        <v>21</v>
      </c>
      <c r="W2746" s="1">
        <v>0</v>
      </c>
      <c r="X2746" s="1">
        <v>0</v>
      </c>
      <c r="Y2746" s="1">
        <v>1</v>
      </c>
      <c r="Z2746" s="1">
        <v>1</v>
      </c>
      <c r="AA2746" s="1">
        <v>1</v>
      </c>
      <c r="AB2746" s="1">
        <v>1</v>
      </c>
      <c r="AC2746" s="1">
        <v>0</v>
      </c>
      <c r="AD2746" s="1">
        <v>0</v>
      </c>
      <c r="AE2746" s="1">
        <v>0</v>
      </c>
      <c r="AF2746" s="1">
        <v>0</v>
      </c>
      <c r="AG2746" s="1">
        <v>0</v>
      </c>
      <c r="AH2746" s="1">
        <v>0</v>
      </c>
      <c r="AI2746" s="1">
        <v>0</v>
      </c>
      <c r="AJ2746" s="1" t="s">
        <v>10403</v>
      </c>
      <c r="AK2746" s="1" t="s">
        <v>10404</v>
      </c>
      <c r="AL2746" s="1" t="s">
        <v>10405</v>
      </c>
      <c r="AM2746" s="1" t="s">
        <v>16</v>
      </c>
      <c r="AN2746" s="1" t="s">
        <v>23097</v>
      </c>
      <c r="AO2746" s="1" t="s">
        <v>86</v>
      </c>
      <c r="AP2746" s="1" t="s">
        <v>57</v>
      </c>
      <c r="AQ2746" s="1" t="s">
        <v>25</v>
      </c>
      <c r="AR2746" s="1" t="s">
        <v>19</v>
      </c>
      <c r="AS2746" s="1" t="s">
        <v>23091</v>
      </c>
      <c r="AT2746" s="1" t="s">
        <v>101</v>
      </c>
    </row>
    <row r="2747" spans="1:46" x14ac:dyDescent="0.25">
      <c r="A2747" s="1" t="s">
        <v>22515</v>
      </c>
      <c r="B2747" s="2" t="s">
        <v>23075</v>
      </c>
      <c r="C2747" s="2" t="s">
        <v>23104</v>
      </c>
      <c r="D2747" s="1">
        <v>0</v>
      </c>
      <c r="E2747" s="1">
        <v>7</v>
      </c>
      <c r="F2747" s="1">
        <v>1</v>
      </c>
      <c r="G2747" s="1">
        <v>8</v>
      </c>
      <c r="H2747" s="6">
        <v>0.125</v>
      </c>
      <c r="I2747">
        <v>1</v>
      </c>
      <c r="J2747" s="1">
        <v>32</v>
      </c>
      <c r="K2747" s="1">
        <v>1</v>
      </c>
      <c r="L2747" s="1">
        <v>608</v>
      </c>
      <c r="M2747" s="6">
        <v>0</v>
      </c>
      <c r="N2747" s="4">
        <v>1800</v>
      </c>
      <c r="O2747" s="4">
        <v>150</v>
      </c>
      <c r="P2747" s="4">
        <v>400</v>
      </c>
      <c r="Q2747" s="3">
        <v>0.4</v>
      </c>
      <c r="R2747" s="1">
        <v>24</v>
      </c>
      <c r="S2747" s="1">
        <v>400</v>
      </c>
      <c r="T2747" s="1">
        <v>13</v>
      </c>
      <c r="U2747" s="1">
        <v>0</v>
      </c>
      <c r="V2747" s="1">
        <v>21</v>
      </c>
      <c r="W2747" s="1">
        <v>0</v>
      </c>
      <c r="X2747" s="1">
        <v>0</v>
      </c>
      <c r="Y2747" s="1">
        <v>1</v>
      </c>
      <c r="Z2747" s="1">
        <v>3</v>
      </c>
      <c r="AA2747" s="1">
        <v>0</v>
      </c>
      <c r="AB2747" s="1">
        <v>1</v>
      </c>
      <c r="AC2747" s="1">
        <v>0</v>
      </c>
      <c r="AD2747" s="1">
        <v>0</v>
      </c>
      <c r="AE2747" s="1">
        <v>0</v>
      </c>
      <c r="AF2747" s="1">
        <v>0</v>
      </c>
      <c r="AG2747" s="1">
        <v>0</v>
      </c>
      <c r="AH2747" s="1">
        <v>0</v>
      </c>
      <c r="AI2747" s="1">
        <v>0</v>
      </c>
      <c r="AJ2747" s="1" t="s">
        <v>15514</v>
      </c>
      <c r="AK2747" s="1" t="s">
        <v>15515</v>
      </c>
      <c r="AL2747" s="1" t="s">
        <v>11</v>
      </c>
      <c r="AM2747" s="1" t="s">
        <v>16</v>
      </c>
      <c r="AN2747" s="1" t="s">
        <v>23098</v>
      </c>
      <c r="AO2747" s="1" t="s">
        <v>364</v>
      </c>
      <c r="AP2747" s="1" t="s">
        <v>57</v>
      </c>
      <c r="AQ2747" s="1" t="s">
        <v>25</v>
      </c>
      <c r="AR2747" s="1" t="s">
        <v>19</v>
      </c>
      <c r="AS2747" s="1" t="s">
        <v>23090</v>
      </c>
      <c r="AT2747" s="1" t="s">
        <v>101</v>
      </c>
    </row>
    <row r="2748" spans="1:46" x14ac:dyDescent="0.25">
      <c r="A2748" s="1" t="s">
        <v>18634</v>
      </c>
      <c r="B2748" s="2" t="s">
        <v>23075</v>
      </c>
      <c r="C2748" s="2" t="s">
        <v>23106</v>
      </c>
      <c r="D2748" s="1">
        <v>0</v>
      </c>
      <c r="E2748" s="1">
        <v>0</v>
      </c>
      <c r="F2748" s="1">
        <v>1</v>
      </c>
      <c r="G2748" s="1">
        <v>1</v>
      </c>
      <c r="H2748" s="6">
        <v>1</v>
      </c>
      <c r="I2748">
        <v>1</v>
      </c>
      <c r="J2748" s="1">
        <v>41</v>
      </c>
      <c r="K2748" s="1">
        <v>0</v>
      </c>
      <c r="L2748" s="1">
        <v>730</v>
      </c>
      <c r="M2748" s="6">
        <v>0.31</v>
      </c>
      <c r="N2748" s="4">
        <v>3000</v>
      </c>
      <c r="O2748" s="4">
        <v>250</v>
      </c>
      <c r="P2748" s="4">
        <v>500</v>
      </c>
      <c r="Q2748" s="3">
        <v>0.27</v>
      </c>
      <c r="R2748" s="1">
        <v>12</v>
      </c>
      <c r="S2748" s="1">
        <v>500</v>
      </c>
      <c r="T2748" s="1">
        <v>18</v>
      </c>
      <c r="U2748" s="1">
        <v>1</v>
      </c>
      <c r="V2748" s="1">
        <v>21</v>
      </c>
      <c r="W2748" s="1">
        <v>1</v>
      </c>
      <c r="X2748" s="1">
        <v>1</v>
      </c>
      <c r="Y2748" s="1">
        <v>0</v>
      </c>
      <c r="Z2748" s="1">
        <v>4</v>
      </c>
      <c r="AA2748" s="1">
        <v>1</v>
      </c>
      <c r="AB2748" s="1">
        <v>1</v>
      </c>
      <c r="AC2748" s="1">
        <v>913</v>
      </c>
      <c r="AD2748" s="1">
        <v>0</v>
      </c>
      <c r="AE2748" s="1">
        <v>0</v>
      </c>
      <c r="AF2748" s="1">
        <v>0</v>
      </c>
      <c r="AG2748" s="1">
        <v>0</v>
      </c>
      <c r="AH2748" s="1">
        <v>0</v>
      </c>
      <c r="AI2748" s="1">
        <v>913</v>
      </c>
      <c r="AJ2748" s="1" t="s">
        <v>2626</v>
      </c>
      <c r="AK2748" s="1" t="s">
        <v>4904</v>
      </c>
      <c r="AL2748" s="1" t="s">
        <v>4905</v>
      </c>
      <c r="AM2748" s="1" t="s">
        <v>16</v>
      </c>
      <c r="AN2748" s="1" t="s">
        <v>23097</v>
      </c>
      <c r="AO2748" s="1" t="s">
        <v>86</v>
      </c>
      <c r="AP2748" s="1" t="s">
        <v>86</v>
      </c>
      <c r="AQ2748" s="1" t="s">
        <v>14</v>
      </c>
      <c r="AR2748" s="1" t="s">
        <v>30</v>
      </c>
      <c r="AS2748" s="1" t="s">
        <v>23091</v>
      </c>
      <c r="AT2748" s="1" t="s">
        <v>101</v>
      </c>
    </row>
    <row r="2749" spans="1:46" x14ac:dyDescent="0.25">
      <c r="A2749" s="1" t="s">
        <v>19300</v>
      </c>
      <c r="B2749" s="2" t="s">
        <v>23075</v>
      </c>
      <c r="C2749" s="2" t="s">
        <v>23106</v>
      </c>
      <c r="D2749" s="1">
        <v>0</v>
      </c>
      <c r="E2749" s="1">
        <v>0</v>
      </c>
      <c r="F2749" s="1">
        <v>1</v>
      </c>
      <c r="G2749" s="1">
        <v>1</v>
      </c>
      <c r="H2749" s="6">
        <v>1</v>
      </c>
      <c r="I2749">
        <v>1</v>
      </c>
      <c r="J2749" s="1">
        <v>55</v>
      </c>
      <c r="K2749" s="1">
        <v>1</v>
      </c>
      <c r="L2749" s="1">
        <v>622</v>
      </c>
      <c r="M2749" s="6">
        <v>0.23</v>
      </c>
      <c r="N2749" s="4">
        <v>1500</v>
      </c>
      <c r="O2749" s="4">
        <v>140</v>
      </c>
      <c r="P2749" s="4">
        <v>200</v>
      </c>
      <c r="Q2749" s="3">
        <v>0.3</v>
      </c>
      <c r="R2749" s="1">
        <v>18</v>
      </c>
      <c r="S2749" s="1">
        <v>200</v>
      </c>
      <c r="T2749" s="1">
        <v>49</v>
      </c>
      <c r="U2749" s="1">
        <v>1</v>
      </c>
      <c r="V2749" s="1">
        <v>21</v>
      </c>
      <c r="W2749" s="1">
        <v>0</v>
      </c>
      <c r="X2749" s="1">
        <v>0</v>
      </c>
      <c r="Y2749" s="1">
        <v>0</v>
      </c>
      <c r="Z2749" s="1">
        <v>2</v>
      </c>
      <c r="AA2749" s="1">
        <v>1</v>
      </c>
      <c r="AB2749" s="1">
        <v>1</v>
      </c>
      <c r="AC2749" s="1">
        <v>300</v>
      </c>
      <c r="AD2749" s="1">
        <v>0</v>
      </c>
      <c r="AE2749" s="1">
        <v>0</v>
      </c>
      <c r="AF2749" s="1">
        <v>193</v>
      </c>
      <c r="AG2749" s="1">
        <v>0</v>
      </c>
      <c r="AH2749" s="1">
        <v>0</v>
      </c>
      <c r="AI2749" s="1">
        <v>493</v>
      </c>
      <c r="AJ2749" s="1" t="s">
        <v>6787</v>
      </c>
      <c r="AK2749" s="1" t="s">
        <v>6788</v>
      </c>
      <c r="AL2749" s="1" t="s">
        <v>6789</v>
      </c>
      <c r="AM2749" s="1" t="s">
        <v>16</v>
      </c>
      <c r="AN2749" s="1" t="s">
        <v>23098</v>
      </c>
      <c r="AO2749" s="1" t="s">
        <v>86</v>
      </c>
      <c r="AP2749" s="1" t="s">
        <v>57</v>
      </c>
      <c r="AQ2749" s="1" t="s">
        <v>25</v>
      </c>
      <c r="AR2749" s="1" t="s">
        <v>30</v>
      </c>
      <c r="AS2749" s="1" t="s">
        <v>23091</v>
      </c>
      <c r="AT2749" s="1" t="s">
        <v>101</v>
      </c>
    </row>
    <row r="2750" spans="1:46" x14ac:dyDescent="0.25">
      <c r="A2750" s="1" t="s">
        <v>21007</v>
      </c>
      <c r="B2750" s="2" t="s">
        <v>23075</v>
      </c>
      <c r="C2750" s="2" t="s">
        <v>23106</v>
      </c>
      <c r="D2750" s="1">
        <v>0</v>
      </c>
      <c r="E2750" s="1">
        <v>1</v>
      </c>
      <c r="F2750" s="1">
        <v>1</v>
      </c>
      <c r="G2750" s="1">
        <v>2</v>
      </c>
      <c r="H2750" s="6">
        <v>0.5</v>
      </c>
      <c r="I2750">
        <v>0</v>
      </c>
      <c r="J2750" s="1">
        <v>38</v>
      </c>
      <c r="K2750" s="1">
        <v>0</v>
      </c>
      <c r="L2750" s="1">
        <v>641</v>
      </c>
      <c r="M2750" s="6">
        <v>0.1</v>
      </c>
      <c r="N2750" s="4">
        <v>2600</v>
      </c>
      <c r="O2750" s="4">
        <v>210</v>
      </c>
      <c r="P2750" s="4">
        <v>300</v>
      </c>
      <c r="Q2750" s="3">
        <v>0.33</v>
      </c>
      <c r="R2750" s="1">
        <v>18</v>
      </c>
      <c r="S2750" s="1">
        <v>300</v>
      </c>
      <c r="T2750" s="1">
        <v>46</v>
      </c>
      <c r="U2750" s="1">
        <v>1</v>
      </c>
      <c r="V2750" s="1">
        <v>21</v>
      </c>
      <c r="W2750" s="1">
        <v>0</v>
      </c>
      <c r="X2750" s="1">
        <v>0</v>
      </c>
      <c r="Y2750" s="1">
        <v>1</v>
      </c>
      <c r="Z2750" s="1">
        <v>2</v>
      </c>
      <c r="AA2750" s="1">
        <v>1</v>
      </c>
      <c r="AB2750" s="1">
        <v>0</v>
      </c>
      <c r="AC2750" s="1">
        <v>0</v>
      </c>
      <c r="AD2750" s="1">
        <v>0</v>
      </c>
      <c r="AE2750" s="1">
        <v>0</v>
      </c>
      <c r="AF2750" s="1">
        <v>0</v>
      </c>
      <c r="AG2750" s="1">
        <v>0</v>
      </c>
      <c r="AH2750" s="1">
        <v>0</v>
      </c>
      <c r="AI2750" s="1">
        <v>0</v>
      </c>
      <c r="AJ2750" s="1" t="s">
        <v>11488</v>
      </c>
      <c r="AK2750" s="1" t="s">
        <v>11489</v>
      </c>
      <c r="AL2750" s="1" t="s">
        <v>11490</v>
      </c>
      <c r="AM2750" s="1" t="s">
        <v>12</v>
      </c>
      <c r="AN2750" s="1" t="s">
        <v>23097</v>
      </c>
      <c r="AO2750" s="1" t="s">
        <v>86</v>
      </c>
      <c r="AP2750" s="1" t="s">
        <v>57</v>
      </c>
      <c r="AQ2750" s="1" t="s">
        <v>25</v>
      </c>
      <c r="AR2750" s="1" t="s">
        <v>19</v>
      </c>
      <c r="AS2750" s="1" t="s">
        <v>23091</v>
      </c>
      <c r="AT2750" s="1" t="s">
        <v>26</v>
      </c>
    </row>
    <row r="2751" spans="1:46" x14ac:dyDescent="0.25">
      <c r="A2751" s="1" t="s">
        <v>22785</v>
      </c>
      <c r="B2751" s="2" t="s">
        <v>23075</v>
      </c>
      <c r="C2751" s="2" t="s">
        <v>23107</v>
      </c>
      <c r="D2751" s="1">
        <v>0</v>
      </c>
      <c r="E2751" s="1">
        <v>1</v>
      </c>
      <c r="F2751" s="1">
        <v>1</v>
      </c>
      <c r="G2751" s="1">
        <v>2</v>
      </c>
      <c r="H2751" s="6">
        <v>0.5</v>
      </c>
      <c r="I2751">
        <v>0</v>
      </c>
      <c r="J2751" s="1">
        <v>39</v>
      </c>
      <c r="K2751" s="1">
        <v>0</v>
      </c>
      <c r="L2751" s="1">
        <v>544</v>
      </c>
      <c r="M2751" s="6">
        <v>0.52</v>
      </c>
      <c r="N2751" s="4">
        <v>2100</v>
      </c>
      <c r="O2751" s="4">
        <v>160</v>
      </c>
      <c r="P2751" s="4">
        <v>500</v>
      </c>
      <c r="Q2751" s="3">
        <v>0.31</v>
      </c>
      <c r="R2751" s="1">
        <v>24</v>
      </c>
      <c r="S2751" s="1">
        <v>500</v>
      </c>
      <c r="T2751" s="1">
        <v>5</v>
      </c>
      <c r="U2751" s="1">
        <v>1</v>
      </c>
      <c r="V2751" s="1">
        <v>21</v>
      </c>
      <c r="W2751" s="1">
        <v>0</v>
      </c>
      <c r="X2751" s="1">
        <v>0</v>
      </c>
      <c r="Y2751" s="1">
        <v>1</v>
      </c>
      <c r="Z2751" s="1">
        <v>4</v>
      </c>
      <c r="AA2751" s="1">
        <v>0</v>
      </c>
      <c r="AB2751" s="1">
        <v>0</v>
      </c>
      <c r="AC2751" s="1">
        <v>406</v>
      </c>
      <c r="AD2751" s="1">
        <v>0</v>
      </c>
      <c r="AE2751" s="1">
        <v>8</v>
      </c>
      <c r="AF2751" s="1">
        <v>0</v>
      </c>
      <c r="AG2751" s="1">
        <v>0</v>
      </c>
      <c r="AH2751" s="1">
        <v>700</v>
      </c>
      <c r="AI2751" s="1">
        <v>1114</v>
      </c>
      <c r="AJ2751" s="1" t="s">
        <v>16233</v>
      </c>
      <c r="AK2751" s="1" t="s">
        <v>16234</v>
      </c>
      <c r="AL2751" s="1" t="s">
        <v>16235</v>
      </c>
      <c r="AM2751" s="1" t="s">
        <v>12</v>
      </c>
      <c r="AN2751" s="1" t="s">
        <v>23097</v>
      </c>
      <c r="AO2751" s="1" t="s">
        <v>86</v>
      </c>
      <c r="AP2751" s="1" t="s">
        <v>57</v>
      </c>
      <c r="AQ2751" s="1" t="s">
        <v>25</v>
      </c>
      <c r="AR2751" s="1" t="s">
        <v>19</v>
      </c>
      <c r="AS2751" s="1" t="s">
        <v>23090</v>
      </c>
      <c r="AT2751" s="1" t="s">
        <v>26</v>
      </c>
    </row>
    <row r="2752" spans="1:46" x14ac:dyDescent="0.25">
      <c r="A2752" s="1" t="s">
        <v>18830</v>
      </c>
      <c r="B2752" s="2" t="s">
        <v>23075</v>
      </c>
      <c r="C2752" s="2" t="s">
        <v>23107</v>
      </c>
      <c r="D2752" s="1">
        <v>0</v>
      </c>
      <c r="E2752" s="1">
        <v>0</v>
      </c>
      <c r="F2752" s="1">
        <v>1</v>
      </c>
      <c r="G2752" s="1">
        <v>1</v>
      </c>
      <c r="H2752" s="6">
        <v>1</v>
      </c>
      <c r="I2752">
        <v>1</v>
      </c>
      <c r="J2752" s="1">
        <v>29</v>
      </c>
      <c r="K2752" s="1">
        <v>0</v>
      </c>
      <c r="L2752" s="1">
        <v>707</v>
      </c>
      <c r="M2752" s="6">
        <v>0.5</v>
      </c>
      <c r="N2752" s="4">
        <v>4000</v>
      </c>
      <c r="O2752" s="4">
        <v>350</v>
      </c>
      <c r="P2752" s="4">
        <v>300</v>
      </c>
      <c r="Q2752" s="3">
        <v>0.32</v>
      </c>
      <c r="R2752" s="1">
        <v>12</v>
      </c>
      <c r="S2752" s="1">
        <v>300</v>
      </c>
      <c r="T2752" s="1">
        <v>42</v>
      </c>
      <c r="U2752" s="1">
        <v>1</v>
      </c>
      <c r="V2752" s="1">
        <v>21</v>
      </c>
      <c r="W2752" s="1">
        <v>1</v>
      </c>
      <c r="X2752" s="1">
        <v>1</v>
      </c>
      <c r="Y2752" s="1">
        <v>1</v>
      </c>
      <c r="Z2752" s="1">
        <v>2</v>
      </c>
      <c r="AA2752" s="1">
        <v>0</v>
      </c>
      <c r="AB2752" s="1">
        <v>1</v>
      </c>
      <c r="AC2752" s="1">
        <v>0</v>
      </c>
      <c r="AD2752" s="1">
        <v>452</v>
      </c>
      <c r="AE2752" s="1">
        <v>0</v>
      </c>
      <c r="AF2752" s="1">
        <v>1383</v>
      </c>
      <c r="AG2752" s="1">
        <v>18</v>
      </c>
      <c r="AH2752" s="1">
        <v>950</v>
      </c>
      <c r="AI2752" s="1">
        <v>2803</v>
      </c>
      <c r="AJ2752" s="1" t="s">
        <v>5488</v>
      </c>
      <c r="AK2752" s="1" t="s">
        <v>5489</v>
      </c>
      <c r="AL2752" s="1" t="s">
        <v>5490</v>
      </c>
      <c r="AM2752" s="1" t="s">
        <v>16</v>
      </c>
      <c r="AN2752" s="1" t="s">
        <v>23097</v>
      </c>
      <c r="AO2752" s="1" t="s">
        <v>86</v>
      </c>
      <c r="AP2752" s="1" t="s">
        <v>86</v>
      </c>
      <c r="AQ2752" s="1" t="s">
        <v>14</v>
      </c>
      <c r="AR2752" s="1" t="s">
        <v>19</v>
      </c>
      <c r="AS2752" s="1" t="s">
        <v>23090</v>
      </c>
      <c r="AT2752" s="1" t="s">
        <v>101</v>
      </c>
    </row>
    <row r="2753" spans="1:46" x14ac:dyDescent="0.25">
      <c r="A2753" s="1" t="s">
        <v>18452</v>
      </c>
      <c r="B2753" s="2" t="s">
        <v>23101</v>
      </c>
      <c r="C2753" s="2" t="s">
        <v>23104</v>
      </c>
      <c r="D2753" s="1">
        <v>1</v>
      </c>
      <c r="E2753" s="1">
        <v>3</v>
      </c>
      <c r="F2753" s="1">
        <v>2</v>
      </c>
      <c r="G2753" s="1">
        <v>6</v>
      </c>
      <c r="H2753" s="6">
        <v>0.33333333333333331</v>
      </c>
      <c r="I2753">
        <v>0</v>
      </c>
      <c r="J2753" s="1">
        <v>43</v>
      </c>
      <c r="K2753" s="1">
        <v>1</v>
      </c>
      <c r="L2753" s="1">
        <v>595</v>
      </c>
      <c r="M2753" s="6">
        <v>0.14000000000000001</v>
      </c>
      <c r="N2753" s="4">
        <v>2200</v>
      </c>
      <c r="O2753" s="4">
        <v>180</v>
      </c>
      <c r="P2753" s="4">
        <v>200</v>
      </c>
      <c r="Q2753" s="3">
        <v>0.34</v>
      </c>
      <c r="R2753" s="1">
        <v>24</v>
      </c>
      <c r="S2753" s="1">
        <v>200</v>
      </c>
      <c r="T2753" s="1">
        <v>11</v>
      </c>
      <c r="U2753" s="1">
        <v>0</v>
      </c>
      <c r="V2753" s="1">
        <v>21</v>
      </c>
      <c r="W2753" s="1">
        <v>0</v>
      </c>
      <c r="X2753" s="1">
        <v>1</v>
      </c>
      <c r="Y2753" s="1">
        <v>0</v>
      </c>
      <c r="Z2753" s="1">
        <v>3</v>
      </c>
      <c r="AA2753" s="1">
        <v>1</v>
      </c>
      <c r="AB2753" s="1">
        <v>0</v>
      </c>
      <c r="AC2753" s="1">
        <v>199</v>
      </c>
      <c r="AD2753" s="1">
        <v>0</v>
      </c>
      <c r="AE2753" s="1">
        <v>0</v>
      </c>
      <c r="AF2753" s="1">
        <v>0</v>
      </c>
      <c r="AG2753" s="1">
        <v>0</v>
      </c>
      <c r="AH2753" s="1">
        <v>150</v>
      </c>
      <c r="AI2753" s="1">
        <v>349</v>
      </c>
      <c r="AJ2753" s="1" t="s">
        <v>3302</v>
      </c>
      <c r="AK2753" s="1" t="s">
        <v>4390</v>
      </c>
      <c r="AL2753" s="1" t="s">
        <v>4391</v>
      </c>
      <c r="AM2753" s="1" t="s">
        <v>12</v>
      </c>
      <c r="AN2753" s="1" t="s">
        <v>23098</v>
      </c>
      <c r="AO2753" s="1" t="s">
        <v>364</v>
      </c>
      <c r="AP2753" s="1" t="s">
        <v>57</v>
      </c>
      <c r="AQ2753" s="1" t="s">
        <v>14</v>
      </c>
      <c r="AR2753" s="1" t="s">
        <v>30</v>
      </c>
      <c r="AS2753" s="1" t="s">
        <v>23091</v>
      </c>
      <c r="AT2753" s="1" t="s">
        <v>26</v>
      </c>
    </row>
    <row r="2754" spans="1:46" x14ac:dyDescent="0.25">
      <c r="A2754" s="1" t="s">
        <v>20381</v>
      </c>
      <c r="B2754" s="2" t="s">
        <v>23101</v>
      </c>
      <c r="C2754" s="2" t="s">
        <v>23104</v>
      </c>
      <c r="D2754" s="1">
        <v>5</v>
      </c>
      <c r="E2754" s="1">
        <v>5</v>
      </c>
      <c r="F2754" s="1">
        <v>3</v>
      </c>
      <c r="G2754" s="1">
        <v>13</v>
      </c>
      <c r="H2754" s="6">
        <v>0.23076923076923078</v>
      </c>
      <c r="I2754">
        <v>1</v>
      </c>
      <c r="J2754" s="1">
        <v>30</v>
      </c>
      <c r="K2754" s="1">
        <v>0</v>
      </c>
      <c r="L2754" s="1">
        <v>593</v>
      </c>
      <c r="M2754" s="6">
        <v>0.52</v>
      </c>
      <c r="N2754" s="4">
        <v>1600</v>
      </c>
      <c r="O2754" s="4">
        <v>130</v>
      </c>
      <c r="P2754" s="4">
        <v>400</v>
      </c>
      <c r="Q2754" s="3">
        <v>0.37</v>
      </c>
      <c r="R2754" s="1">
        <v>24</v>
      </c>
      <c r="S2754" s="1">
        <v>400</v>
      </c>
      <c r="T2754" s="1">
        <v>21</v>
      </c>
      <c r="U2754" s="1">
        <v>0</v>
      </c>
      <c r="V2754" s="1">
        <v>21</v>
      </c>
      <c r="W2754" s="1">
        <v>0</v>
      </c>
      <c r="X2754" s="1">
        <v>1</v>
      </c>
      <c r="Y2754" s="1">
        <v>1</v>
      </c>
      <c r="Z2754" s="1">
        <v>1</v>
      </c>
      <c r="AA2754" s="1">
        <v>1</v>
      </c>
      <c r="AB2754" s="1">
        <v>1</v>
      </c>
      <c r="AC2754" s="1">
        <v>0</v>
      </c>
      <c r="AD2754" s="1">
        <v>0</v>
      </c>
      <c r="AE2754" s="1">
        <v>796</v>
      </c>
      <c r="AF2754" s="1">
        <v>168</v>
      </c>
      <c r="AG2754" s="1">
        <v>177</v>
      </c>
      <c r="AH2754" s="1">
        <v>0</v>
      </c>
      <c r="AI2754" s="1">
        <v>1141</v>
      </c>
      <c r="AJ2754" s="1" t="s">
        <v>9780</v>
      </c>
      <c r="AK2754" s="1" t="s">
        <v>9781</v>
      </c>
      <c r="AL2754" s="1" t="s">
        <v>9782</v>
      </c>
      <c r="AM2754" s="1" t="s">
        <v>16</v>
      </c>
      <c r="AN2754" s="1" t="s">
        <v>23097</v>
      </c>
      <c r="AO2754" s="1" t="s">
        <v>364</v>
      </c>
      <c r="AP2754" s="1" t="s">
        <v>57</v>
      </c>
      <c r="AQ2754" s="1" t="s">
        <v>14</v>
      </c>
      <c r="AR2754" s="1" t="s">
        <v>19</v>
      </c>
      <c r="AS2754" s="1" t="s">
        <v>23091</v>
      </c>
      <c r="AT2754" s="1" t="s">
        <v>101</v>
      </c>
    </row>
    <row r="2755" spans="1:46" x14ac:dyDescent="0.25">
      <c r="A2755" s="1" t="s">
        <v>17981</v>
      </c>
      <c r="B2755" s="2" t="s">
        <v>23101</v>
      </c>
      <c r="C2755" s="2" t="s">
        <v>23104</v>
      </c>
      <c r="D2755" s="1">
        <v>0</v>
      </c>
      <c r="E2755" s="1">
        <v>0</v>
      </c>
      <c r="F2755" s="1">
        <v>1</v>
      </c>
      <c r="G2755" s="1">
        <v>1</v>
      </c>
      <c r="H2755" s="6">
        <v>1</v>
      </c>
      <c r="I2755">
        <v>0</v>
      </c>
      <c r="J2755" s="1">
        <v>35</v>
      </c>
      <c r="K2755" s="1">
        <v>1</v>
      </c>
      <c r="L2755" s="1">
        <v>612</v>
      </c>
      <c r="M2755" s="6">
        <v>0.24</v>
      </c>
      <c r="N2755" s="4">
        <v>2400</v>
      </c>
      <c r="O2755" s="4">
        <v>200</v>
      </c>
      <c r="P2755" s="4">
        <v>500</v>
      </c>
      <c r="Q2755" s="3">
        <v>0.35</v>
      </c>
      <c r="R2755" s="1">
        <v>12</v>
      </c>
      <c r="S2755" s="1">
        <v>500</v>
      </c>
      <c r="T2755" s="1">
        <v>36</v>
      </c>
      <c r="U2755" s="1">
        <v>0</v>
      </c>
      <c r="V2755" s="1">
        <v>21</v>
      </c>
      <c r="W2755" s="1">
        <v>0</v>
      </c>
      <c r="X2755" s="1">
        <v>1</v>
      </c>
      <c r="Y2755" s="1">
        <v>1</v>
      </c>
      <c r="Z2755" s="1">
        <v>1</v>
      </c>
      <c r="AA2755" s="1">
        <v>1</v>
      </c>
      <c r="AB2755" s="1">
        <v>1</v>
      </c>
      <c r="AC2755" s="1">
        <v>18</v>
      </c>
      <c r="AD2755" s="1">
        <v>0</v>
      </c>
      <c r="AE2755" s="1">
        <v>0</v>
      </c>
      <c r="AF2755" s="1">
        <v>0</v>
      </c>
      <c r="AG2755" s="1">
        <v>0</v>
      </c>
      <c r="AH2755" s="1">
        <v>0</v>
      </c>
      <c r="AI2755" s="1">
        <v>18</v>
      </c>
      <c r="AJ2755" s="1" t="s">
        <v>2977</v>
      </c>
      <c r="AK2755" s="1" t="s">
        <v>2978</v>
      </c>
      <c r="AL2755" s="1" t="s">
        <v>2979</v>
      </c>
      <c r="AM2755" s="1" t="s">
        <v>12</v>
      </c>
      <c r="AN2755" s="1" t="s">
        <v>23098</v>
      </c>
      <c r="AO2755" s="1" t="s">
        <v>364</v>
      </c>
      <c r="AP2755" s="1" t="s">
        <v>57</v>
      </c>
      <c r="AQ2755" s="1" t="s">
        <v>14</v>
      </c>
      <c r="AR2755" s="1" t="s">
        <v>19</v>
      </c>
      <c r="AS2755" s="1" t="s">
        <v>23091</v>
      </c>
      <c r="AT2755" s="1" t="s">
        <v>101</v>
      </c>
    </row>
    <row r="2756" spans="1:46" x14ac:dyDescent="0.25">
      <c r="A2756" s="1" t="s">
        <v>20383</v>
      </c>
      <c r="B2756" s="2" t="s">
        <v>23101</v>
      </c>
      <c r="C2756" s="2" t="s">
        <v>23104</v>
      </c>
      <c r="D2756" s="1">
        <v>0</v>
      </c>
      <c r="E2756" s="1">
        <v>0</v>
      </c>
      <c r="F2756" s="1">
        <v>1</v>
      </c>
      <c r="G2756" s="1">
        <v>1</v>
      </c>
      <c r="H2756" s="6">
        <v>1</v>
      </c>
      <c r="I2756">
        <v>1</v>
      </c>
      <c r="J2756" s="1">
        <v>38</v>
      </c>
      <c r="K2756" s="1">
        <v>0</v>
      </c>
      <c r="L2756" s="1">
        <v>645</v>
      </c>
      <c r="M2756" s="6">
        <v>0.76</v>
      </c>
      <c r="N2756" s="4">
        <v>1760</v>
      </c>
      <c r="O2756" s="4">
        <v>135</v>
      </c>
      <c r="P2756" s="4">
        <v>150</v>
      </c>
      <c r="Q2756" s="3">
        <v>0.3</v>
      </c>
      <c r="R2756" s="1">
        <v>24</v>
      </c>
      <c r="S2756" s="1">
        <v>150</v>
      </c>
      <c r="T2756" s="1">
        <v>7</v>
      </c>
      <c r="U2756" s="1">
        <v>1</v>
      </c>
      <c r="V2756" s="1">
        <v>21</v>
      </c>
      <c r="W2756" s="1">
        <v>0</v>
      </c>
      <c r="X2756" s="1">
        <v>0</v>
      </c>
      <c r="Y2756" s="1">
        <v>1</v>
      </c>
      <c r="Z2756" s="1">
        <v>2</v>
      </c>
      <c r="AA2756" s="1">
        <v>1</v>
      </c>
      <c r="AB2756" s="1">
        <v>1</v>
      </c>
      <c r="AC2756" s="1">
        <v>0</v>
      </c>
      <c r="AD2756" s="1">
        <v>0</v>
      </c>
      <c r="AE2756" s="1">
        <v>0</v>
      </c>
      <c r="AF2756" s="1">
        <v>800</v>
      </c>
      <c r="AG2756" s="1">
        <v>0</v>
      </c>
      <c r="AH2756" s="1">
        <v>890</v>
      </c>
      <c r="AI2756" s="1">
        <v>1690</v>
      </c>
      <c r="AJ2756" s="1" t="s">
        <v>446</v>
      </c>
      <c r="AK2756" s="1" t="s">
        <v>9786</v>
      </c>
      <c r="AL2756" s="1" t="s">
        <v>9787</v>
      </c>
      <c r="AM2756" s="1" t="s">
        <v>16</v>
      </c>
      <c r="AN2756" s="1" t="s">
        <v>23097</v>
      </c>
      <c r="AO2756" s="1" t="s">
        <v>86</v>
      </c>
      <c r="AP2756" s="1" t="s">
        <v>57</v>
      </c>
      <c r="AQ2756" s="1" t="s">
        <v>25</v>
      </c>
      <c r="AR2756" s="1" t="s">
        <v>19</v>
      </c>
      <c r="AS2756" s="1" t="s">
        <v>23091</v>
      </c>
      <c r="AT2756" s="1" t="s">
        <v>101</v>
      </c>
    </row>
    <row r="2757" spans="1:46" x14ac:dyDescent="0.25">
      <c r="A2757" s="1" t="s">
        <v>18650</v>
      </c>
      <c r="B2757" s="2" t="s">
        <v>23101</v>
      </c>
      <c r="C2757" s="2" t="s">
        <v>23104</v>
      </c>
      <c r="D2757" s="1">
        <v>0</v>
      </c>
      <c r="E2757" s="1">
        <v>2</v>
      </c>
      <c r="F2757" s="1">
        <v>1</v>
      </c>
      <c r="G2757" s="1">
        <v>3</v>
      </c>
      <c r="H2757" s="6">
        <v>0.33333333333333331</v>
      </c>
      <c r="I2757">
        <v>0</v>
      </c>
      <c r="J2757" s="1">
        <v>54</v>
      </c>
      <c r="K2757" s="1">
        <v>1</v>
      </c>
      <c r="L2757" s="1">
        <v>611</v>
      </c>
      <c r="M2757" s="6">
        <v>0.2</v>
      </c>
      <c r="N2757" s="4">
        <v>4200</v>
      </c>
      <c r="O2757" s="4">
        <v>350</v>
      </c>
      <c r="P2757" s="4">
        <v>180</v>
      </c>
      <c r="Q2757" s="3">
        <v>0.36</v>
      </c>
      <c r="R2757" s="1">
        <v>12</v>
      </c>
      <c r="S2757" s="1">
        <v>180</v>
      </c>
      <c r="T2757" s="1">
        <v>16</v>
      </c>
      <c r="U2757" s="1">
        <v>1</v>
      </c>
      <c r="V2757" s="1">
        <v>21</v>
      </c>
      <c r="W2757" s="1">
        <v>0</v>
      </c>
      <c r="X2757" s="1">
        <v>0</v>
      </c>
      <c r="Y2757" s="1">
        <v>0</v>
      </c>
      <c r="Z2757" s="1">
        <v>4</v>
      </c>
      <c r="AA2757" s="1">
        <v>0</v>
      </c>
      <c r="AB2757" s="1">
        <v>0</v>
      </c>
      <c r="AC2757" s="1">
        <v>0</v>
      </c>
      <c r="AD2757" s="1">
        <v>0</v>
      </c>
      <c r="AE2757" s="1">
        <v>0</v>
      </c>
      <c r="AF2757" s="1">
        <v>400</v>
      </c>
      <c r="AG2757" s="1">
        <v>300</v>
      </c>
      <c r="AH2757" s="1">
        <v>400</v>
      </c>
      <c r="AI2757" s="1">
        <v>1100</v>
      </c>
      <c r="AJ2757" s="1" t="s">
        <v>4952</v>
      </c>
      <c r="AK2757" s="1" t="s">
        <v>4953</v>
      </c>
      <c r="AL2757" s="1" t="s">
        <v>4954</v>
      </c>
      <c r="AM2757" s="1" t="s">
        <v>12</v>
      </c>
      <c r="AN2757" s="1" t="s">
        <v>23098</v>
      </c>
      <c r="AO2757" s="1" t="s">
        <v>86</v>
      </c>
      <c r="AP2757" s="1" t="s">
        <v>57</v>
      </c>
      <c r="AQ2757" s="1" t="s">
        <v>25</v>
      </c>
      <c r="AR2757" s="1" t="s">
        <v>30</v>
      </c>
      <c r="AS2757" s="1" t="s">
        <v>23090</v>
      </c>
      <c r="AT2757" s="1" t="s">
        <v>26</v>
      </c>
    </row>
    <row r="2758" spans="1:46" x14ac:dyDescent="0.25">
      <c r="A2758" s="1" t="s">
        <v>17424</v>
      </c>
      <c r="B2758" s="2" t="s">
        <v>23101</v>
      </c>
      <c r="C2758" s="2" t="s">
        <v>23106</v>
      </c>
      <c r="D2758" s="1">
        <v>0</v>
      </c>
      <c r="E2758" s="1">
        <v>0</v>
      </c>
      <c r="F2758" s="1">
        <v>1</v>
      </c>
      <c r="G2758" s="1">
        <v>1</v>
      </c>
      <c r="H2758" s="6">
        <v>1</v>
      </c>
      <c r="I2758">
        <v>0</v>
      </c>
      <c r="J2758" s="1">
        <v>33</v>
      </c>
      <c r="K2758" s="1">
        <v>0</v>
      </c>
      <c r="L2758" s="1">
        <v>764</v>
      </c>
      <c r="M2758" s="6">
        <v>0.76</v>
      </c>
      <c r="N2758" s="4">
        <v>2300</v>
      </c>
      <c r="O2758" s="4">
        <v>150</v>
      </c>
      <c r="P2758" s="4">
        <v>500</v>
      </c>
      <c r="Q2758" s="3">
        <v>0.35</v>
      </c>
      <c r="R2758" s="1">
        <v>24</v>
      </c>
      <c r="S2758" s="1">
        <v>500</v>
      </c>
      <c r="T2758" s="1">
        <v>50</v>
      </c>
      <c r="U2758" s="1">
        <v>0</v>
      </c>
      <c r="V2758" s="1">
        <v>21</v>
      </c>
      <c r="W2758" s="1">
        <v>0</v>
      </c>
      <c r="X2758" s="1">
        <v>0</v>
      </c>
      <c r="Y2758" s="1">
        <v>1</v>
      </c>
      <c r="Z2758" s="1">
        <v>2</v>
      </c>
      <c r="AA2758" s="1">
        <v>0</v>
      </c>
      <c r="AB2758" s="1">
        <v>0</v>
      </c>
      <c r="AC2758" s="1">
        <v>4700</v>
      </c>
      <c r="AD2758" s="1">
        <v>340</v>
      </c>
      <c r="AE2758" s="1">
        <v>0</v>
      </c>
      <c r="AF2758" s="1">
        <v>0</v>
      </c>
      <c r="AG2758" s="1">
        <v>60</v>
      </c>
      <c r="AH2758" s="1">
        <v>1050</v>
      </c>
      <c r="AI2758" s="1">
        <v>6150</v>
      </c>
      <c r="AJ2758" s="1" t="s">
        <v>1322</v>
      </c>
      <c r="AK2758" s="1" t="s">
        <v>1323</v>
      </c>
      <c r="AL2758" s="1" t="s">
        <v>1324</v>
      </c>
      <c r="AM2758" s="1" t="s">
        <v>12</v>
      </c>
      <c r="AN2758" s="1" t="s">
        <v>23097</v>
      </c>
      <c r="AO2758" s="1" t="s">
        <v>364</v>
      </c>
      <c r="AP2758" s="1" t="s">
        <v>57</v>
      </c>
      <c r="AQ2758" s="1" t="s">
        <v>25</v>
      </c>
      <c r="AR2758" s="1" t="s">
        <v>19</v>
      </c>
      <c r="AS2758" s="1" t="s">
        <v>23090</v>
      </c>
      <c r="AT2758" s="1" t="s">
        <v>26</v>
      </c>
    </row>
    <row r="2759" spans="1:46" x14ac:dyDescent="0.25">
      <c r="A2759" s="1" t="s">
        <v>22638</v>
      </c>
      <c r="B2759" s="2" t="s">
        <v>23101</v>
      </c>
      <c r="C2759" s="2" t="s">
        <v>23106</v>
      </c>
      <c r="D2759" s="1">
        <v>0</v>
      </c>
      <c r="E2759" s="1">
        <v>0</v>
      </c>
      <c r="F2759" s="1">
        <v>1</v>
      </c>
      <c r="G2759" s="1">
        <v>1</v>
      </c>
      <c r="H2759" s="6">
        <v>1</v>
      </c>
      <c r="I2759">
        <v>0</v>
      </c>
      <c r="J2759" s="1">
        <v>42</v>
      </c>
      <c r="K2759" s="1">
        <v>0</v>
      </c>
      <c r="L2759" s="1">
        <v>614</v>
      </c>
      <c r="M2759" s="6">
        <v>0.36</v>
      </c>
      <c r="N2759" s="4">
        <v>3300</v>
      </c>
      <c r="O2759" s="4">
        <v>250</v>
      </c>
      <c r="P2759" s="4">
        <v>500</v>
      </c>
      <c r="Q2759" s="3">
        <v>0.3</v>
      </c>
      <c r="R2759" s="1">
        <v>24</v>
      </c>
      <c r="S2759" s="1">
        <v>500</v>
      </c>
      <c r="T2759" s="1">
        <v>79</v>
      </c>
      <c r="U2759" s="1">
        <v>1</v>
      </c>
      <c r="V2759" s="1">
        <v>21</v>
      </c>
      <c r="W2759" s="1">
        <v>0</v>
      </c>
      <c r="X2759" s="1">
        <v>0</v>
      </c>
      <c r="Y2759" s="1">
        <v>1</v>
      </c>
      <c r="Z2759" s="1">
        <v>2</v>
      </c>
      <c r="AA2759" s="1">
        <v>0</v>
      </c>
      <c r="AB2759" s="1">
        <v>0</v>
      </c>
      <c r="AC2759" s="1">
        <v>800</v>
      </c>
      <c r="AD2759" s="1">
        <v>0</v>
      </c>
      <c r="AE2759" s="1">
        <v>500</v>
      </c>
      <c r="AF2759" s="1">
        <v>0</v>
      </c>
      <c r="AG2759" s="1">
        <v>0</v>
      </c>
      <c r="AH2759" s="1">
        <v>0</v>
      </c>
      <c r="AI2759" s="1">
        <v>1300</v>
      </c>
      <c r="AJ2759" s="1" t="s">
        <v>15822</v>
      </c>
      <c r="AK2759" s="1" t="s">
        <v>15823</v>
      </c>
      <c r="AL2759" s="1" t="s">
        <v>15824</v>
      </c>
      <c r="AM2759" s="1" t="s">
        <v>12</v>
      </c>
      <c r="AN2759" s="1" t="s">
        <v>23097</v>
      </c>
      <c r="AO2759" s="1" t="s">
        <v>86</v>
      </c>
      <c r="AP2759" s="1" t="s">
        <v>57</v>
      </c>
      <c r="AQ2759" s="1" t="s">
        <v>25</v>
      </c>
      <c r="AR2759" s="1" t="s">
        <v>19</v>
      </c>
      <c r="AS2759" s="1" t="s">
        <v>23090</v>
      </c>
      <c r="AT2759" s="1" t="s">
        <v>26</v>
      </c>
    </row>
    <row r="2760" spans="1:46" x14ac:dyDescent="0.25">
      <c r="A2760" s="1" t="s">
        <v>17216</v>
      </c>
      <c r="B2760" s="2" t="s">
        <v>23101</v>
      </c>
      <c r="C2760" s="2" t="s">
        <v>23106</v>
      </c>
      <c r="D2760" s="1">
        <v>0</v>
      </c>
      <c r="E2760" s="1">
        <v>0</v>
      </c>
      <c r="F2760" s="1">
        <v>1</v>
      </c>
      <c r="G2760" s="1">
        <v>1</v>
      </c>
      <c r="H2760" s="6">
        <v>1</v>
      </c>
      <c r="I2760">
        <v>0</v>
      </c>
      <c r="J2760" s="1">
        <v>37</v>
      </c>
      <c r="K2760" s="1">
        <v>0</v>
      </c>
      <c r="L2760" s="1">
        <v>613</v>
      </c>
      <c r="M2760" s="6">
        <v>0.42</v>
      </c>
      <c r="N2760" s="4">
        <v>2500</v>
      </c>
      <c r="O2760" s="4">
        <v>200</v>
      </c>
      <c r="P2760" s="4">
        <v>700</v>
      </c>
      <c r="Q2760" s="3">
        <v>0.33</v>
      </c>
      <c r="R2760" s="1">
        <v>24</v>
      </c>
      <c r="S2760" s="1">
        <v>700</v>
      </c>
      <c r="T2760" s="1">
        <v>80</v>
      </c>
      <c r="U2760" s="1">
        <v>1</v>
      </c>
      <c r="V2760" s="1">
        <v>21</v>
      </c>
      <c r="W2760" s="1">
        <v>0</v>
      </c>
      <c r="X2760" s="1">
        <v>1</v>
      </c>
      <c r="Y2760" s="1">
        <v>0</v>
      </c>
      <c r="Z2760" s="1">
        <v>2</v>
      </c>
      <c r="AA2760" s="1">
        <v>1</v>
      </c>
      <c r="AB2760" s="1">
        <v>0</v>
      </c>
      <c r="AC2760" s="1">
        <v>0</v>
      </c>
      <c r="AD2760" s="1">
        <v>0</v>
      </c>
      <c r="AE2760" s="1">
        <v>989</v>
      </c>
      <c r="AF2760" s="1">
        <v>0</v>
      </c>
      <c r="AG2760" s="1">
        <v>0</v>
      </c>
      <c r="AH2760" s="1">
        <v>100</v>
      </c>
      <c r="AI2760" s="1">
        <v>1089</v>
      </c>
      <c r="AJ2760" s="1" t="s">
        <v>648</v>
      </c>
      <c r="AK2760" s="1" t="s">
        <v>649</v>
      </c>
      <c r="AL2760" s="1" t="s">
        <v>650</v>
      </c>
      <c r="AM2760" s="1" t="s">
        <v>12</v>
      </c>
      <c r="AN2760" s="1" t="s">
        <v>23097</v>
      </c>
      <c r="AO2760" s="1" t="s">
        <v>86</v>
      </c>
      <c r="AP2760" s="1" t="s">
        <v>57</v>
      </c>
      <c r="AQ2760" s="1" t="s">
        <v>14</v>
      </c>
      <c r="AR2760" s="1" t="s">
        <v>30</v>
      </c>
      <c r="AS2760" s="1" t="s">
        <v>23091</v>
      </c>
      <c r="AT2760" s="1" t="s">
        <v>26</v>
      </c>
    </row>
    <row r="2761" spans="1:46" x14ac:dyDescent="0.25">
      <c r="A2761" s="1" t="s">
        <v>22090</v>
      </c>
      <c r="B2761" s="2" t="s">
        <v>23101</v>
      </c>
      <c r="C2761" s="2" t="s">
        <v>23106</v>
      </c>
      <c r="D2761" s="1">
        <v>0</v>
      </c>
      <c r="E2761" s="1">
        <v>1</v>
      </c>
      <c r="F2761" s="1">
        <v>2</v>
      </c>
      <c r="G2761" s="1">
        <v>3</v>
      </c>
      <c r="H2761" s="6">
        <v>0.66666666666666663</v>
      </c>
      <c r="I2761">
        <v>0</v>
      </c>
      <c r="J2761" s="1">
        <v>42</v>
      </c>
      <c r="K2761" s="1">
        <v>0</v>
      </c>
      <c r="L2761" s="1">
        <v>667</v>
      </c>
      <c r="M2761" s="6">
        <v>0.71</v>
      </c>
      <c r="N2761" s="4">
        <v>2800</v>
      </c>
      <c r="O2761" s="4">
        <v>182</v>
      </c>
      <c r="P2761" s="4">
        <v>600</v>
      </c>
      <c r="Q2761" s="3">
        <v>0.3</v>
      </c>
      <c r="R2761" s="1">
        <v>24</v>
      </c>
      <c r="S2761" s="1">
        <v>600</v>
      </c>
      <c r="T2761" s="1">
        <v>64</v>
      </c>
      <c r="U2761" s="1">
        <v>0</v>
      </c>
      <c r="V2761" s="1">
        <v>21</v>
      </c>
      <c r="W2761" s="1">
        <v>0</v>
      </c>
      <c r="X2761" s="1">
        <v>0</v>
      </c>
      <c r="Y2761" s="1">
        <v>1</v>
      </c>
      <c r="Z2761" s="1">
        <v>2</v>
      </c>
      <c r="AA2761" s="1">
        <v>1</v>
      </c>
      <c r="AB2761" s="1">
        <v>1</v>
      </c>
      <c r="AC2761" s="1">
        <v>1350</v>
      </c>
      <c r="AD2761" s="1">
        <v>232</v>
      </c>
      <c r="AE2761" s="1">
        <v>0</v>
      </c>
      <c r="AF2761" s="1">
        <v>0</v>
      </c>
      <c r="AG2761" s="1">
        <v>0</v>
      </c>
      <c r="AH2761" s="1">
        <v>700</v>
      </c>
      <c r="AI2761" s="1">
        <v>2282</v>
      </c>
      <c r="AJ2761" s="1" t="s">
        <v>14367</v>
      </c>
      <c r="AK2761" s="1" t="s">
        <v>14368</v>
      </c>
      <c r="AL2761" s="1" t="s">
        <v>14369</v>
      </c>
      <c r="AM2761" s="1" t="s">
        <v>12</v>
      </c>
      <c r="AN2761" s="1" t="s">
        <v>23097</v>
      </c>
      <c r="AO2761" s="1" t="s">
        <v>364</v>
      </c>
      <c r="AP2761" s="1" t="s">
        <v>57</v>
      </c>
      <c r="AQ2761" s="1" t="s">
        <v>25</v>
      </c>
      <c r="AR2761" s="1" t="s">
        <v>19</v>
      </c>
      <c r="AS2761" s="1" t="s">
        <v>23091</v>
      </c>
      <c r="AT2761" s="1" t="s">
        <v>101</v>
      </c>
    </row>
    <row r="2762" spans="1:46" x14ac:dyDescent="0.25">
      <c r="A2762" s="1" t="s">
        <v>18856</v>
      </c>
      <c r="B2762" s="2" t="s">
        <v>23101</v>
      </c>
      <c r="C2762" s="2" t="s">
        <v>23106</v>
      </c>
      <c r="D2762" s="1">
        <v>0</v>
      </c>
      <c r="E2762" s="1">
        <v>0</v>
      </c>
      <c r="F2762" s="1">
        <v>1</v>
      </c>
      <c r="G2762" s="1">
        <v>1</v>
      </c>
      <c r="H2762" s="6">
        <v>1</v>
      </c>
      <c r="I2762">
        <v>0</v>
      </c>
      <c r="J2762" s="1">
        <v>47</v>
      </c>
      <c r="K2762" s="1">
        <v>1</v>
      </c>
      <c r="L2762" s="1">
        <v>695</v>
      </c>
      <c r="M2762" s="6">
        <v>0.11</v>
      </c>
      <c r="N2762" s="4">
        <v>4000</v>
      </c>
      <c r="O2762" s="4">
        <v>280</v>
      </c>
      <c r="P2762" s="4">
        <v>300</v>
      </c>
      <c r="Q2762" s="3">
        <v>0.3</v>
      </c>
      <c r="R2762" s="1">
        <v>24</v>
      </c>
      <c r="S2762" s="1">
        <v>300</v>
      </c>
      <c r="T2762" s="1">
        <v>20</v>
      </c>
      <c r="U2762" s="1">
        <v>1</v>
      </c>
      <c r="V2762" s="1">
        <v>21</v>
      </c>
      <c r="W2762" s="1">
        <v>1</v>
      </c>
      <c r="X2762" s="1">
        <v>0</v>
      </c>
      <c r="Y2762" s="1">
        <v>0</v>
      </c>
      <c r="Z2762" s="1">
        <v>3</v>
      </c>
      <c r="AA2762" s="1">
        <v>1</v>
      </c>
      <c r="AB2762" s="1">
        <v>0</v>
      </c>
      <c r="AC2762" s="1">
        <v>444</v>
      </c>
      <c r="AD2762" s="1">
        <v>0</v>
      </c>
      <c r="AE2762" s="1">
        <v>0</v>
      </c>
      <c r="AF2762" s="1">
        <v>0</v>
      </c>
      <c r="AG2762" s="1">
        <v>80</v>
      </c>
      <c r="AH2762" s="1">
        <v>0</v>
      </c>
      <c r="AI2762" s="1">
        <v>524</v>
      </c>
      <c r="AJ2762" s="1" t="s">
        <v>5564</v>
      </c>
      <c r="AK2762" s="1" t="s">
        <v>5565</v>
      </c>
      <c r="AL2762" s="1" t="s">
        <v>5566</v>
      </c>
      <c r="AM2762" s="1" t="s">
        <v>12</v>
      </c>
      <c r="AN2762" s="1" t="s">
        <v>23098</v>
      </c>
      <c r="AO2762" s="1" t="s">
        <v>86</v>
      </c>
      <c r="AP2762" s="1" t="s">
        <v>86</v>
      </c>
      <c r="AQ2762" s="1" t="s">
        <v>25</v>
      </c>
      <c r="AR2762" s="1" t="s">
        <v>30</v>
      </c>
      <c r="AS2762" s="1" t="s">
        <v>23091</v>
      </c>
      <c r="AT2762" s="1" t="s">
        <v>26</v>
      </c>
    </row>
    <row r="2763" spans="1:46" x14ac:dyDescent="0.25">
      <c r="A2763" s="1" t="s">
        <v>19346</v>
      </c>
      <c r="B2763" s="2" t="s">
        <v>23101</v>
      </c>
      <c r="C2763" s="2" t="s">
        <v>23107</v>
      </c>
      <c r="D2763" s="1">
        <v>0</v>
      </c>
      <c r="E2763" s="1">
        <v>0</v>
      </c>
      <c r="F2763" s="1">
        <v>2</v>
      </c>
      <c r="G2763" s="1">
        <v>2</v>
      </c>
      <c r="H2763" s="6">
        <v>1</v>
      </c>
      <c r="I2763">
        <v>1</v>
      </c>
      <c r="J2763" s="1">
        <v>47</v>
      </c>
      <c r="K2763" s="1">
        <v>1</v>
      </c>
      <c r="L2763" s="1">
        <v>714</v>
      </c>
      <c r="M2763" s="6">
        <v>0.56000000000000005</v>
      </c>
      <c r="N2763" s="4">
        <v>2000</v>
      </c>
      <c r="O2763" s="4">
        <v>150</v>
      </c>
      <c r="P2763" s="4">
        <v>900</v>
      </c>
      <c r="Q2763" s="3">
        <v>0.33</v>
      </c>
      <c r="R2763" s="1">
        <v>24</v>
      </c>
      <c r="S2763" s="1">
        <v>900</v>
      </c>
      <c r="T2763" s="1">
        <v>64</v>
      </c>
      <c r="U2763" s="1">
        <v>0</v>
      </c>
      <c r="V2763" s="1">
        <v>21</v>
      </c>
      <c r="W2763" s="1">
        <v>0</v>
      </c>
      <c r="X2763" s="1">
        <v>1</v>
      </c>
      <c r="Y2763" s="1">
        <v>1</v>
      </c>
      <c r="Z2763" s="1">
        <v>2</v>
      </c>
      <c r="AA2763" s="1">
        <v>1</v>
      </c>
      <c r="AB2763" s="1">
        <v>1</v>
      </c>
      <c r="AC2763" s="1">
        <v>0</v>
      </c>
      <c r="AD2763" s="1">
        <v>0</v>
      </c>
      <c r="AE2763" s="1">
        <v>0</v>
      </c>
      <c r="AF2763" s="1">
        <v>60</v>
      </c>
      <c r="AG2763" s="1">
        <v>30</v>
      </c>
      <c r="AH2763" s="1">
        <v>485</v>
      </c>
      <c r="AI2763" s="1">
        <v>575</v>
      </c>
      <c r="AJ2763" s="1" t="s">
        <v>6926</v>
      </c>
      <c r="AK2763" s="1" t="s">
        <v>6927</v>
      </c>
      <c r="AL2763" s="1" t="s">
        <v>6928</v>
      </c>
      <c r="AM2763" s="1" t="s">
        <v>16</v>
      </c>
      <c r="AN2763" s="1" t="s">
        <v>23098</v>
      </c>
      <c r="AO2763" s="1" t="s">
        <v>364</v>
      </c>
      <c r="AP2763" s="1" t="s">
        <v>57</v>
      </c>
      <c r="AQ2763" s="1" t="s">
        <v>14</v>
      </c>
      <c r="AR2763" s="1" t="s">
        <v>19</v>
      </c>
      <c r="AS2763" s="1" t="s">
        <v>23091</v>
      </c>
      <c r="AT2763" s="1" t="s">
        <v>101</v>
      </c>
    </row>
    <row r="2764" spans="1:46" x14ac:dyDescent="0.25">
      <c r="A2764" s="1" t="s">
        <v>21751</v>
      </c>
      <c r="B2764" s="2" t="s">
        <v>23101</v>
      </c>
      <c r="C2764" s="2" t="s">
        <v>23107</v>
      </c>
      <c r="D2764" s="1">
        <v>1</v>
      </c>
      <c r="E2764" s="1">
        <v>3</v>
      </c>
      <c r="F2764" s="1">
        <v>1</v>
      </c>
      <c r="G2764" s="1">
        <v>5</v>
      </c>
      <c r="H2764" s="6">
        <v>0.2</v>
      </c>
      <c r="I2764">
        <v>0</v>
      </c>
      <c r="J2764" s="1">
        <v>35</v>
      </c>
      <c r="K2764" s="1">
        <v>1</v>
      </c>
      <c r="L2764" s="1">
        <v>758</v>
      </c>
      <c r="M2764" s="6">
        <v>0.27</v>
      </c>
      <c r="N2764" s="4">
        <v>6540</v>
      </c>
      <c r="O2764" s="4">
        <v>545</v>
      </c>
      <c r="P2764" s="4">
        <v>500</v>
      </c>
      <c r="Q2764" s="3">
        <v>0.3</v>
      </c>
      <c r="R2764" s="1">
        <v>18</v>
      </c>
      <c r="S2764" s="1">
        <v>500</v>
      </c>
      <c r="T2764" s="1">
        <v>54</v>
      </c>
      <c r="U2764" s="1">
        <v>1</v>
      </c>
      <c r="V2764" s="1">
        <v>21</v>
      </c>
      <c r="W2764" s="1">
        <v>1</v>
      </c>
      <c r="X2764" s="1">
        <v>0</v>
      </c>
      <c r="Y2764" s="1">
        <v>0</v>
      </c>
      <c r="Z2764" s="1">
        <v>2</v>
      </c>
      <c r="AA2764" s="1">
        <v>1</v>
      </c>
      <c r="AB2764" s="1">
        <v>0</v>
      </c>
      <c r="AC2764" s="1">
        <v>3704</v>
      </c>
      <c r="AD2764" s="1">
        <v>0</v>
      </c>
      <c r="AE2764" s="1">
        <v>0</v>
      </c>
      <c r="AF2764" s="1">
        <v>0</v>
      </c>
      <c r="AG2764" s="1">
        <v>0</v>
      </c>
      <c r="AH2764" s="1">
        <v>0</v>
      </c>
      <c r="AI2764" s="1">
        <v>3704</v>
      </c>
      <c r="AJ2764" s="1" t="s">
        <v>1641</v>
      </c>
      <c r="AK2764" s="1" t="s">
        <v>13500</v>
      </c>
      <c r="AL2764" s="1" t="s">
        <v>13501</v>
      </c>
      <c r="AM2764" s="1" t="s">
        <v>12</v>
      </c>
      <c r="AN2764" s="1" t="s">
        <v>23098</v>
      </c>
      <c r="AO2764" s="1" t="s">
        <v>86</v>
      </c>
      <c r="AP2764" s="1" t="s">
        <v>86</v>
      </c>
      <c r="AQ2764" s="1" t="s">
        <v>25</v>
      </c>
      <c r="AR2764" s="1" t="s">
        <v>30</v>
      </c>
      <c r="AS2764" s="1" t="s">
        <v>23091</v>
      </c>
      <c r="AT2764" s="1" t="s">
        <v>26</v>
      </c>
    </row>
    <row r="2765" spans="1:46" x14ac:dyDescent="0.25">
      <c r="A2765" s="1" t="s">
        <v>21760</v>
      </c>
      <c r="B2765" s="2" t="s">
        <v>23101</v>
      </c>
      <c r="C2765" s="2" t="s">
        <v>23107</v>
      </c>
      <c r="D2765" s="1">
        <v>0</v>
      </c>
      <c r="E2765" s="1">
        <v>0</v>
      </c>
      <c r="F2765" s="1">
        <v>1</v>
      </c>
      <c r="G2765" s="1">
        <v>1</v>
      </c>
      <c r="H2765" s="6">
        <v>1</v>
      </c>
      <c r="I2765">
        <v>0</v>
      </c>
      <c r="J2765" s="1">
        <v>30</v>
      </c>
      <c r="K2765" s="1">
        <v>0</v>
      </c>
      <c r="L2765" s="1">
        <v>426</v>
      </c>
      <c r="M2765" s="6">
        <v>0.69</v>
      </c>
      <c r="N2765" s="4">
        <v>2700</v>
      </c>
      <c r="O2765" s="4">
        <v>195</v>
      </c>
      <c r="P2765" s="4">
        <v>400</v>
      </c>
      <c r="Q2765" s="3">
        <v>0.28999999999999998</v>
      </c>
      <c r="R2765" s="1">
        <v>24</v>
      </c>
      <c r="S2765" s="1">
        <v>400</v>
      </c>
      <c r="T2765" s="1">
        <v>35</v>
      </c>
      <c r="U2765" s="1">
        <v>0</v>
      </c>
      <c r="V2765" s="1">
        <v>21</v>
      </c>
      <c r="W2765" s="1">
        <v>0</v>
      </c>
      <c r="X2765" s="1">
        <v>0</v>
      </c>
      <c r="Y2765" s="1">
        <v>1</v>
      </c>
      <c r="Z2765" s="1">
        <v>1</v>
      </c>
      <c r="AA2765" s="1">
        <v>1</v>
      </c>
      <c r="AB2765" s="1">
        <v>1</v>
      </c>
      <c r="AC2765" s="1">
        <v>1116</v>
      </c>
      <c r="AD2765" s="1">
        <v>573</v>
      </c>
      <c r="AE2765" s="1">
        <v>0</v>
      </c>
      <c r="AF2765" s="1">
        <v>844</v>
      </c>
      <c r="AG2765" s="1">
        <v>339</v>
      </c>
      <c r="AH2765" s="1">
        <v>0</v>
      </c>
      <c r="AI2765" s="1">
        <v>2872</v>
      </c>
      <c r="AJ2765" s="1" t="s">
        <v>13523</v>
      </c>
      <c r="AK2765" s="1" t="s">
        <v>13524</v>
      </c>
      <c r="AL2765" s="1" t="s">
        <v>13525</v>
      </c>
      <c r="AM2765" s="1" t="s">
        <v>12</v>
      </c>
      <c r="AN2765" s="1" t="s">
        <v>23097</v>
      </c>
      <c r="AO2765" s="1" t="s">
        <v>364</v>
      </c>
      <c r="AP2765" s="1" t="s">
        <v>57</v>
      </c>
      <c r="AQ2765" s="1" t="s">
        <v>25</v>
      </c>
      <c r="AR2765" s="1" t="s">
        <v>19</v>
      </c>
      <c r="AS2765" s="1" t="s">
        <v>23091</v>
      </c>
      <c r="AT2765" s="1" t="s">
        <v>101</v>
      </c>
    </row>
    <row r="2766" spans="1:46" x14ac:dyDescent="0.25">
      <c r="A2766" s="1" t="s">
        <v>21095</v>
      </c>
      <c r="B2766" s="2" t="s">
        <v>23101</v>
      </c>
      <c r="C2766" s="2" t="s">
        <v>23107</v>
      </c>
      <c r="D2766" s="1">
        <v>0</v>
      </c>
      <c r="E2766" s="1">
        <v>0</v>
      </c>
      <c r="F2766" s="1">
        <v>1</v>
      </c>
      <c r="G2766" s="1">
        <v>1</v>
      </c>
      <c r="H2766" s="6">
        <v>1</v>
      </c>
      <c r="I2766">
        <v>0</v>
      </c>
      <c r="J2766" s="1">
        <v>35</v>
      </c>
      <c r="K2766" s="1">
        <v>0</v>
      </c>
      <c r="L2766" s="1">
        <v>707</v>
      </c>
      <c r="M2766" s="6">
        <v>0.37</v>
      </c>
      <c r="N2766" s="4">
        <v>2400</v>
      </c>
      <c r="O2766" s="4">
        <v>320</v>
      </c>
      <c r="P2766" s="4">
        <v>200</v>
      </c>
      <c r="Q2766" s="3">
        <v>0.3</v>
      </c>
      <c r="R2766" s="1">
        <v>12</v>
      </c>
      <c r="S2766" s="1">
        <v>200</v>
      </c>
      <c r="T2766" s="1">
        <v>26</v>
      </c>
      <c r="U2766" s="1">
        <v>1</v>
      </c>
      <c r="V2766" s="1">
        <v>21</v>
      </c>
      <c r="W2766" s="1">
        <v>0</v>
      </c>
      <c r="X2766" s="1">
        <v>1</v>
      </c>
      <c r="Y2766" s="1">
        <v>0</v>
      </c>
      <c r="Z2766" s="1">
        <v>3</v>
      </c>
      <c r="AA2766" s="1">
        <v>1</v>
      </c>
      <c r="AB2766" s="1">
        <v>0</v>
      </c>
      <c r="AC2766" s="1">
        <v>0</v>
      </c>
      <c r="AD2766" s="1">
        <v>8740</v>
      </c>
      <c r="AE2766" s="1">
        <v>0</v>
      </c>
      <c r="AF2766" s="1">
        <v>0</v>
      </c>
      <c r="AG2766" s="1">
        <v>0</v>
      </c>
      <c r="AH2766" s="1">
        <v>0</v>
      </c>
      <c r="AI2766" s="1">
        <v>8740</v>
      </c>
      <c r="AJ2766" s="1" t="s">
        <v>11740</v>
      </c>
      <c r="AK2766" s="1" t="s">
        <v>11741</v>
      </c>
      <c r="AL2766" s="1" t="s">
        <v>11742</v>
      </c>
      <c r="AM2766" s="1" t="s">
        <v>12</v>
      </c>
      <c r="AN2766" s="1" t="s">
        <v>23097</v>
      </c>
      <c r="AO2766" s="1" t="s">
        <v>86</v>
      </c>
      <c r="AP2766" s="1" t="s">
        <v>57</v>
      </c>
      <c r="AQ2766" s="1" t="s">
        <v>14</v>
      </c>
      <c r="AR2766" s="1" t="s">
        <v>30</v>
      </c>
      <c r="AS2766" s="1" t="s">
        <v>23091</v>
      </c>
      <c r="AT2766" s="1" t="s">
        <v>26</v>
      </c>
    </row>
    <row r="2767" spans="1:46" x14ac:dyDescent="0.25">
      <c r="A2767" s="1" t="s">
        <v>19432</v>
      </c>
      <c r="B2767" s="2" t="s">
        <v>23101</v>
      </c>
      <c r="C2767" s="2" t="s">
        <v>23107</v>
      </c>
      <c r="D2767" s="1">
        <v>0</v>
      </c>
      <c r="E2767" s="1">
        <v>0</v>
      </c>
      <c r="F2767" s="1">
        <v>2</v>
      </c>
      <c r="G2767" s="1">
        <v>2</v>
      </c>
      <c r="H2767" s="6">
        <v>1</v>
      </c>
      <c r="I2767">
        <v>0</v>
      </c>
      <c r="J2767" s="1">
        <v>41</v>
      </c>
      <c r="K2767" s="1">
        <v>0</v>
      </c>
      <c r="L2767" s="1">
        <v>758</v>
      </c>
      <c r="M2767" s="6">
        <v>0.17</v>
      </c>
      <c r="N2767" s="4">
        <v>5000</v>
      </c>
      <c r="O2767" s="4">
        <v>1900</v>
      </c>
      <c r="P2767" s="4">
        <v>1000</v>
      </c>
      <c r="Q2767" s="3">
        <v>0.28999999999999998</v>
      </c>
      <c r="R2767" s="1">
        <v>24</v>
      </c>
      <c r="S2767" s="1">
        <v>1000</v>
      </c>
      <c r="T2767" s="1">
        <v>82</v>
      </c>
      <c r="U2767" s="1">
        <v>1</v>
      </c>
      <c r="V2767" s="1">
        <v>21</v>
      </c>
      <c r="W2767" s="1">
        <v>1</v>
      </c>
      <c r="X2767" s="1">
        <v>0</v>
      </c>
      <c r="Y2767" s="1">
        <v>0</v>
      </c>
      <c r="Z2767" s="1">
        <v>1</v>
      </c>
      <c r="AA2767" s="1">
        <v>1</v>
      </c>
      <c r="AB2767" s="1">
        <v>0</v>
      </c>
      <c r="AC2767" s="1">
        <v>10000</v>
      </c>
      <c r="AD2767" s="1">
        <v>0</v>
      </c>
      <c r="AE2767" s="1">
        <v>8416</v>
      </c>
      <c r="AF2767" s="1">
        <v>650</v>
      </c>
      <c r="AG2767" s="1">
        <v>220</v>
      </c>
      <c r="AH2767" s="1">
        <v>933</v>
      </c>
      <c r="AI2767" s="1">
        <v>20219</v>
      </c>
      <c r="AJ2767" s="1" t="s">
        <v>7173</v>
      </c>
      <c r="AK2767" s="1" t="s">
        <v>7174</v>
      </c>
      <c r="AL2767" s="1" t="s">
        <v>7175</v>
      </c>
      <c r="AM2767" s="1" t="s">
        <v>12</v>
      </c>
      <c r="AN2767" s="1" t="s">
        <v>23097</v>
      </c>
      <c r="AO2767" s="1" t="s">
        <v>86</v>
      </c>
      <c r="AP2767" s="1" t="s">
        <v>86</v>
      </c>
      <c r="AQ2767" s="1" t="s">
        <v>25</v>
      </c>
      <c r="AR2767" s="1" t="s">
        <v>30</v>
      </c>
      <c r="AS2767" s="1" t="s">
        <v>23091</v>
      </c>
      <c r="AT2767" s="1" t="s">
        <v>26</v>
      </c>
    </row>
    <row r="2768" spans="1:46" x14ac:dyDescent="0.25">
      <c r="A2768" s="1" t="s">
        <v>22263</v>
      </c>
      <c r="B2768" s="2" t="s">
        <v>23101</v>
      </c>
      <c r="C2768" s="2" t="s">
        <v>23108</v>
      </c>
      <c r="D2768" s="1">
        <v>0</v>
      </c>
      <c r="E2768" s="1">
        <v>1</v>
      </c>
      <c r="F2768" s="1">
        <v>1</v>
      </c>
      <c r="G2768" s="1">
        <v>2</v>
      </c>
      <c r="H2768" s="6">
        <v>0.5</v>
      </c>
      <c r="I2768">
        <v>1</v>
      </c>
      <c r="J2768" s="1">
        <v>39</v>
      </c>
      <c r="K2768" s="1">
        <v>0</v>
      </c>
      <c r="L2768" s="1">
        <v>695</v>
      </c>
      <c r="M2768" s="6">
        <v>0.37</v>
      </c>
      <c r="N2768" s="4">
        <v>6000</v>
      </c>
      <c r="O2768" s="4">
        <v>500</v>
      </c>
      <c r="P2768" s="4">
        <v>700</v>
      </c>
      <c r="Q2768" s="3">
        <v>0.35</v>
      </c>
      <c r="R2768" s="1">
        <v>18</v>
      </c>
      <c r="S2768" s="1">
        <v>700</v>
      </c>
      <c r="T2768" s="1">
        <v>75</v>
      </c>
      <c r="U2768" s="1">
        <v>1</v>
      </c>
      <c r="V2768" s="1">
        <v>21</v>
      </c>
      <c r="W2768" s="1">
        <v>1</v>
      </c>
      <c r="X2768" s="1">
        <v>1</v>
      </c>
      <c r="Y2768" s="1">
        <v>0</v>
      </c>
      <c r="Z2768" s="1">
        <v>3</v>
      </c>
      <c r="AA2768" s="1">
        <v>0</v>
      </c>
      <c r="AB2768" s="1">
        <v>1</v>
      </c>
      <c r="AC2768" s="1">
        <v>0</v>
      </c>
      <c r="AD2768" s="1">
        <v>0</v>
      </c>
      <c r="AE2768" s="1">
        <v>830</v>
      </c>
      <c r="AF2768" s="1">
        <v>828</v>
      </c>
      <c r="AG2768" s="1">
        <v>0</v>
      </c>
      <c r="AH2768" s="1">
        <v>1030</v>
      </c>
      <c r="AI2768" s="1">
        <v>2688</v>
      </c>
      <c r="AJ2768" s="1" t="s">
        <v>14850</v>
      </c>
      <c r="AK2768" s="1" t="s">
        <v>14851</v>
      </c>
      <c r="AL2768" s="1" t="s">
        <v>14852</v>
      </c>
      <c r="AM2768" s="1" t="s">
        <v>16</v>
      </c>
      <c r="AN2768" s="1" t="s">
        <v>23097</v>
      </c>
      <c r="AO2768" s="1" t="s">
        <v>86</v>
      </c>
      <c r="AP2768" s="1" t="s">
        <v>86</v>
      </c>
      <c r="AQ2768" s="1" t="s">
        <v>14</v>
      </c>
      <c r="AR2768" s="1" t="s">
        <v>30</v>
      </c>
      <c r="AS2768" s="1" t="s">
        <v>23090</v>
      </c>
      <c r="AT2768" s="1" t="s">
        <v>101</v>
      </c>
    </row>
    <row r="2769" spans="1:46" x14ac:dyDescent="0.25">
      <c r="A2769" s="1" t="s">
        <v>21768</v>
      </c>
      <c r="B2769" s="2" t="s">
        <v>23101</v>
      </c>
      <c r="C2769" s="2" t="s">
        <v>23108</v>
      </c>
      <c r="D2769" s="1">
        <v>0</v>
      </c>
      <c r="E2769" s="1">
        <v>0</v>
      </c>
      <c r="F2769" s="1">
        <v>1</v>
      </c>
      <c r="G2769" s="1">
        <v>1</v>
      </c>
      <c r="H2769" s="6">
        <v>1</v>
      </c>
      <c r="I2769">
        <v>1</v>
      </c>
      <c r="J2769" s="1">
        <v>30</v>
      </c>
      <c r="K2769" s="1">
        <v>1</v>
      </c>
      <c r="L2769" s="1">
        <v>653</v>
      </c>
      <c r="M2769" s="6">
        <v>0.25</v>
      </c>
      <c r="N2769" s="4">
        <v>5600</v>
      </c>
      <c r="O2769" s="4">
        <v>400</v>
      </c>
      <c r="P2769" s="4">
        <v>500</v>
      </c>
      <c r="Q2769" s="3">
        <v>0.3</v>
      </c>
      <c r="R2769" s="1">
        <v>24</v>
      </c>
      <c r="S2769" s="1">
        <v>500</v>
      </c>
      <c r="T2769" s="1">
        <v>39</v>
      </c>
      <c r="U2769" s="1">
        <v>1</v>
      </c>
      <c r="V2769" s="1">
        <v>21</v>
      </c>
      <c r="W2769" s="1">
        <v>0</v>
      </c>
      <c r="X2769" s="1">
        <v>1</v>
      </c>
      <c r="Y2769" s="1">
        <v>0</v>
      </c>
      <c r="Z2769" s="1">
        <v>6</v>
      </c>
      <c r="AA2769" s="1">
        <v>0</v>
      </c>
      <c r="AB2769" s="1">
        <v>1</v>
      </c>
      <c r="AC2769" s="1">
        <v>0</v>
      </c>
      <c r="AD2769" s="1">
        <v>0</v>
      </c>
      <c r="AE2769" s="1">
        <v>493</v>
      </c>
      <c r="AF2769" s="1">
        <v>500</v>
      </c>
      <c r="AG2769" s="1">
        <v>0</v>
      </c>
      <c r="AH2769" s="1">
        <v>500</v>
      </c>
      <c r="AI2769" s="1">
        <v>1493</v>
      </c>
      <c r="AJ2769" s="1" t="s">
        <v>13544</v>
      </c>
      <c r="AK2769" s="1" t="s">
        <v>13545</v>
      </c>
      <c r="AL2769" s="1" t="s">
        <v>13546</v>
      </c>
      <c r="AM2769" s="1" t="s">
        <v>16</v>
      </c>
      <c r="AN2769" s="1" t="s">
        <v>23098</v>
      </c>
      <c r="AO2769" s="1" t="s">
        <v>86</v>
      </c>
      <c r="AP2769" s="1" t="s">
        <v>57</v>
      </c>
      <c r="AQ2769" s="1" t="s">
        <v>14</v>
      </c>
      <c r="AR2769" s="1" t="s">
        <v>30</v>
      </c>
      <c r="AS2769" s="1" t="s">
        <v>23090</v>
      </c>
      <c r="AT2769" s="1" t="s">
        <v>101</v>
      </c>
    </row>
    <row r="2770" spans="1:46" x14ac:dyDescent="0.25">
      <c r="A2770" s="1" t="s">
        <v>22358</v>
      </c>
      <c r="B2770" s="2" t="s">
        <v>23101</v>
      </c>
      <c r="C2770" s="2" t="s">
        <v>23108</v>
      </c>
      <c r="D2770" s="1">
        <v>0</v>
      </c>
      <c r="E2770" s="1">
        <v>1</v>
      </c>
      <c r="F2770" s="1">
        <v>2</v>
      </c>
      <c r="G2770" s="1">
        <v>3</v>
      </c>
      <c r="H2770" s="6">
        <v>0.66666666666666663</v>
      </c>
      <c r="I2770">
        <v>0</v>
      </c>
      <c r="J2770" s="1">
        <v>32</v>
      </c>
      <c r="K2770" s="1">
        <v>0</v>
      </c>
      <c r="L2770" s="1">
        <v>756</v>
      </c>
      <c r="M2770" s="6">
        <v>1.96</v>
      </c>
      <c r="N2770" s="4">
        <v>1600</v>
      </c>
      <c r="O2770" s="4">
        <v>130</v>
      </c>
      <c r="P2770" s="4">
        <v>400</v>
      </c>
      <c r="Q2770" s="3">
        <v>0.3</v>
      </c>
      <c r="R2770" s="1">
        <v>24</v>
      </c>
      <c r="S2770" s="1">
        <v>400</v>
      </c>
      <c r="T2770" s="1">
        <v>23</v>
      </c>
      <c r="U2770" s="1">
        <v>1</v>
      </c>
      <c r="V2770" s="1">
        <v>21</v>
      </c>
      <c r="W2770" s="1">
        <v>0</v>
      </c>
      <c r="X2770" s="1">
        <v>0</v>
      </c>
      <c r="Y2770" s="1">
        <v>1</v>
      </c>
      <c r="Z2770" s="1">
        <v>1</v>
      </c>
      <c r="AA2770" s="1">
        <v>1</v>
      </c>
      <c r="AB2770" s="1">
        <v>0</v>
      </c>
      <c r="AC2770" s="1">
        <v>2064</v>
      </c>
      <c r="AD2770" s="1">
        <v>0</v>
      </c>
      <c r="AE2770" s="1">
        <v>0</v>
      </c>
      <c r="AF2770" s="1">
        <v>2404</v>
      </c>
      <c r="AG2770" s="1">
        <v>101</v>
      </c>
      <c r="AH2770" s="1">
        <v>550</v>
      </c>
      <c r="AI2770" s="1">
        <v>5119</v>
      </c>
      <c r="AJ2770" s="1" t="s">
        <v>15111</v>
      </c>
      <c r="AK2770" s="1" t="s">
        <v>15112</v>
      </c>
      <c r="AL2770" s="1" t="s">
        <v>15113</v>
      </c>
      <c r="AM2770" s="1" t="s">
        <v>12</v>
      </c>
      <c r="AN2770" s="1" t="s">
        <v>23097</v>
      </c>
      <c r="AO2770" s="1" t="s">
        <v>86</v>
      </c>
      <c r="AP2770" s="1" t="s">
        <v>57</v>
      </c>
      <c r="AQ2770" s="1" t="s">
        <v>25</v>
      </c>
      <c r="AR2770" s="1" t="s">
        <v>19</v>
      </c>
      <c r="AS2770" s="1" t="s">
        <v>23091</v>
      </c>
      <c r="AT2770" s="1" t="s">
        <v>26</v>
      </c>
    </row>
    <row r="2771" spans="1:46" x14ac:dyDescent="0.25">
      <c r="A2771" s="1" t="s">
        <v>21723</v>
      </c>
      <c r="B2771" s="2" t="s">
        <v>23101</v>
      </c>
      <c r="C2771" s="2" t="s">
        <v>23108</v>
      </c>
      <c r="D2771" s="1">
        <v>0</v>
      </c>
      <c r="E2771" s="1">
        <v>1</v>
      </c>
      <c r="F2771" s="1">
        <v>3</v>
      </c>
      <c r="G2771" s="1">
        <v>4</v>
      </c>
      <c r="H2771" s="6">
        <v>0.75</v>
      </c>
      <c r="I2771">
        <v>1</v>
      </c>
      <c r="J2771" s="1">
        <v>39</v>
      </c>
      <c r="K2771" s="1">
        <v>1</v>
      </c>
      <c r="L2771" s="1">
        <v>579</v>
      </c>
      <c r="M2771" s="6">
        <v>0.09</v>
      </c>
      <c r="N2771" s="4">
        <v>15000</v>
      </c>
      <c r="O2771" s="4">
        <v>900</v>
      </c>
      <c r="P2771" s="4">
        <v>1500</v>
      </c>
      <c r="Q2771" s="3">
        <v>0.27</v>
      </c>
      <c r="R2771" s="1">
        <v>24</v>
      </c>
      <c r="S2771" s="1">
        <v>1500</v>
      </c>
      <c r="T2771" s="1">
        <v>79</v>
      </c>
      <c r="U2771" s="1">
        <v>1</v>
      </c>
      <c r="V2771" s="1">
        <v>21</v>
      </c>
      <c r="W2771" s="1">
        <v>1</v>
      </c>
      <c r="X2771" s="1">
        <v>1</v>
      </c>
      <c r="Y2771" s="1">
        <v>0</v>
      </c>
      <c r="Z2771" s="1">
        <v>3</v>
      </c>
      <c r="AA2771" s="1">
        <v>0</v>
      </c>
      <c r="AB2771" s="1">
        <v>1</v>
      </c>
      <c r="AC2771" s="1">
        <v>74</v>
      </c>
      <c r="AD2771" s="1">
        <v>0</v>
      </c>
      <c r="AE2771" s="1">
        <v>0</v>
      </c>
      <c r="AF2771" s="1">
        <v>0</v>
      </c>
      <c r="AG2771" s="1">
        <v>0</v>
      </c>
      <c r="AH2771" s="1">
        <v>0</v>
      </c>
      <c r="AI2771" s="1">
        <v>74</v>
      </c>
      <c r="AJ2771" s="1" t="s">
        <v>13428</v>
      </c>
      <c r="AK2771" s="1" t="s">
        <v>13429</v>
      </c>
      <c r="AL2771" s="1" t="s">
        <v>13430</v>
      </c>
      <c r="AM2771" s="1" t="s">
        <v>16</v>
      </c>
      <c r="AN2771" s="1" t="s">
        <v>23098</v>
      </c>
      <c r="AO2771" s="1" t="s">
        <v>86</v>
      </c>
      <c r="AP2771" s="1" t="s">
        <v>86</v>
      </c>
      <c r="AQ2771" s="1" t="s">
        <v>14</v>
      </c>
      <c r="AR2771" s="1" t="s">
        <v>30</v>
      </c>
      <c r="AS2771" s="1" t="s">
        <v>23090</v>
      </c>
      <c r="AT2771" s="1" t="s">
        <v>101</v>
      </c>
    </row>
    <row r="2772" spans="1:46" x14ac:dyDescent="0.25">
      <c r="A2772" s="1" t="s">
        <v>22983</v>
      </c>
      <c r="B2772" s="2" t="s">
        <v>23101</v>
      </c>
      <c r="C2772" s="2" t="s">
        <v>23108</v>
      </c>
      <c r="D2772" s="1">
        <v>0</v>
      </c>
      <c r="E2772" s="1">
        <v>0</v>
      </c>
      <c r="F2772" s="1">
        <v>2</v>
      </c>
      <c r="G2772" s="1">
        <v>2</v>
      </c>
      <c r="H2772" s="6">
        <v>1</v>
      </c>
      <c r="I2772">
        <v>0</v>
      </c>
      <c r="J2772" s="1">
        <v>35</v>
      </c>
      <c r="K2772" s="1">
        <v>1</v>
      </c>
      <c r="L2772" s="1">
        <v>515</v>
      </c>
      <c r="M2772" s="6">
        <v>0.57999999999999996</v>
      </c>
      <c r="N2772" s="4">
        <v>2800</v>
      </c>
      <c r="O2772" s="4">
        <v>170</v>
      </c>
      <c r="P2772" s="4">
        <v>200</v>
      </c>
      <c r="Q2772" s="3">
        <v>0.33</v>
      </c>
      <c r="R2772" s="1">
        <v>12</v>
      </c>
      <c r="S2772" s="1">
        <v>200</v>
      </c>
      <c r="T2772" s="1">
        <v>19</v>
      </c>
      <c r="U2772" s="1">
        <v>1</v>
      </c>
      <c r="V2772" s="1">
        <v>21</v>
      </c>
      <c r="W2772" s="1">
        <v>0</v>
      </c>
      <c r="X2772" s="1">
        <v>0</v>
      </c>
      <c r="Y2772" s="1">
        <v>1</v>
      </c>
      <c r="Z2772" s="1">
        <v>1</v>
      </c>
      <c r="AA2772" s="1">
        <v>1</v>
      </c>
      <c r="AB2772" s="1">
        <v>0</v>
      </c>
      <c r="AC2772" s="1">
        <v>396</v>
      </c>
      <c r="AD2772" s="1">
        <v>0</v>
      </c>
      <c r="AE2772" s="1">
        <v>1030</v>
      </c>
      <c r="AF2772" s="1">
        <v>0</v>
      </c>
      <c r="AG2772" s="1">
        <v>0</v>
      </c>
      <c r="AH2772" s="1">
        <v>450</v>
      </c>
      <c r="AI2772" s="1">
        <v>1876</v>
      </c>
      <c r="AJ2772" s="1" t="s">
        <v>16780</v>
      </c>
      <c r="AK2772" s="1" t="s">
        <v>16781</v>
      </c>
      <c r="AL2772" s="1" t="s">
        <v>16782</v>
      </c>
      <c r="AM2772" s="1" t="s">
        <v>12</v>
      </c>
      <c r="AN2772" s="1" t="s">
        <v>23098</v>
      </c>
      <c r="AO2772" s="1" t="s">
        <v>86</v>
      </c>
      <c r="AP2772" s="1" t="s">
        <v>57</v>
      </c>
      <c r="AQ2772" s="1" t="s">
        <v>25</v>
      </c>
      <c r="AR2772" s="1" t="s">
        <v>19</v>
      </c>
      <c r="AS2772" s="1" t="s">
        <v>23091</v>
      </c>
      <c r="AT2772" s="1" t="s">
        <v>26</v>
      </c>
    </row>
    <row r="2773" spans="1:46" x14ac:dyDescent="0.25">
      <c r="A2773" s="1" t="s">
        <v>22426</v>
      </c>
      <c r="B2773" s="2" t="s">
        <v>23101</v>
      </c>
      <c r="C2773" s="2" t="s">
        <v>23108</v>
      </c>
      <c r="D2773" s="1">
        <v>0</v>
      </c>
      <c r="E2773" s="1">
        <v>3</v>
      </c>
      <c r="F2773" s="1">
        <v>1</v>
      </c>
      <c r="G2773" s="1">
        <v>4</v>
      </c>
      <c r="H2773" s="6">
        <v>0.25</v>
      </c>
      <c r="I2773">
        <v>1</v>
      </c>
      <c r="J2773" s="1">
        <v>27</v>
      </c>
      <c r="K2773" s="1">
        <v>0</v>
      </c>
      <c r="L2773" s="1">
        <v>598</v>
      </c>
      <c r="M2773" s="6">
        <v>0.54</v>
      </c>
      <c r="N2773" s="4">
        <v>1800</v>
      </c>
      <c r="O2773" s="4">
        <v>150</v>
      </c>
      <c r="P2773" s="4">
        <v>200</v>
      </c>
      <c r="Q2773" s="3">
        <v>0.3</v>
      </c>
      <c r="R2773" s="1">
        <v>12</v>
      </c>
      <c r="S2773" s="1">
        <v>200</v>
      </c>
      <c r="T2773" s="1">
        <v>22</v>
      </c>
      <c r="U2773" s="1">
        <v>1</v>
      </c>
      <c r="V2773" s="1">
        <v>21</v>
      </c>
      <c r="W2773" s="1">
        <v>1</v>
      </c>
      <c r="X2773" s="1">
        <v>1</v>
      </c>
      <c r="Y2773" s="1">
        <v>1</v>
      </c>
      <c r="Z2773" s="1">
        <v>4</v>
      </c>
      <c r="AA2773" s="1">
        <v>0</v>
      </c>
      <c r="AB2773" s="1">
        <v>1</v>
      </c>
      <c r="AC2773" s="1">
        <v>0</v>
      </c>
      <c r="AD2773" s="1">
        <v>0</v>
      </c>
      <c r="AE2773" s="1">
        <v>0</v>
      </c>
      <c r="AF2773" s="1">
        <v>498</v>
      </c>
      <c r="AG2773" s="1">
        <v>0</v>
      </c>
      <c r="AH2773" s="1">
        <v>600</v>
      </c>
      <c r="AI2773" s="1">
        <v>1098</v>
      </c>
      <c r="AJ2773" s="1" t="s">
        <v>15301</v>
      </c>
      <c r="AK2773" s="1" t="s">
        <v>15302</v>
      </c>
      <c r="AL2773" s="1" t="s">
        <v>15303</v>
      </c>
      <c r="AM2773" s="1" t="s">
        <v>16</v>
      </c>
      <c r="AN2773" s="1" t="s">
        <v>23097</v>
      </c>
      <c r="AO2773" s="1" t="s">
        <v>86</v>
      </c>
      <c r="AP2773" s="1" t="s">
        <v>86</v>
      </c>
      <c r="AQ2773" s="1" t="s">
        <v>14</v>
      </c>
      <c r="AR2773" s="1" t="s">
        <v>19</v>
      </c>
      <c r="AS2773" s="1" t="s">
        <v>23090</v>
      </c>
      <c r="AT2773" s="1" t="s">
        <v>101</v>
      </c>
    </row>
    <row r="2774" spans="1:46" x14ac:dyDescent="0.25">
      <c r="A2774" s="1" t="s">
        <v>20699</v>
      </c>
      <c r="B2774" s="2" t="s">
        <v>23101</v>
      </c>
      <c r="C2774" s="2" t="s">
        <v>23108</v>
      </c>
      <c r="D2774" s="1">
        <v>0</v>
      </c>
      <c r="E2774" s="1">
        <v>0</v>
      </c>
      <c r="F2774" s="1">
        <v>2</v>
      </c>
      <c r="G2774" s="1">
        <v>2</v>
      </c>
      <c r="H2774" s="6">
        <v>1</v>
      </c>
      <c r="I2774">
        <v>0</v>
      </c>
      <c r="J2774" s="1">
        <v>30</v>
      </c>
      <c r="K2774" s="1">
        <v>0</v>
      </c>
      <c r="L2774" s="1">
        <v>722</v>
      </c>
      <c r="M2774" s="6">
        <v>0.19</v>
      </c>
      <c r="N2774" s="4">
        <v>2500</v>
      </c>
      <c r="O2774" s="4">
        <v>180</v>
      </c>
      <c r="P2774" s="4">
        <v>350</v>
      </c>
      <c r="Q2774" s="3">
        <v>0.35</v>
      </c>
      <c r="R2774" s="1">
        <v>12</v>
      </c>
      <c r="S2774" s="1">
        <v>350</v>
      </c>
      <c r="T2774" s="1">
        <v>37</v>
      </c>
      <c r="U2774" s="1">
        <v>1</v>
      </c>
      <c r="V2774" s="1">
        <v>21</v>
      </c>
      <c r="W2774" s="1">
        <v>1</v>
      </c>
      <c r="X2774" s="1">
        <v>0</v>
      </c>
      <c r="Y2774" s="1">
        <v>1</v>
      </c>
      <c r="Z2774" s="1">
        <v>1</v>
      </c>
      <c r="AA2774" s="1">
        <v>1</v>
      </c>
      <c r="AB2774" s="1">
        <v>0</v>
      </c>
      <c r="AC2774" s="1">
        <v>0</v>
      </c>
      <c r="AD2774" s="1">
        <v>0</v>
      </c>
      <c r="AE2774" s="1">
        <v>0</v>
      </c>
      <c r="AF2774" s="1">
        <v>0</v>
      </c>
      <c r="AG2774" s="1">
        <v>23</v>
      </c>
      <c r="AH2774" s="1">
        <v>0</v>
      </c>
      <c r="AI2774" s="1">
        <v>23</v>
      </c>
      <c r="AJ2774" s="1" t="s">
        <v>10683</v>
      </c>
      <c r="AK2774" s="1" t="s">
        <v>10684</v>
      </c>
      <c r="AL2774" s="1" t="s">
        <v>10685</v>
      </c>
      <c r="AM2774" s="1" t="s">
        <v>12</v>
      </c>
      <c r="AN2774" s="1" t="s">
        <v>23097</v>
      </c>
      <c r="AO2774" s="1" t="s">
        <v>86</v>
      </c>
      <c r="AP2774" s="1" t="s">
        <v>86</v>
      </c>
      <c r="AQ2774" s="1" t="s">
        <v>25</v>
      </c>
      <c r="AR2774" s="1" t="s">
        <v>19</v>
      </c>
      <c r="AS2774" s="1" t="s">
        <v>23091</v>
      </c>
      <c r="AT2774" s="1" t="s">
        <v>26</v>
      </c>
    </row>
    <row r="2775" spans="1:46" x14ac:dyDescent="0.25">
      <c r="A2775" s="1" t="s">
        <v>20215</v>
      </c>
      <c r="B2775" s="2" t="s">
        <v>23101</v>
      </c>
      <c r="C2775" s="2" t="s">
        <v>23109</v>
      </c>
      <c r="D2775" s="1">
        <v>0</v>
      </c>
      <c r="E2775" s="1">
        <v>0</v>
      </c>
      <c r="F2775" s="1">
        <v>1</v>
      </c>
      <c r="G2775" s="1">
        <v>1</v>
      </c>
      <c r="H2775" s="6">
        <v>1</v>
      </c>
      <c r="I2775">
        <v>0</v>
      </c>
      <c r="J2775" s="1">
        <v>30</v>
      </c>
      <c r="K2775" s="1">
        <v>1</v>
      </c>
      <c r="L2775" s="1">
        <v>528</v>
      </c>
      <c r="M2775" s="6">
        <v>0.93</v>
      </c>
      <c r="N2775" s="4">
        <v>3500</v>
      </c>
      <c r="O2775" s="4">
        <v>250</v>
      </c>
      <c r="P2775" s="4">
        <v>500</v>
      </c>
      <c r="Q2775" s="3">
        <v>0.28000000000000003</v>
      </c>
      <c r="R2775" s="1">
        <v>24</v>
      </c>
      <c r="S2775" s="1">
        <v>500</v>
      </c>
      <c r="T2775" s="1">
        <v>39</v>
      </c>
      <c r="U2775" s="1">
        <v>1</v>
      </c>
      <c r="V2775" s="1">
        <v>21</v>
      </c>
      <c r="W2775" s="1">
        <v>0</v>
      </c>
      <c r="X2775" s="1">
        <v>0</v>
      </c>
      <c r="Y2775" s="1">
        <v>1</v>
      </c>
      <c r="Z2775" s="1">
        <v>0</v>
      </c>
      <c r="AA2775" s="1">
        <v>1</v>
      </c>
      <c r="AB2775" s="1">
        <v>0</v>
      </c>
      <c r="AC2775" s="1">
        <v>0</v>
      </c>
      <c r="AD2775" s="1">
        <v>5620</v>
      </c>
      <c r="AE2775" s="1">
        <v>0</v>
      </c>
      <c r="AF2775" s="1">
        <v>0</v>
      </c>
      <c r="AG2775" s="1">
        <v>0</v>
      </c>
      <c r="AH2775" s="1">
        <v>0</v>
      </c>
      <c r="AI2775" s="1">
        <v>5620</v>
      </c>
      <c r="AJ2775" s="1" t="s">
        <v>9357</v>
      </c>
      <c r="AK2775" s="1" t="s">
        <v>9358</v>
      </c>
      <c r="AL2775" s="1" t="s">
        <v>9359</v>
      </c>
      <c r="AM2775" s="1" t="s">
        <v>12</v>
      </c>
      <c r="AN2775" s="1" t="s">
        <v>23098</v>
      </c>
      <c r="AO2775" s="1" t="s">
        <v>86</v>
      </c>
      <c r="AP2775" s="1" t="s">
        <v>57</v>
      </c>
      <c r="AQ2775" s="1" t="s">
        <v>25</v>
      </c>
      <c r="AR2775" s="1" t="s">
        <v>19</v>
      </c>
      <c r="AS2775" s="1" t="s">
        <v>23091</v>
      </c>
      <c r="AT2775" s="1" t="s">
        <v>26</v>
      </c>
    </row>
    <row r="2776" spans="1:46" x14ac:dyDescent="0.25">
      <c r="A2776" s="1" t="s">
        <v>20761</v>
      </c>
      <c r="B2776" s="2" t="s">
        <v>23101</v>
      </c>
      <c r="C2776" s="2" t="s">
        <v>23109</v>
      </c>
      <c r="D2776" s="1">
        <v>0</v>
      </c>
      <c r="E2776" s="1">
        <v>0</v>
      </c>
      <c r="F2776" s="1">
        <v>3</v>
      </c>
      <c r="G2776" s="1">
        <v>3</v>
      </c>
      <c r="H2776" s="6">
        <v>1</v>
      </c>
      <c r="I2776">
        <v>0</v>
      </c>
      <c r="J2776" s="1">
        <v>42</v>
      </c>
      <c r="K2776" s="1">
        <v>1</v>
      </c>
      <c r="L2776" s="1">
        <v>657</v>
      </c>
      <c r="M2776" s="6">
        <v>0.62</v>
      </c>
      <c r="N2776" s="4">
        <v>6000</v>
      </c>
      <c r="O2776" s="4">
        <v>500</v>
      </c>
      <c r="P2776" s="4">
        <v>350</v>
      </c>
      <c r="Q2776" s="3">
        <v>0.3</v>
      </c>
      <c r="R2776" s="1">
        <v>18</v>
      </c>
      <c r="S2776" s="1">
        <v>350</v>
      </c>
      <c r="T2776" s="1">
        <v>41</v>
      </c>
      <c r="U2776" s="1">
        <v>1</v>
      </c>
      <c r="V2776" s="1">
        <v>21</v>
      </c>
      <c r="W2776" s="1">
        <v>1</v>
      </c>
      <c r="X2776" s="1">
        <v>1</v>
      </c>
      <c r="Y2776" s="1">
        <v>0</v>
      </c>
      <c r="Z2776" s="1">
        <v>3</v>
      </c>
      <c r="AA2776" s="1">
        <v>0</v>
      </c>
      <c r="AB2776" s="1">
        <v>1</v>
      </c>
      <c r="AC2776" s="1">
        <v>5000</v>
      </c>
      <c r="AD2776" s="1">
        <v>312</v>
      </c>
      <c r="AE2776" s="1">
        <v>1510</v>
      </c>
      <c r="AF2776" s="1">
        <v>650</v>
      </c>
      <c r="AG2776" s="1">
        <v>390</v>
      </c>
      <c r="AH2776" s="1">
        <v>40</v>
      </c>
      <c r="AI2776" s="1">
        <v>7902</v>
      </c>
      <c r="AJ2776" s="1" t="s">
        <v>10852</v>
      </c>
      <c r="AK2776" s="1" t="s">
        <v>10853</v>
      </c>
      <c r="AL2776" s="1" t="s">
        <v>10854</v>
      </c>
      <c r="AM2776" s="1" t="s">
        <v>12</v>
      </c>
      <c r="AN2776" s="1" t="s">
        <v>23098</v>
      </c>
      <c r="AO2776" s="1" t="s">
        <v>86</v>
      </c>
      <c r="AP2776" s="1" t="s">
        <v>86</v>
      </c>
      <c r="AQ2776" s="1" t="s">
        <v>14</v>
      </c>
      <c r="AR2776" s="1" t="s">
        <v>30</v>
      </c>
      <c r="AS2776" s="1" t="s">
        <v>23090</v>
      </c>
      <c r="AT2776" s="1" t="s">
        <v>101</v>
      </c>
    </row>
    <row r="2777" spans="1:46" x14ac:dyDescent="0.25">
      <c r="A2777" s="1" t="s">
        <v>22490</v>
      </c>
      <c r="B2777" s="2" t="s">
        <v>23101</v>
      </c>
      <c r="C2777" s="2" t="s">
        <v>23109</v>
      </c>
      <c r="D2777" s="1">
        <v>0</v>
      </c>
      <c r="E2777" s="1">
        <v>0</v>
      </c>
      <c r="F2777" s="1">
        <v>1</v>
      </c>
      <c r="G2777" s="1">
        <v>1</v>
      </c>
      <c r="H2777" s="6">
        <v>1</v>
      </c>
      <c r="I2777">
        <v>0</v>
      </c>
      <c r="J2777" s="1">
        <v>42</v>
      </c>
      <c r="K2777" s="1">
        <v>1</v>
      </c>
      <c r="L2777" s="1">
        <v>633</v>
      </c>
      <c r="M2777" s="6">
        <v>0.05</v>
      </c>
      <c r="N2777" s="4">
        <v>2760</v>
      </c>
      <c r="O2777" s="4">
        <v>230</v>
      </c>
      <c r="P2777" s="4">
        <v>500</v>
      </c>
      <c r="Q2777" s="3">
        <v>0.28999999999999998</v>
      </c>
      <c r="R2777" s="1">
        <v>6</v>
      </c>
      <c r="S2777" s="1">
        <v>500</v>
      </c>
      <c r="T2777" s="1">
        <v>64</v>
      </c>
      <c r="U2777" s="1">
        <v>1</v>
      </c>
      <c r="V2777" s="1">
        <v>21</v>
      </c>
      <c r="W2777" s="1">
        <v>0</v>
      </c>
      <c r="X2777" s="1">
        <v>0</v>
      </c>
      <c r="Y2777" s="1">
        <v>1</v>
      </c>
      <c r="Z2777" s="1">
        <v>0</v>
      </c>
      <c r="AA2777" s="1">
        <v>1</v>
      </c>
      <c r="AB2777" s="1">
        <v>0</v>
      </c>
      <c r="AC2777" s="1">
        <v>0</v>
      </c>
      <c r="AD2777" s="1">
        <v>0</v>
      </c>
      <c r="AE2777" s="1">
        <v>0</v>
      </c>
      <c r="AF2777" s="1">
        <v>220</v>
      </c>
      <c r="AG2777" s="1">
        <v>0</v>
      </c>
      <c r="AH2777" s="1">
        <v>0</v>
      </c>
      <c r="AI2777" s="1">
        <v>220</v>
      </c>
      <c r="AJ2777" s="1" t="s">
        <v>15472</v>
      </c>
      <c r="AK2777" s="1" t="s">
        <v>15473</v>
      </c>
      <c r="AL2777" s="1" t="s">
        <v>15474</v>
      </c>
      <c r="AM2777" s="1" t="s">
        <v>12</v>
      </c>
      <c r="AN2777" s="1" t="s">
        <v>23098</v>
      </c>
      <c r="AO2777" s="1" t="s">
        <v>86</v>
      </c>
      <c r="AP2777" s="1" t="s">
        <v>57</v>
      </c>
      <c r="AQ2777" s="1" t="s">
        <v>25</v>
      </c>
      <c r="AR2777" s="1" t="s">
        <v>19</v>
      </c>
      <c r="AS2777" s="1" t="s">
        <v>23091</v>
      </c>
      <c r="AT2777" s="1" t="s">
        <v>26</v>
      </c>
    </row>
    <row r="2778" spans="1:46" x14ac:dyDescent="0.25">
      <c r="A2778" s="1" t="s">
        <v>21372</v>
      </c>
      <c r="B2778" s="2" t="s">
        <v>23076</v>
      </c>
      <c r="C2778" s="2" t="s">
        <v>23105</v>
      </c>
      <c r="D2778" s="1">
        <v>0</v>
      </c>
      <c r="E2778" s="1">
        <v>0</v>
      </c>
      <c r="F2778" s="1">
        <v>1</v>
      </c>
      <c r="G2778" s="1">
        <v>1</v>
      </c>
      <c r="H2778" s="6">
        <v>1</v>
      </c>
      <c r="I2778">
        <v>1</v>
      </c>
      <c r="J2778" s="1">
        <v>37</v>
      </c>
      <c r="K2778" s="1">
        <v>0</v>
      </c>
      <c r="L2778" s="1">
        <v>675</v>
      </c>
      <c r="M2778" s="6">
        <v>0.09</v>
      </c>
      <c r="N2778" s="4">
        <v>3800</v>
      </c>
      <c r="O2778" s="4">
        <v>320</v>
      </c>
      <c r="P2778" s="4">
        <v>200</v>
      </c>
      <c r="Q2778" s="3">
        <v>0.35</v>
      </c>
      <c r="R2778" s="1">
        <v>24</v>
      </c>
      <c r="S2778" s="1">
        <v>200</v>
      </c>
      <c r="T2778" s="1">
        <v>17</v>
      </c>
      <c r="U2778" s="1">
        <v>1</v>
      </c>
      <c r="V2778" s="1">
        <v>20</v>
      </c>
      <c r="W2778" s="1">
        <v>0</v>
      </c>
      <c r="X2778" s="1">
        <v>1</v>
      </c>
      <c r="Y2778" s="1">
        <v>0</v>
      </c>
      <c r="Z2778" s="1">
        <v>1</v>
      </c>
      <c r="AA2778" s="1">
        <v>0</v>
      </c>
      <c r="AB2778" s="1">
        <v>1</v>
      </c>
      <c r="AC2778" s="1">
        <v>0</v>
      </c>
      <c r="AD2778" s="1">
        <v>0</v>
      </c>
      <c r="AE2778" s="1">
        <v>100</v>
      </c>
      <c r="AF2778" s="1">
        <v>300</v>
      </c>
      <c r="AG2778" s="1">
        <v>0</v>
      </c>
      <c r="AH2778" s="1">
        <v>0</v>
      </c>
      <c r="AI2778" s="1">
        <v>400</v>
      </c>
      <c r="AJ2778" s="1" t="s">
        <v>12473</v>
      </c>
      <c r="AK2778" s="1" t="s">
        <v>12474</v>
      </c>
      <c r="AL2778" s="1" t="s">
        <v>12475</v>
      </c>
      <c r="AM2778" s="1" t="s">
        <v>16</v>
      </c>
      <c r="AN2778" s="1" t="s">
        <v>23097</v>
      </c>
      <c r="AO2778" s="1" t="s">
        <v>86</v>
      </c>
      <c r="AP2778" s="1" t="s">
        <v>57</v>
      </c>
      <c r="AQ2778" s="1" t="s">
        <v>14</v>
      </c>
      <c r="AR2778" s="1" t="s">
        <v>30</v>
      </c>
      <c r="AS2778" s="1" t="s">
        <v>23090</v>
      </c>
      <c r="AT2778" s="1" t="s">
        <v>101</v>
      </c>
    </row>
    <row r="2779" spans="1:46" x14ac:dyDescent="0.25">
      <c r="A2779" s="1" t="s">
        <v>22585</v>
      </c>
      <c r="B2779" s="2" t="s">
        <v>23076</v>
      </c>
      <c r="C2779" s="2" t="s">
        <v>23105</v>
      </c>
      <c r="D2779" s="1">
        <v>2</v>
      </c>
      <c r="E2779" s="1">
        <v>1</v>
      </c>
      <c r="F2779" s="1">
        <v>4</v>
      </c>
      <c r="G2779" s="1">
        <v>7</v>
      </c>
      <c r="H2779" s="6">
        <v>0.5714285714285714</v>
      </c>
      <c r="I2779">
        <v>0</v>
      </c>
      <c r="J2779" s="1">
        <v>40</v>
      </c>
      <c r="K2779" s="1">
        <v>0</v>
      </c>
      <c r="L2779" s="1">
        <v>644</v>
      </c>
      <c r="M2779" s="6">
        <v>0.22</v>
      </c>
      <c r="N2779" s="4">
        <v>7200</v>
      </c>
      <c r="O2779" s="4">
        <v>600</v>
      </c>
      <c r="P2779" s="4">
        <v>500</v>
      </c>
      <c r="Q2779" s="3">
        <v>0.28000000000000003</v>
      </c>
      <c r="R2779" s="1">
        <v>12</v>
      </c>
      <c r="S2779" s="1">
        <v>500</v>
      </c>
      <c r="T2779" s="1">
        <v>51</v>
      </c>
      <c r="U2779" s="1">
        <v>1</v>
      </c>
      <c r="V2779" s="1">
        <v>20</v>
      </c>
      <c r="W2779" s="1">
        <v>1</v>
      </c>
      <c r="X2779" s="1">
        <v>1</v>
      </c>
      <c r="Y2779" s="1">
        <v>0</v>
      </c>
      <c r="Z2779" s="1">
        <v>4</v>
      </c>
      <c r="AA2779" s="1">
        <v>0</v>
      </c>
      <c r="AB2779" s="1">
        <v>0</v>
      </c>
      <c r="AC2779" s="1">
        <v>517</v>
      </c>
      <c r="AD2779" s="1">
        <v>0</v>
      </c>
      <c r="AE2779" s="1">
        <v>0</v>
      </c>
      <c r="AF2779" s="1">
        <v>1100</v>
      </c>
      <c r="AG2779" s="1">
        <v>280</v>
      </c>
      <c r="AH2779" s="1">
        <v>0</v>
      </c>
      <c r="AI2779" s="1">
        <v>1897</v>
      </c>
      <c r="AJ2779" s="1" t="s">
        <v>15700</v>
      </c>
      <c r="AK2779" s="1" t="s">
        <v>15701</v>
      </c>
      <c r="AL2779" s="1" t="s">
        <v>15702</v>
      </c>
      <c r="AM2779" s="1" t="s">
        <v>12</v>
      </c>
      <c r="AN2779" s="1" t="s">
        <v>23097</v>
      </c>
      <c r="AO2779" s="1" t="s">
        <v>86</v>
      </c>
      <c r="AP2779" s="1" t="s">
        <v>86</v>
      </c>
      <c r="AQ2779" s="1" t="s">
        <v>14</v>
      </c>
      <c r="AR2779" s="1" t="s">
        <v>30</v>
      </c>
      <c r="AS2779" s="1" t="s">
        <v>23090</v>
      </c>
      <c r="AT2779" s="1" t="s">
        <v>26</v>
      </c>
    </row>
    <row r="2780" spans="1:46" x14ac:dyDescent="0.25">
      <c r="A2780" s="1" t="s">
        <v>21519</v>
      </c>
      <c r="B2780" s="2" t="s">
        <v>23076</v>
      </c>
      <c r="C2780" s="2" t="s">
        <v>23106</v>
      </c>
      <c r="D2780" s="1">
        <v>0</v>
      </c>
      <c r="E2780" s="1">
        <v>0</v>
      </c>
      <c r="F2780" s="1">
        <v>1</v>
      </c>
      <c r="G2780" s="1">
        <v>1</v>
      </c>
      <c r="H2780" s="6">
        <v>1</v>
      </c>
      <c r="I2780">
        <v>0</v>
      </c>
      <c r="J2780" s="1">
        <v>46</v>
      </c>
      <c r="K2780" s="1">
        <v>0</v>
      </c>
      <c r="L2780" s="1">
        <v>650</v>
      </c>
      <c r="M2780" s="6">
        <v>0.26</v>
      </c>
      <c r="N2780" s="4">
        <v>10000</v>
      </c>
      <c r="O2780" s="4">
        <v>450</v>
      </c>
      <c r="P2780" s="4">
        <v>1000</v>
      </c>
      <c r="Q2780" s="3">
        <v>0.33</v>
      </c>
      <c r="R2780" s="1">
        <v>24</v>
      </c>
      <c r="S2780" s="1">
        <v>1000</v>
      </c>
      <c r="T2780" s="1">
        <v>94</v>
      </c>
      <c r="U2780" s="1">
        <v>1</v>
      </c>
      <c r="V2780" s="1">
        <v>20</v>
      </c>
      <c r="W2780" s="1">
        <v>0</v>
      </c>
      <c r="X2780" s="1">
        <v>0</v>
      </c>
      <c r="Y2780" s="1">
        <v>0</v>
      </c>
      <c r="Z2780" s="1">
        <v>3</v>
      </c>
      <c r="AA2780" s="1">
        <v>1</v>
      </c>
      <c r="AB2780" s="1">
        <v>0</v>
      </c>
      <c r="AC2780" s="1">
        <v>0</v>
      </c>
      <c r="AD2780" s="1">
        <v>0</v>
      </c>
      <c r="AE2780" s="1">
        <v>0</v>
      </c>
      <c r="AF2780" s="1">
        <v>400</v>
      </c>
      <c r="AG2780" s="1">
        <v>0</v>
      </c>
      <c r="AH2780" s="1">
        <v>700</v>
      </c>
      <c r="AI2780" s="1">
        <v>1100</v>
      </c>
      <c r="AJ2780" s="1" t="s">
        <v>1816</v>
      </c>
      <c r="AK2780" s="1" t="s">
        <v>12859</v>
      </c>
      <c r="AL2780" s="1" t="s">
        <v>12860</v>
      </c>
      <c r="AM2780" s="1" t="s">
        <v>12</v>
      </c>
      <c r="AN2780" s="1" t="s">
        <v>23097</v>
      </c>
      <c r="AO2780" s="1" t="s">
        <v>86</v>
      </c>
      <c r="AP2780" s="1" t="s">
        <v>57</v>
      </c>
      <c r="AQ2780" s="1" t="s">
        <v>25</v>
      </c>
      <c r="AR2780" s="1" t="s">
        <v>30</v>
      </c>
      <c r="AS2780" s="1" t="s">
        <v>23091</v>
      </c>
      <c r="AT2780" s="1" t="s">
        <v>26</v>
      </c>
    </row>
    <row r="2781" spans="1:46" x14ac:dyDescent="0.25">
      <c r="A2781" s="1" t="s">
        <v>20436</v>
      </c>
      <c r="B2781" s="2" t="s">
        <v>23076</v>
      </c>
      <c r="C2781" s="2" t="s">
        <v>23106</v>
      </c>
      <c r="D2781" s="1">
        <v>1</v>
      </c>
      <c r="E2781" s="1">
        <v>4</v>
      </c>
      <c r="F2781" s="1">
        <v>4</v>
      </c>
      <c r="G2781" s="1">
        <v>9</v>
      </c>
      <c r="H2781" s="6">
        <v>0.44444444444444442</v>
      </c>
      <c r="I2781">
        <v>0</v>
      </c>
      <c r="J2781" s="1">
        <v>34</v>
      </c>
      <c r="K2781" s="1">
        <v>0</v>
      </c>
      <c r="L2781" s="1">
        <v>669</v>
      </c>
      <c r="M2781" s="6">
        <v>0.59</v>
      </c>
      <c r="N2781" s="4">
        <v>3840</v>
      </c>
      <c r="O2781" s="4">
        <v>310</v>
      </c>
      <c r="P2781" s="4">
        <v>730</v>
      </c>
      <c r="Q2781" s="3">
        <v>0.32</v>
      </c>
      <c r="R2781" s="1">
        <v>24</v>
      </c>
      <c r="S2781" s="1">
        <v>730</v>
      </c>
      <c r="T2781" s="1">
        <v>50</v>
      </c>
      <c r="U2781" s="1">
        <v>0</v>
      </c>
      <c r="V2781" s="1">
        <v>20</v>
      </c>
      <c r="W2781" s="1">
        <v>0</v>
      </c>
      <c r="X2781" s="1">
        <v>0</v>
      </c>
      <c r="Y2781" s="1">
        <v>1</v>
      </c>
      <c r="Z2781" s="1">
        <v>2</v>
      </c>
      <c r="AA2781" s="1">
        <v>0</v>
      </c>
      <c r="AB2781" s="1">
        <v>0</v>
      </c>
      <c r="AC2781" s="1">
        <v>2525</v>
      </c>
      <c r="AD2781" s="1">
        <v>613</v>
      </c>
      <c r="AE2781" s="1">
        <v>0</v>
      </c>
      <c r="AF2781" s="1">
        <v>688</v>
      </c>
      <c r="AG2781" s="1">
        <v>0</v>
      </c>
      <c r="AH2781" s="1">
        <v>0</v>
      </c>
      <c r="AI2781" s="1">
        <v>3826</v>
      </c>
      <c r="AJ2781" s="1" t="s">
        <v>8963</v>
      </c>
      <c r="AK2781" s="1" t="s">
        <v>8964</v>
      </c>
      <c r="AL2781" s="1" t="s">
        <v>8965</v>
      </c>
      <c r="AM2781" s="1" t="s">
        <v>12</v>
      </c>
      <c r="AN2781" s="1" t="s">
        <v>23097</v>
      </c>
      <c r="AO2781" s="1" t="s">
        <v>364</v>
      </c>
      <c r="AP2781" s="1" t="s">
        <v>57</v>
      </c>
      <c r="AQ2781" s="1" t="s">
        <v>25</v>
      </c>
      <c r="AR2781" s="1" t="s">
        <v>19</v>
      </c>
      <c r="AS2781" s="1" t="s">
        <v>23090</v>
      </c>
      <c r="AT2781" s="1" t="s">
        <v>26</v>
      </c>
    </row>
    <row r="2782" spans="1:46" x14ac:dyDescent="0.25">
      <c r="A2782" s="1" t="s">
        <v>19402</v>
      </c>
      <c r="B2782" s="2" t="s">
        <v>23076</v>
      </c>
      <c r="C2782" s="2" t="s">
        <v>23107</v>
      </c>
      <c r="D2782" s="1">
        <v>2</v>
      </c>
      <c r="E2782" s="1">
        <v>2</v>
      </c>
      <c r="F2782" s="1">
        <v>2</v>
      </c>
      <c r="G2782" s="1">
        <v>6</v>
      </c>
      <c r="H2782" s="6">
        <v>0.33333333333333331</v>
      </c>
      <c r="I2782">
        <v>0</v>
      </c>
      <c r="J2782" s="1">
        <v>38</v>
      </c>
      <c r="K2782" s="1">
        <v>1</v>
      </c>
      <c r="L2782" s="1">
        <v>682</v>
      </c>
      <c r="M2782" s="6">
        <v>0.25</v>
      </c>
      <c r="N2782" s="4">
        <v>18000</v>
      </c>
      <c r="O2782" s="4">
        <v>1500</v>
      </c>
      <c r="P2782" s="4">
        <v>1500</v>
      </c>
      <c r="Q2782" s="3">
        <v>0.3</v>
      </c>
      <c r="R2782" s="1">
        <v>24</v>
      </c>
      <c r="S2782" s="1">
        <v>1500</v>
      </c>
      <c r="T2782" s="1">
        <v>84</v>
      </c>
      <c r="U2782" s="1">
        <v>1</v>
      </c>
      <c r="V2782" s="1">
        <v>20</v>
      </c>
      <c r="W2782" s="1">
        <v>1</v>
      </c>
      <c r="X2782" s="1">
        <v>1</v>
      </c>
      <c r="Y2782" s="1">
        <v>1</v>
      </c>
      <c r="Z2782" s="1">
        <v>2</v>
      </c>
      <c r="AA2782" s="1">
        <v>0</v>
      </c>
      <c r="AB2782" s="1">
        <v>0</v>
      </c>
      <c r="AC2782" s="1">
        <v>0</v>
      </c>
      <c r="AD2782" s="1">
        <v>4300</v>
      </c>
      <c r="AE2782" s="1">
        <v>3714</v>
      </c>
      <c r="AF2782" s="1">
        <v>700</v>
      </c>
      <c r="AG2782" s="1">
        <v>0</v>
      </c>
      <c r="AH2782" s="1">
        <v>900</v>
      </c>
      <c r="AI2782" s="1">
        <v>9614</v>
      </c>
      <c r="AJ2782" s="1" t="s">
        <v>7085</v>
      </c>
      <c r="AK2782" s="1" t="s">
        <v>7086</v>
      </c>
      <c r="AL2782" s="1" t="s">
        <v>7087</v>
      </c>
      <c r="AM2782" s="1" t="s">
        <v>12</v>
      </c>
      <c r="AN2782" s="1" t="s">
        <v>23098</v>
      </c>
      <c r="AO2782" s="1" t="s">
        <v>86</v>
      </c>
      <c r="AP2782" s="1" t="s">
        <v>86</v>
      </c>
      <c r="AQ2782" s="1" t="s">
        <v>14</v>
      </c>
      <c r="AR2782" s="1" t="s">
        <v>19</v>
      </c>
      <c r="AS2782" s="1" t="s">
        <v>23090</v>
      </c>
      <c r="AT2782" s="1" t="s">
        <v>26</v>
      </c>
    </row>
    <row r="2783" spans="1:46" x14ac:dyDescent="0.25">
      <c r="A2783" s="1" t="s">
        <v>18853</v>
      </c>
      <c r="B2783" s="2" t="s">
        <v>23076</v>
      </c>
      <c r="C2783" s="2" t="s">
        <v>23108</v>
      </c>
      <c r="D2783" s="1">
        <v>0</v>
      </c>
      <c r="E2783" s="1">
        <v>0</v>
      </c>
      <c r="F2783" s="1">
        <v>3</v>
      </c>
      <c r="G2783" s="1">
        <v>3</v>
      </c>
      <c r="H2783" s="6">
        <v>1</v>
      </c>
      <c r="I2783">
        <v>1</v>
      </c>
      <c r="J2783" s="1">
        <v>32</v>
      </c>
      <c r="K2783" s="1">
        <v>1</v>
      </c>
      <c r="L2783" s="1">
        <v>716</v>
      </c>
      <c r="M2783" s="6">
        <v>0.46</v>
      </c>
      <c r="N2783" s="4">
        <v>3000</v>
      </c>
      <c r="O2783" s="4">
        <v>250</v>
      </c>
      <c r="P2783" s="4">
        <v>300</v>
      </c>
      <c r="Q2783" s="3">
        <v>0.35</v>
      </c>
      <c r="R2783" s="1">
        <v>24</v>
      </c>
      <c r="S2783" s="1">
        <v>300</v>
      </c>
      <c r="T2783" s="1">
        <v>40</v>
      </c>
      <c r="U2783" s="1">
        <v>1</v>
      </c>
      <c r="V2783" s="1">
        <v>20</v>
      </c>
      <c r="W2783" s="1">
        <v>1</v>
      </c>
      <c r="X2783" s="1">
        <v>1</v>
      </c>
      <c r="Y2783" s="1">
        <v>0</v>
      </c>
      <c r="Z2783" s="1">
        <v>5</v>
      </c>
      <c r="AA2783" s="1">
        <v>0</v>
      </c>
      <c r="AB2783" s="1">
        <v>1</v>
      </c>
      <c r="AC2783" s="1">
        <v>870</v>
      </c>
      <c r="AD2783" s="1">
        <v>0</v>
      </c>
      <c r="AE2783" s="1">
        <v>0</v>
      </c>
      <c r="AF2783" s="1">
        <v>1197</v>
      </c>
      <c r="AG2783" s="1">
        <v>240</v>
      </c>
      <c r="AH2783" s="1">
        <v>0</v>
      </c>
      <c r="AI2783" s="1">
        <v>2307</v>
      </c>
      <c r="AJ2783" s="1" t="s">
        <v>5554</v>
      </c>
      <c r="AK2783" s="1" t="s">
        <v>5555</v>
      </c>
      <c r="AL2783" s="1" t="s">
        <v>5556</v>
      </c>
      <c r="AM2783" s="1" t="s">
        <v>16</v>
      </c>
      <c r="AN2783" s="1" t="s">
        <v>23098</v>
      </c>
      <c r="AO2783" s="1" t="s">
        <v>86</v>
      </c>
      <c r="AP2783" s="1" t="s">
        <v>86</v>
      </c>
      <c r="AQ2783" s="1" t="s">
        <v>14</v>
      </c>
      <c r="AR2783" s="1" t="s">
        <v>30</v>
      </c>
      <c r="AS2783" s="1" t="s">
        <v>23090</v>
      </c>
      <c r="AT2783" s="1" t="s">
        <v>101</v>
      </c>
    </row>
    <row r="2784" spans="1:46" x14ac:dyDescent="0.25">
      <c r="A2784" s="1" t="s">
        <v>22864</v>
      </c>
      <c r="B2784" s="2" t="s">
        <v>23076</v>
      </c>
      <c r="C2784" s="2" t="s">
        <v>23108</v>
      </c>
      <c r="D2784" s="1">
        <v>0</v>
      </c>
      <c r="E2784" s="1">
        <v>0</v>
      </c>
      <c r="F2784" s="1">
        <v>3</v>
      </c>
      <c r="G2784" s="1">
        <v>3</v>
      </c>
      <c r="H2784" s="6">
        <v>1</v>
      </c>
      <c r="I2784">
        <v>1</v>
      </c>
      <c r="J2784" s="1">
        <v>49</v>
      </c>
      <c r="K2784" s="1">
        <v>0</v>
      </c>
      <c r="L2784" s="1">
        <v>523</v>
      </c>
      <c r="M2784" s="6">
        <v>0.17</v>
      </c>
      <c r="N2784" s="4">
        <v>1400</v>
      </c>
      <c r="O2784" s="4">
        <v>100</v>
      </c>
      <c r="P2784" s="4">
        <v>100</v>
      </c>
      <c r="Q2784" s="3">
        <v>0.28999999999999998</v>
      </c>
      <c r="R2784" s="1">
        <v>24</v>
      </c>
      <c r="S2784" s="1">
        <v>100</v>
      </c>
      <c r="T2784" s="1">
        <v>10</v>
      </c>
      <c r="U2784" s="1">
        <v>1</v>
      </c>
      <c r="V2784" s="1">
        <v>20</v>
      </c>
      <c r="W2784" s="1">
        <v>0</v>
      </c>
      <c r="X2784" s="1">
        <v>0</v>
      </c>
      <c r="Y2784" s="1">
        <v>0</v>
      </c>
      <c r="Z2784" s="1">
        <v>4</v>
      </c>
      <c r="AA2784" s="1">
        <v>1</v>
      </c>
      <c r="AB2784" s="1">
        <v>1</v>
      </c>
      <c r="AC2784" s="1">
        <v>256</v>
      </c>
      <c r="AD2784" s="1">
        <v>107</v>
      </c>
      <c r="AE2784" s="1">
        <v>0</v>
      </c>
      <c r="AF2784" s="1">
        <v>0</v>
      </c>
      <c r="AG2784" s="1">
        <v>0</v>
      </c>
      <c r="AH2784" s="1">
        <v>0</v>
      </c>
      <c r="AI2784" s="1">
        <v>363</v>
      </c>
      <c r="AJ2784" s="1" t="s">
        <v>16449</v>
      </c>
      <c r="AK2784" s="1" t="s">
        <v>16450</v>
      </c>
      <c r="AL2784" s="1" t="s">
        <v>16451</v>
      </c>
      <c r="AM2784" s="1" t="s">
        <v>16</v>
      </c>
      <c r="AN2784" s="1" t="s">
        <v>23097</v>
      </c>
      <c r="AO2784" s="1" t="s">
        <v>86</v>
      </c>
      <c r="AP2784" s="1" t="s">
        <v>57</v>
      </c>
      <c r="AQ2784" s="1" t="s">
        <v>25</v>
      </c>
      <c r="AR2784" s="1" t="s">
        <v>30</v>
      </c>
      <c r="AS2784" s="1" t="s">
        <v>23091</v>
      </c>
      <c r="AT2784" s="1" t="s">
        <v>101</v>
      </c>
    </row>
    <row r="2785" spans="1:46" x14ac:dyDescent="0.25">
      <c r="A2785" s="1" t="s">
        <v>21179</v>
      </c>
      <c r="B2785" s="2" t="s">
        <v>23076</v>
      </c>
      <c r="C2785" s="2" t="s">
        <v>23109</v>
      </c>
      <c r="D2785" s="1">
        <v>1</v>
      </c>
      <c r="E2785" s="1">
        <v>1</v>
      </c>
      <c r="F2785" s="1">
        <v>1</v>
      </c>
      <c r="G2785" s="1">
        <v>3</v>
      </c>
      <c r="H2785" s="6">
        <v>0.33333333333333331</v>
      </c>
      <c r="I2785">
        <v>0</v>
      </c>
      <c r="J2785" s="1">
        <v>37</v>
      </c>
      <c r="K2785" s="1">
        <v>0</v>
      </c>
      <c r="L2785" s="1">
        <v>518</v>
      </c>
      <c r="M2785" s="6">
        <v>0.46</v>
      </c>
      <c r="N2785" s="4">
        <v>3500</v>
      </c>
      <c r="O2785" s="4">
        <v>280</v>
      </c>
      <c r="P2785" s="4">
        <v>100</v>
      </c>
      <c r="Q2785" s="3">
        <v>0.3</v>
      </c>
      <c r="R2785" s="1">
        <v>12</v>
      </c>
      <c r="S2785" s="1">
        <v>100</v>
      </c>
      <c r="T2785" s="1">
        <v>15</v>
      </c>
      <c r="U2785" s="1">
        <v>1</v>
      </c>
      <c r="V2785" s="1">
        <v>20</v>
      </c>
      <c r="W2785" s="1">
        <v>0</v>
      </c>
      <c r="X2785" s="1">
        <v>0</v>
      </c>
      <c r="Y2785" s="1">
        <v>1</v>
      </c>
      <c r="Z2785" s="1">
        <v>0</v>
      </c>
      <c r="AA2785" s="1">
        <v>1</v>
      </c>
      <c r="AB2785" s="1">
        <v>0</v>
      </c>
      <c r="AC2785" s="1">
        <v>470</v>
      </c>
      <c r="AD2785" s="1">
        <v>0</v>
      </c>
      <c r="AE2785" s="1">
        <v>850</v>
      </c>
      <c r="AF2785" s="1">
        <v>330</v>
      </c>
      <c r="AG2785" s="1">
        <v>0</v>
      </c>
      <c r="AH2785" s="1">
        <v>900</v>
      </c>
      <c r="AI2785" s="1">
        <v>2550</v>
      </c>
      <c r="AJ2785" s="1" t="s">
        <v>10267</v>
      </c>
      <c r="AK2785" s="1" t="s">
        <v>11970</v>
      </c>
      <c r="AL2785" s="1" t="s">
        <v>11971</v>
      </c>
      <c r="AM2785" s="1" t="s">
        <v>12</v>
      </c>
      <c r="AN2785" s="1" t="s">
        <v>23097</v>
      </c>
      <c r="AO2785" s="1" t="s">
        <v>86</v>
      </c>
      <c r="AP2785" s="1" t="s">
        <v>57</v>
      </c>
      <c r="AQ2785" s="1" t="s">
        <v>25</v>
      </c>
      <c r="AR2785" s="1" t="s">
        <v>19</v>
      </c>
      <c r="AS2785" s="1" t="s">
        <v>23091</v>
      </c>
      <c r="AT2785" s="1" t="s">
        <v>26</v>
      </c>
    </row>
    <row r="2786" spans="1:46" x14ac:dyDescent="0.25">
      <c r="A2786" s="1" t="s">
        <v>18517</v>
      </c>
      <c r="B2786" s="2" t="s">
        <v>23073</v>
      </c>
      <c r="C2786" s="2" t="s">
        <v>23105</v>
      </c>
      <c r="D2786" s="1">
        <v>0</v>
      </c>
      <c r="E2786" s="1">
        <v>1</v>
      </c>
      <c r="F2786" s="1">
        <v>2</v>
      </c>
      <c r="G2786" s="1">
        <v>3</v>
      </c>
      <c r="H2786" s="6">
        <v>0.66666666666666663</v>
      </c>
      <c r="I2786">
        <v>0</v>
      </c>
      <c r="J2786" s="1">
        <v>31</v>
      </c>
      <c r="K2786" s="1">
        <v>0</v>
      </c>
      <c r="L2786" s="1">
        <v>600</v>
      </c>
      <c r="M2786" s="6">
        <v>0.28000000000000003</v>
      </c>
      <c r="N2786" s="4">
        <v>4200</v>
      </c>
      <c r="O2786" s="4">
        <v>350</v>
      </c>
      <c r="P2786" s="4">
        <v>700</v>
      </c>
      <c r="Q2786" s="3">
        <v>0.35</v>
      </c>
      <c r="R2786" s="1">
        <v>12</v>
      </c>
      <c r="S2786" s="1">
        <v>700</v>
      </c>
      <c r="T2786" s="1">
        <v>83</v>
      </c>
      <c r="U2786" s="1">
        <v>0</v>
      </c>
      <c r="V2786" s="1">
        <v>20</v>
      </c>
      <c r="W2786" s="1">
        <v>1</v>
      </c>
      <c r="X2786" s="1">
        <v>1</v>
      </c>
      <c r="Y2786" s="1">
        <v>1</v>
      </c>
      <c r="Z2786" s="1">
        <v>2</v>
      </c>
      <c r="AA2786" s="1">
        <v>0</v>
      </c>
      <c r="AB2786" s="1">
        <v>1</v>
      </c>
      <c r="AC2786" s="1">
        <v>0</v>
      </c>
      <c r="AD2786" s="1">
        <v>647</v>
      </c>
      <c r="AE2786" s="1">
        <v>0</v>
      </c>
      <c r="AF2786" s="1">
        <v>0</v>
      </c>
      <c r="AG2786" s="1">
        <v>240</v>
      </c>
      <c r="AH2786" s="1">
        <v>0</v>
      </c>
      <c r="AI2786" s="1">
        <v>887</v>
      </c>
      <c r="AJ2786" s="1" t="s">
        <v>4572</v>
      </c>
      <c r="AK2786" s="1" t="s">
        <v>4573</v>
      </c>
      <c r="AL2786" s="1" t="s">
        <v>4574</v>
      </c>
      <c r="AM2786" s="1" t="s">
        <v>12</v>
      </c>
      <c r="AN2786" s="1" t="s">
        <v>23097</v>
      </c>
      <c r="AO2786" s="1" t="s">
        <v>364</v>
      </c>
      <c r="AP2786" s="1" t="s">
        <v>86</v>
      </c>
      <c r="AQ2786" s="1" t="s">
        <v>14</v>
      </c>
      <c r="AR2786" s="1" t="s">
        <v>19</v>
      </c>
      <c r="AS2786" s="1" t="s">
        <v>23090</v>
      </c>
      <c r="AT2786" s="1" t="s">
        <v>101</v>
      </c>
    </row>
    <row r="2787" spans="1:46" x14ac:dyDescent="0.25">
      <c r="A2787" s="1" t="s">
        <v>17177</v>
      </c>
      <c r="B2787" s="2" t="s">
        <v>23073</v>
      </c>
      <c r="C2787" s="2" t="s">
        <v>23105</v>
      </c>
      <c r="D2787" s="1">
        <v>6</v>
      </c>
      <c r="E2787" s="1">
        <v>4</v>
      </c>
      <c r="F2787" s="1">
        <v>3</v>
      </c>
      <c r="G2787" s="1">
        <v>13</v>
      </c>
      <c r="H2787" s="6">
        <v>0.23076923076923078</v>
      </c>
      <c r="I2787">
        <v>0</v>
      </c>
      <c r="J2787" s="1">
        <v>41</v>
      </c>
      <c r="K2787" s="1">
        <v>0</v>
      </c>
      <c r="L2787" s="1">
        <v>563</v>
      </c>
      <c r="M2787" s="6">
        <v>0.52</v>
      </c>
      <c r="N2787" s="4">
        <v>3600</v>
      </c>
      <c r="O2787" s="4">
        <v>300</v>
      </c>
      <c r="P2787" s="4">
        <v>400</v>
      </c>
      <c r="Q2787" s="3">
        <v>0.35</v>
      </c>
      <c r="R2787" s="1">
        <v>24</v>
      </c>
      <c r="S2787" s="1">
        <v>400</v>
      </c>
      <c r="T2787" s="1">
        <v>60</v>
      </c>
      <c r="U2787" s="1">
        <v>0</v>
      </c>
      <c r="V2787" s="1">
        <v>20</v>
      </c>
      <c r="W2787" s="1">
        <v>0</v>
      </c>
      <c r="X2787" s="1">
        <v>0</v>
      </c>
      <c r="Y2787" s="1">
        <v>1</v>
      </c>
      <c r="Z2787" s="1">
        <v>0</v>
      </c>
      <c r="AA2787" s="1">
        <v>0</v>
      </c>
      <c r="AB2787" s="1">
        <v>0</v>
      </c>
      <c r="AC2787" s="1">
        <v>1029</v>
      </c>
      <c r="AD2787" s="1">
        <v>476</v>
      </c>
      <c r="AE2787" s="1">
        <v>695</v>
      </c>
      <c r="AF2787" s="1">
        <v>420</v>
      </c>
      <c r="AG2787" s="1">
        <v>232</v>
      </c>
      <c r="AH2787" s="1">
        <v>200</v>
      </c>
      <c r="AI2787" s="1">
        <v>3052</v>
      </c>
      <c r="AJ2787" s="1" t="s">
        <v>519</v>
      </c>
      <c r="AK2787" s="1" t="s">
        <v>520</v>
      </c>
      <c r="AL2787" s="1" t="s">
        <v>521</v>
      </c>
      <c r="AM2787" s="1" t="s">
        <v>12</v>
      </c>
      <c r="AN2787" s="1" t="s">
        <v>23097</v>
      </c>
      <c r="AO2787" s="1" t="s">
        <v>364</v>
      </c>
      <c r="AP2787" s="1" t="s">
        <v>57</v>
      </c>
      <c r="AQ2787" s="1" t="s">
        <v>25</v>
      </c>
      <c r="AR2787" s="1" t="s">
        <v>19</v>
      </c>
      <c r="AS2787" s="1" t="s">
        <v>23090</v>
      </c>
      <c r="AT2787" s="1" t="s">
        <v>26</v>
      </c>
    </row>
    <row r="2788" spans="1:46" x14ac:dyDescent="0.25">
      <c r="A2788" s="1" t="s">
        <v>20342</v>
      </c>
      <c r="B2788" s="2" t="s">
        <v>23073</v>
      </c>
      <c r="C2788" s="2" t="s">
        <v>23105</v>
      </c>
      <c r="D2788" s="1">
        <v>0</v>
      </c>
      <c r="E2788" s="1">
        <v>0</v>
      </c>
      <c r="F2788" s="1">
        <v>3</v>
      </c>
      <c r="G2788" s="1">
        <v>3</v>
      </c>
      <c r="H2788" s="6">
        <v>1</v>
      </c>
      <c r="I2788">
        <v>1</v>
      </c>
      <c r="J2788" s="1">
        <v>34</v>
      </c>
      <c r="K2788" s="1">
        <v>1</v>
      </c>
      <c r="L2788" s="1">
        <v>617</v>
      </c>
      <c r="M2788" s="6">
        <v>0.32</v>
      </c>
      <c r="N2788" s="4">
        <v>1800</v>
      </c>
      <c r="O2788" s="4">
        <v>140</v>
      </c>
      <c r="P2788" s="4">
        <v>100</v>
      </c>
      <c r="Q2788" s="3">
        <v>0.39</v>
      </c>
      <c r="R2788" s="1">
        <v>6</v>
      </c>
      <c r="S2788" s="1">
        <v>100</v>
      </c>
      <c r="T2788" s="1">
        <v>19</v>
      </c>
      <c r="U2788" s="1">
        <v>1</v>
      </c>
      <c r="V2788" s="1">
        <v>20</v>
      </c>
      <c r="W2788" s="1">
        <v>1</v>
      </c>
      <c r="X2788" s="1">
        <v>0</v>
      </c>
      <c r="Y2788" s="1">
        <v>1</v>
      </c>
      <c r="Z2788" s="1">
        <v>3</v>
      </c>
      <c r="AA2788" s="1">
        <v>0</v>
      </c>
      <c r="AB2788" s="1">
        <v>1</v>
      </c>
      <c r="AC2788" s="1">
        <v>273</v>
      </c>
      <c r="AD2788" s="1">
        <v>509</v>
      </c>
      <c r="AE2788" s="1">
        <v>0</v>
      </c>
      <c r="AF2788" s="1">
        <v>0</v>
      </c>
      <c r="AG2788" s="1">
        <v>0</v>
      </c>
      <c r="AH2788" s="1">
        <v>0</v>
      </c>
      <c r="AI2788" s="1">
        <v>782</v>
      </c>
      <c r="AJ2788" s="1" t="s">
        <v>9668</v>
      </c>
      <c r="AK2788" s="1" t="s">
        <v>9669</v>
      </c>
      <c r="AL2788" s="1" t="s">
        <v>9670</v>
      </c>
      <c r="AM2788" s="1" t="s">
        <v>16</v>
      </c>
      <c r="AN2788" s="1" t="s">
        <v>23098</v>
      </c>
      <c r="AO2788" s="1" t="s">
        <v>86</v>
      </c>
      <c r="AP2788" s="1" t="s">
        <v>86</v>
      </c>
      <c r="AQ2788" s="1" t="s">
        <v>25</v>
      </c>
      <c r="AR2788" s="1" t="s">
        <v>19</v>
      </c>
      <c r="AS2788" s="1" t="s">
        <v>23090</v>
      </c>
      <c r="AT2788" s="1" t="s">
        <v>101</v>
      </c>
    </row>
    <row r="2789" spans="1:46" x14ac:dyDescent="0.25">
      <c r="A2789" s="1" t="s">
        <v>18571</v>
      </c>
      <c r="B2789" s="2" t="s">
        <v>23073</v>
      </c>
      <c r="C2789" s="2" t="s">
        <v>23105</v>
      </c>
      <c r="D2789" s="1">
        <v>1</v>
      </c>
      <c r="E2789" s="1">
        <v>4</v>
      </c>
      <c r="F2789" s="1">
        <v>2</v>
      </c>
      <c r="G2789" s="1">
        <v>7</v>
      </c>
      <c r="H2789" s="6">
        <v>0.2857142857142857</v>
      </c>
      <c r="I2789">
        <v>1</v>
      </c>
      <c r="J2789" s="1">
        <v>28</v>
      </c>
      <c r="K2789" s="1">
        <v>1</v>
      </c>
      <c r="L2789" s="1">
        <v>805</v>
      </c>
      <c r="M2789" s="6">
        <v>0.86</v>
      </c>
      <c r="N2789" s="4">
        <v>3600</v>
      </c>
      <c r="O2789" s="4">
        <v>300</v>
      </c>
      <c r="P2789" s="4">
        <v>700</v>
      </c>
      <c r="Q2789" s="3">
        <v>0.3</v>
      </c>
      <c r="R2789" s="1">
        <v>24</v>
      </c>
      <c r="S2789" s="1">
        <v>700</v>
      </c>
      <c r="T2789" s="1">
        <v>75</v>
      </c>
      <c r="U2789" s="1">
        <v>0</v>
      </c>
      <c r="V2789" s="1">
        <v>20</v>
      </c>
      <c r="W2789" s="1">
        <v>1</v>
      </c>
      <c r="X2789" s="1">
        <v>1</v>
      </c>
      <c r="Y2789" s="1">
        <v>0</v>
      </c>
      <c r="Z2789" s="1">
        <v>2</v>
      </c>
      <c r="AA2789" s="1">
        <v>1</v>
      </c>
      <c r="AB2789" s="1">
        <v>1</v>
      </c>
      <c r="AC2789" s="1">
        <v>15365</v>
      </c>
      <c r="AD2789" s="1">
        <v>0</v>
      </c>
      <c r="AE2789" s="1">
        <v>1089</v>
      </c>
      <c r="AF2789" s="1">
        <v>661</v>
      </c>
      <c r="AG2789" s="1">
        <v>240</v>
      </c>
      <c r="AH2789" s="1">
        <v>300</v>
      </c>
      <c r="AI2789" s="1">
        <v>17655</v>
      </c>
      <c r="AJ2789" s="1" t="s">
        <v>4718</v>
      </c>
      <c r="AK2789" s="1" t="s">
        <v>4719</v>
      </c>
      <c r="AL2789" s="1" t="s">
        <v>4720</v>
      </c>
      <c r="AM2789" s="1" t="s">
        <v>16</v>
      </c>
      <c r="AN2789" s="1" t="s">
        <v>23098</v>
      </c>
      <c r="AO2789" s="1" t="s">
        <v>364</v>
      </c>
      <c r="AP2789" s="1" t="s">
        <v>86</v>
      </c>
      <c r="AQ2789" s="1" t="s">
        <v>14</v>
      </c>
      <c r="AR2789" s="1" t="s">
        <v>30</v>
      </c>
      <c r="AS2789" s="1" t="s">
        <v>23091</v>
      </c>
      <c r="AT2789" s="1" t="s">
        <v>101</v>
      </c>
    </row>
    <row r="2790" spans="1:46" x14ac:dyDescent="0.25">
      <c r="A2790" s="1" t="s">
        <v>17276</v>
      </c>
      <c r="B2790" s="2" t="s">
        <v>23073</v>
      </c>
      <c r="C2790" s="2" t="s">
        <v>23106</v>
      </c>
      <c r="D2790" s="1">
        <v>0</v>
      </c>
      <c r="E2790" s="1">
        <v>0</v>
      </c>
      <c r="F2790" s="1">
        <v>1</v>
      </c>
      <c r="G2790" s="1">
        <v>1</v>
      </c>
      <c r="H2790" s="6">
        <v>1</v>
      </c>
      <c r="I2790">
        <v>0</v>
      </c>
      <c r="J2790" s="1">
        <v>40</v>
      </c>
      <c r="K2790" s="1">
        <v>1</v>
      </c>
      <c r="L2790" s="1">
        <v>621</v>
      </c>
      <c r="M2790" s="6">
        <v>0.85</v>
      </c>
      <c r="N2790" s="4">
        <v>2200</v>
      </c>
      <c r="O2790" s="4">
        <v>165</v>
      </c>
      <c r="P2790" s="4">
        <v>900</v>
      </c>
      <c r="Q2790" s="3">
        <v>0.3</v>
      </c>
      <c r="R2790" s="1">
        <v>24</v>
      </c>
      <c r="S2790" s="1">
        <v>900</v>
      </c>
      <c r="T2790" s="1">
        <v>27</v>
      </c>
      <c r="U2790" s="1">
        <v>0</v>
      </c>
      <c r="V2790" s="1">
        <v>20</v>
      </c>
      <c r="W2790" s="1">
        <v>0</v>
      </c>
      <c r="X2790" s="1">
        <v>0</v>
      </c>
      <c r="Y2790" s="1">
        <v>0</v>
      </c>
      <c r="Z2790" s="1">
        <v>1</v>
      </c>
      <c r="AA2790" s="1">
        <v>0</v>
      </c>
      <c r="AB2790" s="1">
        <v>1</v>
      </c>
      <c r="AC2790" s="1">
        <v>5928</v>
      </c>
      <c r="AD2790" s="1">
        <v>0</v>
      </c>
      <c r="AE2790" s="1">
        <v>472</v>
      </c>
      <c r="AF2790" s="1">
        <v>0</v>
      </c>
      <c r="AG2790" s="1">
        <v>46</v>
      </c>
      <c r="AH2790" s="1">
        <v>300</v>
      </c>
      <c r="AI2790" s="1">
        <v>6746</v>
      </c>
      <c r="AJ2790" s="1" t="s">
        <v>844</v>
      </c>
      <c r="AK2790" s="1" t="s">
        <v>845</v>
      </c>
      <c r="AL2790" s="1" t="s">
        <v>846</v>
      </c>
      <c r="AM2790" s="1" t="s">
        <v>12</v>
      </c>
      <c r="AN2790" s="1" t="s">
        <v>23098</v>
      </c>
      <c r="AO2790" s="1" t="s">
        <v>364</v>
      </c>
      <c r="AP2790" s="1" t="s">
        <v>57</v>
      </c>
      <c r="AQ2790" s="1" t="s">
        <v>25</v>
      </c>
      <c r="AR2790" s="1" t="s">
        <v>30</v>
      </c>
      <c r="AS2790" s="1" t="s">
        <v>23090</v>
      </c>
      <c r="AT2790" s="1" t="s">
        <v>101</v>
      </c>
    </row>
    <row r="2791" spans="1:46" x14ac:dyDescent="0.25">
      <c r="A2791" s="1" t="s">
        <v>21051</v>
      </c>
      <c r="B2791" s="2" t="s">
        <v>23073</v>
      </c>
      <c r="C2791" s="2" t="s">
        <v>23107</v>
      </c>
      <c r="D2791" s="1">
        <v>0</v>
      </c>
      <c r="E2791" s="1">
        <v>0</v>
      </c>
      <c r="F2791" s="1">
        <v>1</v>
      </c>
      <c r="G2791" s="1">
        <v>1</v>
      </c>
      <c r="H2791" s="6">
        <v>1</v>
      </c>
      <c r="I2791">
        <v>0</v>
      </c>
      <c r="J2791" s="1">
        <v>37</v>
      </c>
      <c r="K2791" s="1">
        <v>0</v>
      </c>
      <c r="L2791" s="1">
        <v>663</v>
      </c>
      <c r="M2791" s="6">
        <v>0.1</v>
      </c>
      <c r="N2791" s="4">
        <v>12000</v>
      </c>
      <c r="O2791" s="4">
        <v>1000</v>
      </c>
      <c r="P2791" s="4">
        <v>1000</v>
      </c>
      <c r="Q2791" s="3">
        <v>0.36</v>
      </c>
      <c r="R2791" s="1">
        <v>24</v>
      </c>
      <c r="S2791" s="1">
        <v>1000</v>
      </c>
      <c r="T2791" s="1">
        <v>97</v>
      </c>
      <c r="U2791" s="1">
        <v>1</v>
      </c>
      <c r="V2791" s="1">
        <v>20</v>
      </c>
      <c r="W2791" s="1">
        <v>1</v>
      </c>
      <c r="X2791" s="1">
        <v>0</v>
      </c>
      <c r="Y2791" s="1">
        <v>0</v>
      </c>
      <c r="Z2791" s="1">
        <v>5</v>
      </c>
      <c r="AA2791" s="1">
        <v>0</v>
      </c>
      <c r="AB2791" s="1">
        <v>1</v>
      </c>
      <c r="AC2791" s="1">
        <v>2700</v>
      </c>
      <c r="AD2791" s="1">
        <v>0</v>
      </c>
      <c r="AE2791" s="1">
        <v>0</v>
      </c>
      <c r="AF2791" s="1">
        <v>0</v>
      </c>
      <c r="AG2791" s="1">
        <v>0</v>
      </c>
      <c r="AH2791" s="1">
        <v>500</v>
      </c>
      <c r="AI2791" s="1">
        <v>3200</v>
      </c>
      <c r="AJ2791" s="1" t="s">
        <v>11610</v>
      </c>
      <c r="AK2791" s="1" t="s">
        <v>11611</v>
      </c>
      <c r="AL2791" s="1" t="s">
        <v>11612</v>
      </c>
      <c r="AM2791" s="1" t="s">
        <v>12</v>
      </c>
      <c r="AN2791" s="1" t="s">
        <v>23097</v>
      </c>
      <c r="AO2791" s="1" t="s">
        <v>86</v>
      </c>
      <c r="AP2791" s="1" t="s">
        <v>86</v>
      </c>
      <c r="AQ2791" s="1" t="s">
        <v>25</v>
      </c>
      <c r="AR2791" s="1" t="s">
        <v>30</v>
      </c>
      <c r="AS2791" s="1" t="s">
        <v>23090</v>
      </c>
      <c r="AT2791" s="1" t="s">
        <v>101</v>
      </c>
    </row>
    <row r="2792" spans="1:46" x14ac:dyDescent="0.25">
      <c r="A2792" s="1" t="s">
        <v>18846</v>
      </c>
      <c r="B2792" s="2" t="s">
        <v>23073</v>
      </c>
      <c r="C2792" s="2" t="s">
        <v>23108</v>
      </c>
      <c r="D2792" s="1">
        <v>0</v>
      </c>
      <c r="E2792" s="1">
        <v>2</v>
      </c>
      <c r="F2792" s="1">
        <v>1</v>
      </c>
      <c r="G2792" s="1">
        <v>3</v>
      </c>
      <c r="H2792" s="6">
        <v>0.33333333333333331</v>
      </c>
      <c r="I2792">
        <v>1</v>
      </c>
      <c r="J2792" s="1">
        <v>37</v>
      </c>
      <c r="K2792" s="1">
        <v>1</v>
      </c>
      <c r="L2792" s="1">
        <v>692</v>
      </c>
      <c r="M2792" s="6">
        <v>0.81</v>
      </c>
      <c r="N2792" s="4">
        <v>1800</v>
      </c>
      <c r="O2792" s="4">
        <v>130</v>
      </c>
      <c r="P2792" s="4">
        <v>450</v>
      </c>
      <c r="Q2792" s="3">
        <v>0.3</v>
      </c>
      <c r="R2792" s="1">
        <v>24</v>
      </c>
      <c r="S2792" s="1">
        <v>450</v>
      </c>
      <c r="T2792" s="1">
        <v>38</v>
      </c>
      <c r="U2792" s="1">
        <v>0</v>
      </c>
      <c r="V2792" s="1">
        <v>20</v>
      </c>
      <c r="W2792" s="1">
        <v>0</v>
      </c>
      <c r="X2792" s="1">
        <v>0</v>
      </c>
      <c r="Y2792" s="1">
        <v>0</v>
      </c>
      <c r="Z2792" s="1">
        <v>5</v>
      </c>
      <c r="AA2792" s="1">
        <v>0</v>
      </c>
      <c r="AB2792" s="1">
        <v>1</v>
      </c>
      <c r="AC2792" s="1">
        <v>0</v>
      </c>
      <c r="AD2792" s="1">
        <v>0</v>
      </c>
      <c r="AE2792" s="1">
        <v>530</v>
      </c>
      <c r="AF2792" s="1">
        <v>658</v>
      </c>
      <c r="AG2792" s="1">
        <v>0</v>
      </c>
      <c r="AH2792" s="1">
        <v>415</v>
      </c>
      <c r="AI2792" s="1">
        <v>1603</v>
      </c>
      <c r="AJ2792" s="1" t="s">
        <v>5536</v>
      </c>
      <c r="AK2792" s="1" t="s">
        <v>5537</v>
      </c>
      <c r="AL2792" s="1" t="s">
        <v>5538</v>
      </c>
      <c r="AM2792" s="1" t="s">
        <v>16</v>
      </c>
      <c r="AN2792" s="1" t="s">
        <v>23098</v>
      </c>
      <c r="AO2792" s="1" t="s">
        <v>364</v>
      </c>
      <c r="AP2792" s="1" t="s">
        <v>57</v>
      </c>
      <c r="AQ2792" s="1" t="s">
        <v>25</v>
      </c>
      <c r="AR2792" s="1" t="s">
        <v>30</v>
      </c>
      <c r="AS2792" s="1" t="s">
        <v>23090</v>
      </c>
      <c r="AT2792" s="1" t="s">
        <v>101</v>
      </c>
    </row>
    <row r="2793" spans="1:46" x14ac:dyDescent="0.25">
      <c r="A2793" s="1" t="s">
        <v>18237</v>
      </c>
      <c r="B2793" s="2" t="s">
        <v>23073</v>
      </c>
      <c r="C2793" s="2" t="s">
        <v>23108</v>
      </c>
      <c r="D2793" s="1">
        <v>1</v>
      </c>
      <c r="E2793" s="1">
        <v>0</v>
      </c>
      <c r="F2793" s="1">
        <v>4</v>
      </c>
      <c r="G2793" s="1">
        <v>5</v>
      </c>
      <c r="H2793" s="6">
        <v>0.8</v>
      </c>
      <c r="I2793">
        <v>1</v>
      </c>
      <c r="J2793" s="1">
        <v>31</v>
      </c>
      <c r="K2793" s="1">
        <v>0</v>
      </c>
      <c r="L2793" s="1">
        <v>578</v>
      </c>
      <c r="M2793" s="6">
        <v>0.86</v>
      </c>
      <c r="N2793" s="4">
        <v>2000</v>
      </c>
      <c r="O2793" s="4">
        <v>140</v>
      </c>
      <c r="P2793" s="4">
        <v>150</v>
      </c>
      <c r="Q2793" s="3">
        <v>0.25</v>
      </c>
      <c r="R2793" s="1">
        <v>12</v>
      </c>
      <c r="S2793" s="1">
        <v>150</v>
      </c>
      <c r="T2793" s="1">
        <v>2</v>
      </c>
      <c r="U2793" s="1">
        <v>1</v>
      </c>
      <c r="V2793" s="1">
        <v>20</v>
      </c>
      <c r="W2793" s="1">
        <v>1</v>
      </c>
      <c r="X2793" s="1">
        <v>0</v>
      </c>
      <c r="Y2793" s="1">
        <v>1</v>
      </c>
      <c r="Z2793" s="1">
        <v>3</v>
      </c>
      <c r="AA2793" s="1">
        <v>0</v>
      </c>
      <c r="AB2793" s="1">
        <v>1</v>
      </c>
      <c r="AC2793" s="1">
        <v>0</v>
      </c>
      <c r="AD2793" s="1">
        <v>0</v>
      </c>
      <c r="AE2793" s="1">
        <v>0</v>
      </c>
      <c r="AF2793" s="1">
        <v>1933</v>
      </c>
      <c r="AG2793" s="1">
        <v>139</v>
      </c>
      <c r="AH2793" s="1">
        <v>0</v>
      </c>
      <c r="AI2793" s="1">
        <v>2072</v>
      </c>
      <c r="AJ2793" s="1" t="s">
        <v>3783</v>
      </c>
      <c r="AK2793" s="1" t="s">
        <v>3784</v>
      </c>
      <c r="AL2793" s="1" t="s">
        <v>3785</v>
      </c>
      <c r="AM2793" s="1" t="s">
        <v>16</v>
      </c>
      <c r="AN2793" s="1" t="s">
        <v>23097</v>
      </c>
      <c r="AO2793" s="1" t="s">
        <v>86</v>
      </c>
      <c r="AP2793" s="1" t="s">
        <v>86</v>
      </c>
      <c r="AQ2793" s="1" t="s">
        <v>25</v>
      </c>
      <c r="AR2793" s="1" t="s">
        <v>19</v>
      </c>
      <c r="AS2793" s="1" t="s">
        <v>23090</v>
      </c>
      <c r="AT2793" s="1" t="s">
        <v>101</v>
      </c>
    </row>
    <row r="2794" spans="1:46" x14ac:dyDescent="0.25">
      <c r="A2794" s="1" t="s">
        <v>19683</v>
      </c>
      <c r="B2794" s="2" t="s">
        <v>23074</v>
      </c>
      <c r="C2794" s="2" t="s">
        <v>23104</v>
      </c>
      <c r="D2794" s="1">
        <v>1</v>
      </c>
      <c r="E2794" s="1">
        <v>2</v>
      </c>
      <c r="F2794" s="1">
        <v>2</v>
      </c>
      <c r="G2794" s="1">
        <v>5</v>
      </c>
      <c r="H2794" s="6">
        <v>0.4</v>
      </c>
      <c r="I2794">
        <v>0</v>
      </c>
      <c r="J2794" s="1">
        <v>52</v>
      </c>
      <c r="K2794" s="1">
        <v>0</v>
      </c>
      <c r="L2794" s="1">
        <v>565</v>
      </c>
      <c r="M2794" s="6">
        <v>0.4</v>
      </c>
      <c r="N2794" s="4">
        <v>4800</v>
      </c>
      <c r="O2794" s="4">
        <v>400</v>
      </c>
      <c r="P2794" s="4">
        <v>200</v>
      </c>
      <c r="Q2794" s="3">
        <v>0.37</v>
      </c>
      <c r="R2794" s="1">
        <v>24</v>
      </c>
      <c r="S2794" s="1">
        <v>200</v>
      </c>
      <c r="T2794" s="1">
        <v>22</v>
      </c>
      <c r="U2794" s="1">
        <v>1</v>
      </c>
      <c r="V2794" s="1">
        <v>20</v>
      </c>
      <c r="W2794" s="1">
        <v>0</v>
      </c>
      <c r="X2794" s="1">
        <v>0</v>
      </c>
      <c r="Y2794" s="1">
        <v>0</v>
      </c>
      <c r="Z2794" s="1">
        <v>2</v>
      </c>
      <c r="AA2794" s="1">
        <v>0</v>
      </c>
      <c r="AB2794" s="1">
        <v>0</v>
      </c>
      <c r="AC2794" s="1">
        <v>18600</v>
      </c>
      <c r="AD2794" s="1">
        <v>0</v>
      </c>
      <c r="AE2794" s="1">
        <v>0</v>
      </c>
      <c r="AF2794" s="1">
        <v>0</v>
      </c>
      <c r="AG2794" s="1">
        <v>0</v>
      </c>
      <c r="AH2794" s="1">
        <v>600</v>
      </c>
      <c r="AI2794" s="1">
        <v>19200</v>
      </c>
      <c r="AJ2794" s="1" t="s">
        <v>7872</v>
      </c>
      <c r="AK2794" s="1" t="s">
        <v>7873</v>
      </c>
      <c r="AL2794" s="1" t="s">
        <v>7874</v>
      </c>
      <c r="AM2794" s="1" t="s">
        <v>12</v>
      </c>
      <c r="AN2794" s="1" t="s">
        <v>23097</v>
      </c>
      <c r="AO2794" s="1" t="s">
        <v>86</v>
      </c>
      <c r="AP2794" s="1" t="s">
        <v>57</v>
      </c>
      <c r="AQ2794" s="1" t="s">
        <v>25</v>
      </c>
      <c r="AR2794" s="1" t="s">
        <v>30</v>
      </c>
      <c r="AS2794" s="1" t="s">
        <v>23090</v>
      </c>
      <c r="AT2794" s="1" t="s">
        <v>26</v>
      </c>
    </row>
    <row r="2795" spans="1:46" x14ac:dyDescent="0.25">
      <c r="A2795" s="1" t="s">
        <v>17085</v>
      </c>
      <c r="B2795" s="2" t="s">
        <v>23074</v>
      </c>
      <c r="C2795" s="2" t="s">
        <v>23105</v>
      </c>
      <c r="D2795" s="1">
        <v>4</v>
      </c>
      <c r="E2795" s="1">
        <v>1</v>
      </c>
      <c r="F2795" s="1">
        <v>5</v>
      </c>
      <c r="G2795" s="1">
        <v>10</v>
      </c>
      <c r="H2795" s="6">
        <v>0.5</v>
      </c>
      <c r="I2795">
        <v>1</v>
      </c>
      <c r="J2795" s="1">
        <v>52</v>
      </c>
      <c r="K2795" s="1">
        <v>0</v>
      </c>
      <c r="L2795" s="1">
        <v>608</v>
      </c>
      <c r="M2795" s="6">
        <v>0.17</v>
      </c>
      <c r="N2795" s="4">
        <v>6000</v>
      </c>
      <c r="O2795" s="4">
        <v>400</v>
      </c>
      <c r="P2795" s="4">
        <v>1000</v>
      </c>
      <c r="Q2795" s="3">
        <v>0.3</v>
      </c>
      <c r="R2795" s="1">
        <v>24</v>
      </c>
      <c r="S2795" s="1">
        <v>1000</v>
      </c>
      <c r="T2795" s="1">
        <v>38</v>
      </c>
      <c r="U2795" s="1">
        <v>1</v>
      </c>
      <c r="V2795" s="1">
        <v>20</v>
      </c>
      <c r="W2795" s="1">
        <v>0</v>
      </c>
      <c r="X2795" s="1">
        <v>1</v>
      </c>
      <c r="Y2795" s="1">
        <v>0</v>
      </c>
      <c r="Z2795" s="1">
        <v>1</v>
      </c>
      <c r="AA2795" s="1">
        <v>0</v>
      </c>
      <c r="AB2795" s="1">
        <v>1</v>
      </c>
      <c r="AC2795" s="1">
        <v>0</v>
      </c>
      <c r="AD2795" s="1">
        <v>0</v>
      </c>
      <c r="AE2795" s="1">
        <v>400</v>
      </c>
      <c r="AF2795" s="1">
        <v>0</v>
      </c>
      <c r="AG2795" s="1">
        <v>0</v>
      </c>
      <c r="AH2795" s="1">
        <v>0</v>
      </c>
      <c r="AI2795" s="1">
        <v>400</v>
      </c>
      <c r="AJ2795" s="1" t="s">
        <v>216</v>
      </c>
      <c r="AK2795" s="1" t="s">
        <v>217</v>
      </c>
      <c r="AL2795" s="1" t="s">
        <v>218</v>
      </c>
      <c r="AM2795" s="1" t="s">
        <v>16</v>
      </c>
      <c r="AN2795" s="1" t="s">
        <v>23097</v>
      </c>
      <c r="AO2795" s="1" t="s">
        <v>86</v>
      </c>
      <c r="AP2795" s="1" t="s">
        <v>57</v>
      </c>
      <c r="AQ2795" s="1" t="s">
        <v>14</v>
      </c>
      <c r="AR2795" s="1" t="s">
        <v>30</v>
      </c>
      <c r="AS2795" s="1" t="s">
        <v>23090</v>
      </c>
      <c r="AT2795" s="1" t="s">
        <v>101</v>
      </c>
    </row>
    <row r="2796" spans="1:46" x14ac:dyDescent="0.25">
      <c r="A2796" s="1" t="s">
        <v>19155</v>
      </c>
      <c r="B2796" s="2" t="s">
        <v>23074</v>
      </c>
      <c r="C2796" s="2" t="s">
        <v>23105</v>
      </c>
      <c r="D2796" s="1">
        <v>0</v>
      </c>
      <c r="E2796" s="1">
        <v>1</v>
      </c>
      <c r="F2796" s="1">
        <v>1</v>
      </c>
      <c r="G2796" s="1">
        <v>2</v>
      </c>
      <c r="H2796" s="6">
        <v>0.5</v>
      </c>
      <c r="I2796">
        <v>1</v>
      </c>
      <c r="J2796" s="1">
        <v>31</v>
      </c>
      <c r="K2796" s="1">
        <v>1</v>
      </c>
      <c r="L2796" s="1">
        <v>597</v>
      </c>
      <c r="M2796" s="6">
        <v>0.56999999999999995</v>
      </c>
      <c r="N2796" s="4">
        <v>1400</v>
      </c>
      <c r="O2796" s="4">
        <v>120</v>
      </c>
      <c r="P2796" s="4">
        <v>200</v>
      </c>
      <c r="Q2796" s="3">
        <v>0.37</v>
      </c>
      <c r="R2796" s="1">
        <v>12</v>
      </c>
      <c r="S2796" s="1">
        <v>200</v>
      </c>
      <c r="T2796" s="1">
        <v>33</v>
      </c>
      <c r="U2796" s="1">
        <v>1</v>
      </c>
      <c r="V2796" s="1">
        <v>20</v>
      </c>
      <c r="W2796" s="1">
        <v>0</v>
      </c>
      <c r="X2796" s="1">
        <v>0</v>
      </c>
      <c r="Y2796" s="1">
        <v>0</v>
      </c>
      <c r="Z2796" s="1">
        <v>5</v>
      </c>
      <c r="AA2796" s="1">
        <v>0</v>
      </c>
      <c r="AB2796" s="1">
        <v>1</v>
      </c>
      <c r="AC2796" s="1">
        <v>100</v>
      </c>
      <c r="AD2796" s="1">
        <v>0</v>
      </c>
      <c r="AE2796" s="1">
        <v>0</v>
      </c>
      <c r="AF2796" s="1">
        <v>620</v>
      </c>
      <c r="AG2796" s="1">
        <v>40</v>
      </c>
      <c r="AH2796" s="1">
        <v>280</v>
      </c>
      <c r="AI2796" s="1">
        <v>1040</v>
      </c>
      <c r="AJ2796" s="1" t="s">
        <v>6391</v>
      </c>
      <c r="AK2796" s="1" t="s">
        <v>6392</v>
      </c>
      <c r="AL2796" s="1" t="s">
        <v>6393</v>
      </c>
      <c r="AM2796" s="1" t="s">
        <v>16</v>
      </c>
      <c r="AN2796" s="1" t="s">
        <v>23098</v>
      </c>
      <c r="AO2796" s="1" t="s">
        <v>86</v>
      </c>
      <c r="AP2796" s="1" t="s">
        <v>57</v>
      </c>
      <c r="AQ2796" s="1" t="s">
        <v>25</v>
      </c>
      <c r="AR2796" s="1" t="s">
        <v>30</v>
      </c>
      <c r="AS2796" s="1" t="s">
        <v>23090</v>
      </c>
      <c r="AT2796" s="1" t="s">
        <v>101</v>
      </c>
    </row>
    <row r="2797" spans="1:46" x14ac:dyDescent="0.25">
      <c r="A2797" s="1" t="s">
        <v>22581</v>
      </c>
      <c r="B2797" s="2" t="s">
        <v>23074</v>
      </c>
      <c r="C2797" s="2" t="s">
        <v>23105</v>
      </c>
      <c r="D2797" s="1">
        <v>1</v>
      </c>
      <c r="E2797" s="1">
        <v>4</v>
      </c>
      <c r="F2797" s="1">
        <v>1</v>
      </c>
      <c r="G2797" s="1">
        <v>6</v>
      </c>
      <c r="H2797" s="6">
        <v>0.16666666666666666</v>
      </c>
      <c r="I2797">
        <v>0</v>
      </c>
      <c r="J2797" s="1">
        <v>31</v>
      </c>
      <c r="K2797" s="1">
        <v>1</v>
      </c>
      <c r="L2797" s="1">
        <v>577</v>
      </c>
      <c r="M2797" s="6">
        <v>0.09</v>
      </c>
      <c r="N2797" s="4">
        <v>3000</v>
      </c>
      <c r="O2797" s="4">
        <v>220</v>
      </c>
      <c r="P2797" s="4">
        <v>200</v>
      </c>
      <c r="Q2797" s="3">
        <v>0.45</v>
      </c>
      <c r="R2797" s="1">
        <v>12</v>
      </c>
      <c r="S2797" s="1">
        <v>200</v>
      </c>
      <c r="T2797" s="1">
        <v>45</v>
      </c>
      <c r="U2797" s="1">
        <v>1</v>
      </c>
      <c r="V2797" s="1">
        <v>20</v>
      </c>
      <c r="W2797" s="1">
        <v>0</v>
      </c>
      <c r="X2797" s="1">
        <v>0</v>
      </c>
      <c r="Y2797" s="1">
        <v>1</v>
      </c>
      <c r="Z2797" s="1">
        <v>0</v>
      </c>
      <c r="AA2797" s="1">
        <v>1</v>
      </c>
      <c r="AB2797" s="1">
        <v>0</v>
      </c>
      <c r="AC2797" s="1">
        <v>0</v>
      </c>
      <c r="AD2797" s="1">
        <v>0</v>
      </c>
      <c r="AE2797" s="1">
        <v>0</v>
      </c>
      <c r="AF2797" s="1">
        <v>0</v>
      </c>
      <c r="AG2797" s="1">
        <v>0</v>
      </c>
      <c r="AH2797" s="1">
        <v>0</v>
      </c>
      <c r="AI2797" s="1">
        <v>0</v>
      </c>
      <c r="AJ2797" s="1" t="s">
        <v>15689</v>
      </c>
      <c r="AK2797" s="1" t="s">
        <v>15690</v>
      </c>
      <c r="AL2797" s="1" t="s">
        <v>15691</v>
      </c>
      <c r="AM2797" s="1" t="s">
        <v>12</v>
      </c>
      <c r="AN2797" s="1" t="s">
        <v>23098</v>
      </c>
      <c r="AO2797" s="1" t="s">
        <v>86</v>
      </c>
      <c r="AP2797" s="1" t="s">
        <v>57</v>
      </c>
      <c r="AQ2797" s="1" t="s">
        <v>25</v>
      </c>
      <c r="AR2797" s="1" t="s">
        <v>19</v>
      </c>
      <c r="AS2797" s="1" t="s">
        <v>23091</v>
      </c>
      <c r="AT2797" s="1" t="s">
        <v>26</v>
      </c>
    </row>
    <row r="2798" spans="1:46" x14ac:dyDescent="0.25">
      <c r="A2798" s="1" t="s">
        <v>22067</v>
      </c>
      <c r="B2798" s="2" t="s">
        <v>23074</v>
      </c>
      <c r="C2798" s="2" t="s">
        <v>23106</v>
      </c>
      <c r="D2798" s="1">
        <v>5</v>
      </c>
      <c r="E2798" s="1">
        <v>0</v>
      </c>
      <c r="F2798" s="1">
        <v>2</v>
      </c>
      <c r="G2798" s="1">
        <v>7</v>
      </c>
      <c r="H2798" s="6">
        <v>0.2857142857142857</v>
      </c>
      <c r="I2798">
        <v>1</v>
      </c>
      <c r="J2798" s="1">
        <v>32</v>
      </c>
      <c r="K2798" s="1">
        <v>1</v>
      </c>
      <c r="L2798" s="1">
        <v>753</v>
      </c>
      <c r="M2798" s="6">
        <v>0.66</v>
      </c>
      <c r="N2798" s="4">
        <v>1900</v>
      </c>
      <c r="O2798" s="4">
        <v>150</v>
      </c>
      <c r="P2798" s="4">
        <v>600</v>
      </c>
      <c r="Q2798" s="3">
        <v>0.27</v>
      </c>
      <c r="R2798" s="1">
        <v>12</v>
      </c>
      <c r="S2798" s="1">
        <v>600</v>
      </c>
      <c r="T2798" s="1">
        <v>22</v>
      </c>
      <c r="U2798" s="1">
        <v>0</v>
      </c>
      <c r="V2798" s="1">
        <v>20</v>
      </c>
      <c r="W2798" s="1">
        <v>0</v>
      </c>
      <c r="X2798" s="1">
        <v>0</v>
      </c>
      <c r="Y2798" s="1">
        <v>1</v>
      </c>
      <c r="Z2798" s="1">
        <v>0</v>
      </c>
      <c r="AA2798" s="1">
        <v>0</v>
      </c>
      <c r="AB2798" s="1">
        <v>1</v>
      </c>
      <c r="AC2798" s="1">
        <v>2000</v>
      </c>
      <c r="AD2798" s="1">
        <v>0</v>
      </c>
      <c r="AE2798" s="1">
        <v>0</v>
      </c>
      <c r="AF2798" s="1">
        <v>0</v>
      </c>
      <c r="AG2798" s="1">
        <v>0</v>
      </c>
      <c r="AH2798" s="1">
        <v>450</v>
      </c>
      <c r="AI2798" s="1">
        <v>2450</v>
      </c>
      <c r="AJ2798" s="1" t="s">
        <v>14299</v>
      </c>
      <c r="AK2798" s="1" t="s">
        <v>10221</v>
      </c>
      <c r="AL2798" s="1" t="s">
        <v>14300</v>
      </c>
      <c r="AM2798" s="1" t="s">
        <v>16</v>
      </c>
      <c r="AN2798" s="1" t="s">
        <v>23098</v>
      </c>
      <c r="AO2798" s="1" t="s">
        <v>364</v>
      </c>
      <c r="AP2798" s="1" t="s">
        <v>57</v>
      </c>
      <c r="AQ2798" s="1" t="s">
        <v>25</v>
      </c>
      <c r="AR2798" s="1" t="s">
        <v>19</v>
      </c>
      <c r="AS2798" s="1" t="s">
        <v>23090</v>
      </c>
      <c r="AT2798" s="1" t="s">
        <v>101</v>
      </c>
    </row>
    <row r="2799" spans="1:46" x14ac:dyDescent="0.25">
      <c r="A2799" s="1" t="s">
        <v>19820</v>
      </c>
      <c r="B2799" s="2" t="s">
        <v>23074</v>
      </c>
      <c r="C2799" s="2" t="s">
        <v>23106</v>
      </c>
      <c r="D2799" s="1">
        <v>2</v>
      </c>
      <c r="E2799" s="1">
        <v>0</v>
      </c>
      <c r="F2799" s="1">
        <v>1</v>
      </c>
      <c r="G2799" s="1">
        <v>3</v>
      </c>
      <c r="H2799" s="6">
        <v>0.33333333333333331</v>
      </c>
      <c r="I2799">
        <v>1</v>
      </c>
      <c r="J2799" s="1">
        <v>35</v>
      </c>
      <c r="K2799" s="1">
        <v>0</v>
      </c>
      <c r="L2799" s="1">
        <v>643</v>
      </c>
      <c r="M2799" s="6">
        <v>0.8</v>
      </c>
      <c r="N2799" s="4">
        <v>2000</v>
      </c>
      <c r="O2799" s="4">
        <v>165</v>
      </c>
      <c r="P2799" s="4">
        <v>200</v>
      </c>
      <c r="Q2799" s="3">
        <v>0.34</v>
      </c>
      <c r="R2799" s="1">
        <v>18</v>
      </c>
      <c r="S2799" s="1">
        <v>200</v>
      </c>
      <c r="T2799" s="1">
        <v>17</v>
      </c>
      <c r="U2799" s="1">
        <v>0</v>
      </c>
      <c r="V2799" s="1">
        <v>20</v>
      </c>
      <c r="W2799" s="1">
        <v>0</v>
      </c>
      <c r="X2799" s="1">
        <v>0</v>
      </c>
      <c r="Y2799" s="1">
        <v>1</v>
      </c>
      <c r="Z2799" s="1">
        <v>0</v>
      </c>
      <c r="AA2799" s="1">
        <v>1</v>
      </c>
      <c r="AB2799" s="1">
        <v>1</v>
      </c>
      <c r="AC2799" s="1">
        <v>687</v>
      </c>
      <c r="AD2799" s="1">
        <v>0</v>
      </c>
      <c r="AE2799" s="1">
        <v>0</v>
      </c>
      <c r="AF2799" s="1">
        <v>1182</v>
      </c>
      <c r="AG2799" s="1">
        <v>0</v>
      </c>
      <c r="AH2799" s="1">
        <v>550</v>
      </c>
      <c r="AI2799" s="1">
        <v>2419</v>
      </c>
      <c r="AJ2799" s="1" t="s">
        <v>8240</v>
      </c>
      <c r="AK2799" s="1" t="s">
        <v>8241</v>
      </c>
      <c r="AL2799" s="1" t="s">
        <v>8242</v>
      </c>
      <c r="AM2799" s="1" t="s">
        <v>16</v>
      </c>
      <c r="AN2799" s="1" t="s">
        <v>23097</v>
      </c>
      <c r="AO2799" s="1" t="s">
        <v>364</v>
      </c>
      <c r="AP2799" s="1" t="s">
        <v>57</v>
      </c>
      <c r="AQ2799" s="1" t="s">
        <v>25</v>
      </c>
      <c r="AR2799" s="1" t="s">
        <v>19</v>
      </c>
      <c r="AS2799" s="1" t="s">
        <v>23091</v>
      </c>
      <c r="AT2799" s="1" t="s">
        <v>101</v>
      </c>
    </row>
    <row r="2800" spans="1:46" x14ac:dyDescent="0.25">
      <c r="A2800" s="1" t="s">
        <v>19863</v>
      </c>
      <c r="B2800" s="2" t="s">
        <v>23074</v>
      </c>
      <c r="C2800" s="2" t="s">
        <v>23106</v>
      </c>
      <c r="D2800" s="1">
        <v>0</v>
      </c>
      <c r="E2800" s="1">
        <v>1</v>
      </c>
      <c r="F2800" s="1">
        <v>1</v>
      </c>
      <c r="G2800" s="1">
        <v>2</v>
      </c>
      <c r="H2800" s="6">
        <v>0.5</v>
      </c>
      <c r="I2800">
        <v>0</v>
      </c>
      <c r="J2800" s="1">
        <v>31</v>
      </c>
      <c r="K2800" s="1">
        <v>0</v>
      </c>
      <c r="L2800" s="1">
        <v>634</v>
      </c>
      <c r="M2800" s="6">
        <v>0.55000000000000004</v>
      </c>
      <c r="N2800" s="4">
        <v>2250</v>
      </c>
      <c r="O2800" s="4">
        <v>170</v>
      </c>
      <c r="P2800" s="4">
        <v>500</v>
      </c>
      <c r="Q2800" s="3">
        <v>0.28999999999999998</v>
      </c>
      <c r="R2800" s="1">
        <v>18</v>
      </c>
      <c r="S2800" s="1">
        <v>500</v>
      </c>
      <c r="T2800" s="1">
        <v>13</v>
      </c>
      <c r="U2800" s="1">
        <v>1</v>
      </c>
      <c r="V2800" s="1">
        <v>20</v>
      </c>
      <c r="W2800" s="1">
        <v>0</v>
      </c>
      <c r="X2800" s="1">
        <v>0</v>
      </c>
      <c r="Y2800" s="1">
        <v>1</v>
      </c>
      <c r="Z2800" s="1">
        <v>0</v>
      </c>
      <c r="AA2800" s="1">
        <v>0</v>
      </c>
      <c r="AB2800" s="1">
        <v>0</v>
      </c>
      <c r="AC2800" s="1">
        <v>853</v>
      </c>
      <c r="AD2800" s="1">
        <v>0</v>
      </c>
      <c r="AE2800" s="1">
        <v>0</v>
      </c>
      <c r="AF2800" s="1">
        <v>0</v>
      </c>
      <c r="AG2800" s="1">
        <v>0</v>
      </c>
      <c r="AH2800" s="1">
        <v>530</v>
      </c>
      <c r="AI2800" s="1">
        <v>1383</v>
      </c>
      <c r="AJ2800" s="1" t="s">
        <v>8361</v>
      </c>
      <c r="AK2800" s="1" t="s">
        <v>8362</v>
      </c>
      <c r="AL2800" s="1" t="s">
        <v>8363</v>
      </c>
      <c r="AM2800" s="1" t="s">
        <v>12</v>
      </c>
      <c r="AN2800" s="1" t="s">
        <v>23097</v>
      </c>
      <c r="AO2800" s="1" t="s">
        <v>86</v>
      </c>
      <c r="AP2800" s="1" t="s">
        <v>57</v>
      </c>
      <c r="AQ2800" s="1" t="s">
        <v>25</v>
      </c>
      <c r="AR2800" s="1" t="s">
        <v>19</v>
      </c>
      <c r="AS2800" s="1" t="s">
        <v>23090</v>
      </c>
      <c r="AT2800" s="1" t="s">
        <v>26</v>
      </c>
    </row>
    <row r="2801" spans="1:46" x14ac:dyDescent="0.25">
      <c r="A2801" s="1" t="s">
        <v>17249</v>
      </c>
      <c r="B2801" s="2" t="s">
        <v>23074</v>
      </c>
      <c r="C2801" s="2" t="s">
        <v>23106</v>
      </c>
      <c r="D2801" s="1">
        <v>1</v>
      </c>
      <c r="E2801" s="1">
        <v>0</v>
      </c>
      <c r="F2801" s="1">
        <v>1</v>
      </c>
      <c r="G2801" s="1">
        <v>2</v>
      </c>
      <c r="H2801" s="6">
        <v>0.5</v>
      </c>
      <c r="I2801">
        <v>0</v>
      </c>
      <c r="J2801" s="1">
        <v>56</v>
      </c>
      <c r="K2801" s="1">
        <v>1</v>
      </c>
      <c r="L2801" s="1">
        <v>740</v>
      </c>
      <c r="M2801" s="6">
        <v>0.21</v>
      </c>
      <c r="N2801" s="4">
        <v>3000</v>
      </c>
      <c r="O2801" s="4">
        <v>200</v>
      </c>
      <c r="P2801" s="4">
        <v>500</v>
      </c>
      <c r="Q2801" s="3">
        <v>0.25</v>
      </c>
      <c r="R2801" s="1">
        <v>24</v>
      </c>
      <c r="S2801" s="1">
        <v>500</v>
      </c>
      <c r="T2801" s="1">
        <v>45</v>
      </c>
      <c r="U2801" s="1">
        <v>0</v>
      </c>
      <c r="V2801" s="1">
        <v>20</v>
      </c>
      <c r="W2801" s="1">
        <v>1</v>
      </c>
      <c r="X2801" s="1">
        <v>0</v>
      </c>
      <c r="Y2801" s="1">
        <v>0</v>
      </c>
      <c r="Z2801" s="1">
        <v>3</v>
      </c>
      <c r="AA2801" s="1">
        <v>0</v>
      </c>
      <c r="AB2801" s="1">
        <v>0</v>
      </c>
      <c r="AC2801" s="1">
        <v>0</v>
      </c>
      <c r="AD2801" s="1">
        <v>0</v>
      </c>
      <c r="AE2801" s="1">
        <v>354</v>
      </c>
      <c r="AF2801" s="1">
        <v>0</v>
      </c>
      <c r="AG2801" s="1">
        <v>110</v>
      </c>
      <c r="AH2801" s="1">
        <v>0</v>
      </c>
      <c r="AI2801" s="1">
        <v>464</v>
      </c>
      <c r="AJ2801" s="1" t="s">
        <v>760</v>
      </c>
      <c r="AK2801" s="1" t="s">
        <v>761</v>
      </c>
      <c r="AL2801" s="1" t="s">
        <v>762</v>
      </c>
      <c r="AM2801" s="1" t="s">
        <v>12</v>
      </c>
      <c r="AN2801" s="1" t="s">
        <v>23098</v>
      </c>
      <c r="AO2801" s="1" t="s">
        <v>364</v>
      </c>
      <c r="AP2801" s="1" t="s">
        <v>86</v>
      </c>
      <c r="AQ2801" s="1" t="s">
        <v>25</v>
      </c>
      <c r="AR2801" s="1" t="s">
        <v>30</v>
      </c>
      <c r="AS2801" s="1" t="s">
        <v>23090</v>
      </c>
      <c r="AT2801" s="1" t="s">
        <v>26</v>
      </c>
    </row>
    <row r="2802" spans="1:46" x14ac:dyDescent="0.25">
      <c r="A2802" s="1" t="s">
        <v>21576</v>
      </c>
      <c r="B2802" s="2" t="s">
        <v>23074</v>
      </c>
      <c r="C2802" s="2" t="s">
        <v>23106</v>
      </c>
      <c r="D2802" s="1">
        <v>0</v>
      </c>
      <c r="E2802" s="1">
        <v>1</v>
      </c>
      <c r="F2802" s="1">
        <v>1</v>
      </c>
      <c r="G2802" s="1">
        <v>2</v>
      </c>
      <c r="H2802" s="6">
        <v>0.5</v>
      </c>
      <c r="I2802">
        <v>0</v>
      </c>
      <c r="J2802" s="1">
        <v>36</v>
      </c>
      <c r="K2802" s="1">
        <v>0</v>
      </c>
      <c r="L2802" s="1">
        <v>729</v>
      </c>
      <c r="M2802" s="6">
        <v>0.2</v>
      </c>
      <c r="N2802" s="4">
        <v>1700</v>
      </c>
      <c r="O2802" s="4">
        <v>140</v>
      </c>
      <c r="P2802" s="4">
        <v>300</v>
      </c>
      <c r="Q2802" s="3">
        <v>0.25</v>
      </c>
      <c r="R2802" s="1">
        <v>24</v>
      </c>
      <c r="S2802" s="1">
        <v>300</v>
      </c>
      <c r="T2802" s="1">
        <v>44</v>
      </c>
      <c r="U2802" s="1">
        <v>1</v>
      </c>
      <c r="V2802" s="1">
        <v>20</v>
      </c>
      <c r="W2802" s="1">
        <v>0</v>
      </c>
      <c r="X2802" s="1">
        <v>1</v>
      </c>
      <c r="Y2802" s="1">
        <v>1</v>
      </c>
      <c r="Z2802" s="1">
        <v>1</v>
      </c>
      <c r="AA2802" s="1">
        <v>1</v>
      </c>
      <c r="AB2802" s="1">
        <v>0</v>
      </c>
      <c r="AC2802" s="1">
        <v>0</v>
      </c>
      <c r="AD2802" s="1">
        <v>0</v>
      </c>
      <c r="AE2802" s="1">
        <v>0</v>
      </c>
      <c r="AF2802" s="1">
        <v>0</v>
      </c>
      <c r="AG2802" s="1">
        <v>10</v>
      </c>
      <c r="AH2802" s="1">
        <v>207</v>
      </c>
      <c r="AI2802" s="1">
        <v>217</v>
      </c>
      <c r="AJ2802" s="1" t="s">
        <v>13025</v>
      </c>
      <c r="AK2802" s="1" t="s">
        <v>13026</v>
      </c>
      <c r="AL2802" s="1" t="s">
        <v>13027</v>
      </c>
      <c r="AM2802" s="1" t="s">
        <v>12</v>
      </c>
      <c r="AN2802" s="1" t="s">
        <v>23097</v>
      </c>
      <c r="AO2802" s="1" t="s">
        <v>86</v>
      </c>
      <c r="AP2802" s="1" t="s">
        <v>57</v>
      </c>
      <c r="AQ2802" s="1" t="s">
        <v>14</v>
      </c>
      <c r="AR2802" s="1" t="s">
        <v>19</v>
      </c>
      <c r="AS2802" s="1" t="s">
        <v>23091</v>
      </c>
      <c r="AT2802" s="1" t="s">
        <v>26</v>
      </c>
    </row>
    <row r="2803" spans="1:46" x14ac:dyDescent="0.25">
      <c r="A2803" s="1" t="s">
        <v>18066</v>
      </c>
      <c r="B2803" s="2" t="s">
        <v>23074</v>
      </c>
      <c r="C2803" s="2" t="s">
        <v>23106</v>
      </c>
      <c r="D2803" s="1">
        <v>1</v>
      </c>
      <c r="E2803" s="1">
        <v>0</v>
      </c>
      <c r="F2803" s="1">
        <v>1</v>
      </c>
      <c r="G2803" s="1">
        <v>2</v>
      </c>
      <c r="H2803" s="6">
        <v>0.5</v>
      </c>
      <c r="I2803">
        <v>0</v>
      </c>
      <c r="J2803" s="1">
        <v>32</v>
      </c>
      <c r="K2803" s="1">
        <v>1</v>
      </c>
      <c r="L2803" s="1">
        <v>585</v>
      </c>
      <c r="M2803" s="6">
        <v>0.51</v>
      </c>
      <c r="N2803" s="4">
        <v>5200</v>
      </c>
      <c r="O2803" s="4">
        <v>466</v>
      </c>
      <c r="P2803" s="4">
        <v>1200</v>
      </c>
      <c r="Q2803" s="3">
        <v>0.32</v>
      </c>
      <c r="R2803" s="1">
        <v>24</v>
      </c>
      <c r="S2803" s="1">
        <v>1200</v>
      </c>
      <c r="T2803" s="1">
        <v>69</v>
      </c>
      <c r="U2803" s="1">
        <v>0</v>
      </c>
      <c r="V2803" s="1">
        <v>20</v>
      </c>
      <c r="W2803" s="1">
        <v>0</v>
      </c>
      <c r="X2803" s="1">
        <v>0</v>
      </c>
      <c r="Y2803" s="1">
        <v>1</v>
      </c>
      <c r="Z2803" s="1">
        <v>4</v>
      </c>
      <c r="AA2803" s="1">
        <v>0</v>
      </c>
      <c r="AB2803" s="1">
        <v>0</v>
      </c>
      <c r="AC2803" s="1">
        <v>343</v>
      </c>
      <c r="AD2803" s="1">
        <v>1090</v>
      </c>
      <c r="AE2803" s="1">
        <v>0</v>
      </c>
      <c r="AF2803" s="1">
        <v>825</v>
      </c>
      <c r="AG2803" s="1">
        <v>0</v>
      </c>
      <c r="AH2803" s="1">
        <v>1300</v>
      </c>
      <c r="AI2803" s="1">
        <v>3558</v>
      </c>
      <c r="AJ2803" s="1" t="s">
        <v>3245</v>
      </c>
      <c r="AK2803" s="1" t="s">
        <v>3246</v>
      </c>
      <c r="AL2803" s="1" t="s">
        <v>3247</v>
      </c>
      <c r="AM2803" s="1" t="s">
        <v>12</v>
      </c>
      <c r="AN2803" s="1" t="s">
        <v>23098</v>
      </c>
      <c r="AO2803" s="1" t="s">
        <v>364</v>
      </c>
      <c r="AP2803" s="1" t="s">
        <v>57</v>
      </c>
      <c r="AQ2803" s="1" t="s">
        <v>25</v>
      </c>
      <c r="AR2803" s="1" t="s">
        <v>19</v>
      </c>
      <c r="AS2803" s="1" t="s">
        <v>23090</v>
      </c>
      <c r="AT2803" s="1" t="s">
        <v>26</v>
      </c>
    </row>
    <row r="2804" spans="1:46" x14ac:dyDescent="0.25">
      <c r="A2804" s="1" t="s">
        <v>19309</v>
      </c>
      <c r="B2804" s="2" t="s">
        <v>23074</v>
      </c>
      <c r="C2804" s="2" t="s">
        <v>23106</v>
      </c>
      <c r="D2804" s="1">
        <v>1</v>
      </c>
      <c r="E2804" s="1">
        <v>0</v>
      </c>
      <c r="F2804" s="1">
        <v>1</v>
      </c>
      <c r="G2804" s="1">
        <v>2</v>
      </c>
      <c r="H2804" s="6">
        <v>0.5</v>
      </c>
      <c r="I2804">
        <v>0</v>
      </c>
      <c r="J2804" s="1">
        <v>47</v>
      </c>
      <c r="K2804" s="1">
        <v>1</v>
      </c>
      <c r="L2804" s="1">
        <v>530</v>
      </c>
      <c r="M2804" s="6">
        <v>0.35</v>
      </c>
      <c r="N2804" s="4">
        <v>5700</v>
      </c>
      <c r="O2804" s="4">
        <v>388</v>
      </c>
      <c r="P2804" s="4">
        <v>500</v>
      </c>
      <c r="Q2804" s="3">
        <v>0.32</v>
      </c>
      <c r="R2804" s="1">
        <v>24</v>
      </c>
      <c r="S2804" s="1">
        <v>500</v>
      </c>
      <c r="T2804" s="1">
        <v>39</v>
      </c>
      <c r="U2804" s="1">
        <v>0</v>
      </c>
      <c r="V2804" s="1">
        <v>20</v>
      </c>
      <c r="W2804" s="1">
        <v>0</v>
      </c>
      <c r="X2804" s="1">
        <v>0</v>
      </c>
      <c r="Y2804" s="1">
        <v>0</v>
      </c>
      <c r="Z2804" s="1">
        <v>3</v>
      </c>
      <c r="AA2804" s="1">
        <v>0</v>
      </c>
      <c r="AB2804" s="1">
        <v>0</v>
      </c>
      <c r="AC2804" s="1">
        <v>634</v>
      </c>
      <c r="AD2804" s="1">
        <v>0</v>
      </c>
      <c r="AE2804" s="1">
        <v>1155</v>
      </c>
      <c r="AF2804" s="1">
        <v>300</v>
      </c>
      <c r="AG2804" s="1">
        <v>0</v>
      </c>
      <c r="AH2804" s="1">
        <v>480</v>
      </c>
      <c r="AI2804" s="1">
        <v>2569</v>
      </c>
      <c r="AJ2804" s="1" t="s">
        <v>6817</v>
      </c>
      <c r="AK2804" s="1" t="s">
        <v>6818</v>
      </c>
      <c r="AL2804" s="1" t="s">
        <v>6819</v>
      </c>
      <c r="AM2804" s="1" t="s">
        <v>12</v>
      </c>
      <c r="AN2804" s="1" t="s">
        <v>23098</v>
      </c>
      <c r="AO2804" s="1" t="s">
        <v>364</v>
      </c>
      <c r="AP2804" s="1" t="s">
        <v>57</v>
      </c>
      <c r="AQ2804" s="1" t="s">
        <v>25</v>
      </c>
      <c r="AR2804" s="1" t="s">
        <v>30</v>
      </c>
      <c r="AS2804" s="1" t="s">
        <v>23090</v>
      </c>
      <c r="AT2804" s="1" t="s">
        <v>26</v>
      </c>
    </row>
    <row r="2805" spans="1:46" x14ac:dyDescent="0.25">
      <c r="A2805" s="1" t="s">
        <v>22725</v>
      </c>
      <c r="B2805" s="2" t="s">
        <v>23074</v>
      </c>
      <c r="C2805" s="2" t="s">
        <v>23106</v>
      </c>
      <c r="D2805" s="1">
        <v>2</v>
      </c>
      <c r="E2805" s="1">
        <v>1</v>
      </c>
      <c r="F2805" s="1">
        <v>7</v>
      </c>
      <c r="G2805" s="1">
        <v>10</v>
      </c>
      <c r="H2805" s="6">
        <v>0.7</v>
      </c>
      <c r="I2805">
        <v>0</v>
      </c>
      <c r="J2805" s="1">
        <v>36</v>
      </c>
      <c r="K2805" s="1">
        <v>1</v>
      </c>
      <c r="L2805" s="1">
        <v>661</v>
      </c>
      <c r="M2805" s="6">
        <v>0.26</v>
      </c>
      <c r="N2805" s="4">
        <v>3600</v>
      </c>
      <c r="O2805" s="4">
        <v>300</v>
      </c>
      <c r="P2805" s="4">
        <v>500</v>
      </c>
      <c r="Q2805" s="3">
        <v>0.32</v>
      </c>
      <c r="R2805" s="1">
        <v>24</v>
      </c>
      <c r="S2805" s="1">
        <v>500</v>
      </c>
      <c r="T2805" s="1">
        <v>47</v>
      </c>
      <c r="U2805" s="1">
        <v>1</v>
      </c>
      <c r="V2805" s="1">
        <v>20</v>
      </c>
      <c r="W2805" s="1">
        <v>1</v>
      </c>
      <c r="X2805" s="1">
        <v>1</v>
      </c>
      <c r="Y2805" s="1">
        <v>1</v>
      </c>
      <c r="Z2805" s="1">
        <v>2</v>
      </c>
      <c r="AA2805" s="1">
        <v>0</v>
      </c>
      <c r="AB2805" s="1">
        <v>0</v>
      </c>
      <c r="AC2805" s="1">
        <v>329</v>
      </c>
      <c r="AD2805" s="1">
        <v>0</v>
      </c>
      <c r="AE2805" s="1">
        <v>829</v>
      </c>
      <c r="AF2805" s="1">
        <v>0</v>
      </c>
      <c r="AG2805" s="1">
        <v>0</v>
      </c>
      <c r="AH2805" s="1">
        <v>500</v>
      </c>
      <c r="AI2805" s="1">
        <v>1658</v>
      </c>
      <c r="AJ2805" s="1" t="s">
        <v>16061</v>
      </c>
      <c r="AK2805" s="1" t="s">
        <v>16062</v>
      </c>
      <c r="AL2805" s="1" t="s">
        <v>16063</v>
      </c>
      <c r="AM2805" s="1" t="s">
        <v>12</v>
      </c>
      <c r="AN2805" s="1" t="s">
        <v>23098</v>
      </c>
      <c r="AO2805" s="1" t="s">
        <v>86</v>
      </c>
      <c r="AP2805" s="1" t="s">
        <v>86</v>
      </c>
      <c r="AQ2805" s="1" t="s">
        <v>14</v>
      </c>
      <c r="AR2805" s="1" t="s">
        <v>19</v>
      </c>
      <c r="AS2805" s="1" t="s">
        <v>23090</v>
      </c>
      <c r="AT2805" s="1" t="s">
        <v>26</v>
      </c>
    </row>
    <row r="2806" spans="1:46" x14ac:dyDescent="0.25">
      <c r="A2806" s="1" t="s">
        <v>21017</v>
      </c>
      <c r="B2806" s="2" t="s">
        <v>23074</v>
      </c>
      <c r="C2806" s="2" t="s">
        <v>23106</v>
      </c>
      <c r="D2806" s="1">
        <v>0</v>
      </c>
      <c r="E2806" s="1">
        <v>0</v>
      </c>
      <c r="F2806" s="1">
        <v>2</v>
      </c>
      <c r="G2806" s="1">
        <v>2</v>
      </c>
      <c r="H2806" s="6">
        <v>1</v>
      </c>
      <c r="I2806">
        <v>0</v>
      </c>
      <c r="J2806" s="1">
        <v>40</v>
      </c>
      <c r="K2806" s="1">
        <v>0</v>
      </c>
      <c r="L2806" s="1">
        <v>667</v>
      </c>
      <c r="M2806" s="6">
        <v>0.31</v>
      </c>
      <c r="N2806" s="4">
        <v>3600</v>
      </c>
      <c r="O2806" s="4">
        <v>300</v>
      </c>
      <c r="P2806" s="4">
        <v>700</v>
      </c>
      <c r="Q2806" s="3">
        <v>0.3</v>
      </c>
      <c r="R2806" s="1">
        <v>24</v>
      </c>
      <c r="S2806" s="1">
        <v>700</v>
      </c>
      <c r="T2806" s="1">
        <v>58</v>
      </c>
      <c r="U2806" s="1">
        <v>1</v>
      </c>
      <c r="V2806" s="1">
        <v>20</v>
      </c>
      <c r="W2806" s="1">
        <v>1</v>
      </c>
      <c r="X2806" s="1">
        <v>0</v>
      </c>
      <c r="Y2806" s="1">
        <v>1</v>
      </c>
      <c r="Z2806" s="1">
        <v>2</v>
      </c>
      <c r="AA2806" s="1">
        <v>0</v>
      </c>
      <c r="AB2806" s="1">
        <v>0</v>
      </c>
      <c r="AC2806" s="1">
        <v>1100</v>
      </c>
      <c r="AD2806" s="1">
        <v>0</v>
      </c>
      <c r="AE2806" s="1">
        <v>0</v>
      </c>
      <c r="AF2806" s="1">
        <v>0</v>
      </c>
      <c r="AG2806" s="1">
        <v>0</v>
      </c>
      <c r="AH2806" s="1">
        <v>300</v>
      </c>
      <c r="AI2806" s="1">
        <v>1400</v>
      </c>
      <c r="AJ2806" s="1" t="s">
        <v>11516</v>
      </c>
      <c r="AK2806" s="1" t="s">
        <v>11517</v>
      </c>
      <c r="AL2806" s="1" t="s">
        <v>11518</v>
      </c>
      <c r="AM2806" s="1" t="s">
        <v>12</v>
      </c>
      <c r="AN2806" s="1" t="s">
        <v>23097</v>
      </c>
      <c r="AO2806" s="1" t="s">
        <v>86</v>
      </c>
      <c r="AP2806" s="1" t="s">
        <v>86</v>
      </c>
      <c r="AQ2806" s="1" t="s">
        <v>25</v>
      </c>
      <c r="AR2806" s="1" t="s">
        <v>19</v>
      </c>
      <c r="AS2806" s="1" t="s">
        <v>23090</v>
      </c>
      <c r="AT2806" s="1" t="s">
        <v>26</v>
      </c>
    </row>
    <row r="2807" spans="1:46" x14ac:dyDescent="0.25">
      <c r="A2807" s="1" t="s">
        <v>21662</v>
      </c>
      <c r="B2807" s="2" t="s">
        <v>23074</v>
      </c>
      <c r="C2807" s="2" t="s">
        <v>23107</v>
      </c>
      <c r="D2807" s="1">
        <v>1</v>
      </c>
      <c r="E2807" s="1">
        <v>1</v>
      </c>
      <c r="F2807" s="1">
        <v>2</v>
      </c>
      <c r="G2807" s="1">
        <v>4</v>
      </c>
      <c r="H2807" s="6">
        <v>0.5</v>
      </c>
      <c r="I2807">
        <v>0</v>
      </c>
      <c r="J2807" s="1">
        <v>33</v>
      </c>
      <c r="K2807" s="1">
        <v>1</v>
      </c>
      <c r="L2807" s="1">
        <v>801</v>
      </c>
      <c r="M2807" s="6">
        <v>0.24</v>
      </c>
      <c r="N2807" s="4">
        <v>3000</v>
      </c>
      <c r="O2807" s="4">
        <v>230</v>
      </c>
      <c r="P2807" s="4">
        <v>400</v>
      </c>
      <c r="Q2807" s="3">
        <v>0.2</v>
      </c>
      <c r="R2807" s="1">
        <v>24</v>
      </c>
      <c r="S2807" s="1">
        <v>400</v>
      </c>
      <c r="T2807" s="1">
        <v>41</v>
      </c>
      <c r="U2807" s="1">
        <v>1</v>
      </c>
      <c r="V2807" s="1">
        <v>20</v>
      </c>
      <c r="W2807" s="1">
        <v>0</v>
      </c>
      <c r="X2807" s="1">
        <v>0</v>
      </c>
      <c r="Y2807" s="1">
        <v>0</v>
      </c>
      <c r="Z2807" s="1">
        <v>3</v>
      </c>
      <c r="AA2807" s="1">
        <v>1</v>
      </c>
      <c r="AB2807" s="1">
        <v>0</v>
      </c>
      <c r="AC2807" s="1">
        <v>0</v>
      </c>
      <c r="AD2807" s="1">
        <v>0</v>
      </c>
      <c r="AE2807" s="1">
        <v>71</v>
      </c>
      <c r="AF2807" s="1">
        <v>182</v>
      </c>
      <c r="AG2807" s="1">
        <v>0</v>
      </c>
      <c r="AH2807" s="1">
        <v>400</v>
      </c>
      <c r="AI2807" s="1">
        <v>653</v>
      </c>
      <c r="AJ2807" s="1" t="s">
        <v>13265</v>
      </c>
      <c r="AK2807" s="1" t="s">
        <v>13266</v>
      </c>
      <c r="AL2807" s="1" t="s">
        <v>13267</v>
      </c>
      <c r="AM2807" s="1" t="s">
        <v>12</v>
      </c>
      <c r="AN2807" s="1" t="s">
        <v>23098</v>
      </c>
      <c r="AO2807" s="1" t="s">
        <v>86</v>
      </c>
      <c r="AP2807" s="1" t="s">
        <v>57</v>
      </c>
      <c r="AQ2807" s="1" t="s">
        <v>25</v>
      </c>
      <c r="AR2807" s="1" t="s">
        <v>30</v>
      </c>
      <c r="AS2807" s="1" t="s">
        <v>23091</v>
      </c>
      <c r="AT2807" s="1" t="s">
        <v>26</v>
      </c>
    </row>
    <row r="2808" spans="1:46" x14ac:dyDescent="0.25">
      <c r="A2808" s="1" t="s">
        <v>18862</v>
      </c>
      <c r="B2808" s="2" t="s">
        <v>23074</v>
      </c>
      <c r="C2808" s="2" t="s">
        <v>23108</v>
      </c>
      <c r="D2808" s="1">
        <v>0</v>
      </c>
      <c r="E2808" s="1">
        <v>0</v>
      </c>
      <c r="F2808" s="1">
        <v>1</v>
      </c>
      <c r="G2808" s="1">
        <v>1</v>
      </c>
      <c r="H2808" s="6">
        <v>1</v>
      </c>
      <c r="I2808">
        <v>1</v>
      </c>
      <c r="J2808" s="1">
        <v>31</v>
      </c>
      <c r="K2808" s="1">
        <v>0</v>
      </c>
      <c r="L2808" s="1">
        <v>770</v>
      </c>
      <c r="M2808" s="6">
        <v>0.11</v>
      </c>
      <c r="N2808" s="4">
        <v>2200</v>
      </c>
      <c r="O2808" s="4">
        <v>170</v>
      </c>
      <c r="P2808" s="4">
        <v>300</v>
      </c>
      <c r="Q2808" s="3">
        <v>0.24</v>
      </c>
      <c r="R2808" s="1">
        <v>18</v>
      </c>
      <c r="S2808" s="1">
        <v>300</v>
      </c>
      <c r="T2808" s="1">
        <v>48</v>
      </c>
      <c r="U2808" s="1">
        <v>1</v>
      </c>
      <c r="V2808" s="1">
        <v>20</v>
      </c>
      <c r="W2808" s="1">
        <v>1</v>
      </c>
      <c r="X2808" s="1">
        <v>1</v>
      </c>
      <c r="Y2808" s="1">
        <v>1</v>
      </c>
      <c r="Z2808" s="1">
        <v>0</v>
      </c>
      <c r="AA2808" s="1">
        <v>1</v>
      </c>
      <c r="AB2808" s="1">
        <v>1</v>
      </c>
      <c r="AC2808" s="1">
        <v>0</v>
      </c>
      <c r="AD2808" s="1">
        <v>0</v>
      </c>
      <c r="AE2808" s="1">
        <v>0</v>
      </c>
      <c r="AF2808" s="1">
        <v>0</v>
      </c>
      <c r="AG2808" s="1">
        <v>0</v>
      </c>
      <c r="AH2808" s="1">
        <v>0</v>
      </c>
      <c r="AI2808" s="1">
        <v>0</v>
      </c>
      <c r="AJ2808" s="1" t="s">
        <v>5581</v>
      </c>
      <c r="AK2808" s="1" t="s">
        <v>5582</v>
      </c>
      <c r="AL2808" s="1" t="s">
        <v>5583</v>
      </c>
      <c r="AM2808" s="1" t="s">
        <v>16</v>
      </c>
      <c r="AN2808" s="1" t="s">
        <v>23097</v>
      </c>
      <c r="AO2808" s="1" t="s">
        <v>86</v>
      </c>
      <c r="AP2808" s="1" t="s">
        <v>86</v>
      </c>
      <c r="AQ2808" s="1" t="s">
        <v>14</v>
      </c>
      <c r="AR2808" s="1" t="s">
        <v>19</v>
      </c>
      <c r="AS2808" s="1" t="s">
        <v>23091</v>
      </c>
      <c r="AT2808" s="1" t="s">
        <v>101</v>
      </c>
    </row>
    <row r="2809" spans="1:46" x14ac:dyDescent="0.25">
      <c r="A2809" s="1" t="s">
        <v>20595</v>
      </c>
      <c r="B2809" s="2" t="s">
        <v>23074</v>
      </c>
      <c r="C2809" s="2" t="s">
        <v>23108</v>
      </c>
      <c r="D2809" s="1">
        <v>1</v>
      </c>
      <c r="E2809" s="1">
        <v>0</v>
      </c>
      <c r="F2809" s="1">
        <v>3</v>
      </c>
      <c r="G2809" s="1">
        <v>4</v>
      </c>
      <c r="H2809" s="6">
        <v>0.75</v>
      </c>
      <c r="I2809">
        <v>1</v>
      </c>
      <c r="J2809" s="1">
        <v>30</v>
      </c>
      <c r="K2809" s="1">
        <v>1</v>
      </c>
      <c r="L2809" s="1">
        <v>632</v>
      </c>
      <c r="M2809" s="6">
        <v>0.6</v>
      </c>
      <c r="N2809" s="4">
        <v>1920</v>
      </c>
      <c r="O2809" s="4">
        <v>110</v>
      </c>
      <c r="P2809" s="4">
        <v>300</v>
      </c>
      <c r="Q2809" s="3">
        <v>0.27</v>
      </c>
      <c r="R2809" s="1">
        <v>18</v>
      </c>
      <c r="S2809" s="1">
        <v>300</v>
      </c>
      <c r="T2809" s="1">
        <v>25</v>
      </c>
      <c r="U2809" s="1">
        <v>1</v>
      </c>
      <c r="V2809" s="1">
        <v>20</v>
      </c>
      <c r="W2809" s="1">
        <v>0</v>
      </c>
      <c r="X2809" s="1">
        <v>0</v>
      </c>
      <c r="Y2809" s="1">
        <v>0</v>
      </c>
      <c r="Z2809" s="1">
        <v>2</v>
      </c>
      <c r="AA2809" s="1">
        <v>1</v>
      </c>
      <c r="AB2809" s="1">
        <v>1</v>
      </c>
      <c r="AC2809" s="1">
        <v>0</v>
      </c>
      <c r="AD2809" s="1">
        <v>0</v>
      </c>
      <c r="AE2809" s="1">
        <v>0</v>
      </c>
      <c r="AF2809" s="1">
        <v>870</v>
      </c>
      <c r="AG2809" s="1">
        <v>10</v>
      </c>
      <c r="AH2809" s="1">
        <v>0</v>
      </c>
      <c r="AI2809" s="1">
        <v>880</v>
      </c>
      <c r="AJ2809" s="1" t="s">
        <v>10394</v>
      </c>
      <c r="AK2809" s="1" t="s">
        <v>10395</v>
      </c>
      <c r="AL2809" s="1" t="s">
        <v>10396</v>
      </c>
      <c r="AM2809" s="1" t="s">
        <v>16</v>
      </c>
      <c r="AN2809" s="1" t="s">
        <v>23098</v>
      </c>
      <c r="AO2809" s="1" t="s">
        <v>86</v>
      </c>
      <c r="AP2809" s="1" t="s">
        <v>57</v>
      </c>
      <c r="AQ2809" s="1" t="s">
        <v>25</v>
      </c>
      <c r="AR2809" s="1" t="s">
        <v>30</v>
      </c>
      <c r="AS2809" s="1" t="s">
        <v>23091</v>
      </c>
      <c r="AT2809" s="1" t="s">
        <v>101</v>
      </c>
    </row>
    <row r="2810" spans="1:46" x14ac:dyDescent="0.25">
      <c r="A2810" s="1" t="s">
        <v>22802</v>
      </c>
      <c r="B2810" s="2" t="s">
        <v>23074</v>
      </c>
      <c r="C2810" s="2" t="s">
        <v>23110</v>
      </c>
      <c r="D2810" s="1">
        <v>1</v>
      </c>
      <c r="E2810" s="1">
        <v>2</v>
      </c>
      <c r="F2810" s="1">
        <v>2</v>
      </c>
      <c r="G2810" s="1">
        <v>5</v>
      </c>
      <c r="H2810" s="6">
        <v>0.4</v>
      </c>
      <c r="I2810">
        <v>1</v>
      </c>
      <c r="J2810" s="1">
        <v>34</v>
      </c>
      <c r="K2810" s="1">
        <v>0</v>
      </c>
      <c r="L2810" s="1">
        <v>695</v>
      </c>
      <c r="M2810" s="6">
        <v>0.82</v>
      </c>
      <c r="N2810" s="4">
        <v>2200</v>
      </c>
      <c r="O2810" s="4">
        <v>167</v>
      </c>
      <c r="P2810" s="4">
        <v>350</v>
      </c>
      <c r="Q2810" s="3">
        <v>0.2</v>
      </c>
      <c r="R2810" s="1">
        <v>24</v>
      </c>
      <c r="S2810" s="1">
        <v>350</v>
      </c>
      <c r="T2810" s="1">
        <v>51</v>
      </c>
      <c r="U2810" s="1">
        <v>1</v>
      </c>
      <c r="V2810" s="1">
        <v>20</v>
      </c>
      <c r="W2810" s="1">
        <v>0</v>
      </c>
      <c r="X2810" s="1">
        <v>0</v>
      </c>
      <c r="Y2810" s="1">
        <v>1</v>
      </c>
      <c r="Z2810" s="1">
        <v>5</v>
      </c>
      <c r="AA2810" s="1">
        <v>0</v>
      </c>
      <c r="AB2810" s="1">
        <v>1</v>
      </c>
      <c r="AC2810" s="1">
        <v>2128</v>
      </c>
      <c r="AD2810" s="1">
        <v>0</v>
      </c>
      <c r="AE2810" s="1">
        <v>442</v>
      </c>
      <c r="AF2810" s="1">
        <v>836</v>
      </c>
      <c r="AG2810" s="1">
        <v>290</v>
      </c>
      <c r="AH2810" s="1">
        <v>770</v>
      </c>
      <c r="AI2810" s="1">
        <v>4466</v>
      </c>
      <c r="AJ2810" s="1" t="s">
        <v>16280</v>
      </c>
      <c r="AK2810" s="1" t="s">
        <v>16281</v>
      </c>
      <c r="AL2810" s="1" t="s">
        <v>16282</v>
      </c>
      <c r="AM2810" s="1" t="s">
        <v>16</v>
      </c>
      <c r="AN2810" s="1" t="s">
        <v>23097</v>
      </c>
      <c r="AO2810" s="1" t="s">
        <v>86</v>
      </c>
      <c r="AP2810" s="1" t="s">
        <v>57</v>
      </c>
      <c r="AQ2810" s="1" t="s">
        <v>25</v>
      </c>
      <c r="AR2810" s="1" t="s">
        <v>19</v>
      </c>
      <c r="AS2810" s="1" t="s">
        <v>23090</v>
      </c>
      <c r="AT2810" s="1" t="s">
        <v>101</v>
      </c>
    </row>
    <row r="2811" spans="1:46" x14ac:dyDescent="0.25">
      <c r="A2811" s="1" t="s">
        <v>21385</v>
      </c>
      <c r="B2811" s="2" t="s">
        <v>23101</v>
      </c>
      <c r="C2811" s="2" t="s">
        <v>23103</v>
      </c>
      <c r="D2811" s="1">
        <v>1</v>
      </c>
      <c r="E2811" s="1">
        <v>1</v>
      </c>
      <c r="F2811" s="1">
        <v>1</v>
      </c>
      <c r="G2811" s="1">
        <v>3</v>
      </c>
      <c r="H2811" s="6">
        <v>0.33333333333333331</v>
      </c>
      <c r="I2811">
        <v>0</v>
      </c>
      <c r="J2811" s="1">
        <v>36</v>
      </c>
      <c r="K2811" s="1">
        <v>1</v>
      </c>
      <c r="L2811" s="1">
        <v>650</v>
      </c>
      <c r="M2811" s="6">
        <v>0</v>
      </c>
      <c r="N2811" s="4">
        <v>1300</v>
      </c>
      <c r="O2811" s="4">
        <v>110</v>
      </c>
      <c r="P2811" s="4">
        <v>160</v>
      </c>
      <c r="Q2811" s="3">
        <v>0.4</v>
      </c>
      <c r="R2811" s="1">
        <v>12</v>
      </c>
      <c r="S2811" s="1">
        <v>160</v>
      </c>
      <c r="T2811" s="1">
        <v>7</v>
      </c>
      <c r="U2811" s="1">
        <v>0</v>
      </c>
      <c r="V2811" s="1">
        <v>20</v>
      </c>
      <c r="W2811" s="1">
        <v>1</v>
      </c>
      <c r="X2811" s="1">
        <v>1</v>
      </c>
      <c r="Y2811" s="1">
        <v>1</v>
      </c>
      <c r="Z2811" s="1">
        <v>2</v>
      </c>
      <c r="AA2811" s="1">
        <v>0</v>
      </c>
      <c r="AB2811" s="1">
        <v>0</v>
      </c>
      <c r="AC2811" s="1">
        <v>0</v>
      </c>
      <c r="AD2811" s="1">
        <v>0</v>
      </c>
      <c r="AE2811" s="1">
        <v>0</v>
      </c>
      <c r="AF2811" s="1">
        <v>400</v>
      </c>
      <c r="AG2811" s="1">
        <v>0</v>
      </c>
      <c r="AH2811" s="1">
        <v>300</v>
      </c>
      <c r="AI2811" s="1">
        <v>700</v>
      </c>
      <c r="AJ2811" s="1" t="s">
        <v>12507</v>
      </c>
      <c r="AK2811" s="1" t="s">
        <v>12508</v>
      </c>
      <c r="AL2811" s="1" t="s">
        <v>11</v>
      </c>
      <c r="AM2811" s="1" t="s">
        <v>12</v>
      </c>
      <c r="AN2811" s="1" t="s">
        <v>23098</v>
      </c>
      <c r="AO2811" s="1" t="s">
        <v>364</v>
      </c>
      <c r="AP2811" s="1" t="s">
        <v>86</v>
      </c>
      <c r="AQ2811" s="1" t="s">
        <v>14</v>
      </c>
      <c r="AR2811" s="1" t="s">
        <v>19</v>
      </c>
      <c r="AS2811" s="1" t="s">
        <v>23090</v>
      </c>
      <c r="AT2811" s="1" t="s">
        <v>26</v>
      </c>
    </row>
    <row r="2812" spans="1:46" x14ac:dyDescent="0.25">
      <c r="A2812" s="1" t="s">
        <v>20888</v>
      </c>
      <c r="B2812" s="2" t="s">
        <v>23101</v>
      </c>
      <c r="C2812" s="2" t="s">
        <v>23104</v>
      </c>
      <c r="D2812" s="1">
        <v>1</v>
      </c>
      <c r="E2812" s="1">
        <v>2</v>
      </c>
      <c r="F2812" s="1">
        <v>2</v>
      </c>
      <c r="G2812" s="1">
        <v>5</v>
      </c>
      <c r="H2812" s="6">
        <v>0.4</v>
      </c>
      <c r="I2812">
        <v>0</v>
      </c>
      <c r="J2812" s="1">
        <v>52</v>
      </c>
      <c r="K2812" s="1">
        <v>0</v>
      </c>
      <c r="L2812" s="1">
        <v>565</v>
      </c>
      <c r="M2812" s="6">
        <v>0</v>
      </c>
      <c r="N2812" s="4">
        <v>4800</v>
      </c>
      <c r="O2812" s="4">
        <v>400</v>
      </c>
      <c r="P2812" s="4">
        <v>300</v>
      </c>
      <c r="Q2812" s="3">
        <v>0.45</v>
      </c>
      <c r="R2812" s="1">
        <v>24</v>
      </c>
      <c r="S2812" s="1">
        <v>300</v>
      </c>
      <c r="T2812" s="1">
        <v>10</v>
      </c>
      <c r="U2812" s="1">
        <v>1</v>
      </c>
      <c r="V2812" s="1">
        <v>20</v>
      </c>
      <c r="W2812" s="1">
        <v>0</v>
      </c>
      <c r="X2812" s="1">
        <v>0</v>
      </c>
      <c r="Y2812" s="1">
        <v>0</v>
      </c>
      <c r="Z2812" s="1">
        <v>2</v>
      </c>
      <c r="AA2812" s="1">
        <v>0</v>
      </c>
      <c r="AB2812" s="1">
        <v>0</v>
      </c>
      <c r="AC2812" s="1">
        <v>18600</v>
      </c>
      <c r="AD2812" s="1">
        <v>0</v>
      </c>
      <c r="AE2812" s="1">
        <v>0</v>
      </c>
      <c r="AF2812" s="1">
        <v>0</v>
      </c>
      <c r="AG2812" s="1">
        <v>0</v>
      </c>
      <c r="AH2812" s="1">
        <v>600</v>
      </c>
      <c r="AI2812" s="1">
        <v>19200</v>
      </c>
      <c r="AJ2812" s="1" t="s">
        <v>11162</v>
      </c>
      <c r="AK2812" s="1" t="s">
        <v>11163</v>
      </c>
      <c r="AL2812" s="1" t="s">
        <v>11</v>
      </c>
      <c r="AM2812" s="1" t="s">
        <v>12</v>
      </c>
      <c r="AN2812" s="1" t="s">
        <v>23097</v>
      </c>
      <c r="AO2812" s="1" t="s">
        <v>86</v>
      </c>
      <c r="AP2812" s="1" t="s">
        <v>57</v>
      </c>
      <c r="AQ2812" s="1" t="s">
        <v>25</v>
      </c>
      <c r="AR2812" s="1" t="s">
        <v>30</v>
      </c>
      <c r="AS2812" s="1" t="s">
        <v>23090</v>
      </c>
      <c r="AT2812" s="1" t="s">
        <v>26</v>
      </c>
    </row>
    <row r="2813" spans="1:46" x14ac:dyDescent="0.25">
      <c r="A2813" s="1" t="s">
        <v>17944</v>
      </c>
      <c r="B2813" s="2" t="s">
        <v>23101</v>
      </c>
      <c r="C2813" s="2" t="s">
        <v>23104</v>
      </c>
      <c r="D2813" s="1">
        <v>0</v>
      </c>
      <c r="E2813" s="1">
        <v>0</v>
      </c>
      <c r="F2813" s="1">
        <v>1</v>
      </c>
      <c r="G2813" s="1">
        <v>1</v>
      </c>
      <c r="H2813" s="6">
        <v>1</v>
      </c>
      <c r="I2813">
        <v>0</v>
      </c>
      <c r="J2813" s="1">
        <v>35</v>
      </c>
      <c r="K2813" s="1">
        <v>1</v>
      </c>
      <c r="L2813" s="1">
        <v>314</v>
      </c>
      <c r="M2813" s="6">
        <v>0</v>
      </c>
      <c r="N2813" s="4">
        <v>2480</v>
      </c>
      <c r="O2813" s="4">
        <v>190</v>
      </c>
      <c r="P2813" s="4">
        <v>200</v>
      </c>
      <c r="Q2813" s="3">
        <v>0.45</v>
      </c>
      <c r="R2813" s="1">
        <v>24</v>
      </c>
      <c r="S2813" s="1">
        <v>200</v>
      </c>
      <c r="T2813" s="1">
        <v>10</v>
      </c>
      <c r="U2813" s="1">
        <v>1</v>
      </c>
      <c r="V2813" s="1">
        <v>20</v>
      </c>
      <c r="W2813" s="1">
        <v>0</v>
      </c>
      <c r="X2813" s="1">
        <v>0</v>
      </c>
      <c r="Y2813" s="1">
        <v>1</v>
      </c>
      <c r="Z2813" s="1">
        <v>0</v>
      </c>
      <c r="AA2813" s="1">
        <v>1</v>
      </c>
      <c r="AB2813" s="1">
        <v>0</v>
      </c>
      <c r="AC2813" s="1">
        <v>0</v>
      </c>
      <c r="AD2813" s="1">
        <v>0</v>
      </c>
      <c r="AE2813" s="1">
        <v>1280</v>
      </c>
      <c r="AF2813" s="1">
        <v>340</v>
      </c>
      <c r="AG2813" s="1">
        <v>0</v>
      </c>
      <c r="AH2813" s="1">
        <v>0</v>
      </c>
      <c r="AI2813" s="1">
        <v>1620</v>
      </c>
      <c r="AJ2813" s="1" t="s">
        <v>2864</v>
      </c>
      <c r="AK2813" s="1" t="s">
        <v>2865</v>
      </c>
      <c r="AL2813" s="1" t="s">
        <v>11</v>
      </c>
      <c r="AM2813" s="1" t="s">
        <v>12</v>
      </c>
      <c r="AN2813" s="1" t="s">
        <v>23098</v>
      </c>
      <c r="AO2813" s="1" t="s">
        <v>86</v>
      </c>
      <c r="AP2813" s="1" t="s">
        <v>57</v>
      </c>
      <c r="AQ2813" s="1" t="s">
        <v>25</v>
      </c>
      <c r="AR2813" s="1" t="s">
        <v>19</v>
      </c>
      <c r="AS2813" s="1" t="s">
        <v>23091</v>
      </c>
      <c r="AT2813" s="1" t="s">
        <v>26</v>
      </c>
    </row>
    <row r="2814" spans="1:46" x14ac:dyDescent="0.25">
      <c r="A2814" s="1" t="s">
        <v>17048</v>
      </c>
      <c r="B2814" s="2" t="s">
        <v>23101</v>
      </c>
      <c r="C2814" s="2" t="s">
        <v>23104</v>
      </c>
      <c r="D2814" s="1">
        <v>4</v>
      </c>
      <c r="E2814" s="1">
        <v>1</v>
      </c>
      <c r="F2814" s="1">
        <v>1</v>
      </c>
      <c r="G2814" s="1">
        <v>6</v>
      </c>
      <c r="H2814" s="6">
        <v>0.16666666666666666</v>
      </c>
      <c r="I2814">
        <v>0</v>
      </c>
      <c r="J2814" s="1">
        <v>36</v>
      </c>
      <c r="K2814" s="1">
        <v>1</v>
      </c>
      <c r="L2814" s="1">
        <v>242</v>
      </c>
      <c r="M2814" s="6">
        <v>0.45</v>
      </c>
      <c r="N2814" s="4">
        <v>4092</v>
      </c>
      <c r="O2814" s="4">
        <v>324</v>
      </c>
      <c r="P2814" s="4">
        <v>300</v>
      </c>
      <c r="Q2814" s="3">
        <v>0.4</v>
      </c>
      <c r="R2814" s="1">
        <v>24</v>
      </c>
      <c r="S2814" s="1">
        <v>300</v>
      </c>
      <c r="T2814" s="1">
        <v>10</v>
      </c>
      <c r="U2814" s="1">
        <v>0</v>
      </c>
      <c r="V2814" s="1">
        <v>20</v>
      </c>
      <c r="W2814" s="1">
        <v>0</v>
      </c>
      <c r="X2814" s="1">
        <v>0</v>
      </c>
      <c r="Y2814" s="1">
        <v>0</v>
      </c>
      <c r="Z2814" s="1">
        <v>2</v>
      </c>
      <c r="AA2814" s="1">
        <v>1</v>
      </c>
      <c r="AB2814" s="1">
        <v>0</v>
      </c>
      <c r="AC2814" s="1">
        <v>0</v>
      </c>
      <c r="AD2814" s="1">
        <v>0</v>
      </c>
      <c r="AE2814" s="1">
        <v>1770</v>
      </c>
      <c r="AF2814" s="1">
        <v>350</v>
      </c>
      <c r="AG2814" s="1">
        <v>0</v>
      </c>
      <c r="AH2814" s="1">
        <v>700</v>
      </c>
      <c r="AI2814" s="1">
        <v>2820</v>
      </c>
      <c r="AJ2814" s="1" t="s">
        <v>105</v>
      </c>
      <c r="AK2814" s="1" t="s">
        <v>106</v>
      </c>
      <c r="AL2814" s="1" t="s">
        <v>107</v>
      </c>
      <c r="AM2814" s="1" t="s">
        <v>12</v>
      </c>
      <c r="AN2814" s="1" t="s">
        <v>23098</v>
      </c>
      <c r="AO2814" s="1" t="s">
        <v>364</v>
      </c>
      <c r="AP2814" s="1" t="s">
        <v>57</v>
      </c>
      <c r="AQ2814" s="1" t="s">
        <v>25</v>
      </c>
      <c r="AR2814" s="1" t="s">
        <v>30</v>
      </c>
      <c r="AS2814" s="1" t="s">
        <v>23091</v>
      </c>
      <c r="AT2814" s="1" t="s">
        <v>26</v>
      </c>
    </row>
    <row r="2815" spans="1:46" x14ac:dyDescent="0.25">
      <c r="A2815" s="1" t="s">
        <v>19107</v>
      </c>
      <c r="B2815" s="2" t="s">
        <v>23101</v>
      </c>
      <c r="C2815" s="2" t="s">
        <v>23104</v>
      </c>
      <c r="D2815" s="1">
        <v>3</v>
      </c>
      <c r="E2815" s="1">
        <v>2</v>
      </c>
      <c r="F2815" s="1">
        <v>2</v>
      </c>
      <c r="G2815" s="1">
        <v>7</v>
      </c>
      <c r="H2815" s="6">
        <v>0.2857142857142857</v>
      </c>
      <c r="I2815">
        <v>1</v>
      </c>
      <c r="J2815" s="1">
        <v>31</v>
      </c>
      <c r="K2815" s="1">
        <v>0</v>
      </c>
      <c r="L2815" s="1">
        <v>335</v>
      </c>
      <c r="M2815" s="6">
        <v>0.73</v>
      </c>
      <c r="N2815" s="4">
        <v>1900</v>
      </c>
      <c r="O2815" s="4">
        <v>160</v>
      </c>
      <c r="P2815" s="4">
        <v>250</v>
      </c>
      <c r="Q2815" s="3">
        <v>0.37</v>
      </c>
      <c r="R2815" s="1">
        <v>24</v>
      </c>
      <c r="S2815" s="1">
        <v>250</v>
      </c>
      <c r="T2815" s="1">
        <v>15</v>
      </c>
      <c r="U2815" s="1">
        <v>1</v>
      </c>
      <c r="V2815" s="1">
        <v>20</v>
      </c>
      <c r="W2815" s="1">
        <v>0</v>
      </c>
      <c r="X2815" s="1">
        <v>0</v>
      </c>
      <c r="Y2815" s="1">
        <v>1</v>
      </c>
      <c r="Z2815" s="1">
        <v>2</v>
      </c>
      <c r="AA2815" s="1">
        <v>0</v>
      </c>
      <c r="AB2815" s="1">
        <v>1</v>
      </c>
      <c r="AC2815" s="1">
        <v>1400</v>
      </c>
      <c r="AD2815" s="1">
        <v>0</v>
      </c>
      <c r="AE2815" s="1">
        <v>500</v>
      </c>
      <c r="AF2815" s="1">
        <v>700</v>
      </c>
      <c r="AG2815" s="1">
        <v>0</v>
      </c>
      <c r="AH2815" s="1">
        <v>0</v>
      </c>
      <c r="AI2815" s="1">
        <v>2600</v>
      </c>
      <c r="AJ2815" s="1" t="s">
        <v>6253</v>
      </c>
      <c r="AK2815" s="1" t="s">
        <v>6254</v>
      </c>
      <c r="AL2815" s="1" t="s">
        <v>6255</v>
      </c>
      <c r="AM2815" s="1" t="s">
        <v>16</v>
      </c>
      <c r="AN2815" s="1" t="s">
        <v>23097</v>
      </c>
      <c r="AO2815" s="1" t="s">
        <v>86</v>
      </c>
      <c r="AP2815" s="1" t="s">
        <v>57</v>
      </c>
      <c r="AQ2815" s="1" t="s">
        <v>25</v>
      </c>
      <c r="AR2815" s="1" t="s">
        <v>19</v>
      </c>
      <c r="AS2815" s="1" t="s">
        <v>23090</v>
      </c>
      <c r="AT2815" s="1" t="s">
        <v>101</v>
      </c>
    </row>
    <row r="2816" spans="1:46" x14ac:dyDescent="0.25">
      <c r="A2816" s="1" t="s">
        <v>22641</v>
      </c>
      <c r="B2816" s="2" t="s">
        <v>23101</v>
      </c>
      <c r="C2816" s="2" t="s">
        <v>23104</v>
      </c>
      <c r="D2816" s="1">
        <v>2</v>
      </c>
      <c r="E2816" s="1">
        <v>1</v>
      </c>
      <c r="F2816" s="1">
        <v>1</v>
      </c>
      <c r="G2816" s="1">
        <v>4</v>
      </c>
      <c r="H2816" s="6">
        <v>0.25</v>
      </c>
      <c r="I2816">
        <v>0</v>
      </c>
      <c r="J2816" s="1">
        <v>33</v>
      </c>
      <c r="K2816" s="1">
        <v>0</v>
      </c>
      <c r="L2816" s="1">
        <v>588</v>
      </c>
      <c r="M2816" s="6">
        <v>0.13</v>
      </c>
      <c r="N2816" s="4">
        <v>2500</v>
      </c>
      <c r="O2816" s="4">
        <v>200</v>
      </c>
      <c r="P2816" s="4">
        <v>300</v>
      </c>
      <c r="Q2816" s="3">
        <v>0.4</v>
      </c>
      <c r="R2816" s="1">
        <v>24</v>
      </c>
      <c r="S2816" s="1">
        <v>300</v>
      </c>
      <c r="T2816" s="1">
        <v>14</v>
      </c>
      <c r="U2816" s="1">
        <v>1</v>
      </c>
      <c r="V2816" s="1">
        <v>20</v>
      </c>
      <c r="W2816" s="1">
        <v>1</v>
      </c>
      <c r="X2816" s="1">
        <v>1</v>
      </c>
      <c r="Y2816" s="1">
        <v>1</v>
      </c>
      <c r="Z2816" s="1">
        <v>4</v>
      </c>
      <c r="AA2816" s="1">
        <v>1</v>
      </c>
      <c r="AB2816" s="1">
        <v>0</v>
      </c>
      <c r="AC2816" s="1">
        <v>180</v>
      </c>
      <c r="AD2816" s="1">
        <v>0</v>
      </c>
      <c r="AE2816" s="1">
        <v>0</v>
      </c>
      <c r="AF2816" s="1">
        <v>0</v>
      </c>
      <c r="AG2816" s="1">
        <v>110</v>
      </c>
      <c r="AH2816" s="1">
        <v>0</v>
      </c>
      <c r="AI2816" s="1">
        <v>290</v>
      </c>
      <c r="AJ2816" s="1" t="s">
        <v>15830</v>
      </c>
      <c r="AK2816" s="1" t="s">
        <v>11266</v>
      </c>
      <c r="AL2816" s="1" t="s">
        <v>11267</v>
      </c>
      <c r="AM2816" s="1" t="s">
        <v>12</v>
      </c>
      <c r="AN2816" s="1" t="s">
        <v>23097</v>
      </c>
      <c r="AO2816" s="1" t="s">
        <v>86</v>
      </c>
      <c r="AP2816" s="1" t="s">
        <v>86</v>
      </c>
      <c r="AQ2816" s="1" t="s">
        <v>14</v>
      </c>
      <c r="AR2816" s="1" t="s">
        <v>19</v>
      </c>
      <c r="AS2816" s="1" t="s">
        <v>23091</v>
      </c>
      <c r="AT2816" s="1" t="s">
        <v>26</v>
      </c>
    </row>
    <row r="2817" spans="1:46" x14ac:dyDescent="0.25">
      <c r="A2817" s="1" t="s">
        <v>20373</v>
      </c>
      <c r="B2817" s="2" t="s">
        <v>23101</v>
      </c>
      <c r="C2817" s="2" t="s">
        <v>23104</v>
      </c>
      <c r="D2817" s="1">
        <v>3</v>
      </c>
      <c r="E2817" s="1">
        <v>2</v>
      </c>
      <c r="F2817" s="1">
        <v>2</v>
      </c>
      <c r="G2817" s="1">
        <v>7</v>
      </c>
      <c r="H2817" s="6">
        <v>0.2857142857142857</v>
      </c>
      <c r="I2817">
        <v>1</v>
      </c>
      <c r="J2817" s="1">
        <v>31</v>
      </c>
      <c r="K2817" s="1">
        <v>0</v>
      </c>
      <c r="L2817" s="1">
        <v>500</v>
      </c>
      <c r="M2817" s="6">
        <v>0.48</v>
      </c>
      <c r="N2817" s="4">
        <v>1900</v>
      </c>
      <c r="O2817" s="4">
        <v>160</v>
      </c>
      <c r="P2817" s="4">
        <v>300</v>
      </c>
      <c r="Q2817" s="3">
        <v>0.36</v>
      </c>
      <c r="R2817" s="1">
        <v>24</v>
      </c>
      <c r="S2817" s="1">
        <v>300</v>
      </c>
      <c r="T2817" s="1">
        <v>1</v>
      </c>
      <c r="U2817" s="1">
        <v>1</v>
      </c>
      <c r="V2817" s="1">
        <v>20</v>
      </c>
      <c r="W2817" s="1">
        <v>0</v>
      </c>
      <c r="X2817" s="1">
        <v>0</v>
      </c>
      <c r="Y2817" s="1">
        <v>1</v>
      </c>
      <c r="Z2817" s="1">
        <v>2</v>
      </c>
      <c r="AA2817" s="1">
        <v>0</v>
      </c>
      <c r="AB2817" s="1">
        <v>1</v>
      </c>
      <c r="AC2817" s="1">
        <v>130</v>
      </c>
      <c r="AD2817" s="1">
        <v>0</v>
      </c>
      <c r="AE2817" s="1">
        <v>500</v>
      </c>
      <c r="AF2817" s="1">
        <v>700</v>
      </c>
      <c r="AG2817" s="1">
        <v>0</v>
      </c>
      <c r="AH2817" s="1">
        <v>0</v>
      </c>
      <c r="AI2817" s="1">
        <v>1330</v>
      </c>
      <c r="AJ2817" s="1" t="s">
        <v>9757</v>
      </c>
      <c r="AK2817" s="1" t="s">
        <v>9758</v>
      </c>
      <c r="AL2817" s="1" t="s">
        <v>9759</v>
      </c>
      <c r="AM2817" s="1" t="s">
        <v>16</v>
      </c>
      <c r="AN2817" s="1" t="s">
        <v>23097</v>
      </c>
      <c r="AO2817" s="1" t="s">
        <v>86</v>
      </c>
      <c r="AP2817" s="1" t="s">
        <v>57</v>
      </c>
      <c r="AQ2817" s="1" t="s">
        <v>25</v>
      </c>
      <c r="AR2817" s="1" t="s">
        <v>19</v>
      </c>
      <c r="AS2817" s="1" t="s">
        <v>23090</v>
      </c>
      <c r="AT2817" s="1" t="s">
        <v>101</v>
      </c>
    </row>
    <row r="2818" spans="1:46" x14ac:dyDescent="0.25">
      <c r="A2818" s="1" t="s">
        <v>17824</v>
      </c>
      <c r="B2818" s="2" t="s">
        <v>23101</v>
      </c>
      <c r="C2818" s="2" t="s">
        <v>23104</v>
      </c>
      <c r="D2818" s="1">
        <v>3</v>
      </c>
      <c r="E2818" s="1">
        <v>2</v>
      </c>
      <c r="F2818" s="1">
        <v>1</v>
      </c>
      <c r="G2818" s="1">
        <v>6</v>
      </c>
      <c r="H2818" s="6">
        <v>0.16666666666666666</v>
      </c>
      <c r="I2818">
        <v>1</v>
      </c>
      <c r="J2818" s="1">
        <v>50</v>
      </c>
      <c r="K2818" s="1">
        <v>0</v>
      </c>
      <c r="L2818" s="1">
        <v>576</v>
      </c>
      <c r="M2818" s="6">
        <v>0.62</v>
      </c>
      <c r="N2818" s="4">
        <v>4800</v>
      </c>
      <c r="O2818" s="4">
        <v>400</v>
      </c>
      <c r="P2818" s="4">
        <v>1000</v>
      </c>
      <c r="Q2818" s="3">
        <v>0.35</v>
      </c>
      <c r="R2818" s="1">
        <v>36</v>
      </c>
      <c r="S2818" s="1">
        <v>1000</v>
      </c>
      <c r="T2818" s="1">
        <v>32</v>
      </c>
      <c r="U2818" s="1">
        <v>0</v>
      </c>
      <c r="V2818" s="1">
        <v>20</v>
      </c>
      <c r="W2818" s="1">
        <v>1</v>
      </c>
      <c r="X2818" s="1">
        <v>0</v>
      </c>
      <c r="Y2818" s="1">
        <v>0</v>
      </c>
      <c r="Z2818" s="1">
        <v>2</v>
      </c>
      <c r="AA2818" s="1">
        <v>1</v>
      </c>
      <c r="AB2818" s="1">
        <v>1</v>
      </c>
      <c r="AC2818" s="1">
        <v>450</v>
      </c>
      <c r="AD2818" s="1">
        <v>380</v>
      </c>
      <c r="AE2818" s="1">
        <v>1830</v>
      </c>
      <c r="AF2818" s="1">
        <v>300</v>
      </c>
      <c r="AG2818" s="1">
        <v>0</v>
      </c>
      <c r="AH2818" s="1">
        <v>1500</v>
      </c>
      <c r="AI2818" s="1">
        <v>4460</v>
      </c>
      <c r="AJ2818" s="1" t="s">
        <v>2526</v>
      </c>
      <c r="AK2818" s="1" t="s">
        <v>635</v>
      </c>
      <c r="AL2818" s="1" t="s">
        <v>2527</v>
      </c>
      <c r="AM2818" s="1" t="s">
        <v>16</v>
      </c>
      <c r="AN2818" s="1" t="s">
        <v>23097</v>
      </c>
      <c r="AO2818" s="1" t="s">
        <v>364</v>
      </c>
      <c r="AP2818" s="1" t="s">
        <v>86</v>
      </c>
      <c r="AQ2818" s="1" t="s">
        <v>25</v>
      </c>
      <c r="AR2818" s="1" t="s">
        <v>30</v>
      </c>
      <c r="AS2818" s="1" t="s">
        <v>23091</v>
      </c>
      <c r="AT2818" s="1" t="s">
        <v>101</v>
      </c>
    </row>
    <row r="2819" spans="1:46" x14ac:dyDescent="0.25">
      <c r="A2819" s="1" t="s">
        <v>17831</v>
      </c>
      <c r="B2819" s="2" t="s">
        <v>23101</v>
      </c>
      <c r="C2819" s="2" t="s">
        <v>23104</v>
      </c>
      <c r="D2819" s="1">
        <v>1</v>
      </c>
      <c r="E2819" s="1">
        <v>0</v>
      </c>
      <c r="F2819" s="1">
        <v>1</v>
      </c>
      <c r="G2819" s="1">
        <v>2</v>
      </c>
      <c r="H2819" s="6">
        <v>0.5</v>
      </c>
      <c r="I2819">
        <v>1</v>
      </c>
      <c r="J2819" s="1">
        <v>37</v>
      </c>
      <c r="K2819" s="1">
        <v>0</v>
      </c>
      <c r="L2819" s="1">
        <v>625</v>
      </c>
      <c r="M2819" s="6">
        <v>0.44</v>
      </c>
      <c r="N2819" s="4">
        <v>3600</v>
      </c>
      <c r="O2819" s="4">
        <v>300</v>
      </c>
      <c r="P2819" s="4">
        <v>1000</v>
      </c>
      <c r="Q2819" s="3">
        <v>0.28999999999999998</v>
      </c>
      <c r="R2819" s="1">
        <v>36</v>
      </c>
      <c r="S2819" s="1">
        <v>1000</v>
      </c>
      <c r="T2819" s="1">
        <v>36</v>
      </c>
      <c r="U2819" s="1">
        <v>0</v>
      </c>
      <c r="V2819" s="1">
        <v>20</v>
      </c>
      <c r="W2819" s="1">
        <v>0</v>
      </c>
      <c r="X2819" s="1">
        <v>1</v>
      </c>
      <c r="Y2819" s="1">
        <v>1</v>
      </c>
      <c r="Z2819" s="1">
        <v>4</v>
      </c>
      <c r="AA2819" s="1">
        <v>0</v>
      </c>
      <c r="AB2819" s="1">
        <v>1</v>
      </c>
      <c r="AC2819" s="1">
        <v>80</v>
      </c>
      <c r="AD2819" s="1">
        <v>0</v>
      </c>
      <c r="AE2819" s="1">
        <v>1310</v>
      </c>
      <c r="AF2819" s="1">
        <v>750</v>
      </c>
      <c r="AG2819" s="1">
        <v>0</v>
      </c>
      <c r="AH2819" s="1">
        <v>0</v>
      </c>
      <c r="AI2819" s="1">
        <v>2140</v>
      </c>
      <c r="AJ2819" s="1" t="s">
        <v>2546</v>
      </c>
      <c r="AK2819" s="1" t="s">
        <v>2547</v>
      </c>
      <c r="AL2819" s="1" t="s">
        <v>2548</v>
      </c>
      <c r="AM2819" s="1" t="s">
        <v>16</v>
      </c>
      <c r="AN2819" s="1" t="s">
        <v>23097</v>
      </c>
      <c r="AO2819" s="1" t="s">
        <v>364</v>
      </c>
      <c r="AP2819" s="1" t="s">
        <v>57</v>
      </c>
      <c r="AQ2819" s="1" t="s">
        <v>14</v>
      </c>
      <c r="AR2819" s="1" t="s">
        <v>19</v>
      </c>
      <c r="AS2819" s="1" t="s">
        <v>23090</v>
      </c>
      <c r="AT2819" s="1" t="s">
        <v>101</v>
      </c>
    </row>
    <row r="2820" spans="1:46" x14ac:dyDescent="0.25">
      <c r="A2820" s="1" t="s">
        <v>20963</v>
      </c>
      <c r="B2820" s="2" t="s">
        <v>23101</v>
      </c>
      <c r="C2820" s="2" t="s">
        <v>23104</v>
      </c>
      <c r="D2820" s="1">
        <v>0</v>
      </c>
      <c r="E2820" s="1">
        <v>0</v>
      </c>
      <c r="F2820" s="1">
        <v>1</v>
      </c>
      <c r="G2820" s="1">
        <v>1</v>
      </c>
      <c r="H2820" s="6">
        <v>1</v>
      </c>
      <c r="I2820">
        <v>0</v>
      </c>
      <c r="J2820" s="1">
        <v>33</v>
      </c>
      <c r="K2820" s="1">
        <v>1</v>
      </c>
      <c r="L2820" s="1">
        <v>619</v>
      </c>
      <c r="M2820" s="6">
        <v>0.79</v>
      </c>
      <c r="N2820" s="4">
        <v>2100</v>
      </c>
      <c r="O2820" s="4">
        <v>155</v>
      </c>
      <c r="P2820" s="4">
        <v>500</v>
      </c>
      <c r="Q2820" s="3">
        <v>0.33</v>
      </c>
      <c r="R2820" s="1">
        <v>36</v>
      </c>
      <c r="S2820" s="1">
        <v>500</v>
      </c>
      <c r="T2820" s="1">
        <v>40</v>
      </c>
      <c r="U2820" s="1">
        <v>0</v>
      </c>
      <c r="V2820" s="1">
        <v>20</v>
      </c>
      <c r="W2820" s="1">
        <v>0</v>
      </c>
      <c r="X2820" s="1">
        <v>0</v>
      </c>
      <c r="Y2820" s="1">
        <v>1</v>
      </c>
      <c r="Z2820" s="1">
        <v>0</v>
      </c>
      <c r="AA2820" s="1">
        <v>1</v>
      </c>
      <c r="AB2820" s="1">
        <v>0</v>
      </c>
      <c r="AC2820" s="1">
        <v>200</v>
      </c>
      <c r="AD2820" s="1">
        <v>0</v>
      </c>
      <c r="AE2820" s="1">
        <v>800</v>
      </c>
      <c r="AF2820" s="1">
        <v>0</v>
      </c>
      <c r="AG2820" s="1">
        <v>200</v>
      </c>
      <c r="AH2820" s="1">
        <v>800</v>
      </c>
      <c r="AI2820" s="1">
        <v>2000</v>
      </c>
      <c r="AJ2820" s="1" t="s">
        <v>310</v>
      </c>
      <c r="AK2820" s="1" t="s">
        <v>11362</v>
      </c>
      <c r="AL2820" s="1" t="s">
        <v>11363</v>
      </c>
      <c r="AM2820" s="1" t="s">
        <v>12</v>
      </c>
      <c r="AN2820" s="1" t="s">
        <v>23098</v>
      </c>
      <c r="AO2820" s="1" t="s">
        <v>364</v>
      </c>
      <c r="AP2820" s="1" t="s">
        <v>57</v>
      </c>
      <c r="AQ2820" s="1" t="s">
        <v>25</v>
      </c>
      <c r="AR2820" s="1" t="s">
        <v>19</v>
      </c>
      <c r="AS2820" s="1" t="s">
        <v>23091</v>
      </c>
      <c r="AT2820" s="1" t="s">
        <v>26</v>
      </c>
    </row>
    <row r="2821" spans="1:46" x14ac:dyDescent="0.25">
      <c r="A2821" s="1" t="s">
        <v>20984</v>
      </c>
      <c r="B2821" s="2" t="s">
        <v>23101</v>
      </c>
      <c r="C2821" s="2" t="s">
        <v>23104</v>
      </c>
      <c r="D2821" s="1">
        <v>0</v>
      </c>
      <c r="E2821" s="1">
        <v>0</v>
      </c>
      <c r="F2821" s="1">
        <v>1</v>
      </c>
      <c r="G2821" s="1">
        <v>1</v>
      </c>
      <c r="H2821" s="6">
        <v>1</v>
      </c>
      <c r="I2821">
        <v>1</v>
      </c>
      <c r="J2821" s="1">
        <v>32</v>
      </c>
      <c r="K2821" s="1">
        <v>1</v>
      </c>
      <c r="L2821" s="1">
        <v>637</v>
      </c>
      <c r="M2821" s="6">
        <v>0.64</v>
      </c>
      <c r="N2821" s="4">
        <v>1500</v>
      </c>
      <c r="O2821" s="4">
        <v>120</v>
      </c>
      <c r="P2821" s="4">
        <v>200</v>
      </c>
      <c r="Q2821" s="3">
        <v>0.37</v>
      </c>
      <c r="R2821" s="1">
        <v>24</v>
      </c>
      <c r="S2821" s="1">
        <v>200</v>
      </c>
      <c r="T2821" s="1">
        <v>25</v>
      </c>
      <c r="U2821" s="1">
        <v>1</v>
      </c>
      <c r="V2821" s="1">
        <v>20</v>
      </c>
      <c r="W2821" s="1">
        <v>0</v>
      </c>
      <c r="X2821" s="1">
        <v>1</v>
      </c>
      <c r="Y2821" s="1">
        <v>1</v>
      </c>
      <c r="Z2821" s="1">
        <v>4</v>
      </c>
      <c r="AA2821" s="1">
        <v>0</v>
      </c>
      <c r="AB2821" s="1">
        <v>1</v>
      </c>
      <c r="AC2821" s="1">
        <v>0</v>
      </c>
      <c r="AD2821" s="1">
        <v>0</v>
      </c>
      <c r="AE2821" s="1">
        <v>200</v>
      </c>
      <c r="AF2821" s="1">
        <v>850</v>
      </c>
      <c r="AG2821" s="1">
        <v>0</v>
      </c>
      <c r="AH2821" s="1">
        <v>224</v>
      </c>
      <c r="AI2821" s="1">
        <v>1274</v>
      </c>
      <c r="AJ2821" s="1" t="s">
        <v>11421</v>
      </c>
      <c r="AK2821" s="1" t="s">
        <v>11422</v>
      </c>
      <c r="AL2821" s="1" t="s">
        <v>11423</v>
      </c>
      <c r="AM2821" s="1" t="s">
        <v>16</v>
      </c>
      <c r="AN2821" s="1" t="s">
        <v>23098</v>
      </c>
      <c r="AO2821" s="1" t="s">
        <v>86</v>
      </c>
      <c r="AP2821" s="1" t="s">
        <v>57</v>
      </c>
      <c r="AQ2821" s="1" t="s">
        <v>14</v>
      </c>
      <c r="AR2821" s="1" t="s">
        <v>19</v>
      </c>
      <c r="AS2821" s="1" t="s">
        <v>23090</v>
      </c>
      <c r="AT2821" s="1" t="s">
        <v>101</v>
      </c>
    </row>
    <row r="2822" spans="1:46" x14ac:dyDescent="0.25">
      <c r="A2822" s="1" t="s">
        <v>20878</v>
      </c>
      <c r="B2822" s="2" t="s">
        <v>23101</v>
      </c>
      <c r="C2822" s="2" t="s">
        <v>23105</v>
      </c>
      <c r="D2822" s="1">
        <v>1</v>
      </c>
      <c r="E2822" s="1">
        <v>2</v>
      </c>
      <c r="F2822" s="1">
        <v>3</v>
      </c>
      <c r="G2822" s="1">
        <v>6</v>
      </c>
      <c r="H2822" s="6">
        <v>0.5</v>
      </c>
      <c r="I2822">
        <v>0</v>
      </c>
      <c r="J2822" s="1">
        <v>38</v>
      </c>
      <c r="K2822" s="1">
        <v>0</v>
      </c>
      <c r="L2822" s="1">
        <v>610</v>
      </c>
      <c r="M2822" s="6">
        <v>0.27</v>
      </c>
      <c r="N2822" s="4">
        <v>3960</v>
      </c>
      <c r="O2822" s="4">
        <v>270</v>
      </c>
      <c r="P2822" s="4">
        <v>300</v>
      </c>
      <c r="Q2822" s="3">
        <v>0.3</v>
      </c>
      <c r="R2822" s="1">
        <v>12</v>
      </c>
      <c r="S2822" s="1">
        <v>300</v>
      </c>
      <c r="T2822" s="1">
        <v>41</v>
      </c>
      <c r="U2822" s="1">
        <v>0</v>
      </c>
      <c r="V2822" s="1">
        <v>20</v>
      </c>
      <c r="W2822" s="1">
        <v>0</v>
      </c>
      <c r="X2822" s="1">
        <v>0</v>
      </c>
      <c r="Y2822" s="1">
        <v>1</v>
      </c>
      <c r="Z2822" s="1">
        <v>1</v>
      </c>
      <c r="AA2822" s="1">
        <v>1</v>
      </c>
      <c r="AB2822" s="1">
        <v>0</v>
      </c>
      <c r="AC2822" s="1">
        <v>640</v>
      </c>
      <c r="AD2822" s="1">
        <v>0</v>
      </c>
      <c r="AE2822" s="1">
        <v>0</v>
      </c>
      <c r="AF2822" s="1">
        <v>0</v>
      </c>
      <c r="AG2822" s="1">
        <v>0</v>
      </c>
      <c r="AH2822" s="1">
        <v>391</v>
      </c>
      <c r="AI2822" s="1">
        <v>1031</v>
      </c>
      <c r="AJ2822" s="1" t="s">
        <v>5557</v>
      </c>
      <c r="AK2822" s="1" t="s">
        <v>11140</v>
      </c>
      <c r="AL2822" s="1" t="s">
        <v>11141</v>
      </c>
      <c r="AM2822" s="1" t="s">
        <v>12</v>
      </c>
      <c r="AN2822" s="1" t="s">
        <v>23097</v>
      </c>
      <c r="AO2822" s="1" t="s">
        <v>364</v>
      </c>
      <c r="AP2822" s="1" t="s">
        <v>57</v>
      </c>
      <c r="AQ2822" s="1" t="s">
        <v>25</v>
      </c>
      <c r="AR2822" s="1" t="s">
        <v>19</v>
      </c>
      <c r="AS2822" s="1" t="s">
        <v>23091</v>
      </c>
      <c r="AT2822" s="1" t="s">
        <v>26</v>
      </c>
    </row>
    <row r="2823" spans="1:46" x14ac:dyDescent="0.25">
      <c r="A2823" s="1" t="s">
        <v>20482</v>
      </c>
      <c r="B2823" s="2" t="s">
        <v>23101</v>
      </c>
      <c r="C2823" s="2" t="s">
        <v>23105</v>
      </c>
      <c r="D2823" s="1">
        <v>0</v>
      </c>
      <c r="E2823" s="1">
        <v>0</v>
      </c>
      <c r="F2823" s="1">
        <v>1</v>
      </c>
      <c r="G2823" s="1">
        <v>1</v>
      </c>
      <c r="H2823" s="6">
        <v>1</v>
      </c>
      <c r="I2823">
        <v>1</v>
      </c>
      <c r="J2823" s="1">
        <v>34</v>
      </c>
      <c r="K2823" s="1">
        <v>0</v>
      </c>
      <c r="L2823" s="1">
        <v>684</v>
      </c>
      <c r="M2823" s="6">
        <v>0.64</v>
      </c>
      <c r="N2823" s="4">
        <v>2400</v>
      </c>
      <c r="O2823" s="4">
        <v>200</v>
      </c>
      <c r="P2823" s="4">
        <v>300</v>
      </c>
      <c r="Q2823" s="3">
        <v>0.35</v>
      </c>
      <c r="R2823" s="1">
        <v>24</v>
      </c>
      <c r="S2823" s="1">
        <v>300</v>
      </c>
      <c r="T2823" s="1">
        <v>9</v>
      </c>
      <c r="U2823" s="1">
        <v>1</v>
      </c>
      <c r="V2823" s="1">
        <v>20</v>
      </c>
      <c r="W2823" s="1">
        <v>0</v>
      </c>
      <c r="X2823" s="1">
        <v>1</v>
      </c>
      <c r="Y2823" s="1">
        <v>0</v>
      </c>
      <c r="Z2823" s="1">
        <v>3</v>
      </c>
      <c r="AA2823" s="1">
        <v>1</v>
      </c>
      <c r="AB2823" s="1">
        <v>1</v>
      </c>
      <c r="AC2823" s="1">
        <v>1274</v>
      </c>
      <c r="AD2823" s="1">
        <v>799</v>
      </c>
      <c r="AE2823" s="1">
        <v>274</v>
      </c>
      <c r="AF2823" s="1">
        <v>672</v>
      </c>
      <c r="AG2823" s="1">
        <v>155</v>
      </c>
      <c r="AH2823" s="1">
        <v>0</v>
      </c>
      <c r="AI2823" s="1">
        <v>3174</v>
      </c>
      <c r="AJ2823" s="1" t="s">
        <v>10072</v>
      </c>
      <c r="AK2823" s="1" t="s">
        <v>10073</v>
      </c>
      <c r="AL2823" s="1" t="s">
        <v>10074</v>
      </c>
      <c r="AM2823" s="1" t="s">
        <v>16</v>
      </c>
      <c r="AN2823" s="1" t="s">
        <v>23097</v>
      </c>
      <c r="AO2823" s="1" t="s">
        <v>86</v>
      </c>
      <c r="AP2823" s="1" t="s">
        <v>57</v>
      </c>
      <c r="AQ2823" s="1" t="s">
        <v>14</v>
      </c>
      <c r="AR2823" s="1" t="s">
        <v>30</v>
      </c>
      <c r="AS2823" s="1" t="s">
        <v>23091</v>
      </c>
      <c r="AT2823" s="1" t="s">
        <v>101</v>
      </c>
    </row>
    <row r="2824" spans="1:46" x14ac:dyDescent="0.25">
      <c r="A2824" s="1" t="s">
        <v>17956</v>
      </c>
      <c r="B2824" s="2" t="s">
        <v>23101</v>
      </c>
      <c r="C2824" s="2" t="s">
        <v>23106</v>
      </c>
      <c r="D2824" s="1">
        <v>0</v>
      </c>
      <c r="E2824" s="1">
        <v>0</v>
      </c>
      <c r="F2824" s="1">
        <v>1</v>
      </c>
      <c r="G2824" s="1">
        <v>1</v>
      </c>
      <c r="H2824" s="6">
        <v>1</v>
      </c>
      <c r="I2824">
        <v>1</v>
      </c>
      <c r="J2824" s="1">
        <v>33</v>
      </c>
      <c r="K2824" s="1">
        <v>1</v>
      </c>
      <c r="L2824" s="1">
        <v>696</v>
      </c>
      <c r="M2824" s="6">
        <v>0.38</v>
      </c>
      <c r="N2824" s="4">
        <v>2200</v>
      </c>
      <c r="O2824" s="4">
        <v>150</v>
      </c>
      <c r="P2824" s="4">
        <v>200</v>
      </c>
      <c r="Q2824" s="3">
        <v>0.31</v>
      </c>
      <c r="R2824" s="1">
        <v>12</v>
      </c>
      <c r="S2824" s="1">
        <v>200</v>
      </c>
      <c r="T2824" s="1">
        <v>15</v>
      </c>
      <c r="U2824" s="1">
        <v>1</v>
      </c>
      <c r="V2824" s="1">
        <v>20</v>
      </c>
      <c r="W2824" s="1">
        <v>0</v>
      </c>
      <c r="X2824" s="1">
        <v>1</v>
      </c>
      <c r="Y2824" s="1">
        <v>1</v>
      </c>
      <c r="Z2824" s="1">
        <v>0</v>
      </c>
      <c r="AA2824" s="1">
        <v>1</v>
      </c>
      <c r="AB2824" s="1">
        <v>1</v>
      </c>
      <c r="AC2824" s="1">
        <v>0</v>
      </c>
      <c r="AD2824" s="1">
        <v>0</v>
      </c>
      <c r="AE2824" s="1">
        <v>0</v>
      </c>
      <c r="AF2824" s="1">
        <v>0</v>
      </c>
      <c r="AG2824" s="1">
        <v>0</v>
      </c>
      <c r="AH2824" s="1">
        <v>300</v>
      </c>
      <c r="AI2824" s="1">
        <v>300</v>
      </c>
      <c r="AJ2824" s="1" t="s">
        <v>2901</v>
      </c>
      <c r="AK2824" s="1" t="s">
        <v>2902</v>
      </c>
      <c r="AL2824" s="1" t="s">
        <v>2903</v>
      </c>
      <c r="AM2824" s="1" t="s">
        <v>16</v>
      </c>
      <c r="AN2824" s="1" t="s">
        <v>23098</v>
      </c>
      <c r="AO2824" s="1" t="s">
        <v>86</v>
      </c>
      <c r="AP2824" s="1" t="s">
        <v>57</v>
      </c>
      <c r="AQ2824" s="1" t="s">
        <v>14</v>
      </c>
      <c r="AR2824" s="1" t="s">
        <v>19</v>
      </c>
      <c r="AS2824" s="1" t="s">
        <v>23091</v>
      </c>
      <c r="AT2824" s="1" t="s">
        <v>101</v>
      </c>
    </row>
    <row r="2825" spans="1:46" x14ac:dyDescent="0.25">
      <c r="A2825" s="1" t="s">
        <v>19816</v>
      </c>
      <c r="B2825" s="2" t="s">
        <v>23101</v>
      </c>
      <c r="C2825" s="2" t="s">
        <v>23106</v>
      </c>
      <c r="D2825" s="1">
        <v>0</v>
      </c>
      <c r="E2825" s="1">
        <v>2</v>
      </c>
      <c r="F2825" s="1">
        <v>1</v>
      </c>
      <c r="G2825" s="1">
        <v>3</v>
      </c>
      <c r="H2825" s="6">
        <v>0.33333333333333331</v>
      </c>
      <c r="I2825">
        <v>0</v>
      </c>
      <c r="J2825" s="1">
        <v>33</v>
      </c>
      <c r="K2825" s="1">
        <v>1</v>
      </c>
      <c r="L2825" s="1">
        <v>580</v>
      </c>
      <c r="M2825" s="6">
        <v>0.19</v>
      </c>
      <c r="N2825" s="4">
        <v>2900</v>
      </c>
      <c r="O2825" s="4">
        <v>240</v>
      </c>
      <c r="P2825" s="4">
        <v>300</v>
      </c>
      <c r="Q2825" s="3">
        <v>0.3</v>
      </c>
      <c r="R2825" s="1">
        <v>24</v>
      </c>
      <c r="S2825" s="1">
        <v>300</v>
      </c>
      <c r="T2825" s="1">
        <v>13</v>
      </c>
      <c r="U2825" s="1">
        <v>1</v>
      </c>
      <c r="V2825" s="1">
        <v>20</v>
      </c>
      <c r="W2825" s="1">
        <v>0</v>
      </c>
      <c r="X2825" s="1">
        <v>0</v>
      </c>
      <c r="Y2825" s="1">
        <v>0</v>
      </c>
      <c r="Z2825" s="1">
        <v>3</v>
      </c>
      <c r="AA2825" s="1">
        <v>0</v>
      </c>
      <c r="AB2825" s="1">
        <v>0</v>
      </c>
      <c r="AC2825" s="1">
        <v>0</v>
      </c>
      <c r="AD2825" s="1">
        <v>0</v>
      </c>
      <c r="AE2825" s="1">
        <v>800</v>
      </c>
      <c r="AF2825" s="1">
        <v>0</v>
      </c>
      <c r="AG2825" s="1">
        <v>0</v>
      </c>
      <c r="AH2825" s="1">
        <v>0</v>
      </c>
      <c r="AI2825" s="1">
        <v>800</v>
      </c>
      <c r="AJ2825" s="1" t="s">
        <v>8229</v>
      </c>
      <c r="AK2825" s="1" t="s">
        <v>8230</v>
      </c>
      <c r="AL2825" s="1" t="s">
        <v>8231</v>
      </c>
      <c r="AM2825" s="1" t="s">
        <v>12</v>
      </c>
      <c r="AN2825" s="1" t="s">
        <v>23098</v>
      </c>
      <c r="AO2825" s="1" t="s">
        <v>86</v>
      </c>
      <c r="AP2825" s="1" t="s">
        <v>57</v>
      </c>
      <c r="AQ2825" s="1" t="s">
        <v>25</v>
      </c>
      <c r="AR2825" s="1" t="s">
        <v>30</v>
      </c>
      <c r="AS2825" s="1" t="s">
        <v>23090</v>
      </c>
      <c r="AT2825" s="1" t="s">
        <v>26</v>
      </c>
    </row>
    <row r="2826" spans="1:46" x14ac:dyDescent="0.25">
      <c r="A2826" s="1" t="s">
        <v>18207</v>
      </c>
      <c r="B2826" s="2" t="s">
        <v>23101</v>
      </c>
      <c r="C2826" s="2" t="s">
        <v>23106</v>
      </c>
      <c r="D2826" s="1">
        <v>0</v>
      </c>
      <c r="E2826" s="1">
        <v>1</v>
      </c>
      <c r="F2826" s="1">
        <v>2</v>
      </c>
      <c r="G2826" s="1">
        <v>3</v>
      </c>
      <c r="H2826" s="6">
        <v>0.66666666666666663</v>
      </c>
      <c r="I2826">
        <v>0</v>
      </c>
      <c r="J2826" s="1">
        <v>34</v>
      </c>
      <c r="K2826" s="1">
        <v>1</v>
      </c>
      <c r="L2826" s="1">
        <v>629</v>
      </c>
      <c r="M2826" s="6">
        <v>0.71</v>
      </c>
      <c r="N2826" s="4">
        <v>4200</v>
      </c>
      <c r="O2826" s="4">
        <v>300</v>
      </c>
      <c r="P2826" s="4">
        <v>500</v>
      </c>
      <c r="Q2826" s="3">
        <v>0.33</v>
      </c>
      <c r="R2826" s="1">
        <v>24</v>
      </c>
      <c r="S2826" s="1">
        <v>500</v>
      </c>
      <c r="T2826" s="1">
        <v>39</v>
      </c>
      <c r="U2826" s="1">
        <v>1</v>
      </c>
      <c r="V2826" s="1">
        <v>20</v>
      </c>
      <c r="W2826" s="1">
        <v>0</v>
      </c>
      <c r="X2826" s="1">
        <v>0</v>
      </c>
      <c r="Y2826" s="1">
        <v>1</v>
      </c>
      <c r="Z2826" s="1">
        <v>0</v>
      </c>
      <c r="AA2826" s="1">
        <v>1</v>
      </c>
      <c r="AB2826" s="1">
        <v>0</v>
      </c>
      <c r="AC2826" s="1">
        <v>765</v>
      </c>
      <c r="AD2826" s="1">
        <v>3016</v>
      </c>
      <c r="AE2826" s="1">
        <v>0</v>
      </c>
      <c r="AF2826" s="1">
        <v>0</v>
      </c>
      <c r="AG2826" s="1">
        <v>30</v>
      </c>
      <c r="AH2826" s="1">
        <v>800</v>
      </c>
      <c r="AI2826" s="1">
        <v>4611</v>
      </c>
      <c r="AJ2826" s="1" t="s">
        <v>3682</v>
      </c>
      <c r="AK2826" s="1" t="s">
        <v>3683</v>
      </c>
      <c r="AL2826" s="1" t="s">
        <v>3684</v>
      </c>
      <c r="AM2826" s="1" t="s">
        <v>12</v>
      </c>
      <c r="AN2826" s="1" t="s">
        <v>23098</v>
      </c>
      <c r="AO2826" s="1" t="s">
        <v>86</v>
      </c>
      <c r="AP2826" s="1" t="s">
        <v>57</v>
      </c>
      <c r="AQ2826" s="1" t="s">
        <v>25</v>
      </c>
      <c r="AR2826" s="1" t="s">
        <v>19</v>
      </c>
      <c r="AS2826" s="1" t="s">
        <v>23091</v>
      </c>
      <c r="AT2826" s="1" t="s">
        <v>26</v>
      </c>
    </row>
    <row r="2827" spans="1:46" x14ac:dyDescent="0.25">
      <c r="A2827" s="1" t="s">
        <v>20977</v>
      </c>
      <c r="B2827" s="2" t="s">
        <v>23101</v>
      </c>
      <c r="C2827" s="2" t="s">
        <v>23106</v>
      </c>
      <c r="D2827" s="1">
        <v>0</v>
      </c>
      <c r="E2827" s="1">
        <v>1</v>
      </c>
      <c r="F2827" s="1">
        <v>1</v>
      </c>
      <c r="G2827" s="1">
        <v>2</v>
      </c>
      <c r="H2827" s="6">
        <v>0.5</v>
      </c>
      <c r="I2827">
        <v>1</v>
      </c>
      <c r="J2827" s="1">
        <v>39</v>
      </c>
      <c r="K2827" s="1">
        <v>0</v>
      </c>
      <c r="L2827" s="1">
        <v>558</v>
      </c>
      <c r="M2827" s="6">
        <v>1.1200000000000001</v>
      </c>
      <c r="N2827" s="4">
        <v>2400</v>
      </c>
      <c r="O2827" s="4">
        <v>170</v>
      </c>
      <c r="P2827" s="4">
        <v>800</v>
      </c>
      <c r="Q2827" s="3">
        <v>0.3</v>
      </c>
      <c r="R2827" s="1">
        <v>24</v>
      </c>
      <c r="S2827" s="1">
        <v>800</v>
      </c>
      <c r="T2827" s="1">
        <v>32</v>
      </c>
      <c r="U2827" s="1">
        <v>0</v>
      </c>
      <c r="V2827" s="1">
        <v>20</v>
      </c>
      <c r="W2827" s="1">
        <v>0</v>
      </c>
      <c r="X2827" s="1">
        <v>0</v>
      </c>
      <c r="Y2827" s="1">
        <v>0</v>
      </c>
      <c r="Z2827" s="1">
        <v>3</v>
      </c>
      <c r="AA2827" s="1">
        <v>1</v>
      </c>
      <c r="AB2827" s="1">
        <v>1</v>
      </c>
      <c r="AC2827" s="1">
        <v>3000</v>
      </c>
      <c r="AD2827" s="1">
        <v>657</v>
      </c>
      <c r="AE2827" s="1">
        <v>0</v>
      </c>
      <c r="AF2827" s="1">
        <v>980</v>
      </c>
      <c r="AG2827" s="1">
        <v>0</v>
      </c>
      <c r="AH2827" s="1">
        <v>800</v>
      </c>
      <c r="AI2827" s="1">
        <v>5437</v>
      </c>
      <c r="AJ2827" s="1" t="s">
        <v>11400</v>
      </c>
      <c r="AK2827" s="1" t="s">
        <v>11401</v>
      </c>
      <c r="AL2827" s="1" t="s">
        <v>11402</v>
      </c>
      <c r="AM2827" s="1" t="s">
        <v>16</v>
      </c>
      <c r="AN2827" s="1" t="s">
        <v>23097</v>
      </c>
      <c r="AO2827" s="1" t="s">
        <v>364</v>
      </c>
      <c r="AP2827" s="1" t="s">
        <v>57</v>
      </c>
      <c r="AQ2827" s="1" t="s">
        <v>25</v>
      </c>
      <c r="AR2827" s="1" t="s">
        <v>30</v>
      </c>
      <c r="AS2827" s="1" t="s">
        <v>23091</v>
      </c>
      <c r="AT2827" s="1" t="s">
        <v>101</v>
      </c>
    </row>
    <row r="2828" spans="1:46" x14ac:dyDescent="0.25">
      <c r="A2828" s="1" t="s">
        <v>17274</v>
      </c>
      <c r="B2828" s="2" t="s">
        <v>23101</v>
      </c>
      <c r="C2828" s="2" t="s">
        <v>23106</v>
      </c>
      <c r="D2828" s="1">
        <v>0</v>
      </c>
      <c r="E2828" s="1">
        <v>0</v>
      </c>
      <c r="F2828" s="1">
        <v>2</v>
      </c>
      <c r="G2828" s="1">
        <v>2</v>
      </c>
      <c r="H2828" s="6">
        <v>1</v>
      </c>
      <c r="I2828">
        <v>1</v>
      </c>
      <c r="J2828" s="1">
        <v>45</v>
      </c>
      <c r="K2828" s="1">
        <v>1</v>
      </c>
      <c r="L2828" s="1">
        <v>669</v>
      </c>
      <c r="M2828" s="6">
        <v>0.24</v>
      </c>
      <c r="N2828" s="4">
        <v>2400</v>
      </c>
      <c r="O2828" s="4">
        <v>200</v>
      </c>
      <c r="P2828" s="4">
        <v>500</v>
      </c>
      <c r="Q2828" s="3">
        <v>0.28999999999999998</v>
      </c>
      <c r="R2828" s="1">
        <v>24</v>
      </c>
      <c r="S2828" s="1">
        <v>500</v>
      </c>
      <c r="T2828" s="1">
        <v>49</v>
      </c>
      <c r="U2828" s="1">
        <v>1</v>
      </c>
      <c r="V2828" s="1">
        <v>20</v>
      </c>
      <c r="W2828" s="1">
        <v>1</v>
      </c>
      <c r="X2828" s="1">
        <v>1</v>
      </c>
      <c r="Y2828" s="1">
        <v>0</v>
      </c>
      <c r="Z2828" s="1">
        <v>6</v>
      </c>
      <c r="AA2828" s="1">
        <v>1</v>
      </c>
      <c r="AB2828" s="1">
        <v>1</v>
      </c>
      <c r="AC2828" s="1">
        <v>300</v>
      </c>
      <c r="AD2828" s="1">
        <v>0</v>
      </c>
      <c r="AE2828" s="1">
        <v>0</v>
      </c>
      <c r="AF2828" s="1">
        <v>0</v>
      </c>
      <c r="AG2828" s="1">
        <v>0</v>
      </c>
      <c r="AH2828" s="1">
        <v>200</v>
      </c>
      <c r="AI2828" s="1">
        <v>500</v>
      </c>
      <c r="AJ2828" s="1" t="s">
        <v>837</v>
      </c>
      <c r="AK2828" s="1" t="s">
        <v>838</v>
      </c>
      <c r="AL2828" s="1" t="s">
        <v>839</v>
      </c>
      <c r="AM2828" s="1" t="s">
        <v>16</v>
      </c>
      <c r="AN2828" s="1" t="s">
        <v>23098</v>
      </c>
      <c r="AO2828" s="1" t="s">
        <v>86</v>
      </c>
      <c r="AP2828" s="1" t="s">
        <v>86</v>
      </c>
      <c r="AQ2828" s="1" t="s">
        <v>14</v>
      </c>
      <c r="AR2828" s="1" t="s">
        <v>30</v>
      </c>
      <c r="AS2828" s="1" t="s">
        <v>23091</v>
      </c>
      <c r="AT2828" s="1" t="s">
        <v>101</v>
      </c>
    </row>
    <row r="2829" spans="1:46" x14ac:dyDescent="0.25">
      <c r="A2829" s="1" t="s">
        <v>18029</v>
      </c>
      <c r="B2829" s="2" t="s">
        <v>23101</v>
      </c>
      <c r="C2829" s="2" t="s">
        <v>23106</v>
      </c>
      <c r="D2829" s="1">
        <v>0</v>
      </c>
      <c r="E2829" s="1">
        <v>0</v>
      </c>
      <c r="F2829" s="1">
        <v>1</v>
      </c>
      <c r="G2829" s="1">
        <v>1</v>
      </c>
      <c r="H2829" s="6">
        <v>1</v>
      </c>
      <c r="I2829">
        <v>0</v>
      </c>
      <c r="J2829" s="1">
        <v>30</v>
      </c>
      <c r="K2829" s="1">
        <v>0</v>
      </c>
      <c r="L2829" s="1">
        <v>637</v>
      </c>
      <c r="M2829" s="6">
        <v>0.96</v>
      </c>
      <c r="N2829" s="4">
        <v>1680</v>
      </c>
      <c r="O2829" s="4">
        <v>140</v>
      </c>
      <c r="P2829" s="4">
        <v>800</v>
      </c>
      <c r="Q2829" s="3">
        <v>0.32</v>
      </c>
      <c r="R2829" s="1">
        <v>24</v>
      </c>
      <c r="S2829" s="1">
        <v>800</v>
      </c>
      <c r="T2829" s="1">
        <v>42</v>
      </c>
      <c r="U2829" s="1">
        <v>0</v>
      </c>
      <c r="V2829" s="1">
        <v>20</v>
      </c>
      <c r="W2829" s="1">
        <v>0</v>
      </c>
      <c r="X2829" s="1">
        <v>0</v>
      </c>
      <c r="Y2829" s="1">
        <v>1</v>
      </c>
      <c r="Z2829" s="1">
        <v>3</v>
      </c>
      <c r="AA2829" s="1">
        <v>1</v>
      </c>
      <c r="AB2829" s="1">
        <v>0</v>
      </c>
      <c r="AC2829" s="1">
        <v>378</v>
      </c>
      <c r="AD2829" s="1">
        <v>0</v>
      </c>
      <c r="AE2829" s="1">
        <v>0</v>
      </c>
      <c r="AF2829" s="1">
        <v>1238</v>
      </c>
      <c r="AG2829" s="1">
        <v>0</v>
      </c>
      <c r="AH2829" s="1">
        <v>200</v>
      </c>
      <c r="AI2829" s="1">
        <v>1816</v>
      </c>
      <c r="AJ2829" s="1" t="s">
        <v>3125</v>
      </c>
      <c r="AK2829" s="1" t="s">
        <v>3126</v>
      </c>
      <c r="AL2829" s="1" t="s">
        <v>3127</v>
      </c>
      <c r="AM2829" s="1" t="s">
        <v>12</v>
      </c>
      <c r="AN2829" s="1" t="s">
        <v>23097</v>
      </c>
      <c r="AO2829" s="1" t="s">
        <v>364</v>
      </c>
      <c r="AP2829" s="1" t="s">
        <v>57</v>
      </c>
      <c r="AQ2829" s="1" t="s">
        <v>25</v>
      </c>
      <c r="AR2829" s="1" t="s">
        <v>19</v>
      </c>
      <c r="AS2829" s="1" t="s">
        <v>23091</v>
      </c>
      <c r="AT2829" s="1" t="s">
        <v>26</v>
      </c>
    </row>
    <row r="2830" spans="1:46" x14ac:dyDescent="0.25">
      <c r="A2830" s="1" t="s">
        <v>22744</v>
      </c>
      <c r="B2830" s="2" t="s">
        <v>23101</v>
      </c>
      <c r="C2830" s="2" t="s">
        <v>23107</v>
      </c>
      <c r="D2830" s="1">
        <v>2</v>
      </c>
      <c r="E2830" s="1">
        <v>0</v>
      </c>
      <c r="F2830" s="1">
        <v>3</v>
      </c>
      <c r="G2830" s="1">
        <v>5</v>
      </c>
      <c r="H2830" s="6">
        <v>0.6</v>
      </c>
      <c r="I2830">
        <v>1</v>
      </c>
      <c r="J2830" s="1">
        <v>31</v>
      </c>
      <c r="K2830" s="1">
        <v>0</v>
      </c>
      <c r="L2830" s="1">
        <v>703</v>
      </c>
      <c r="M2830" s="6">
        <v>0.52</v>
      </c>
      <c r="N2830" s="4">
        <v>3600</v>
      </c>
      <c r="O2830" s="4">
        <v>280</v>
      </c>
      <c r="P2830" s="4">
        <v>200</v>
      </c>
      <c r="Q2830" s="3">
        <v>0.32</v>
      </c>
      <c r="R2830" s="1">
        <v>12</v>
      </c>
      <c r="S2830" s="1">
        <v>200</v>
      </c>
      <c r="T2830" s="1">
        <v>23</v>
      </c>
      <c r="U2830" s="1">
        <v>1</v>
      </c>
      <c r="V2830" s="1">
        <v>20</v>
      </c>
      <c r="W2830" s="1">
        <v>0</v>
      </c>
      <c r="X2830" s="1">
        <v>0</v>
      </c>
      <c r="Y2830" s="1">
        <v>1</v>
      </c>
      <c r="Z2830" s="1">
        <v>0</v>
      </c>
      <c r="AA2830" s="1">
        <v>1</v>
      </c>
      <c r="AB2830" s="1">
        <v>1</v>
      </c>
      <c r="AC2830" s="1">
        <v>3268</v>
      </c>
      <c r="AD2830" s="1">
        <v>0</v>
      </c>
      <c r="AE2830" s="1">
        <v>191</v>
      </c>
      <c r="AF2830" s="1">
        <v>0</v>
      </c>
      <c r="AG2830" s="1">
        <v>0</v>
      </c>
      <c r="AH2830" s="1">
        <v>150</v>
      </c>
      <c r="AI2830" s="1">
        <v>3609</v>
      </c>
      <c r="AJ2830" s="1" t="s">
        <v>16116</v>
      </c>
      <c r="AK2830" s="1" t="s">
        <v>16117</v>
      </c>
      <c r="AL2830" s="1" t="s">
        <v>16118</v>
      </c>
      <c r="AM2830" s="1" t="s">
        <v>16</v>
      </c>
      <c r="AN2830" s="1" t="s">
        <v>23097</v>
      </c>
      <c r="AO2830" s="1" t="s">
        <v>86</v>
      </c>
      <c r="AP2830" s="1" t="s">
        <v>57</v>
      </c>
      <c r="AQ2830" s="1" t="s">
        <v>25</v>
      </c>
      <c r="AR2830" s="1" t="s">
        <v>19</v>
      </c>
      <c r="AS2830" s="1" t="s">
        <v>23091</v>
      </c>
      <c r="AT2830" s="1" t="s">
        <v>101</v>
      </c>
    </row>
    <row r="2831" spans="1:46" x14ac:dyDescent="0.25">
      <c r="A2831" s="1" t="s">
        <v>19942</v>
      </c>
      <c r="B2831" s="2" t="s">
        <v>23101</v>
      </c>
      <c r="C2831" s="2" t="s">
        <v>23107</v>
      </c>
      <c r="D2831" s="1">
        <v>0</v>
      </c>
      <c r="E2831" s="1">
        <v>2</v>
      </c>
      <c r="F2831" s="1">
        <v>2</v>
      </c>
      <c r="G2831" s="1">
        <v>4</v>
      </c>
      <c r="H2831" s="6">
        <v>0.5</v>
      </c>
      <c r="I2831">
        <v>0</v>
      </c>
      <c r="J2831" s="1">
        <v>33</v>
      </c>
      <c r="K2831" s="1">
        <v>1</v>
      </c>
      <c r="L2831" s="1">
        <v>673</v>
      </c>
      <c r="M2831" s="6">
        <v>0.25</v>
      </c>
      <c r="N2831" s="4">
        <v>4800</v>
      </c>
      <c r="O2831" s="4">
        <v>400</v>
      </c>
      <c r="P2831" s="4">
        <v>600</v>
      </c>
      <c r="Q2831" s="3">
        <v>0.31</v>
      </c>
      <c r="R2831" s="1">
        <v>18</v>
      </c>
      <c r="S2831" s="1">
        <v>600</v>
      </c>
      <c r="T2831" s="1">
        <v>77</v>
      </c>
      <c r="U2831" s="1">
        <v>1</v>
      </c>
      <c r="V2831" s="1">
        <v>20</v>
      </c>
      <c r="W2831" s="1">
        <v>1</v>
      </c>
      <c r="X2831" s="1">
        <v>1</v>
      </c>
      <c r="Y2831" s="1">
        <v>1</v>
      </c>
      <c r="Z2831" s="1">
        <v>0</v>
      </c>
      <c r="AA2831" s="1">
        <v>1</v>
      </c>
      <c r="AB2831" s="1">
        <v>0</v>
      </c>
      <c r="AC2831" s="1">
        <v>92</v>
      </c>
      <c r="AD2831" s="1">
        <v>139</v>
      </c>
      <c r="AE2831" s="1">
        <v>300</v>
      </c>
      <c r="AF2831" s="1">
        <v>750</v>
      </c>
      <c r="AG2831" s="1">
        <v>0</v>
      </c>
      <c r="AH2831" s="1">
        <v>0</v>
      </c>
      <c r="AI2831" s="1">
        <v>1281</v>
      </c>
      <c r="AJ2831" s="1" t="s">
        <v>8589</v>
      </c>
      <c r="AK2831" s="1" t="s">
        <v>8590</v>
      </c>
      <c r="AL2831" s="1" t="s">
        <v>8591</v>
      </c>
      <c r="AM2831" s="1" t="s">
        <v>12</v>
      </c>
      <c r="AN2831" s="1" t="s">
        <v>23098</v>
      </c>
      <c r="AO2831" s="1" t="s">
        <v>86</v>
      </c>
      <c r="AP2831" s="1" t="s">
        <v>86</v>
      </c>
      <c r="AQ2831" s="1" t="s">
        <v>14</v>
      </c>
      <c r="AR2831" s="1" t="s">
        <v>19</v>
      </c>
      <c r="AS2831" s="1" t="s">
        <v>23091</v>
      </c>
      <c r="AT2831" s="1" t="s">
        <v>26</v>
      </c>
    </row>
    <row r="2832" spans="1:46" x14ac:dyDescent="0.25">
      <c r="A2832" s="1" t="s">
        <v>19975</v>
      </c>
      <c r="B2832" s="2" t="s">
        <v>23101</v>
      </c>
      <c r="C2832" s="2" t="s">
        <v>23107</v>
      </c>
      <c r="D2832" s="1">
        <v>0</v>
      </c>
      <c r="E2832" s="1">
        <v>1</v>
      </c>
      <c r="F2832" s="1">
        <v>1</v>
      </c>
      <c r="G2832" s="1">
        <v>2</v>
      </c>
      <c r="H2832" s="6">
        <v>0.5</v>
      </c>
      <c r="I2832">
        <v>0</v>
      </c>
      <c r="J2832" s="1">
        <v>36</v>
      </c>
      <c r="K2832" s="1">
        <v>0</v>
      </c>
      <c r="L2832" s="1">
        <v>686</v>
      </c>
      <c r="M2832" s="6">
        <v>0.83</v>
      </c>
      <c r="N2832" s="4">
        <v>2900</v>
      </c>
      <c r="O2832" s="4">
        <v>210</v>
      </c>
      <c r="P2832" s="4">
        <v>500</v>
      </c>
      <c r="Q2832" s="3">
        <v>0.32</v>
      </c>
      <c r="R2832" s="1">
        <v>24</v>
      </c>
      <c r="S2832" s="1">
        <v>500</v>
      </c>
      <c r="T2832" s="1">
        <v>46</v>
      </c>
      <c r="U2832" s="1">
        <v>0</v>
      </c>
      <c r="V2832" s="1">
        <v>20</v>
      </c>
      <c r="W2832" s="1">
        <v>0</v>
      </c>
      <c r="X2832" s="1">
        <v>0</v>
      </c>
      <c r="Y2832" s="1">
        <v>1</v>
      </c>
      <c r="Z2832" s="1">
        <v>4</v>
      </c>
      <c r="AA2832" s="1">
        <v>0</v>
      </c>
      <c r="AB2832" s="1">
        <v>0</v>
      </c>
      <c r="AC2832" s="1">
        <v>1926</v>
      </c>
      <c r="AD2832" s="1">
        <v>155</v>
      </c>
      <c r="AE2832" s="1">
        <v>1135</v>
      </c>
      <c r="AF2832" s="1">
        <v>388</v>
      </c>
      <c r="AG2832" s="1">
        <v>395</v>
      </c>
      <c r="AH2832" s="1">
        <v>0</v>
      </c>
      <c r="AI2832" s="1">
        <v>3999</v>
      </c>
      <c r="AJ2832" s="1" t="s">
        <v>8682</v>
      </c>
      <c r="AK2832" s="1" t="s">
        <v>8683</v>
      </c>
      <c r="AL2832" s="1" t="s">
        <v>8684</v>
      </c>
      <c r="AM2832" s="1" t="s">
        <v>12</v>
      </c>
      <c r="AN2832" s="1" t="s">
        <v>23097</v>
      </c>
      <c r="AO2832" s="1" t="s">
        <v>364</v>
      </c>
      <c r="AP2832" s="1" t="s">
        <v>57</v>
      </c>
      <c r="AQ2832" s="1" t="s">
        <v>25</v>
      </c>
      <c r="AR2832" s="1" t="s">
        <v>19</v>
      </c>
      <c r="AS2832" s="1" t="s">
        <v>23090</v>
      </c>
      <c r="AT2832" s="1" t="s">
        <v>26</v>
      </c>
    </row>
    <row r="2833" spans="1:46" x14ac:dyDescent="0.25">
      <c r="A2833" s="1" t="s">
        <v>21762</v>
      </c>
      <c r="B2833" s="2" t="s">
        <v>23101</v>
      </c>
      <c r="C2833" s="2" t="s">
        <v>23107</v>
      </c>
      <c r="D2833" s="1">
        <v>0</v>
      </c>
      <c r="E2833" s="1">
        <v>0</v>
      </c>
      <c r="F2833" s="1">
        <v>2</v>
      </c>
      <c r="G2833" s="1">
        <v>2</v>
      </c>
      <c r="H2833" s="6">
        <v>1</v>
      </c>
      <c r="I2833">
        <v>0</v>
      </c>
      <c r="J2833" s="1">
        <v>40</v>
      </c>
      <c r="K2833" s="1">
        <v>0</v>
      </c>
      <c r="L2833" s="1">
        <v>635</v>
      </c>
      <c r="M2833" s="6">
        <v>0.31</v>
      </c>
      <c r="N2833" s="4">
        <v>2200</v>
      </c>
      <c r="O2833" s="4">
        <v>135</v>
      </c>
      <c r="P2833" s="4">
        <v>200</v>
      </c>
      <c r="Q2833" s="3">
        <v>0.35</v>
      </c>
      <c r="R2833" s="1">
        <v>18</v>
      </c>
      <c r="S2833" s="1">
        <v>200</v>
      </c>
      <c r="T2833" s="1">
        <v>21</v>
      </c>
      <c r="U2833" s="1">
        <v>1</v>
      </c>
      <c r="V2833" s="1">
        <v>20</v>
      </c>
      <c r="W2833" s="1">
        <v>0</v>
      </c>
      <c r="X2833" s="1">
        <v>0</v>
      </c>
      <c r="Y2833" s="1">
        <v>1</v>
      </c>
      <c r="Z2833" s="1">
        <v>5</v>
      </c>
      <c r="AA2833" s="1">
        <v>0</v>
      </c>
      <c r="AB2833" s="1">
        <v>0</v>
      </c>
      <c r="AC2833" s="1">
        <v>0</v>
      </c>
      <c r="AD2833" s="1">
        <v>0</v>
      </c>
      <c r="AE2833" s="1">
        <v>200</v>
      </c>
      <c r="AF2833" s="1">
        <v>0</v>
      </c>
      <c r="AG2833" s="1">
        <v>0</v>
      </c>
      <c r="AH2833" s="1">
        <v>350</v>
      </c>
      <c r="AI2833" s="1">
        <v>550</v>
      </c>
      <c r="AJ2833" s="1" t="s">
        <v>2369</v>
      </c>
      <c r="AK2833" s="1" t="s">
        <v>13529</v>
      </c>
      <c r="AL2833" s="1" t="s">
        <v>13530</v>
      </c>
      <c r="AM2833" s="1" t="s">
        <v>12</v>
      </c>
      <c r="AN2833" s="1" t="s">
        <v>23097</v>
      </c>
      <c r="AO2833" s="1" t="s">
        <v>86</v>
      </c>
      <c r="AP2833" s="1" t="s">
        <v>57</v>
      </c>
      <c r="AQ2833" s="1" t="s">
        <v>25</v>
      </c>
      <c r="AR2833" s="1" t="s">
        <v>19</v>
      </c>
      <c r="AS2833" s="1" t="s">
        <v>23090</v>
      </c>
      <c r="AT2833" s="1" t="s">
        <v>26</v>
      </c>
    </row>
    <row r="2834" spans="1:46" x14ac:dyDescent="0.25">
      <c r="A2834" s="1" t="s">
        <v>17576</v>
      </c>
      <c r="B2834" s="2" t="s">
        <v>23101</v>
      </c>
      <c r="C2834" s="2" t="s">
        <v>23107</v>
      </c>
      <c r="D2834" s="1">
        <v>0</v>
      </c>
      <c r="E2834" s="1">
        <v>0</v>
      </c>
      <c r="F2834" s="1">
        <v>1</v>
      </c>
      <c r="G2834" s="1">
        <v>1</v>
      </c>
      <c r="H2834" s="6">
        <v>1</v>
      </c>
      <c r="I2834">
        <v>0</v>
      </c>
      <c r="J2834" s="1">
        <v>32</v>
      </c>
      <c r="K2834" s="1">
        <v>0</v>
      </c>
      <c r="L2834" s="1">
        <v>830</v>
      </c>
      <c r="M2834" s="6">
        <v>0.24</v>
      </c>
      <c r="N2834" s="4">
        <v>1400</v>
      </c>
      <c r="O2834" s="4">
        <v>120</v>
      </c>
      <c r="P2834" s="4">
        <v>300</v>
      </c>
      <c r="Q2834" s="3">
        <v>0.35</v>
      </c>
      <c r="R2834" s="1">
        <v>12</v>
      </c>
      <c r="S2834" s="1">
        <v>300</v>
      </c>
      <c r="T2834" s="1">
        <v>35</v>
      </c>
      <c r="U2834" s="1">
        <v>1</v>
      </c>
      <c r="V2834" s="1">
        <v>20</v>
      </c>
      <c r="W2834" s="1">
        <v>1</v>
      </c>
      <c r="X2834" s="1">
        <v>1</v>
      </c>
      <c r="Y2834" s="1">
        <v>1</v>
      </c>
      <c r="Z2834" s="1">
        <v>3</v>
      </c>
      <c r="AA2834" s="1">
        <v>0</v>
      </c>
      <c r="AB2834" s="1">
        <v>1</v>
      </c>
      <c r="AC2834" s="1">
        <v>0</v>
      </c>
      <c r="AD2834" s="1">
        <v>0</v>
      </c>
      <c r="AE2834" s="1">
        <v>0</v>
      </c>
      <c r="AF2834" s="1">
        <v>0</v>
      </c>
      <c r="AG2834" s="1">
        <v>0</v>
      </c>
      <c r="AH2834" s="1">
        <v>0</v>
      </c>
      <c r="AI2834" s="1">
        <v>0</v>
      </c>
      <c r="AJ2834" s="1" t="s">
        <v>1803</v>
      </c>
      <c r="AK2834" s="1" t="s">
        <v>1804</v>
      </c>
      <c r="AL2834" s="1" t="s">
        <v>1805</v>
      </c>
      <c r="AM2834" s="1" t="s">
        <v>12</v>
      </c>
      <c r="AN2834" s="1" t="s">
        <v>23097</v>
      </c>
      <c r="AO2834" s="1" t="s">
        <v>86</v>
      </c>
      <c r="AP2834" s="1" t="s">
        <v>86</v>
      </c>
      <c r="AQ2834" s="1" t="s">
        <v>14</v>
      </c>
      <c r="AR2834" s="1" t="s">
        <v>19</v>
      </c>
      <c r="AS2834" s="1" t="s">
        <v>23090</v>
      </c>
      <c r="AT2834" s="1" t="s">
        <v>101</v>
      </c>
    </row>
    <row r="2835" spans="1:46" x14ac:dyDescent="0.25">
      <c r="A2835" s="1" t="s">
        <v>18209</v>
      </c>
      <c r="B2835" s="2" t="s">
        <v>23101</v>
      </c>
      <c r="C2835" s="2" t="s">
        <v>23108</v>
      </c>
      <c r="D2835" s="1">
        <v>10</v>
      </c>
      <c r="E2835" s="1">
        <v>7</v>
      </c>
      <c r="F2835" s="1">
        <v>7</v>
      </c>
      <c r="G2835" s="1">
        <v>24</v>
      </c>
      <c r="H2835" s="6">
        <v>0.29166666666666669</v>
      </c>
      <c r="I2835">
        <v>0</v>
      </c>
      <c r="J2835" s="1">
        <v>37</v>
      </c>
      <c r="K2835" s="1">
        <v>1</v>
      </c>
      <c r="L2835" s="1">
        <v>855</v>
      </c>
      <c r="M2835" s="6">
        <v>0.88</v>
      </c>
      <c r="N2835" s="4">
        <v>2800</v>
      </c>
      <c r="O2835" s="4">
        <v>214</v>
      </c>
      <c r="P2835" s="4">
        <v>500</v>
      </c>
      <c r="Q2835" s="3">
        <v>0.24</v>
      </c>
      <c r="R2835" s="1">
        <v>24</v>
      </c>
      <c r="S2835" s="1">
        <v>500</v>
      </c>
      <c r="T2835" s="1">
        <v>40</v>
      </c>
      <c r="U2835" s="1">
        <v>1</v>
      </c>
      <c r="V2835" s="1">
        <v>20</v>
      </c>
      <c r="W2835" s="1">
        <v>0</v>
      </c>
      <c r="X2835" s="1">
        <v>0</v>
      </c>
      <c r="Y2835" s="1">
        <v>0</v>
      </c>
      <c r="Z2835" s="1">
        <v>5</v>
      </c>
      <c r="AA2835" s="1">
        <v>0</v>
      </c>
      <c r="AB2835" s="1">
        <v>0</v>
      </c>
      <c r="AC2835" s="1">
        <v>4800</v>
      </c>
      <c r="AD2835" s="1">
        <v>0</v>
      </c>
      <c r="AE2835" s="1">
        <v>0</v>
      </c>
      <c r="AF2835" s="1">
        <v>0</v>
      </c>
      <c r="AG2835" s="1">
        <v>0</v>
      </c>
      <c r="AH2835" s="1">
        <v>0</v>
      </c>
      <c r="AI2835" s="1">
        <v>4800</v>
      </c>
      <c r="AJ2835" s="1" t="s">
        <v>3688</v>
      </c>
      <c r="AK2835" s="1" t="s">
        <v>3689</v>
      </c>
      <c r="AL2835" s="1" t="s">
        <v>3690</v>
      </c>
      <c r="AM2835" s="1" t="s">
        <v>12</v>
      </c>
      <c r="AN2835" s="1" t="s">
        <v>23098</v>
      </c>
      <c r="AO2835" s="1" t="s">
        <v>86</v>
      </c>
      <c r="AP2835" s="1" t="s">
        <v>57</v>
      </c>
      <c r="AQ2835" s="1" t="s">
        <v>25</v>
      </c>
      <c r="AR2835" s="1" t="s">
        <v>30</v>
      </c>
      <c r="AS2835" s="1" t="s">
        <v>23090</v>
      </c>
      <c r="AT2835" s="1" t="s">
        <v>26</v>
      </c>
    </row>
    <row r="2836" spans="1:46" x14ac:dyDescent="0.25">
      <c r="A2836" s="1" t="s">
        <v>19463</v>
      </c>
      <c r="B2836" s="2" t="s">
        <v>23101</v>
      </c>
      <c r="C2836" s="2" t="s">
        <v>23108</v>
      </c>
      <c r="D2836" s="1">
        <v>0</v>
      </c>
      <c r="E2836" s="1">
        <v>0</v>
      </c>
      <c r="F2836" s="1">
        <v>1</v>
      </c>
      <c r="G2836" s="1">
        <v>1</v>
      </c>
      <c r="H2836" s="6">
        <v>1</v>
      </c>
      <c r="I2836">
        <v>1</v>
      </c>
      <c r="J2836" s="1">
        <v>30</v>
      </c>
      <c r="K2836" s="1">
        <v>0</v>
      </c>
      <c r="L2836" s="1">
        <v>525</v>
      </c>
      <c r="M2836" s="6">
        <v>0.3</v>
      </c>
      <c r="N2836" s="4">
        <v>2200</v>
      </c>
      <c r="O2836" s="4">
        <v>170</v>
      </c>
      <c r="P2836" s="4">
        <v>200</v>
      </c>
      <c r="Q2836" s="3">
        <v>0.27</v>
      </c>
      <c r="R2836" s="1">
        <v>12</v>
      </c>
      <c r="S2836" s="1">
        <v>200</v>
      </c>
      <c r="T2836" s="1">
        <v>19</v>
      </c>
      <c r="U2836" s="1">
        <v>1</v>
      </c>
      <c r="V2836" s="1">
        <v>20</v>
      </c>
      <c r="W2836" s="1">
        <v>0</v>
      </c>
      <c r="X2836" s="1">
        <v>0</v>
      </c>
      <c r="Y2836" s="1">
        <v>1</v>
      </c>
      <c r="Z2836" s="1">
        <v>3</v>
      </c>
      <c r="AA2836" s="1">
        <v>0</v>
      </c>
      <c r="AB2836" s="1">
        <v>1</v>
      </c>
      <c r="AC2836" s="1">
        <v>488</v>
      </c>
      <c r="AD2836" s="1">
        <v>0</v>
      </c>
      <c r="AE2836" s="1">
        <v>0</v>
      </c>
      <c r="AF2836" s="1">
        <v>0</v>
      </c>
      <c r="AG2836" s="1">
        <v>2</v>
      </c>
      <c r="AH2836" s="1">
        <v>280</v>
      </c>
      <c r="AI2836" s="1">
        <v>770</v>
      </c>
      <c r="AJ2836" s="1" t="s">
        <v>7265</v>
      </c>
      <c r="AK2836" s="1" t="s">
        <v>7266</v>
      </c>
      <c r="AL2836" s="1" t="s">
        <v>7267</v>
      </c>
      <c r="AM2836" s="1" t="s">
        <v>16</v>
      </c>
      <c r="AN2836" s="1" t="s">
        <v>23097</v>
      </c>
      <c r="AO2836" s="1" t="s">
        <v>86</v>
      </c>
      <c r="AP2836" s="1" t="s">
        <v>57</v>
      </c>
      <c r="AQ2836" s="1" t="s">
        <v>25</v>
      </c>
      <c r="AR2836" s="1" t="s">
        <v>19</v>
      </c>
      <c r="AS2836" s="1" t="s">
        <v>23090</v>
      </c>
      <c r="AT2836" s="1" t="s">
        <v>101</v>
      </c>
    </row>
    <row r="2837" spans="1:46" x14ac:dyDescent="0.25">
      <c r="A2837" s="1" t="s">
        <v>22383</v>
      </c>
      <c r="B2837" s="2" t="s">
        <v>23101</v>
      </c>
      <c r="C2837" s="2" t="s">
        <v>23108</v>
      </c>
      <c r="D2837" s="1">
        <v>0</v>
      </c>
      <c r="E2837" s="1">
        <v>0</v>
      </c>
      <c r="F2837" s="1">
        <v>1</v>
      </c>
      <c r="G2837" s="1">
        <v>1</v>
      </c>
      <c r="H2837" s="6">
        <v>1</v>
      </c>
      <c r="I2837">
        <v>1</v>
      </c>
      <c r="J2837" s="1">
        <v>30</v>
      </c>
      <c r="K2837" s="1">
        <v>1</v>
      </c>
      <c r="L2837" s="1">
        <v>550</v>
      </c>
      <c r="M2837" s="6">
        <v>0.19</v>
      </c>
      <c r="N2837" s="4">
        <v>3000</v>
      </c>
      <c r="O2837" s="4">
        <v>150</v>
      </c>
      <c r="P2837" s="4">
        <v>300</v>
      </c>
      <c r="Q2837" s="3">
        <v>0.28999999999999998</v>
      </c>
      <c r="R2837" s="1">
        <v>12</v>
      </c>
      <c r="S2837" s="1">
        <v>300</v>
      </c>
      <c r="T2837" s="1">
        <v>26</v>
      </c>
      <c r="U2837" s="1">
        <v>0</v>
      </c>
      <c r="V2837" s="1">
        <v>20</v>
      </c>
      <c r="W2837" s="1">
        <v>0</v>
      </c>
      <c r="X2837" s="1">
        <v>0</v>
      </c>
      <c r="Y2837" s="1">
        <v>1</v>
      </c>
      <c r="Z2837" s="1">
        <v>2</v>
      </c>
      <c r="AA2837" s="1">
        <v>1</v>
      </c>
      <c r="AB2837" s="1">
        <v>1</v>
      </c>
      <c r="AC2837" s="1">
        <v>0</v>
      </c>
      <c r="AD2837" s="1">
        <v>0</v>
      </c>
      <c r="AE2837" s="1">
        <v>0</v>
      </c>
      <c r="AF2837" s="1">
        <v>0</v>
      </c>
      <c r="AG2837" s="1">
        <v>0</v>
      </c>
      <c r="AH2837" s="1">
        <v>0</v>
      </c>
      <c r="AI2837" s="1">
        <v>0</v>
      </c>
      <c r="AJ2837" s="1" t="s">
        <v>15181</v>
      </c>
      <c r="AK2837" s="1" t="s">
        <v>15182</v>
      </c>
      <c r="AL2837" s="1" t="s">
        <v>15183</v>
      </c>
      <c r="AM2837" s="1" t="s">
        <v>16</v>
      </c>
      <c r="AN2837" s="1" t="s">
        <v>23098</v>
      </c>
      <c r="AO2837" s="1" t="s">
        <v>364</v>
      </c>
      <c r="AP2837" s="1" t="s">
        <v>57</v>
      </c>
      <c r="AQ2837" s="1" t="s">
        <v>25</v>
      </c>
      <c r="AR2837" s="1" t="s">
        <v>19</v>
      </c>
      <c r="AS2837" s="1" t="s">
        <v>23091</v>
      </c>
      <c r="AT2837" s="1" t="s">
        <v>101</v>
      </c>
    </row>
    <row r="2838" spans="1:46" x14ac:dyDescent="0.25">
      <c r="A2838" s="1" t="s">
        <v>20125</v>
      </c>
      <c r="B2838" s="2" t="s">
        <v>23101</v>
      </c>
      <c r="C2838" s="2" t="s">
        <v>23108</v>
      </c>
      <c r="D2838" s="1">
        <v>0</v>
      </c>
      <c r="E2838" s="1">
        <v>2</v>
      </c>
      <c r="F2838" s="1">
        <v>6</v>
      </c>
      <c r="G2838" s="1">
        <v>8</v>
      </c>
      <c r="H2838" s="6">
        <v>0.75</v>
      </c>
      <c r="I2838">
        <v>0</v>
      </c>
      <c r="J2838" s="1">
        <v>33</v>
      </c>
      <c r="K2838" s="1">
        <v>0</v>
      </c>
      <c r="L2838" s="1">
        <v>759</v>
      </c>
      <c r="M2838" s="6">
        <v>0.25</v>
      </c>
      <c r="N2838" s="4">
        <v>1700</v>
      </c>
      <c r="O2838" s="4">
        <v>135</v>
      </c>
      <c r="P2838" s="4">
        <v>100</v>
      </c>
      <c r="Q2838" s="3">
        <v>0.3</v>
      </c>
      <c r="R2838" s="1">
        <v>6</v>
      </c>
      <c r="S2838" s="1">
        <v>100</v>
      </c>
      <c r="T2838" s="1">
        <v>13</v>
      </c>
      <c r="U2838" s="1">
        <v>1</v>
      </c>
      <c r="V2838" s="1">
        <v>20</v>
      </c>
      <c r="W2838" s="1">
        <v>0</v>
      </c>
      <c r="X2838" s="1">
        <v>0</v>
      </c>
      <c r="Y2838" s="1">
        <v>1</v>
      </c>
      <c r="Z2838" s="1">
        <v>1</v>
      </c>
      <c r="AA2838" s="1">
        <v>1</v>
      </c>
      <c r="AB2838" s="1">
        <v>0</v>
      </c>
      <c r="AC2838" s="1">
        <v>500</v>
      </c>
      <c r="AD2838" s="1">
        <v>0</v>
      </c>
      <c r="AE2838" s="1">
        <v>0</v>
      </c>
      <c r="AF2838" s="1">
        <v>0</v>
      </c>
      <c r="AG2838" s="1">
        <v>0</v>
      </c>
      <c r="AH2838" s="1">
        <v>0</v>
      </c>
      <c r="AI2838" s="1">
        <v>500</v>
      </c>
      <c r="AJ2838" s="1" t="s">
        <v>9113</v>
      </c>
      <c r="AK2838" s="1" t="s">
        <v>9114</v>
      </c>
      <c r="AL2838" s="1" t="s">
        <v>9115</v>
      </c>
      <c r="AM2838" s="1" t="s">
        <v>12</v>
      </c>
      <c r="AN2838" s="1" t="s">
        <v>23097</v>
      </c>
      <c r="AO2838" s="1" t="s">
        <v>86</v>
      </c>
      <c r="AP2838" s="1" t="s">
        <v>57</v>
      </c>
      <c r="AQ2838" s="1" t="s">
        <v>25</v>
      </c>
      <c r="AR2838" s="1" t="s">
        <v>19</v>
      </c>
      <c r="AS2838" s="1" t="s">
        <v>23091</v>
      </c>
      <c r="AT2838" s="1" t="s">
        <v>26</v>
      </c>
    </row>
    <row r="2839" spans="1:46" x14ac:dyDescent="0.25">
      <c r="A2839" s="1" t="s">
        <v>17649</v>
      </c>
      <c r="B2839" s="2" t="s">
        <v>23101</v>
      </c>
      <c r="C2839" s="2" t="s">
        <v>23108</v>
      </c>
      <c r="D2839" s="1">
        <v>0</v>
      </c>
      <c r="E2839" s="1">
        <v>0</v>
      </c>
      <c r="F2839" s="1">
        <v>1</v>
      </c>
      <c r="G2839" s="1">
        <v>1</v>
      </c>
      <c r="H2839" s="6">
        <v>1</v>
      </c>
      <c r="I2839">
        <v>0</v>
      </c>
      <c r="J2839" s="1">
        <v>35</v>
      </c>
      <c r="K2839" s="1">
        <v>1</v>
      </c>
      <c r="L2839" s="1">
        <v>596</v>
      </c>
      <c r="M2839" s="6">
        <v>0.06</v>
      </c>
      <c r="N2839" s="4">
        <v>5000</v>
      </c>
      <c r="O2839" s="4">
        <v>400</v>
      </c>
      <c r="P2839" s="4">
        <v>150</v>
      </c>
      <c r="Q2839" s="3">
        <v>0.35</v>
      </c>
      <c r="R2839" s="1">
        <v>18</v>
      </c>
      <c r="S2839" s="1">
        <v>150</v>
      </c>
      <c r="T2839" s="1">
        <v>16</v>
      </c>
      <c r="U2839" s="1">
        <v>1</v>
      </c>
      <c r="V2839" s="1">
        <v>20</v>
      </c>
      <c r="W2839" s="1">
        <v>1</v>
      </c>
      <c r="X2839" s="1">
        <v>1</v>
      </c>
      <c r="Y2839" s="1">
        <v>1</v>
      </c>
      <c r="Z2839" s="1">
        <v>0</v>
      </c>
      <c r="AA2839" s="1">
        <v>1</v>
      </c>
      <c r="AB2839" s="1">
        <v>0</v>
      </c>
      <c r="AC2839" s="1">
        <v>0</v>
      </c>
      <c r="AD2839" s="1">
        <v>0</v>
      </c>
      <c r="AE2839" s="1">
        <v>0</v>
      </c>
      <c r="AF2839" s="1">
        <v>300</v>
      </c>
      <c r="AG2839" s="1">
        <v>0</v>
      </c>
      <c r="AH2839" s="1">
        <v>0</v>
      </c>
      <c r="AI2839" s="1">
        <v>300</v>
      </c>
      <c r="AJ2839" s="1" t="s">
        <v>2025</v>
      </c>
      <c r="AK2839" s="1" t="s">
        <v>2026</v>
      </c>
      <c r="AL2839" s="1" t="s">
        <v>2027</v>
      </c>
      <c r="AM2839" s="1" t="s">
        <v>12</v>
      </c>
      <c r="AN2839" s="1" t="s">
        <v>23098</v>
      </c>
      <c r="AO2839" s="1" t="s">
        <v>86</v>
      </c>
      <c r="AP2839" s="1" t="s">
        <v>86</v>
      </c>
      <c r="AQ2839" s="1" t="s">
        <v>14</v>
      </c>
      <c r="AR2839" s="1" t="s">
        <v>19</v>
      </c>
      <c r="AS2839" s="1" t="s">
        <v>23091</v>
      </c>
      <c r="AT2839" s="1" t="s">
        <v>26</v>
      </c>
    </row>
    <row r="2840" spans="1:46" x14ac:dyDescent="0.25">
      <c r="A2840" s="1" t="s">
        <v>18970</v>
      </c>
      <c r="B2840" s="2" t="s">
        <v>23101</v>
      </c>
      <c r="C2840" s="2" t="s">
        <v>23108</v>
      </c>
      <c r="D2840" s="1">
        <v>0</v>
      </c>
      <c r="E2840" s="1">
        <v>0</v>
      </c>
      <c r="F2840" s="1">
        <v>1</v>
      </c>
      <c r="G2840" s="1">
        <v>1</v>
      </c>
      <c r="H2840" s="6">
        <v>1</v>
      </c>
      <c r="I2840">
        <v>0</v>
      </c>
      <c r="J2840" s="1">
        <v>23</v>
      </c>
      <c r="K2840" s="1">
        <v>0</v>
      </c>
      <c r="L2840" s="1">
        <v>600</v>
      </c>
      <c r="M2840" s="6">
        <v>0.2</v>
      </c>
      <c r="N2840" s="4">
        <v>2000</v>
      </c>
      <c r="O2840" s="4">
        <v>150</v>
      </c>
      <c r="P2840" s="4">
        <v>600</v>
      </c>
      <c r="Q2840" s="3">
        <v>0.27</v>
      </c>
      <c r="R2840" s="1">
        <v>24</v>
      </c>
      <c r="S2840" s="1">
        <v>600</v>
      </c>
      <c r="T2840" s="1">
        <v>57</v>
      </c>
      <c r="U2840" s="1">
        <v>0</v>
      </c>
      <c r="V2840" s="1">
        <v>20</v>
      </c>
      <c r="W2840" s="1">
        <v>1</v>
      </c>
      <c r="X2840" s="1">
        <v>0</v>
      </c>
      <c r="Y2840" s="1">
        <v>1</v>
      </c>
      <c r="Z2840" s="1">
        <v>1</v>
      </c>
      <c r="AA2840" s="1">
        <v>1</v>
      </c>
      <c r="AB2840" s="1">
        <v>1</v>
      </c>
      <c r="AC2840" s="1">
        <v>0</v>
      </c>
      <c r="AD2840" s="1">
        <v>0</v>
      </c>
      <c r="AE2840" s="1">
        <v>0</v>
      </c>
      <c r="AF2840" s="1">
        <v>400</v>
      </c>
      <c r="AG2840" s="1">
        <v>128</v>
      </c>
      <c r="AH2840" s="1">
        <v>0</v>
      </c>
      <c r="AI2840" s="1">
        <v>528</v>
      </c>
      <c r="AJ2840" s="1" t="s">
        <v>5895</v>
      </c>
      <c r="AK2840" s="1" t="s">
        <v>5896</v>
      </c>
      <c r="AL2840" s="1" t="s">
        <v>5897</v>
      </c>
      <c r="AM2840" s="1" t="s">
        <v>12</v>
      </c>
      <c r="AN2840" s="1" t="s">
        <v>23097</v>
      </c>
      <c r="AO2840" s="1" t="s">
        <v>364</v>
      </c>
      <c r="AP2840" s="1" t="s">
        <v>86</v>
      </c>
      <c r="AQ2840" s="1" t="s">
        <v>25</v>
      </c>
      <c r="AR2840" s="1" t="s">
        <v>19</v>
      </c>
      <c r="AS2840" s="1" t="s">
        <v>23091</v>
      </c>
      <c r="AT2840" s="1" t="s">
        <v>101</v>
      </c>
    </row>
    <row r="2841" spans="1:46" x14ac:dyDescent="0.25">
      <c r="A2841" s="1" t="s">
        <v>22980</v>
      </c>
      <c r="B2841" s="2" t="s">
        <v>23101</v>
      </c>
      <c r="C2841" s="2" t="s">
        <v>23108</v>
      </c>
      <c r="D2841" s="1">
        <v>0</v>
      </c>
      <c r="E2841" s="1">
        <v>0</v>
      </c>
      <c r="F2841" s="1">
        <v>1</v>
      </c>
      <c r="G2841" s="1">
        <v>1</v>
      </c>
      <c r="H2841" s="6">
        <v>1</v>
      </c>
      <c r="I2841">
        <v>0</v>
      </c>
      <c r="J2841" s="1">
        <v>30</v>
      </c>
      <c r="K2841" s="1">
        <v>0</v>
      </c>
      <c r="L2841" s="1">
        <v>616</v>
      </c>
      <c r="M2841" s="6">
        <v>0.14000000000000001</v>
      </c>
      <c r="N2841" s="4">
        <v>3000</v>
      </c>
      <c r="O2841" s="4">
        <v>250</v>
      </c>
      <c r="P2841" s="4">
        <v>200</v>
      </c>
      <c r="Q2841" s="3">
        <v>0.3</v>
      </c>
      <c r="R2841" s="1">
        <v>18</v>
      </c>
      <c r="S2841" s="1">
        <v>200</v>
      </c>
      <c r="T2841" s="1">
        <v>17</v>
      </c>
      <c r="U2841" s="1">
        <v>1</v>
      </c>
      <c r="V2841" s="1">
        <v>20</v>
      </c>
      <c r="W2841" s="1">
        <v>1</v>
      </c>
      <c r="X2841" s="1">
        <v>1</v>
      </c>
      <c r="Y2841" s="1">
        <v>1</v>
      </c>
      <c r="Z2841" s="1">
        <v>2</v>
      </c>
      <c r="AA2841" s="1">
        <v>0</v>
      </c>
      <c r="AB2841" s="1">
        <v>0</v>
      </c>
      <c r="AC2841" s="1">
        <v>20</v>
      </c>
      <c r="AD2841" s="1">
        <v>0</v>
      </c>
      <c r="AE2841" s="1">
        <v>0</v>
      </c>
      <c r="AF2841" s="1">
        <v>432</v>
      </c>
      <c r="AG2841" s="1">
        <v>0</v>
      </c>
      <c r="AH2841" s="1">
        <v>0</v>
      </c>
      <c r="AI2841" s="1">
        <v>452</v>
      </c>
      <c r="AJ2841" s="1" t="s">
        <v>223</v>
      </c>
      <c r="AK2841" s="1" t="s">
        <v>16773</v>
      </c>
      <c r="AL2841" s="1" t="s">
        <v>16774</v>
      </c>
      <c r="AM2841" s="1" t="s">
        <v>12</v>
      </c>
      <c r="AN2841" s="1" t="s">
        <v>23097</v>
      </c>
      <c r="AO2841" s="1" t="s">
        <v>86</v>
      </c>
      <c r="AP2841" s="1" t="s">
        <v>86</v>
      </c>
      <c r="AQ2841" s="1" t="s">
        <v>14</v>
      </c>
      <c r="AR2841" s="1" t="s">
        <v>19</v>
      </c>
      <c r="AS2841" s="1" t="s">
        <v>23090</v>
      </c>
      <c r="AT2841" s="1" t="s">
        <v>26</v>
      </c>
    </row>
    <row r="2842" spans="1:46" x14ac:dyDescent="0.25">
      <c r="A2842" s="1" t="s">
        <v>21259</v>
      </c>
      <c r="B2842" s="2" t="s">
        <v>23101</v>
      </c>
      <c r="C2842" s="2" t="s">
        <v>23108</v>
      </c>
      <c r="D2842" s="1">
        <v>0</v>
      </c>
      <c r="E2842" s="1">
        <v>0</v>
      </c>
      <c r="F2842" s="1">
        <v>1</v>
      </c>
      <c r="G2842" s="1">
        <v>1</v>
      </c>
      <c r="H2842" s="6">
        <v>1</v>
      </c>
      <c r="I2842">
        <v>1</v>
      </c>
      <c r="J2842" s="1">
        <v>27</v>
      </c>
      <c r="K2842" s="1">
        <v>1</v>
      </c>
      <c r="L2842" s="1">
        <v>538</v>
      </c>
      <c r="M2842" s="6">
        <v>0.36</v>
      </c>
      <c r="N2842" s="4">
        <v>2000</v>
      </c>
      <c r="O2842" s="4">
        <v>170</v>
      </c>
      <c r="P2842" s="4">
        <v>200</v>
      </c>
      <c r="Q2842" s="3">
        <v>0.3</v>
      </c>
      <c r="R2842" s="1">
        <v>24</v>
      </c>
      <c r="S2842" s="1">
        <v>200</v>
      </c>
      <c r="T2842" s="1">
        <v>22</v>
      </c>
      <c r="U2842" s="1">
        <v>1</v>
      </c>
      <c r="V2842" s="1">
        <v>20</v>
      </c>
      <c r="W2842" s="1">
        <v>0</v>
      </c>
      <c r="X2842" s="1">
        <v>0</v>
      </c>
      <c r="Y2842" s="1">
        <v>1</v>
      </c>
      <c r="Z2842" s="1">
        <v>3</v>
      </c>
      <c r="AA2842" s="1">
        <v>0</v>
      </c>
      <c r="AB2842" s="1">
        <v>1</v>
      </c>
      <c r="AC2842" s="1">
        <v>0</v>
      </c>
      <c r="AD2842" s="1">
        <v>0</v>
      </c>
      <c r="AE2842" s="1">
        <v>549</v>
      </c>
      <c r="AF2842" s="1">
        <v>547</v>
      </c>
      <c r="AG2842" s="1">
        <v>0</v>
      </c>
      <c r="AH2842" s="1">
        <v>0</v>
      </c>
      <c r="AI2842" s="1">
        <v>1096</v>
      </c>
      <c r="AJ2842" s="1" t="s">
        <v>12187</v>
      </c>
      <c r="AK2842" s="1" t="s">
        <v>12188</v>
      </c>
      <c r="AL2842" s="1" t="s">
        <v>12189</v>
      </c>
      <c r="AM2842" s="1" t="s">
        <v>16</v>
      </c>
      <c r="AN2842" s="1" t="s">
        <v>23098</v>
      </c>
      <c r="AO2842" s="1" t="s">
        <v>86</v>
      </c>
      <c r="AP2842" s="1" t="s">
        <v>57</v>
      </c>
      <c r="AQ2842" s="1" t="s">
        <v>25</v>
      </c>
      <c r="AR2842" s="1" t="s">
        <v>19</v>
      </c>
      <c r="AS2842" s="1" t="s">
        <v>23090</v>
      </c>
      <c r="AT2842" s="1" t="s">
        <v>101</v>
      </c>
    </row>
    <row r="2843" spans="1:46" x14ac:dyDescent="0.25">
      <c r="A2843" s="1" t="s">
        <v>19007</v>
      </c>
      <c r="B2843" s="2" t="s">
        <v>23101</v>
      </c>
      <c r="C2843" s="2" t="s">
        <v>23108</v>
      </c>
      <c r="D2843" s="1">
        <v>0</v>
      </c>
      <c r="E2843" s="1">
        <v>0</v>
      </c>
      <c r="F2843" s="1">
        <v>1</v>
      </c>
      <c r="G2843" s="1">
        <v>1</v>
      </c>
      <c r="H2843" s="6">
        <v>1</v>
      </c>
      <c r="I2843">
        <v>0</v>
      </c>
      <c r="J2843" s="1">
        <v>36</v>
      </c>
      <c r="K2843" s="1">
        <v>1</v>
      </c>
      <c r="L2843" s="1">
        <v>614</v>
      </c>
      <c r="M2843" s="6">
        <v>0.76</v>
      </c>
      <c r="N2843" s="4">
        <v>3000</v>
      </c>
      <c r="O2843" s="4">
        <v>200</v>
      </c>
      <c r="P2843" s="4">
        <v>200</v>
      </c>
      <c r="Q2843" s="3">
        <v>0.35</v>
      </c>
      <c r="R2843" s="1">
        <v>24</v>
      </c>
      <c r="S2843" s="1">
        <v>200</v>
      </c>
      <c r="T2843" s="1">
        <v>24</v>
      </c>
      <c r="U2843" s="1">
        <v>1</v>
      </c>
      <c r="V2843" s="1">
        <v>20</v>
      </c>
      <c r="W2843" s="1">
        <v>0</v>
      </c>
      <c r="X2843" s="1">
        <v>0</v>
      </c>
      <c r="Y2843" s="1">
        <v>1</v>
      </c>
      <c r="Z2843" s="1">
        <v>5</v>
      </c>
      <c r="AA2843" s="1">
        <v>1</v>
      </c>
      <c r="AB2843" s="1">
        <v>0</v>
      </c>
      <c r="AC2843" s="1">
        <v>0</v>
      </c>
      <c r="AD2843" s="1">
        <v>963</v>
      </c>
      <c r="AE2843" s="1">
        <v>0</v>
      </c>
      <c r="AF2843" s="1">
        <v>999</v>
      </c>
      <c r="AG2843" s="1">
        <v>0</v>
      </c>
      <c r="AH2843" s="1">
        <v>800</v>
      </c>
      <c r="AI2843" s="1">
        <v>2762</v>
      </c>
      <c r="AJ2843" s="1" t="s">
        <v>6000</v>
      </c>
      <c r="AK2843" s="1" t="s">
        <v>6001</v>
      </c>
      <c r="AL2843" s="1" t="s">
        <v>6002</v>
      </c>
      <c r="AM2843" s="1" t="s">
        <v>12</v>
      </c>
      <c r="AN2843" s="1" t="s">
        <v>23098</v>
      </c>
      <c r="AO2843" s="1" t="s">
        <v>86</v>
      </c>
      <c r="AP2843" s="1" t="s">
        <v>57</v>
      </c>
      <c r="AQ2843" s="1" t="s">
        <v>25</v>
      </c>
      <c r="AR2843" s="1" t="s">
        <v>19</v>
      </c>
      <c r="AS2843" s="1" t="s">
        <v>23091</v>
      </c>
      <c r="AT2843" s="1" t="s">
        <v>26</v>
      </c>
    </row>
    <row r="2844" spans="1:46" x14ac:dyDescent="0.25">
      <c r="A2844" s="1" t="s">
        <v>19584</v>
      </c>
      <c r="B2844" s="2" t="s">
        <v>23101</v>
      </c>
      <c r="C2844" s="2" t="s">
        <v>23109</v>
      </c>
      <c r="D2844" s="1">
        <v>0</v>
      </c>
      <c r="E2844" s="1">
        <v>0</v>
      </c>
      <c r="F2844" s="1">
        <v>1</v>
      </c>
      <c r="G2844" s="1">
        <v>1</v>
      </c>
      <c r="H2844" s="6">
        <v>1</v>
      </c>
      <c r="I2844">
        <v>0</v>
      </c>
      <c r="J2844" s="1">
        <v>26</v>
      </c>
      <c r="K2844" s="1">
        <v>1</v>
      </c>
      <c r="L2844" s="1">
        <v>515</v>
      </c>
      <c r="M2844" s="6">
        <v>0.22</v>
      </c>
      <c r="N2844" s="4">
        <v>8000</v>
      </c>
      <c r="O2844" s="4">
        <v>700</v>
      </c>
      <c r="P2844" s="4">
        <v>2000</v>
      </c>
      <c r="Q2844" s="3">
        <v>0.2</v>
      </c>
      <c r="R2844" s="1">
        <v>24</v>
      </c>
      <c r="S2844" s="1">
        <v>0</v>
      </c>
      <c r="T2844" s="1">
        <v>0</v>
      </c>
      <c r="U2844" s="1">
        <v>1</v>
      </c>
      <c r="V2844" s="1">
        <v>20</v>
      </c>
      <c r="W2844" s="1">
        <v>1</v>
      </c>
      <c r="X2844" s="1">
        <v>0</v>
      </c>
      <c r="Y2844" s="1">
        <v>0</v>
      </c>
      <c r="Z2844" s="1">
        <v>7</v>
      </c>
      <c r="AA2844" s="1">
        <v>1</v>
      </c>
      <c r="AB2844" s="1">
        <v>0</v>
      </c>
      <c r="AC2844" s="1">
        <v>950</v>
      </c>
      <c r="AD2844" s="1">
        <v>0</v>
      </c>
      <c r="AE2844" s="1">
        <v>0</v>
      </c>
      <c r="AF2844" s="1">
        <v>500</v>
      </c>
      <c r="AG2844" s="1">
        <v>80</v>
      </c>
      <c r="AH2844" s="1">
        <v>0</v>
      </c>
      <c r="AI2844" s="1">
        <v>1530</v>
      </c>
      <c r="AJ2844" s="1" t="s">
        <v>7611</v>
      </c>
      <c r="AK2844" s="1" t="s">
        <v>7612</v>
      </c>
      <c r="AL2844" s="1" t="s">
        <v>7613</v>
      </c>
      <c r="AM2844" s="1" t="s">
        <v>12</v>
      </c>
      <c r="AN2844" s="1" t="s">
        <v>23098</v>
      </c>
      <c r="AO2844" s="1" t="s">
        <v>86</v>
      </c>
      <c r="AP2844" s="1" t="s">
        <v>86</v>
      </c>
      <c r="AQ2844" s="1" t="s">
        <v>25</v>
      </c>
      <c r="AR2844" s="1" t="s">
        <v>30</v>
      </c>
      <c r="AS2844" s="1" t="s">
        <v>23091</v>
      </c>
      <c r="AT2844" s="1" t="s">
        <v>26</v>
      </c>
    </row>
    <row r="2845" spans="1:46" x14ac:dyDescent="0.25">
      <c r="A2845" s="1" t="s">
        <v>22454</v>
      </c>
      <c r="B2845" s="2" t="s">
        <v>23101</v>
      </c>
      <c r="C2845" s="2" t="s">
        <v>23109</v>
      </c>
      <c r="D2845" s="1">
        <v>0</v>
      </c>
      <c r="E2845" s="1">
        <v>0</v>
      </c>
      <c r="F2845" s="1">
        <v>1</v>
      </c>
      <c r="G2845" s="1">
        <v>1</v>
      </c>
      <c r="H2845" s="6">
        <v>1</v>
      </c>
      <c r="I2845">
        <v>0</v>
      </c>
      <c r="J2845" s="1">
        <v>38</v>
      </c>
      <c r="K2845" s="1">
        <v>1</v>
      </c>
      <c r="L2845" s="1">
        <v>556</v>
      </c>
      <c r="M2845" s="6">
        <v>0.06</v>
      </c>
      <c r="N2845" s="4">
        <v>3400</v>
      </c>
      <c r="O2845" s="4">
        <v>250</v>
      </c>
      <c r="P2845" s="4">
        <v>300</v>
      </c>
      <c r="Q2845" s="3">
        <v>0.3</v>
      </c>
      <c r="R2845" s="1">
        <v>24</v>
      </c>
      <c r="S2845" s="1">
        <v>300</v>
      </c>
      <c r="T2845" s="1">
        <v>32</v>
      </c>
      <c r="U2845" s="1">
        <v>1</v>
      </c>
      <c r="V2845" s="1">
        <v>20</v>
      </c>
      <c r="W2845" s="1">
        <v>0</v>
      </c>
      <c r="X2845" s="1">
        <v>0</v>
      </c>
      <c r="Y2845" s="1">
        <v>0</v>
      </c>
      <c r="Z2845" s="1">
        <v>3</v>
      </c>
      <c r="AA2845" s="1">
        <v>1</v>
      </c>
      <c r="AB2845" s="1">
        <v>0</v>
      </c>
      <c r="AC2845" s="1">
        <v>0</v>
      </c>
      <c r="AD2845" s="1">
        <v>0</v>
      </c>
      <c r="AE2845" s="1">
        <v>0</v>
      </c>
      <c r="AF2845" s="1">
        <v>0</v>
      </c>
      <c r="AG2845" s="1">
        <v>0</v>
      </c>
      <c r="AH2845" s="1">
        <v>0</v>
      </c>
      <c r="AI2845" s="1">
        <v>0</v>
      </c>
      <c r="AJ2845" s="1" t="s">
        <v>15375</v>
      </c>
      <c r="AK2845" s="1" t="s">
        <v>15376</v>
      </c>
      <c r="AL2845" s="1" t="s">
        <v>15377</v>
      </c>
      <c r="AM2845" s="1" t="s">
        <v>12</v>
      </c>
      <c r="AN2845" s="1" t="s">
        <v>23098</v>
      </c>
      <c r="AO2845" s="1" t="s">
        <v>86</v>
      </c>
      <c r="AP2845" s="1" t="s">
        <v>57</v>
      </c>
      <c r="AQ2845" s="1" t="s">
        <v>25</v>
      </c>
      <c r="AR2845" s="1" t="s">
        <v>30</v>
      </c>
      <c r="AS2845" s="1" t="s">
        <v>23091</v>
      </c>
      <c r="AT2845" s="1" t="s">
        <v>26</v>
      </c>
    </row>
    <row r="2846" spans="1:46" x14ac:dyDescent="0.25">
      <c r="A2846" s="1" t="s">
        <v>20189</v>
      </c>
      <c r="B2846" s="2" t="s">
        <v>23101</v>
      </c>
      <c r="C2846" s="2" t="s">
        <v>23109</v>
      </c>
      <c r="D2846" s="1">
        <v>0</v>
      </c>
      <c r="E2846" s="1">
        <v>0</v>
      </c>
      <c r="F2846" s="1">
        <v>2</v>
      </c>
      <c r="G2846" s="1">
        <v>2</v>
      </c>
      <c r="H2846" s="6">
        <v>1</v>
      </c>
      <c r="I2846">
        <v>1</v>
      </c>
      <c r="J2846" s="1">
        <v>33</v>
      </c>
      <c r="K2846" s="1">
        <v>1</v>
      </c>
      <c r="L2846" s="1">
        <v>650</v>
      </c>
      <c r="M2846" s="6">
        <v>0.33</v>
      </c>
      <c r="N2846" s="4">
        <v>3000</v>
      </c>
      <c r="O2846" s="4">
        <v>170</v>
      </c>
      <c r="P2846" s="4">
        <v>300</v>
      </c>
      <c r="Q2846" s="3">
        <v>0.28999999999999998</v>
      </c>
      <c r="R2846" s="1">
        <v>24</v>
      </c>
      <c r="S2846" s="1">
        <v>300</v>
      </c>
      <c r="T2846" s="1">
        <v>30</v>
      </c>
      <c r="U2846" s="1">
        <v>1</v>
      </c>
      <c r="V2846" s="1">
        <v>20</v>
      </c>
      <c r="W2846" s="1">
        <v>0</v>
      </c>
      <c r="X2846" s="1">
        <v>0</v>
      </c>
      <c r="Y2846" s="1">
        <v>0</v>
      </c>
      <c r="Z2846" s="1">
        <v>3</v>
      </c>
      <c r="AA2846" s="1">
        <v>1</v>
      </c>
      <c r="AB2846" s="1">
        <v>1</v>
      </c>
      <c r="AC2846" s="1">
        <v>0</v>
      </c>
      <c r="AD2846" s="1">
        <v>105</v>
      </c>
      <c r="AE2846" s="1">
        <v>0</v>
      </c>
      <c r="AF2846" s="1">
        <v>702</v>
      </c>
      <c r="AG2846" s="1">
        <v>0</v>
      </c>
      <c r="AH2846" s="1">
        <v>0</v>
      </c>
      <c r="AI2846" s="1">
        <v>807</v>
      </c>
      <c r="AJ2846" s="1" t="s">
        <v>9288</v>
      </c>
      <c r="AK2846" s="1" t="s">
        <v>9289</v>
      </c>
      <c r="AL2846" s="1" t="s">
        <v>9290</v>
      </c>
      <c r="AM2846" s="1" t="s">
        <v>16</v>
      </c>
      <c r="AN2846" s="1" t="s">
        <v>23098</v>
      </c>
      <c r="AO2846" s="1" t="s">
        <v>86</v>
      </c>
      <c r="AP2846" s="1" t="s">
        <v>57</v>
      </c>
      <c r="AQ2846" s="1" t="s">
        <v>25</v>
      </c>
      <c r="AR2846" s="1" t="s">
        <v>30</v>
      </c>
      <c r="AS2846" s="1" t="s">
        <v>23091</v>
      </c>
      <c r="AT2846" s="1" t="s">
        <v>101</v>
      </c>
    </row>
    <row r="2847" spans="1:46" x14ac:dyDescent="0.25">
      <c r="A2847" s="1" t="s">
        <v>17724</v>
      </c>
      <c r="B2847" s="2" t="s">
        <v>23101</v>
      </c>
      <c r="C2847" s="2" t="s">
        <v>23109</v>
      </c>
      <c r="D2847" s="1">
        <v>0</v>
      </c>
      <c r="E2847" s="1">
        <v>1</v>
      </c>
      <c r="F2847" s="1">
        <v>1</v>
      </c>
      <c r="G2847" s="1">
        <v>2</v>
      </c>
      <c r="H2847" s="6">
        <v>0.5</v>
      </c>
      <c r="I2847">
        <v>0</v>
      </c>
      <c r="J2847" s="1">
        <v>33</v>
      </c>
      <c r="K2847" s="1">
        <v>1</v>
      </c>
      <c r="L2847" s="1">
        <v>455</v>
      </c>
      <c r="M2847" s="6">
        <v>0.08</v>
      </c>
      <c r="N2847" s="4">
        <v>4000</v>
      </c>
      <c r="O2847" s="4">
        <v>350</v>
      </c>
      <c r="P2847" s="4">
        <v>200</v>
      </c>
      <c r="Q2847" s="3">
        <v>0.3</v>
      </c>
      <c r="R2847" s="1">
        <v>18</v>
      </c>
      <c r="S2847" s="1">
        <v>200</v>
      </c>
      <c r="T2847" s="1">
        <v>24</v>
      </c>
      <c r="U2847" s="1">
        <v>1</v>
      </c>
      <c r="V2847" s="1">
        <v>20</v>
      </c>
      <c r="W2847" s="1">
        <v>1</v>
      </c>
      <c r="X2847" s="1">
        <v>1</v>
      </c>
      <c r="Y2847" s="1">
        <v>1</v>
      </c>
      <c r="Z2847" s="1">
        <v>2</v>
      </c>
      <c r="AA2847" s="1">
        <v>0</v>
      </c>
      <c r="AB2847" s="1">
        <v>0</v>
      </c>
      <c r="AC2847" s="1">
        <v>0</v>
      </c>
      <c r="AD2847" s="1">
        <v>261</v>
      </c>
      <c r="AE2847" s="1">
        <v>0</v>
      </c>
      <c r="AF2847" s="1">
        <v>122</v>
      </c>
      <c r="AG2847" s="1">
        <v>0</v>
      </c>
      <c r="AH2847" s="1">
        <v>0</v>
      </c>
      <c r="AI2847" s="1">
        <v>383</v>
      </c>
      <c r="AJ2847" s="1" t="s">
        <v>2246</v>
      </c>
      <c r="AK2847" s="1" t="s">
        <v>2247</v>
      </c>
      <c r="AL2847" s="1" t="s">
        <v>2248</v>
      </c>
      <c r="AM2847" s="1" t="s">
        <v>12</v>
      </c>
      <c r="AN2847" s="1" t="s">
        <v>23098</v>
      </c>
      <c r="AO2847" s="1" t="s">
        <v>86</v>
      </c>
      <c r="AP2847" s="1" t="s">
        <v>86</v>
      </c>
      <c r="AQ2847" s="1" t="s">
        <v>14</v>
      </c>
      <c r="AR2847" s="1" t="s">
        <v>19</v>
      </c>
      <c r="AS2847" s="1" t="s">
        <v>23090</v>
      </c>
      <c r="AT2847" s="1" t="s">
        <v>26</v>
      </c>
    </row>
    <row r="2848" spans="1:46" x14ac:dyDescent="0.25">
      <c r="A2848" s="1" t="s">
        <v>23029</v>
      </c>
      <c r="B2848" s="2" t="s">
        <v>23101</v>
      </c>
      <c r="C2848" s="2" t="s">
        <v>23109</v>
      </c>
      <c r="D2848" s="1">
        <v>0</v>
      </c>
      <c r="E2848" s="1">
        <v>0</v>
      </c>
      <c r="F2848" s="1">
        <v>1</v>
      </c>
      <c r="G2848" s="1">
        <v>1</v>
      </c>
      <c r="H2848" s="6">
        <v>1</v>
      </c>
      <c r="I2848">
        <v>0</v>
      </c>
      <c r="J2848" s="1">
        <v>27</v>
      </c>
      <c r="K2848" s="1">
        <v>1</v>
      </c>
      <c r="L2848" s="1">
        <v>600</v>
      </c>
      <c r="M2848" s="6">
        <v>0.57999999999999996</v>
      </c>
      <c r="N2848" s="4">
        <v>3600</v>
      </c>
      <c r="O2848" s="4">
        <v>250</v>
      </c>
      <c r="P2848" s="4">
        <v>150</v>
      </c>
      <c r="Q2848" s="3">
        <v>0.28999999999999998</v>
      </c>
      <c r="R2848" s="1">
        <v>24</v>
      </c>
      <c r="S2848" s="1">
        <v>150</v>
      </c>
      <c r="T2848" s="1">
        <v>14</v>
      </c>
      <c r="U2848" s="1">
        <v>0</v>
      </c>
      <c r="V2848" s="1">
        <v>20</v>
      </c>
      <c r="W2848" s="1">
        <v>0</v>
      </c>
      <c r="X2848" s="1">
        <v>0</v>
      </c>
      <c r="Y2848" s="1">
        <v>1</v>
      </c>
      <c r="Z2848" s="1">
        <v>2</v>
      </c>
      <c r="AA2848" s="1">
        <v>1</v>
      </c>
      <c r="AB2848" s="1">
        <v>0</v>
      </c>
      <c r="AC2848" s="1">
        <v>0</v>
      </c>
      <c r="AD2848" s="1">
        <v>0</v>
      </c>
      <c r="AE2848" s="1">
        <v>374</v>
      </c>
      <c r="AF2848" s="1">
        <v>1278</v>
      </c>
      <c r="AG2848" s="1">
        <v>0</v>
      </c>
      <c r="AH2848" s="1">
        <v>950</v>
      </c>
      <c r="AI2848" s="1">
        <v>2602</v>
      </c>
      <c r="AJ2848" s="1" t="s">
        <v>16905</v>
      </c>
      <c r="AK2848" s="1" t="s">
        <v>16906</v>
      </c>
      <c r="AL2848" s="1" t="s">
        <v>16907</v>
      </c>
      <c r="AM2848" s="1" t="s">
        <v>12</v>
      </c>
      <c r="AN2848" s="1" t="s">
        <v>23098</v>
      </c>
      <c r="AO2848" s="1" t="s">
        <v>364</v>
      </c>
      <c r="AP2848" s="1" t="s">
        <v>57</v>
      </c>
      <c r="AQ2848" s="1" t="s">
        <v>25</v>
      </c>
      <c r="AR2848" s="1" t="s">
        <v>19</v>
      </c>
      <c r="AS2848" s="1" t="s">
        <v>23091</v>
      </c>
      <c r="AT2848" s="1" t="s">
        <v>26</v>
      </c>
    </row>
    <row r="2849" spans="1:46" x14ac:dyDescent="0.25">
      <c r="A2849" s="1" t="s">
        <v>19626</v>
      </c>
      <c r="B2849" s="2" t="s">
        <v>23101</v>
      </c>
      <c r="C2849" s="2" t="s">
        <v>23109</v>
      </c>
      <c r="D2849" s="1">
        <v>0</v>
      </c>
      <c r="E2849" s="1">
        <v>0</v>
      </c>
      <c r="F2849" s="1">
        <v>1</v>
      </c>
      <c r="G2849" s="1">
        <v>1</v>
      </c>
      <c r="H2849" s="6">
        <v>1</v>
      </c>
      <c r="I2849">
        <v>0</v>
      </c>
      <c r="J2849" s="1">
        <v>22</v>
      </c>
      <c r="K2849" s="1">
        <v>0</v>
      </c>
      <c r="L2849" s="1">
        <v>839</v>
      </c>
      <c r="M2849" s="6">
        <v>0.17</v>
      </c>
      <c r="N2849" s="4">
        <v>3500</v>
      </c>
      <c r="O2849" s="4">
        <v>200</v>
      </c>
      <c r="P2849" s="4">
        <v>200</v>
      </c>
      <c r="Q2849" s="3">
        <v>0.2</v>
      </c>
      <c r="R2849" s="1">
        <v>6</v>
      </c>
      <c r="S2849" s="1">
        <v>200</v>
      </c>
      <c r="T2849" s="1">
        <v>20</v>
      </c>
      <c r="U2849" s="1">
        <v>1</v>
      </c>
      <c r="V2849" s="1">
        <v>20</v>
      </c>
      <c r="W2849" s="1">
        <v>0</v>
      </c>
      <c r="X2849" s="1">
        <v>0</v>
      </c>
      <c r="Y2849" s="1">
        <v>1</v>
      </c>
      <c r="Z2849" s="1">
        <v>4</v>
      </c>
      <c r="AA2849" s="1">
        <v>1</v>
      </c>
      <c r="AB2849" s="1">
        <v>1</v>
      </c>
      <c r="AC2849" s="1">
        <v>0</v>
      </c>
      <c r="AD2849" s="1">
        <v>0</v>
      </c>
      <c r="AE2849" s="1">
        <v>0</v>
      </c>
      <c r="AF2849" s="1">
        <v>0</v>
      </c>
      <c r="AG2849" s="1">
        <v>0</v>
      </c>
      <c r="AH2849" s="1">
        <v>0</v>
      </c>
      <c r="AI2849" s="1">
        <v>0</v>
      </c>
      <c r="AJ2849" s="1" t="s">
        <v>2913</v>
      </c>
      <c r="AK2849" s="1" t="s">
        <v>7733</v>
      </c>
      <c r="AL2849" s="1" t="s">
        <v>7734</v>
      </c>
      <c r="AM2849" s="1" t="s">
        <v>12</v>
      </c>
      <c r="AN2849" s="1" t="s">
        <v>23097</v>
      </c>
      <c r="AO2849" s="1" t="s">
        <v>86</v>
      </c>
      <c r="AP2849" s="1" t="s">
        <v>57</v>
      </c>
      <c r="AQ2849" s="1" t="s">
        <v>25</v>
      </c>
      <c r="AR2849" s="1" t="s">
        <v>19</v>
      </c>
      <c r="AS2849" s="1" t="s">
        <v>23091</v>
      </c>
      <c r="AT2849" s="1" t="s">
        <v>101</v>
      </c>
    </row>
    <row r="2850" spans="1:46" x14ac:dyDescent="0.25">
      <c r="A2850" s="1" t="s">
        <v>19039</v>
      </c>
      <c r="B2850" s="2" t="s">
        <v>23101</v>
      </c>
      <c r="C2850" s="2" t="s">
        <v>23109</v>
      </c>
      <c r="D2850" s="1">
        <v>0</v>
      </c>
      <c r="E2850" s="1">
        <v>0</v>
      </c>
      <c r="F2850" s="1">
        <v>2</v>
      </c>
      <c r="G2850" s="1">
        <v>2</v>
      </c>
      <c r="H2850" s="6">
        <v>1</v>
      </c>
      <c r="I2850">
        <v>0</v>
      </c>
      <c r="J2850" s="1">
        <v>31</v>
      </c>
      <c r="K2850" s="1">
        <v>1</v>
      </c>
      <c r="L2850" s="1">
        <v>517</v>
      </c>
      <c r="M2850" s="6">
        <v>0.16</v>
      </c>
      <c r="N2850" s="4">
        <v>3232</v>
      </c>
      <c r="O2850" s="4">
        <v>244</v>
      </c>
      <c r="P2850" s="4">
        <v>300</v>
      </c>
      <c r="Q2850" s="3">
        <v>0.35</v>
      </c>
      <c r="R2850" s="1">
        <v>12</v>
      </c>
      <c r="S2850" s="1">
        <v>300</v>
      </c>
      <c r="T2850" s="1">
        <v>36</v>
      </c>
      <c r="U2850" s="1">
        <v>1</v>
      </c>
      <c r="V2850" s="1">
        <v>20</v>
      </c>
      <c r="W2850" s="1">
        <v>0</v>
      </c>
      <c r="X2850" s="1">
        <v>0</v>
      </c>
      <c r="Y2850" s="1">
        <v>1</v>
      </c>
      <c r="Z2850" s="1">
        <v>3</v>
      </c>
      <c r="AA2850" s="1">
        <v>0</v>
      </c>
      <c r="AB2850" s="1">
        <v>0</v>
      </c>
      <c r="AC2850" s="1">
        <v>0</v>
      </c>
      <c r="AD2850" s="1">
        <v>0</v>
      </c>
      <c r="AE2850" s="1">
        <v>0</v>
      </c>
      <c r="AF2850" s="1">
        <v>32</v>
      </c>
      <c r="AG2850" s="1">
        <v>0</v>
      </c>
      <c r="AH2850" s="1">
        <v>150</v>
      </c>
      <c r="AI2850" s="1">
        <v>182</v>
      </c>
      <c r="AJ2850" s="1" t="s">
        <v>6094</v>
      </c>
      <c r="AK2850" s="1" t="s">
        <v>6095</v>
      </c>
      <c r="AL2850" s="1" t="s">
        <v>6096</v>
      </c>
      <c r="AM2850" s="1" t="s">
        <v>12</v>
      </c>
      <c r="AN2850" s="1" t="s">
        <v>23098</v>
      </c>
      <c r="AO2850" s="1" t="s">
        <v>86</v>
      </c>
      <c r="AP2850" s="1" t="s">
        <v>57</v>
      </c>
      <c r="AQ2850" s="1" t="s">
        <v>25</v>
      </c>
      <c r="AR2850" s="1" t="s">
        <v>19</v>
      </c>
      <c r="AS2850" s="1" t="s">
        <v>23090</v>
      </c>
      <c r="AT2850" s="1" t="s">
        <v>26</v>
      </c>
    </row>
    <row r="2851" spans="1:46" x14ac:dyDescent="0.25">
      <c r="A2851" s="1" t="s">
        <v>20279</v>
      </c>
      <c r="B2851" s="2" t="s">
        <v>23076</v>
      </c>
      <c r="C2851" s="2" t="s">
        <v>23104</v>
      </c>
      <c r="D2851" s="1">
        <v>0</v>
      </c>
      <c r="E2851" s="1">
        <v>2</v>
      </c>
      <c r="F2851" s="1">
        <v>1</v>
      </c>
      <c r="G2851" s="1">
        <v>3</v>
      </c>
      <c r="H2851" s="6">
        <v>0.33333333333333331</v>
      </c>
      <c r="I2851">
        <v>1</v>
      </c>
      <c r="J2851" s="1">
        <v>30</v>
      </c>
      <c r="K2851" s="1">
        <v>0</v>
      </c>
      <c r="L2851" s="1">
        <v>621</v>
      </c>
      <c r="M2851" s="6">
        <v>0.31</v>
      </c>
      <c r="N2851" s="4">
        <v>1400</v>
      </c>
      <c r="O2851" s="4">
        <v>110</v>
      </c>
      <c r="P2851" s="4">
        <v>100</v>
      </c>
      <c r="Q2851" s="3">
        <v>0.4</v>
      </c>
      <c r="R2851" s="1">
        <v>12</v>
      </c>
      <c r="S2851" s="1">
        <v>100</v>
      </c>
      <c r="T2851" s="1">
        <v>9</v>
      </c>
      <c r="U2851" s="1">
        <v>1</v>
      </c>
      <c r="V2851" s="1">
        <v>19</v>
      </c>
      <c r="W2851" s="1">
        <v>0</v>
      </c>
      <c r="X2851" s="1">
        <v>0</v>
      </c>
      <c r="Y2851" s="1">
        <v>1</v>
      </c>
      <c r="Z2851" s="1">
        <v>3</v>
      </c>
      <c r="AA2851" s="1">
        <v>0</v>
      </c>
      <c r="AB2851" s="1">
        <v>1</v>
      </c>
      <c r="AC2851" s="1">
        <v>0</v>
      </c>
      <c r="AD2851" s="1">
        <v>0</v>
      </c>
      <c r="AE2851" s="1">
        <v>0</v>
      </c>
      <c r="AF2851" s="1">
        <v>440</v>
      </c>
      <c r="AG2851" s="1">
        <v>34</v>
      </c>
      <c r="AH2851" s="1">
        <v>0</v>
      </c>
      <c r="AI2851" s="1">
        <v>474</v>
      </c>
      <c r="AJ2851" s="1" t="s">
        <v>9507</v>
      </c>
      <c r="AK2851" s="1" t="s">
        <v>9508</v>
      </c>
      <c r="AL2851" s="1" t="s">
        <v>9509</v>
      </c>
      <c r="AM2851" s="1" t="s">
        <v>16</v>
      </c>
      <c r="AN2851" s="1" t="s">
        <v>23097</v>
      </c>
      <c r="AO2851" s="1" t="s">
        <v>86</v>
      </c>
      <c r="AP2851" s="1" t="s">
        <v>57</v>
      </c>
      <c r="AQ2851" s="1" t="s">
        <v>25</v>
      </c>
      <c r="AR2851" s="1" t="s">
        <v>19</v>
      </c>
      <c r="AS2851" s="1" t="s">
        <v>23090</v>
      </c>
      <c r="AT2851" s="1" t="s">
        <v>101</v>
      </c>
    </row>
    <row r="2852" spans="1:46" x14ac:dyDescent="0.25">
      <c r="A2852" s="1" t="s">
        <v>20351</v>
      </c>
      <c r="B2852" s="2" t="s">
        <v>23076</v>
      </c>
      <c r="C2852" s="2" t="s">
        <v>23106</v>
      </c>
      <c r="D2852" s="1">
        <v>3</v>
      </c>
      <c r="E2852" s="1">
        <v>1</v>
      </c>
      <c r="F2852" s="1">
        <v>1</v>
      </c>
      <c r="G2852" s="1">
        <v>5</v>
      </c>
      <c r="H2852" s="6">
        <v>0.2</v>
      </c>
      <c r="I2852">
        <v>1</v>
      </c>
      <c r="J2852" s="1">
        <v>33</v>
      </c>
      <c r="K2852" s="1">
        <v>0</v>
      </c>
      <c r="L2852" s="1">
        <v>657</v>
      </c>
      <c r="M2852" s="6">
        <v>0.7</v>
      </c>
      <c r="N2852" s="4">
        <v>2380</v>
      </c>
      <c r="O2852" s="4">
        <v>190</v>
      </c>
      <c r="P2852" s="4">
        <v>500</v>
      </c>
      <c r="Q2852" s="3">
        <v>0.31</v>
      </c>
      <c r="R2852" s="1">
        <v>24</v>
      </c>
      <c r="S2852" s="1">
        <v>500</v>
      </c>
      <c r="T2852" s="1">
        <v>60</v>
      </c>
      <c r="U2852" s="1">
        <v>0</v>
      </c>
      <c r="V2852" s="1">
        <v>19</v>
      </c>
      <c r="W2852" s="1">
        <v>0</v>
      </c>
      <c r="X2852" s="1">
        <v>1</v>
      </c>
      <c r="Y2852" s="1">
        <v>1</v>
      </c>
      <c r="Z2852" s="1">
        <v>3</v>
      </c>
      <c r="AA2852" s="1">
        <v>0</v>
      </c>
      <c r="AB2852" s="1">
        <v>1</v>
      </c>
      <c r="AC2852" s="1">
        <v>1386</v>
      </c>
      <c r="AD2852" s="1">
        <v>0</v>
      </c>
      <c r="AE2852" s="1">
        <v>0</v>
      </c>
      <c r="AF2852" s="1">
        <v>0</v>
      </c>
      <c r="AG2852" s="1">
        <v>0</v>
      </c>
      <c r="AH2852" s="1">
        <v>979</v>
      </c>
      <c r="AI2852" s="1">
        <v>2365</v>
      </c>
      <c r="AJ2852" s="1" t="s">
        <v>5404</v>
      </c>
      <c r="AK2852" s="1" t="s">
        <v>5405</v>
      </c>
      <c r="AL2852" s="1" t="s">
        <v>5406</v>
      </c>
      <c r="AM2852" s="1" t="s">
        <v>16</v>
      </c>
      <c r="AN2852" s="1" t="s">
        <v>23097</v>
      </c>
      <c r="AO2852" s="1" t="s">
        <v>364</v>
      </c>
      <c r="AP2852" s="1" t="s">
        <v>57</v>
      </c>
      <c r="AQ2852" s="1" t="s">
        <v>14</v>
      </c>
      <c r="AR2852" s="1" t="s">
        <v>19</v>
      </c>
      <c r="AS2852" s="1" t="s">
        <v>23090</v>
      </c>
      <c r="AT2852" s="1" t="s">
        <v>101</v>
      </c>
    </row>
    <row r="2853" spans="1:46" x14ac:dyDescent="0.25">
      <c r="A2853" s="1" t="s">
        <v>18715</v>
      </c>
      <c r="B2853" s="2" t="s">
        <v>23076</v>
      </c>
      <c r="C2853" s="2" t="s">
        <v>23107</v>
      </c>
      <c r="D2853" s="1">
        <v>0</v>
      </c>
      <c r="E2853" s="1">
        <v>1</v>
      </c>
      <c r="F2853" s="1">
        <v>1</v>
      </c>
      <c r="G2853" s="1">
        <v>2</v>
      </c>
      <c r="H2853" s="6">
        <v>0.5</v>
      </c>
      <c r="I2853">
        <v>1</v>
      </c>
      <c r="J2853" s="1">
        <v>36</v>
      </c>
      <c r="K2853" s="1">
        <v>0</v>
      </c>
      <c r="L2853" s="1">
        <v>701</v>
      </c>
      <c r="M2853" s="6">
        <v>0.3</v>
      </c>
      <c r="N2853" s="4">
        <v>2000</v>
      </c>
      <c r="O2853" s="4">
        <v>170</v>
      </c>
      <c r="P2853" s="4">
        <v>200</v>
      </c>
      <c r="Q2853" s="3">
        <v>0.3</v>
      </c>
      <c r="R2853" s="1">
        <v>12</v>
      </c>
      <c r="S2853" s="1">
        <v>200</v>
      </c>
      <c r="T2853" s="1">
        <v>34</v>
      </c>
      <c r="U2853" s="1">
        <v>1</v>
      </c>
      <c r="V2853" s="1">
        <v>19</v>
      </c>
      <c r="W2853" s="1">
        <v>0</v>
      </c>
      <c r="X2853" s="1">
        <v>0</v>
      </c>
      <c r="Y2853" s="1">
        <v>1</v>
      </c>
      <c r="Z2853" s="1">
        <v>0</v>
      </c>
      <c r="AA2853" s="1">
        <v>1</v>
      </c>
      <c r="AB2853" s="1">
        <v>1</v>
      </c>
      <c r="AC2853" s="1">
        <v>437</v>
      </c>
      <c r="AD2853" s="1">
        <v>0</v>
      </c>
      <c r="AE2853" s="1">
        <v>0</v>
      </c>
      <c r="AF2853" s="1">
        <v>0</v>
      </c>
      <c r="AG2853" s="1">
        <v>0</v>
      </c>
      <c r="AH2853" s="1">
        <v>300</v>
      </c>
      <c r="AI2853" s="1">
        <v>737</v>
      </c>
      <c r="AJ2853" s="1" t="s">
        <v>5144</v>
      </c>
      <c r="AK2853" s="1" t="s">
        <v>5145</v>
      </c>
      <c r="AL2853" s="1" t="s">
        <v>5146</v>
      </c>
      <c r="AM2853" s="1" t="s">
        <v>16</v>
      </c>
      <c r="AN2853" s="1" t="s">
        <v>23097</v>
      </c>
      <c r="AO2853" s="1" t="s">
        <v>86</v>
      </c>
      <c r="AP2853" s="1" t="s">
        <v>57</v>
      </c>
      <c r="AQ2853" s="1" t="s">
        <v>25</v>
      </c>
      <c r="AR2853" s="1" t="s">
        <v>19</v>
      </c>
      <c r="AS2853" s="1" t="s">
        <v>23091</v>
      </c>
      <c r="AT2853" s="1" t="s">
        <v>101</v>
      </c>
    </row>
    <row r="2854" spans="1:46" x14ac:dyDescent="0.25">
      <c r="A2854" s="1" t="s">
        <v>20462</v>
      </c>
      <c r="B2854" s="2" t="s">
        <v>23076</v>
      </c>
      <c r="C2854" s="2" t="s">
        <v>23107</v>
      </c>
      <c r="D2854" s="1">
        <v>0</v>
      </c>
      <c r="E2854" s="1">
        <v>1</v>
      </c>
      <c r="F2854" s="1">
        <v>4</v>
      </c>
      <c r="G2854" s="1">
        <v>5</v>
      </c>
      <c r="H2854" s="6">
        <v>0.8</v>
      </c>
      <c r="I2854">
        <v>1</v>
      </c>
      <c r="J2854" s="1">
        <v>34</v>
      </c>
      <c r="K2854" s="1">
        <v>0</v>
      </c>
      <c r="L2854" s="1">
        <v>770</v>
      </c>
      <c r="M2854" s="6">
        <v>0.22</v>
      </c>
      <c r="N2854" s="4">
        <v>2400</v>
      </c>
      <c r="O2854" s="4">
        <v>170</v>
      </c>
      <c r="P2854" s="4">
        <v>300</v>
      </c>
      <c r="Q2854" s="3">
        <v>0.31</v>
      </c>
      <c r="R2854" s="1">
        <v>24</v>
      </c>
      <c r="S2854" s="1">
        <v>300</v>
      </c>
      <c r="T2854" s="1">
        <v>59</v>
      </c>
      <c r="U2854" s="1">
        <v>1</v>
      </c>
      <c r="V2854" s="1">
        <v>19</v>
      </c>
      <c r="W2854" s="1">
        <v>0</v>
      </c>
      <c r="X2854" s="1">
        <v>0</v>
      </c>
      <c r="Y2854" s="1">
        <v>0</v>
      </c>
      <c r="Z2854" s="1">
        <v>3</v>
      </c>
      <c r="AA2854" s="1">
        <v>1</v>
      </c>
      <c r="AB2854" s="1">
        <v>1</v>
      </c>
      <c r="AC2854" s="1">
        <v>0</v>
      </c>
      <c r="AD2854" s="1">
        <v>0</v>
      </c>
      <c r="AE2854" s="1">
        <v>0</v>
      </c>
      <c r="AF2854" s="1">
        <v>0</v>
      </c>
      <c r="AG2854" s="1">
        <v>0</v>
      </c>
      <c r="AH2854" s="1">
        <v>380</v>
      </c>
      <c r="AI2854" s="1">
        <v>380</v>
      </c>
      <c r="AJ2854" s="1" t="s">
        <v>10016</v>
      </c>
      <c r="AK2854" s="1" t="s">
        <v>10017</v>
      </c>
      <c r="AL2854" s="1" t="s">
        <v>10018</v>
      </c>
      <c r="AM2854" s="1" t="s">
        <v>16</v>
      </c>
      <c r="AN2854" s="1" t="s">
        <v>23097</v>
      </c>
      <c r="AO2854" s="1" t="s">
        <v>86</v>
      </c>
      <c r="AP2854" s="1" t="s">
        <v>57</v>
      </c>
      <c r="AQ2854" s="1" t="s">
        <v>25</v>
      </c>
      <c r="AR2854" s="1" t="s">
        <v>30</v>
      </c>
      <c r="AS2854" s="1" t="s">
        <v>23091</v>
      </c>
      <c r="AT2854" s="1" t="s">
        <v>101</v>
      </c>
    </row>
    <row r="2855" spans="1:46" x14ac:dyDescent="0.25">
      <c r="A2855" s="1" t="s">
        <v>19370</v>
      </c>
      <c r="B2855" s="2" t="s">
        <v>23076</v>
      </c>
      <c r="C2855" s="2" t="s">
        <v>23107</v>
      </c>
      <c r="D2855" s="1">
        <v>0</v>
      </c>
      <c r="E2855" s="1">
        <v>0</v>
      </c>
      <c r="F2855" s="1">
        <v>2</v>
      </c>
      <c r="G2855" s="1">
        <v>2</v>
      </c>
      <c r="H2855" s="6">
        <v>1</v>
      </c>
      <c r="I2855">
        <v>0</v>
      </c>
      <c r="J2855" s="1">
        <v>36</v>
      </c>
      <c r="K2855" s="1">
        <v>0</v>
      </c>
      <c r="L2855" s="1">
        <v>685</v>
      </c>
      <c r="M2855" s="6">
        <v>0.67</v>
      </c>
      <c r="N2855" s="4">
        <v>2200</v>
      </c>
      <c r="O2855" s="4">
        <v>150</v>
      </c>
      <c r="P2855" s="4">
        <v>600</v>
      </c>
      <c r="Q2855" s="3">
        <v>0.28999999999999998</v>
      </c>
      <c r="R2855" s="1">
        <v>18</v>
      </c>
      <c r="S2855" s="1">
        <v>600</v>
      </c>
      <c r="T2855" s="1">
        <v>51</v>
      </c>
      <c r="U2855" s="1">
        <v>0</v>
      </c>
      <c r="V2855" s="1">
        <v>19</v>
      </c>
      <c r="W2855" s="1">
        <v>0</v>
      </c>
      <c r="X2855" s="1">
        <v>0</v>
      </c>
      <c r="Y2855" s="1">
        <v>1</v>
      </c>
      <c r="Z2855" s="1">
        <v>3</v>
      </c>
      <c r="AA2855" s="1">
        <v>0</v>
      </c>
      <c r="AB2855" s="1">
        <v>0</v>
      </c>
      <c r="AC2855" s="1">
        <v>0</v>
      </c>
      <c r="AD2855" s="1">
        <v>0</v>
      </c>
      <c r="AE2855" s="1">
        <v>1057</v>
      </c>
      <c r="AF2855" s="1">
        <v>109</v>
      </c>
      <c r="AG2855" s="1">
        <v>417</v>
      </c>
      <c r="AH2855" s="1">
        <v>0</v>
      </c>
      <c r="AI2855" s="1">
        <v>1583</v>
      </c>
      <c r="AJ2855" s="1" t="s">
        <v>6992</v>
      </c>
      <c r="AK2855" s="1" t="s">
        <v>6993</v>
      </c>
      <c r="AL2855" s="1" t="s">
        <v>6994</v>
      </c>
      <c r="AM2855" s="1" t="s">
        <v>12</v>
      </c>
      <c r="AN2855" s="1" t="s">
        <v>23097</v>
      </c>
      <c r="AO2855" s="1" t="s">
        <v>364</v>
      </c>
      <c r="AP2855" s="1" t="s">
        <v>57</v>
      </c>
      <c r="AQ2855" s="1" t="s">
        <v>25</v>
      </c>
      <c r="AR2855" s="1" t="s">
        <v>19</v>
      </c>
      <c r="AS2855" s="1" t="s">
        <v>23090</v>
      </c>
      <c r="AT2855" s="1" t="s">
        <v>26</v>
      </c>
    </row>
    <row r="2856" spans="1:46" x14ac:dyDescent="0.25">
      <c r="A2856" s="1" t="s">
        <v>17879</v>
      </c>
      <c r="B2856" s="2" t="s">
        <v>23073</v>
      </c>
      <c r="C2856" s="2" t="s">
        <v>23105</v>
      </c>
      <c r="D2856" s="1">
        <v>0</v>
      </c>
      <c r="E2856" s="1">
        <v>1</v>
      </c>
      <c r="F2856" s="1">
        <v>3</v>
      </c>
      <c r="G2856" s="1">
        <v>4</v>
      </c>
      <c r="H2856" s="6">
        <v>0.75</v>
      </c>
      <c r="I2856">
        <v>0</v>
      </c>
      <c r="J2856" s="1">
        <v>45</v>
      </c>
      <c r="K2856" s="1">
        <v>0</v>
      </c>
      <c r="L2856" s="1">
        <v>505</v>
      </c>
      <c r="M2856" s="6">
        <v>0.19</v>
      </c>
      <c r="N2856" s="4">
        <v>6300</v>
      </c>
      <c r="O2856" s="4">
        <v>530</v>
      </c>
      <c r="P2856" s="4">
        <v>200</v>
      </c>
      <c r="Q2856" s="3">
        <v>0.38</v>
      </c>
      <c r="R2856" s="1">
        <v>12</v>
      </c>
      <c r="S2856" s="1">
        <v>200</v>
      </c>
      <c r="T2856" s="1">
        <v>25</v>
      </c>
      <c r="U2856" s="1">
        <v>0</v>
      </c>
      <c r="V2856" s="1">
        <v>19</v>
      </c>
      <c r="W2856" s="1">
        <v>1</v>
      </c>
      <c r="X2856" s="1">
        <v>1</v>
      </c>
      <c r="Y2856" s="1">
        <v>0</v>
      </c>
      <c r="Z2856" s="1">
        <v>5</v>
      </c>
      <c r="AA2856" s="1">
        <v>1</v>
      </c>
      <c r="AB2856" s="1">
        <v>0</v>
      </c>
      <c r="AC2856" s="1">
        <v>90</v>
      </c>
      <c r="AD2856" s="1">
        <v>163</v>
      </c>
      <c r="AE2856" s="1">
        <v>0</v>
      </c>
      <c r="AF2856" s="1">
        <v>530</v>
      </c>
      <c r="AG2856" s="1">
        <v>20</v>
      </c>
      <c r="AH2856" s="1">
        <v>800</v>
      </c>
      <c r="AI2856" s="1">
        <v>1603</v>
      </c>
      <c r="AJ2856" s="1" t="s">
        <v>2685</v>
      </c>
      <c r="AK2856" s="1" t="s">
        <v>2686</v>
      </c>
      <c r="AL2856" s="1" t="s">
        <v>2687</v>
      </c>
      <c r="AM2856" s="1" t="s">
        <v>12</v>
      </c>
      <c r="AN2856" s="1" t="s">
        <v>23097</v>
      </c>
      <c r="AO2856" s="1" t="s">
        <v>364</v>
      </c>
      <c r="AP2856" s="1" t="s">
        <v>86</v>
      </c>
      <c r="AQ2856" s="1" t="s">
        <v>14</v>
      </c>
      <c r="AR2856" s="1" t="s">
        <v>30</v>
      </c>
      <c r="AS2856" s="1" t="s">
        <v>23091</v>
      </c>
      <c r="AT2856" s="1" t="s">
        <v>26</v>
      </c>
    </row>
    <row r="2857" spans="1:46" x14ac:dyDescent="0.25">
      <c r="A2857" s="1" t="s">
        <v>19185</v>
      </c>
      <c r="B2857" s="2" t="s">
        <v>23073</v>
      </c>
      <c r="C2857" s="2" t="s">
        <v>23105</v>
      </c>
      <c r="D2857" s="1">
        <v>0</v>
      </c>
      <c r="E2857" s="1">
        <v>0</v>
      </c>
      <c r="F2857" s="1">
        <v>1</v>
      </c>
      <c r="G2857" s="1">
        <v>1</v>
      </c>
      <c r="H2857" s="6">
        <v>1</v>
      </c>
      <c r="I2857">
        <v>0</v>
      </c>
      <c r="J2857" s="1">
        <v>34</v>
      </c>
      <c r="K2857" s="1">
        <v>1</v>
      </c>
      <c r="L2857" s="1">
        <v>723</v>
      </c>
      <c r="M2857" s="6">
        <v>0.14000000000000001</v>
      </c>
      <c r="N2857" s="4">
        <v>4000</v>
      </c>
      <c r="O2857" s="4">
        <v>300</v>
      </c>
      <c r="P2857" s="4">
        <v>250</v>
      </c>
      <c r="Q2857" s="3">
        <v>0.39</v>
      </c>
      <c r="R2857" s="1">
        <v>12</v>
      </c>
      <c r="S2857" s="1">
        <v>250</v>
      </c>
      <c r="T2857" s="1">
        <v>24</v>
      </c>
      <c r="U2857" s="1">
        <v>1</v>
      </c>
      <c r="V2857" s="1">
        <v>19</v>
      </c>
      <c r="W2857" s="1">
        <v>1</v>
      </c>
      <c r="X2857" s="1">
        <v>1</v>
      </c>
      <c r="Y2857" s="1">
        <v>1</v>
      </c>
      <c r="Z2857" s="1">
        <v>1</v>
      </c>
      <c r="AA2857" s="1">
        <v>1</v>
      </c>
      <c r="AB2857" s="1">
        <v>0</v>
      </c>
      <c r="AC2857" s="1">
        <v>500</v>
      </c>
      <c r="AD2857" s="1">
        <v>0</v>
      </c>
      <c r="AE2857" s="1">
        <v>0</v>
      </c>
      <c r="AF2857" s="1">
        <v>0</v>
      </c>
      <c r="AG2857" s="1">
        <v>0</v>
      </c>
      <c r="AH2857" s="1">
        <v>0</v>
      </c>
      <c r="AI2857" s="1">
        <v>500</v>
      </c>
      <c r="AJ2857" s="1" t="s">
        <v>6463</v>
      </c>
      <c r="AK2857" s="1" t="s">
        <v>6464</v>
      </c>
      <c r="AL2857" s="1" t="s">
        <v>6465</v>
      </c>
      <c r="AM2857" s="1" t="s">
        <v>12</v>
      </c>
      <c r="AN2857" s="1" t="s">
        <v>23098</v>
      </c>
      <c r="AO2857" s="1" t="s">
        <v>86</v>
      </c>
      <c r="AP2857" s="1" t="s">
        <v>86</v>
      </c>
      <c r="AQ2857" s="1" t="s">
        <v>14</v>
      </c>
      <c r="AR2857" s="1" t="s">
        <v>19</v>
      </c>
      <c r="AS2857" s="1" t="s">
        <v>23091</v>
      </c>
      <c r="AT2857" s="1" t="s">
        <v>26</v>
      </c>
    </row>
    <row r="2858" spans="1:46" x14ac:dyDescent="0.25">
      <c r="A2858" s="1" t="s">
        <v>21524</v>
      </c>
      <c r="B2858" s="2" t="s">
        <v>23073</v>
      </c>
      <c r="C2858" s="2" t="s">
        <v>23106</v>
      </c>
      <c r="D2858" s="1">
        <v>0</v>
      </c>
      <c r="E2858" s="1">
        <v>0</v>
      </c>
      <c r="F2858" s="1">
        <v>1</v>
      </c>
      <c r="G2858" s="1">
        <v>1</v>
      </c>
      <c r="H2858" s="6">
        <v>1</v>
      </c>
      <c r="I2858">
        <v>0</v>
      </c>
      <c r="J2858" s="1">
        <v>40</v>
      </c>
      <c r="K2858" s="1">
        <v>1</v>
      </c>
      <c r="L2858" s="1">
        <v>670</v>
      </c>
      <c r="M2858" s="6">
        <v>0.52</v>
      </c>
      <c r="N2858" s="4">
        <v>1886</v>
      </c>
      <c r="O2858" s="4">
        <v>157</v>
      </c>
      <c r="P2858" s="4">
        <v>600</v>
      </c>
      <c r="Q2858" s="3">
        <v>0.35</v>
      </c>
      <c r="R2858" s="1">
        <v>12</v>
      </c>
      <c r="S2858" s="1">
        <v>600</v>
      </c>
      <c r="T2858" s="1">
        <v>15</v>
      </c>
      <c r="U2858" s="1">
        <v>0</v>
      </c>
      <c r="V2858" s="1">
        <v>19</v>
      </c>
      <c r="W2858" s="1">
        <v>0</v>
      </c>
      <c r="X2858" s="1">
        <v>0</v>
      </c>
      <c r="Y2858" s="1">
        <v>1</v>
      </c>
      <c r="Z2858" s="1">
        <v>5</v>
      </c>
      <c r="AA2858" s="1">
        <v>0</v>
      </c>
      <c r="AB2858" s="1">
        <v>0</v>
      </c>
      <c r="AC2858" s="1">
        <v>700</v>
      </c>
      <c r="AD2858" s="1">
        <v>0</v>
      </c>
      <c r="AE2858" s="1">
        <v>0</v>
      </c>
      <c r="AF2858" s="1">
        <v>0</v>
      </c>
      <c r="AG2858" s="1">
        <v>0</v>
      </c>
      <c r="AH2858" s="1">
        <v>0</v>
      </c>
      <c r="AI2858" s="1">
        <v>700</v>
      </c>
      <c r="AJ2858" s="1" t="s">
        <v>12873</v>
      </c>
      <c r="AK2858" s="1" t="s">
        <v>12874</v>
      </c>
      <c r="AL2858" s="1" t="s">
        <v>12875</v>
      </c>
      <c r="AM2858" s="1" t="s">
        <v>12</v>
      </c>
      <c r="AN2858" s="1" t="s">
        <v>23098</v>
      </c>
      <c r="AO2858" s="1" t="s">
        <v>364</v>
      </c>
      <c r="AP2858" s="1" t="s">
        <v>57</v>
      </c>
      <c r="AQ2858" s="1" t="s">
        <v>25</v>
      </c>
      <c r="AR2858" s="1" t="s">
        <v>19</v>
      </c>
      <c r="AS2858" s="1" t="s">
        <v>23090</v>
      </c>
      <c r="AT2858" s="1" t="s">
        <v>26</v>
      </c>
    </row>
    <row r="2859" spans="1:46" x14ac:dyDescent="0.25">
      <c r="A2859" s="1" t="s">
        <v>20544</v>
      </c>
      <c r="B2859" s="2" t="s">
        <v>23073</v>
      </c>
      <c r="C2859" s="2" t="s">
        <v>23107</v>
      </c>
      <c r="D2859" s="1">
        <v>0</v>
      </c>
      <c r="E2859" s="1">
        <v>2</v>
      </c>
      <c r="F2859" s="1">
        <v>5</v>
      </c>
      <c r="G2859" s="1">
        <v>7</v>
      </c>
      <c r="H2859" s="6">
        <v>0.7142857142857143</v>
      </c>
      <c r="I2859">
        <v>1</v>
      </c>
      <c r="J2859" s="1">
        <v>34</v>
      </c>
      <c r="K2859" s="1">
        <v>1</v>
      </c>
      <c r="L2859" s="1">
        <v>539</v>
      </c>
      <c r="M2859" s="6">
        <v>0.6</v>
      </c>
      <c r="N2859" s="4">
        <v>60000</v>
      </c>
      <c r="O2859" s="4">
        <v>300</v>
      </c>
      <c r="P2859" s="4">
        <v>850</v>
      </c>
      <c r="Q2859" s="3">
        <v>0.3</v>
      </c>
      <c r="R2859" s="1">
        <v>12</v>
      </c>
      <c r="S2859" s="1">
        <v>850</v>
      </c>
      <c r="T2859" s="1">
        <v>44</v>
      </c>
      <c r="U2859" s="1">
        <v>1</v>
      </c>
      <c r="V2859" s="1">
        <v>19</v>
      </c>
      <c r="W2859" s="1">
        <v>1</v>
      </c>
      <c r="X2859" s="1">
        <v>0</v>
      </c>
      <c r="Y2859" s="1">
        <v>1</v>
      </c>
      <c r="Z2859" s="1">
        <v>3</v>
      </c>
      <c r="AA2859" s="1">
        <v>0</v>
      </c>
      <c r="AB2859" s="1">
        <v>1</v>
      </c>
      <c r="AC2859" s="1">
        <v>881</v>
      </c>
      <c r="AD2859" s="1">
        <v>811</v>
      </c>
      <c r="AE2859" s="1">
        <v>0</v>
      </c>
      <c r="AF2859" s="1">
        <v>1016</v>
      </c>
      <c r="AG2859" s="1">
        <v>0</v>
      </c>
      <c r="AH2859" s="1">
        <v>0</v>
      </c>
      <c r="AI2859" s="1">
        <v>2708</v>
      </c>
      <c r="AJ2859" s="1" t="s">
        <v>8008</v>
      </c>
      <c r="AK2859" s="1" t="s">
        <v>10249</v>
      </c>
      <c r="AL2859" s="1" t="s">
        <v>10250</v>
      </c>
      <c r="AM2859" s="1" t="s">
        <v>16</v>
      </c>
      <c r="AN2859" s="1" t="s">
        <v>23098</v>
      </c>
      <c r="AO2859" s="1" t="s">
        <v>86</v>
      </c>
      <c r="AP2859" s="1" t="s">
        <v>86</v>
      </c>
      <c r="AQ2859" s="1" t="s">
        <v>25</v>
      </c>
      <c r="AR2859" s="1" t="s">
        <v>19</v>
      </c>
      <c r="AS2859" s="1" t="s">
        <v>23090</v>
      </c>
      <c r="AT2859" s="1" t="s">
        <v>101</v>
      </c>
    </row>
    <row r="2860" spans="1:46" x14ac:dyDescent="0.25">
      <c r="A2860" s="1" t="s">
        <v>18216</v>
      </c>
      <c r="B2860" s="2" t="s">
        <v>23073</v>
      </c>
      <c r="C2860" s="2" t="s">
        <v>23108</v>
      </c>
      <c r="D2860" s="1">
        <v>0</v>
      </c>
      <c r="E2860" s="1">
        <v>0</v>
      </c>
      <c r="F2860" s="1">
        <v>1</v>
      </c>
      <c r="G2860" s="1">
        <v>1</v>
      </c>
      <c r="H2860" s="6">
        <v>1</v>
      </c>
      <c r="I2860">
        <v>0</v>
      </c>
      <c r="J2860" s="1">
        <v>39</v>
      </c>
      <c r="K2860" s="1">
        <v>0</v>
      </c>
      <c r="L2860" s="1">
        <v>690</v>
      </c>
      <c r="M2860" s="6">
        <v>0.7</v>
      </c>
      <c r="N2860" s="4">
        <v>2500</v>
      </c>
      <c r="O2860" s="4">
        <v>150</v>
      </c>
      <c r="P2860" s="4">
        <v>200</v>
      </c>
      <c r="Q2860" s="3">
        <v>0.25</v>
      </c>
      <c r="R2860" s="1">
        <v>12</v>
      </c>
      <c r="S2860" s="1">
        <v>200</v>
      </c>
      <c r="T2860" s="1">
        <v>12</v>
      </c>
      <c r="U2860" s="1">
        <v>0</v>
      </c>
      <c r="V2860" s="1">
        <v>19</v>
      </c>
      <c r="W2860" s="1">
        <v>0</v>
      </c>
      <c r="X2860" s="1">
        <v>0</v>
      </c>
      <c r="Y2860" s="1">
        <v>1</v>
      </c>
      <c r="Z2860" s="1">
        <v>1</v>
      </c>
      <c r="AA2860" s="1">
        <v>0</v>
      </c>
      <c r="AB2860" s="1">
        <v>0</v>
      </c>
      <c r="AC2860" s="1">
        <v>850</v>
      </c>
      <c r="AD2860" s="1">
        <v>0</v>
      </c>
      <c r="AE2860" s="1">
        <v>0</v>
      </c>
      <c r="AF2860" s="1">
        <v>0</v>
      </c>
      <c r="AG2860" s="1">
        <v>0</v>
      </c>
      <c r="AH2860" s="1">
        <v>969</v>
      </c>
      <c r="AI2860" s="1">
        <v>1819</v>
      </c>
      <c r="AJ2860" s="1" t="s">
        <v>3710</v>
      </c>
      <c r="AK2860" s="1" t="s">
        <v>3711</v>
      </c>
      <c r="AL2860" s="1" t="s">
        <v>3712</v>
      </c>
      <c r="AM2860" s="1" t="s">
        <v>12</v>
      </c>
      <c r="AN2860" s="1" t="s">
        <v>23097</v>
      </c>
      <c r="AO2860" s="1" t="s">
        <v>364</v>
      </c>
      <c r="AP2860" s="1" t="s">
        <v>57</v>
      </c>
      <c r="AQ2860" s="1" t="s">
        <v>25</v>
      </c>
      <c r="AR2860" s="1" t="s">
        <v>19</v>
      </c>
      <c r="AS2860" s="1" t="s">
        <v>23090</v>
      </c>
      <c r="AT2860" s="1" t="s">
        <v>26</v>
      </c>
    </row>
    <row r="2861" spans="1:46" x14ac:dyDescent="0.25">
      <c r="A2861" s="1" t="s">
        <v>22863</v>
      </c>
      <c r="B2861" s="2" t="s">
        <v>23073</v>
      </c>
      <c r="C2861" s="2" t="s">
        <v>23108</v>
      </c>
      <c r="D2861" s="1">
        <v>0</v>
      </c>
      <c r="E2861" s="1">
        <v>0</v>
      </c>
      <c r="F2861" s="1">
        <v>4</v>
      </c>
      <c r="G2861" s="1">
        <v>4</v>
      </c>
      <c r="H2861" s="6">
        <v>1</v>
      </c>
      <c r="I2861">
        <v>0</v>
      </c>
      <c r="J2861" s="1">
        <v>31</v>
      </c>
      <c r="K2861" s="1">
        <v>1</v>
      </c>
      <c r="L2861" s="1">
        <v>659</v>
      </c>
      <c r="M2861" s="6">
        <v>0.89</v>
      </c>
      <c r="N2861" s="4">
        <v>3200</v>
      </c>
      <c r="O2861" s="4">
        <v>250</v>
      </c>
      <c r="P2861" s="4">
        <v>500</v>
      </c>
      <c r="Q2861" s="3">
        <v>0.28000000000000003</v>
      </c>
      <c r="R2861" s="1">
        <v>24</v>
      </c>
      <c r="S2861" s="1">
        <v>500</v>
      </c>
      <c r="T2861" s="1">
        <v>30</v>
      </c>
      <c r="U2861" s="1">
        <v>0</v>
      </c>
      <c r="V2861" s="1">
        <v>19</v>
      </c>
      <c r="W2861" s="1">
        <v>0</v>
      </c>
      <c r="X2861" s="1">
        <v>0</v>
      </c>
      <c r="Y2861" s="1">
        <v>1</v>
      </c>
      <c r="Z2861" s="1">
        <v>0</v>
      </c>
      <c r="AA2861" s="1">
        <v>0</v>
      </c>
      <c r="AB2861" s="1">
        <v>0</v>
      </c>
      <c r="AC2861" s="1">
        <v>0</v>
      </c>
      <c r="AD2861" s="1">
        <v>0</v>
      </c>
      <c r="AE2861" s="1">
        <v>0</v>
      </c>
      <c r="AF2861" s="1">
        <v>3522</v>
      </c>
      <c r="AG2861" s="1">
        <v>0</v>
      </c>
      <c r="AH2861" s="1">
        <v>150</v>
      </c>
      <c r="AI2861" s="1">
        <v>3672</v>
      </c>
      <c r="AJ2861" s="1" t="s">
        <v>16446</v>
      </c>
      <c r="AK2861" s="1" t="s">
        <v>16447</v>
      </c>
      <c r="AL2861" s="1" t="s">
        <v>16448</v>
      </c>
      <c r="AM2861" s="1" t="s">
        <v>12</v>
      </c>
      <c r="AN2861" s="1" t="s">
        <v>23098</v>
      </c>
      <c r="AO2861" s="1" t="s">
        <v>364</v>
      </c>
      <c r="AP2861" s="1" t="s">
        <v>57</v>
      </c>
      <c r="AQ2861" s="1" t="s">
        <v>25</v>
      </c>
      <c r="AR2861" s="1" t="s">
        <v>19</v>
      </c>
      <c r="AS2861" s="1" t="s">
        <v>23090</v>
      </c>
      <c r="AT2861" s="1" t="s">
        <v>26</v>
      </c>
    </row>
    <row r="2862" spans="1:46" x14ac:dyDescent="0.25">
      <c r="A2862" s="1" t="s">
        <v>21737</v>
      </c>
      <c r="B2862" s="2" t="s">
        <v>23073</v>
      </c>
      <c r="C2862" s="2" t="s">
        <v>23108</v>
      </c>
      <c r="D2862" s="1">
        <v>0</v>
      </c>
      <c r="E2862" s="1">
        <v>1</v>
      </c>
      <c r="F2862" s="1">
        <v>2</v>
      </c>
      <c r="G2862" s="1">
        <v>3</v>
      </c>
      <c r="H2862" s="6">
        <v>0.66666666666666663</v>
      </c>
      <c r="I2862">
        <v>1</v>
      </c>
      <c r="J2862" s="1">
        <v>41</v>
      </c>
      <c r="K2862" s="1">
        <v>1</v>
      </c>
      <c r="L2862" s="1">
        <v>600</v>
      </c>
      <c r="M2862" s="6">
        <v>0.44</v>
      </c>
      <c r="N2862" s="4">
        <v>1700</v>
      </c>
      <c r="O2862" s="4">
        <v>137</v>
      </c>
      <c r="P2862" s="4">
        <v>500</v>
      </c>
      <c r="Q2862" s="3">
        <v>0.28000000000000003</v>
      </c>
      <c r="R2862" s="1">
        <v>24</v>
      </c>
      <c r="S2862" s="1">
        <v>500</v>
      </c>
      <c r="T2862" s="1">
        <v>47</v>
      </c>
      <c r="U2862" s="1">
        <v>1</v>
      </c>
      <c r="V2862" s="1">
        <v>19</v>
      </c>
      <c r="W2862" s="1">
        <v>0</v>
      </c>
      <c r="X2862" s="1">
        <v>0</v>
      </c>
      <c r="Y2862" s="1">
        <v>1</v>
      </c>
      <c r="Z2862" s="1">
        <v>1</v>
      </c>
      <c r="AA2862" s="1">
        <v>1</v>
      </c>
      <c r="AB2862" s="1">
        <v>1</v>
      </c>
      <c r="AC2862" s="1">
        <v>0</v>
      </c>
      <c r="AD2862" s="1">
        <v>0</v>
      </c>
      <c r="AE2862" s="1">
        <v>0</v>
      </c>
      <c r="AF2862" s="1">
        <v>208</v>
      </c>
      <c r="AG2862" s="1">
        <v>179</v>
      </c>
      <c r="AH2862" s="1">
        <v>295</v>
      </c>
      <c r="AI2862" s="1">
        <v>682</v>
      </c>
      <c r="AJ2862" s="1" t="s">
        <v>12180</v>
      </c>
      <c r="AK2862" s="1" t="s">
        <v>13465</v>
      </c>
      <c r="AL2862" s="1" t="s">
        <v>13466</v>
      </c>
      <c r="AM2862" s="1" t="s">
        <v>16</v>
      </c>
      <c r="AN2862" s="1" t="s">
        <v>23098</v>
      </c>
      <c r="AO2862" s="1" t="s">
        <v>86</v>
      </c>
      <c r="AP2862" s="1" t="s">
        <v>57</v>
      </c>
      <c r="AQ2862" s="1" t="s">
        <v>25</v>
      </c>
      <c r="AR2862" s="1" t="s">
        <v>19</v>
      </c>
      <c r="AS2862" s="1" t="s">
        <v>23091</v>
      </c>
      <c r="AT2862" s="1" t="s">
        <v>101</v>
      </c>
    </row>
    <row r="2863" spans="1:46" x14ac:dyDescent="0.25">
      <c r="A2863" s="1" t="s">
        <v>21155</v>
      </c>
      <c r="B2863" s="2" t="s">
        <v>23073</v>
      </c>
      <c r="C2863" s="2" t="s">
        <v>23109</v>
      </c>
      <c r="D2863" s="1">
        <v>0</v>
      </c>
      <c r="E2863" s="1">
        <v>1</v>
      </c>
      <c r="F2863" s="1">
        <v>3</v>
      </c>
      <c r="G2863" s="1">
        <v>4</v>
      </c>
      <c r="H2863" s="6">
        <v>0.75</v>
      </c>
      <c r="I2863">
        <v>0</v>
      </c>
      <c r="J2863" s="1">
        <v>38</v>
      </c>
      <c r="K2863" s="1">
        <v>0</v>
      </c>
      <c r="L2863" s="1">
        <v>814</v>
      </c>
      <c r="M2863" s="6">
        <v>0.72</v>
      </c>
      <c r="N2863" s="4">
        <v>7000</v>
      </c>
      <c r="O2863" s="4">
        <v>400</v>
      </c>
      <c r="P2863" s="4">
        <v>1000</v>
      </c>
      <c r="Q2863" s="3">
        <v>0.25</v>
      </c>
      <c r="R2863" s="1">
        <v>24</v>
      </c>
      <c r="S2863" s="1">
        <v>1000</v>
      </c>
      <c r="T2863" s="1">
        <v>38</v>
      </c>
      <c r="U2863" s="1">
        <v>0</v>
      </c>
      <c r="V2863" s="1">
        <v>19</v>
      </c>
      <c r="W2863" s="1">
        <v>0</v>
      </c>
      <c r="X2863" s="1">
        <v>0</v>
      </c>
      <c r="Y2863" s="1">
        <v>0</v>
      </c>
      <c r="Z2863" s="1">
        <v>2</v>
      </c>
      <c r="AA2863" s="1">
        <v>1</v>
      </c>
      <c r="AB2863" s="1">
        <v>0</v>
      </c>
      <c r="AC2863" s="1">
        <v>11216</v>
      </c>
      <c r="AD2863" s="1">
        <v>2247</v>
      </c>
      <c r="AE2863" s="1">
        <v>1676</v>
      </c>
      <c r="AF2863" s="1">
        <v>0</v>
      </c>
      <c r="AG2863" s="1">
        <v>0</v>
      </c>
      <c r="AH2863" s="1">
        <v>0</v>
      </c>
      <c r="AI2863" s="1">
        <v>15139</v>
      </c>
      <c r="AJ2863" s="1" t="s">
        <v>11903</v>
      </c>
      <c r="AK2863" s="1" t="s">
        <v>11904</v>
      </c>
      <c r="AL2863" s="1" t="s">
        <v>11905</v>
      </c>
      <c r="AM2863" s="1" t="s">
        <v>12</v>
      </c>
      <c r="AN2863" s="1" t="s">
        <v>23097</v>
      </c>
      <c r="AO2863" s="1" t="s">
        <v>364</v>
      </c>
      <c r="AP2863" s="1" t="s">
        <v>57</v>
      </c>
      <c r="AQ2863" s="1" t="s">
        <v>25</v>
      </c>
      <c r="AR2863" s="1" t="s">
        <v>30</v>
      </c>
      <c r="AS2863" s="1" t="s">
        <v>23091</v>
      </c>
      <c r="AT2863" s="1" t="s">
        <v>26</v>
      </c>
    </row>
    <row r="2864" spans="1:46" x14ac:dyDescent="0.25">
      <c r="A2864" s="1" t="s">
        <v>21949</v>
      </c>
      <c r="B2864" s="2" t="s">
        <v>23074</v>
      </c>
      <c r="C2864" s="2" t="s">
        <v>23104</v>
      </c>
      <c r="D2864" s="1">
        <v>0</v>
      </c>
      <c r="E2864" s="1">
        <v>6</v>
      </c>
      <c r="F2864" s="1">
        <v>1</v>
      </c>
      <c r="G2864" s="1">
        <v>7</v>
      </c>
      <c r="H2864" s="6">
        <v>0.14285714285714285</v>
      </c>
      <c r="I2864">
        <v>0</v>
      </c>
      <c r="J2864" s="1">
        <v>39</v>
      </c>
      <c r="K2864" s="1">
        <v>1</v>
      </c>
      <c r="L2864" s="1">
        <v>325</v>
      </c>
      <c r="M2864" s="6">
        <v>0.21</v>
      </c>
      <c r="N2864" s="4">
        <v>2100</v>
      </c>
      <c r="O2864" s="4">
        <v>160</v>
      </c>
      <c r="P2864" s="4">
        <v>400</v>
      </c>
      <c r="Q2864" s="3">
        <v>0.3</v>
      </c>
      <c r="R2864" s="1">
        <v>36</v>
      </c>
      <c r="S2864" s="1">
        <v>400</v>
      </c>
      <c r="T2864" s="1">
        <v>18</v>
      </c>
      <c r="U2864" s="1">
        <v>0</v>
      </c>
      <c r="V2864" s="1">
        <v>19</v>
      </c>
      <c r="W2864" s="1">
        <v>1</v>
      </c>
      <c r="X2864" s="1">
        <v>0</v>
      </c>
      <c r="Y2864" s="1">
        <v>1</v>
      </c>
      <c r="Z2864" s="1">
        <v>4</v>
      </c>
      <c r="AA2864" s="1">
        <v>0</v>
      </c>
      <c r="AB2864" s="1">
        <v>1</v>
      </c>
      <c r="AC2864" s="1">
        <v>0</v>
      </c>
      <c r="AD2864" s="1">
        <v>0</v>
      </c>
      <c r="AE2864" s="1">
        <v>0</v>
      </c>
      <c r="AF2864" s="1">
        <v>0</v>
      </c>
      <c r="AG2864" s="1">
        <v>0</v>
      </c>
      <c r="AH2864" s="1">
        <v>300</v>
      </c>
      <c r="AI2864" s="1">
        <v>300</v>
      </c>
      <c r="AJ2864" s="1" t="s">
        <v>6698</v>
      </c>
      <c r="AK2864" s="1" t="s">
        <v>14000</v>
      </c>
      <c r="AL2864" s="1" t="s">
        <v>14001</v>
      </c>
      <c r="AM2864" s="1" t="s">
        <v>12</v>
      </c>
      <c r="AN2864" s="1" t="s">
        <v>23098</v>
      </c>
      <c r="AO2864" s="1" t="s">
        <v>364</v>
      </c>
      <c r="AP2864" s="1" t="s">
        <v>86</v>
      </c>
      <c r="AQ2864" s="1" t="s">
        <v>25</v>
      </c>
      <c r="AR2864" s="1" t="s">
        <v>19</v>
      </c>
      <c r="AS2864" s="1" t="s">
        <v>23090</v>
      </c>
      <c r="AT2864" s="1" t="s">
        <v>101</v>
      </c>
    </row>
    <row r="2865" spans="1:46" x14ac:dyDescent="0.25">
      <c r="A2865" s="1" t="s">
        <v>19148</v>
      </c>
      <c r="B2865" s="2" t="s">
        <v>23074</v>
      </c>
      <c r="C2865" s="2" t="s">
        <v>23105</v>
      </c>
      <c r="D2865" s="1">
        <v>0</v>
      </c>
      <c r="E2865" s="1">
        <v>1</v>
      </c>
      <c r="F2865" s="1">
        <v>1</v>
      </c>
      <c r="G2865" s="1">
        <v>2</v>
      </c>
      <c r="H2865" s="6">
        <v>0.5</v>
      </c>
      <c r="I2865">
        <v>1</v>
      </c>
      <c r="J2865" s="1">
        <v>36</v>
      </c>
      <c r="K2865" s="1">
        <v>1</v>
      </c>
      <c r="L2865" s="1">
        <v>583</v>
      </c>
      <c r="M2865" s="6">
        <v>0.99</v>
      </c>
      <c r="N2865" s="4">
        <v>2600</v>
      </c>
      <c r="O2865" s="4">
        <v>202</v>
      </c>
      <c r="P2865" s="4">
        <v>500</v>
      </c>
      <c r="Q2865" s="3">
        <v>0.33</v>
      </c>
      <c r="R2865" s="1">
        <v>36</v>
      </c>
      <c r="S2865" s="1">
        <v>500</v>
      </c>
      <c r="T2865" s="1">
        <v>52</v>
      </c>
      <c r="U2865" s="1">
        <v>0</v>
      </c>
      <c r="V2865" s="1">
        <v>19</v>
      </c>
      <c r="W2865" s="1">
        <v>0</v>
      </c>
      <c r="X2865" s="1">
        <v>0</v>
      </c>
      <c r="Y2865" s="1">
        <v>1</v>
      </c>
      <c r="Z2865" s="1">
        <v>2</v>
      </c>
      <c r="AA2865" s="1">
        <v>1</v>
      </c>
      <c r="AB2865" s="1">
        <v>1</v>
      </c>
      <c r="AC2865" s="1">
        <v>827</v>
      </c>
      <c r="AD2865" s="1">
        <v>86</v>
      </c>
      <c r="AE2865" s="1">
        <v>1349</v>
      </c>
      <c r="AF2865" s="1">
        <v>298</v>
      </c>
      <c r="AG2865" s="1">
        <v>114</v>
      </c>
      <c r="AH2865" s="1">
        <v>915</v>
      </c>
      <c r="AI2865" s="1">
        <v>3589</v>
      </c>
      <c r="AJ2865" s="1" t="s">
        <v>6371</v>
      </c>
      <c r="AK2865" s="1" t="s">
        <v>6372</v>
      </c>
      <c r="AL2865" s="1" t="s">
        <v>6373</v>
      </c>
      <c r="AM2865" s="1" t="s">
        <v>16</v>
      </c>
      <c r="AN2865" s="1" t="s">
        <v>23098</v>
      </c>
      <c r="AO2865" s="1" t="s">
        <v>364</v>
      </c>
      <c r="AP2865" s="1" t="s">
        <v>57</v>
      </c>
      <c r="AQ2865" s="1" t="s">
        <v>25</v>
      </c>
      <c r="AR2865" s="1" t="s">
        <v>19</v>
      </c>
      <c r="AS2865" s="1" t="s">
        <v>23091</v>
      </c>
      <c r="AT2865" s="1" t="s">
        <v>101</v>
      </c>
    </row>
    <row r="2866" spans="1:46" x14ac:dyDescent="0.25">
      <c r="A2866" s="1" t="s">
        <v>19808</v>
      </c>
      <c r="B2866" s="2" t="s">
        <v>23074</v>
      </c>
      <c r="C2866" s="2" t="s">
        <v>23106</v>
      </c>
      <c r="D2866" s="1">
        <v>1</v>
      </c>
      <c r="E2866" s="1">
        <v>0</v>
      </c>
      <c r="F2866" s="1">
        <v>2</v>
      </c>
      <c r="G2866" s="1">
        <v>3</v>
      </c>
      <c r="H2866" s="6">
        <v>0.66666666666666663</v>
      </c>
      <c r="I2866">
        <v>0</v>
      </c>
      <c r="J2866" s="1">
        <v>35</v>
      </c>
      <c r="K2866" s="1">
        <v>0</v>
      </c>
      <c r="L2866" s="1">
        <v>614</v>
      </c>
      <c r="M2866" s="6">
        <v>0.82</v>
      </c>
      <c r="N2866" s="4">
        <v>2150</v>
      </c>
      <c r="O2866" s="4">
        <v>168</v>
      </c>
      <c r="P2866" s="4">
        <v>300</v>
      </c>
      <c r="Q2866" s="3">
        <v>0.31</v>
      </c>
      <c r="R2866" s="1">
        <v>18</v>
      </c>
      <c r="S2866" s="1">
        <v>300</v>
      </c>
      <c r="T2866" s="1">
        <v>56</v>
      </c>
      <c r="U2866" s="1">
        <v>1</v>
      </c>
      <c r="V2866" s="1">
        <v>19</v>
      </c>
      <c r="W2866" s="1">
        <v>0</v>
      </c>
      <c r="X2866" s="1">
        <v>0</v>
      </c>
      <c r="Y2866" s="1">
        <v>1</v>
      </c>
      <c r="Z2866" s="1">
        <v>3</v>
      </c>
      <c r="AA2866" s="1">
        <v>1</v>
      </c>
      <c r="AB2866" s="1">
        <v>0</v>
      </c>
      <c r="AC2866" s="1">
        <v>292</v>
      </c>
      <c r="AD2866" s="1">
        <v>330</v>
      </c>
      <c r="AE2866" s="1">
        <v>0</v>
      </c>
      <c r="AF2866" s="1">
        <v>1198</v>
      </c>
      <c r="AG2866" s="1">
        <v>1</v>
      </c>
      <c r="AH2866" s="1">
        <v>530</v>
      </c>
      <c r="AI2866" s="1">
        <v>2351</v>
      </c>
      <c r="AJ2866" s="1" t="s">
        <v>8204</v>
      </c>
      <c r="AK2866" s="1" t="s">
        <v>8205</v>
      </c>
      <c r="AL2866" s="1" t="s">
        <v>8206</v>
      </c>
      <c r="AM2866" s="1" t="s">
        <v>12</v>
      </c>
      <c r="AN2866" s="1" t="s">
        <v>23097</v>
      </c>
      <c r="AO2866" s="1" t="s">
        <v>86</v>
      </c>
      <c r="AP2866" s="1" t="s">
        <v>57</v>
      </c>
      <c r="AQ2866" s="1" t="s">
        <v>25</v>
      </c>
      <c r="AR2866" s="1" t="s">
        <v>19</v>
      </c>
      <c r="AS2866" s="1" t="s">
        <v>23091</v>
      </c>
      <c r="AT2866" s="1" t="s">
        <v>26</v>
      </c>
    </row>
    <row r="2867" spans="1:46" x14ac:dyDescent="0.25">
      <c r="A2867" s="1" t="s">
        <v>22142</v>
      </c>
      <c r="B2867" s="2" t="s">
        <v>23074</v>
      </c>
      <c r="C2867" s="2" t="s">
        <v>23106</v>
      </c>
      <c r="D2867" s="1">
        <v>0</v>
      </c>
      <c r="E2867" s="1">
        <v>0</v>
      </c>
      <c r="F2867" s="1">
        <v>1</v>
      </c>
      <c r="G2867" s="1">
        <v>1</v>
      </c>
      <c r="H2867" s="6">
        <v>1</v>
      </c>
      <c r="I2867">
        <v>1</v>
      </c>
      <c r="J2867" s="1">
        <v>32</v>
      </c>
      <c r="K2867" s="1">
        <v>1</v>
      </c>
      <c r="L2867" s="1">
        <v>579</v>
      </c>
      <c r="M2867" s="6">
        <v>0.91</v>
      </c>
      <c r="N2867" s="4">
        <v>2000</v>
      </c>
      <c r="O2867" s="4">
        <v>180</v>
      </c>
      <c r="P2867" s="4">
        <v>900</v>
      </c>
      <c r="Q2867" s="3">
        <v>0.33</v>
      </c>
      <c r="R2867" s="1">
        <v>24</v>
      </c>
      <c r="S2867" s="1">
        <v>900</v>
      </c>
      <c r="T2867" s="1">
        <v>73</v>
      </c>
      <c r="U2867" s="1">
        <v>0</v>
      </c>
      <c r="V2867" s="1">
        <v>19</v>
      </c>
      <c r="W2867" s="1">
        <v>0</v>
      </c>
      <c r="X2867" s="1">
        <v>1</v>
      </c>
      <c r="Y2867" s="1">
        <v>1</v>
      </c>
      <c r="Z2867" s="1">
        <v>1</v>
      </c>
      <c r="AA2867" s="1">
        <v>0</v>
      </c>
      <c r="AB2867" s="1">
        <v>1</v>
      </c>
      <c r="AC2867" s="1">
        <v>0</v>
      </c>
      <c r="AD2867" s="1">
        <v>300</v>
      </c>
      <c r="AE2867" s="1">
        <v>553</v>
      </c>
      <c r="AF2867" s="1">
        <v>884</v>
      </c>
      <c r="AG2867" s="1">
        <v>0</v>
      </c>
      <c r="AH2867" s="1">
        <v>580</v>
      </c>
      <c r="AI2867" s="1">
        <v>2317</v>
      </c>
      <c r="AJ2867" s="1" t="s">
        <v>14514</v>
      </c>
      <c r="AK2867" s="1" t="s">
        <v>14515</v>
      </c>
      <c r="AL2867" s="1" t="s">
        <v>14516</v>
      </c>
      <c r="AM2867" s="1" t="s">
        <v>16</v>
      </c>
      <c r="AN2867" s="1" t="s">
        <v>23098</v>
      </c>
      <c r="AO2867" s="1" t="s">
        <v>364</v>
      </c>
      <c r="AP2867" s="1" t="s">
        <v>57</v>
      </c>
      <c r="AQ2867" s="1" t="s">
        <v>14</v>
      </c>
      <c r="AR2867" s="1" t="s">
        <v>19</v>
      </c>
      <c r="AS2867" s="1" t="s">
        <v>23090</v>
      </c>
      <c r="AT2867" s="1" t="s">
        <v>101</v>
      </c>
    </row>
    <row r="2868" spans="1:46" x14ac:dyDescent="0.25">
      <c r="A2868" s="1" t="s">
        <v>19948</v>
      </c>
      <c r="B2868" s="2" t="s">
        <v>23074</v>
      </c>
      <c r="C2868" s="2" t="s">
        <v>23107</v>
      </c>
      <c r="D2868" s="1">
        <v>7</v>
      </c>
      <c r="E2868" s="1">
        <v>0</v>
      </c>
      <c r="F2868" s="1">
        <v>5</v>
      </c>
      <c r="G2868" s="1">
        <v>12</v>
      </c>
      <c r="H2868" s="6">
        <v>0.41666666666666669</v>
      </c>
      <c r="I2868">
        <v>0</v>
      </c>
      <c r="J2868" s="1">
        <v>32</v>
      </c>
      <c r="K2868" s="1">
        <v>0</v>
      </c>
      <c r="L2868" s="1">
        <v>798</v>
      </c>
      <c r="M2868" s="6">
        <v>0.95</v>
      </c>
      <c r="N2868" s="4">
        <v>2200</v>
      </c>
      <c r="O2868" s="4">
        <v>170</v>
      </c>
      <c r="P2868" s="4">
        <v>600</v>
      </c>
      <c r="Q2868" s="3">
        <v>0.32</v>
      </c>
      <c r="R2868" s="1">
        <v>24</v>
      </c>
      <c r="S2868" s="1">
        <v>600</v>
      </c>
      <c r="T2868" s="1">
        <v>65</v>
      </c>
      <c r="U2868" s="1">
        <v>1</v>
      </c>
      <c r="V2868" s="1">
        <v>19</v>
      </c>
      <c r="W2868" s="1">
        <v>0</v>
      </c>
      <c r="X2868" s="1">
        <v>0</v>
      </c>
      <c r="Y2868" s="1">
        <v>1</v>
      </c>
      <c r="Z2868" s="1">
        <v>2</v>
      </c>
      <c r="AA2868" s="1">
        <v>1</v>
      </c>
      <c r="AB2868" s="1">
        <v>0</v>
      </c>
      <c r="AC2868" s="1">
        <v>3778</v>
      </c>
      <c r="AD2868" s="1">
        <v>0</v>
      </c>
      <c r="AE2868" s="1">
        <v>0</v>
      </c>
      <c r="AF2868" s="1">
        <v>0</v>
      </c>
      <c r="AG2868" s="1">
        <v>0</v>
      </c>
      <c r="AH2868" s="1">
        <v>0</v>
      </c>
      <c r="AI2868" s="1">
        <v>3778</v>
      </c>
      <c r="AJ2868" s="1" t="s">
        <v>736</v>
      </c>
      <c r="AK2868" s="1" t="s">
        <v>8607</v>
      </c>
      <c r="AL2868" s="1" t="s">
        <v>8608</v>
      </c>
      <c r="AM2868" s="1" t="s">
        <v>12</v>
      </c>
      <c r="AN2868" s="1" t="s">
        <v>23097</v>
      </c>
      <c r="AO2868" s="1" t="s">
        <v>86</v>
      </c>
      <c r="AP2868" s="1" t="s">
        <v>57</v>
      </c>
      <c r="AQ2868" s="1" t="s">
        <v>25</v>
      </c>
      <c r="AR2868" s="1" t="s">
        <v>19</v>
      </c>
      <c r="AS2868" s="1" t="s">
        <v>23091</v>
      </c>
      <c r="AT2868" s="1" t="s">
        <v>26</v>
      </c>
    </row>
    <row r="2869" spans="1:46" x14ac:dyDescent="0.25">
      <c r="A2869" s="1" t="s">
        <v>22780</v>
      </c>
      <c r="B2869" s="2" t="s">
        <v>23074</v>
      </c>
      <c r="C2869" s="2" t="s">
        <v>23107</v>
      </c>
      <c r="D2869" s="1">
        <v>0</v>
      </c>
      <c r="E2869" s="1">
        <v>1</v>
      </c>
      <c r="F2869" s="1">
        <v>2</v>
      </c>
      <c r="G2869" s="1">
        <v>3</v>
      </c>
      <c r="H2869" s="6">
        <v>0.66666666666666663</v>
      </c>
      <c r="I2869">
        <v>0</v>
      </c>
      <c r="J2869" s="1">
        <v>31</v>
      </c>
      <c r="K2869" s="1">
        <v>0</v>
      </c>
      <c r="L2869" s="1">
        <v>672</v>
      </c>
      <c r="M2869" s="6">
        <v>0.49</v>
      </c>
      <c r="N2869" s="4">
        <v>2200</v>
      </c>
      <c r="O2869" s="4">
        <v>160</v>
      </c>
      <c r="P2869" s="4">
        <v>300</v>
      </c>
      <c r="Q2869" s="3">
        <v>0.36</v>
      </c>
      <c r="R2869" s="1">
        <v>24</v>
      </c>
      <c r="S2869" s="1">
        <v>300</v>
      </c>
      <c r="T2869" s="1">
        <v>28</v>
      </c>
      <c r="U2869" s="1">
        <v>1</v>
      </c>
      <c r="V2869" s="1">
        <v>19</v>
      </c>
      <c r="W2869" s="1">
        <v>1</v>
      </c>
      <c r="X2869" s="1">
        <v>1</v>
      </c>
      <c r="Y2869" s="1">
        <v>1</v>
      </c>
      <c r="Z2869" s="1">
        <v>3</v>
      </c>
      <c r="AA2869" s="1">
        <v>0</v>
      </c>
      <c r="AB2869" s="1">
        <v>0</v>
      </c>
      <c r="AC2869" s="1">
        <v>0</v>
      </c>
      <c r="AD2869" s="1">
        <v>0</v>
      </c>
      <c r="AE2869" s="1">
        <v>952</v>
      </c>
      <c r="AF2869" s="1">
        <v>353</v>
      </c>
      <c r="AG2869" s="1">
        <v>0</v>
      </c>
      <c r="AH2869" s="1">
        <v>100</v>
      </c>
      <c r="AI2869" s="1">
        <v>1405</v>
      </c>
      <c r="AJ2869" s="1" t="s">
        <v>16219</v>
      </c>
      <c r="AK2869" s="1" t="s">
        <v>16220</v>
      </c>
      <c r="AL2869" s="1" t="s">
        <v>16221</v>
      </c>
      <c r="AM2869" s="1" t="s">
        <v>12</v>
      </c>
      <c r="AN2869" s="1" t="s">
        <v>23097</v>
      </c>
      <c r="AO2869" s="1" t="s">
        <v>86</v>
      </c>
      <c r="AP2869" s="1" t="s">
        <v>86</v>
      </c>
      <c r="AQ2869" s="1" t="s">
        <v>14</v>
      </c>
      <c r="AR2869" s="1" t="s">
        <v>19</v>
      </c>
      <c r="AS2869" s="1" t="s">
        <v>23090</v>
      </c>
      <c r="AT2869" s="1" t="s">
        <v>26</v>
      </c>
    </row>
    <row r="2870" spans="1:46" x14ac:dyDescent="0.25">
      <c r="A2870" s="1" t="s">
        <v>17475</v>
      </c>
      <c r="B2870" s="2" t="s">
        <v>23074</v>
      </c>
      <c r="C2870" s="2" t="s">
        <v>23108</v>
      </c>
      <c r="D2870" s="1">
        <v>0</v>
      </c>
      <c r="E2870" s="1">
        <v>1</v>
      </c>
      <c r="F2870" s="1">
        <v>3</v>
      </c>
      <c r="G2870" s="1">
        <v>4</v>
      </c>
      <c r="H2870" s="6">
        <v>0.75</v>
      </c>
      <c r="I2870">
        <v>0</v>
      </c>
      <c r="J2870" s="1">
        <v>48</v>
      </c>
      <c r="K2870" s="1">
        <v>1</v>
      </c>
      <c r="L2870" s="1">
        <v>855</v>
      </c>
      <c r="M2870" s="6">
        <v>0.21</v>
      </c>
      <c r="N2870" s="4">
        <v>5000</v>
      </c>
      <c r="O2870" s="4">
        <v>400</v>
      </c>
      <c r="P2870" s="4">
        <v>500</v>
      </c>
      <c r="Q2870" s="3">
        <v>0.27</v>
      </c>
      <c r="R2870" s="1">
        <v>24</v>
      </c>
      <c r="S2870" s="1">
        <v>500</v>
      </c>
      <c r="T2870" s="1">
        <v>43</v>
      </c>
      <c r="U2870" s="1">
        <v>1</v>
      </c>
      <c r="V2870" s="1">
        <v>19</v>
      </c>
      <c r="W2870" s="1">
        <v>1</v>
      </c>
      <c r="X2870" s="1">
        <v>1</v>
      </c>
      <c r="Y2870" s="1">
        <v>0</v>
      </c>
      <c r="Z2870" s="1">
        <v>5</v>
      </c>
      <c r="AA2870" s="1">
        <v>1</v>
      </c>
      <c r="AB2870" s="1">
        <v>1</v>
      </c>
      <c r="AC2870" s="1">
        <v>0</v>
      </c>
      <c r="AD2870" s="1">
        <v>937</v>
      </c>
      <c r="AE2870" s="1">
        <v>0</v>
      </c>
      <c r="AF2870" s="1">
        <v>0</v>
      </c>
      <c r="AG2870" s="1">
        <v>0</v>
      </c>
      <c r="AH2870" s="1">
        <v>400</v>
      </c>
      <c r="AI2870" s="1">
        <v>1337</v>
      </c>
      <c r="AJ2870" s="1" t="s">
        <v>1487</v>
      </c>
      <c r="AK2870" s="1" t="s">
        <v>1488</v>
      </c>
      <c r="AL2870" s="1" t="s">
        <v>1489</v>
      </c>
      <c r="AM2870" s="1" t="s">
        <v>12</v>
      </c>
      <c r="AN2870" s="1" t="s">
        <v>23098</v>
      </c>
      <c r="AO2870" s="1" t="s">
        <v>86</v>
      </c>
      <c r="AP2870" s="1" t="s">
        <v>86</v>
      </c>
      <c r="AQ2870" s="1" t="s">
        <v>14</v>
      </c>
      <c r="AR2870" s="1" t="s">
        <v>30</v>
      </c>
      <c r="AS2870" s="1" t="s">
        <v>23091</v>
      </c>
      <c r="AT2870" s="1" t="s">
        <v>101</v>
      </c>
    </row>
    <row r="2871" spans="1:46" x14ac:dyDescent="0.25">
      <c r="A2871" s="1" t="s">
        <v>19441</v>
      </c>
      <c r="B2871" s="2" t="s">
        <v>23074</v>
      </c>
      <c r="C2871" s="2" t="s">
        <v>23108</v>
      </c>
      <c r="D2871" s="1">
        <v>0</v>
      </c>
      <c r="E2871" s="1">
        <v>2</v>
      </c>
      <c r="F2871" s="1">
        <v>3</v>
      </c>
      <c r="G2871" s="1">
        <v>5</v>
      </c>
      <c r="H2871" s="6">
        <v>0.6</v>
      </c>
      <c r="I2871">
        <v>0</v>
      </c>
      <c r="J2871" s="1">
        <v>31</v>
      </c>
      <c r="K2871" s="1">
        <v>0</v>
      </c>
      <c r="L2871" s="1">
        <v>766</v>
      </c>
      <c r="M2871" s="6">
        <v>0.49</v>
      </c>
      <c r="N2871" s="4">
        <v>1800</v>
      </c>
      <c r="O2871" s="4">
        <v>135</v>
      </c>
      <c r="P2871" s="4">
        <v>200</v>
      </c>
      <c r="Q2871" s="3">
        <v>0.25</v>
      </c>
      <c r="R2871" s="1">
        <v>24</v>
      </c>
      <c r="S2871" s="1">
        <v>200</v>
      </c>
      <c r="T2871" s="1">
        <v>28</v>
      </c>
      <c r="U2871" s="1">
        <v>0</v>
      </c>
      <c r="V2871" s="1">
        <v>19</v>
      </c>
      <c r="W2871" s="1">
        <v>0</v>
      </c>
      <c r="X2871" s="1">
        <v>0</v>
      </c>
      <c r="Y2871" s="1">
        <v>1</v>
      </c>
      <c r="Z2871" s="1">
        <v>2</v>
      </c>
      <c r="AA2871" s="1">
        <v>1</v>
      </c>
      <c r="AB2871" s="1">
        <v>0</v>
      </c>
      <c r="AC2871" s="1">
        <v>830</v>
      </c>
      <c r="AD2871" s="1">
        <v>0</v>
      </c>
      <c r="AE2871" s="1">
        <v>726</v>
      </c>
      <c r="AF2871" s="1">
        <v>0</v>
      </c>
      <c r="AG2871" s="1">
        <v>10</v>
      </c>
      <c r="AH2871" s="1">
        <v>0</v>
      </c>
      <c r="AI2871" s="1">
        <v>1566</v>
      </c>
      <c r="AJ2871" s="1" t="s">
        <v>7199</v>
      </c>
      <c r="AK2871" s="1" t="s">
        <v>7200</v>
      </c>
      <c r="AL2871" s="1" t="s">
        <v>7201</v>
      </c>
      <c r="AM2871" s="1" t="s">
        <v>12</v>
      </c>
      <c r="AN2871" s="1" t="s">
        <v>23097</v>
      </c>
      <c r="AO2871" s="1" t="s">
        <v>364</v>
      </c>
      <c r="AP2871" s="1" t="s">
        <v>57</v>
      </c>
      <c r="AQ2871" s="1" t="s">
        <v>25</v>
      </c>
      <c r="AR2871" s="1" t="s">
        <v>19</v>
      </c>
      <c r="AS2871" s="1" t="s">
        <v>23091</v>
      </c>
      <c r="AT2871" s="1" t="s">
        <v>26</v>
      </c>
    </row>
    <row r="2872" spans="1:46" x14ac:dyDescent="0.25">
      <c r="A2872" s="1" t="s">
        <v>21110</v>
      </c>
      <c r="B2872" s="2" t="s">
        <v>23074</v>
      </c>
      <c r="C2872" s="2" t="s">
        <v>23108</v>
      </c>
      <c r="D2872" s="1">
        <v>0</v>
      </c>
      <c r="E2872" s="1">
        <v>0</v>
      </c>
      <c r="F2872" s="1">
        <v>1</v>
      </c>
      <c r="G2872" s="1">
        <v>1</v>
      </c>
      <c r="H2872" s="6">
        <v>1</v>
      </c>
      <c r="I2872">
        <v>0</v>
      </c>
      <c r="J2872" s="1">
        <v>31</v>
      </c>
      <c r="K2872" s="1">
        <v>1</v>
      </c>
      <c r="L2872" s="1">
        <v>745</v>
      </c>
      <c r="M2872" s="6">
        <v>0.52</v>
      </c>
      <c r="N2872" s="4">
        <v>2500</v>
      </c>
      <c r="O2872" s="4">
        <v>200</v>
      </c>
      <c r="P2872" s="4">
        <v>500</v>
      </c>
      <c r="Q2872" s="3">
        <v>0.3</v>
      </c>
      <c r="R2872" s="1">
        <v>24</v>
      </c>
      <c r="S2872" s="1">
        <v>500</v>
      </c>
      <c r="T2872" s="1">
        <v>59</v>
      </c>
      <c r="U2872" s="1">
        <v>1</v>
      </c>
      <c r="V2872" s="1">
        <v>19</v>
      </c>
      <c r="W2872" s="1">
        <v>0</v>
      </c>
      <c r="X2872" s="1">
        <v>0</v>
      </c>
      <c r="Y2872" s="1">
        <v>1</v>
      </c>
      <c r="Z2872" s="1">
        <v>3</v>
      </c>
      <c r="AA2872" s="1">
        <v>1</v>
      </c>
      <c r="AB2872" s="1">
        <v>0</v>
      </c>
      <c r="AC2872" s="1">
        <v>0</v>
      </c>
      <c r="AD2872" s="1">
        <v>0</v>
      </c>
      <c r="AE2872" s="1">
        <v>511</v>
      </c>
      <c r="AF2872" s="1">
        <v>0</v>
      </c>
      <c r="AG2872" s="1">
        <v>0</v>
      </c>
      <c r="AH2872" s="1">
        <v>980</v>
      </c>
      <c r="AI2872" s="1">
        <v>1491</v>
      </c>
      <c r="AJ2872" s="1" t="s">
        <v>11782</v>
      </c>
      <c r="AK2872" s="1" t="s">
        <v>11783</v>
      </c>
      <c r="AL2872" s="1" t="s">
        <v>11784</v>
      </c>
      <c r="AM2872" s="1" t="s">
        <v>12</v>
      </c>
      <c r="AN2872" s="1" t="s">
        <v>23098</v>
      </c>
      <c r="AO2872" s="1" t="s">
        <v>86</v>
      </c>
      <c r="AP2872" s="1" t="s">
        <v>57</v>
      </c>
      <c r="AQ2872" s="1" t="s">
        <v>25</v>
      </c>
      <c r="AR2872" s="1" t="s">
        <v>19</v>
      </c>
      <c r="AS2872" s="1" t="s">
        <v>23091</v>
      </c>
      <c r="AT2872" s="1" t="s">
        <v>26</v>
      </c>
    </row>
    <row r="2873" spans="1:46" x14ac:dyDescent="0.25">
      <c r="A2873" s="1" t="s">
        <v>18236</v>
      </c>
      <c r="B2873" s="2" t="s">
        <v>23074</v>
      </c>
      <c r="C2873" s="2" t="s">
        <v>23108</v>
      </c>
      <c r="D2873" s="1">
        <v>0</v>
      </c>
      <c r="E2873" s="1">
        <v>0</v>
      </c>
      <c r="F2873" s="1">
        <v>2</v>
      </c>
      <c r="G2873" s="1">
        <v>2</v>
      </c>
      <c r="H2873" s="6">
        <v>1</v>
      </c>
      <c r="I2873">
        <v>0</v>
      </c>
      <c r="J2873" s="1">
        <v>28</v>
      </c>
      <c r="K2873" s="1">
        <v>1</v>
      </c>
      <c r="L2873" s="1">
        <v>515</v>
      </c>
      <c r="M2873" s="6">
        <v>0.27</v>
      </c>
      <c r="N2873" s="4">
        <v>2000</v>
      </c>
      <c r="O2873" s="4">
        <v>170</v>
      </c>
      <c r="P2873" s="4">
        <v>200</v>
      </c>
      <c r="Q2873" s="3">
        <v>0.35</v>
      </c>
      <c r="R2873" s="1">
        <v>24</v>
      </c>
      <c r="S2873" s="1">
        <v>200</v>
      </c>
      <c r="T2873" s="1">
        <v>14</v>
      </c>
      <c r="U2873" s="1">
        <v>1</v>
      </c>
      <c r="V2873" s="1">
        <v>19</v>
      </c>
      <c r="W2873" s="1">
        <v>0</v>
      </c>
      <c r="X2873" s="1">
        <v>0</v>
      </c>
      <c r="Y2873" s="1">
        <v>1</v>
      </c>
      <c r="Z2873" s="1">
        <v>0</v>
      </c>
      <c r="AA2873" s="1">
        <v>1</v>
      </c>
      <c r="AB2873" s="1">
        <v>0</v>
      </c>
      <c r="AC2873" s="1">
        <v>0</v>
      </c>
      <c r="AD2873" s="1">
        <v>0</v>
      </c>
      <c r="AE2873" s="1">
        <v>0</v>
      </c>
      <c r="AF2873" s="1">
        <v>0</v>
      </c>
      <c r="AG2873" s="1">
        <v>0</v>
      </c>
      <c r="AH2873" s="1">
        <v>600</v>
      </c>
      <c r="AI2873" s="1">
        <v>600</v>
      </c>
      <c r="AJ2873" s="1" t="s">
        <v>3780</v>
      </c>
      <c r="AK2873" s="1" t="s">
        <v>3781</v>
      </c>
      <c r="AL2873" s="1" t="s">
        <v>3782</v>
      </c>
      <c r="AM2873" s="1" t="s">
        <v>12</v>
      </c>
      <c r="AN2873" s="1" t="s">
        <v>23098</v>
      </c>
      <c r="AO2873" s="1" t="s">
        <v>86</v>
      </c>
      <c r="AP2873" s="1" t="s">
        <v>57</v>
      </c>
      <c r="AQ2873" s="1" t="s">
        <v>25</v>
      </c>
      <c r="AR2873" s="1" t="s">
        <v>19</v>
      </c>
      <c r="AS2873" s="1" t="s">
        <v>23091</v>
      </c>
      <c r="AT2873" s="1" t="s">
        <v>26</v>
      </c>
    </row>
    <row r="2874" spans="1:46" x14ac:dyDescent="0.25">
      <c r="A2874" s="1" t="s">
        <v>22877</v>
      </c>
      <c r="B2874" s="2" t="s">
        <v>23074</v>
      </c>
      <c r="C2874" s="2" t="s">
        <v>23108</v>
      </c>
      <c r="D2874" s="1">
        <v>0</v>
      </c>
      <c r="E2874" s="1">
        <v>2</v>
      </c>
      <c r="F2874" s="1">
        <v>2</v>
      </c>
      <c r="G2874" s="1">
        <v>4</v>
      </c>
      <c r="H2874" s="6">
        <v>0.5</v>
      </c>
      <c r="I2874">
        <v>0</v>
      </c>
      <c r="J2874" s="1">
        <v>42</v>
      </c>
      <c r="K2874" s="1">
        <v>0</v>
      </c>
      <c r="L2874" s="1">
        <v>554</v>
      </c>
      <c r="M2874" s="6">
        <v>0.49</v>
      </c>
      <c r="N2874" s="4">
        <v>8000</v>
      </c>
      <c r="O2874" s="4">
        <v>460</v>
      </c>
      <c r="P2874" s="4">
        <v>500</v>
      </c>
      <c r="Q2874" s="3">
        <v>0.3</v>
      </c>
      <c r="R2874" s="1">
        <v>24</v>
      </c>
      <c r="S2874" s="1">
        <v>500</v>
      </c>
      <c r="T2874" s="1">
        <v>60</v>
      </c>
      <c r="U2874" s="1">
        <v>0</v>
      </c>
      <c r="V2874" s="1">
        <v>19</v>
      </c>
      <c r="W2874" s="1">
        <v>0</v>
      </c>
      <c r="X2874" s="1">
        <v>0</v>
      </c>
      <c r="Y2874" s="1">
        <v>0</v>
      </c>
      <c r="Z2874" s="1">
        <v>3</v>
      </c>
      <c r="AA2874" s="1">
        <v>1</v>
      </c>
      <c r="AB2874" s="1">
        <v>0</v>
      </c>
      <c r="AC2874" s="1">
        <v>1766</v>
      </c>
      <c r="AD2874" s="1">
        <v>0</v>
      </c>
      <c r="AE2874" s="1">
        <v>1087</v>
      </c>
      <c r="AF2874" s="1">
        <v>0</v>
      </c>
      <c r="AG2874" s="1">
        <v>0</v>
      </c>
      <c r="AH2874" s="1">
        <v>1636</v>
      </c>
      <c r="AI2874" s="1">
        <v>4489</v>
      </c>
      <c r="AJ2874" s="1" t="s">
        <v>16486</v>
      </c>
      <c r="AK2874" s="1" t="s">
        <v>16487</v>
      </c>
      <c r="AL2874" s="1" t="s">
        <v>16488</v>
      </c>
      <c r="AM2874" s="1" t="s">
        <v>12</v>
      </c>
      <c r="AN2874" s="1" t="s">
        <v>23097</v>
      </c>
      <c r="AO2874" s="1" t="s">
        <v>364</v>
      </c>
      <c r="AP2874" s="1" t="s">
        <v>57</v>
      </c>
      <c r="AQ2874" s="1" t="s">
        <v>25</v>
      </c>
      <c r="AR2874" s="1" t="s">
        <v>30</v>
      </c>
      <c r="AS2874" s="1" t="s">
        <v>23091</v>
      </c>
      <c r="AT2874" s="1" t="s">
        <v>26</v>
      </c>
    </row>
    <row r="2875" spans="1:46" x14ac:dyDescent="0.25">
      <c r="A2875" s="1" t="s">
        <v>21171</v>
      </c>
      <c r="B2875" s="2" t="s">
        <v>23074</v>
      </c>
      <c r="C2875" s="2" t="s">
        <v>23109</v>
      </c>
      <c r="D2875" s="1">
        <v>1</v>
      </c>
      <c r="E2875" s="1">
        <v>1</v>
      </c>
      <c r="F2875" s="1">
        <v>2</v>
      </c>
      <c r="G2875" s="1">
        <v>4</v>
      </c>
      <c r="H2875" s="6">
        <v>0.5</v>
      </c>
      <c r="I2875">
        <v>0</v>
      </c>
      <c r="J2875" s="1">
        <v>46</v>
      </c>
      <c r="K2875" s="1">
        <v>0</v>
      </c>
      <c r="L2875" s="1">
        <v>802</v>
      </c>
      <c r="M2875" s="6">
        <v>0.13</v>
      </c>
      <c r="N2875" s="4">
        <v>2450</v>
      </c>
      <c r="O2875" s="4">
        <v>210</v>
      </c>
      <c r="P2875" s="4">
        <v>200</v>
      </c>
      <c r="Q2875" s="3">
        <v>0.2</v>
      </c>
      <c r="R2875" s="1">
        <v>24</v>
      </c>
      <c r="S2875" s="1">
        <v>200</v>
      </c>
      <c r="T2875" s="1">
        <v>25</v>
      </c>
      <c r="U2875" s="1">
        <v>1</v>
      </c>
      <c r="V2875" s="1">
        <v>19</v>
      </c>
      <c r="W2875" s="1">
        <v>0</v>
      </c>
      <c r="X2875" s="1">
        <v>1</v>
      </c>
      <c r="Y2875" s="1">
        <v>1</v>
      </c>
      <c r="Z2875" s="1">
        <v>3</v>
      </c>
      <c r="AA2875" s="1">
        <v>0</v>
      </c>
      <c r="AB2875" s="1">
        <v>1</v>
      </c>
      <c r="AC2875" s="1">
        <v>0</v>
      </c>
      <c r="AD2875" s="1">
        <v>500</v>
      </c>
      <c r="AE2875" s="1">
        <v>0</v>
      </c>
      <c r="AF2875" s="1">
        <v>0</v>
      </c>
      <c r="AG2875" s="1">
        <v>0</v>
      </c>
      <c r="AH2875" s="1">
        <v>0</v>
      </c>
      <c r="AI2875" s="1">
        <v>500</v>
      </c>
      <c r="AJ2875" s="1" t="s">
        <v>11948</v>
      </c>
      <c r="AK2875" s="1" t="s">
        <v>11949</v>
      </c>
      <c r="AL2875" s="1" t="s">
        <v>11950</v>
      </c>
      <c r="AM2875" s="1" t="s">
        <v>12</v>
      </c>
      <c r="AN2875" s="1" t="s">
        <v>23097</v>
      </c>
      <c r="AO2875" s="1" t="s">
        <v>86</v>
      </c>
      <c r="AP2875" s="1" t="s">
        <v>57</v>
      </c>
      <c r="AQ2875" s="1" t="s">
        <v>14</v>
      </c>
      <c r="AR2875" s="1" t="s">
        <v>19</v>
      </c>
      <c r="AS2875" s="1" t="s">
        <v>23090</v>
      </c>
      <c r="AT2875" s="1" t="s">
        <v>101</v>
      </c>
    </row>
    <row r="2876" spans="1:46" x14ac:dyDescent="0.25">
      <c r="A2876" s="1" t="s">
        <v>18939</v>
      </c>
      <c r="B2876" s="2" t="s">
        <v>23074</v>
      </c>
      <c r="C2876" s="2" t="s">
        <v>23109</v>
      </c>
      <c r="D2876" s="1">
        <v>0</v>
      </c>
      <c r="E2876" s="1">
        <v>0</v>
      </c>
      <c r="F2876" s="1">
        <v>1</v>
      </c>
      <c r="G2876" s="1">
        <v>1</v>
      </c>
      <c r="H2876" s="6">
        <v>1</v>
      </c>
      <c r="I2876">
        <v>0</v>
      </c>
      <c r="J2876" s="1">
        <v>42</v>
      </c>
      <c r="K2876" s="1">
        <v>0</v>
      </c>
      <c r="L2876" s="1">
        <v>710</v>
      </c>
      <c r="M2876" s="6">
        <v>0.15</v>
      </c>
      <c r="N2876" s="4">
        <v>6000</v>
      </c>
      <c r="O2876" s="4">
        <v>500</v>
      </c>
      <c r="P2876" s="4">
        <v>500</v>
      </c>
      <c r="Q2876" s="3">
        <v>0.23</v>
      </c>
      <c r="R2876" s="1">
        <v>24</v>
      </c>
      <c r="S2876" s="1">
        <v>500</v>
      </c>
      <c r="T2876" s="1">
        <v>54</v>
      </c>
      <c r="U2876" s="1">
        <v>1</v>
      </c>
      <c r="V2876" s="1">
        <v>19</v>
      </c>
      <c r="W2876" s="1">
        <v>1</v>
      </c>
      <c r="X2876" s="1">
        <v>0</v>
      </c>
      <c r="Y2876" s="1">
        <v>1</v>
      </c>
      <c r="Z2876" s="1">
        <v>2</v>
      </c>
      <c r="AA2876" s="1">
        <v>0</v>
      </c>
      <c r="AB2876" s="1">
        <v>0</v>
      </c>
      <c r="AC2876" s="1">
        <v>837</v>
      </c>
      <c r="AD2876" s="1">
        <v>0</v>
      </c>
      <c r="AE2876" s="1">
        <v>950</v>
      </c>
      <c r="AF2876" s="1">
        <v>0</v>
      </c>
      <c r="AG2876" s="1">
        <v>0</v>
      </c>
      <c r="AH2876" s="1">
        <v>150</v>
      </c>
      <c r="AI2876" s="1">
        <v>1937</v>
      </c>
      <c r="AJ2876" s="1" t="s">
        <v>5805</v>
      </c>
      <c r="AK2876" s="1" t="s">
        <v>5806</v>
      </c>
      <c r="AL2876" s="1" t="s">
        <v>5807</v>
      </c>
      <c r="AM2876" s="1" t="s">
        <v>12</v>
      </c>
      <c r="AN2876" s="1" t="s">
        <v>23097</v>
      </c>
      <c r="AO2876" s="1" t="s">
        <v>86</v>
      </c>
      <c r="AP2876" s="1" t="s">
        <v>86</v>
      </c>
      <c r="AQ2876" s="1" t="s">
        <v>25</v>
      </c>
      <c r="AR2876" s="1" t="s">
        <v>19</v>
      </c>
      <c r="AS2876" s="1" t="s">
        <v>23090</v>
      </c>
      <c r="AT2876" s="1" t="s">
        <v>26</v>
      </c>
    </row>
    <row r="2877" spans="1:46" x14ac:dyDescent="0.25">
      <c r="A2877" s="1" t="s">
        <v>19009</v>
      </c>
      <c r="B2877" s="2" t="s">
        <v>23074</v>
      </c>
      <c r="C2877" s="2" t="s">
        <v>23110</v>
      </c>
      <c r="D2877" s="1">
        <v>0</v>
      </c>
      <c r="E2877" s="1">
        <v>2</v>
      </c>
      <c r="F2877" s="1">
        <v>1</v>
      </c>
      <c r="G2877" s="1">
        <v>3</v>
      </c>
      <c r="H2877" s="6">
        <v>0.33333333333333331</v>
      </c>
      <c r="I2877">
        <v>0</v>
      </c>
      <c r="J2877" s="1">
        <v>31</v>
      </c>
      <c r="K2877" s="1">
        <v>1</v>
      </c>
      <c r="L2877" s="1">
        <v>667</v>
      </c>
      <c r="M2877" s="6">
        <v>0.59</v>
      </c>
      <c r="N2877" s="4">
        <v>4300</v>
      </c>
      <c r="O2877" s="4">
        <v>330</v>
      </c>
      <c r="P2877" s="4">
        <v>850</v>
      </c>
      <c r="Q2877" s="3">
        <v>0.23</v>
      </c>
      <c r="R2877" s="1">
        <v>24</v>
      </c>
      <c r="S2877" s="1">
        <v>850</v>
      </c>
      <c r="T2877" s="1">
        <v>69</v>
      </c>
      <c r="U2877" s="1">
        <v>1</v>
      </c>
      <c r="V2877" s="1">
        <v>19</v>
      </c>
      <c r="W2877" s="1">
        <v>0</v>
      </c>
      <c r="X2877" s="1">
        <v>0</v>
      </c>
      <c r="Y2877" s="1">
        <v>1</v>
      </c>
      <c r="Z2877" s="1">
        <v>3</v>
      </c>
      <c r="AA2877" s="1">
        <v>0</v>
      </c>
      <c r="AB2877" s="1">
        <v>0</v>
      </c>
      <c r="AC2877" s="1">
        <v>6282</v>
      </c>
      <c r="AD2877" s="1">
        <v>0</v>
      </c>
      <c r="AE2877" s="1">
        <v>0</v>
      </c>
      <c r="AF2877" s="1">
        <v>2089</v>
      </c>
      <c r="AG2877" s="1">
        <v>0</v>
      </c>
      <c r="AH2877" s="1">
        <v>1000</v>
      </c>
      <c r="AI2877" s="1">
        <v>9371</v>
      </c>
      <c r="AJ2877" s="1" t="s">
        <v>6006</v>
      </c>
      <c r="AK2877" s="1" t="s">
        <v>6007</v>
      </c>
      <c r="AL2877" s="1" t="s">
        <v>6008</v>
      </c>
      <c r="AM2877" s="1" t="s">
        <v>12</v>
      </c>
      <c r="AN2877" s="1" t="s">
        <v>23098</v>
      </c>
      <c r="AO2877" s="1" t="s">
        <v>86</v>
      </c>
      <c r="AP2877" s="1" t="s">
        <v>57</v>
      </c>
      <c r="AQ2877" s="1" t="s">
        <v>25</v>
      </c>
      <c r="AR2877" s="1" t="s">
        <v>19</v>
      </c>
      <c r="AS2877" s="1" t="s">
        <v>23090</v>
      </c>
      <c r="AT2877" s="1" t="s">
        <v>26</v>
      </c>
    </row>
    <row r="2878" spans="1:46" x14ac:dyDescent="0.25">
      <c r="A2878" s="1" t="s">
        <v>17126</v>
      </c>
      <c r="B2878" s="2" t="s">
        <v>23075</v>
      </c>
      <c r="C2878" s="2" t="s">
        <v>23105</v>
      </c>
      <c r="D2878" s="1">
        <v>1</v>
      </c>
      <c r="E2878" s="1">
        <v>1</v>
      </c>
      <c r="F2878" s="1">
        <v>1</v>
      </c>
      <c r="G2878" s="1">
        <v>3</v>
      </c>
      <c r="H2878" s="6">
        <v>0.33333333333333331</v>
      </c>
      <c r="I2878">
        <v>0</v>
      </c>
      <c r="J2878" s="1">
        <v>32</v>
      </c>
      <c r="K2878" s="1">
        <v>1</v>
      </c>
      <c r="L2878" s="1">
        <v>617</v>
      </c>
      <c r="M2878" s="6">
        <v>0.36</v>
      </c>
      <c r="N2878" s="4">
        <v>2000</v>
      </c>
      <c r="O2878" s="4">
        <v>150</v>
      </c>
      <c r="P2878" s="4">
        <v>350</v>
      </c>
      <c r="Q2878" s="3">
        <v>0.33</v>
      </c>
      <c r="R2878" s="1">
        <v>12</v>
      </c>
      <c r="S2878" s="1">
        <v>350</v>
      </c>
      <c r="T2878" s="1">
        <v>40</v>
      </c>
      <c r="U2878" s="1">
        <v>0</v>
      </c>
      <c r="V2878" s="1">
        <v>19</v>
      </c>
      <c r="W2878" s="1">
        <v>0</v>
      </c>
      <c r="X2878" s="1">
        <v>0</v>
      </c>
      <c r="Y2878" s="1">
        <v>1</v>
      </c>
      <c r="Z2878" s="1">
        <v>4</v>
      </c>
      <c r="AA2878" s="1">
        <v>0</v>
      </c>
      <c r="AB2878" s="1">
        <v>0</v>
      </c>
      <c r="AC2878" s="1">
        <v>0</v>
      </c>
      <c r="AD2878" s="1">
        <v>0</v>
      </c>
      <c r="AE2878" s="1">
        <v>0</v>
      </c>
      <c r="AF2878" s="1">
        <v>0</v>
      </c>
      <c r="AG2878" s="1">
        <v>0</v>
      </c>
      <c r="AH2878" s="1">
        <v>350</v>
      </c>
      <c r="AI2878" s="1">
        <v>350</v>
      </c>
      <c r="AJ2878" s="1" t="s">
        <v>356</v>
      </c>
      <c r="AK2878" s="1" t="s">
        <v>357</v>
      </c>
      <c r="AL2878" s="1" t="s">
        <v>358</v>
      </c>
      <c r="AM2878" s="1" t="s">
        <v>12</v>
      </c>
      <c r="AN2878" s="1" t="s">
        <v>23098</v>
      </c>
      <c r="AO2878" s="1" t="s">
        <v>364</v>
      </c>
      <c r="AP2878" s="1" t="s">
        <v>57</v>
      </c>
      <c r="AQ2878" s="1" t="s">
        <v>25</v>
      </c>
      <c r="AR2878" s="1" t="s">
        <v>19</v>
      </c>
      <c r="AS2878" s="1" t="s">
        <v>23090</v>
      </c>
      <c r="AT2878" s="1" t="s">
        <v>26</v>
      </c>
    </row>
    <row r="2879" spans="1:46" x14ac:dyDescent="0.25">
      <c r="A2879" s="1" t="s">
        <v>20412</v>
      </c>
      <c r="B2879" s="2" t="s">
        <v>23075</v>
      </c>
      <c r="C2879" s="2" t="s">
        <v>23106</v>
      </c>
      <c r="D2879" s="1">
        <v>0</v>
      </c>
      <c r="E2879" s="1">
        <v>0</v>
      </c>
      <c r="F2879" s="1">
        <v>1</v>
      </c>
      <c r="G2879" s="1">
        <v>1</v>
      </c>
      <c r="H2879" s="6">
        <v>1</v>
      </c>
      <c r="I2879">
        <v>0</v>
      </c>
      <c r="J2879" s="1">
        <v>30</v>
      </c>
      <c r="K2879" s="1">
        <v>0</v>
      </c>
      <c r="L2879" s="1">
        <v>657</v>
      </c>
      <c r="M2879" s="6">
        <v>0.62</v>
      </c>
      <c r="N2879" s="4">
        <v>2040</v>
      </c>
      <c r="O2879" s="4">
        <v>170</v>
      </c>
      <c r="P2879" s="4">
        <v>950</v>
      </c>
      <c r="Q2879" s="3">
        <v>0.35</v>
      </c>
      <c r="R2879" s="1">
        <v>24</v>
      </c>
      <c r="S2879" s="1">
        <v>950</v>
      </c>
      <c r="T2879" s="1">
        <v>104</v>
      </c>
      <c r="U2879" s="1">
        <v>0</v>
      </c>
      <c r="V2879" s="1">
        <v>19</v>
      </c>
      <c r="W2879" s="1">
        <v>0</v>
      </c>
      <c r="X2879" s="1">
        <v>1</v>
      </c>
      <c r="Y2879" s="1">
        <v>1</v>
      </c>
      <c r="Z2879" s="1">
        <v>2</v>
      </c>
      <c r="AA2879" s="1">
        <v>0</v>
      </c>
      <c r="AB2879" s="1">
        <v>0</v>
      </c>
      <c r="AC2879" s="1">
        <v>0</v>
      </c>
      <c r="AD2879" s="1">
        <v>0</v>
      </c>
      <c r="AE2879" s="1">
        <v>0</v>
      </c>
      <c r="AF2879" s="1">
        <v>186</v>
      </c>
      <c r="AG2879" s="1">
        <v>0</v>
      </c>
      <c r="AH2879" s="1">
        <v>700</v>
      </c>
      <c r="AI2879" s="1">
        <v>886</v>
      </c>
      <c r="AJ2879" s="1" t="s">
        <v>9869</v>
      </c>
      <c r="AK2879" s="1" t="s">
        <v>9870</v>
      </c>
      <c r="AL2879" s="1" t="s">
        <v>9871</v>
      </c>
      <c r="AM2879" s="1" t="s">
        <v>12</v>
      </c>
      <c r="AN2879" s="1" t="s">
        <v>23097</v>
      </c>
      <c r="AO2879" s="1" t="s">
        <v>364</v>
      </c>
      <c r="AP2879" s="1" t="s">
        <v>57</v>
      </c>
      <c r="AQ2879" s="1" t="s">
        <v>14</v>
      </c>
      <c r="AR2879" s="1" t="s">
        <v>19</v>
      </c>
      <c r="AS2879" s="1" t="s">
        <v>23090</v>
      </c>
      <c r="AT2879" s="1" t="s">
        <v>26</v>
      </c>
    </row>
    <row r="2880" spans="1:46" x14ac:dyDescent="0.25">
      <c r="A2880" s="1" t="s">
        <v>22247</v>
      </c>
      <c r="B2880" s="2" t="s">
        <v>23075</v>
      </c>
      <c r="C2880" s="2" t="s">
        <v>23107</v>
      </c>
      <c r="D2880" s="1">
        <v>0</v>
      </c>
      <c r="E2880" s="1">
        <v>0</v>
      </c>
      <c r="F2880" s="1">
        <v>1</v>
      </c>
      <c r="G2880" s="1">
        <v>1</v>
      </c>
      <c r="H2880" s="6">
        <v>1</v>
      </c>
      <c r="I2880">
        <v>1</v>
      </c>
      <c r="J2880" s="1">
        <v>31</v>
      </c>
      <c r="K2880" s="1">
        <v>1</v>
      </c>
      <c r="L2880" s="1">
        <v>811</v>
      </c>
      <c r="M2880" s="6">
        <v>0.18</v>
      </c>
      <c r="N2880" s="4">
        <v>2040</v>
      </c>
      <c r="O2880" s="4">
        <v>170</v>
      </c>
      <c r="P2880" s="4">
        <v>500</v>
      </c>
      <c r="Q2880" s="3">
        <v>0.3</v>
      </c>
      <c r="R2880" s="1">
        <v>24</v>
      </c>
      <c r="S2880" s="1">
        <v>500</v>
      </c>
      <c r="T2880" s="1">
        <v>55</v>
      </c>
      <c r="U2880" s="1">
        <v>1</v>
      </c>
      <c r="V2880" s="1">
        <v>19</v>
      </c>
      <c r="W2880" s="1">
        <v>0</v>
      </c>
      <c r="X2880" s="1">
        <v>0</v>
      </c>
      <c r="Y2880" s="1">
        <v>1</v>
      </c>
      <c r="Z2880" s="1">
        <v>2</v>
      </c>
      <c r="AA2880" s="1">
        <v>0</v>
      </c>
      <c r="AB2880" s="1">
        <v>1</v>
      </c>
      <c r="AC2880" s="1">
        <v>0</v>
      </c>
      <c r="AD2880" s="1">
        <v>0</v>
      </c>
      <c r="AE2880" s="1">
        <v>0</v>
      </c>
      <c r="AF2880" s="1">
        <v>94</v>
      </c>
      <c r="AG2880" s="1">
        <v>0</v>
      </c>
      <c r="AH2880" s="1">
        <v>0</v>
      </c>
      <c r="AI2880" s="1">
        <v>94</v>
      </c>
      <c r="AJ2880" s="1" t="s">
        <v>2728</v>
      </c>
      <c r="AK2880" s="1" t="s">
        <v>14807</v>
      </c>
      <c r="AL2880" s="1" t="s">
        <v>14808</v>
      </c>
      <c r="AM2880" s="1" t="s">
        <v>16</v>
      </c>
      <c r="AN2880" s="1" t="s">
        <v>23098</v>
      </c>
      <c r="AO2880" s="1" t="s">
        <v>86</v>
      </c>
      <c r="AP2880" s="1" t="s">
        <v>57</v>
      </c>
      <c r="AQ2880" s="1" t="s">
        <v>25</v>
      </c>
      <c r="AR2880" s="1" t="s">
        <v>19</v>
      </c>
      <c r="AS2880" s="1" t="s">
        <v>23090</v>
      </c>
      <c r="AT2880" s="1" t="s">
        <v>101</v>
      </c>
    </row>
    <row r="2881" spans="1:46" x14ac:dyDescent="0.25">
      <c r="A2881" s="1" t="s">
        <v>20024</v>
      </c>
      <c r="B2881" s="2" t="s">
        <v>23075</v>
      </c>
      <c r="C2881" s="2" t="s">
        <v>23107</v>
      </c>
      <c r="D2881" s="1">
        <v>0</v>
      </c>
      <c r="E2881" s="1">
        <v>0</v>
      </c>
      <c r="F2881" s="1">
        <v>1</v>
      </c>
      <c r="G2881" s="1">
        <v>1</v>
      </c>
      <c r="H2881" s="6">
        <v>1</v>
      </c>
      <c r="I2881">
        <v>1</v>
      </c>
      <c r="J2881" s="1">
        <v>35</v>
      </c>
      <c r="K2881" s="1">
        <v>1</v>
      </c>
      <c r="L2881" s="1">
        <v>689</v>
      </c>
      <c r="M2881" s="6">
        <v>0.31</v>
      </c>
      <c r="N2881" s="4">
        <v>1920</v>
      </c>
      <c r="O2881" s="4">
        <v>160</v>
      </c>
      <c r="P2881" s="4">
        <v>500</v>
      </c>
      <c r="Q2881" s="3">
        <v>0.3</v>
      </c>
      <c r="R2881" s="1">
        <v>24</v>
      </c>
      <c r="S2881" s="1">
        <v>500</v>
      </c>
      <c r="T2881" s="1">
        <v>61</v>
      </c>
      <c r="U2881" s="1">
        <v>1</v>
      </c>
      <c r="V2881" s="1">
        <v>19</v>
      </c>
      <c r="W2881" s="1">
        <v>0</v>
      </c>
      <c r="X2881" s="1">
        <v>1</v>
      </c>
      <c r="Y2881" s="1">
        <v>1</v>
      </c>
      <c r="Z2881" s="1">
        <v>1</v>
      </c>
      <c r="AA2881" s="1">
        <v>0</v>
      </c>
      <c r="AB2881" s="1">
        <v>1</v>
      </c>
      <c r="AC2881" s="1">
        <v>0</v>
      </c>
      <c r="AD2881" s="1">
        <v>0</v>
      </c>
      <c r="AE2881" s="1">
        <v>0</v>
      </c>
      <c r="AF2881" s="1">
        <v>0</v>
      </c>
      <c r="AG2881" s="1">
        <v>0</v>
      </c>
      <c r="AH2881" s="1">
        <v>390</v>
      </c>
      <c r="AI2881" s="1">
        <v>390</v>
      </c>
      <c r="AJ2881" s="1" t="s">
        <v>8822</v>
      </c>
      <c r="AK2881" s="1" t="s">
        <v>8823</v>
      </c>
      <c r="AL2881" s="1" t="s">
        <v>8824</v>
      </c>
      <c r="AM2881" s="1" t="s">
        <v>16</v>
      </c>
      <c r="AN2881" s="1" t="s">
        <v>23098</v>
      </c>
      <c r="AO2881" s="1" t="s">
        <v>86</v>
      </c>
      <c r="AP2881" s="1" t="s">
        <v>57</v>
      </c>
      <c r="AQ2881" s="1" t="s">
        <v>14</v>
      </c>
      <c r="AR2881" s="1" t="s">
        <v>19</v>
      </c>
      <c r="AS2881" s="1" t="s">
        <v>23090</v>
      </c>
      <c r="AT2881" s="1" t="s">
        <v>101</v>
      </c>
    </row>
    <row r="2882" spans="1:46" x14ac:dyDescent="0.25">
      <c r="A2882" s="1" t="s">
        <v>17632</v>
      </c>
      <c r="B2882" s="2" t="s">
        <v>23075</v>
      </c>
      <c r="C2882" s="2" t="s">
        <v>23110</v>
      </c>
      <c r="D2882" s="1">
        <v>0</v>
      </c>
      <c r="E2882" s="1">
        <v>0</v>
      </c>
      <c r="F2882" s="1">
        <v>2</v>
      </c>
      <c r="G2882" s="1">
        <v>2</v>
      </c>
      <c r="H2882" s="6">
        <v>1</v>
      </c>
      <c r="I2882">
        <v>0</v>
      </c>
      <c r="J2882" s="1">
        <v>28</v>
      </c>
      <c r="K2882" s="1">
        <v>1</v>
      </c>
      <c r="L2882" s="1">
        <v>600</v>
      </c>
      <c r="M2882" s="6">
        <v>0.51</v>
      </c>
      <c r="N2882" s="4">
        <v>2320</v>
      </c>
      <c r="O2882" s="4">
        <v>180</v>
      </c>
      <c r="P2882" s="4">
        <v>300</v>
      </c>
      <c r="Q2882" s="3">
        <v>0.35</v>
      </c>
      <c r="R2882" s="1">
        <v>6</v>
      </c>
      <c r="S2882" s="1">
        <v>300</v>
      </c>
      <c r="T2882" s="1">
        <v>43</v>
      </c>
      <c r="U2882" s="1">
        <v>1</v>
      </c>
      <c r="V2882" s="1">
        <v>19</v>
      </c>
      <c r="W2882" s="1">
        <v>0</v>
      </c>
      <c r="X2882" s="1">
        <v>0</v>
      </c>
      <c r="Y2882" s="1">
        <v>1</v>
      </c>
      <c r="Z2882" s="1">
        <v>4</v>
      </c>
      <c r="AA2882" s="1">
        <v>0</v>
      </c>
      <c r="AB2882" s="1">
        <v>0</v>
      </c>
      <c r="AC2882" s="1">
        <v>311</v>
      </c>
      <c r="AD2882" s="1">
        <v>949</v>
      </c>
      <c r="AE2882" s="1">
        <v>426</v>
      </c>
      <c r="AF2882" s="1">
        <v>0</v>
      </c>
      <c r="AG2882" s="1">
        <v>0</v>
      </c>
      <c r="AH2882" s="1">
        <v>0</v>
      </c>
      <c r="AI2882" s="1">
        <v>1686</v>
      </c>
      <c r="AJ2882" s="1" t="s">
        <v>1976</v>
      </c>
      <c r="AK2882" s="1" t="s">
        <v>1732</v>
      </c>
      <c r="AL2882" s="1" t="s">
        <v>1977</v>
      </c>
      <c r="AM2882" s="1" t="s">
        <v>12</v>
      </c>
      <c r="AN2882" s="1" t="s">
        <v>23098</v>
      </c>
      <c r="AO2882" s="1" t="s">
        <v>86</v>
      </c>
      <c r="AP2882" s="1" t="s">
        <v>57</v>
      </c>
      <c r="AQ2882" s="1" t="s">
        <v>25</v>
      </c>
      <c r="AR2882" s="1" t="s">
        <v>19</v>
      </c>
      <c r="AS2882" s="1" t="s">
        <v>23090</v>
      </c>
      <c r="AT2882" s="1" t="s">
        <v>26</v>
      </c>
    </row>
    <row r="2883" spans="1:46" x14ac:dyDescent="0.25">
      <c r="A2883" s="1" t="s">
        <v>22029</v>
      </c>
      <c r="B2883" s="2" t="s">
        <v>23101</v>
      </c>
      <c r="C2883" s="2" t="s">
        <v>23104</v>
      </c>
      <c r="D2883" s="1">
        <v>1</v>
      </c>
      <c r="E2883" s="1">
        <v>4</v>
      </c>
      <c r="F2883" s="1">
        <v>2</v>
      </c>
      <c r="G2883" s="1">
        <v>7</v>
      </c>
      <c r="H2883" s="6">
        <v>0.2857142857142857</v>
      </c>
      <c r="I2883">
        <v>0</v>
      </c>
      <c r="J2883" s="1">
        <v>35</v>
      </c>
      <c r="K2883" s="1">
        <v>1</v>
      </c>
      <c r="L2883" s="1">
        <v>531</v>
      </c>
      <c r="M2883" s="6">
        <v>0</v>
      </c>
      <c r="N2883" s="4">
        <v>20000</v>
      </c>
      <c r="O2883" s="4">
        <v>1600</v>
      </c>
      <c r="P2883" s="4">
        <v>500</v>
      </c>
      <c r="Q2883" s="3">
        <v>0.39</v>
      </c>
      <c r="R2883" s="1">
        <v>12</v>
      </c>
      <c r="S2883" s="1">
        <v>500</v>
      </c>
      <c r="T2883" s="1">
        <v>12</v>
      </c>
      <c r="U2883" s="1">
        <v>0</v>
      </c>
      <c r="V2883" s="1">
        <v>19</v>
      </c>
      <c r="W2883" s="1">
        <v>1</v>
      </c>
      <c r="X2883" s="1">
        <v>1</v>
      </c>
      <c r="Y2883" s="1">
        <v>1</v>
      </c>
      <c r="Z2883" s="1">
        <v>0</v>
      </c>
      <c r="AA2883" s="1">
        <v>1</v>
      </c>
      <c r="AB2883" s="1">
        <v>0</v>
      </c>
      <c r="AC2883" s="1">
        <v>0</v>
      </c>
      <c r="AD2883" s="1">
        <v>0</v>
      </c>
      <c r="AE2883" s="1">
        <v>0</v>
      </c>
      <c r="AF2883" s="1">
        <v>250</v>
      </c>
      <c r="AG2883" s="1">
        <v>0</v>
      </c>
      <c r="AH2883" s="1">
        <v>700</v>
      </c>
      <c r="AI2883" s="1">
        <v>950</v>
      </c>
      <c r="AJ2883" s="1" t="s">
        <v>14210</v>
      </c>
      <c r="AK2883" s="1" t="s">
        <v>14211</v>
      </c>
      <c r="AL2883" s="1" t="s">
        <v>11</v>
      </c>
      <c r="AM2883" s="1" t="s">
        <v>12</v>
      </c>
      <c r="AN2883" s="1" t="s">
        <v>23098</v>
      </c>
      <c r="AO2883" s="1" t="s">
        <v>364</v>
      </c>
      <c r="AP2883" s="1" t="s">
        <v>86</v>
      </c>
      <c r="AQ2883" s="1" t="s">
        <v>14</v>
      </c>
      <c r="AR2883" s="1" t="s">
        <v>19</v>
      </c>
      <c r="AS2883" s="1" t="s">
        <v>23091</v>
      </c>
      <c r="AT2883" s="1" t="s">
        <v>26</v>
      </c>
    </row>
    <row r="2884" spans="1:46" x14ac:dyDescent="0.25">
      <c r="A2884" s="1" t="s">
        <v>21935</v>
      </c>
      <c r="B2884" s="2" t="s">
        <v>23101</v>
      </c>
      <c r="C2884" s="2" t="s">
        <v>23104</v>
      </c>
      <c r="D2884" s="1">
        <v>1</v>
      </c>
      <c r="E2884" s="1">
        <v>1</v>
      </c>
      <c r="F2884" s="1">
        <v>2</v>
      </c>
      <c r="G2884" s="1">
        <v>4</v>
      </c>
      <c r="H2884" s="6">
        <v>0.5</v>
      </c>
      <c r="I2884">
        <v>0</v>
      </c>
      <c r="J2884" s="1">
        <v>31</v>
      </c>
      <c r="K2884" s="1">
        <v>1</v>
      </c>
      <c r="L2884" s="1">
        <v>394</v>
      </c>
      <c r="M2884" s="6">
        <v>0</v>
      </c>
      <c r="N2884" s="4">
        <v>2400</v>
      </c>
      <c r="O2884" s="4">
        <v>200</v>
      </c>
      <c r="P2884" s="4">
        <v>300</v>
      </c>
      <c r="Q2884" s="3">
        <v>0.45</v>
      </c>
      <c r="R2884" s="1">
        <v>12</v>
      </c>
      <c r="S2884" s="1">
        <v>300</v>
      </c>
      <c r="T2884" s="1">
        <v>10</v>
      </c>
      <c r="U2884" s="1">
        <v>0</v>
      </c>
      <c r="V2884" s="1">
        <v>19</v>
      </c>
      <c r="W2884" s="1">
        <v>0</v>
      </c>
      <c r="X2884" s="1">
        <v>1</v>
      </c>
      <c r="Y2884" s="1">
        <v>1</v>
      </c>
      <c r="Z2884" s="1">
        <v>0</v>
      </c>
      <c r="AA2884" s="1">
        <v>1</v>
      </c>
      <c r="AB2884" s="1">
        <v>0</v>
      </c>
      <c r="AC2884" s="1">
        <v>0</v>
      </c>
      <c r="AD2884" s="1">
        <v>0</v>
      </c>
      <c r="AE2884" s="1">
        <v>545</v>
      </c>
      <c r="AF2884" s="1">
        <v>0</v>
      </c>
      <c r="AG2884" s="1">
        <v>100</v>
      </c>
      <c r="AH2884" s="1">
        <v>700</v>
      </c>
      <c r="AI2884" s="1">
        <v>1345</v>
      </c>
      <c r="AJ2884" s="1" t="s">
        <v>13971</v>
      </c>
      <c r="AK2884" s="1" t="s">
        <v>13972</v>
      </c>
      <c r="AL2884" s="1" t="s">
        <v>11</v>
      </c>
      <c r="AM2884" s="1" t="s">
        <v>12</v>
      </c>
      <c r="AN2884" s="1" t="s">
        <v>23098</v>
      </c>
      <c r="AO2884" s="1" t="s">
        <v>364</v>
      </c>
      <c r="AP2884" s="1" t="s">
        <v>57</v>
      </c>
      <c r="AQ2884" s="1" t="s">
        <v>14</v>
      </c>
      <c r="AR2884" s="1" t="s">
        <v>19</v>
      </c>
      <c r="AS2884" s="1" t="s">
        <v>23091</v>
      </c>
      <c r="AT2884" s="1" t="s">
        <v>26</v>
      </c>
    </row>
    <row r="2885" spans="1:46" x14ac:dyDescent="0.25">
      <c r="A2885" s="1" t="s">
        <v>20794</v>
      </c>
      <c r="B2885" s="2" t="s">
        <v>23101</v>
      </c>
      <c r="C2885" s="2" t="s">
        <v>23104</v>
      </c>
      <c r="D2885" s="1">
        <v>1</v>
      </c>
      <c r="E2885" s="1">
        <v>1</v>
      </c>
      <c r="F2885" s="1">
        <v>2</v>
      </c>
      <c r="G2885" s="1">
        <v>4</v>
      </c>
      <c r="H2885" s="6">
        <v>0.5</v>
      </c>
      <c r="I2885">
        <v>0</v>
      </c>
      <c r="J2885" s="1">
        <v>31</v>
      </c>
      <c r="K2885" s="1">
        <v>1</v>
      </c>
      <c r="L2885" s="1">
        <v>394</v>
      </c>
      <c r="M2885" s="6">
        <v>0.56999999999999995</v>
      </c>
      <c r="N2885" s="4">
        <v>2400</v>
      </c>
      <c r="O2885" s="4">
        <v>200</v>
      </c>
      <c r="P2885" s="4">
        <v>500</v>
      </c>
      <c r="Q2885" s="3">
        <v>0.35</v>
      </c>
      <c r="R2885" s="1">
        <v>12</v>
      </c>
      <c r="S2885" s="1">
        <v>500</v>
      </c>
      <c r="T2885" s="1">
        <v>17</v>
      </c>
      <c r="U2885" s="1">
        <v>0</v>
      </c>
      <c r="V2885" s="1">
        <v>19</v>
      </c>
      <c r="W2885" s="1">
        <v>0</v>
      </c>
      <c r="X2885" s="1">
        <v>1</v>
      </c>
      <c r="Y2885" s="1">
        <v>1</v>
      </c>
      <c r="Z2885" s="1">
        <v>0</v>
      </c>
      <c r="AA2885" s="1">
        <v>1</v>
      </c>
      <c r="AB2885" s="1">
        <v>0</v>
      </c>
      <c r="AC2885" s="1">
        <v>0</v>
      </c>
      <c r="AD2885" s="1">
        <v>0</v>
      </c>
      <c r="AE2885" s="1">
        <v>545</v>
      </c>
      <c r="AF2885" s="1">
        <v>0</v>
      </c>
      <c r="AG2885" s="1">
        <v>100</v>
      </c>
      <c r="AH2885" s="1">
        <v>700</v>
      </c>
      <c r="AI2885" s="1">
        <v>1345</v>
      </c>
      <c r="AJ2885" s="1" t="s">
        <v>9722</v>
      </c>
      <c r="AK2885" s="1" t="s">
        <v>9723</v>
      </c>
      <c r="AL2885" s="1" t="s">
        <v>9724</v>
      </c>
      <c r="AM2885" s="1" t="s">
        <v>12</v>
      </c>
      <c r="AN2885" s="1" t="s">
        <v>23098</v>
      </c>
      <c r="AO2885" s="1" t="s">
        <v>364</v>
      </c>
      <c r="AP2885" s="1" t="s">
        <v>57</v>
      </c>
      <c r="AQ2885" s="1" t="s">
        <v>14</v>
      </c>
      <c r="AR2885" s="1" t="s">
        <v>19</v>
      </c>
      <c r="AS2885" s="1" t="s">
        <v>23091</v>
      </c>
      <c r="AT2885" s="1" t="s">
        <v>26</v>
      </c>
    </row>
    <row r="2886" spans="1:46" x14ac:dyDescent="0.25">
      <c r="A2886" s="1" t="s">
        <v>17819</v>
      </c>
      <c r="B2886" s="2" t="s">
        <v>23101</v>
      </c>
      <c r="C2886" s="2" t="s">
        <v>23104</v>
      </c>
      <c r="D2886" s="1">
        <v>2</v>
      </c>
      <c r="E2886" s="1">
        <v>2</v>
      </c>
      <c r="F2886" s="1">
        <v>2</v>
      </c>
      <c r="G2886" s="1">
        <v>6</v>
      </c>
      <c r="H2886" s="6">
        <v>0.33333333333333331</v>
      </c>
      <c r="I2886">
        <v>0</v>
      </c>
      <c r="J2886" s="1">
        <v>34</v>
      </c>
      <c r="K2886" s="1">
        <v>0</v>
      </c>
      <c r="L2886" s="1">
        <v>369</v>
      </c>
      <c r="M2886" s="6">
        <v>0.74</v>
      </c>
      <c r="N2886" s="4">
        <v>2600</v>
      </c>
      <c r="O2886" s="4">
        <v>180</v>
      </c>
      <c r="P2886" s="4">
        <v>700</v>
      </c>
      <c r="Q2886" s="3">
        <v>0.33</v>
      </c>
      <c r="R2886" s="1">
        <v>36</v>
      </c>
      <c r="S2886" s="1">
        <v>700</v>
      </c>
      <c r="T2886" s="1">
        <v>25</v>
      </c>
      <c r="U2886" s="1">
        <v>0</v>
      </c>
      <c r="V2886" s="1">
        <v>19</v>
      </c>
      <c r="W2886" s="1">
        <v>0</v>
      </c>
      <c r="X2886" s="1">
        <v>0</v>
      </c>
      <c r="Y2886" s="1">
        <v>0</v>
      </c>
      <c r="Z2886" s="1">
        <v>7</v>
      </c>
      <c r="AA2886" s="1">
        <v>0</v>
      </c>
      <c r="AB2886" s="1">
        <v>0</v>
      </c>
      <c r="AC2886" s="1">
        <v>0</v>
      </c>
      <c r="AD2886" s="1">
        <v>0</v>
      </c>
      <c r="AE2886" s="1">
        <v>1890</v>
      </c>
      <c r="AF2886" s="1">
        <v>550</v>
      </c>
      <c r="AG2886" s="1">
        <v>0</v>
      </c>
      <c r="AH2886" s="1">
        <v>0</v>
      </c>
      <c r="AI2886" s="1">
        <v>2440</v>
      </c>
      <c r="AJ2886" s="1" t="s">
        <v>2512</v>
      </c>
      <c r="AK2886" s="1" t="s">
        <v>2513</v>
      </c>
      <c r="AL2886" s="1" t="s">
        <v>2514</v>
      </c>
      <c r="AM2886" s="1" t="s">
        <v>12</v>
      </c>
      <c r="AN2886" s="1" t="s">
        <v>23097</v>
      </c>
      <c r="AO2886" s="1" t="s">
        <v>364</v>
      </c>
      <c r="AP2886" s="1" t="s">
        <v>57</v>
      </c>
      <c r="AQ2886" s="1" t="s">
        <v>25</v>
      </c>
      <c r="AR2886" s="1" t="s">
        <v>30</v>
      </c>
      <c r="AS2886" s="1" t="s">
        <v>23090</v>
      </c>
      <c r="AT2886" s="1" t="s">
        <v>26</v>
      </c>
    </row>
    <row r="2887" spans="1:46" x14ac:dyDescent="0.25">
      <c r="A2887" s="1" t="s">
        <v>19821</v>
      </c>
      <c r="B2887" s="2" t="s">
        <v>23101</v>
      </c>
      <c r="C2887" s="2" t="s">
        <v>23104</v>
      </c>
      <c r="D2887" s="1">
        <v>2</v>
      </c>
      <c r="E2887" s="1">
        <v>0</v>
      </c>
      <c r="F2887" s="1">
        <v>1</v>
      </c>
      <c r="G2887" s="1">
        <v>3</v>
      </c>
      <c r="H2887" s="6">
        <v>0.33333333333333331</v>
      </c>
      <c r="I2887">
        <v>0</v>
      </c>
      <c r="J2887" s="1">
        <v>31</v>
      </c>
      <c r="K2887" s="1">
        <v>0</v>
      </c>
      <c r="L2887" s="1">
        <v>643</v>
      </c>
      <c r="M2887" s="6">
        <v>0.57999999999999996</v>
      </c>
      <c r="N2887" s="4">
        <v>2200</v>
      </c>
      <c r="O2887" s="4">
        <v>180</v>
      </c>
      <c r="P2887" s="4">
        <v>200</v>
      </c>
      <c r="Q2887" s="3">
        <v>0.4</v>
      </c>
      <c r="R2887" s="1">
        <v>24</v>
      </c>
      <c r="S2887" s="1">
        <v>200</v>
      </c>
      <c r="T2887" s="1">
        <v>19</v>
      </c>
      <c r="U2887" s="1">
        <v>1</v>
      </c>
      <c r="V2887" s="1">
        <v>19</v>
      </c>
      <c r="W2887" s="1">
        <v>0</v>
      </c>
      <c r="X2887" s="1">
        <v>0</v>
      </c>
      <c r="Y2887" s="1">
        <v>1</v>
      </c>
      <c r="Z2887" s="1">
        <v>1</v>
      </c>
      <c r="AA2887" s="1">
        <v>0</v>
      </c>
      <c r="AB2887" s="1">
        <v>0</v>
      </c>
      <c r="AC2887" s="1">
        <v>0</v>
      </c>
      <c r="AD2887" s="1">
        <v>0</v>
      </c>
      <c r="AE2887" s="1">
        <v>2139</v>
      </c>
      <c r="AF2887" s="1">
        <v>0</v>
      </c>
      <c r="AG2887" s="1">
        <v>300</v>
      </c>
      <c r="AH2887" s="1">
        <v>0</v>
      </c>
      <c r="AI2887" s="1">
        <v>2439</v>
      </c>
      <c r="AJ2887" s="1" t="s">
        <v>8243</v>
      </c>
      <c r="AK2887" s="1" t="s">
        <v>8244</v>
      </c>
      <c r="AL2887" s="1" t="s">
        <v>8245</v>
      </c>
      <c r="AM2887" s="1" t="s">
        <v>12</v>
      </c>
      <c r="AN2887" s="1" t="s">
        <v>23097</v>
      </c>
      <c r="AO2887" s="1" t="s">
        <v>86</v>
      </c>
      <c r="AP2887" s="1" t="s">
        <v>57</v>
      </c>
      <c r="AQ2887" s="1" t="s">
        <v>25</v>
      </c>
      <c r="AR2887" s="1" t="s">
        <v>19</v>
      </c>
      <c r="AS2887" s="1" t="s">
        <v>23090</v>
      </c>
      <c r="AT2887" s="1" t="s">
        <v>26</v>
      </c>
    </row>
    <row r="2888" spans="1:46" x14ac:dyDescent="0.25">
      <c r="A2888" s="1" t="s">
        <v>22579</v>
      </c>
      <c r="B2888" s="2" t="s">
        <v>23101</v>
      </c>
      <c r="C2888" s="2" t="s">
        <v>23105</v>
      </c>
      <c r="D2888" s="1">
        <v>0</v>
      </c>
      <c r="E2888" s="1">
        <v>0</v>
      </c>
      <c r="F2888" s="1">
        <v>1</v>
      </c>
      <c r="G2888" s="1">
        <v>1</v>
      </c>
      <c r="H2888" s="6">
        <v>1</v>
      </c>
      <c r="I2888">
        <v>0</v>
      </c>
      <c r="J2888" s="1">
        <v>41</v>
      </c>
      <c r="K2888" s="1">
        <v>1</v>
      </c>
      <c r="L2888" s="1">
        <v>564</v>
      </c>
      <c r="M2888" s="6">
        <v>0.22</v>
      </c>
      <c r="N2888" s="4">
        <v>280</v>
      </c>
      <c r="O2888" s="4">
        <v>190</v>
      </c>
      <c r="P2888" s="4">
        <v>400</v>
      </c>
      <c r="Q2888" s="3">
        <v>0.38</v>
      </c>
      <c r="R2888" s="1">
        <v>24</v>
      </c>
      <c r="S2888" s="1">
        <v>400</v>
      </c>
      <c r="T2888" s="1">
        <v>63</v>
      </c>
      <c r="U2888" s="1">
        <v>1</v>
      </c>
      <c r="V2888" s="1">
        <v>19</v>
      </c>
      <c r="W2888" s="1">
        <v>0</v>
      </c>
      <c r="X2888" s="1">
        <v>0</v>
      </c>
      <c r="Y2888" s="1">
        <v>0</v>
      </c>
      <c r="Z2888" s="1">
        <v>2</v>
      </c>
      <c r="AA2888" s="1">
        <v>0</v>
      </c>
      <c r="AB2888" s="1">
        <v>0</v>
      </c>
      <c r="AC2888" s="1">
        <v>0</v>
      </c>
      <c r="AD2888" s="1">
        <v>0</v>
      </c>
      <c r="AE2888" s="1">
        <v>70</v>
      </c>
      <c r="AF2888" s="1">
        <v>0</v>
      </c>
      <c r="AG2888" s="1">
        <v>40</v>
      </c>
      <c r="AH2888" s="1">
        <v>250</v>
      </c>
      <c r="AI2888" s="1">
        <v>360</v>
      </c>
      <c r="AJ2888" s="1" t="s">
        <v>15683</v>
      </c>
      <c r="AK2888" s="1" t="s">
        <v>15684</v>
      </c>
      <c r="AL2888" s="1" t="s">
        <v>15685</v>
      </c>
      <c r="AM2888" s="1" t="s">
        <v>12</v>
      </c>
      <c r="AN2888" s="1" t="s">
        <v>23098</v>
      </c>
      <c r="AO2888" s="1" t="s">
        <v>86</v>
      </c>
      <c r="AP2888" s="1" t="s">
        <v>57</v>
      </c>
      <c r="AQ2888" s="1" t="s">
        <v>25</v>
      </c>
      <c r="AR2888" s="1" t="s">
        <v>30</v>
      </c>
      <c r="AS2888" s="1" t="s">
        <v>23090</v>
      </c>
      <c r="AT2888" s="1" t="s">
        <v>26</v>
      </c>
    </row>
    <row r="2889" spans="1:46" x14ac:dyDescent="0.25">
      <c r="A2889" s="1" t="s">
        <v>18731</v>
      </c>
      <c r="B2889" s="2" t="s">
        <v>23101</v>
      </c>
      <c r="C2889" s="2" t="s">
        <v>23105</v>
      </c>
      <c r="D2889" s="1">
        <v>1</v>
      </c>
      <c r="E2889" s="1">
        <v>4</v>
      </c>
      <c r="F2889" s="1">
        <v>2</v>
      </c>
      <c r="G2889" s="1">
        <v>7</v>
      </c>
      <c r="H2889" s="6">
        <v>0.2857142857142857</v>
      </c>
      <c r="I2889">
        <v>0</v>
      </c>
      <c r="J2889" s="1">
        <v>35</v>
      </c>
      <c r="K2889" s="1">
        <v>1</v>
      </c>
      <c r="L2889" s="1">
        <v>655</v>
      </c>
      <c r="M2889" s="6">
        <v>0.75</v>
      </c>
      <c r="N2889" s="4">
        <v>20000</v>
      </c>
      <c r="O2889" s="4">
        <v>1600</v>
      </c>
      <c r="P2889" s="4">
        <v>500</v>
      </c>
      <c r="Q2889" s="3">
        <v>0.35</v>
      </c>
      <c r="R2889" s="1">
        <v>12</v>
      </c>
      <c r="S2889" s="1">
        <v>500</v>
      </c>
      <c r="T2889" s="1">
        <v>22</v>
      </c>
      <c r="U2889" s="1">
        <v>1</v>
      </c>
      <c r="V2889" s="1">
        <v>19</v>
      </c>
      <c r="W2889" s="1">
        <v>1</v>
      </c>
      <c r="X2889" s="1">
        <v>1</v>
      </c>
      <c r="Y2889" s="1">
        <v>1</v>
      </c>
      <c r="Z2889" s="1">
        <v>0</v>
      </c>
      <c r="AA2889" s="1">
        <v>1</v>
      </c>
      <c r="AB2889" s="1">
        <v>0</v>
      </c>
      <c r="AC2889" s="1">
        <v>10460</v>
      </c>
      <c r="AD2889" s="1">
        <v>0</v>
      </c>
      <c r="AE2889" s="1">
        <v>1800</v>
      </c>
      <c r="AF2889" s="1">
        <v>88</v>
      </c>
      <c r="AG2889" s="1">
        <v>180</v>
      </c>
      <c r="AH2889" s="1">
        <v>1200</v>
      </c>
      <c r="AI2889" s="1">
        <v>13728</v>
      </c>
      <c r="AJ2889" s="1" t="s">
        <v>5192</v>
      </c>
      <c r="AK2889" s="1" t="s">
        <v>5193</v>
      </c>
      <c r="AL2889" s="1" t="s">
        <v>5194</v>
      </c>
      <c r="AM2889" s="1" t="s">
        <v>12</v>
      </c>
      <c r="AN2889" s="1" t="s">
        <v>23098</v>
      </c>
      <c r="AO2889" s="1" t="s">
        <v>86</v>
      </c>
      <c r="AP2889" s="1" t="s">
        <v>86</v>
      </c>
      <c r="AQ2889" s="1" t="s">
        <v>14</v>
      </c>
      <c r="AR2889" s="1" t="s">
        <v>19</v>
      </c>
      <c r="AS2889" s="1" t="s">
        <v>23091</v>
      </c>
      <c r="AT2889" s="1" t="s">
        <v>26</v>
      </c>
    </row>
    <row r="2890" spans="1:46" x14ac:dyDescent="0.25">
      <c r="A2890" s="1" t="s">
        <v>19359</v>
      </c>
      <c r="B2890" s="2" t="s">
        <v>23101</v>
      </c>
      <c r="C2890" s="2" t="s">
        <v>23105</v>
      </c>
      <c r="D2890" s="1">
        <v>0</v>
      </c>
      <c r="E2890" s="1">
        <v>1</v>
      </c>
      <c r="F2890" s="1">
        <v>1</v>
      </c>
      <c r="G2890" s="1">
        <v>2</v>
      </c>
      <c r="H2890" s="6">
        <v>0.5</v>
      </c>
      <c r="I2890">
        <v>1</v>
      </c>
      <c r="J2890" s="1">
        <v>29</v>
      </c>
      <c r="K2890" s="1">
        <v>0</v>
      </c>
      <c r="L2890" s="1">
        <v>369</v>
      </c>
      <c r="M2890" s="6">
        <v>0.11</v>
      </c>
      <c r="N2890" s="4">
        <v>1400</v>
      </c>
      <c r="O2890" s="4">
        <v>160</v>
      </c>
      <c r="P2890" s="4">
        <v>200</v>
      </c>
      <c r="Q2890" s="3">
        <v>0.31</v>
      </c>
      <c r="R2890" s="1">
        <v>12</v>
      </c>
      <c r="S2890" s="1">
        <v>200</v>
      </c>
      <c r="T2890" s="1">
        <v>27</v>
      </c>
      <c r="U2890" s="1">
        <v>1</v>
      </c>
      <c r="V2890" s="1">
        <v>19</v>
      </c>
      <c r="W2890" s="1">
        <v>0</v>
      </c>
      <c r="X2890" s="1">
        <v>1</v>
      </c>
      <c r="Y2890" s="1">
        <v>1</v>
      </c>
      <c r="Z2890" s="1">
        <v>4</v>
      </c>
      <c r="AA2890" s="1">
        <v>1</v>
      </c>
      <c r="AB2890" s="1">
        <v>1</v>
      </c>
      <c r="AC2890" s="1">
        <v>200</v>
      </c>
      <c r="AD2890" s="1">
        <v>0</v>
      </c>
      <c r="AE2890" s="1">
        <v>0</v>
      </c>
      <c r="AF2890" s="1">
        <v>0</v>
      </c>
      <c r="AG2890" s="1">
        <v>10</v>
      </c>
      <c r="AH2890" s="1">
        <v>0</v>
      </c>
      <c r="AI2890" s="1">
        <v>210</v>
      </c>
      <c r="AJ2890" s="1" t="s">
        <v>6961</v>
      </c>
      <c r="AK2890" s="1" t="s">
        <v>6962</v>
      </c>
      <c r="AL2890" s="1" t="s">
        <v>6963</v>
      </c>
      <c r="AM2890" s="1" t="s">
        <v>16</v>
      </c>
      <c r="AN2890" s="1" t="s">
        <v>23097</v>
      </c>
      <c r="AO2890" s="1" t="s">
        <v>86</v>
      </c>
      <c r="AP2890" s="1" t="s">
        <v>57</v>
      </c>
      <c r="AQ2890" s="1" t="s">
        <v>14</v>
      </c>
      <c r="AR2890" s="1" t="s">
        <v>19</v>
      </c>
      <c r="AS2890" s="1" t="s">
        <v>23091</v>
      </c>
      <c r="AT2890" s="1" t="s">
        <v>101</v>
      </c>
    </row>
    <row r="2891" spans="1:46" x14ac:dyDescent="0.25">
      <c r="A2891" s="1" t="s">
        <v>20496</v>
      </c>
      <c r="B2891" s="2" t="s">
        <v>23101</v>
      </c>
      <c r="C2891" s="2" t="s">
        <v>23105</v>
      </c>
      <c r="D2891" s="1">
        <v>0</v>
      </c>
      <c r="E2891" s="1">
        <v>0</v>
      </c>
      <c r="F2891" s="1">
        <v>1</v>
      </c>
      <c r="G2891" s="1">
        <v>1</v>
      </c>
      <c r="H2891" s="6">
        <v>1</v>
      </c>
      <c r="I2891">
        <v>1</v>
      </c>
      <c r="J2891" s="1">
        <v>28</v>
      </c>
      <c r="K2891" s="1">
        <v>1</v>
      </c>
      <c r="L2891" s="1">
        <v>673</v>
      </c>
      <c r="M2891" s="6">
        <v>0.45</v>
      </c>
      <c r="N2891" s="4">
        <v>1700</v>
      </c>
      <c r="O2891" s="4">
        <v>140</v>
      </c>
      <c r="P2891" s="4">
        <v>200</v>
      </c>
      <c r="Q2891" s="3">
        <v>0.31</v>
      </c>
      <c r="R2891" s="1">
        <v>12</v>
      </c>
      <c r="S2891" s="1">
        <v>200</v>
      </c>
      <c r="T2891" s="1">
        <v>17</v>
      </c>
      <c r="U2891" s="1">
        <v>1</v>
      </c>
      <c r="V2891" s="1">
        <v>19</v>
      </c>
      <c r="W2891" s="1">
        <v>0</v>
      </c>
      <c r="X2891" s="1">
        <v>1</v>
      </c>
      <c r="Y2891" s="1">
        <v>1</v>
      </c>
      <c r="Z2891" s="1">
        <v>3</v>
      </c>
      <c r="AA2891" s="1">
        <v>0</v>
      </c>
      <c r="AB2891" s="1">
        <v>1</v>
      </c>
      <c r="AC2891" s="1">
        <v>0</v>
      </c>
      <c r="AD2891" s="1">
        <v>0</v>
      </c>
      <c r="AE2891" s="1">
        <v>0</v>
      </c>
      <c r="AF2891" s="1">
        <v>0</v>
      </c>
      <c r="AG2891" s="1">
        <v>0</v>
      </c>
      <c r="AH2891" s="1">
        <v>750</v>
      </c>
      <c r="AI2891" s="1">
        <v>750</v>
      </c>
      <c r="AJ2891" s="1" t="s">
        <v>10110</v>
      </c>
      <c r="AK2891" s="1" t="s">
        <v>10111</v>
      </c>
      <c r="AL2891" s="1" t="s">
        <v>10112</v>
      </c>
      <c r="AM2891" s="1" t="s">
        <v>16</v>
      </c>
      <c r="AN2891" s="1" t="s">
        <v>23098</v>
      </c>
      <c r="AO2891" s="1" t="s">
        <v>86</v>
      </c>
      <c r="AP2891" s="1" t="s">
        <v>57</v>
      </c>
      <c r="AQ2891" s="1" t="s">
        <v>14</v>
      </c>
      <c r="AR2891" s="1" t="s">
        <v>19</v>
      </c>
      <c r="AS2891" s="1" t="s">
        <v>23090</v>
      </c>
      <c r="AT2891" s="1" t="s">
        <v>101</v>
      </c>
    </row>
    <row r="2892" spans="1:46" x14ac:dyDescent="0.25">
      <c r="A2892" s="1" t="s">
        <v>17939</v>
      </c>
      <c r="B2892" s="2" t="s">
        <v>23101</v>
      </c>
      <c r="C2892" s="2" t="s">
        <v>23105</v>
      </c>
      <c r="D2892" s="1">
        <v>1</v>
      </c>
      <c r="E2892" s="1">
        <v>0</v>
      </c>
      <c r="F2892" s="1">
        <v>1</v>
      </c>
      <c r="G2892" s="1">
        <v>2</v>
      </c>
      <c r="H2892" s="6">
        <v>0.5</v>
      </c>
      <c r="I2892">
        <v>0</v>
      </c>
      <c r="J2892" s="1">
        <v>35</v>
      </c>
      <c r="K2892" s="1">
        <v>0</v>
      </c>
      <c r="L2892" s="1">
        <v>585</v>
      </c>
      <c r="M2892" s="6">
        <v>0.83</v>
      </c>
      <c r="N2892" s="4">
        <v>2200</v>
      </c>
      <c r="O2892" s="4">
        <v>157</v>
      </c>
      <c r="P2892" s="4">
        <v>600</v>
      </c>
      <c r="Q2892" s="3">
        <v>0.32</v>
      </c>
      <c r="R2892" s="1">
        <v>24</v>
      </c>
      <c r="S2892" s="1">
        <v>600</v>
      </c>
      <c r="T2892" s="1">
        <v>65</v>
      </c>
      <c r="U2892" s="1">
        <v>0</v>
      </c>
      <c r="V2892" s="1">
        <v>19</v>
      </c>
      <c r="W2892" s="1">
        <v>0</v>
      </c>
      <c r="X2892" s="1">
        <v>0</v>
      </c>
      <c r="Y2892" s="1">
        <v>1</v>
      </c>
      <c r="Z2892" s="1">
        <v>3</v>
      </c>
      <c r="AA2892" s="1">
        <v>0</v>
      </c>
      <c r="AB2892" s="1">
        <v>0</v>
      </c>
      <c r="AC2892" s="1">
        <v>0</v>
      </c>
      <c r="AD2892" s="1">
        <v>0</v>
      </c>
      <c r="AE2892" s="1">
        <v>0</v>
      </c>
      <c r="AF2892" s="1">
        <v>467</v>
      </c>
      <c r="AG2892" s="1">
        <v>0</v>
      </c>
      <c r="AH2892" s="1">
        <v>1200</v>
      </c>
      <c r="AI2892" s="1">
        <v>1667</v>
      </c>
      <c r="AJ2892" s="1" t="s">
        <v>2851</v>
      </c>
      <c r="AK2892" s="1" t="s">
        <v>2852</v>
      </c>
      <c r="AL2892" s="1" t="s">
        <v>2853</v>
      </c>
      <c r="AM2892" s="1" t="s">
        <v>12</v>
      </c>
      <c r="AN2892" s="1" t="s">
        <v>23097</v>
      </c>
      <c r="AO2892" s="1" t="s">
        <v>364</v>
      </c>
      <c r="AP2892" s="1" t="s">
        <v>57</v>
      </c>
      <c r="AQ2892" s="1" t="s">
        <v>25</v>
      </c>
      <c r="AR2892" s="1" t="s">
        <v>19</v>
      </c>
      <c r="AS2892" s="1" t="s">
        <v>23090</v>
      </c>
      <c r="AT2892" s="1" t="s">
        <v>26</v>
      </c>
    </row>
    <row r="2893" spans="1:46" x14ac:dyDescent="0.25">
      <c r="A2893" s="1" t="s">
        <v>19839</v>
      </c>
      <c r="B2893" s="2" t="s">
        <v>23101</v>
      </c>
      <c r="C2893" s="2" t="s">
        <v>23106</v>
      </c>
      <c r="D2893" s="1">
        <v>0</v>
      </c>
      <c r="E2893" s="1">
        <v>0</v>
      </c>
      <c r="F2893" s="1">
        <v>1</v>
      </c>
      <c r="G2893" s="1">
        <v>1</v>
      </c>
      <c r="H2893" s="6">
        <v>1</v>
      </c>
      <c r="I2893">
        <v>1</v>
      </c>
      <c r="J2893" s="1">
        <v>30</v>
      </c>
      <c r="K2893" s="1">
        <v>1</v>
      </c>
      <c r="L2893" s="1">
        <v>659</v>
      </c>
      <c r="M2893" s="6">
        <v>0.45</v>
      </c>
      <c r="N2893" s="4">
        <v>1700</v>
      </c>
      <c r="O2893" s="4">
        <v>135</v>
      </c>
      <c r="P2893" s="4">
        <v>500</v>
      </c>
      <c r="Q2893" s="3">
        <v>0.3</v>
      </c>
      <c r="R2893" s="1">
        <v>24</v>
      </c>
      <c r="S2893" s="1">
        <v>500</v>
      </c>
      <c r="T2893" s="1">
        <v>51</v>
      </c>
      <c r="U2893" s="1">
        <v>0</v>
      </c>
      <c r="V2893" s="1">
        <v>19</v>
      </c>
      <c r="W2893" s="1">
        <v>1</v>
      </c>
      <c r="X2893" s="1">
        <v>0</v>
      </c>
      <c r="Y2893" s="1">
        <v>1</v>
      </c>
      <c r="Z2893" s="1">
        <v>2</v>
      </c>
      <c r="AA2893" s="1">
        <v>1</v>
      </c>
      <c r="AB2893" s="1">
        <v>1</v>
      </c>
      <c r="AC2893" s="1">
        <v>0</v>
      </c>
      <c r="AD2893" s="1">
        <v>0</v>
      </c>
      <c r="AE2893" s="1">
        <v>0</v>
      </c>
      <c r="AF2893" s="1">
        <v>0</v>
      </c>
      <c r="AG2893" s="1">
        <v>60</v>
      </c>
      <c r="AH2893" s="1">
        <v>550</v>
      </c>
      <c r="AI2893" s="1">
        <v>610</v>
      </c>
      <c r="AJ2893" s="1" t="s">
        <v>8295</v>
      </c>
      <c r="AK2893" s="1" t="s">
        <v>8296</v>
      </c>
      <c r="AL2893" s="1" t="s">
        <v>8297</v>
      </c>
      <c r="AM2893" s="1" t="s">
        <v>16</v>
      </c>
      <c r="AN2893" s="1" t="s">
        <v>23098</v>
      </c>
      <c r="AO2893" s="1" t="s">
        <v>364</v>
      </c>
      <c r="AP2893" s="1" t="s">
        <v>86</v>
      </c>
      <c r="AQ2893" s="1" t="s">
        <v>25</v>
      </c>
      <c r="AR2893" s="1" t="s">
        <v>19</v>
      </c>
      <c r="AS2893" s="1" t="s">
        <v>23091</v>
      </c>
      <c r="AT2893" s="1" t="s">
        <v>101</v>
      </c>
    </row>
    <row r="2894" spans="1:46" x14ac:dyDescent="0.25">
      <c r="A2894" s="1" t="s">
        <v>18654</v>
      </c>
      <c r="B2894" s="2" t="s">
        <v>23101</v>
      </c>
      <c r="C2894" s="2" t="s">
        <v>23106</v>
      </c>
      <c r="D2894" s="1">
        <v>0</v>
      </c>
      <c r="E2894" s="1">
        <v>0</v>
      </c>
      <c r="F2894" s="1">
        <v>1</v>
      </c>
      <c r="G2894" s="1">
        <v>1</v>
      </c>
      <c r="H2894" s="6">
        <v>1</v>
      </c>
      <c r="I2894">
        <v>0</v>
      </c>
      <c r="J2894" s="1">
        <v>34</v>
      </c>
      <c r="K2894" s="1">
        <v>1</v>
      </c>
      <c r="L2894" s="1">
        <v>704</v>
      </c>
      <c r="M2894" s="6">
        <v>0.2</v>
      </c>
      <c r="N2894" s="4">
        <v>2700</v>
      </c>
      <c r="O2894" s="4">
        <v>220</v>
      </c>
      <c r="P2894" s="4">
        <v>200</v>
      </c>
      <c r="Q2894" s="3">
        <v>0.3</v>
      </c>
      <c r="R2894" s="1">
        <v>12</v>
      </c>
      <c r="S2894" s="1">
        <v>200</v>
      </c>
      <c r="T2894" s="1">
        <v>32</v>
      </c>
      <c r="U2894" s="1">
        <v>1</v>
      </c>
      <c r="V2894" s="1">
        <v>19</v>
      </c>
      <c r="W2894" s="1">
        <v>0</v>
      </c>
      <c r="X2894" s="1">
        <v>1</v>
      </c>
      <c r="Y2894" s="1">
        <v>1</v>
      </c>
      <c r="Z2894" s="1">
        <v>3</v>
      </c>
      <c r="AA2894" s="1">
        <v>0</v>
      </c>
      <c r="AB2894" s="1">
        <v>0</v>
      </c>
      <c r="AC2894" s="1">
        <v>190</v>
      </c>
      <c r="AD2894" s="1">
        <v>0</v>
      </c>
      <c r="AE2894" s="1">
        <v>199</v>
      </c>
      <c r="AF2894" s="1">
        <v>145</v>
      </c>
      <c r="AG2894" s="1">
        <v>272</v>
      </c>
      <c r="AH2894" s="1">
        <v>0</v>
      </c>
      <c r="AI2894" s="1">
        <v>806</v>
      </c>
      <c r="AJ2894" s="1" t="s">
        <v>3402</v>
      </c>
      <c r="AK2894" s="1" t="s">
        <v>4964</v>
      </c>
      <c r="AL2894" s="1" t="s">
        <v>4965</v>
      </c>
      <c r="AM2894" s="1" t="s">
        <v>12</v>
      </c>
      <c r="AN2894" s="1" t="s">
        <v>23098</v>
      </c>
      <c r="AO2894" s="1" t="s">
        <v>86</v>
      </c>
      <c r="AP2894" s="1" t="s">
        <v>57</v>
      </c>
      <c r="AQ2894" s="1" t="s">
        <v>14</v>
      </c>
      <c r="AR2894" s="1" t="s">
        <v>19</v>
      </c>
      <c r="AS2894" s="1" t="s">
        <v>23090</v>
      </c>
      <c r="AT2894" s="1" t="s">
        <v>26</v>
      </c>
    </row>
    <row r="2895" spans="1:46" x14ac:dyDescent="0.25">
      <c r="A2895" s="1" t="s">
        <v>19476</v>
      </c>
      <c r="B2895" s="2" t="s">
        <v>23101</v>
      </c>
      <c r="C2895" s="2" t="s">
        <v>23106</v>
      </c>
      <c r="D2895" s="1">
        <v>2</v>
      </c>
      <c r="E2895" s="1">
        <v>2</v>
      </c>
      <c r="F2895" s="1">
        <v>2</v>
      </c>
      <c r="G2895" s="1">
        <v>6</v>
      </c>
      <c r="H2895" s="6">
        <v>0.33333333333333331</v>
      </c>
      <c r="I2895">
        <v>0</v>
      </c>
      <c r="J2895" s="1">
        <v>32</v>
      </c>
      <c r="K2895" s="1">
        <v>1</v>
      </c>
      <c r="L2895" s="1">
        <v>457</v>
      </c>
      <c r="M2895" s="6">
        <v>0.61</v>
      </c>
      <c r="N2895" s="4">
        <v>1680</v>
      </c>
      <c r="O2895" s="4">
        <v>140</v>
      </c>
      <c r="P2895" s="4">
        <v>200</v>
      </c>
      <c r="Q2895" s="3">
        <v>0.36</v>
      </c>
      <c r="R2895" s="1">
        <v>12</v>
      </c>
      <c r="S2895" s="1">
        <v>200</v>
      </c>
      <c r="T2895" s="1">
        <v>11</v>
      </c>
      <c r="U2895" s="1">
        <v>1</v>
      </c>
      <c r="V2895" s="1">
        <v>19</v>
      </c>
      <c r="W2895" s="1">
        <v>0</v>
      </c>
      <c r="X2895" s="1">
        <v>0</v>
      </c>
      <c r="Y2895" s="1">
        <v>1</v>
      </c>
      <c r="Z2895" s="1">
        <v>3</v>
      </c>
      <c r="AA2895" s="1">
        <v>1</v>
      </c>
      <c r="AB2895" s="1">
        <v>0</v>
      </c>
      <c r="AC2895" s="1">
        <v>0</v>
      </c>
      <c r="AD2895" s="1">
        <v>0</v>
      </c>
      <c r="AE2895" s="1">
        <v>0</v>
      </c>
      <c r="AF2895" s="1">
        <v>570</v>
      </c>
      <c r="AG2895" s="1">
        <v>9</v>
      </c>
      <c r="AH2895" s="1">
        <v>600</v>
      </c>
      <c r="AI2895" s="1">
        <v>1179</v>
      </c>
      <c r="AJ2895" s="1" t="s">
        <v>7302</v>
      </c>
      <c r="AK2895" s="1" t="s">
        <v>7303</v>
      </c>
      <c r="AL2895" s="1" t="s">
        <v>7304</v>
      </c>
      <c r="AM2895" s="1" t="s">
        <v>12</v>
      </c>
      <c r="AN2895" s="1" t="s">
        <v>23098</v>
      </c>
      <c r="AO2895" s="1" t="s">
        <v>86</v>
      </c>
      <c r="AP2895" s="1" t="s">
        <v>57</v>
      </c>
      <c r="AQ2895" s="1" t="s">
        <v>25</v>
      </c>
      <c r="AR2895" s="1" t="s">
        <v>19</v>
      </c>
      <c r="AS2895" s="1" t="s">
        <v>23091</v>
      </c>
      <c r="AT2895" s="1" t="s">
        <v>26</v>
      </c>
    </row>
    <row r="2896" spans="1:46" x14ac:dyDescent="0.25">
      <c r="A2896" s="1" t="s">
        <v>17529</v>
      </c>
      <c r="B2896" s="2" t="s">
        <v>23101</v>
      </c>
      <c r="C2896" s="2" t="s">
        <v>23106</v>
      </c>
      <c r="D2896" s="1">
        <v>0</v>
      </c>
      <c r="E2896" s="1">
        <v>0</v>
      </c>
      <c r="F2896" s="1">
        <v>1</v>
      </c>
      <c r="G2896" s="1">
        <v>1</v>
      </c>
      <c r="H2896" s="6">
        <v>1</v>
      </c>
      <c r="I2896">
        <v>0</v>
      </c>
      <c r="J2896" s="1">
        <v>36</v>
      </c>
      <c r="K2896" s="1">
        <v>0</v>
      </c>
      <c r="L2896" s="1">
        <v>391</v>
      </c>
      <c r="M2896" s="6">
        <v>0.13</v>
      </c>
      <c r="N2896" s="4">
        <v>1700</v>
      </c>
      <c r="O2896" s="4">
        <v>150</v>
      </c>
      <c r="P2896" s="4">
        <v>200</v>
      </c>
      <c r="Q2896" s="3">
        <v>0.36</v>
      </c>
      <c r="R2896" s="1">
        <v>12</v>
      </c>
      <c r="S2896" s="1">
        <v>200</v>
      </c>
      <c r="T2896" s="1">
        <v>21</v>
      </c>
      <c r="U2896" s="1">
        <v>1</v>
      </c>
      <c r="V2896" s="1">
        <v>19</v>
      </c>
      <c r="W2896" s="1">
        <v>0</v>
      </c>
      <c r="X2896" s="1">
        <v>0</v>
      </c>
      <c r="Y2896" s="1">
        <v>1</v>
      </c>
      <c r="Z2896" s="1">
        <v>1</v>
      </c>
      <c r="AA2896" s="1">
        <v>1</v>
      </c>
      <c r="AB2896" s="1">
        <v>0</v>
      </c>
      <c r="AC2896" s="1">
        <v>0</v>
      </c>
      <c r="AD2896" s="1">
        <v>0</v>
      </c>
      <c r="AE2896" s="1">
        <v>0</v>
      </c>
      <c r="AF2896" s="1">
        <v>0</v>
      </c>
      <c r="AG2896" s="1">
        <v>0</v>
      </c>
      <c r="AH2896" s="1">
        <v>0</v>
      </c>
      <c r="AI2896" s="1">
        <v>0</v>
      </c>
      <c r="AJ2896" s="1" t="s">
        <v>507</v>
      </c>
      <c r="AK2896" s="1" t="s">
        <v>1659</v>
      </c>
      <c r="AL2896" s="1" t="s">
        <v>1660</v>
      </c>
      <c r="AM2896" s="1" t="s">
        <v>12</v>
      </c>
      <c r="AN2896" s="1" t="s">
        <v>23097</v>
      </c>
      <c r="AO2896" s="1" t="s">
        <v>86</v>
      </c>
      <c r="AP2896" s="1" t="s">
        <v>57</v>
      </c>
      <c r="AQ2896" s="1" t="s">
        <v>25</v>
      </c>
      <c r="AR2896" s="1" t="s">
        <v>19</v>
      </c>
      <c r="AS2896" s="1" t="s">
        <v>23091</v>
      </c>
      <c r="AT2896" s="1" t="s">
        <v>26</v>
      </c>
    </row>
    <row r="2897" spans="1:46" x14ac:dyDescent="0.25">
      <c r="A2897" s="1" t="s">
        <v>20472</v>
      </c>
      <c r="B2897" s="2" t="s">
        <v>23101</v>
      </c>
      <c r="C2897" s="2" t="s">
        <v>23107</v>
      </c>
      <c r="D2897" s="1">
        <v>0</v>
      </c>
      <c r="E2897" s="1">
        <v>0</v>
      </c>
      <c r="F2897" s="1">
        <v>1</v>
      </c>
      <c r="G2897" s="1">
        <v>1</v>
      </c>
      <c r="H2897" s="6">
        <v>1</v>
      </c>
      <c r="I2897">
        <v>0</v>
      </c>
      <c r="J2897" s="1">
        <v>38</v>
      </c>
      <c r="K2897" s="1">
        <v>1</v>
      </c>
      <c r="L2897" s="1">
        <v>750</v>
      </c>
      <c r="M2897" s="6">
        <v>0.83</v>
      </c>
      <c r="N2897" s="4">
        <v>2100</v>
      </c>
      <c r="O2897" s="4">
        <v>160</v>
      </c>
      <c r="P2897" s="4">
        <v>500</v>
      </c>
      <c r="Q2897" s="3">
        <v>0.3</v>
      </c>
      <c r="R2897" s="1">
        <v>24</v>
      </c>
      <c r="S2897" s="1">
        <v>500</v>
      </c>
      <c r="T2897" s="1">
        <v>66</v>
      </c>
      <c r="U2897" s="1">
        <v>0</v>
      </c>
      <c r="V2897" s="1">
        <v>19</v>
      </c>
      <c r="W2897" s="1">
        <v>1</v>
      </c>
      <c r="X2897" s="1">
        <v>0</v>
      </c>
      <c r="Y2897" s="1">
        <v>0</v>
      </c>
      <c r="Z2897" s="1">
        <v>3</v>
      </c>
      <c r="AA2897" s="1">
        <v>1</v>
      </c>
      <c r="AB2897" s="1">
        <v>0</v>
      </c>
      <c r="AC2897" s="1">
        <v>704</v>
      </c>
      <c r="AD2897" s="1">
        <v>0</v>
      </c>
      <c r="AE2897" s="1">
        <v>866</v>
      </c>
      <c r="AF2897" s="1">
        <v>0</v>
      </c>
      <c r="AG2897" s="1">
        <v>28</v>
      </c>
      <c r="AH2897" s="1">
        <v>800</v>
      </c>
      <c r="AI2897" s="1">
        <v>2398</v>
      </c>
      <c r="AJ2897" s="1" t="s">
        <v>4348</v>
      </c>
      <c r="AK2897" s="1" t="s">
        <v>10044</v>
      </c>
      <c r="AL2897" s="1" t="s">
        <v>10045</v>
      </c>
      <c r="AM2897" s="1" t="s">
        <v>12</v>
      </c>
      <c r="AN2897" s="1" t="s">
        <v>23098</v>
      </c>
      <c r="AO2897" s="1" t="s">
        <v>364</v>
      </c>
      <c r="AP2897" s="1" t="s">
        <v>86</v>
      </c>
      <c r="AQ2897" s="1" t="s">
        <v>25</v>
      </c>
      <c r="AR2897" s="1" t="s">
        <v>30</v>
      </c>
      <c r="AS2897" s="1" t="s">
        <v>23091</v>
      </c>
      <c r="AT2897" s="1" t="s">
        <v>26</v>
      </c>
    </row>
    <row r="2898" spans="1:46" x14ac:dyDescent="0.25">
      <c r="A2898" s="1" t="s">
        <v>20479</v>
      </c>
      <c r="B2898" s="2" t="s">
        <v>23101</v>
      </c>
      <c r="C2898" s="2" t="s">
        <v>23107</v>
      </c>
      <c r="D2898" s="1">
        <v>0</v>
      </c>
      <c r="E2898" s="1">
        <v>0</v>
      </c>
      <c r="F2898" s="1">
        <v>1</v>
      </c>
      <c r="G2898" s="1">
        <v>1</v>
      </c>
      <c r="H2898" s="6">
        <v>1</v>
      </c>
      <c r="I2898">
        <v>0</v>
      </c>
      <c r="J2898" s="1">
        <v>35</v>
      </c>
      <c r="K2898" s="1">
        <v>1</v>
      </c>
      <c r="L2898" s="1">
        <v>680</v>
      </c>
      <c r="M2898" s="6">
        <v>0.54</v>
      </c>
      <c r="N2898" s="4">
        <v>1680</v>
      </c>
      <c r="O2898" s="4">
        <v>140</v>
      </c>
      <c r="P2898" s="4">
        <v>800</v>
      </c>
      <c r="Q2898" s="3">
        <v>0.3</v>
      </c>
      <c r="R2898" s="1">
        <v>24</v>
      </c>
      <c r="S2898" s="1">
        <v>800</v>
      </c>
      <c r="T2898" s="1">
        <v>92</v>
      </c>
      <c r="U2898" s="1">
        <v>0</v>
      </c>
      <c r="V2898" s="1">
        <v>19</v>
      </c>
      <c r="W2898" s="1">
        <v>0</v>
      </c>
      <c r="X2898" s="1">
        <v>0</v>
      </c>
      <c r="Y2898" s="1">
        <v>0</v>
      </c>
      <c r="Z2898" s="1">
        <v>2</v>
      </c>
      <c r="AA2898" s="1">
        <v>1</v>
      </c>
      <c r="AB2898" s="1">
        <v>0</v>
      </c>
      <c r="AC2898" s="1">
        <v>80</v>
      </c>
      <c r="AD2898" s="1">
        <v>0</v>
      </c>
      <c r="AE2898" s="1">
        <v>0</v>
      </c>
      <c r="AF2898" s="1">
        <v>0</v>
      </c>
      <c r="AG2898" s="1">
        <v>0</v>
      </c>
      <c r="AH2898" s="1">
        <v>500</v>
      </c>
      <c r="AI2898" s="1">
        <v>580</v>
      </c>
      <c r="AJ2898" s="1" t="s">
        <v>10063</v>
      </c>
      <c r="AK2898" s="1" t="s">
        <v>10064</v>
      </c>
      <c r="AL2898" s="1" t="s">
        <v>10065</v>
      </c>
      <c r="AM2898" s="1" t="s">
        <v>12</v>
      </c>
      <c r="AN2898" s="1" t="s">
        <v>23098</v>
      </c>
      <c r="AO2898" s="1" t="s">
        <v>364</v>
      </c>
      <c r="AP2898" s="1" t="s">
        <v>57</v>
      </c>
      <c r="AQ2898" s="1" t="s">
        <v>25</v>
      </c>
      <c r="AR2898" s="1" t="s">
        <v>30</v>
      </c>
      <c r="AS2898" s="1" t="s">
        <v>23091</v>
      </c>
      <c r="AT2898" s="1" t="s">
        <v>26</v>
      </c>
    </row>
    <row r="2899" spans="1:46" x14ac:dyDescent="0.25">
      <c r="A2899" s="1" t="s">
        <v>22788</v>
      </c>
      <c r="B2899" s="2" t="s">
        <v>23101</v>
      </c>
      <c r="C2899" s="2" t="s">
        <v>23107</v>
      </c>
      <c r="D2899" s="1">
        <v>1</v>
      </c>
      <c r="E2899" s="1">
        <v>0</v>
      </c>
      <c r="F2899" s="1">
        <v>2</v>
      </c>
      <c r="G2899" s="1">
        <v>3</v>
      </c>
      <c r="H2899" s="6">
        <v>0.66666666666666663</v>
      </c>
      <c r="I2899">
        <v>0</v>
      </c>
      <c r="J2899" s="1">
        <v>40</v>
      </c>
      <c r="K2899" s="1">
        <v>0</v>
      </c>
      <c r="L2899" s="1">
        <v>672</v>
      </c>
      <c r="M2899" s="6">
        <v>0.52</v>
      </c>
      <c r="N2899" s="4">
        <v>2300</v>
      </c>
      <c r="O2899" s="4">
        <v>175</v>
      </c>
      <c r="P2899" s="4">
        <v>250</v>
      </c>
      <c r="Q2899" s="3">
        <v>0.33</v>
      </c>
      <c r="R2899" s="1">
        <v>12</v>
      </c>
      <c r="S2899" s="1">
        <v>250</v>
      </c>
      <c r="T2899" s="1">
        <v>19</v>
      </c>
      <c r="U2899" s="1">
        <v>1</v>
      </c>
      <c r="V2899" s="1">
        <v>19</v>
      </c>
      <c r="W2899" s="1">
        <v>0</v>
      </c>
      <c r="X2899" s="1">
        <v>0</v>
      </c>
      <c r="Y2899" s="1">
        <v>1</v>
      </c>
      <c r="Z2899" s="1">
        <v>1</v>
      </c>
      <c r="AA2899" s="1">
        <v>0</v>
      </c>
      <c r="AB2899" s="1">
        <v>0</v>
      </c>
      <c r="AC2899" s="1">
        <v>0</v>
      </c>
      <c r="AD2899" s="1">
        <v>0</v>
      </c>
      <c r="AE2899" s="1">
        <v>1038</v>
      </c>
      <c r="AF2899" s="1">
        <v>298</v>
      </c>
      <c r="AG2899" s="1">
        <v>0</v>
      </c>
      <c r="AH2899" s="1">
        <v>200</v>
      </c>
      <c r="AI2899" s="1">
        <v>1536</v>
      </c>
      <c r="AJ2899" s="1" t="s">
        <v>16239</v>
      </c>
      <c r="AK2899" s="1" t="s">
        <v>16240</v>
      </c>
      <c r="AL2899" s="1" t="s">
        <v>16241</v>
      </c>
      <c r="AM2899" s="1" t="s">
        <v>12</v>
      </c>
      <c r="AN2899" s="1" t="s">
        <v>23097</v>
      </c>
      <c r="AO2899" s="1" t="s">
        <v>86</v>
      </c>
      <c r="AP2899" s="1" t="s">
        <v>57</v>
      </c>
      <c r="AQ2899" s="1" t="s">
        <v>25</v>
      </c>
      <c r="AR2899" s="1" t="s">
        <v>19</v>
      </c>
      <c r="AS2899" s="1" t="s">
        <v>23090</v>
      </c>
      <c r="AT2899" s="1" t="s">
        <v>26</v>
      </c>
    </row>
    <row r="2900" spans="1:46" x14ac:dyDescent="0.25">
      <c r="A2900" s="1" t="s">
        <v>17396</v>
      </c>
      <c r="B2900" s="2" t="s">
        <v>23101</v>
      </c>
      <c r="C2900" s="2" t="s">
        <v>23107</v>
      </c>
      <c r="D2900" s="1">
        <v>1</v>
      </c>
      <c r="E2900" s="1">
        <v>0</v>
      </c>
      <c r="F2900" s="1">
        <v>2</v>
      </c>
      <c r="G2900" s="1">
        <v>3</v>
      </c>
      <c r="H2900" s="6">
        <v>0.66666666666666663</v>
      </c>
      <c r="I2900">
        <v>0</v>
      </c>
      <c r="J2900" s="1">
        <v>31</v>
      </c>
      <c r="K2900" s="1">
        <v>1</v>
      </c>
      <c r="L2900" s="1">
        <v>663</v>
      </c>
      <c r="M2900" s="6">
        <v>0.11</v>
      </c>
      <c r="N2900" s="4">
        <v>16000</v>
      </c>
      <c r="O2900" s="4">
        <v>1200</v>
      </c>
      <c r="P2900" s="4">
        <v>800</v>
      </c>
      <c r="Q2900" s="3">
        <v>0.34</v>
      </c>
      <c r="R2900" s="1">
        <v>24</v>
      </c>
      <c r="S2900" s="1">
        <v>800</v>
      </c>
      <c r="T2900" s="1">
        <v>32</v>
      </c>
      <c r="U2900" s="1">
        <v>1</v>
      </c>
      <c r="V2900" s="1">
        <v>19</v>
      </c>
      <c r="W2900" s="1">
        <v>1</v>
      </c>
      <c r="X2900" s="1">
        <v>1</v>
      </c>
      <c r="Y2900" s="1">
        <v>0</v>
      </c>
      <c r="Z2900" s="1">
        <v>2</v>
      </c>
      <c r="AA2900" s="1">
        <v>1</v>
      </c>
      <c r="AB2900" s="1">
        <v>1</v>
      </c>
      <c r="AC2900" s="1">
        <v>0</v>
      </c>
      <c r="AD2900" s="1">
        <v>810</v>
      </c>
      <c r="AE2900" s="1">
        <v>0</v>
      </c>
      <c r="AF2900" s="1">
        <v>800</v>
      </c>
      <c r="AG2900" s="1">
        <v>0</v>
      </c>
      <c r="AH2900" s="1">
        <v>330</v>
      </c>
      <c r="AI2900" s="1">
        <v>1940</v>
      </c>
      <c r="AJ2900" s="1" t="s">
        <v>1234</v>
      </c>
      <c r="AK2900" s="1" t="s">
        <v>1235</v>
      </c>
      <c r="AL2900" s="1" t="s">
        <v>1236</v>
      </c>
      <c r="AM2900" s="1" t="s">
        <v>12</v>
      </c>
      <c r="AN2900" s="1" t="s">
        <v>23098</v>
      </c>
      <c r="AO2900" s="1" t="s">
        <v>86</v>
      </c>
      <c r="AP2900" s="1" t="s">
        <v>86</v>
      </c>
      <c r="AQ2900" s="1" t="s">
        <v>14</v>
      </c>
      <c r="AR2900" s="1" t="s">
        <v>30</v>
      </c>
      <c r="AS2900" s="1" t="s">
        <v>23091</v>
      </c>
      <c r="AT2900" s="1" t="s">
        <v>101</v>
      </c>
    </row>
    <row r="2901" spans="1:46" x14ac:dyDescent="0.25">
      <c r="A2901" s="1" t="s">
        <v>17394</v>
      </c>
      <c r="B2901" s="2" t="s">
        <v>23101</v>
      </c>
      <c r="C2901" s="2" t="s">
        <v>23107</v>
      </c>
      <c r="D2901" s="1">
        <v>0</v>
      </c>
      <c r="E2901" s="1">
        <v>0</v>
      </c>
      <c r="F2901" s="1">
        <v>1</v>
      </c>
      <c r="G2901" s="1">
        <v>1</v>
      </c>
      <c r="H2901" s="6">
        <v>1</v>
      </c>
      <c r="I2901">
        <v>0</v>
      </c>
      <c r="J2901" s="1">
        <v>51</v>
      </c>
      <c r="K2901" s="1">
        <v>0</v>
      </c>
      <c r="L2901" s="1">
        <v>802</v>
      </c>
      <c r="M2901" s="6">
        <v>0.51</v>
      </c>
      <c r="N2901" s="4">
        <v>3600</v>
      </c>
      <c r="O2901" s="4">
        <v>300</v>
      </c>
      <c r="P2901" s="4">
        <v>300</v>
      </c>
      <c r="Q2901" s="3">
        <v>0.3</v>
      </c>
      <c r="R2901" s="1">
        <v>12</v>
      </c>
      <c r="S2901" s="1">
        <v>300</v>
      </c>
      <c r="T2901" s="1">
        <v>27</v>
      </c>
      <c r="U2901" s="1">
        <v>1</v>
      </c>
      <c r="V2901" s="1">
        <v>19</v>
      </c>
      <c r="W2901" s="1">
        <v>0</v>
      </c>
      <c r="X2901" s="1">
        <v>1</v>
      </c>
      <c r="Y2901" s="1">
        <v>1</v>
      </c>
      <c r="Z2901" s="1">
        <v>0</v>
      </c>
      <c r="AA2901" s="1">
        <v>1</v>
      </c>
      <c r="AB2901" s="1">
        <v>0</v>
      </c>
      <c r="AC2901" s="1">
        <v>0</v>
      </c>
      <c r="AD2901" s="1">
        <v>0</v>
      </c>
      <c r="AE2901" s="1">
        <v>3158</v>
      </c>
      <c r="AF2901" s="1">
        <v>0</v>
      </c>
      <c r="AG2901" s="1">
        <v>120</v>
      </c>
      <c r="AH2901" s="1">
        <v>0</v>
      </c>
      <c r="AI2901" s="1">
        <v>3278</v>
      </c>
      <c r="AJ2901" s="1" t="s">
        <v>1228</v>
      </c>
      <c r="AK2901" s="1" t="s">
        <v>1229</v>
      </c>
      <c r="AL2901" s="1" t="s">
        <v>1230</v>
      </c>
      <c r="AM2901" s="1" t="s">
        <v>12</v>
      </c>
      <c r="AN2901" s="1" t="s">
        <v>23097</v>
      </c>
      <c r="AO2901" s="1" t="s">
        <v>86</v>
      </c>
      <c r="AP2901" s="1" t="s">
        <v>57</v>
      </c>
      <c r="AQ2901" s="1" t="s">
        <v>14</v>
      </c>
      <c r="AR2901" s="1" t="s">
        <v>19</v>
      </c>
      <c r="AS2901" s="1" t="s">
        <v>23091</v>
      </c>
      <c r="AT2901" s="1" t="s">
        <v>26</v>
      </c>
    </row>
    <row r="2902" spans="1:46" x14ac:dyDescent="0.25">
      <c r="A2902" s="1" t="s">
        <v>18159</v>
      </c>
      <c r="B2902" s="2" t="s">
        <v>23101</v>
      </c>
      <c r="C2902" s="2" t="s">
        <v>23107</v>
      </c>
      <c r="D2902" s="1">
        <v>0</v>
      </c>
      <c r="E2902" s="1">
        <v>0</v>
      </c>
      <c r="F2902" s="1">
        <v>1</v>
      </c>
      <c r="G2902" s="1">
        <v>1</v>
      </c>
      <c r="H2902" s="6">
        <v>1</v>
      </c>
      <c r="I2902">
        <v>0</v>
      </c>
      <c r="J2902" s="1">
        <v>31</v>
      </c>
      <c r="K2902" s="1">
        <v>0</v>
      </c>
      <c r="L2902" s="1">
        <v>672</v>
      </c>
      <c r="M2902" s="6">
        <v>0.66</v>
      </c>
      <c r="N2902" s="4">
        <v>2600</v>
      </c>
      <c r="O2902" s="4">
        <v>230</v>
      </c>
      <c r="P2902" s="4">
        <v>300</v>
      </c>
      <c r="Q2902" s="3">
        <v>0.32</v>
      </c>
      <c r="R2902" s="1">
        <v>24</v>
      </c>
      <c r="S2902" s="1">
        <v>300</v>
      </c>
      <c r="T2902" s="1">
        <v>32</v>
      </c>
      <c r="U2902" s="1">
        <v>1</v>
      </c>
      <c r="V2902" s="1">
        <v>19</v>
      </c>
      <c r="W2902" s="1">
        <v>0</v>
      </c>
      <c r="X2902" s="1">
        <v>0</v>
      </c>
      <c r="Y2902" s="1">
        <v>0</v>
      </c>
      <c r="Z2902" s="1">
        <v>2</v>
      </c>
      <c r="AA2902" s="1">
        <v>1</v>
      </c>
      <c r="AB2902" s="1">
        <v>0</v>
      </c>
      <c r="AC2902" s="1">
        <v>0</v>
      </c>
      <c r="AD2902" s="1">
        <v>0</v>
      </c>
      <c r="AE2902" s="1">
        <v>900</v>
      </c>
      <c r="AF2902" s="1">
        <v>1824</v>
      </c>
      <c r="AG2902" s="1">
        <v>119</v>
      </c>
      <c r="AH2902" s="1">
        <v>0</v>
      </c>
      <c r="AI2902" s="1">
        <v>2843</v>
      </c>
      <c r="AJ2902" s="1" t="s">
        <v>3538</v>
      </c>
      <c r="AK2902" s="1" t="s">
        <v>3539</v>
      </c>
      <c r="AL2902" s="1" t="s">
        <v>3540</v>
      </c>
      <c r="AM2902" s="1" t="s">
        <v>12</v>
      </c>
      <c r="AN2902" s="1" t="s">
        <v>23097</v>
      </c>
      <c r="AO2902" s="1" t="s">
        <v>86</v>
      </c>
      <c r="AP2902" s="1" t="s">
        <v>57</v>
      </c>
      <c r="AQ2902" s="1" t="s">
        <v>25</v>
      </c>
      <c r="AR2902" s="1" t="s">
        <v>30</v>
      </c>
      <c r="AS2902" s="1" t="s">
        <v>23091</v>
      </c>
      <c r="AT2902" s="1" t="s">
        <v>26</v>
      </c>
    </row>
    <row r="2903" spans="1:46" x14ac:dyDescent="0.25">
      <c r="A2903" s="1" t="s">
        <v>22907</v>
      </c>
      <c r="B2903" s="2" t="s">
        <v>23101</v>
      </c>
      <c r="C2903" s="2" t="s">
        <v>23107</v>
      </c>
      <c r="D2903" s="1">
        <v>0</v>
      </c>
      <c r="E2903" s="1">
        <v>0</v>
      </c>
      <c r="F2903" s="1">
        <v>1</v>
      </c>
      <c r="G2903" s="1">
        <v>1</v>
      </c>
      <c r="H2903" s="6">
        <v>1</v>
      </c>
      <c r="I2903">
        <v>1</v>
      </c>
      <c r="J2903" s="1">
        <v>41</v>
      </c>
      <c r="K2903" s="1">
        <v>0</v>
      </c>
      <c r="L2903" s="1">
        <v>610</v>
      </c>
      <c r="M2903" s="6">
        <v>0.24</v>
      </c>
      <c r="N2903" s="4">
        <v>5000</v>
      </c>
      <c r="O2903" s="4">
        <v>270</v>
      </c>
      <c r="P2903" s="4">
        <v>200</v>
      </c>
      <c r="Q2903" s="3">
        <v>0.35</v>
      </c>
      <c r="R2903" s="1">
        <v>24</v>
      </c>
      <c r="S2903" s="1">
        <v>200</v>
      </c>
      <c r="T2903" s="1">
        <v>25</v>
      </c>
      <c r="U2903" s="1">
        <v>1</v>
      </c>
      <c r="V2903" s="1">
        <v>19</v>
      </c>
      <c r="W2903" s="1">
        <v>0</v>
      </c>
      <c r="X2903" s="1">
        <v>0</v>
      </c>
      <c r="Y2903" s="1">
        <v>0</v>
      </c>
      <c r="Z2903" s="1">
        <v>3</v>
      </c>
      <c r="AA2903" s="1">
        <v>1</v>
      </c>
      <c r="AB2903" s="1">
        <v>1</v>
      </c>
      <c r="AC2903" s="1">
        <v>0</v>
      </c>
      <c r="AD2903" s="1">
        <v>0</v>
      </c>
      <c r="AE2903" s="1">
        <v>0</v>
      </c>
      <c r="AF2903" s="1">
        <v>0</v>
      </c>
      <c r="AG2903" s="1">
        <v>0</v>
      </c>
      <c r="AH2903" s="1">
        <v>900</v>
      </c>
      <c r="AI2903" s="1">
        <v>900</v>
      </c>
      <c r="AJ2903" s="1" t="s">
        <v>16566</v>
      </c>
      <c r="AK2903" s="1" t="s">
        <v>16567</v>
      </c>
      <c r="AL2903" s="1" t="s">
        <v>16568</v>
      </c>
      <c r="AM2903" s="1" t="s">
        <v>16</v>
      </c>
      <c r="AN2903" s="1" t="s">
        <v>23097</v>
      </c>
      <c r="AO2903" s="1" t="s">
        <v>86</v>
      </c>
      <c r="AP2903" s="1" t="s">
        <v>57</v>
      </c>
      <c r="AQ2903" s="1" t="s">
        <v>25</v>
      </c>
      <c r="AR2903" s="1" t="s">
        <v>30</v>
      </c>
      <c r="AS2903" s="1" t="s">
        <v>23091</v>
      </c>
      <c r="AT2903" s="1" t="s">
        <v>101</v>
      </c>
    </row>
    <row r="2904" spans="1:46" x14ac:dyDescent="0.25">
      <c r="A2904" s="1" t="s">
        <v>18918</v>
      </c>
      <c r="B2904" s="2" t="s">
        <v>23101</v>
      </c>
      <c r="C2904" s="2" t="s">
        <v>23107</v>
      </c>
      <c r="D2904" s="1">
        <v>0</v>
      </c>
      <c r="E2904" s="1">
        <v>0</v>
      </c>
      <c r="F2904" s="1">
        <v>1</v>
      </c>
      <c r="G2904" s="1">
        <v>1</v>
      </c>
      <c r="H2904" s="6">
        <v>1</v>
      </c>
      <c r="I2904">
        <v>1</v>
      </c>
      <c r="J2904" s="1">
        <v>35</v>
      </c>
      <c r="K2904" s="1">
        <v>1</v>
      </c>
      <c r="L2904" s="1">
        <v>690</v>
      </c>
      <c r="M2904" s="6">
        <v>1.24</v>
      </c>
      <c r="N2904" s="4">
        <v>1200</v>
      </c>
      <c r="O2904" s="4">
        <v>120</v>
      </c>
      <c r="P2904" s="4">
        <v>200</v>
      </c>
      <c r="Q2904" s="3">
        <v>0.32</v>
      </c>
      <c r="R2904" s="1">
        <v>12</v>
      </c>
      <c r="S2904" s="1">
        <v>200</v>
      </c>
      <c r="T2904" s="1">
        <v>29</v>
      </c>
      <c r="U2904" s="1">
        <v>1</v>
      </c>
      <c r="V2904" s="1">
        <v>19</v>
      </c>
      <c r="W2904" s="1">
        <v>0</v>
      </c>
      <c r="X2904" s="1">
        <v>0</v>
      </c>
      <c r="Y2904" s="1">
        <v>0</v>
      </c>
      <c r="Z2904" s="1">
        <v>5</v>
      </c>
      <c r="AA2904" s="1">
        <v>0</v>
      </c>
      <c r="AB2904" s="1">
        <v>1</v>
      </c>
      <c r="AC2904" s="1">
        <v>1390</v>
      </c>
      <c r="AD2904" s="1">
        <v>1919</v>
      </c>
      <c r="AE2904" s="1">
        <v>294</v>
      </c>
      <c r="AF2904" s="1">
        <v>0</v>
      </c>
      <c r="AG2904" s="1">
        <v>36</v>
      </c>
      <c r="AH2904" s="1">
        <v>800</v>
      </c>
      <c r="AI2904" s="1">
        <v>4439</v>
      </c>
      <c r="AJ2904" s="1" t="s">
        <v>420</v>
      </c>
      <c r="AK2904" s="1" t="s">
        <v>5745</v>
      </c>
      <c r="AL2904" s="1" t="s">
        <v>5746</v>
      </c>
      <c r="AM2904" s="1" t="s">
        <v>16</v>
      </c>
      <c r="AN2904" s="1" t="s">
        <v>23098</v>
      </c>
      <c r="AO2904" s="1" t="s">
        <v>86</v>
      </c>
      <c r="AP2904" s="1" t="s">
        <v>57</v>
      </c>
      <c r="AQ2904" s="1" t="s">
        <v>25</v>
      </c>
      <c r="AR2904" s="1" t="s">
        <v>30</v>
      </c>
      <c r="AS2904" s="1" t="s">
        <v>23090</v>
      </c>
      <c r="AT2904" s="1" t="s">
        <v>101</v>
      </c>
    </row>
    <row r="2905" spans="1:46" x14ac:dyDescent="0.25">
      <c r="A2905" s="1" t="s">
        <v>22287</v>
      </c>
      <c r="B2905" s="2" t="s">
        <v>23101</v>
      </c>
      <c r="C2905" s="2" t="s">
        <v>23107</v>
      </c>
      <c r="D2905" s="1">
        <v>0</v>
      </c>
      <c r="E2905" s="1">
        <v>0</v>
      </c>
      <c r="F2905" s="1">
        <v>1</v>
      </c>
      <c r="G2905" s="1">
        <v>1</v>
      </c>
      <c r="H2905" s="6">
        <v>1</v>
      </c>
      <c r="I2905">
        <v>0</v>
      </c>
      <c r="J2905" s="1">
        <v>50</v>
      </c>
      <c r="K2905" s="1">
        <v>1</v>
      </c>
      <c r="L2905" s="1">
        <v>774</v>
      </c>
      <c r="M2905" s="6">
        <v>0.3</v>
      </c>
      <c r="N2905" s="4">
        <v>4000</v>
      </c>
      <c r="O2905" s="4">
        <v>300</v>
      </c>
      <c r="P2905" s="4">
        <v>700</v>
      </c>
      <c r="Q2905" s="3">
        <v>0.14000000000000001</v>
      </c>
      <c r="R2905" s="1">
        <v>24</v>
      </c>
      <c r="S2905" s="1">
        <v>700</v>
      </c>
      <c r="T2905" s="1">
        <v>29</v>
      </c>
      <c r="U2905" s="1">
        <v>0</v>
      </c>
      <c r="V2905" s="1">
        <v>19</v>
      </c>
      <c r="W2905" s="1">
        <v>0</v>
      </c>
      <c r="X2905" s="1">
        <v>0</v>
      </c>
      <c r="Y2905" s="1">
        <v>0</v>
      </c>
      <c r="Z2905" s="1">
        <v>0</v>
      </c>
      <c r="AA2905" s="1">
        <v>1</v>
      </c>
      <c r="AB2905" s="1">
        <v>0</v>
      </c>
      <c r="AC2905" s="1">
        <v>159</v>
      </c>
      <c r="AD2905" s="1">
        <v>2899</v>
      </c>
      <c r="AE2905" s="1">
        <v>0</v>
      </c>
      <c r="AF2905" s="1">
        <v>0</v>
      </c>
      <c r="AG2905" s="1">
        <v>0</v>
      </c>
      <c r="AH2905" s="1">
        <v>0</v>
      </c>
      <c r="AI2905" s="1">
        <v>3058</v>
      </c>
      <c r="AJ2905" s="1" t="s">
        <v>14917</v>
      </c>
      <c r="AK2905" s="1" t="s">
        <v>14918</v>
      </c>
      <c r="AL2905" s="1" t="s">
        <v>14919</v>
      </c>
      <c r="AM2905" s="1" t="s">
        <v>12</v>
      </c>
      <c r="AN2905" s="1" t="s">
        <v>23098</v>
      </c>
      <c r="AO2905" s="1" t="s">
        <v>364</v>
      </c>
      <c r="AP2905" s="1" t="s">
        <v>57</v>
      </c>
      <c r="AQ2905" s="1" t="s">
        <v>25</v>
      </c>
      <c r="AR2905" s="1" t="s">
        <v>30</v>
      </c>
      <c r="AS2905" s="1" t="s">
        <v>23091</v>
      </c>
      <c r="AT2905" s="1" t="s">
        <v>26</v>
      </c>
    </row>
    <row r="2906" spans="1:46" x14ac:dyDescent="0.25">
      <c r="A2906" s="1" t="s">
        <v>18848</v>
      </c>
      <c r="B2906" s="2" t="s">
        <v>23101</v>
      </c>
      <c r="C2906" s="2" t="s">
        <v>23108</v>
      </c>
      <c r="D2906" s="1">
        <v>0</v>
      </c>
      <c r="E2906" s="1">
        <v>0</v>
      </c>
      <c r="F2906" s="1">
        <v>1</v>
      </c>
      <c r="G2906" s="1">
        <v>1</v>
      </c>
      <c r="H2906" s="6">
        <v>1</v>
      </c>
      <c r="I2906">
        <v>0</v>
      </c>
      <c r="J2906" s="1">
        <v>36</v>
      </c>
      <c r="K2906" s="1">
        <v>0</v>
      </c>
      <c r="L2906" s="1">
        <v>840</v>
      </c>
      <c r="M2906" s="6">
        <v>0.16</v>
      </c>
      <c r="N2906" s="4">
        <v>1200</v>
      </c>
      <c r="O2906" s="4">
        <v>100</v>
      </c>
      <c r="P2906" s="4">
        <v>300</v>
      </c>
      <c r="Q2906" s="3">
        <v>0.25</v>
      </c>
      <c r="R2906" s="1">
        <v>24</v>
      </c>
      <c r="S2906" s="1">
        <v>300</v>
      </c>
      <c r="T2906" s="1">
        <v>35</v>
      </c>
      <c r="U2906" s="1">
        <v>1</v>
      </c>
      <c r="V2906" s="1">
        <v>19</v>
      </c>
      <c r="W2906" s="1">
        <v>0</v>
      </c>
      <c r="X2906" s="1">
        <v>1</v>
      </c>
      <c r="Y2906" s="1">
        <v>1</v>
      </c>
      <c r="Z2906" s="1">
        <v>3</v>
      </c>
      <c r="AA2906" s="1">
        <v>1</v>
      </c>
      <c r="AB2906" s="1">
        <v>1</v>
      </c>
      <c r="AC2906" s="1">
        <v>0</v>
      </c>
      <c r="AD2906" s="1">
        <v>0</v>
      </c>
      <c r="AE2906" s="1">
        <v>0</v>
      </c>
      <c r="AF2906" s="1">
        <v>0</v>
      </c>
      <c r="AG2906" s="1">
        <v>0</v>
      </c>
      <c r="AH2906" s="1">
        <v>0</v>
      </c>
      <c r="AI2906" s="1">
        <v>0</v>
      </c>
      <c r="AJ2906" s="1" t="s">
        <v>276</v>
      </c>
      <c r="AK2906" s="1" t="s">
        <v>5542</v>
      </c>
      <c r="AL2906" s="1" t="s">
        <v>5543</v>
      </c>
      <c r="AM2906" s="1" t="s">
        <v>12</v>
      </c>
      <c r="AN2906" s="1" t="s">
        <v>23097</v>
      </c>
      <c r="AO2906" s="1" t="s">
        <v>86</v>
      </c>
      <c r="AP2906" s="1" t="s">
        <v>57</v>
      </c>
      <c r="AQ2906" s="1" t="s">
        <v>14</v>
      </c>
      <c r="AR2906" s="1" t="s">
        <v>19</v>
      </c>
      <c r="AS2906" s="1" t="s">
        <v>23091</v>
      </c>
      <c r="AT2906" s="1" t="s">
        <v>101</v>
      </c>
    </row>
    <row r="2907" spans="1:46" x14ac:dyDescent="0.25">
      <c r="A2907" s="1" t="s">
        <v>22915</v>
      </c>
      <c r="B2907" s="2" t="s">
        <v>23101</v>
      </c>
      <c r="C2907" s="2" t="s">
        <v>23108</v>
      </c>
      <c r="D2907" s="1">
        <v>0</v>
      </c>
      <c r="E2907" s="1">
        <v>0</v>
      </c>
      <c r="F2907" s="1">
        <v>1</v>
      </c>
      <c r="G2907" s="1">
        <v>1</v>
      </c>
      <c r="H2907" s="6">
        <v>1</v>
      </c>
      <c r="I2907">
        <v>0</v>
      </c>
      <c r="J2907" s="1">
        <v>37</v>
      </c>
      <c r="K2907" s="1">
        <v>1</v>
      </c>
      <c r="L2907" s="1">
        <v>689</v>
      </c>
      <c r="M2907" s="6">
        <v>0.62</v>
      </c>
      <c r="N2907" s="4">
        <v>3600</v>
      </c>
      <c r="O2907" s="4">
        <v>220</v>
      </c>
      <c r="P2907" s="4">
        <v>200</v>
      </c>
      <c r="Q2907" s="3">
        <v>0.28999999999999998</v>
      </c>
      <c r="R2907" s="1">
        <v>12</v>
      </c>
      <c r="S2907" s="1">
        <v>200</v>
      </c>
      <c r="T2907" s="1">
        <v>24</v>
      </c>
      <c r="U2907" s="1">
        <v>1</v>
      </c>
      <c r="V2907" s="1">
        <v>19</v>
      </c>
      <c r="W2907" s="1">
        <v>0</v>
      </c>
      <c r="X2907" s="1">
        <v>0</v>
      </c>
      <c r="Y2907" s="1">
        <v>0</v>
      </c>
      <c r="Z2907" s="1">
        <v>3</v>
      </c>
      <c r="AA2907" s="1">
        <v>0</v>
      </c>
      <c r="AB2907" s="1">
        <v>0</v>
      </c>
      <c r="AC2907" s="1">
        <v>700</v>
      </c>
      <c r="AD2907" s="1">
        <v>300</v>
      </c>
      <c r="AE2907" s="1">
        <v>600</v>
      </c>
      <c r="AF2907" s="1">
        <v>0</v>
      </c>
      <c r="AG2907" s="1">
        <v>220</v>
      </c>
      <c r="AH2907" s="1">
        <v>900</v>
      </c>
      <c r="AI2907" s="1">
        <v>2720</v>
      </c>
      <c r="AJ2907" s="1" t="s">
        <v>16590</v>
      </c>
      <c r="AK2907" s="1" t="s">
        <v>16591</v>
      </c>
      <c r="AL2907" s="1" t="s">
        <v>16592</v>
      </c>
      <c r="AM2907" s="1" t="s">
        <v>12</v>
      </c>
      <c r="AN2907" s="1" t="s">
        <v>23098</v>
      </c>
      <c r="AO2907" s="1" t="s">
        <v>86</v>
      </c>
      <c r="AP2907" s="1" t="s">
        <v>57</v>
      </c>
      <c r="AQ2907" s="1" t="s">
        <v>25</v>
      </c>
      <c r="AR2907" s="1" t="s">
        <v>30</v>
      </c>
      <c r="AS2907" s="1" t="s">
        <v>23090</v>
      </c>
      <c r="AT2907" s="1" t="s">
        <v>26</v>
      </c>
    </row>
    <row r="2908" spans="1:46" x14ac:dyDescent="0.25">
      <c r="A2908" s="1" t="s">
        <v>21167</v>
      </c>
      <c r="B2908" s="2" t="s">
        <v>23101</v>
      </c>
      <c r="C2908" s="2" t="s">
        <v>23108</v>
      </c>
      <c r="D2908" s="1">
        <v>0</v>
      </c>
      <c r="E2908" s="1">
        <v>1</v>
      </c>
      <c r="F2908" s="1">
        <v>2</v>
      </c>
      <c r="G2908" s="1">
        <v>3</v>
      </c>
      <c r="H2908" s="6">
        <v>0.66666666666666663</v>
      </c>
      <c r="I2908">
        <v>0</v>
      </c>
      <c r="J2908" s="1">
        <v>33</v>
      </c>
      <c r="K2908" s="1">
        <v>0</v>
      </c>
      <c r="L2908" s="1">
        <v>692</v>
      </c>
      <c r="M2908" s="6">
        <v>0.19</v>
      </c>
      <c r="N2908" s="4">
        <v>3400</v>
      </c>
      <c r="O2908" s="4">
        <v>250</v>
      </c>
      <c r="P2908" s="4">
        <v>300</v>
      </c>
      <c r="Q2908" s="3">
        <v>0.3</v>
      </c>
      <c r="R2908" s="1">
        <v>12</v>
      </c>
      <c r="S2908" s="1">
        <v>300</v>
      </c>
      <c r="T2908" s="1">
        <v>25</v>
      </c>
      <c r="U2908" s="1">
        <v>1</v>
      </c>
      <c r="V2908" s="1">
        <v>19</v>
      </c>
      <c r="W2908" s="1">
        <v>0</v>
      </c>
      <c r="X2908" s="1">
        <v>0</v>
      </c>
      <c r="Y2908" s="1">
        <v>1</v>
      </c>
      <c r="Z2908" s="1">
        <v>1</v>
      </c>
      <c r="AA2908" s="1">
        <v>1</v>
      </c>
      <c r="AB2908" s="1">
        <v>0</v>
      </c>
      <c r="AC2908" s="1">
        <v>0</v>
      </c>
      <c r="AD2908" s="1">
        <v>0</v>
      </c>
      <c r="AE2908" s="1">
        <v>0</v>
      </c>
      <c r="AF2908" s="1">
        <v>366</v>
      </c>
      <c r="AG2908" s="1">
        <v>0</v>
      </c>
      <c r="AH2908" s="1">
        <v>0</v>
      </c>
      <c r="AI2908" s="1">
        <v>366</v>
      </c>
      <c r="AJ2908" s="1" t="s">
        <v>11936</v>
      </c>
      <c r="AK2908" s="1" t="s">
        <v>11937</v>
      </c>
      <c r="AL2908" s="1" t="s">
        <v>11938</v>
      </c>
      <c r="AM2908" s="1" t="s">
        <v>12</v>
      </c>
      <c r="AN2908" s="1" t="s">
        <v>23097</v>
      </c>
      <c r="AO2908" s="1" t="s">
        <v>86</v>
      </c>
      <c r="AP2908" s="1" t="s">
        <v>57</v>
      </c>
      <c r="AQ2908" s="1" t="s">
        <v>25</v>
      </c>
      <c r="AR2908" s="1" t="s">
        <v>19</v>
      </c>
      <c r="AS2908" s="1" t="s">
        <v>23091</v>
      </c>
      <c r="AT2908" s="1" t="s">
        <v>26</v>
      </c>
    </row>
    <row r="2909" spans="1:46" x14ac:dyDescent="0.25">
      <c r="A2909" s="1" t="s">
        <v>18867</v>
      </c>
      <c r="B2909" s="2" t="s">
        <v>23101</v>
      </c>
      <c r="C2909" s="2" t="s">
        <v>23108</v>
      </c>
      <c r="D2909" s="1">
        <v>0</v>
      </c>
      <c r="E2909" s="1">
        <v>0</v>
      </c>
      <c r="F2909" s="1">
        <v>1</v>
      </c>
      <c r="G2909" s="1">
        <v>1</v>
      </c>
      <c r="H2909" s="6">
        <v>1</v>
      </c>
      <c r="I2909">
        <v>1</v>
      </c>
      <c r="J2909" s="1">
        <v>41</v>
      </c>
      <c r="K2909" s="1">
        <v>0</v>
      </c>
      <c r="L2909" s="1">
        <v>726</v>
      </c>
      <c r="M2909" s="6">
        <v>0.17</v>
      </c>
      <c r="N2909" s="4">
        <v>7000</v>
      </c>
      <c r="O2909" s="4">
        <v>600</v>
      </c>
      <c r="P2909" s="4">
        <v>500</v>
      </c>
      <c r="Q2909" s="3">
        <v>0.31</v>
      </c>
      <c r="R2909" s="1">
        <v>12</v>
      </c>
      <c r="S2909" s="1">
        <v>500</v>
      </c>
      <c r="T2909" s="1">
        <v>51</v>
      </c>
      <c r="U2909" s="1">
        <v>1</v>
      </c>
      <c r="V2909" s="1">
        <v>19</v>
      </c>
      <c r="W2909" s="1">
        <v>1</v>
      </c>
      <c r="X2909" s="1">
        <v>0</v>
      </c>
      <c r="Y2909" s="1">
        <v>1</v>
      </c>
      <c r="Z2909" s="1">
        <v>1</v>
      </c>
      <c r="AA2909" s="1">
        <v>1</v>
      </c>
      <c r="AB2909" s="1">
        <v>1</v>
      </c>
      <c r="AC2909" s="1">
        <v>922</v>
      </c>
      <c r="AD2909" s="1">
        <v>0</v>
      </c>
      <c r="AE2909" s="1">
        <v>0</v>
      </c>
      <c r="AF2909" s="1">
        <v>0</v>
      </c>
      <c r="AG2909" s="1">
        <v>0</v>
      </c>
      <c r="AH2909" s="1">
        <v>450</v>
      </c>
      <c r="AI2909" s="1">
        <v>1372</v>
      </c>
      <c r="AJ2909" s="1" t="s">
        <v>5594</v>
      </c>
      <c r="AK2909" s="1" t="s">
        <v>5595</v>
      </c>
      <c r="AL2909" s="1" t="s">
        <v>5596</v>
      </c>
      <c r="AM2909" s="1" t="s">
        <v>16</v>
      </c>
      <c r="AN2909" s="1" t="s">
        <v>23097</v>
      </c>
      <c r="AO2909" s="1" t="s">
        <v>86</v>
      </c>
      <c r="AP2909" s="1" t="s">
        <v>86</v>
      </c>
      <c r="AQ2909" s="1" t="s">
        <v>25</v>
      </c>
      <c r="AR2909" s="1" t="s">
        <v>19</v>
      </c>
      <c r="AS2909" s="1" t="s">
        <v>23091</v>
      </c>
      <c r="AT2909" s="1" t="s">
        <v>101</v>
      </c>
    </row>
    <row r="2910" spans="1:46" x14ac:dyDescent="0.25">
      <c r="A2910" s="1" t="s">
        <v>17628</v>
      </c>
      <c r="B2910" s="2" t="s">
        <v>23101</v>
      </c>
      <c r="C2910" s="2" t="s">
        <v>23108</v>
      </c>
      <c r="D2910" s="1">
        <v>0</v>
      </c>
      <c r="E2910" s="1">
        <v>0</v>
      </c>
      <c r="F2910" s="1">
        <v>1</v>
      </c>
      <c r="G2910" s="1">
        <v>1</v>
      </c>
      <c r="H2910" s="6">
        <v>1</v>
      </c>
      <c r="I2910">
        <v>1</v>
      </c>
      <c r="J2910" s="1">
        <v>34</v>
      </c>
      <c r="K2910" s="1">
        <v>1</v>
      </c>
      <c r="L2910" s="1">
        <v>596</v>
      </c>
      <c r="M2910" s="6">
        <v>0.19</v>
      </c>
      <c r="N2910" s="4">
        <v>2196</v>
      </c>
      <c r="O2910" s="4">
        <v>183</v>
      </c>
      <c r="P2910" s="4">
        <v>350</v>
      </c>
      <c r="Q2910" s="3">
        <v>0.25</v>
      </c>
      <c r="R2910" s="1">
        <v>24</v>
      </c>
      <c r="S2910" s="1">
        <v>350</v>
      </c>
      <c r="T2910" s="1">
        <v>35</v>
      </c>
      <c r="U2910" s="1">
        <v>0</v>
      </c>
      <c r="V2910" s="1">
        <v>19</v>
      </c>
      <c r="W2910" s="1">
        <v>0</v>
      </c>
      <c r="X2910" s="1">
        <v>0</v>
      </c>
      <c r="Y2910" s="1">
        <v>0</v>
      </c>
      <c r="Z2910" s="1">
        <v>2</v>
      </c>
      <c r="AA2910" s="1">
        <v>1</v>
      </c>
      <c r="AB2910" s="1">
        <v>1</v>
      </c>
      <c r="AC2910" s="1">
        <v>0</v>
      </c>
      <c r="AD2910" s="1">
        <v>0</v>
      </c>
      <c r="AE2910" s="1">
        <v>0</v>
      </c>
      <c r="AF2910" s="1">
        <v>0</v>
      </c>
      <c r="AG2910" s="1">
        <v>0</v>
      </c>
      <c r="AH2910" s="1">
        <v>300</v>
      </c>
      <c r="AI2910" s="1">
        <v>300</v>
      </c>
      <c r="AJ2910" s="1" t="s">
        <v>1965</v>
      </c>
      <c r="AK2910" s="1" t="s">
        <v>1966</v>
      </c>
      <c r="AL2910" s="1" t="s">
        <v>1967</v>
      </c>
      <c r="AM2910" s="1" t="s">
        <v>16</v>
      </c>
      <c r="AN2910" s="1" t="s">
        <v>23098</v>
      </c>
      <c r="AO2910" s="1" t="s">
        <v>364</v>
      </c>
      <c r="AP2910" s="1" t="s">
        <v>57</v>
      </c>
      <c r="AQ2910" s="1" t="s">
        <v>25</v>
      </c>
      <c r="AR2910" s="1" t="s">
        <v>30</v>
      </c>
      <c r="AS2910" s="1" t="s">
        <v>23091</v>
      </c>
      <c r="AT2910" s="1" t="s">
        <v>101</v>
      </c>
    </row>
    <row r="2911" spans="1:46" x14ac:dyDescent="0.25">
      <c r="A2911" s="1" t="s">
        <v>20150</v>
      </c>
      <c r="B2911" s="2" t="s">
        <v>23101</v>
      </c>
      <c r="C2911" s="2" t="s">
        <v>23108</v>
      </c>
      <c r="D2911" s="1">
        <v>0</v>
      </c>
      <c r="E2911" s="1">
        <v>0</v>
      </c>
      <c r="F2911" s="1">
        <v>1</v>
      </c>
      <c r="G2911" s="1">
        <v>1</v>
      </c>
      <c r="H2911" s="6">
        <v>1</v>
      </c>
      <c r="I2911">
        <v>0</v>
      </c>
      <c r="J2911" s="1">
        <v>25</v>
      </c>
      <c r="K2911" s="1">
        <v>1</v>
      </c>
      <c r="L2911" s="1">
        <v>677</v>
      </c>
      <c r="M2911" s="6">
        <v>0.18</v>
      </c>
      <c r="N2911" s="4">
        <v>2160</v>
      </c>
      <c r="O2911" s="4">
        <v>180</v>
      </c>
      <c r="P2911" s="4">
        <v>400</v>
      </c>
      <c r="Q2911" s="3">
        <v>0.35</v>
      </c>
      <c r="R2911" s="1">
        <v>18</v>
      </c>
      <c r="S2911" s="1">
        <v>400</v>
      </c>
      <c r="T2911" s="1">
        <v>41</v>
      </c>
      <c r="U2911" s="1">
        <v>1</v>
      </c>
      <c r="V2911" s="1">
        <v>19</v>
      </c>
      <c r="W2911" s="1">
        <v>0</v>
      </c>
      <c r="X2911" s="1">
        <v>1</v>
      </c>
      <c r="Y2911" s="1">
        <v>1</v>
      </c>
      <c r="Z2911" s="1">
        <v>2</v>
      </c>
      <c r="AA2911" s="1">
        <v>1</v>
      </c>
      <c r="AB2911" s="1">
        <v>1</v>
      </c>
      <c r="AC2911" s="1">
        <v>0</v>
      </c>
      <c r="AD2911" s="1">
        <v>0</v>
      </c>
      <c r="AE2911" s="1">
        <v>0</v>
      </c>
      <c r="AF2911" s="1">
        <v>100</v>
      </c>
      <c r="AG2911" s="1">
        <v>0</v>
      </c>
      <c r="AH2911" s="1">
        <v>0</v>
      </c>
      <c r="AI2911" s="1">
        <v>100</v>
      </c>
      <c r="AJ2911" s="1" t="s">
        <v>9180</v>
      </c>
      <c r="AK2911" s="1" t="s">
        <v>9181</v>
      </c>
      <c r="AL2911" s="1" t="s">
        <v>9182</v>
      </c>
      <c r="AM2911" s="1" t="s">
        <v>12</v>
      </c>
      <c r="AN2911" s="1" t="s">
        <v>23098</v>
      </c>
      <c r="AO2911" s="1" t="s">
        <v>86</v>
      </c>
      <c r="AP2911" s="1" t="s">
        <v>57</v>
      </c>
      <c r="AQ2911" s="1" t="s">
        <v>14</v>
      </c>
      <c r="AR2911" s="1" t="s">
        <v>19</v>
      </c>
      <c r="AS2911" s="1" t="s">
        <v>23091</v>
      </c>
      <c r="AT2911" s="1" t="s">
        <v>101</v>
      </c>
    </row>
    <row r="2912" spans="1:46" x14ac:dyDescent="0.25">
      <c r="A2912" s="1" t="s">
        <v>17678</v>
      </c>
      <c r="B2912" s="2" t="s">
        <v>23101</v>
      </c>
      <c r="C2912" s="2" t="s">
        <v>23108</v>
      </c>
      <c r="D2912" s="1">
        <v>0</v>
      </c>
      <c r="E2912" s="1">
        <v>1</v>
      </c>
      <c r="F2912" s="1">
        <v>1</v>
      </c>
      <c r="G2912" s="1">
        <v>2</v>
      </c>
      <c r="H2912" s="6">
        <v>0.5</v>
      </c>
      <c r="I2912">
        <v>0</v>
      </c>
      <c r="J2912" s="1">
        <v>25</v>
      </c>
      <c r="K2912" s="1">
        <v>1</v>
      </c>
      <c r="L2912" s="1">
        <v>484</v>
      </c>
      <c r="M2912" s="6">
        <v>0.08</v>
      </c>
      <c r="N2912" s="4">
        <v>1800</v>
      </c>
      <c r="O2912" s="4">
        <v>180</v>
      </c>
      <c r="P2912" s="4">
        <v>300</v>
      </c>
      <c r="Q2912" s="3">
        <v>0.3</v>
      </c>
      <c r="R2912" s="1">
        <v>24</v>
      </c>
      <c r="S2912" s="1">
        <v>300</v>
      </c>
      <c r="T2912" s="1">
        <v>29</v>
      </c>
      <c r="U2912" s="1">
        <v>1</v>
      </c>
      <c r="V2912" s="1">
        <v>19</v>
      </c>
      <c r="W2912" s="1">
        <v>0</v>
      </c>
      <c r="X2912" s="1">
        <v>1</v>
      </c>
      <c r="Y2912" s="1">
        <v>1</v>
      </c>
      <c r="Z2912" s="1">
        <v>1</v>
      </c>
      <c r="AA2912" s="1">
        <v>1</v>
      </c>
      <c r="AB2912" s="1">
        <v>0</v>
      </c>
      <c r="AC2912" s="1">
        <v>0</v>
      </c>
      <c r="AD2912" s="1">
        <v>0</v>
      </c>
      <c r="AE2912" s="1">
        <v>0</v>
      </c>
      <c r="AF2912" s="1">
        <v>0</v>
      </c>
      <c r="AG2912" s="1">
        <v>0</v>
      </c>
      <c r="AH2912" s="1">
        <v>0</v>
      </c>
      <c r="AI2912" s="1">
        <v>0</v>
      </c>
      <c r="AJ2912" s="1" t="s">
        <v>2111</v>
      </c>
      <c r="AK2912" s="1" t="s">
        <v>2112</v>
      </c>
      <c r="AL2912" s="1" t="s">
        <v>2113</v>
      </c>
      <c r="AM2912" s="1" t="s">
        <v>12</v>
      </c>
      <c r="AN2912" s="1" t="s">
        <v>23098</v>
      </c>
      <c r="AO2912" s="1" t="s">
        <v>86</v>
      </c>
      <c r="AP2912" s="1" t="s">
        <v>57</v>
      </c>
      <c r="AQ2912" s="1" t="s">
        <v>14</v>
      </c>
      <c r="AR2912" s="1" t="s">
        <v>19</v>
      </c>
      <c r="AS2912" s="1" t="s">
        <v>23091</v>
      </c>
      <c r="AT2912" s="1" t="s">
        <v>26</v>
      </c>
    </row>
    <row r="2913" spans="1:46" x14ac:dyDescent="0.25">
      <c r="A2913" s="1" t="s">
        <v>21245</v>
      </c>
      <c r="B2913" s="2" t="s">
        <v>23101</v>
      </c>
      <c r="C2913" s="2" t="s">
        <v>23108</v>
      </c>
      <c r="D2913" s="1">
        <v>0</v>
      </c>
      <c r="E2913" s="1">
        <v>0</v>
      </c>
      <c r="F2913" s="1">
        <v>1</v>
      </c>
      <c r="G2913" s="1">
        <v>1</v>
      </c>
      <c r="H2913" s="6">
        <v>1</v>
      </c>
      <c r="I2913">
        <v>0</v>
      </c>
      <c r="J2913" s="1">
        <v>40</v>
      </c>
      <c r="K2913" s="1">
        <v>0</v>
      </c>
      <c r="L2913" s="1">
        <v>633</v>
      </c>
      <c r="M2913" s="6">
        <v>0.28000000000000003</v>
      </c>
      <c r="N2913" s="4">
        <v>2200</v>
      </c>
      <c r="O2913" s="4">
        <v>160</v>
      </c>
      <c r="P2913" s="4">
        <v>200</v>
      </c>
      <c r="Q2913" s="3">
        <v>0.25</v>
      </c>
      <c r="R2913" s="1">
        <v>12</v>
      </c>
      <c r="S2913" s="1">
        <v>200</v>
      </c>
      <c r="T2913" s="1">
        <v>26</v>
      </c>
      <c r="U2913" s="1">
        <v>1</v>
      </c>
      <c r="V2913" s="1">
        <v>19</v>
      </c>
      <c r="W2913" s="1">
        <v>0</v>
      </c>
      <c r="X2913" s="1">
        <v>0</v>
      </c>
      <c r="Y2913" s="1">
        <v>1</v>
      </c>
      <c r="Z2913" s="1">
        <v>0</v>
      </c>
      <c r="AA2913" s="1">
        <v>1</v>
      </c>
      <c r="AB2913" s="1">
        <v>0</v>
      </c>
      <c r="AC2913" s="1">
        <v>777</v>
      </c>
      <c r="AD2913" s="1">
        <v>0</v>
      </c>
      <c r="AE2913" s="1">
        <v>0</v>
      </c>
      <c r="AF2913" s="1">
        <v>0</v>
      </c>
      <c r="AG2913" s="1">
        <v>0</v>
      </c>
      <c r="AH2913" s="1">
        <v>0</v>
      </c>
      <c r="AI2913" s="1">
        <v>777</v>
      </c>
      <c r="AJ2913" s="1" t="s">
        <v>12147</v>
      </c>
      <c r="AK2913" s="1" t="s">
        <v>12148</v>
      </c>
      <c r="AL2913" s="1" t="s">
        <v>12149</v>
      </c>
      <c r="AM2913" s="1" t="s">
        <v>12</v>
      </c>
      <c r="AN2913" s="1" t="s">
        <v>23097</v>
      </c>
      <c r="AO2913" s="1" t="s">
        <v>86</v>
      </c>
      <c r="AP2913" s="1" t="s">
        <v>57</v>
      </c>
      <c r="AQ2913" s="1" t="s">
        <v>25</v>
      </c>
      <c r="AR2913" s="1" t="s">
        <v>19</v>
      </c>
      <c r="AS2913" s="1" t="s">
        <v>23091</v>
      </c>
      <c r="AT2913" s="1" t="s">
        <v>26</v>
      </c>
    </row>
    <row r="2914" spans="1:46" x14ac:dyDescent="0.25">
      <c r="A2914" s="1" t="s">
        <v>17696</v>
      </c>
      <c r="B2914" s="2" t="s">
        <v>23101</v>
      </c>
      <c r="C2914" s="2" t="s">
        <v>23108</v>
      </c>
      <c r="D2914" s="1">
        <v>0</v>
      </c>
      <c r="E2914" s="1">
        <v>2</v>
      </c>
      <c r="F2914" s="1">
        <v>2</v>
      </c>
      <c r="G2914" s="1">
        <v>4</v>
      </c>
      <c r="H2914" s="6">
        <v>0.5</v>
      </c>
      <c r="I2914">
        <v>0</v>
      </c>
      <c r="J2914" s="1">
        <v>33</v>
      </c>
      <c r="K2914" s="1">
        <v>1</v>
      </c>
      <c r="L2914" s="1">
        <v>545</v>
      </c>
      <c r="M2914" s="6">
        <v>0.38</v>
      </c>
      <c r="N2914" s="4">
        <v>4000</v>
      </c>
      <c r="O2914" s="4">
        <v>270</v>
      </c>
      <c r="P2914" s="4">
        <v>500</v>
      </c>
      <c r="Q2914" s="3">
        <v>0.3</v>
      </c>
      <c r="R2914" s="1">
        <v>24</v>
      </c>
      <c r="S2914" s="1">
        <v>500</v>
      </c>
      <c r="T2914" s="1">
        <v>55</v>
      </c>
      <c r="U2914" s="1">
        <v>1</v>
      </c>
      <c r="V2914" s="1">
        <v>19</v>
      </c>
      <c r="W2914" s="1">
        <v>0</v>
      </c>
      <c r="X2914" s="1">
        <v>0</v>
      </c>
      <c r="Y2914" s="1">
        <v>1</v>
      </c>
      <c r="Z2914" s="1">
        <v>1</v>
      </c>
      <c r="AA2914" s="1">
        <v>1</v>
      </c>
      <c r="AB2914" s="1">
        <v>0</v>
      </c>
      <c r="AC2914" s="1">
        <v>0</v>
      </c>
      <c r="AD2914" s="1">
        <v>2100</v>
      </c>
      <c r="AE2914" s="1">
        <v>0</v>
      </c>
      <c r="AF2914" s="1">
        <v>0</v>
      </c>
      <c r="AG2914" s="1">
        <v>0</v>
      </c>
      <c r="AH2914" s="1">
        <v>0</v>
      </c>
      <c r="AI2914" s="1">
        <v>2100</v>
      </c>
      <c r="AJ2914" s="1" t="s">
        <v>937</v>
      </c>
      <c r="AK2914" s="1" t="s">
        <v>2164</v>
      </c>
      <c r="AL2914" s="1" t="s">
        <v>2165</v>
      </c>
      <c r="AM2914" s="1" t="s">
        <v>12</v>
      </c>
      <c r="AN2914" s="1" t="s">
        <v>23098</v>
      </c>
      <c r="AO2914" s="1" t="s">
        <v>86</v>
      </c>
      <c r="AP2914" s="1" t="s">
        <v>57</v>
      </c>
      <c r="AQ2914" s="1" t="s">
        <v>25</v>
      </c>
      <c r="AR2914" s="1" t="s">
        <v>19</v>
      </c>
      <c r="AS2914" s="1" t="s">
        <v>23091</v>
      </c>
      <c r="AT2914" s="1" t="s">
        <v>26</v>
      </c>
    </row>
    <row r="2915" spans="1:46" x14ac:dyDescent="0.25">
      <c r="A2915" s="1" t="s">
        <v>21258</v>
      </c>
      <c r="B2915" s="2" t="s">
        <v>23101</v>
      </c>
      <c r="C2915" s="2" t="s">
        <v>23108</v>
      </c>
      <c r="D2915" s="1">
        <v>0</v>
      </c>
      <c r="E2915" s="1">
        <v>0</v>
      </c>
      <c r="F2915" s="1">
        <v>2</v>
      </c>
      <c r="G2915" s="1">
        <v>2</v>
      </c>
      <c r="H2915" s="6">
        <v>1</v>
      </c>
      <c r="I2915">
        <v>1</v>
      </c>
      <c r="J2915" s="1">
        <v>38</v>
      </c>
      <c r="K2915" s="1">
        <v>1</v>
      </c>
      <c r="L2915" s="1">
        <v>572</v>
      </c>
      <c r="M2915" s="6">
        <v>0.34</v>
      </c>
      <c r="N2915" s="4">
        <v>1350</v>
      </c>
      <c r="O2915" s="4">
        <v>110</v>
      </c>
      <c r="P2915" s="4">
        <v>200</v>
      </c>
      <c r="Q2915" s="3">
        <v>0.26</v>
      </c>
      <c r="R2915" s="1">
        <v>24</v>
      </c>
      <c r="S2915" s="1">
        <v>200</v>
      </c>
      <c r="T2915" s="1">
        <v>19</v>
      </c>
      <c r="U2915" s="1">
        <v>1</v>
      </c>
      <c r="V2915" s="1">
        <v>19</v>
      </c>
      <c r="W2915" s="1">
        <v>0</v>
      </c>
      <c r="X2915" s="1">
        <v>0</v>
      </c>
      <c r="Y2915" s="1">
        <v>0</v>
      </c>
      <c r="Z2915" s="1">
        <v>5</v>
      </c>
      <c r="AA2915" s="1">
        <v>0</v>
      </c>
      <c r="AB2915" s="1">
        <v>1</v>
      </c>
      <c r="AC2915" s="1">
        <v>0</v>
      </c>
      <c r="AD2915" s="1">
        <v>0</v>
      </c>
      <c r="AE2915" s="1">
        <v>700</v>
      </c>
      <c r="AF2915" s="1">
        <v>0</v>
      </c>
      <c r="AG2915" s="1">
        <v>0</v>
      </c>
      <c r="AH2915" s="1">
        <v>0</v>
      </c>
      <c r="AI2915" s="1">
        <v>700</v>
      </c>
      <c r="AJ2915" s="1" t="s">
        <v>12184</v>
      </c>
      <c r="AK2915" s="1" t="s">
        <v>12185</v>
      </c>
      <c r="AL2915" s="1" t="s">
        <v>12186</v>
      </c>
      <c r="AM2915" s="1" t="s">
        <v>16</v>
      </c>
      <c r="AN2915" s="1" t="s">
        <v>23098</v>
      </c>
      <c r="AO2915" s="1" t="s">
        <v>86</v>
      </c>
      <c r="AP2915" s="1" t="s">
        <v>57</v>
      </c>
      <c r="AQ2915" s="1" t="s">
        <v>25</v>
      </c>
      <c r="AR2915" s="1" t="s">
        <v>30</v>
      </c>
      <c r="AS2915" s="1" t="s">
        <v>23090</v>
      </c>
      <c r="AT2915" s="1" t="s">
        <v>101</v>
      </c>
    </row>
    <row r="2916" spans="1:46" x14ac:dyDescent="0.25">
      <c r="A2916" s="1" t="s">
        <v>23007</v>
      </c>
      <c r="B2916" s="2" t="s">
        <v>23101</v>
      </c>
      <c r="C2916" s="2" t="s">
        <v>23108</v>
      </c>
      <c r="D2916" s="1">
        <v>0</v>
      </c>
      <c r="E2916" s="1">
        <v>2</v>
      </c>
      <c r="F2916" s="1">
        <v>1</v>
      </c>
      <c r="G2916" s="1">
        <v>3</v>
      </c>
      <c r="H2916" s="6">
        <v>0.33333333333333331</v>
      </c>
      <c r="I2916">
        <v>1</v>
      </c>
      <c r="J2916" s="1">
        <v>27</v>
      </c>
      <c r="K2916" s="1">
        <v>1</v>
      </c>
      <c r="L2916" s="1">
        <v>629</v>
      </c>
      <c r="M2916" s="6">
        <v>0.69</v>
      </c>
      <c r="N2916" s="4">
        <v>1680</v>
      </c>
      <c r="O2916" s="4">
        <v>140</v>
      </c>
      <c r="P2916" s="4">
        <v>200</v>
      </c>
      <c r="Q2916" s="3">
        <v>0.3</v>
      </c>
      <c r="R2916" s="1">
        <v>12</v>
      </c>
      <c r="S2916" s="1">
        <v>200</v>
      </c>
      <c r="T2916" s="1">
        <v>22</v>
      </c>
      <c r="U2916" s="1">
        <v>1</v>
      </c>
      <c r="V2916" s="1">
        <v>19</v>
      </c>
      <c r="W2916" s="1">
        <v>0</v>
      </c>
      <c r="X2916" s="1">
        <v>1</v>
      </c>
      <c r="Y2916" s="1">
        <v>1</v>
      </c>
      <c r="Z2916" s="1">
        <v>1</v>
      </c>
      <c r="AA2916" s="1">
        <v>1</v>
      </c>
      <c r="AB2916" s="1">
        <v>1</v>
      </c>
      <c r="AC2916" s="1">
        <v>0</v>
      </c>
      <c r="AD2916" s="1">
        <v>0</v>
      </c>
      <c r="AE2916" s="1">
        <v>420</v>
      </c>
      <c r="AF2916" s="1">
        <v>680</v>
      </c>
      <c r="AG2916" s="1">
        <v>0</v>
      </c>
      <c r="AH2916" s="1">
        <v>420</v>
      </c>
      <c r="AI2916" s="1">
        <v>1520</v>
      </c>
      <c r="AJ2916" s="1" t="s">
        <v>16844</v>
      </c>
      <c r="AK2916" s="1" t="s">
        <v>16845</v>
      </c>
      <c r="AL2916" s="1" t="s">
        <v>16846</v>
      </c>
      <c r="AM2916" s="1" t="s">
        <v>16</v>
      </c>
      <c r="AN2916" s="1" t="s">
        <v>23098</v>
      </c>
      <c r="AO2916" s="1" t="s">
        <v>86</v>
      </c>
      <c r="AP2916" s="1" t="s">
        <v>57</v>
      </c>
      <c r="AQ2916" s="1" t="s">
        <v>14</v>
      </c>
      <c r="AR2916" s="1" t="s">
        <v>19</v>
      </c>
      <c r="AS2916" s="1" t="s">
        <v>23091</v>
      </c>
      <c r="AT2916" s="1" t="s">
        <v>101</v>
      </c>
    </row>
    <row r="2917" spans="1:46" x14ac:dyDescent="0.25">
      <c r="A2917" s="1" t="s">
        <v>17716</v>
      </c>
      <c r="B2917" s="2" t="s">
        <v>23101</v>
      </c>
      <c r="C2917" s="2" t="s">
        <v>23109</v>
      </c>
      <c r="D2917" s="1">
        <v>0</v>
      </c>
      <c r="E2917" s="1">
        <v>0</v>
      </c>
      <c r="F2917" s="1">
        <v>1</v>
      </c>
      <c r="G2917" s="1">
        <v>1</v>
      </c>
      <c r="H2917" s="6">
        <v>1</v>
      </c>
      <c r="I2917">
        <v>0</v>
      </c>
      <c r="J2917" s="1">
        <v>26</v>
      </c>
      <c r="K2917" s="1">
        <v>0</v>
      </c>
      <c r="L2917" s="1">
        <v>600</v>
      </c>
      <c r="M2917" s="6">
        <v>0.42</v>
      </c>
      <c r="N2917" s="4">
        <v>2600</v>
      </c>
      <c r="O2917" s="4">
        <v>240</v>
      </c>
      <c r="P2917" s="4">
        <v>500</v>
      </c>
      <c r="Q2917" s="3">
        <v>0.25</v>
      </c>
      <c r="R2917" s="1">
        <v>18</v>
      </c>
      <c r="S2917" s="1">
        <v>500</v>
      </c>
      <c r="T2917" s="1">
        <v>67</v>
      </c>
      <c r="U2917" s="1">
        <v>1</v>
      </c>
      <c r="V2917" s="1">
        <v>19</v>
      </c>
      <c r="W2917" s="1">
        <v>0</v>
      </c>
      <c r="X2917" s="1">
        <v>0</v>
      </c>
      <c r="Y2917" s="1">
        <v>1</v>
      </c>
      <c r="Z2917" s="1">
        <v>1</v>
      </c>
      <c r="AA2917" s="1">
        <v>1</v>
      </c>
      <c r="AB2917" s="1">
        <v>1</v>
      </c>
      <c r="AC2917" s="1">
        <v>0</v>
      </c>
      <c r="AD2917" s="1">
        <v>0</v>
      </c>
      <c r="AE2917" s="1">
        <v>649</v>
      </c>
      <c r="AF2917" s="1">
        <v>820</v>
      </c>
      <c r="AG2917" s="1">
        <v>40</v>
      </c>
      <c r="AH2917" s="1">
        <v>0</v>
      </c>
      <c r="AI2917" s="1">
        <v>1509</v>
      </c>
      <c r="AJ2917" s="1" t="s">
        <v>2222</v>
      </c>
      <c r="AK2917" s="1" t="s">
        <v>2223</v>
      </c>
      <c r="AL2917" s="1" t="s">
        <v>2224</v>
      </c>
      <c r="AM2917" s="1" t="s">
        <v>12</v>
      </c>
      <c r="AN2917" s="1" t="s">
        <v>23097</v>
      </c>
      <c r="AO2917" s="1" t="s">
        <v>86</v>
      </c>
      <c r="AP2917" s="1" t="s">
        <v>57</v>
      </c>
      <c r="AQ2917" s="1" t="s">
        <v>25</v>
      </c>
      <c r="AR2917" s="1" t="s">
        <v>19</v>
      </c>
      <c r="AS2917" s="1" t="s">
        <v>23091</v>
      </c>
      <c r="AT2917" s="1" t="s">
        <v>101</v>
      </c>
    </row>
    <row r="2918" spans="1:46" x14ac:dyDescent="0.25">
      <c r="A2918" s="1" t="s">
        <v>19027</v>
      </c>
      <c r="B2918" s="2" t="s">
        <v>23101</v>
      </c>
      <c r="C2918" s="2" t="s">
        <v>23109</v>
      </c>
      <c r="D2918" s="1">
        <v>0</v>
      </c>
      <c r="E2918" s="1">
        <v>0</v>
      </c>
      <c r="F2918" s="1">
        <v>1</v>
      </c>
      <c r="G2918" s="1">
        <v>1</v>
      </c>
      <c r="H2918" s="6">
        <v>1</v>
      </c>
      <c r="I2918">
        <v>1</v>
      </c>
      <c r="J2918" s="1">
        <v>42</v>
      </c>
      <c r="K2918" s="1">
        <v>1</v>
      </c>
      <c r="L2918" s="1">
        <v>719</v>
      </c>
      <c r="M2918" s="6">
        <v>0.32</v>
      </c>
      <c r="N2918" s="4">
        <v>3000</v>
      </c>
      <c r="O2918" s="4">
        <v>250</v>
      </c>
      <c r="P2918" s="4">
        <v>500</v>
      </c>
      <c r="Q2918" s="3">
        <v>0.25</v>
      </c>
      <c r="R2918" s="1">
        <v>24</v>
      </c>
      <c r="S2918" s="1">
        <v>500</v>
      </c>
      <c r="T2918" s="1">
        <v>53</v>
      </c>
      <c r="U2918" s="1">
        <v>1</v>
      </c>
      <c r="V2918" s="1">
        <v>19</v>
      </c>
      <c r="W2918" s="1">
        <v>1</v>
      </c>
      <c r="X2918" s="1">
        <v>1</v>
      </c>
      <c r="Y2918" s="1">
        <v>1</v>
      </c>
      <c r="Z2918" s="1">
        <v>1</v>
      </c>
      <c r="AA2918" s="1">
        <v>1</v>
      </c>
      <c r="AB2918" s="1">
        <v>1</v>
      </c>
      <c r="AC2918" s="1">
        <v>0</v>
      </c>
      <c r="AD2918" s="1">
        <v>0</v>
      </c>
      <c r="AE2918" s="1">
        <v>0</v>
      </c>
      <c r="AF2918" s="1">
        <v>280</v>
      </c>
      <c r="AG2918" s="1">
        <v>113</v>
      </c>
      <c r="AH2918" s="1">
        <v>600</v>
      </c>
      <c r="AI2918" s="1">
        <v>993</v>
      </c>
      <c r="AJ2918" s="1" t="s">
        <v>1938</v>
      </c>
      <c r="AK2918" s="1" t="s">
        <v>6060</v>
      </c>
      <c r="AL2918" s="1" t="s">
        <v>6061</v>
      </c>
      <c r="AM2918" s="1" t="s">
        <v>16</v>
      </c>
      <c r="AN2918" s="1" t="s">
        <v>23098</v>
      </c>
      <c r="AO2918" s="1" t="s">
        <v>86</v>
      </c>
      <c r="AP2918" s="1" t="s">
        <v>86</v>
      </c>
      <c r="AQ2918" s="1" t="s">
        <v>14</v>
      </c>
      <c r="AR2918" s="1" t="s">
        <v>19</v>
      </c>
      <c r="AS2918" s="1" t="s">
        <v>23091</v>
      </c>
      <c r="AT2918" s="1" t="s">
        <v>101</v>
      </c>
    </row>
    <row r="2919" spans="1:46" x14ac:dyDescent="0.25">
      <c r="A2919" s="1" t="s">
        <v>19025</v>
      </c>
      <c r="B2919" s="2" t="s">
        <v>23101</v>
      </c>
      <c r="C2919" s="2" t="s">
        <v>23109</v>
      </c>
      <c r="D2919" s="1">
        <v>0</v>
      </c>
      <c r="E2919" s="1">
        <v>2</v>
      </c>
      <c r="F2919" s="1">
        <v>3</v>
      </c>
      <c r="G2919" s="1">
        <v>5</v>
      </c>
      <c r="H2919" s="6">
        <v>0.6</v>
      </c>
      <c r="I2919">
        <v>0</v>
      </c>
      <c r="J2919" s="1">
        <v>29</v>
      </c>
      <c r="K2919" s="1">
        <v>1</v>
      </c>
      <c r="L2919" s="1">
        <v>600</v>
      </c>
      <c r="M2919" s="6">
        <v>0.87</v>
      </c>
      <c r="N2919" s="4">
        <v>3060</v>
      </c>
      <c r="O2919" s="4">
        <v>150</v>
      </c>
      <c r="P2919" s="4">
        <v>400</v>
      </c>
      <c r="Q2919" s="3">
        <v>0.3</v>
      </c>
      <c r="R2919" s="1">
        <v>12</v>
      </c>
      <c r="S2919" s="1">
        <v>400</v>
      </c>
      <c r="T2919" s="1">
        <v>20</v>
      </c>
      <c r="U2919" s="1">
        <v>1</v>
      </c>
      <c r="V2919" s="1">
        <v>19</v>
      </c>
      <c r="W2919" s="1">
        <v>0</v>
      </c>
      <c r="X2919" s="1">
        <v>0</v>
      </c>
      <c r="Y2919" s="1">
        <v>1</v>
      </c>
      <c r="Z2919" s="1">
        <v>2</v>
      </c>
      <c r="AA2919" s="1">
        <v>0</v>
      </c>
      <c r="AB2919" s="1">
        <v>0</v>
      </c>
      <c r="AC2919" s="1">
        <v>281</v>
      </c>
      <c r="AD2919" s="1">
        <v>0</v>
      </c>
      <c r="AE2919" s="1">
        <v>0</v>
      </c>
      <c r="AF2919" s="1">
        <v>1248</v>
      </c>
      <c r="AG2919" s="1">
        <v>0</v>
      </c>
      <c r="AH2919" s="1">
        <v>300</v>
      </c>
      <c r="AI2919" s="1">
        <v>1829</v>
      </c>
      <c r="AJ2919" s="1" t="s">
        <v>6054</v>
      </c>
      <c r="AK2919" s="1" t="s">
        <v>6055</v>
      </c>
      <c r="AL2919" s="1" t="s">
        <v>6056</v>
      </c>
      <c r="AM2919" s="1" t="s">
        <v>12</v>
      </c>
      <c r="AN2919" s="1" t="s">
        <v>23098</v>
      </c>
      <c r="AO2919" s="1" t="s">
        <v>86</v>
      </c>
      <c r="AP2919" s="1" t="s">
        <v>57</v>
      </c>
      <c r="AQ2919" s="1" t="s">
        <v>25</v>
      </c>
      <c r="AR2919" s="1" t="s">
        <v>19</v>
      </c>
      <c r="AS2919" s="1" t="s">
        <v>23090</v>
      </c>
      <c r="AT2919" s="1" t="s">
        <v>26</v>
      </c>
    </row>
    <row r="2920" spans="1:46" x14ac:dyDescent="0.25">
      <c r="A2920" s="1" t="s">
        <v>21271</v>
      </c>
      <c r="B2920" s="2" t="s">
        <v>23101</v>
      </c>
      <c r="C2920" s="2" t="s">
        <v>23109</v>
      </c>
      <c r="D2920" s="1">
        <v>1</v>
      </c>
      <c r="E2920" s="1">
        <v>0</v>
      </c>
      <c r="F2920" s="1">
        <v>2</v>
      </c>
      <c r="G2920" s="1">
        <v>3</v>
      </c>
      <c r="H2920" s="6">
        <v>0.66666666666666663</v>
      </c>
      <c r="I2920">
        <v>1</v>
      </c>
      <c r="J2920" s="1">
        <v>35</v>
      </c>
      <c r="K2920" s="1">
        <v>0</v>
      </c>
      <c r="L2920" s="1">
        <v>600</v>
      </c>
      <c r="M2920" s="6">
        <v>0.08</v>
      </c>
      <c r="N2920" s="4">
        <v>7000</v>
      </c>
      <c r="O2920" s="4">
        <v>700</v>
      </c>
      <c r="P2920" s="4">
        <v>200</v>
      </c>
      <c r="Q2920" s="3">
        <v>0.2</v>
      </c>
      <c r="R2920" s="1">
        <v>12</v>
      </c>
      <c r="S2920" s="1">
        <v>200</v>
      </c>
      <c r="T2920" s="1">
        <v>25</v>
      </c>
      <c r="U2920" s="1">
        <v>1</v>
      </c>
      <c r="V2920" s="1">
        <v>19</v>
      </c>
      <c r="W2920" s="1">
        <v>1</v>
      </c>
      <c r="X2920" s="1">
        <v>1</v>
      </c>
      <c r="Y2920" s="1">
        <v>1</v>
      </c>
      <c r="Z2920" s="1">
        <v>0</v>
      </c>
      <c r="AA2920" s="1">
        <v>1</v>
      </c>
      <c r="AB2920" s="1">
        <v>1</v>
      </c>
      <c r="AC2920" s="1">
        <v>0</v>
      </c>
      <c r="AD2920" s="1">
        <v>0</v>
      </c>
      <c r="AE2920" s="1">
        <v>919</v>
      </c>
      <c r="AF2920" s="1">
        <v>0</v>
      </c>
      <c r="AG2920" s="1">
        <v>160</v>
      </c>
      <c r="AH2920" s="1">
        <v>0</v>
      </c>
      <c r="AI2920" s="1">
        <v>1079</v>
      </c>
      <c r="AJ2920" s="1" t="s">
        <v>12221</v>
      </c>
      <c r="AK2920" s="1" t="s">
        <v>12222</v>
      </c>
      <c r="AL2920" s="1" t="s">
        <v>12223</v>
      </c>
      <c r="AM2920" s="1" t="s">
        <v>16</v>
      </c>
      <c r="AN2920" s="1" t="s">
        <v>23097</v>
      </c>
      <c r="AO2920" s="1" t="s">
        <v>86</v>
      </c>
      <c r="AP2920" s="1" t="s">
        <v>86</v>
      </c>
      <c r="AQ2920" s="1" t="s">
        <v>14</v>
      </c>
      <c r="AR2920" s="1" t="s">
        <v>19</v>
      </c>
      <c r="AS2920" s="1" t="s">
        <v>23091</v>
      </c>
      <c r="AT2920" s="1" t="s">
        <v>101</v>
      </c>
    </row>
    <row r="2921" spans="1:46" x14ac:dyDescent="0.25">
      <c r="A2921" s="1" t="s">
        <v>17747</v>
      </c>
      <c r="B2921" s="2" t="s">
        <v>23101</v>
      </c>
      <c r="C2921" s="2" t="s">
        <v>23109</v>
      </c>
      <c r="D2921" s="1">
        <v>0</v>
      </c>
      <c r="E2921" s="1">
        <v>3</v>
      </c>
      <c r="F2921" s="1">
        <v>3</v>
      </c>
      <c r="G2921" s="1">
        <v>6</v>
      </c>
      <c r="H2921" s="6">
        <v>0.5</v>
      </c>
      <c r="I2921">
        <v>0</v>
      </c>
      <c r="J2921" s="1">
        <v>29</v>
      </c>
      <c r="K2921" s="1">
        <v>0</v>
      </c>
      <c r="L2921" s="1">
        <v>635</v>
      </c>
      <c r="M2921" s="6">
        <v>0.73</v>
      </c>
      <c r="N2921" s="4">
        <v>3400</v>
      </c>
      <c r="O2921" s="4">
        <v>220</v>
      </c>
      <c r="P2921" s="4">
        <v>200</v>
      </c>
      <c r="Q2921" s="3">
        <v>0.3</v>
      </c>
      <c r="R2921" s="1">
        <v>24</v>
      </c>
      <c r="S2921" s="1">
        <v>200</v>
      </c>
      <c r="T2921" s="1">
        <v>22</v>
      </c>
      <c r="U2921" s="1">
        <v>1</v>
      </c>
      <c r="V2921" s="1">
        <v>19</v>
      </c>
      <c r="W2921" s="1">
        <v>0</v>
      </c>
      <c r="X2921" s="1">
        <v>0</v>
      </c>
      <c r="Y2921" s="1">
        <v>1</v>
      </c>
      <c r="Z2921" s="1">
        <v>2</v>
      </c>
      <c r="AA2921" s="1">
        <v>0</v>
      </c>
      <c r="AB2921" s="1">
        <v>0</v>
      </c>
      <c r="AC2921" s="1">
        <v>3781</v>
      </c>
      <c r="AD2921" s="1">
        <v>0</v>
      </c>
      <c r="AE2921" s="1">
        <v>0</v>
      </c>
      <c r="AF2921" s="1">
        <v>0</v>
      </c>
      <c r="AG2921" s="1">
        <v>0</v>
      </c>
      <c r="AH2921" s="1">
        <v>400</v>
      </c>
      <c r="AI2921" s="1">
        <v>4181</v>
      </c>
      <c r="AJ2921" s="1" t="s">
        <v>2316</v>
      </c>
      <c r="AK2921" s="1" t="s">
        <v>2317</v>
      </c>
      <c r="AL2921" s="1" t="s">
        <v>2317</v>
      </c>
      <c r="AM2921" s="1" t="s">
        <v>12</v>
      </c>
      <c r="AN2921" s="1" t="s">
        <v>23097</v>
      </c>
      <c r="AO2921" s="1" t="s">
        <v>86</v>
      </c>
      <c r="AP2921" s="1" t="s">
        <v>57</v>
      </c>
      <c r="AQ2921" s="1" t="s">
        <v>25</v>
      </c>
      <c r="AR2921" s="1" t="s">
        <v>19</v>
      </c>
      <c r="AS2921" s="1" t="s">
        <v>23090</v>
      </c>
      <c r="AT2921" s="1" t="s">
        <v>26</v>
      </c>
    </row>
    <row r="2922" spans="1:46" x14ac:dyDescent="0.25">
      <c r="A2922" s="1" t="s">
        <v>20213</v>
      </c>
      <c r="B2922" s="2" t="s">
        <v>23101</v>
      </c>
      <c r="C2922" s="2" t="s">
        <v>23109</v>
      </c>
      <c r="D2922" s="1">
        <v>0</v>
      </c>
      <c r="E2922" s="1">
        <v>0</v>
      </c>
      <c r="F2922" s="1">
        <v>1</v>
      </c>
      <c r="G2922" s="1">
        <v>1</v>
      </c>
      <c r="H2922" s="6">
        <v>1</v>
      </c>
      <c r="I2922">
        <v>1</v>
      </c>
      <c r="J2922" s="1">
        <v>29</v>
      </c>
      <c r="K2922" s="1">
        <v>0</v>
      </c>
      <c r="L2922" s="1">
        <v>522</v>
      </c>
      <c r="M2922" s="6">
        <v>1.06</v>
      </c>
      <c r="N2922" s="4">
        <v>1700</v>
      </c>
      <c r="O2922" s="4">
        <v>140</v>
      </c>
      <c r="P2922" s="4">
        <v>100</v>
      </c>
      <c r="Q2922" s="3">
        <v>0.35</v>
      </c>
      <c r="R2922" s="1">
        <v>12</v>
      </c>
      <c r="S2922" s="1">
        <v>100</v>
      </c>
      <c r="T2922" s="1">
        <v>5</v>
      </c>
      <c r="U2922" s="1">
        <v>1</v>
      </c>
      <c r="V2922" s="1">
        <v>19</v>
      </c>
      <c r="W2922" s="1">
        <v>0</v>
      </c>
      <c r="X2922" s="1">
        <v>0</v>
      </c>
      <c r="Y2922" s="1">
        <v>1</v>
      </c>
      <c r="Z2922" s="1">
        <v>2</v>
      </c>
      <c r="AA2922" s="1">
        <v>1</v>
      </c>
      <c r="AB2922" s="1">
        <v>1</v>
      </c>
      <c r="AC2922" s="1">
        <v>0</v>
      </c>
      <c r="AD2922" s="1">
        <v>0</v>
      </c>
      <c r="AE2922" s="1">
        <v>0</v>
      </c>
      <c r="AF2922" s="1">
        <v>1500</v>
      </c>
      <c r="AG2922" s="1">
        <v>0</v>
      </c>
      <c r="AH2922" s="1">
        <v>1000</v>
      </c>
      <c r="AI2922" s="1">
        <v>2500</v>
      </c>
      <c r="AJ2922" s="1" t="s">
        <v>468</v>
      </c>
      <c r="AK2922" s="1" t="s">
        <v>9353</v>
      </c>
      <c r="AL2922" s="1" t="s">
        <v>9354</v>
      </c>
      <c r="AM2922" s="1" t="s">
        <v>16</v>
      </c>
      <c r="AN2922" s="1" t="s">
        <v>23097</v>
      </c>
      <c r="AO2922" s="1" t="s">
        <v>86</v>
      </c>
      <c r="AP2922" s="1" t="s">
        <v>57</v>
      </c>
      <c r="AQ2922" s="1" t="s">
        <v>25</v>
      </c>
      <c r="AR2922" s="1" t="s">
        <v>19</v>
      </c>
      <c r="AS2922" s="1" t="s">
        <v>23091</v>
      </c>
      <c r="AT2922" s="1" t="s">
        <v>101</v>
      </c>
    </row>
    <row r="2923" spans="1:46" x14ac:dyDescent="0.25">
      <c r="A2923" s="1" t="s">
        <v>19050</v>
      </c>
      <c r="B2923" s="2" t="s">
        <v>23101</v>
      </c>
      <c r="C2923" s="2" t="s">
        <v>23109</v>
      </c>
      <c r="D2923" s="1">
        <v>0</v>
      </c>
      <c r="E2923" s="1">
        <v>2</v>
      </c>
      <c r="F2923" s="1">
        <v>2</v>
      </c>
      <c r="G2923" s="1">
        <v>4</v>
      </c>
      <c r="H2923" s="6">
        <v>0.5</v>
      </c>
      <c r="I2923">
        <v>0</v>
      </c>
      <c r="J2923" s="1">
        <v>42</v>
      </c>
      <c r="K2923" s="1">
        <v>0</v>
      </c>
      <c r="L2923" s="1">
        <v>638</v>
      </c>
      <c r="M2923" s="6">
        <v>0.16</v>
      </c>
      <c r="N2923" s="4">
        <v>100000</v>
      </c>
      <c r="O2923" s="4">
        <v>480</v>
      </c>
      <c r="P2923" s="4">
        <v>840</v>
      </c>
      <c r="Q2923" s="3">
        <v>0.27</v>
      </c>
      <c r="R2923" s="1">
        <v>18</v>
      </c>
      <c r="S2923" s="1">
        <v>840</v>
      </c>
      <c r="T2923" s="1">
        <v>69</v>
      </c>
      <c r="U2923" s="1">
        <v>0</v>
      </c>
      <c r="V2923" s="1">
        <v>19</v>
      </c>
      <c r="W2923" s="1">
        <v>0</v>
      </c>
      <c r="X2923" s="1">
        <v>0</v>
      </c>
      <c r="Y2923" s="1">
        <v>0</v>
      </c>
      <c r="Z2923" s="1">
        <v>3</v>
      </c>
      <c r="AA2923" s="1">
        <v>1</v>
      </c>
      <c r="AB2923" s="1">
        <v>0</v>
      </c>
      <c r="AC2923" s="1">
        <v>600</v>
      </c>
      <c r="AD2923" s="1">
        <v>0</v>
      </c>
      <c r="AE2923" s="1">
        <v>840</v>
      </c>
      <c r="AF2923" s="1">
        <v>0</v>
      </c>
      <c r="AG2923" s="1">
        <v>0</v>
      </c>
      <c r="AH2923" s="1">
        <v>0</v>
      </c>
      <c r="AI2923" s="1">
        <v>1440</v>
      </c>
      <c r="AJ2923" s="1" t="s">
        <v>6125</v>
      </c>
      <c r="AK2923" s="1" t="s">
        <v>6126</v>
      </c>
      <c r="AL2923" s="1" t="s">
        <v>6127</v>
      </c>
      <c r="AM2923" s="1" t="s">
        <v>12</v>
      </c>
      <c r="AN2923" s="1" t="s">
        <v>23097</v>
      </c>
      <c r="AO2923" s="1" t="s">
        <v>364</v>
      </c>
      <c r="AP2923" s="1" t="s">
        <v>57</v>
      </c>
      <c r="AQ2923" s="1" t="s">
        <v>25</v>
      </c>
      <c r="AR2923" s="1" t="s">
        <v>30</v>
      </c>
      <c r="AS2923" s="1" t="s">
        <v>23091</v>
      </c>
      <c r="AT2923" s="1" t="s">
        <v>26</v>
      </c>
    </row>
    <row r="2924" spans="1:46" x14ac:dyDescent="0.25">
      <c r="A2924" s="1" t="s">
        <v>20225</v>
      </c>
      <c r="B2924" s="2" t="s">
        <v>23101</v>
      </c>
      <c r="C2924" s="2" t="s">
        <v>23109</v>
      </c>
      <c r="D2924" s="1">
        <v>0</v>
      </c>
      <c r="E2924" s="1">
        <v>0</v>
      </c>
      <c r="F2924" s="1">
        <v>2</v>
      </c>
      <c r="G2924" s="1">
        <v>2</v>
      </c>
      <c r="H2924" s="6">
        <v>1</v>
      </c>
      <c r="I2924">
        <v>0</v>
      </c>
      <c r="J2924" s="1">
        <v>28</v>
      </c>
      <c r="K2924" s="1">
        <v>1</v>
      </c>
      <c r="L2924" s="1">
        <v>527</v>
      </c>
      <c r="M2924" s="6">
        <v>0.8</v>
      </c>
      <c r="N2924" s="4">
        <v>2400</v>
      </c>
      <c r="O2924" s="4">
        <v>200</v>
      </c>
      <c r="P2924" s="4">
        <v>200</v>
      </c>
      <c r="Q2924" s="3">
        <v>0.28999999999999998</v>
      </c>
      <c r="R2924" s="1">
        <v>24</v>
      </c>
      <c r="S2924" s="1">
        <v>200</v>
      </c>
      <c r="T2924" s="1">
        <v>32</v>
      </c>
      <c r="U2924" s="1">
        <v>1</v>
      </c>
      <c r="V2924" s="1">
        <v>19</v>
      </c>
      <c r="W2924" s="1">
        <v>0</v>
      </c>
      <c r="X2924" s="1">
        <v>0</v>
      </c>
      <c r="Y2924" s="1">
        <v>0</v>
      </c>
      <c r="Z2924" s="1">
        <v>2</v>
      </c>
      <c r="AA2924" s="1">
        <v>1</v>
      </c>
      <c r="AB2924" s="1">
        <v>0</v>
      </c>
      <c r="AC2924" s="1">
        <v>0</v>
      </c>
      <c r="AD2924" s="1">
        <v>0</v>
      </c>
      <c r="AE2924" s="1">
        <v>2800</v>
      </c>
      <c r="AF2924" s="1">
        <v>1700</v>
      </c>
      <c r="AG2924" s="1">
        <v>0</v>
      </c>
      <c r="AH2924" s="1">
        <v>0</v>
      </c>
      <c r="AI2924" s="1">
        <v>4500</v>
      </c>
      <c r="AJ2924" s="1" t="s">
        <v>9385</v>
      </c>
      <c r="AK2924" s="1" t="s">
        <v>9386</v>
      </c>
      <c r="AL2924" s="1" t="s">
        <v>9387</v>
      </c>
      <c r="AM2924" s="1" t="s">
        <v>12</v>
      </c>
      <c r="AN2924" s="1" t="s">
        <v>23098</v>
      </c>
      <c r="AO2924" s="1" t="s">
        <v>86</v>
      </c>
      <c r="AP2924" s="1" t="s">
        <v>57</v>
      </c>
      <c r="AQ2924" s="1" t="s">
        <v>25</v>
      </c>
      <c r="AR2924" s="1" t="s">
        <v>30</v>
      </c>
      <c r="AS2924" s="1" t="s">
        <v>23091</v>
      </c>
      <c r="AT2924" s="1" t="s">
        <v>26</v>
      </c>
    </row>
    <row r="2925" spans="1:46" x14ac:dyDescent="0.25">
      <c r="A2925" s="1" t="s">
        <v>17817</v>
      </c>
      <c r="B2925" s="2" t="s">
        <v>23076</v>
      </c>
      <c r="C2925" s="2" t="s">
        <v>23104</v>
      </c>
      <c r="D2925" s="1">
        <v>0</v>
      </c>
      <c r="E2925" s="1">
        <v>1</v>
      </c>
      <c r="F2925" s="1">
        <v>1</v>
      </c>
      <c r="G2925" s="1">
        <v>2</v>
      </c>
      <c r="H2925" s="6">
        <v>0.5</v>
      </c>
      <c r="I2925">
        <v>0</v>
      </c>
      <c r="J2925" s="1">
        <v>49</v>
      </c>
      <c r="K2925" s="1">
        <v>1</v>
      </c>
      <c r="L2925" s="1">
        <v>422</v>
      </c>
      <c r="M2925" s="6">
        <v>0.64</v>
      </c>
      <c r="N2925" s="4">
        <v>2500</v>
      </c>
      <c r="O2925" s="4">
        <v>200</v>
      </c>
      <c r="P2925" s="4">
        <v>800</v>
      </c>
      <c r="Q2925" s="3">
        <v>0.36</v>
      </c>
      <c r="R2925" s="1">
        <v>36</v>
      </c>
      <c r="S2925" s="1">
        <v>800</v>
      </c>
      <c r="T2925" s="1">
        <v>40</v>
      </c>
      <c r="U2925" s="1">
        <v>0</v>
      </c>
      <c r="V2925" s="1">
        <v>18</v>
      </c>
      <c r="W2925" s="1">
        <v>0</v>
      </c>
      <c r="X2925" s="1">
        <v>1</v>
      </c>
      <c r="Y2925" s="1">
        <v>0</v>
      </c>
      <c r="Z2925" s="1">
        <v>4</v>
      </c>
      <c r="AA2925" s="1">
        <v>0</v>
      </c>
      <c r="AB2925" s="1">
        <v>1</v>
      </c>
      <c r="AC2925" s="1">
        <v>0</v>
      </c>
      <c r="AD2925" s="1">
        <v>252</v>
      </c>
      <c r="AE2925" s="1">
        <v>842</v>
      </c>
      <c r="AF2925" s="1">
        <v>0</v>
      </c>
      <c r="AG2925" s="1">
        <v>110</v>
      </c>
      <c r="AH2925" s="1">
        <v>800</v>
      </c>
      <c r="AI2925" s="1">
        <v>2004</v>
      </c>
      <c r="AJ2925" s="1" t="s">
        <v>2506</v>
      </c>
      <c r="AK2925" s="1" t="s">
        <v>2507</v>
      </c>
      <c r="AL2925" s="1" t="s">
        <v>2508</v>
      </c>
      <c r="AM2925" s="1" t="s">
        <v>12</v>
      </c>
      <c r="AN2925" s="1" t="s">
        <v>23098</v>
      </c>
      <c r="AO2925" s="1" t="s">
        <v>364</v>
      </c>
      <c r="AP2925" s="1" t="s">
        <v>57</v>
      </c>
      <c r="AQ2925" s="1" t="s">
        <v>14</v>
      </c>
      <c r="AR2925" s="1" t="s">
        <v>30</v>
      </c>
      <c r="AS2925" s="1" t="s">
        <v>23090</v>
      </c>
      <c r="AT2925" s="1" t="s">
        <v>101</v>
      </c>
    </row>
    <row r="2926" spans="1:46" x14ac:dyDescent="0.25">
      <c r="A2926" s="1" t="s">
        <v>20892</v>
      </c>
      <c r="B2926" s="2" t="s">
        <v>23076</v>
      </c>
      <c r="C2926" s="2" t="s">
        <v>23105</v>
      </c>
      <c r="D2926" s="1">
        <v>0</v>
      </c>
      <c r="E2926" s="1">
        <v>0</v>
      </c>
      <c r="F2926" s="1">
        <v>2</v>
      </c>
      <c r="G2926" s="1">
        <v>2</v>
      </c>
      <c r="H2926" s="6">
        <v>1</v>
      </c>
      <c r="I2926">
        <v>0</v>
      </c>
      <c r="J2926" s="1">
        <v>39</v>
      </c>
      <c r="K2926" s="1">
        <v>1</v>
      </c>
      <c r="L2926" s="1">
        <v>870</v>
      </c>
      <c r="M2926" s="6">
        <v>0.95</v>
      </c>
      <c r="N2926" s="4">
        <v>3300</v>
      </c>
      <c r="O2926" s="4">
        <v>260</v>
      </c>
      <c r="P2926" s="4">
        <v>2000</v>
      </c>
      <c r="Q2926" s="3">
        <v>0.25</v>
      </c>
      <c r="R2926" s="1">
        <v>24</v>
      </c>
      <c r="S2926" s="1">
        <v>2000</v>
      </c>
      <c r="T2926" s="1">
        <v>47</v>
      </c>
      <c r="U2926" s="1">
        <v>1</v>
      </c>
      <c r="V2926" s="1">
        <v>18</v>
      </c>
      <c r="W2926" s="1">
        <v>0</v>
      </c>
      <c r="X2926" s="1">
        <v>1</v>
      </c>
      <c r="Y2926" s="1">
        <v>1</v>
      </c>
      <c r="Z2926" s="1">
        <v>2</v>
      </c>
      <c r="AA2926" s="1">
        <v>1</v>
      </c>
      <c r="AB2926" s="1">
        <v>0</v>
      </c>
      <c r="AC2926" s="1">
        <v>13370</v>
      </c>
      <c r="AD2926" s="1">
        <v>0</v>
      </c>
      <c r="AE2926" s="1">
        <v>3369</v>
      </c>
      <c r="AF2926" s="1">
        <v>0</v>
      </c>
      <c r="AG2926" s="1">
        <v>110</v>
      </c>
      <c r="AH2926" s="1">
        <v>0</v>
      </c>
      <c r="AI2926" s="1">
        <v>16849</v>
      </c>
      <c r="AJ2926" s="1" t="s">
        <v>11172</v>
      </c>
      <c r="AK2926" s="1" t="s">
        <v>11173</v>
      </c>
      <c r="AL2926" s="1" t="s">
        <v>11174</v>
      </c>
      <c r="AM2926" s="1" t="s">
        <v>12</v>
      </c>
      <c r="AN2926" s="1" t="s">
        <v>23098</v>
      </c>
      <c r="AO2926" s="1" t="s">
        <v>86</v>
      </c>
      <c r="AP2926" s="1" t="s">
        <v>57</v>
      </c>
      <c r="AQ2926" s="1" t="s">
        <v>14</v>
      </c>
      <c r="AR2926" s="1" t="s">
        <v>19</v>
      </c>
      <c r="AS2926" s="1" t="s">
        <v>23091</v>
      </c>
      <c r="AT2926" s="1" t="s">
        <v>26</v>
      </c>
    </row>
    <row r="2927" spans="1:46" x14ac:dyDescent="0.25">
      <c r="A2927" s="1" t="s">
        <v>22120</v>
      </c>
      <c r="B2927" s="2" t="s">
        <v>23076</v>
      </c>
      <c r="C2927" s="2" t="s">
        <v>23106</v>
      </c>
      <c r="D2927" s="1">
        <v>0</v>
      </c>
      <c r="E2927" s="1">
        <v>0</v>
      </c>
      <c r="F2927" s="1">
        <v>1</v>
      </c>
      <c r="G2927" s="1">
        <v>1</v>
      </c>
      <c r="H2927" s="6">
        <v>1</v>
      </c>
      <c r="I2927">
        <v>1</v>
      </c>
      <c r="J2927" s="1">
        <v>31</v>
      </c>
      <c r="K2927" s="1">
        <v>0</v>
      </c>
      <c r="L2927" s="1">
        <v>840</v>
      </c>
      <c r="M2927" s="6">
        <v>1</v>
      </c>
      <c r="N2927" s="4">
        <v>2500</v>
      </c>
      <c r="O2927" s="4">
        <v>150</v>
      </c>
      <c r="P2927" s="4">
        <v>1000</v>
      </c>
      <c r="Q2927" s="3">
        <v>0.3</v>
      </c>
      <c r="R2927" s="1">
        <v>24</v>
      </c>
      <c r="S2927" s="1">
        <v>1000</v>
      </c>
      <c r="T2927" s="1">
        <v>7</v>
      </c>
      <c r="U2927" s="1">
        <v>1</v>
      </c>
      <c r="V2927" s="1">
        <v>18</v>
      </c>
      <c r="W2927" s="1">
        <v>0</v>
      </c>
      <c r="X2927" s="1">
        <v>0</v>
      </c>
      <c r="Y2927" s="1">
        <v>1</v>
      </c>
      <c r="Z2927" s="1">
        <v>3</v>
      </c>
      <c r="AA2927" s="1">
        <v>0</v>
      </c>
      <c r="AB2927" s="1">
        <v>1</v>
      </c>
      <c r="AC2927" s="1">
        <v>2800</v>
      </c>
      <c r="AD2927" s="1">
        <v>0</v>
      </c>
      <c r="AE2927" s="1">
        <v>0</v>
      </c>
      <c r="AF2927" s="1">
        <v>0</v>
      </c>
      <c r="AG2927" s="1">
        <v>17</v>
      </c>
      <c r="AH2927" s="1">
        <v>0</v>
      </c>
      <c r="AI2927" s="1">
        <v>2817</v>
      </c>
      <c r="AJ2927" s="1" t="s">
        <v>14456</v>
      </c>
      <c r="AK2927" s="1" t="s">
        <v>14457</v>
      </c>
      <c r="AL2927" s="1" t="s">
        <v>14458</v>
      </c>
      <c r="AM2927" s="1" t="s">
        <v>16</v>
      </c>
      <c r="AN2927" s="1" t="s">
        <v>23097</v>
      </c>
      <c r="AO2927" s="1" t="s">
        <v>86</v>
      </c>
      <c r="AP2927" s="1" t="s">
        <v>57</v>
      </c>
      <c r="AQ2927" s="1" t="s">
        <v>25</v>
      </c>
      <c r="AR2927" s="1" t="s">
        <v>19</v>
      </c>
      <c r="AS2927" s="1" t="s">
        <v>23090</v>
      </c>
      <c r="AT2927" s="1" t="s">
        <v>101</v>
      </c>
    </row>
    <row r="2928" spans="1:46" x14ac:dyDescent="0.25">
      <c r="A2928" s="1" t="s">
        <v>18058</v>
      </c>
      <c r="B2928" s="2" t="s">
        <v>23076</v>
      </c>
      <c r="C2928" s="2" t="s">
        <v>23106</v>
      </c>
      <c r="D2928" s="1">
        <v>0</v>
      </c>
      <c r="E2928" s="1">
        <v>0</v>
      </c>
      <c r="F2928" s="1">
        <v>3</v>
      </c>
      <c r="G2928" s="1">
        <v>3</v>
      </c>
      <c r="H2928" s="6">
        <v>1</v>
      </c>
      <c r="I2928">
        <v>0</v>
      </c>
      <c r="J2928" s="1">
        <v>40</v>
      </c>
      <c r="K2928" s="1">
        <v>0</v>
      </c>
      <c r="L2928" s="1">
        <v>485</v>
      </c>
      <c r="M2928" s="6">
        <v>0.41</v>
      </c>
      <c r="N2928" s="4">
        <v>3300</v>
      </c>
      <c r="O2928" s="4">
        <v>250</v>
      </c>
      <c r="P2928" s="4">
        <v>400</v>
      </c>
      <c r="Q2928" s="3">
        <v>0.3</v>
      </c>
      <c r="R2928" s="1">
        <v>24</v>
      </c>
      <c r="S2928" s="1">
        <v>400</v>
      </c>
      <c r="T2928" s="1">
        <v>34</v>
      </c>
      <c r="U2928" s="1">
        <v>1</v>
      </c>
      <c r="V2928" s="1">
        <v>18</v>
      </c>
      <c r="W2928" s="1">
        <v>0</v>
      </c>
      <c r="X2928" s="1">
        <v>0</v>
      </c>
      <c r="Y2928" s="1">
        <v>1</v>
      </c>
      <c r="Z2928" s="1">
        <v>0</v>
      </c>
      <c r="AA2928" s="1">
        <v>1</v>
      </c>
      <c r="AB2928" s="1">
        <v>0</v>
      </c>
      <c r="AC2928" s="1">
        <v>1599</v>
      </c>
      <c r="AD2928" s="1">
        <v>250</v>
      </c>
      <c r="AE2928" s="1">
        <v>0</v>
      </c>
      <c r="AF2928" s="1">
        <v>0</v>
      </c>
      <c r="AG2928" s="1">
        <v>0</v>
      </c>
      <c r="AH2928" s="1">
        <v>300</v>
      </c>
      <c r="AI2928" s="1">
        <v>2149</v>
      </c>
      <c r="AJ2928" s="1" t="s">
        <v>3217</v>
      </c>
      <c r="AK2928" s="1" t="s">
        <v>3218</v>
      </c>
      <c r="AL2928" s="1" t="s">
        <v>3219</v>
      </c>
      <c r="AM2928" s="1" t="s">
        <v>12</v>
      </c>
      <c r="AN2928" s="1" t="s">
        <v>23097</v>
      </c>
      <c r="AO2928" s="1" t="s">
        <v>86</v>
      </c>
      <c r="AP2928" s="1" t="s">
        <v>57</v>
      </c>
      <c r="AQ2928" s="1" t="s">
        <v>25</v>
      </c>
      <c r="AR2928" s="1" t="s">
        <v>19</v>
      </c>
      <c r="AS2928" s="1" t="s">
        <v>23091</v>
      </c>
      <c r="AT2928" s="1" t="s">
        <v>26</v>
      </c>
    </row>
    <row r="2929" spans="1:46" x14ac:dyDescent="0.25">
      <c r="A2929" s="1" t="s">
        <v>19941</v>
      </c>
      <c r="B2929" s="2" t="s">
        <v>23076</v>
      </c>
      <c r="C2929" s="2" t="s">
        <v>23107</v>
      </c>
      <c r="D2929" s="1">
        <v>1</v>
      </c>
      <c r="E2929" s="1">
        <v>1</v>
      </c>
      <c r="F2929" s="1">
        <v>1</v>
      </c>
      <c r="G2929" s="1">
        <v>3</v>
      </c>
      <c r="H2929" s="6">
        <v>0.33333333333333331</v>
      </c>
      <c r="I2929">
        <v>1</v>
      </c>
      <c r="J2929" s="1">
        <v>41</v>
      </c>
      <c r="K2929" s="1">
        <v>0</v>
      </c>
      <c r="L2929" s="1">
        <v>876</v>
      </c>
      <c r="M2929" s="6">
        <v>0.11</v>
      </c>
      <c r="N2929" s="4">
        <v>2880</v>
      </c>
      <c r="O2929" s="4">
        <v>240</v>
      </c>
      <c r="P2929" s="4">
        <v>500</v>
      </c>
      <c r="Q2929" s="3">
        <v>0.3</v>
      </c>
      <c r="R2929" s="1">
        <v>24</v>
      </c>
      <c r="S2929" s="1">
        <v>500</v>
      </c>
      <c r="T2929" s="1">
        <v>80</v>
      </c>
      <c r="U2929" s="1">
        <v>1</v>
      </c>
      <c r="V2929" s="1">
        <v>18</v>
      </c>
      <c r="W2929" s="1">
        <v>1</v>
      </c>
      <c r="X2929" s="1">
        <v>1</v>
      </c>
      <c r="Y2929" s="1">
        <v>0</v>
      </c>
      <c r="Z2929" s="1">
        <v>3</v>
      </c>
      <c r="AA2929" s="1">
        <v>1</v>
      </c>
      <c r="AB2929" s="1">
        <v>1</v>
      </c>
      <c r="AC2929" s="1">
        <v>0</v>
      </c>
      <c r="AD2929" s="1">
        <v>0</v>
      </c>
      <c r="AE2929" s="1">
        <v>0</v>
      </c>
      <c r="AF2929" s="1">
        <v>0</v>
      </c>
      <c r="AG2929" s="1">
        <v>30</v>
      </c>
      <c r="AH2929" s="1">
        <v>0</v>
      </c>
      <c r="AI2929" s="1">
        <v>30</v>
      </c>
      <c r="AJ2929" s="1" t="s">
        <v>8586</v>
      </c>
      <c r="AK2929" s="1" t="s">
        <v>8587</v>
      </c>
      <c r="AL2929" s="1" t="s">
        <v>8588</v>
      </c>
      <c r="AM2929" s="1" t="s">
        <v>16</v>
      </c>
      <c r="AN2929" s="1" t="s">
        <v>23097</v>
      </c>
      <c r="AO2929" s="1" t="s">
        <v>86</v>
      </c>
      <c r="AP2929" s="1" t="s">
        <v>86</v>
      </c>
      <c r="AQ2929" s="1" t="s">
        <v>14</v>
      </c>
      <c r="AR2929" s="1" t="s">
        <v>30</v>
      </c>
      <c r="AS2929" s="1" t="s">
        <v>23091</v>
      </c>
      <c r="AT2929" s="1" t="s">
        <v>101</v>
      </c>
    </row>
    <row r="2930" spans="1:46" x14ac:dyDescent="0.25">
      <c r="A2930" s="1" t="s">
        <v>17521</v>
      </c>
      <c r="B2930" s="2" t="s">
        <v>23076</v>
      </c>
      <c r="C2930" s="2" t="s">
        <v>23108</v>
      </c>
      <c r="D2930" s="1">
        <v>0</v>
      </c>
      <c r="E2930" s="1">
        <v>2</v>
      </c>
      <c r="F2930" s="1">
        <v>1</v>
      </c>
      <c r="G2930" s="1">
        <v>3</v>
      </c>
      <c r="H2930" s="6">
        <v>0.33333333333333331</v>
      </c>
      <c r="I2930">
        <v>1</v>
      </c>
      <c r="J2930" s="1">
        <v>45</v>
      </c>
      <c r="K2930" s="1">
        <v>0</v>
      </c>
      <c r="L2930" s="1">
        <v>609</v>
      </c>
      <c r="M2930" s="6">
        <v>0.51</v>
      </c>
      <c r="N2930" s="4">
        <v>3200</v>
      </c>
      <c r="O2930" s="4">
        <v>200</v>
      </c>
      <c r="P2930" s="4">
        <v>200</v>
      </c>
      <c r="Q2930" s="3">
        <v>0.25</v>
      </c>
      <c r="R2930" s="1">
        <v>6</v>
      </c>
      <c r="S2930" s="1">
        <v>200</v>
      </c>
      <c r="T2930" s="1">
        <v>17</v>
      </c>
      <c r="U2930" s="1">
        <v>1</v>
      </c>
      <c r="V2930" s="1">
        <v>18</v>
      </c>
      <c r="W2930" s="1">
        <v>0</v>
      </c>
      <c r="X2930" s="1">
        <v>1</v>
      </c>
      <c r="Y2930" s="1">
        <v>0</v>
      </c>
      <c r="Z2930" s="1">
        <v>5</v>
      </c>
      <c r="AA2930" s="1">
        <v>1</v>
      </c>
      <c r="AB2930" s="1">
        <v>1</v>
      </c>
      <c r="AC2930" s="1">
        <v>386</v>
      </c>
      <c r="AD2930" s="1">
        <v>0</v>
      </c>
      <c r="AE2930" s="1">
        <v>1384</v>
      </c>
      <c r="AF2930" s="1">
        <v>0</v>
      </c>
      <c r="AG2930" s="1">
        <v>10</v>
      </c>
      <c r="AH2930" s="1">
        <v>0</v>
      </c>
      <c r="AI2930" s="1">
        <v>1780</v>
      </c>
      <c r="AJ2930" s="1" t="s">
        <v>1633</v>
      </c>
      <c r="AK2930" s="1" t="s">
        <v>1634</v>
      </c>
      <c r="AL2930" s="1" t="s">
        <v>1635</v>
      </c>
      <c r="AM2930" s="1" t="s">
        <v>16</v>
      </c>
      <c r="AN2930" s="1" t="s">
        <v>23097</v>
      </c>
      <c r="AO2930" s="1" t="s">
        <v>86</v>
      </c>
      <c r="AP2930" s="1" t="s">
        <v>57</v>
      </c>
      <c r="AQ2930" s="1" t="s">
        <v>14</v>
      </c>
      <c r="AR2930" s="1" t="s">
        <v>30</v>
      </c>
      <c r="AS2930" s="1" t="s">
        <v>23091</v>
      </c>
      <c r="AT2930" s="1" t="s">
        <v>101</v>
      </c>
    </row>
    <row r="2931" spans="1:46" x14ac:dyDescent="0.25">
      <c r="A2931" s="1" t="s">
        <v>22887</v>
      </c>
      <c r="B2931" s="2" t="s">
        <v>23076</v>
      </c>
      <c r="C2931" s="2" t="s">
        <v>23109</v>
      </c>
      <c r="D2931" s="1">
        <v>0</v>
      </c>
      <c r="E2931" s="1">
        <v>3</v>
      </c>
      <c r="F2931" s="1">
        <v>3</v>
      </c>
      <c r="G2931" s="1">
        <v>6</v>
      </c>
      <c r="H2931" s="6">
        <v>0.5</v>
      </c>
      <c r="I2931">
        <v>0</v>
      </c>
      <c r="J2931" s="1">
        <v>34</v>
      </c>
      <c r="K2931" s="1">
        <v>1</v>
      </c>
      <c r="L2931" s="1">
        <v>600</v>
      </c>
      <c r="M2931" s="6">
        <v>0.75</v>
      </c>
      <c r="N2931" s="4">
        <v>2600</v>
      </c>
      <c r="O2931" s="4">
        <v>195</v>
      </c>
      <c r="P2931" s="4">
        <v>1200</v>
      </c>
      <c r="Q2931" s="3">
        <v>0.25</v>
      </c>
      <c r="R2931" s="1">
        <v>24</v>
      </c>
      <c r="S2931" s="1">
        <v>1200</v>
      </c>
      <c r="T2931" s="1">
        <v>78</v>
      </c>
      <c r="U2931" s="1">
        <v>1</v>
      </c>
      <c r="V2931" s="1">
        <v>18</v>
      </c>
      <c r="W2931" s="1">
        <v>0</v>
      </c>
      <c r="X2931" s="1">
        <v>0</v>
      </c>
      <c r="Y2931" s="1">
        <v>1</v>
      </c>
      <c r="Z2931" s="1">
        <v>4</v>
      </c>
      <c r="AA2931" s="1">
        <v>0</v>
      </c>
      <c r="AB2931" s="1">
        <v>0</v>
      </c>
      <c r="AC2931" s="1">
        <v>0</v>
      </c>
      <c r="AD2931" s="1">
        <v>0</v>
      </c>
      <c r="AE2931" s="1">
        <v>0</v>
      </c>
      <c r="AF2931" s="1">
        <v>466</v>
      </c>
      <c r="AG2931" s="1">
        <v>0</v>
      </c>
      <c r="AH2931" s="1">
        <v>960</v>
      </c>
      <c r="AI2931" s="1">
        <v>1426</v>
      </c>
      <c r="AJ2931" s="1" t="s">
        <v>16514</v>
      </c>
      <c r="AK2931" s="1" t="s">
        <v>16515</v>
      </c>
      <c r="AL2931" s="1" t="s">
        <v>16516</v>
      </c>
      <c r="AM2931" s="1" t="s">
        <v>12</v>
      </c>
      <c r="AN2931" s="1" t="s">
        <v>23098</v>
      </c>
      <c r="AO2931" s="1" t="s">
        <v>86</v>
      </c>
      <c r="AP2931" s="1" t="s">
        <v>57</v>
      </c>
      <c r="AQ2931" s="1" t="s">
        <v>25</v>
      </c>
      <c r="AR2931" s="1" t="s">
        <v>19</v>
      </c>
      <c r="AS2931" s="1" t="s">
        <v>23090</v>
      </c>
      <c r="AT2931" s="1" t="s">
        <v>26</v>
      </c>
    </row>
    <row r="2932" spans="1:46" x14ac:dyDescent="0.25">
      <c r="A2932" s="1" t="s">
        <v>17777</v>
      </c>
      <c r="B2932" s="2" t="s">
        <v>23073</v>
      </c>
      <c r="C2932" s="2" t="s">
        <v>23103</v>
      </c>
      <c r="D2932" s="1">
        <v>1</v>
      </c>
      <c r="E2932" s="1">
        <v>2</v>
      </c>
      <c r="F2932" s="1">
        <v>2</v>
      </c>
      <c r="G2932" s="1">
        <v>5</v>
      </c>
      <c r="H2932" s="6">
        <v>0.4</v>
      </c>
      <c r="I2932">
        <v>0</v>
      </c>
      <c r="J2932" s="1">
        <v>32</v>
      </c>
      <c r="K2932" s="1">
        <v>1</v>
      </c>
      <c r="L2932" s="1">
        <v>491</v>
      </c>
      <c r="M2932" s="6">
        <v>0</v>
      </c>
      <c r="N2932" s="4">
        <v>1600</v>
      </c>
      <c r="O2932" s="4">
        <v>125</v>
      </c>
      <c r="P2932" s="4">
        <v>100</v>
      </c>
      <c r="Q2932" s="3">
        <v>0.32</v>
      </c>
      <c r="R2932" s="1">
        <v>12</v>
      </c>
      <c r="S2932" s="1">
        <v>100</v>
      </c>
      <c r="T2932" s="1">
        <v>6</v>
      </c>
      <c r="U2932" s="1">
        <v>0</v>
      </c>
      <c r="V2932" s="1">
        <v>18</v>
      </c>
      <c r="W2932" s="1">
        <v>0</v>
      </c>
      <c r="X2932" s="1">
        <v>0</v>
      </c>
      <c r="Y2932" s="1">
        <v>1</v>
      </c>
      <c r="Z2932" s="1">
        <v>3</v>
      </c>
      <c r="AA2932" s="1">
        <v>0</v>
      </c>
      <c r="AB2932" s="1">
        <v>0</v>
      </c>
      <c r="AC2932" s="1">
        <v>500</v>
      </c>
      <c r="AD2932" s="1">
        <v>0</v>
      </c>
      <c r="AE2932" s="1">
        <v>100</v>
      </c>
      <c r="AF2932" s="1">
        <v>250</v>
      </c>
      <c r="AG2932" s="1">
        <v>0</v>
      </c>
      <c r="AH2932" s="1">
        <v>400</v>
      </c>
      <c r="AI2932" s="1">
        <v>1250</v>
      </c>
      <c r="AJ2932" s="1" t="s">
        <v>2424</v>
      </c>
      <c r="AK2932" s="1" t="s">
        <v>2425</v>
      </c>
      <c r="AL2932" s="1" t="s">
        <v>11</v>
      </c>
      <c r="AM2932" s="1" t="s">
        <v>12</v>
      </c>
      <c r="AN2932" s="1" t="s">
        <v>23098</v>
      </c>
      <c r="AO2932" s="1" t="s">
        <v>364</v>
      </c>
      <c r="AP2932" s="1" t="s">
        <v>57</v>
      </c>
      <c r="AQ2932" s="1" t="s">
        <v>25</v>
      </c>
      <c r="AR2932" s="1" t="s">
        <v>19</v>
      </c>
      <c r="AS2932" s="1" t="s">
        <v>23090</v>
      </c>
      <c r="AT2932" s="1" t="s">
        <v>26</v>
      </c>
    </row>
    <row r="2933" spans="1:46" x14ac:dyDescent="0.25">
      <c r="A2933" s="1" t="s">
        <v>21963</v>
      </c>
      <c r="B2933" s="2" t="s">
        <v>23073</v>
      </c>
      <c r="C2933" s="2" t="s">
        <v>23104</v>
      </c>
      <c r="D2933" s="1">
        <v>1</v>
      </c>
      <c r="E2933" s="1">
        <v>0</v>
      </c>
      <c r="F2933" s="1">
        <v>5</v>
      </c>
      <c r="G2933" s="1">
        <v>6</v>
      </c>
      <c r="H2933" s="6">
        <v>0.83333333333333337</v>
      </c>
      <c r="I2933">
        <v>1</v>
      </c>
      <c r="J2933" s="1">
        <v>33</v>
      </c>
      <c r="K2933" s="1">
        <v>1</v>
      </c>
      <c r="L2933" s="1">
        <v>679</v>
      </c>
      <c r="M2933" s="6">
        <v>0.47</v>
      </c>
      <c r="N2933" s="4">
        <v>2300</v>
      </c>
      <c r="O2933" s="4">
        <v>176</v>
      </c>
      <c r="P2933" s="4">
        <v>150</v>
      </c>
      <c r="Q2933" s="3">
        <v>0.35</v>
      </c>
      <c r="R2933" s="1">
        <v>12</v>
      </c>
      <c r="S2933" s="1">
        <v>150</v>
      </c>
      <c r="T2933" s="1">
        <v>19</v>
      </c>
      <c r="U2933" s="1">
        <v>1</v>
      </c>
      <c r="V2933" s="1">
        <v>18</v>
      </c>
      <c r="W2933" s="1">
        <v>0</v>
      </c>
      <c r="X2933" s="1">
        <v>0</v>
      </c>
      <c r="Y2933" s="1">
        <v>1</v>
      </c>
      <c r="Z2933" s="1">
        <v>5</v>
      </c>
      <c r="AA2933" s="1">
        <v>0</v>
      </c>
      <c r="AB2933" s="1">
        <v>1</v>
      </c>
      <c r="AC2933" s="1">
        <v>1000</v>
      </c>
      <c r="AD2933" s="1">
        <v>0</v>
      </c>
      <c r="AE2933" s="1">
        <v>926</v>
      </c>
      <c r="AF2933" s="1">
        <v>0</v>
      </c>
      <c r="AG2933" s="1">
        <v>0</v>
      </c>
      <c r="AH2933" s="1">
        <v>0</v>
      </c>
      <c r="AI2933" s="1">
        <v>1926</v>
      </c>
      <c r="AJ2933" s="1" t="s">
        <v>14037</v>
      </c>
      <c r="AK2933" s="1" t="s">
        <v>14038</v>
      </c>
      <c r="AL2933" s="1" t="s">
        <v>14039</v>
      </c>
      <c r="AM2933" s="1" t="s">
        <v>16</v>
      </c>
      <c r="AN2933" s="1" t="s">
        <v>23098</v>
      </c>
      <c r="AO2933" s="1" t="s">
        <v>86</v>
      </c>
      <c r="AP2933" s="1" t="s">
        <v>57</v>
      </c>
      <c r="AQ2933" s="1" t="s">
        <v>25</v>
      </c>
      <c r="AR2933" s="1" t="s">
        <v>19</v>
      </c>
      <c r="AS2933" s="1" t="s">
        <v>23090</v>
      </c>
      <c r="AT2933" s="1" t="s">
        <v>101</v>
      </c>
    </row>
    <row r="2934" spans="1:46" x14ac:dyDescent="0.25">
      <c r="A2934" s="1" t="s">
        <v>20820</v>
      </c>
      <c r="B2934" s="2" t="s">
        <v>23073</v>
      </c>
      <c r="C2934" s="2" t="s">
        <v>23104</v>
      </c>
      <c r="D2934" s="1">
        <v>0</v>
      </c>
      <c r="E2934" s="1">
        <v>1</v>
      </c>
      <c r="F2934" s="1">
        <v>3</v>
      </c>
      <c r="G2934" s="1">
        <v>4</v>
      </c>
      <c r="H2934" s="6">
        <v>0.75</v>
      </c>
      <c r="I2934">
        <v>1</v>
      </c>
      <c r="J2934" s="1">
        <v>31</v>
      </c>
      <c r="K2934" s="1">
        <v>1</v>
      </c>
      <c r="L2934" s="1">
        <v>654</v>
      </c>
      <c r="M2934" s="6">
        <v>0.35</v>
      </c>
      <c r="N2934" s="4">
        <v>2000</v>
      </c>
      <c r="O2934" s="4">
        <v>170</v>
      </c>
      <c r="P2934" s="4">
        <v>600</v>
      </c>
      <c r="Q2934" s="3">
        <v>0.33</v>
      </c>
      <c r="R2934" s="1">
        <v>36</v>
      </c>
      <c r="S2934" s="1">
        <v>600</v>
      </c>
      <c r="T2934" s="1">
        <v>36</v>
      </c>
      <c r="U2934" s="1">
        <v>0</v>
      </c>
      <c r="V2934" s="1">
        <v>18</v>
      </c>
      <c r="W2934" s="1">
        <v>0</v>
      </c>
      <c r="X2934" s="1">
        <v>1</v>
      </c>
      <c r="Y2934" s="1">
        <v>1</v>
      </c>
      <c r="Z2934" s="1">
        <v>4</v>
      </c>
      <c r="AA2934" s="1">
        <v>1</v>
      </c>
      <c r="AB2934" s="1">
        <v>1</v>
      </c>
      <c r="AC2934" s="1">
        <v>0</v>
      </c>
      <c r="AD2934" s="1">
        <v>0</v>
      </c>
      <c r="AE2934" s="1">
        <v>0</v>
      </c>
      <c r="AF2934" s="1">
        <v>680</v>
      </c>
      <c r="AG2934" s="1">
        <v>0</v>
      </c>
      <c r="AH2934" s="1">
        <v>0</v>
      </c>
      <c r="AI2934" s="1">
        <v>680</v>
      </c>
      <c r="AJ2934" s="1" t="s">
        <v>10990</v>
      </c>
      <c r="AK2934" s="1" t="s">
        <v>10991</v>
      </c>
      <c r="AL2934" s="1" t="s">
        <v>10992</v>
      </c>
      <c r="AM2934" s="1" t="s">
        <v>16</v>
      </c>
      <c r="AN2934" s="1" t="s">
        <v>23098</v>
      </c>
      <c r="AO2934" s="1" t="s">
        <v>364</v>
      </c>
      <c r="AP2934" s="1" t="s">
        <v>57</v>
      </c>
      <c r="AQ2934" s="1" t="s">
        <v>14</v>
      </c>
      <c r="AR2934" s="1" t="s">
        <v>19</v>
      </c>
      <c r="AS2934" s="1" t="s">
        <v>23091</v>
      </c>
      <c r="AT2934" s="1" t="s">
        <v>101</v>
      </c>
    </row>
    <row r="2935" spans="1:46" x14ac:dyDescent="0.25">
      <c r="A2935" s="1" t="s">
        <v>17876</v>
      </c>
      <c r="B2935" s="2" t="s">
        <v>23073</v>
      </c>
      <c r="C2935" s="2" t="s">
        <v>23105</v>
      </c>
      <c r="D2935" s="1">
        <v>1</v>
      </c>
      <c r="E2935" s="1">
        <v>0</v>
      </c>
      <c r="F2935" s="1">
        <v>1</v>
      </c>
      <c r="G2935" s="1">
        <v>2</v>
      </c>
      <c r="H2935" s="6">
        <v>0.5</v>
      </c>
      <c r="I2935">
        <v>0</v>
      </c>
      <c r="J2935" s="1">
        <v>40</v>
      </c>
      <c r="K2935" s="1">
        <v>1</v>
      </c>
      <c r="L2935" s="1">
        <v>672</v>
      </c>
      <c r="M2935" s="6">
        <v>0.54</v>
      </c>
      <c r="N2935" s="4">
        <v>5000</v>
      </c>
      <c r="O2935" s="4">
        <v>450</v>
      </c>
      <c r="P2935" s="4">
        <v>900</v>
      </c>
      <c r="Q2935" s="3">
        <v>0.3</v>
      </c>
      <c r="R2935" s="1">
        <v>12</v>
      </c>
      <c r="S2935" s="1">
        <v>450</v>
      </c>
      <c r="T2935" s="1">
        <v>33</v>
      </c>
      <c r="U2935" s="1">
        <v>0</v>
      </c>
      <c r="V2935" s="1">
        <v>18</v>
      </c>
      <c r="W2935" s="1">
        <v>1</v>
      </c>
      <c r="X2935" s="1">
        <v>0</v>
      </c>
      <c r="Y2935" s="1">
        <v>1</v>
      </c>
      <c r="Z2935" s="1">
        <v>1</v>
      </c>
      <c r="AA2935" s="1">
        <v>0</v>
      </c>
      <c r="AB2935" s="1">
        <v>0</v>
      </c>
      <c r="AC2935" s="1">
        <v>0</v>
      </c>
      <c r="AD2935" s="1">
        <v>0</v>
      </c>
      <c r="AE2935" s="1">
        <v>1400</v>
      </c>
      <c r="AF2935" s="1">
        <v>1160</v>
      </c>
      <c r="AG2935" s="1">
        <v>0</v>
      </c>
      <c r="AH2935" s="1">
        <v>200</v>
      </c>
      <c r="AI2935" s="1">
        <v>2760</v>
      </c>
      <c r="AJ2935" s="1" t="s">
        <v>2677</v>
      </c>
      <c r="AK2935" s="1" t="s">
        <v>2678</v>
      </c>
      <c r="AL2935" s="1" t="s">
        <v>2679</v>
      </c>
      <c r="AM2935" s="1" t="s">
        <v>12</v>
      </c>
      <c r="AN2935" s="1" t="s">
        <v>23098</v>
      </c>
      <c r="AO2935" s="1" t="s">
        <v>364</v>
      </c>
      <c r="AP2935" s="1" t="s">
        <v>86</v>
      </c>
      <c r="AQ2935" s="1" t="s">
        <v>25</v>
      </c>
      <c r="AR2935" s="1" t="s">
        <v>19</v>
      </c>
      <c r="AS2935" s="1" t="s">
        <v>23090</v>
      </c>
      <c r="AT2935" s="1" t="s">
        <v>26</v>
      </c>
    </row>
    <row r="2936" spans="1:46" x14ac:dyDescent="0.25">
      <c r="A2936" s="1" t="s">
        <v>19717</v>
      </c>
      <c r="B2936" s="2" t="s">
        <v>23073</v>
      </c>
      <c r="C2936" s="2" t="s">
        <v>23105</v>
      </c>
      <c r="D2936" s="1">
        <v>1</v>
      </c>
      <c r="E2936" s="1">
        <v>0</v>
      </c>
      <c r="F2936" s="1">
        <v>3</v>
      </c>
      <c r="G2936" s="1">
        <v>4</v>
      </c>
      <c r="H2936" s="6">
        <v>0.75</v>
      </c>
      <c r="I2936">
        <v>1</v>
      </c>
      <c r="J2936" s="1">
        <v>35</v>
      </c>
      <c r="K2936" s="1">
        <v>1</v>
      </c>
      <c r="L2936" s="1">
        <v>517</v>
      </c>
      <c r="M2936" s="6">
        <v>0.33</v>
      </c>
      <c r="N2936" s="4">
        <v>1500</v>
      </c>
      <c r="O2936" s="4">
        <v>130</v>
      </c>
      <c r="P2936" s="4">
        <v>100</v>
      </c>
      <c r="Q2936" s="3">
        <v>0.4</v>
      </c>
      <c r="R2936" s="1">
        <v>12</v>
      </c>
      <c r="S2936" s="1">
        <v>100</v>
      </c>
      <c r="T2936" s="1">
        <v>16</v>
      </c>
      <c r="U2936" s="1">
        <v>1</v>
      </c>
      <c r="V2936" s="1">
        <v>18</v>
      </c>
      <c r="W2936" s="1">
        <v>0</v>
      </c>
      <c r="X2936" s="1">
        <v>0</v>
      </c>
      <c r="Y2936" s="1">
        <v>1</v>
      </c>
      <c r="Z2936" s="1">
        <v>1</v>
      </c>
      <c r="AA2936" s="1">
        <v>1</v>
      </c>
      <c r="AB2936" s="1">
        <v>1</v>
      </c>
      <c r="AC2936" s="1">
        <v>0</v>
      </c>
      <c r="AD2936" s="1">
        <v>0</v>
      </c>
      <c r="AE2936" s="1">
        <v>0</v>
      </c>
      <c r="AF2936" s="1">
        <v>470</v>
      </c>
      <c r="AG2936" s="1">
        <v>0</v>
      </c>
      <c r="AH2936" s="1">
        <v>150</v>
      </c>
      <c r="AI2936" s="1">
        <v>620</v>
      </c>
      <c r="AJ2936" s="1" t="s">
        <v>7967</v>
      </c>
      <c r="AK2936" s="1" t="s">
        <v>7968</v>
      </c>
      <c r="AL2936" s="1" t="s">
        <v>7969</v>
      </c>
      <c r="AM2936" s="1" t="s">
        <v>16</v>
      </c>
      <c r="AN2936" s="1" t="s">
        <v>23098</v>
      </c>
      <c r="AO2936" s="1" t="s">
        <v>86</v>
      </c>
      <c r="AP2936" s="1" t="s">
        <v>57</v>
      </c>
      <c r="AQ2936" s="1" t="s">
        <v>25</v>
      </c>
      <c r="AR2936" s="1" t="s">
        <v>19</v>
      </c>
      <c r="AS2936" s="1" t="s">
        <v>23091</v>
      </c>
      <c r="AT2936" s="1" t="s">
        <v>101</v>
      </c>
    </row>
    <row r="2937" spans="1:46" x14ac:dyDescent="0.25">
      <c r="A2937" s="1" t="s">
        <v>18532</v>
      </c>
      <c r="B2937" s="2" t="s">
        <v>23073</v>
      </c>
      <c r="C2937" s="2" t="s">
        <v>23105</v>
      </c>
      <c r="D2937" s="1">
        <v>0</v>
      </c>
      <c r="E2937" s="1">
        <v>0</v>
      </c>
      <c r="F2937" s="1">
        <v>2</v>
      </c>
      <c r="G2937" s="1">
        <v>2</v>
      </c>
      <c r="H2937" s="6">
        <v>1</v>
      </c>
      <c r="I2937">
        <v>0</v>
      </c>
      <c r="J2937" s="1">
        <v>41</v>
      </c>
      <c r="K2937" s="1">
        <v>0</v>
      </c>
      <c r="L2937" s="1">
        <v>681</v>
      </c>
      <c r="M2937" s="6">
        <v>7.0000000000000007E-2</v>
      </c>
      <c r="N2937" s="4">
        <v>7000</v>
      </c>
      <c r="O2937" s="4">
        <v>900</v>
      </c>
      <c r="P2937" s="4">
        <v>1000</v>
      </c>
      <c r="Q2937" s="3">
        <v>0.3</v>
      </c>
      <c r="R2937" s="1">
        <v>24</v>
      </c>
      <c r="S2937" s="1">
        <v>1000</v>
      </c>
      <c r="T2937" s="1">
        <v>76</v>
      </c>
      <c r="U2937" s="1">
        <v>1</v>
      </c>
      <c r="V2937" s="1">
        <v>18</v>
      </c>
      <c r="W2937" s="1">
        <v>1</v>
      </c>
      <c r="X2937" s="1">
        <v>1</v>
      </c>
      <c r="Y2937" s="1">
        <v>0</v>
      </c>
      <c r="Z2937" s="1">
        <v>4</v>
      </c>
      <c r="AA2937" s="1">
        <v>1</v>
      </c>
      <c r="AB2937" s="1">
        <v>0</v>
      </c>
      <c r="AC2937" s="1">
        <v>0</v>
      </c>
      <c r="AD2937" s="1">
        <v>80</v>
      </c>
      <c r="AE2937" s="1">
        <v>296</v>
      </c>
      <c r="AF2937" s="1">
        <v>0</v>
      </c>
      <c r="AG2937" s="1">
        <v>0</v>
      </c>
      <c r="AH2937" s="1">
        <v>0</v>
      </c>
      <c r="AI2937" s="1">
        <v>376</v>
      </c>
      <c r="AJ2937" s="1" t="s">
        <v>4610</v>
      </c>
      <c r="AK2937" s="1" t="s">
        <v>4611</v>
      </c>
      <c r="AL2937" s="1" t="s">
        <v>4612</v>
      </c>
      <c r="AM2937" s="1" t="s">
        <v>12</v>
      </c>
      <c r="AN2937" s="1" t="s">
        <v>23097</v>
      </c>
      <c r="AO2937" s="1" t="s">
        <v>86</v>
      </c>
      <c r="AP2937" s="1" t="s">
        <v>86</v>
      </c>
      <c r="AQ2937" s="1" t="s">
        <v>14</v>
      </c>
      <c r="AR2937" s="1" t="s">
        <v>30</v>
      </c>
      <c r="AS2937" s="1" t="s">
        <v>23091</v>
      </c>
      <c r="AT2937" s="1" t="s">
        <v>26</v>
      </c>
    </row>
    <row r="2938" spans="1:46" x14ac:dyDescent="0.25">
      <c r="A2938" s="1" t="s">
        <v>17341</v>
      </c>
      <c r="B2938" s="2" t="s">
        <v>23073</v>
      </c>
      <c r="C2938" s="2" t="s">
        <v>23106</v>
      </c>
      <c r="D2938" s="1">
        <v>0</v>
      </c>
      <c r="E2938" s="1">
        <v>2</v>
      </c>
      <c r="F2938" s="1">
        <v>4</v>
      </c>
      <c r="G2938" s="1">
        <v>6</v>
      </c>
      <c r="H2938" s="6">
        <v>0.66666666666666663</v>
      </c>
      <c r="I2938">
        <v>1</v>
      </c>
      <c r="J2938" s="1">
        <v>43</v>
      </c>
      <c r="K2938" s="1">
        <v>0</v>
      </c>
      <c r="L2938" s="1">
        <v>439</v>
      </c>
      <c r="M2938" s="6">
        <v>0.66</v>
      </c>
      <c r="N2938" s="4">
        <v>2000</v>
      </c>
      <c r="O2938" s="4">
        <v>150</v>
      </c>
      <c r="P2938" s="4">
        <v>700</v>
      </c>
      <c r="Q2938" s="3">
        <v>0.3</v>
      </c>
      <c r="R2938" s="1">
        <v>24</v>
      </c>
      <c r="S2938" s="1">
        <v>700</v>
      </c>
      <c r="T2938" s="1">
        <v>41</v>
      </c>
      <c r="U2938" s="1">
        <v>0</v>
      </c>
      <c r="V2938" s="1">
        <v>18</v>
      </c>
      <c r="W2938" s="1">
        <v>0</v>
      </c>
      <c r="X2938" s="1">
        <v>0</v>
      </c>
      <c r="Y2938" s="1">
        <v>0</v>
      </c>
      <c r="Z2938" s="1">
        <v>2</v>
      </c>
      <c r="AA2938" s="1">
        <v>1</v>
      </c>
      <c r="AB2938" s="1">
        <v>1</v>
      </c>
      <c r="AC2938" s="1">
        <v>726</v>
      </c>
      <c r="AD2938" s="1">
        <v>0</v>
      </c>
      <c r="AE2938" s="1">
        <v>104</v>
      </c>
      <c r="AF2938" s="1">
        <v>81</v>
      </c>
      <c r="AG2938" s="1">
        <v>0</v>
      </c>
      <c r="AH2938" s="1">
        <v>450</v>
      </c>
      <c r="AI2938" s="1">
        <v>1361</v>
      </c>
      <c r="AJ2938" s="1" t="s">
        <v>1058</v>
      </c>
      <c r="AK2938" s="1" t="s">
        <v>1059</v>
      </c>
      <c r="AL2938" s="1" t="s">
        <v>1060</v>
      </c>
      <c r="AM2938" s="1" t="s">
        <v>16</v>
      </c>
      <c r="AN2938" s="1" t="s">
        <v>23097</v>
      </c>
      <c r="AO2938" s="1" t="s">
        <v>364</v>
      </c>
      <c r="AP2938" s="1" t="s">
        <v>57</v>
      </c>
      <c r="AQ2938" s="1" t="s">
        <v>25</v>
      </c>
      <c r="AR2938" s="1" t="s">
        <v>30</v>
      </c>
      <c r="AS2938" s="1" t="s">
        <v>23091</v>
      </c>
      <c r="AT2938" s="1" t="s">
        <v>101</v>
      </c>
    </row>
    <row r="2939" spans="1:46" x14ac:dyDescent="0.25">
      <c r="A2939" s="1" t="s">
        <v>20517</v>
      </c>
      <c r="B2939" s="2" t="s">
        <v>23073</v>
      </c>
      <c r="C2939" s="2" t="s">
        <v>23110</v>
      </c>
      <c r="D2939" s="1">
        <v>0</v>
      </c>
      <c r="E2939" s="1">
        <v>0</v>
      </c>
      <c r="F2939" s="1">
        <v>3</v>
      </c>
      <c r="G2939" s="1">
        <v>3</v>
      </c>
      <c r="H2939" s="6">
        <v>1</v>
      </c>
      <c r="I2939">
        <v>1</v>
      </c>
      <c r="J2939" s="1">
        <v>31</v>
      </c>
      <c r="K2939" s="1">
        <v>1</v>
      </c>
      <c r="L2939" s="1">
        <v>717</v>
      </c>
      <c r="M2939" s="6">
        <v>0.84</v>
      </c>
      <c r="N2939" s="4">
        <v>3000</v>
      </c>
      <c r="O2939" s="4">
        <v>250</v>
      </c>
      <c r="P2939" s="4">
        <v>1700</v>
      </c>
      <c r="Q2939" s="3">
        <v>0.22</v>
      </c>
      <c r="R2939" s="1">
        <v>24</v>
      </c>
      <c r="S2939" s="1">
        <v>1700</v>
      </c>
      <c r="T2939" s="1">
        <v>113</v>
      </c>
      <c r="U2939" s="1">
        <v>0</v>
      </c>
      <c r="V2939" s="1">
        <v>18</v>
      </c>
      <c r="W2939" s="1">
        <v>0</v>
      </c>
      <c r="X2939" s="1">
        <v>0</v>
      </c>
      <c r="Y2939" s="1">
        <v>0</v>
      </c>
      <c r="Z2939" s="1">
        <v>2</v>
      </c>
      <c r="AA2939" s="1">
        <v>0</v>
      </c>
      <c r="AB2939" s="1">
        <v>1</v>
      </c>
      <c r="AC2939" s="1">
        <v>2138</v>
      </c>
      <c r="AD2939" s="1">
        <v>0</v>
      </c>
      <c r="AE2939" s="1">
        <v>354</v>
      </c>
      <c r="AF2939" s="1">
        <v>3301</v>
      </c>
      <c r="AG2939" s="1">
        <v>0</v>
      </c>
      <c r="AH2939" s="1">
        <v>0</v>
      </c>
      <c r="AI2939" s="1">
        <v>5792</v>
      </c>
      <c r="AJ2939" s="1" t="s">
        <v>10170</v>
      </c>
      <c r="AK2939" s="1" t="s">
        <v>7781</v>
      </c>
      <c r="AL2939" s="1" t="s">
        <v>10171</v>
      </c>
      <c r="AM2939" s="1" t="s">
        <v>16</v>
      </c>
      <c r="AN2939" s="1" t="s">
        <v>23098</v>
      </c>
      <c r="AO2939" s="1" t="s">
        <v>364</v>
      </c>
      <c r="AP2939" s="1" t="s">
        <v>57</v>
      </c>
      <c r="AQ2939" s="1" t="s">
        <v>25</v>
      </c>
      <c r="AR2939" s="1" t="s">
        <v>30</v>
      </c>
      <c r="AS2939" s="1" t="s">
        <v>23090</v>
      </c>
      <c r="AT2939" s="1" t="s">
        <v>101</v>
      </c>
    </row>
    <row r="2940" spans="1:46" x14ac:dyDescent="0.25">
      <c r="A2940" s="1" t="s">
        <v>20236</v>
      </c>
      <c r="B2940" s="2" t="s">
        <v>23074</v>
      </c>
      <c r="C2940" s="2" t="s">
        <v>23103</v>
      </c>
      <c r="D2940" s="1">
        <v>0</v>
      </c>
      <c r="E2940" s="1">
        <v>1</v>
      </c>
      <c r="F2940" s="1">
        <v>3</v>
      </c>
      <c r="G2940" s="1">
        <v>4</v>
      </c>
      <c r="H2940" s="6">
        <v>0.75</v>
      </c>
      <c r="I2940">
        <v>0</v>
      </c>
      <c r="J2940" s="1">
        <v>42</v>
      </c>
      <c r="K2940" s="1">
        <v>0</v>
      </c>
      <c r="L2940" s="1">
        <v>667</v>
      </c>
      <c r="M2940" s="6">
        <v>0</v>
      </c>
      <c r="N2940" s="4">
        <v>3000</v>
      </c>
      <c r="O2940" s="4">
        <v>250</v>
      </c>
      <c r="P2940" s="4">
        <v>200</v>
      </c>
      <c r="Q2940" s="3">
        <v>0.38</v>
      </c>
      <c r="R2940" s="1">
        <v>12</v>
      </c>
      <c r="S2940" s="1">
        <v>200</v>
      </c>
      <c r="T2940" s="1">
        <v>7</v>
      </c>
      <c r="U2940" s="1">
        <v>0</v>
      </c>
      <c r="V2940" s="1">
        <v>18</v>
      </c>
      <c r="W2940" s="1">
        <v>0</v>
      </c>
      <c r="X2940" s="1">
        <v>1</v>
      </c>
      <c r="Y2940" s="1">
        <v>1</v>
      </c>
      <c r="Z2940" s="1">
        <v>3</v>
      </c>
      <c r="AA2940" s="1">
        <v>1</v>
      </c>
      <c r="AB2940" s="1">
        <v>1</v>
      </c>
      <c r="AC2940" s="1">
        <v>1830</v>
      </c>
      <c r="AD2940" s="1">
        <v>0</v>
      </c>
      <c r="AE2940" s="1">
        <v>2450</v>
      </c>
      <c r="AF2940" s="1">
        <v>213</v>
      </c>
      <c r="AG2940" s="1">
        <v>0</v>
      </c>
      <c r="AH2940" s="1">
        <v>0</v>
      </c>
      <c r="AI2940" s="1">
        <v>4493</v>
      </c>
      <c r="AJ2940" s="1" t="s">
        <v>9406</v>
      </c>
      <c r="AK2940" s="1" t="s">
        <v>9407</v>
      </c>
      <c r="AL2940" s="1" t="s">
        <v>11</v>
      </c>
      <c r="AM2940" s="1" t="s">
        <v>12</v>
      </c>
      <c r="AN2940" s="1" t="s">
        <v>23097</v>
      </c>
      <c r="AO2940" s="1" t="s">
        <v>364</v>
      </c>
      <c r="AP2940" s="1" t="s">
        <v>57</v>
      </c>
      <c r="AQ2940" s="1" t="s">
        <v>14</v>
      </c>
      <c r="AR2940" s="1" t="s">
        <v>19</v>
      </c>
      <c r="AS2940" s="1" t="s">
        <v>23091</v>
      </c>
      <c r="AT2940" s="1" t="s">
        <v>101</v>
      </c>
    </row>
    <row r="2941" spans="1:46" x14ac:dyDescent="0.25">
      <c r="A2941" s="1" t="s">
        <v>21927</v>
      </c>
      <c r="B2941" s="2" t="s">
        <v>23074</v>
      </c>
      <c r="C2941" s="2" t="s">
        <v>23103</v>
      </c>
      <c r="D2941" s="1">
        <v>2</v>
      </c>
      <c r="E2941" s="1">
        <v>0</v>
      </c>
      <c r="F2941" s="1">
        <v>1</v>
      </c>
      <c r="G2941" s="1">
        <v>3</v>
      </c>
      <c r="H2941" s="6">
        <v>0.33333333333333331</v>
      </c>
      <c r="I2941">
        <v>1</v>
      </c>
      <c r="J2941" s="1">
        <v>52</v>
      </c>
      <c r="K2941" s="1">
        <v>0</v>
      </c>
      <c r="L2941" s="1">
        <v>511</v>
      </c>
      <c r="M2941" s="6">
        <v>0</v>
      </c>
      <c r="N2941" s="4">
        <v>3600</v>
      </c>
      <c r="O2941" s="4">
        <v>300</v>
      </c>
      <c r="P2941" s="4">
        <v>350</v>
      </c>
      <c r="Q2941" s="3">
        <v>0.38</v>
      </c>
      <c r="R2941" s="1">
        <v>12</v>
      </c>
      <c r="S2941" s="1">
        <v>350</v>
      </c>
      <c r="T2941" s="1">
        <v>15</v>
      </c>
      <c r="U2941" s="1">
        <v>0</v>
      </c>
      <c r="V2941" s="1">
        <v>18</v>
      </c>
      <c r="W2941" s="1">
        <v>0</v>
      </c>
      <c r="X2941" s="1">
        <v>0</v>
      </c>
      <c r="Y2941" s="1">
        <v>0</v>
      </c>
      <c r="Z2941" s="1">
        <v>3</v>
      </c>
      <c r="AA2941" s="1">
        <v>1</v>
      </c>
      <c r="AB2941" s="1">
        <v>1</v>
      </c>
      <c r="AC2941" s="1">
        <v>0</v>
      </c>
      <c r="AD2941" s="1">
        <v>0</v>
      </c>
      <c r="AE2941" s="1">
        <v>0</v>
      </c>
      <c r="AF2941" s="1">
        <v>1900</v>
      </c>
      <c r="AG2941" s="1">
        <v>0</v>
      </c>
      <c r="AH2941" s="1">
        <v>0</v>
      </c>
      <c r="AI2941" s="1">
        <v>1900</v>
      </c>
      <c r="AJ2941" s="1" t="s">
        <v>2894</v>
      </c>
      <c r="AK2941" s="1" t="s">
        <v>13960</v>
      </c>
      <c r="AL2941" s="1" t="s">
        <v>11</v>
      </c>
      <c r="AM2941" s="1" t="s">
        <v>16</v>
      </c>
      <c r="AN2941" s="1" t="s">
        <v>23097</v>
      </c>
      <c r="AO2941" s="1" t="s">
        <v>364</v>
      </c>
      <c r="AP2941" s="1" t="s">
        <v>57</v>
      </c>
      <c r="AQ2941" s="1" t="s">
        <v>25</v>
      </c>
      <c r="AR2941" s="1" t="s">
        <v>30</v>
      </c>
      <c r="AS2941" s="1" t="s">
        <v>23091</v>
      </c>
      <c r="AT2941" s="1" t="s">
        <v>101</v>
      </c>
    </row>
    <row r="2942" spans="1:46" x14ac:dyDescent="0.25">
      <c r="A2942" s="1" t="s">
        <v>17813</v>
      </c>
      <c r="B2942" s="2" t="s">
        <v>23074</v>
      </c>
      <c r="C2942" s="2" t="s">
        <v>23104</v>
      </c>
      <c r="D2942" s="1">
        <v>1</v>
      </c>
      <c r="E2942" s="1">
        <v>3</v>
      </c>
      <c r="F2942" s="1">
        <v>2</v>
      </c>
      <c r="G2942" s="1">
        <v>6</v>
      </c>
      <c r="H2942" s="6">
        <v>0.33333333333333331</v>
      </c>
      <c r="I2942">
        <v>0</v>
      </c>
      <c r="J2942" s="1">
        <v>37</v>
      </c>
      <c r="K2942" s="1">
        <v>1</v>
      </c>
      <c r="L2942" s="1">
        <v>0</v>
      </c>
      <c r="M2942" s="6">
        <v>0</v>
      </c>
      <c r="N2942" s="4">
        <v>3000</v>
      </c>
      <c r="O2942" s="4">
        <v>245</v>
      </c>
      <c r="P2942" s="4">
        <v>150</v>
      </c>
      <c r="Q2942" s="3">
        <v>0.31</v>
      </c>
      <c r="R2942" s="1">
        <v>24</v>
      </c>
      <c r="S2942" s="1">
        <v>150</v>
      </c>
      <c r="T2942" s="1">
        <v>13</v>
      </c>
      <c r="U2942" s="1">
        <v>1</v>
      </c>
      <c r="V2942" s="1">
        <v>18</v>
      </c>
      <c r="W2942" s="1">
        <v>0</v>
      </c>
      <c r="X2942" s="1">
        <v>1</v>
      </c>
      <c r="Y2942" s="1">
        <v>0</v>
      </c>
      <c r="Z2942" s="1">
        <v>0</v>
      </c>
      <c r="AA2942" s="1">
        <v>0</v>
      </c>
      <c r="AB2942" s="1">
        <v>0</v>
      </c>
      <c r="AC2942" s="1">
        <v>0</v>
      </c>
      <c r="AD2942" s="1">
        <v>0</v>
      </c>
      <c r="AE2942" s="1">
        <v>0</v>
      </c>
      <c r="AF2942" s="1">
        <v>0</v>
      </c>
      <c r="AG2942" s="1">
        <v>0</v>
      </c>
      <c r="AH2942" s="1">
        <v>1050</v>
      </c>
      <c r="AI2942" s="1">
        <v>1050</v>
      </c>
      <c r="AJ2942" s="1" t="s">
        <v>2494</v>
      </c>
      <c r="AK2942" s="1" t="s">
        <v>2495</v>
      </c>
      <c r="AL2942" s="1" t="s">
        <v>2496</v>
      </c>
      <c r="AM2942" s="1" t="s">
        <v>12</v>
      </c>
      <c r="AN2942" s="1" t="s">
        <v>23098</v>
      </c>
      <c r="AO2942" s="1" t="s">
        <v>86</v>
      </c>
      <c r="AP2942" s="1" t="s">
        <v>57</v>
      </c>
      <c r="AQ2942" s="1" t="s">
        <v>14</v>
      </c>
      <c r="AR2942" s="1" t="s">
        <v>30</v>
      </c>
      <c r="AS2942" s="1" t="s">
        <v>23090</v>
      </c>
      <c r="AT2942" s="1" t="s">
        <v>26</v>
      </c>
    </row>
    <row r="2943" spans="1:46" x14ac:dyDescent="0.25">
      <c r="A2943" s="1" t="s">
        <v>21954</v>
      </c>
      <c r="B2943" s="2" t="s">
        <v>23074</v>
      </c>
      <c r="C2943" s="2" t="s">
        <v>23104</v>
      </c>
      <c r="D2943" s="1">
        <v>3</v>
      </c>
      <c r="E2943" s="1">
        <v>1</v>
      </c>
      <c r="F2943" s="1">
        <v>3</v>
      </c>
      <c r="G2943" s="1">
        <v>7</v>
      </c>
      <c r="H2943" s="6">
        <v>0.42857142857142855</v>
      </c>
      <c r="I2943">
        <v>1</v>
      </c>
      <c r="J2943" s="1">
        <v>33</v>
      </c>
      <c r="K2943" s="1">
        <v>1</v>
      </c>
      <c r="L2943" s="1">
        <v>501</v>
      </c>
      <c r="M2943" s="6">
        <v>1.1499999999999999</v>
      </c>
      <c r="N2943" s="4">
        <v>2300</v>
      </c>
      <c r="O2943" s="4">
        <v>120</v>
      </c>
      <c r="P2943" s="4">
        <v>200</v>
      </c>
      <c r="Q2943" s="3">
        <v>0.35</v>
      </c>
      <c r="R2943" s="1">
        <v>24</v>
      </c>
      <c r="S2943" s="1">
        <v>200</v>
      </c>
      <c r="T2943" s="1">
        <v>8</v>
      </c>
      <c r="U2943" s="1">
        <v>0</v>
      </c>
      <c r="V2943" s="1">
        <v>18</v>
      </c>
      <c r="W2943" s="1">
        <v>1</v>
      </c>
      <c r="X2943" s="1">
        <v>1</v>
      </c>
      <c r="Y2943" s="1">
        <v>1</v>
      </c>
      <c r="Z2943" s="1">
        <v>3</v>
      </c>
      <c r="AA2943" s="1">
        <v>0</v>
      </c>
      <c r="AB2943" s="1">
        <v>1</v>
      </c>
      <c r="AC2943" s="1">
        <v>540</v>
      </c>
      <c r="AD2943" s="1">
        <v>1400</v>
      </c>
      <c r="AE2943" s="1">
        <v>0</v>
      </c>
      <c r="AF2943" s="1">
        <v>530</v>
      </c>
      <c r="AG2943" s="1">
        <v>190</v>
      </c>
      <c r="AH2943" s="1">
        <v>400</v>
      </c>
      <c r="AI2943" s="1">
        <v>3060</v>
      </c>
      <c r="AJ2943" s="1" t="s">
        <v>14013</v>
      </c>
      <c r="AK2943" s="1" t="s">
        <v>14014</v>
      </c>
      <c r="AL2943" s="1" t="s">
        <v>11273</v>
      </c>
      <c r="AM2943" s="1" t="s">
        <v>16</v>
      </c>
      <c r="AN2943" s="1" t="s">
        <v>23098</v>
      </c>
      <c r="AO2943" s="1" t="s">
        <v>364</v>
      </c>
      <c r="AP2943" s="1" t="s">
        <v>86</v>
      </c>
      <c r="AQ2943" s="1" t="s">
        <v>14</v>
      </c>
      <c r="AR2943" s="1" t="s">
        <v>19</v>
      </c>
      <c r="AS2943" s="1" t="s">
        <v>23090</v>
      </c>
      <c r="AT2943" s="1" t="s">
        <v>101</v>
      </c>
    </row>
    <row r="2944" spans="1:46" x14ac:dyDescent="0.25">
      <c r="A2944" s="1" t="s">
        <v>18455</v>
      </c>
      <c r="B2944" s="2" t="s">
        <v>23074</v>
      </c>
      <c r="C2944" s="2" t="s">
        <v>23104</v>
      </c>
      <c r="D2944" s="1">
        <v>1</v>
      </c>
      <c r="E2944" s="1">
        <v>1</v>
      </c>
      <c r="F2944" s="1">
        <v>4</v>
      </c>
      <c r="G2944" s="1">
        <v>6</v>
      </c>
      <c r="H2944" s="6">
        <v>0.66666666666666663</v>
      </c>
      <c r="I2944">
        <v>1</v>
      </c>
      <c r="J2944" s="1">
        <v>35</v>
      </c>
      <c r="K2944" s="1">
        <v>1</v>
      </c>
      <c r="L2944" s="1">
        <v>595</v>
      </c>
      <c r="M2944" s="6">
        <v>0.68</v>
      </c>
      <c r="N2944" s="4">
        <v>2400</v>
      </c>
      <c r="O2944" s="4">
        <v>170</v>
      </c>
      <c r="P2944" s="4">
        <v>640</v>
      </c>
      <c r="Q2944" s="3">
        <v>0.32</v>
      </c>
      <c r="R2944" s="1">
        <v>36</v>
      </c>
      <c r="S2944" s="1">
        <v>640</v>
      </c>
      <c r="T2944" s="1">
        <v>34</v>
      </c>
      <c r="U2944" s="1">
        <v>0</v>
      </c>
      <c r="V2944" s="1">
        <v>18</v>
      </c>
      <c r="W2944" s="1">
        <v>0</v>
      </c>
      <c r="X2944" s="1">
        <v>0</v>
      </c>
      <c r="Y2944" s="1">
        <v>1</v>
      </c>
      <c r="Z2944" s="1">
        <v>0</v>
      </c>
      <c r="AA2944" s="1">
        <v>0</v>
      </c>
      <c r="AB2944" s="1">
        <v>1</v>
      </c>
      <c r="AC2944" s="1">
        <v>0</v>
      </c>
      <c r="AD2944" s="1">
        <v>0</v>
      </c>
      <c r="AE2944" s="1">
        <v>0</v>
      </c>
      <c r="AF2944" s="1">
        <v>974</v>
      </c>
      <c r="AG2944" s="1">
        <v>0</v>
      </c>
      <c r="AH2944" s="1">
        <v>610</v>
      </c>
      <c r="AI2944" s="1">
        <v>1584</v>
      </c>
      <c r="AJ2944" s="1" t="s">
        <v>4398</v>
      </c>
      <c r="AK2944" s="1" t="s">
        <v>4399</v>
      </c>
      <c r="AL2944" s="1" t="s">
        <v>4400</v>
      </c>
      <c r="AM2944" s="1" t="s">
        <v>16</v>
      </c>
      <c r="AN2944" s="1" t="s">
        <v>23098</v>
      </c>
      <c r="AO2944" s="1" t="s">
        <v>364</v>
      </c>
      <c r="AP2944" s="1" t="s">
        <v>57</v>
      </c>
      <c r="AQ2944" s="1" t="s">
        <v>25</v>
      </c>
      <c r="AR2944" s="1" t="s">
        <v>19</v>
      </c>
      <c r="AS2944" s="1" t="s">
        <v>23090</v>
      </c>
      <c r="AT2944" s="1" t="s">
        <v>101</v>
      </c>
    </row>
    <row r="2945" spans="1:46" x14ac:dyDescent="0.25">
      <c r="A2945" s="1" t="s">
        <v>18456</v>
      </c>
      <c r="B2945" s="2" t="s">
        <v>23074</v>
      </c>
      <c r="C2945" s="2" t="s">
        <v>23104</v>
      </c>
      <c r="D2945" s="1">
        <v>1</v>
      </c>
      <c r="E2945" s="1">
        <v>1</v>
      </c>
      <c r="F2945" s="1">
        <v>4</v>
      </c>
      <c r="G2945" s="1">
        <v>6</v>
      </c>
      <c r="H2945" s="6">
        <v>0.66666666666666663</v>
      </c>
      <c r="I2945">
        <v>1</v>
      </c>
      <c r="J2945" s="1">
        <v>35</v>
      </c>
      <c r="K2945" s="1">
        <v>1</v>
      </c>
      <c r="L2945" s="1">
        <v>595</v>
      </c>
      <c r="M2945" s="6">
        <v>0.35</v>
      </c>
      <c r="N2945" s="4">
        <v>2400</v>
      </c>
      <c r="O2945" s="4">
        <v>170</v>
      </c>
      <c r="P2945" s="4">
        <v>100</v>
      </c>
      <c r="Q2945" s="3">
        <v>0.32</v>
      </c>
      <c r="R2945" s="1">
        <v>12</v>
      </c>
      <c r="S2945" s="1">
        <v>103</v>
      </c>
      <c r="T2945" s="1">
        <v>15</v>
      </c>
      <c r="U2945" s="1">
        <v>1</v>
      </c>
      <c r="V2945" s="1">
        <v>18</v>
      </c>
      <c r="W2945" s="1">
        <v>0</v>
      </c>
      <c r="X2945" s="1">
        <v>0</v>
      </c>
      <c r="Y2945" s="1">
        <v>1</v>
      </c>
      <c r="Z2945" s="1">
        <v>0</v>
      </c>
      <c r="AA2945" s="1">
        <v>0</v>
      </c>
      <c r="AB2945" s="1">
        <v>1</v>
      </c>
      <c r="AC2945" s="1">
        <v>0</v>
      </c>
      <c r="AD2945" s="1">
        <v>0</v>
      </c>
      <c r="AE2945" s="1">
        <v>0</v>
      </c>
      <c r="AF2945" s="1">
        <v>974</v>
      </c>
      <c r="AG2945" s="1">
        <v>0</v>
      </c>
      <c r="AH2945" s="1">
        <v>0</v>
      </c>
      <c r="AI2945" s="1">
        <v>974</v>
      </c>
      <c r="AJ2945" s="1" t="s">
        <v>4401</v>
      </c>
      <c r="AK2945" s="1" t="s">
        <v>4402</v>
      </c>
      <c r="AL2945" s="1" t="s">
        <v>4403</v>
      </c>
      <c r="AM2945" s="1" t="s">
        <v>16</v>
      </c>
      <c r="AN2945" s="1" t="s">
        <v>23098</v>
      </c>
      <c r="AO2945" s="1" t="s">
        <v>86</v>
      </c>
      <c r="AP2945" s="1" t="s">
        <v>57</v>
      </c>
      <c r="AQ2945" s="1" t="s">
        <v>25</v>
      </c>
      <c r="AR2945" s="1" t="s">
        <v>19</v>
      </c>
      <c r="AS2945" s="1" t="s">
        <v>23090</v>
      </c>
      <c r="AT2945" s="1" t="s">
        <v>101</v>
      </c>
    </row>
    <row r="2946" spans="1:46" x14ac:dyDescent="0.25">
      <c r="A2946" s="1" t="s">
        <v>19714</v>
      </c>
      <c r="B2946" s="2" t="s">
        <v>23074</v>
      </c>
      <c r="C2946" s="2" t="s">
        <v>23105</v>
      </c>
      <c r="D2946" s="1">
        <v>0</v>
      </c>
      <c r="E2946" s="1">
        <v>0</v>
      </c>
      <c r="F2946" s="1">
        <v>1</v>
      </c>
      <c r="G2946" s="1">
        <v>1</v>
      </c>
      <c r="H2946" s="6">
        <v>1</v>
      </c>
      <c r="I2946">
        <v>1</v>
      </c>
      <c r="J2946" s="1">
        <v>32</v>
      </c>
      <c r="K2946" s="1">
        <v>0</v>
      </c>
      <c r="L2946" s="1">
        <v>810</v>
      </c>
      <c r="M2946" s="6">
        <v>0.26</v>
      </c>
      <c r="N2946" s="4">
        <v>2700</v>
      </c>
      <c r="O2946" s="4">
        <v>200</v>
      </c>
      <c r="P2946" s="4">
        <v>773</v>
      </c>
      <c r="Q2946" s="3">
        <v>0.25</v>
      </c>
      <c r="R2946" s="1">
        <v>24</v>
      </c>
      <c r="S2946" s="1">
        <v>773</v>
      </c>
      <c r="T2946" s="1">
        <v>52</v>
      </c>
      <c r="U2946" s="1">
        <v>1</v>
      </c>
      <c r="V2946" s="1">
        <v>18</v>
      </c>
      <c r="W2946" s="1">
        <v>0</v>
      </c>
      <c r="X2946" s="1">
        <v>0</v>
      </c>
      <c r="Y2946" s="1">
        <v>0</v>
      </c>
      <c r="Z2946" s="1">
        <v>4</v>
      </c>
      <c r="AA2946" s="1">
        <v>1</v>
      </c>
      <c r="AB2946" s="1">
        <v>1</v>
      </c>
      <c r="AC2946" s="1">
        <v>0</v>
      </c>
      <c r="AD2946" s="1">
        <v>0</v>
      </c>
      <c r="AE2946" s="1">
        <v>0</v>
      </c>
      <c r="AF2946" s="1">
        <v>0</v>
      </c>
      <c r="AG2946" s="1">
        <v>0</v>
      </c>
      <c r="AH2946" s="1">
        <v>0</v>
      </c>
      <c r="AI2946" s="1">
        <v>0</v>
      </c>
      <c r="AJ2946" s="1" t="s">
        <v>7959</v>
      </c>
      <c r="AK2946" s="1" t="s">
        <v>7960</v>
      </c>
      <c r="AL2946" s="1" t="s">
        <v>7961</v>
      </c>
      <c r="AM2946" s="1" t="s">
        <v>16</v>
      </c>
      <c r="AN2946" s="1" t="s">
        <v>23097</v>
      </c>
      <c r="AO2946" s="1" t="s">
        <v>86</v>
      </c>
      <c r="AP2946" s="1" t="s">
        <v>57</v>
      </c>
      <c r="AQ2946" s="1" t="s">
        <v>25</v>
      </c>
      <c r="AR2946" s="1" t="s">
        <v>30</v>
      </c>
      <c r="AS2946" s="1" t="s">
        <v>23091</v>
      </c>
      <c r="AT2946" s="1" t="s">
        <v>101</v>
      </c>
    </row>
    <row r="2947" spans="1:46" x14ac:dyDescent="0.25">
      <c r="A2947" s="1" t="s">
        <v>20837</v>
      </c>
      <c r="B2947" s="2" t="s">
        <v>23074</v>
      </c>
      <c r="C2947" s="2" t="s">
        <v>23105</v>
      </c>
      <c r="D2947" s="1">
        <v>0</v>
      </c>
      <c r="E2947" s="1">
        <v>0</v>
      </c>
      <c r="F2947" s="1">
        <v>1</v>
      </c>
      <c r="G2947" s="1">
        <v>1</v>
      </c>
      <c r="H2947" s="6">
        <v>1</v>
      </c>
      <c r="I2947">
        <v>1</v>
      </c>
      <c r="J2947" s="1">
        <v>38</v>
      </c>
      <c r="K2947" s="1">
        <v>0</v>
      </c>
      <c r="L2947" s="1">
        <v>664</v>
      </c>
      <c r="M2947" s="6">
        <v>0.57999999999999996</v>
      </c>
      <c r="N2947" s="4">
        <v>3400</v>
      </c>
      <c r="O2947" s="4">
        <v>262</v>
      </c>
      <c r="P2947" s="4">
        <v>210</v>
      </c>
      <c r="Q2947" s="3">
        <v>0.3</v>
      </c>
      <c r="R2947" s="1">
        <v>24</v>
      </c>
      <c r="S2947" s="1">
        <v>210</v>
      </c>
      <c r="T2947" s="1">
        <v>17</v>
      </c>
      <c r="U2947" s="1">
        <v>0</v>
      </c>
      <c r="V2947" s="1">
        <v>18</v>
      </c>
      <c r="W2947" s="1">
        <v>0</v>
      </c>
      <c r="X2947" s="1">
        <v>0</v>
      </c>
      <c r="Y2947" s="1">
        <v>0</v>
      </c>
      <c r="Z2947" s="1">
        <v>3</v>
      </c>
      <c r="AA2947" s="1">
        <v>1</v>
      </c>
      <c r="AB2947" s="1">
        <v>1</v>
      </c>
      <c r="AC2947" s="1">
        <v>2067</v>
      </c>
      <c r="AD2947" s="1">
        <v>875</v>
      </c>
      <c r="AE2947" s="1">
        <v>0</v>
      </c>
      <c r="AF2947" s="1">
        <v>0</v>
      </c>
      <c r="AG2947" s="1">
        <v>45</v>
      </c>
      <c r="AH2947" s="1">
        <v>0</v>
      </c>
      <c r="AI2947" s="1">
        <v>2987</v>
      </c>
      <c r="AJ2947" s="1" t="s">
        <v>11034</v>
      </c>
      <c r="AK2947" s="1" t="s">
        <v>11035</v>
      </c>
      <c r="AL2947" s="1" t="s">
        <v>11036</v>
      </c>
      <c r="AM2947" s="1" t="s">
        <v>16</v>
      </c>
      <c r="AN2947" s="1" t="s">
        <v>23097</v>
      </c>
      <c r="AO2947" s="1" t="s">
        <v>364</v>
      </c>
      <c r="AP2947" s="1" t="s">
        <v>57</v>
      </c>
      <c r="AQ2947" s="1" t="s">
        <v>25</v>
      </c>
      <c r="AR2947" s="1" t="s">
        <v>30</v>
      </c>
      <c r="AS2947" s="1" t="s">
        <v>23091</v>
      </c>
      <c r="AT2947" s="1" t="s">
        <v>101</v>
      </c>
    </row>
    <row r="2948" spans="1:46" x14ac:dyDescent="0.25">
      <c r="A2948" s="1" t="s">
        <v>20327</v>
      </c>
      <c r="B2948" s="2" t="s">
        <v>23074</v>
      </c>
      <c r="C2948" s="2" t="s">
        <v>23105</v>
      </c>
      <c r="D2948" s="1">
        <v>1</v>
      </c>
      <c r="E2948" s="1">
        <v>1</v>
      </c>
      <c r="F2948" s="1">
        <v>1</v>
      </c>
      <c r="G2948" s="1">
        <v>3</v>
      </c>
      <c r="H2948" s="6">
        <v>0.33333333333333331</v>
      </c>
      <c r="I2948">
        <v>1</v>
      </c>
      <c r="J2948" s="1">
        <v>33</v>
      </c>
      <c r="K2948" s="1">
        <v>0</v>
      </c>
      <c r="L2948" s="1">
        <v>400</v>
      </c>
      <c r="M2948" s="6">
        <v>0.11</v>
      </c>
      <c r="N2948" s="4">
        <v>3000</v>
      </c>
      <c r="O2948" s="4">
        <v>250</v>
      </c>
      <c r="P2948" s="4">
        <v>500</v>
      </c>
      <c r="Q2948" s="3">
        <v>0.35</v>
      </c>
      <c r="R2948" s="1">
        <v>24</v>
      </c>
      <c r="S2948" s="1">
        <v>500</v>
      </c>
      <c r="T2948" s="1">
        <v>74</v>
      </c>
      <c r="U2948" s="1">
        <v>1</v>
      </c>
      <c r="V2948" s="1">
        <v>18</v>
      </c>
      <c r="W2948" s="1">
        <v>0</v>
      </c>
      <c r="X2948" s="1">
        <v>1</v>
      </c>
      <c r="Y2948" s="1">
        <v>1</v>
      </c>
      <c r="Z2948" s="1">
        <v>0</v>
      </c>
      <c r="AA2948" s="1">
        <v>1</v>
      </c>
      <c r="AB2948" s="1">
        <v>1</v>
      </c>
      <c r="AC2948" s="1">
        <v>0</v>
      </c>
      <c r="AD2948" s="1">
        <v>0</v>
      </c>
      <c r="AE2948" s="1">
        <v>0</v>
      </c>
      <c r="AF2948" s="1">
        <v>0</v>
      </c>
      <c r="AG2948" s="1">
        <v>0</v>
      </c>
      <c r="AH2948" s="1">
        <v>0</v>
      </c>
      <c r="AI2948" s="1">
        <v>0</v>
      </c>
      <c r="AJ2948" s="1" t="s">
        <v>9632</v>
      </c>
      <c r="AK2948" s="1" t="s">
        <v>9633</v>
      </c>
      <c r="AL2948" s="1" t="s">
        <v>9634</v>
      </c>
      <c r="AM2948" s="1" t="s">
        <v>16</v>
      </c>
      <c r="AN2948" s="1" t="s">
        <v>23097</v>
      </c>
      <c r="AO2948" s="1" t="s">
        <v>86</v>
      </c>
      <c r="AP2948" s="1" t="s">
        <v>57</v>
      </c>
      <c r="AQ2948" s="1" t="s">
        <v>14</v>
      </c>
      <c r="AR2948" s="1" t="s">
        <v>19</v>
      </c>
      <c r="AS2948" s="1" t="s">
        <v>23091</v>
      </c>
      <c r="AT2948" s="1" t="s">
        <v>101</v>
      </c>
    </row>
    <row r="2949" spans="1:46" x14ac:dyDescent="0.25">
      <c r="A2949" s="1" t="s">
        <v>21446</v>
      </c>
      <c r="B2949" s="2" t="s">
        <v>23074</v>
      </c>
      <c r="C2949" s="2" t="s">
        <v>23105</v>
      </c>
      <c r="D2949" s="1">
        <v>0</v>
      </c>
      <c r="E2949" s="1">
        <v>1</v>
      </c>
      <c r="F2949" s="1">
        <v>1</v>
      </c>
      <c r="G2949" s="1">
        <v>2</v>
      </c>
      <c r="H2949" s="6">
        <v>0.5</v>
      </c>
      <c r="I2949">
        <v>0</v>
      </c>
      <c r="J2949" s="1">
        <v>35</v>
      </c>
      <c r="K2949" s="1">
        <v>0</v>
      </c>
      <c r="L2949" s="1">
        <v>746</v>
      </c>
      <c r="M2949" s="6">
        <v>0.42</v>
      </c>
      <c r="N2949" s="4">
        <v>2500</v>
      </c>
      <c r="O2949" s="4">
        <v>200</v>
      </c>
      <c r="P2949" s="4">
        <v>500</v>
      </c>
      <c r="Q2949" s="3">
        <v>0.27</v>
      </c>
      <c r="R2949" s="1">
        <v>12</v>
      </c>
      <c r="S2949" s="1">
        <v>500</v>
      </c>
      <c r="T2949" s="1">
        <v>24</v>
      </c>
      <c r="U2949" s="1">
        <v>1</v>
      </c>
      <c r="V2949" s="1">
        <v>18</v>
      </c>
      <c r="W2949" s="1">
        <v>0</v>
      </c>
      <c r="X2949" s="1">
        <v>1</v>
      </c>
      <c r="Y2949" s="1">
        <v>0</v>
      </c>
      <c r="Z2949" s="1">
        <v>3</v>
      </c>
      <c r="AA2949" s="1">
        <v>1</v>
      </c>
      <c r="AB2949" s="1">
        <v>0</v>
      </c>
      <c r="AC2949" s="1">
        <v>0</v>
      </c>
      <c r="AD2949" s="1">
        <v>114</v>
      </c>
      <c r="AE2949" s="1">
        <v>639</v>
      </c>
      <c r="AF2949" s="1">
        <v>0</v>
      </c>
      <c r="AG2949" s="1">
        <v>282</v>
      </c>
      <c r="AH2949" s="1">
        <v>0</v>
      </c>
      <c r="AI2949" s="1">
        <v>1035</v>
      </c>
      <c r="AJ2949" s="1" t="s">
        <v>12660</v>
      </c>
      <c r="AK2949" s="1" t="s">
        <v>12661</v>
      </c>
      <c r="AL2949" s="1" t="s">
        <v>12662</v>
      </c>
      <c r="AM2949" s="1" t="s">
        <v>12</v>
      </c>
      <c r="AN2949" s="1" t="s">
        <v>23097</v>
      </c>
      <c r="AO2949" s="1" t="s">
        <v>86</v>
      </c>
      <c r="AP2949" s="1" t="s">
        <v>57</v>
      </c>
      <c r="AQ2949" s="1" t="s">
        <v>14</v>
      </c>
      <c r="AR2949" s="1" t="s">
        <v>30</v>
      </c>
      <c r="AS2949" s="1" t="s">
        <v>23091</v>
      </c>
      <c r="AT2949" s="1" t="s">
        <v>26</v>
      </c>
    </row>
    <row r="2950" spans="1:46" x14ac:dyDescent="0.25">
      <c r="A2950" s="1" t="s">
        <v>19797</v>
      </c>
      <c r="B2950" s="2" t="s">
        <v>23074</v>
      </c>
      <c r="C2950" s="2" t="s">
        <v>23106</v>
      </c>
      <c r="D2950" s="1">
        <v>1</v>
      </c>
      <c r="E2950" s="1">
        <v>1</v>
      </c>
      <c r="F2950" s="1">
        <v>3</v>
      </c>
      <c r="G2950" s="1">
        <v>5</v>
      </c>
      <c r="H2950" s="6">
        <v>0.6</v>
      </c>
      <c r="I2950">
        <v>0</v>
      </c>
      <c r="J2950" s="1">
        <v>31</v>
      </c>
      <c r="K2950" s="1">
        <v>0</v>
      </c>
      <c r="L2950" s="1">
        <v>690</v>
      </c>
      <c r="M2950" s="6">
        <v>0.57999999999999996</v>
      </c>
      <c r="N2950" s="4">
        <v>1900</v>
      </c>
      <c r="O2950" s="4">
        <v>130</v>
      </c>
      <c r="P2950" s="4">
        <v>150</v>
      </c>
      <c r="Q2950" s="3">
        <v>0.27</v>
      </c>
      <c r="R2950" s="1">
        <v>12</v>
      </c>
      <c r="S2950" s="1">
        <v>150</v>
      </c>
      <c r="T2950" s="1">
        <v>4</v>
      </c>
      <c r="U2950" s="1">
        <v>0</v>
      </c>
      <c r="V2950" s="1">
        <v>18</v>
      </c>
      <c r="W2950" s="1">
        <v>0</v>
      </c>
      <c r="X2950" s="1">
        <v>0</v>
      </c>
      <c r="Y2950" s="1">
        <v>1</v>
      </c>
      <c r="Z2950" s="1">
        <v>3</v>
      </c>
      <c r="AA2950" s="1">
        <v>1</v>
      </c>
      <c r="AB2950" s="1">
        <v>0</v>
      </c>
      <c r="AC2950" s="1">
        <v>500</v>
      </c>
      <c r="AD2950" s="1">
        <v>0</v>
      </c>
      <c r="AE2950" s="1">
        <v>0</v>
      </c>
      <c r="AF2950" s="1">
        <v>791</v>
      </c>
      <c r="AG2950" s="1">
        <v>110</v>
      </c>
      <c r="AH2950" s="1">
        <v>0</v>
      </c>
      <c r="AI2950" s="1">
        <v>1401</v>
      </c>
      <c r="AJ2950" s="1" t="s">
        <v>955</v>
      </c>
      <c r="AK2950" s="1" t="s">
        <v>8176</v>
      </c>
      <c r="AL2950" s="1" t="s">
        <v>8177</v>
      </c>
      <c r="AM2950" s="1" t="s">
        <v>12</v>
      </c>
      <c r="AN2950" s="1" t="s">
        <v>23097</v>
      </c>
      <c r="AO2950" s="1" t="s">
        <v>364</v>
      </c>
      <c r="AP2950" s="1" t="s">
        <v>57</v>
      </c>
      <c r="AQ2950" s="1" t="s">
        <v>25</v>
      </c>
      <c r="AR2950" s="1" t="s">
        <v>19</v>
      </c>
      <c r="AS2950" s="1" t="s">
        <v>23091</v>
      </c>
      <c r="AT2950" s="1" t="s">
        <v>26</v>
      </c>
    </row>
    <row r="2951" spans="1:46" x14ac:dyDescent="0.25">
      <c r="A2951" s="1" t="s">
        <v>18597</v>
      </c>
      <c r="B2951" s="2" t="s">
        <v>23074</v>
      </c>
      <c r="C2951" s="2" t="s">
        <v>23106</v>
      </c>
      <c r="D2951" s="1">
        <v>0</v>
      </c>
      <c r="E2951" s="1">
        <v>1</v>
      </c>
      <c r="F2951" s="1">
        <v>1</v>
      </c>
      <c r="G2951" s="1">
        <v>2</v>
      </c>
      <c r="H2951" s="6">
        <v>0.5</v>
      </c>
      <c r="I2951">
        <v>0</v>
      </c>
      <c r="J2951" s="1">
        <v>34</v>
      </c>
      <c r="K2951" s="1">
        <v>0</v>
      </c>
      <c r="L2951" s="1">
        <v>777</v>
      </c>
      <c r="M2951" s="6">
        <v>0.53</v>
      </c>
      <c r="N2951" s="4">
        <v>2350</v>
      </c>
      <c r="O2951" s="4">
        <v>180</v>
      </c>
      <c r="P2951" s="4">
        <v>400</v>
      </c>
      <c r="Q2951" s="3">
        <v>0.23</v>
      </c>
      <c r="R2951" s="1">
        <v>12</v>
      </c>
      <c r="S2951" s="1">
        <v>400</v>
      </c>
      <c r="T2951" s="1">
        <v>45</v>
      </c>
      <c r="U2951" s="1">
        <v>1</v>
      </c>
      <c r="V2951" s="1">
        <v>18</v>
      </c>
      <c r="W2951" s="1">
        <v>0</v>
      </c>
      <c r="X2951" s="1">
        <v>0</v>
      </c>
      <c r="Y2951" s="1">
        <v>1</v>
      </c>
      <c r="Z2951" s="1">
        <v>2</v>
      </c>
      <c r="AA2951" s="1">
        <v>1</v>
      </c>
      <c r="AB2951" s="1">
        <v>0</v>
      </c>
      <c r="AC2951" s="1">
        <v>415</v>
      </c>
      <c r="AD2951" s="1">
        <v>0</v>
      </c>
      <c r="AE2951" s="1">
        <v>1053</v>
      </c>
      <c r="AF2951" s="1">
        <v>0</v>
      </c>
      <c r="AG2951" s="1">
        <v>150</v>
      </c>
      <c r="AH2951" s="1">
        <v>0</v>
      </c>
      <c r="AI2951" s="1">
        <v>1618</v>
      </c>
      <c r="AJ2951" s="1" t="s">
        <v>4795</v>
      </c>
      <c r="AK2951" s="1" t="s">
        <v>4796</v>
      </c>
      <c r="AL2951" s="1" t="s">
        <v>4797</v>
      </c>
      <c r="AM2951" s="1" t="s">
        <v>12</v>
      </c>
      <c r="AN2951" s="1" t="s">
        <v>23097</v>
      </c>
      <c r="AO2951" s="1" t="s">
        <v>86</v>
      </c>
      <c r="AP2951" s="1" t="s">
        <v>57</v>
      </c>
      <c r="AQ2951" s="1" t="s">
        <v>25</v>
      </c>
      <c r="AR2951" s="1" t="s">
        <v>19</v>
      </c>
      <c r="AS2951" s="1" t="s">
        <v>23091</v>
      </c>
      <c r="AT2951" s="1" t="s">
        <v>26</v>
      </c>
    </row>
    <row r="2952" spans="1:46" x14ac:dyDescent="0.25">
      <c r="A2952" s="1" t="s">
        <v>22080</v>
      </c>
      <c r="B2952" s="2" t="s">
        <v>23074</v>
      </c>
      <c r="C2952" s="2" t="s">
        <v>23106</v>
      </c>
      <c r="D2952" s="1">
        <v>0</v>
      </c>
      <c r="E2952" s="1">
        <v>3</v>
      </c>
      <c r="F2952" s="1">
        <v>3</v>
      </c>
      <c r="G2952" s="1">
        <v>6</v>
      </c>
      <c r="H2952" s="6">
        <v>0.5</v>
      </c>
      <c r="I2952">
        <v>0</v>
      </c>
      <c r="J2952" s="1">
        <v>38</v>
      </c>
      <c r="K2952" s="1">
        <v>1</v>
      </c>
      <c r="L2952" s="1">
        <v>664</v>
      </c>
      <c r="M2952" s="6">
        <v>0.75</v>
      </c>
      <c r="N2952" s="4">
        <v>3200</v>
      </c>
      <c r="O2952" s="4">
        <v>200</v>
      </c>
      <c r="P2952" s="4">
        <v>700</v>
      </c>
      <c r="Q2952" s="3">
        <v>0.35</v>
      </c>
      <c r="R2952" s="1">
        <v>24</v>
      </c>
      <c r="S2952" s="1">
        <v>700</v>
      </c>
      <c r="T2952" s="1">
        <v>15</v>
      </c>
      <c r="U2952" s="1">
        <v>0</v>
      </c>
      <c r="V2952" s="1">
        <v>18</v>
      </c>
      <c r="W2952" s="1">
        <v>1</v>
      </c>
      <c r="X2952" s="1">
        <v>1</v>
      </c>
      <c r="Y2952" s="1">
        <v>1</v>
      </c>
      <c r="Z2952" s="1">
        <v>1</v>
      </c>
      <c r="AA2952" s="1">
        <v>1</v>
      </c>
      <c r="AB2952" s="1">
        <v>0</v>
      </c>
      <c r="AC2952" s="1">
        <v>620</v>
      </c>
      <c r="AD2952" s="1">
        <v>0</v>
      </c>
      <c r="AE2952" s="1">
        <v>374</v>
      </c>
      <c r="AF2952" s="1">
        <v>1120</v>
      </c>
      <c r="AG2952" s="1">
        <v>513</v>
      </c>
      <c r="AH2952" s="1">
        <v>0</v>
      </c>
      <c r="AI2952" s="1">
        <v>2627</v>
      </c>
      <c r="AJ2952" s="1" t="s">
        <v>14338</v>
      </c>
      <c r="AK2952" s="1" t="s">
        <v>14339</v>
      </c>
      <c r="AL2952" s="1" t="s">
        <v>14340</v>
      </c>
      <c r="AM2952" s="1" t="s">
        <v>12</v>
      </c>
      <c r="AN2952" s="1" t="s">
        <v>23098</v>
      </c>
      <c r="AO2952" s="1" t="s">
        <v>364</v>
      </c>
      <c r="AP2952" s="1" t="s">
        <v>86</v>
      </c>
      <c r="AQ2952" s="1" t="s">
        <v>14</v>
      </c>
      <c r="AR2952" s="1" t="s">
        <v>19</v>
      </c>
      <c r="AS2952" s="1" t="s">
        <v>23091</v>
      </c>
      <c r="AT2952" s="1" t="s">
        <v>26</v>
      </c>
    </row>
    <row r="2953" spans="1:46" x14ac:dyDescent="0.25">
      <c r="A2953" s="1" t="s">
        <v>19869</v>
      </c>
      <c r="B2953" s="2" t="s">
        <v>23074</v>
      </c>
      <c r="C2953" s="2" t="s">
        <v>23106</v>
      </c>
      <c r="D2953" s="1">
        <v>0</v>
      </c>
      <c r="E2953" s="1">
        <v>4</v>
      </c>
      <c r="F2953" s="1">
        <v>4</v>
      </c>
      <c r="G2953" s="1">
        <v>8</v>
      </c>
      <c r="H2953" s="6">
        <v>0.5</v>
      </c>
      <c r="I2953">
        <v>0</v>
      </c>
      <c r="J2953" s="1">
        <v>39</v>
      </c>
      <c r="K2953" s="1">
        <v>1</v>
      </c>
      <c r="L2953" s="1">
        <v>604</v>
      </c>
      <c r="M2953" s="6">
        <v>0.54</v>
      </c>
      <c r="N2953" s="4">
        <v>2300</v>
      </c>
      <c r="O2953" s="4">
        <v>195</v>
      </c>
      <c r="P2953" s="4">
        <v>600</v>
      </c>
      <c r="Q2953" s="3">
        <v>0.3</v>
      </c>
      <c r="R2953" s="1">
        <v>18</v>
      </c>
      <c r="S2953" s="1">
        <v>600</v>
      </c>
      <c r="T2953" s="1">
        <v>62</v>
      </c>
      <c r="U2953" s="1">
        <v>0</v>
      </c>
      <c r="V2953" s="1">
        <v>18</v>
      </c>
      <c r="W2953" s="1">
        <v>0</v>
      </c>
      <c r="X2953" s="1">
        <v>0</v>
      </c>
      <c r="Y2953" s="1">
        <v>0</v>
      </c>
      <c r="Z2953" s="1">
        <v>1</v>
      </c>
      <c r="AA2953" s="1">
        <v>1</v>
      </c>
      <c r="AB2953" s="1">
        <v>1</v>
      </c>
      <c r="AC2953" s="1">
        <v>500</v>
      </c>
      <c r="AD2953" s="1">
        <v>0</v>
      </c>
      <c r="AE2953" s="1">
        <v>295</v>
      </c>
      <c r="AF2953" s="1">
        <v>0</v>
      </c>
      <c r="AG2953" s="1">
        <v>0</v>
      </c>
      <c r="AH2953" s="1">
        <v>600</v>
      </c>
      <c r="AI2953" s="1">
        <v>1395</v>
      </c>
      <c r="AJ2953" s="1" t="s">
        <v>8379</v>
      </c>
      <c r="AK2953" s="1" t="s">
        <v>8380</v>
      </c>
      <c r="AL2953" s="1" t="s">
        <v>8381</v>
      </c>
      <c r="AM2953" s="1" t="s">
        <v>12</v>
      </c>
      <c r="AN2953" s="1" t="s">
        <v>23098</v>
      </c>
      <c r="AO2953" s="1" t="s">
        <v>364</v>
      </c>
      <c r="AP2953" s="1" t="s">
        <v>57</v>
      </c>
      <c r="AQ2953" s="1" t="s">
        <v>25</v>
      </c>
      <c r="AR2953" s="1" t="s">
        <v>30</v>
      </c>
      <c r="AS2953" s="1" t="s">
        <v>23091</v>
      </c>
      <c r="AT2953" s="1" t="s">
        <v>101</v>
      </c>
    </row>
    <row r="2954" spans="1:46" x14ac:dyDescent="0.25">
      <c r="A2954" s="1" t="s">
        <v>18032</v>
      </c>
      <c r="B2954" s="2" t="s">
        <v>23074</v>
      </c>
      <c r="C2954" s="2" t="s">
        <v>23106</v>
      </c>
      <c r="D2954" s="1">
        <v>1</v>
      </c>
      <c r="E2954" s="1">
        <v>3</v>
      </c>
      <c r="F2954" s="1">
        <v>5</v>
      </c>
      <c r="G2954" s="1">
        <v>9</v>
      </c>
      <c r="H2954" s="6">
        <v>0.55555555555555558</v>
      </c>
      <c r="I2954">
        <v>0</v>
      </c>
      <c r="J2954" s="1">
        <v>32</v>
      </c>
      <c r="K2954" s="1">
        <v>0</v>
      </c>
      <c r="L2954" s="1">
        <v>704</v>
      </c>
      <c r="M2954" s="6">
        <v>1.07</v>
      </c>
      <c r="N2954" s="4">
        <v>2100</v>
      </c>
      <c r="O2954" s="4">
        <v>160</v>
      </c>
      <c r="P2954" s="4">
        <v>800</v>
      </c>
      <c r="Q2954" s="3">
        <v>0.3</v>
      </c>
      <c r="R2954" s="1">
        <v>24</v>
      </c>
      <c r="S2954" s="1">
        <v>800</v>
      </c>
      <c r="T2954" s="1">
        <v>64</v>
      </c>
      <c r="U2954" s="1">
        <v>1</v>
      </c>
      <c r="V2954" s="1">
        <v>18</v>
      </c>
      <c r="W2954" s="1">
        <v>0</v>
      </c>
      <c r="X2954" s="1">
        <v>0</v>
      </c>
      <c r="Y2954" s="1">
        <v>1</v>
      </c>
      <c r="Z2954" s="1">
        <v>3</v>
      </c>
      <c r="AA2954" s="1">
        <v>0</v>
      </c>
      <c r="AB2954" s="1">
        <v>0</v>
      </c>
      <c r="AC2954" s="1">
        <v>9680</v>
      </c>
      <c r="AD2954" s="1">
        <v>0</v>
      </c>
      <c r="AE2954" s="1">
        <v>1100</v>
      </c>
      <c r="AF2954" s="1">
        <v>0</v>
      </c>
      <c r="AG2954" s="1">
        <v>0</v>
      </c>
      <c r="AH2954" s="1">
        <v>0</v>
      </c>
      <c r="AI2954" s="1">
        <v>10780</v>
      </c>
      <c r="AJ2954" s="1" t="s">
        <v>3134</v>
      </c>
      <c r="AK2954" s="1" t="s">
        <v>3135</v>
      </c>
      <c r="AL2954" s="1" t="s">
        <v>3136</v>
      </c>
      <c r="AM2954" s="1" t="s">
        <v>12</v>
      </c>
      <c r="AN2954" s="1" t="s">
        <v>23097</v>
      </c>
      <c r="AO2954" s="1" t="s">
        <v>86</v>
      </c>
      <c r="AP2954" s="1" t="s">
        <v>57</v>
      </c>
      <c r="AQ2954" s="1" t="s">
        <v>25</v>
      </c>
      <c r="AR2954" s="1" t="s">
        <v>19</v>
      </c>
      <c r="AS2954" s="1" t="s">
        <v>23090</v>
      </c>
      <c r="AT2954" s="1" t="s">
        <v>26</v>
      </c>
    </row>
    <row r="2955" spans="1:46" x14ac:dyDescent="0.25">
      <c r="A2955" s="1" t="s">
        <v>19317</v>
      </c>
      <c r="B2955" s="2" t="s">
        <v>23074</v>
      </c>
      <c r="C2955" s="2" t="s">
        <v>23106</v>
      </c>
      <c r="D2955" s="1">
        <v>0</v>
      </c>
      <c r="E2955" s="1">
        <v>2</v>
      </c>
      <c r="F2955" s="1">
        <v>3</v>
      </c>
      <c r="G2955" s="1">
        <v>5</v>
      </c>
      <c r="H2955" s="6">
        <v>0.6</v>
      </c>
      <c r="I2955">
        <v>0</v>
      </c>
      <c r="J2955" s="1">
        <v>39</v>
      </c>
      <c r="K2955" s="1">
        <v>0</v>
      </c>
      <c r="L2955" s="1">
        <v>729</v>
      </c>
      <c r="M2955" s="6">
        <v>0.11</v>
      </c>
      <c r="N2955" s="4">
        <v>2400</v>
      </c>
      <c r="O2955" s="4">
        <v>200</v>
      </c>
      <c r="P2955" s="4">
        <v>400</v>
      </c>
      <c r="Q2955" s="3">
        <v>0.25</v>
      </c>
      <c r="R2955" s="1">
        <v>24</v>
      </c>
      <c r="S2955" s="1">
        <v>400</v>
      </c>
      <c r="T2955" s="1">
        <v>35</v>
      </c>
      <c r="U2955" s="1">
        <v>1</v>
      </c>
      <c r="V2955" s="1">
        <v>18</v>
      </c>
      <c r="W2955" s="1">
        <v>1</v>
      </c>
      <c r="X2955" s="1">
        <v>1</v>
      </c>
      <c r="Y2955" s="1">
        <v>0</v>
      </c>
      <c r="Z2955" s="1">
        <v>2</v>
      </c>
      <c r="AA2955" s="1">
        <v>1</v>
      </c>
      <c r="AB2955" s="1">
        <v>0</v>
      </c>
      <c r="AC2955" s="1">
        <v>150</v>
      </c>
      <c r="AD2955" s="1">
        <v>0</v>
      </c>
      <c r="AE2955" s="1">
        <v>0</v>
      </c>
      <c r="AF2955" s="1">
        <v>0</v>
      </c>
      <c r="AG2955" s="1">
        <v>0</v>
      </c>
      <c r="AH2955" s="1">
        <v>0</v>
      </c>
      <c r="AI2955" s="1">
        <v>150</v>
      </c>
      <c r="AJ2955" s="1" t="s">
        <v>6841</v>
      </c>
      <c r="AK2955" s="1" t="s">
        <v>6842</v>
      </c>
      <c r="AL2955" s="1" t="s">
        <v>6843</v>
      </c>
      <c r="AM2955" s="1" t="s">
        <v>12</v>
      </c>
      <c r="AN2955" s="1" t="s">
        <v>23097</v>
      </c>
      <c r="AO2955" s="1" t="s">
        <v>86</v>
      </c>
      <c r="AP2955" s="1" t="s">
        <v>86</v>
      </c>
      <c r="AQ2955" s="1" t="s">
        <v>14</v>
      </c>
      <c r="AR2955" s="1" t="s">
        <v>30</v>
      </c>
      <c r="AS2955" s="1" t="s">
        <v>23091</v>
      </c>
      <c r="AT2955" s="1" t="s">
        <v>26</v>
      </c>
    </row>
    <row r="2956" spans="1:46" x14ac:dyDescent="0.25">
      <c r="A2956" s="1" t="s">
        <v>21023</v>
      </c>
      <c r="B2956" s="2" t="s">
        <v>23074</v>
      </c>
      <c r="C2956" s="2" t="s">
        <v>23107</v>
      </c>
      <c r="D2956" s="1">
        <v>0</v>
      </c>
      <c r="E2956" s="1">
        <v>4</v>
      </c>
      <c r="F2956" s="1">
        <v>3</v>
      </c>
      <c r="G2956" s="1">
        <v>7</v>
      </c>
      <c r="H2956" s="6">
        <v>0.42857142857142855</v>
      </c>
      <c r="I2956">
        <v>0</v>
      </c>
      <c r="J2956" s="1">
        <v>39</v>
      </c>
      <c r="K2956" s="1">
        <v>1</v>
      </c>
      <c r="L2956" s="1">
        <v>698</v>
      </c>
      <c r="M2956" s="6">
        <v>0.34</v>
      </c>
      <c r="N2956" s="4">
        <v>3400</v>
      </c>
      <c r="O2956" s="4">
        <v>275</v>
      </c>
      <c r="P2956" s="4">
        <v>500</v>
      </c>
      <c r="Q2956" s="3">
        <v>0.3</v>
      </c>
      <c r="R2956" s="1">
        <v>18</v>
      </c>
      <c r="S2956" s="1">
        <v>500</v>
      </c>
      <c r="T2956" s="1">
        <v>81</v>
      </c>
      <c r="U2956" s="1">
        <v>0</v>
      </c>
      <c r="V2956" s="1">
        <v>18</v>
      </c>
      <c r="W2956" s="1">
        <v>0</v>
      </c>
      <c r="X2956" s="1">
        <v>0</v>
      </c>
      <c r="Y2956" s="1">
        <v>0</v>
      </c>
      <c r="Z2956" s="1">
        <v>4</v>
      </c>
      <c r="AA2956" s="1">
        <v>0</v>
      </c>
      <c r="AB2956" s="1">
        <v>0</v>
      </c>
      <c r="AC2956" s="1">
        <v>0</v>
      </c>
      <c r="AD2956" s="1">
        <v>137</v>
      </c>
      <c r="AE2956" s="1">
        <v>0</v>
      </c>
      <c r="AF2956" s="1">
        <v>0</v>
      </c>
      <c r="AG2956" s="1">
        <v>40</v>
      </c>
      <c r="AH2956" s="1">
        <v>900</v>
      </c>
      <c r="AI2956" s="1">
        <v>1077</v>
      </c>
      <c r="AJ2956" s="1" t="s">
        <v>2517</v>
      </c>
      <c r="AK2956" s="1" t="s">
        <v>11532</v>
      </c>
      <c r="AL2956" s="1" t="s">
        <v>11533</v>
      </c>
      <c r="AM2956" s="1" t="s">
        <v>12</v>
      </c>
      <c r="AN2956" s="1" t="s">
        <v>23098</v>
      </c>
      <c r="AO2956" s="1" t="s">
        <v>364</v>
      </c>
      <c r="AP2956" s="1" t="s">
        <v>57</v>
      </c>
      <c r="AQ2956" s="1" t="s">
        <v>25</v>
      </c>
      <c r="AR2956" s="1" t="s">
        <v>30</v>
      </c>
      <c r="AS2956" s="1" t="s">
        <v>23090</v>
      </c>
      <c r="AT2956" s="1" t="s">
        <v>26</v>
      </c>
    </row>
    <row r="2957" spans="1:46" x14ac:dyDescent="0.25">
      <c r="A2957" s="1" t="s">
        <v>21605</v>
      </c>
      <c r="B2957" s="2" t="s">
        <v>23074</v>
      </c>
      <c r="C2957" s="2" t="s">
        <v>23107</v>
      </c>
      <c r="D2957" s="1">
        <v>0</v>
      </c>
      <c r="E2957" s="1">
        <v>0</v>
      </c>
      <c r="F2957" s="1">
        <v>3</v>
      </c>
      <c r="G2957" s="1">
        <v>3</v>
      </c>
      <c r="H2957" s="6">
        <v>1</v>
      </c>
      <c r="I2957">
        <v>0</v>
      </c>
      <c r="J2957" s="1">
        <v>29</v>
      </c>
      <c r="K2957" s="1">
        <v>0</v>
      </c>
      <c r="L2957" s="1">
        <v>898</v>
      </c>
      <c r="M2957" s="6">
        <v>0.05</v>
      </c>
      <c r="N2957" s="4">
        <v>13200</v>
      </c>
      <c r="O2957" s="4">
        <v>1100</v>
      </c>
      <c r="P2957" s="4">
        <v>600</v>
      </c>
      <c r="Q2957" s="3">
        <v>0.34</v>
      </c>
      <c r="R2957" s="1">
        <v>12</v>
      </c>
      <c r="S2957" s="1">
        <v>600</v>
      </c>
      <c r="T2957" s="1">
        <v>94</v>
      </c>
      <c r="U2957" s="1">
        <v>1</v>
      </c>
      <c r="V2957" s="1">
        <v>18</v>
      </c>
      <c r="W2957" s="1">
        <v>1</v>
      </c>
      <c r="X2957" s="1">
        <v>1</v>
      </c>
      <c r="Y2957" s="1">
        <v>1</v>
      </c>
      <c r="Z2957" s="1">
        <v>3</v>
      </c>
      <c r="AA2957" s="1">
        <v>0</v>
      </c>
      <c r="AB2957" s="1">
        <v>1</v>
      </c>
      <c r="AC2957" s="1">
        <v>0</v>
      </c>
      <c r="AD2957" s="1">
        <v>0</v>
      </c>
      <c r="AE2957" s="1">
        <v>0</v>
      </c>
      <c r="AF2957" s="1">
        <v>0</v>
      </c>
      <c r="AG2957" s="1">
        <v>90</v>
      </c>
      <c r="AH2957" s="1">
        <v>0</v>
      </c>
      <c r="AI2957" s="1">
        <v>90</v>
      </c>
      <c r="AJ2957" s="1" t="s">
        <v>13104</v>
      </c>
      <c r="AK2957" s="1" t="s">
        <v>13105</v>
      </c>
      <c r="AL2957" s="1" t="s">
        <v>13106</v>
      </c>
      <c r="AM2957" s="1" t="s">
        <v>12</v>
      </c>
      <c r="AN2957" s="1" t="s">
        <v>23097</v>
      </c>
      <c r="AO2957" s="1" t="s">
        <v>86</v>
      </c>
      <c r="AP2957" s="1" t="s">
        <v>86</v>
      </c>
      <c r="AQ2957" s="1" t="s">
        <v>14</v>
      </c>
      <c r="AR2957" s="1" t="s">
        <v>19</v>
      </c>
      <c r="AS2957" s="1" t="s">
        <v>23090</v>
      </c>
      <c r="AT2957" s="1" t="s">
        <v>101</v>
      </c>
    </row>
    <row r="2958" spans="1:46" x14ac:dyDescent="0.25">
      <c r="A2958" s="1" t="s">
        <v>19955</v>
      </c>
      <c r="B2958" s="2" t="s">
        <v>23074</v>
      </c>
      <c r="C2958" s="2" t="s">
        <v>23107</v>
      </c>
      <c r="D2958" s="1">
        <v>0</v>
      </c>
      <c r="E2958" s="1">
        <v>0</v>
      </c>
      <c r="F2958" s="1">
        <v>2</v>
      </c>
      <c r="G2958" s="1">
        <v>2</v>
      </c>
      <c r="H2958" s="6">
        <v>1</v>
      </c>
      <c r="I2958">
        <v>0</v>
      </c>
      <c r="J2958" s="1">
        <v>29</v>
      </c>
      <c r="K2958" s="1">
        <v>1</v>
      </c>
      <c r="L2958" s="1">
        <v>822</v>
      </c>
      <c r="M2958" s="6">
        <v>0.2</v>
      </c>
      <c r="N2958" s="4">
        <v>3000</v>
      </c>
      <c r="O2958" s="4">
        <v>200</v>
      </c>
      <c r="P2958" s="4">
        <v>300</v>
      </c>
      <c r="Q2958" s="3">
        <v>0.35</v>
      </c>
      <c r="R2958" s="1">
        <v>12</v>
      </c>
      <c r="S2958" s="1">
        <v>300</v>
      </c>
      <c r="T2958" s="1">
        <v>37</v>
      </c>
      <c r="U2958" s="1">
        <v>1</v>
      </c>
      <c r="V2958" s="1">
        <v>18</v>
      </c>
      <c r="W2958" s="1">
        <v>1</v>
      </c>
      <c r="X2958" s="1">
        <v>1</v>
      </c>
      <c r="Y2958" s="1">
        <v>1</v>
      </c>
      <c r="Z2958" s="1">
        <v>2</v>
      </c>
      <c r="AA2958" s="1">
        <v>1</v>
      </c>
      <c r="AB2958" s="1">
        <v>0</v>
      </c>
      <c r="AC2958" s="1">
        <v>0</v>
      </c>
      <c r="AD2958" s="1">
        <v>0</v>
      </c>
      <c r="AE2958" s="1">
        <v>0</v>
      </c>
      <c r="AF2958" s="1">
        <v>0</v>
      </c>
      <c r="AG2958" s="1">
        <v>40</v>
      </c>
      <c r="AH2958" s="1">
        <v>170</v>
      </c>
      <c r="AI2958" s="1">
        <v>210</v>
      </c>
      <c r="AJ2958" s="1" t="s">
        <v>736</v>
      </c>
      <c r="AK2958" s="1" t="s">
        <v>8626</v>
      </c>
      <c r="AL2958" s="1" t="s">
        <v>8627</v>
      </c>
      <c r="AM2958" s="1" t="s">
        <v>12</v>
      </c>
      <c r="AN2958" s="1" t="s">
        <v>23098</v>
      </c>
      <c r="AO2958" s="1" t="s">
        <v>86</v>
      </c>
      <c r="AP2958" s="1" t="s">
        <v>86</v>
      </c>
      <c r="AQ2958" s="1" t="s">
        <v>14</v>
      </c>
      <c r="AR2958" s="1" t="s">
        <v>19</v>
      </c>
      <c r="AS2958" s="1" t="s">
        <v>23091</v>
      </c>
      <c r="AT2958" s="1" t="s">
        <v>26</v>
      </c>
    </row>
    <row r="2959" spans="1:46" x14ac:dyDescent="0.25">
      <c r="A2959" s="1" t="s">
        <v>22207</v>
      </c>
      <c r="B2959" s="2" t="s">
        <v>23074</v>
      </c>
      <c r="C2959" s="2" t="s">
        <v>23107</v>
      </c>
      <c r="D2959" s="1">
        <v>0</v>
      </c>
      <c r="E2959" s="1">
        <v>1</v>
      </c>
      <c r="F2959" s="1">
        <v>1</v>
      </c>
      <c r="G2959" s="1">
        <v>2</v>
      </c>
      <c r="H2959" s="6">
        <v>0.5</v>
      </c>
      <c r="I2959">
        <v>1</v>
      </c>
      <c r="J2959" s="1">
        <v>31</v>
      </c>
      <c r="K2959" s="1">
        <v>0</v>
      </c>
      <c r="L2959" s="1">
        <v>770</v>
      </c>
      <c r="M2959" s="6">
        <v>0.21</v>
      </c>
      <c r="N2959" s="4">
        <v>1800</v>
      </c>
      <c r="O2959" s="4">
        <v>160</v>
      </c>
      <c r="P2959" s="4">
        <v>500</v>
      </c>
      <c r="Q2959" s="3">
        <v>0.33</v>
      </c>
      <c r="R2959" s="1">
        <v>18</v>
      </c>
      <c r="S2959" s="1">
        <v>500</v>
      </c>
      <c r="T2959" s="1">
        <v>52</v>
      </c>
      <c r="U2959" s="1">
        <v>1</v>
      </c>
      <c r="V2959" s="1">
        <v>18</v>
      </c>
      <c r="W2959" s="1">
        <v>0</v>
      </c>
      <c r="X2959" s="1">
        <v>0</v>
      </c>
      <c r="Y2959" s="1">
        <v>0</v>
      </c>
      <c r="Z2959" s="1">
        <v>4</v>
      </c>
      <c r="AA2959" s="1">
        <v>1</v>
      </c>
      <c r="AB2959" s="1">
        <v>1</v>
      </c>
      <c r="AC2959" s="1">
        <v>0</v>
      </c>
      <c r="AD2959" s="1">
        <v>0</v>
      </c>
      <c r="AE2959" s="1">
        <v>0</v>
      </c>
      <c r="AF2959" s="1">
        <v>0</v>
      </c>
      <c r="AG2959" s="1">
        <v>0</v>
      </c>
      <c r="AH2959" s="1">
        <v>0</v>
      </c>
      <c r="AI2959" s="1">
        <v>0</v>
      </c>
      <c r="AJ2959" s="1" t="s">
        <v>14699</v>
      </c>
      <c r="AK2959" s="1" t="s">
        <v>14700</v>
      </c>
      <c r="AL2959" s="1" t="s">
        <v>14701</v>
      </c>
      <c r="AM2959" s="1" t="s">
        <v>16</v>
      </c>
      <c r="AN2959" s="1" t="s">
        <v>23097</v>
      </c>
      <c r="AO2959" s="1" t="s">
        <v>86</v>
      </c>
      <c r="AP2959" s="1" t="s">
        <v>57</v>
      </c>
      <c r="AQ2959" s="1" t="s">
        <v>25</v>
      </c>
      <c r="AR2959" s="1" t="s">
        <v>30</v>
      </c>
      <c r="AS2959" s="1" t="s">
        <v>23091</v>
      </c>
      <c r="AT2959" s="1" t="s">
        <v>101</v>
      </c>
    </row>
    <row r="2960" spans="1:46" x14ac:dyDescent="0.25">
      <c r="A2960" s="1" t="s">
        <v>18758</v>
      </c>
      <c r="B2960" s="2" t="s">
        <v>23074</v>
      </c>
      <c r="C2960" s="2" t="s">
        <v>23107</v>
      </c>
      <c r="D2960" s="1">
        <v>0</v>
      </c>
      <c r="E2960" s="1">
        <v>0</v>
      </c>
      <c r="F2960" s="1">
        <v>1</v>
      </c>
      <c r="G2960" s="1">
        <v>1</v>
      </c>
      <c r="H2960" s="6">
        <v>1</v>
      </c>
      <c r="I2960">
        <v>0</v>
      </c>
      <c r="J2960" s="1">
        <v>31</v>
      </c>
      <c r="K2960" s="1">
        <v>0</v>
      </c>
      <c r="L2960" s="1">
        <v>710</v>
      </c>
      <c r="M2960" s="6">
        <v>0.28999999999999998</v>
      </c>
      <c r="N2960" s="4">
        <v>2000</v>
      </c>
      <c r="O2960" s="4">
        <v>130</v>
      </c>
      <c r="P2960" s="4">
        <v>250</v>
      </c>
      <c r="Q2960" s="3">
        <v>0.26</v>
      </c>
      <c r="R2960" s="1">
        <v>12</v>
      </c>
      <c r="S2960" s="1">
        <v>250</v>
      </c>
      <c r="T2960" s="1">
        <v>25</v>
      </c>
      <c r="U2960" s="1">
        <v>1</v>
      </c>
      <c r="V2960" s="1">
        <v>18</v>
      </c>
      <c r="W2960" s="1">
        <v>0</v>
      </c>
      <c r="X2960" s="1">
        <v>0</v>
      </c>
      <c r="Y2960" s="1">
        <v>1</v>
      </c>
      <c r="Z2960" s="1">
        <v>3</v>
      </c>
      <c r="AA2960" s="1">
        <v>0</v>
      </c>
      <c r="AB2960" s="1">
        <v>0</v>
      </c>
      <c r="AC2960" s="1">
        <v>470</v>
      </c>
      <c r="AD2960" s="1">
        <v>0</v>
      </c>
      <c r="AE2960" s="1">
        <v>0</v>
      </c>
      <c r="AF2960" s="1">
        <v>0</v>
      </c>
      <c r="AG2960" s="1">
        <v>0</v>
      </c>
      <c r="AH2960" s="1">
        <v>0</v>
      </c>
      <c r="AI2960" s="1">
        <v>470</v>
      </c>
      <c r="AJ2960" s="1" t="s">
        <v>2586</v>
      </c>
      <c r="AK2960" s="1" t="s">
        <v>5267</v>
      </c>
      <c r="AL2960" s="1" t="s">
        <v>5268</v>
      </c>
      <c r="AM2960" s="1" t="s">
        <v>12</v>
      </c>
      <c r="AN2960" s="1" t="s">
        <v>23097</v>
      </c>
      <c r="AO2960" s="1" t="s">
        <v>86</v>
      </c>
      <c r="AP2960" s="1" t="s">
        <v>57</v>
      </c>
      <c r="AQ2960" s="1" t="s">
        <v>25</v>
      </c>
      <c r="AR2960" s="1" t="s">
        <v>19</v>
      </c>
      <c r="AS2960" s="1" t="s">
        <v>23090</v>
      </c>
      <c r="AT2960" s="1" t="s">
        <v>26</v>
      </c>
    </row>
    <row r="2961" spans="1:46" x14ac:dyDescent="0.25">
      <c r="A2961" s="1" t="s">
        <v>21065</v>
      </c>
      <c r="B2961" s="2" t="s">
        <v>23074</v>
      </c>
      <c r="C2961" s="2" t="s">
        <v>23107</v>
      </c>
      <c r="D2961" s="1">
        <v>0</v>
      </c>
      <c r="E2961" s="1">
        <v>0</v>
      </c>
      <c r="F2961" s="1">
        <v>4</v>
      </c>
      <c r="G2961" s="1">
        <v>4</v>
      </c>
      <c r="H2961" s="6">
        <v>1</v>
      </c>
      <c r="I2961">
        <v>0</v>
      </c>
      <c r="J2961" s="1">
        <v>34</v>
      </c>
      <c r="K2961" s="1">
        <v>0</v>
      </c>
      <c r="L2961" s="1">
        <v>758</v>
      </c>
      <c r="M2961" s="6">
        <v>0.63</v>
      </c>
      <c r="N2961" s="4">
        <v>3200</v>
      </c>
      <c r="O2961" s="4">
        <v>199</v>
      </c>
      <c r="P2961" s="4">
        <v>250</v>
      </c>
      <c r="Q2961" s="3">
        <v>0.25</v>
      </c>
      <c r="R2961" s="1">
        <v>12</v>
      </c>
      <c r="S2961" s="1">
        <v>250</v>
      </c>
      <c r="T2961" s="1">
        <v>31</v>
      </c>
      <c r="U2961" s="1">
        <v>1</v>
      </c>
      <c r="V2961" s="1">
        <v>18</v>
      </c>
      <c r="W2961" s="1">
        <v>0</v>
      </c>
      <c r="X2961" s="1">
        <v>0</v>
      </c>
      <c r="Y2961" s="1">
        <v>0</v>
      </c>
      <c r="Z2961" s="1">
        <v>3</v>
      </c>
      <c r="AA2961" s="1">
        <v>0</v>
      </c>
      <c r="AB2961" s="1">
        <v>0</v>
      </c>
      <c r="AC2961" s="1">
        <v>0</v>
      </c>
      <c r="AD2961" s="1">
        <v>0</v>
      </c>
      <c r="AE2961" s="1">
        <v>2149</v>
      </c>
      <c r="AF2961" s="1">
        <v>349</v>
      </c>
      <c r="AG2961" s="1">
        <v>0</v>
      </c>
      <c r="AH2961" s="1">
        <v>0</v>
      </c>
      <c r="AI2961" s="1">
        <v>2498</v>
      </c>
      <c r="AJ2961" s="1" t="s">
        <v>11650</v>
      </c>
      <c r="AK2961" s="1" t="s">
        <v>11651</v>
      </c>
      <c r="AL2961" s="1" t="s">
        <v>11652</v>
      </c>
      <c r="AM2961" s="1" t="s">
        <v>12</v>
      </c>
      <c r="AN2961" s="1" t="s">
        <v>23097</v>
      </c>
      <c r="AO2961" s="1" t="s">
        <v>86</v>
      </c>
      <c r="AP2961" s="1" t="s">
        <v>57</v>
      </c>
      <c r="AQ2961" s="1" t="s">
        <v>25</v>
      </c>
      <c r="AR2961" s="1" t="s">
        <v>30</v>
      </c>
      <c r="AS2961" s="1" t="s">
        <v>23090</v>
      </c>
      <c r="AT2961" s="1" t="s">
        <v>26</v>
      </c>
    </row>
    <row r="2962" spans="1:46" x14ac:dyDescent="0.25">
      <c r="A2962" s="1" t="s">
        <v>22248</v>
      </c>
      <c r="B2962" s="2" t="s">
        <v>23074</v>
      </c>
      <c r="C2962" s="2" t="s">
        <v>23107</v>
      </c>
      <c r="D2962" s="1">
        <v>1</v>
      </c>
      <c r="E2962" s="1">
        <v>1</v>
      </c>
      <c r="F2962" s="1">
        <v>2</v>
      </c>
      <c r="G2962" s="1">
        <v>4</v>
      </c>
      <c r="H2962" s="6">
        <v>0.5</v>
      </c>
      <c r="I2962">
        <v>1</v>
      </c>
      <c r="J2962" s="1">
        <v>36</v>
      </c>
      <c r="K2962" s="1">
        <v>1</v>
      </c>
      <c r="L2962" s="1">
        <v>804</v>
      </c>
      <c r="M2962" s="6">
        <v>0.81</v>
      </c>
      <c r="N2962" s="4">
        <v>2200</v>
      </c>
      <c r="O2962" s="4">
        <v>187</v>
      </c>
      <c r="P2962" s="4">
        <v>1000</v>
      </c>
      <c r="Q2962" s="3">
        <v>0.28000000000000003</v>
      </c>
      <c r="R2962" s="1">
        <v>24</v>
      </c>
      <c r="S2962" s="1">
        <v>1000</v>
      </c>
      <c r="T2962" s="1">
        <v>78</v>
      </c>
      <c r="U2962" s="1">
        <v>0</v>
      </c>
      <c r="V2962" s="1">
        <v>18</v>
      </c>
      <c r="W2962" s="1">
        <v>1</v>
      </c>
      <c r="X2962" s="1">
        <v>1</v>
      </c>
      <c r="Y2962" s="1">
        <v>1</v>
      </c>
      <c r="Z2962" s="1">
        <v>3</v>
      </c>
      <c r="AA2962" s="1">
        <v>0</v>
      </c>
      <c r="AB2962" s="1">
        <v>1</v>
      </c>
      <c r="AC2962" s="1">
        <v>687</v>
      </c>
      <c r="AD2962" s="1">
        <v>84</v>
      </c>
      <c r="AE2962" s="1">
        <v>0</v>
      </c>
      <c r="AF2962" s="1">
        <v>0</v>
      </c>
      <c r="AG2962" s="1">
        <v>417</v>
      </c>
      <c r="AH2962" s="1">
        <v>1000</v>
      </c>
      <c r="AI2962" s="1">
        <v>2188</v>
      </c>
      <c r="AJ2962" s="1" t="s">
        <v>14809</v>
      </c>
      <c r="AK2962" s="1" t="s">
        <v>11749</v>
      </c>
      <c r="AL2962" s="1" t="s">
        <v>11750</v>
      </c>
      <c r="AM2962" s="1" t="s">
        <v>16</v>
      </c>
      <c r="AN2962" s="1" t="s">
        <v>23098</v>
      </c>
      <c r="AO2962" s="1" t="s">
        <v>364</v>
      </c>
      <c r="AP2962" s="1" t="s">
        <v>86</v>
      </c>
      <c r="AQ2962" s="1" t="s">
        <v>14</v>
      </c>
      <c r="AR2962" s="1" t="s">
        <v>19</v>
      </c>
      <c r="AS2962" s="1" t="s">
        <v>23090</v>
      </c>
      <c r="AT2962" s="1" t="s">
        <v>101</v>
      </c>
    </row>
    <row r="2963" spans="1:46" x14ac:dyDescent="0.25">
      <c r="A2963" s="1" t="s">
        <v>22299</v>
      </c>
      <c r="B2963" s="2" t="s">
        <v>23074</v>
      </c>
      <c r="C2963" s="2" t="s">
        <v>23108</v>
      </c>
      <c r="D2963" s="1">
        <v>3</v>
      </c>
      <c r="E2963" s="1">
        <v>1</v>
      </c>
      <c r="F2963" s="1">
        <v>6</v>
      </c>
      <c r="G2963" s="1">
        <v>10</v>
      </c>
      <c r="H2963" s="6">
        <v>0.6</v>
      </c>
      <c r="I2963">
        <v>0</v>
      </c>
      <c r="J2963" s="1">
        <v>35</v>
      </c>
      <c r="K2963" s="1">
        <v>1</v>
      </c>
      <c r="L2963" s="1">
        <v>830</v>
      </c>
      <c r="M2963" s="6">
        <v>0.06</v>
      </c>
      <c r="N2963" s="4">
        <v>8000</v>
      </c>
      <c r="O2963" s="4">
        <v>700</v>
      </c>
      <c r="P2963" s="4">
        <v>900</v>
      </c>
      <c r="Q2963" s="3">
        <v>0.23</v>
      </c>
      <c r="R2963" s="1">
        <v>24</v>
      </c>
      <c r="S2963" s="1">
        <v>900</v>
      </c>
      <c r="T2963" s="1">
        <v>81</v>
      </c>
      <c r="U2963" s="1">
        <v>1</v>
      </c>
      <c r="V2963" s="1">
        <v>18</v>
      </c>
      <c r="W2963" s="1">
        <v>1</v>
      </c>
      <c r="X2963" s="1">
        <v>1</v>
      </c>
      <c r="Y2963" s="1">
        <v>0</v>
      </c>
      <c r="Z2963" s="1">
        <v>5</v>
      </c>
      <c r="AA2963" s="1">
        <v>0</v>
      </c>
      <c r="AB2963" s="1">
        <v>0</v>
      </c>
      <c r="AC2963" s="1">
        <v>0</v>
      </c>
      <c r="AD2963" s="1">
        <v>0</v>
      </c>
      <c r="AE2963" s="1">
        <v>0</v>
      </c>
      <c r="AF2963" s="1">
        <v>0</v>
      </c>
      <c r="AG2963" s="1">
        <v>0</v>
      </c>
      <c r="AH2963" s="1">
        <v>0</v>
      </c>
      <c r="AI2963" s="1">
        <v>0</v>
      </c>
      <c r="AJ2963" s="1" t="s">
        <v>554</v>
      </c>
      <c r="AK2963" s="1" t="s">
        <v>14950</v>
      </c>
      <c r="AL2963" s="1" t="s">
        <v>14951</v>
      </c>
      <c r="AM2963" s="1" t="s">
        <v>12</v>
      </c>
      <c r="AN2963" s="1" t="s">
        <v>23098</v>
      </c>
      <c r="AO2963" s="1" t="s">
        <v>86</v>
      </c>
      <c r="AP2963" s="1" t="s">
        <v>86</v>
      </c>
      <c r="AQ2963" s="1" t="s">
        <v>14</v>
      </c>
      <c r="AR2963" s="1" t="s">
        <v>30</v>
      </c>
      <c r="AS2963" s="1" t="s">
        <v>23090</v>
      </c>
      <c r="AT2963" s="1" t="s">
        <v>26</v>
      </c>
    </row>
    <row r="2964" spans="1:46" x14ac:dyDescent="0.25">
      <c r="A2964" s="1" t="s">
        <v>21750</v>
      </c>
      <c r="B2964" s="2" t="s">
        <v>23074</v>
      </c>
      <c r="C2964" s="2" t="s">
        <v>23109</v>
      </c>
      <c r="D2964" s="1">
        <v>0</v>
      </c>
      <c r="E2964" s="1">
        <v>0</v>
      </c>
      <c r="F2964" s="1">
        <v>1</v>
      </c>
      <c r="G2964" s="1">
        <v>1</v>
      </c>
      <c r="H2964" s="6">
        <v>1</v>
      </c>
      <c r="I2964">
        <v>0</v>
      </c>
      <c r="J2964" s="1">
        <v>44</v>
      </c>
      <c r="K2964" s="1">
        <v>1</v>
      </c>
      <c r="L2964" s="1">
        <v>521</v>
      </c>
      <c r="M2964" s="6">
        <v>0.42</v>
      </c>
      <c r="N2964" s="4">
        <v>2800</v>
      </c>
      <c r="O2964" s="4">
        <v>200</v>
      </c>
      <c r="P2964" s="4">
        <v>300</v>
      </c>
      <c r="Q2964" s="3">
        <v>0.3</v>
      </c>
      <c r="R2964" s="1">
        <v>24</v>
      </c>
      <c r="S2964" s="1">
        <v>300</v>
      </c>
      <c r="T2964" s="1">
        <v>29</v>
      </c>
      <c r="U2964" s="1">
        <v>1</v>
      </c>
      <c r="V2964" s="1">
        <v>18</v>
      </c>
      <c r="W2964" s="1">
        <v>0</v>
      </c>
      <c r="X2964" s="1">
        <v>0</v>
      </c>
      <c r="Y2964" s="1">
        <v>1</v>
      </c>
      <c r="Z2964" s="1">
        <v>2</v>
      </c>
      <c r="AA2964" s="1">
        <v>0</v>
      </c>
      <c r="AB2964" s="1">
        <v>0</v>
      </c>
      <c r="AC2964" s="1">
        <v>0</v>
      </c>
      <c r="AD2964" s="1">
        <v>0</v>
      </c>
      <c r="AE2964" s="1">
        <v>0</v>
      </c>
      <c r="AF2964" s="1">
        <v>0</v>
      </c>
      <c r="AG2964" s="1">
        <v>0</v>
      </c>
      <c r="AH2964" s="1">
        <v>1150</v>
      </c>
      <c r="AI2964" s="1">
        <v>1150</v>
      </c>
      <c r="AJ2964" s="1" t="s">
        <v>10393</v>
      </c>
      <c r="AK2964" s="1" t="s">
        <v>13498</v>
      </c>
      <c r="AL2964" s="1" t="s">
        <v>13499</v>
      </c>
      <c r="AM2964" s="1" t="s">
        <v>12</v>
      </c>
      <c r="AN2964" s="1" t="s">
        <v>23098</v>
      </c>
      <c r="AO2964" s="1" t="s">
        <v>86</v>
      </c>
      <c r="AP2964" s="1" t="s">
        <v>57</v>
      </c>
      <c r="AQ2964" s="1" t="s">
        <v>25</v>
      </c>
      <c r="AR2964" s="1" t="s">
        <v>19</v>
      </c>
      <c r="AS2964" s="1" t="s">
        <v>23090</v>
      </c>
      <c r="AT2964" s="1" t="s">
        <v>26</v>
      </c>
    </row>
    <row r="2965" spans="1:46" x14ac:dyDescent="0.25">
      <c r="A2965" s="1" t="s">
        <v>22186</v>
      </c>
      <c r="B2965" s="2" t="s">
        <v>23074</v>
      </c>
      <c r="C2965" s="2" t="s">
        <v>23109</v>
      </c>
      <c r="D2965" s="1">
        <v>0</v>
      </c>
      <c r="E2965" s="1">
        <v>0</v>
      </c>
      <c r="F2965" s="1">
        <v>1</v>
      </c>
      <c r="G2965" s="1">
        <v>1</v>
      </c>
      <c r="H2965" s="6">
        <v>1</v>
      </c>
      <c r="I2965">
        <v>0</v>
      </c>
      <c r="J2965" s="1">
        <v>40</v>
      </c>
      <c r="K2965" s="1">
        <v>0</v>
      </c>
      <c r="L2965" s="1">
        <v>806</v>
      </c>
      <c r="M2965" s="6">
        <v>0.25</v>
      </c>
      <c r="N2965" s="4">
        <v>6000</v>
      </c>
      <c r="O2965" s="4">
        <v>500</v>
      </c>
      <c r="P2965" s="4">
        <v>700</v>
      </c>
      <c r="Q2965" s="3">
        <v>0.15</v>
      </c>
      <c r="R2965" s="1">
        <v>12</v>
      </c>
      <c r="S2965" s="1">
        <v>700</v>
      </c>
      <c r="T2965" s="1">
        <v>74</v>
      </c>
      <c r="U2965" s="1">
        <v>1</v>
      </c>
      <c r="V2965" s="1">
        <v>18</v>
      </c>
      <c r="W2965" s="1">
        <v>1</v>
      </c>
      <c r="X2965" s="1">
        <v>1</v>
      </c>
      <c r="Y2965" s="1">
        <v>1</v>
      </c>
      <c r="Z2965" s="1">
        <v>0</v>
      </c>
      <c r="AA2965" s="1">
        <v>0</v>
      </c>
      <c r="AB2965" s="1">
        <v>1</v>
      </c>
      <c r="AC2965" s="1">
        <v>0</v>
      </c>
      <c r="AD2965" s="1">
        <v>1000</v>
      </c>
      <c r="AE2965" s="1">
        <v>0</v>
      </c>
      <c r="AF2965" s="1">
        <v>0</v>
      </c>
      <c r="AG2965" s="1">
        <v>0</v>
      </c>
      <c r="AH2965" s="1">
        <v>25</v>
      </c>
      <c r="AI2965" s="1">
        <v>1025</v>
      </c>
      <c r="AJ2965" s="1" t="s">
        <v>14640</v>
      </c>
      <c r="AK2965" s="1" t="s">
        <v>14641</v>
      </c>
      <c r="AL2965" s="1" t="s">
        <v>14642</v>
      </c>
      <c r="AM2965" s="1" t="s">
        <v>12</v>
      </c>
      <c r="AN2965" s="1" t="s">
        <v>23097</v>
      </c>
      <c r="AO2965" s="1" t="s">
        <v>86</v>
      </c>
      <c r="AP2965" s="1" t="s">
        <v>86</v>
      </c>
      <c r="AQ2965" s="1" t="s">
        <v>14</v>
      </c>
      <c r="AR2965" s="1" t="s">
        <v>19</v>
      </c>
      <c r="AS2965" s="1" t="s">
        <v>23090</v>
      </c>
      <c r="AT2965" s="1" t="s">
        <v>101</v>
      </c>
    </row>
    <row r="2966" spans="1:46" x14ac:dyDescent="0.25">
      <c r="A2966" s="1" t="s">
        <v>22399</v>
      </c>
      <c r="B2966" s="2" t="s">
        <v>23074</v>
      </c>
      <c r="C2966" s="2" t="s">
        <v>23110</v>
      </c>
      <c r="D2966" s="1">
        <v>0</v>
      </c>
      <c r="E2966" s="1">
        <v>0</v>
      </c>
      <c r="F2966" s="1">
        <v>1</v>
      </c>
      <c r="G2966" s="1">
        <v>1</v>
      </c>
      <c r="H2966" s="6">
        <v>1</v>
      </c>
      <c r="I2966">
        <v>0</v>
      </c>
      <c r="J2966" s="1">
        <v>39</v>
      </c>
      <c r="K2966" s="1">
        <v>1</v>
      </c>
      <c r="L2966" s="1">
        <v>873</v>
      </c>
      <c r="M2966" s="6">
        <v>0.1</v>
      </c>
      <c r="N2966" s="4">
        <v>3000</v>
      </c>
      <c r="O2966" s="4">
        <v>250</v>
      </c>
      <c r="P2966" s="4">
        <v>300</v>
      </c>
      <c r="Q2966" s="3">
        <v>0.14000000000000001</v>
      </c>
      <c r="R2966" s="1">
        <v>12</v>
      </c>
      <c r="S2966" s="1">
        <v>300</v>
      </c>
      <c r="T2966" s="1">
        <v>37</v>
      </c>
      <c r="U2966" s="1">
        <v>0</v>
      </c>
      <c r="V2966" s="1">
        <v>18</v>
      </c>
      <c r="W2966" s="1">
        <v>0</v>
      </c>
      <c r="X2966" s="1">
        <v>0</v>
      </c>
      <c r="Y2966" s="1">
        <v>1</v>
      </c>
      <c r="Z2966" s="1">
        <v>1</v>
      </c>
      <c r="AA2966" s="1">
        <v>0</v>
      </c>
      <c r="AB2966" s="1">
        <v>0</v>
      </c>
      <c r="AC2966" s="1">
        <v>0</v>
      </c>
      <c r="AD2966" s="1">
        <v>0</v>
      </c>
      <c r="AE2966" s="1">
        <v>0</v>
      </c>
      <c r="AF2966" s="1">
        <v>0</v>
      </c>
      <c r="AG2966" s="1">
        <v>40</v>
      </c>
      <c r="AH2966" s="1">
        <v>0</v>
      </c>
      <c r="AI2966" s="1">
        <v>40</v>
      </c>
      <c r="AJ2966" s="1" t="s">
        <v>15225</v>
      </c>
      <c r="AK2966" s="1" t="s">
        <v>15226</v>
      </c>
      <c r="AL2966" s="1" t="s">
        <v>15227</v>
      </c>
      <c r="AM2966" s="1" t="s">
        <v>12</v>
      </c>
      <c r="AN2966" s="1" t="s">
        <v>23098</v>
      </c>
      <c r="AO2966" s="1" t="s">
        <v>364</v>
      </c>
      <c r="AP2966" s="1" t="s">
        <v>57</v>
      </c>
      <c r="AQ2966" s="1" t="s">
        <v>25</v>
      </c>
      <c r="AR2966" s="1" t="s">
        <v>19</v>
      </c>
      <c r="AS2966" s="1" t="s">
        <v>23090</v>
      </c>
      <c r="AT2966" s="1" t="s">
        <v>26</v>
      </c>
    </row>
    <row r="2967" spans="1:46" x14ac:dyDescent="0.25">
      <c r="A2967" s="1" t="s">
        <v>22083</v>
      </c>
      <c r="B2967" s="2" t="s">
        <v>23075</v>
      </c>
      <c r="C2967" s="2" t="s">
        <v>23106</v>
      </c>
      <c r="D2967" s="1">
        <v>0</v>
      </c>
      <c r="E2967" s="1">
        <v>1</v>
      </c>
      <c r="F2967" s="1">
        <v>3</v>
      </c>
      <c r="G2967" s="1">
        <v>4</v>
      </c>
      <c r="H2967" s="6">
        <v>0.75</v>
      </c>
      <c r="I2967">
        <v>0</v>
      </c>
      <c r="J2967" s="1">
        <v>34</v>
      </c>
      <c r="K2967" s="1">
        <v>0</v>
      </c>
      <c r="L2967" s="1">
        <v>630</v>
      </c>
      <c r="M2967" s="6">
        <v>0.44</v>
      </c>
      <c r="N2967" s="4">
        <v>2630</v>
      </c>
      <c r="O2967" s="4">
        <v>195</v>
      </c>
      <c r="P2967" s="4">
        <v>700</v>
      </c>
      <c r="Q2967" s="3">
        <v>0.33</v>
      </c>
      <c r="R2967" s="1">
        <v>24</v>
      </c>
      <c r="S2967" s="1">
        <v>700</v>
      </c>
      <c r="T2967" s="1">
        <v>32</v>
      </c>
      <c r="U2967" s="1">
        <v>1</v>
      </c>
      <c r="V2967" s="1">
        <v>18</v>
      </c>
      <c r="W2967" s="1">
        <v>0</v>
      </c>
      <c r="X2967" s="1">
        <v>0</v>
      </c>
      <c r="Y2967" s="1">
        <v>1</v>
      </c>
      <c r="Z2967" s="1">
        <v>1</v>
      </c>
      <c r="AA2967" s="1">
        <v>0</v>
      </c>
      <c r="AB2967" s="1">
        <v>0</v>
      </c>
      <c r="AC2967" s="1">
        <v>0</v>
      </c>
      <c r="AD2967" s="1">
        <v>0</v>
      </c>
      <c r="AE2967" s="1">
        <v>0</v>
      </c>
      <c r="AF2967" s="1">
        <v>390</v>
      </c>
      <c r="AG2967" s="1">
        <v>0</v>
      </c>
      <c r="AH2967" s="1">
        <v>440</v>
      </c>
      <c r="AI2967" s="1">
        <v>830</v>
      </c>
      <c r="AJ2967" s="1" t="s">
        <v>14346</v>
      </c>
      <c r="AK2967" s="1" t="s">
        <v>14347</v>
      </c>
      <c r="AL2967" s="1" t="s">
        <v>14348</v>
      </c>
      <c r="AM2967" s="1" t="s">
        <v>12</v>
      </c>
      <c r="AN2967" s="1" t="s">
        <v>23097</v>
      </c>
      <c r="AO2967" s="1" t="s">
        <v>86</v>
      </c>
      <c r="AP2967" s="1" t="s">
        <v>57</v>
      </c>
      <c r="AQ2967" s="1" t="s">
        <v>25</v>
      </c>
      <c r="AR2967" s="1" t="s">
        <v>19</v>
      </c>
      <c r="AS2967" s="1" t="s">
        <v>23090</v>
      </c>
      <c r="AT2967" s="1" t="s">
        <v>26</v>
      </c>
    </row>
    <row r="2968" spans="1:46" x14ac:dyDescent="0.25">
      <c r="A2968" s="1" t="s">
        <v>22665</v>
      </c>
      <c r="B2968" s="2" t="s">
        <v>23075</v>
      </c>
      <c r="C2968" s="2" t="s">
        <v>23106</v>
      </c>
      <c r="D2968" s="1">
        <v>0</v>
      </c>
      <c r="E2968" s="1">
        <v>2</v>
      </c>
      <c r="F2968" s="1">
        <v>3</v>
      </c>
      <c r="G2968" s="1">
        <v>5</v>
      </c>
      <c r="H2968" s="6">
        <v>0.6</v>
      </c>
      <c r="I2968">
        <v>0</v>
      </c>
      <c r="J2968" s="1">
        <v>37</v>
      </c>
      <c r="K2968" s="1">
        <v>0</v>
      </c>
      <c r="L2968" s="1">
        <v>650</v>
      </c>
      <c r="M2968" s="6">
        <v>0.56999999999999995</v>
      </c>
      <c r="N2968" s="4">
        <v>3000</v>
      </c>
      <c r="O2968" s="4">
        <v>200</v>
      </c>
      <c r="P2968" s="4">
        <v>400</v>
      </c>
      <c r="Q2968" s="3">
        <v>0.3</v>
      </c>
      <c r="R2968" s="1">
        <v>24</v>
      </c>
      <c r="S2968" s="1">
        <v>400</v>
      </c>
      <c r="T2968" s="1">
        <v>39</v>
      </c>
      <c r="U2968" s="1">
        <v>0</v>
      </c>
      <c r="V2968" s="1">
        <v>18</v>
      </c>
      <c r="W2968" s="1">
        <v>0</v>
      </c>
      <c r="X2968" s="1">
        <v>1</v>
      </c>
      <c r="Y2968" s="1">
        <v>1</v>
      </c>
      <c r="Z2968" s="1">
        <v>2</v>
      </c>
      <c r="AA2968" s="1">
        <v>1</v>
      </c>
      <c r="AB2968" s="1">
        <v>0</v>
      </c>
      <c r="AC2968" s="1">
        <v>0</v>
      </c>
      <c r="AD2968" s="1">
        <v>0</v>
      </c>
      <c r="AE2968" s="1">
        <v>466</v>
      </c>
      <c r="AF2968" s="1">
        <v>1223</v>
      </c>
      <c r="AG2968" s="1">
        <v>0</v>
      </c>
      <c r="AH2968" s="1">
        <v>150</v>
      </c>
      <c r="AI2968" s="1">
        <v>1839</v>
      </c>
      <c r="AJ2968" s="1" t="s">
        <v>15894</v>
      </c>
      <c r="AK2968" s="1" t="s">
        <v>15895</v>
      </c>
      <c r="AL2968" s="1" t="s">
        <v>15896</v>
      </c>
      <c r="AM2968" s="1" t="s">
        <v>12</v>
      </c>
      <c r="AN2968" s="1" t="s">
        <v>23097</v>
      </c>
      <c r="AO2968" s="1" t="s">
        <v>364</v>
      </c>
      <c r="AP2968" s="1" t="s">
        <v>57</v>
      </c>
      <c r="AQ2968" s="1" t="s">
        <v>14</v>
      </c>
      <c r="AR2968" s="1" t="s">
        <v>19</v>
      </c>
      <c r="AS2968" s="1" t="s">
        <v>23091</v>
      </c>
      <c r="AT2968" s="1" t="s">
        <v>26</v>
      </c>
    </row>
    <row r="2969" spans="1:46" x14ac:dyDescent="0.25">
      <c r="A2969" s="1" t="s">
        <v>19963</v>
      </c>
      <c r="B2969" s="2" t="s">
        <v>23075</v>
      </c>
      <c r="C2969" s="2" t="s">
        <v>23107</v>
      </c>
      <c r="D2969" s="1">
        <v>0</v>
      </c>
      <c r="E2969" s="1">
        <v>0</v>
      </c>
      <c r="F2969" s="1">
        <v>3</v>
      </c>
      <c r="G2969" s="1">
        <v>3</v>
      </c>
      <c r="H2969" s="6">
        <v>1</v>
      </c>
      <c r="I2969">
        <v>0</v>
      </c>
      <c r="J2969" s="1">
        <v>41</v>
      </c>
      <c r="K2969" s="1">
        <v>0</v>
      </c>
      <c r="L2969" s="1">
        <v>845</v>
      </c>
      <c r="M2969" s="6">
        <v>0.26</v>
      </c>
      <c r="N2969" s="4">
        <v>6000</v>
      </c>
      <c r="O2969" s="4">
        <v>500</v>
      </c>
      <c r="P2969" s="4">
        <v>500</v>
      </c>
      <c r="Q2969" s="3">
        <v>0.3</v>
      </c>
      <c r="R2969" s="1">
        <v>24</v>
      </c>
      <c r="S2969" s="1">
        <v>500</v>
      </c>
      <c r="T2969" s="1">
        <v>53</v>
      </c>
      <c r="U2969" s="1">
        <v>1</v>
      </c>
      <c r="V2969" s="1">
        <v>18</v>
      </c>
      <c r="W2969" s="1">
        <v>1</v>
      </c>
      <c r="X2969" s="1">
        <v>0</v>
      </c>
      <c r="Y2969" s="1">
        <v>0</v>
      </c>
      <c r="Z2969" s="1">
        <v>2</v>
      </c>
      <c r="AA2969" s="1">
        <v>1</v>
      </c>
      <c r="AB2969" s="1">
        <v>0</v>
      </c>
      <c r="AC2969" s="1">
        <v>2000</v>
      </c>
      <c r="AD2969" s="1">
        <v>0</v>
      </c>
      <c r="AE2969" s="1">
        <v>1000</v>
      </c>
      <c r="AF2969" s="1">
        <v>0</v>
      </c>
      <c r="AG2969" s="1">
        <v>0</v>
      </c>
      <c r="AH2969" s="1">
        <v>0</v>
      </c>
      <c r="AI2969" s="1">
        <v>3000</v>
      </c>
      <c r="AJ2969" s="1" t="s">
        <v>8649</v>
      </c>
      <c r="AK2969" s="1" t="s">
        <v>8650</v>
      </c>
      <c r="AL2969" s="1" t="s">
        <v>8651</v>
      </c>
      <c r="AM2969" s="1" t="s">
        <v>12</v>
      </c>
      <c r="AN2969" s="1" t="s">
        <v>23097</v>
      </c>
      <c r="AO2969" s="1" t="s">
        <v>86</v>
      </c>
      <c r="AP2969" s="1" t="s">
        <v>86</v>
      </c>
      <c r="AQ2969" s="1" t="s">
        <v>25</v>
      </c>
      <c r="AR2969" s="1" t="s">
        <v>30</v>
      </c>
      <c r="AS2969" s="1" t="s">
        <v>23091</v>
      </c>
      <c r="AT2969" s="1" t="s">
        <v>26</v>
      </c>
    </row>
    <row r="2970" spans="1:46" x14ac:dyDescent="0.25">
      <c r="A2970" s="1" t="s">
        <v>22786</v>
      </c>
      <c r="B2970" s="2" t="s">
        <v>23075</v>
      </c>
      <c r="C2970" s="2" t="s">
        <v>23107</v>
      </c>
      <c r="D2970" s="1">
        <v>0</v>
      </c>
      <c r="E2970" s="1">
        <v>1</v>
      </c>
      <c r="F2970" s="1">
        <v>2</v>
      </c>
      <c r="G2970" s="1">
        <v>3</v>
      </c>
      <c r="H2970" s="6">
        <v>0.66666666666666663</v>
      </c>
      <c r="I2970">
        <v>1</v>
      </c>
      <c r="J2970" s="1">
        <v>33</v>
      </c>
      <c r="K2970" s="1">
        <v>1</v>
      </c>
      <c r="L2970" s="1">
        <v>735</v>
      </c>
      <c r="M2970" s="6">
        <v>0.2</v>
      </c>
      <c r="N2970" s="4">
        <v>3600</v>
      </c>
      <c r="O2970" s="4">
        <v>300</v>
      </c>
      <c r="P2970" s="4">
        <v>600</v>
      </c>
      <c r="Q2970" s="3">
        <v>0.3</v>
      </c>
      <c r="R2970" s="1">
        <v>24</v>
      </c>
      <c r="S2970" s="1">
        <v>600</v>
      </c>
      <c r="T2970" s="1">
        <v>42</v>
      </c>
      <c r="U2970" s="1">
        <v>1</v>
      </c>
      <c r="V2970" s="1">
        <v>18</v>
      </c>
      <c r="W2970" s="1">
        <v>1</v>
      </c>
      <c r="X2970" s="1">
        <v>1</v>
      </c>
      <c r="Y2970" s="1">
        <v>1</v>
      </c>
      <c r="Z2970" s="1">
        <v>2</v>
      </c>
      <c r="AA2970" s="1">
        <v>0</v>
      </c>
      <c r="AB2970" s="1">
        <v>1</v>
      </c>
      <c r="AC2970" s="1">
        <v>0</v>
      </c>
      <c r="AD2970" s="1">
        <v>300</v>
      </c>
      <c r="AE2970" s="1">
        <v>0</v>
      </c>
      <c r="AF2970" s="1">
        <v>301</v>
      </c>
      <c r="AG2970" s="1">
        <v>0</v>
      </c>
      <c r="AH2970" s="1">
        <v>0</v>
      </c>
      <c r="AI2970" s="1">
        <v>601</v>
      </c>
      <c r="AJ2970" s="1" t="s">
        <v>5849</v>
      </c>
      <c r="AK2970" s="1" t="s">
        <v>16236</v>
      </c>
      <c r="AL2970" s="1" t="s">
        <v>16237</v>
      </c>
      <c r="AM2970" s="1" t="s">
        <v>16</v>
      </c>
      <c r="AN2970" s="1" t="s">
        <v>23098</v>
      </c>
      <c r="AO2970" s="1" t="s">
        <v>86</v>
      </c>
      <c r="AP2970" s="1" t="s">
        <v>86</v>
      </c>
      <c r="AQ2970" s="1" t="s">
        <v>14</v>
      </c>
      <c r="AR2970" s="1" t="s">
        <v>19</v>
      </c>
      <c r="AS2970" s="1" t="s">
        <v>23090</v>
      </c>
      <c r="AT2970" s="1" t="s">
        <v>101</v>
      </c>
    </row>
    <row r="2971" spans="1:46" x14ac:dyDescent="0.25">
      <c r="A2971" s="1" t="s">
        <v>21087</v>
      </c>
      <c r="B2971" s="2" t="s">
        <v>23075</v>
      </c>
      <c r="C2971" s="2" t="s">
        <v>23107</v>
      </c>
      <c r="D2971" s="1">
        <v>0</v>
      </c>
      <c r="E2971" s="1">
        <v>1</v>
      </c>
      <c r="F2971" s="1">
        <v>1</v>
      </c>
      <c r="G2971" s="1">
        <v>2</v>
      </c>
      <c r="H2971" s="6">
        <v>0.5</v>
      </c>
      <c r="I2971">
        <v>0</v>
      </c>
      <c r="J2971" s="1">
        <v>40</v>
      </c>
      <c r="K2971" s="1">
        <v>1</v>
      </c>
      <c r="L2971" s="1">
        <v>537</v>
      </c>
      <c r="M2971" s="6">
        <v>0.44</v>
      </c>
      <c r="N2971" s="4">
        <v>6000</v>
      </c>
      <c r="O2971" s="4">
        <v>500</v>
      </c>
      <c r="P2971" s="4">
        <v>900</v>
      </c>
      <c r="Q2971" s="3">
        <v>0.35</v>
      </c>
      <c r="R2971" s="1">
        <v>12</v>
      </c>
      <c r="S2971" s="1">
        <v>900</v>
      </c>
      <c r="T2971" s="1">
        <v>65</v>
      </c>
      <c r="U2971" s="1">
        <v>0</v>
      </c>
      <c r="V2971" s="1">
        <v>18</v>
      </c>
      <c r="W2971" s="1">
        <v>1</v>
      </c>
      <c r="X2971" s="1">
        <v>0</v>
      </c>
      <c r="Y2971" s="1">
        <v>0</v>
      </c>
      <c r="Z2971" s="1">
        <v>4</v>
      </c>
      <c r="AA2971" s="1">
        <v>1</v>
      </c>
      <c r="AB2971" s="1">
        <v>0</v>
      </c>
      <c r="AC2971" s="1">
        <v>966</v>
      </c>
      <c r="AD2971" s="1">
        <v>0</v>
      </c>
      <c r="AE2971" s="1">
        <v>0</v>
      </c>
      <c r="AF2971" s="1">
        <v>180</v>
      </c>
      <c r="AG2971" s="1">
        <v>0</v>
      </c>
      <c r="AH2971" s="1">
        <v>1500</v>
      </c>
      <c r="AI2971" s="1">
        <v>2646</v>
      </c>
      <c r="AJ2971" s="1" t="s">
        <v>11717</v>
      </c>
      <c r="AK2971" s="1" t="s">
        <v>11718</v>
      </c>
      <c r="AL2971" s="1" t="s">
        <v>11719</v>
      </c>
      <c r="AM2971" s="1" t="s">
        <v>12</v>
      </c>
      <c r="AN2971" s="1" t="s">
        <v>23098</v>
      </c>
      <c r="AO2971" s="1" t="s">
        <v>364</v>
      </c>
      <c r="AP2971" s="1" t="s">
        <v>86</v>
      </c>
      <c r="AQ2971" s="1" t="s">
        <v>25</v>
      </c>
      <c r="AR2971" s="1" t="s">
        <v>30</v>
      </c>
      <c r="AS2971" s="1" t="s">
        <v>23091</v>
      </c>
      <c r="AT2971" s="1" t="s">
        <v>26</v>
      </c>
    </row>
    <row r="2972" spans="1:46" x14ac:dyDescent="0.25">
      <c r="A2972" s="1" t="s">
        <v>20052</v>
      </c>
      <c r="B2972" s="2" t="s">
        <v>23075</v>
      </c>
      <c r="C2972" s="2" t="s">
        <v>23108</v>
      </c>
      <c r="D2972" s="1">
        <v>0</v>
      </c>
      <c r="E2972" s="1">
        <v>0</v>
      </c>
      <c r="F2972" s="1">
        <v>1</v>
      </c>
      <c r="G2972" s="1">
        <v>1</v>
      </c>
      <c r="H2972" s="6">
        <v>1</v>
      </c>
      <c r="I2972">
        <v>0</v>
      </c>
      <c r="J2972" s="1">
        <v>30</v>
      </c>
      <c r="K2972" s="1">
        <v>1</v>
      </c>
      <c r="L2972" s="1">
        <v>685</v>
      </c>
      <c r="M2972" s="6">
        <v>0.52</v>
      </c>
      <c r="N2972" s="4">
        <v>220</v>
      </c>
      <c r="O2972" s="4">
        <v>170</v>
      </c>
      <c r="P2972" s="4">
        <v>300</v>
      </c>
      <c r="Q2972" s="3">
        <v>0.31</v>
      </c>
      <c r="R2972" s="1">
        <v>24</v>
      </c>
      <c r="S2972" s="1">
        <v>300</v>
      </c>
      <c r="T2972" s="1">
        <v>24</v>
      </c>
      <c r="U2972" s="1">
        <v>1</v>
      </c>
      <c r="V2972" s="1">
        <v>18</v>
      </c>
      <c r="W2972" s="1">
        <v>0</v>
      </c>
      <c r="X2972" s="1">
        <v>0</v>
      </c>
      <c r="Y2972" s="1">
        <v>1</v>
      </c>
      <c r="Z2972" s="1">
        <v>2</v>
      </c>
      <c r="AA2972" s="1">
        <v>0</v>
      </c>
      <c r="AB2972" s="1">
        <v>0</v>
      </c>
      <c r="AC2972" s="1">
        <v>397</v>
      </c>
      <c r="AD2972" s="1">
        <v>0</v>
      </c>
      <c r="AE2972" s="1">
        <v>633</v>
      </c>
      <c r="AF2972" s="1">
        <v>658</v>
      </c>
      <c r="AG2972" s="1">
        <v>10</v>
      </c>
      <c r="AH2972" s="1">
        <v>0</v>
      </c>
      <c r="AI2972" s="1">
        <v>1698</v>
      </c>
      <c r="AJ2972" s="1" t="s">
        <v>8901</v>
      </c>
      <c r="AK2972" s="1" t="s">
        <v>8902</v>
      </c>
      <c r="AL2972" s="1" t="s">
        <v>8903</v>
      </c>
      <c r="AM2972" s="1" t="s">
        <v>12</v>
      </c>
      <c r="AN2972" s="1" t="s">
        <v>23098</v>
      </c>
      <c r="AO2972" s="1" t="s">
        <v>86</v>
      </c>
      <c r="AP2972" s="1" t="s">
        <v>57</v>
      </c>
      <c r="AQ2972" s="1" t="s">
        <v>25</v>
      </c>
      <c r="AR2972" s="1" t="s">
        <v>19</v>
      </c>
      <c r="AS2972" s="1" t="s">
        <v>23090</v>
      </c>
      <c r="AT2972" s="1" t="s">
        <v>26</v>
      </c>
    </row>
    <row r="2973" spans="1:46" x14ac:dyDescent="0.25">
      <c r="A2973" s="1" t="s">
        <v>22320</v>
      </c>
      <c r="B2973" s="2" t="s">
        <v>23075</v>
      </c>
      <c r="C2973" s="2" t="s">
        <v>23109</v>
      </c>
      <c r="D2973" s="1">
        <v>0</v>
      </c>
      <c r="E2973" s="1">
        <v>0</v>
      </c>
      <c r="F2973" s="1">
        <v>1</v>
      </c>
      <c r="G2973" s="1">
        <v>1</v>
      </c>
      <c r="H2973" s="6">
        <v>1</v>
      </c>
      <c r="I2973">
        <v>0</v>
      </c>
      <c r="J2973" s="1">
        <v>44</v>
      </c>
      <c r="K2973" s="1">
        <v>1</v>
      </c>
      <c r="L2973" s="1">
        <v>552</v>
      </c>
      <c r="M2973" s="6">
        <v>0.19</v>
      </c>
      <c r="N2973" s="4">
        <v>8000</v>
      </c>
      <c r="O2973" s="4">
        <v>400</v>
      </c>
      <c r="P2973" s="4">
        <v>300</v>
      </c>
      <c r="Q2973" s="3">
        <v>0.32</v>
      </c>
      <c r="R2973" s="1">
        <v>24</v>
      </c>
      <c r="S2973" s="1">
        <v>300</v>
      </c>
      <c r="T2973" s="1">
        <v>40</v>
      </c>
      <c r="U2973" s="1">
        <v>1</v>
      </c>
      <c r="V2973" s="1">
        <v>18</v>
      </c>
      <c r="W2973" s="1">
        <v>1</v>
      </c>
      <c r="X2973" s="1">
        <v>1</v>
      </c>
      <c r="Y2973" s="1">
        <v>0</v>
      </c>
      <c r="Z2973" s="1">
        <v>1</v>
      </c>
      <c r="AA2973" s="1">
        <v>1</v>
      </c>
      <c r="AB2973" s="1">
        <v>1</v>
      </c>
      <c r="AC2973" s="1">
        <v>0</v>
      </c>
      <c r="AD2973" s="1">
        <v>0</v>
      </c>
      <c r="AE2973" s="1">
        <v>0</v>
      </c>
      <c r="AF2973" s="1">
        <v>552</v>
      </c>
      <c r="AG2973" s="1">
        <v>0</v>
      </c>
      <c r="AH2973" s="1">
        <v>500</v>
      </c>
      <c r="AI2973" s="1">
        <v>1052</v>
      </c>
      <c r="AJ2973" s="1" t="s">
        <v>15008</v>
      </c>
      <c r="AK2973" s="1" t="s">
        <v>15009</v>
      </c>
      <c r="AL2973" s="1" t="s">
        <v>15010</v>
      </c>
      <c r="AM2973" s="1" t="s">
        <v>12</v>
      </c>
      <c r="AN2973" s="1" t="s">
        <v>23098</v>
      </c>
      <c r="AO2973" s="1" t="s">
        <v>86</v>
      </c>
      <c r="AP2973" s="1" t="s">
        <v>86</v>
      </c>
      <c r="AQ2973" s="1" t="s">
        <v>14</v>
      </c>
      <c r="AR2973" s="1" t="s">
        <v>30</v>
      </c>
      <c r="AS2973" s="1" t="s">
        <v>23091</v>
      </c>
      <c r="AT2973" s="1" t="s">
        <v>101</v>
      </c>
    </row>
    <row r="2974" spans="1:46" x14ac:dyDescent="0.25">
      <c r="A2974" s="1" t="s">
        <v>22046</v>
      </c>
      <c r="B2974" s="2" t="s">
        <v>23101</v>
      </c>
      <c r="C2974" s="2" t="s">
        <v>23104</v>
      </c>
      <c r="D2974" s="1">
        <v>0</v>
      </c>
      <c r="E2974" s="1">
        <v>2</v>
      </c>
      <c r="F2974" s="1">
        <v>1</v>
      </c>
      <c r="G2974" s="1">
        <v>3</v>
      </c>
      <c r="H2974" s="6">
        <v>0.33333333333333331</v>
      </c>
      <c r="I2974">
        <v>0</v>
      </c>
      <c r="J2974" s="1">
        <v>40</v>
      </c>
      <c r="K2974" s="1">
        <v>0</v>
      </c>
      <c r="L2974" s="1">
        <v>842</v>
      </c>
      <c r="M2974" s="6">
        <v>0</v>
      </c>
      <c r="N2974" s="4">
        <v>2000</v>
      </c>
      <c r="O2974" s="4">
        <v>200</v>
      </c>
      <c r="P2974" s="4">
        <v>1000</v>
      </c>
      <c r="Q2974" s="3">
        <v>0.35</v>
      </c>
      <c r="R2974" s="1">
        <v>24</v>
      </c>
      <c r="S2974" s="1">
        <v>1000</v>
      </c>
      <c r="T2974" s="1">
        <v>13</v>
      </c>
      <c r="U2974" s="1">
        <v>0</v>
      </c>
      <c r="V2974" s="1">
        <v>18</v>
      </c>
      <c r="W2974" s="1">
        <v>1</v>
      </c>
      <c r="X2974" s="1">
        <v>1</v>
      </c>
      <c r="Y2974" s="1">
        <v>1</v>
      </c>
      <c r="Z2974" s="1">
        <v>2</v>
      </c>
      <c r="AA2974" s="1">
        <v>1</v>
      </c>
      <c r="AB2974" s="1">
        <v>1</v>
      </c>
      <c r="AC2974" s="1">
        <v>0</v>
      </c>
      <c r="AD2974" s="1">
        <v>0</v>
      </c>
      <c r="AE2974" s="1">
        <v>500</v>
      </c>
      <c r="AF2974" s="1">
        <v>0</v>
      </c>
      <c r="AG2974" s="1">
        <v>0</v>
      </c>
      <c r="AH2974" s="1">
        <v>0</v>
      </c>
      <c r="AI2974" s="1">
        <v>500</v>
      </c>
      <c r="AJ2974" s="1" t="s">
        <v>367</v>
      </c>
      <c r="AK2974" s="1" t="s">
        <v>14249</v>
      </c>
      <c r="AL2974" s="1" t="s">
        <v>11</v>
      </c>
      <c r="AM2974" s="1" t="s">
        <v>12</v>
      </c>
      <c r="AN2974" s="1" t="s">
        <v>23097</v>
      </c>
      <c r="AO2974" s="1" t="s">
        <v>364</v>
      </c>
      <c r="AP2974" s="1" t="s">
        <v>86</v>
      </c>
      <c r="AQ2974" s="1" t="s">
        <v>14</v>
      </c>
      <c r="AR2974" s="1" t="s">
        <v>19</v>
      </c>
      <c r="AS2974" s="1" t="s">
        <v>23091</v>
      </c>
      <c r="AT2974" s="1" t="s">
        <v>101</v>
      </c>
    </row>
    <row r="2975" spans="1:46" x14ac:dyDescent="0.25">
      <c r="A2975" s="1" t="s">
        <v>18430</v>
      </c>
      <c r="B2975" s="2" t="s">
        <v>23101</v>
      </c>
      <c r="C2975" s="2" t="s">
        <v>23104</v>
      </c>
      <c r="D2975" s="1">
        <v>0</v>
      </c>
      <c r="E2975" s="1">
        <v>1</v>
      </c>
      <c r="F2975" s="1">
        <v>3</v>
      </c>
      <c r="G2975" s="1">
        <v>4</v>
      </c>
      <c r="H2975" s="6">
        <v>0.75</v>
      </c>
      <c r="I2975">
        <v>0</v>
      </c>
      <c r="J2975" s="1">
        <v>42</v>
      </c>
      <c r="K2975" s="1">
        <v>0</v>
      </c>
      <c r="L2975" s="1">
        <v>667</v>
      </c>
      <c r="M2975" s="6">
        <v>0</v>
      </c>
      <c r="N2975" s="4">
        <v>3000</v>
      </c>
      <c r="O2975" s="4">
        <v>250</v>
      </c>
      <c r="P2975" s="4">
        <v>300</v>
      </c>
      <c r="Q2975" s="3">
        <v>0.38</v>
      </c>
      <c r="R2975" s="1">
        <v>12</v>
      </c>
      <c r="S2975" s="1">
        <v>300</v>
      </c>
      <c r="T2975" s="1">
        <v>10</v>
      </c>
      <c r="U2975" s="1">
        <v>0</v>
      </c>
      <c r="V2975" s="1">
        <v>18</v>
      </c>
      <c r="W2975" s="1">
        <v>0</v>
      </c>
      <c r="X2975" s="1">
        <v>1</v>
      </c>
      <c r="Y2975" s="1">
        <v>1</v>
      </c>
      <c r="Z2975" s="1">
        <v>3</v>
      </c>
      <c r="AA2975" s="1">
        <v>1</v>
      </c>
      <c r="AB2975" s="1">
        <v>1</v>
      </c>
      <c r="AC2975" s="1">
        <v>1830</v>
      </c>
      <c r="AD2975" s="1">
        <v>0</v>
      </c>
      <c r="AE2975" s="1">
        <v>2450</v>
      </c>
      <c r="AF2975" s="1">
        <v>213</v>
      </c>
      <c r="AG2975" s="1">
        <v>0</v>
      </c>
      <c r="AH2975" s="1">
        <v>0</v>
      </c>
      <c r="AI2975" s="1">
        <v>4493</v>
      </c>
      <c r="AJ2975" s="1" t="s">
        <v>28</v>
      </c>
      <c r="AK2975" s="1" t="s">
        <v>4335</v>
      </c>
      <c r="AL2975" s="1" t="s">
        <v>11</v>
      </c>
      <c r="AM2975" s="1" t="s">
        <v>12</v>
      </c>
      <c r="AN2975" s="1" t="s">
        <v>23097</v>
      </c>
      <c r="AO2975" s="1" t="s">
        <v>364</v>
      </c>
      <c r="AP2975" s="1" t="s">
        <v>57</v>
      </c>
      <c r="AQ2975" s="1" t="s">
        <v>14</v>
      </c>
      <c r="AR2975" s="1" t="s">
        <v>19</v>
      </c>
      <c r="AS2975" s="1" t="s">
        <v>23091</v>
      </c>
      <c r="AT2975" s="1" t="s">
        <v>101</v>
      </c>
    </row>
    <row r="2976" spans="1:46" x14ac:dyDescent="0.25">
      <c r="A2976" s="1" t="s">
        <v>17935</v>
      </c>
      <c r="B2976" s="2" t="s">
        <v>23101</v>
      </c>
      <c r="C2976" s="2" t="s">
        <v>23104</v>
      </c>
      <c r="D2976" s="1">
        <v>0</v>
      </c>
      <c r="E2976" s="1">
        <v>3</v>
      </c>
      <c r="F2976" s="1">
        <v>3</v>
      </c>
      <c r="G2976" s="1">
        <v>6</v>
      </c>
      <c r="H2976" s="6">
        <v>0.5</v>
      </c>
      <c r="I2976">
        <v>0</v>
      </c>
      <c r="J2976" s="1">
        <v>41</v>
      </c>
      <c r="K2976" s="1">
        <v>0</v>
      </c>
      <c r="L2976" s="1">
        <v>573</v>
      </c>
      <c r="M2976" s="6">
        <v>0</v>
      </c>
      <c r="N2976" s="4">
        <v>2640</v>
      </c>
      <c r="O2976" s="4">
        <v>250</v>
      </c>
      <c r="P2976" s="4">
        <v>200</v>
      </c>
      <c r="Q2976" s="3">
        <v>0.35</v>
      </c>
      <c r="R2976" s="1">
        <v>12</v>
      </c>
      <c r="S2976" s="1">
        <v>200</v>
      </c>
      <c r="T2976" s="1">
        <v>6</v>
      </c>
      <c r="U2976" s="1">
        <v>0</v>
      </c>
      <c r="V2976" s="1">
        <v>18</v>
      </c>
      <c r="W2976" s="1">
        <v>0</v>
      </c>
      <c r="X2976" s="1">
        <v>0</v>
      </c>
      <c r="Y2976" s="1">
        <v>1</v>
      </c>
      <c r="Z2976" s="1">
        <v>2</v>
      </c>
      <c r="AA2976" s="1">
        <v>0</v>
      </c>
      <c r="AB2976" s="1">
        <v>0</v>
      </c>
      <c r="AC2976" s="1">
        <v>700</v>
      </c>
      <c r="AD2976" s="1">
        <v>0</v>
      </c>
      <c r="AE2976" s="1">
        <v>1162</v>
      </c>
      <c r="AF2976" s="1">
        <v>0</v>
      </c>
      <c r="AG2976" s="1">
        <v>0</v>
      </c>
      <c r="AH2976" s="1">
        <v>1000</v>
      </c>
      <c r="AI2976" s="1">
        <v>2862</v>
      </c>
      <c r="AJ2976" s="1" t="s">
        <v>2841</v>
      </c>
      <c r="AK2976" s="1" t="s">
        <v>2842</v>
      </c>
      <c r="AL2976" s="1" t="s">
        <v>11</v>
      </c>
      <c r="AM2976" s="1" t="s">
        <v>12</v>
      </c>
      <c r="AN2976" s="1" t="s">
        <v>23097</v>
      </c>
      <c r="AO2976" s="1" t="s">
        <v>364</v>
      </c>
      <c r="AP2976" s="1" t="s">
        <v>57</v>
      </c>
      <c r="AQ2976" s="1" t="s">
        <v>25</v>
      </c>
      <c r="AR2976" s="1" t="s">
        <v>19</v>
      </c>
      <c r="AS2976" s="1" t="s">
        <v>23090</v>
      </c>
      <c r="AT2976" s="1" t="s">
        <v>26</v>
      </c>
    </row>
    <row r="2977" spans="1:46" x14ac:dyDescent="0.25">
      <c r="A2977" s="1" t="s">
        <v>22522</v>
      </c>
      <c r="B2977" s="2" t="s">
        <v>23101</v>
      </c>
      <c r="C2977" s="2" t="s">
        <v>23104</v>
      </c>
      <c r="D2977" s="1">
        <v>1</v>
      </c>
      <c r="E2977" s="1">
        <v>1</v>
      </c>
      <c r="F2977" s="1">
        <v>1</v>
      </c>
      <c r="G2977" s="1">
        <v>3</v>
      </c>
      <c r="H2977" s="6">
        <v>0.33333333333333331</v>
      </c>
      <c r="I2977">
        <v>1</v>
      </c>
      <c r="J2977" s="1">
        <v>39</v>
      </c>
      <c r="K2977" s="1">
        <v>1</v>
      </c>
      <c r="L2977" s="1">
        <v>403</v>
      </c>
      <c r="M2977" s="6">
        <v>0</v>
      </c>
      <c r="N2977" s="4">
        <v>3000</v>
      </c>
      <c r="O2977" s="4">
        <v>250</v>
      </c>
      <c r="P2977" s="4">
        <v>600</v>
      </c>
      <c r="Q2977" s="3">
        <v>0.45</v>
      </c>
      <c r="R2977" s="1">
        <v>24</v>
      </c>
      <c r="S2977" s="1">
        <v>600</v>
      </c>
      <c r="T2977" s="1">
        <v>13</v>
      </c>
      <c r="U2977" s="1">
        <v>1</v>
      </c>
      <c r="V2977" s="1">
        <v>18</v>
      </c>
      <c r="W2977" s="1">
        <v>0</v>
      </c>
      <c r="X2977" s="1">
        <v>1</v>
      </c>
      <c r="Y2977" s="1">
        <v>0</v>
      </c>
      <c r="Z2977" s="1">
        <v>2</v>
      </c>
      <c r="AA2977" s="1">
        <v>1</v>
      </c>
      <c r="AB2977" s="1">
        <v>1</v>
      </c>
      <c r="AC2977" s="1">
        <v>0</v>
      </c>
      <c r="AD2977" s="1">
        <v>0</v>
      </c>
      <c r="AE2977" s="1">
        <v>12</v>
      </c>
      <c r="AF2977" s="1">
        <v>0</v>
      </c>
      <c r="AG2977" s="1">
        <v>0</v>
      </c>
      <c r="AH2977" s="1">
        <v>50</v>
      </c>
      <c r="AI2977" s="1">
        <v>62</v>
      </c>
      <c r="AJ2977" s="1" t="s">
        <v>15527</v>
      </c>
      <c r="AK2977" s="1" t="s">
        <v>15528</v>
      </c>
      <c r="AL2977" s="1" t="s">
        <v>11</v>
      </c>
      <c r="AM2977" s="1" t="s">
        <v>16</v>
      </c>
      <c r="AN2977" s="1" t="s">
        <v>23098</v>
      </c>
      <c r="AO2977" s="1" t="s">
        <v>86</v>
      </c>
      <c r="AP2977" s="1" t="s">
        <v>57</v>
      </c>
      <c r="AQ2977" s="1" t="s">
        <v>14</v>
      </c>
      <c r="AR2977" s="1" t="s">
        <v>30</v>
      </c>
      <c r="AS2977" s="1" t="s">
        <v>23091</v>
      </c>
      <c r="AT2977" s="1" t="s">
        <v>101</v>
      </c>
    </row>
    <row r="2978" spans="1:46" x14ac:dyDescent="0.25">
      <c r="A2978" s="1" t="s">
        <v>21456</v>
      </c>
      <c r="B2978" s="2" t="s">
        <v>23101</v>
      </c>
      <c r="C2978" s="2" t="s">
        <v>23104</v>
      </c>
      <c r="D2978" s="1">
        <v>2</v>
      </c>
      <c r="E2978" s="1">
        <v>2</v>
      </c>
      <c r="F2978" s="1">
        <v>1</v>
      </c>
      <c r="G2978" s="1">
        <v>5</v>
      </c>
      <c r="H2978" s="6">
        <v>0.2</v>
      </c>
      <c r="I2978">
        <v>0</v>
      </c>
      <c r="J2978" s="1">
        <v>39</v>
      </c>
      <c r="K2978" s="1">
        <v>0</v>
      </c>
      <c r="L2978" s="1">
        <v>478</v>
      </c>
      <c r="M2978" s="6">
        <v>0</v>
      </c>
      <c r="N2978" s="4">
        <v>4200</v>
      </c>
      <c r="O2978" s="4">
        <v>280</v>
      </c>
      <c r="P2978" s="4">
        <v>300</v>
      </c>
      <c r="Q2978" s="3">
        <v>0.36</v>
      </c>
      <c r="R2978" s="1">
        <v>24</v>
      </c>
      <c r="S2978" s="1">
        <v>300</v>
      </c>
      <c r="T2978" s="1">
        <v>10</v>
      </c>
      <c r="U2978" s="1">
        <v>0</v>
      </c>
      <c r="V2978" s="1">
        <v>18</v>
      </c>
      <c r="W2978" s="1">
        <v>0</v>
      </c>
      <c r="X2978" s="1">
        <v>0</v>
      </c>
      <c r="Y2978" s="1">
        <v>1</v>
      </c>
      <c r="Z2978" s="1">
        <v>0</v>
      </c>
      <c r="AA2978" s="1">
        <v>1</v>
      </c>
      <c r="AB2978" s="1">
        <v>1</v>
      </c>
      <c r="AC2978" s="1">
        <v>0</v>
      </c>
      <c r="AD2978" s="1">
        <v>0</v>
      </c>
      <c r="AE2978" s="1">
        <v>4517</v>
      </c>
      <c r="AF2978" s="1">
        <v>4940</v>
      </c>
      <c r="AG2978" s="1">
        <v>0</v>
      </c>
      <c r="AH2978" s="1">
        <v>185</v>
      </c>
      <c r="AI2978" s="1">
        <v>9642</v>
      </c>
      <c r="AJ2978" s="1" t="s">
        <v>12683</v>
      </c>
      <c r="AK2978" s="1" t="s">
        <v>12684</v>
      </c>
      <c r="AL2978" s="1" t="s">
        <v>11</v>
      </c>
      <c r="AM2978" s="1" t="s">
        <v>12</v>
      </c>
      <c r="AN2978" s="1" t="s">
        <v>23097</v>
      </c>
      <c r="AO2978" s="1" t="s">
        <v>364</v>
      </c>
      <c r="AP2978" s="1" t="s">
        <v>57</v>
      </c>
      <c r="AQ2978" s="1" t="s">
        <v>25</v>
      </c>
      <c r="AR2978" s="1" t="s">
        <v>19</v>
      </c>
      <c r="AS2978" s="1" t="s">
        <v>23091</v>
      </c>
      <c r="AT2978" s="1" t="s">
        <v>101</v>
      </c>
    </row>
    <row r="2979" spans="1:46" x14ac:dyDescent="0.25">
      <c r="A2979" s="1" t="s">
        <v>20785</v>
      </c>
      <c r="B2979" s="2" t="s">
        <v>23101</v>
      </c>
      <c r="C2979" s="2" t="s">
        <v>23104</v>
      </c>
      <c r="D2979" s="1">
        <v>3</v>
      </c>
      <c r="E2979" s="1">
        <v>1</v>
      </c>
      <c r="F2979" s="1">
        <v>3</v>
      </c>
      <c r="G2979" s="1">
        <v>7</v>
      </c>
      <c r="H2979" s="6">
        <v>0.42857142857142855</v>
      </c>
      <c r="I2979">
        <v>1</v>
      </c>
      <c r="J2979" s="1">
        <v>33</v>
      </c>
      <c r="K2979" s="1">
        <v>1</v>
      </c>
      <c r="L2979" s="1">
        <v>450</v>
      </c>
      <c r="M2979" s="6">
        <v>0</v>
      </c>
      <c r="N2979" s="4">
        <v>2000</v>
      </c>
      <c r="O2979" s="4">
        <v>150</v>
      </c>
      <c r="P2979" s="4">
        <v>100</v>
      </c>
      <c r="Q2979" s="3">
        <v>0.38</v>
      </c>
      <c r="R2979" s="1">
        <v>24</v>
      </c>
      <c r="S2979" s="1">
        <v>100</v>
      </c>
      <c r="T2979" s="1">
        <v>3</v>
      </c>
      <c r="U2979" s="1">
        <v>0</v>
      </c>
      <c r="V2979" s="1">
        <v>18</v>
      </c>
      <c r="W2979" s="1">
        <v>1</v>
      </c>
      <c r="X2979" s="1">
        <v>1</v>
      </c>
      <c r="Y2979" s="1">
        <v>0</v>
      </c>
      <c r="Z2979" s="1">
        <v>3</v>
      </c>
      <c r="AA2979" s="1">
        <v>0</v>
      </c>
      <c r="AB2979" s="1">
        <v>1</v>
      </c>
      <c r="AC2979" s="1">
        <v>500</v>
      </c>
      <c r="AD2979" s="1">
        <v>1400</v>
      </c>
      <c r="AE2979" s="1">
        <v>0</v>
      </c>
      <c r="AF2979" s="1">
        <v>550</v>
      </c>
      <c r="AG2979" s="1">
        <v>0</v>
      </c>
      <c r="AH2979" s="1">
        <v>200</v>
      </c>
      <c r="AI2979" s="1">
        <v>2650</v>
      </c>
      <c r="AJ2979" s="1" t="s">
        <v>7480</v>
      </c>
      <c r="AK2979" s="1" t="s">
        <v>10896</v>
      </c>
      <c r="AL2979" s="1" t="s">
        <v>11</v>
      </c>
      <c r="AM2979" s="1" t="s">
        <v>16</v>
      </c>
      <c r="AN2979" s="1" t="s">
        <v>23098</v>
      </c>
      <c r="AO2979" s="1" t="s">
        <v>364</v>
      </c>
      <c r="AP2979" s="1" t="s">
        <v>86</v>
      </c>
      <c r="AQ2979" s="1" t="s">
        <v>14</v>
      </c>
      <c r="AR2979" s="1" t="s">
        <v>30</v>
      </c>
      <c r="AS2979" s="1" t="s">
        <v>23090</v>
      </c>
      <c r="AT2979" s="1" t="s">
        <v>101</v>
      </c>
    </row>
    <row r="2980" spans="1:46" x14ac:dyDescent="0.25">
      <c r="A2980" s="1" t="s">
        <v>19813</v>
      </c>
      <c r="B2980" s="2" t="s">
        <v>23101</v>
      </c>
      <c r="C2980" s="2" t="s">
        <v>23104</v>
      </c>
      <c r="D2980" s="1">
        <v>1</v>
      </c>
      <c r="E2980" s="1">
        <v>0</v>
      </c>
      <c r="F2980" s="1">
        <v>1</v>
      </c>
      <c r="G2980" s="1">
        <v>2</v>
      </c>
      <c r="H2980" s="6">
        <v>0.5</v>
      </c>
      <c r="I2980">
        <v>0</v>
      </c>
      <c r="J2980" s="1">
        <v>47</v>
      </c>
      <c r="K2980" s="1">
        <v>0</v>
      </c>
      <c r="L2980" s="1">
        <v>554</v>
      </c>
      <c r="M2980" s="6">
        <v>0.23</v>
      </c>
      <c r="N2980" s="4">
        <v>2800</v>
      </c>
      <c r="O2980" s="4">
        <v>230</v>
      </c>
      <c r="P2980" s="4">
        <v>550</v>
      </c>
      <c r="Q2980" s="3">
        <v>0.38</v>
      </c>
      <c r="R2980" s="1">
        <v>12</v>
      </c>
      <c r="S2980" s="1">
        <v>550</v>
      </c>
      <c r="T2980" s="1">
        <v>28</v>
      </c>
      <c r="U2980" s="1">
        <v>1</v>
      </c>
      <c r="V2980" s="1">
        <v>18</v>
      </c>
      <c r="W2980" s="1">
        <v>0</v>
      </c>
      <c r="X2980" s="1">
        <v>0</v>
      </c>
      <c r="Y2980" s="1">
        <v>1</v>
      </c>
      <c r="Z2980" s="1">
        <v>0</v>
      </c>
      <c r="AA2980" s="1">
        <v>1</v>
      </c>
      <c r="AB2980" s="1">
        <v>0</v>
      </c>
      <c r="AC2980" s="1">
        <v>0</v>
      </c>
      <c r="AD2980" s="1">
        <v>0</v>
      </c>
      <c r="AE2980" s="1">
        <v>0</v>
      </c>
      <c r="AF2980" s="1">
        <v>0</v>
      </c>
      <c r="AG2980" s="1">
        <v>0</v>
      </c>
      <c r="AH2980" s="1">
        <v>0</v>
      </c>
      <c r="AI2980" s="1">
        <v>0</v>
      </c>
      <c r="AJ2980" s="1" t="s">
        <v>8220</v>
      </c>
      <c r="AK2980" s="1" t="s">
        <v>8221</v>
      </c>
      <c r="AL2980" s="1" t="s">
        <v>8222</v>
      </c>
      <c r="AM2980" s="1" t="s">
        <v>12</v>
      </c>
      <c r="AN2980" s="1" t="s">
        <v>23097</v>
      </c>
      <c r="AO2980" s="1" t="s">
        <v>86</v>
      </c>
      <c r="AP2980" s="1" t="s">
        <v>57</v>
      </c>
      <c r="AQ2980" s="1" t="s">
        <v>25</v>
      </c>
      <c r="AR2980" s="1" t="s">
        <v>19</v>
      </c>
      <c r="AS2980" s="1" t="s">
        <v>23091</v>
      </c>
      <c r="AT2980" s="1" t="s">
        <v>26</v>
      </c>
    </row>
    <row r="2981" spans="1:46" x14ac:dyDescent="0.25">
      <c r="A2981" s="1" t="s">
        <v>22644</v>
      </c>
      <c r="B2981" s="2" t="s">
        <v>23101</v>
      </c>
      <c r="C2981" s="2" t="s">
        <v>23104</v>
      </c>
      <c r="D2981" s="1">
        <v>0</v>
      </c>
      <c r="E2981" s="1">
        <v>1</v>
      </c>
      <c r="F2981" s="1">
        <v>1</v>
      </c>
      <c r="G2981" s="1">
        <v>2</v>
      </c>
      <c r="H2981" s="6">
        <v>0.5</v>
      </c>
      <c r="I2981">
        <v>1</v>
      </c>
      <c r="J2981" s="1">
        <v>32</v>
      </c>
      <c r="K2981" s="1">
        <v>0</v>
      </c>
      <c r="L2981" s="1">
        <v>728</v>
      </c>
      <c r="M2981" s="6">
        <v>0.17</v>
      </c>
      <c r="N2981" s="4">
        <v>1900</v>
      </c>
      <c r="O2981" s="4">
        <v>200</v>
      </c>
      <c r="P2981" s="4">
        <v>150</v>
      </c>
      <c r="Q2981" s="3">
        <v>0.33</v>
      </c>
      <c r="R2981" s="1">
        <v>12</v>
      </c>
      <c r="S2981" s="1">
        <v>150</v>
      </c>
      <c r="T2981" s="1">
        <v>1</v>
      </c>
      <c r="U2981" s="1">
        <v>0</v>
      </c>
      <c r="V2981" s="1">
        <v>18</v>
      </c>
      <c r="W2981" s="1">
        <v>0</v>
      </c>
      <c r="X2981" s="1">
        <v>1</v>
      </c>
      <c r="Y2981" s="1">
        <v>1</v>
      </c>
      <c r="Z2981" s="1">
        <v>2</v>
      </c>
      <c r="AA2981" s="1">
        <v>1</v>
      </c>
      <c r="AB2981" s="1">
        <v>1</v>
      </c>
      <c r="AC2981" s="1">
        <v>0</v>
      </c>
      <c r="AD2981" s="1">
        <v>0</v>
      </c>
      <c r="AE2981" s="1">
        <v>150</v>
      </c>
      <c r="AF2981" s="1">
        <v>300</v>
      </c>
      <c r="AG2981" s="1">
        <v>0</v>
      </c>
      <c r="AH2981" s="1">
        <v>0</v>
      </c>
      <c r="AI2981" s="1">
        <v>450</v>
      </c>
      <c r="AJ2981" s="1" t="s">
        <v>15835</v>
      </c>
      <c r="AK2981" s="1" t="s">
        <v>15836</v>
      </c>
      <c r="AL2981" s="1" t="s">
        <v>15837</v>
      </c>
      <c r="AM2981" s="1" t="s">
        <v>16</v>
      </c>
      <c r="AN2981" s="1" t="s">
        <v>23097</v>
      </c>
      <c r="AO2981" s="1" t="s">
        <v>364</v>
      </c>
      <c r="AP2981" s="1" t="s">
        <v>57</v>
      </c>
      <c r="AQ2981" s="1" t="s">
        <v>14</v>
      </c>
      <c r="AR2981" s="1" t="s">
        <v>19</v>
      </c>
      <c r="AS2981" s="1" t="s">
        <v>23091</v>
      </c>
      <c r="AT2981" s="1" t="s">
        <v>101</v>
      </c>
    </row>
    <row r="2982" spans="1:46" x14ac:dyDescent="0.25">
      <c r="A2982" s="1" t="s">
        <v>17825</v>
      </c>
      <c r="B2982" s="2" t="s">
        <v>23101</v>
      </c>
      <c r="C2982" s="2" t="s">
        <v>23104</v>
      </c>
      <c r="D2982" s="1">
        <v>0</v>
      </c>
      <c r="E2982" s="1">
        <v>1</v>
      </c>
      <c r="F2982" s="1">
        <v>3</v>
      </c>
      <c r="G2982" s="1">
        <v>4</v>
      </c>
      <c r="H2982" s="6">
        <v>0.75</v>
      </c>
      <c r="I2982">
        <v>0</v>
      </c>
      <c r="J2982" s="1">
        <v>42</v>
      </c>
      <c r="K2982" s="1">
        <v>0</v>
      </c>
      <c r="L2982" s="1">
        <v>667</v>
      </c>
      <c r="M2982" s="6">
        <v>0.74</v>
      </c>
      <c r="N2982" s="4">
        <v>3000</v>
      </c>
      <c r="O2982" s="4">
        <v>250</v>
      </c>
      <c r="P2982" s="4">
        <v>300</v>
      </c>
      <c r="Q2982" s="3">
        <v>0.35</v>
      </c>
      <c r="R2982" s="1">
        <v>24</v>
      </c>
      <c r="S2982" s="1">
        <v>300</v>
      </c>
      <c r="T2982" s="1">
        <v>17</v>
      </c>
      <c r="U2982" s="1">
        <v>1</v>
      </c>
      <c r="V2982" s="1">
        <v>18</v>
      </c>
      <c r="W2982" s="1">
        <v>0</v>
      </c>
      <c r="X2982" s="1">
        <v>1</v>
      </c>
      <c r="Y2982" s="1">
        <v>1</v>
      </c>
      <c r="Z2982" s="1">
        <v>3</v>
      </c>
      <c r="AA2982" s="1">
        <v>1</v>
      </c>
      <c r="AB2982" s="1">
        <v>1</v>
      </c>
      <c r="AC2982" s="1">
        <v>1830</v>
      </c>
      <c r="AD2982" s="1">
        <v>0</v>
      </c>
      <c r="AE2982" s="1">
        <v>2450</v>
      </c>
      <c r="AF2982" s="1">
        <v>213</v>
      </c>
      <c r="AG2982" s="1">
        <v>0</v>
      </c>
      <c r="AH2982" s="1">
        <v>0</v>
      </c>
      <c r="AI2982" s="1">
        <v>4493</v>
      </c>
      <c r="AJ2982" s="1" t="s">
        <v>2528</v>
      </c>
      <c r="AK2982" s="1" t="s">
        <v>2529</v>
      </c>
      <c r="AL2982" s="1" t="s">
        <v>2530</v>
      </c>
      <c r="AM2982" s="1" t="s">
        <v>12</v>
      </c>
      <c r="AN2982" s="1" t="s">
        <v>23097</v>
      </c>
      <c r="AO2982" s="1" t="s">
        <v>86</v>
      </c>
      <c r="AP2982" s="1" t="s">
        <v>57</v>
      </c>
      <c r="AQ2982" s="1" t="s">
        <v>14</v>
      </c>
      <c r="AR2982" s="1" t="s">
        <v>19</v>
      </c>
      <c r="AS2982" s="1" t="s">
        <v>23091</v>
      </c>
      <c r="AT2982" s="1" t="s">
        <v>101</v>
      </c>
    </row>
    <row r="2983" spans="1:46" x14ac:dyDescent="0.25">
      <c r="A2983" s="1" t="s">
        <v>22655</v>
      </c>
      <c r="B2983" s="2" t="s">
        <v>23101</v>
      </c>
      <c r="C2983" s="2" t="s">
        <v>23104</v>
      </c>
      <c r="D2983" s="1">
        <v>3</v>
      </c>
      <c r="E2983" s="1">
        <v>3</v>
      </c>
      <c r="F2983" s="1">
        <v>1</v>
      </c>
      <c r="G2983" s="1">
        <v>7</v>
      </c>
      <c r="H2983" s="6">
        <v>0.14285714285714285</v>
      </c>
      <c r="I2983">
        <v>0</v>
      </c>
      <c r="J2983" s="1">
        <v>32</v>
      </c>
      <c r="K2983" s="1">
        <v>1</v>
      </c>
      <c r="L2983" s="1">
        <v>582</v>
      </c>
      <c r="M2983" s="6">
        <v>0.48</v>
      </c>
      <c r="N2983" s="4">
        <v>2400</v>
      </c>
      <c r="O2983" s="4">
        <v>170</v>
      </c>
      <c r="P2983" s="4">
        <v>300</v>
      </c>
      <c r="Q2983" s="3">
        <v>0.37</v>
      </c>
      <c r="R2983" s="1">
        <v>24</v>
      </c>
      <c r="S2983" s="1">
        <v>300</v>
      </c>
      <c r="T2983" s="1">
        <v>18</v>
      </c>
      <c r="U2983" s="1">
        <v>0</v>
      </c>
      <c r="V2983" s="1">
        <v>18</v>
      </c>
      <c r="W2983" s="1">
        <v>1</v>
      </c>
      <c r="X2983" s="1">
        <v>0</v>
      </c>
      <c r="Y2983" s="1">
        <v>1</v>
      </c>
      <c r="Z2983" s="1">
        <v>1</v>
      </c>
      <c r="AA2983" s="1">
        <v>0</v>
      </c>
      <c r="AB2983" s="1">
        <v>0</v>
      </c>
      <c r="AC2983" s="1">
        <v>0</v>
      </c>
      <c r="AD2983" s="1">
        <v>0</v>
      </c>
      <c r="AE2983" s="1">
        <v>1200</v>
      </c>
      <c r="AF2983" s="1">
        <v>0</v>
      </c>
      <c r="AG2983" s="1">
        <v>100</v>
      </c>
      <c r="AH2983" s="1">
        <v>250</v>
      </c>
      <c r="AI2983" s="1">
        <v>1550</v>
      </c>
      <c r="AJ2983" s="1" t="s">
        <v>231</v>
      </c>
      <c r="AK2983" s="1" t="s">
        <v>15866</v>
      </c>
      <c r="AL2983" s="1" t="s">
        <v>15867</v>
      </c>
      <c r="AM2983" s="1" t="s">
        <v>12</v>
      </c>
      <c r="AN2983" s="1" t="s">
        <v>23098</v>
      </c>
      <c r="AO2983" s="1" t="s">
        <v>364</v>
      </c>
      <c r="AP2983" s="1" t="s">
        <v>86</v>
      </c>
      <c r="AQ2983" s="1" t="s">
        <v>25</v>
      </c>
      <c r="AR2983" s="1" t="s">
        <v>19</v>
      </c>
      <c r="AS2983" s="1" t="s">
        <v>23090</v>
      </c>
      <c r="AT2983" s="1" t="s">
        <v>26</v>
      </c>
    </row>
    <row r="2984" spans="1:46" x14ac:dyDescent="0.25">
      <c r="A2984" s="1" t="s">
        <v>18608</v>
      </c>
      <c r="B2984" s="2" t="s">
        <v>23101</v>
      </c>
      <c r="C2984" s="2" t="s">
        <v>23104</v>
      </c>
      <c r="D2984" s="1">
        <v>3</v>
      </c>
      <c r="E2984" s="1">
        <v>1</v>
      </c>
      <c r="F2984" s="1">
        <v>3</v>
      </c>
      <c r="G2984" s="1">
        <v>7</v>
      </c>
      <c r="H2984" s="6">
        <v>0.42857142857142855</v>
      </c>
      <c r="I2984">
        <v>1</v>
      </c>
      <c r="J2984" s="1">
        <v>33</v>
      </c>
      <c r="K2984" s="1">
        <v>1</v>
      </c>
      <c r="L2984" s="1">
        <v>450</v>
      </c>
      <c r="M2984" s="6">
        <v>0.76</v>
      </c>
      <c r="N2984" s="4">
        <v>2000</v>
      </c>
      <c r="O2984" s="4">
        <v>150</v>
      </c>
      <c r="P2984" s="4">
        <v>100</v>
      </c>
      <c r="Q2984" s="3">
        <v>0.34</v>
      </c>
      <c r="R2984" s="1">
        <v>24</v>
      </c>
      <c r="S2984" s="1">
        <v>100</v>
      </c>
      <c r="T2984" s="1">
        <v>14</v>
      </c>
      <c r="U2984" s="1">
        <v>0</v>
      </c>
      <c r="V2984" s="1">
        <v>18</v>
      </c>
      <c r="W2984" s="1">
        <v>1</v>
      </c>
      <c r="X2984" s="1">
        <v>1</v>
      </c>
      <c r="Y2984" s="1">
        <v>0</v>
      </c>
      <c r="Z2984" s="1">
        <v>3</v>
      </c>
      <c r="AA2984" s="1">
        <v>0</v>
      </c>
      <c r="AB2984" s="1">
        <v>1</v>
      </c>
      <c r="AC2984" s="1">
        <v>500</v>
      </c>
      <c r="AD2984" s="1">
        <v>1400</v>
      </c>
      <c r="AE2984" s="1">
        <v>0</v>
      </c>
      <c r="AF2984" s="1">
        <v>550</v>
      </c>
      <c r="AG2984" s="1">
        <v>0</v>
      </c>
      <c r="AH2984" s="1">
        <v>200</v>
      </c>
      <c r="AI2984" s="1">
        <v>2650</v>
      </c>
      <c r="AJ2984" s="1" t="s">
        <v>4827</v>
      </c>
      <c r="AK2984" s="1" t="s">
        <v>4828</v>
      </c>
      <c r="AL2984" s="1" t="s">
        <v>4829</v>
      </c>
      <c r="AM2984" s="1" t="s">
        <v>16</v>
      </c>
      <c r="AN2984" s="1" t="s">
        <v>23098</v>
      </c>
      <c r="AO2984" s="1" t="s">
        <v>364</v>
      </c>
      <c r="AP2984" s="1" t="s">
        <v>86</v>
      </c>
      <c r="AQ2984" s="1" t="s">
        <v>14</v>
      </c>
      <c r="AR2984" s="1" t="s">
        <v>30</v>
      </c>
      <c r="AS2984" s="1" t="s">
        <v>23090</v>
      </c>
      <c r="AT2984" s="1" t="s">
        <v>101</v>
      </c>
    </row>
    <row r="2985" spans="1:46" x14ac:dyDescent="0.25">
      <c r="A2985" s="1" t="s">
        <v>21357</v>
      </c>
      <c r="B2985" s="2" t="s">
        <v>23101</v>
      </c>
      <c r="C2985" s="2" t="s">
        <v>23104</v>
      </c>
      <c r="D2985" s="1">
        <v>2</v>
      </c>
      <c r="E2985" s="1">
        <v>0</v>
      </c>
      <c r="F2985" s="1">
        <v>1</v>
      </c>
      <c r="G2985" s="1">
        <v>3</v>
      </c>
      <c r="H2985" s="6">
        <v>0.33333333333333331</v>
      </c>
      <c r="I2985">
        <v>0</v>
      </c>
      <c r="J2985" s="1">
        <v>33</v>
      </c>
      <c r="K2985" s="1">
        <v>1</v>
      </c>
      <c r="L2985" s="1">
        <v>643</v>
      </c>
      <c r="M2985" s="6">
        <v>0.19</v>
      </c>
      <c r="N2985" s="4">
        <v>4800</v>
      </c>
      <c r="O2985" s="4">
        <v>400</v>
      </c>
      <c r="P2985" s="4">
        <v>300</v>
      </c>
      <c r="Q2985" s="3">
        <v>0.32</v>
      </c>
      <c r="R2985" s="1">
        <v>12</v>
      </c>
      <c r="S2985" s="1">
        <v>300</v>
      </c>
      <c r="T2985" s="1">
        <v>43</v>
      </c>
      <c r="U2985" s="1">
        <v>1</v>
      </c>
      <c r="V2985" s="1">
        <v>18</v>
      </c>
      <c r="W2985" s="1">
        <v>0</v>
      </c>
      <c r="X2985" s="1">
        <v>1</v>
      </c>
      <c r="Y2985" s="1">
        <v>0</v>
      </c>
      <c r="Z2985" s="1">
        <v>4</v>
      </c>
      <c r="AA2985" s="1">
        <v>1</v>
      </c>
      <c r="AB2985" s="1">
        <v>0</v>
      </c>
      <c r="AC2985" s="1">
        <v>1000</v>
      </c>
      <c r="AD2985" s="1">
        <v>0</v>
      </c>
      <c r="AE2985" s="1">
        <v>300</v>
      </c>
      <c r="AF2985" s="1">
        <v>0</v>
      </c>
      <c r="AG2985" s="1">
        <v>110</v>
      </c>
      <c r="AH2985" s="1">
        <v>0</v>
      </c>
      <c r="AI2985" s="1">
        <v>1410</v>
      </c>
      <c r="AJ2985" s="1" t="s">
        <v>12432</v>
      </c>
      <c r="AK2985" s="1" t="s">
        <v>12433</v>
      </c>
      <c r="AL2985" s="1" t="s">
        <v>12434</v>
      </c>
      <c r="AM2985" s="1" t="s">
        <v>12</v>
      </c>
      <c r="AN2985" s="1" t="s">
        <v>23098</v>
      </c>
      <c r="AO2985" s="1" t="s">
        <v>86</v>
      </c>
      <c r="AP2985" s="1" t="s">
        <v>57</v>
      </c>
      <c r="AQ2985" s="1" t="s">
        <v>14</v>
      </c>
      <c r="AR2985" s="1" t="s">
        <v>30</v>
      </c>
      <c r="AS2985" s="1" t="s">
        <v>23091</v>
      </c>
      <c r="AT2985" s="1" t="s">
        <v>26</v>
      </c>
    </row>
    <row r="2986" spans="1:46" x14ac:dyDescent="0.25">
      <c r="A2986" s="1" t="s">
        <v>21499</v>
      </c>
      <c r="B2986" s="2" t="s">
        <v>23101</v>
      </c>
      <c r="C2986" s="2" t="s">
        <v>23104</v>
      </c>
      <c r="D2986" s="1">
        <v>1</v>
      </c>
      <c r="E2986" s="1">
        <v>1</v>
      </c>
      <c r="F2986" s="1">
        <v>1</v>
      </c>
      <c r="G2986" s="1">
        <v>3</v>
      </c>
      <c r="H2986" s="6">
        <v>0.33333333333333331</v>
      </c>
      <c r="I2986">
        <v>0</v>
      </c>
      <c r="J2986" s="1">
        <v>31</v>
      </c>
      <c r="K2986" s="1">
        <v>0</v>
      </c>
      <c r="L2986" s="1">
        <v>531</v>
      </c>
      <c r="M2986" s="6">
        <v>0.31</v>
      </c>
      <c r="N2986" s="4">
        <v>1800</v>
      </c>
      <c r="O2986" s="4">
        <v>140</v>
      </c>
      <c r="P2986" s="4">
        <v>125</v>
      </c>
      <c r="Q2986" s="3">
        <v>0.4</v>
      </c>
      <c r="R2986" s="1">
        <v>12</v>
      </c>
      <c r="S2986" s="1">
        <v>125</v>
      </c>
      <c r="T2986" s="1">
        <v>13</v>
      </c>
      <c r="U2986" s="1">
        <v>1</v>
      </c>
      <c r="V2986" s="1">
        <v>18</v>
      </c>
      <c r="W2986" s="1">
        <v>0</v>
      </c>
      <c r="X2986" s="1">
        <v>0</v>
      </c>
      <c r="Y2986" s="1">
        <v>0</v>
      </c>
      <c r="Z2986" s="1">
        <v>2</v>
      </c>
      <c r="AA2986" s="1">
        <v>0</v>
      </c>
      <c r="AB2986" s="1">
        <v>0</v>
      </c>
      <c r="AC2986" s="1">
        <v>0</v>
      </c>
      <c r="AD2986" s="1">
        <v>0</v>
      </c>
      <c r="AE2986" s="1">
        <v>831</v>
      </c>
      <c r="AF2986" s="1">
        <v>0</v>
      </c>
      <c r="AG2986" s="1">
        <v>0</v>
      </c>
      <c r="AH2986" s="1">
        <v>0</v>
      </c>
      <c r="AI2986" s="1">
        <v>831</v>
      </c>
      <c r="AJ2986" s="1" t="s">
        <v>12802</v>
      </c>
      <c r="AK2986" s="1" t="s">
        <v>12803</v>
      </c>
      <c r="AL2986" s="1" t="s">
        <v>12804</v>
      </c>
      <c r="AM2986" s="1" t="s">
        <v>12</v>
      </c>
      <c r="AN2986" s="1" t="s">
        <v>23097</v>
      </c>
      <c r="AO2986" s="1" t="s">
        <v>86</v>
      </c>
      <c r="AP2986" s="1" t="s">
        <v>57</v>
      </c>
      <c r="AQ2986" s="1" t="s">
        <v>25</v>
      </c>
      <c r="AR2986" s="1" t="s">
        <v>30</v>
      </c>
      <c r="AS2986" s="1" t="s">
        <v>23090</v>
      </c>
      <c r="AT2986" s="1" t="s">
        <v>26</v>
      </c>
    </row>
    <row r="2987" spans="1:46" x14ac:dyDescent="0.25">
      <c r="A2987" s="1" t="s">
        <v>17991</v>
      </c>
      <c r="B2987" s="2" t="s">
        <v>23101</v>
      </c>
      <c r="C2987" s="2" t="s">
        <v>23104</v>
      </c>
      <c r="D2987" s="1">
        <v>0</v>
      </c>
      <c r="E2987" s="1">
        <v>0</v>
      </c>
      <c r="F2987" s="1">
        <v>3</v>
      </c>
      <c r="G2987" s="1">
        <v>3</v>
      </c>
      <c r="H2987" s="6">
        <v>1</v>
      </c>
      <c r="I2987">
        <v>0</v>
      </c>
      <c r="J2987" s="1">
        <v>34</v>
      </c>
      <c r="K2987" s="1">
        <v>0</v>
      </c>
      <c r="L2987" s="1">
        <v>578</v>
      </c>
      <c r="M2987" s="6">
        <v>0.27</v>
      </c>
      <c r="N2987" s="4">
        <v>2200</v>
      </c>
      <c r="O2987" s="4">
        <v>170</v>
      </c>
      <c r="P2987" s="4">
        <v>200</v>
      </c>
      <c r="Q2987" s="3">
        <v>0.33</v>
      </c>
      <c r="R2987" s="1">
        <v>36</v>
      </c>
      <c r="S2987" s="1">
        <v>200</v>
      </c>
      <c r="T2987" s="1">
        <v>21</v>
      </c>
      <c r="U2987" s="1">
        <v>0</v>
      </c>
      <c r="V2987" s="1">
        <v>18</v>
      </c>
      <c r="W2987" s="1">
        <v>0</v>
      </c>
      <c r="X2987" s="1">
        <v>1</v>
      </c>
      <c r="Y2987" s="1">
        <v>1</v>
      </c>
      <c r="Z2987" s="1">
        <v>3</v>
      </c>
      <c r="AA2987" s="1">
        <v>1</v>
      </c>
      <c r="AB2987" s="1">
        <v>0</v>
      </c>
      <c r="AC2987" s="1">
        <v>246</v>
      </c>
      <c r="AD2987" s="1">
        <v>0</v>
      </c>
      <c r="AE2987" s="1">
        <v>295</v>
      </c>
      <c r="AF2987" s="1">
        <v>124</v>
      </c>
      <c r="AG2987" s="1">
        <v>0</v>
      </c>
      <c r="AH2987" s="1">
        <v>200</v>
      </c>
      <c r="AI2987" s="1">
        <v>865</v>
      </c>
      <c r="AJ2987" s="1" t="s">
        <v>3007</v>
      </c>
      <c r="AK2987" s="1" t="s">
        <v>3008</v>
      </c>
      <c r="AL2987" s="1" t="s">
        <v>3009</v>
      </c>
      <c r="AM2987" s="1" t="s">
        <v>12</v>
      </c>
      <c r="AN2987" s="1" t="s">
        <v>23097</v>
      </c>
      <c r="AO2987" s="1" t="s">
        <v>364</v>
      </c>
      <c r="AP2987" s="1" t="s">
        <v>57</v>
      </c>
      <c r="AQ2987" s="1" t="s">
        <v>14</v>
      </c>
      <c r="AR2987" s="1" t="s">
        <v>19</v>
      </c>
      <c r="AS2987" s="1" t="s">
        <v>23091</v>
      </c>
      <c r="AT2987" s="1" t="s">
        <v>26</v>
      </c>
    </row>
    <row r="2988" spans="1:46" x14ac:dyDescent="0.25">
      <c r="A2988" s="1" t="s">
        <v>17997</v>
      </c>
      <c r="B2988" s="2" t="s">
        <v>23101</v>
      </c>
      <c r="C2988" s="2" t="s">
        <v>23104</v>
      </c>
      <c r="D2988" s="1">
        <v>0</v>
      </c>
      <c r="E2988" s="1">
        <v>1</v>
      </c>
      <c r="F2988" s="1">
        <v>1</v>
      </c>
      <c r="G2988" s="1">
        <v>2</v>
      </c>
      <c r="H2988" s="6">
        <v>0.5</v>
      </c>
      <c r="I2988">
        <v>1</v>
      </c>
      <c r="J2988" s="1">
        <v>41</v>
      </c>
      <c r="K2988" s="1">
        <v>0</v>
      </c>
      <c r="L2988" s="1">
        <v>618</v>
      </c>
      <c r="M2988" s="6">
        <v>0.14000000000000001</v>
      </c>
      <c r="N2988" s="4">
        <v>2000</v>
      </c>
      <c r="O2988" s="4">
        <v>165</v>
      </c>
      <c r="P2988" s="4">
        <v>200</v>
      </c>
      <c r="Q2988" s="3">
        <v>0.36</v>
      </c>
      <c r="R2988" s="1">
        <v>24</v>
      </c>
      <c r="S2988" s="1">
        <v>200</v>
      </c>
      <c r="T2988" s="1">
        <v>14</v>
      </c>
      <c r="U2988" s="1">
        <v>1</v>
      </c>
      <c r="V2988" s="1">
        <v>18</v>
      </c>
      <c r="W2988" s="1">
        <v>0</v>
      </c>
      <c r="X2988" s="1">
        <v>0</v>
      </c>
      <c r="Y2988" s="1">
        <v>0</v>
      </c>
      <c r="Z2988" s="1">
        <v>2</v>
      </c>
      <c r="AA2988" s="1">
        <v>1</v>
      </c>
      <c r="AB2988" s="1">
        <v>1</v>
      </c>
      <c r="AC2988" s="1">
        <v>0</v>
      </c>
      <c r="AD2988" s="1">
        <v>387</v>
      </c>
      <c r="AE2988" s="1">
        <v>0</v>
      </c>
      <c r="AF2988" s="1">
        <v>0</v>
      </c>
      <c r="AG2988" s="1">
        <v>0</v>
      </c>
      <c r="AH2988" s="1">
        <v>0</v>
      </c>
      <c r="AI2988" s="1">
        <v>387</v>
      </c>
      <c r="AJ2988" s="1" t="s">
        <v>3025</v>
      </c>
      <c r="AK2988" s="1" t="s">
        <v>3026</v>
      </c>
      <c r="AL2988" s="1" t="s">
        <v>3027</v>
      </c>
      <c r="AM2988" s="1" t="s">
        <v>16</v>
      </c>
      <c r="AN2988" s="1" t="s">
        <v>23097</v>
      </c>
      <c r="AO2988" s="1" t="s">
        <v>86</v>
      </c>
      <c r="AP2988" s="1" t="s">
        <v>57</v>
      </c>
      <c r="AQ2988" s="1" t="s">
        <v>25</v>
      </c>
      <c r="AR2988" s="1" t="s">
        <v>30</v>
      </c>
      <c r="AS2988" s="1" t="s">
        <v>23091</v>
      </c>
      <c r="AT2988" s="1" t="s">
        <v>101</v>
      </c>
    </row>
    <row r="2989" spans="1:46" x14ac:dyDescent="0.25">
      <c r="A2989" s="1" t="s">
        <v>19261</v>
      </c>
      <c r="B2989" s="2" t="s">
        <v>23101</v>
      </c>
      <c r="C2989" s="2" t="s">
        <v>23104</v>
      </c>
      <c r="D2989" s="1">
        <v>1</v>
      </c>
      <c r="E2989" s="1">
        <v>1</v>
      </c>
      <c r="F2989" s="1">
        <v>1</v>
      </c>
      <c r="G2989" s="1">
        <v>3</v>
      </c>
      <c r="H2989" s="6">
        <v>0.33333333333333331</v>
      </c>
      <c r="I2989">
        <v>0</v>
      </c>
      <c r="J2989" s="1">
        <v>38</v>
      </c>
      <c r="K2989" s="1">
        <v>1</v>
      </c>
      <c r="L2989" s="1">
        <v>559</v>
      </c>
      <c r="M2989" s="6">
        <v>0.17</v>
      </c>
      <c r="N2989" s="4">
        <v>2380</v>
      </c>
      <c r="O2989" s="4">
        <v>185</v>
      </c>
      <c r="P2989" s="4">
        <v>300</v>
      </c>
      <c r="Q2989" s="3">
        <v>0.32</v>
      </c>
      <c r="R2989" s="1">
        <v>24</v>
      </c>
      <c r="S2989" s="1">
        <v>300</v>
      </c>
      <c r="T2989" s="1">
        <v>31</v>
      </c>
      <c r="U2989" s="1">
        <v>1</v>
      </c>
      <c r="V2989" s="1">
        <v>18</v>
      </c>
      <c r="W2989" s="1">
        <v>0</v>
      </c>
      <c r="X2989" s="1">
        <v>0</v>
      </c>
      <c r="Y2989" s="1">
        <v>0</v>
      </c>
      <c r="Z2989" s="1">
        <v>4</v>
      </c>
      <c r="AA2989" s="1">
        <v>1</v>
      </c>
      <c r="AB2989" s="1">
        <v>0</v>
      </c>
      <c r="AC2989" s="1">
        <v>463</v>
      </c>
      <c r="AD2989" s="1">
        <v>0</v>
      </c>
      <c r="AE2989" s="1">
        <v>0</v>
      </c>
      <c r="AF2989" s="1">
        <v>0</v>
      </c>
      <c r="AG2989" s="1">
        <v>0</v>
      </c>
      <c r="AH2989" s="1">
        <v>0</v>
      </c>
      <c r="AI2989" s="1">
        <v>463</v>
      </c>
      <c r="AJ2989" s="1" t="s">
        <v>6679</v>
      </c>
      <c r="AK2989" s="1" t="s">
        <v>6680</v>
      </c>
      <c r="AL2989" s="1" t="s">
        <v>6681</v>
      </c>
      <c r="AM2989" s="1" t="s">
        <v>12</v>
      </c>
      <c r="AN2989" s="1" t="s">
        <v>23098</v>
      </c>
      <c r="AO2989" s="1" t="s">
        <v>86</v>
      </c>
      <c r="AP2989" s="1" t="s">
        <v>57</v>
      </c>
      <c r="AQ2989" s="1" t="s">
        <v>25</v>
      </c>
      <c r="AR2989" s="1" t="s">
        <v>30</v>
      </c>
      <c r="AS2989" s="1" t="s">
        <v>23091</v>
      </c>
      <c r="AT2989" s="1" t="s">
        <v>26</v>
      </c>
    </row>
    <row r="2990" spans="1:46" x14ac:dyDescent="0.25">
      <c r="A2990" s="1" t="s">
        <v>18638</v>
      </c>
      <c r="B2990" s="2" t="s">
        <v>23101</v>
      </c>
      <c r="C2990" s="2" t="s">
        <v>23104</v>
      </c>
      <c r="D2990" s="1">
        <v>3</v>
      </c>
      <c r="E2990" s="1">
        <v>2</v>
      </c>
      <c r="F2990" s="1">
        <v>1</v>
      </c>
      <c r="G2990" s="1">
        <v>6</v>
      </c>
      <c r="H2990" s="6">
        <v>0.16666666666666666</v>
      </c>
      <c r="I2990">
        <v>0</v>
      </c>
      <c r="J2990" s="1">
        <v>51</v>
      </c>
      <c r="K2990" s="1">
        <v>1</v>
      </c>
      <c r="L2990" s="1">
        <v>600</v>
      </c>
      <c r="M2990" s="6">
        <v>0.08</v>
      </c>
      <c r="N2990" s="4">
        <v>3000</v>
      </c>
      <c r="O2990" s="4">
        <v>300</v>
      </c>
      <c r="P2990" s="4">
        <v>500</v>
      </c>
      <c r="Q2990" s="3">
        <v>0.4</v>
      </c>
      <c r="R2990" s="1">
        <v>36</v>
      </c>
      <c r="S2990" s="1">
        <v>500</v>
      </c>
      <c r="T2990" s="1">
        <v>56</v>
      </c>
      <c r="U2990" s="1">
        <v>1</v>
      </c>
      <c r="V2990" s="1">
        <v>18</v>
      </c>
      <c r="W2990" s="1">
        <v>0</v>
      </c>
      <c r="X2990" s="1">
        <v>0</v>
      </c>
      <c r="Y2990" s="1">
        <v>1</v>
      </c>
      <c r="Z2990" s="1">
        <v>3</v>
      </c>
      <c r="AA2990" s="1">
        <v>1</v>
      </c>
      <c r="AB2990" s="1">
        <v>0</v>
      </c>
      <c r="AC2990" s="1">
        <v>0</v>
      </c>
      <c r="AD2990" s="1">
        <v>0</v>
      </c>
      <c r="AE2990" s="1">
        <v>0</v>
      </c>
      <c r="AF2990" s="1">
        <v>0</v>
      </c>
      <c r="AG2990" s="1">
        <v>0</v>
      </c>
      <c r="AH2990" s="1">
        <v>0</v>
      </c>
      <c r="AI2990" s="1">
        <v>0</v>
      </c>
      <c r="AJ2990" s="1" t="s">
        <v>4918</v>
      </c>
      <c r="AK2990" s="1" t="s">
        <v>4919</v>
      </c>
      <c r="AL2990" s="1" t="s">
        <v>4920</v>
      </c>
      <c r="AM2990" s="1" t="s">
        <v>12</v>
      </c>
      <c r="AN2990" s="1" t="s">
        <v>23098</v>
      </c>
      <c r="AO2990" s="1" t="s">
        <v>86</v>
      </c>
      <c r="AP2990" s="1" t="s">
        <v>57</v>
      </c>
      <c r="AQ2990" s="1" t="s">
        <v>25</v>
      </c>
      <c r="AR2990" s="1" t="s">
        <v>19</v>
      </c>
      <c r="AS2990" s="1" t="s">
        <v>23091</v>
      </c>
      <c r="AT2990" s="1" t="s">
        <v>26</v>
      </c>
    </row>
    <row r="2991" spans="1:46" x14ac:dyDescent="0.25">
      <c r="A2991" s="1" t="s">
        <v>20973</v>
      </c>
      <c r="B2991" s="2" t="s">
        <v>23101</v>
      </c>
      <c r="C2991" s="2" t="s">
        <v>23104</v>
      </c>
      <c r="D2991" s="1">
        <v>3</v>
      </c>
      <c r="E2991" s="1">
        <v>0</v>
      </c>
      <c r="F2991" s="1">
        <v>1</v>
      </c>
      <c r="G2991" s="1">
        <v>4</v>
      </c>
      <c r="H2991" s="6">
        <v>0.25</v>
      </c>
      <c r="I2991">
        <v>1</v>
      </c>
      <c r="J2991" s="1">
        <v>27</v>
      </c>
      <c r="K2991" s="1">
        <v>1</v>
      </c>
      <c r="L2991" s="1">
        <v>641</v>
      </c>
      <c r="M2991" s="6">
        <v>0.45</v>
      </c>
      <c r="N2991" s="4">
        <v>1300</v>
      </c>
      <c r="O2991" s="4">
        <v>100</v>
      </c>
      <c r="P2991" s="4">
        <v>500</v>
      </c>
      <c r="Q2991" s="3">
        <v>0.32</v>
      </c>
      <c r="R2991" s="1">
        <v>36</v>
      </c>
      <c r="S2991" s="1">
        <v>500</v>
      </c>
      <c r="T2991" s="1">
        <v>47</v>
      </c>
      <c r="U2991" s="1">
        <v>0</v>
      </c>
      <c r="V2991" s="1">
        <v>18</v>
      </c>
      <c r="W2991" s="1">
        <v>1</v>
      </c>
      <c r="X2991" s="1">
        <v>0</v>
      </c>
      <c r="Y2991" s="1">
        <v>1</v>
      </c>
      <c r="Z2991" s="1">
        <v>4</v>
      </c>
      <c r="AA2991" s="1">
        <v>0</v>
      </c>
      <c r="AB2991" s="1">
        <v>1</v>
      </c>
      <c r="AC2991" s="1">
        <v>0</v>
      </c>
      <c r="AD2991" s="1">
        <v>0</v>
      </c>
      <c r="AE2991" s="1">
        <v>0</v>
      </c>
      <c r="AF2991" s="1">
        <v>0</v>
      </c>
      <c r="AG2991" s="1">
        <v>0</v>
      </c>
      <c r="AH2991" s="1">
        <v>400</v>
      </c>
      <c r="AI2991" s="1">
        <v>400</v>
      </c>
      <c r="AJ2991" s="1" t="s">
        <v>11389</v>
      </c>
      <c r="AK2991" s="1" t="s">
        <v>11390</v>
      </c>
      <c r="AL2991" s="1" t="s">
        <v>11391</v>
      </c>
      <c r="AM2991" s="1" t="s">
        <v>16</v>
      </c>
      <c r="AN2991" s="1" t="s">
        <v>23098</v>
      </c>
      <c r="AO2991" s="1" t="s">
        <v>364</v>
      </c>
      <c r="AP2991" s="1" t="s">
        <v>86</v>
      </c>
      <c r="AQ2991" s="1" t="s">
        <v>25</v>
      </c>
      <c r="AR2991" s="1" t="s">
        <v>19</v>
      </c>
      <c r="AS2991" s="1" t="s">
        <v>23090</v>
      </c>
      <c r="AT2991" s="1" t="s">
        <v>101</v>
      </c>
    </row>
    <row r="2992" spans="1:46" x14ac:dyDescent="0.25">
      <c r="A2992" s="1" t="s">
        <v>18675</v>
      </c>
      <c r="B2992" s="2" t="s">
        <v>23101</v>
      </c>
      <c r="C2992" s="2" t="s">
        <v>23105</v>
      </c>
      <c r="D2992" s="1">
        <v>3</v>
      </c>
      <c r="E2992" s="1">
        <v>2</v>
      </c>
      <c r="F2992" s="1">
        <v>3</v>
      </c>
      <c r="G2992" s="1">
        <v>8</v>
      </c>
      <c r="H2992" s="6">
        <v>0.375</v>
      </c>
      <c r="I2992">
        <v>1</v>
      </c>
      <c r="J2992" s="1">
        <v>37</v>
      </c>
      <c r="K2992" s="1">
        <v>1</v>
      </c>
      <c r="L2992" s="1">
        <v>714</v>
      </c>
      <c r="M2992" s="6">
        <v>0.5</v>
      </c>
      <c r="N2992" s="4">
        <v>1500</v>
      </c>
      <c r="O2992" s="4">
        <v>125</v>
      </c>
      <c r="P2992" s="4">
        <v>100</v>
      </c>
      <c r="Q2992" s="3">
        <v>0.3</v>
      </c>
      <c r="R2992" s="1">
        <v>12</v>
      </c>
      <c r="S2992" s="1">
        <v>100</v>
      </c>
      <c r="T2992" s="1">
        <v>11</v>
      </c>
      <c r="U2992" s="1">
        <v>1</v>
      </c>
      <c r="V2992" s="1">
        <v>18</v>
      </c>
      <c r="W2992" s="1">
        <v>0</v>
      </c>
      <c r="X2992" s="1">
        <v>1</v>
      </c>
      <c r="Y2992" s="1">
        <v>1</v>
      </c>
      <c r="Z2992" s="1">
        <v>2</v>
      </c>
      <c r="AA2992" s="1">
        <v>1</v>
      </c>
      <c r="AB2992" s="1">
        <v>1</v>
      </c>
      <c r="AC2992" s="1">
        <v>0</v>
      </c>
      <c r="AD2992" s="1">
        <v>0</v>
      </c>
      <c r="AE2992" s="1">
        <v>0</v>
      </c>
      <c r="AF2992" s="1">
        <v>0</v>
      </c>
      <c r="AG2992" s="1">
        <v>0</v>
      </c>
      <c r="AH2992" s="1">
        <v>900</v>
      </c>
      <c r="AI2992" s="1">
        <v>900</v>
      </c>
      <c r="AJ2992" s="1" t="s">
        <v>5025</v>
      </c>
      <c r="AK2992" s="1" t="s">
        <v>5026</v>
      </c>
      <c r="AL2992" s="1" t="s">
        <v>5027</v>
      </c>
      <c r="AM2992" s="1" t="s">
        <v>16</v>
      </c>
      <c r="AN2992" s="1" t="s">
        <v>23098</v>
      </c>
      <c r="AO2992" s="1" t="s">
        <v>86</v>
      </c>
      <c r="AP2992" s="1" t="s">
        <v>57</v>
      </c>
      <c r="AQ2992" s="1" t="s">
        <v>14</v>
      </c>
      <c r="AR2992" s="1" t="s">
        <v>19</v>
      </c>
      <c r="AS2992" s="1" t="s">
        <v>23091</v>
      </c>
      <c r="AT2992" s="1" t="s">
        <v>101</v>
      </c>
    </row>
    <row r="2993" spans="1:46" x14ac:dyDescent="0.25">
      <c r="A2993" s="1" t="s">
        <v>17301</v>
      </c>
      <c r="B2993" s="2" t="s">
        <v>23101</v>
      </c>
      <c r="C2993" s="2" t="s">
        <v>23105</v>
      </c>
      <c r="D2993" s="1">
        <v>0</v>
      </c>
      <c r="E2993" s="1">
        <v>1</v>
      </c>
      <c r="F2993" s="1">
        <v>1</v>
      </c>
      <c r="G2993" s="1">
        <v>2</v>
      </c>
      <c r="H2993" s="6">
        <v>0.5</v>
      </c>
      <c r="I2993">
        <v>1</v>
      </c>
      <c r="J2993" s="1">
        <v>31</v>
      </c>
      <c r="K2993" s="1">
        <v>1</v>
      </c>
      <c r="L2993" s="1">
        <v>585</v>
      </c>
      <c r="M2993" s="6">
        <v>0.28000000000000003</v>
      </c>
      <c r="N2993" s="4">
        <v>1800</v>
      </c>
      <c r="O2993" s="4">
        <v>150</v>
      </c>
      <c r="P2993" s="4">
        <v>200</v>
      </c>
      <c r="Q2993" s="3">
        <v>0.3</v>
      </c>
      <c r="R2993" s="1">
        <v>12</v>
      </c>
      <c r="S2993" s="1">
        <v>200</v>
      </c>
      <c r="T2993" s="1">
        <v>17</v>
      </c>
      <c r="U2993" s="1">
        <v>0</v>
      </c>
      <c r="V2993" s="1">
        <v>18</v>
      </c>
      <c r="W2993" s="1">
        <v>0</v>
      </c>
      <c r="X2993" s="1">
        <v>0</v>
      </c>
      <c r="Y2993" s="1">
        <v>1</v>
      </c>
      <c r="Z2993" s="1">
        <v>4</v>
      </c>
      <c r="AA2993" s="1">
        <v>0</v>
      </c>
      <c r="AB2993" s="1">
        <v>1</v>
      </c>
      <c r="AC2993" s="1">
        <v>0</v>
      </c>
      <c r="AD2993" s="1">
        <v>0</v>
      </c>
      <c r="AE2993" s="1">
        <v>500</v>
      </c>
      <c r="AF2993" s="1">
        <v>80</v>
      </c>
      <c r="AG2993" s="1">
        <v>0</v>
      </c>
      <c r="AH2993" s="1">
        <v>0</v>
      </c>
      <c r="AI2993" s="1">
        <v>580</v>
      </c>
      <c r="AJ2993" s="1" t="s">
        <v>925</v>
      </c>
      <c r="AK2993" s="1" t="s">
        <v>926</v>
      </c>
      <c r="AL2993" s="1" t="s">
        <v>927</v>
      </c>
      <c r="AM2993" s="1" t="s">
        <v>16</v>
      </c>
      <c r="AN2993" s="1" t="s">
        <v>23098</v>
      </c>
      <c r="AO2993" s="1" t="s">
        <v>364</v>
      </c>
      <c r="AP2993" s="1" t="s">
        <v>57</v>
      </c>
      <c r="AQ2993" s="1" t="s">
        <v>25</v>
      </c>
      <c r="AR2993" s="1" t="s">
        <v>19</v>
      </c>
      <c r="AS2993" s="1" t="s">
        <v>23090</v>
      </c>
      <c r="AT2993" s="1" t="s">
        <v>101</v>
      </c>
    </row>
    <row r="2994" spans="1:46" x14ac:dyDescent="0.25">
      <c r="A2994" s="1" t="s">
        <v>17303</v>
      </c>
      <c r="B2994" s="2" t="s">
        <v>23101</v>
      </c>
      <c r="C2994" s="2" t="s">
        <v>23105</v>
      </c>
      <c r="D2994" s="1">
        <v>0</v>
      </c>
      <c r="E2994" s="1">
        <v>2</v>
      </c>
      <c r="F2994" s="1">
        <v>1</v>
      </c>
      <c r="G2994" s="1">
        <v>3</v>
      </c>
      <c r="H2994" s="6">
        <v>0.33333333333333331</v>
      </c>
      <c r="I2994">
        <v>0</v>
      </c>
      <c r="J2994" s="1">
        <v>28</v>
      </c>
      <c r="K2994" s="1">
        <v>1</v>
      </c>
      <c r="L2994" s="1">
        <v>745</v>
      </c>
      <c r="M2994" s="6">
        <v>0.12</v>
      </c>
      <c r="N2994" s="4">
        <v>1440</v>
      </c>
      <c r="O2994" s="4">
        <v>120</v>
      </c>
      <c r="P2994" s="4">
        <v>150</v>
      </c>
      <c r="Q2994" s="3">
        <v>0.45</v>
      </c>
      <c r="R2994" s="1">
        <v>12</v>
      </c>
      <c r="S2994" s="1">
        <v>150</v>
      </c>
      <c r="T2994" s="1">
        <v>19</v>
      </c>
      <c r="U2994" s="1">
        <v>1</v>
      </c>
      <c r="V2994" s="1">
        <v>18</v>
      </c>
      <c r="W2994" s="1">
        <v>1</v>
      </c>
      <c r="X2994" s="1">
        <v>1</v>
      </c>
      <c r="Y2994" s="1">
        <v>1</v>
      </c>
      <c r="Z2994" s="1">
        <v>3</v>
      </c>
      <c r="AA2994" s="1">
        <v>1</v>
      </c>
      <c r="AB2994" s="1">
        <v>1</v>
      </c>
      <c r="AC2994" s="1">
        <v>0</v>
      </c>
      <c r="AD2994" s="1">
        <v>0</v>
      </c>
      <c r="AE2994" s="1">
        <v>0</v>
      </c>
      <c r="AF2994" s="1">
        <v>0</v>
      </c>
      <c r="AG2994" s="1">
        <v>0</v>
      </c>
      <c r="AH2994" s="1">
        <v>0</v>
      </c>
      <c r="AI2994" s="1">
        <v>0</v>
      </c>
      <c r="AJ2994" s="1" t="s">
        <v>931</v>
      </c>
      <c r="AK2994" s="1" t="s">
        <v>932</v>
      </c>
      <c r="AL2994" s="1" t="s">
        <v>933</v>
      </c>
      <c r="AM2994" s="1" t="s">
        <v>12</v>
      </c>
      <c r="AN2994" s="1" t="s">
        <v>23098</v>
      </c>
      <c r="AO2994" s="1" t="s">
        <v>86</v>
      </c>
      <c r="AP2994" s="1" t="s">
        <v>86</v>
      </c>
      <c r="AQ2994" s="1" t="s">
        <v>14</v>
      </c>
      <c r="AR2994" s="1" t="s">
        <v>19</v>
      </c>
      <c r="AS2994" s="1" t="s">
        <v>23091</v>
      </c>
      <c r="AT2994" s="1" t="s">
        <v>101</v>
      </c>
    </row>
    <row r="2995" spans="1:46" x14ac:dyDescent="0.25">
      <c r="A2995" s="1" t="s">
        <v>17119</v>
      </c>
      <c r="B2995" s="2" t="s">
        <v>23101</v>
      </c>
      <c r="C2995" s="2" t="s">
        <v>23105</v>
      </c>
      <c r="D2995" s="1">
        <v>0</v>
      </c>
      <c r="E2995" s="1">
        <v>1</v>
      </c>
      <c r="F2995" s="1">
        <v>1</v>
      </c>
      <c r="G2995" s="1">
        <v>2</v>
      </c>
      <c r="H2995" s="6">
        <v>0.5</v>
      </c>
      <c r="I2995">
        <v>1</v>
      </c>
      <c r="J2995" s="1">
        <v>42</v>
      </c>
      <c r="K2995" s="1">
        <v>0</v>
      </c>
      <c r="L2995" s="1">
        <v>684</v>
      </c>
      <c r="M2995" s="6">
        <v>0.13</v>
      </c>
      <c r="N2995" s="4">
        <v>3600</v>
      </c>
      <c r="O2995" s="4">
        <v>300</v>
      </c>
      <c r="P2995" s="4">
        <v>400</v>
      </c>
      <c r="Q2995" s="3">
        <v>0.35</v>
      </c>
      <c r="R2995" s="1">
        <v>12</v>
      </c>
      <c r="S2995" s="1">
        <v>400</v>
      </c>
      <c r="T2995" s="1">
        <v>47</v>
      </c>
      <c r="U2995" s="1">
        <v>1</v>
      </c>
      <c r="V2995" s="1">
        <v>18</v>
      </c>
      <c r="W2995" s="1">
        <v>1</v>
      </c>
      <c r="X2995" s="1">
        <v>0</v>
      </c>
      <c r="Y2995" s="1">
        <v>0</v>
      </c>
      <c r="Z2995" s="1">
        <v>4</v>
      </c>
      <c r="AA2995" s="1">
        <v>0</v>
      </c>
      <c r="AB2995" s="1">
        <v>1</v>
      </c>
      <c r="AC2995" s="1">
        <v>0</v>
      </c>
      <c r="AD2995" s="1">
        <v>0</v>
      </c>
      <c r="AE2995" s="1">
        <v>0</v>
      </c>
      <c r="AF2995" s="1">
        <v>0</v>
      </c>
      <c r="AG2995" s="1">
        <v>0</v>
      </c>
      <c r="AH2995" s="1">
        <v>0</v>
      </c>
      <c r="AI2995" s="1">
        <v>0</v>
      </c>
      <c r="AJ2995" s="1" t="s">
        <v>331</v>
      </c>
      <c r="AK2995" s="1" t="s">
        <v>332</v>
      </c>
      <c r="AL2995" s="1" t="s">
        <v>333</v>
      </c>
      <c r="AM2995" s="1" t="s">
        <v>16</v>
      </c>
      <c r="AN2995" s="1" t="s">
        <v>23097</v>
      </c>
      <c r="AO2995" s="1" t="s">
        <v>86</v>
      </c>
      <c r="AP2995" s="1" t="s">
        <v>86</v>
      </c>
      <c r="AQ2995" s="1" t="s">
        <v>25</v>
      </c>
      <c r="AR2995" s="1" t="s">
        <v>30</v>
      </c>
      <c r="AS2995" s="1" t="s">
        <v>23090</v>
      </c>
      <c r="AT2995" s="1" t="s">
        <v>101</v>
      </c>
    </row>
    <row r="2996" spans="1:46" x14ac:dyDescent="0.25">
      <c r="A2996" s="1" t="s">
        <v>20860</v>
      </c>
      <c r="B2996" s="2" t="s">
        <v>23101</v>
      </c>
      <c r="C2996" s="2" t="s">
        <v>23105</v>
      </c>
      <c r="D2996" s="1">
        <v>0</v>
      </c>
      <c r="E2996" s="1">
        <v>1</v>
      </c>
      <c r="F2996" s="1">
        <v>1</v>
      </c>
      <c r="G2996" s="1">
        <v>2</v>
      </c>
      <c r="H2996" s="6">
        <v>0.5</v>
      </c>
      <c r="I2996">
        <v>0</v>
      </c>
      <c r="J2996" s="1">
        <v>35</v>
      </c>
      <c r="K2996" s="1">
        <v>1</v>
      </c>
      <c r="L2996" s="1">
        <v>633</v>
      </c>
      <c r="M2996" s="6">
        <v>0.19</v>
      </c>
      <c r="N2996" s="4">
        <v>4000</v>
      </c>
      <c r="O2996" s="4">
        <v>500</v>
      </c>
      <c r="P2996" s="4">
        <v>500</v>
      </c>
      <c r="Q2996" s="3">
        <v>0.36</v>
      </c>
      <c r="R2996" s="1">
        <v>12</v>
      </c>
      <c r="S2996" s="1">
        <v>500</v>
      </c>
      <c r="T2996" s="1">
        <v>47</v>
      </c>
      <c r="U2996" s="1">
        <v>1</v>
      </c>
      <c r="V2996" s="1">
        <v>18</v>
      </c>
      <c r="W2996" s="1">
        <v>1</v>
      </c>
      <c r="X2996" s="1">
        <v>1</v>
      </c>
      <c r="Y2996" s="1">
        <v>1</v>
      </c>
      <c r="Z2996" s="1">
        <v>2</v>
      </c>
      <c r="AA2996" s="1">
        <v>0</v>
      </c>
      <c r="AB2996" s="1">
        <v>0</v>
      </c>
      <c r="AC2996" s="1">
        <v>272</v>
      </c>
      <c r="AD2996" s="1">
        <v>0</v>
      </c>
      <c r="AE2996" s="1">
        <v>0</v>
      </c>
      <c r="AF2996" s="1">
        <v>0</v>
      </c>
      <c r="AG2996" s="1">
        <v>145</v>
      </c>
      <c r="AH2996" s="1">
        <v>560</v>
      </c>
      <c r="AI2996" s="1">
        <v>977</v>
      </c>
      <c r="AJ2996" s="1" t="s">
        <v>11096</v>
      </c>
      <c r="AK2996" s="1" t="s">
        <v>11097</v>
      </c>
      <c r="AL2996" s="1" t="s">
        <v>11098</v>
      </c>
      <c r="AM2996" s="1" t="s">
        <v>12</v>
      </c>
      <c r="AN2996" s="1" t="s">
        <v>23098</v>
      </c>
      <c r="AO2996" s="1" t="s">
        <v>86</v>
      </c>
      <c r="AP2996" s="1" t="s">
        <v>86</v>
      </c>
      <c r="AQ2996" s="1" t="s">
        <v>14</v>
      </c>
      <c r="AR2996" s="1" t="s">
        <v>19</v>
      </c>
      <c r="AS2996" s="1" t="s">
        <v>23090</v>
      </c>
      <c r="AT2996" s="1" t="s">
        <v>26</v>
      </c>
    </row>
    <row r="2997" spans="1:46" x14ac:dyDescent="0.25">
      <c r="A2997" s="1" t="s">
        <v>21613</v>
      </c>
      <c r="B2997" s="2" t="s">
        <v>23101</v>
      </c>
      <c r="C2997" s="2" t="s">
        <v>23105</v>
      </c>
      <c r="D2997" s="1">
        <v>1</v>
      </c>
      <c r="E2997" s="1">
        <v>2</v>
      </c>
      <c r="F2997" s="1">
        <v>1</v>
      </c>
      <c r="G2997" s="1">
        <v>4</v>
      </c>
      <c r="H2997" s="6">
        <v>0.25</v>
      </c>
      <c r="I2997">
        <v>0</v>
      </c>
      <c r="J2997" s="1">
        <v>43</v>
      </c>
      <c r="K2997" s="1">
        <v>1</v>
      </c>
      <c r="L2997" s="1">
        <v>745</v>
      </c>
      <c r="M2997" s="6">
        <v>0.13</v>
      </c>
      <c r="N2997" s="4">
        <v>2000</v>
      </c>
      <c r="O2997" s="4">
        <v>200</v>
      </c>
      <c r="P2997" s="4">
        <v>150</v>
      </c>
      <c r="Q2997" s="3">
        <v>0.35</v>
      </c>
      <c r="R2997" s="1">
        <v>6</v>
      </c>
      <c r="S2997" s="1">
        <v>150</v>
      </c>
      <c r="T2997" s="1">
        <v>27</v>
      </c>
      <c r="U2997" s="1">
        <v>1</v>
      </c>
      <c r="V2997" s="1">
        <v>18</v>
      </c>
      <c r="W2997" s="1">
        <v>0</v>
      </c>
      <c r="X2997" s="1">
        <v>1</v>
      </c>
      <c r="Y2997" s="1">
        <v>1</v>
      </c>
      <c r="Z2997" s="1">
        <v>1</v>
      </c>
      <c r="AA2997" s="1">
        <v>0</v>
      </c>
      <c r="AB2997" s="1">
        <v>0</v>
      </c>
      <c r="AC2997" s="1">
        <v>0</v>
      </c>
      <c r="AD2997" s="1">
        <v>0</v>
      </c>
      <c r="AE2997" s="1">
        <v>0</v>
      </c>
      <c r="AF2997" s="1">
        <v>0</v>
      </c>
      <c r="AG2997" s="1">
        <v>0</v>
      </c>
      <c r="AH2997" s="1">
        <v>0</v>
      </c>
      <c r="AI2997" s="1">
        <v>0</v>
      </c>
      <c r="AJ2997" s="1" t="s">
        <v>3254</v>
      </c>
      <c r="AK2997" s="1" t="s">
        <v>13126</v>
      </c>
      <c r="AL2997" s="1" t="s">
        <v>13127</v>
      </c>
      <c r="AM2997" s="1" t="s">
        <v>12</v>
      </c>
      <c r="AN2997" s="1" t="s">
        <v>23098</v>
      </c>
      <c r="AO2997" s="1" t="s">
        <v>86</v>
      </c>
      <c r="AP2997" s="1" t="s">
        <v>57</v>
      </c>
      <c r="AQ2997" s="1" t="s">
        <v>14</v>
      </c>
      <c r="AR2997" s="1" t="s">
        <v>19</v>
      </c>
      <c r="AS2997" s="1" t="s">
        <v>23090</v>
      </c>
      <c r="AT2997" s="1" t="s">
        <v>26</v>
      </c>
    </row>
    <row r="2998" spans="1:46" x14ac:dyDescent="0.25">
      <c r="A2998" s="1" t="s">
        <v>19375</v>
      </c>
      <c r="B2998" s="2" t="s">
        <v>23101</v>
      </c>
      <c r="C2998" s="2" t="s">
        <v>23105</v>
      </c>
      <c r="D2998" s="1">
        <v>0</v>
      </c>
      <c r="E2998" s="1">
        <v>2</v>
      </c>
      <c r="F2998" s="1">
        <v>1</v>
      </c>
      <c r="G2998" s="1">
        <v>3</v>
      </c>
      <c r="H2998" s="6">
        <v>0.33333333333333331</v>
      </c>
      <c r="I2998">
        <v>1</v>
      </c>
      <c r="J2998" s="1">
        <v>32</v>
      </c>
      <c r="K2998" s="1">
        <v>1</v>
      </c>
      <c r="L2998" s="1">
        <v>719</v>
      </c>
      <c r="M2998" s="6">
        <v>0.36</v>
      </c>
      <c r="N2998" s="4">
        <v>2300</v>
      </c>
      <c r="O2998" s="4">
        <v>150</v>
      </c>
      <c r="P2998" s="4">
        <v>200</v>
      </c>
      <c r="Q2998" s="3">
        <v>0.3</v>
      </c>
      <c r="R2998" s="1">
        <v>12</v>
      </c>
      <c r="S2998" s="1">
        <v>200</v>
      </c>
      <c r="T2998" s="1">
        <v>45</v>
      </c>
      <c r="U2998" s="1">
        <v>1</v>
      </c>
      <c r="V2998" s="1">
        <v>18</v>
      </c>
      <c r="W2998" s="1">
        <v>0</v>
      </c>
      <c r="X2998" s="1">
        <v>0</v>
      </c>
      <c r="Y2998" s="1">
        <v>0</v>
      </c>
      <c r="Z2998" s="1">
        <v>4</v>
      </c>
      <c r="AA2998" s="1">
        <v>1</v>
      </c>
      <c r="AB2998" s="1">
        <v>1</v>
      </c>
      <c r="AC2998" s="1">
        <v>0</v>
      </c>
      <c r="AD2998" s="1">
        <v>0</v>
      </c>
      <c r="AE2998" s="1">
        <v>0</v>
      </c>
      <c r="AF2998" s="1">
        <v>0</v>
      </c>
      <c r="AG2998" s="1">
        <v>0</v>
      </c>
      <c r="AH2998" s="1">
        <v>600</v>
      </c>
      <c r="AI2998" s="1">
        <v>600</v>
      </c>
      <c r="AJ2998" s="1" t="s">
        <v>7006</v>
      </c>
      <c r="AK2998" s="1" t="s">
        <v>7007</v>
      </c>
      <c r="AL2998" s="1" t="s">
        <v>7008</v>
      </c>
      <c r="AM2998" s="1" t="s">
        <v>16</v>
      </c>
      <c r="AN2998" s="1" t="s">
        <v>23098</v>
      </c>
      <c r="AO2998" s="1" t="s">
        <v>86</v>
      </c>
      <c r="AP2998" s="1" t="s">
        <v>57</v>
      </c>
      <c r="AQ2998" s="1" t="s">
        <v>25</v>
      </c>
      <c r="AR2998" s="1" t="s">
        <v>30</v>
      </c>
      <c r="AS2998" s="1" t="s">
        <v>23091</v>
      </c>
      <c r="AT2998" s="1" t="s">
        <v>101</v>
      </c>
    </row>
    <row r="2999" spans="1:46" x14ac:dyDescent="0.25">
      <c r="A2999" s="1" t="s">
        <v>18554</v>
      </c>
      <c r="B2999" s="2" t="s">
        <v>23101</v>
      </c>
      <c r="C2999" s="2" t="s">
        <v>23105</v>
      </c>
      <c r="D2999" s="1">
        <v>0</v>
      </c>
      <c r="E2999" s="1">
        <v>3</v>
      </c>
      <c r="F2999" s="1">
        <v>3</v>
      </c>
      <c r="G2999" s="1">
        <v>6</v>
      </c>
      <c r="H2999" s="6">
        <v>0.5</v>
      </c>
      <c r="I2999">
        <v>0</v>
      </c>
      <c r="J2999" s="1">
        <v>41</v>
      </c>
      <c r="K2999" s="1">
        <v>0</v>
      </c>
      <c r="L2999" s="1">
        <v>618</v>
      </c>
      <c r="M2999" s="6">
        <v>0.71</v>
      </c>
      <c r="N2999" s="4">
        <v>2640</v>
      </c>
      <c r="O2999" s="4">
        <v>250</v>
      </c>
      <c r="P2999" s="4">
        <v>500</v>
      </c>
      <c r="Q2999" s="3">
        <v>0.35</v>
      </c>
      <c r="R2999" s="1">
        <v>12</v>
      </c>
      <c r="S2999" s="1">
        <v>500</v>
      </c>
      <c r="T2999" s="1">
        <v>53</v>
      </c>
      <c r="U2999" s="1">
        <v>1</v>
      </c>
      <c r="V2999" s="1">
        <v>18</v>
      </c>
      <c r="W2999" s="1">
        <v>0</v>
      </c>
      <c r="X2999" s="1">
        <v>0</v>
      </c>
      <c r="Y2999" s="1">
        <v>1</v>
      </c>
      <c r="Z2999" s="1">
        <v>2</v>
      </c>
      <c r="AA2999" s="1">
        <v>0</v>
      </c>
      <c r="AB2999" s="1">
        <v>0</v>
      </c>
      <c r="AC2999" s="1">
        <v>700</v>
      </c>
      <c r="AD2999" s="1">
        <v>0</v>
      </c>
      <c r="AE2999" s="1">
        <v>1162</v>
      </c>
      <c r="AF2999" s="1">
        <v>0</v>
      </c>
      <c r="AG2999" s="1">
        <v>0</v>
      </c>
      <c r="AH2999" s="1">
        <v>1000</v>
      </c>
      <c r="AI2999" s="1">
        <v>2862</v>
      </c>
      <c r="AJ2999" s="1" t="s">
        <v>4668</v>
      </c>
      <c r="AK2999" s="1" t="s">
        <v>4669</v>
      </c>
      <c r="AL2999" s="1" t="s">
        <v>4670</v>
      </c>
      <c r="AM2999" s="1" t="s">
        <v>12</v>
      </c>
      <c r="AN2999" s="1" t="s">
        <v>23097</v>
      </c>
      <c r="AO2999" s="1" t="s">
        <v>86</v>
      </c>
      <c r="AP2999" s="1" t="s">
        <v>57</v>
      </c>
      <c r="AQ2999" s="1" t="s">
        <v>25</v>
      </c>
      <c r="AR2999" s="1" t="s">
        <v>19</v>
      </c>
      <c r="AS2999" s="1" t="s">
        <v>23090</v>
      </c>
      <c r="AT2999" s="1" t="s">
        <v>26</v>
      </c>
    </row>
    <row r="3000" spans="1:46" x14ac:dyDescent="0.25">
      <c r="A3000" s="1" t="s">
        <v>20902</v>
      </c>
      <c r="B3000" s="2" t="s">
        <v>23101</v>
      </c>
      <c r="C3000" s="2" t="s">
        <v>23105</v>
      </c>
      <c r="D3000" s="1">
        <v>0</v>
      </c>
      <c r="E3000" s="1">
        <v>0</v>
      </c>
      <c r="F3000" s="1">
        <v>1</v>
      </c>
      <c r="G3000" s="1">
        <v>1</v>
      </c>
      <c r="H3000" s="6">
        <v>1</v>
      </c>
      <c r="I3000">
        <v>1</v>
      </c>
      <c r="J3000" s="1">
        <v>31</v>
      </c>
      <c r="K3000" s="1">
        <v>1</v>
      </c>
      <c r="L3000" s="1">
        <v>572</v>
      </c>
      <c r="M3000" s="6">
        <v>0.76</v>
      </c>
      <c r="N3000" s="4">
        <v>1500</v>
      </c>
      <c r="O3000" s="4">
        <v>100</v>
      </c>
      <c r="P3000" s="4">
        <v>200</v>
      </c>
      <c r="Q3000" s="3">
        <v>0.39</v>
      </c>
      <c r="R3000" s="1">
        <v>12</v>
      </c>
      <c r="S3000" s="1">
        <v>200</v>
      </c>
      <c r="T3000" s="1">
        <v>38</v>
      </c>
      <c r="U3000" s="1">
        <v>1</v>
      </c>
      <c r="V3000" s="1">
        <v>18</v>
      </c>
      <c r="W3000" s="1">
        <v>0</v>
      </c>
      <c r="X3000" s="1">
        <v>0</v>
      </c>
      <c r="Y3000" s="1">
        <v>0</v>
      </c>
      <c r="Z3000" s="1">
        <v>3</v>
      </c>
      <c r="AA3000" s="1">
        <v>1</v>
      </c>
      <c r="AB3000" s="1">
        <v>1</v>
      </c>
      <c r="AC3000" s="1">
        <v>300</v>
      </c>
      <c r="AD3000" s="1">
        <v>300</v>
      </c>
      <c r="AE3000" s="1">
        <v>0</v>
      </c>
      <c r="AF3000" s="1">
        <v>90</v>
      </c>
      <c r="AG3000" s="1">
        <v>0</v>
      </c>
      <c r="AH3000" s="1">
        <v>500</v>
      </c>
      <c r="AI3000" s="1">
        <v>1190</v>
      </c>
      <c r="AJ3000" s="1" t="s">
        <v>11195</v>
      </c>
      <c r="AK3000" s="1" t="s">
        <v>11196</v>
      </c>
      <c r="AL3000" s="1" t="s">
        <v>11197</v>
      </c>
      <c r="AM3000" s="1" t="s">
        <v>16</v>
      </c>
      <c r="AN3000" s="1" t="s">
        <v>23098</v>
      </c>
      <c r="AO3000" s="1" t="s">
        <v>86</v>
      </c>
      <c r="AP3000" s="1" t="s">
        <v>57</v>
      </c>
      <c r="AQ3000" s="1" t="s">
        <v>25</v>
      </c>
      <c r="AR3000" s="1" t="s">
        <v>30</v>
      </c>
      <c r="AS3000" s="1" t="s">
        <v>23091</v>
      </c>
      <c r="AT3000" s="1" t="s">
        <v>101</v>
      </c>
    </row>
    <row r="3001" spans="1:46" x14ac:dyDescent="0.25">
      <c r="A3001" s="1" t="s">
        <v>17413</v>
      </c>
      <c r="B3001" s="2" t="s">
        <v>23101</v>
      </c>
      <c r="C3001" s="2" t="s">
        <v>23105</v>
      </c>
      <c r="D3001" s="1">
        <v>0</v>
      </c>
      <c r="E3001" s="1">
        <v>0</v>
      </c>
      <c r="F3001" s="1">
        <v>1</v>
      </c>
      <c r="G3001" s="1">
        <v>1</v>
      </c>
      <c r="H3001" s="6">
        <v>1</v>
      </c>
      <c r="I3001">
        <v>1</v>
      </c>
      <c r="J3001" s="1">
        <v>33</v>
      </c>
      <c r="K3001" s="1">
        <v>1</v>
      </c>
      <c r="L3001" s="1">
        <v>595</v>
      </c>
      <c r="M3001" s="6">
        <v>0.45</v>
      </c>
      <c r="N3001" s="4">
        <v>1200</v>
      </c>
      <c r="O3001" s="4">
        <v>100</v>
      </c>
      <c r="P3001" s="4">
        <v>200</v>
      </c>
      <c r="Q3001" s="3">
        <v>0.3</v>
      </c>
      <c r="R3001" s="1">
        <v>12</v>
      </c>
      <c r="S3001" s="1">
        <v>200</v>
      </c>
      <c r="T3001" s="1">
        <v>8</v>
      </c>
      <c r="U3001" s="1">
        <v>1</v>
      </c>
      <c r="V3001" s="1">
        <v>18</v>
      </c>
      <c r="W3001" s="1">
        <v>1</v>
      </c>
      <c r="X3001" s="1">
        <v>1</v>
      </c>
      <c r="Y3001" s="1">
        <v>1</v>
      </c>
      <c r="Z3001" s="1">
        <v>1</v>
      </c>
      <c r="AA3001" s="1">
        <v>1</v>
      </c>
      <c r="AB3001" s="1">
        <v>1</v>
      </c>
      <c r="AC3001" s="1">
        <v>600</v>
      </c>
      <c r="AD3001" s="1">
        <v>0</v>
      </c>
      <c r="AE3001" s="1">
        <v>0</v>
      </c>
      <c r="AF3001" s="1">
        <v>0</v>
      </c>
      <c r="AG3001" s="1">
        <v>0</v>
      </c>
      <c r="AH3001" s="1">
        <v>100</v>
      </c>
      <c r="AI3001" s="1">
        <v>700</v>
      </c>
      <c r="AJ3001" s="1" t="s">
        <v>1289</v>
      </c>
      <c r="AK3001" s="1" t="s">
        <v>1290</v>
      </c>
      <c r="AL3001" s="1" t="s">
        <v>1291</v>
      </c>
      <c r="AM3001" s="1" t="s">
        <v>16</v>
      </c>
      <c r="AN3001" s="1" t="s">
        <v>23098</v>
      </c>
      <c r="AO3001" s="1" t="s">
        <v>86</v>
      </c>
      <c r="AP3001" s="1" t="s">
        <v>86</v>
      </c>
      <c r="AQ3001" s="1" t="s">
        <v>14</v>
      </c>
      <c r="AR3001" s="1" t="s">
        <v>19</v>
      </c>
      <c r="AS3001" s="1" t="s">
        <v>23091</v>
      </c>
      <c r="AT3001" s="1" t="s">
        <v>101</v>
      </c>
    </row>
    <row r="3002" spans="1:46" x14ac:dyDescent="0.25">
      <c r="A3002" s="1" t="s">
        <v>21080</v>
      </c>
      <c r="B3002" s="2" t="s">
        <v>23101</v>
      </c>
      <c r="C3002" s="2" t="s">
        <v>23106</v>
      </c>
      <c r="D3002" s="1">
        <v>0</v>
      </c>
      <c r="E3002" s="1">
        <v>0</v>
      </c>
      <c r="F3002" s="1">
        <v>1</v>
      </c>
      <c r="G3002" s="1">
        <v>1</v>
      </c>
      <c r="H3002" s="6">
        <v>1</v>
      </c>
      <c r="I3002">
        <v>0</v>
      </c>
      <c r="J3002" s="1">
        <v>43</v>
      </c>
      <c r="K3002" s="1">
        <v>1</v>
      </c>
      <c r="L3002" s="1">
        <v>645</v>
      </c>
      <c r="M3002" s="6">
        <v>0.38</v>
      </c>
      <c r="N3002" s="4">
        <v>2800</v>
      </c>
      <c r="O3002" s="4">
        <v>200</v>
      </c>
      <c r="P3002" s="4">
        <v>300</v>
      </c>
      <c r="Q3002" s="3">
        <v>0.39</v>
      </c>
      <c r="R3002" s="1">
        <v>24</v>
      </c>
      <c r="S3002" s="1">
        <v>300</v>
      </c>
      <c r="T3002" s="1">
        <v>19</v>
      </c>
      <c r="U3002" s="1">
        <v>1</v>
      </c>
      <c r="V3002" s="1">
        <v>18</v>
      </c>
      <c r="W3002" s="1">
        <v>1</v>
      </c>
      <c r="X3002" s="1">
        <v>0</v>
      </c>
      <c r="Y3002" s="1">
        <v>0</v>
      </c>
      <c r="Z3002" s="1">
        <v>0</v>
      </c>
      <c r="AA3002" s="1">
        <v>0</v>
      </c>
      <c r="AB3002" s="1">
        <v>0</v>
      </c>
      <c r="AC3002" s="1">
        <v>800</v>
      </c>
      <c r="AD3002" s="1">
        <v>0</v>
      </c>
      <c r="AE3002" s="1">
        <v>0</v>
      </c>
      <c r="AF3002" s="1">
        <v>600</v>
      </c>
      <c r="AG3002" s="1">
        <v>0</v>
      </c>
      <c r="AH3002" s="1">
        <v>0</v>
      </c>
      <c r="AI3002" s="1">
        <v>1400</v>
      </c>
      <c r="AJ3002" s="1" t="s">
        <v>11695</v>
      </c>
      <c r="AK3002" s="1" t="s">
        <v>11696</v>
      </c>
      <c r="AL3002" s="1" t="s">
        <v>11697</v>
      </c>
      <c r="AM3002" s="1" t="s">
        <v>12</v>
      </c>
      <c r="AN3002" s="1" t="s">
        <v>23098</v>
      </c>
      <c r="AO3002" s="1" t="s">
        <v>86</v>
      </c>
      <c r="AP3002" s="1" t="s">
        <v>86</v>
      </c>
      <c r="AQ3002" s="1" t="s">
        <v>25</v>
      </c>
      <c r="AR3002" s="1" t="s">
        <v>30</v>
      </c>
      <c r="AS3002" s="1" t="s">
        <v>23090</v>
      </c>
      <c r="AT3002" s="1" t="s">
        <v>26</v>
      </c>
    </row>
    <row r="3003" spans="1:46" x14ac:dyDescent="0.25">
      <c r="A3003" s="1" t="s">
        <v>22249</v>
      </c>
      <c r="B3003" s="2" t="s">
        <v>23101</v>
      </c>
      <c r="C3003" s="2" t="s">
        <v>23106</v>
      </c>
      <c r="D3003" s="1">
        <v>0</v>
      </c>
      <c r="E3003" s="1">
        <v>0</v>
      </c>
      <c r="F3003" s="1">
        <v>1</v>
      </c>
      <c r="G3003" s="1">
        <v>1</v>
      </c>
      <c r="H3003" s="6">
        <v>1</v>
      </c>
      <c r="I3003">
        <v>0</v>
      </c>
      <c r="J3003" s="1">
        <v>45</v>
      </c>
      <c r="K3003" s="1">
        <v>0</v>
      </c>
      <c r="L3003" s="1">
        <v>638</v>
      </c>
      <c r="M3003" s="6">
        <v>0.09</v>
      </c>
      <c r="N3003" s="4">
        <v>4800</v>
      </c>
      <c r="O3003" s="4">
        <v>400</v>
      </c>
      <c r="P3003" s="4">
        <v>300</v>
      </c>
      <c r="Q3003" s="3">
        <v>0.39</v>
      </c>
      <c r="R3003" s="1">
        <v>12</v>
      </c>
      <c r="S3003" s="1">
        <v>300</v>
      </c>
      <c r="T3003" s="1">
        <v>33</v>
      </c>
      <c r="U3003" s="1">
        <v>1</v>
      </c>
      <c r="V3003" s="1">
        <v>18</v>
      </c>
      <c r="W3003" s="1">
        <v>1</v>
      </c>
      <c r="X3003" s="1">
        <v>1</v>
      </c>
      <c r="Y3003" s="1">
        <v>0</v>
      </c>
      <c r="Z3003" s="1">
        <v>5</v>
      </c>
      <c r="AA3003" s="1">
        <v>1</v>
      </c>
      <c r="AB3003" s="1">
        <v>0</v>
      </c>
      <c r="AC3003" s="1">
        <v>0</v>
      </c>
      <c r="AD3003" s="1">
        <v>0</v>
      </c>
      <c r="AE3003" s="1">
        <v>0</v>
      </c>
      <c r="AF3003" s="1">
        <v>0</v>
      </c>
      <c r="AG3003" s="1">
        <v>0</v>
      </c>
      <c r="AH3003" s="1">
        <v>500</v>
      </c>
      <c r="AI3003" s="1">
        <v>500</v>
      </c>
      <c r="AJ3003" s="1" t="s">
        <v>14810</v>
      </c>
      <c r="AK3003" s="1" t="s">
        <v>14811</v>
      </c>
      <c r="AL3003" s="1" t="s">
        <v>14812</v>
      </c>
      <c r="AM3003" s="1" t="s">
        <v>12</v>
      </c>
      <c r="AN3003" s="1" t="s">
        <v>23097</v>
      </c>
      <c r="AO3003" s="1" t="s">
        <v>86</v>
      </c>
      <c r="AP3003" s="1" t="s">
        <v>86</v>
      </c>
      <c r="AQ3003" s="1" t="s">
        <v>14</v>
      </c>
      <c r="AR3003" s="1" t="s">
        <v>30</v>
      </c>
      <c r="AS3003" s="1" t="s">
        <v>23091</v>
      </c>
      <c r="AT3003" s="1" t="s">
        <v>26</v>
      </c>
    </row>
    <row r="3004" spans="1:46" x14ac:dyDescent="0.25">
      <c r="A3004" s="1" t="s">
        <v>19239</v>
      </c>
      <c r="B3004" s="2" t="s">
        <v>23101</v>
      </c>
      <c r="C3004" s="2" t="s">
        <v>23106</v>
      </c>
      <c r="D3004" s="1">
        <v>0</v>
      </c>
      <c r="E3004" s="1">
        <v>1</v>
      </c>
      <c r="F3004" s="1">
        <v>2</v>
      </c>
      <c r="G3004" s="1">
        <v>3</v>
      </c>
      <c r="H3004" s="6">
        <v>0.66666666666666663</v>
      </c>
      <c r="I3004">
        <v>1</v>
      </c>
      <c r="J3004" s="1">
        <v>35</v>
      </c>
      <c r="K3004" s="1">
        <v>1</v>
      </c>
      <c r="L3004" s="1">
        <v>585</v>
      </c>
      <c r="M3004" s="6">
        <v>0.15</v>
      </c>
      <c r="N3004" s="4">
        <v>12000</v>
      </c>
      <c r="O3004" s="4">
        <v>800</v>
      </c>
      <c r="P3004" s="4">
        <v>500</v>
      </c>
      <c r="Q3004" s="3">
        <v>0.3</v>
      </c>
      <c r="R3004" s="1">
        <v>24</v>
      </c>
      <c r="S3004" s="1">
        <v>500</v>
      </c>
      <c r="T3004" s="1">
        <v>59</v>
      </c>
      <c r="U3004" s="1">
        <v>1</v>
      </c>
      <c r="V3004" s="1">
        <v>18</v>
      </c>
      <c r="W3004" s="1">
        <v>1</v>
      </c>
      <c r="X3004" s="1">
        <v>0</v>
      </c>
      <c r="Y3004" s="1">
        <v>0</v>
      </c>
      <c r="Z3004" s="1">
        <v>6</v>
      </c>
      <c r="AA3004" s="1">
        <v>1</v>
      </c>
      <c r="AB3004" s="1">
        <v>1</v>
      </c>
      <c r="AC3004" s="1">
        <v>0</v>
      </c>
      <c r="AD3004" s="1">
        <v>2566</v>
      </c>
      <c r="AE3004" s="1">
        <v>0</v>
      </c>
      <c r="AF3004" s="1">
        <v>0</v>
      </c>
      <c r="AG3004" s="1">
        <v>0</v>
      </c>
      <c r="AH3004" s="1">
        <v>0</v>
      </c>
      <c r="AI3004" s="1">
        <v>2566</v>
      </c>
      <c r="AJ3004" s="1" t="s">
        <v>1377</v>
      </c>
      <c r="AK3004" s="1" t="s">
        <v>6614</v>
      </c>
      <c r="AL3004" s="1" t="s">
        <v>6615</v>
      </c>
      <c r="AM3004" s="1" t="s">
        <v>16</v>
      </c>
      <c r="AN3004" s="1" t="s">
        <v>23098</v>
      </c>
      <c r="AO3004" s="1" t="s">
        <v>86</v>
      </c>
      <c r="AP3004" s="1" t="s">
        <v>86</v>
      </c>
      <c r="AQ3004" s="1" t="s">
        <v>25</v>
      </c>
      <c r="AR3004" s="1" t="s">
        <v>30</v>
      </c>
      <c r="AS3004" s="1" t="s">
        <v>23091</v>
      </c>
      <c r="AT3004" s="1" t="s">
        <v>101</v>
      </c>
    </row>
    <row r="3005" spans="1:46" x14ac:dyDescent="0.25">
      <c r="A3005" s="1" t="s">
        <v>21103</v>
      </c>
      <c r="B3005" s="2" t="s">
        <v>23101</v>
      </c>
      <c r="C3005" s="2" t="s">
        <v>23106</v>
      </c>
      <c r="D3005" s="1">
        <v>0</v>
      </c>
      <c r="E3005" s="1">
        <v>0</v>
      </c>
      <c r="F3005" s="1">
        <v>2</v>
      </c>
      <c r="G3005" s="1">
        <v>2</v>
      </c>
      <c r="H3005" s="6">
        <v>1</v>
      </c>
      <c r="I3005">
        <v>0</v>
      </c>
      <c r="J3005" s="1">
        <v>30</v>
      </c>
      <c r="K3005" s="1">
        <v>0</v>
      </c>
      <c r="L3005" s="1">
        <v>680</v>
      </c>
      <c r="M3005" s="6">
        <v>0.13</v>
      </c>
      <c r="N3005" s="4">
        <v>2600</v>
      </c>
      <c r="O3005" s="4">
        <v>230</v>
      </c>
      <c r="P3005" s="4">
        <v>200</v>
      </c>
      <c r="Q3005" s="3">
        <v>0.36</v>
      </c>
      <c r="R3005" s="1">
        <v>12</v>
      </c>
      <c r="S3005" s="1">
        <v>200</v>
      </c>
      <c r="T3005" s="1">
        <v>53</v>
      </c>
      <c r="U3005" s="1">
        <v>0</v>
      </c>
      <c r="V3005" s="1">
        <v>18</v>
      </c>
      <c r="W3005" s="1">
        <v>0</v>
      </c>
      <c r="X3005" s="1">
        <v>1</v>
      </c>
      <c r="Y3005" s="1">
        <v>1</v>
      </c>
      <c r="Z3005" s="1">
        <v>2</v>
      </c>
      <c r="AA3005" s="1">
        <v>1</v>
      </c>
      <c r="AB3005" s="1">
        <v>1</v>
      </c>
      <c r="AC3005" s="1">
        <v>0</v>
      </c>
      <c r="AD3005" s="1">
        <v>0</v>
      </c>
      <c r="AE3005" s="1">
        <v>0</v>
      </c>
      <c r="AF3005" s="1">
        <v>0</v>
      </c>
      <c r="AG3005" s="1">
        <v>0</v>
      </c>
      <c r="AH3005" s="1">
        <v>200</v>
      </c>
      <c r="AI3005" s="1">
        <v>200</v>
      </c>
      <c r="AJ3005" s="1" t="s">
        <v>11763</v>
      </c>
      <c r="AK3005" s="1" t="s">
        <v>11764</v>
      </c>
      <c r="AL3005" s="1" t="s">
        <v>11765</v>
      </c>
      <c r="AM3005" s="1" t="s">
        <v>12</v>
      </c>
      <c r="AN3005" s="1" t="s">
        <v>23097</v>
      </c>
      <c r="AO3005" s="1" t="s">
        <v>364</v>
      </c>
      <c r="AP3005" s="1" t="s">
        <v>57</v>
      </c>
      <c r="AQ3005" s="1" t="s">
        <v>14</v>
      </c>
      <c r="AR3005" s="1" t="s">
        <v>19</v>
      </c>
      <c r="AS3005" s="1" t="s">
        <v>23091</v>
      </c>
      <c r="AT3005" s="1" t="s">
        <v>101</v>
      </c>
    </row>
    <row r="3006" spans="1:46" x14ac:dyDescent="0.25">
      <c r="A3006" s="1" t="s">
        <v>18872</v>
      </c>
      <c r="B3006" s="2" t="s">
        <v>23101</v>
      </c>
      <c r="C3006" s="2" t="s">
        <v>23106</v>
      </c>
      <c r="D3006" s="1">
        <v>1</v>
      </c>
      <c r="E3006" s="1">
        <v>0</v>
      </c>
      <c r="F3006" s="1">
        <v>1</v>
      </c>
      <c r="G3006" s="1">
        <v>2</v>
      </c>
      <c r="H3006" s="6">
        <v>0.5</v>
      </c>
      <c r="I3006">
        <v>0</v>
      </c>
      <c r="J3006" s="1">
        <v>43</v>
      </c>
      <c r="K3006" s="1">
        <v>0</v>
      </c>
      <c r="L3006" s="1">
        <v>622</v>
      </c>
      <c r="M3006" s="6">
        <v>0.12</v>
      </c>
      <c r="N3006" s="4">
        <v>2600</v>
      </c>
      <c r="O3006" s="4">
        <v>200</v>
      </c>
      <c r="P3006" s="4">
        <v>250</v>
      </c>
      <c r="Q3006" s="3">
        <v>0.36</v>
      </c>
      <c r="R3006" s="1">
        <v>12</v>
      </c>
      <c r="S3006" s="1">
        <v>250</v>
      </c>
      <c r="T3006" s="1">
        <v>36</v>
      </c>
      <c r="U3006" s="1">
        <v>1</v>
      </c>
      <c r="V3006" s="1">
        <v>18</v>
      </c>
      <c r="W3006" s="1">
        <v>0</v>
      </c>
      <c r="X3006" s="1">
        <v>1</v>
      </c>
      <c r="Y3006" s="1">
        <v>1</v>
      </c>
      <c r="Z3006" s="1">
        <v>3</v>
      </c>
      <c r="AA3006" s="1">
        <v>0</v>
      </c>
      <c r="AB3006" s="1">
        <v>0</v>
      </c>
      <c r="AC3006" s="1">
        <v>0</v>
      </c>
      <c r="AD3006" s="1">
        <v>0</v>
      </c>
      <c r="AE3006" s="1">
        <v>0</v>
      </c>
      <c r="AF3006" s="1">
        <v>0</v>
      </c>
      <c r="AG3006" s="1">
        <v>0</v>
      </c>
      <c r="AH3006" s="1">
        <v>0</v>
      </c>
      <c r="AI3006" s="1">
        <v>0</v>
      </c>
      <c r="AJ3006" s="1" t="s">
        <v>5610</v>
      </c>
      <c r="AK3006" s="1" t="s">
        <v>5611</v>
      </c>
      <c r="AL3006" s="1" t="s">
        <v>5612</v>
      </c>
      <c r="AM3006" s="1" t="s">
        <v>12</v>
      </c>
      <c r="AN3006" s="1" t="s">
        <v>23097</v>
      </c>
      <c r="AO3006" s="1" t="s">
        <v>86</v>
      </c>
      <c r="AP3006" s="1" t="s">
        <v>57</v>
      </c>
      <c r="AQ3006" s="1" t="s">
        <v>14</v>
      </c>
      <c r="AR3006" s="1" t="s">
        <v>19</v>
      </c>
      <c r="AS3006" s="1" t="s">
        <v>23090</v>
      </c>
      <c r="AT3006" s="1" t="s">
        <v>26</v>
      </c>
    </row>
    <row r="3007" spans="1:46" x14ac:dyDescent="0.25">
      <c r="A3007" s="1" t="s">
        <v>20993</v>
      </c>
      <c r="B3007" s="2" t="s">
        <v>23101</v>
      </c>
      <c r="C3007" s="2" t="s">
        <v>23106</v>
      </c>
      <c r="D3007" s="1">
        <v>0</v>
      </c>
      <c r="E3007" s="1">
        <v>0</v>
      </c>
      <c r="F3007" s="1">
        <v>1</v>
      </c>
      <c r="G3007" s="1">
        <v>1</v>
      </c>
      <c r="H3007" s="6">
        <v>1</v>
      </c>
      <c r="I3007">
        <v>1</v>
      </c>
      <c r="J3007" s="1">
        <v>26</v>
      </c>
      <c r="K3007" s="1">
        <v>1</v>
      </c>
      <c r="L3007" s="1">
        <v>780</v>
      </c>
      <c r="M3007" s="6">
        <v>0.2</v>
      </c>
      <c r="N3007" s="4">
        <v>3600</v>
      </c>
      <c r="O3007" s="4">
        <v>300</v>
      </c>
      <c r="P3007" s="4">
        <v>800</v>
      </c>
      <c r="Q3007" s="3">
        <v>0.3</v>
      </c>
      <c r="R3007" s="1">
        <v>24</v>
      </c>
      <c r="S3007" s="1">
        <v>800</v>
      </c>
      <c r="T3007" s="1">
        <v>90</v>
      </c>
      <c r="U3007" s="1">
        <v>0</v>
      </c>
      <c r="V3007" s="1">
        <v>18</v>
      </c>
      <c r="W3007" s="1">
        <v>1</v>
      </c>
      <c r="X3007" s="1">
        <v>1</v>
      </c>
      <c r="Y3007" s="1">
        <v>1</v>
      </c>
      <c r="Z3007" s="1">
        <v>2</v>
      </c>
      <c r="AA3007" s="1">
        <v>1</v>
      </c>
      <c r="AB3007" s="1">
        <v>1</v>
      </c>
      <c r="AC3007" s="1">
        <v>0</v>
      </c>
      <c r="AD3007" s="1">
        <v>0</v>
      </c>
      <c r="AE3007" s="1">
        <v>0</v>
      </c>
      <c r="AF3007" s="1">
        <v>0</v>
      </c>
      <c r="AG3007" s="1">
        <v>0</v>
      </c>
      <c r="AH3007" s="1">
        <v>300</v>
      </c>
      <c r="AI3007" s="1">
        <v>300</v>
      </c>
      <c r="AJ3007" s="1" t="s">
        <v>11447</v>
      </c>
      <c r="AK3007" s="1" t="s">
        <v>11448</v>
      </c>
      <c r="AL3007" s="1" t="s">
        <v>11449</v>
      </c>
      <c r="AM3007" s="1" t="s">
        <v>16</v>
      </c>
      <c r="AN3007" s="1" t="s">
        <v>23098</v>
      </c>
      <c r="AO3007" s="1" t="s">
        <v>364</v>
      </c>
      <c r="AP3007" s="1" t="s">
        <v>86</v>
      </c>
      <c r="AQ3007" s="1" t="s">
        <v>14</v>
      </c>
      <c r="AR3007" s="1" t="s">
        <v>19</v>
      </c>
      <c r="AS3007" s="1" t="s">
        <v>23091</v>
      </c>
      <c r="AT3007" s="1" t="s">
        <v>101</v>
      </c>
    </row>
    <row r="3008" spans="1:46" x14ac:dyDescent="0.25">
      <c r="A3008" s="1" t="s">
        <v>19909</v>
      </c>
      <c r="B3008" s="2" t="s">
        <v>23101</v>
      </c>
      <c r="C3008" s="2" t="s">
        <v>23106</v>
      </c>
      <c r="D3008" s="1">
        <v>0</v>
      </c>
      <c r="E3008" s="1">
        <v>0</v>
      </c>
      <c r="F3008" s="1">
        <v>1</v>
      </c>
      <c r="G3008" s="1">
        <v>1</v>
      </c>
      <c r="H3008" s="6">
        <v>1</v>
      </c>
      <c r="I3008">
        <v>1</v>
      </c>
      <c r="J3008" s="1">
        <v>38</v>
      </c>
      <c r="K3008" s="1">
        <v>1</v>
      </c>
      <c r="L3008" s="1">
        <v>669</v>
      </c>
      <c r="M3008" s="6">
        <v>0.17</v>
      </c>
      <c r="N3008" s="4">
        <v>5200</v>
      </c>
      <c r="O3008" s="4">
        <v>430</v>
      </c>
      <c r="P3008" s="4">
        <v>900</v>
      </c>
      <c r="Q3008" s="3">
        <v>0.3</v>
      </c>
      <c r="R3008" s="1">
        <v>24</v>
      </c>
      <c r="S3008" s="1">
        <v>900</v>
      </c>
      <c r="T3008" s="1">
        <v>64</v>
      </c>
      <c r="U3008" s="1">
        <v>0</v>
      </c>
      <c r="V3008" s="1">
        <v>18</v>
      </c>
      <c r="W3008" s="1">
        <v>1</v>
      </c>
      <c r="X3008" s="1">
        <v>1</v>
      </c>
      <c r="Y3008" s="1">
        <v>0</v>
      </c>
      <c r="Z3008" s="1">
        <v>4</v>
      </c>
      <c r="AA3008" s="1">
        <v>1</v>
      </c>
      <c r="AB3008" s="1">
        <v>1</v>
      </c>
      <c r="AC3008" s="1">
        <v>0</v>
      </c>
      <c r="AD3008" s="1">
        <v>0</v>
      </c>
      <c r="AE3008" s="1">
        <v>0</v>
      </c>
      <c r="AF3008" s="1">
        <v>0</v>
      </c>
      <c r="AG3008" s="1">
        <v>0</v>
      </c>
      <c r="AH3008" s="1">
        <v>400</v>
      </c>
      <c r="AI3008" s="1">
        <v>400</v>
      </c>
      <c r="AJ3008" s="1" t="s">
        <v>8491</v>
      </c>
      <c r="AK3008" s="1" t="s">
        <v>8492</v>
      </c>
      <c r="AL3008" s="1" t="s">
        <v>8493</v>
      </c>
      <c r="AM3008" s="1" t="s">
        <v>16</v>
      </c>
      <c r="AN3008" s="1" t="s">
        <v>23098</v>
      </c>
      <c r="AO3008" s="1" t="s">
        <v>364</v>
      </c>
      <c r="AP3008" s="1" t="s">
        <v>86</v>
      </c>
      <c r="AQ3008" s="1" t="s">
        <v>14</v>
      </c>
      <c r="AR3008" s="1" t="s">
        <v>30</v>
      </c>
      <c r="AS3008" s="1" t="s">
        <v>23091</v>
      </c>
      <c r="AT3008" s="1" t="s">
        <v>101</v>
      </c>
    </row>
    <row r="3009" spans="1:46" x14ac:dyDescent="0.25">
      <c r="A3009" s="1" t="s">
        <v>18694</v>
      </c>
      <c r="B3009" s="2" t="s">
        <v>23101</v>
      </c>
      <c r="C3009" s="2" t="s">
        <v>23106</v>
      </c>
      <c r="D3009" s="1">
        <v>0</v>
      </c>
      <c r="E3009" s="1">
        <v>0</v>
      </c>
      <c r="F3009" s="1">
        <v>1</v>
      </c>
      <c r="G3009" s="1">
        <v>1</v>
      </c>
      <c r="H3009" s="6">
        <v>1</v>
      </c>
      <c r="I3009">
        <v>0</v>
      </c>
      <c r="J3009" s="1">
        <v>51</v>
      </c>
      <c r="K3009" s="1">
        <v>0</v>
      </c>
      <c r="L3009" s="1">
        <v>450</v>
      </c>
      <c r="M3009" s="6">
        <v>0.2</v>
      </c>
      <c r="N3009" s="4">
        <v>8000</v>
      </c>
      <c r="O3009" s="4">
        <v>500</v>
      </c>
      <c r="P3009" s="4">
        <v>1000</v>
      </c>
      <c r="Q3009" s="3">
        <v>0.3</v>
      </c>
      <c r="R3009" s="1">
        <v>24</v>
      </c>
      <c r="S3009" s="1">
        <v>1000</v>
      </c>
      <c r="T3009" s="1">
        <v>53</v>
      </c>
      <c r="U3009" s="1">
        <v>0</v>
      </c>
      <c r="V3009" s="1">
        <v>18</v>
      </c>
      <c r="W3009" s="1">
        <v>0</v>
      </c>
      <c r="X3009" s="1">
        <v>0</v>
      </c>
      <c r="Y3009" s="1">
        <v>0</v>
      </c>
      <c r="Z3009" s="1">
        <v>3</v>
      </c>
      <c r="AA3009" s="1">
        <v>0</v>
      </c>
      <c r="AB3009" s="1">
        <v>0</v>
      </c>
      <c r="AC3009" s="1">
        <v>0</v>
      </c>
      <c r="AD3009" s="1">
        <v>583</v>
      </c>
      <c r="AE3009" s="1">
        <v>661</v>
      </c>
      <c r="AF3009" s="1">
        <v>0</v>
      </c>
      <c r="AG3009" s="1">
        <v>0</v>
      </c>
      <c r="AH3009" s="1">
        <v>0</v>
      </c>
      <c r="AI3009" s="1">
        <v>1244</v>
      </c>
      <c r="AJ3009" s="1" t="s">
        <v>5081</v>
      </c>
      <c r="AK3009" s="1" t="s">
        <v>5082</v>
      </c>
      <c r="AL3009" s="1" t="s">
        <v>5083</v>
      </c>
      <c r="AM3009" s="1" t="s">
        <v>12</v>
      </c>
      <c r="AN3009" s="1" t="s">
        <v>23097</v>
      </c>
      <c r="AO3009" s="1" t="s">
        <v>364</v>
      </c>
      <c r="AP3009" s="1" t="s">
        <v>57</v>
      </c>
      <c r="AQ3009" s="1" t="s">
        <v>25</v>
      </c>
      <c r="AR3009" s="1" t="s">
        <v>30</v>
      </c>
      <c r="AS3009" s="1" t="s">
        <v>23090</v>
      </c>
      <c r="AT3009" s="1" t="s">
        <v>26</v>
      </c>
    </row>
    <row r="3010" spans="1:46" x14ac:dyDescent="0.25">
      <c r="A3010" s="1" t="s">
        <v>18699</v>
      </c>
      <c r="B3010" s="2" t="s">
        <v>23101</v>
      </c>
      <c r="C3010" s="2" t="s">
        <v>23106</v>
      </c>
      <c r="D3010" s="1">
        <v>0</v>
      </c>
      <c r="E3010" s="1">
        <v>0</v>
      </c>
      <c r="F3010" s="1">
        <v>1</v>
      </c>
      <c r="G3010" s="1">
        <v>1</v>
      </c>
      <c r="H3010" s="6">
        <v>1</v>
      </c>
      <c r="I3010">
        <v>1</v>
      </c>
      <c r="J3010" s="1">
        <v>26</v>
      </c>
      <c r="K3010" s="1">
        <v>0</v>
      </c>
      <c r="L3010" s="1">
        <v>567</v>
      </c>
      <c r="M3010" s="6">
        <v>0.17</v>
      </c>
      <c r="N3010" s="4">
        <v>2450</v>
      </c>
      <c r="O3010" s="4">
        <v>200</v>
      </c>
      <c r="P3010" s="4">
        <v>600</v>
      </c>
      <c r="Q3010" s="3">
        <v>0.33</v>
      </c>
      <c r="R3010" s="1">
        <v>24</v>
      </c>
      <c r="S3010" s="1">
        <v>600</v>
      </c>
      <c r="T3010" s="1">
        <v>53</v>
      </c>
      <c r="U3010" s="1">
        <v>1</v>
      </c>
      <c r="V3010" s="1">
        <v>18</v>
      </c>
      <c r="W3010" s="1">
        <v>0</v>
      </c>
      <c r="X3010" s="1">
        <v>1</v>
      </c>
      <c r="Y3010" s="1">
        <v>1</v>
      </c>
      <c r="Z3010" s="1">
        <v>0</v>
      </c>
      <c r="AA3010" s="1">
        <v>1</v>
      </c>
      <c r="AB3010" s="1">
        <v>1</v>
      </c>
      <c r="AC3010" s="1">
        <v>0</v>
      </c>
      <c r="AD3010" s="1">
        <v>0</v>
      </c>
      <c r="AE3010" s="1">
        <v>0</v>
      </c>
      <c r="AF3010" s="1">
        <v>0</v>
      </c>
      <c r="AG3010" s="1">
        <v>0</v>
      </c>
      <c r="AH3010" s="1">
        <v>0</v>
      </c>
      <c r="AI3010" s="1">
        <v>0</v>
      </c>
      <c r="AJ3010" s="1" t="s">
        <v>5096</v>
      </c>
      <c r="AK3010" s="1" t="s">
        <v>5097</v>
      </c>
      <c r="AL3010" s="1" t="s">
        <v>5098</v>
      </c>
      <c r="AM3010" s="1" t="s">
        <v>16</v>
      </c>
      <c r="AN3010" s="1" t="s">
        <v>23097</v>
      </c>
      <c r="AO3010" s="1" t="s">
        <v>86</v>
      </c>
      <c r="AP3010" s="1" t="s">
        <v>57</v>
      </c>
      <c r="AQ3010" s="1" t="s">
        <v>14</v>
      </c>
      <c r="AR3010" s="1" t="s">
        <v>19</v>
      </c>
      <c r="AS3010" s="1" t="s">
        <v>23091</v>
      </c>
      <c r="AT3010" s="1" t="s">
        <v>101</v>
      </c>
    </row>
    <row r="3011" spans="1:46" x14ac:dyDescent="0.25">
      <c r="A3011" s="1" t="s">
        <v>22173</v>
      </c>
      <c r="B3011" s="2" t="s">
        <v>23101</v>
      </c>
      <c r="C3011" s="2" t="s">
        <v>23107</v>
      </c>
      <c r="D3011" s="1">
        <v>0</v>
      </c>
      <c r="E3011" s="1">
        <v>0</v>
      </c>
      <c r="F3011" s="1">
        <v>1</v>
      </c>
      <c r="G3011" s="1">
        <v>1</v>
      </c>
      <c r="H3011" s="6">
        <v>1</v>
      </c>
      <c r="I3011">
        <v>0</v>
      </c>
      <c r="J3011" s="1">
        <v>38</v>
      </c>
      <c r="K3011" s="1">
        <v>0</v>
      </c>
      <c r="L3011" s="1">
        <v>676</v>
      </c>
      <c r="M3011" s="6">
        <v>0.41</v>
      </c>
      <c r="N3011" s="4">
        <v>3000</v>
      </c>
      <c r="O3011" s="4">
        <v>250</v>
      </c>
      <c r="P3011" s="4">
        <v>1000</v>
      </c>
      <c r="Q3011" s="3">
        <v>0.33</v>
      </c>
      <c r="R3011" s="1">
        <v>24</v>
      </c>
      <c r="S3011" s="1">
        <v>1000</v>
      </c>
      <c r="T3011" s="1">
        <v>97</v>
      </c>
      <c r="U3011" s="1">
        <v>0</v>
      </c>
      <c r="V3011" s="1">
        <v>18</v>
      </c>
      <c r="W3011" s="1">
        <v>0</v>
      </c>
      <c r="X3011" s="1">
        <v>1</v>
      </c>
      <c r="Y3011" s="1">
        <v>0</v>
      </c>
      <c r="Z3011" s="1">
        <v>4</v>
      </c>
      <c r="AA3011" s="1">
        <v>1</v>
      </c>
      <c r="AB3011" s="1">
        <v>0</v>
      </c>
      <c r="AC3011" s="1">
        <v>0</v>
      </c>
      <c r="AD3011" s="1">
        <v>0</v>
      </c>
      <c r="AE3011" s="1">
        <v>0</v>
      </c>
      <c r="AF3011" s="1">
        <v>0</v>
      </c>
      <c r="AG3011" s="1">
        <v>0</v>
      </c>
      <c r="AH3011" s="1">
        <v>810</v>
      </c>
      <c r="AI3011" s="1">
        <v>810</v>
      </c>
      <c r="AJ3011" s="1" t="s">
        <v>14603</v>
      </c>
      <c r="AK3011" s="1" t="s">
        <v>14604</v>
      </c>
      <c r="AL3011" s="1" t="s">
        <v>14605</v>
      </c>
      <c r="AM3011" s="1" t="s">
        <v>12</v>
      </c>
      <c r="AN3011" s="1" t="s">
        <v>23097</v>
      </c>
      <c r="AO3011" s="1" t="s">
        <v>364</v>
      </c>
      <c r="AP3011" s="1" t="s">
        <v>57</v>
      </c>
      <c r="AQ3011" s="1" t="s">
        <v>14</v>
      </c>
      <c r="AR3011" s="1" t="s">
        <v>30</v>
      </c>
      <c r="AS3011" s="1" t="s">
        <v>23091</v>
      </c>
      <c r="AT3011" s="1" t="s">
        <v>26</v>
      </c>
    </row>
    <row r="3012" spans="1:46" x14ac:dyDescent="0.25">
      <c r="A3012" s="1" t="s">
        <v>20521</v>
      </c>
      <c r="B3012" s="2" t="s">
        <v>23101</v>
      </c>
      <c r="C3012" s="2" t="s">
        <v>23107</v>
      </c>
      <c r="D3012" s="1">
        <v>0</v>
      </c>
      <c r="E3012" s="1">
        <v>0</v>
      </c>
      <c r="F3012" s="1">
        <v>1</v>
      </c>
      <c r="G3012" s="1">
        <v>1</v>
      </c>
      <c r="H3012" s="6">
        <v>1</v>
      </c>
      <c r="I3012">
        <v>0</v>
      </c>
      <c r="J3012" s="1">
        <v>41</v>
      </c>
      <c r="K3012" s="1">
        <v>0</v>
      </c>
      <c r="L3012" s="1">
        <v>678</v>
      </c>
      <c r="M3012" s="6">
        <v>0.6</v>
      </c>
      <c r="N3012" s="4">
        <v>2400</v>
      </c>
      <c r="O3012" s="4">
        <v>200</v>
      </c>
      <c r="P3012" s="4">
        <v>500</v>
      </c>
      <c r="Q3012" s="3">
        <v>0.28999999999999998</v>
      </c>
      <c r="R3012" s="1">
        <v>24</v>
      </c>
      <c r="S3012" s="1">
        <v>500</v>
      </c>
      <c r="T3012" s="1">
        <v>48</v>
      </c>
      <c r="U3012" s="1">
        <v>1</v>
      </c>
      <c r="V3012" s="1">
        <v>18</v>
      </c>
      <c r="W3012" s="1">
        <v>0</v>
      </c>
      <c r="X3012" s="1">
        <v>1</v>
      </c>
      <c r="Y3012" s="1">
        <v>0</v>
      </c>
      <c r="Z3012" s="1">
        <v>2</v>
      </c>
      <c r="AA3012" s="1">
        <v>1</v>
      </c>
      <c r="AB3012" s="1">
        <v>0</v>
      </c>
      <c r="AC3012" s="1">
        <v>1300</v>
      </c>
      <c r="AD3012" s="1">
        <v>0</v>
      </c>
      <c r="AE3012" s="1">
        <v>0</v>
      </c>
      <c r="AF3012" s="1">
        <v>661</v>
      </c>
      <c r="AG3012" s="1">
        <v>30</v>
      </c>
      <c r="AH3012" s="1">
        <v>50</v>
      </c>
      <c r="AI3012" s="1">
        <v>2041</v>
      </c>
      <c r="AJ3012" s="1" t="s">
        <v>10179</v>
      </c>
      <c r="AK3012" s="1" t="s">
        <v>10180</v>
      </c>
      <c r="AL3012" s="1" t="s">
        <v>10181</v>
      </c>
      <c r="AM3012" s="1" t="s">
        <v>12</v>
      </c>
      <c r="AN3012" s="1" t="s">
        <v>23097</v>
      </c>
      <c r="AO3012" s="1" t="s">
        <v>86</v>
      </c>
      <c r="AP3012" s="1" t="s">
        <v>57</v>
      </c>
      <c r="AQ3012" s="1" t="s">
        <v>14</v>
      </c>
      <c r="AR3012" s="1" t="s">
        <v>30</v>
      </c>
      <c r="AS3012" s="1" t="s">
        <v>23091</v>
      </c>
      <c r="AT3012" s="1" t="s">
        <v>26</v>
      </c>
    </row>
    <row r="3013" spans="1:46" x14ac:dyDescent="0.25">
      <c r="A3013" s="1" t="s">
        <v>17552</v>
      </c>
      <c r="B3013" s="2" t="s">
        <v>23101</v>
      </c>
      <c r="C3013" s="2" t="s">
        <v>23107</v>
      </c>
      <c r="D3013" s="1">
        <v>0</v>
      </c>
      <c r="E3013" s="1">
        <v>0</v>
      </c>
      <c r="F3013" s="1">
        <v>1</v>
      </c>
      <c r="G3013" s="1">
        <v>1</v>
      </c>
      <c r="H3013" s="6">
        <v>1</v>
      </c>
      <c r="I3013">
        <v>0</v>
      </c>
      <c r="J3013" s="1">
        <v>33</v>
      </c>
      <c r="K3013" s="1">
        <v>0</v>
      </c>
      <c r="L3013" s="1">
        <v>678</v>
      </c>
      <c r="M3013" s="6">
        <v>0.7</v>
      </c>
      <c r="N3013" s="4">
        <v>2700</v>
      </c>
      <c r="O3013" s="4">
        <v>220</v>
      </c>
      <c r="P3013" s="4">
        <v>300</v>
      </c>
      <c r="Q3013" s="3">
        <v>0.35</v>
      </c>
      <c r="R3013" s="1">
        <v>12</v>
      </c>
      <c r="S3013" s="1">
        <v>300</v>
      </c>
      <c r="T3013" s="1">
        <v>27</v>
      </c>
      <c r="U3013" s="1">
        <v>1</v>
      </c>
      <c r="V3013" s="1">
        <v>18</v>
      </c>
      <c r="W3013" s="1">
        <v>0</v>
      </c>
      <c r="X3013" s="1">
        <v>1</v>
      </c>
      <c r="Y3013" s="1">
        <v>1</v>
      </c>
      <c r="Z3013" s="1">
        <v>0</v>
      </c>
      <c r="AA3013" s="1">
        <v>1</v>
      </c>
      <c r="AB3013" s="1">
        <v>0</v>
      </c>
      <c r="AC3013" s="1">
        <v>161</v>
      </c>
      <c r="AD3013" s="1">
        <v>0</v>
      </c>
      <c r="AE3013" s="1">
        <v>0</v>
      </c>
      <c r="AF3013" s="1">
        <v>1500</v>
      </c>
      <c r="AG3013" s="1">
        <v>0</v>
      </c>
      <c r="AH3013" s="1">
        <v>700</v>
      </c>
      <c r="AI3013" s="1">
        <v>2361</v>
      </c>
      <c r="AJ3013" s="1" t="s">
        <v>1734</v>
      </c>
      <c r="AK3013" s="1" t="s">
        <v>1735</v>
      </c>
      <c r="AL3013" s="1" t="s">
        <v>1736</v>
      </c>
      <c r="AM3013" s="1" t="s">
        <v>12</v>
      </c>
      <c r="AN3013" s="1" t="s">
        <v>23097</v>
      </c>
      <c r="AO3013" s="1" t="s">
        <v>86</v>
      </c>
      <c r="AP3013" s="1" t="s">
        <v>57</v>
      </c>
      <c r="AQ3013" s="1" t="s">
        <v>14</v>
      </c>
      <c r="AR3013" s="1" t="s">
        <v>19</v>
      </c>
      <c r="AS3013" s="1" t="s">
        <v>23091</v>
      </c>
      <c r="AT3013" s="1" t="s">
        <v>26</v>
      </c>
    </row>
    <row r="3014" spans="1:46" x14ac:dyDescent="0.25">
      <c r="A3014" s="1" t="s">
        <v>21748</v>
      </c>
      <c r="B3014" s="2" t="s">
        <v>23101</v>
      </c>
      <c r="C3014" s="2" t="s">
        <v>23107</v>
      </c>
      <c r="D3014" s="1">
        <v>0</v>
      </c>
      <c r="E3014" s="1">
        <v>0</v>
      </c>
      <c r="F3014" s="1">
        <v>1</v>
      </c>
      <c r="G3014" s="1">
        <v>1</v>
      </c>
      <c r="H3014" s="6">
        <v>1</v>
      </c>
      <c r="I3014">
        <v>1</v>
      </c>
      <c r="J3014" s="1">
        <v>39</v>
      </c>
      <c r="K3014" s="1">
        <v>0</v>
      </c>
      <c r="L3014" s="1">
        <v>914</v>
      </c>
      <c r="M3014" s="6">
        <v>0.08</v>
      </c>
      <c r="N3014" s="4">
        <v>3600</v>
      </c>
      <c r="O3014" s="4">
        <v>300</v>
      </c>
      <c r="P3014" s="4">
        <v>400</v>
      </c>
      <c r="Q3014" s="3">
        <v>0.28999999999999998</v>
      </c>
      <c r="R3014" s="1">
        <v>24</v>
      </c>
      <c r="S3014" s="1">
        <v>400</v>
      </c>
      <c r="T3014" s="1">
        <v>39</v>
      </c>
      <c r="U3014" s="1">
        <v>1</v>
      </c>
      <c r="V3014" s="1">
        <v>18</v>
      </c>
      <c r="W3014" s="1">
        <v>0</v>
      </c>
      <c r="X3014" s="1">
        <v>0</v>
      </c>
      <c r="Y3014" s="1">
        <v>0</v>
      </c>
      <c r="Z3014" s="1">
        <v>2</v>
      </c>
      <c r="AA3014" s="1">
        <v>1</v>
      </c>
      <c r="AB3014" s="1">
        <v>1</v>
      </c>
      <c r="AC3014" s="1">
        <v>0</v>
      </c>
      <c r="AD3014" s="1">
        <v>90</v>
      </c>
      <c r="AE3014" s="1">
        <v>0</v>
      </c>
      <c r="AF3014" s="1">
        <v>0</v>
      </c>
      <c r="AG3014" s="1">
        <v>0</v>
      </c>
      <c r="AH3014" s="1">
        <v>0</v>
      </c>
      <c r="AI3014" s="1">
        <v>90</v>
      </c>
      <c r="AJ3014" s="1" t="s">
        <v>13492</v>
      </c>
      <c r="AK3014" s="1" t="s">
        <v>13493</v>
      </c>
      <c r="AL3014" s="1" t="s">
        <v>13494</v>
      </c>
      <c r="AM3014" s="1" t="s">
        <v>16</v>
      </c>
      <c r="AN3014" s="1" t="s">
        <v>23097</v>
      </c>
      <c r="AO3014" s="1" t="s">
        <v>86</v>
      </c>
      <c r="AP3014" s="1" t="s">
        <v>57</v>
      </c>
      <c r="AQ3014" s="1" t="s">
        <v>25</v>
      </c>
      <c r="AR3014" s="1" t="s">
        <v>30</v>
      </c>
      <c r="AS3014" s="1" t="s">
        <v>23091</v>
      </c>
      <c r="AT3014" s="1" t="s">
        <v>101</v>
      </c>
    </row>
    <row r="3015" spans="1:46" x14ac:dyDescent="0.25">
      <c r="A3015" s="1" t="s">
        <v>22250</v>
      </c>
      <c r="B3015" s="2" t="s">
        <v>23101</v>
      </c>
      <c r="C3015" s="2" t="s">
        <v>23107</v>
      </c>
      <c r="D3015" s="1">
        <v>0</v>
      </c>
      <c r="E3015" s="1">
        <v>0</v>
      </c>
      <c r="F3015" s="1">
        <v>1</v>
      </c>
      <c r="G3015" s="1">
        <v>1</v>
      </c>
      <c r="H3015" s="6">
        <v>1</v>
      </c>
      <c r="I3015">
        <v>0</v>
      </c>
      <c r="J3015" s="1">
        <v>36</v>
      </c>
      <c r="K3015" s="1">
        <v>0</v>
      </c>
      <c r="L3015" s="1">
        <v>751</v>
      </c>
      <c r="M3015" s="6">
        <v>0.62</v>
      </c>
      <c r="N3015" s="4">
        <v>2400</v>
      </c>
      <c r="O3015" s="4">
        <v>180</v>
      </c>
      <c r="P3015" s="4">
        <v>700</v>
      </c>
      <c r="Q3015" s="3">
        <v>0.33</v>
      </c>
      <c r="R3015" s="1">
        <v>24</v>
      </c>
      <c r="S3015" s="1">
        <v>700</v>
      </c>
      <c r="T3015" s="1">
        <v>71</v>
      </c>
      <c r="U3015" s="1">
        <v>1</v>
      </c>
      <c r="V3015" s="1">
        <v>18</v>
      </c>
      <c r="W3015" s="1">
        <v>0</v>
      </c>
      <c r="X3015" s="1">
        <v>0</v>
      </c>
      <c r="Y3015" s="1">
        <v>1</v>
      </c>
      <c r="Z3015" s="1">
        <v>1</v>
      </c>
      <c r="AA3015" s="1">
        <v>0</v>
      </c>
      <c r="AB3015" s="1">
        <v>0</v>
      </c>
      <c r="AC3015" s="1">
        <v>900</v>
      </c>
      <c r="AD3015" s="1">
        <v>300</v>
      </c>
      <c r="AE3015" s="1">
        <v>750</v>
      </c>
      <c r="AF3015" s="1">
        <v>0</v>
      </c>
      <c r="AG3015" s="1">
        <v>60</v>
      </c>
      <c r="AH3015" s="1">
        <v>0</v>
      </c>
      <c r="AI3015" s="1">
        <v>2010</v>
      </c>
      <c r="AJ3015" s="1" t="s">
        <v>14813</v>
      </c>
      <c r="AK3015" s="1" t="s">
        <v>14814</v>
      </c>
      <c r="AL3015" s="1" t="s">
        <v>14815</v>
      </c>
      <c r="AM3015" s="1" t="s">
        <v>12</v>
      </c>
      <c r="AN3015" s="1" t="s">
        <v>23097</v>
      </c>
      <c r="AO3015" s="1" t="s">
        <v>86</v>
      </c>
      <c r="AP3015" s="1" t="s">
        <v>57</v>
      </c>
      <c r="AQ3015" s="1" t="s">
        <v>25</v>
      </c>
      <c r="AR3015" s="1" t="s">
        <v>19</v>
      </c>
      <c r="AS3015" s="1" t="s">
        <v>23090</v>
      </c>
      <c r="AT3015" s="1" t="s">
        <v>26</v>
      </c>
    </row>
    <row r="3016" spans="1:46" x14ac:dyDescent="0.25">
      <c r="A3016" s="1" t="s">
        <v>18250</v>
      </c>
      <c r="B3016" s="2" t="s">
        <v>23101</v>
      </c>
      <c r="C3016" s="2" t="s">
        <v>23107</v>
      </c>
      <c r="D3016" s="1">
        <v>1</v>
      </c>
      <c r="E3016" s="1">
        <v>1</v>
      </c>
      <c r="F3016" s="1">
        <v>1</v>
      </c>
      <c r="G3016" s="1">
        <v>3</v>
      </c>
      <c r="H3016" s="6">
        <v>0.33333333333333331</v>
      </c>
      <c r="I3016">
        <v>0</v>
      </c>
      <c r="J3016" s="1">
        <v>27</v>
      </c>
      <c r="K3016" s="1">
        <v>1</v>
      </c>
      <c r="L3016" s="1">
        <v>801</v>
      </c>
      <c r="M3016" s="6">
        <v>0.33</v>
      </c>
      <c r="N3016" s="4">
        <v>2400</v>
      </c>
      <c r="O3016" s="4">
        <v>200</v>
      </c>
      <c r="P3016" s="4">
        <v>200</v>
      </c>
      <c r="Q3016" s="3">
        <v>0.35</v>
      </c>
      <c r="R3016" s="1">
        <v>24</v>
      </c>
      <c r="S3016" s="1">
        <v>200</v>
      </c>
      <c r="T3016" s="1">
        <v>20</v>
      </c>
      <c r="U3016" s="1">
        <v>1</v>
      </c>
      <c r="V3016" s="1">
        <v>18</v>
      </c>
      <c r="W3016" s="1">
        <v>0</v>
      </c>
      <c r="X3016" s="1">
        <v>1</v>
      </c>
      <c r="Y3016" s="1">
        <v>1</v>
      </c>
      <c r="Z3016" s="1">
        <v>2</v>
      </c>
      <c r="AA3016" s="1">
        <v>0</v>
      </c>
      <c r="AB3016" s="1">
        <v>0</v>
      </c>
      <c r="AC3016" s="1">
        <v>220</v>
      </c>
      <c r="AD3016" s="1">
        <v>600</v>
      </c>
      <c r="AE3016" s="1">
        <v>0</v>
      </c>
      <c r="AF3016" s="1">
        <v>197</v>
      </c>
      <c r="AG3016" s="1">
        <v>0</v>
      </c>
      <c r="AH3016" s="1">
        <v>250</v>
      </c>
      <c r="AI3016" s="1">
        <v>1267</v>
      </c>
      <c r="AJ3016" s="1" t="s">
        <v>3824</v>
      </c>
      <c r="AK3016" s="1" t="s">
        <v>3825</v>
      </c>
      <c r="AL3016" s="1" t="s">
        <v>3826</v>
      </c>
      <c r="AM3016" s="1" t="s">
        <v>12</v>
      </c>
      <c r="AN3016" s="1" t="s">
        <v>23098</v>
      </c>
      <c r="AO3016" s="1" t="s">
        <v>86</v>
      </c>
      <c r="AP3016" s="1" t="s">
        <v>57</v>
      </c>
      <c r="AQ3016" s="1" t="s">
        <v>14</v>
      </c>
      <c r="AR3016" s="1" t="s">
        <v>19</v>
      </c>
      <c r="AS3016" s="1" t="s">
        <v>23090</v>
      </c>
      <c r="AT3016" s="1" t="s">
        <v>26</v>
      </c>
    </row>
    <row r="3017" spans="1:46" x14ac:dyDescent="0.25">
      <c r="A3017" s="1" t="s">
        <v>18254</v>
      </c>
      <c r="B3017" s="2" t="s">
        <v>23101</v>
      </c>
      <c r="C3017" s="2" t="s">
        <v>23107</v>
      </c>
      <c r="D3017" s="1">
        <v>0</v>
      </c>
      <c r="E3017" s="1">
        <v>0</v>
      </c>
      <c r="F3017" s="1">
        <v>1</v>
      </c>
      <c r="G3017" s="1">
        <v>1</v>
      </c>
      <c r="H3017" s="6">
        <v>1</v>
      </c>
      <c r="I3017">
        <v>0</v>
      </c>
      <c r="J3017" s="1">
        <v>30</v>
      </c>
      <c r="K3017" s="1">
        <v>0</v>
      </c>
      <c r="L3017" s="1">
        <v>714</v>
      </c>
      <c r="M3017" s="6">
        <v>0.73</v>
      </c>
      <c r="N3017" s="4">
        <v>1800</v>
      </c>
      <c r="O3017" s="4">
        <v>150</v>
      </c>
      <c r="P3017" s="4">
        <v>200</v>
      </c>
      <c r="Q3017" s="3">
        <v>0.35</v>
      </c>
      <c r="R3017" s="1">
        <v>12</v>
      </c>
      <c r="S3017" s="1">
        <v>200</v>
      </c>
      <c r="T3017" s="1">
        <v>26</v>
      </c>
      <c r="U3017" s="1">
        <v>1</v>
      </c>
      <c r="V3017" s="1">
        <v>18</v>
      </c>
      <c r="W3017" s="1">
        <v>0</v>
      </c>
      <c r="X3017" s="1">
        <v>0</v>
      </c>
      <c r="Y3017" s="1">
        <v>1</v>
      </c>
      <c r="Z3017" s="1">
        <v>3</v>
      </c>
      <c r="AA3017" s="1">
        <v>0</v>
      </c>
      <c r="AB3017" s="1">
        <v>0</v>
      </c>
      <c r="AC3017" s="1">
        <v>0</v>
      </c>
      <c r="AD3017" s="1">
        <v>0</v>
      </c>
      <c r="AE3017" s="1">
        <v>0</v>
      </c>
      <c r="AF3017" s="1">
        <v>1162</v>
      </c>
      <c r="AG3017" s="1">
        <v>0</v>
      </c>
      <c r="AH3017" s="1">
        <v>500</v>
      </c>
      <c r="AI3017" s="1">
        <v>1662</v>
      </c>
      <c r="AJ3017" s="1" t="s">
        <v>3835</v>
      </c>
      <c r="AK3017" s="1" t="s">
        <v>3836</v>
      </c>
      <c r="AL3017" s="1" t="s">
        <v>3837</v>
      </c>
      <c r="AM3017" s="1" t="s">
        <v>12</v>
      </c>
      <c r="AN3017" s="1" t="s">
        <v>23097</v>
      </c>
      <c r="AO3017" s="1" t="s">
        <v>86</v>
      </c>
      <c r="AP3017" s="1" t="s">
        <v>57</v>
      </c>
      <c r="AQ3017" s="1" t="s">
        <v>25</v>
      </c>
      <c r="AR3017" s="1" t="s">
        <v>19</v>
      </c>
      <c r="AS3017" s="1" t="s">
        <v>23090</v>
      </c>
      <c r="AT3017" s="1" t="s">
        <v>26</v>
      </c>
    </row>
    <row r="3018" spans="1:46" x14ac:dyDescent="0.25">
      <c r="A3018" s="1" t="s">
        <v>18831</v>
      </c>
      <c r="B3018" s="2" t="s">
        <v>23101</v>
      </c>
      <c r="C3018" s="2" t="s">
        <v>23107</v>
      </c>
      <c r="D3018" s="1">
        <v>0</v>
      </c>
      <c r="E3018" s="1">
        <v>0</v>
      </c>
      <c r="F3018" s="1">
        <v>2</v>
      </c>
      <c r="G3018" s="1">
        <v>2</v>
      </c>
      <c r="H3018" s="6">
        <v>1</v>
      </c>
      <c r="I3018">
        <v>0</v>
      </c>
      <c r="J3018" s="1">
        <v>43</v>
      </c>
      <c r="K3018" s="1">
        <v>0</v>
      </c>
      <c r="L3018" s="1">
        <v>847</v>
      </c>
      <c r="M3018" s="6">
        <v>0.27</v>
      </c>
      <c r="N3018" s="4">
        <v>6000</v>
      </c>
      <c r="O3018" s="4">
        <v>500</v>
      </c>
      <c r="P3018" s="4">
        <v>700</v>
      </c>
      <c r="Q3018" s="3">
        <v>0.33</v>
      </c>
      <c r="R3018" s="1">
        <v>24</v>
      </c>
      <c r="S3018" s="1">
        <v>700</v>
      </c>
      <c r="T3018" s="1">
        <v>49</v>
      </c>
      <c r="U3018" s="1">
        <v>1</v>
      </c>
      <c r="V3018" s="1">
        <v>18</v>
      </c>
      <c r="W3018" s="1">
        <v>1</v>
      </c>
      <c r="X3018" s="1">
        <v>1</v>
      </c>
      <c r="Y3018" s="1">
        <v>0</v>
      </c>
      <c r="Z3018" s="1">
        <v>3</v>
      </c>
      <c r="AA3018" s="1">
        <v>1</v>
      </c>
      <c r="AB3018" s="1">
        <v>0</v>
      </c>
      <c r="AC3018" s="1">
        <v>2641</v>
      </c>
      <c r="AD3018" s="1">
        <v>0</v>
      </c>
      <c r="AE3018" s="1">
        <v>0</v>
      </c>
      <c r="AF3018" s="1">
        <v>0</v>
      </c>
      <c r="AG3018" s="1">
        <v>0</v>
      </c>
      <c r="AH3018" s="1">
        <v>100</v>
      </c>
      <c r="AI3018" s="1">
        <v>2741</v>
      </c>
      <c r="AJ3018" s="1" t="s">
        <v>5491</v>
      </c>
      <c r="AK3018" s="1" t="s">
        <v>5492</v>
      </c>
      <c r="AL3018" s="1" t="s">
        <v>5493</v>
      </c>
      <c r="AM3018" s="1" t="s">
        <v>12</v>
      </c>
      <c r="AN3018" s="1" t="s">
        <v>23097</v>
      </c>
      <c r="AO3018" s="1" t="s">
        <v>86</v>
      </c>
      <c r="AP3018" s="1" t="s">
        <v>86</v>
      </c>
      <c r="AQ3018" s="1" t="s">
        <v>14</v>
      </c>
      <c r="AR3018" s="1" t="s">
        <v>30</v>
      </c>
      <c r="AS3018" s="1" t="s">
        <v>23091</v>
      </c>
      <c r="AT3018" s="1" t="s">
        <v>26</v>
      </c>
    </row>
    <row r="3019" spans="1:46" x14ac:dyDescent="0.25">
      <c r="A3019" s="1" t="s">
        <v>17472</v>
      </c>
      <c r="B3019" s="2" t="s">
        <v>23101</v>
      </c>
      <c r="C3019" s="2" t="s">
        <v>23108</v>
      </c>
      <c r="D3019" s="1">
        <v>0</v>
      </c>
      <c r="E3019" s="1">
        <v>3</v>
      </c>
      <c r="F3019" s="1">
        <v>1</v>
      </c>
      <c r="G3019" s="1">
        <v>4</v>
      </c>
      <c r="H3019" s="6">
        <v>0.25</v>
      </c>
      <c r="I3019">
        <v>1</v>
      </c>
      <c r="J3019" s="1">
        <v>26</v>
      </c>
      <c r="K3019" s="1">
        <v>1</v>
      </c>
      <c r="L3019" s="1">
        <v>605</v>
      </c>
      <c r="M3019" s="6">
        <v>0.57999999999999996</v>
      </c>
      <c r="N3019" s="4">
        <v>2400</v>
      </c>
      <c r="O3019" s="4">
        <v>189</v>
      </c>
      <c r="P3019" s="4">
        <v>200</v>
      </c>
      <c r="Q3019" s="3">
        <v>0.3</v>
      </c>
      <c r="R3019" s="1">
        <v>24</v>
      </c>
      <c r="S3019" s="1">
        <v>203</v>
      </c>
      <c r="T3019" s="1">
        <v>21</v>
      </c>
      <c r="U3019" s="1">
        <v>1</v>
      </c>
      <c r="V3019" s="1">
        <v>18</v>
      </c>
      <c r="W3019" s="1">
        <v>0</v>
      </c>
      <c r="X3019" s="1">
        <v>0</v>
      </c>
      <c r="Y3019" s="1">
        <v>1</v>
      </c>
      <c r="Z3019" s="1">
        <v>4</v>
      </c>
      <c r="AA3019" s="1">
        <v>0</v>
      </c>
      <c r="AB3019" s="1">
        <v>1</v>
      </c>
      <c r="AC3019" s="1">
        <v>442</v>
      </c>
      <c r="AD3019" s="1">
        <v>758</v>
      </c>
      <c r="AE3019" s="1">
        <v>467</v>
      </c>
      <c r="AF3019" s="1">
        <v>484</v>
      </c>
      <c r="AG3019" s="1">
        <v>0</v>
      </c>
      <c r="AH3019" s="1">
        <v>200</v>
      </c>
      <c r="AI3019" s="1">
        <v>2351</v>
      </c>
      <c r="AJ3019" s="1" t="s">
        <v>1476</v>
      </c>
      <c r="AK3019" s="1" t="s">
        <v>1477</v>
      </c>
      <c r="AL3019" s="1" t="s">
        <v>1478</v>
      </c>
      <c r="AM3019" s="1" t="s">
        <v>16</v>
      </c>
      <c r="AN3019" s="1" t="s">
        <v>23098</v>
      </c>
      <c r="AO3019" s="1" t="s">
        <v>86</v>
      </c>
      <c r="AP3019" s="1" t="s">
        <v>57</v>
      </c>
      <c r="AQ3019" s="1" t="s">
        <v>25</v>
      </c>
      <c r="AR3019" s="1" t="s">
        <v>19</v>
      </c>
      <c r="AS3019" s="1" t="s">
        <v>23090</v>
      </c>
      <c r="AT3019" s="1" t="s">
        <v>101</v>
      </c>
    </row>
    <row r="3020" spans="1:46" x14ac:dyDescent="0.25">
      <c r="A3020" s="1" t="s">
        <v>22916</v>
      </c>
      <c r="B3020" s="2" t="s">
        <v>23101</v>
      </c>
      <c r="C3020" s="2" t="s">
        <v>23108</v>
      </c>
      <c r="D3020" s="1">
        <v>2</v>
      </c>
      <c r="E3020" s="1">
        <v>0</v>
      </c>
      <c r="F3020" s="1">
        <v>1</v>
      </c>
      <c r="G3020" s="1">
        <v>3</v>
      </c>
      <c r="H3020" s="6">
        <v>0.33333333333333331</v>
      </c>
      <c r="I3020">
        <v>0</v>
      </c>
      <c r="J3020" s="1">
        <v>37</v>
      </c>
      <c r="K3020" s="1">
        <v>0</v>
      </c>
      <c r="L3020" s="1">
        <v>715</v>
      </c>
      <c r="M3020" s="6">
        <v>0.33</v>
      </c>
      <c r="N3020" s="4">
        <v>2760</v>
      </c>
      <c r="O3020" s="4">
        <v>230</v>
      </c>
      <c r="P3020" s="4">
        <v>300</v>
      </c>
      <c r="Q3020" s="3">
        <v>0.33</v>
      </c>
      <c r="R3020" s="1">
        <v>24</v>
      </c>
      <c r="S3020" s="1">
        <v>300</v>
      </c>
      <c r="T3020" s="1">
        <v>33</v>
      </c>
      <c r="U3020" s="1">
        <v>1</v>
      </c>
      <c r="V3020" s="1">
        <v>18</v>
      </c>
      <c r="W3020" s="1">
        <v>0</v>
      </c>
      <c r="X3020" s="1">
        <v>1</v>
      </c>
      <c r="Y3020" s="1">
        <v>0</v>
      </c>
      <c r="Z3020" s="1">
        <v>3</v>
      </c>
      <c r="AA3020" s="1">
        <v>1</v>
      </c>
      <c r="AB3020" s="1">
        <v>1</v>
      </c>
      <c r="AC3020" s="1">
        <v>341</v>
      </c>
      <c r="AD3020" s="1">
        <v>678</v>
      </c>
      <c r="AE3020" s="1">
        <v>0</v>
      </c>
      <c r="AF3020" s="1">
        <v>0</v>
      </c>
      <c r="AG3020" s="1">
        <v>0</v>
      </c>
      <c r="AH3020" s="1">
        <v>400</v>
      </c>
      <c r="AI3020" s="1">
        <v>1419</v>
      </c>
      <c r="AJ3020" s="1" t="s">
        <v>16593</v>
      </c>
      <c r="AK3020" s="1" t="s">
        <v>16594</v>
      </c>
      <c r="AL3020" s="1" t="s">
        <v>16595</v>
      </c>
      <c r="AM3020" s="1" t="s">
        <v>12</v>
      </c>
      <c r="AN3020" s="1" t="s">
        <v>23097</v>
      </c>
      <c r="AO3020" s="1" t="s">
        <v>86</v>
      </c>
      <c r="AP3020" s="1" t="s">
        <v>57</v>
      </c>
      <c r="AQ3020" s="1" t="s">
        <v>14</v>
      </c>
      <c r="AR3020" s="1" t="s">
        <v>30</v>
      </c>
      <c r="AS3020" s="1" t="s">
        <v>23091</v>
      </c>
      <c r="AT3020" s="1" t="s">
        <v>101</v>
      </c>
    </row>
    <row r="3021" spans="1:46" x14ac:dyDescent="0.25">
      <c r="A3021" s="1" t="s">
        <v>18273</v>
      </c>
      <c r="B3021" s="2" t="s">
        <v>23101</v>
      </c>
      <c r="C3021" s="2" t="s">
        <v>23108</v>
      </c>
      <c r="D3021" s="1">
        <v>0</v>
      </c>
      <c r="E3021" s="1">
        <v>2</v>
      </c>
      <c r="F3021" s="1">
        <v>6</v>
      </c>
      <c r="G3021" s="1">
        <v>8</v>
      </c>
      <c r="H3021" s="6">
        <v>0.75</v>
      </c>
      <c r="I3021">
        <v>0</v>
      </c>
      <c r="J3021" s="1">
        <v>33</v>
      </c>
      <c r="K3021" s="1">
        <v>0</v>
      </c>
      <c r="L3021" s="1">
        <v>531</v>
      </c>
      <c r="M3021" s="6">
        <v>0.13</v>
      </c>
      <c r="N3021" s="4">
        <v>1700</v>
      </c>
      <c r="O3021" s="4">
        <v>135</v>
      </c>
      <c r="P3021" s="4">
        <v>100</v>
      </c>
      <c r="Q3021" s="3">
        <v>0.3</v>
      </c>
      <c r="R3021" s="1">
        <v>6</v>
      </c>
      <c r="S3021" s="1">
        <v>100</v>
      </c>
      <c r="T3021" s="1">
        <v>7</v>
      </c>
      <c r="U3021" s="1">
        <v>1</v>
      </c>
      <c r="V3021" s="1">
        <v>18</v>
      </c>
      <c r="W3021" s="1">
        <v>0</v>
      </c>
      <c r="X3021" s="1">
        <v>0</v>
      </c>
      <c r="Y3021" s="1">
        <v>1</v>
      </c>
      <c r="Z3021" s="1">
        <v>4</v>
      </c>
      <c r="AA3021" s="1">
        <v>0</v>
      </c>
      <c r="AB3021" s="1">
        <v>0</v>
      </c>
      <c r="AC3021" s="1">
        <v>0</v>
      </c>
      <c r="AD3021" s="1">
        <v>0</v>
      </c>
      <c r="AE3021" s="1">
        <v>0</v>
      </c>
      <c r="AF3021" s="1">
        <v>0</v>
      </c>
      <c r="AG3021" s="1">
        <v>0</v>
      </c>
      <c r="AH3021" s="1">
        <v>0</v>
      </c>
      <c r="AI3021" s="1">
        <v>0</v>
      </c>
      <c r="AJ3021" s="1" t="s">
        <v>3890</v>
      </c>
      <c r="AK3021" s="1" t="s">
        <v>3891</v>
      </c>
      <c r="AL3021" s="1" t="s">
        <v>3892</v>
      </c>
      <c r="AM3021" s="1" t="s">
        <v>12</v>
      </c>
      <c r="AN3021" s="1" t="s">
        <v>23097</v>
      </c>
      <c r="AO3021" s="1" t="s">
        <v>86</v>
      </c>
      <c r="AP3021" s="1" t="s">
        <v>57</v>
      </c>
      <c r="AQ3021" s="1" t="s">
        <v>25</v>
      </c>
      <c r="AR3021" s="1" t="s">
        <v>19</v>
      </c>
      <c r="AS3021" s="1" t="s">
        <v>23090</v>
      </c>
      <c r="AT3021" s="1" t="s">
        <v>26</v>
      </c>
    </row>
    <row r="3022" spans="1:46" x14ac:dyDescent="0.25">
      <c r="A3022" s="1" t="s">
        <v>20114</v>
      </c>
      <c r="B3022" s="2" t="s">
        <v>23101</v>
      </c>
      <c r="C3022" s="2" t="s">
        <v>23108</v>
      </c>
      <c r="D3022" s="1">
        <v>0</v>
      </c>
      <c r="E3022" s="1">
        <v>0</v>
      </c>
      <c r="F3022" s="1">
        <v>1</v>
      </c>
      <c r="G3022" s="1">
        <v>1</v>
      </c>
      <c r="H3022" s="6">
        <v>1</v>
      </c>
      <c r="I3022">
        <v>0</v>
      </c>
      <c r="J3022" s="1">
        <v>40</v>
      </c>
      <c r="K3022" s="1">
        <v>0</v>
      </c>
      <c r="L3022" s="1">
        <v>515</v>
      </c>
      <c r="M3022" s="6">
        <v>0.2</v>
      </c>
      <c r="N3022" s="4">
        <v>3000</v>
      </c>
      <c r="O3022" s="4">
        <v>300</v>
      </c>
      <c r="P3022" s="4">
        <v>400</v>
      </c>
      <c r="Q3022" s="3">
        <v>0.28999999999999998</v>
      </c>
      <c r="R3022" s="1">
        <v>24</v>
      </c>
      <c r="S3022" s="1">
        <v>400</v>
      </c>
      <c r="T3022" s="1">
        <v>45</v>
      </c>
      <c r="U3022" s="1">
        <v>1</v>
      </c>
      <c r="V3022" s="1">
        <v>18</v>
      </c>
      <c r="W3022" s="1">
        <v>1</v>
      </c>
      <c r="X3022" s="1">
        <v>0</v>
      </c>
      <c r="Y3022" s="1">
        <v>0</v>
      </c>
      <c r="Z3022" s="1">
        <v>1</v>
      </c>
      <c r="AA3022" s="1">
        <v>0</v>
      </c>
      <c r="AB3022" s="1">
        <v>0</v>
      </c>
      <c r="AC3022" s="1">
        <v>1850</v>
      </c>
      <c r="AD3022" s="1">
        <v>0</v>
      </c>
      <c r="AE3022" s="1">
        <v>0</v>
      </c>
      <c r="AF3022" s="1">
        <v>0</v>
      </c>
      <c r="AG3022" s="1">
        <v>80</v>
      </c>
      <c r="AH3022" s="1">
        <v>0</v>
      </c>
      <c r="AI3022" s="1">
        <v>1930</v>
      </c>
      <c r="AJ3022" s="1" t="s">
        <v>9082</v>
      </c>
      <c r="AK3022" s="1" t="s">
        <v>9083</v>
      </c>
      <c r="AL3022" s="1" t="s">
        <v>9084</v>
      </c>
      <c r="AM3022" s="1" t="s">
        <v>12</v>
      </c>
      <c r="AN3022" s="1" t="s">
        <v>23097</v>
      </c>
      <c r="AO3022" s="1" t="s">
        <v>86</v>
      </c>
      <c r="AP3022" s="1" t="s">
        <v>86</v>
      </c>
      <c r="AQ3022" s="1" t="s">
        <v>25</v>
      </c>
      <c r="AR3022" s="1" t="s">
        <v>30</v>
      </c>
      <c r="AS3022" s="1" t="s">
        <v>23090</v>
      </c>
      <c r="AT3022" s="1" t="s">
        <v>26</v>
      </c>
    </row>
    <row r="3023" spans="1:46" x14ac:dyDescent="0.25">
      <c r="A3023" s="1" t="s">
        <v>20633</v>
      </c>
      <c r="B3023" s="2" t="s">
        <v>23101</v>
      </c>
      <c r="C3023" s="2" t="s">
        <v>23108</v>
      </c>
      <c r="D3023" s="1">
        <v>1</v>
      </c>
      <c r="E3023" s="1">
        <v>0</v>
      </c>
      <c r="F3023" s="1">
        <v>3</v>
      </c>
      <c r="G3023" s="1">
        <v>4</v>
      </c>
      <c r="H3023" s="6">
        <v>0.75</v>
      </c>
      <c r="I3023">
        <v>1</v>
      </c>
      <c r="J3023" s="1">
        <v>34</v>
      </c>
      <c r="K3023" s="1">
        <v>0</v>
      </c>
      <c r="L3023" s="1">
        <v>633</v>
      </c>
      <c r="M3023" s="6">
        <v>0.4</v>
      </c>
      <c r="N3023" s="4">
        <v>1380</v>
      </c>
      <c r="O3023" s="4">
        <v>115</v>
      </c>
      <c r="P3023" s="4">
        <v>300</v>
      </c>
      <c r="Q3023" s="3">
        <v>0.22</v>
      </c>
      <c r="R3023" s="1">
        <v>24</v>
      </c>
      <c r="S3023" s="1">
        <v>300</v>
      </c>
      <c r="T3023" s="1">
        <v>33</v>
      </c>
      <c r="U3023" s="1">
        <v>1</v>
      </c>
      <c r="V3023" s="1">
        <v>18</v>
      </c>
      <c r="W3023" s="1">
        <v>0</v>
      </c>
      <c r="X3023" s="1">
        <v>0</v>
      </c>
      <c r="Y3023" s="1">
        <v>0</v>
      </c>
      <c r="Z3023" s="1">
        <v>2</v>
      </c>
      <c r="AA3023" s="1">
        <v>1</v>
      </c>
      <c r="AB3023" s="1">
        <v>1</v>
      </c>
      <c r="AC3023" s="1">
        <v>500</v>
      </c>
      <c r="AD3023" s="1">
        <v>0</v>
      </c>
      <c r="AE3023" s="1">
        <v>0</v>
      </c>
      <c r="AF3023" s="1">
        <v>280</v>
      </c>
      <c r="AG3023" s="1">
        <v>0</v>
      </c>
      <c r="AH3023" s="1">
        <v>0</v>
      </c>
      <c r="AI3023" s="1">
        <v>780</v>
      </c>
      <c r="AJ3023" s="1" t="s">
        <v>10500</v>
      </c>
      <c r="AK3023" s="1" t="s">
        <v>10501</v>
      </c>
      <c r="AL3023" s="1" t="s">
        <v>10502</v>
      </c>
      <c r="AM3023" s="1" t="s">
        <v>16</v>
      </c>
      <c r="AN3023" s="1" t="s">
        <v>23097</v>
      </c>
      <c r="AO3023" s="1" t="s">
        <v>86</v>
      </c>
      <c r="AP3023" s="1" t="s">
        <v>57</v>
      </c>
      <c r="AQ3023" s="1" t="s">
        <v>25</v>
      </c>
      <c r="AR3023" s="1" t="s">
        <v>30</v>
      </c>
      <c r="AS3023" s="1" t="s">
        <v>23091</v>
      </c>
      <c r="AT3023" s="1" t="s">
        <v>101</v>
      </c>
    </row>
    <row r="3024" spans="1:46" x14ac:dyDescent="0.25">
      <c r="A3024" s="1" t="s">
        <v>22938</v>
      </c>
      <c r="B3024" s="2" t="s">
        <v>23101</v>
      </c>
      <c r="C3024" s="2" t="s">
        <v>23108</v>
      </c>
      <c r="D3024" s="1">
        <v>2</v>
      </c>
      <c r="E3024" s="1">
        <v>0</v>
      </c>
      <c r="F3024" s="1">
        <v>2</v>
      </c>
      <c r="G3024" s="1">
        <v>4</v>
      </c>
      <c r="H3024" s="6">
        <v>0.5</v>
      </c>
      <c r="I3024">
        <v>0</v>
      </c>
      <c r="J3024" s="1">
        <v>40</v>
      </c>
      <c r="K3024" s="1">
        <v>0</v>
      </c>
      <c r="L3024" s="1">
        <v>657</v>
      </c>
      <c r="M3024" s="6">
        <v>0.48</v>
      </c>
      <c r="N3024" s="4">
        <v>4200</v>
      </c>
      <c r="O3024" s="4">
        <v>350</v>
      </c>
      <c r="P3024" s="4">
        <v>600</v>
      </c>
      <c r="Q3024" s="3">
        <v>0.25</v>
      </c>
      <c r="R3024" s="1">
        <v>24</v>
      </c>
      <c r="S3024" s="1">
        <v>600</v>
      </c>
      <c r="T3024" s="1">
        <v>32</v>
      </c>
      <c r="U3024" s="1">
        <v>1</v>
      </c>
      <c r="V3024" s="1">
        <v>18</v>
      </c>
      <c r="W3024" s="1">
        <v>0</v>
      </c>
      <c r="X3024" s="1">
        <v>1</v>
      </c>
      <c r="Y3024" s="1">
        <v>1</v>
      </c>
      <c r="Z3024" s="1">
        <v>6</v>
      </c>
      <c r="AA3024" s="1">
        <v>0</v>
      </c>
      <c r="AB3024" s="1">
        <v>0</v>
      </c>
      <c r="AC3024" s="1">
        <v>943</v>
      </c>
      <c r="AD3024" s="1">
        <v>213</v>
      </c>
      <c r="AE3024" s="1">
        <v>1028</v>
      </c>
      <c r="AF3024" s="1">
        <v>471</v>
      </c>
      <c r="AG3024" s="1">
        <v>290</v>
      </c>
      <c r="AH3024" s="1">
        <v>420</v>
      </c>
      <c r="AI3024" s="1">
        <v>3365</v>
      </c>
      <c r="AJ3024" s="1" t="s">
        <v>16655</v>
      </c>
      <c r="AK3024" s="1" t="s">
        <v>16656</v>
      </c>
      <c r="AL3024" s="1" t="s">
        <v>16657</v>
      </c>
      <c r="AM3024" s="1" t="s">
        <v>12</v>
      </c>
      <c r="AN3024" s="1" t="s">
        <v>23097</v>
      </c>
      <c r="AO3024" s="1" t="s">
        <v>86</v>
      </c>
      <c r="AP3024" s="1" t="s">
        <v>57</v>
      </c>
      <c r="AQ3024" s="1" t="s">
        <v>14</v>
      </c>
      <c r="AR3024" s="1" t="s">
        <v>19</v>
      </c>
      <c r="AS3024" s="1" t="s">
        <v>23090</v>
      </c>
      <c r="AT3024" s="1" t="s">
        <v>26</v>
      </c>
    </row>
    <row r="3025" spans="1:46" x14ac:dyDescent="0.25">
      <c r="A3025" s="1" t="s">
        <v>22933</v>
      </c>
      <c r="B3025" s="2" t="s">
        <v>23101</v>
      </c>
      <c r="C3025" s="2" t="s">
        <v>23108</v>
      </c>
      <c r="D3025" s="1">
        <v>6</v>
      </c>
      <c r="E3025" s="1">
        <v>1</v>
      </c>
      <c r="F3025" s="1">
        <v>1</v>
      </c>
      <c r="G3025" s="1">
        <v>8</v>
      </c>
      <c r="H3025" s="6">
        <v>0.125</v>
      </c>
      <c r="I3025">
        <v>0</v>
      </c>
      <c r="J3025" s="1">
        <v>36</v>
      </c>
      <c r="K3025" s="1">
        <v>0</v>
      </c>
      <c r="L3025" s="1">
        <v>654</v>
      </c>
      <c r="M3025" s="6">
        <v>7.0000000000000007E-2</v>
      </c>
      <c r="N3025" s="4">
        <v>2700</v>
      </c>
      <c r="O3025" s="4">
        <v>210</v>
      </c>
      <c r="P3025" s="4">
        <v>300</v>
      </c>
      <c r="Q3025" s="3">
        <v>0.28999999999999998</v>
      </c>
      <c r="R3025" s="1">
        <v>24</v>
      </c>
      <c r="S3025" s="1">
        <v>417</v>
      </c>
      <c r="T3025" s="1">
        <v>27</v>
      </c>
      <c r="U3025" s="1">
        <v>0</v>
      </c>
      <c r="V3025" s="1">
        <v>18</v>
      </c>
      <c r="W3025" s="1">
        <v>0</v>
      </c>
      <c r="X3025" s="1">
        <v>0</v>
      </c>
      <c r="Y3025" s="1">
        <v>1</v>
      </c>
      <c r="Z3025" s="1">
        <v>0</v>
      </c>
      <c r="AA3025" s="1">
        <v>1</v>
      </c>
      <c r="AB3025" s="1">
        <v>0</v>
      </c>
      <c r="AC3025" s="1">
        <v>0</v>
      </c>
      <c r="AD3025" s="1">
        <v>0</v>
      </c>
      <c r="AE3025" s="1">
        <v>0</v>
      </c>
      <c r="AF3025" s="1">
        <v>0</v>
      </c>
      <c r="AG3025" s="1">
        <v>0</v>
      </c>
      <c r="AH3025" s="1">
        <v>0</v>
      </c>
      <c r="AI3025" s="1">
        <v>0</v>
      </c>
      <c r="AJ3025" s="1" t="s">
        <v>16640</v>
      </c>
      <c r="AK3025" s="1" t="s">
        <v>16641</v>
      </c>
      <c r="AL3025" s="1" t="s">
        <v>16642</v>
      </c>
      <c r="AM3025" s="1" t="s">
        <v>12</v>
      </c>
      <c r="AN3025" s="1" t="s">
        <v>23097</v>
      </c>
      <c r="AO3025" s="1" t="s">
        <v>364</v>
      </c>
      <c r="AP3025" s="1" t="s">
        <v>57</v>
      </c>
      <c r="AQ3025" s="1" t="s">
        <v>25</v>
      </c>
      <c r="AR3025" s="1" t="s">
        <v>19</v>
      </c>
      <c r="AS3025" s="1" t="s">
        <v>23091</v>
      </c>
      <c r="AT3025" s="1" t="s">
        <v>26</v>
      </c>
    </row>
    <row r="3026" spans="1:46" x14ac:dyDescent="0.25">
      <c r="A3026" s="1" t="s">
        <v>17627</v>
      </c>
      <c r="B3026" s="2" t="s">
        <v>23101</v>
      </c>
      <c r="C3026" s="2" t="s">
        <v>23108</v>
      </c>
      <c r="D3026" s="1">
        <v>0</v>
      </c>
      <c r="E3026" s="1">
        <v>0</v>
      </c>
      <c r="F3026" s="1">
        <v>1</v>
      </c>
      <c r="G3026" s="1">
        <v>1</v>
      </c>
      <c r="H3026" s="6">
        <v>1</v>
      </c>
      <c r="I3026">
        <v>0</v>
      </c>
      <c r="J3026" s="1">
        <v>33</v>
      </c>
      <c r="K3026" s="1">
        <v>1</v>
      </c>
      <c r="L3026" s="1">
        <v>600</v>
      </c>
      <c r="M3026" s="6">
        <v>0.15</v>
      </c>
      <c r="N3026" s="4">
        <v>2500</v>
      </c>
      <c r="O3026" s="4">
        <v>180</v>
      </c>
      <c r="P3026" s="4">
        <v>200</v>
      </c>
      <c r="Q3026" s="3">
        <v>0.31</v>
      </c>
      <c r="R3026" s="1">
        <v>18</v>
      </c>
      <c r="S3026" s="1">
        <v>200</v>
      </c>
      <c r="T3026" s="1">
        <v>23</v>
      </c>
      <c r="U3026" s="1">
        <v>1</v>
      </c>
      <c r="V3026" s="1">
        <v>18</v>
      </c>
      <c r="W3026" s="1">
        <v>1</v>
      </c>
      <c r="X3026" s="1">
        <v>1</v>
      </c>
      <c r="Y3026" s="1">
        <v>1</v>
      </c>
      <c r="Z3026" s="1">
        <v>0</v>
      </c>
      <c r="AA3026" s="1">
        <v>0</v>
      </c>
      <c r="AB3026" s="1">
        <v>0</v>
      </c>
      <c r="AC3026" s="1">
        <v>0</v>
      </c>
      <c r="AD3026" s="1">
        <v>0</v>
      </c>
      <c r="AE3026" s="1">
        <v>544</v>
      </c>
      <c r="AF3026" s="1">
        <v>600</v>
      </c>
      <c r="AG3026" s="1">
        <v>0</v>
      </c>
      <c r="AH3026" s="1">
        <v>0</v>
      </c>
      <c r="AI3026" s="1">
        <v>1144</v>
      </c>
      <c r="AJ3026" s="1" t="s">
        <v>1962</v>
      </c>
      <c r="AK3026" s="1" t="s">
        <v>1963</v>
      </c>
      <c r="AL3026" s="1" t="s">
        <v>1964</v>
      </c>
      <c r="AM3026" s="1" t="s">
        <v>12</v>
      </c>
      <c r="AN3026" s="1" t="s">
        <v>23098</v>
      </c>
      <c r="AO3026" s="1" t="s">
        <v>86</v>
      </c>
      <c r="AP3026" s="1" t="s">
        <v>86</v>
      </c>
      <c r="AQ3026" s="1" t="s">
        <v>14</v>
      </c>
      <c r="AR3026" s="1" t="s">
        <v>19</v>
      </c>
      <c r="AS3026" s="1" t="s">
        <v>23090</v>
      </c>
      <c r="AT3026" s="1" t="s">
        <v>26</v>
      </c>
    </row>
    <row r="3027" spans="1:46" x14ac:dyDescent="0.25">
      <c r="A3027" s="1" t="s">
        <v>17640</v>
      </c>
      <c r="B3027" s="2" t="s">
        <v>23101</v>
      </c>
      <c r="C3027" s="2" t="s">
        <v>23108</v>
      </c>
      <c r="D3027" s="1">
        <v>0</v>
      </c>
      <c r="E3027" s="1">
        <v>0</v>
      </c>
      <c r="F3027" s="1">
        <v>1</v>
      </c>
      <c r="G3027" s="1">
        <v>1</v>
      </c>
      <c r="H3027" s="6">
        <v>1</v>
      </c>
      <c r="I3027">
        <v>0</v>
      </c>
      <c r="J3027" s="1">
        <v>32</v>
      </c>
      <c r="K3027" s="1">
        <v>1</v>
      </c>
      <c r="L3027" s="1">
        <v>600</v>
      </c>
      <c r="M3027" s="6">
        <v>0.61</v>
      </c>
      <c r="N3027" s="4">
        <v>2300</v>
      </c>
      <c r="O3027" s="4">
        <v>190</v>
      </c>
      <c r="P3027" s="4">
        <v>200</v>
      </c>
      <c r="Q3027" s="3">
        <v>0.26</v>
      </c>
      <c r="R3027" s="1">
        <v>24</v>
      </c>
      <c r="S3027" s="1">
        <v>202</v>
      </c>
      <c r="T3027" s="1">
        <v>18</v>
      </c>
      <c r="U3027" s="1">
        <v>1</v>
      </c>
      <c r="V3027" s="1">
        <v>18</v>
      </c>
      <c r="W3027" s="1">
        <v>0</v>
      </c>
      <c r="X3027" s="1">
        <v>0</v>
      </c>
      <c r="Y3027" s="1">
        <v>1</v>
      </c>
      <c r="Z3027" s="1">
        <v>3</v>
      </c>
      <c r="AA3027" s="1">
        <v>0</v>
      </c>
      <c r="AB3027" s="1">
        <v>0</v>
      </c>
      <c r="AC3027" s="1">
        <v>0</v>
      </c>
      <c r="AD3027" s="1">
        <v>68</v>
      </c>
      <c r="AE3027" s="1">
        <v>1600</v>
      </c>
      <c r="AF3027" s="1">
        <v>790</v>
      </c>
      <c r="AG3027" s="1">
        <v>0</v>
      </c>
      <c r="AH3027" s="1">
        <v>0</v>
      </c>
      <c r="AI3027" s="1">
        <v>2458</v>
      </c>
      <c r="AJ3027" s="1" t="s">
        <v>1999</v>
      </c>
      <c r="AK3027" s="1" t="s">
        <v>2000</v>
      </c>
      <c r="AL3027" s="1" t="s">
        <v>2001</v>
      </c>
      <c r="AM3027" s="1" t="s">
        <v>12</v>
      </c>
      <c r="AN3027" s="1" t="s">
        <v>23098</v>
      </c>
      <c r="AO3027" s="1" t="s">
        <v>86</v>
      </c>
      <c r="AP3027" s="1" t="s">
        <v>57</v>
      </c>
      <c r="AQ3027" s="1" t="s">
        <v>25</v>
      </c>
      <c r="AR3027" s="1" t="s">
        <v>19</v>
      </c>
      <c r="AS3027" s="1" t="s">
        <v>23090</v>
      </c>
      <c r="AT3027" s="1" t="s">
        <v>26</v>
      </c>
    </row>
    <row r="3028" spans="1:46" x14ac:dyDescent="0.25">
      <c r="A3028" s="1" t="s">
        <v>17639</v>
      </c>
      <c r="B3028" s="2" t="s">
        <v>23101</v>
      </c>
      <c r="C3028" s="2" t="s">
        <v>23108</v>
      </c>
      <c r="D3028" s="1">
        <v>0</v>
      </c>
      <c r="E3028" s="1">
        <v>1</v>
      </c>
      <c r="F3028" s="1">
        <v>1</v>
      </c>
      <c r="G3028" s="1">
        <v>2</v>
      </c>
      <c r="H3028" s="6">
        <v>0.5</v>
      </c>
      <c r="I3028">
        <v>0</v>
      </c>
      <c r="J3028" s="1">
        <v>37</v>
      </c>
      <c r="K3028" s="1">
        <v>1</v>
      </c>
      <c r="L3028" s="1">
        <v>619</v>
      </c>
      <c r="M3028" s="6">
        <v>0.52</v>
      </c>
      <c r="N3028" s="4">
        <v>4000</v>
      </c>
      <c r="O3028" s="4">
        <v>350</v>
      </c>
      <c r="P3028" s="4">
        <v>1000</v>
      </c>
      <c r="Q3028" s="3">
        <v>0.28000000000000003</v>
      </c>
      <c r="R3028" s="1">
        <v>24</v>
      </c>
      <c r="S3028" s="1">
        <v>1000</v>
      </c>
      <c r="T3028" s="1">
        <v>51</v>
      </c>
      <c r="U3028" s="1">
        <v>1</v>
      </c>
      <c r="V3028" s="1">
        <v>18</v>
      </c>
      <c r="W3028" s="1">
        <v>1</v>
      </c>
      <c r="X3028" s="1">
        <v>1</v>
      </c>
      <c r="Y3028" s="1">
        <v>1</v>
      </c>
      <c r="Z3028" s="1">
        <v>2</v>
      </c>
      <c r="AA3028" s="1">
        <v>0</v>
      </c>
      <c r="AB3028" s="1">
        <v>0</v>
      </c>
      <c r="AC3028" s="1">
        <v>1600</v>
      </c>
      <c r="AD3028" s="1">
        <v>410</v>
      </c>
      <c r="AE3028" s="1">
        <v>800</v>
      </c>
      <c r="AF3028" s="1">
        <v>0</v>
      </c>
      <c r="AG3028" s="1">
        <v>0</v>
      </c>
      <c r="AH3028" s="1">
        <v>500</v>
      </c>
      <c r="AI3028" s="1">
        <v>3310</v>
      </c>
      <c r="AJ3028" s="1" t="s">
        <v>1996</v>
      </c>
      <c r="AK3028" s="1" t="s">
        <v>1997</v>
      </c>
      <c r="AL3028" s="1" t="s">
        <v>1998</v>
      </c>
      <c r="AM3028" s="1" t="s">
        <v>12</v>
      </c>
      <c r="AN3028" s="1" t="s">
        <v>23098</v>
      </c>
      <c r="AO3028" s="1" t="s">
        <v>86</v>
      </c>
      <c r="AP3028" s="1" t="s">
        <v>86</v>
      </c>
      <c r="AQ3028" s="1" t="s">
        <v>14</v>
      </c>
      <c r="AR3028" s="1" t="s">
        <v>19</v>
      </c>
      <c r="AS3028" s="1" t="s">
        <v>23090</v>
      </c>
      <c r="AT3028" s="1" t="s">
        <v>26</v>
      </c>
    </row>
    <row r="3029" spans="1:46" x14ac:dyDescent="0.25">
      <c r="A3029" s="1" t="s">
        <v>21647</v>
      </c>
      <c r="B3029" s="2" t="s">
        <v>23101</v>
      </c>
      <c r="C3029" s="2" t="s">
        <v>23108</v>
      </c>
      <c r="D3029" s="1">
        <v>0</v>
      </c>
      <c r="E3029" s="1">
        <v>0</v>
      </c>
      <c r="F3029" s="1">
        <v>1</v>
      </c>
      <c r="G3029" s="1">
        <v>1</v>
      </c>
      <c r="H3029" s="6">
        <v>1</v>
      </c>
      <c r="I3029">
        <v>0</v>
      </c>
      <c r="J3029" s="1">
        <v>27</v>
      </c>
      <c r="K3029" s="1">
        <v>1</v>
      </c>
      <c r="L3029" s="1">
        <v>600</v>
      </c>
      <c r="M3029" s="6">
        <v>0.35</v>
      </c>
      <c r="N3029" s="4">
        <v>2250</v>
      </c>
      <c r="O3029" s="4">
        <v>175</v>
      </c>
      <c r="P3029" s="4">
        <v>900</v>
      </c>
      <c r="Q3029" s="3">
        <v>0.26</v>
      </c>
      <c r="R3029" s="1">
        <v>24</v>
      </c>
      <c r="S3029" s="1">
        <v>900</v>
      </c>
      <c r="T3029" s="1">
        <v>68</v>
      </c>
      <c r="U3029" s="1">
        <v>0</v>
      </c>
      <c r="V3029" s="1">
        <v>18</v>
      </c>
      <c r="W3029" s="1">
        <v>0</v>
      </c>
      <c r="X3029" s="1">
        <v>0</v>
      </c>
      <c r="Y3029" s="1">
        <v>1</v>
      </c>
      <c r="Z3029" s="1">
        <v>3</v>
      </c>
      <c r="AA3029" s="1">
        <v>0</v>
      </c>
      <c r="AB3029" s="1">
        <v>0</v>
      </c>
      <c r="AC3029" s="1">
        <v>0</v>
      </c>
      <c r="AD3029" s="1">
        <v>0</v>
      </c>
      <c r="AE3029" s="1">
        <v>435</v>
      </c>
      <c r="AF3029" s="1">
        <v>0</v>
      </c>
      <c r="AG3029" s="1">
        <v>0</v>
      </c>
      <c r="AH3029" s="1">
        <v>820</v>
      </c>
      <c r="AI3029" s="1">
        <v>1255</v>
      </c>
      <c r="AJ3029" s="1" t="s">
        <v>13221</v>
      </c>
      <c r="AK3029" s="1" t="s">
        <v>13222</v>
      </c>
      <c r="AL3029" s="1" t="s">
        <v>13223</v>
      </c>
      <c r="AM3029" s="1" t="s">
        <v>12</v>
      </c>
      <c r="AN3029" s="1" t="s">
        <v>23098</v>
      </c>
      <c r="AO3029" s="1" t="s">
        <v>364</v>
      </c>
      <c r="AP3029" s="1" t="s">
        <v>57</v>
      </c>
      <c r="AQ3029" s="1" t="s">
        <v>25</v>
      </c>
      <c r="AR3029" s="1" t="s">
        <v>19</v>
      </c>
      <c r="AS3029" s="1" t="s">
        <v>23090</v>
      </c>
      <c r="AT3029" s="1" t="s">
        <v>26</v>
      </c>
    </row>
    <row r="3030" spans="1:46" x14ac:dyDescent="0.25">
      <c r="A3030" s="1" t="s">
        <v>19547</v>
      </c>
      <c r="B3030" s="2" t="s">
        <v>23101</v>
      </c>
      <c r="C3030" s="2" t="s">
        <v>23108</v>
      </c>
      <c r="D3030" s="1">
        <v>1</v>
      </c>
      <c r="E3030" s="1">
        <v>0</v>
      </c>
      <c r="F3030" s="1">
        <v>1</v>
      </c>
      <c r="G3030" s="1">
        <v>2</v>
      </c>
      <c r="H3030" s="6">
        <v>0.5</v>
      </c>
      <c r="I3030">
        <v>0</v>
      </c>
      <c r="J3030" s="1">
        <v>33</v>
      </c>
      <c r="K3030" s="1">
        <v>1</v>
      </c>
      <c r="L3030" s="1">
        <v>690</v>
      </c>
      <c r="M3030" s="6">
        <v>1.07</v>
      </c>
      <c r="N3030" s="4">
        <v>2200</v>
      </c>
      <c r="O3030" s="4">
        <v>170</v>
      </c>
      <c r="P3030" s="4">
        <v>500</v>
      </c>
      <c r="Q3030" s="3">
        <v>0.25</v>
      </c>
      <c r="R3030" s="1">
        <v>24</v>
      </c>
      <c r="S3030" s="1">
        <v>500</v>
      </c>
      <c r="T3030" s="1">
        <v>44</v>
      </c>
      <c r="U3030" s="1">
        <v>0</v>
      </c>
      <c r="V3030" s="1">
        <v>18</v>
      </c>
      <c r="W3030" s="1">
        <v>0</v>
      </c>
      <c r="X3030" s="1">
        <v>0</v>
      </c>
      <c r="Y3030" s="1">
        <v>1</v>
      </c>
      <c r="Z3030" s="1">
        <v>3</v>
      </c>
      <c r="AA3030" s="1">
        <v>0</v>
      </c>
      <c r="AB3030" s="1">
        <v>0</v>
      </c>
      <c r="AC3030" s="1">
        <v>1110</v>
      </c>
      <c r="AD3030" s="1">
        <v>687</v>
      </c>
      <c r="AE3030" s="1">
        <v>648</v>
      </c>
      <c r="AF3030" s="1">
        <v>595</v>
      </c>
      <c r="AG3030" s="1">
        <v>120</v>
      </c>
      <c r="AH3030" s="1">
        <v>560</v>
      </c>
      <c r="AI3030" s="1">
        <v>3720</v>
      </c>
      <c r="AJ3030" s="1" t="s">
        <v>7506</v>
      </c>
      <c r="AK3030" s="1" t="s">
        <v>7507</v>
      </c>
      <c r="AL3030" s="1" t="s">
        <v>7508</v>
      </c>
      <c r="AM3030" s="1" t="s">
        <v>12</v>
      </c>
      <c r="AN3030" s="1" t="s">
        <v>23098</v>
      </c>
      <c r="AO3030" s="1" t="s">
        <v>364</v>
      </c>
      <c r="AP3030" s="1" t="s">
        <v>57</v>
      </c>
      <c r="AQ3030" s="1" t="s">
        <v>25</v>
      </c>
      <c r="AR3030" s="1" t="s">
        <v>19</v>
      </c>
      <c r="AS3030" s="1" t="s">
        <v>23090</v>
      </c>
      <c r="AT3030" s="1" t="s">
        <v>26</v>
      </c>
    </row>
    <row r="3031" spans="1:46" x14ac:dyDescent="0.25">
      <c r="A3031" s="1" t="s">
        <v>21818</v>
      </c>
      <c r="B3031" s="2" t="s">
        <v>23101</v>
      </c>
      <c r="C3031" s="2" t="s">
        <v>23108</v>
      </c>
      <c r="D3031" s="1">
        <v>0</v>
      </c>
      <c r="E3031" s="1">
        <v>1</v>
      </c>
      <c r="F3031" s="1">
        <v>1</v>
      </c>
      <c r="G3031" s="1">
        <v>2</v>
      </c>
      <c r="H3031" s="6">
        <v>0.5</v>
      </c>
      <c r="I3031">
        <v>0</v>
      </c>
      <c r="J3031" s="1">
        <v>32</v>
      </c>
      <c r="K3031" s="1">
        <v>0</v>
      </c>
      <c r="L3031" s="1">
        <v>536</v>
      </c>
      <c r="M3031" s="6">
        <v>0.68</v>
      </c>
      <c r="N3031" s="4">
        <v>3000</v>
      </c>
      <c r="O3031" s="4">
        <v>220</v>
      </c>
      <c r="P3031" s="4">
        <v>300</v>
      </c>
      <c r="Q3031" s="3">
        <v>0.3</v>
      </c>
      <c r="R3031" s="1">
        <v>18</v>
      </c>
      <c r="S3031" s="1">
        <v>300</v>
      </c>
      <c r="T3031" s="1">
        <v>32</v>
      </c>
      <c r="U3031" s="1">
        <v>1</v>
      </c>
      <c r="V3031" s="1">
        <v>18</v>
      </c>
      <c r="W3031" s="1">
        <v>0</v>
      </c>
      <c r="X3031" s="1">
        <v>0</v>
      </c>
      <c r="Y3031" s="1">
        <v>1</v>
      </c>
      <c r="Z3031" s="1">
        <v>2</v>
      </c>
      <c r="AA3031" s="1">
        <v>0</v>
      </c>
      <c r="AB3031" s="1">
        <v>0</v>
      </c>
      <c r="AC3031" s="1">
        <v>0</v>
      </c>
      <c r="AD3031" s="1">
        <v>0</v>
      </c>
      <c r="AE3031" s="1">
        <v>2000</v>
      </c>
      <c r="AF3031" s="1">
        <v>976</v>
      </c>
      <c r="AG3031" s="1">
        <v>0</v>
      </c>
      <c r="AH3031" s="1">
        <v>0</v>
      </c>
      <c r="AI3031" s="1">
        <v>2976</v>
      </c>
      <c r="AJ3031" s="1" t="s">
        <v>942</v>
      </c>
      <c r="AK3031" s="1" t="s">
        <v>13677</v>
      </c>
      <c r="AL3031" s="1" t="s">
        <v>13678</v>
      </c>
      <c r="AM3031" s="1" t="s">
        <v>12</v>
      </c>
      <c r="AN3031" s="1" t="s">
        <v>23097</v>
      </c>
      <c r="AO3031" s="1" t="s">
        <v>86</v>
      </c>
      <c r="AP3031" s="1" t="s">
        <v>57</v>
      </c>
      <c r="AQ3031" s="1" t="s">
        <v>25</v>
      </c>
      <c r="AR3031" s="1" t="s">
        <v>19</v>
      </c>
      <c r="AS3031" s="1" t="s">
        <v>23090</v>
      </c>
      <c r="AT3031" s="1" t="s">
        <v>26</v>
      </c>
    </row>
    <row r="3032" spans="1:46" x14ac:dyDescent="0.25">
      <c r="A3032" s="1" t="s">
        <v>20137</v>
      </c>
      <c r="B3032" s="2" t="s">
        <v>23101</v>
      </c>
      <c r="C3032" s="2" t="s">
        <v>23108</v>
      </c>
      <c r="D3032" s="1">
        <v>0</v>
      </c>
      <c r="E3032" s="1">
        <v>0</v>
      </c>
      <c r="F3032" s="1">
        <v>1</v>
      </c>
      <c r="G3032" s="1">
        <v>1</v>
      </c>
      <c r="H3032" s="6">
        <v>1</v>
      </c>
      <c r="I3032">
        <v>1</v>
      </c>
      <c r="J3032" s="1">
        <v>40</v>
      </c>
      <c r="K3032" s="1">
        <v>0</v>
      </c>
      <c r="L3032" s="1">
        <v>558</v>
      </c>
      <c r="M3032" s="6">
        <v>0.15</v>
      </c>
      <c r="N3032" s="4">
        <v>3000</v>
      </c>
      <c r="O3032" s="4">
        <v>250</v>
      </c>
      <c r="P3032" s="4">
        <v>300</v>
      </c>
      <c r="Q3032" s="3">
        <v>0.27</v>
      </c>
      <c r="R3032" s="1">
        <v>12</v>
      </c>
      <c r="S3032" s="1">
        <v>300</v>
      </c>
      <c r="T3032" s="1">
        <v>30</v>
      </c>
      <c r="U3032" s="1">
        <v>1</v>
      </c>
      <c r="V3032" s="1">
        <v>18</v>
      </c>
      <c r="W3032" s="1">
        <v>1</v>
      </c>
      <c r="X3032" s="1">
        <v>1</v>
      </c>
      <c r="Y3032" s="1">
        <v>0</v>
      </c>
      <c r="Z3032" s="1">
        <v>4</v>
      </c>
      <c r="AA3032" s="1">
        <v>1</v>
      </c>
      <c r="AB3032" s="1">
        <v>1</v>
      </c>
      <c r="AC3032" s="1">
        <v>282</v>
      </c>
      <c r="AD3032" s="1">
        <v>0</v>
      </c>
      <c r="AE3032" s="1">
        <v>0</v>
      </c>
      <c r="AF3032" s="1">
        <v>0</v>
      </c>
      <c r="AG3032" s="1">
        <v>0</v>
      </c>
      <c r="AH3032" s="1">
        <v>0</v>
      </c>
      <c r="AI3032" s="1">
        <v>282</v>
      </c>
      <c r="AJ3032" s="1" t="s">
        <v>1733</v>
      </c>
      <c r="AK3032" s="1" t="s">
        <v>9148</v>
      </c>
      <c r="AL3032" s="1" t="s">
        <v>9149</v>
      </c>
      <c r="AM3032" s="1" t="s">
        <v>16</v>
      </c>
      <c r="AN3032" s="1" t="s">
        <v>23097</v>
      </c>
      <c r="AO3032" s="1" t="s">
        <v>86</v>
      </c>
      <c r="AP3032" s="1" t="s">
        <v>86</v>
      </c>
      <c r="AQ3032" s="1" t="s">
        <v>14</v>
      </c>
      <c r="AR3032" s="1" t="s">
        <v>30</v>
      </c>
      <c r="AS3032" s="1" t="s">
        <v>23091</v>
      </c>
      <c r="AT3032" s="1" t="s">
        <v>101</v>
      </c>
    </row>
    <row r="3033" spans="1:46" x14ac:dyDescent="0.25">
      <c r="A3033" s="1" t="s">
        <v>19564</v>
      </c>
      <c r="B3033" s="2" t="s">
        <v>23101</v>
      </c>
      <c r="C3033" s="2" t="s">
        <v>23108</v>
      </c>
      <c r="D3033" s="1">
        <v>0</v>
      </c>
      <c r="E3033" s="1">
        <v>0</v>
      </c>
      <c r="F3033" s="1">
        <v>1</v>
      </c>
      <c r="G3033" s="1">
        <v>1</v>
      </c>
      <c r="H3033" s="6">
        <v>1</v>
      </c>
      <c r="I3033">
        <v>0</v>
      </c>
      <c r="J3033" s="1">
        <v>61</v>
      </c>
      <c r="K3033" s="1">
        <v>1</v>
      </c>
      <c r="L3033" s="1">
        <v>613</v>
      </c>
      <c r="M3033" s="6">
        <v>1.07</v>
      </c>
      <c r="N3033" s="4">
        <v>2000</v>
      </c>
      <c r="O3033" s="4">
        <v>150</v>
      </c>
      <c r="P3033" s="4">
        <v>350</v>
      </c>
      <c r="Q3033" s="3">
        <v>0.32</v>
      </c>
      <c r="R3033" s="1">
        <v>24</v>
      </c>
      <c r="S3033" s="1">
        <v>350</v>
      </c>
      <c r="T3033" s="1">
        <v>33</v>
      </c>
      <c r="U3033" s="1">
        <v>0</v>
      </c>
      <c r="V3033" s="1">
        <v>18</v>
      </c>
      <c r="W3033" s="1">
        <v>0</v>
      </c>
      <c r="X3033" s="1">
        <v>0</v>
      </c>
      <c r="Y3033" s="1">
        <v>0</v>
      </c>
      <c r="Z3033" s="1">
        <v>3</v>
      </c>
      <c r="AA3033" s="1">
        <v>0</v>
      </c>
      <c r="AB3033" s="1">
        <v>0</v>
      </c>
      <c r="AC3033" s="1">
        <v>2000</v>
      </c>
      <c r="AD3033" s="1">
        <v>1242</v>
      </c>
      <c r="AE3033" s="1">
        <v>1538</v>
      </c>
      <c r="AF3033" s="1">
        <v>0</v>
      </c>
      <c r="AG3033" s="1">
        <v>10</v>
      </c>
      <c r="AH3033" s="1">
        <v>350</v>
      </c>
      <c r="AI3033" s="1">
        <v>5140</v>
      </c>
      <c r="AJ3033" s="1" t="s">
        <v>7550</v>
      </c>
      <c r="AK3033" s="1" t="s">
        <v>7551</v>
      </c>
      <c r="AL3033" s="1" t="s">
        <v>7552</v>
      </c>
      <c r="AM3033" s="1" t="s">
        <v>12</v>
      </c>
      <c r="AN3033" s="1" t="s">
        <v>23098</v>
      </c>
      <c r="AO3033" s="1" t="s">
        <v>364</v>
      </c>
      <c r="AP3033" s="1" t="s">
        <v>57</v>
      </c>
      <c r="AQ3033" s="1" t="s">
        <v>25</v>
      </c>
      <c r="AR3033" s="1" t="s">
        <v>30</v>
      </c>
      <c r="AS3033" s="1" t="s">
        <v>23090</v>
      </c>
      <c r="AT3033" s="1" t="s">
        <v>26</v>
      </c>
    </row>
    <row r="3034" spans="1:46" x14ac:dyDescent="0.25">
      <c r="A3034" s="1" t="s">
        <v>21847</v>
      </c>
      <c r="B3034" s="2" t="s">
        <v>23101</v>
      </c>
      <c r="C3034" s="2" t="s">
        <v>23108</v>
      </c>
      <c r="D3034" s="1">
        <v>0</v>
      </c>
      <c r="E3034" s="1">
        <v>3</v>
      </c>
      <c r="F3034" s="1">
        <v>1</v>
      </c>
      <c r="G3034" s="1">
        <v>4</v>
      </c>
      <c r="H3034" s="6">
        <v>0.25</v>
      </c>
      <c r="I3034">
        <v>0</v>
      </c>
      <c r="J3034" s="1">
        <v>50</v>
      </c>
      <c r="K3034" s="1">
        <v>1</v>
      </c>
      <c r="L3034" s="1">
        <v>664</v>
      </c>
      <c r="M3034" s="6">
        <v>0.13</v>
      </c>
      <c r="N3034" s="4">
        <v>4800</v>
      </c>
      <c r="O3034" s="4">
        <v>400</v>
      </c>
      <c r="P3034" s="4">
        <v>1000</v>
      </c>
      <c r="Q3034" s="3">
        <v>0.3</v>
      </c>
      <c r="R3034" s="1">
        <v>24</v>
      </c>
      <c r="S3034" s="1">
        <v>1000</v>
      </c>
      <c r="T3034" s="1">
        <v>100</v>
      </c>
      <c r="U3034" s="1">
        <v>1</v>
      </c>
      <c r="V3034" s="1">
        <v>18</v>
      </c>
      <c r="W3034" s="1">
        <v>0</v>
      </c>
      <c r="X3034" s="1">
        <v>0</v>
      </c>
      <c r="Y3034" s="1">
        <v>0</v>
      </c>
      <c r="Z3034" s="1">
        <v>3</v>
      </c>
      <c r="AA3034" s="1">
        <v>1</v>
      </c>
      <c r="AB3034" s="1">
        <v>0</v>
      </c>
      <c r="AC3034" s="1">
        <v>0</v>
      </c>
      <c r="AD3034" s="1">
        <v>0</v>
      </c>
      <c r="AE3034" s="1">
        <v>0</v>
      </c>
      <c r="AF3034" s="1">
        <v>0</v>
      </c>
      <c r="AG3034" s="1">
        <v>0</v>
      </c>
      <c r="AH3034" s="1">
        <v>0</v>
      </c>
      <c r="AI3034" s="1">
        <v>0</v>
      </c>
      <c r="AJ3034" s="1" t="s">
        <v>276</v>
      </c>
      <c r="AK3034" s="1" t="s">
        <v>13756</v>
      </c>
      <c r="AL3034" s="1" t="s">
        <v>13757</v>
      </c>
      <c r="AM3034" s="1" t="s">
        <v>12</v>
      </c>
      <c r="AN3034" s="1" t="s">
        <v>23098</v>
      </c>
      <c r="AO3034" s="1" t="s">
        <v>86</v>
      </c>
      <c r="AP3034" s="1" t="s">
        <v>57</v>
      </c>
      <c r="AQ3034" s="1" t="s">
        <v>25</v>
      </c>
      <c r="AR3034" s="1" t="s">
        <v>30</v>
      </c>
      <c r="AS3034" s="1" t="s">
        <v>23091</v>
      </c>
      <c r="AT3034" s="1" t="s">
        <v>26</v>
      </c>
    </row>
    <row r="3035" spans="1:46" x14ac:dyDescent="0.25">
      <c r="A3035" s="1" t="s">
        <v>20158</v>
      </c>
      <c r="B3035" s="2" t="s">
        <v>23101</v>
      </c>
      <c r="C3035" s="2" t="s">
        <v>23108</v>
      </c>
      <c r="D3035" s="1">
        <v>0</v>
      </c>
      <c r="E3035" s="1">
        <v>0</v>
      </c>
      <c r="F3035" s="1">
        <v>1</v>
      </c>
      <c r="G3035" s="1">
        <v>1</v>
      </c>
      <c r="H3035" s="6">
        <v>1</v>
      </c>
      <c r="I3035">
        <v>1</v>
      </c>
      <c r="J3035" s="1">
        <v>29</v>
      </c>
      <c r="K3035" s="1">
        <v>1</v>
      </c>
      <c r="L3035" s="1">
        <v>584</v>
      </c>
      <c r="M3035" s="6">
        <v>0.14000000000000001</v>
      </c>
      <c r="N3035" s="4">
        <v>2200</v>
      </c>
      <c r="O3035" s="4">
        <v>180</v>
      </c>
      <c r="P3035" s="4">
        <v>200</v>
      </c>
      <c r="Q3035" s="3">
        <v>0.25</v>
      </c>
      <c r="R3035" s="1">
        <v>24</v>
      </c>
      <c r="S3035" s="1">
        <v>200</v>
      </c>
      <c r="T3035" s="1">
        <v>20</v>
      </c>
      <c r="U3035" s="1">
        <v>1</v>
      </c>
      <c r="V3035" s="1">
        <v>18</v>
      </c>
      <c r="W3035" s="1">
        <v>0</v>
      </c>
      <c r="X3035" s="1">
        <v>0</v>
      </c>
      <c r="Y3035" s="1">
        <v>1</v>
      </c>
      <c r="Z3035" s="1">
        <v>4</v>
      </c>
      <c r="AA3035" s="1">
        <v>1</v>
      </c>
      <c r="AB3035" s="1">
        <v>1</v>
      </c>
      <c r="AC3035" s="1">
        <v>0</v>
      </c>
      <c r="AD3035" s="1">
        <v>0</v>
      </c>
      <c r="AE3035" s="1">
        <v>400</v>
      </c>
      <c r="AF3035" s="1">
        <v>0</v>
      </c>
      <c r="AG3035" s="1">
        <v>0</v>
      </c>
      <c r="AH3035" s="1">
        <v>0</v>
      </c>
      <c r="AI3035" s="1">
        <v>400</v>
      </c>
      <c r="AJ3035" s="1" t="s">
        <v>9204</v>
      </c>
      <c r="AK3035" s="1" t="s">
        <v>9205</v>
      </c>
      <c r="AL3035" s="1" t="s">
        <v>9206</v>
      </c>
      <c r="AM3035" s="1" t="s">
        <v>16</v>
      </c>
      <c r="AN3035" s="1" t="s">
        <v>23098</v>
      </c>
      <c r="AO3035" s="1" t="s">
        <v>86</v>
      </c>
      <c r="AP3035" s="1" t="s">
        <v>57</v>
      </c>
      <c r="AQ3035" s="1" t="s">
        <v>25</v>
      </c>
      <c r="AR3035" s="1" t="s">
        <v>19</v>
      </c>
      <c r="AS3035" s="1" t="s">
        <v>23091</v>
      </c>
      <c r="AT3035" s="1" t="s">
        <v>101</v>
      </c>
    </row>
    <row r="3036" spans="1:46" x14ac:dyDescent="0.25">
      <c r="A3036" s="1" t="s">
        <v>20695</v>
      </c>
      <c r="B3036" s="2" t="s">
        <v>23101</v>
      </c>
      <c r="C3036" s="2" t="s">
        <v>23108</v>
      </c>
      <c r="D3036" s="1">
        <v>0</v>
      </c>
      <c r="E3036" s="1">
        <v>1</v>
      </c>
      <c r="F3036" s="1">
        <v>1</v>
      </c>
      <c r="G3036" s="1">
        <v>2</v>
      </c>
      <c r="H3036" s="6">
        <v>0.5</v>
      </c>
      <c r="I3036">
        <v>0</v>
      </c>
      <c r="J3036" s="1">
        <v>34</v>
      </c>
      <c r="K3036" s="1">
        <v>1</v>
      </c>
      <c r="L3036" s="1">
        <v>689</v>
      </c>
      <c r="M3036" s="6">
        <v>0.5</v>
      </c>
      <c r="N3036" s="4">
        <v>2800</v>
      </c>
      <c r="O3036" s="4">
        <v>240</v>
      </c>
      <c r="P3036" s="4">
        <v>300</v>
      </c>
      <c r="Q3036" s="3">
        <v>0.27</v>
      </c>
      <c r="R3036" s="1">
        <v>24</v>
      </c>
      <c r="S3036" s="1">
        <v>300</v>
      </c>
      <c r="T3036" s="1">
        <v>30</v>
      </c>
      <c r="U3036" s="1">
        <v>1</v>
      </c>
      <c r="V3036" s="1">
        <v>18</v>
      </c>
      <c r="W3036" s="1">
        <v>0</v>
      </c>
      <c r="X3036" s="1">
        <v>0</v>
      </c>
      <c r="Y3036" s="1">
        <v>1</v>
      </c>
      <c r="Z3036" s="1">
        <v>0</v>
      </c>
      <c r="AA3036" s="1">
        <v>1</v>
      </c>
      <c r="AB3036" s="1">
        <v>0</v>
      </c>
      <c r="AC3036" s="1">
        <v>0</v>
      </c>
      <c r="AD3036" s="1">
        <v>500</v>
      </c>
      <c r="AE3036" s="1">
        <v>250</v>
      </c>
      <c r="AF3036" s="1">
        <v>1200</v>
      </c>
      <c r="AG3036" s="1">
        <v>84</v>
      </c>
      <c r="AH3036" s="1">
        <v>200</v>
      </c>
      <c r="AI3036" s="1">
        <v>2234</v>
      </c>
      <c r="AJ3036" s="1" t="s">
        <v>10673</v>
      </c>
      <c r="AK3036" s="1" t="e">
        <f>-고금리로대출을저금리로환승합니다.</f>
        <v>#NAME?</v>
      </c>
      <c r="AL3036" s="1" t="s">
        <v>10674</v>
      </c>
      <c r="AM3036" s="1" t="s">
        <v>12</v>
      </c>
      <c r="AN3036" s="1" t="s">
        <v>23098</v>
      </c>
      <c r="AO3036" s="1" t="s">
        <v>86</v>
      </c>
      <c r="AP3036" s="1" t="s">
        <v>57</v>
      </c>
      <c r="AQ3036" s="1" t="s">
        <v>25</v>
      </c>
      <c r="AR3036" s="1" t="s">
        <v>19</v>
      </c>
      <c r="AS3036" s="1" t="s">
        <v>23091</v>
      </c>
      <c r="AT3036" s="1" t="s">
        <v>26</v>
      </c>
    </row>
    <row r="3037" spans="1:46" x14ac:dyDescent="0.25">
      <c r="A3037" s="1" t="s">
        <v>21860</v>
      </c>
      <c r="B3037" s="2" t="s">
        <v>23101</v>
      </c>
      <c r="C3037" s="2" t="s">
        <v>23108</v>
      </c>
      <c r="D3037" s="1">
        <v>0</v>
      </c>
      <c r="E3037" s="1">
        <v>0</v>
      </c>
      <c r="F3037" s="1">
        <v>1</v>
      </c>
      <c r="G3037" s="1">
        <v>1</v>
      </c>
      <c r="H3037" s="6">
        <v>1</v>
      </c>
      <c r="I3037">
        <v>1</v>
      </c>
      <c r="J3037" s="1">
        <v>32</v>
      </c>
      <c r="K3037" s="1">
        <v>1</v>
      </c>
      <c r="L3037" s="1">
        <v>634</v>
      </c>
      <c r="M3037" s="6">
        <v>0.37</v>
      </c>
      <c r="N3037" s="4">
        <v>2500</v>
      </c>
      <c r="O3037" s="4">
        <v>200</v>
      </c>
      <c r="P3037" s="4">
        <v>150</v>
      </c>
      <c r="Q3037" s="3">
        <v>0.15</v>
      </c>
      <c r="R3037" s="1">
        <v>6</v>
      </c>
      <c r="S3037" s="1">
        <v>150</v>
      </c>
      <c r="T3037" s="1">
        <v>18</v>
      </c>
      <c r="U3037" s="1">
        <v>0</v>
      </c>
      <c r="V3037" s="1">
        <v>18</v>
      </c>
      <c r="W3037" s="1">
        <v>0</v>
      </c>
      <c r="X3037" s="1">
        <v>0</v>
      </c>
      <c r="Y3037" s="1">
        <v>1</v>
      </c>
      <c r="Z3037" s="1">
        <v>4</v>
      </c>
      <c r="AA3037" s="1">
        <v>0</v>
      </c>
      <c r="AB3037" s="1">
        <v>1</v>
      </c>
      <c r="AC3037" s="1">
        <v>0</v>
      </c>
      <c r="AD3037" s="1">
        <v>325</v>
      </c>
      <c r="AE3037" s="1">
        <v>0</v>
      </c>
      <c r="AF3037" s="1">
        <v>993</v>
      </c>
      <c r="AG3037" s="1">
        <v>62</v>
      </c>
      <c r="AH3037" s="1">
        <v>0</v>
      </c>
      <c r="AI3037" s="1">
        <v>1380</v>
      </c>
      <c r="AJ3037" s="1" t="s">
        <v>13792</v>
      </c>
      <c r="AK3037" s="1" t="s">
        <v>13793</v>
      </c>
      <c r="AL3037" s="1" t="s">
        <v>13794</v>
      </c>
      <c r="AM3037" s="1" t="s">
        <v>16</v>
      </c>
      <c r="AN3037" s="1" t="s">
        <v>23098</v>
      </c>
      <c r="AO3037" s="1" t="s">
        <v>364</v>
      </c>
      <c r="AP3037" s="1" t="s">
        <v>57</v>
      </c>
      <c r="AQ3037" s="1" t="s">
        <v>25</v>
      </c>
      <c r="AR3037" s="1" t="s">
        <v>19</v>
      </c>
      <c r="AS3037" s="1" t="s">
        <v>23090</v>
      </c>
      <c r="AT3037" s="1" t="s">
        <v>101</v>
      </c>
    </row>
    <row r="3038" spans="1:46" x14ac:dyDescent="0.25">
      <c r="A3038" s="1" t="s">
        <v>18368</v>
      </c>
      <c r="B3038" s="2" t="s">
        <v>23101</v>
      </c>
      <c r="C3038" s="2" t="s">
        <v>23108</v>
      </c>
      <c r="D3038" s="1">
        <v>0</v>
      </c>
      <c r="E3038" s="1">
        <v>0</v>
      </c>
      <c r="F3038" s="1">
        <v>3</v>
      </c>
      <c r="G3038" s="1">
        <v>3</v>
      </c>
      <c r="H3038" s="6">
        <v>1</v>
      </c>
      <c r="I3038">
        <v>0</v>
      </c>
      <c r="J3038" s="1">
        <v>29</v>
      </c>
      <c r="K3038" s="1">
        <v>1</v>
      </c>
      <c r="L3038" s="1">
        <v>525</v>
      </c>
      <c r="M3038" s="6">
        <v>0.7</v>
      </c>
      <c r="N3038" s="4">
        <v>2000</v>
      </c>
      <c r="O3038" s="4">
        <v>170</v>
      </c>
      <c r="P3038" s="4">
        <v>300</v>
      </c>
      <c r="Q3038" s="3">
        <v>0.28000000000000003</v>
      </c>
      <c r="R3038" s="1">
        <v>24</v>
      </c>
      <c r="S3038" s="1">
        <v>300</v>
      </c>
      <c r="T3038" s="1">
        <v>27</v>
      </c>
      <c r="U3038" s="1">
        <v>1</v>
      </c>
      <c r="V3038" s="1">
        <v>18</v>
      </c>
      <c r="W3038" s="1">
        <v>0</v>
      </c>
      <c r="X3038" s="1">
        <v>0</v>
      </c>
      <c r="Y3038" s="1">
        <v>1</v>
      </c>
      <c r="Z3038" s="1">
        <v>3</v>
      </c>
      <c r="AA3038" s="1">
        <v>0</v>
      </c>
      <c r="AB3038" s="1">
        <v>0</v>
      </c>
      <c r="AC3038" s="1">
        <v>2600</v>
      </c>
      <c r="AD3038" s="1">
        <v>0</v>
      </c>
      <c r="AE3038" s="1">
        <v>0</v>
      </c>
      <c r="AF3038" s="1">
        <v>300</v>
      </c>
      <c r="AG3038" s="1">
        <v>0</v>
      </c>
      <c r="AH3038" s="1">
        <v>0</v>
      </c>
      <c r="AI3038" s="1">
        <v>2900</v>
      </c>
      <c r="AJ3038" s="1" t="s">
        <v>4164</v>
      </c>
      <c r="AK3038" s="1" t="s">
        <v>4165</v>
      </c>
      <c r="AL3038" s="1" t="s">
        <v>4166</v>
      </c>
      <c r="AM3038" s="1" t="s">
        <v>12</v>
      </c>
      <c r="AN3038" s="1" t="s">
        <v>23098</v>
      </c>
      <c r="AO3038" s="1" t="s">
        <v>86</v>
      </c>
      <c r="AP3038" s="1" t="s">
        <v>57</v>
      </c>
      <c r="AQ3038" s="1" t="s">
        <v>25</v>
      </c>
      <c r="AR3038" s="1" t="s">
        <v>19</v>
      </c>
      <c r="AS3038" s="1" t="s">
        <v>23090</v>
      </c>
      <c r="AT3038" s="1" t="s">
        <v>26</v>
      </c>
    </row>
    <row r="3039" spans="1:46" x14ac:dyDescent="0.25">
      <c r="A3039" s="1" t="s">
        <v>20708</v>
      </c>
      <c r="B3039" s="2" t="s">
        <v>23101</v>
      </c>
      <c r="C3039" s="2" t="s">
        <v>23108</v>
      </c>
      <c r="D3039" s="1">
        <v>0</v>
      </c>
      <c r="E3039" s="1">
        <v>1</v>
      </c>
      <c r="F3039" s="1">
        <v>1</v>
      </c>
      <c r="G3039" s="1">
        <v>2</v>
      </c>
      <c r="H3039" s="6">
        <v>0.5</v>
      </c>
      <c r="I3039">
        <v>0</v>
      </c>
      <c r="J3039" s="1">
        <v>31</v>
      </c>
      <c r="K3039" s="1">
        <v>0</v>
      </c>
      <c r="L3039" s="1">
        <v>545</v>
      </c>
      <c r="M3039" s="6">
        <v>0.96</v>
      </c>
      <c r="N3039" s="4">
        <v>2000</v>
      </c>
      <c r="O3039" s="4">
        <v>160</v>
      </c>
      <c r="P3039" s="4">
        <v>200</v>
      </c>
      <c r="Q3039" s="3">
        <v>0.25</v>
      </c>
      <c r="R3039" s="1">
        <v>24</v>
      </c>
      <c r="S3039" s="1">
        <v>200</v>
      </c>
      <c r="T3039" s="1">
        <v>24</v>
      </c>
      <c r="U3039" s="1">
        <v>0</v>
      </c>
      <c r="V3039" s="1">
        <v>18</v>
      </c>
      <c r="W3039" s="1">
        <v>0</v>
      </c>
      <c r="X3039" s="1">
        <v>0</v>
      </c>
      <c r="Y3039" s="1">
        <v>0</v>
      </c>
      <c r="Z3039" s="1">
        <v>2</v>
      </c>
      <c r="AA3039" s="1">
        <v>1</v>
      </c>
      <c r="AB3039" s="1">
        <v>1</v>
      </c>
      <c r="AC3039" s="1">
        <v>1696</v>
      </c>
      <c r="AD3039" s="1">
        <v>0</v>
      </c>
      <c r="AE3039" s="1">
        <v>600</v>
      </c>
      <c r="AF3039" s="1">
        <v>570</v>
      </c>
      <c r="AG3039" s="1">
        <v>0</v>
      </c>
      <c r="AH3039" s="1">
        <v>550</v>
      </c>
      <c r="AI3039" s="1">
        <v>3416</v>
      </c>
      <c r="AJ3039" s="1" t="s">
        <v>10707</v>
      </c>
      <c r="AK3039" s="1" t="s">
        <v>10708</v>
      </c>
      <c r="AL3039" s="1" t="s">
        <v>10709</v>
      </c>
      <c r="AM3039" s="1" t="s">
        <v>12</v>
      </c>
      <c r="AN3039" s="1" t="s">
        <v>23097</v>
      </c>
      <c r="AO3039" s="1" t="s">
        <v>364</v>
      </c>
      <c r="AP3039" s="1" t="s">
        <v>57</v>
      </c>
      <c r="AQ3039" s="1" t="s">
        <v>25</v>
      </c>
      <c r="AR3039" s="1" t="s">
        <v>30</v>
      </c>
      <c r="AS3039" s="1" t="s">
        <v>23091</v>
      </c>
      <c r="AT3039" s="1" t="s">
        <v>101</v>
      </c>
    </row>
    <row r="3040" spans="1:46" x14ac:dyDescent="0.25">
      <c r="A3040" s="1" t="s">
        <v>22445</v>
      </c>
      <c r="B3040" s="2" t="s">
        <v>23101</v>
      </c>
      <c r="C3040" s="2" t="s">
        <v>23108</v>
      </c>
      <c r="D3040" s="1">
        <v>0</v>
      </c>
      <c r="E3040" s="1">
        <v>0</v>
      </c>
      <c r="F3040" s="1">
        <v>1</v>
      </c>
      <c r="G3040" s="1">
        <v>1</v>
      </c>
      <c r="H3040" s="6">
        <v>1</v>
      </c>
      <c r="I3040">
        <v>0</v>
      </c>
      <c r="J3040" s="1">
        <v>30</v>
      </c>
      <c r="K3040" s="1">
        <v>1</v>
      </c>
      <c r="L3040" s="1">
        <v>600</v>
      </c>
      <c r="M3040" s="6">
        <v>0.28000000000000003</v>
      </c>
      <c r="N3040" s="4">
        <v>2200</v>
      </c>
      <c r="O3040" s="4">
        <v>165</v>
      </c>
      <c r="P3040" s="4">
        <v>200</v>
      </c>
      <c r="Q3040" s="3">
        <v>0.25</v>
      </c>
      <c r="R3040" s="1">
        <v>12</v>
      </c>
      <c r="S3040" s="1">
        <v>200</v>
      </c>
      <c r="T3040" s="1">
        <v>18</v>
      </c>
      <c r="U3040" s="1">
        <v>1</v>
      </c>
      <c r="V3040" s="1">
        <v>18</v>
      </c>
      <c r="W3040" s="1">
        <v>0</v>
      </c>
      <c r="X3040" s="1">
        <v>0</v>
      </c>
      <c r="Y3040" s="1">
        <v>1</v>
      </c>
      <c r="Z3040" s="1">
        <v>1</v>
      </c>
      <c r="AA3040" s="1">
        <v>0</v>
      </c>
      <c r="AB3040" s="1">
        <v>0</v>
      </c>
      <c r="AC3040" s="1">
        <v>0</v>
      </c>
      <c r="AD3040" s="1">
        <v>0</v>
      </c>
      <c r="AE3040" s="1">
        <v>690</v>
      </c>
      <c r="AF3040" s="1">
        <v>0</v>
      </c>
      <c r="AG3040" s="1">
        <v>20</v>
      </c>
      <c r="AH3040" s="1">
        <v>0</v>
      </c>
      <c r="AI3040" s="1">
        <v>710</v>
      </c>
      <c r="AJ3040" s="1" t="s">
        <v>15352</v>
      </c>
      <c r="AK3040" s="1" t="s">
        <v>15353</v>
      </c>
      <c r="AL3040" s="1" t="s">
        <v>15354</v>
      </c>
      <c r="AM3040" s="1" t="s">
        <v>12</v>
      </c>
      <c r="AN3040" s="1" t="s">
        <v>23098</v>
      </c>
      <c r="AO3040" s="1" t="s">
        <v>86</v>
      </c>
      <c r="AP3040" s="1" t="s">
        <v>57</v>
      </c>
      <c r="AQ3040" s="1" t="s">
        <v>25</v>
      </c>
      <c r="AR3040" s="1" t="s">
        <v>19</v>
      </c>
      <c r="AS3040" s="1" t="s">
        <v>23090</v>
      </c>
      <c r="AT3040" s="1" t="s">
        <v>26</v>
      </c>
    </row>
    <row r="3041" spans="1:46" x14ac:dyDescent="0.25">
      <c r="A3041" s="1" t="s">
        <v>19596</v>
      </c>
      <c r="B3041" s="2" t="s">
        <v>23101</v>
      </c>
      <c r="C3041" s="2" t="s">
        <v>23109</v>
      </c>
      <c r="D3041" s="1">
        <v>0</v>
      </c>
      <c r="E3041" s="1">
        <v>1</v>
      </c>
      <c r="F3041" s="1">
        <v>1</v>
      </c>
      <c r="G3041" s="1">
        <v>2</v>
      </c>
      <c r="H3041" s="6">
        <v>0.5</v>
      </c>
      <c r="I3041">
        <v>0</v>
      </c>
      <c r="J3041" s="1">
        <v>33</v>
      </c>
      <c r="K3041" s="1">
        <v>1</v>
      </c>
      <c r="L3041" s="1">
        <v>652</v>
      </c>
      <c r="M3041" s="6">
        <v>0.5</v>
      </c>
      <c r="N3041" s="4">
        <v>3700</v>
      </c>
      <c r="O3041" s="4">
        <v>250</v>
      </c>
      <c r="P3041" s="4">
        <v>100</v>
      </c>
      <c r="Q3041" s="3">
        <v>0.35</v>
      </c>
      <c r="R3041" s="1">
        <v>24</v>
      </c>
      <c r="S3041" s="1">
        <v>100</v>
      </c>
      <c r="T3041" s="1">
        <v>7</v>
      </c>
      <c r="U3041" s="1">
        <v>0</v>
      </c>
      <c r="V3041" s="1">
        <v>18</v>
      </c>
      <c r="W3041" s="1">
        <v>0</v>
      </c>
      <c r="X3041" s="1">
        <v>0</v>
      </c>
      <c r="Y3041" s="1">
        <v>1</v>
      </c>
      <c r="Z3041" s="1">
        <v>0</v>
      </c>
      <c r="AA3041" s="1">
        <v>0</v>
      </c>
      <c r="AB3041" s="1">
        <v>0</v>
      </c>
      <c r="AC3041" s="1">
        <v>1215</v>
      </c>
      <c r="AD3041" s="1">
        <v>0</v>
      </c>
      <c r="AE3041" s="1">
        <v>1100</v>
      </c>
      <c r="AF3041" s="1">
        <v>760</v>
      </c>
      <c r="AG3041" s="1">
        <v>293</v>
      </c>
      <c r="AH3041" s="1">
        <v>0</v>
      </c>
      <c r="AI3041" s="1">
        <v>3368</v>
      </c>
      <c r="AJ3041" s="1" t="s">
        <v>7646</v>
      </c>
      <c r="AK3041" s="1" t="s">
        <v>7647</v>
      </c>
      <c r="AL3041" s="1" t="s">
        <v>7648</v>
      </c>
      <c r="AM3041" s="1" t="s">
        <v>12</v>
      </c>
      <c r="AN3041" s="1" t="s">
        <v>23098</v>
      </c>
      <c r="AO3041" s="1" t="s">
        <v>364</v>
      </c>
      <c r="AP3041" s="1" t="s">
        <v>57</v>
      </c>
      <c r="AQ3041" s="1" t="s">
        <v>25</v>
      </c>
      <c r="AR3041" s="1" t="s">
        <v>19</v>
      </c>
      <c r="AS3041" s="1" t="s">
        <v>23090</v>
      </c>
      <c r="AT3041" s="1" t="s">
        <v>26</v>
      </c>
    </row>
    <row r="3042" spans="1:46" x14ac:dyDescent="0.25">
      <c r="A3042" s="1" t="s">
        <v>19599</v>
      </c>
      <c r="B3042" s="2" t="s">
        <v>23101</v>
      </c>
      <c r="C3042" s="2" t="s">
        <v>23109</v>
      </c>
      <c r="D3042" s="1">
        <v>0</v>
      </c>
      <c r="E3042" s="1">
        <v>0</v>
      </c>
      <c r="F3042" s="1">
        <v>1</v>
      </c>
      <c r="G3042" s="1">
        <v>1</v>
      </c>
      <c r="H3042" s="6">
        <v>1</v>
      </c>
      <c r="I3042">
        <v>1</v>
      </c>
      <c r="J3042" s="1">
        <v>36</v>
      </c>
      <c r="K3042" s="1">
        <v>1</v>
      </c>
      <c r="L3042" s="1">
        <v>600</v>
      </c>
      <c r="M3042" s="6">
        <v>0.23</v>
      </c>
      <c r="N3042" s="4">
        <v>7000</v>
      </c>
      <c r="O3042" s="4">
        <v>600</v>
      </c>
      <c r="P3042" s="4">
        <v>150</v>
      </c>
      <c r="Q3042" s="3">
        <v>0.28000000000000003</v>
      </c>
      <c r="R3042" s="1">
        <v>12</v>
      </c>
      <c r="S3042" s="1">
        <v>150</v>
      </c>
      <c r="T3042" s="1">
        <v>19</v>
      </c>
      <c r="U3042" s="1">
        <v>1</v>
      </c>
      <c r="V3042" s="1">
        <v>18</v>
      </c>
      <c r="W3042" s="1">
        <v>1</v>
      </c>
      <c r="X3042" s="1">
        <v>1</v>
      </c>
      <c r="Y3042" s="1">
        <v>0</v>
      </c>
      <c r="Z3042" s="1">
        <v>2</v>
      </c>
      <c r="AA3042" s="1">
        <v>0</v>
      </c>
      <c r="AB3042" s="1">
        <v>1</v>
      </c>
      <c r="AC3042" s="1">
        <v>1500</v>
      </c>
      <c r="AD3042" s="1">
        <v>0</v>
      </c>
      <c r="AE3042" s="1">
        <v>650</v>
      </c>
      <c r="AF3042" s="1">
        <v>869</v>
      </c>
      <c r="AG3042" s="1">
        <v>0</v>
      </c>
      <c r="AH3042" s="1">
        <v>86</v>
      </c>
      <c r="AI3042" s="1">
        <v>3105</v>
      </c>
      <c r="AJ3042" s="1" t="s">
        <v>7655</v>
      </c>
      <c r="AK3042" s="1" t="s">
        <v>7656</v>
      </c>
      <c r="AL3042" s="1" t="s">
        <v>7657</v>
      </c>
      <c r="AM3042" s="1" t="s">
        <v>16</v>
      </c>
      <c r="AN3042" s="1" t="s">
        <v>23098</v>
      </c>
      <c r="AO3042" s="1" t="s">
        <v>86</v>
      </c>
      <c r="AP3042" s="1" t="s">
        <v>86</v>
      </c>
      <c r="AQ3042" s="1" t="s">
        <v>14</v>
      </c>
      <c r="AR3042" s="1" t="s">
        <v>30</v>
      </c>
      <c r="AS3042" s="1" t="s">
        <v>23090</v>
      </c>
      <c r="AT3042" s="1" t="s">
        <v>101</v>
      </c>
    </row>
    <row r="3043" spans="1:46" x14ac:dyDescent="0.25">
      <c r="A3043" s="1" t="s">
        <v>20727</v>
      </c>
      <c r="B3043" s="2" t="s">
        <v>23101</v>
      </c>
      <c r="C3043" s="2" t="s">
        <v>23109</v>
      </c>
      <c r="D3043" s="1">
        <v>0</v>
      </c>
      <c r="E3043" s="1">
        <v>1</v>
      </c>
      <c r="F3043" s="1">
        <v>1</v>
      </c>
      <c r="G3043" s="1">
        <v>2</v>
      </c>
      <c r="H3043" s="6">
        <v>0.5</v>
      </c>
      <c r="I3043">
        <v>1</v>
      </c>
      <c r="J3043" s="1">
        <v>24</v>
      </c>
      <c r="K3043" s="1">
        <v>0</v>
      </c>
      <c r="L3043" s="1">
        <v>515</v>
      </c>
      <c r="M3043" s="6">
        <v>0.16</v>
      </c>
      <c r="N3043" s="4">
        <v>2160</v>
      </c>
      <c r="O3043" s="4">
        <v>180</v>
      </c>
      <c r="P3043" s="4">
        <v>150</v>
      </c>
      <c r="Q3043" s="3">
        <v>0.22</v>
      </c>
      <c r="R3043" s="1">
        <v>24</v>
      </c>
      <c r="S3043" s="1">
        <v>150</v>
      </c>
      <c r="T3043" s="1">
        <v>23</v>
      </c>
      <c r="U3043" s="1">
        <v>1</v>
      </c>
      <c r="V3043" s="1">
        <v>18</v>
      </c>
      <c r="W3043" s="1">
        <v>0</v>
      </c>
      <c r="X3043" s="1">
        <v>1</v>
      </c>
      <c r="Y3043" s="1">
        <v>1</v>
      </c>
      <c r="Z3043" s="1">
        <v>4</v>
      </c>
      <c r="AA3043" s="1">
        <v>1</v>
      </c>
      <c r="AB3043" s="1">
        <v>1</v>
      </c>
      <c r="AC3043" s="1">
        <v>412</v>
      </c>
      <c r="AD3043" s="1">
        <v>0</v>
      </c>
      <c r="AE3043" s="1">
        <v>0</v>
      </c>
      <c r="AF3043" s="1">
        <v>160</v>
      </c>
      <c r="AG3043" s="1">
        <v>13</v>
      </c>
      <c r="AH3043" s="1">
        <v>0</v>
      </c>
      <c r="AI3043" s="1">
        <v>585</v>
      </c>
      <c r="AJ3043" s="1" t="s">
        <v>10759</v>
      </c>
      <c r="AK3043" s="1" t="s">
        <v>10760</v>
      </c>
      <c r="AL3043" s="1" t="s">
        <v>10761</v>
      </c>
      <c r="AM3043" s="1" t="s">
        <v>16</v>
      </c>
      <c r="AN3043" s="1" t="s">
        <v>23097</v>
      </c>
      <c r="AO3043" s="1" t="s">
        <v>86</v>
      </c>
      <c r="AP3043" s="1" t="s">
        <v>57</v>
      </c>
      <c r="AQ3043" s="1" t="s">
        <v>14</v>
      </c>
      <c r="AR3043" s="1" t="s">
        <v>19</v>
      </c>
      <c r="AS3043" s="1" t="s">
        <v>23091</v>
      </c>
      <c r="AT3043" s="1" t="s">
        <v>101</v>
      </c>
    </row>
    <row r="3044" spans="1:46" x14ac:dyDescent="0.25">
      <c r="A3044" s="1" t="s">
        <v>19618</v>
      </c>
      <c r="B3044" s="2" t="s">
        <v>23101</v>
      </c>
      <c r="C3044" s="2" t="s">
        <v>23109</v>
      </c>
      <c r="D3044" s="1">
        <v>0</v>
      </c>
      <c r="E3044" s="1">
        <v>0</v>
      </c>
      <c r="F3044" s="1">
        <v>1</v>
      </c>
      <c r="G3044" s="1">
        <v>1</v>
      </c>
      <c r="H3044" s="6">
        <v>1</v>
      </c>
      <c r="I3044">
        <v>0</v>
      </c>
      <c r="J3044" s="1">
        <v>29</v>
      </c>
      <c r="K3044" s="1">
        <v>1</v>
      </c>
      <c r="L3044" s="1">
        <v>589</v>
      </c>
      <c r="M3044" s="6">
        <v>0.1</v>
      </c>
      <c r="N3044" s="4">
        <v>2650</v>
      </c>
      <c r="O3044" s="4">
        <v>200</v>
      </c>
      <c r="P3044" s="4">
        <v>370</v>
      </c>
      <c r="Q3044" s="3">
        <v>0.25</v>
      </c>
      <c r="R3044" s="1">
        <v>24</v>
      </c>
      <c r="S3044" s="1">
        <v>370</v>
      </c>
      <c r="T3044" s="1">
        <v>49</v>
      </c>
      <c r="U3044" s="1">
        <v>1</v>
      </c>
      <c r="V3044" s="1">
        <v>18</v>
      </c>
      <c r="W3044" s="1">
        <v>0</v>
      </c>
      <c r="X3044" s="1">
        <v>1</v>
      </c>
      <c r="Y3044" s="1">
        <v>0</v>
      </c>
      <c r="Z3044" s="1">
        <v>3</v>
      </c>
      <c r="AA3044" s="1">
        <v>1</v>
      </c>
      <c r="AB3044" s="1">
        <v>0</v>
      </c>
      <c r="AC3044" s="1">
        <v>0</v>
      </c>
      <c r="AD3044" s="1">
        <v>0</v>
      </c>
      <c r="AE3044" s="1">
        <v>0</v>
      </c>
      <c r="AF3044" s="1">
        <v>0</v>
      </c>
      <c r="AG3044" s="1">
        <v>40</v>
      </c>
      <c r="AH3044" s="1">
        <v>0</v>
      </c>
      <c r="AI3044" s="1">
        <v>40</v>
      </c>
      <c r="AJ3044" s="1" t="s">
        <v>7710</v>
      </c>
      <c r="AK3044" s="1" t="s">
        <v>7711</v>
      </c>
      <c r="AL3044" s="1" t="s">
        <v>7712</v>
      </c>
      <c r="AM3044" s="1" t="s">
        <v>12</v>
      </c>
      <c r="AN3044" s="1" t="s">
        <v>23098</v>
      </c>
      <c r="AO3044" s="1" t="s">
        <v>86</v>
      </c>
      <c r="AP3044" s="1" t="s">
        <v>57</v>
      </c>
      <c r="AQ3044" s="1" t="s">
        <v>14</v>
      </c>
      <c r="AR3044" s="1" t="s">
        <v>30</v>
      </c>
      <c r="AS3044" s="1" t="s">
        <v>23091</v>
      </c>
      <c r="AT3044" s="1" t="s">
        <v>26</v>
      </c>
    </row>
    <row r="3045" spans="1:46" x14ac:dyDescent="0.25">
      <c r="A3045" s="1" t="s">
        <v>22470</v>
      </c>
      <c r="B3045" s="2" t="s">
        <v>23101</v>
      </c>
      <c r="C3045" s="2" t="s">
        <v>23109</v>
      </c>
      <c r="D3045" s="1">
        <v>0</v>
      </c>
      <c r="E3045" s="1">
        <v>0</v>
      </c>
      <c r="F3045" s="1">
        <v>1</v>
      </c>
      <c r="G3045" s="1">
        <v>1</v>
      </c>
      <c r="H3045" s="6">
        <v>1</v>
      </c>
      <c r="I3045">
        <v>0</v>
      </c>
      <c r="J3045" s="1">
        <v>26</v>
      </c>
      <c r="K3045" s="1">
        <v>0</v>
      </c>
      <c r="L3045" s="1">
        <v>600</v>
      </c>
      <c r="M3045" s="6">
        <v>0.08</v>
      </c>
      <c r="N3045" s="4">
        <v>2500</v>
      </c>
      <c r="O3045" s="4">
        <v>210</v>
      </c>
      <c r="P3045" s="4">
        <v>300</v>
      </c>
      <c r="Q3045" s="3">
        <v>0.35</v>
      </c>
      <c r="R3045" s="1">
        <v>24</v>
      </c>
      <c r="S3045" s="1">
        <v>300</v>
      </c>
      <c r="T3045" s="1">
        <v>43</v>
      </c>
      <c r="U3045" s="1">
        <v>1</v>
      </c>
      <c r="V3045" s="1">
        <v>18</v>
      </c>
      <c r="W3045" s="1">
        <v>0</v>
      </c>
      <c r="X3045" s="1">
        <v>0</v>
      </c>
      <c r="Y3045" s="1">
        <v>1</v>
      </c>
      <c r="Z3045" s="1">
        <v>1</v>
      </c>
      <c r="AA3045" s="1">
        <v>1</v>
      </c>
      <c r="AB3045" s="1">
        <v>0</v>
      </c>
      <c r="AC3045" s="1">
        <v>0</v>
      </c>
      <c r="AD3045" s="1">
        <v>0</v>
      </c>
      <c r="AE3045" s="1">
        <v>0</v>
      </c>
      <c r="AF3045" s="1">
        <v>0</v>
      </c>
      <c r="AG3045" s="1">
        <v>0</v>
      </c>
      <c r="AH3045" s="1">
        <v>0</v>
      </c>
      <c r="AI3045" s="1">
        <v>0</v>
      </c>
      <c r="AJ3045" s="1" t="s">
        <v>8216</v>
      </c>
      <c r="AK3045" s="1" t="s">
        <v>15418</v>
      </c>
      <c r="AL3045" s="1" t="s">
        <v>15419</v>
      </c>
      <c r="AM3045" s="1" t="s">
        <v>12</v>
      </c>
      <c r="AN3045" s="1" t="s">
        <v>23097</v>
      </c>
      <c r="AO3045" s="1" t="s">
        <v>86</v>
      </c>
      <c r="AP3045" s="1" t="s">
        <v>57</v>
      </c>
      <c r="AQ3045" s="1" t="s">
        <v>25</v>
      </c>
      <c r="AR3045" s="1" t="s">
        <v>19</v>
      </c>
      <c r="AS3045" s="1" t="s">
        <v>23091</v>
      </c>
      <c r="AT3045" s="1" t="s">
        <v>26</v>
      </c>
    </row>
    <row r="3046" spans="1:46" x14ac:dyDescent="0.25">
      <c r="A3046" s="1" t="s">
        <v>23045</v>
      </c>
      <c r="B3046" s="2" t="s">
        <v>23101</v>
      </c>
      <c r="C3046" s="2" t="s">
        <v>23109</v>
      </c>
      <c r="D3046" s="1">
        <v>0</v>
      </c>
      <c r="E3046" s="1">
        <v>0</v>
      </c>
      <c r="F3046" s="1">
        <v>1</v>
      </c>
      <c r="G3046" s="1">
        <v>1</v>
      </c>
      <c r="H3046" s="6">
        <v>1</v>
      </c>
      <c r="I3046">
        <v>0</v>
      </c>
      <c r="J3046" s="1">
        <v>30</v>
      </c>
      <c r="K3046" s="1">
        <v>1</v>
      </c>
      <c r="L3046" s="1">
        <v>544</v>
      </c>
      <c r="M3046" s="6">
        <v>0.49</v>
      </c>
      <c r="N3046" s="4">
        <v>2208</v>
      </c>
      <c r="O3046" s="4">
        <v>185</v>
      </c>
      <c r="P3046" s="4">
        <v>150</v>
      </c>
      <c r="Q3046" s="3">
        <v>0.3</v>
      </c>
      <c r="R3046" s="1">
        <v>18</v>
      </c>
      <c r="S3046" s="1">
        <v>150</v>
      </c>
      <c r="T3046" s="1">
        <v>20</v>
      </c>
      <c r="U3046" s="1">
        <v>1</v>
      </c>
      <c r="V3046" s="1">
        <v>18</v>
      </c>
      <c r="W3046" s="1">
        <v>0</v>
      </c>
      <c r="X3046" s="1">
        <v>0</v>
      </c>
      <c r="Y3046" s="1">
        <v>0</v>
      </c>
      <c r="Z3046" s="1">
        <v>3</v>
      </c>
      <c r="AA3046" s="1">
        <v>0</v>
      </c>
      <c r="AB3046" s="1">
        <v>0</v>
      </c>
      <c r="AC3046" s="1">
        <v>564</v>
      </c>
      <c r="AD3046" s="1">
        <v>374</v>
      </c>
      <c r="AE3046" s="1">
        <v>0</v>
      </c>
      <c r="AF3046" s="1">
        <v>915</v>
      </c>
      <c r="AG3046" s="1">
        <v>0</v>
      </c>
      <c r="AH3046" s="1">
        <v>0</v>
      </c>
      <c r="AI3046" s="1">
        <v>1853</v>
      </c>
      <c r="AJ3046" s="1" t="s">
        <v>16949</v>
      </c>
      <c r="AK3046" s="1" t="s">
        <v>16950</v>
      </c>
      <c r="AL3046" s="1" t="s">
        <v>16951</v>
      </c>
      <c r="AM3046" s="1" t="s">
        <v>12</v>
      </c>
      <c r="AN3046" s="1" t="s">
        <v>23098</v>
      </c>
      <c r="AO3046" s="1" t="s">
        <v>86</v>
      </c>
      <c r="AP3046" s="1" t="s">
        <v>57</v>
      </c>
      <c r="AQ3046" s="1" t="s">
        <v>25</v>
      </c>
      <c r="AR3046" s="1" t="s">
        <v>30</v>
      </c>
      <c r="AS3046" s="1" t="s">
        <v>23090</v>
      </c>
      <c r="AT3046" s="1" t="s">
        <v>26</v>
      </c>
    </row>
    <row r="3047" spans="1:46" x14ac:dyDescent="0.25">
      <c r="A3047" s="1" t="s">
        <v>19631</v>
      </c>
      <c r="B3047" s="2" t="s">
        <v>23101</v>
      </c>
      <c r="C3047" s="2" t="s">
        <v>23109</v>
      </c>
      <c r="D3047" s="1">
        <v>0</v>
      </c>
      <c r="E3047" s="1">
        <v>0</v>
      </c>
      <c r="F3047" s="1">
        <v>1</v>
      </c>
      <c r="G3047" s="1">
        <v>1</v>
      </c>
      <c r="H3047" s="6">
        <v>1</v>
      </c>
      <c r="I3047">
        <v>0</v>
      </c>
      <c r="J3047" s="1">
        <v>32</v>
      </c>
      <c r="K3047" s="1">
        <v>1</v>
      </c>
      <c r="L3047" s="1">
        <v>505</v>
      </c>
      <c r="M3047" s="6">
        <v>0.19</v>
      </c>
      <c r="N3047" s="4">
        <v>2300</v>
      </c>
      <c r="O3047" s="4">
        <v>170</v>
      </c>
      <c r="P3047" s="4">
        <v>300</v>
      </c>
      <c r="Q3047" s="3">
        <v>0.35</v>
      </c>
      <c r="R3047" s="1">
        <v>12</v>
      </c>
      <c r="S3047" s="1">
        <v>300</v>
      </c>
      <c r="T3047" s="1">
        <v>37</v>
      </c>
      <c r="U3047" s="1">
        <v>1</v>
      </c>
      <c r="V3047" s="1">
        <v>18</v>
      </c>
      <c r="W3047" s="1">
        <v>0</v>
      </c>
      <c r="X3047" s="1">
        <v>0</v>
      </c>
      <c r="Y3047" s="1">
        <v>1</v>
      </c>
      <c r="Z3047" s="1">
        <v>4</v>
      </c>
      <c r="AA3047" s="1">
        <v>0</v>
      </c>
      <c r="AB3047" s="1">
        <v>0</v>
      </c>
      <c r="AC3047" s="1">
        <v>116</v>
      </c>
      <c r="AD3047" s="1">
        <v>0</v>
      </c>
      <c r="AE3047" s="1">
        <v>0</v>
      </c>
      <c r="AF3047" s="1">
        <v>0</v>
      </c>
      <c r="AG3047" s="1">
        <v>0</v>
      </c>
      <c r="AH3047" s="1">
        <v>0</v>
      </c>
      <c r="AI3047" s="1">
        <v>116</v>
      </c>
      <c r="AJ3047" s="1" t="s">
        <v>7747</v>
      </c>
      <c r="AK3047" s="1" t="s">
        <v>7748</v>
      </c>
      <c r="AL3047" s="1" t="s">
        <v>7749</v>
      </c>
      <c r="AM3047" s="1" t="s">
        <v>12</v>
      </c>
      <c r="AN3047" s="1" t="s">
        <v>23098</v>
      </c>
      <c r="AO3047" s="1" t="s">
        <v>86</v>
      </c>
      <c r="AP3047" s="1" t="s">
        <v>57</v>
      </c>
      <c r="AQ3047" s="1" t="s">
        <v>25</v>
      </c>
      <c r="AR3047" s="1" t="s">
        <v>19</v>
      </c>
      <c r="AS3047" s="1" t="s">
        <v>23090</v>
      </c>
      <c r="AT3047" s="1" t="s">
        <v>26</v>
      </c>
    </row>
    <row r="3048" spans="1:46" x14ac:dyDescent="0.25">
      <c r="A3048" s="1" t="s">
        <v>19044</v>
      </c>
      <c r="B3048" s="2" t="s">
        <v>23101</v>
      </c>
      <c r="C3048" s="2" t="s">
        <v>23109</v>
      </c>
      <c r="D3048" s="1">
        <v>0</v>
      </c>
      <c r="E3048" s="1">
        <v>0</v>
      </c>
      <c r="F3048" s="1">
        <v>2</v>
      </c>
      <c r="G3048" s="1">
        <v>2</v>
      </c>
      <c r="H3048" s="6">
        <v>1</v>
      </c>
      <c r="I3048">
        <v>0</v>
      </c>
      <c r="J3048" s="1">
        <v>29</v>
      </c>
      <c r="K3048" s="1">
        <v>1</v>
      </c>
      <c r="L3048" s="1">
        <v>600</v>
      </c>
      <c r="M3048" s="6">
        <v>0.26</v>
      </c>
      <c r="N3048" s="4">
        <v>2400</v>
      </c>
      <c r="O3048" s="4">
        <v>200</v>
      </c>
      <c r="P3048" s="4">
        <v>200</v>
      </c>
      <c r="Q3048" s="3">
        <v>0.25</v>
      </c>
      <c r="R3048" s="1">
        <v>24</v>
      </c>
      <c r="S3048" s="1">
        <v>200</v>
      </c>
      <c r="T3048" s="1">
        <v>24</v>
      </c>
      <c r="U3048" s="1">
        <v>1</v>
      </c>
      <c r="V3048" s="1">
        <v>18</v>
      </c>
      <c r="W3048" s="1">
        <v>0</v>
      </c>
      <c r="X3048" s="1">
        <v>0</v>
      </c>
      <c r="Y3048" s="1">
        <v>1</v>
      </c>
      <c r="Z3048" s="1">
        <v>1</v>
      </c>
      <c r="AA3048" s="1">
        <v>1</v>
      </c>
      <c r="AB3048" s="1">
        <v>0</v>
      </c>
      <c r="AC3048" s="1">
        <v>0</v>
      </c>
      <c r="AD3048" s="1">
        <v>0</v>
      </c>
      <c r="AE3048" s="1">
        <v>0</v>
      </c>
      <c r="AF3048" s="1">
        <v>828</v>
      </c>
      <c r="AG3048" s="1">
        <v>0</v>
      </c>
      <c r="AH3048" s="1">
        <v>0</v>
      </c>
      <c r="AI3048" s="1">
        <v>828</v>
      </c>
      <c r="AJ3048" s="1" t="s">
        <v>6109</v>
      </c>
      <c r="AK3048" s="1" t="s">
        <v>6110</v>
      </c>
      <c r="AL3048" s="1" t="s">
        <v>6111</v>
      </c>
      <c r="AM3048" s="1" t="s">
        <v>12</v>
      </c>
      <c r="AN3048" s="1" t="s">
        <v>23098</v>
      </c>
      <c r="AO3048" s="1" t="s">
        <v>86</v>
      </c>
      <c r="AP3048" s="1" t="s">
        <v>57</v>
      </c>
      <c r="AQ3048" s="1" t="s">
        <v>25</v>
      </c>
      <c r="AR3048" s="1" t="s">
        <v>19</v>
      </c>
      <c r="AS3048" s="1" t="s">
        <v>23091</v>
      </c>
      <c r="AT3048" s="1" t="s">
        <v>26</v>
      </c>
    </row>
    <row r="3049" spans="1:46" x14ac:dyDescent="0.25">
      <c r="A3049" s="1" t="s">
        <v>21297</v>
      </c>
      <c r="B3049" s="2" t="s">
        <v>23101</v>
      </c>
      <c r="C3049" s="2" t="s">
        <v>23109</v>
      </c>
      <c r="D3049" s="1">
        <v>0</v>
      </c>
      <c r="E3049" s="1">
        <v>1</v>
      </c>
      <c r="F3049" s="1">
        <v>1</v>
      </c>
      <c r="G3049" s="1">
        <v>2</v>
      </c>
      <c r="H3049" s="6">
        <v>0.5</v>
      </c>
      <c r="I3049">
        <v>1</v>
      </c>
      <c r="J3049" s="1">
        <v>34</v>
      </c>
      <c r="K3049" s="1">
        <v>0</v>
      </c>
      <c r="L3049" s="1">
        <v>619</v>
      </c>
      <c r="M3049" s="6">
        <v>0.56999999999999995</v>
      </c>
      <c r="N3049" s="4">
        <v>2500</v>
      </c>
      <c r="O3049" s="4">
        <v>150</v>
      </c>
      <c r="P3049" s="4">
        <v>400</v>
      </c>
      <c r="Q3049" s="3">
        <v>0.27</v>
      </c>
      <c r="R3049" s="1">
        <v>24</v>
      </c>
      <c r="S3049" s="1">
        <v>400</v>
      </c>
      <c r="T3049" s="1">
        <v>47</v>
      </c>
      <c r="U3049" s="1">
        <v>0</v>
      </c>
      <c r="V3049" s="1">
        <v>18</v>
      </c>
      <c r="W3049" s="1">
        <v>1</v>
      </c>
      <c r="X3049" s="1">
        <v>1</v>
      </c>
      <c r="Y3049" s="1">
        <v>1</v>
      </c>
      <c r="Z3049" s="1">
        <v>2</v>
      </c>
      <c r="AA3049" s="1">
        <v>1</v>
      </c>
      <c r="AB3049" s="1">
        <v>1</v>
      </c>
      <c r="AC3049" s="1">
        <v>622</v>
      </c>
      <c r="AD3049" s="1">
        <v>0</v>
      </c>
      <c r="AE3049" s="1">
        <v>0</v>
      </c>
      <c r="AF3049" s="1">
        <v>436</v>
      </c>
      <c r="AG3049" s="1">
        <v>0</v>
      </c>
      <c r="AH3049" s="1">
        <v>700</v>
      </c>
      <c r="AI3049" s="1">
        <v>1758</v>
      </c>
      <c r="AJ3049" s="1" t="s">
        <v>12295</v>
      </c>
      <c r="AK3049" s="1" t="s">
        <v>12296</v>
      </c>
      <c r="AL3049" s="1" t="s">
        <v>12297</v>
      </c>
      <c r="AM3049" s="1" t="s">
        <v>16</v>
      </c>
      <c r="AN3049" s="1" t="s">
        <v>23097</v>
      </c>
      <c r="AO3049" s="1" t="s">
        <v>364</v>
      </c>
      <c r="AP3049" s="1" t="s">
        <v>86</v>
      </c>
      <c r="AQ3049" s="1" t="s">
        <v>14</v>
      </c>
      <c r="AR3049" s="1" t="s">
        <v>19</v>
      </c>
      <c r="AS3049" s="1" t="s">
        <v>23091</v>
      </c>
      <c r="AT3049" s="1" t="s">
        <v>101</v>
      </c>
    </row>
    <row r="3050" spans="1:46" x14ac:dyDescent="0.25">
      <c r="A3050" s="1" t="s">
        <v>23066</v>
      </c>
      <c r="B3050" s="2" t="s">
        <v>23101</v>
      </c>
      <c r="C3050" s="2" t="s">
        <v>23109</v>
      </c>
      <c r="D3050" s="1">
        <v>0</v>
      </c>
      <c r="E3050" s="1">
        <v>0</v>
      </c>
      <c r="F3050" s="1">
        <v>1</v>
      </c>
      <c r="G3050" s="1">
        <v>1</v>
      </c>
      <c r="H3050" s="6">
        <v>1</v>
      </c>
      <c r="I3050">
        <v>1</v>
      </c>
      <c r="J3050" s="1">
        <v>33</v>
      </c>
      <c r="K3050" s="1">
        <v>0</v>
      </c>
      <c r="L3050" s="1">
        <v>515</v>
      </c>
      <c r="M3050" s="6">
        <v>0.75</v>
      </c>
      <c r="N3050" s="4">
        <v>2000</v>
      </c>
      <c r="O3050" s="4">
        <v>165</v>
      </c>
      <c r="P3050" s="4">
        <v>200</v>
      </c>
      <c r="Q3050" s="3">
        <v>0.3</v>
      </c>
      <c r="R3050" s="1">
        <v>24</v>
      </c>
      <c r="S3050" s="1">
        <v>200</v>
      </c>
      <c r="T3050" s="1">
        <v>28</v>
      </c>
      <c r="U3050" s="1">
        <v>1</v>
      </c>
      <c r="V3050" s="1">
        <v>18</v>
      </c>
      <c r="W3050" s="1">
        <v>1</v>
      </c>
      <c r="X3050" s="1">
        <v>0</v>
      </c>
      <c r="Y3050" s="1">
        <v>0</v>
      </c>
      <c r="Z3050" s="1">
        <v>6</v>
      </c>
      <c r="AA3050" s="1">
        <v>0</v>
      </c>
      <c r="AB3050" s="1">
        <v>1</v>
      </c>
      <c r="AC3050" s="1">
        <v>0</v>
      </c>
      <c r="AD3050" s="1">
        <v>0</v>
      </c>
      <c r="AE3050" s="1">
        <v>0</v>
      </c>
      <c r="AF3050" s="1">
        <v>1425</v>
      </c>
      <c r="AG3050" s="1">
        <v>20</v>
      </c>
      <c r="AH3050" s="1">
        <v>400</v>
      </c>
      <c r="AI3050" s="1">
        <v>1845</v>
      </c>
      <c r="AJ3050" s="1" t="s">
        <v>9653</v>
      </c>
      <c r="AK3050" s="1" t="s">
        <v>17005</v>
      </c>
      <c r="AL3050" s="1" t="s">
        <v>17006</v>
      </c>
      <c r="AM3050" s="1" t="s">
        <v>16</v>
      </c>
      <c r="AN3050" s="1" t="s">
        <v>23097</v>
      </c>
      <c r="AO3050" s="1" t="s">
        <v>86</v>
      </c>
      <c r="AP3050" s="1" t="s">
        <v>86</v>
      </c>
      <c r="AQ3050" s="1" t="s">
        <v>25</v>
      </c>
      <c r="AR3050" s="1" t="s">
        <v>30</v>
      </c>
      <c r="AS3050" s="1" t="s">
        <v>23090</v>
      </c>
      <c r="AT3050" s="1" t="s">
        <v>101</v>
      </c>
    </row>
    <row r="3051" spans="1:46" x14ac:dyDescent="0.25">
      <c r="A3051" s="1" t="s">
        <v>20253</v>
      </c>
      <c r="B3051" s="2" t="s">
        <v>23076</v>
      </c>
      <c r="C3051" s="2" t="s">
        <v>23104</v>
      </c>
      <c r="D3051" s="1">
        <v>0</v>
      </c>
      <c r="E3051" s="1">
        <v>0</v>
      </c>
      <c r="F3051" s="1">
        <v>2</v>
      </c>
      <c r="G3051" s="1">
        <v>2</v>
      </c>
      <c r="H3051" s="6">
        <v>1</v>
      </c>
      <c r="I3051">
        <v>1</v>
      </c>
      <c r="J3051" s="1">
        <v>37</v>
      </c>
      <c r="K3051" s="1">
        <v>1</v>
      </c>
      <c r="L3051" s="1">
        <v>522</v>
      </c>
      <c r="M3051" s="6">
        <v>0.05</v>
      </c>
      <c r="N3051" s="4">
        <v>4000</v>
      </c>
      <c r="O3051" s="4">
        <v>300</v>
      </c>
      <c r="P3051" s="4">
        <v>150</v>
      </c>
      <c r="Q3051" s="3">
        <v>0.4</v>
      </c>
      <c r="R3051" s="1">
        <v>12</v>
      </c>
      <c r="S3051" s="1">
        <v>150</v>
      </c>
      <c r="T3051" s="1">
        <v>7</v>
      </c>
      <c r="U3051" s="1">
        <v>0</v>
      </c>
      <c r="V3051" s="1">
        <v>17</v>
      </c>
      <c r="W3051" s="1">
        <v>1</v>
      </c>
      <c r="X3051" s="1">
        <v>1</v>
      </c>
      <c r="Y3051" s="1">
        <v>0</v>
      </c>
      <c r="Z3051" s="1">
        <v>2</v>
      </c>
      <c r="AA3051" s="1">
        <v>0</v>
      </c>
      <c r="AB3051" s="1">
        <v>1</v>
      </c>
      <c r="AC3051" s="1">
        <v>0</v>
      </c>
      <c r="AD3051" s="1">
        <v>0</v>
      </c>
      <c r="AE3051" s="1">
        <v>0</v>
      </c>
      <c r="AF3051" s="1">
        <v>0</v>
      </c>
      <c r="AG3051" s="1">
        <v>0</v>
      </c>
      <c r="AH3051" s="1">
        <v>0</v>
      </c>
      <c r="AI3051" s="1">
        <v>0</v>
      </c>
      <c r="AJ3051" s="1" t="s">
        <v>622</v>
      </c>
      <c r="AK3051" s="1" t="s">
        <v>9437</v>
      </c>
      <c r="AL3051" s="1" t="s">
        <v>9438</v>
      </c>
      <c r="AM3051" s="1" t="s">
        <v>16</v>
      </c>
      <c r="AN3051" s="1" t="s">
        <v>23098</v>
      </c>
      <c r="AO3051" s="1" t="s">
        <v>364</v>
      </c>
      <c r="AP3051" s="1" t="s">
        <v>86</v>
      </c>
      <c r="AQ3051" s="1" t="s">
        <v>14</v>
      </c>
      <c r="AR3051" s="1" t="s">
        <v>30</v>
      </c>
      <c r="AS3051" s="1" t="s">
        <v>23090</v>
      </c>
      <c r="AT3051" s="1" t="s">
        <v>101</v>
      </c>
    </row>
    <row r="3052" spans="1:46" x14ac:dyDescent="0.25">
      <c r="A3052" s="1" t="s">
        <v>21349</v>
      </c>
      <c r="B3052" s="2" t="s">
        <v>23076</v>
      </c>
      <c r="C3052" s="2" t="s">
        <v>23104</v>
      </c>
      <c r="D3052" s="1">
        <v>3</v>
      </c>
      <c r="E3052" s="1">
        <v>1</v>
      </c>
      <c r="F3052" s="1">
        <v>3</v>
      </c>
      <c r="G3052" s="1">
        <v>7</v>
      </c>
      <c r="H3052" s="6">
        <v>0.42857142857142855</v>
      </c>
      <c r="I3052">
        <v>1</v>
      </c>
      <c r="J3052" s="1">
        <v>34</v>
      </c>
      <c r="K3052" s="1">
        <v>0</v>
      </c>
      <c r="L3052" s="1">
        <v>450</v>
      </c>
      <c r="M3052" s="6">
        <v>0.55000000000000004</v>
      </c>
      <c r="N3052" s="4">
        <v>2300</v>
      </c>
      <c r="O3052" s="4">
        <v>191</v>
      </c>
      <c r="P3052" s="4">
        <v>800</v>
      </c>
      <c r="Q3052" s="3">
        <v>0.33</v>
      </c>
      <c r="R3052" s="1">
        <v>36</v>
      </c>
      <c r="S3052" s="1">
        <v>800</v>
      </c>
      <c r="T3052" s="1">
        <v>29</v>
      </c>
      <c r="U3052" s="1">
        <v>0</v>
      </c>
      <c r="V3052" s="1">
        <v>17</v>
      </c>
      <c r="W3052" s="1">
        <v>0</v>
      </c>
      <c r="X3052" s="1">
        <v>0</v>
      </c>
      <c r="Y3052" s="1">
        <v>1</v>
      </c>
      <c r="Z3052" s="1">
        <v>6</v>
      </c>
      <c r="AA3052" s="1">
        <v>0</v>
      </c>
      <c r="AB3052" s="1">
        <v>1</v>
      </c>
      <c r="AC3052" s="1">
        <v>0</v>
      </c>
      <c r="AD3052" s="1">
        <v>1900</v>
      </c>
      <c r="AE3052" s="1">
        <v>0</v>
      </c>
      <c r="AF3052" s="1">
        <v>0</v>
      </c>
      <c r="AG3052" s="1">
        <v>0</v>
      </c>
      <c r="AH3052" s="1">
        <v>0</v>
      </c>
      <c r="AI3052" s="1">
        <v>1900</v>
      </c>
      <c r="AJ3052" s="1" t="s">
        <v>28</v>
      </c>
      <c r="AK3052" s="1" t="s">
        <v>12412</v>
      </c>
      <c r="AL3052" s="1" t="s">
        <v>12413</v>
      </c>
      <c r="AM3052" s="1" t="s">
        <v>16</v>
      </c>
      <c r="AN3052" s="1" t="s">
        <v>23097</v>
      </c>
      <c r="AO3052" s="1" t="s">
        <v>364</v>
      </c>
      <c r="AP3052" s="1" t="s">
        <v>57</v>
      </c>
      <c r="AQ3052" s="1" t="s">
        <v>25</v>
      </c>
      <c r="AR3052" s="1" t="s">
        <v>19</v>
      </c>
      <c r="AS3052" s="1" t="s">
        <v>23090</v>
      </c>
      <c r="AT3052" s="1" t="s">
        <v>101</v>
      </c>
    </row>
    <row r="3053" spans="1:46" x14ac:dyDescent="0.25">
      <c r="A3053" s="1" t="s">
        <v>19722</v>
      </c>
      <c r="B3053" s="2" t="s">
        <v>23076</v>
      </c>
      <c r="C3053" s="2" t="s">
        <v>23105</v>
      </c>
      <c r="D3053" s="1">
        <v>0</v>
      </c>
      <c r="E3053" s="1">
        <v>1</v>
      </c>
      <c r="F3053" s="1">
        <v>3</v>
      </c>
      <c r="G3053" s="1">
        <v>4</v>
      </c>
      <c r="H3053" s="6">
        <v>0.75</v>
      </c>
      <c r="I3053">
        <v>1</v>
      </c>
      <c r="J3053" s="1">
        <v>38</v>
      </c>
      <c r="K3053" s="1">
        <v>0</v>
      </c>
      <c r="L3053" s="1">
        <v>651</v>
      </c>
      <c r="M3053" s="6">
        <v>0.17</v>
      </c>
      <c r="N3053" s="4">
        <v>1048</v>
      </c>
      <c r="O3053" s="4">
        <v>80</v>
      </c>
      <c r="P3053" s="4">
        <v>250</v>
      </c>
      <c r="Q3053" s="3">
        <v>0.35</v>
      </c>
      <c r="R3053" s="1">
        <v>24</v>
      </c>
      <c r="S3053" s="1">
        <v>250</v>
      </c>
      <c r="T3053" s="1">
        <v>41</v>
      </c>
      <c r="U3053" s="1">
        <v>1</v>
      </c>
      <c r="V3053" s="1">
        <v>17</v>
      </c>
      <c r="W3053" s="1">
        <v>0</v>
      </c>
      <c r="X3053" s="1">
        <v>0</v>
      </c>
      <c r="Y3053" s="1">
        <v>0</v>
      </c>
      <c r="Z3053" s="1">
        <v>3</v>
      </c>
      <c r="AA3053" s="1">
        <v>1</v>
      </c>
      <c r="AB3053" s="1">
        <v>1</v>
      </c>
      <c r="AC3053" s="1">
        <v>0</v>
      </c>
      <c r="AD3053" s="1">
        <v>0</v>
      </c>
      <c r="AE3053" s="1">
        <v>0</v>
      </c>
      <c r="AF3053" s="1">
        <v>0</v>
      </c>
      <c r="AG3053" s="1">
        <v>0</v>
      </c>
      <c r="AH3053" s="1">
        <v>0</v>
      </c>
      <c r="AI3053" s="1">
        <v>0</v>
      </c>
      <c r="AJ3053" s="1" t="s">
        <v>7981</v>
      </c>
      <c r="AK3053" s="1" t="s">
        <v>7982</v>
      </c>
      <c r="AL3053" s="1" t="s">
        <v>7983</v>
      </c>
      <c r="AM3053" s="1" t="s">
        <v>16</v>
      </c>
      <c r="AN3053" s="1" t="s">
        <v>23097</v>
      </c>
      <c r="AO3053" s="1" t="s">
        <v>86</v>
      </c>
      <c r="AP3053" s="1" t="s">
        <v>57</v>
      </c>
      <c r="AQ3053" s="1" t="s">
        <v>25</v>
      </c>
      <c r="AR3053" s="1" t="s">
        <v>30</v>
      </c>
      <c r="AS3053" s="1" t="s">
        <v>23091</v>
      </c>
      <c r="AT3053" s="1" t="s">
        <v>101</v>
      </c>
    </row>
    <row r="3054" spans="1:46" x14ac:dyDescent="0.25">
      <c r="A3054" s="1" t="s">
        <v>17115</v>
      </c>
      <c r="B3054" s="2" t="s">
        <v>23076</v>
      </c>
      <c r="C3054" s="2" t="s">
        <v>23105</v>
      </c>
      <c r="D3054" s="1">
        <v>0</v>
      </c>
      <c r="E3054" s="1">
        <v>1</v>
      </c>
      <c r="F3054" s="1">
        <v>1</v>
      </c>
      <c r="G3054" s="1">
        <v>2</v>
      </c>
      <c r="H3054" s="6">
        <v>0.5</v>
      </c>
      <c r="I3054">
        <v>1</v>
      </c>
      <c r="J3054" s="1">
        <v>45</v>
      </c>
      <c r="K3054" s="1">
        <v>0</v>
      </c>
      <c r="L3054" s="1">
        <v>615</v>
      </c>
      <c r="M3054" s="6">
        <v>0.12</v>
      </c>
      <c r="N3054" s="4">
        <v>3200</v>
      </c>
      <c r="O3054" s="4">
        <v>260</v>
      </c>
      <c r="P3054" s="4">
        <v>180</v>
      </c>
      <c r="Q3054" s="3">
        <v>0.38</v>
      </c>
      <c r="R3054" s="1">
        <v>24</v>
      </c>
      <c r="S3054" s="1">
        <v>180</v>
      </c>
      <c r="T3054" s="1">
        <v>33</v>
      </c>
      <c r="U3054" s="1">
        <v>1</v>
      </c>
      <c r="V3054" s="1">
        <v>17</v>
      </c>
      <c r="W3054" s="1">
        <v>0</v>
      </c>
      <c r="X3054" s="1">
        <v>1</v>
      </c>
      <c r="Y3054" s="1">
        <v>1</v>
      </c>
      <c r="Z3054" s="1">
        <v>2</v>
      </c>
      <c r="AA3054" s="1">
        <v>1</v>
      </c>
      <c r="AB3054" s="1">
        <v>1</v>
      </c>
      <c r="AC3054" s="1">
        <v>0</v>
      </c>
      <c r="AD3054" s="1">
        <v>0</v>
      </c>
      <c r="AE3054" s="1">
        <v>0</v>
      </c>
      <c r="AF3054" s="1">
        <v>0</v>
      </c>
      <c r="AG3054" s="1">
        <v>20</v>
      </c>
      <c r="AH3054" s="1">
        <v>250</v>
      </c>
      <c r="AI3054" s="1">
        <v>270</v>
      </c>
      <c r="AJ3054" s="1" t="s">
        <v>316</v>
      </c>
      <c r="AK3054" s="1" t="s">
        <v>317</v>
      </c>
      <c r="AL3054" s="1" t="s">
        <v>318</v>
      </c>
      <c r="AM3054" s="1" t="s">
        <v>16</v>
      </c>
      <c r="AN3054" s="1" t="s">
        <v>23097</v>
      </c>
      <c r="AO3054" s="1" t="s">
        <v>86</v>
      </c>
      <c r="AP3054" s="1" t="s">
        <v>57</v>
      </c>
      <c r="AQ3054" s="1" t="s">
        <v>14</v>
      </c>
      <c r="AR3054" s="1" t="s">
        <v>19</v>
      </c>
      <c r="AS3054" s="1" t="s">
        <v>23091</v>
      </c>
      <c r="AT3054" s="1" t="s">
        <v>101</v>
      </c>
    </row>
    <row r="3055" spans="1:46" x14ac:dyDescent="0.25">
      <c r="A3055" s="1" t="s">
        <v>18512</v>
      </c>
      <c r="B3055" s="2" t="s">
        <v>23076</v>
      </c>
      <c r="C3055" s="2" t="s">
        <v>23105</v>
      </c>
      <c r="D3055" s="1">
        <v>1</v>
      </c>
      <c r="E3055" s="1">
        <v>2</v>
      </c>
      <c r="F3055" s="1">
        <v>2</v>
      </c>
      <c r="G3055" s="1">
        <v>5</v>
      </c>
      <c r="H3055" s="6">
        <v>0.4</v>
      </c>
      <c r="I3055">
        <v>1</v>
      </c>
      <c r="J3055" s="1">
        <v>34</v>
      </c>
      <c r="K3055" s="1">
        <v>1</v>
      </c>
      <c r="L3055" s="1">
        <v>649</v>
      </c>
      <c r="M3055" s="6">
        <v>0.11</v>
      </c>
      <c r="N3055" s="4">
        <v>1495</v>
      </c>
      <c r="O3055" s="4">
        <v>120</v>
      </c>
      <c r="P3055" s="4">
        <v>250</v>
      </c>
      <c r="Q3055" s="3">
        <v>0.35</v>
      </c>
      <c r="R3055" s="1">
        <v>24</v>
      </c>
      <c r="S3055" s="1">
        <v>250</v>
      </c>
      <c r="T3055" s="1">
        <v>30</v>
      </c>
      <c r="U3055" s="1">
        <v>1</v>
      </c>
      <c r="V3055" s="1">
        <v>17</v>
      </c>
      <c r="W3055" s="1">
        <v>1</v>
      </c>
      <c r="X3055" s="1">
        <v>1</v>
      </c>
      <c r="Y3055" s="1">
        <v>1</v>
      </c>
      <c r="Z3055" s="1">
        <v>2</v>
      </c>
      <c r="AA3055" s="1">
        <v>1</v>
      </c>
      <c r="AB3055" s="1">
        <v>1</v>
      </c>
      <c r="AC3055" s="1">
        <v>0</v>
      </c>
      <c r="AD3055" s="1">
        <v>0</v>
      </c>
      <c r="AE3055" s="1">
        <v>0</v>
      </c>
      <c r="AF3055" s="1">
        <v>0</v>
      </c>
      <c r="AG3055" s="1">
        <v>0</v>
      </c>
      <c r="AH3055" s="1">
        <v>0</v>
      </c>
      <c r="AI3055" s="1">
        <v>0</v>
      </c>
      <c r="AJ3055" s="1" t="s">
        <v>493</v>
      </c>
      <c r="AK3055" s="1" t="s">
        <v>4558</v>
      </c>
      <c r="AL3055" s="1" t="s">
        <v>4559</v>
      </c>
      <c r="AM3055" s="1" t="s">
        <v>16</v>
      </c>
      <c r="AN3055" s="1" t="s">
        <v>23098</v>
      </c>
      <c r="AO3055" s="1" t="s">
        <v>86</v>
      </c>
      <c r="AP3055" s="1" t="s">
        <v>86</v>
      </c>
      <c r="AQ3055" s="1" t="s">
        <v>14</v>
      </c>
      <c r="AR3055" s="1" t="s">
        <v>19</v>
      </c>
      <c r="AS3055" s="1" t="s">
        <v>23091</v>
      </c>
      <c r="AT3055" s="1" t="s">
        <v>101</v>
      </c>
    </row>
    <row r="3056" spans="1:46" x14ac:dyDescent="0.25">
      <c r="A3056" s="1" t="s">
        <v>21588</v>
      </c>
      <c r="B3056" s="2" t="s">
        <v>23076</v>
      </c>
      <c r="C3056" s="2" t="s">
        <v>23106</v>
      </c>
      <c r="D3056" s="1">
        <v>0</v>
      </c>
      <c r="E3056" s="1">
        <v>0</v>
      </c>
      <c r="F3056" s="1">
        <v>2</v>
      </c>
      <c r="G3056" s="1">
        <v>2</v>
      </c>
      <c r="H3056" s="6">
        <v>1</v>
      </c>
      <c r="I3056">
        <v>0</v>
      </c>
      <c r="J3056" s="1">
        <v>48</v>
      </c>
      <c r="K3056" s="1">
        <v>0</v>
      </c>
      <c r="L3056" s="1">
        <v>659</v>
      </c>
      <c r="M3056" s="6">
        <v>0.16</v>
      </c>
      <c r="N3056" s="4">
        <v>3000</v>
      </c>
      <c r="O3056" s="4">
        <v>250</v>
      </c>
      <c r="P3056" s="4">
        <v>300</v>
      </c>
      <c r="Q3056" s="3">
        <v>0.3</v>
      </c>
      <c r="R3056" s="1">
        <v>12</v>
      </c>
      <c r="S3056" s="1">
        <v>300</v>
      </c>
      <c r="T3056" s="1">
        <v>55</v>
      </c>
      <c r="U3056" s="1">
        <v>1</v>
      </c>
      <c r="V3056" s="1">
        <v>17</v>
      </c>
      <c r="W3056" s="1">
        <v>0</v>
      </c>
      <c r="X3056" s="1">
        <v>1</v>
      </c>
      <c r="Y3056" s="1">
        <v>0</v>
      </c>
      <c r="Z3056" s="1">
        <v>4</v>
      </c>
      <c r="AA3056" s="1">
        <v>1</v>
      </c>
      <c r="AB3056" s="1">
        <v>0</v>
      </c>
      <c r="AC3056" s="1">
        <v>0</v>
      </c>
      <c r="AD3056" s="1">
        <v>0</v>
      </c>
      <c r="AE3056" s="1">
        <v>0</v>
      </c>
      <c r="AF3056" s="1">
        <v>0</v>
      </c>
      <c r="AG3056" s="1">
        <v>0</v>
      </c>
      <c r="AH3056" s="1">
        <v>200</v>
      </c>
      <c r="AI3056" s="1">
        <v>200</v>
      </c>
      <c r="AJ3056" s="1" t="s">
        <v>1138</v>
      </c>
      <c r="AK3056" s="1" t="s">
        <v>13058</v>
      </c>
      <c r="AL3056" s="1" t="s">
        <v>13059</v>
      </c>
      <c r="AM3056" s="1" t="s">
        <v>12</v>
      </c>
      <c r="AN3056" s="1" t="s">
        <v>23097</v>
      </c>
      <c r="AO3056" s="1" t="s">
        <v>86</v>
      </c>
      <c r="AP3056" s="1" t="s">
        <v>57</v>
      </c>
      <c r="AQ3056" s="1" t="s">
        <v>14</v>
      </c>
      <c r="AR3056" s="1" t="s">
        <v>30</v>
      </c>
      <c r="AS3056" s="1" t="s">
        <v>23091</v>
      </c>
      <c r="AT3056" s="1" t="s">
        <v>26</v>
      </c>
    </row>
    <row r="3057" spans="1:46" x14ac:dyDescent="0.25">
      <c r="A3057" s="1" t="s">
        <v>19356</v>
      </c>
      <c r="B3057" s="2" t="s">
        <v>23076</v>
      </c>
      <c r="C3057" s="2" t="s">
        <v>23107</v>
      </c>
      <c r="D3057" s="1">
        <v>0</v>
      </c>
      <c r="E3057" s="1">
        <v>3</v>
      </c>
      <c r="F3057" s="1">
        <v>2</v>
      </c>
      <c r="G3057" s="1">
        <v>5</v>
      </c>
      <c r="H3057" s="6">
        <v>0.4</v>
      </c>
      <c r="I3057">
        <v>0</v>
      </c>
      <c r="J3057" s="1">
        <v>49</v>
      </c>
      <c r="K3057" s="1">
        <v>0</v>
      </c>
      <c r="L3057" s="1">
        <v>694</v>
      </c>
      <c r="M3057" s="6">
        <v>0.33</v>
      </c>
      <c r="N3057" s="4">
        <v>4800</v>
      </c>
      <c r="O3057" s="4">
        <v>400</v>
      </c>
      <c r="P3057" s="4">
        <v>400</v>
      </c>
      <c r="Q3057" s="3">
        <v>0.36</v>
      </c>
      <c r="R3057" s="1">
        <v>24</v>
      </c>
      <c r="S3057" s="1">
        <v>400</v>
      </c>
      <c r="T3057" s="1">
        <v>44</v>
      </c>
      <c r="U3057" s="1">
        <v>1</v>
      </c>
      <c r="V3057" s="1">
        <v>17</v>
      </c>
      <c r="W3057" s="1">
        <v>1</v>
      </c>
      <c r="X3057" s="1">
        <v>1</v>
      </c>
      <c r="Y3057" s="1">
        <v>0</v>
      </c>
      <c r="Z3057" s="1">
        <v>3</v>
      </c>
      <c r="AA3057" s="1">
        <v>1</v>
      </c>
      <c r="AB3057" s="1">
        <v>0</v>
      </c>
      <c r="AC3057" s="1">
        <v>710</v>
      </c>
      <c r="AD3057" s="1">
        <v>0</v>
      </c>
      <c r="AE3057" s="1">
        <v>501</v>
      </c>
      <c r="AF3057" s="1">
        <v>956</v>
      </c>
      <c r="AG3057" s="1">
        <v>597</v>
      </c>
      <c r="AH3057" s="1">
        <v>0</v>
      </c>
      <c r="AI3057" s="1">
        <v>2764</v>
      </c>
      <c r="AJ3057" s="1" t="s">
        <v>6952</v>
      </c>
      <c r="AK3057" s="1" t="s">
        <v>6953</v>
      </c>
      <c r="AL3057" s="1" t="s">
        <v>6954</v>
      </c>
      <c r="AM3057" s="1" t="s">
        <v>12</v>
      </c>
      <c r="AN3057" s="1" t="s">
        <v>23097</v>
      </c>
      <c r="AO3057" s="1" t="s">
        <v>86</v>
      </c>
      <c r="AP3057" s="1" t="s">
        <v>86</v>
      </c>
      <c r="AQ3057" s="1" t="s">
        <v>14</v>
      </c>
      <c r="AR3057" s="1" t="s">
        <v>30</v>
      </c>
      <c r="AS3057" s="1" t="s">
        <v>23091</v>
      </c>
      <c r="AT3057" s="1" t="s">
        <v>26</v>
      </c>
    </row>
    <row r="3058" spans="1:46" x14ac:dyDescent="0.25">
      <c r="A3058" s="1" t="s">
        <v>18271</v>
      </c>
      <c r="B3058" s="2" t="s">
        <v>23076</v>
      </c>
      <c r="C3058" s="2" t="s">
        <v>23109</v>
      </c>
      <c r="D3058" s="1">
        <v>0</v>
      </c>
      <c r="E3058" s="1">
        <v>1</v>
      </c>
      <c r="F3058" s="1">
        <v>1</v>
      </c>
      <c r="G3058" s="1">
        <v>2</v>
      </c>
      <c r="H3058" s="6">
        <v>0.5</v>
      </c>
      <c r="I3058">
        <v>1</v>
      </c>
      <c r="J3058" s="1">
        <v>43</v>
      </c>
      <c r="K3058" s="1">
        <v>0</v>
      </c>
      <c r="L3058" s="1">
        <v>621</v>
      </c>
      <c r="M3058" s="6">
        <v>0.71</v>
      </c>
      <c r="N3058" s="4">
        <v>4430</v>
      </c>
      <c r="O3058" s="4">
        <v>335</v>
      </c>
      <c r="P3058" s="4">
        <v>500</v>
      </c>
      <c r="Q3058" s="3">
        <v>0.25</v>
      </c>
      <c r="R3058" s="1">
        <v>24</v>
      </c>
      <c r="S3058" s="1">
        <v>500</v>
      </c>
      <c r="T3058" s="1">
        <v>54</v>
      </c>
      <c r="U3058" s="1">
        <v>0</v>
      </c>
      <c r="V3058" s="1">
        <v>17</v>
      </c>
      <c r="W3058" s="1">
        <v>0</v>
      </c>
      <c r="X3058" s="1">
        <v>0</v>
      </c>
      <c r="Y3058" s="1">
        <v>0</v>
      </c>
      <c r="Z3058" s="1">
        <v>2</v>
      </c>
      <c r="AA3058" s="1">
        <v>0</v>
      </c>
      <c r="AB3058" s="1">
        <v>1</v>
      </c>
      <c r="AC3058" s="1">
        <v>12489</v>
      </c>
      <c r="AD3058" s="1">
        <v>0</v>
      </c>
      <c r="AE3058" s="1">
        <v>2115</v>
      </c>
      <c r="AF3058" s="1">
        <v>371</v>
      </c>
      <c r="AG3058" s="1">
        <v>0</v>
      </c>
      <c r="AH3058" s="1">
        <v>0</v>
      </c>
      <c r="AI3058" s="1">
        <v>14975</v>
      </c>
      <c r="AJ3058" s="1" t="s">
        <v>894</v>
      </c>
      <c r="AK3058" s="1" t="s">
        <v>3885</v>
      </c>
      <c r="AL3058" s="1" t="s">
        <v>3886</v>
      </c>
      <c r="AM3058" s="1" t="s">
        <v>16</v>
      </c>
      <c r="AN3058" s="1" t="s">
        <v>23097</v>
      </c>
      <c r="AO3058" s="1" t="s">
        <v>364</v>
      </c>
      <c r="AP3058" s="1" t="s">
        <v>57</v>
      </c>
      <c r="AQ3058" s="1" t="s">
        <v>25</v>
      </c>
      <c r="AR3058" s="1" t="s">
        <v>30</v>
      </c>
      <c r="AS3058" s="1" t="s">
        <v>23090</v>
      </c>
      <c r="AT3058" s="1" t="s">
        <v>101</v>
      </c>
    </row>
    <row r="3059" spans="1:46" x14ac:dyDescent="0.25">
      <c r="A3059" s="1" t="s">
        <v>19572</v>
      </c>
      <c r="B3059" s="2" t="s">
        <v>23076</v>
      </c>
      <c r="C3059" s="2" t="s">
        <v>23110</v>
      </c>
      <c r="D3059" s="1">
        <v>0</v>
      </c>
      <c r="E3059" s="1">
        <v>0</v>
      </c>
      <c r="F3059" s="1">
        <v>2</v>
      </c>
      <c r="G3059" s="1">
        <v>2</v>
      </c>
      <c r="H3059" s="6">
        <v>1</v>
      </c>
      <c r="I3059">
        <v>0</v>
      </c>
      <c r="J3059" s="1">
        <v>36</v>
      </c>
      <c r="K3059" s="1">
        <v>1</v>
      </c>
      <c r="L3059" s="1">
        <v>744</v>
      </c>
      <c r="M3059" s="6">
        <v>0.26</v>
      </c>
      <c r="N3059" s="4">
        <v>6000</v>
      </c>
      <c r="O3059" s="4">
        <v>500</v>
      </c>
      <c r="P3059" s="4">
        <v>500</v>
      </c>
      <c r="Q3059" s="3">
        <v>0.28999999999999998</v>
      </c>
      <c r="R3059" s="1">
        <v>6</v>
      </c>
      <c r="S3059" s="1">
        <v>500</v>
      </c>
      <c r="T3059" s="1">
        <v>35</v>
      </c>
      <c r="U3059" s="1">
        <v>1</v>
      </c>
      <c r="V3059" s="1">
        <v>17</v>
      </c>
      <c r="W3059" s="1">
        <v>1</v>
      </c>
      <c r="X3059" s="1">
        <v>1</v>
      </c>
      <c r="Y3059" s="1">
        <v>0</v>
      </c>
      <c r="Z3059" s="1">
        <v>3</v>
      </c>
      <c r="AA3059" s="1">
        <v>1</v>
      </c>
      <c r="AB3059" s="1">
        <v>0</v>
      </c>
      <c r="AC3059" s="1">
        <v>0</v>
      </c>
      <c r="AD3059" s="1">
        <v>0</v>
      </c>
      <c r="AE3059" s="1">
        <v>3569</v>
      </c>
      <c r="AF3059" s="1">
        <v>0</v>
      </c>
      <c r="AG3059" s="1">
        <v>0</v>
      </c>
      <c r="AH3059" s="1">
        <v>0</v>
      </c>
      <c r="AI3059" s="1">
        <v>3569</v>
      </c>
      <c r="AJ3059" s="1" t="s">
        <v>7574</v>
      </c>
      <c r="AK3059" s="1" t="s">
        <v>7575</v>
      </c>
      <c r="AL3059" s="1" t="s">
        <v>7576</v>
      </c>
      <c r="AM3059" s="1" t="s">
        <v>12</v>
      </c>
      <c r="AN3059" s="1" t="s">
        <v>23098</v>
      </c>
      <c r="AO3059" s="1" t="s">
        <v>86</v>
      </c>
      <c r="AP3059" s="1" t="s">
        <v>86</v>
      </c>
      <c r="AQ3059" s="1" t="s">
        <v>14</v>
      </c>
      <c r="AR3059" s="1" t="s">
        <v>30</v>
      </c>
      <c r="AS3059" s="1" t="s">
        <v>23091</v>
      </c>
      <c r="AT3059" s="1" t="s">
        <v>26</v>
      </c>
    </row>
    <row r="3060" spans="1:46" x14ac:dyDescent="0.25">
      <c r="A3060" s="1" t="s">
        <v>22510</v>
      </c>
      <c r="B3060" s="2" t="s">
        <v>23073</v>
      </c>
      <c r="C3060" s="2" t="s">
        <v>23104</v>
      </c>
      <c r="D3060" s="1">
        <v>3</v>
      </c>
      <c r="E3060" s="1">
        <v>1</v>
      </c>
      <c r="F3060" s="1">
        <v>3</v>
      </c>
      <c r="G3060" s="1">
        <v>7</v>
      </c>
      <c r="H3060" s="6">
        <v>0.42857142857142855</v>
      </c>
      <c r="I3060">
        <v>1</v>
      </c>
      <c r="J3060" s="1">
        <v>34</v>
      </c>
      <c r="K3060" s="1">
        <v>0</v>
      </c>
      <c r="L3060" s="1">
        <v>450</v>
      </c>
      <c r="M3060" s="6">
        <v>0</v>
      </c>
      <c r="N3060" s="4">
        <v>2300</v>
      </c>
      <c r="O3060" s="4">
        <v>191</v>
      </c>
      <c r="P3060" s="4">
        <v>500</v>
      </c>
      <c r="Q3060" s="3">
        <v>0.38</v>
      </c>
      <c r="R3060" s="1">
        <v>36</v>
      </c>
      <c r="S3060" s="1">
        <v>500</v>
      </c>
      <c r="T3060" s="1">
        <v>12</v>
      </c>
      <c r="U3060" s="1">
        <v>0</v>
      </c>
      <c r="V3060" s="1">
        <v>17</v>
      </c>
      <c r="W3060" s="1">
        <v>0</v>
      </c>
      <c r="X3060" s="1">
        <v>0</v>
      </c>
      <c r="Y3060" s="1">
        <v>1</v>
      </c>
      <c r="Z3060" s="1">
        <v>6</v>
      </c>
      <c r="AA3060" s="1">
        <v>0</v>
      </c>
      <c r="AB3060" s="1">
        <v>1</v>
      </c>
      <c r="AC3060" s="1">
        <v>0</v>
      </c>
      <c r="AD3060" s="1">
        <v>1900</v>
      </c>
      <c r="AE3060" s="1">
        <v>0</v>
      </c>
      <c r="AF3060" s="1">
        <v>0</v>
      </c>
      <c r="AG3060" s="1">
        <v>0</v>
      </c>
      <c r="AH3060" s="1">
        <v>0</v>
      </c>
      <c r="AI3060" s="1">
        <v>1900</v>
      </c>
      <c r="AJ3060" s="1" t="s">
        <v>15507</v>
      </c>
      <c r="AK3060" s="1" t="s">
        <v>15508</v>
      </c>
      <c r="AL3060" s="1" t="s">
        <v>11</v>
      </c>
      <c r="AM3060" s="1" t="s">
        <v>16</v>
      </c>
      <c r="AN3060" s="1" t="s">
        <v>23097</v>
      </c>
      <c r="AO3060" s="1" t="s">
        <v>364</v>
      </c>
      <c r="AP3060" s="1" t="s">
        <v>57</v>
      </c>
      <c r="AQ3060" s="1" t="s">
        <v>25</v>
      </c>
      <c r="AR3060" s="1" t="s">
        <v>19</v>
      </c>
      <c r="AS3060" s="1" t="s">
        <v>23090</v>
      </c>
      <c r="AT3060" s="1" t="s">
        <v>101</v>
      </c>
    </row>
    <row r="3061" spans="1:46" x14ac:dyDescent="0.25">
      <c r="A3061" s="1" t="s">
        <v>19782</v>
      </c>
      <c r="B3061" s="2" t="s">
        <v>23073</v>
      </c>
      <c r="C3061" s="2" t="s">
        <v>23105</v>
      </c>
      <c r="D3061" s="1">
        <v>0</v>
      </c>
      <c r="E3061" s="1">
        <v>1</v>
      </c>
      <c r="F3061" s="1">
        <v>6</v>
      </c>
      <c r="G3061" s="1">
        <v>7</v>
      </c>
      <c r="H3061" s="6">
        <v>0.8571428571428571</v>
      </c>
      <c r="I3061">
        <v>1</v>
      </c>
      <c r="J3061" s="1">
        <v>31</v>
      </c>
      <c r="K3061" s="1">
        <v>1</v>
      </c>
      <c r="L3061" s="1">
        <v>421</v>
      </c>
      <c r="M3061" s="6">
        <v>0.13</v>
      </c>
      <c r="N3061" s="4">
        <v>1300</v>
      </c>
      <c r="O3061" s="4">
        <v>110</v>
      </c>
      <c r="P3061" s="4">
        <v>100</v>
      </c>
      <c r="Q3061" s="3">
        <v>0.33</v>
      </c>
      <c r="R3061" s="1">
        <v>12</v>
      </c>
      <c r="S3061" s="1">
        <v>100</v>
      </c>
      <c r="T3061" s="1">
        <v>14</v>
      </c>
      <c r="U3061" s="1">
        <v>1</v>
      </c>
      <c r="V3061" s="1">
        <v>17</v>
      </c>
      <c r="W3061" s="1">
        <v>0</v>
      </c>
      <c r="X3061" s="1">
        <v>0</v>
      </c>
      <c r="Y3061" s="1">
        <v>1</v>
      </c>
      <c r="Z3061" s="1">
        <v>0</v>
      </c>
      <c r="AA3061" s="1">
        <v>0</v>
      </c>
      <c r="AB3061" s="1">
        <v>1</v>
      </c>
      <c r="AC3061" s="1">
        <v>0</v>
      </c>
      <c r="AD3061" s="1">
        <v>0</v>
      </c>
      <c r="AE3061" s="1">
        <v>0</v>
      </c>
      <c r="AF3061" s="1">
        <v>0</v>
      </c>
      <c r="AG3061" s="1">
        <v>0</v>
      </c>
      <c r="AH3061" s="1">
        <v>100</v>
      </c>
      <c r="AI3061" s="1">
        <v>100</v>
      </c>
      <c r="AJ3061" s="1" t="s">
        <v>1559</v>
      </c>
      <c r="AK3061" s="1" t="s">
        <v>8140</v>
      </c>
      <c r="AL3061" s="1" t="s">
        <v>8141</v>
      </c>
      <c r="AM3061" s="1" t="s">
        <v>16</v>
      </c>
      <c r="AN3061" s="1" t="s">
        <v>23098</v>
      </c>
      <c r="AO3061" s="1" t="s">
        <v>86</v>
      </c>
      <c r="AP3061" s="1" t="s">
        <v>57</v>
      </c>
      <c r="AQ3061" s="1" t="s">
        <v>25</v>
      </c>
      <c r="AR3061" s="1" t="s">
        <v>19</v>
      </c>
      <c r="AS3061" s="1" t="s">
        <v>23090</v>
      </c>
      <c r="AT3061" s="1" t="s">
        <v>101</v>
      </c>
    </row>
    <row r="3062" spans="1:46" x14ac:dyDescent="0.25">
      <c r="A3062" s="1" t="s">
        <v>19212</v>
      </c>
      <c r="B3062" s="2" t="s">
        <v>23073</v>
      </c>
      <c r="C3062" s="2" t="s">
        <v>23106</v>
      </c>
      <c r="D3062" s="1">
        <v>0</v>
      </c>
      <c r="E3062" s="1">
        <v>0</v>
      </c>
      <c r="F3062" s="1">
        <v>2</v>
      </c>
      <c r="G3062" s="1">
        <v>2</v>
      </c>
      <c r="H3062" s="6">
        <v>1</v>
      </c>
      <c r="I3062">
        <v>0</v>
      </c>
      <c r="J3062" s="1">
        <v>40</v>
      </c>
      <c r="K3062" s="1">
        <v>1</v>
      </c>
      <c r="L3062" s="1">
        <v>569</v>
      </c>
      <c r="M3062" s="6">
        <v>0.38</v>
      </c>
      <c r="N3062" s="4">
        <v>3000</v>
      </c>
      <c r="O3062" s="4">
        <v>250</v>
      </c>
      <c r="P3062" s="4">
        <v>400</v>
      </c>
      <c r="Q3062" s="3">
        <v>0.35</v>
      </c>
      <c r="R3062" s="1">
        <v>24</v>
      </c>
      <c r="S3062" s="1">
        <v>400</v>
      </c>
      <c r="T3062" s="1">
        <v>14</v>
      </c>
      <c r="U3062" s="1">
        <v>1</v>
      </c>
      <c r="V3062" s="1">
        <v>17</v>
      </c>
      <c r="W3062" s="1">
        <v>1</v>
      </c>
      <c r="X3062" s="1">
        <v>1</v>
      </c>
      <c r="Y3062" s="1">
        <v>1</v>
      </c>
      <c r="Z3062" s="1">
        <v>0</v>
      </c>
      <c r="AA3062" s="1">
        <v>1</v>
      </c>
      <c r="AB3062" s="1">
        <v>0</v>
      </c>
      <c r="AC3062" s="1">
        <v>200</v>
      </c>
      <c r="AD3062" s="1">
        <v>171</v>
      </c>
      <c r="AE3062" s="1">
        <v>347</v>
      </c>
      <c r="AF3062" s="1">
        <v>660</v>
      </c>
      <c r="AG3062" s="1">
        <v>387</v>
      </c>
      <c r="AH3062" s="1">
        <v>0</v>
      </c>
      <c r="AI3062" s="1">
        <v>1765</v>
      </c>
      <c r="AJ3062" s="1" t="s">
        <v>1486</v>
      </c>
      <c r="AK3062" s="1" t="s">
        <v>6538</v>
      </c>
      <c r="AL3062" s="1" t="s">
        <v>6539</v>
      </c>
      <c r="AM3062" s="1" t="s">
        <v>12</v>
      </c>
      <c r="AN3062" s="1" t="s">
        <v>23098</v>
      </c>
      <c r="AO3062" s="1" t="s">
        <v>86</v>
      </c>
      <c r="AP3062" s="1" t="s">
        <v>86</v>
      </c>
      <c r="AQ3062" s="1" t="s">
        <v>14</v>
      </c>
      <c r="AR3062" s="1" t="s">
        <v>19</v>
      </c>
      <c r="AS3062" s="1" t="s">
        <v>23091</v>
      </c>
      <c r="AT3062" s="1" t="s">
        <v>26</v>
      </c>
    </row>
    <row r="3063" spans="1:46" x14ac:dyDescent="0.25">
      <c r="A3063" s="1" t="s">
        <v>22752</v>
      </c>
      <c r="B3063" s="2" t="s">
        <v>23073</v>
      </c>
      <c r="C3063" s="2" t="s">
        <v>23107</v>
      </c>
      <c r="D3063" s="1">
        <v>0</v>
      </c>
      <c r="E3063" s="1">
        <v>0</v>
      </c>
      <c r="F3063" s="1">
        <v>4</v>
      </c>
      <c r="G3063" s="1">
        <v>4</v>
      </c>
      <c r="H3063" s="6">
        <v>1</v>
      </c>
      <c r="I3063">
        <v>0</v>
      </c>
      <c r="J3063" s="1">
        <v>38</v>
      </c>
      <c r="K3063" s="1">
        <v>0</v>
      </c>
      <c r="L3063" s="1">
        <v>842</v>
      </c>
      <c r="M3063" s="6">
        <v>0.12</v>
      </c>
      <c r="N3063" s="4">
        <v>4000</v>
      </c>
      <c r="O3063" s="4">
        <v>232</v>
      </c>
      <c r="P3063" s="4">
        <v>300</v>
      </c>
      <c r="Q3063" s="3">
        <v>0.25</v>
      </c>
      <c r="R3063" s="1">
        <v>12</v>
      </c>
      <c r="S3063" s="1">
        <v>300</v>
      </c>
      <c r="T3063" s="1">
        <v>32</v>
      </c>
      <c r="U3063" s="1">
        <v>1</v>
      </c>
      <c r="V3063" s="1">
        <v>17</v>
      </c>
      <c r="W3063" s="1">
        <v>0</v>
      </c>
      <c r="X3063" s="1">
        <v>0</v>
      </c>
      <c r="Y3063" s="1">
        <v>0</v>
      </c>
      <c r="Z3063" s="1">
        <v>3</v>
      </c>
      <c r="AA3063" s="1">
        <v>1</v>
      </c>
      <c r="AB3063" s="1">
        <v>0</v>
      </c>
      <c r="AC3063" s="1">
        <v>0</v>
      </c>
      <c r="AD3063" s="1">
        <v>0</v>
      </c>
      <c r="AE3063" s="1">
        <v>0</v>
      </c>
      <c r="AF3063" s="1">
        <v>0</v>
      </c>
      <c r="AG3063" s="1">
        <v>0</v>
      </c>
      <c r="AH3063" s="1">
        <v>0</v>
      </c>
      <c r="AI3063" s="1">
        <v>0</v>
      </c>
      <c r="AJ3063" s="1" t="s">
        <v>16138</v>
      </c>
      <c r="AK3063" s="1" t="s">
        <v>16139</v>
      </c>
      <c r="AL3063" s="1" t="s">
        <v>16140</v>
      </c>
      <c r="AM3063" s="1" t="s">
        <v>12</v>
      </c>
      <c r="AN3063" s="1" t="s">
        <v>23097</v>
      </c>
      <c r="AO3063" s="1" t="s">
        <v>86</v>
      </c>
      <c r="AP3063" s="1" t="s">
        <v>57</v>
      </c>
      <c r="AQ3063" s="1" t="s">
        <v>25</v>
      </c>
      <c r="AR3063" s="1" t="s">
        <v>30</v>
      </c>
      <c r="AS3063" s="1" t="s">
        <v>23091</v>
      </c>
      <c r="AT3063" s="1" t="s">
        <v>26</v>
      </c>
    </row>
    <row r="3064" spans="1:46" x14ac:dyDescent="0.25">
      <c r="A3064" s="1" t="s">
        <v>19461</v>
      </c>
      <c r="B3064" s="2" t="s">
        <v>23073</v>
      </c>
      <c r="C3064" s="2" t="s">
        <v>23108</v>
      </c>
      <c r="D3064" s="1">
        <v>0</v>
      </c>
      <c r="E3064" s="1">
        <v>2</v>
      </c>
      <c r="F3064" s="1">
        <v>1</v>
      </c>
      <c r="G3064" s="1">
        <v>3</v>
      </c>
      <c r="H3064" s="6">
        <v>0.33333333333333331</v>
      </c>
      <c r="I3064">
        <v>0</v>
      </c>
      <c r="J3064" s="1">
        <v>48</v>
      </c>
      <c r="K3064" s="1">
        <v>1</v>
      </c>
      <c r="L3064" s="1">
        <v>610</v>
      </c>
      <c r="M3064" s="6">
        <v>0.18</v>
      </c>
      <c r="N3064" s="4">
        <v>3000</v>
      </c>
      <c r="O3064" s="4">
        <v>250</v>
      </c>
      <c r="P3064" s="4">
        <v>500</v>
      </c>
      <c r="Q3064" s="3">
        <v>0.25</v>
      </c>
      <c r="R3064" s="1">
        <v>12</v>
      </c>
      <c r="S3064" s="1">
        <v>500</v>
      </c>
      <c r="T3064" s="1">
        <v>57</v>
      </c>
      <c r="U3064" s="1">
        <v>1</v>
      </c>
      <c r="V3064" s="1">
        <v>17</v>
      </c>
      <c r="W3064" s="1">
        <v>1</v>
      </c>
      <c r="X3064" s="1">
        <v>1</v>
      </c>
      <c r="Y3064" s="1">
        <v>0</v>
      </c>
      <c r="Z3064" s="1">
        <v>0</v>
      </c>
      <c r="AA3064" s="1">
        <v>1</v>
      </c>
      <c r="AB3064" s="1">
        <v>0</v>
      </c>
      <c r="AC3064" s="1">
        <v>0</v>
      </c>
      <c r="AD3064" s="1">
        <v>0</v>
      </c>
      <c r="AE3064" s="1">
        <v>0</v>
      </c>
      <c r="AF3064" s="1">
        <v>0</v>
      </c>
      <c r="AG3064" s="1">
        <v>0</v>
      </c>
      <c r="AH3064" s="1">
        <v>0</v>
      </c>
      <c r="AI3064" s="1">
        <v>0</v>
      </c>
      <c r="AJ3064" s="1" t="s">
        <v>1108</v>
      </c>
      <c r="AK3064" s="1" t="s">
        <v>7257</v>
      </c>
      <c r="AL3064" s="1" t="s">
        <v>7258</v>
      </c>
      <c r="AM3064" s="1" t="s">
        <v>12</v>
      </c>
      <c r="AN3064" s="1" t="s">
        <v>23098</v>
      </c>
      <c r="AO3064" s="1" t="s">
        <v>86</v>
      </c>
      <c r="AP3064" s="1" t="s">
        <v>86</v>
      </c>
      <c r="AQ3064" s="1" t="s">
        <v>14</v>
      </c>
      <c r="AR3064" s="1" t="s">
        <v>30</v>
      </c>
      <c r="AS3064" s="1" t="s">
        <v>23091</v>
      </c>
      <c r="AT3064" s="1" t="s">
        <v>26</v>
      </c>
    </row>
    <row r="3065" spans="1:46" x14ac:dyDescent="0.25">
      <c r="A3065" s="1" t="s">
        <v>19992</v>
      </c>
      <c r="B3065" s="2" t="s">
        <v>23073</v>
      </c>
      <c r="C3065" s="2" t="s">
        <v>23110</v>
      </c>
      <c r="D3065" s="1">
        <v>0</v>
      </c>
      <c r="E3065" s="1">
        <v>1</v>
      </c>
      <c r="F3065" s="1">
        <v>3</v>
      </c>
      <c r="G3065" s="1">
        <v>4</v>
      </c>
      <c r="H3065" s="6">
        <v>0.75</v>
      </c>
      <c r="I3065">
        <v>0</v>
      </c>
      <c r="J3065" s="1">
        <v>28</v>
      </c>
      <c r="K3065" s="1">
        <v>0</v>
      </c>
      <c r="L3065" s="1">
        <v>743</v>
      </c>
      <c r="M3065" s="6">
        <v>0.65</v>
      </c>
      <c r="N3065" s="4">
        <v>4000</v>
      </c>
      <c r="O3065" s="4">
        <v>280</v>
      </c>
      <c r="P3065" s="4">
        <v>1000</v>
      </c>
      <c r="Q3065" s="3">
        <v>0.2</v>
      </c>
      <c r="R3065" s="1">
        <v>24</v>
      </c>
      <c r="S3065" s="1">
        <v>1000</v>
      </c>
      <c r="T3065" s="1">
        <v>87</v>
      </c>
      <c r="U3065" s="1">
        <v>0</v>
      </c>
      <c r="V3065" s="1">
        <v>17</v>
      </c>
      <c r="W3065" s="1">
        <v>0</v>
      </c>
      <c r="X3065" s="1">
        <v>0</v>
      </c>
      <c r="Y3065" s="1">
        <v>1</v>
      </c>
      <c r="Z3065" s="1">
        <v>3</v>
      </c>
      <c r="AA3065" s="1">
        <v>0</v>
      </c>
      <c r="AB3065" s="1">
        <v>1</v>
      </c>
      <c r="AC3065" s="1">
        <v>2143</v>
      </c>
      <c r="AD3065" s="1">
        <v>0</v>
      </c>
      <c r="AE3065" s="1">
        <v>884</v>
      </c>
      <c r="AF3065" s="1">
        <v>866</v>
      </c>
      <c r="AG3065" s="1">
        <v>0</v>
      </c>
      <c r="AH3065" s="1">
        <v>1000</v>
      </c>
      <c r="AI3065" s="1">
        <v>4893</v>
      </c>
      <c r="AJ3065" s="1" t="s">
        <v>8728</v>
      </c>
      <c r="AK3065" s="1" t="s">
        <v>8729</v>
      </c>
      <c r="AL3065" s="1" t="s">
        <v>8730</v>
      </c>
      <c r="AM3065" s="1" t="s">
        <v>12</v>
      </c>
      <c r="AN3065" s="1" t="s">
        <v>23097</v>
      </c>
      <c r="AO3065" s="1" t="s">
        <v>364</v>
      </c>
      <c r="AP3065" s="1" t="s">
        <v>57</v>
      </c>
      <c r="AQ3065" s="1" t="s">
        <v>25</v>
      </c>
      <c r="AR3065" s="1" t="s">
        <v>19</v>
      </c>
      <c r="AS3065" s="1" t="s">
        <v>23090</v>
      </c>
      <c r="AT3065" s="1" t="s">
        <v>101</v>
      </c>
    </row>
    <row r="3066" spans="1:46" x14ac:dyDescent="0.25">
      <c r="A3066" s="1" t="s">
        <v>21926</v>
      </c>
      <c r="B3066" s="2" t="s">
        <v>23074</v>
      </c>
      <c r="C3066" s="2" t="s">
        <v>23103</v>
      </c>
      <c r="D3066" s="1">
        <v>3</v>
      </c>
      <c r="E3066" s="1">
        <v>1</v>
      </c>
      <c r="F3066" s="1">
        <v>3</v>
      </c>
      <c r="G3066" s="1">
        <v>7</v>
      </c>
      <c r="H3066" s="6">
        <v>0.42857142857142855</v>
      </c>
      <c r="I3066">
        <v>1</v>
      </c>
      <c r="J3066" s="1">
        <v>34</v>
      </c>
      <c r="K3066" s="1">
        <v>0</v>
      </c>
      <c r="L3066" s="1">
        <v>450</v>
      </c>
      <c r="M3066" s="6">
        <v>0</v>
      </c>
      <c r="N3066" s="4">
        <v>2300</v>
      </c>
      <c r="O3066" s="4">
        <v>191</v>
      </c>
      <c r="P3066" s="4">
        <v>300</v>
      </c>
      <c r="Q3066" s="3">
        <v>0.4</v>
      </c>
      <c r="R3066" s="1">
        <v>12</v>
      </c>
      <c r="S3066" s="1">
        <v>300</v>
      </c>
      <c r="T3066" s="1">
        <v>9</v>
      </c>
      <c r="U3066" s="1">
        <v>0</v>
      </c>
      <c r="V3066" s="1">
        <v>17</v>
      </c>
      <c r="W3066" s="1">
        <v>0</v>
      </c>
      <c r="X3066" s="1">
        <v>0</v>
      </c>
      <c r="Y3066" s="1">
        <v>1</v>
      </c>
      <c r="Z3066" s="1">
        <v>6</v>
      </c>
      <c r="AA3066" s="1">
        <v>0</v>
      </c>
      <c r="AB3066" s="1">
        <v>1</v>
      </c>
      <c r="AC3066" s="1">
        <v>0</v>
      </c>
      <c r="AD3066" s="1">
        <v>1900</v>
      </c>
      <c r="AE3066" s="1">
        <v>0</v>
      </c>
      <c r="AF3066" s="1">
        <v>0</v>
      </c>
      <c r="AG3066" s="1">
        <v>0</v>
      </c>
      <c r="AH3066" s="1">
        <v>0</v>
      </c>
      <c r="AI3066" s="1">
        <v>1900</v>
      </c>
      <c r="AJ3066" s="1" t="s">
        <v>2650</v>
      </c>
      <c r="AK3066" s="1" t="s">
        <v>13959</v>
      </c>
      <c r="AL3066" s="1" t="s">
        <v>11</v>
      </c>
      <c r="AM3066" s="1" t="s">
        <v>16</v>
      </c>
      <c r="AN3066" s="1" t="s">
        <v>23097</v>
      </c>
      <c r="AO3066" s="1" t="s">
        <v>364</v>
      </c>
      <c r="AP3066" s="1" t="s">
        <v>57</v>
      </c>
      <c r="AQ3066" s="1" t="s">
        <v>25</v>
      </c>
      <c r="AR3066" s="1" t="s">
        <v>19</v>
      </c>
      <c r="AS3066" s="1" t="s">
        <v>23090</v>
      </c>
      <c r="AT3066" s="1" t="s">
        <v>101</v>
      </c>
    </row>
    <row r="3067" spans="1:46" x14ac:dyDescent="0.25">
      <c r="A3067" s="1" t="s">
        <v>19144</v>
      </c>
      <c r="B3067" s="2" t="s">
        <v>23074</v>
      </c>
      <c r="C3067" s="2" t="s">
        <v>23105</v>
      </c>
      <c r="D3067" s="1">
        <v>2</v>
      </c>
      <c r="E3067" s="1">
        <v>1</v>
      </c>
      <c r="F3067" s="1">
        <v>3</v>
      </c>
      <c r="G3067" s="1">
        <v>6</v>
      </c>
      <c r="H3067" s="6">
        <v>0.5</v>
      </c>
      <c r="I3067">
        <v>1</v>
      </c>
      <c r="J3067" s="1">
        <v>39</v>
      </c>
      <c r="K3067" s="1">
        <v>0</v>
      </c>
      <c r="L3067" s="1">
        <v>683</v>
      </c>
      <c r="M3067" s="6">
        <v>0.17</v>
      </c>
      <c r="N3067" s="4">
        <v>3000</v>
      </c>
      <c r="O3067" s="4">
        <v>270</v>
      </c>
      <c r="P3067" s="4">
        <v>300</v>
      </c>
      <c r="Q3067" s="3">
        <v>0.3</v>
      </c>
      <c r="R3067" s="1">
        <v>24</v>
      </c>
      <c r="S3067" s="1">
        <v>300</v>
      </c>
      <c r="T3067" s="1">
        <v>28</v>
      </c>
      <c r="U3067" s="1">
        <v>1</v>
      </c>
      <c r="V3067" s="1">
        <v>17</v>
      </c>
      <c r="W3067" s="1">
        <v>0</v>
      </c>
      <c r="X3067" s="1">
        <v>0</v>
      </c>
      <c r="Y3067" s="1">
        <v>0</v>
      </c>
      <c r="Z3067" s="1">
        <v>5</v>
      </c>
      <c r="AA3067" s="1">
        <v>0</v>
      </c>
      <c r="AB3067" s="1">
        <v>1</v>
      </c>
      <c r="AC3067" s="1">
        <v>0</v>
      </c>
      <c r="AD3067" s="1">
        <v>0</v>
      </c>
      <c r="AE3067" s="1">
        <v>0</v>
      </c>
      <c r="AF3067" s="1">
        <v>0</v>
      </c>
      <c r="AG3067" s="1">
        <v>0</v>
      </c>
      <c r="AH3067" s="1">
        <v>500</v>
      </c>
      <c r="AI3067" s="1">
        <v>500</v>
      </c>
      <c r="AJ3067" s="1" t="s">
        <v>6358</v>
      </c>
      <c r="AK3067" s="1" t="s">
        <v>6359</v>
      </c>
      <c r="AL3067" s="1" t="s">
        <v>6360</v>
      </c>
      <c r="AM3067" s="1" t="s">
        <v>16</v>
      </c>
      <c r="AN3067" s="1" t="s">
        <v>23097</v>
      </c>
      <c r="AO3067" s="1" t="s">
        <v>86</v>
      </c>
      <c r="AP3067" s="1" t="s">
        <v>57</v>
      </c>
      <c r="AQ3067" s="1" t="s">
        <v>25</v>
      </c>
      <c r="AR3067" s="1" t="s">
        <v>30</v>
      </c>
      <c r="AS3067" s="1" t="s">
        <v>23090</v>
      </c>
      <c r="AT3067" s="1" t="s">
        <v>101</v>
      </c>
    </row>
    <row r="3068" spans="1:46" x14ac:dyDescent="0.25">
      <c r="A3068" s="1" t="s">
        <v>20830</v>
      </c>
      <c r="B3068" s="2" t="s">
        <v>23074</v>
      </c>
      <c r="C3068" s="2" t="s">
        <v>23105</v>
      </c>
      <c r="D3068" s="1">
        <v>1</v>
      </c>
      <c r="E3068" s="1">
        <v>0</v>
      </c>
      <c r="F3068" s="1">
        <v>1</v>
      </c>
      <c r="G3068" s="1">
        <v>2</v>
      </c>
      <c r="H3068" s="6">
        <v>0.5</v>
      </c>
      <c r="I3068">
        <v>0</v>
      </c>
      <c r="J3068" s="1">
        <v>39</v>
      </c>
      <c r="K3068" s="1">
        <v>0</v>
      </c>
      <c r="L3068" s="1">
        <v>728</v>
      </c>
      <c r="M3068" s="6">
        <v>0.4</v>
      </c>
      <c r="N3068" s="4">
        <v>4600</v>
      </c>
      <c r="O3068" s="4">
        <v>265</v>
      </c>
      <c r="P3068" s="4">
        <v>600</v>
      </c>
      <c r="Q3068" s="3">
        <v>0.25</v>
      </c>
      <c r="R3068" s="1">
        <v>36</v>
      </c>
      <c r="S3068" s="1">
        <v>600</v>
      </c>
      <c r="T3068" s="1">
        <v>55</v>
      </c>
      <c r="U3068" s="1">
        <v>0</v>
      </c>
      <c r="V3068" s="1">
        <v>17</v>
      </c>
      <c r="W3068" s="1">
        <v>0</v>
      </c>
      <c r="X3068" s="1">
        <v>0</v>
      </c>
      <c r="Y3068" s="1">
        <v>0</v>
      </c>
      <c r="Z3068" s="1">
        <v>2</v>
      </c>
      <c r="AA3068" s="1">
        <v>1</v>
      </c>
      <c r="AB3068" s="1">
        <v>0</v>
      </c>
      <c r="AC3068" s="1">
        <v>910</v>
      </c>
      <c r="AD3068" s="1">
        <v>520</v>
      </c>
      <c r="AE3068" s="1">
        <v>890</v>
      </c>
      <c r="AF3068" s="1">
        <v>0</v>
      </c>
      <c r="AG3068" s="1">
        <v>0</v>
      </c>
      <c r="AH3068" s="1">
        <v>0</v>
      </c>
      <c r="AI3068" s="1">
        <v>2320</v>
      </c>
      <c r="AJ3068" s="1" t="s">
        <v>11018</v>
      </c>
      <c r="AK3068" s="1" t="s">
        <v>9952</v>
      </c>
      <c r="AL3068" s="1" t="s">
        <v>9953</v>
      </c>
      <c r="AM3068" s="1" t="s">
        <v>12</v>
      </c>
      <c r="AN3068" s="1" t="s">
        <v>23097</v>
      </c>
      <c r="AO3068" s="1" t="s">
        <v>364</v>
      </c>
      <c r="AP3068" s="1" t="s">
        <v>57</v>
      </c>
      <c r="AQ3068" s="1" t="s">
        <v>25</v>
      </c>
      <c r="AR3068" s="1" t="s">
        <v>30</v>
      </c>
      <c r="AS3068" s="1" t="s">
        <v>23091</v>
      </c>
      <c r="AT3068" s="1" t="s">
        <v>26</v>
      </c>
    </row>
    <row r="3069" spans="1:46" x14ac:dyDescent="0.25">
      <c r="A3069" s="1" t="s">
        <v>22559</v>
      </c>
      <c r="B3069" s="2" t="s">
        <v>23074</v>
      </c>
      <c r="C3069" s="2" t="s">
        <v>23105</v>
      </c>
      <c r="D3069" s="1">
        <v>1</v>
      </c>
      <c r="E3069" s="1">
        <v>0</v>
      </c>
      <c r="F3069" s="1">
        <v>2</v>
      </c>
      <c r="G3069" s="1">
        <v>3</v>
      </c>
      <c r="H3069" s="6">
        <v>0.66666666666666663</v>
      </c>
      <c r="I3069">
        <v>0</v>
      </c>
      <c r="J3069" s="1">
        <v>36</v>
      </c>
      <c r="K3069" s="1">
        <v>1</v>
      </c>
      <c r="L3069" s="1">
        <v>812</v>
      </c>
      <c r="M3069" s="6">
        <v>0.81</v>
      </c>
      <c r="N3069" s="4">
        <v>1750</v>
      </c>
      <c r="O3069" s="4">
        <v>115</v>
      </c>
      <c r="P3069" s="4">
        <v>500</v>
      </c>
      <c r="Q3069" s="3">
        <v>0.25</v>
      </c>
      <c r="R3069" s="1">
        <v>24</v>
      </c>
      <c r="S3069" s="1">
        <v>500</v>
      </c>
      <c r="T3069" s="1">
        <v>54</v>
      </c>
      <c r="U3069" s="1">
        <v>1</v>
      </c>
      <c r="V3069" s="1">
        <v>17</v>
      </c>
      <c r="W3069" s="1">
        <v>0</v>
      </c>
      <c r="X3069" s="1">
        <v>0</v>
      </c>
      <c r="Y3069" s="1">
        <v>1</v>
      </c>
      <c r="Z3069" s="1">
        <v>2</v>
      </c>
      <c r="AA3069" s="1">
        <v>0</v>
      </c>
      <c r="AB3069" s="1">
        <v>0</v>
      </c>
      <c r="AC3069" s="1">
        <v>1335</v>
      </c>
      <c r="AD3069" s="1">
        <v>641</v>
      </c>
      <c r="AE3069" s="1">
        <v>0</v>
      </c>
      <c r="AF3069" s="1">
        <v>0</v>
      </c>
      <c r="AG3069" s="1">
        <v>0</v>
      </c>
      <c r="AH3069" s="1">
        <v>0</v>
      </c>
      <c r="AI3069" s="1">
        <v>1976</v>
      </c>
      <c r="AJ3069" s="1" t="s">
        <v>15627</v>
      </c>
      <c r="AK3069" s="1" t="s">
        <v>15628</v>
      </c>
      <c r="AL3069" s="1" t="s">
        <v>15629</v>
      </c>
      <c r="AM3069" s="1" t="s">
        <v>12</v>
      </c>
      <c r="AN3069" s="1" t="s">
        <v>23098</v>
      </c>
      <c r="AO3069" s="1" t="s">
        <v>86</v>
      </c>
      <c r="AP3069" s="1" t="s">
        <v>57</v>
      </c>
      <c r="AQ3069" s="1" t="s">
        <v>25</v>
      </c>
      <c r="AR3069" s="1" t="s">
        <v>19</v>
      </c>
      <c r="AS3069" s="1" t="s">
        <v>23090</v>
      </c>
      <c r="AT3069" s="1" t="s">
        <v>26</v>
      </c>
    </row>
    <row r="3070" spans="1:46" x14ac:dyDescent="0.25">
      <c r="A3070" s="1" t="s">
        <v>17919</v>
      </c>
      <c r="B3070" s="2" t="s">
        <v>23074</v>
      </c>
      <c r="C3070" s="2" t="s">
        <v>23105</v>
      </c>
      <c r="D3070" s="1">
        <v>1</v>
      </c>
      <c r="E3070" s="1">
        <v>1</v>
      </c>
      <c r="F3070" s="1">
        <v>2</v>
      </c>
      <c r="G3070" s="1">
        <v>4</v>
      </c>
      <c r="H3070" s="6">
        <v>0.5</v>
      </c>
      <c r="I3070">
        <v>0</v>
      </c>
      <c r="J3070" s="1">
        <v>31</v>
      </c>
      <c r="K3070" s="1">
        <v>1</v>
      </c>
      <c r="L3070" s="1">
        <v>790</v>
      </c>
      <c r="M3070" s="6">
        <v>0.48</v>
      </c>
      <c r="N3070" s="4">
        <v>2200</v>
      </c>
      <c r="O3070" s="4">
        <v>183</v>
      </c>
      <c r="P3070" s="4">
        <v>1000</v>
      </c>
      <c r="Q3070" s="3">
        <v>0.31</v>
      </c>
      <c r="R3070" s="1">
        <v>24</v>
      </c>
      <c r="S3070" s="1">
        <v>1000</v>
      </c>
      <c r="T3070" s="1">
        <v>55</v>
      </c>
      <c r="U3070" s="1">
        <v>0</v>
      </c>
      <c r="V3070" s="1">
        <v>17</v>
      </c>
      <c r="W3070" s="1">
        <v>0</v>
      </c>
      <c r="X3070" s="1">
        <v>0</v>
      </c>
      <c r="Y3070" s="1">
        <v>1</v>
      </c>
      <c r="Z3070" s="1">
        <v>0</v>
      </c>
      <c r="AA3070" s="1">
        <v>1</v>
      </c>
      <c r="AB3070" s="1">
        <v>0</v>
      </c>
      <c r="AC3070" s="1">
        <v>623</v>
      </c>
      <c r="AD3070" s="1">
        <v>230</v>
      </c>
      <c r="AE3070" s="1">
        <v>0</v>
      </c>
      <c r="AF3070" s="1">
        <v>0</v>
      </c>
      <c r="AG3070" s="1">
        <v>80</v>
      </c>
      <c r="AH3070" s="1">
        <v>0</v>
      </c>
      <c r="AI3070" s="1">
        <v>933</v>
      </c>
      <c r="AJ3070" s="1" t="s">
        <v>1417</v>
      </c>
      <c r="AK3070" s="1" t="s">
        <v>2800</v>
      </c>
      <c r="AL3070" s="1" t="s">
        <v>2801</v>
      </c>
      <c r="AM3070" s="1" t="s">
        <v>12</v>
      </c>
      <c r="AN3070" s="1" t="s">
        <v>23098</v>
      </c>
      <c r="AO3070" s="1" t="s">
        <v>364</v>
      </c>
      <c r="AP3070" s="1" t="s">
        <v>57</v>
      </c>
      <c r="AQ3070" s="1" t="s">
        <v>25</v>
      </c>
      <c r="AR3070" s="1" t="s">
        <v>19</v>
      </c>
      <c r="AS3070" s="1" t="s">
        <v>23091</v>
      </c>
      <c r="AT3070" s="1" t="s">
        <v>26</v>
      </c>
    </row>
    <row r="3071" spans="1:46" x14ac:dyDescent="0.25">
      <c r="A3071" s="1" t="s">
        <v>18053</v>
      </c>
      <c r="B3071" s="2" t="s">
        <v>23074</v>
      </c>
      <c r="C3071" s="2" t="s">
        <v>23106</v>
      </c>
      <c r="D3071" s="1">
        <v>0</v>
      </c>
      <c r="E3071" s="1">
        <v>0</v>
      </c>
      <c r="F3071" s="1">
        <v>1</v>
      </c>
      <c r="G3071" s="1">
        <v>1</v>
      </c>
      <c r="H3071" s="6">
        <v>1</v>
      </c>
      <c r="I3071">
        <v>0</v>
      </c>
      <c r="J3071" s="1">
        <v>37</v>
      </c>
      <c r="K3071" s="1">
        <v>1</v>
      </c>
      <c r="L3071" s="1">
        <v>654</v>
      </c>
      <c r="M3071" s="6">
        <v>1.05</v>
      </c>
      <c r="N3071" s="4">
        <v>2700</v>
      </c>
      <c r="O3071" s="4">
        <v>220</v>
      </c>
      <c r="P3071" s="4">
        <v>500</v>
      </c>
      <c r="Q3071" s="3">
        <v>0.35</v>
      </c>
      <c r="R3071" s="1">
        <v>24</v>
      </c>
      <c r="S3071" s="1">
        <v>500</v>
      </c>
      <c r="T3071" s="1">
        <v>53</v>
      </c>
      <c r="U3071" s="1">
        <v>0</v>
      </c>
      <c r="V3071" s="1">
        <v>17</v>
      </c>
      <c r="W3071" s="1">
        <v>0</v>
      </c>
      <c r="X3071" s="1">
        <v>0</v>
      </c>
      <c r="Y3071" s="1">
        <v>1</v>
      </c>
      <c r="Z3071" s="1">
        <v>4</v>
      </c>
      <c r="AA3071" s="1">
        <v>0</v>
      </c>
      <c r="AB3071" s="1">
        <v>0</v>
      </c>
      <c r="AC3071" s="1">
        <v>444</v>
      </c>
      <c r="AD3071" s="1">
        <v>0</v>
      </c>
      <c r="AE3071" s="1">
        <v>1313</v>
      </c>
      <c r="AF3071" s="1">
        <v>1396</v>
      </c>
      <c r="AG3071" s="1">
        <v>0</v>
      </c>
      <c r="AH3071" s="1">
        <v>1037</v>
      </c>
      <c r="AI3071" s="1">
        <v>4190</v>
      </c>
      <c r="AJ3071" s="1" t="s">
        <v>3201</v>
      </c>
      <c r="AK3071" s="1" t="s">
        <v>3202</v>
      </c>
      <c r="AL3071" s="1" t="s">
        <v>3203</v>
      </c>
      <c r="AM3071" s="1" t="s">
        <v>12</v>
      </c>
      <c r="AN3071" s="1" t="s">
        <v>23098</v>
      </c>
      <c r="AO3071" s="1" t="s">
        <v>364</v>
      </c>
      <c r="AP3071" s="1" t="s">
        <v>57</v>
      </c>
      <c r="AQ3071" s="1" t="s">
        <v>25</v>
      </c>
      <c r="AR3071" s="1" t="s">
        <v>19</v>
      </c>
      <c r="AS3071" s="1" t="s">
        <v>23090</v>
      </c>
      <c r="AT3071" s="1" t="s">
        <v>26</v>
      </c>
    </row>
    <row r="3072" spans="1:46" x14ac:dyDescent="0.25">
      <c r="A3072" s="1" t="s">
        <v>21578</v>
      </c>
      <c r="B3072" s="2" t="s">
        <v>23074</v>
      </c>
      <c r="C3072" s="2" t="s">
        <v>23106</v>
      </c>
      <c r="D3072" s="1">
        <v>0</v>
      </c>
      <c r="E3072" s="1">
        <v>0</v>
      </c>
      <c r="F3072" s="1">
        <v>4</v>
      </c>
      <c r="G3072" s="1">
        <v>4</v>
      </c>
      <c r="H3072" s="6">
        <v>1</v>
      </c>
      <c r="I3072">
        <v>1</v>
      </c>
      <c r="J3072" s="1">
        <v>33</v>
      </c>
      <c r="K3072" s="1">
        <v>1</v>
      </c>
      <c r="L3072" s="1">
        <v>595</v>
      </c>
      <c r="M3072" s="6">
        <v>0.14000000000000001</v>
      </c>
      <c r="N3072" s="4">
        <v>1580</v>
      </c>
      <c r="O3072" s="4">
        <v>120</v>
      </c>
      <c r="P3072" s="4">
        <v>300</v>
      </c>
      <c r="Q3072" s="3">
        <v>0.32</v>
      </c>
      <c r="R3072" s="1">
        <v>24</v>
      </c>
      <c r="S3072" s="1">
        <v>300</v>
      </c>
      <c r="T3072" s="1">
        <v>46</v>
      </c>
      <c r="U3072" s="1">
        <v>1</v>
      </c>
      <c r="V3072" s="1">
        <v>17</v>
      </c>
      <c r="W3072" s="1">
        <v>0</v>
      </c>
      <c r="X3072" s="1">
        <v>0</v>
      </c>
      <c r="Y3072" s="1">
        <v>0</v>
      </c>
      <c r="Z3072" s="1">
        <v>2</v>
      </c>
      <c r="AA3072" s="1">
        <v>0</v>
      </c>
      <c r="AB3072" s="1">
        <v>1</v>
      </c>
      <c r="AC3072" s="1">
        <v>0</v>
      </c>
      <c r="AD3072" s="1">
        <v>0</v>
      </c>
      <c r="AE3072" s="1">
        <v>0</v>
      </c>
      <c r="AF3072" s="1">
        <v>0</v>
      </c>
      <c r="AG3072" s="1">
        <v>0</v>
      </c>
      <c r="AH3072" s="1">
        <v>0</v>
      </c>
      <c r="AI3072" s="1">
        <v>0</v>
      </c>
      <c r="AJ3072" s="1" t="s">
        <v>13031</v>
      </c>
      <c r="AK3072" s="1" t="s">
        <v>13032</v>
      </c>
      <c r="AL3072" s="1" t="s">
        <v>13033</v>
      </c>
      <c r="AM3072" s="1" t="s">
        <v>16</v>
      </c>
      <c r="AN3072" s="1" t="s">
        <v>23098</v>
      </c>
      <c r="AO3072" s="1" t="s">
        <v>86</v>
      </c>
      <c r="AP3072" s="1" t="s">
        <v>57</v>
      </c>
      <c r="AQ3072" s="1" t="s">
        <v>25</v>
      </c>
      <c r="AR3072" s="1" t="s">
        <v>30</v>
      </c>
      <c r="AS3072" s="1" t="s">
        <v>23090</v>
      </c>
      <c r="AT3072" s="1" t="s">
        <v>101</v>
      </c>
    </row>
    <row r="3073" spans="1:46" x14ac:dyDescent="0.25">
      <c r="A3073" s="1" t="s">
        <v>18075</v>
      </c>
      <c r="B3073" s="2" t="s">
        <v>23074</v>
      </c>
      <c r="C3073" s="2" t="s">
        <v>23106</v>
      </c>
      <c r="D3073" s="1">
        <v>0</v>
      </c>
      <c r="E3073" s="1">
        <v>1</v>
      </c>
      <c r="F3073" s="1">
        <v>3</v>
      </c>
      <c r="G3073" s="1">
        <v>4</v>
      </c>
      <c r="H3073" s="6">
        <v>0.75</v>
      </c>
      <c r="I3073">
        <v>0</v>
      </c>
      <c r="J3073" s="1">
        <v>38</v>
      </c>
      <c r="K3073" s="1">
        <v>1</v>
      </c>
      <c r="L3073" s="1">
        <v>634</v>
      </c>
      <c r="M3073" s="6">
        <v>0.39</v>
      </c>
      <c r="N3073" s="4">
        <v>3200</v>
      </c>
      <c r="O3073" s="4">
        <v>200</v>
      </c>
      <c r="P3073" s="4">
        <v>300</v>
      </c>
      <c r="Q3073" s="3">
        <v>0.3</v>
      </c>
      <c r="R3073" s="1">
        <v>12</v>
      </c>
      <c r="S3073" s="1">
        <v>300</v>
      </c>
      <c r="T3073" s="1">
        <v>50</v>
      </c>
      <c r="U3073" s="1">
        <v>0</v>
      </c>
      <c r="V3073" s="1">
        <v>17</v>
      </c>
      <c r="W3073" s="1">
        <v>1</v>
      </c>
      <c r="X3073" s="1">
        <v>1</v>
      </c>
      <c r="Y3073" s="1">
        <v>0</v>
      </c>
      <c r="Z3073" s="1">
        <v>5</v>
      </c>
      <c r="AA3073" s="1">
        <v>0</v>
      </c>
      <c r="AB3073" s="1">
        <v>0</v>
      </c>
      <c r="AC3073" s="1">
        <v>705</v>
      </c>
      <c r="AD3073" s="1">
        <v>300</v>
      </c>
      <c r="AE3073" s="1">
        <v>0</v>
      </c>
      <c r="AF3073" s="1">
        <v>0</v>
      </c>
      <c r="AG3073" s="1">
        <v>0</v>
      </c>
      <c r="AH3073" s="1">
        <v>260</v>
      </c>
      <c r="AI3073" s="1">
        <v>1265</v>
      </c>
      <c r="AJ3073" s="1" t="s">
        <v>3272</v>
      </c>
      <c r="AK3073" s="1" t="s">
        <v>3273</v>
      </c>
      <c r="AL3073" s="1" t="s">
        <v>3274</v>
      </c>
      <c r="AM3073" s="1" t="s">
        <v>12</v>
      </c>
      <c r="AN3073" s="1" t="s">
        <v>23098</v>
      </c>
      <c r="AO3073" s="1" t="s">
        <v>364</v>
      </c>
      <c r="AP3073" s="1" t="s">
        <v>86</v>
      </c>
      <c r="AQ3073" s="1" t="s">
        <v>14</v>
      </c>
      <c r="AR3073" s="1" t="s">
        <v>30</v>
      </c>
      <c r="AS3073" s="1" t="s">
        <v>23090</v>
      </c>
      <c r="AT3073" s="1" t="s">
        <v>26</v>
      </c>
    </row>
    <row r="3074" spans="1:46" x14ac:dyDescent="0.25">
      <c r="A3074" s="1" t="s">
        <v>17355</v>
      </c>
      <c r="B3074" s="2" t="s">
        <v>23074</v>
      </c>
      <c r="C3074" s="2" t="s">
        <v>23107</v>
      </c>
      <c r="D3074" s="1">
        <v>0</v>
      </c>
      <c r="E3074" s="1">
        <v>1</v>
      </c>
      <c r="F3074" s="1">
        <v>3</v>
      </c>
      <c r="G3074" s="1">
        <v>4</v>
      </c>
      <c r="H3074" s="6">
        <v>0.75</v>
      </c>
      <c r="I3074">
        <v>1</v>
      </c>
      <c r="J3074" s="1">
        <v>35</v>
      </c>
      <c r="K3074" s="1">
        <v>0</v>
      </c>
      <c r="L3074" s="1">
        <v>753</v>
      </c>
      <c r="M3074" s="6">
        <v>0.2</v>
      </c>
      <c r="N3074" s="4">
        <v>10000</v>
      </c>
      <c r="O3074" s="4">
        <v>1000</v>
      </c>
      <c r="P3074" s="4">
        <v>700</v>
      </c>
      <c r="Q3074" s="3">
        <v>0.3</v>
      </c>
      <c r="R3074" s="1">
        <v>24</v>
      </c>
      <c r="S3074" s="1">
        <v>700</v>
      </c>
      <c r="T3074" s="1">
        <v>66</v>
      </c>
      <c r="U3074" s="1">
        <v>1</v>
      </c>
      <c r="V3074" s="1">
        <v>17</v>
      </c>
      <c r="W3074" s="1">
        <v>1</v>
      </c>
      <c r="X3074" s="1">
        <v>1</v>
      </c>
      <c r="Y3074" s="1">
        <v>1</v>
      </c>
      <c r="Z3074" s="1">
        <v>2</v>
      </c>
      <c r="AA3074" s="1">
        <v>1</v>
      </c>
      <c r="AB3074" s="1">
        <v>1</v>
      </c>
      <c r="AC3074" s="1">
        <v>4494</v>
      </c>
      <c r="AD3074" s="1">
        <v>0</v>
      </c>
      <c r="AE3074" s="1">
        <v>0</v>
      </c>
      <c r="AF3074" s="1">
        <v>0</v>
      </c>
      <c r="AG3074" s="1">
        <v>0</v>
      </c>
      <c r="AH3074" s="1">
        <v>0</v>
      </c>
      <c r="AI3074" s="1">
        <v>4494</v>
      </c>
      <c r="AJ3074" s="1" t="s">
        <v>1104</v>
      </c>
      <c r="AK3074" s="1" t="s">
        <v>1105</v>
      </c>
      <c r="AL3074" s="1" t="s">
        <v>1106</v>
      </c>
      <c r="AM3074" s="1" t="s">
        <v>16</v>
      </c>
      <c r="AN3074" s="1" t="s">
        <v>23097</v>
      </c>
      <c r="AO3074" s="1" t="s">
        <v>86</v>
      </c>
      <c r="AP3074" s="1" t="s">
        <v>86</v>
      </c>
      <c r="AQ3074" s="1" t="s">
        <v>14</v>
      </c>
      <c r="AR3074" s="1" t="s">
        <v>19</v>
      </c>
      <c r="AS3074" s="1" t="s">
        <v>23091</v>
      </c>
      <c r="AT3074" s="1" t="s">
        <v>101</v>
      </c>
    </row>
    <row r="3075" spans="1:46" x14ac:dyDescent="0.25">
      <c r="A3075" s="1" t="s">
        <v>19945</v>
      </c>
      <c r="B3075" s="2" t="s">
        <v>23074</v>
      </c>
      <c r="C3075" s="2" t="s">
        <v>23107</v>
      </c>
      <c r="D3075" s="1">
        <v>0</v>
      </c>
      <c r="E3075" s="1">
        <v>0</v>
      </c>
      <c r="F3075" s="1">
        <v>3</v>
      </c>
      <c r="G3075" s="1">
        <v>3</v>
      </c>
      <c r="H3075" s="6">
        <v>1</v>
      </c>
      <c r="I3075">
        <v>0</v>
      </c>
      <c r="J3075" s="1">
        <v>37</v>
      </c>
      <c r="K3075" s="1">
        <v>0</v>
      </c>
      <c r="L3075" s="1">
        <v>733</v>
      </c>
      <c r="M3075" s="6">
        <v>0.28999999999999998</v>
      </c>
      <c r="N3075" s="4">
        <v>1600</v>
      </c>
      <c r="O3075" s="4">
        <v>130</v>
      </c>
      <c r="P3075" s="4">
        <v>300</v>
      </c>
      <c r="Q3075" s="3">
        <v>0.28000000000000003</v>
      </c>
      <c r="R3075" s="1">
        <v>24</v>
      </c>
      <c r="S3075" s="1">
        <v>300</v>
      </c>
      <c r="T3075" s="1">
        <v>54</v>
      </c>
      <c r="U3075" s="1">
        <v>1</v>
      </c>
      <c r="V3075" s="1">
        <v>17</v>
      </c>
      <c r="W3075" s="1">
        <v>1</v>
      </c>
      <c r="X3075" s="1">
        <v>1</v>
      </c>
      <c r="Y3075" s="1">
        <v>1</v>
      </c>
      <c r="Z3075" s="1">
        <v>0</v>
      </c>
      <c r="AA3075" s="1">
        <v>1</v>
      </c>
      <c r="AB3075" s="1">
        <v>0</v>
      </c>
      <c r="AC3075" s="1">
        <v>291</v>
      </c>
      <c r="AD3075" s="1">
        <v>333</v>
      </c>
      <c r="AE3075" s="1">
        <v>0</v>
      </c>
      <c r="AF3075" s="1">
        <v>0</v>
      </c>
      <c r="AG3075" s="1">
        <v>0</v>
      </c>
      <c r="AH3075" s="1">
        <v>0</v>
      </c>
      <c r="AI3075" s="1">
        <v>624</v>
      </c>
      <c r="AJ3075" s="1" t="s">
        <v>8598</v>
      </c>
      <c r="AK3075" s="1" t="s">
        <v>8599</v>
      </c>
      <c r="AL3075" s="1" t="s">
        <v>8600</v>
      </c>
      <c r="AM3075" s="1" t="s">
        <v>12</v>
      </c>
      <c r="AN3075" s="1" t="s">
        <v>23097</v>
      </c>
      <c r="AO3075" s="1" t="s">
        <v>86</v>
      </c>
      <c r="AP3075" s="1" t="s">
        <v>86</v>
      </c>
      <c r="AQ3075" s="1" t="s">
        <v>14</v>
      </c>
      <c r="AR3075" s="1" t="s">
        <v>19</v>
      </c>
      <c r="AS3075" s="1" t="s">
        <v>23091</v>
      </c>
      <c r="AT3075" s="1" t="s">
        <v>26</v>
      </c>
    </row>
    <row r="3076" spans="1:46" x14ac:dyDescent="0.25">
      <c r="A3076" s="1" t="s">
        <v>19344</v>
      </c>
      <c r="B3076" s="2" t="s">
        <v>23074</v>
      </c>
      <c r="C3076" s="2" t="s">
        <v>23107</v>
      </c>
      <c r="D3076" s="1">
        <v>0</v>
      </c>
      <c r="E3076" s="1">
        <v>3</v>
      </c>
      <c r="F3076" s="1">
        <v>1</v>
      </c>
      <c r="G3076" s="1">
        <v>4</v>
      </c>
      <c r="H3076" s="6">
        <v>0.25</v>
      </c>
      <c r="I3076">
        <v>0</v>
      </c>
      <c r="J3076" s="1">
        <v>38</v>
      </c>
      <c r="K3076" s="1">
        <v>1</v>
      </c>
      <c r="L3076" s="1">
        <v>731</v>
      </c>
      <c r="M3076" s="6">
        <v>0.44</v>
      </c>
      <c r="N3076" s="4">
        <v>3000</v>
      </c>
      <c r="O3076" s="4">
        <v>250</v>
      </c>
      <c r="P3076" s="4">
        <v>400</v>
      </c>
      <c r="Q3076" s="3">
        <v>0.25</v>
      </c>
      <c r="R3076" s="1">
        <v>24</v>
      </c>
      <c r="S3076" s="1">
        <v>400</v>
      </c>
      <c r="T3076" s="1">
        <v>39</v>
      </c>
      <c r="U3076" s="1">
        <v>0</v>
      </c>
      <c r="V3076" s="1">
        <v>17</v>
      </c>
      <c r="W3076" s="1">
        <v>1</v>
      </c>
      <c r="X3076" s="1">
        <v>0</v>
      </c>
      <c r="Y3076" s="1">
        <v>0</v>
      </c>
      <c r="Z3076" s="1">
        <v>3</v>
      </c>
      <c r="AA3076" s="1">
        <v>0</v>
      </c>
      <c r="AB3076" s="1">
        <v>0</v>
      </c>
      <c r="AC3076" s="1">
        <v>1579</v>
      </c>
      <c r="AD3076" s="1">
        <v>401</v>
      </c>
      <c r="AE3076" s="1">
        <v>0</v>
      </c>
      <c r="AF3076" s="1">
        <v>0</v>
      </c>
      <c r="AG3076" s="1">
        <v>0</v>
      </c>
      <c r="AH3076" s="1">
        <v>360</v>
      </c>
      <c r="AI3076" s="1">
        <v>2340</v>
      </c>
      <c r="AJ3076" s="1" t="s">
        <v>954</v>
      </c>
      <c r="AK3076" s="1" t="s">
        <v>6922</v>
      </c>
      <c r="AL3076" s="1" t="s">
        <v>6923</v>
      </c>
      <c r="AM3076" s="1" t="s">
        <v>12</v>
      </c>
      <c r="AN3076" s="1" t="s">
        <v>23098</v>
      </c>
      <c r="AO3076" s="1" t="s">
        <v>364</v>
      </c>
      <c r="AP3076" s="1" t="s">
        <v>86</v>
      </c>
      <c r="AQ3076" s="1" t="s">
        <v>25</v>
      </c>
      <c r="AR3076" s="1" t="s">
        <v>30</v>
      </c>
      <c r="AS3076" s="1" t="s">
        <v>23090</v>
      </c>
      <c r="AT3076" s="1" t="s">
        <v>26</v>
      </c>
    </row>
    <row r="3077" spans="1:46" x14ac:dyDescent="0.25">
      <c r="A3077" s="1" t="s">
        <v>22201</v>
      </c>
      <c r="B3077" s="2" t="s">
        <v>23074</v>
      </c>
      <c r="C3077" s="2" t="s">
        <v>23107</v>
      </c>
      <c r="D3077" s="1">
        <v>0</v>
      </c>
      <c r="E3077" s="1">
        <v>0</v>
      </c>
      <c r="F3077" s="1">
        <v>1</v>
      </c>
      <c r="G3077" s="1">
        <v>1</v>
      </c>
      <c r="H3077" s="6">
        <v>1</v>
      </c>
      <c r="I3077">
        <v>0</v>
      </c>
      <c r="J3077" s="1">
        <v>45</v>
      </c>
      <c r="K3077" s="1">
        <v>1</v>
      </c>
      <c r="L3077" s="1">
        <v>698</v>
      </c>
      <c r="M3077" s="6">
        <v>0.36</v>
      </c>
      <c r="N3077" s="4">
        <v>7150</v>
      </c>
      <c r="O3077" s="4">
        <v>490</v>
      </c>
      <c r="P3077" s="4">
        <v>700</v>
      </c>
      <c r="Q3077" s="3">
        <v>0.3</v>
      </c>
      <c r="R3077" s="1">
        <v>24</v>
      </c>
      <c r="S3077" s="1">
        <v>700</v>
      </c>
      <c r="T3077" s="1">
        <v>60</v>
      </c>
      <c r="U3077" s="1">
        <v>1</v>
      </c>
      <c r="V3077" s="1">
        <v>17</v>
      </c>
      <c r="W3077" s="1">
        <v>0</v>
      </c>
      <c r="X3077" s="1">
        <v>0</v>
      </c>
      <c r="Y3077" s="1">
        <v>0</v>
      </c>
      <c r="Z3077" s="1">
        <v>4</v>
      </c>
      <c r="AA3077" s="1">
        <v>1</v>
      </c>
      <c r="AB3077" s="1">
        <v>1</v>
      </c>
      <c r="AC3077" s="1">
        <v>3730</v>
      </c>
      <c r="AD3077" s="1">
        <v>0</v>
      </c>
      <c r="AE3077" s="1">
        <v>1078</v>
      </c>
      <c r="AF3077" s="1">
        <v>0</v>
      </c>
      <c r="AG3077" s="1">
        <v>0</v>
      </c>
      <c r="AH3077" s="1">
        <v>0</v>
      </c>
      <c r="AI3077" s="1">
        <v>4808</v>
      </c>
      <c r="AJ3077" s="1" t="s">
        <v>10030</v>
      </c>
      <c r="AK3077" s="1" t="s">
        <v>14683</v>
      </c>
      <c r="AL3077" s="1" t="s">
        <v>14684</v>
      </c>
      <c r="AM3077" s="1" t="s">
        <v>12</v>
      </c>
      <c r="AN3077" s="1" t="s">
        <v>23098</v>
      </c>
      <c r="AO3077" s="1" t="s">
        <v>86</v>
      </c>
      <c r="AP3077" s="1" t="s">
        <v>57</v>
      </c>
      <c r="AQ3077" s="1" t="s">
        <v>25</v>
      </c>
      <c r="AR3077" s="1" t="s">
        <v>30</v>
      </c>
      <c r="AS3077" s="1" t="s">
        <v>23091</v>
      </c>
      <c r="AT3077" s="1" t="s">
        <v>101</v>
      </c>
    </row>
    <row r="3078" spans="1:46" x14ac:dyDescent="0.25">
      <c r="A3078" s="1" t="s">
        <v>18184</v>
      </c>
      <c r="B3078" s="2" t="s">
        <v>23074</v>
      </c>
      <c r="C3078" s="2" t="s">
        <v>23107</v>
      </c>
      <c r="D3078" s="1">
        <v>0</v>
      </c>
      <c r="E3078" s="1">
        <v>0</v>
      </c>
      <c r="F3078" s="1">
        <v>3</v>
      </c>
      <c r="G3078" s="1">
        <v>3</v>
      </c>
      <c r="H3078" s="6">
        <v>1</v>
      </c>
      <c r="I3078">
        <v>0</v>
      </c>
      <c r="J3078" s="1">
        <v>30</v>
      </c>
      <c r="K3078" s="1">
        <v>1</v>
      </c>
      <c r="L3078" s="1">
        <v>771</v>
      </c>
      <c r="M3078" s="6">
        <v>0.27</v>
      </c>
      <c r="N3078" s="4">
        <v>3000</v>
      </c>
      <c r="O3078" s="4">
        <v>210</v>
      </c>
      <c r="P3078" s="4">
        <v>600</v>
      </c>
      <c r="Q3078" s="3">
        <v>0.3</v>
      </c>
      <c r="R3078" s="1">
        <v>12</v>
      </c>
      <c r="S3078" s="1">
        <v>600</v>
      </c>
      <c r="T3078" s="1">
        <v>64</v>
      </c>
      <c r="U3078" s="1">
        <v>1</v>
      </c>
      <c r="V3078" s="1">
        <v>17</v>
      </c>
      <c r="W3078" s="1">
        <v>0</v>
      </c>
      <c r="X3078" s="1">
        <v>1</v>
      </c>
      <c r="Y3078" s="1">
        <v>1</v>
      </c>
      <c r="Z3078" s="1">
        <v>1</v>
      </c>
      <c r="AA3078" s="1">
        <v>1</v>
      </c>
      <c r="AB3078" s="1">
        <v>1</v>
      </c>
      <c r="AC3078" s="1">
        <v>0</v>
      </c>
      <c r="AD3078" s="1">
        <v>0</v>
      </c>
      <c r="AE3078" s="1">
        <v>0</v>
      </c>
      <c r="AF3078" s="1">
        <v>0</v>
      </c>
      <c r="AG3078" s="1">
        <v>0</v>
      </c>
      <c r="AH3078" s="1">
        <v>0</v>
      </c>
      <c r="AI3078" s="1">
        <v>0</v>
      </c>
      <c r="AJ3078" s="1" t="s">
        <v>373</v>
      </c>
      <c r="AK3078" s="1" t="s">
        <v>3613</v>
      </c>
      <c r="AL3078" s="1" t="s">
        <v>3614</v>
      </c>
      <c r="AM3078" s="1" t="s">
        <v>12</v>
      </c>
      <c r="AN3078" s="1" t="s">
        <v>23098</v>
      </c>
      <c r="AO3078" s="1" t="s">
        <v>86</v>
      </c>
      <c r="AP3078" s="1" t="s">
        <v>57</v>
      </c>
      <c r="AQ3078" s="1" t="s">
        <v>14</v>
      </c>
      <c r="AR3078" s="1" t="s">
        <v>19</v>
      </c>
      <c r="AS3078" s="1" t="s">
        <v>23091</v>
      </c>
      <c r="AT3078" s="1" t="s">
        <v>101</v>
      </c>
    </row>
    <row r="3079" spans="1:46" x14ac:dyDescent="0.25">
      <c r="A3079" s="1" t="s">
        <v>20617</v>
      </c>
      <c r="B3079" s="2" t="s">
        <v>23074</v>
      </c>
      <c r="C3079" s="2" t="s">
        <v>23109</v>
      </c>
      <c r="D3079" s="1">
        <v>1</v>
      </c>
      <c r="E3079" s="1">
        <v>1</v>
      </c>
      <c r="F3079" s="1">
        <v>3</v>
      </c>
      <c r="G3079" s="1">
        <v>5</v>
      </c>
      <c r="H3079" s="6">
        <v>0.6</v>
      </c>
      <c r="I3079">
        <v>1</v>
      </c>
      <c r="J3079" s="1">
        <v>37</v>
      </c>
      <c r="K3079" s="1">
        <v>0</v>
      </c>
      <c r="L3079" s="1">
        <v>492</v>
      </c>
      <c r="M3079" s="6">
        <v>0.51</v>
      </c>
      <c r="N3079" s="4">
        <v>1800</v>
      </c>
      <c r="O3079" s="4">
        <v>145</v>
      </c>
      <c r="P3079" s="4">
        <v>300</v>
      </c>
      <c r="Q3079" s="3">
        <v>0.3</v>
      </c>
      <c r="R3079" s="1">
        <v>18</v>
      </c>
      <c r="S3079" s="1">
        <v>300</v>
      </c>
      <c r="T3079" s="1">
        <v>28</v>
      </c>
      <c r="U3079" s="1">
        <v>1</v>
      </c>
      <c r="V3079" s="1">
        <v>17</v>
      </c>
      <c r="W3079" s="1">
        <v>1</v>
      </c>
      <c r="X3079" s="1">
        <v>0</v>
      </c>
      <c r="Y3079" s="1">
        <v>1</v>
      </c>
      <c r="Z3079" s="1">
        <v>4</v>
      </c>
      <c r="AA3079" s="1">
        <v>0</v>
      </c>
      <c r="AB3079" s="1">
        <v>1</v>
      </c>
      <c r="AC3079" s="1">
        <v>0</v>
      </c>
      <c r="AD3079" s="1">
        <v>0</v>
      </c>
      <c r="AE3079" s="1">
        <v>0</v>
      </c>
      <c r="AF3079" s="1">
        <v>0</v>
      </c>
      <c r="AG3079" s="1">
        <v>0</v>
      </c>
      <c r="AH3079" s="1">
        <v>900</v>
      </c>
      <c r="AI3079" s="1">
        <v>900</v>
      </c>
      <c r="AJ3079" s="1" t="s">
        <v>7456</v>
      </c>
      <c r="AK3079" s="1" t="s">
        <v>10456</v>
      </c>
      <c r="AL3079" s="1" t="s">
        <v>10457</v>
      </c>
      <c r="AM3079" s="1" t="s">
        <v>16</v>
      </c>
      <c r="AN3079" s="1" t="s">
        <v>23097</v>
      </c>
      <c r="AO3079" s="1" t="s">
        <v>86</v>
      </c>
      <c r="AP3079" s="1" t="s">
        <v>86</v>
      </c>
      <c r="AQ3079" s="1" t="s">
        <v>25</v>
      </c>
      <c r="AR3079" s="1" t="s">
        <v>19</v>
      </c>
      <c r="AS3079" s="1" t="s">
        <v>23090</v>
      </c>
      <c r="AT3079" s="1" t="s">
        <v>101</v>
      </c>
    </row>
    <row r="3080" spans="1:46" x14ac:dyDescent="0.25">
      <c r="A3080" s="1" t="s">
        <v>19765</v>
      </c>
      <c r="B3080" s="2" t="s">
        <v>23075</v>
      </c>
      <c r="C3080" s="2" t="s">
        <v>23105</v>
      </c>
      <c r="D3080" s="1">
        <v>0</v>
      </c>
      <c r="E3080" s="1">
        <v>3</v>
      </c>
      <c r="F3080" s="1">
        <v>1</v>
      </c>
      <c r="G3080" s="1">
        <v>4</v>
      </c>
      <c r="H3080" s="6">
        <v>0.25</v>
      </c>
      <c r="I3080">
        <v>1</v>
      </c>
      <c r="J3080" s="1">
        <v>29</v>
      </c>
      <c r="K3080" s="1">
        <v>1</v>
      </c>
      <c r="L3080" s="1">
        <v>444</v>
      </c>
      <c r="M3080" s="6">
        <v>0.6</v>
      </c>
      <c r="N3080" s="4">
        <v>2200</v>
      </c>
      <c r="O3080" s="4">
        <v>150</v>
      </c>
      <c r="P3080" s="4">
        <v>600</v>
      </c>
      <c r="Q3080" s="3">
        <v>0.38</v>
      </c>
      <c r="R3080" s="1">
        <v>24</v>
      </c>
      <c r="S3080" s="1">
        <v>600</v>
      </c>
      <c r="T3080" s="1">
        <v>59</v>
      </c>
      <c r="U3080" s="1">
        <v>0</v>
      </c>
      <c r="V3080" s="1">
        <v>17</v>
      </c>
      <c r="W3080" s="1">
        <v>1</v>
      </c>
      <c r="X3080" s="1">
        <v>1</v>
      </c>
      <c r="Y3080" s="1">
        <v>1</v>
      </c>
      <c r="Z3080" s="1">
        <v>4</v>
      </c>
      <c r="AA3080" s="1">
        <v>1</v>
      </c>
      <c r="AB3080" s="1">
        <v>1</v>
      </c>
      <c r="AC3080" s="1">
        <v>0</v>
      </c>
      <c r="AD3080" s="1">
        <v>0</v>
      </c>
      <c r="AE3080" s="1">
        <v>480</v>
      </c>
      <c r="AF3080" s="1">
        <v>0</v>
      </c>
      <c r="AG3080" s="1">
        <v>58</v>
      </c>
      <c r="AH3080" s="1">
        <v>562</v>
      </c>
      <c r="AI3080" s="1">
        <v>1100</v>
      </c>
      <c r="AJ3080" s="1" t="s">
        <v>8099</v>
      </c>
      <c r="AK3080" s="1" t="s">
        <v>8100</v>
      </c>
      <c r="AL3080" s="1" t="s">
        <v>8101</v>
      </c>
      <c r="AM3080" s="1" t="s">
        <v>16</v>
      </c>
      <c r="AN3080" s="1" t="s">
        <v>23098</v>
      </c>
      <c r="AO3080" s="1" t="s">
        <v>364</v>
      </c>
      <c r="AP3080" s="1" t="s">
        <v>86</v>
      </c>
      <c r="AQ3080" s="1" t="s">
        <v>14</v>
      </c>
      <c r="AR3080" s="1" t="s">
        <v>19</v>
      </c>
      <c r="AS3080" s="1" t="s">
        <v>23091</v>
      </c>
      <c r="AT3080" s="1" t="s">
        <v>101</v>
      </c>
    </row>
    <row r="3081" spans="1:46" x14ac:dyDescent="0.25">
      <c r="A3081" s="1" t="s">
        <v>20946</v>
      </c>
      <c r="B3081" s="2" t="s">
        <v>23075</v>
      </c>
      <c r="C3081" s="2" t="s">
        <v>23106</v>
      </c>
      <c r="D3081" s="1">
        <v>0</v>
      </c>
      <c r="E3081" s="1">
        <v>0</v>
      </c>
      <c r="F3081" s="1">
        <v>2</v>
      </c>
      <c r="G3081" s="1">
        <v>2</v>
      </c>
      <c r="H3081" s="6">
        <v>1</v>
      </c>
      <c r="I3081">
        <v>1</v>
      </c>
      <c r="J3081" s="1">
        <v>31</v>
      </c>
      <c r="K3081" s="1">
        <v>1</v>
      </c>
      <c r="L3081" s="1">
        <v>668</v>
      </c>
      <c r="M3081" s="6">
        <v>0.34</v>
      </c>
      <c r="N3081" s="4">
        <v>1620</v>
      </c>
      <c r="O3081" s="4">
        <v>120</v>
      </c>
      <c r="P3081" s="4">
        <v>250</v>
      </c>
      <c r="Q3081" s="3">
        <v>0.35</v>
      </c>
      <c r="R3081" s="1">
        <v>24</v>
      </c>
      <c r="S3081" s="1">
        <v>250</v>
      </c>
      <c r="T3081" s="1">
        <v>25</v>
      </c>
      <c r="U3081" s="1">
        <v>0</v>
      </c>
      <c r="V3081" s="1">
        <v>17</v>
      </c>
      <c r="W3081" s="1">
        <v>0</v>
      </c>
      <c r="X3081" s="1">
        <v>0</v>
      </c>
      <c r="Y3081" s="1">
        <v>1</v>
      </c>
      <c r="Z3081" s="1">
        <v>1</v>
      </c>
      <c r="AA3081" s="1">
        <v>1</v>
      </c>
      <c r="AB3081" s="1">
        <v>1</v>
      </c>
      <c r="AC3081" s="1">
        <v>0</v>
      </c>
      <c r="AD3081" s="1">
        <v>0</v>
      </c>
      <c r="AE3081" s="1">
        <v>0</v>
      </c>
      <c r="AF3081" s="1">
        <v>0</v>
      </c>
      <c r="AG3081" s="1">
        <v>0</v>
      </c>
      <c r="AH3081" s="1">
        <v>450</v>
      </c>
      <c r="AI3081" s="1">
        <v>450</v>
      </c>
      <c r="AJ3081" s="1" t="s">
        <v>11315</v>
      </c>
      <c r="AK3081" s="1" t="s">
        <v>11316</v>
      </c>
      <c r="AL3081" s="1" t="s">
        <v>11317</v>
      </c>
      <c r="AM3081" s="1" t="s">
        <v>16</v>
      </c>
      <c r="AN3081" s="1" t="s">
        <v>23098</v>
      </c>
      <c r="AO3081" s="1" t="s">
        <v>364</v>
      </c>
      <c r="AP3081" s="1" t="s">
        <v>57</v>
      </c>
      <c r="AQ3081" s="1" t="s">
        <v>25</v>
      </c>
      <c r="AR3081" s="1" t="s">
        <v>19</v>
      </c>
      <c r="AS3081" s="1" t="s">
        <v>23091</v>
      </c>
      <c r="AT3081" s="1" t="s">
        <v>101</v>
      </c>
    </row>
    <row r="3082" spans="1:46" x14ac:dyDescent="0.25">
      <c r="A3082" s="1" t="s">
        <v>20510</v>
      </c>
      <c r="B3082" s="2" t="s">
        <v>23075</v>
      </c>
      <c r="C3082" s="2" t="s">
        <v>23107</v>
      </c>
      <c r="D3082" s="1">
        <v>0</v>
      </c>
      <c r="E3082" s="1">
        <v>0</v>
      </c>
      <c r="F3082" s="1">
        <v>2</v>
      </c>
      <c r="G3082" s="1">
        <v>2</v>
      </c>
      <c r="H3082" s="6">
        <v>1</v>
      </c>
      <c r="I3082">
        <v>0</v>
      </c>
      <c r="J3082" s="1">
        <v>36</v>
      </c>
      <c r="K3082" s="1">
        <v>1</v>
      </c>
      <c r="L3082" s="1">
        <v>700</v>
      </c>
      <c r="M3082" s="6">
        <v>0.66</v>
      </c>
      <c r="N3082" s="4">
        <v>3700</v>
      </c>
      <c r="O3082" s="4">
        <v>280</v>
      </c>
      <c r="P3082" s="4">
        <v>860</v>
      </c>
      <c r="Q3082" s="3">
        <v>0.33</v>
      </c>
      <c r="R3082" s="1">
        <v>24</v>
      </c>
      <c r="S3082" s="1">
        <v>860</v>
      </c>
      <c r="T3082" s="1">
        <v>71</v>
      </c>
      <c r="U3082" s="1">
        <v>0</v>
      </c>
      <c r="V3082" s="1">
        <v>17</v>
      </c>
      <c r="W3082" s="1">
        <v>0</v>
      </c>
      <c r="X3082" s="1">
        <v>0</v>
      </c>
      <c r="Y3082" s="1">
        <v>1</v>
      </c>
      <c r="Z3082" s="1">
        <v>1</v>
      </c>
      <c r="AA3082" s="1">
        <v>1</v>
      </c>
      <c r="AB3082" s="1">
        <v>0</v>
      </c>
      <c r="AC3082" s="1">
        <v>0</v>
      </c>
      <c r="AD3082" s="1">
        <v>0</v>
      </c>
      <c r="AE3082" s="1">
        <v>2073</v>
      </c>
      <c r="AF3082" s="1">
        <v>0</v>
      </c>
      <c r="AG3082" s="1">
        <v>0</v>
      </c>
      <c r="AH3082" s="1">
        <v>850</v>
      </c>
      <c r="AI3082" s="1">
        <v>2923</v>
      </c>
      <c r="AJ3082" s="1" t="s">
        <v>10150</v>
      </c>
      <c r="AK3082" s="1" t="s">
        <v>10151</v>
      </c>
      <c r="AL3082" s="1" t="s">
        <v>10152</v>
      </c>
      <c r="AM3082" s="1" t="s">
        <v>12</v>
      </c>
      <c r="AN3082" s="1" t="s">
        <v>23098</v>
      </c>
      <c r="AO3082" s="1" t="s">
        <v>364</v>
      </c>
      <c r="AP3082" s="1" t="s">
        <v>57</v>
      </c>
      <c r="AQ3082" s="1" t="s">
        <v>25</v>
      </c>
      <c r="AR3082" s="1" t="s">
        <v>19</v>
      </c>
      <c r="AS3082" s="1" t="s">
        <v>23091</v>
      </c>
      <c r="AT3082" s="1" t="s">
        <v>26</v>
      </c>
    </row>
    <row r="3083" spans="1:46" x14ac:dyDescent="0.25">
      <c r="A3083" s="1" t="s">
        <v>19404</v>
      </c>
      <c r="B3083" s="2" t="s">
        <v>23075</v>
      </c>
      <c r="C3083" s="2" t="s">
        <v>23107</v>
      </c>
      <c r="D3083" s="1">
        <v>0</v>
      </c>
      <c r="E3083" s="1">
        <v>0</v>
      </c>
      <c r="F3083" s="1">
        <v>2</v>
      </c>
      <c r="G3083" s="1">
        <v>2</v>
      </c>
      <c r="H3083" s="6">
        <v>1</v>
      </c>
      <c r="I3083">
        <v>1</v>
      </c>
      <c r="J3083" s="1">
        <v>29</v>
      </c>
      <c r="K3083" s="1">
        <v>1</v>
      </c>
      <c r="L3083" s="1">
        <v>579</v>
      </c>
      <c r="M3083" s="6">
        <v>0.51</v>
      </c>
      <c r="N3083" s="4">
        <v>2040</v>
      </c>
      <c r="O3083" s="4">
        <v>170</v>
      </c>
      <c r="P3083" s="4">
        <v>400</v>
      </c>
      <c r="Q3083" s="3">
        <v>0.3</v>
      </c>
      <c r="R3083" s="1">
        <v>24</v>
      </c>
      <c r="S3083" s="1">
        <v>400</v>
      </c>
      <c r="T3083" s="1">
        <v>45</v>
      </c>
      <c r="U3083" s="1">
        <v>1</v>
      </c>
      <c r="V3083" s="1">
        <v>17</v>
      </c>
      <c r="W3083" s="1">
        <v>0</v>
      </c>
      <c r="X3083" s="1">
        <v>0</v>
      </c>
      <c r="Y3083" s="1">
        <v>1</v>
      </c>
      <c r="Z3083" s="1">
        <v>4</v>
      </c>
      <c r="AA3083" s="1">
        <v>1</v>
      </c>
      <c r="AB3083" s="1">
        <v>1</v>
      </c>
      <c r="AC3083" s="1">
        <v>607</v>
      </c>
      <c r="AD3083" s="1">
        <v>0</v>
      </c>
      <c r="AE3083" s="1">
        <v>489</v>
      </c>
      <c r="AF3083" s="1">
        <v>500</v>
      </c>
      <c r="AG3083" s="1">
        <v>0</v>
      </c>
      <c r="AH3083" s="1">
        <v>0</v>
      </c>
      <c r="AI3083" s="1">
        <v>1596</v>
      </c>
      <c r="AJ3083" s="1" t="s">
        <v>7091</v>
      </c>
      <c r="AK3083" s="1" t="s">
        <v>7092</v>
      </c>
      <c r="AL3083" s="1" t="s">
        <v>7093</v>
      </c>
      <c r="AM3083" s="1" t="s">
        <v>16</v>
      </c>
      <c r="AN3083" s="1" t="s">
        <v>23098</v>
      </c>
      <c r="AO3083" s="1" t="s">
        <v>86</v>
      </c>
      <c r="AP3083" s="1" t="s">
        <v>57</v>
      </c>
      <c r="AQ3083" s="1" t="s">
        <v>25</v>
      </c>
      <c r="AR3083" s="1" t="s">
        <v>19</v>
      </c>
      <c r="AS3083" s="1" t="s">
        <v>23091</v>
      </c>
      <c r="AT3083" s="1" t="s">
        <v>101</v>
      </c>
    </row>
    <row r="3084" spans="1:46" x14ac:dyDescent="0.25">
      <c r="A3084" s="1" t="s">
        <v>21684</v>
      </c>
      <c r="B3084" s="2" t="s">
        <v>23075</v>
      </c>
      <c r="C3084" s="2" t="s">
        <v>23107</v>
      </c>
      <c r="D3084" s="1">
        <v>0</v>
      </c>
      <c r="E3084" s="1">
        <v>0</v>
      </c>
      <c r="F3084" s="1">
        <v>1</v>
      </c>
      <c r="G3084" s="1">
        <v>1</v>
      </c>
      <c r="H3084" s="6">
        <v>1</v>
      </c>
      <c r="I3084">
        <v>1</v>
      </c>
      <c r="J3084" s="1">
        <v>43</v>
      </c>
      <c r="K3084" s="1">
        <v>1</v>
      </c>
      <c r="L3084" s="1">
        <v>703</v>
      </c>
      <c r="M3084" s="6">
        <v>0.33</v>
      </c>
      <c r="N3084" s="4">
        <v>4800</v>
      </c>
      <c r="O3084" s="4">
        <v>400</v>
      </c>
      <c r="P3084" s="4">
        <v>500</v>
      </c>
      <c r="Q3084" s="3">
        <v>0.33</v>
      </c>
      <c r="R3084" s="1">
        <v>24</v>
      </c>
      <c r="S3084" s="1">
        <v>500</v>
      </c>
      <c r="T3084" s="1">
        <v>46</v>
      </c>
      <c r="U3084" s="1">
        <v>1</v>
      </c>
      <c r="V3084" s="1">
        <v>17</v>
      </c>
      <c r="W3084" s="1">
        <v>1</v>
      </c>
      <c r="X3084" s="1">
        <v>1</v>
      </c>
      <c r="Y3084" s="1">
        <v>1</v>
      </c>
      <c r="Z3084" s="1">
        <v>3</v>
      </c>
      <c r="AA3084" s="1">
        <v>0</v>
      </c>
      <c r="AB3084" s="1">
        <v>1</v>
      </c>
      <c r="AC3084" s="1">
        <v>208</v>
      </c>
      <c r="AD3084" s="1">
        <v>500</v>
      </c>
      <c r="AE3084" s="1">
        <v>0</v>
      </c>
      <c r="AF3084" s="1">
        <v>971</v>
      </c>
      <c r="AG3084" s="1">
        <v>280</v>
      </c>
      <c r="AH3084" s="1">
        <v>350</v>
      </c>
      <c r="AI3084" s="1">
        <v>2309</v>
      </c>
      <c r="AJ3084" s="1" t="s">
        <v>13323</v>
      </c>
      <c r="AK3084" s="1" t="s">
        <v>13324</v>
      </c>
      <c r="AL3084" s="1" t="s">
        <v>13325</v>
      </c>
      <c r="AM3084" s="1" t="s">
        <v>16</v>
      </c>
      <c r="AN3084" s="1" t="s">
        <v>23098</v>
      </c>
      <c r="AO3084" s="1" t="s">
        <v>86</v>
      </c>
      <c r="AP3084" s="1" t="s">
        <v>86</v>
      </c>
      <c r="AQ3084" s="1" t="s">
        <v>14</v>
      </c>
      <c r="AR3084" s="1" t="s">
        <v>19</v>
      </c>
      <c r="AS3084" s="1" t="s">
        <v>23090</v>
      </c>
      <c r="AT3084" s="1" t="s">
        <v>101</v>
      </c>
    </row>
    <row r="3085" spans="1:46" x14ac:dyDescent="0.25">
      <c r="A3085" s="1" t="s">
        <v>20337</v>
      </c>
      <c r="B3085" s="2" t="s">
        <v>23101</v>
      </c>
      <c r="C3085" s="2" t="s">
        <v>23104</v>
      </c>
      <c r="D3085" s="1">
        <v>0</v>
      </c>
      <c r="E3085" s="1">
        <v>4</v>
      </c>
      <c r="F3085" s="1">
        <v>1</v>
      </c>
      <c r="G3085" s="1">
        <v>5</v>
      </c>
      <c r="H3085" s="6">
        <v>0.2</v>
      </c>
      <c r="I3085">
        <v>0</v>
      </c>
      <c r="J3085" s="1">
        <v>35</v>
      </c>
      <c r="K3085" s="1">
        <v>1</v>
      </c>
      <c r="L3085" s="1">
        <v>435</v>
      </c>
      <c r="M3085" s="6">
        <v>0</v>
      </c>
      <c r="N3085" s="4">
        <v>2150</v>
      </c>
      <c r="O3085" s="4">
        <v>180</v>
      </c>
      <c r="P3085" s="4">
        <v>250</v>
      </c>
      <c r="Q3085" s="3">
        <v>0.45</v>
      </c>
      <c r="R3085" s="1">
        <v>36</v>
      </c>
      <c r="S3085" s="1">
        <v>250</v>
      </c>
      <c r="T3085" s="1">
        <v>8</v>
      </c>
      <c r="U3085" s="1">
        <v>1</v>
      </c>
      <c r="V3085" s="1">
        <v>17</v>
      </c>
      <c r="W3085" s="1">
        <v>0</v>
      </c>
      <c r="X3085" s="1">
        <v>1</v>
      </c>
      <c r="Y3085" s="1">
        <v>0</v>
      </c>
      <c r="Z3085" s="1">
        <v>4</v>
      </c>
      <c r="AA3085" s="1">
        <v>0</v>
      </c>
      <c r="AB3085" s="1">
        <v>0</v>
      </c>
      <c r="AC3085" s="1">
        <v>0</v>
      </c>
      <c r="AD3085" s="1">
        <v>0</v>
      </c>
      <c r="AE3085" s="1">
        <v>0</v>
      </c>
      <c r="AF3085" s="1">
        <v>450</v>
      </c>
      <c r="AG3085" s="1">
        <v>0</v>
      </c>
      <c r="AH3085" s="1">
        <v>1400</v>
      </c>
      <c r="AI3085" s="1">
        <v>1850</v>
      </c>
      <c r="AJ3085" s="1" t="s">
        <v>9658</v>
      </c>
      <c r="AK3085" s="1" t="s">
        <v>9659</v>
      </c>
      <c r="AL3085" s="1" t="s">
        <v>11</v>
      </c>
      <c r="AM3085" s="1" t="s">
        <v>12</v>
      </c>
      <c r="AN3085" s="1" t="s">
        <v>23098</v>
      </c>
      <c r="AO3085" s="1" t="s">
        <v>86</v>
      </c>
      <c r="AP3085" s="1" t="s">
        <v>57</v>
      </c>
      <c r="AQ3085" s="1" t="s">
        <v>14</v>
      </c>
      <c r="AR3085" s="1" t="s">
        <v>30</v>
      </c>
      <c r="AS3085" s="1" t="s">
        <v>23090</v>
      </c>
      <c r="AT3085" s="1" t="s">
        <v>26</v>
      </c>
    </row>
    <row r="3086" spans="1:46" x14ac:dyDescent="0.25">
      <c r="A3086" s="1" t="s">
        <v>17056</v>
      </c>
      <c r="B3086" s="2" t="s">
        <v>23101</v>
      </c>
      <c r="C3086" s="2" t="s">
        <v>23104</v>
      </c>
      <c r="D3086" s="1">
        <v>5</v>
      </c>
      <c r="E3086" s="1">
        <v>0</v>
      </c>
      <c r="F3086" s="1">
        <v>2</v>
      </c>
      <c r="G3086" s="1">
        <v>7</v>
      </c>
      <c r="H3086" s="6">
        <v>0.2857142857142857</v>
      </c>
      <c r="I3086">
        <v>0</v>
      </c>
      <c r="J3086" s="1">
        <v>32</v>
      </c>
      <c r="K3086" s="1">
        <v>1</v>
      </c>
      <c r="L3086" s="1">
        <v>540</v>
      </c>
      <c r="M3086" s="6">
        <v>0.35</v>
      </c>
      <c r="N3086" s="4">
        <v>2000</v>
      </c>
      <c r="O3086" s="4">
        <v>150</v>
      </c>
      <c r="P3086" s="4">
        <v>250</v>
      </c>
      <c r="Q3086" s="3">
        <v>0.39</v>
      </c>
      <c r="R3086" s="1">
        <v>24</v>
      </c>
      <c r="S3086" s="1">
        <v>250</v>
      </c>
      <c r="T3086" s="1">
        <v>20</v>
      </c>
      <c r="U3086" s="1">
        <v>1</v>
      </c>
      <c r="V3086" s="1">
        <v>17</v>
      </c>
      <c r="W3086" s="1">
        <v>0</v>
      </c>
      <c r="X3086" s="1">
        <v>0</v>
      </c>
      <c r="Y3086" s="1">
        <v>1</v>
      </c>
      <c r="Z3086" s="1">
        <v>3</v>
      </c>
      <c r="AA3086" s="1">
        <v>0</v>
      </c>
      <c r="AB3086" s="1">
        <v>0</v>
      </c>
      <c r="AC3086" s="1">
        <v>0</v>
      </c>
      <c r="AD3086" s="1">
        <v>0</v>
      </c>
      <c r="AE3086" s="1">
        <v>0</v>
      </c>
      <c r="AF3086" s="1">
        <v>300</v>
      </c>
      <c r="AG3086" s="1">
        <v>20</v>
      </c>
      <c r="AH3086" s="1">
        <v>350</v>
      </c>
      <c r="AI3086" s="1">
        <v>670</v>
      </c>
      <c r="AJ3086" s="1" t="s">
        <v>129</v>
      </c>
      <c r="AK3086" s="1" t="s">
        <v>130</v>
      </c>
      <c r="AL3086" s="1" t="s">
        <v>131</v>
      </c>
      <c r="AM3086" s="1" t="s">
        <v>12</v>
      </c>
      <c r="AN3086" s="1" t="s">
        <v>23098</v>
      </c>
      <c r="AO3086" s="1" t="s">
        <v>86</v>
      </c>
      <c r="AP3086" s="1" t="s">
        <v>57</v>
      </c>
      <c r="AQ3086" s="1" t="s">
        <v>25</v>
      </c>
      <c r="AR3086" s="1" t="s">
        <v>19</v>
      </c>
      <c r="AS3086" s="1" t="s">
        <v>23090</v>
      </c>
      <c r="AT3086" s="1" t="s">
        <v>26</v>
      </c>
    </row>
    <row r="3087" spans="1:46" x14ac:dyDescent="0.25">
      <c r="A3087" s="1" t="s">
        <v>19689</v>
      </c>
      <c r="B3087" s="2" t="s">
        <v>23101</v>
      </c>
      <c r="C3087" s="2" t="s">
        <v>23104</v>
      </c>
      <c r="D3087" s="1">
        <v>2</v>
      </c>
      <c r="E3087" s="1">
        <v>0</v>
      </c>
      <c r="F3087" s="1">
        <v>1</v>
      </c>
      <c r="G3087" s="1">
        <v>3</v>
      </c>
      <c r="H3087" s="6">
        <v>0.33333333333333331</v>
      </c>
      <c r="I3087">
        <v>1</v>
      </c>
      <c r="J3087" s="1">
        <v>37</v>
      </c>
      <c r="K3087" s="1">
        <v>1</v>
      </c>
      <c r="L3087" s="1">
        <v>616</v>
      </c>
      <c r="M3087" s="6">
        <v>0.71</v>
      </c>
      <c r="N3087" s="4">
        <v>1700</v>
      </c>
      <c r="O3087" s="4">
        <v>140</v>
      </c>
      <c r="P3087" s="4">
        <v>800</v>
      </c>
      <c r="Q3087" s="3">
        <v>0.36</v>
      </c>
      <c r="R3087" s="1">
        <v>36</v>
      </c>
      <c r="S3087" s="1">
        <v>800</v>
      </c>
      <c r="T3087" s="1">
        <v>58</v>
      </c>
      <c r="U3087" s="1">
        <v>0</v>
      </c>
      <c r="V3087" s="1">
        <v>17</v>
      </c>
      <c r="W3087" s="1">
        <v>1</v>
      </c>
      <c r="X3087" s="1">
        <v>0</v>
      </c>
      <c r="Y3087" s="1">
        <v>1</v>
      </c>
      <c r="Z3087" s="1">
        <v>3</v>
      </c>
      <c r="AA3087" s="1">
        <v>0</v>
      </c>
      <c r="AB3087" s="1">
        <v>1</v>
      </c>
      <c r="AC3087" s="1">
        <v>0</v>
      </c>
      <c r="AD3087" s="1">
        <v>0</v>
      </c>
      <c r="AE3087" s="1">
        <v>0</v>
      </c>
      <c r="AF3087" s="1">
        <v>474</v>
      </c>
      <c r="AG3087" s="1">
        <v>280</v>
      </c>
      <c r="AH3087" s="1">
        <v>500</v>
      </c>
      <c r="AI3087" s="1">
        <v>1254</v>
      </c>
      <c r="AJ3087" s="1" t="s">
        <v>7888</v>
      </c>
      <c r="AK3087" s="1" t="s">
        <v>7889</v>
      </c>
      <c r="AL3087" s="1" t="s">
        <v>7890</v>
      </c>
      <c r="AM3087" s="1" t="s">
        <v>16</v>
      </c>
      <c r="AN3087" s="1" t="s">
        <v>23098</v>
      </c>
      <c r="AO3087" s="1" t="s">
        <v>364</v>
      </c>
      <c r="AP3087" s="1" t="s">
        <v>86</v>
      </c>
      <c r="AQ3087" s="1" t="s">
        <v>25</v>
      </c>
      <c r="AR3087" s="1" t="s">
        <v>19</v>
      </c>
      <c r="AS3087" s="1" t="s">
        <v>23090</v>
      </c>
      <c r="AT3087" s="1" t="s">
        <v>101</v>
      </c>
    </row>
    <row r="3088" spans="1:46" x14ac:dyDescent="0.25">
      <c r="A3088" s="1" t="s">
        <v>19119</v>
      </c>
      <c r="B3088" s="2" t="s">
        <v>23101</v>
      </c>
      <c r="C3088" s="2" t="s">
        <v>23104</v>
      </c>
      <c r="D3088" s="1">
        <v>5</v>
      </c>
      <c r="E3088" s="1">
        <v>0</v>
      </c>
      <c r="F3088" s="1">
        <v>2</v>
      </c>
      <c r="G3088" s="1">
        <v>7</v>
      </c>
      <c r="H3088" s="6">
        <v>0.2857142857142857</v>
      </c>
      <c r="I3088">
        <v>0</v>
      </c>
      <c r="J3088" s="1">
        <v>32</v>
      </c>
      <c r="K3088" s="1">
        <v>1</v>
      </c>
      <c r="L3088" s="1">
        <v>540</v>
      </c>
      <c r="M3088" s="6">
        <v>0.37</v>
      </c>
      <c r="N3088" s="4">
        <v>2000</v>
      </c>
      <c r="O3088" s="4">
        <v>150</v>
      </c>
      <c r="P3088" s="4">
        <v>700</v>
      </c>
      <c r="Q3088" s="3">
        <v>0.33</v>
      </c>
      <c r="R3088" s="1">
        <v>36</v>
      </c>
      <c r="S3088" s="1">
        <v>700</v>
      </c>
      <c r="T3088" s="1">
        <v>33</v>
      </c>
      <c r="U3088" s="1">
        <v>0</v>
      </c>
      <c r="V3088" s="1">
        <v>17</v>
      </c>
      <c r="W3088" s="1">
        <v>0</v>
      </c>
      <c r="X3088" s="1">
        <v>0</v>
      </c>
      <c r="Y3088" s="1">
        <v>1</v>
      </c>
      <c r="Z3088" s="1">
        <v>3</v>
      </c>
      <c r="AA3088" s="1">
        <v>0</v>
      </c>
      <c r="AB3088" s="1">
        <v>0</v>
      </c>
      <c r="AC3088" s="1">
        <v>0</v>
      </c>
      <c r="AD3088" s="1">
        <v>0</v>
      </c>
      <c r="AE3088" s="1">
        <v>0</v>
      </c>
      <c r="AF3088" s="1">
        <v>300</v>
      </c>
      <c r="AG3088" s="1">
        <v>20</v>
      </c>
      <c r="AH3088" s="1">
        <v>350</v>
      </c>
      <c r="AI3088" s="1">
        <v>670</v>
      </c>
      <c r="AJ3088" s="1" t="s">
        <v>6286</v>
      </c>
      <c r="AK3088" s="1" t="s">
        <v>6287</v>
      </c>
      <c r="AL3088" s="1" t="s">
        <v>6288</v>
      </c>
      <c r="AM3088" s="1" t="s">
        <v>12</v>
      </c>
      <c r="AN3088" s="1" t="s">
        <v>23098</v>
      </c>
      <c r="AO3088" s="1" t="s">
        <v>364</v>
      </c>
      <c r="AP3088" s="1" t="s">
        <v>57</v>
      </c>
      <c r="AQ3088" s="1" t="s">
        <v>25</v>
      </c>
      <c r="AR3088" s="1" t="s">
        <v>19</v>
      </c>
      <c r="AS3088" s="1" t="s">
        <v>23090</v>
      </c>
      <c r="AT3088" s="1" t="s">
        <v>26</v>
      </c>
    </row>
    <row r="3089" spans="1:46" x14ac:dyDescent="0.25">
      <c r="A3089" s="1" t="s">
        <v>22666</v>
      </c>
      <c r="B3089" s="2" t="s">
        <v>23101</v>
      </c>
      <c r="C3089" s="2" t="s">
        <v>23104</v>
      </c>
      <c r="D3089" s="1">
        <v>0</v>
      </c>
      <c r="E3089" s="1">
        <v>2</v>
      </c>
      <c r="F3089" s="1">
        <v>3</v>
      </c>
      <c r="G3089" s="1">
        <v>5</v>
      </c>
      <c r="H3089" s="6">
        <v>0.6</v>
      </c>
      <c r="I3089">
        <v>1</v>
      </c>
      <c r="J3089" s="1">
        <v>29</v>
      </c>
      <c r="K3089" s="1">
        <v>0</v>
      </c>
      <c r="L3089" s="1">
        <v>671</v>
      </c>
      <c r="M3089" s="6">
        <v>0.31</v>
      </c>
      <c r="N3089" s="4">
        <v>2160</v>
      </c>
      <c r="O3089" s="4">
        <v>180</v>
      </c>
      <c r="P3089" s="4">
        <v>300</v>
      </c>
      <c r="Q3089" s="3">
        <v>0.39</v>
      </c>
      <c r="R3089" s="1">
        <v>36</v>
      </c>
      <c r="S3089" s="1">
        <v>300</v>
      </c>
      <c r="T3089" s="1">
        <v>26</v>
      </c>
      <c r="U3089" s="1">
        <v>1</v>
      </c>
      <c r="V3089" s="1">
        <v>17</v>
      </c>
      <c r="W3089" s="1">
        <v>0</v>
      </c>
      <c r="X3089" s="1">
        <v>1</v>
      </c>
      <c r="Y3089" s="1">
        <v>0</v>
      </c>
      <c r="Z3089" s="1">
        <v>3</v>
      </c>
      <c r="AA3089" s="1">
        <v>1</v>
      </c>
      <c r="AB3089" s="1">
        <v>1</v>
      </c>
      <c r="AC3089" s="1">
        <v>0</v>
      </c>
      <c r="AD3089" s="1">
        <v>0</v>
      </c>
      <c r="AE3089" s="1">
        <v>0</v>
      </c>
      <c r="AF3089" s="1">
        <v>0</v>
      </c>
      <c r="AG3089" s="1">
        <v>0</v>
      </c>
      <c r="AH3089" s="1">
        <v>700</v>
      </c>
      <c r="AI3089" s="1">
        <v>700</v>
      </c>
      <c r="AJ3089" s="1" t="s">
        <v>15897</v>
      </c>
      <c r="AK3089" s="1" t="s">
        <v>15898</v>
      </c>
      <c r="AL3089" s="1" t="s">
        <v>15899</v>
      </c>
      <c r="AM3089" s="1" t="s">
        <v>16</v>
      </c>
      <c r="AN3089" s="1" t="s">
        <v>23097</v>
      </c>
      <c r="AO3089" s="1" t="s">
        <v>86</v>
      </c>
      <c r="AP3089" s="1" t="s">
        <v>57</v>
      </c>
      <c r="AQ3089" s="1" t="s">
        <v>14</v>
      </c>
      <c r="AR3089" s="1" t="s">
        <v>30</v>
      </c>
      <c r="AS3089" s="1" t="s">
        <v>23091</v>
      </c>
      <c r="AT3089" s="1" t="s">
        <v>101</v>
      </c>
    </row>
    <row r="3090" spans="1:46" x14ac:dyDescent="0.25">
      <c r="A3090" s="1" t="s">
        <v>18001</v>
      </c>
      <c r="B3090" s="2" t="s">
        <v>23101</v>
      </c>
      <c r="C3090" s="2" t="s">
        <v>23104</v>
      </c>
      <c r="D3090" s="1">
        <v>0</v>
      </c>
      <c r="E3090" s="1">
        <v>2</v>
      </c>
      <c r="F3090" s="1">
        <v>3</v>
      </c>
      <c r="G3090" s="1">
        <v>5</v>
      </c>
      <c r="H3090" s="6">
        <v>0.6</v>
      </c>
      <c r="I3090">
        <v>1</v>
      </c>
      <c r="J3090" s="1">
        <v>29</v>
      </c>
      <c r="K3090" s="1">
        <v>0</v>
      </c>
      <c r="L3090" s="1">
        <v>671</v>
      </c>
      <c r="M3090" s="6">
        <v>0.45</v>
      </c>
      <c r="N3090" s="4">
        <v>2160</v>
      </c>
      <c r="O3090" s="4">
        <v>180</v>
      </c>
      <c r="P3090" s="4">
        <v>200</v>
      </c>
      <c r="Q3090" s="3">
        <v>0.39</v>
      </c>
      <c r="R3090" s="1">
        <v>36</v>
      </c>
      <c r="S3090" s="1">
        <v>200</v>
      </c>
      <c r="T3090" s="1">
        <v>20</v>
      </c>
      <c r="U3090" s="1">
        <v>1</v>
      </c>
      <c r="V3090" s="1">
        <v>17</v>
      </c>
      <c r="W3090" s="1">
        <v>0</v>
      </c>
      <c r="X3090" s="1">
        <v>1</v>
      </c>
      <c r="Y3090" s="1">
        <v>0</v>
      </c>
      <c r="Z3090" s="1">
        <v>3</v>
      </c>
      <c r="AA3090" s="1">
        <v>1</v>
      </c>
      <c r="AB3090" s="1">
        <v>1</v>
      </c>
      <c r="AC3090" s="1">
        <v>0</v>
      </c>
      <c r="AD3090" s="1">
        <v>0</v>
      </c>
      <c r="AE3090" s="1">
        <v>0</v>
      </c>
      <c r="AF3090" s="1">
        <v>0</v>
      </c>
      <c r="AG3090" s="1">
        <v>1046</v>
      </c>
      <c r="AH3090" s="1">
        <v>700</v>
      </c>
      <c r="AI3090" s="1">
        <v>1746</v>
      </c>
      <c r="AJ3090" s="1" t="s">
        <v>3038</v>
      </c>
      <c r="AK3090" s="1" t="s">
        <v>3039</v>
      </c>
      <c r="AL3090" s="1" t="s">
        <v>3040</v>
      </c>
      <c r="AM3090" s="1" t="s">
        <v>16</v>
      </c>
      <c r="AN3090" s="1" t="s">
        <v>23097</v>
      </c>
      <c r="AO3090" s="1" t="s">
        <v>86</v>
      </c>
      <c r="AP3090" s="1" t="s">
        <v>57</v>
      </c>
      <c r="AQ3090" s="1" t="s">
        <v>14</v>
      </c>
      <c r="AR3090" s="1" t="s">
        <v>30</v>
      </c>
      <c r="AS3090" s="1" t="s">
        <v>23091</v>
      </c>
      <c r="AT3090" s="1" t="s">
        <v>101</v>
      </c>
    </row>
    <row r="3091" spans="1:46" x14ac:dyDescent="0.25">
      <c r="A3091" s="1" t="s">
        <v>20395</v>
      </c>
      <c r="B3091" s="2" t="s">
        <v>23101</v>
      </c>
      <c r="C3091" s="2" t="s">
        <v>23104</v>
      </c>
      <c r="D3091" s="1">
        <v>1</v>
      </c>
      <c r="E3091" s="1">
        <v>0</v>
      </c>
      <c r="F3091" s="1">
        <v>1</v>
      </c>
      <c r="G3091" s="1">
        <v>2</v>
      </c>
      <c r="H3091" s="6">
        <v>0.5</v>
      </c>
      <c r="I3091">
        <v>0</v>
      </c>
      <c r="J3091" s="1">
        <v>32</v>
      </c>
      <c r="K3091" s="1">
        <v>0</v>
      </c>
      <c r="L3091" s="1">
        <v>490</v>
      </c>
      <c r="M3091" s="6">
        <v>0.81</v>
      </c>
      <c r="N3091" s="4">
        <v>1800</v>
      </c>
      <c r="O3091" s="4">
        <v>157</v>
      </c>
      <c r="P3091" s="4">
        <v>250</v>
      </c>
      <c r="Q3091" s="3">
        <v>0.45</v>
      </c>
      <c r="R3091" s="1">
        <v>36</v>
      </c>
      <c r="S3091" s="1">
        <v>250</v>
      </c>
      <c r="T3091" s="1">
        <v>38</v>
      </c>
      <c r="U3091" s="1">
        <v>0</v>
      </c>
      <c r="V3091" s="1">
        <v>17</v>
      </c>
      <c r="W3091" s="1">
        <v>0</v>
      </c>
      <c r="X3091" s="1">
        <v>0</v>
      </c>
      <c r="Y3091" s="1">
        <v>1</v>
      </c>
      <c r="Z3091" s="1">
        <v>0</v>
      </c>
      <c r="AA3091" s="1">
        <v>1</v>
      </c>
      <c r="AB3091" s="1">
        <v>0</v>
      </c>
      <c r="AC3091" s="1">
        <v>0</v>
      </c>
      <c r="AD3091" s="1">
        <v>0</v>
      </c>
      <c r="AE3091" s="1">
        <v>540</v>
      </c>
      <c r="AF3091" s="1">
        <v>1500</v>
      </c>
      <c r="AG3091" s="1">
        <v>0</v>
      </c>
      <c r="AH3091" s="1">
        <v>0</v>
      </c>
      <c r="AI3091" s="1">
        <v>2040</v>
      </c>
      <c r="AJ3091" s="1" t="s">
        <v>9822</v>
      </c>
      <c r="AK3091" s="1" t="s">
        <v>9823</v>
      </c>
      <c r="AL3091" s="1" t="s">
        <v>9824</v>
      </c>
      <c r="AM3091" s="1" t="s">
        <v>12</v>
      </c>
      <c r="AN3091" s="1" t="s">
        <v>23097</v>
      </c>
      <c r="AO3091" s="1" t="s">
        <v>364</v>
      </c>
      <c r="AP3091" s="1" t="s">
        <v>57</v>
      </c>
      <c r="AQ3091" s="1" t="s">
        <v>25</v>
      </c>
      <c r="AR3091" s="1" t="s">
        <v>19</v>
      </c>
      <c r="AS3091" s="1" t="s">
        <v>23091</v>
      </c>
      <c r="AT3091" s="1" t="s">
        <v>26</v>
      </c>
    </row>
    <row r="3092" spans="1:46" x14ac:dyDescent="0.25">
      <c r="A3092" s="1" t="s">
        <v>20396</v>
      </c>
      <c r="B3092" s="2" t="s">
        <v>23101</v>
      </c>
      <c r="C3092" s="2" t="s">
        <v>23104</v>
      </c>
      <c r="D3092" s="1">
        <v>0</v>
      </c>
      <c r="E3092" s="1">
        <v>0</v>
      </c>
      <c r="F3092" s="1">
        <v>5</v>
      </c>
      <c r="G3092" s="1">
        <v>5</v>
      </c>
      <c r="H3092" s="6">
        <v>1</v>
      </c>
      <c r="I3092">
        <v>0</v>
      </c>
      <c r="J3092" s="1">
        <v>31</v>
      </c>
      <c r="K3092" s="1">
        <v>1</v>
      </c>
      <c r="L3092" s="1">
        <v>681</v>
      </c>
      <c r="M3092" s="6">
        <v>0.13</v>
      </c>
      <c r="N3092" s="4">
        <v>2400</v>
      </c>
      <c r="O3092" s="4">
        <v>200</v>
      </c>
      <c r="P3092" s="4">
        <v>500</v>
      </c>
      <c r="Q3092" s="3">
        <v>0.3</v>
      </c>
      <c r="R3092" s="1">
        <v>24</v>
      </c>
      <c r="S3092" s="1">
        <v>500</v>
      </c>
      <c r="T3092" s="1">
        <v>36</v>
      </c>
      <c r="U3092" s="1">
        <v>1</v>
      </c>
      <c r="V3092" s="1">
        <v>17</v>
      </c>
      <c r="W3092" s="1">
        <v>0</v>
      </c>
      <c r="X3092" s="1">
        <v>0</v>
      </c>
      <c r="Y3092" s="1">
        <v>0</v>
      </c>
      <c r="Z3092" s="1">
        <v>3</v>
      </c>
      <c r="AA3092" s="1">
        <v>1</v>
      </c>
      <c r="AB3092" s="1">
        <v>0</v>
      </c>
      <c r="AC3092" s="1">
        <v>0</v>
      </c>
      <c r="AD3092" s="1">
        <v>0</v>
      </c>
      <c r="AE3092" s="1">
        <v>0</v>
      </c>
      <c r="AF3092" s="1">
        <v>0</v>
      </c>
      <c r="AG3092" s="1">
        <v>0</v>
      </c>
      <c r="AH3092" s="1">
        <v>0</v>
      </c>
      <c r="AI3092" s="1">
        <v>0</v>
      </c>
      <c r="AJ3092" s="1" t="s">
        <v>9825</v>
      </c>
      <c r="AK3092" s="1" t="s">
        <v>9826</v>
      </c>
      <c r="AL3092" s="1" t="s">
        <v>9827</v>
      </c>
      <c r="AM3092" s="1" t="s">
        <v>12</v>
      </c>
      <c r="AN3092" s="1" t="s">
        <v>23098</v>
      </c>
      <c r="AO3092" s="1" t="s">
        <v>86</v>
      </c>
      <c r="AP3092" s="1" t="s">
        <v>57</v>
      </c>
      <c r="AQ3092" s="1" t="s">
        <v>25</v>
      </c>
      <c r="AR3092" s="1" t="s">
        <v>30</v>
      </c>
      <c r="AS3092" s="1" t="s">
        <v>23091</v>
      </c>
      <c r="AT3092" s="1" t="s">
        <v>26</v>
      </c>
    </row>
    <row r="3093" spans="1:46" x14ac:dyDescent="0.25">
      <c r="A3093" s="1" t="s">
        <v>20407</v>
      </c>
      <c r="B3093" s="2" t="s">
        <v>23101</v>
      </c>
      <c r="C3093" s="2" t="s">
        <v>23104</v>
      </c>
      <c r="D3093" s="1">
        <v>0</v>
      </c>
      <c r="E3093" s="1">
        <v>1</v>
      </c>
      <c r="F3093" s="1">
        <v>1</v>
      </c>
      <c r="G3093" s="1">
        <v>2</v>
      </c>
      <c r="H3093" s="6">
        <v>0.5</v>
      </c>
      <c r="I3093">
        <v>1</v>
      </c>
      <c r="J3093" s="1">
        <v>32</v>
      </c>
      <c r="K3093" s="1">
        <v>0</v>
      </c>
      <c r="L3093" s="1">
        <v>474</v>
      </c>
      <c r="M3093" s="6">
        <v>0.59</v>
      </c>
      <c r="N3093" s="4">
        <v>2200</v>
      </c>
      <c r="O3093" s="4">
        <v>180</v>
      </c>
      <c r="P3093" s="4">
        <v>100</v>
      </c>
      <c r="Q3093" s="3">
        <v>0.38</v>
      </c>
      <c r="R3093" s="1">
        <v>12</v>
      </c>
      <c r="S3093" s="1">
        <v>100</v>
      </c>
      <c r="T3093" s="1">
        <v>9</v>
      </c>
      <c r="U3093" s="1">
        <v>1</v>
      </c>
      <c r="V3093" s="1">
        <v>17</v>
      </c>
      <c r="W3093" s="1">
        <v>0</v>
      </c>
      <c r="X3093" s="1">
        <v>0</v>
      </c>
      <c r="Y3093" s="1">
        <v>1</v>
      </c>
      <c r="Z3093" s="1">
        <v>0</v>
      </c>
      <c r="AA3093" s="1">
        <v>1</v>
      </c>
      <c r="AB3093" s="1">
        <v>1</v>
      </c>
      <c r="AC3093" s="1">
        <v>0</v>
      </c>
      <c r="AD3093" s="1">
        <v>0</v>
      </c>
      <c r="AE3093" s="1">
        <v>2499</v>
      </c>
      <c r="AF3093" s="1">
        <v>0</v>
      </c>
      <c r="AG3093" s="1">
        <v>0</v>
      </c>
      <c r="AH3093" s="1">
        <v>0</v>
      </c>
      <c r="AI3093" s="1">
        <v>2499</v>
      </c>
      <c r="AJ3093" s="1" t="s">
        <v>9855</v>
      </c>
      <c r="AK3093" s="1" t="s">
        <v>9856</v>
      </c>
      <c r="AL3093" s="1" t="s">
        <v>9857</v>
      </c>
      <c r="AM3093" s="1" t="s">
        <v>16</v>
      </c>
      <c r="AN3093" s="1" t="s">
        <v>23097</v>
      </c>
      <c r="AO3093" s="1" t="s">
        <v>86</v>
      </c>
      <c r="AP3093" s="1" t="s">
        <v>57</v>
      </c>
      <c r="AQ3093" s="1" t="s">
        <v>25</v>
      </c>
      <c r="AR3093" s="1" t="s">
        <v>19</v>
      </c>
      <c r="AS3093" s="1" t="s">
        <v>23091</v>
      </c>
      <c r="AT3093" s="1" t="s">
        <v>101</v>
      </c>
    </row>
    <row r="3094" spans="1:46" x14ac:dyDescent="0.25">
      <c r="A3094" s="1" t="s">
        <v>20971</v>
      </c>
      <c r="B3094" s="2" t="s">
        <v>23101</v>
      </c>
      <c r="C3094" s="2" t="s">
        <v>23104</v>
      </c>
      <c r="D3094" s="1">
        <v>4</v>
      </c>
      <c r="E3094" s="1">
        <v>7</v>
      </c>
      <c r="F3094" s="1">
        <v>2</v>
      </c>
      <c r="G3094" s="1">
        <v>13</v>
      </c>
      <c r="H3094" s="6">
        <v>0.15384615384615385</v>
      </c>
      <c r="I3094">
        <v>1</v>
      </c>
      <c r="J3094" s="1">
        <v>36</v>
      </c>
      <c r="K3094" s="1">
        <v>0</v>
      </c>
      <c r="L3094" s="1">
        <v>567</v>
      </c>
      <c r="M3094" s="6">
        <v>0.43</v>
      </c>
      <c r="N3094" s="4">
        <v>3850</v>
      </c>
      <c r="O3094" s="4">
        <v>330</v>
      </c>
      <c r="P3094" s="4">
        <v>600</v>
      </c>
      <c r="Q3094" s="3">
        <v>0.36</v>
      </c>
      <c r="R3094" s="1">
        <v>36</v>
      </c>
      <c r="S3094" s="1">
        <v>600</v>
      </c>
      <c r="T3094" s="1">
        <v>61</v>
      </c>
      <c r="U3094" s="1">
        <v>0</v>
      </c>
      <c r="V3094" s="1">
        <v>17</v>
      </c>
      <c r="W3094" s="1">
        <v>0</v>
      </c>
      <c r="X3094" s="1">
        <v>0</v>
      </c>
      <c r="Y3094" s="1">
        <v>1</v>
      </c>
      <c r="Z3094" s="1">
        <v>2</v>
      </c>
      <c r="AA3094" s="1">
        <v>0</v>
      </c>
      <c r="AB3094" s="1">
        <v>1</v>
      </c>
      <c r="AC3094" s="1">
        <v>0</v>
      </c>
      <c r="AD3094" s="1">
        <v>870</v>
      </c>
      <c r="AE3094" s="1">
        <v>300</v>
      </c>
      <c r="AF3094" s="1">
        <v>0</v>
      </c>
      <c r="AG3094" s="1">
        <v>47</v>
      </c>
      <c r="AH3094" s="1">
        <v>1200</v>
      </c>
      <c r="AI3094" s="1">
        <v>2417</v>
      </c>
      <c r="AJ3094" s="1" t="s">
        <v>11383</v>
      </c>
      <c r="AK3094" s="1" t="s">
        <v>11384</v>
      </c>
      <c r="AL3094" s="1" t="s">
        <v>11385</v>
      </c>
      <c r="AM3094" s="1" t="s">
        <v>16</v>
      </c>
      <c r="AN3094" s="1" t="s">
        <v>23097</v>
      </c>
      <c r="AO3094" s="1" t="s">
        <v>364</v>
      </c>
      <c r="AP3094" s="1" t="s">
        <v>57</v>
      </c>
      <c r="AQ3094" s="1" t="s">
        <v>25</v>
      </c>
      <c r="AR3094" s="1" t="s">
        <v>19</v>
      </c>
      <c r="AS3094" s="1" t="s">
        <v>23090</v>
      </c>
      <c r="AT3094" s="1" t="s">
        <v>101</v>
      </c>
    </row>
    <row r="3095" spans="1:46" x14ac:dyDescent="0.25">
      <c r="A3095" s="1" t="s">
        <v>19879</v>
      </c>
      <c r="B3095" s="2" t="s">
        <v>23101</v>
      </c>
      <c r="C3095" s="2" t="s">
        <v>23104</v>
      </c>
      <c r="D3095" s="1">
        <v>2</v>
      </c>
      <c r="E3095" s="1">
        <v>2</v>
      </c>
      <c r="F3095" s="1">
        <v>1</v>
      </c>
      <c r="G3095" s="1">
        <v>5</v>
      </c>
      <c r="H3095" s="6">
        <v>0.2</v>
      </c>
      <c r="I3095">
        <v>0</v>
      </c>
      <c r="J3095" s="1">
        <v>29</v>
      </c>
      <c r="K3095" s="1">
        <v>0</v>
      </c>
      <c r="L3095" s="1">
        <v>764</v>
      </c>
      <c r="M3095" s="6">
        <v>0.77</v>
      </c>
      <c r="N3095" s="4">
        <v>108</v>
      </c>
      <c r="O3095" s="4">
        <v>9</v>
      </c>
      <c r="P3095" s="4">
        <v>150</v>
      </c>
      <c r="Q3095" s="3">
        <v>0.45</v>
      </c>
      <c r="R3095" s="1">
        <v>36</v>
      </c>
      <c r="S3095" s="1">
        <v>150</v>
      </c>
      <c r="T3095" s="1">
        <v>15</v>
      </c>
      <c r="U3095" s="1">
        <v>1</v>
      </c>
      <c r="V3095" s="1">
        <v>17</v>
      </c>
      <c r="W3095" s="1">
        <v>1</v>
      </c>
      <c r="X3095" s="1">
        <v>1</v>
      </c>
      <c r="Y3095" s="1">
        <v>1</v>
      </c>
      <c r="Z3095" s="1">
        <v>5</v>
      </c>
      <c r="AA3095" s="1">
        <v>0</v>
      </c>
      <c r="AB3095" s="1">
        <v>1</v>
      </c>
      <c r="AC3095" s="1">
        <v>0</v>
      </c>
      <c r="AD3095" s="1">
        <v>0</v>
      </c>
      <c r="AE3095" s="1">
        <v>0</v>
      </c>
      <c r="AF3095" s="1">
        <v>0</v>
      </c>
      <c r="AG3095" s="1">
        <v>0</v>
      </c>
      <c r="AH3095" s="1">
        <v>0</v>
      </c>
      <c r="AI3095" s="1">
        <v>0</v>
      </c>
      <c r="AJ3095" s="1" t="s">
        <v>8408</v>
      </c>
      <c r="AK3095" s="1" t="s">
        <v>8409</v>
      </c>
      <c r="AL3095" s="1" t="s">
        <v>8410</v>
      </c>
      <c r="AM3095" s="1" t="s">
        <v>12</v>
      </c>
      <c r="AN3095" s="1" t="s">
        <v>23097</v>
      </c>
      <c r="AO3095" s="1" t="s">
        <v>86</v>
      </c>
      <c r="AP3095" s="1" t="s">
        <v>86</v>
      </c>
      <c r="AQ3095" s="1" t="s">
        <v>14</v>
      </c>
      <c r="AR3095" s="1" t="s">
        <v>19</v>
      </c>
      <c r="AS3095" s="1" t="s">
        <v>23090</v>
      </c>
      <c r="AT3095" s="1" t="s">
        <v>101</v>
      </c>
    </row>
    <row r="3096" spans="1:46" x14ac:dyDescent="0.25">
      <c r="A3096" s="1" t="s">
        <v>20924</v>
      </c>
      <c r="B3096" s="2" t="s">
        <v>23101</v>
      </c>
      <c r="C3096" s="2" t="s">
        <v>23106</v>
      </c>
      <c r="D3096" s="1">
        <v>3</v>
      </c>
      <c r="E3096" s="1">
        <v>1</v>
      </c>
      <c r="F3096" s="1">
        <v>1</v>
      </c>
      <c r="G3096" s="1">
        <v>5</v>
      </c>
      <c r="H3096" s="6">
        <v>0.2</v>
      </c>
      <c r="I3096">
        <v>0</v>
      </c>
      <c r="J3096" s="1">
        <v>43</v>
      </c>
      <c r="K3096" s="1">
        <v>1</v>
      </c>
      <c r="L3096" s="1">
        <v>585</v>
      </c>
      <c r="M3096" s="6">
        <v>0.41</v>
      </c>
      <c r="N3096" s="4">
        <v>1800</v>
      </c>
      <c r="O3096" s="4">
        <v>128</v>
      </c>
      <c r="P3096" s="4">
        <v>300</v>
      </c>
      <c r="Q3096" s="3">
        <v>0.32</v>
      </c>
      <c r="R3096" s="1">
        <v>24</v>
      </c>
      <c r="S3096" s="1">
        <v>300</v>
      </c>
      <c r="T3096" s="1">
        <v>52</v>
      </c>
      <c r="U3096" s="1">
        <v>1</v>
      </c>
      <c r="V3096" s="1">
        <v>17</v>
      </c>
      <c r="W3096" s="1">
        <v>0</v>
      </c>
      <c r="X3096" s="1">
        <v>0</v>
      </c>
      <c r="Y3096" s="1">
        <v>1</v>
      </c>
      <c r="Z3096" s="1">
        <v>1</v>
      </c>
      <c r="AA3096" s="1">
        <v>1</v>
      </c>
      <c r="AB3096" s="1">
        <v>1</v>
      </c>
      <c r="AC3096" s="1">
        <v>0</v>
      </c>
      <c r="AD3096" s="1">
        <v>0</v>
      </c>
      <c r="AE3096" s="1">
        <v>0</v>
      </c>
      <c r="AF3096" s="1">
        <v>166</v>
      </c>
      <c r="AG3096" s="1">
        <v>0</v>
      </c>
      <c r="AH3096" s="1">
        <v>450</v>
      </c>
      <c r="AI3096" s="1">
        <v>616</v>
      </c>
      <c r="AJ3096" s="1" t="s">
        <v>11251</v>
      </c>
      <c r="AK3096" s="1" t="s">
        <v>11252</v>
      </c>
      <c r="AL3096" s="1" t="s">
        <v>11253</v>
      </c>
      <c r="AM3096" s="1" t="s">
        <v>12</v>
      </c>
      <c r="AN3096" s="1" t="s">
        <v>23098</v>
      </c>
      <c r="AO3096" s="1" t="s">
        <v>86</v>
      </c>
      <c r="AP3096" s="1" t="s">
        <v>57</v>
      </c>
      <c r="AQ3096" s="1" t="s">
        <v>25</v>
      </c>
      <c r="AR3096" s="1" t="s">
        <v>19</v>
      </c>
      <c r="AS3096" s="1" t="s">
        <v>23091</v>
      </c>
      <c r="AT3096" s="1" t="s">
        <v>101</v>
      </c>
    </row>
    <row r="3097" spans="1:46" x14ac:dyDescent="0.25">
      <c r="A3097" s="1" t="s">
        <v>22077</v>
      </c>
      <c r="B3097" s="2" t="s">
        <v>23101</v>
      </c>
      <c r="C3097" s="2" t="s">
        <v>23106</v>
      </c>
      <c r="D3097" s="1">
        <v>2</v>
      </c>
      <c r="E3097" s="1">
        <v>0</v>
      </c>
      <c r="F3097" s="1">
        <v>1</v>
      </c>
      <c r="G3097" s="1">
        <v>3</v>
      </c>
      <c r="H3097" s="6">
        <v>0.33333333333333331</v>
      </c>
      <c r="I3097">
        <v>1</v>
      </c>
      <c r="J3097" s="1">
        <v>37</v>
      </c>
      <c r="K3097" s="1">
        <v>0</v>
      </c>
      <c r="L3097" s="1">
        <v>727</v>
      </c>
      <c r="M3097" s="6">
        <v>0.62</v>
      </c>
      <c r="N3097" s="4">
        <v>3500</v>
      </c>
      <c r="O3097" s="4">
        <v>280</v>
      </c>
      <c r="P3097" s="4">
        <v>700</v>
      </c>
      <c r="Q3097" s="3">
        <v>0.33</v>
      </c>
      <c r="R3097" s="1">
        <v>24</v>
      </c>
      <c r="S3097" s="1">
        <v>700</v>
      </c>
      <c r="T3097" s="1">
        <v>87</v>
      </c>
      <c r="U3097" s="1">
        <v>1</v>
      </c>
      <c r="V3097" s="1">
        <v>17</v>
      </c>
      <c r="W3097" s="1">
        <v>0</v>
      </c>
      <c r="X3097" s="1">
        <v>0</v>
      </c>
      <c r="Y3097" s="1">
        <v>0</v>
      </c>
      <c r="Z3097" s="1">
        <v>6</v>
      </c>
      <c r="AA3097" s="1">
        <v>1</v>
      </c>
      <c r="AB3097" s="1">
        <v>1</v>
      </c>
      <c r="AC3097" s="1">
        <v>446</v>
      </c>
      <c r="AD3097" s="1">
        <v>1000</v>
      </c>
      <c r="AE3097" s="1">
        <v>0</v>
      </c>
      <c r="AF3097" s="1">
        <v>1422</v>
      </c>
      <c r="AG3097" s="1">
        <v>60</v>
      </c>
      <c r="AH3097" s="1">
        <v>500</v>
      </c>
      <c r="AI3097" s="1">
        <v>3428</v>
      </c>
      <c r="AJ3097" s="1" t="s">
        <v>2169</v>
      </c>
      <c r="AK3097" s="1" t="s">
        <v>14330</v>
      </c>
      <c r="AL3097" s="1" t="s">
        <v>14331</v>
      </c>
      <c r="AM3097" s="1" t="s">
        <v>16</v>
      </c>
      <c r="AN3097" s="1" t="s">
        <v>23097</v>
      </c>
      <c r="AO3097" s="1" t="s">
        <v>86</v>
      </c>
      <c r="AP3097" s="1" t="s">
        <v>57</v>
      </c>
      <c r="AQ3097" s="1" t="s">
        <v>25</v>
      </c>
      <c r="AR3097" s="1" t="s">
        <v>30</v>
      </c>
      <c r="AS3097" s="1" t="s">
        <v>23091</v>
      </c>
      <c r="AT3097" s="1" t="s">
        <v>101</v>
      </c>
    </row>
    <row r="3098" spans="1:46" x14ac:dyDescent="0.25">
      <c r="A3098" s="1" t="s">
        <v>18676</v>
      </c>
      <c r="B3098" s="2" t="s">
        <v>23101</v>
      </c>
      <c r="C3098" s="2" t="s">
        <v>23106</v>
      </c>
      <c r="D3098" s="1">
        <v>0</v>
      </c>
      <c r="E3098" s="1">
        <v>0</v>
      </c>
      <c r="F3098" s="1">
        <v>1</v>
      </c>
      <c r="G3098" s="1">
        <v>1</v>
      </c>
      <c r="H3098" s="6">
        <v>1</v>
      </c>
      <c r="I3098">
        <v>0</v>
      </c>
      <c r="J3098" s="1">
        <v>42</v>
      </c>
      <c r="K3098" s="1">
        <v>0</v>
      </c>
      <c r="L3098" s="1">
        <v>622</v>
      </c>
      <c r="M3098" s="6">
        <v>0.23</v>
      </c>
      <c r="N3098" s="4">
        <v>4000</v>
      </c>
      <c r="O3098" s="4">
        <v>300</v>
      </c>
      <c r="P3098" s="4">
        <v>500</v>
      </c>
      <c r="Q3098" s="3">
        <v>0.31</v>
      </c>
      <c r="R3098" s="1">
        <v>18</v>
      </c>
      <c r="S3098" s="1">
        <v>500</v>
      </c>
      <c r="T3098" s="1">
        <v>64</v>
      </c>
      <c r="U3098" s="1">
        <v>1</v>
      </c>
      <c r="V3098" s="1">
        <v>17</v>
      </c>
      <c r="W3098" s="1">
        <v>1</v>
      </c>
      <c r="X3098" s="1">
        <v>1</v>
      </c>
      <c r="Y3098" s="1">
        <v>1</v>
      </c>
      <c r="Z3098" s="1">
        <v>4</v>
      </c>
      <c r="AA3098" s="1">
        <v>0</v>
      </c>
      <c r="AB3098" s="1">
        <v>0</v>
      </c>
      <c r="AC3098" s="1">
        <v>0</v>
      </c>
      <c r="AD3098" s="1">
        <v>700</v>
      </c>
      <c r="AE3098" s="1">
        <v>0</v>
      </c>
      <c r="AF3098" s="1">
        <v>0</v>
      </c>
      <c r="AG3098" s="1">
        <v>0</v>
      </c>
      <c r="AH3098" s="1">
        <v>180</v>
      </c>
      <c r="AI3098" s="1">
        <v>880</v>
      </c>
      <c r="AJ3098" s="1" t="s">
        <v>5028</v>
      </c>
      <c r="AK3098" s="1" t="s">
        <v>5029</v>
      </c>
      <c r="AL3098" s="1" t="s">
        <v>5030</v>
      </c>
      <c r="AM3098" s="1" t="s">
        <v>12</v>
      </c>
      <c r="AN3098" s="1" t="s">
        <v>23097</v>
      </c>
      <c r="AO3098" s="1" t="s">
        <v>86</v>
      </c>
      <c r="AP3098" s="1" t="s">
        <v>86</v>
      </c>
      <c r="AQ3098" s="1" t="s">
        <v>14</v>
      </c>
      <c r="AR3098" s="1" t="s">
        <v>19</v>
      </c>
      <c r="AS3098" s="1" t="s">
        <v>23090</v>
      </c>
      <c r="AT3098" s="1" t="s">
        <v>26</v>
      </c>
    </row>
    <row r="3099" spans="1:46" x14ac:dyDescent="0.25">
      <c r="A3099" s="1" t="s">
        <v>19303</v>
      </c>
      <c r="B3099" s="2" t="s">
        <v>23101</v>
      </c>
      <c r="C3099" s="2" t="s">
        <v>23106</v>
      </c>
      <c r="D3099" s="1">
        <v>0</v>
      </c>
      <c r="E3099" s="1">
        <v>0</v>
      </c>
      <c r="F3099" s="1">
        <v>1</v>
      </c>
      <c r="G3099" s="1">
        <v>1</v>
      </c>
      <c r="H3099" s="6">
        <v>1</v>
      </c>
      <c r="I3099">
        <v>0</v>
      </c>
      <c r="J3099" s="1">
        <v>35</v>
      </c>
      <c r="K3099" s="1">
        <v>0</v>
      </c>
      <c r="L3099" s="1">
        <v>681</v>
      </c>
      <c r="M3099" s="6">
        <v>0.19</v>
      </c>
      <c r="N3099" s="4">
        <v>6000</v>
      </c>
      <c r="O3099" s="4">
        <v>500</v>
      </c>
      <c r="P3099" s="4">
        <v>500</v>
      </c>
      <c r="Q3099" s="3">
        <v>0.3</v>
      </c>
      <c r="R3099" s="1">
        <v>18</v>
      </c>
      <c r="S3099" s="1">
        <v>500</v>
      </c>
      <c r="T3099" s="1">
        <v>68</v>
      </c>
      <c r="U3099" s="1">
        <v>1</v>
      </c>
      <c r="V3099" s="1">
        <v>17</v>
      </c>
      <c r="W3099" s="1">
        <v>1</v>
      </c>
      <c r="X3099" s="1">
        <v>1</v>
      </c>
      <c r="Y3099" s="1">
        <v>0</v>
      </c>
      <c r="Z3099" s="1">
        <v>3</v>
      </c>
      <c r="AA3099" s="1">
        <v>1</v>
      </c>
      <c r="AB3099" s="1">
        <v>0</v>
      </c>
      <c r="AC3099" s="1">
        <v>1000</v>
      </c>
      <c r="AD3099" s="1">
        <v>0</v>
      </c>
      <c r="AE3099" s="1">
        <v>0</v>
      </c>
      <c r="AF3099" s="1">
        <v>0</v>
      </c>
      <c r="AG3099" s="1">
        <v>0</v>
      </c>
      <c r="AH3099" s="1">
        <v>500</v>
      </c>
      <c r="AI3099" s="1">
        <v>1500</v>
      </c>
      <c r="AJ3099" s="1" t="s">
        <v>6798</v>
      </c>
      <c r="AK3099" s="1" t="s">
        <v>6799</v>
      </c>
      <c r="AL3099" s="1" t="s">
        <v>6800</v>
      </c>
      <c r="AM3099" s="1" t="s">
        <v>12</v>
      </c>
      <c r="AN3099" s="1" t="s">
        <v>23097</v>
      </c>
      <c r="AO3099" s="1" t="s">
        <v>86</v>
      </c>
      <c r="AP3099" s="1" t="s">
        <v>86</v>
      </c>
      <c r="AQ3099" s="1" t="s">
        <v>14</v>
      </c>
      <c r="AR3099" s="1" t="s">
        <v>30</v>
      </c>
      <c r="AS3099" s="1" t="s">
        <v>23091</v>
      </c>
      <c r="AT3099" s="1" t="s">
        <v>26</v>
      </c>
    </row>
    <row r="3100" spans="1:46" x14ac:dyDescent="0.25">
      <c r="A3100" s="1" t="s">
        <v>21140</v>
      </c>
      <c r="B3100" s="2" t="s">
        <v>23101</v>
      </c>
      <c r="C3100" s="2" t="s">
        <v>23106</v>
      </c>
      <c r="D3100" s="1">
        <v>1</v>
      </c>
      <c r="E3100" s="1">
        <v>0</v>
      </c>
      <c r="F3100" s="1">
        <v>1</v>
      </c>
      <c r="G3100" s="1">
        <v>2</v>
      </c>
      <c r="H3100" s="6">
        <v>0.5</v>
      </c>
      <c r="I3100">
        <v>0</v>
      </c>
      <c r="J3100" s="1">
        <v>35</v>
      </c>
      <c r="K3100" s="1">
        <v>1</v>
      </c>
      <c r="L3100" s="1">
        <v>387</v>
      </c>
      <c r="M3100" s="6">
        <v>0.28000000000000003</v>
      </c>
      <c r="N3100" s="4">
        <v>1800</v>
      </c>
      <c r="O3100" s="4">
        <v>135</v>
      </c>
      <c r="P3100" s="4">
        <v>100</v>
      </c>
      <c r="Q3100" s="3">
        <v>0.39</v>
      </c>
      <c r="R3100" s="1">
        <v>12</v>
      </c>
      <c r="S3100" s="1">
        <v>100</v>
      </c>
      <c r="T3100" s="1">
        <v>10</v>
      </c>
      <c r="U3100" s="1">
        <v>1</v>
      </c>
      <c r="V3100" s="1">
        <v>17</v>
      </c>
      <c r="W3100" s="1">
        <v>1</v>
      </c>
      <c r="X3100" s="1">
        <v>0</v>
      </c>
      <c r="Y3100" s="1">
        <v>1</v>
      </c>
      <c r="Z3100" s="1">
        <v>0</v>
      </c>
      <c r="AA3100" s="1">
        <v>1</v>
      </c>
      <c r="AB3100" s="1">
        <v>0</v>
      </c>
      <c r="AC3100" s="1">
        <v>749</v>
      </c>
      <c r="AD3100" s="1">
        <v>0</v>
      </c>
      <c r="AE3100" s="1">
        <v>0</v>
      </c>
      <c r="AF3100" s="1">
        <v>94</v>
      </c>
      <c r="AG3100" s="1">
        <v>0</v>
      </c>
      <c r="AH3100" s="1">
        <v>0</v>
      </c>
      <c r="AI3100" s="1">
        <v>843</v>
      </c>
      <c r="AJ3100" s="1" t="s">
        <v>11866</v>
      </c>
      <c r="AK3100" s="1" t="s">
        <v>11867</v>
      </c>
      <c r="AL3100" s="1" t="s">
        <v>11868</v>
      </c>
      <c r="AM3100" s="1" t="s">
        <v>12</v>
      </c>
      <c r="AN3100" s="1" t="s">
        <v>23098</v>
      </c>
      <c r="AO3100" s="1" t="s">
        <v>86</v>
      </c>
      <c r="AP3100" s="1" t="s">
        <v>86</v>
      </c>
      <c r="AQ3100" s="1" t="s">
        <v>25</v>
      </c>
      <c r="AR3100" s="1" t="s">
        <v>19</v>
      </c>
      <c r="AS3100" s="1" t="s">
        <v>23091</v>
      </c>
      <c r="AT3100" s="1" t="s">
        <v>26</v>
      </c>
    </row>
    <row r="3101" spans="1:46" x14ac:dyDescent="0.25">
      <c r="A3101" s="1" t="s">
        <v>18711</v>
      </c>
      <c r="B3101" s="2" t="s">
        <v>23101</v>
      </c>
      <c r="C3101" s="2" t="s">
        <v>23106</v>
      </c>
      <c r="D3101" s="1">
        <v>1</v>
      </c>
      <c r="E3101" s="1">
        <v>2</v>
      </c>
      <c r="F3101" s="1">
        <v>2</v>
      </c>
      <c r="G3101" s="1">
        <v>5</v>
      </c>
      <c r="H3101" s="6">
        <v>0.4</v>
      </c>
      <c r="I3101">
        <v>0</v>
      </c>
      <c r="J3101" s="1">
        <v>30</v>
      </c>
      <c r="K3101" s="1">
        <v>1</v>
      </c>
      <c r="L3101" s="1">
        <v>630</v>
      </c>
      <c r="M3101" s="6">
        <v>0.44</v>
      </c>
      <c r="N3101" s="4">
        <v>5000</v>
      </c>
      <c r="O3101" s="4">
        <v>400</v>
      </c>
      <c r="P3101" s="4">
        <v>500</v>
      </c>
      <c r="Q3101" s="3">
        <v>0.36</v>
      </c>
      <c r="R3101" s="1">
        <v>24</v>
      </c>
      <c r="S3101" s="1">
        <v>500</v>
      </c>
      <c r="T3101" s="1">
        <v>31</v>
      </c>
      <c r="U3101" s="1">
        <v>1</v>
      </c>
      <c r="V3101" s="1">
        <v>17</v>
      </c>
      <c r="W3101" s="1">
        <v>1</v>
      </c>
      <c r="X3101" s="1">
        <v>1</v>
      </c>
      <c r="Y3101" s="1">
        <v>1</v>
      </c>
      <c r="Z3101" s="1">
        <v>1</v>
      </c>
      <c r="AA3101" s="1">
        <v>1</v>
      </c>
      <c r="AB3101" s="1">
        <v>0</v>
      </c>
      <c r="AC3101" s="1">
        <v>2929</v>
      </c>
      <c r="AD3101" s="1">
        <v>358</v>
      </c>
      <c r="AE3101" s="1">
        <v>0</v>
      </c>
      <c r="AF3101" s="1">
        <v>679</v>
      </c>
      <c r="AG3101" s="1">
        <v>46</v>
      </c>
      <c r="AH3101" s="1">
        <v>0</v>
      </c>
      <c r="AI3101" s="1">
        <v>4012</v>
      </c>
      <c r="AJ3101" s="1" t="s">
        <v>1377</v>
      </c>
      <c r="AK3101" s="1" t="s">
        <v>5133</v>
      </c>
      <c r="AL3101" s="1" t="s">
        <v>5134</v>
      </c>
      <c r="AM3101" s="1" t="s">
        <v>12</v>
      </c>
      <c r="AN3101" s="1" t="s">
        <v>23098</v>
      </c>
      <c r="AO3101" s="1" t="s">
        <v>86</v>
      </c>
      <c r="AP3101" s="1" t="s">
        <v>86</v>
      </c>
      <c r="AQ3101" s="1" t="s">
        <v>14</v>
      </c>
      <c r="AR3101" s="1" t="s">
        <v>19</v>
      </c>
      <c r="AS3101" s="1" t="s">
        <v>23091</v>
      </c>
      <c r="AT3101" s="1" t="s">
        <v>26</v>
      </c>
    </row>
    <row r="3102" spans="1:46" x14ac:dyDescent="0.25">
      <c r="A3102" s="1" t="s">
        <v>17434</v>
      </c>
      <c r="B3102" s="2" t="s">
        <v>23101</v>
      </c>
      <c r="C3102" s="2" t="s">
        <v>23107</v>
      </c>
      <c r="D3102" s="1">
        <v>0</v>
      </c>
      <c r="E3102" s="1">
        <v>0</v>
      </c>
      <c r="F3102" s="1">
        <v>3</v>
      </c>
      <c r="G3102" s="1">
        <v>3</v>
      </c>
      <c r="H3102" s="6">
        <v>1</v>
      </c>
      <c r="I3102">
        <v>1</v>
      </c>
      <c r="J3102" s="1">
        <v>29</v>
      </c>
      <c r="K3102" s="1">
        <v>0</v>
      </c>
      <c r="L3102" s="1">
        <v>716</v>
      </c>
      <c r="M3102" s="6">
        <v>0.92</v>
      </c>
      <c r="N3102" s="4">
        <v>2500</v>
      </c>
      <c r="O3102" s="4">
        <v>190</v>
      </c>
      <c r="P3102" s="4">
        <v>700</v>
      </c>
      <c r="Q3102" s="3">
        <v>0.28999999999999998</v>
      </c>
      <c r="R3102" s="1">
        <v>24</v>
      </c>
      <c r="S3102" s="1">
        <v>700</v>
      </c>
      <c r="T3102" s="1">
        <v>50</v>
      </c>
      <c r="U3102" s="1">
        <v>1</v>
      </c>
      <c r="V3102" s="1">
        <v>17</v>
      </c>
      <c r="W3102" s="1">
        <v>0</v>
      </c>
      <c r="X3102" s="1">
        <v>0</v>
      </c>
      <c r="Y3102" s="1">
        <v>1</v>
      </c>
      <c r="Z3102" s="1">
        <v>3</v>
      </c>
      <c r="AA3102" s="1">
        <v>0</v>
      </c>
      <c r="AB3102" s="1">
        <v>1</v>
      </c>
      <c r="AC3102" s="1">
        <v>1829</v>
      </c>
      <c r="AD3102" s="1">
        <v>0</v>
      </c>
      <c r="AE3102" s="1">
        <v>569</v>
      </c>
      <c r="AF3102" s="1">
        <v>1000</v>
      </c>
      <c r="AG3102" s="1">
        <v>0</v>
      </c>
      <c r="AH3102" s="1">
        <v>0</v>
      </c>
      <c r="AI3102" s="1">
        <v>3398</v>
      </c>
      <c r="AJ3102" s="1" t="s">
        <v>1357</v>
      </c>
      <c r="AK3102" s="1" t="s">
        <v>1358</v>
      </c>
      <c r="AL3102" s="1" t="s">
        <v>1359</v>
      </c>
      <c r="AM3102" s="1" t="s">
        <v>16</v>
      </c>
      <c r="AN3102" s="1" t="s">
        <v>23097</v>
      </c>
      <c r="AO3102" s="1" t="s">
        <v>86</v>
      </c>
      <c r="AP3102" s="1" t="s">
        <v>57</v>
      </c>
      <c r="AQ3102" s="1" t="s">
        <v>25</v>
      </c>
      <c r="AR3102" s="1" t="s">
        <v>19</v>
      </c>
      <c r="AS3102" s="1" t="s">
        <v>23090</v>
      </c>
      <c r="AT3102" s="1" t="s">
        <v>101</v>
      </c>
    </row>
    <row r="3103" spans="1:46" x14ac:dyDescent="0.25">
      <c r="A3103" s="1" t="s">
        <v>22900</v>
      </c>
      <c r="B3103" s="2" t="s">
        <v>23101</v>
      </c>
      <c r="C3103" s="2" t="s">
        <v>23107</v>
      </c>
      <c r="D3103" s="1">
        <v>0</v>
      </c>
      <c r="E3103" s="1">
        <v>0</v>
      </c>
      <c r="F3103" s="1">
        <v>1</v>
      </c>
      <c r="G3103" s="1">
        <v>1</v>
      </c>
      <c r="H3103" s="6">
        <v>1</v>
      </c>
      <c r="I3103">
        <v>0</v>
      </c>
      <c r="J3103" s="1">
        <v>40</v>
      </c>
      <c r="K3103" s="1">
        <v>0</v>
      </c>
      <c r="L3103" s="1">
        <v>600</v>
      </c>
      <c r="M3103" s="6">
        <v>0.2</v>
      </c>
      <c r="N3103" s="4">
        <v>2500</v>
      </c>
      <c r="O3103" s="4">
        <v>220</v>
      </c>
      <c r="P3103" s="4">
        <v>300</v>
      </c>
      <c r="Q3103" s="3">
        <v>0.3</v>
      </c>
      <c r="R3103" s="1">
        <v>12</v>
      </c>
      <c r="S3103" s="1">
        <v>300</v>
      </c>
      <c r="T3103" s="1">
        <v>39</v>
      </c>
      <c r="U3103" s="1">
        <v>1</v>
      </c>
      <c r="V3103" s="1">
        <v>17</v>
      </c>
      <c r="W3103" s="1">
        <v>0</v>
      </c>
      <c r="X3103" s="1">
        <v>0</v>
      </c>
      <c r="Y3103" s="1">
        <v>1</v>
      </c>
      <c r="Z3103" s="1">
        <v>0</v>
      </c>
      <c r="AA3103" s="1">
        <v>1</v>
      </c>
      <c r="AB3103" s="1">
        <v>0</v>
      </c>
      <c r="AC3103" s="1">
        <v>0</v>
      </c>
      <c r="AD3103" s="1">
        <v>0</v>
      </c>
      <c r="AE3103" s="1">
        <v>1358</v>
      </c>
      <c r="AF3103" s="1">
        <v>0</v>
      </c>
      <c r="AG3103" s="1">
        <v>0</v>
      </c>
      <c r="AH3103" s="1">
        <v>0</v>
      </c>
      <c r="AI3103" s="1">
        <v>1358</v>
      </c>
      <c r="AJ3103" s="1" t="s">
        <v>16548</v>
      </c>
      <c r="AK3103" s="1" t="s">
        <v>16549</v>
      </c>
      <c r="AL3103" s="1" t="s">
        <v>16550</v>
      </c>
      <c r="AM3103" s="1" t="s">
        <v>12</v>
      </c>
      <c r="AN3103" s="1" t="s">
        <v>23097</v>
      </c>
      <c r="AO3103" s="1" t="s">
        <v>86</v>
      </c>
      <c r="AP3103" s="1" t="s">
        <v>57</v>
      </c>
      <c r="AQ3103" s="1" t="s">
        <v>25</v>
      </c>
      <c r="AR3103" s="1" t="s">
        <v>19</v>
      </c>
      <c r="AS3103" s="1" t="s">
        <v>23091</v>
      </c>
      <c r="AT3103" s="1" t="s">
        <v>26</v>
      </c>
    </row>
    <row r="3104" spans="1:46" x14ac:dyDescent="0.25">
      <c r="A3104" s="1" t="s">
        <v>20622</v>
      </c>
      <c r="B3104" s="2" t="s">
        <v>23101</v>
      </c>
      <c r="C3104" s="2" t="s">
        <v>23108</v>
      </c>
      <c r="D3104" s="1">
        <v>0</v>
      </c>
      <c r="E3104" s="1">
        <v>0</v>
      </c>
      <c r="F3104" s="1">
        <v>1</v>
      </c>
      <c r="G3104" s="1">
        <v>1</v>
      </c>
      <c r="H3104" s="6">
        <v>1</v>
      </c>
      <c r="I3104">
        <v>0</v>
      </c>
      <c r="J3104" s="1">
        <v>33</v>
      </c>
      <c r="K3104" s="1">
        <v>1</v>
      </c>
      <c r="L3104" s="1">
        <v>613</v>
      </c>
      <c r="M3104" s="6">
        <v>0.24</v>
      </c>
      <c r="N3104" s="4">
        <v>2400</v>
      </c>
      <c r="O3104" s="4">
        <v>200</v>
      </c>
      <c r="P3104" s="4">
        <v>200</v>
      </c>
      <c r="Q3104" s="3">
        <v>0.3</v>
      </c>
      <c r="R3104" s="1">
        <v>24</v>
      </c>
      <c r="S3104" s="1">
        <v>200</v>
      </c>
      <c r="T3104" s="1">
        <v>26</v>
      </c>
      <c r="U3104" s="1">
        <v>1</v>
      </c>
      <c r="V3104" s="1">
        <v>17</v>
      </c>
      <c r="W3104" s="1">
        <v>1</v>
      </c>
      <c r="X3104" s="1">
        <v>1</v>
      </c>
      <c r="Y3104" s="1">
        <v>0</v>
      </c>
      <c r="Z3104" s="1">
        <v>1</v>
      </c>
      <c r="AA3104" s="1">
        <v>0</v>
      </c>
      <c r="AB3104" s="1">
        <v>0</v>
      </c>
      <c r="AC3104" s="1">
        <v>742</v>
      </c>
      <c r="AD3104" s="1">
        <v>0</v>
      </c>
      <c r="AE3104" s="1">
        <v>0</v>
      </c>
      <c r="AF3104" s="1">
        <v>0</v>
      </c>
      <c r="AG3104" s="1">
        <v>0</v>
      </c>
      <c r="AH3104" s="1">
        <v>200</v>
      </c>
      <c r="AI3104" s="1">
        <v>942</v>
      </c>
      <c r="AJ3104" s="1" t="s">
        <v>10472</v>
      </c>
      <c r="AK3104" s="1" t="s">
        <v>10473</v>
      </c>
      <c r="AL3104" s="1" t="s">
        <v>10474</v>
      </c>
      <c r="AM3104" s="1" t="s">
        <v>12</v>
      </c>
      <c r="AN3104" s="1" t="s">
        <v>23098</v>
      </c>
      <c r="AO3104" s="1" t="s">
        <v>86</v>
      </c>
      <c r="AP3104" s="1" t="s">
        <v>86</v>
      </c>
      <c r="AQ3104" s="1" t="s">
        <v>14</v>
      </c>
      <c r="AR3104" s="1" t="s">
        <v>30</v>
      </c>
      <c r="AS3104" s="1" t="s">
        <v>23090</v>
      </c>
      <c r="AT3104" s="1" t="s">
        <v>26</v>
      </c>
    </row>
    <row r="3105" spans="1:46" x14ac:dyDescent="0.25">
      <c r="A3105" s="1" t="s">
        <v>22271</v>
      </c>
      <c r="B3105" s="2" t="s">
        <v>23101</v>
      </c>
      <c r="C3105" s="2" t="s">
        <v>23108</v>
      </c>
      <c r="D3105" s="1">
        <v>1</v>
      </c>
      <c r="E3105" s="1">
        <v>0</v>
      </c>
      <c r="F3105" s="1">
        <v>2</v>
      </c>
      <c r="G3105" s="1">
        <v>3</v>
      </c>
      <c r="H3105" s="6">
        <v>0.66666666666666663</v>
      </c>
      <c r="I3105">
        <v>0</v>
      </c>
      <c r="J3105" s="1">
        <v>31</v>
      </c>
      <c r="K3105" s="1">
        <v>1</v>
      </c>
      <c r="L3105" s="1">
        <v>753</v>
      </c>
      <c r="M3105" s="6">
        <v>0.39</v>
      </c>
      <c r="N3105" s="4">
        <v>2316</v>
      </c>
      <c r="O3105" s="4">
        <v>193</v>
      </c>
      <c r="P3105" s="4">
        <v>700</v>
      </c>
      <c r="Q3105" s="3">
        <v>0.3</v>
      </c>
      <c r="R3105" s="1">
        <v>24</v>
      </c>
      <c r="S3105" s="1">
        <v>700</v>
      </c>
      <c r="T3105" s="1">
        <v>60</v>
      </c>
      <c r="U3105" s="1">
        <v>1</v>
      </c>
      <c r="V3105" s="1">
        <v>17</v>
      </c>
      <c r="W3105" s="1">
        <v>0</v>
      </c>
      <c r="X3105" s="1">
        <v>0</v>
      </c>
      <c r="Y3105" s="1">
        <v>0</v>
      </c>
      <c r="Z3105" s="1">
        <v>3</v>
      </c>
      <c r="AA3105" s="1">
        <v>1</v>
      </c>
      <c r="AB3105" s="1">
        <v>0</v>
      </c>
      <c r="AC3105" s="1">
        <v>1100</v>
      </c>
      <c r="AD3105" s="1">
        <v>0</v>
      </c>
      <c r="AE3105" s="1">
        <v>0</v>
      </c>
      <c r="AF3105" s="1">
        <v>0</v>
      </c>
      <c r="AG3105" s="1">
        <v>0</v>
      </c>
      <c r="AH3105" s="1">
        <v>0</v>
      </c>
      <c r="AI3105" s="1">
        <v>1100</v>
      </c>
      <c r="AJ3105" s="1" t="s">
        <v>14871</v>
      </c>
      <c r="AK3105" s="1" t="s">
        <v>14872</v>
      </c>
      <c r="AL3105" s="1" t="s">
        <v>14873</v>
      </c>
      <c r="AM3105" s="1" t="s">
        <v>12</v>
      </c>
      <c r="AN3105" s="1" t="s">
        <v>23098</v>
      </c>
      <c r="AO3105" s="1" t="s">
        <v>86</v>
      </c>
      <c r="AP3105" s="1" t="s">
        <v>57</v>
      </c>
      <c r="AQ3105" s="1" t="s">
        <v>25</v>
      </c>
      <c r="AR3105" s="1" t="s">
        <v>30</v>
      </c>
      <c r="AS3105" s="1" t="s">
        <v>23091</v>
      </c>
      <c r="AT3105" s="1" t="s">
        <v>26</v>
      </c>
    </row>
    <row r="3106" spans="1:46" x14ac:dyDescent="0.25">
      <c r="A3106" s="1" t="s">
        <v>21771</v>
      </c>
      <c r="B3106" s="2" t="s">
        <v>23101</v>
      </c>
      <c r="C3106" s="2" t="s">
        <v>23108</v>
      </c>
      <c r="D3106" s="1">
        <v>0</v>
      </c>
      <c r="E3106" s="1">
        <v>0</v>
      </c>
      <c r="F3106" s="1">
        <v>1</v>
      </c>
      <c r="G3106" s="1">
        <v>1</v>
      </c>
      <c r="H3106" s="6">
        <v>1</v>
      </c>
      <c r="I3106">
        <v>0</v>
      </c>
      <c r="J3106" s="1">
        <v>34</v>
      </c>
      <c r="K3106" s="1">
        <v>1</v>
      </c>
      <c r="L3106" s="1">
        <v>744</v>
      </c>
      <c r="M3106" s="6">
        <v>0.21</v>
      </c>
      <c r="N3106" s="4">
        <v>2200</v>
      </c>
      <c r="O3106" s="4">
        <v>170</v>
      </c>
      <c r="P3106" s="4">
        <v>300</v>
      </c>
      <c r="Q3106" s="3">
        <v>0.31</v>
      </c>
      <c r="R3106" s="1">
        <v>24</v>
      </c>
      <c r="S3106" s="1">
        <v>300</v>
      </c>
      <c r="T3106" s="1">
        <v>29</v>
      </c>
      <c r="U3106" s="1">
        <v>1</v>
      </c>
      <c r="V3106" s="1">
        <v>17</v>
      </c>
      <c r="W3106" s="1">
        <v>0</v>
      </c>
      <c r="X3106" s="1">
        <v>0</v>
      </c>
      <c r="Y3106" s="1">
        <v>1</v>
      </c>
      <c r="Z3106" s="1">
        <v>3</v>
      </c>
      <c r="AA3106" s="1">
        <v>0</v>
      </c>
      <c r="AB3106" s="1">
        <v>0</v>
      </c>
      <c r="AC3106" s="1">
        <v>0</v>
      </c>
      <c r="AD3106" s="1">
        <v>0</v>
      </c>
      <c r="AE3106" s="1">
        <v>0</v>
      </c>
      <c r="AF3106" s="1">
        <v>382</v>
      </c>
      <c r="AG3106" s="1">
        <v>0</v>
      </c>
      <c r="AH3106" s="1">
        <v>0</v>
      </c>
      <c r="AI3106" s="1">
        <v>382</v>
      </c>
      <c r="AJ3106" s="1" t="s">
        <v>1482</v>
      </c>
      <c r="AK3106" s="1" t="s">
        <v>13552</v>
      </c>
      <c r="AL3106" s="1" t="s">
        <v>13553</v>
      </c>
      <c r="AM3106" s="1" t="s">
        <v>12</v>
      </c>
      <c r="AN3106" s="1" t="s">
        <v>23098</v>
      </c>
      <c r="AO3106" s="1" t="s">
        <v>86</v>
      </c>
      <c r="AP3106" s="1" t="s">
        <v>57</v>
      </c>
      <c r="AQ3106" s="1" t="s">
        <v>25</v>
      </c>
      <c r="AR3106" s="1" t="s">
        <v>19</v>
      </c>
      <c r="AS3106" s="1" t="s">
        <v>23090</v>
      </c>
      <c r="AT3106" s="1" t="s">
        <v>26</v>
      </c>
    </row>
    <row r="3107" spans="1:46" x14ac:dyDescent="0.25">
      <c r="A3107" s="1" t="s">
        <v>19455</v>
      </c>
      <c r="B3107" s="2" t="s">
        <v>23101</v>
      </c>
      <c r="C3107" s="2" t="s">
        <v>23108</v>
      </c>
      <c r="D3107" s="1">
        <v>0</v>
      </c>
      <c r="E3107" s="1">
        <v>0</v>
      </c>
      <c r="F3107" s="1">
        <v>3</v>
      </c>
      <c r="G3107" s="1">
        <v>3</v>
      </c>
      <c r="H3107" s="6">
        <v>1</v>
      </c>
      <c r="I3107">
        <v>0</v>
      </c>
      <c r="J3107" s="1">
        <v>38</v>
      </c>
      <c r="K3107" s="1">
        <v>0</v>
      </c>
      <c r="L3107" s="1">
        <v>695</v>
      </c>
      <c r="M3107" s="6">
        <v>0.21</v>
      </c>
      <c r="N3107" s="4">
        <v>6000</v>
      </c>
      <c r="O3107" s="4">
        <v>300</v>
      </c>
      <c r="P3107" s="4">
        <v>800</v>
      </c>
      <c r="Q3107" s="3">
        <v>0.33</v>
      </c>
      <c r="R3107" s="1">
        <v>24</v>
      </c>
      <c r="S3107" s="1">
        <v>800</v>
      </c>
      <c r="T3107" s="1">
        <v>74</v>
      </c>
      <c r="U3107" s="1">
        <v>1</v>
      </c>
      <c r="V3107" s="1">
        <v>17</v>
      </c>
      <c r="W3107" s="1">
        <v>1</v>
      </c>
      <c r="X3107" s="1">
        <v>1</v>
      </c>
      <c r="Y3107" s="1">
        <v>0</v>
      </c>
      <c r="Z3107" s="1">
        <v>3</v>
      </c>
      <c r="AA3107" s="1">
        <v>1</v>
      </c>
      <c r="AB3107" s="1">
        <v>0</v>
      </c>
      <c r="AC3107" s="1">
        <v>0</v>
      </c>
      <c r="AD3107" s="1">
        <v>0</v>
      </c>
      <c r="AE3107" s="1">
        <v>0</v>
      </c>
      <c r="AF3107" s="1">
        <v>586</v>
      </c>
      <c r="AG3107" s="1">
        <v>0</v>
      </c>
      <c r="AH3107" s="1">
        <v>550</v>
      </c>
      <c r="AI3107" s="1">
        <v>1136</v>
      </c>
      <c r="AJ3107" s="1" t="s">
        <v>7240</v>
      </c>
      <c r="AK3107" s="1" t="s">
        <v>7241</v>
      </c>
      <c r="AL3107" s="1" t="s">
        <v>7242</v>
      </c>
      <c r="AM3107" s="1" t="s">
        <v>12</v>
      </c>
      <c r="AN3107" s="1" t="s">
        <v>23097</v>
      </c>
      <c r="AO3107" s="1" t="s">
        <v>86</v>
      </c>
      <c r="AP3107" s="1" t="s">
        <v>86</v>
      </c>
      <c r="AQ3107" s="1" t="s">
        <v>14</v>
      </c>
      <c r="AR3107" s="1" t="s">
        <v>30</v>
      </c>
      <c r="AS3107" s="1" t="s">
        <v>23091</v>
      </c>
      <c r="AT3107" s="1" t="s">
        <v>26</v>
      </c>
    </row>
    <row r="3108" spans="1:46" x14ac:dyDescent="0.25">
      <c r="A3108" s="1" t="s">
        <v>18275</v>
      </c>
      <c r="B3108" s="2" t="s">
        <v>23101</v>
      </c>
      <c r="C3108" s="2" t="s">
        <v>23108</v>
      </c>
      <c r="D3108" s="1">
        <v>0</v>
      </c>
      <c r="E3108" s="1">
        <v>0</v>
      </c>
      <c r="F3108" s="1">
        <v>1</v>
      </c>
      <c r="G3108" s="1">
        <v>1</v>
      </c>
      <c r="H3108" s="6">
        <v>1</v>
      </c>
      <c r="I3108">
        <v>0</v>
      </c>
      <c r="J3108" s="1">
        <v>43</v>
      </c>
      <c r="K3108" s="1">
        <v>1</v>
      </c>
      <c r="L3108" s="1">
        <v>693</v>
      </c>
      <c r="M3108" s="6">
        <v>0.51</v>
      </c>
      <c r="N3108" s="4">
        <v>4000</v>
      </c>
      <c r="O3108" s="4">
        <v>285</v>
      </c>
      <c r="P3108" s="4">
        <v>300</v>
      </c>
      <c r="Q3108" s="3">
        <v>0.35</v>
      </c>
      <c r="R3108" s="1">
        <v>24</v>
      </c>
      <c r="S3108" s="1">
        <v>300</v>
      </c>
      <c r="T3108" s="1">
        <v>33</v>
      </c>
      <c r="U3108" s="1">
        <v>1</v>
      </c>
      <c r="V3108" s="1">
        <v>17</v>
      </c>
      <c r="W3108" s="1">
        <v>0</v>
      </c>
      <c r="X3108" s="1">
        <v>0</v>
      </c>
      <c r="Y3108" s="1">
        <v>0</v>
      </c>
      <c r="Z3108" s="1">
        <v>3</v>
      </c>
      <c r="AA3108" s="1">
        <v>0</v>
      </c>
      <c r="AB3108" s="1">
        <v>0</v>
      </c>
      <c r="AC3108" s="1">
        <v>0</v>
      </c>
      <c r="AD3108" s="1">
        <v>0</v>
      </c>
      <c r="AE3108" s="1">
        <v>1795</v>
      </c>
      <c r="AF3108" s="1">
        <v>203</v>
      </c>
      <c r="AG3108" s="1">
        <v>0</v>
      </c>
      <c r="AH3108" s="1">
        <v>800</v>
      </c>
      <c r="AI3108" s="1">
        <v>2798</v>
      </c>
      <c r="AJ3108" s="1" t="s">
        <v>3160</v>
      </c>
      <c r="AK3108" s="1" t="s">
        <v>3896</v>
      </c>
      <c r="AL3108" s="1" t="s">
        <v>3897</v>
      </c>
      <c r="AM3108" s="1" t="s">
        <v>12</v>
      </c>
      <c r="AN3108" s="1" t="s">
        <v>23098</v>
      </c>
      <c r="AO3108" s="1" t="s">
        <v>86</v>
      </c>
      <c r="AP3108" s="1" t="s">
        <v>57</v>
      </c>
      <c r="AQ3108" s="1" t="s">
        <v>25</v>
      </c>
      <c r="AR3108" s="1" t="s">
        <v>30</v>
      </c>
      <c r="AS3108" s="1" t="s">
        <v>23090</v>
      </c>
      <c r="AT3108" s="1" t="s">
        <v>26</v>
      </c>
    </row>
    <row r="3109" spans="1:46" x14ac:dyDescent="0.25">
      <c r="A3109" s="1" t="s">
        <v>22371</v>
      </c>
      <c r="B3109" s="2" t="s">
        <v>23101</v>
      </c>
      <c r="C3109" s="2" t="s">
        <v>23108</v>
      </c>
      <c r="D3109" s="1">
        <v>1</v>
      </c>
      <c r="E3109" s="1">
        <v>0</v>
      </c>
      <c r="F3109" s="1">
        <v>2</v>
      </c>
      <c r="G3109" s="1">
        <v>3</v>
      </c>
      <c r="H3109" s="6">
        <v>0.66666666666666663</v>
      </c>
      <c r="I3109">
        <v>0</v>
      </c>
      <c r="J3109" s="1">
        <v>38</v>
      </c>
      <c r="K3109" s="1">
        <v>0</v>
      </c>
      <c r="L3109" s="1">
        <v>574</v>
      </c>
      <c r="M3109" s="6">
        <v>0.28000000000000003</v>
      </c>
      <c r="N3109" s="4">
        <v>3000</v>
      </c>
      <c r="O3109" s="4">
        <v>250</v>
      </c>
      <c r="P3109" s="4">
        <v>700</v>
      </c>
      <c r="Q3109" s="3">
        <v>0.25</v>
      </c>
      <c r="R3109" s="1">
        <v>24</v>
      </c>
      <c r="S3109" s="1">
        <v>700</v>
      </c>
      <c r="T3109" s="1">
        <v>72</v>
      </c>
      <c r="U3109" s="1">
        <v>0</v>
      </c>
      <c r="V3109" s="1">
        <v>17</v>
      </c>
      <c r="W3109" s="1">
        <v>0</v>
      </c>
      <c r="X3109" s="1">
        <v>0</v>
      </c>
      <c r="Y3109" s="1">
        <v>1</v>
      </c>
      <c r="Z3109" s="1">
        <v>0</v>
      </c>
      <c r="AA3109" s="1">
        <v>1</v>
      </c>
      <c r="AB3109" s="1">
        <v>0</v>
      </c>
      <c r="AC3109" s="1">
        <v>0</v>
      </c>
      <c r="AD3109" s="1">
        <v>0</v>
      </c>
      <c r="AE3109" s="1">
        <v>0</v>
      </c>
      <c r="AF3109" s="1">
        <v>627</v>
      </c>
      <c r="AG3109" s="1">
        <v>0</v>
      </c>
      <c r="AH3109" s="1">
        <v>0</v>
      </c>
      <c r="AI3109" s="1">
        <v>627</v>
      </c>
      <c r="AJ3109" s="1" t="s">
        <v>723</v>
      </c>
      <c r="AK3109" s="1" t="s">
        <v>15149</v>
      </c>
      <c r="AL3109" s="1" t="s">
        <v>15150</v>
      </c>
      <c r="AM3109" s="1" t="s">
        <v>12</v>
      </c>
      <c r="AN3109" s="1" t="s">
        <v>23097</v>
      </c>
      <c r="AO3109" s="1" t="s">
        <v>364</v>
      </c>
      <c r="AP3109" s="1" t="s">
        <v>57</v>
      </c>
      <c r="AQ3109" s="1" t="s">
        <v>25</v>
      </c>
      <c r="AR3109" s="1" t="s">
        <v>19</v>
      </c>
      <c r="AS3109" s="1" t="s">
        <v>23091</v>
      </c>
      <c r="AT3109" s="1" t="s">
        <v>26</v>
      </c>
    </row>
    <row r="3110" spans="1:46" x14ac:dyDescent="0.25">
      <c r="A3110" s="1" t="s">
        <v>17618</v>
      </c>
      <c r="B3110" s="2" t="s">
        <v>23101</v>
      </c>
      <c r="C3110" s="2" t="s">
        <v>23108</v>
      </c>
      <c r="D3110" s="1">
        <v>0</v>
      </c>
      <c r="E3110" s="1">
        <v>0</v>
      </c>
      <c r="F3110" s="1">
        <v>2</v>
      </c>
      <c r="G3110" s="1">
        <v>2</v>
      </c>
      <c r="H3110" s="6">
        <v>1</v>
      </c>
      <c r="I3110">
        <v>0</v>
      </c>
      <c r="J3110" s="1">
        <v>35</v>
      </c>
      <c r="K3110" s="1">
        <v>0</v>
      </c>
      <c r="L3110" s="1">
        <v>556</v>
      </c>
      <c r="M3110" s="6">
        <v>0.22</v>
      </c>
      <c r="N3110" s="4">
        <v>2820</v>
      </c>
      <c r="O3110" s="4">
        <v>235</v>
      </c>
      <c r="P3110" s="4">
        <v>300</v>
      </c>
      <c r="Q3110" s="3">
        <v>0.25</v>
      </c>
      <c r="R3110" s="1">
        <v>12</v>
      </c>
      <c r="S3110" s="1">
        <v>300</v>
      </c>
      <c r="T3110" s="1">
        <v>28</v>
      </c>
      <c r="U3110" s="1">
        <v>1</v>
      </c>
      <c r="V3110" s="1">
        <v>17</v>
      </c>
      <c r="W3110" s="1">
        <v>0</v>
      </c>
      <c r="X3110" s="1">
        <v>1</v>
      </c>
      <c r="Y3110" s="1">
        <v>1</v>
      </c>
      <c r="Z3110" s="1">
        <v>0</v>
      </c>
      <c r="AA3110" s="1">
        <v>1</v>
      </c>
      <c r="AB3110" s="1">
        <v>0</v>
      </c>
      <c r="AC3110" s="1">
        <v>0</v>
      </c>
      <c r="AD3110" s="1">
        <v>0</v>
      </c>
      <c r="AE3110" s="1">
        <v>0</v>
      </c>
      <c r="AF3110" s="1">
        <v>0</v>
      </c>
      <c r="AG3110" s="1">
        <v>0</v>
      </c>
      <c r="AH3110" s="1">
        <v>400</v>
      </c>
      <c r="AI3110" s="1">
        <v>400</v>
      </c>
      <c r="AJ3110" s="1" t="s">
        <v>1935</v>
      </c>
      <c r="AK3110" s="1" t="s">
        <v>1936</v>
      </c>
      <c r="AL3110" s="1" t="s">
        <v>1937</v>
      </c>
      <c r="AM3110" s="1" t="s">
        <v>12</v>
      </c>
      <c r="AN3110" s="1" t="s">
        <v>23097</v>
      </c>
      <c r="AO3110" s="1" t="s">
        <v>86</v>
      </c>
      <c r="AP3110" s="1" t="s">
        <v>57</v>
      </c>
      <c r="AQ3110" s="1" t="s">
        <v>14</v>
      </c>
      <c r="AR3110" s="1" t="s">
        <v>19</v>
      </c>
      <c r="AS3110" s="1" t="s">
        <v>23091</v>
      </c>
      <c r="AT3110" s="1" t="s">
        <v>26</v>
      </c>
    </row>
    <row r="3111" spans="1:46" x14ac:dyDescent="0.25">
      <c r="A3111" s="1" t="s">
        <v>21139</v>
      </c>
      <c r="B3111" s="2" t="s">
        <v>23101</v>
      </c>
      <c r="C3111" s="2" t="s">
        <v>23108</v>
      </c>
      <c r="D3111" s="1">
        <v>0</v>
      </c>
      <c r="E3111" s="1">
        <v>0</v>
      </c>
      <c r="F3111" s="1">
        <v>1</v>
      </c>
      <c r="G3111" s="1">
        <v>1</v>
      </c>
      <c r="H3111" s="6">
        <v>1</v>
      </c>
      <c r="I3111">
        <v>0</v>
      </c>
      <c r="J3111" s="1">
        <v>47</v>
      </c>
      <c r="K3111" s="1">
        <v>0</v>
      </c>
      <c r="L3111" s="1">
        <v>746</v>
      </c>
      <c r="M3111" s="6">
        <v>0.27</v>
      </c>
      <c r="N3111" s="4">
        <v>7200</v>
      </c>
      <c r="O3111" s="4">
        <v>600</v>
      </c>
      <c r="P3111" s="4">
        <v>1000</v>
      </c>
      <c r="Q3111" s="3">
        <v>0.27</v>
      </c>
      <c r="R3111" s="1">
        <v>24</v>
      </c>
      <c r="S3111" s="1">
        <v>1000</v>
      </c>
      <c r="T3111" s="1">
        <v>62</v>
      </c>
      <c r="U3111" s="1">
        <v>1</v>
      </c>
      <c r="V3111" s="1">
        <v>17</v>
      </c>
      <c r="W3111" s="1">
        <v>1</v>
      </c>
      <c r="X3111" s="1">
        <v>1</v>
      </c>
      <c r="Y3111" s="1">
        <v>1</v>
      </c>
      <c r="Z3111" s="1">
        <v>6</v>
      </c>
      <c r="AA3111" s="1">
        <v>0</v>
      </c>
      <c r="AB3111" s="1">
        <v>0</v>
      </c>
      <c r="AC3111" s="1">
        <v>67</v>
      </c>
      <c r="AD3111" s="1">
        <v>0</v>
      </c>
      <c r="AE3111" s="1">
        <v>2828</v>
      </c>
      <c r="AF3111" s="1">
        <v>0</v>
      </c>
      <c r="AG3111" s="1">
        <v>0</v>
      </c>
      <c r="AH3111" s="1">
        <v>0</v>
      </c>
      <c r="AI3111" s="1">
        <v>2895</v>
      </c>
      <c r="AJ3111" s="1" t="s">
        <v>11863</v>
      </c>
      <c r="AK3111" s="1" t="s">
        <v>11864</v>
      </c>
      <c r="AL3111" s="1" t="s">
        <v>11865</v>
      </c>
      <c r="AM3111" s="1" t="s">
        <v>12</v>
      </c>
      <c r="AN3111" s="1" t="s">
        <v>23097</v>
      </c>
      <c r="AO3111" s="1" t="s">
        <v>86</v>
      </c>
      <c r="AP3111" s="1" t="s">
        <v>86</v>
      </c>
      <c r="AQ3111" s="1" t="s">
        <v>14</v>
      </c>
      <c r="AR3111" s="1" t="s">
        <v>19</v>
      </c>
      <c r="AS3111" s="1" t="s">
        <v>23090</v>
      </c>
      <c r="AT3111" s="1" t="s">
        <v>26</v>
      </c>
    </row>
    <row r="3112" spans="1:46" x14ac:dyDescent="0.25">
      <c r="A3112" s="1" t="s">
        <v>20144</v>
      </c>
      <c r="B3112" s="2" t="s">
        <v>23101</v>
      </c>
      <c r="C3112" s="2" t="s">
        <v>23108</v>
      </c>
      <c r="D3112" s="1">
        <v>0</v>
      </c>
      <c r="E3112" s="1">
        <v>2</v>
      </c>
      <c r="F3112" s="1">
        <v>1</v>
      </c>
      <c r="G3112" s="1">
        <v>3</v>
      </c>
      <c r="H3112" s="6">
        <v>0.33333333333333331</v>
      </c>
      <c r="I3112">
        <v>0</v>
      </c>
      <c r="J3112" s="1">
        <v>41</v>
      </c>
      <c r="K3112" s="1">
        <v>1</v>
      </c>
      <c r="L3112" s="1">
        <v>727</v>
      </c>
      <c r="M3112" s="6">
        <v>0.44</v>
      </c>
      <c r="N3112" s="4">
        <v>6000</v>
      </c>
      <c r="O3112" s="4">
        <v>500</v>
      </c>
      <c r="P3112" s="4">
        <v>500</v>
      </c>
      <c r="Q3112" s="3">
        <v>0.25</v>
      </c>
      <c r="R3112" s="1">
        <v>24</v>
      </c>
      <c r="S3112" s="1">
        <v>500</v>
      </c>
      <c r="T3112" s="1">
        <v>57</v>
      </c>
      <c r="U3112" s="1">
        <v>1</v>
      </c>
      <c r="V3112" s="1">
        <v>17</v>
      </c>
      <c r="W3112" s="1">
        <v>1</v>
      </c>
      <c r="X3112" s="1">
        <v>1</v>
      </c>
      <c r="Y3112" s="1">
        <v>0</v>
      </c>
      <c r="Z3112" s="1">
        <v>4</v>
      </c>
      <c r="AA3112" s="1">
        <v>0</v>
      </c>
      <c r="AB3112" s="1">
        <v>0</v>
      </c>
      <c r="AC3112" s="1">
        <v>4505</v>
      </c>
      <c r="AD3112" s="1">
        <v>7150</v>
      </c>
      <c r="AE3112" s="1">
        <v>1652</v>
      </c>
      <c r="AF3112" s="1">
        <v>0</v>
      </c>
      <c r="AG3112" s="1">
        <v>320</v>
      </c>
      <c r="AH3112" s="1">
        <v>0</v>
      </c>
      <c r="AI3112" s="1">
        <v>13627</v>
      </c>
      <c r="AJ3112" s="1" t="s">
        <v>9164</v>
      </c>
      <c r="AK3112" s="1" t="s">
        <v>9165</v>
      </c>
      <c r="AL3112" s="1" t="s">
        <v>9166</v>
      </c>
      <c r="AM3112" s="1" t="s">
        <v>12</v>
      </c>
      <c r="AN3112" s="1" t="s">
        <v>23098</v>
      </c>
      <c r="AO3112" s="1" t="s">
        <v>86</v>
      </c>
      <c r="AP3112" s="1" t="s">
        <v>86</v>
      </c>
      <c r="AQ3112" s="1" t="s">
        <v>14</v>
      </c>
      <c r="AR3112" s="1" t="s">
        <v>30</v>
      </c>
      <c r="AS3112" s="1" t="s">
        <v>23090</v>
      </c>
      <c r="AT3112" s="1" t="s">
        <v>26</v>
      </c>
    </row>
    <row r="3113" spans="1:46" x14ac:dyDescent="0.25">
      <c r="A3113" s="1" t="s">
        <v>20149</v>
      </c>
      <c r="B3113" s="2" t="s">
        <v>23101</v>
      </c>
      <c r="C3113" s="2" t="s">
        <v>23108</v>
      </c>
      <c r="D3113" s="1">
        <v>1</v>
      </c>
      <c r="E3113" s="1">
        <v>0</v>
      </c>
      <c r="F3113" s="1">
        <v>1</v>
      </c>
      <c r="G3113" s="1">
        <v>2</v>
      </c>
      <c r="H3113" s="6">
        <v>0.5</v>
      </c>
      <c r="I3113">
        <v>0</v>
      </c>
      <c r="J3113" s="1">
        <v>44</v>
      </c>
      <c r="K3113" s="1">
        <v>0</v>
      </c>
      <c r="L3113" s="1">
        <v>684</v>
      </c>
      <c r="M3113" s="6">
        <v>1.52</v>
      </c>
      <c r="N3113" s="4">
        <v>5100</v>
      </c>
      <c r="O3113" s="4">
        <v>380</v>
      </c>
      <c r="P3113" s="4">
        <v>700</v>
      </c>
      <c r="Q3113" s="3">
        <v>0.27</v>
      </c>
      <c r="R3113" s="1">
        <v>12</v>
      </c>
      <c r="S3113" s="1">
        <v>700</v>
      </c>
      <c r="T3113" s="1">
        <v>28</v>
      </c>
      <c r="U3113" s="1">
        <v>1</v>
      </c>
      <c r="V3113" s="1">
        <v>17</v>
      </c>
      <c r="W3113" s="1">
        <v>0</v>
      </c>
      <c r="X3113" s="1">
        <v>0</v>
      </c>
      <c r="Y3113" s="1">
        <v>0</v>
      </c>
      <c r="Z3113" s="1">
        <v>3</v>
      </c>
      <c r="AA3113" s="1">
        <v>1</v>
      </c>
      <c r="AB3113" s="1">
        <v>0</v>
      </c>
      <c r="AC3113" s="1">
        <v>6700</v>
      </c>
      <c r="AD3113" s="1">
        <v>0</v>
      </c>
      <c r="AE3113" s="1">
        <v>0</v>
      </c>
      <c r="AF3113" s="1">
        <v>4800</v>
      </c>
      <c r="AG3113" s="1">
        <v>60</v>
      </c>
      <c r="AH3113" s="1">
        <v>0</v>
      </c>
      <c r="AI3113" s="1">
        <v>11560</v>
      </c>
      <c r="AJ3113" s="1" t="s">
        <v>6477</v>
      </c>
      <c r="AK3113" s="1" t="s">
        <v>9178</v>
      </c>
      <c r="AL3113" s="1" t="s">
        <v>9179</v>
      </c>
      <c r="AM3113" s="1" t="s">
        <v>12</v>
      </c>
      <c r="AN3113" s="1" t="s">
        <v>23097</v>
      </c>
      <c r="AO3113" s="1" t="s">
        <v>86</v>
      </c>
      <c r="AP3113" s="1" t="s">
        <v>57</v>
      </c>
      <c r="AQ3113" s="1" t="s">
        <v>25</v>
      </c>
      <c r="AR3113" s="1" t="s">
        <v>30</v>
      </c>
      <c r="AS3113" s="1" t="s">
        <v>23091</v>
      </c>
      <c r="AT3113" s="1" t="s">
        <v>26</v>
      </c>
    </row>
    <row r="3114" spans="1:46" x14ac:dyDescent="0.25">
      <c r="A3114" s="1" t="s">
        <v>19579</v>
      </c>
      <c r="B3114" s="2" t="s">
        <v>23101</v>
      </c>
      <c r="C3114" s="2" t="s">
        <v>23108</v>
      </c>
      <c r="D3114" s="1">
        <v>0</v>
      </c>
      <c r="E3114" s="1">
        <v>0</v>
      </c>
      <c r="F3114" s="1">
        <v>1</v>
      </c>
      <c r="G3114" s="1">
        <v>1</v>
      </c>
      <c r="H3114" s="6">
        <v>1</v>
      </c>
      <c r="I3114">
        <v>0</v>
      </c>
      <c r="J3114" s="1">
        <v>28</v>
      </c>
      <c r="K3114" s="1">
        <v>1</v>
      </c>
      <c r="L3114" s="1">
        <v>515</v>
      </c>
      <c r="M3114" s="6">
        <v>0.51</v>
      </c>
      <c r="N3114" s="4">
        <v>1512</v>
      </c>
      <c r="O3114" s="4">
        <v>127</v>
      </c>
      <c r="P3114" s="4">
        <v>100</v>
      </c>
      <c r="Q3114" s="3">
        <v>0.28000000000000003</v>
      </c>
      <c r="R3114" s="1">
        <v>12</v>
      </c>
      <c r="S3114" s="1">
        <v>100</v>
      </c>
      <c r="T3114" s="1">
        <v>11</v>
      </c>
      <c r="U3114" s="1">
        <v>1</v>
      </c>
      <c r="V3114" s="1">
        <v>17</v>
      </c>
      <c r="W3114" s="1">
        <v>0</v>
      </c>
      <c r="X3114" s="1">
        <v>0</v>
      </c>
      <c r="Y3114" s="1">
        <v>1</v>
      </c>
      <c r="Z3114" s="1">
        <v>0</v>
      </c>
      <c r="AA3114" s="1">
        <v>0</v>
      </c>
      <c r="AB3114" s="1">
        <v>0</v>
      </c>
      <c r="AC3114" s="1">
        <v>0</v>
      </c>
      <c r="AD3114" s="1">
        <v>0</v>
      </c>
      <c r="AE3114" s="1">
        <v>1090</v>
      </c>
      <c r="AF3114" s="1">
        <v>260</v>
      </c>
      <c r="AG3114" s="1">
        <v>0</v>
      </c>
      <c r="AH3114" s="1">
        <v>0</v>
      </c>
      <c r="AI3114" s="1">
        <v>1350</v>
      </c>
      <c r="AJ3114" s="1" t="s">
        <v>2259</v>
      </c>
      <c r="AK3114" s="1" t="s">
        <v>7596</v>
      </c>
      <c r="AL3114" s="1" t="s">
        <v>7597</v>
      </c>
      <c r="AM3114" s="1" t="s">
        <v>12</v>
      </c>
      <c r="AN3114" s="1" t="s">
        <v>23098</v>
      </c>
      <c r="AO3114" s="1" t="s">
        <v>86</v>
      </c>
      <c r="AP3114" s="1" t="s">
        <v>57</v>
      </c>
      <c r="AQ3114" s="1" t="s">
        <v>25</v>
      </c>
      <c r="AR3114" s="1" t="s">
        <v>19</v>
      </c>
      <c r="AS3114" s="1" t="s">
        <v>23090</v>
      </c>
      <c r="AT3114" s="1" t="s">
        <v>26</v>
      </c>
    </row>
    <row r="3115" spans="1:46" x14ac:dyDescent="0.25">
      <c r="A3115" s="1" t="s">
        <v>18983</v>
      </c>
      <c r="B3115" s="2" t="s">
        <v>23101</v>
      </c>
      <c r="C3115" s="2" t="s">
        <v>23108</v>
      </c>
      <c r="D3115" s="1">
        <v>0</v>
      </c>
      <c r="E3115" s="1">
        <v>0</v>
      </c>
      <c r="F3115" s="1">
        <v>1</v>
      </c>
      <c r="G3115" s="1">
        <v>1</v>
      </c>
      <c r="H3115" s="6">
        <v>1</v>
      </c>
      <c r="I3115">
        <v>0</v>
      </c>
      <c r="J3115" s="1">
        <v>33</v>
      </c>
      <c r="K3115" s="1">
        <v>1</v>
      </c>
      <c r="L3115" s="1">
        <v>608</v>
      </c>
      <c r="M3115" s="6">
        <v>0.23</v>
      </c>
      <c r="N3115" s="4">
        <v>2200</v>
      </c>
      <c r="O3115" s="4">
        <v>200</v>
      </c>
      <c r="P3115" s="4">
        <v>200</v>
      </c>
      <c r="Q3115" s="3">
        <v>0.35</v>
      </c>
      <c r="R3115" s="1">
        <v>24</v>
      </c>
      <c r="S3115" s="1">
        <v>338</v>
      </c>
      <c r="T3115" s="1">
        <v>22</v>
      </c>
      <c r="U3115" s="1">
        <v>1</v>
      </c>
      <c r="V3115" s="1">
        <v>17</v>
      </c>
      <c r="W3115" s="1">
        <v>1</v>
      </c>
      <c r="X3115" s="1">
        <v>1</v>
      </c>
      <c r="Y3115" s="1">
        <v>1</v>
      </c>
      <c r="Z3115" s="1">
        <v>0</v>
      </c>
      <c r="AA3115" s="1">
        <v>1</v>
      </c>
      <c r="AB3115" s="1">
        <v>1</v>
      </c>
      <c r="AC3115" s="1">
        <v>0</v>
      </c>
      <c r="AD3115" s="1">
        <v>0</v>
      </c>
      <c r="AE3115" s="1">
        <v>0</v>
      </c>
      <c r="AF3115" s="1">
        <v>0</v>
      </c>
      <c r="AG3115" s="1">
        <v>0</v>
      </c>
      <c r="AH3115" s="1">
        <v>600</v>
      </c>
      <c r="AI3115" s="1">
        <v>600</v>
      </c>
      <c r="AJ3115" s="1" t="s">
        <v>5933</v>
      </c>
      <c r="AK3115" s="1" t="s">
        <v>5934</v>
      </c>
      <c r="AL3115" s="1" t="s">
        <v>5935</v>
      </c>
      <c r="AM3115" s="1" t="s">
        <v>12</v>
      </c>
      <c r="AN3115" s="1" t="s">
        <v>23098</v>
      </c>
      <c r="AO3115" s="1" t="s">
        <v>86</v>
      </c>
      <c r="AP3115" s="1" t="s">
        <v>86</v>
      </c>
      <c r="AQ3115" s="1" t="s">
        <v>14</v>
      </c>
      <c r="AR3115" s="1" t="s">
        <v>19</v>
      </c>
      <c r="AS3115" s="1" t="s">
        <v>23091</v>
      </c>
      <c r="AT3115" s="1" t="s">
        <v>101</v>
      </c>
    </row>
    <row r="3116" spans="1:46" x14ac:dyDescent="0.25">
      <c r="A3116" s="1" t="s">
        <v>22313</v>
      </c>
      <c r="B3116" s="2" t="s">
        <v>23101</v>
      </c>
      <c r="C3116" s="2" t="s">
        <v>23109</v>
      </c>
      <c r="D3116" s="1">
        <v>0</v>
      </c>
      <c r="E3116" s="1">
        <v>0</v>
      </c>
      <c r="F3116" s="1">
        <v>2</v>
      </c>
      <c r="G3116" s="1">
        <v>2</v>
      </c>
      <c r="H3116" s="6">
        <v>1</v>
      </c>
      <c r="I3116">
        <v>0</v>
      </c>
      <c r="J3116" s="1">
        <v>33</v>
      </c>
      <c r="K3116" s="1">
        <v>1</v>
      </c>
      <c r="L3116" s="1">
        <v>573</v>
      </c>
      <c r="M3116" s="6">
        <v>0.72</v>
      </c>
      <c r="N3116" s="4">
        <v>2940</v>
      </c>
      <c r="O3116" s="4">
        <v>210</v>
      </c>
      <c r="P3116" s="4">
        <v>850</v>
      </c>
      <c r="Q3116" s="3">
        <v>0.28000000000000003</v>
      </c>
      <c r="R3116" s="1">
        <v>24</v>
      </c>
      <c r="S3116" s="1">
        <v>850</v>
      </c>
      <c r="T3116" s="1">
        <v>54</v>
      </c>
      <c r="U3116" s="1">
        <v>0</v>
      </c>
      <c r="V3116" s="1">
        <v>17</v>
      </c>
      <c r="W3116" s="1">
        <v>0</v>
      </c>
      <c r="X3116" s="1">
        <v>0</v>
      </c>
      <c r="Y3116" s="1">
        <v>1</v>
      </c>
      <c r="Z3116" s="1">
        <v>2</v>
      </c>
      <c r="AA3116" s="1">
        <v>1</v>
      </c>
      <c r="AB3116" s="1">
        <v>0</v>
      </c>
      <c r="AC3116" s="1">
        <v>483</v>
      </c>
      <c r="AD3116" s="1">
        <v>319</v>
      </c>
      <c r="AE3116" s="1">
        <v>0</v>
      </c>
      <c r="AF3116" s="1">
        <v>499</v>
      </c>
      <c r="AG3116" s="1">
        <v>40</v>
      </c>
      <c r="AH3116" s="1">
        <v>931</v>
      </c>
      <c r="AI3116" s="1">
        <v>2272</v>
      </c>
      <c r="AJ3116" s="1" t="s">
        <v>2898</v>
      </c>
      <c r="AK3116" s="1" t="s">
        <v>14989</v>
      </c>
      <c r="AL3116" s="1" t="s">
        <v>14990</v>
      </c>
      <c r="AM3116" s="1" t="s">
        <v>12</v>
      </c>
      <c r="AN3116" s="1" t="s">
        <v>23098</v>
      </c>
      <c r="AO3116" s="1" t="s">
        <v>364</v>
      </c>
      <c r="AP3116" s="1" t="s">
        <v>57</v>
      </c>
      <c r="AQ3116" s="1" t="s">
        <v>25</v>
      </c>
      <c r="AR3116" s="1" t="s">
        <v>19</v>
      </c>
      <c r="AS3116" s="1" t="s">
        <v>23091</v>
      </c>
      <c r="AT3116" s="1" t="s">
        <v>26</v>
      </c>
    </row>
    <row r="3117" spans="1:46" x14ac:dyDescent="0.25">
      <c r="A3117" s="1" t="s">
        <v>23022</v>
      </c>
      <c r="B3117" s="2" t="s">
        <v>23101</v>
      </c>
      <c r="C3117" s="2" t="s">
        <v>23109</v>
      </c>
      <c r="D3117" s="1">
        <v>0</v>
      </c>
      <c r="E3117" s="1">
        <v>1</v>
      </c>
      <c r="F3117" s="1">
        <v>2</v>
      </c>
      <c r="G3117" s="1">
        <v>3</v>
      </c>
      <c r="H3117" s="6">
        <v>0.66666666666666663</v>
      </c>
      <c r="I3117">
        <v>0</v>
      </c>
      <c r="J3117" s="1">
        <v>44</v>
      </c>
      <c r="K3117" s="1">
        <v>1</v>
      </c>
      <c r="L3117" s="1">
        <v>529</v>
      </c>
      <c r="M3117" s="6">
        <v>0.34</v>
      </c>
      <c r="N3117" s="4">
        <v>3100</v>
      </c>
      <c r="O3117" s="4">
        <v>255</v>
      </c>
      <c r="P3117" s="4">
        <v>350</v>
      </c>
      <c r="Q3117" s="3">
        <v>0.27</v>
      </c>
      <c r="R3117" s="1">
        <v>24</v>
      </c>
      <c r="S3117" s="1">
        <v>350</v>
      </c>
      <c r="T3117" s="1">
        <v>43</v>
      </c>
      <c r="U3117" s="1">
        <v>1</v>
      </c>
      <c r="V3117" s="1">
        <v>17</v>
      </c>
      <c r="W3117" s="1">
        <v>1</v>
      </c>
      <c r="X3117" s="1">
        <v>0</v>
      </c>
      <c r="Y3117" s="1">
        <v>1</v>
      </c>
      <c r="Z3117" s="1">
        <v>0</v>
      </c>
      <c r="AA3117" s="1">
        <v>1</v>
      </c>
      <c r="AB3117" s="1">
        <v>0</v>
      </c>
      <c r="AC3117" s="1">
        <v>760</v>
      </c>
      <c r="AD3117" s="1">
        <v>0</v>
      </c>
      <c r="AE3117" s="1">
        <v>0</v>
      </c>
      <c r="AF3117" s="1">
        <v>359</v>
      </c>
      <c r="AG3117" s="1">
        <v>0</v>
      </c>
      <c r="AH3117" s="1">
        <v>413</v>
      </c>
      <c r="AI3117" s="1">
        <v>1532</v>
      </c>
      <c r="AJ3117" s="1" t="s">
        <v>16885</v>
      </c>
      <c r="AK3117" s="1" t="s">
        <v>16886</v>
      </c>
      <c r="AL3117" s="1" t="s">
        <v>16887</v>
      </c>
      <c r="AM3117" s="1" t="s">
        <v>12</v>
      </c>
      <c r="AN3117" s="1" t="s">
        <v>23098</v>
      </c>
      <c r="AO3117" s="1" t="s">
        <v>86</v>
      </c>
      <c r="AP3117" s="1" t="s">
        <v>86</v>
      </c>
      <c r="AQ3117" s="1" t="s">
        <v>25</v>
      </c>
      <c r="AR3117" s="1" t="s">
        <v>19</v>
      </c>
      <c r="AS3117" s="1" t="s">
        <v>23091</v>
      </c>
      <c r="AT3117" s="1" t="s">
        <v>26</v>
      </c>
    </row>
    <row r="3118" spans="1:46" x14ac:dyDescent="0.25">
      <c r="A3118" s="1" t="s">
        <v>23040</v>
      </c>
      <c r="B3118" s="2" t="s">
        <v>23101</v>
      </c>
      <c r="C3118" s="2" t="s">
        <v>23109</v>
      </c>
      <c r="D3118" s="1">
        <v>0</v>
      </c>
      <c r="E3118" s="1">
        <v>1</v>
      </c>
      <c r="F3118" s="1">
        <v>1</v>
      </c>
      <c r="G3118" s="1">
        <v>2</v>
      </c>
      <c r="H3118" s="6">
        <v>0.5</v>
      </c>
      <c r="I3118">
        <v>0</v>
      </c>
      <c r="J3118" s="1">
        <v>34</v>
      </c>
      <c r="K3118" s="1">
        <v>1</v>
      </c>
      <c r="L3118" s="1">
        <v>484</v>
      </c>
      <c r="M3118" s="6">
        <v>0.66</v>
      </c>
      <c r="N3118" s="4">
        <v>3000</v>
      </c>
      <c r="O3118" s="4">
        <v>200</v>
      </c>
      <c r="P3118" s="4">
        <v>200</v>
      </c>
      <c r="Q3118" s="3">
        <v>0.25</v>
      </c>
      <c r="R3118" s="1">
        <v>6</v>
      </c>
      <c r="S3118" s="1">
        <v>200</v>
      </c>
      <c r="T3118" s="1">
        <v>3</v>
      </c>
      <c r="U3118" s="1">
        <v>1</v>
      </c>
      <c r="V3118" s="1">
        <v>17</v>
      </c>
      <c r="W3118" s="1">
        <v>0</v>
      </c>
      <c r="X3118" s="1">
        <v>0</v>
      </c>
      <c r="Y3118" s="1">
        <v>0</v>
      </c>
      <c r="Z3118" s="1">
        <v>3</v>
      </c>
      <c r="AA3118" s="1">
        <v>0</v>
      </c>
      <c r="AB3118" s="1">
        <v>0</v>
      </c>
      <c r="AC3118" s="1">
        <v>0</v>
      </c>
      <c r="AD3118" s="1">
        <v>0</v>
      </c>
      <c r="AE3118" s="1">
        <v>2150</v>
      </c>
      <c r="AF3118" s="1">
        <v>0</v>
      </c>
      <c r="AG3118" s="1">
        <v>0</v>
      </c>
      <c r="AH3118" s="1">
        <v>900</v>
      </c>
      <c r="AI3118" s="1">
        <v>3050</v>
      </c>
      <c r="AJ3118" s="1" t="s">
        <v>16935</v>
      </c>
      <c r="AK3118" s="1" t="s">
        <v>16936</v>
      </c>
      <c r="AL3118" s="1" t="s">
        <v>16937</v>
      </c>
      <c r="AM3118" s="1" t="s">
        <v>12</v>
      </c>
      <c r="AN3118" s="1" t="s">
        <v>23098</v>
      </c>
      <c r="AO3118" s="1" t="s">
        <v>86</v>
      </c>
      <c r="AP3118" s="1" t="s">
        <v>57</v>
      </c>
      <c r="AQ3118" s="1" t="s">
        <v>25</v>
      </c>
      <c r="AR3118" s="1" t="s">
        <v>30</v>
      </c>
      <c r="AS3118" s="1" t="s">
        <v>23090</v>
      </c>
      <c r="AT3118" s="1" t="s">
        <v>26</v>
      </c>
    </row>
    <row r="3119" spans="1:46" x14ac:dyDescent="0.25">
      <c r="A3119" s="1" t="s">
        <v>20095</v>
      </c>
      <c r="B3119" s="2" t="s">
        <v>23101</v>
      </c>
      <c r="C3119" s="2" t="s">
        <v>23109</v>
      </c>
      <c r="D3119" s="1">
        <v>0</v>
      </c>
      <c r="E3119" s="1">
        <v>1</v>
      </c>
      <c r="F3119" s="1">
        <v>1</v>
      </c>
      <c r="G3119" s="1">
        <v>2</v>
      </c>
      <c r="H3119" s="6">
        <v>0.5</v>
      </c>
      <c r="I3119">
        <v>0</v>
      </c>
      <c r="J3119" s="1">
        <v>33</v>
      </c>
      <c r="K3119" s="1">
        <v>1</v>
      </c>
      <c r="L3119" s="1">
        <v>557</v>
      </c>
      <c r="M3119" s="6">
        <v>7.0000000000000007E-2</v>
      </c>
      <c r="N3119" s="4">
        <v>1640</v>
      </c>
      <c r="O3119" s="4">
        <v>120</v>
      </c>
      <c r="P3119" s="4">
        <v>100</v>
      </c>
      <c r="Q3119" s="3">
        <v>0.35</v>
      </c>
      <c r="R3119" s="1">
        <v>12</v>
      </c>
      <c r="S3119" s="1">
        <v>100</v>
      </c>
      <c r="T3119" s="1">
        <v>17</v>
      </c>
      <c r="U3119" s="1">
        <v>1</v>
      </c>
      <c r="V3119" s="1">
        <v>17</v>
      </c>
      <c r="W3119" s="1">
        <v>0</v>
      </c>
      <c r="X3119" s="1">
        <v>0</v>
      </c>
      <c r="Y3119" s="1">
        <v>1</v>
      </c>
      <c r="Z3119" s="1">
        <v>1</v>
      </c>
      <c r="AA3119" s="1">
        <v>1</v>
      </c>
      <c r="AB3119" s="1">
        <v>0</v>
      </c>
      <c r="AC3119" s="1">
        <v>0</v>
      </c>
      <c r="AD3119" s="1">
        <v>0</v>
      </c>
      <c r="AE3119" s="1">
        <v>0</v>
      </c>
      <c r="AF3119" s="1">
        <v>0</v>
      </c>
      <c r="AG3119" s="1">
        <v>0</v>
      </c>
      <c r="AH3119" s="1">
        <v>0</v>
      </c>
      <c r="AI3119" s="1">
        <v>0</v>
      </c>
      <c r="AJ3119" s="1" t="s">
        <v>9028</v>
      </c>
      <c r="AK3119" s="1" t="s">
        <v>9029</v>
      </c>
      <c r="AL3119" s="1" t="s">
        <v>9030</v>
      </c>
      <c r="AM3119" s="1" t="s">
        <v>12</v>
      </c>
      <c r="AN3119" s="1" t="s">
        <v>23098</v>
      </c>
      <c r="AO3119" s="1" t="s">
        <v>86</v>
      </c>
      <c r="AP3119" s="1" t="s">
        <v>57</v>
      </c>
      <c r="AQ3119" s="1" t="s">
        <v>25</v>
      </c>
      <c r="AR3119" s="1" t="s">
        <v>19</v>
      </c>
      <c r="AS3119" s="1" t="s">
        <v>23091</v>
      </c>
      <c r="AT3119" s="1" t="s">
        <v>26</v>
      </c>
    </row>
    <row r="3120" spans="1:46" x14ac:dyDescent="0.25">
      <c r="A3120" s="1" t="s">
        <v>22479</v>
      </c>
      <c r="B3120" s="2" t="s">
        <v>23101</v>
      </c>
      <c r="C3120" s="2" t="s">
        <v>23109</v>
      </c>
      <c r="D3120" s="1">
        <v>0</v>
      </c>
      <c r="E3120" s="1">
        <v>1</v>
      </c>
      <c r="F3120" s="1">
        <v>1</v>
      </c>
      <c r="G3120" s="1">
        <v>2</v>
      </c>
      <c r="H3120" s="6">
        <v>0.5</v>
      </c>
      <c r="I3120">
        <v>0</v>
      </c>
      <c r="J3120" s="1">
        <v>34</v>
      </c>
      <c r="K3120" s="1">
        <v>1</v>
      </c>
      <c r="L3120" s="1">
        <v>556</v>
      </c>
      <c r="M3120" s="6">
        <v>0.43</v>
      </c>
      <c r="N3120" s="4">
        <v>1500</v>
      </c>
      <c r="O3120" s="4">
        <v>120</v>
      </c>
      <c r="P3120" s="4">
        <v>150</v>
      </c>
      <c r="Q3120" s="3">
        <v>0.3</v>
      </c>
      <c r="R3120" s="1">
        <v>24</v>
      </c>
      <c r="S3120" s="1">
        <v>150</v>
      </c>
      <c r="T3120" s="1">
        <v>24</v>
      </c>
      <c r="U3120" s="1">
        <v>1</v>
      </c>
      <c r="V3120" s="1">
        <v>17</v>
      </c>
      <c r="W3120" s="1">
        <v>1</v>
      </c>
      <c r="X3120" s="1">
        <v>1</v>
      </c>
      <c r="Y3120" s="1">
        <v>1</v>
      </c>
      <c r="Z3120" s="1">
        <v>0</v>
      </c>
      <c r="AA3120" s="1">
        <v>1</v>
      </c>
      <c r="AB3120" s="1">
        <v>0</v>
      </c>
      <c r="AC3120" s="1">
        <v>0</v>
      </c>
      <c r="AD3120" s="1">
        <v>0</v>
      </c>
      <c r="AE3120" s="1">
        <v>0</v>
      </c>
      <c r="AF3120" s="1">
        <v>0</v>
      </c>
      <c r="AG3120" s="1">
        <v>0</v>
      </c>
      <c r="AH3120" s="1">
        <v>500</v>
      </c>
      <c r="AI3120" s="1">
        <v>500</v>
      </c>
      <c r="AJ3120" s="1" t="s">
        <v>15442</v>
      </c>
      <c r="AK3120" s="1" t="s">
        <v>15443</v>
      </c>
      <c r="AL3120" s="1" t="s">
        <v>15444</v>
      </c>
      <c r="AM3120" s="1" t="s">
        <v>12</v>
      </c>
      <c r="AN3120" s="1" t="s">
        <v>23098</v>
      </c>
      <c r="AO3120" s="1" t="s">
        <v>86</v>
      </c>
      <c r="AP3120" s="1" t="s">
        <v>86</v>
      </c>
      <c r="AQ3120" s="1" t="s">
        <v>14</v>
      </c>
      <c r="AR3120" s="1" t="s">
        <v>19</v>
      </c>
      <c r="AS3120" s="1" t="s">
        <v>23091</v>
      </c>
      <c r="AT3120" s="1" t="s">
        <v>26</v>
      </c>
    </row>
    <row r="3121" spans="1:46" x14ac:dyDescent="0.25">
      <c r="A3121" s="1" t="s">
        <v>19086</v>
      </c>
      <c r="B3121" s="2" t="s">
        <v>23076</v>
      </c>
      <c r="C3121" s="2" t="s">
        <v>23104</v>
      </c>
      <c r="D3121" s="1">
        <v>0</v>
      </c>
      <c r="E3121" s="1">
        <v>4</v>
      </c>
      <c r="F3121" s="1">
        <v>2</v>
      </c>
      <c r="G3121" s="1">
        <v>6</v>
      </c>
      <c r="H3121" s="6">
        <v>0.33333333333333331</v>
      </c>
      <c r="I3121">
        <v>1</v>
      </c>
      <c r="J3121" s="1">
        <v>44</v>
      </c>
      <c r="K3121" s="1">
        <v>1</v>
      </c>
      <c r="L3121" s="1">
        <v>361</v>
      </c>
      <c r="M3121" s="6">
        <v>0</v>
      </c>
      <c r="N3121" s="4">
        <v>6000</v>
      </c>
      <c r="O3121" s="4">
        <v>500</v>
      </c>
      <c r="P3121" s="4">
        <v>100</v>
      </c>
      <c r="Q3121" s="3">
        <v>0.39</v>
      </c>
      <c r="R3121" s="1">
        <v>12</v>
      </c>
      <c r="S3121" s="1">
        <v>100</v>
      </c>
      <c r="T3121" s="1">
        <v>5</v>
      </c>
      <c r="U3121" s="1">
        <v>1</v>
      </c>
      <c r="V3121" s="1">
        <v>16</v>
      </c>
      <c r="W3121" s="1">
        <v>1</v>
      </c>
      <c r="X3121" s="1">
        <v>0</v>
      </c>
      <c r="Y3121" s="1">
        <v>1</v>
      </c>
      <c r="Z3121" s="1">
        <v>0</v>
      </c>
      <c r="AA3121" s="1">
        <v>0</v>
      </c>
      <c r="AB3121" s="1">
        <v>1</v>
      </c>
      <c r="AC3121" s="1">
        <v>2700</v>
      </c>
      <c r="AD3121" s="1">
        <v>0</v>
      </c>
      <c r="AE3121" s="1">
        <v>0</v>
      </c>
      <c r="AF3121" s="1">
        <v>200</v>
      </c>
      <c r="AG3121" s="1">
        <v>0</v>
      </c>
      <c r="AH3121" s="1">
        <v>680</v>
      </c>
      <c r="AI3121" s="1">
        <v>3580</v>
      </c>
      <c r="AJ3121" s="1" t="s">
        <v>47</v>
      </c>
      <c r="AK3121" s="1" t="s">
        <v>6207</v>
      </c>
      <c r="AL3121" s="1" t="s">
        <v>11</v>
      </c>
      <c r="AM3121" s="1" t="s">
        <v>16</v>
      </c>
      <c r="AN3121" s="1" t="s">
        <v>23098</v>
      </c>
      <c r="AO3121" s="1" t="s">
        <v>86</v>
      </c>
      <c r="AP3121" s="1" t="s">
        <v>86</v>
      </c>
      <c r="AQ3121" s="1" t="s">
        <v>25</v>
      </c>
      <c r="AR3121" s="1" t="s">
        <v>19</v>
      </c>
      <c r="AS3121" s="1" t="s">
        <v>23090</v>
      </c>
      <c r="AT3121" s="1" t="s">
        <v>101</v>
      </c>
    </row>
    <row r="3122" spans="1:46" x14ac:dyDescent="0.25">
      <c r="A3122" s="1" t="s">
        <v>17404</v>
      </c>
      <c r="B3122" s="2" t="s">
        <v>23076</v>
      </c>
      <c r="C3122" s="2" t="s">
        <v>23107</v>
      </c>
      <c r="D3122" s="1">
        <v>1</v>
      </c>
      <c r="E3122" s="1">
        <v>0</v>
      </c>
      <c r="F3122" s="1">
        <v>1</v>
      </c>
      <c r="G3122" s="1">
        <v>2</v>
      </c>
      <c r="H3122" s="6">
        <v>0.5</v>
      </c>
      <c r="I3122">
        <v>0</v>
      </c>
      <c r="J3122" s="1">
        <v>33</v>
      </c>
      <c r="K3122" s="1">
        <v>1</v>
      </c>
      <c r="L3122" s="1">
        <v>714</v>
      </c>
      <c r="M3122" s="6">
        <v>0.56999999999999995</v>
      </c>
      <c r="N3122" s="4">
        <v>3200</v>
      </c>
      <c r="O3122" s="4">
        <v>230</v>
      </c>
      <c r="P3122" s="4">
        <v>200</v>
      </c>
      <c r="Q3122" s="3">
        <v>0.3</v>
      </c>
      <c r="R3122" s="1">
        <v>12</v>
      </c>
      <c r="S3122" s="1">
        <v>200</v>
      </c>
      <c r="T3122" s="1">
        <v>16</v>
      </c>
      <c r="U3122" s="1">
        <v>1</v>
      </c>
      <c r="V3122" s="1">
        <v>16</v>
      </c>
      <c r="W3122" s="1">
        <v>0</v>
      </c>
      <c r="X3122" s="1">
        <v>0</v>
      </c>
      <c r="Y3122" s="1">
        <v>1</v>
      </c>
      <c r="Z3122" s="1">
        <v>3</v>
      </c>
      <c r="AA3122" s="1">
        <v>1</v>
      </c>
      <c r="AB3122" s="1">
        <v>0</v>
      </c>
      <c r="AC3122" s="1">
        <v>0</v>
      </c>
      <c r="AD3122" s="1">
        <v>0</v>
      </c>
      <c r="AE3122" s="1">
        <v>0</v>
      </c>
      <c r="AF3122" s="1">
        <v>1409</v>
      </c>
      <c r="AG3122" s="1">
        <v>0</v>
      </c>
      <c r="AH3122" s="1">
        <v>651</v>
      </c>
      <c r="AI3122" s="1">
        <v>2060</v>
      </c>
      <c r="AJ3122" s="1" t="s">
        <v>1259</v>
      </c>
      <c r="AK3122" s="1" t="s">
        <v>1260</v>
      </c>
      <c r="AL3122" s="1" t="s">
        <v>1261</v>
      </c>
      <c r="AM3122" s="1" t="s">
        <v>12</v>
      </c>
      <c r="AN3122" s="1" t="s">
        <v>23098</v>
      </c>
      <c r="AO3122" s="1" t="s">
        <v>86</v>
      </c>
      <c r="AP3122" s="1" t="s">
        <v>57</v>
      </c>
      <c r="AQ3122" s="1" t="s">
        <v>25</v>
      </c>
      <c r="AR3122" s="1" t="s">
        <v>19</v>
      </c>
      <c r="AS3122" s="1" t="s">
        <v>23091</v>
      </c>
      <c r="AT3122" s="1" t="s">
        <v>26</v>
      </c>
    </row>
    <row r="3123" spans="1:46" x14ac:dyDescent="0.25">
      <c r="A3123" s="1" t="s">
        <v>18429</v>
      </c>
      <c r="B3123" s="2" t="s">
        <v>23073</v>
      </c>
      <c r="C3123" s="2" t="s">
        <v>23104</v>
      </c>
      <c r="D3123" s="1">
        <v>0</v>
      </c>
      <c r="E3123" s="1">
        <v>2</v>
      </c>
      <c r="F3123" s="1">
        <v>4</v>
      </c>
      <c r="G3123" s="1">
        <v>6</v>
      </c>
      <c r="H3123" s="6">
        <v>0.66666666666666663</v>
      </c>
      <c r="I3123">
        <v>0</v>
      </c>
      <c r="J3123" s="1">
        <v>42</v>
      </c>
      <c r="K3123" s="1">
        <v>1</v>
      </c>
      <c r="L3123" s="1">
        <v>660</v>
      </c>
      <c r="M3123" s="6">
        <v>0</v>
      </c>
      <c r="N3123" s="4">
        <v>3000</v>
      </c>
      <c r="O3123" s="4">
        <v>290</v>
      </c>
      <c r="P3123" s="4">
        <v>200</v>
      </c>
      <c r="Q3123" s="3">
        <v>0.4</v>
      </c>
      <c r="R3123" s="1">
        <v>12</v>
      </c>
      <c r="S3123" s="1">
        <v>200</v>
      </c>
      <c r="T3123" s="1">
        <v>7</v>
      </c>
      <c r="U3123" s="1">
        <v>1</v>
      </c>
      <c r="V3123" s="1">
        <v>16</v>
      </c>
      <c r="W3123" s="1">
        <v>0</v>
      </c>
      <c r="X3123" s="1">
        <v>1</v>
      </c>
      <c r="Y3123" s="1">
        <v>1</v>
      </c>
      <c r="Z3123" s="1">
        <v>1</v>
      </c>
      <c r="AA3123" s="1">
        <v>1</v>
      </c>
      <c r="AB3123" s="1">
        <v>0</v>
      </c>
      <c r="AC3123" s="1">
        <v>0</v>
      </c>
      <c r="AD3123" s="1">
        <v>0</v>
      </c>
      <c r="AE3123" s="1">
        <v>0</v>
      </c>
      <c r="AF3123" s="1">
        <v>0</v>
      </c>
      <c r="AG3123" s="1">
        <v>0</v>
      </c>
      <c r="AH3123" s="1">
        <v>200</v>
      </c>
      <c r="AI3123" s="1">
        <v>200</v>
      </c>
      <c r="AJ3123" s="1" t="s">
        <v>24</v>
      </c>
      <c r="AK3123" s="1" t="s">
        <v>4334</v>
      </c>
      <c r="AL3123" s="1" t="s">
        <v>11</v>
      </c>
      <c r="AM3123" s="1" t="s">
        <v>12</v>
      </c>
      <c r="AN3123" s="1" t="s">
        <v>23098</v>
      </c>
      <c r="AO3123" s="1" t="s">
        <v>86</v>
      </c>
      <c r="AP3123" s="1" t="s">
        <v>57</v>
      </c>
      <c r="AQ3123" s="1" t="s">
        <v>14</v>
      </c>
      <c r="AR3123" s="1" t="s">
        <v>19</v>
      </c>
      <c r="AS3123" s="1" t="s">
        <v>23091</v>
      </c>
      <c r="AT3123" s="1" t="s">
        <v>26</v>
      </c>
    </row>
    <row r="3124" spans="1:46" x14ac:dyDescent="0.25">
      <c r="A3124" s="1" t="s">
        <v>17068</v>
      </c>
      <c r="B3124" s="2" t="s">
        <v>23073</v>
      </c>
      <c r="C3124" s="2" t="s">
        <v>23104</v>
      </c>
      <c r="D3124" s="1">
        <v>2</v>
      </c>
      <c r="E3124" s="1">
        <v>0</v>
      </c>
      <c r="F3124" s="1">
        <v>5</v>
      </c>
      <c r="G3124" s="1">
        <v>7</v>
      </c>
      <c r="H3124" s="6">
        <v>0.7142857142857143</v>
      </c>
      <c r="I3124">
        <v>0</v>
      </c>
      <c r="J3124" s="1">
        <v>38</v>
      </c>
      <c r="K3124" s="1">
        <v>1</v>
      </c>
      <c r="L3124" s="1">
        <v>463</v>
      </c>
      <c r="M3124" s="6">
        <v>0.31</v>
      </c>
      <c r="N3124" s="4">
        <v>2400</v>
      </c>
      <c r="O3124" s="4">
        <v>160</v>
      </c>
      <c r="P3124" s="4">
        <v>150</v>
      </c>
      <c r="Q3124" s="3">
        <v>0.35</v>
      </c>
      <c r="R3124" s="1">
        <v>24</v>
      </c>
      <c r="S3124" s="1">
        <v>150</v>
      </c>
      <c r="T3124" s="1">
        <v>7</v>
      </c>
      <c r="U3124" s="1">
        <v>1</v>
      </c>
      <c r="V3124" s="1">
        <v>16</v>
      </c>
      <c r="W3124" s="1">
        <v>0</v>
      </c>
      <c r="X3124" s="1">
        <v>0</v>
      </c>
      <c r="Y3124" s="1">
        <v>1</v>
      </c>
      <c r="Z3124" s="1">
        <v>2</v>
      </c>
      <c r="AA3124" s="1">
        <v>0</v>
      </c>
      <c r="AB3124" s="1">
        <v>0</v>
      </c>
      <c r="AC3124" s="1">
        <v>48</v>
      </c>
      <c r="AD3124" s="1">
        <v>0</v>
      </c>
      <c r="AE3124" s="1">
        <v>0</v>
      </c>
      <c r="AF3124" s="1">
        <v>509</v>
      </c>
      <c r="AG3124" s="1">
        <v>0</v>
      </c>
      <c r="AH3124" s="1">
        <v>220</v>
      </c>
      <c r="AI3124" s="1">
        <v>777</v>
      </c>
      <c r="AJ3124" s="1" t="s">
        <v>166</v>
      </c>
      <c r="AK3124" s="1" t="s">
        <v>167</v>
      </c>
      <c r="AL3124" s="1" t="s">
        <v>168</v>
      </c>
      <c r="AM3124" s="1" t="s">
        <v>12</v>
      </c>
      <c r="AN3124" s="1" t="s">
        <v>23098</v>
      </c>
      <c r="AO3124" s="1" t="s">
        <v>86</v>
      </c>
      <c r="AP3124" s="1" t="s">
        <v>57</v>
      </c>
      <c r="AQ3124" s="1" t="s">
        <v>25</v>
      </c>
      <c r="AR3124" s="1" t="s">
        <v>19</v>
      </c>
      <c r="AS3124" s="1" t="s">
        <v>23090</v>
      </c>
      <c r="AT3124" s="1" t="s">
        <v>26</v>
      </c>
    </row>
    <row r="3125" spans="1:46" x14ac:dyDescent="0.25">
      <c r="A3125" s="1" t="s">
        <v>22563</v>
      </c>
      <c r="B3125" s="2" t="s">
        <v>23073</v>
      </c>
      <c r="C3125" s="2" t="s">
        <v>23105</v>
      </c>
      <c r="D3125" s="1">
        <v>1</v>
      </c>
      <c r="E3125" s="1">
        <v>2</v>
      </c>
      <c r="F3125" s="1">
        <v>1</v>
      </c>
      <c r="G3125" s="1">
        <v>4</v>
      </c>
      <c r="H3125" s="6">
        <v>0.25</v>
      </c>
      <c r="I3125">
        <v>1</v>
      </c>
      <c r="J3125" s="1">
        <v>31</v>
      </c>
      <c r="K3125" s="1">
        <v>0</v>
      </c>
      <c r="L3125" s="1">
        <v>522</v>
      </c>
      <c r="M3125" s="6">
        <v>0.33</v>
      </c>
      <c r="N3125" s="4">
        <v>2400</v>
      </c>
      <c r="O3125" s="4">
        <v>200</v>
      </c>
      <c r="P3125" s="4">
        <v>200</v>
      </c>
      <c r="Q3125" s="3">
        <v>0.4</v>
      </c>
      <c r="R3125" s="1">
        <v>12</v>
      </c>
      <c r="S3125" s="1">
        <v>200</v>
      </c>
      <c r="T3125" s="1">
        <v>30</v>
      </c>
      <c r="U3125" s="1">
        <v>1</v>
      </c>
      <c r="V3125" s="1">
        <v>16</v>
      </c>
      <c r="W3125" s="1">
        <v>1</v>
      </c>
      <c r="X3125" s="1">
        <v>0</v>
      </c>
      <c r="Y3125" s="1">
        <v>1</v>
      </c>
      <c r="Z3125" s="1">
        <v>1</v>
      </c>
      <c r="AA3125" s="1">
        <v>1</v>
      </c>
      <c r="AB3125" s="1">
        <v>1</v>
      </c>
      <c r="AC3125" s="1">
        <v>0</v>
      </c>
      <c r="AD3125" s="1">
        <v>0</v>
      </c>
      <c r="AE3125" s="1">
        <v>200</v>
      </c>
      <c r="AF3125" s="1">
        <v>0</v>
      </c>
      <c r="AG3125" s="1">
        <v>18</v>
      </c>
      <c r="AH3125" s="1">
        <v>800</v>
      </c>
      <c r="AI3125" s="1">
        <v>1018</v>
      </c>
      <c r="AJ3125" s="1" t="s">
        <v>736</v>
      </c>
      <c r="AK3125" s="1" t="s">
        <v>15637</v>
      </c>
      <c r="AL3125" s="1" t="s">
        <v>15638</v>
      </c>
      <c r="AM3125" s="1" t="s">
        <v>16</v>
      </c>
      <c r="AN3125" s="1" t="s">
        <v>23097</v>
      </c>
      <c r="AO3125" s="1" t="s">
        <v>86</v>
      </c>
      <c r="AP3125" s="1" t="s">
        <v>86</v>
      </c>
      <c r="AQ3125" s="1" t="s">
        <v>25</v>
      </c>
      <c r="AR3125" s="1" t="s">
        <v>19</v>
      </c>
      <c r="AS3125" s="1" t="s">
        <v>23091</v>
      </c>
      <c r="AT3125" s="1" t="s">
        <v>101</v>
      </c>
    </row>
    <row r="3126" spans="1:46" x14ac:dyDescent="0.25">
      <c r="A3126" s="1" t="s">
        <v>18481</v>
      </c>
      <c r="B3126" s="2" t="s">
        <v>23073</v>
      </c>
      <c r="C3126" s="2" t="s">
        <v>23105</v>
      </c>
      <c r="D3126" s="1">
        <v>2</v>
      </c>
      <c r="E3126" s="1">
        <v>1</v>
      </c>
      <c r="F3126" s="1">
        <v>1</v>
      </c>
      <c r="G3126" s="1">
        <v>4</v>
      </c>
      <c r="H3126" s="6">
        <v>0.25</v>
      </c>
      <c r="I3126">
        <v>1</v>
      </c>
      <c r="J3126" s="1">
        <v>34</v>
      </c>
      <c r="K3126" s="1">
        <v>1</v>
      </c>
      <c r="L3126" s="1">
        <v>555</v>
      </c>
      <c r="M3126" s="6">
        <v>0.53</v>
      </c>
      <c r="N3126" s="4">
        <v>1700</v>
      </c>
      <c r="O3126" s="4">
        <v>131</v>
      </c>
      <c r="P3126" s="4">
        <v>360</v>
      </c>
      <c r="Q3126" s="3">
        <v>0.45</v>
      </c>
      <c r="R3126" s="1">
        <v>12</v>
      </c>
      <c r="S3126" s="1">
        <v>360</v>
      </c>
      <c r="T3126" s="1">
        <v>28</v>
      </c>
      <c r="U3126" s="1">
        <v>0</v>
      </c>
      <c r="V3126" s="1">
        <v>16</v>
      </c>
      <c r="W3126" s="1">
        <v>1</v>
      </c>
      <c r="X3126" s="1">
        <v>0</v>
      </c>
      <c r="Y3126" s="1">
        <v>1</v>
      </c>
      <c r="Z3126" s="1">
        <v>1</v>
      </c>
      <c r="AA3126" s="1">
        <v>1</v>
      </c>
      <c r="AB3126" s="1">
        <v>1</v>
      </c>
      <c r="AC3126" s="1">
        <v>0</v>
      </c>
      <c r="AD3126" s="1">
        <v>0</v>
      </c>
      <c r="AE3126" s="1">
        <v>0</v>
      </c>
      <c r="AF3126" s="1">
        <v>198</v>
      </c>
      <c r="AG3126" s="1">
        <v>0</v>
      </c>
      <c r="AH3126" s="1">
        <v>370</v>
      </c>
      <c r="AI3126" s="1">
        <v>568</v>
      </c>
      <c r="AJ3126" s="1" t="s">
        <v>4474</v>
      </c>
      <c r="AK3126" s="1" t="s">
        <v>4475</v>
      </c>
      <c r="AL3126" s="1" t="s">
        <v>4476</v>
      </c>
      <c r="AM3126" s="1" t="s">
        <v>16</v>
      </c>
      <c r="AN3126" s="1" t="s">
        <v>23098</v>
      </c>
      <c r="AO3126" s="1" t="s">
        <v>364</v>
      </c>
      <c r="AP3126" s="1" t="s">
        <v>86</v>
      </c>
      <c r="AQ3126" s="1" t="s">
        <v>25</v>
      </c>
      <c r="AR3126" s="1" t="s">
        <v>19</v>
      </c>
      <c r="AS3126" s="1" t="s">
        <v>23091</v>
      </c>
      <c r="AT3126" s="1" t="s">
        <v>101</v>
      </c>
    </row>
    <row r="3127" spans="1:46" x14ac:dyDescent="0.25">
      <c r="A3127" s="1" t="s">
        <v>18508</v>
      </c>
      <c r="B3127" s="2" t="s">
        <v>23073</v>
      </c>
      <c r="C3127" s="2" t="s">
        <v>23105</v>
      </c>
      <c r="D3127" s="1">
        <v>3</v>
      </c>
      <c r="E3127" s="1">
        <v>3</v>
      </c>
      <c r="F3127" s="1">
        <v>3</v>
      </c>
      <c r="G3127" s="1">
        <v>9</v>
      </c>
      <c r="H3127" s="6">
        <v>0.33333333333333331</v>
      </c>
      <c r="I3127">
        <v>1</v>
      </c>
      <c r="J3127" s="1">
        <v>33</v>
      </c>
      <c r="K3127" s="1">
        <v>0</v>
      </c>
      <c r="L3127" s="1">
        <v>693</v>
      </c>
      <c r="M3127" s="6">
        <v>0.3</v>
      </c>
      <c r="N3127" s="4">
        <v>2500</v>
      </c>
      <c r="O3127" s="4">
        <v>200</v>
      </c>
      <c r="P3127" s="4">
        <v>100</v>
      </c>
      <c r="Q3127" s="3">
        <v>0.25</v>
      </c>
      <c r="R3127" s="1">
        <v>12</v>
      </c>
      <c r="S3127" s="1">
        <v>100</v>
      </c>
      <c r="T3127" s="1">
        <v>5</v>
      </c>
      <c r="U3127" s="1">
        <v>1</v>
      </c>
      <c r="V3127" s="1">
        <v>16</v>
      </c>
      <c r="W3127" s="1">
        <v>0</v>
      </c>
      <c r="X3127" s="1">
        <v>0</v>
      </c>
      <c r="Y3127" s="1">
        <v>1</v>
      </c>
      <c r="Z3127" s="1">
        <v>0</v>
      </c>
      <c r="AA3127" s="1">
        <v>1</v>
      </c>
      <c r="AB3127" s="1">
        <v>1</v>
      </c>
      <c r="AC3127" s="1">
        <v>1487</v>
      </c>
      <c r="AD3127" s="1">
        <v>0</v>
      </c>
      <c r="AE3127" s="1">
        <v>0</v>
      </c>
      <c r="AF3127" s="1">
        <v>0</v>
      </c>
      <c r="AG3127" s="1">
        <v>53</v>
      </c>
      <c r="AH3127" s="1">
        <v>0</v>
      </c>
      <c r="AI3127" s="1">
        <v>1540</v>
      </c>
      <c r="AJ3127" s="1" t="s">
        <v>3372</v>
      </c>
      <c r="AK3127" s="1" t="s">
        <v>3373</v>
      </c>
      <c r="AL3127" s="1" t="s">
        <v>3374</v>
      </c>
      <c r="AM3127" s="1" t="s">
        <v>16</v>
      </c>
      <c r="AN3127" s="1" t="s">
        <v>23097</v>
      </c>
      <c r="AO3127" s="1" t="s">
        <v>86</v>
      </c>
      <c r="AP3127" s="1" t="s">
        <v>57</v>
      </c>
      <c r="AQ3127" s="1" t="s">
        <v>25</v>
      </c>
      <c r="AR3127" s="1" t="s">
        <v>19</v>
      </c>
      <c r="AS3127" s="1" t="s">
        <v>23091</v>
      </c>
      <c r="AT3127" s="1" t="s">
        <v>101</v>
      </c>
    </row>
    <row r="3128" spans="1:46" x14ac:dyDescent="0.25">
      <c r="A3128" s="1" t="s">
        <v>19848</v>
      </c>
      <c r="B3128" s="2" t="s">
        <v>23073</v>
      </c>
      <c r="C3128" s="2" t="s">
        <v>23106</v>
      </c>
      <c r="D3128" s="1">
        <v>2</v>
      </c>
      <c r="E3128" s="1">
        <v>1</v>
      </c>
      <c r="F3128" s="1">
        <v>7</v>
      </c>
      <c r="G3128" s="1">
        <v>10</v>
      </c>
      <c r="H3128" s="6">
        <v>0.7</v>
      </c>
      <c r="I3128">
        <v>0</v>
      </c>
      <c r="J3128" s="1">
        <v>36</v>
      </c>
      <c r="K3128" s="1">
        <v>1</v>
      </c>
      <c r="L3128" s="1">
        <v>659</v>
      </c>
      <c r="M3128" s="6">
        <v>0.42</v>
      </c>
      <c r="N3128" s="4">
        <v>3000</v>
      </c>
      <c r="O3128" s="4">
        <v>250</v>
      </c>
      <c r="P3128" s="4">
        <v>500</v>
      </c>
      <c r="Q3128" s="3">
        <v>0.33</v>
      </c>
      <c r="R3128" s="1">
        <v>18</v>
      </c>
      <c r="S3128" s="1">
        <v>500</v>
      </c>
      <c r="T3128" s="1">
        <v>65</v>
      </c>
      <c r="U3128" s="1">
        <v>1</v>
      </c>
      <c r="V3128" s="1">
        <v>16</v>
      </c>
      <c r="W3128" s="1">
        <v>1</v>
      </c>
      <c r="X3128" s="1">
        <v>1</v>
      </c>
      <c r="Y3128" s="1">
        <v>1</v>
      </c>
      <c r="Z3128" s="1">
        <v>2</v>
      </c>
      <c r="AA3128" s="1">
        <v>0</v>
      </c>
      <c r="AB3128" s="1">
        <v>0</v>
      </c>
      <c r="AC3128" s="1">
        <v>383</v>
      </c>
      <c r="AD3128" s="1">
        <v>0</v>
      </c>
      <c r="AE3128" s="1">
        <v>867</v>
      </c>
      <c r="AF3128" s="1">
        <v>0</v>
      </c>
      <c r="AG3128" s="1">
        <v>0</v>
      </c>
      <c r="AH3128" s="1">
        <v>400</v>
      </c>
      <c r="AI3128" s="1">
        <v>1650</v>
      </c>
      <c r="AJ3128" s="1" t="s">
        <v>6402</v>
      </c>
      <c r="AK3128" s="1" t="s">
        <v>8321</v>
      </c>
      <c r="AL3128" s="1" t="s">
        <v>8322</v>
      </c>
      <c r="AM3128" s="1" t="s">
        <v>12</v>
      </c>
      <c r="AN3128" s="1" t="s">
        <v>23098</v>
      </c>
      <c r="AO3128" s="1" t="s">
        <v>86</v>
      </c>
      <c r="AP3128" s="1" t="s">
        <v>86</v>
      </c>
      <c r="AQ3128" s="1" t="s">
        <v>14</v>
      </c>
      <c r="AR3128" s="1" t="s">
        <v>19</v>
      </c>
      <c r="AS3128" s="1" t="s">
        <v>23090</v>
      </c>
      <c r="AT3128" s="1" t="s">
        <v>26</v>
      </c>
    </row>
    <row r="3129" spans="1:46" x14ac:dyDescent="0.25">
      <c r="A3129" s="1" t="s">
        <v>17372</v>
      </c>
      <c r="B3129" s="2" t="s">
        <v>23073</v>
      </c>
      <c r="C3129" s="2" t="s">
        <v>23107</v>
      </c>
      <c r="D3129" s="1">
        <v>0</v>
      </c>
      <c r="E3129" s="1">
        <v>0</v>
      </c>
      <c r="F3129" s="1">
        <v>3</v>
      </c>
      <c r="G3129" s="1">
        <v>3</v>
      </c>
      <c r="H3129" s="6">
        <v>1</v>
      </c>
      <c r="I3129">
        <v>1</v>
      </c>
      <c r="J3129" s="1">
        <v>29</v>
      </c>
      <c r="K3129" s="1">
        <v>0</v>
      </c>
      <c r="L3129" s="1">
        <v>746</v>
      </c>
      <c r="M3129" s="6">
        <v>0.34</v>
      </c>
      <c r="N3129" s="4">
        <v>2800</v>
      </c>
      <c r="O3129" s="4">
        <v>230</v>
      </c>
      <c r="P3129" s="4">
        <v>770</v>
      </c>
      <c r="Q3129" s="3">
        <v>0.25</v>
      </c>
      <c r="R3129" s="1">
        <v>24</v>
      </c>
      <c r="S3129" s="1">
        <v>770</v>
      </c>
      <c r="T3129" s="1">
        <v>53</v>
      </c>
      <c r="U3129" s="1">
        <v>0</v>
      </c>
      <c r="V3129" s="1">
        <v>16</v>
      </c>
      <c r="W3129" s="1">
        <v>0</v>
      </c>
      <c r="X3129" s="1">
        <v>0</v>
      </c>
      <c r="Y3129" s="1">
        <v>1</v>
      </c>
      <c r="Z3129" s="1">
        <v>4</v>
      </c>
      <c r="AA3129" s="1">
        <v>0</v>
      </c>
      <c r="AB3129" s="1">
        <v>1</v>
      </c>
      <c r="AC3129" s="1">
        <v>0</v>
      </c>
      <c r="AD3129" s="1">
        <v>0</v>
      </c>
      <c r="AE3129" s="1">
        <v>0</v>
      </c>
      <c r="AF3129" s="1">
        <v>734</v>
      </c>
      <c r="AG3129" s="1">
        <v>0</v>
      </c>
      <c r="AH3129" s="1">
        <v>0</v>
      </c>
      <c r="AI3129" s="1">
        <v>734</v>
      </c>
      <c r="AJ3129" s="1" t="s">
        <v>1162</v>
      </c>
      <c r="AK3129" s="1" t="s">
        <v>1163</v>
      </c>
      <c r="AL3129" s="1" t="s">
        <v>1164</v>
      </c>
      <c r="AM3129" s="1" t="s">
        <v>16</v>
      </c>
      <c r="AN3129" s="1" t="s">
        <v>23097</v>
      </c>
      <c r="AO3129" s="1" t="s">
        <v>364</v>
      </c>
      <c r="AP3129" s="1" t="s">
        <v>57</v>
      </c>
      <c r="AQ3129" s="1" t="s">
        <v>25</v>
      </c>
      <c r="AR3129" s="1" t="s">
        <v>19</v>
      </c>
      <c r="AS3129" s="1" t="s">
        <v>23090</v>
      </c>
      <c r="AT3129" s="1" t="s">
        <v>101</v>
      </c>
    </row>
    <row r="3130" spans="1:46" x14ac:dyDescent="0.25">
      <c r="A3130" s="1" t="s">
        <v>17398</v>
      </c>
      <c r="B3130" s="2" t="s">
        <v>23073</v>
      </c>
      <c r="C3130" s="2" t="s">
        <v>23107</v>
      </c>
      <c r="D3130" s="1">
        <v>0</v>
      </c>
      <c r="E3130" s="1">
        <v>0</v>
      </c>
      <c r="F3130" s="1">
        <v>1</v>
      </c>
      <c r="G3130" s="1">
        <v>1</v>
      </c>
      <c r="H3130" s="6">
        <v>1</v>
      </c>
      <c r="I3130">
        <v>0</v>
      </c>
      <c r="J3130" s="1">
        <v>40</v>
      </c>
      <c r="K3130" s="1">
        <v>0</v>
      </c>
      <c r="L3130" s="1">
        <v>594</v>
      </c>
      <c r="M3130" s="6">
        <v>0.34</v>
      </c>
      <c r="N3130" s="4">
        <v>2000</v>
      </c>
      <c r="O3130" s="4">
        <v>150</v>
      </c>
      <c r="P3130" s="4">
        <v>300</v>
      </c>
      <c r="Q3130" s="3">
        <v>0.33</v>
      </c>
      <c r="R3130" s="1">
        <v>24</v>
      </c>
      <c r="S3130" s="1">
        <v>300</v>
      </c>
      <c r="T3130" s="1">
        <v>28</v>
      </c>
      <c r="U3130" s="1">
        <v>1</v>
      </c>
      <c r="V3130" s="1">
        <v>16</v>
      </c>
      <c r="W3130" s="1">
        <v>0</v>
      </c>
      <c r="X3130" s="1">
        <v>1</v>
      </c>
      <c r="Y3130" s="1">
        <v>1</v>
      </c>
      <c r="Z3130" s="1">
        <v>3</v>
      </c>
      <c r="AA3130" s="1">
        <v>1</v>
      </c>
      <c r="AB3130" s="1">
        <v>0</v>
      </c>
      <c r="AC3130" s="1">
        <v>0</v>
      </c>
      <c r="AD3130" s="1">
        <v>362</v>
      </c>
      <c r="AE3130" s="1">
        <v>0</v>
      </c>
      <c r="AF3130" s="1">
        <v>374</v>
      </c>
      <c r="AG3130" s="1">
        <v>133</v>
      </c>
      <c r="AH3130" s="1">
        <v>0</v>
      </c>
      <c r="AI3130" s="1">
        <v>869</v>
      </c>
      <c r="AJ3130" s="1" t="s">
        <v>1240</v>
      </c>
      <c r="AK3130" s="1" t="s">
        <v>1241</v>
      </c>
      <c r="AL3130" s="1" t="s">
        <v>1242</v>
      </c>
      <c r="AM3130" s="1" t="s">
        <v>12</v>
      </c>
      <c r="AN3130" s="1" t="s">
        <v>23097</v>
      </c>
      <c r="AO3130" s="1" t="s">
        <v>86</v>
      </c>
      <c r="AP3130" s="1" t="s">
        <v>57</v>
      </c>
      <c r="AQ3130" s="1" t="s">
        <v>14</v>
      </c>
      <c r="AR3130" s="1" t="s">
        <v>19</v>
      </c>
      <c r="AS3130" s="1" t="s">
        <v>23091</v>
      </c>
      <c r="AT3130" s="1" t="s">
        <v>26</v>
      </c>
    </row>
    <row r="3131" spans="1:46" x14ac:dyDescent="0.25">
      <c r="A3131" s="1" t="s">
        <v>20563</v>
      </c>
      <c r="B3131" s="2" t="s">
        <v>23073</v>
      </c>
      <c r="C3131" s="2" t="s">
        <v>23108</v>
      </c>
      <c r="D3131" s="1">
        <v>0</v>
      </c>
      <c r="E3131" s="1">
        <v>0</v>
      </c>
      <c r="F3131" s="1">
        <v>3</v>
      </c>
      <c r="G3131" s="1">
        <v>3</v>
      </c>
      <c r="H3131" s="6">
        <v>1</v>
      </c>
      <c r="I3131">
        <v>0</v>
      </c>
      <c r="J3131" s="1">
        <v>34</v>
      </c>
      <c r="K3131" s="1">
        <v>1</v>
      </c>
      <c r="L3131" s="1">
        <v>738</v>
      </c>
      <c r="M3131" s="6">
        <v>0.28999999999999998</v>
      </c>
      <c r="N3131" s="4">
        <v>2000</v>
      </c>
      <c r="O3131" s="4">
        <v>150</v>
      </c>
      <c r="P3131" s="4">
        <v>400</v>
      </c>
      <c r="Q3131" s="3">
        <v>0.27</v>
      </c>
      <c r="R3131" s="1">
        <v>24</v>
      </c>
      <c r="S3131" s="1">
        <v>400</v>
      </c>
      <c r="T3131" s="1">
        <v>40</v>
      </c>
      <c r="U3131" s="1">
        <v>1</v>
      </c>
      <c r="V3131" s="1">
        <v>16</v>
      </c>
      <c r="W3131" s="1">
        <v>0</v>
      </c>
      <c r="X3131" s="1">
        <v>0</v>
      </c>
      <c r="Y3131" s="1">
        <v>1</v>
      </c>
      <c r="Z3131" s="1">
        <v>0</v>
      </c>
      <c r="AA3131" s="1">
        <v>0</v>
      </c>
      <c r="AB3131" s="1">
        <v>1</v>
      </c>
      <c r="AC3131" s="1">
        <v>0</v>
      </c>
      <c r="AD3131" s="1">
        <v>2000</v>
      </c>
      <c r="AE3131" s="1">
        <v>0</v>
      </c>
      <c r="AF3131" s="1">
        <v>0</v>
      </c>
      <c r="AG3131" s="1">
        <v>0</v>
      </c>
      <c r="AH3131" s="1">
        <v>0</v>
      </c>
      <c r="AI3131" s="1">
        <v>2000</v>
      </c>
      <c r="AJ3131" s="1" t="s">
        <v>10303</v>
      </c>
      <c r="AK3131" s="1" t="s">
        <v>10304</v>
      </c>
      <c r="AL3131" s="1" t="s">
        <v>10305</v>
      </c>
      <c r="AM3131" s="1" t="s">
        <v>12</v>
      </c>
      <c r="AN3131" s="1" t="s">
        <v>23098</v>
      </c>
      <c r="AO3131" s="1" t="s">
        <v>86</v>
      </c>
      <c r="AP3131" s="1" t="s">
        <v>57</v>
      </c>
      <c r="AQ3131" s="1" t="s">
        <v>25</v>
      </c>
      <c r="AR3131" s="1" t="s">
        <v>19</v>
      </c>
      <c r="AS3131" s="1" t="s">
        <v>23090</v>
      </c>
      <c r="AT3131" s="1" t="s">
        <v>101</v>
      </c>
    </row>
    <row r="3132" spans="1:46" x14ac:dyDescent="0.25">
      <c r="A3132" s="1" t="s">
        <v>19465</v>
      </c>
      <c r="B3132" s="2" t="s">
        <v>23073</v>
      </c>
      <c r="C3132" s="2" t="s">
        <v>23108</v>
      </c>
      <c r="D3132" s="1">
        <v>0</v>
      </c>
      <c r="E3132" s="1">
        <v>1</v>
      </c>
      <c r="F3132" s="1">
        <v>1</v>
      </c>
      <c r="G3132" s="1">
        <v>2</v>
      </c>
      <c r="H3132" s="6">
        <v>0.5</v>
      </c>
      <c r="I3132">
        <v>0</v>
      </c>
      <c r="J3132" s="1">
        <v>34</v>
      </c>
      <c r="K3132" s="1">
        <v>1</v>
      </c>
      <c r="L3132" s="1">
        <v>547</v>
      </c>
      <c r="M3132" s="6">
        <v>0.66</v>
      </c>
      <c r="N3132" s="4">
        <v>2500</v>
      </c>
      <c r="O3132" s="4">
        <v>200</v>
      </c>
      <c r="P3132" s="4">
        <v>600</v>
      </c>
      <c r="Q3132" s="3">
        <v>0.28000000000000003</v>
      </c>
      <c r="R3132" s="1">
        <v>24</v>
      </c>
      <c r="S3132" s="1">
        <v>600</v>
      </c>
      <c r="T3132" s="1">
        <v>57</v>
      </c>
      <c r="U3132" s="1">
        <v>0</v>
      </c>
      <c r="V3132" s="1">
        <v>16</v>
      </c>
      <c r="W3132" s="1">
        <v>0</v>
      </c>
      <c r="X3132" s="1">
        <v>0</v>
      </c>
      <c r="Y3132" s="1">
        <v>1</v>
      </c>
      <c r="Z3132" s="1">
        <v>3</v>
      </c>
      <c r="AA3132" s="1">
        <v>0</v>
      </c>
      <c r="AB3132" s="1">
        <v>0</v>
      </c>
      <c r="AC3132" s="1">
        <v>1044</v>
      </c>
      <c r="AD3132" s="1">
        <v>0</v>
      </c>
      <c r="AE3132" s="1">
        <v>0</v>
      </c>
      <c r="AF3132" s="1">
        <v>815</v>
      </c>
      <c r="AG3132" s="1">
        <v>0</v>
      </c>
      <c r="AH3132" s="1">
        <v>358</v>
      </c>
      <c r="AI3132" s="1">
        <v>2217</v>
      </c>
      <c r="AJ3132" s="1" t="s">
        <v>7271</v>
      </c>
      <c r="AK3132" s="1" t="s">
        <v>7272</v>
      </c>
      <c r="AL3132" s="1" t="s">
        <v>7273</v>
      </c>
      <c r="AM3132" s="1" t="s">
        <v>12</v>
      </c>
      <c r="AN3132" s="1" t="s">
        <v>23098</v>
      </c>
      <c r="AO3132" s="1" t="s">
        <v>364</v>
      </c>
      <c r="AP3132" s="1" t="s">
        <v>57</v>
      </c>
      <c r="AQ3132" s="1" t="s">
        <v>25</v>
      </c>
      <c r="AR3132" s="1" t="s">
        <v>19</v>
      </c>
      <c r="AS3132" s="1" t="s">
        <v>23090</v>
      </c>
      <c r="AT3132" s="1" t="s">
        <v>26</v>
      </c>
    </row>
    <row r="3133" spans="1:46" x14ac:dyDescent="0.25">
      <c r="A3133" s="1" t="s">
        <v>22947</v>
      </c>
      <c r="B3133" s="2" t="s">
        <v>23073</v>
      </c>
      <c r="C3133" s="2" t="s">
        <v>23110</v>
      </c>
      <c r="D3133" s="1">
        <v>1</v>
      </c>
      <c r="E3133" s="1">
        <v>0</v>
      </c>
      <c r="F3133" s="1">
        <v>1</v>
      </c>
      <c r="G3133" s="1">
        <v>2</v>
      </c>
      <c r="H3133" s="6">
        <v>0.5</v>
      </c>
      <c r="I3133">
        <v>0</v>
      </c>
      <c r="J3133" s="1">
        <v>33</v>
      </c>
      <c r="K3133" s="1">
        <v>1</v>
      </c>
      <c r="L3133" s="1">
        <v>629</v>
      </c>
      <c r="M3133" s="6">
        <v>0.53</v>
      </c>
      <c r="N3133" s="4">
        <v>2600</v>
      </c>
      <c r="O3133" s="4">
        <v>220</v>
      </c>
      <c r="P3133" s="4">
        <v>300</v>
      </c>
      <c r="Q3133" s="3">
        <v>0.27</v>
      </c>
      <c r="R3133" s="1">
        <v>12</v>
      </c>
      <c r="S3133" s="1">
        <v>300</v>
      </c>
      <c r="T3133" s="1">
        <v>46</v>
      </c>
      <c r="U3133" s="1">
        <v>1</v>
      </c>
      <c r="V3133" s="1">
        <v>16</v>
      </c>
      <c r="W3133" s="1">
        <v>0</v>
      </c>
      <c r="X3133" s="1">
        <v>0</v>
      </c>
      <c r="Y3133" s="1">
        <v>1</v>
      </c>
      <c r="Z3133" s="1">
        <v>2</v>
      </c>
      <c r="AA3133" s="1">
        <v>0</v>
      </c>
      <c r="AB3133" s="1">
        <v>0</v>
      </c>
      <c r="AC3133" s="1">
        <v>700</v>
      </c>
      <c r="AD3133" s="1">
        <v>0</v>
      </c>
      <c r="AE3133" s="1">
        <v>0</v>
      </c>
      <c r="AF3133" s="1">
        <v>0</v>
      </c>
      <c r="AG3133" s="1">
        <v>0</v>
      </c>
      <c r="AH3133" s="1">
        <v>1100</v>
      </c>
      <c r="AI3133" s="1">
        <v>1800</v>
      </c>
      <c r="AJ3133" s="1" t="s">
        <v>41</v>
      </c>
      <c r="AK3133" s="1" t="s">
        <v>16681</v>
      </c>
      <c r="AL3133" s="1" t="s">
        <v>16682</v>
      </c>
      <c r="AM3133" s="1" t="s">
        <v>12</v>
      </c>
      <c r="AN3133" s="1" t="s">
        <v>23098</v>
      </c>
      <c r="AO3133" s="1" t="s">
        <v>86</v>
      </c>
      <c r="AP3133" s="1" t="s">
        <v>57</v>
      </c>
      <c r="AQ3133" s="1" t="s">
        <v>25</v>
      </c>
      <c r="AR3133" s="1" t="s">
        <v>19</v>
      </c>
      <c r="AS3133" s="1" t="s">
        <v>23090</v>
      </c>
      <c r="AT3133" s="1" t="s">
        <v>26</v>
      </c>
    </row>
    <row r="3134" spans="1:46" x14ac:dyDescent="0.25">
      <c r="A3134" s="1" t="s">
        <v>19396</v>
      </c>
      <c r="B3134" s="2" t="s">
        <v>23073</v>
      </c>
      <c r="C3134" s="2" t="s">
        <v>23110</v>
      </c>
      <c r="D3134" s="1">
        <v>0</v>
      </c>
      <c r="E3134" s="1">
        <v>0</v>
      </c>
      <c r="F3134" s="1">
        <v>1</v>
      </c>
      <c r="G3134" s="1">
        <v>1</v>
      </c>
      <c r="H3134" s="6">
        <v>1</v>
      </c>
      <c r="I3134">
        <v>0</v>
      </c>
      <c r="J3134" s="1">
        <v>50</v>
      </c>
      <c r="K3134" s="1">
        <v>1</v>
      </c>
      <c r="L3134" s="1">
        <v>713</v>
      </c>
      <c r="M3134" s="6">
        <v>0.88</v>
      </c>
      <c r="N3134" s="4">
        <v>2433</v>
      </c>
      <c r="O3134" s="4">
        <v>202</v>
      </c>
      <c r="P3134" s="4">
        <v>900</v>
      </c>
      <c r="Q3134" s="3">
        <v>0.26</v>
      </c>
      <c r="R3134" s="1">
        <v>24</v>
      </c>
      <c r="S3134" s="1">
        <v>900</v>
      </c>
      <c r="T3134" s="1">
        <v>89</v>
      </c>
      <c r="U3134" s="1">
        <v>1</v>
      </c>
      <c r="V3134" s="1">
        <v>16</v>
      </c>
      <c r="W3134" s="1">
        <v>1</v>
      </c>
      <c r="X3134" s="1">
        <v>0</v>
      </c>
      <c r="Y3134" s="1">
        <v>0</v>
      </c>
      <c r="Z3134" s="1">
        <v>6</v>
      </c>
      <c r="AA3134" s="1">
        <v>0</v>
      </c>
      <c r="AB3134" s="1">
        <v>0</v>
      </c>
      <c r="AC3134" s="1">
        <v>300</v>
      </c>
      <c r="AD3134" s="1">
        <v>0</v>
      </c>
      <c r="AE3134" s="1">
        <v>0</v>
      </c>
      <c r="AF3134" s="1">
        <v>1979</v>
      </c>
      <c r="AG3134" s="1">
        <v>0</v>
      </c>
      <c r="AH3134" s="1">
        <v>880</v>
      </c>
      <c r="AI3134" s="1">
        <v>3159</v>
      </c>
      <c r="AJ3134" s="1" t="s">
        <v>7068</v>
      </c>
      <c r="AK3134" s="1" t="s">
        <v>7069</v>
      </c>
      <c r="AL3134" s="1" t="s">
        <v>7070</v>
      </c>
      <c r="AM3134" s="1" t="s">
        <v>12</v>
      </c>
      <c r="AN3134" s="1" t="s">
        <v>23098</v>
      </c>
      <c r="AO3134" s="1" t="s">
        <v>86</v>
      </c>
      <c r="AP3134" s="1" t="s">
        <v>86</v>
      </c>
      <c r="AQ3134" s="1" t="s">
        <v>25</v>
      </c>
      <c r="AR3134" s="1" t="s">
        <v>30</v>
      </c>
      <c r="AS3134" s="1" t="s">
        <v>23090</v>
      </c>
      <c r="AT3134" s="1" t="s">
        <v>26</v>
      </c>
    </row>
    <row r="3135" spans="1:46" x14ac:dyDescent="0.25">
      <c r="A3135" s="1" t="s">
        <v>17821</v>
      </c>
      <c r="B3135" s="2" t="s">
        <v>23074</v>
      </c>
      <c r="C3135" s="2" t="s">
        <v>23104</v>
      </c>
      <c r="D3135" s="1">
        <v>0</v>
      </c>
      <c r="E3135" s="1">
        <v>1</v>
      </c>
      <c r="F3135" s="1">
        <v>1</v>
      </c>
      <c r="G3135" s="1">
        <v>2</v>
      </c>
      <c r="H3135" s="6">
        <v>0.5</v>
      </c>
      <c r="I3135">
        <v>1</v>
      </c>
      <c r="J3135" s="1">
        <v>29</v>
      </c>
      <c r="K3135" s="1">
        <v>0</v>
      </c>
      <c r="L3135" s="1">
        <v>351</v>
      </c>
      <c r="M3135" s="6">
        <v>0.55000000000000004</v>
      </c>
      <c r="N3135" s="4">
        <v>2800</v>
      </c>
      <c r="O3135" s="4">
        <v>260</v>
      </c>
      <c r="P3135" s="4">
        <v>500</v>
      </c>
      <c r="Q3135" s="3">
        <v>0.3</v>
      </c>
      <c r="R3135" s="1">
        <v>24</v>
      </c>
      <c r="S3135" s="1">
        <v>500</v>
      </c>
      <c r="T3135" s="1">
        <v>26</v>
      </c>
      <c r="U3135" s="1">
        <v>0</v>
      </c>
      <c r="V3135" s="1">
        <v>16</v>
      </c>
      <c r="W3135" s="1">
        <v>0</v>
      </c>
      <c r="X3135" s="1">
        <v>0</v>
      </c>
      <c r="Y3135" s="1">
        <v>1</v>
      </c>
      <c r="Z3135" s="1">
        <v>1</v>
      </c>
      <c r="AA3135" s="1">
        <v>0</v>
      </c>
      <c r="AB3135" s="1">
        <v>1</v>
      </c>
      <c r="AC3135" s="1">
        <v>0</v>
      </c>
      <c r="AD3135" s="1">
        <v>0</v>
      </c>
      <c r="AE3135" s="1">
        <v>1400</v>
      </c>
      <c r="AF3135" s="1">
        <v>600</v>
      </c>
      <c r="AG3135" s="1">
        <v>0</v>
      </c>
      <c r="AH3135" s="1">
        <v>500</v>
      </c>
      <c r="AI3135" s="1">
        <v>2500</v>
      </c>
      <c r="AJ3135" s="1" t="s">
        <v>2517</v>
      </c>
      <c r="AK3135" s="1" t="s">
        <v>2518</v>
      </c>
      <c r="AL3135" s="1" t="s">
        <v>2519</v>
      </c>
      <c r="AM3135" s="1" t="s">
        <v>16</v>
      </c>
      <c r="AN3135" s="1" t="s">
        <v>23097</v>
      </c>
      <c r="AO3135" s="1" t="s">
        <v>364</v>
      </c>
      <c r="AP3135" s="1" t="s">
        <v>57</v>
      </c>
      <c r="AQ3135" s="1" t="s">
        <v>25</v>
      </c>
      <c r="AR3135" s="1" t="s">
        <v>19</v>
      </c>
      <c r="AS3135" s="1" t="s">
        <v>23090</v>
      </c>
      <c r="AT3135" s="1" t="s">
        <v>101</v>
      </c>
    </row>
    <row r="3136" spans="1:46" x14ac:dyDescent="0.25">
      <c r="A3136" s="1" t="s">
        <v>21370</v>
      </c>
      <c r="B3136" s="2" t="s">
        <v>23074</v>
      </c>
      <c r="C3136" s="2" t="s">
        <v>23105</v>
      </c>
      <c r="D3136" s="1">
        <v>0</v>
      </c>
      <c r="E3136" s="1">
        <v>0</v>
      </c>
      <c r="F3136" s="1">
        <v>1</v>
      </c>
      <c r="G3136" s="1">
        <v>1</v>
      </c>
      <c r="H3136" s="6">
        <v>1</v>
      </c>
      <c r="I3136">
        <v>0</v>
      </c>
      <c r="J3136" s="1">
        <v>35</v>
      </c>
      <c r="K3136" s="1">
        <v>0</v>
      </c>
      <c r="L3136" s="1">
        <v>569</v>
      </c>
      <c r="M3136" s="6">
        <v>0.62</v>
      </c>
      <c r="N3136" s="4">
        <v>2040</v>
      </c>
      <c r="O3136" s="4">
        <v>170</v>
      </c>
      <c r="P3136" s="4">
        <v>500</v>
      </c>
      <c r="Q3136" s="3">
        <v>0.33</v>
      </c>
      <c r="R3136" s="1">
        <v>36</v>
      </c>
      <c r="S3136" s="1">
        <v>500</v>
      </c>
      <c r="T3136" s="1">
        <v>50</v>
      </c>
      <c r="U3136" s="1">
        <v>0</v>
      </c>
      <c r="V3136" s="1">
        <v>16</v>
      </c>
      <c r="W3136" s="1">
        <v>0</v>
      </c>
      <c r="X3136" s="1">
        <v>0</v>
      </c>
      <c r="Y3136" s="1">
        <v>1</v>
      </c>
      <c r="Z3136" s="1">
        <v>2</v>
      </c>
      <c r="AA3136" s="1">
        <v>0</v>
      </c>
      <c r="AB3136" s="1">
        <v>0</v>
      </c>
      <c r="AC3136" s="1">
        <v>780</v>
      </c>
      <c r="AD3136" s="1">
        <v>0</v>
      </c>
      <c r="AE3136" s="1">
        <v>924</v>
      </c>
      <c r="AF3136" s="1">
        <v>199</v>
      </c>
      <c r="AG3136" s="1">
        <v>145</v>
      </c>
      <c r="AH3136" s="1">
        <v>0</v>
      </c>
      <c r="AI3136" s="1">
        <v>2048</v>
      </c>
      <c r="AJ3136" s="1" t="s">
        <v>12467</v>
      </c>
      <c r="AK3136" s="1" t="s">
        <v>12468</v>
      </c>
      <c r="AL3136" s="1" t="s">
        <v>12469</v>
      </c>
      <c r="AM3136" s="1" t="s">
        <v>12</v>
      </c>
      <c r="AN3136" s="1" t="s">
        <v>23097</v>
      </c>
      <c r="AO3136" s="1" t="s">
        <v>364</v>
      </c>
      <c r="AP3136" s="1" t="s">
        <v>57</v>
      </c>
      <c r="AQ3136" s="1" t="s">
        <v>25</v>
      </c>
      <c r="AR3136" s="1" t="s">
        <v>19</v>
      </c>
      <c r="AS3136" s="1" t="s">
        <v>23090</v>
      </c>
      <c r="AT3136" s="1" t="s">
        <v>26</v>
      </c>
    </row>
    <row r="3137" spans="1:46" x14ac:dyDescent="0.25">
      <c r="A3137" s="1" t="s">
        <v>17114</v>
      </c>
      <c r="B3137" s="2" t="s">
        <v>23074</v>
      </c>
      <c r="C3137" s="2" t="s">
        <v>23105</v>
      </c>
      <c r="D3137" s="1">
        <v>1</v>
      </c>
      <c r="E3137" s="1">
        <v>2</v>
      </c>
      <c r="F3137" s="1">
        <v>4</v>
      </c>
      <c r="G3137" s="1">
        <v>7</v>
      </c>
      <c r="H3137" s="6">
        <v>0.5714285714285714</v>
      </c>
      <c r="I3137">
        <v>0</v>
      </c>
      <c r="J3137" s="1">
        <v>42</v>
      </c>
      <c r="K3137" s="1">
        <v>1</v>
      </c>
      <c r="L3137" s="1">
        <v>668</v>
      </c>
      <c r="M3137" s="6">
        <v>0.17</v>
      </c>
      <c r="N3137" s="4">
        <v>2500</v>
      </c>
      <c r="O3137" s="4">
        <v>190</v>
      </c>
      <c r="P3137" s="4">
        <v>500</v>
      </c>
      <c r="Q3137" s="3">
        <v>0.28999999999999998</v>
      </c>
      <c r="R3137" s="1">
        <v>24</v>
      </c>
      <c r="S3137" s="1">
        <v>500</v>
      </c>
      <c r="T3137" s="1">
        <v>37</v>
      </c>
      <c r="U3137" s="1">
        <v>1</v>
      </c>
      <c r="V3137" s="1">
        <v>16</v>
      </c>
      <c r="W3137" s="1">
        <v>1</v>
      </c>
      <c r="X3137" s="1">
        <v>1</v>
      </c>
      <c r="Y3137" s="1">
        <v>0</v>
      </c>
      <c r="Z3137" s="1">
        <v>2</v>
      </c>
      <c r="AA3137" s="1">
        <v>1</v>
      </c>
      <c r="AB3137" s="1">
        <v>0</v>
      </c>
      <c r="AC3137" s="1">
        <v>0</v>
      </c>
      <c r="AD3137" s="1">
        <v>0</v>
      </c>
      <c r="AE3137" s="1">
        <v>151</v>
      </c>
      <c r="AF3137" s="1">
        <v>0</v>
      </c>
      <c r="AG3137" s="1">
        <v>0</v>
      </c>
      <c r="AH3137" s="1">
        <v>0</v>
      </c>
      <c r="AI3137" s="1">
        <v>151</v>
      </c>
      <c r="AJ3137" s="1" t="s">
        <v>313</v>
      </c>
      <c r="AK3137" s="1" t="s">
        <v>314</v>
      </c>
      <c r="AL3137" s="1" t="s">
        <v>315</v>
      </c>
      <c r="AM3137" s="1" t="s">
        <v>12</v>
      </c>
      <c r="AN3137" s="1" t="s">
        <v>23098</v>
      </c>
      <c r="AO3137" s="1" t="s">
        <v>86</v>
      </c>
      <c r="AP3137" s="1" t="s">
        <v>86</v>
      </c>
      <c r="AQ3137" s="1" t="s">
        <v>14</v>
      </c>
      <c r="AR3137" s="1" t="s">
        <v>30</v>
      </c>
      <c r="AS3137" s="1" t="s">
        <v>23091</v>
      </c>
      <c r="AT3137" s="1" t="s">
        <v>26</v>
      </c>
    </row>
    <row r="3138" spans="1:46" x14ac:dyDescent="0.25">
      <c r="A3138" s="1" t="s">
        <v>22588</v>
      </c>
      <c r="B3138" s="2" t="s">
        <v>23074</v>
      </c>
      <c r="C3138" s="2" t="s">
        <v>23105</v>
      </c>
      <c r="D3138" s="1">
        <v>0</v>
      </c>
      <c r="E3138" s="1">
        <v>1</v>
      </c>
      <c r="F3138" s="1">
        <v>2</v>
      </c>
      <c r="G3138" s="1">
        <v>3</v>
      </c>
      <c r="H3138" s="6">
        <v>0.66666666666666663</v>
      </c>
      <c r="I3138">
        <v>0</v>
      </c>
      <c r="J3138" s="1">
        <v>34</v>
      </c>
      <c r="K3138" s="1">
        <v>0</v>
      </c>
      <c r="L3138" s="1">
        <v>728</v>
      </c>
      <c r="M3138" s="6">
        <v>0.28000000000000003</v>
      </c>
      <c r="N3138" s="4">
        <v>2200</v>
      </c>
      <c r="O3138" s="4">
        <v>170</v>
      </c>
      <c r="P3138" s="4">
        <v>600</v>
      </c>
      <c r="Q3138" s="3">
        <v>0.3</v>
      </c>
      <c r="R3138" s="1">
        <v>24</v>
      </c>
      <c r="S3138" s="1">
        <v>600</v>
      </c>
      <c r="T3138" s="1">
        <v>80</v>
      </c>
      <c r="U3138" s="1">
        <v>0</v>
      </c>
      <c r="V3138" s="1">
        <v>16</v>
      </c>
      <c r="W3138" s="1">
        <v>0</v>
      </c>
      <c r="X3138" s="1">
        <v>0</v>
      </c>
      <c r="Y3138" s="1">
        <v>1</v>
      </c>
      <c r="Z3138" s="1">
        <v>1</v>
      </c>
      <c r="AA3138" s="1">
        <v>1</v>
      </c>
      <c r="AB3138" s="1">
        <v>0</v>
      </c>
      <c r="AC3138" s="1">
        <v>0</v>
      </c>
      <c r="AD3138" s="1">
        <v>0</v>
      </c>
      <c r="AE3138" s="1">
        <v>0</v>
      </c>
      <c r="AF3138" s="1">
        <v>0</v>
      </c>
      <c r="AG3138" s="1">
        <v>87</v>
      </c>
      <c r="AH3138" s="1">
        <v>200</v>
      </c>
      <c r="AI3138" s="1">
        <v>287</v>
      </c>
      <c r="AJ3138" s="1" t="s">
        <v>10057</v>
      </c>
      <c r="AK3138" s="1" t="s">
        <v>15709</v>
      </c>
      <c r="AL3138" s="1" t="s">
        <v>15710</v>
      </c>
      <c r="AM3138" s="1" t="s">
        <v>12</v>
      </c>
      <c r="AN3138" s="1" t="s">
        <v>23097</v>
      </c>
      <c r="AO3138" s="1" t="s">
        <v>364</v>
      </c>
      <c r="AP3138" s="1" t="s">
        <v>57</v>
      </c>
      <c r="AQ3138" s="1" t="s">
        <v>25</v>
      </c>
      <c r="AR3138" s="1" t="s">
        <v>19</v>
      </c>
      <c r="AS3138" s="1" t="s">
        <v>23091</v>
      </c>
      <c r="AT3138" s="1" t="s">
        <v>26</v>
      </c>
    </row>
    <row r="3139" spans="1:46" x14ac:dyDescent="0.25">
      <c r="A3139" s="1" t="s">
        <v>21477</v>
      </c>
      <c r="B3139" s="2" t="s">
        <v>23074</v>
      </c>
      <c r="C3139" s="2" t="s">
        <v>23106</v>
      </c>
      <c r="D3139" s="1">
        <v>0</v>
      </c>
      <c r="E3139" s="1">
        <v>2</v>
      </c>
      <c r="F3139" s="1">
        <v>4</v>
      </c>
      <c r="G3139" s="1">
        <v>6</v>
      </c>
      <c r="H3139" s="6">
        <v>0.66666666666666663</v>
      </c>
      <c r="I3139">
        <v>0</v>
      </c>
      <c r="J3139" s="1">
        <v>42</v>
      </c>
      <c r="K3139" s="1">
        <v>1</v>
      </c>
      <c r="L3139" s="1">
        <v>700</v>
      </c>
      <c r="M3139" s="6">
        <v>7.0000000000000007E-2</v>
      </c>
      <c r="N3139" s="4">
        <v>3000</v>
      </c>
      <c r="O3139" s="4">
        <v>290</v>
      </c>
      <c r="P3139" s="4">
        <v>400</v>
      </c>
      <c r="Q3139" s="3">
        <v>0.36</v>
      </c>
      <c r="R3139" s="1">
        <v>24</v>
      </c>
      <c r="S3139" s="1">
        <v>400</v>
      </c>
      <c r="T3139" s="1">
        <v>9</v>
      </c>
      <c r="U3139" s="1">
        <v>1</v>
      </c>
      <c r="V3139" s="1">
        <v>16</v>
      </c>
      <c r="W3139" s="1">
        <v>0</v>
      </c>
      <c r="X3139" s="1">
        <v>1</v>
      </c>
      <c r="Y3139" s="1">
        <v>1</v>
      </c>
      <c r="Z3139" s="1">
        <v>1</v>
      </c>
      <c r="AA3139" s="1">
        <v>1</v>
      </c>
      <c r="AB3139" s="1">
        <v>0</v>
      </c>
      <c r="AC3139" s="1">
        <v>0</v>
      </c>
      <c r="AD3139" s="1">
        <v>0</v>
      </c>
      <c r="AE3139" s="1">
        <v>0</v>
      </c>
      <c r="AF3139" s="1">
        <v>0</v>
      </c>
      <c r="AG3139" s="1">
        <v>0</v>
      </c>
      <c r="AH3139" s="1">
        <v>0</v>
      </c>
      <c r="AI3139" s="1">
        <v>0</v>
      </c>
      <c r="AJ3139" s="1" t="s">
        <v>12738</v>
      </c>
      <c r="AK3139" s="1" t="s">
        <v>12739</v>
      </c>
      <c r="AL3139" s="1" t="s">
        <v>12740</v>
      </c>
      <c r="AM3139" s="1" t="s">
        <v>12</v>
      </c>
      <c r="AN3139" s="1" t="s">
        <v>23098</v>
      </c>
      <c r="AO3139" s="1" t="s">
        <v>86</v>
      </c>
      <c r="AP3139" s="1" t="s">
        <v>57</v>
      </c>
      <c r="AQ3139" s="1" t="s">
        <v>14</v>
      </c>
      <c r="AR3139" s="1" t="s">
        <v>19</v>
      </c>
      <c r="AS3139" s="1" t="s">
        <v>23091</v>
      </c>
      <c r="AT3139" s="1" t="s">
        <v>26</v>
      </c>
    </row>
    <row r="3140" spans="1:46" x14ac:dyDescent="0.25">
      <c r="A3140" s="1" t="s">
        <v>22678</v>
      </c>
      <c r="B3140" s="2" t="s">
        <v>23074</v>
      </c>
      <c r="C3140" s="2" t="s">
        <v>23106</v>
      </c>
      <c r="D3140" s="1">
        <v>4</v>
      </c>
      <c r="E3140" s="1">
        <v>0</v>
      </c>
      <c r="F3140" s="1">
        <v>3</v>
      </c>
      <c r="G3140" s="1">
        <v>7</v>
      </c>
      <c r="H3140" s="6">
        <v>0.42857142857142855</v>
      </c>
      <c r="I3140">
        <v>0</v>
      </c>
      <c r="J3140" s="1">
        <v>40</v>
      </c>
      <c r="K3140" s="1">
        <v>1</v>
      </c>
      <c r="L3140" s="1">
        <v>661</v>
      </c>
      <c r="M3140" s="6">
        <v>0.85</v>
      </c>
      <c r="N3140" s="4">
        <v>2400</v>
      </c>
      <c r="O3140" s="4">
        <v>190</v>
      </c>
      <c r="P3140" s="4">
        <v>1100</v>
      </c>
      <c r="Q3140" s="3">
        <v>0.25</v>
      </c>
      <c r="R3140" s="1">
        <v>24</v>
      </c>
      <c r="S3140" s="1">
        <v>1100</v>
      </c>
      <c r="T3140" s="1">
        <v>60</v>
      </c>
      <c r="U3140" s="1">
        <v>0</v>
      </c>
      <c r="V3140" s="1">
        <v>16</v>
      </c>
      <c r="W3140" s="1">
        <v>0</v>
      </c>
      <c r="X3140" s="1">
        <v>0</v>
      </c>
      <c r="Y3140" s="1">
        <v>1</v>
      </c>
      <c r="Z3140" s="1">
        <v>1</v>
      </c>
      <c r="AA3140" s="1">
        <v>0</v>
      </c>
      <c r="AB3140" s="1">
        <v>0</v>
      </c>
      <c r="AC3140" s="1">
        <v>976</v>
      </c>
      <c r="AD3140" s="1">
        <v>201</v>
      </c>
      <c r="AE3140" s="1">
        <v>698</v>
      </c>
      <c r="AF3140" s="1">
        <v>0</v>
      </c>
      <c r="AG3140" s="1">
        <v>0</v>
      </c>
      <c r="AH3140" s="1">
        <v>344</v>
      </c>
      <c r="AI3140" s="1">
        <v>2219</v>
      </c>
      <c r="AJ3140" s="1" t="s">
        <v>15930</v>
      </c>
      <c r="AK3140" s="1" t="s">
        <v>15931</v>
      </c>
      <c r="AL3140" s="1" t="s">
        <v>15932</v>
      </c>
      <c r="AM3140" s="1" t="s">
        <v>12</v>
      </c>
      <c r="AN3140" s="1" t="s">
        <v>23098</v>
      </c>
      <c r="AO3140" s="1" t="s">
        <v>364</v>
      </c>
      <c r="AP3140" s="1" t="s">
        <v>57</v>
      </c>
      <c r="AQ3140" s="1" t="s">
        <v>25</v>
      </c>
      <c r="AR3140" s="1" t="s">
        <v>19</v>
      </c>
      <c r="AS3140" s="1" t="s">
        <v>23090</v>
      </c>
      <c r="AT3140" s="1" t="s">
        <v>26</v>
      </c>
    </row>
    <row r="3141" spans="1:46" x14ac:dyDescent="0.25">
      <c r="A3141" s="1" t="s">
        <v>22118</v>
      </c>
      <c r="B3141" s="2" t="s">
        <v>23074</v>
      </c>
      <c r="C3141" s="2" t="s">
        <v>23106</v>
      </c>
      <c r="D3141" s="1">
        <v>3</v>
      </c>
      <c r="E3141" s="1">
        <v>1</v>
      </c>
      <c r="F3141" s="1">
        <v>4</v>
      </c>
      <c r="G3141" s="1">
        <v>8</v>
      </c>
      <c r="H3141" s="6">
        <v>0.5</v>
      </c>
      <c r="I3141">
        <v>0</v>
      </c>
      <c r="J3141" s="1">
        <v>38</v>
      </c>
      <c r="K3141" s="1">
        <v>1</v>
      </c>
      <c r="L3141" s="1">
        <v>641</v>
      </c>
      <c r="M3141" s="6">
        <v>0.2</v>
      </c>
      <c r="N3141" s="4">
        <v>2600</v>
      </c>
      <c r="O3141" s="4">
        <v>220</v>
      </c>
      <c r="P3141" s="4">
        <v>800</v>
      </c>
      <c r="Q3141" s="3">
        <v>0.33</v>
      </c>
      <c r="R3141" s="1">
        <v>24</v>
      </c>
      <c r="S3141" s="1">
        <v>800</v>
      </c>
      <c r="T3141" s="1">
        <v>27</v>
      </c>
      <c r="U3141" s="1">
        <v>1</v>
      </c>
      <c r="V3141" s="1">
        <v>16</v>
      </c>
      <c r="W3141" s="1">
        <v>1</v>
      </c>
      <c r="X3141" s="1">
        <v>1</v>
      </c>
      <c r="Y3141" s="1">
        <v>1</v>
      </c>
      <c r="Z3141" s="1">
        <v>1</v>
      </c>
      <c r="AA3141" s="1">
        <v>1</v>
      </c>
      <c r="AB3141" s="1">
        <v>0</v>
      </c>
      <c r="AC3141" s="1">
        <v>0</v>
      </c>
      <c r="AD3141" s="1">
        <v>0</v>
      </c>
      <c r="AE3141" s="1">
        <v>0</v>
      </c>
      <c r="AF3141" s="1">
        <v>0</v>
      </c>
      <c r="AG3141" s="1">
        <v>0</v>
      </c>
      <c r="AH3141" s="1">
        <v>0</v>
      </c>
      <c r="AI3141" s="1">
        <v>0</v>
      </c>
      <c r="AJ3141" s="1" t="s">
        <v>14450</v>
      </c>
      <c r="AK3141" s="1" t="s">
        <v>14451</v>
      </c>
      <c r="AL3141" s="1" t="s">
        <v>14452</v>
      </c>
      <c r="AM3141" s="1" t="s">
        <v>12</v>
      </c>
      <c r="AN3141" s="1" t="s">
        <v>23098</v>
      </c>
      <c r="AO3141" s="1" t="s">
        <v>86</v>
      </c>
      <c r="AP3141" s="1" t="s">
        <v>86</v>
      </c>
      <c r="AQ3141" s="1" t="s">
        <v>14</v>
      </c>
      <c r="AR3141" s="1" t="s">
        <v>19</v>
      </c>
      <c r="AS3141" s="1" t="s">
        <v>23091</v>
      </c>
      <c r="AT3141" s="1" t="s">
        <v>26</v>
      </c>
    </row>
    <row r="3142" spans="1:46" x14ac:dyDescent="0.25">
      <c r="A3142" s="1" t="s">
        <v>18700</v>
      </c>
      <c r="B3142" s="2" t="s">
        <v>23074</v>
      </c>
      <c r="C3142" s="2" t="s">
        <v>23106</v>
      </c>
      <c r="D3142" s="1">
        <v>0</v>
      </c>
      <c r="E3142" s="1">
        <v>0</v>
      </c>
      <c r="F3142" s="1">
        <v>2</v>
      </c>
      <c r="G3142" s="1">
        <v>2</v>
      </c>
      <c r="H3142" s="6">
        <v>1</v>
      </c>
      <c r="I3142">
        <v>1</v>
      </c>
      <c r="J3142" s="1">
        <v>31</v>
      </c>
      <c r="K3142" s="1">
        <v>1</v>
      </c>
      <c r="L3142" s="1">
        <v>627</v>
      </c>
      <c r="M3142" s="6">
        <v>0.24</v>
      </c>
      <c r="N3142" s="4">
        <v>4200</v>
      </c>
      <c r="O3142" s="4">
        <v>350</v>
      </c>
      <c r="P3142" s="4">
        <v>500</v>
      </c>
      <c r="Q3142" s="3">
        <v>0.3</v>
      </c>
      <c r="R3142" s="1">
        <v>12</v>
      </c>
      <c r="S3142" s="1">
        <v>500</v>
      </c>
      <c r="T3142" s="1">
        <v>67</v>
      </c>
      <c r="U3142" s="1">
        <v>1</v>
      </c>
      <c r="V3142" s="1">
        <v>16</v>
      </c>
      <c r="W3142" s="1">
        <v>1</v>
      </c>
      <c r="X3142" s="1">
        <v>1</v>
      </c>
      <c r="Y3142" s="1">
        <v>1</v>
      </c>
      <c r="Z3142" s="1">
        <v>3</v>
      </c>
      <c r="AA3142" s="1">
        <v>0</v>
      </c>
      <c r="AB3142" s="1">
        <v>1</v>
      </c>
      <c r="AC3142" s="1">
        <v>1098</v>
      </c>
      <c r="AD3142" s="1">
        <v>0</v>
      </c>
      <c r="AE3142" s="1">
        <v>0</v>
      </c>
      <c r="AF3142" s="1">
        <v>0</v>
      </c>
      <c r="AG3142" s="1">
        <v>30</v>
      </c>
      <c r="AH3142" s="1">
        <v>0</v>
      </c>
      <c r="AI3142" s="1">
        <v>1128</v>
      </c>
      <c r="AJ3142" s="1" t="s">
        <v>5099</v>
      </c>
      <c r="AK3142" s="1" t="s">
        <v>5100</v>
      </c>
      <c r="AL3142" s="1" t="s">
        <v>5101</v>
      </c>
      <c r="AM3142" s="1" t="s">
        <v>16</v>
      </c>
      <c r="AN3142" s="1" t="s">
        <v>23098</v>
      </c>
      <c r="AO3142" s="1" t="s">
        <v>86</v>
      </c>
      <c r="AP3142" s="1" t="s">
        <v>86</v>
      </c>
      <c r="AQ3142" s="1" t="s">
        <v>14</v>
      </c>
      <c r="AR3142" s="1" t="s">
        <v>19</v>
      </c>
      <c r="AS3142" s="1" t="s">
        <v>23090</v>
      </c>
      <c r="AT3142" s="1" t="s">
        <v>101</v>
      </c>
    </row>
    <row r="3143" spans="1:46" x14ac:dyDescent="0.25">
      <c r="A3143" s="1" t="s">
        <v>21585</v>
      </c>
      <c r="B3143" s="2" t="s">
        <v>23074</v>
      </c>
      <c r="C3143" s="2" t="s">
        <v>23106</v>
      </c>
      <c r="D3143" s="1">
        <v>0</v>
      </c>
      <c r="E3143" s="1">
        <v>1</v>
      </c>
      <c r="F3143" s="1">
        <v>2</v>
      </c>
      <c r="G3143" s="1">
        <v>3</v>
      </c>
      <c r="H3143" s="6">
        <v>0.66666666666666663</v>
      </c>
      <c r="I3143">
        <v>0</v>
      </c>
      <c r="J3143" s="1">
        <v>57</v>
      </c>
      <c r="K3143" s="1">
        <v>1</v>
      </c>
      <c r="L3143" s="1">
        <v>605</v>
      </c>
      <c r="M3143" s="6">
        <v>0.95</v>
      </c>
      <c r="N3143" s="4">
        <v>1600</v>
      </c>
      <c r="O3143" s="4">
        <v>140</v>
      </c>
      <c r="P3143" s="4">
        <v>200</v>
      </c>
      <c r="Q3143" s="3">
        <v>0.3</v>
      </c>
      <c r="R3143" s="1">
        <v>12</v>
      </c>
      <c r="S3143" s="1">
        <v>200</v>
      </c>
      <c r="T3143" s="1">
        <v>48</v>
      </c>
      <c r="U3143" s="1">
        <v>1</v>
      </c>
      <c r="V3143" s="1">
        <v>16</v>
      </c>
      <c r="W3143" s="1">
        <v>0</v>
      </c>
      <c r="X3143" s="1">
        <v>0</v>
      </c>
      <c r="Y3143" s="1">
        <v>0</v>
      </c>
      <c r="Z3143" s="1">
        <v>3</v>
      </c>
      <c r="AA3143" s="1">
        <v>1</v>
      </c>
      <c r="AB3143" s="1">
        <v>0</v>
      </c>
      <c r="AC3143" s="1">
        <v>0</v>
      </c>
      <c r="AD3143" s="1">
        <v>5237</v>
      </c>
      <c r="AE3143" s="1">
        <v>0</v>
      </c>
      <c r="AF3143" s="1">
        <v>600</v>
      </c>
      <c r="AG3143" s="1">
        <v>0</v>
      </c>
      <c r="AH3143" s="1">
        <v>0</v>
      </c>
      <c r="AI3143" s="1">
        <v>5837</v>
      </c>
      <c r="AJ3143" s="1" t="s">
        <v>13049</v>
      </c>
      <c r="AK3143" s="1" t="s">
        <v>13050</v>
      </c>
      <c r="AL3143" s="1" t="s">
        <v>13051</v>
      </c>
      <c r="AM3143" s="1" t="s">
        <v>12</v>
      </c>
      <c r="AN3143" s="1" t="s">
        <v>23098</v>
      </c>
      <c r="AO3143" s="1" t="s">
        <v>86</v>
      </c>
      <c r="AP3143" s="1" t="s">
        <v>57</v>
      </c>
      <c r="AQ3143" s="1" t="s">
        <v>25</v>
      </c>
      <c r="AR3143" s="1" t="s">
        <v>30</v>
      </c>
      <c r="AS3143" s="1" t="s">
        <v>23091</v>
      </c>
      <c r="AT3143" s="1" t="s">
        <v>26</v>
      </c>
    </row>
    <row r="3144" spans="1:46" x14ac:dyDescent="0.25">
      <c r="A3144" s="1" t="s">
        <v>18708</v>
      </c>
      <c r="B3144" s="2" t="s">
        <v>23074</v>
      </c>
      <c r="C3144" s="2" t="s">
        <v>23106</v>
      </c>
      <c r="D3144" s="1">
        <v>0</v>
      </c>
      <c r="E3144" s="1">
        <v>0</v>
      </c>
      <c r="F3144" s="1">
        <v>1</v>
      </c>
      <c r="G3144" s="1">
        <v>1</v>
      </c>
      <c r="H3144" s="6">
        <v>1</v>
      </c>
      <c r="I3144">
        <v>0</v>
      </c>
      <c r="J3144" s="1">
        <v>31</v>
      </c>
      <c r="K3144" s="1">
        <v>1</v>
      </c>
      <c r="L3144" s="1">
        <v>621</v>
      </c>
      <c r="M3144" s="6">
        <v>0.83</v>
      </c>
      <c r="N3144" s="4">
        <v>2300</v>
      </c>
      <c r="O3144" s="4">
        <v>170</v>
      </c>
      <c r="P3144" s="4">
        <v>300</v>
      </c>
      <c r="Q3144" s="3">
        <v>0.36</v>
      </c>
      <c r="R3144" s="1">
        <v>18</v>
      </c>
      <c r="S3144" s="1">
        <v>300</v>
      </c>
      <c r="T3144" s="1">
        <v>36</v>
      </c>
      <c r="U3144" s="1">
        <v>1</v>
      </c>
      <c r="V3144" s="1">
        <v>16</v>
      </c>
      <c r="W3144" s="1">
        <v>0</v>
      </c>
      <c r="X3144" s="1">
        <v>0</v>
      </c>
      <c r="Y3144" s="1">
        <v>1</v>
      </c>
      <c r="Z3144" s="1">
        <v>0</v>
      </c>
      <c r="AA3144" s="1">
        <v>1</v>
      </c>
      <c r="AB3144" s="1">
        <v>0</v>
      </c>
      <c r="AC3144" s="1">
        <v>0</v>
      </c>
      <c r="AD3144" s="1">
        <v>0</v>
      </c>
      <c r="AE3144" s="1">
        <v>0</v>
      </c>
      <c r="AF3144" s="1">
        <v>2172</v>
      </c>
      <c r="AG3144" s="1">
        <v>11</v>
      </c>
      <c r="AH3144" s="1">
        <v>100</v>
      </c>
      <c r="AI3144" s="1">
        <v>2283</v>
      </c>
      <c r="AJ3144" s="1" t="s">
        <v>5124</v>
      </c>
      <c r="AK3144" s="1" t="s">
        <v>5125</v>
      </c>
      <c r="AL3144" s="1" t="s">
        <v>5126</v>
      </c>
      <c r="AM3144" s="1" t="s">
        <v>12</v>
      </c>
      <c r="AN3144" s="1" t="s">
        <v>23098</v>
      </c>
      <c r="AO3144" s="1" t="s">
        <v>86</v>
      </c>
      <c r="AP3144" s="1" t="s">
        <v>57</v>
      </c>
      <c r="AQ3144" s="1" t="s">
        <v>25</v>
      </c>
      <c r="AR3144" s="1" t="s">
        <v>19</v>
      </c>
      <c r="AS3144" s="1" t="s">
        <v>23091</v>
      </c>
      <c r="AT3144" s="1" t="s">
        <v>26</v>
      </c>
    </row>
    <row r="3145" spans="1:46" x14ac:dyDescent="0.25">
      <c r="A3145" s="1" t="s">
        <v>18709</v>
      </c>
      <c r="B3145" s="2" t="s">
        <v>23074</v>
      </c>
      <c r="C3145" s="2" t="s">
        <v>23106</v>
      </c>
      <c r="D3145" s="1">
        <v>1</v>
      </c>
      <c r="E3145" s="1">
        <v>0</v>
      </c>
      <c r="F3145" s="1">
        <v>5</v>
      </c>
      <c r="G3145" s="1">
        <v>6</v>
      </c>
      <c r="H3145" s="6">
        <v>0.83333333333333337</v>
      </c>
      <c r="I3145">
        <v>1</v>
      </c>
      <c r="J3145" s="1">
        <v>32</v>
      </c>
      <c r="K3145" s="1">
        <v>1</v>
      </c>
      <c r="L3145" s="1">
        <v>696</v>
      </c>
      <c r="M3145" s="6">
        <v>0.25</v>
      </c>
      <c r="N3145" s="4">
        <v>2500</v>
      </c>
      <c r="O3145" s="4">
        <v>230</v>
      </c>
      <c r="P3145" s="4">
        <v>350</v>
      </c>
      <c r="Q3145" s="3">
        <v>0.35</v>
      </c>
      <c r="R3145" s="1">
        <v>18</v>
      </c>
      <c r="S3145" s="1">
        <v>350</v>
      </c>
      <c r="T3145" s="1">
        <v>43</v>
      </c>
      <c r="U3145" s="1">
        <v>1</v>
      </c>
      <c r="V3145" s="1">
        <v>16</v>
      </c>
      <c r="W3145" s="1">
        <v>0</v>
      </c>
      <c r="X3145" s="1">
        <v>1</v>
      </c>
      <c r="Y3145" s="1">
        <v>0</v>
      </c>
      <c r="Z3145" s="1">
        <v>2</v>
      </c>
      <c r="AA3145" s="1">
        <v>0</v>
      </c>
      <c r="AB3145" s="1">
        <v>1</v>
      </c>
      <c r="AC3145" s="1">
        <v>0</v>
      </c>
      <c r="AD3145" s="1">
        <v>0</v>
      </c>
      <c r="AE3145" s="1">
        <v>0</v>
      </c>
      <c r="AF3145" s="1">
        <v>614</v>
      </c>
      <c r="AG3145" s="1">
        <v>30</v>
      </c>
      <c r="AH3145" s="1">
        <v>0</v>
      </c>
      <c r="AI3145" s="1">
        <v>644</v>
      </c>
      <c r="AJ3145" s="1" t="s">
        <v>5127</v>
      </c>
      <c r="AK3145" s="1" t="s">
        <v>5128</v>
      </c>
      <c r="AL3145" s="1" t="s">
        <v>5129</v>
      </c>
      <c r="AM3145" s="1" t="s">
        <v>16</v>
      </c>
      <c r="AN3145" s="1" t="s">
        <v>23098</v>
      </c>
      <c r="AO3145" s="1" t="s">
        <v>86</v>
      </c>
      <c r="AP3145" s="1" t="s">
        <v>57</v>
      </c>
      <c r="AQ3145" s="1" t="s">
        <v>14</v>
      </c>
      <c r="AR3145" s="1" t="s">
        <v>30</v>
      </c>
      <c r="AS3145" s="1" t="s">
        <v>23090</v>
      </c>
      <c r="AT3145" s="1" t="s">
        <v>101</v>
      </c>
    </row>
    <row r="3146" spans="1:46" x14ac:dyDescent="0.25">
      <c r="A3146" s="1" t="s">
        <v>21021</v>
      </c>
      <c r="B3146" s="2" t="s">
        <v>23074</v>
      </c>
      <c r="C3146" s="2" t="s">
        <v>23106</v>
      </c>
      <c r="D3146" s="1">
        <v>0</v>
      </c>
      <c r="E3146" s="1">
        <v>0</v>
      </c>
      <c r="F3146" s="1">
        <v>1</v>
      </c>
      <c r="G3146" s="1">
        <v>1</v>
      </c>
      <c r="H3146" s="6">
        <v>1</v>
      </c>
      <c r="I3146">
        <v>0</v>
      </c>
      <c r="J3146" s="1">
        <v>37</v>
      </c>
      <c r="K3146" s="1">
        <v>0</v>
      </c>
      <c r="L3146" s="1">
        <v>784</v>
      </c>
      <c r="M3146" s="6">
        <v>0.14000000000000001</v>
      </c>
      <c r="N3146" s="4">
        <v>2980</v>
      </c>
      <c r="O3146" s="4">
        <v>240</v>
      </c>
      <c r="P3146" s="4">
        <v>500</v>
      </c>
      <c r="Q3146" s="3">
        <v>0.31</v>
      </c>
      <c r="R3146" s="1">
        <v>18</v>
      </c>
      <c r="S3146" s="1">
        <v>500</v>
      </c>
      <c r="T3146" s="1">
        <v>79</v>
      </c>
      <c r="U3146" s="1">
        <v>1</v>
      </c>
      <c r="V3146" s="1">
        <v>16</v>
      </c>
      <c r="W3146" s="1">
        <v>0</v>
      </c>
      <c r="X3146" s="1">
        <v>0</v>
      </c>
      <c r="Y3146" s="1">
        <v>0</v>
      </c>
      <c r="Z3146" s="1">
        <v>1</v>
      </c>
      <c r="AA3146" s="1">
        <v>1</v>
      </c>
      <c r="AB3146" s="1">
        <v>0</v>
      </c>
      <c r="AC3146" s="1">
        <v>0</v>
      </c>
      <c r="AD3146" s="1">
        <v>0</v>
      </c>
      <c r="AE3146" s="1">
        <v>0</v>
      </c>
      <c r="AF3146" s="1">
        <v>0</v>
      </c>
      <c r="AG3146" s="1">
        <v>20</v>
      </c>
      <c r="AH3146" s="1">
        <v>0</v>
      </c>
      <c r="AI3146" s="1">
        <v>20</v>
      </c>
      <c r="AJ3146" s="1" t="s">
        <v>11526</v>
      </c>
      <c r="AK3146" s="1" t="s">
        <v>11527</v>
      </c>
      <c r="AL3146" s="1" t="s">
        <v>11528</v>
      </c>
      <c r="AM3146" s="1" t="s">
        <v>12</v>
      </c>
      <c r="AN3146" s="1" t="s">
        <v>23097</v>
      </c>
      <c r="AO3146" s="1" t="s">
        <v>86</v>
      </c>
      <c r="AP3146" s="1" t="s">
        <v>57</v>
      </c>
      <c r="AQ3146" s="1" t="s">
        <v>25</v>
      </c>
      <c r="AR3146" s="1" t="s">
        <v>30</v>
      </c>
      <c r="AS3146" s="1" t="s">
        <v>23091</v>
      </c>
      <c r="AT3146" s="1" t="s">
        <v>26</v>
      </c>
    </row>
    <row r="3147" spans="1:46" x14ac:dyDescent="0.25">
      <c r="A3147" s="1" t="s">
        <v>22171</v>
      </c>
      <c r="B3147" s="2" t="s">
        <v>23074</v>
      </c>
      <c r="C3147" s="2" t="s">
        <v>23107</v>
      </c>
      <c r="D3147" s="1">
        <v>0</v>
      </c>
      <c r="E3147" s="1">
        <v>0</v>
      </c>
      <c r="F3147" s="1">
        <v>3</v>
      </c>
      <c r="G3147" s="1">
        <v>3</v>
      </c>
      <c r="H3147" s="6">
        <v>1</v>
      </c>
      <c r="I3147">
        <v>0</v>
      </c>
      <c r="J3147" s="1">
        <v>36</v>
      </c>
      <c r="K3147" s="1">
        <v>0</v>
      </c>
      <c r="L3147" s="1">
        <v>721</v>
      </c>
      <c r="M3147" s="6">
        <v>0.22</v>
      </c>
      <c r="N3147" s="4">
        <v>5000</v>
      </c>
      <c r="O3147" s="4">
        <v>400</v>
      </c>
      <c r="P3147" s="4">
        <v>500</v>
      </c>
      <c r="Q3147" s="3">
        <v>0.28000000000000003</v>
      </c>
      <c r="R3147" s="1">
        <v>24</v>
      </c>
      <c r="S3147" s="1">
        <v>500</v>
      </c>
      <c r="T3147" s="1">
        <v>51</v>
      </c>
      <c r="U3147" s="1">
        <v>1</v>
      </c>
      <c r="V3147" s="1">
        <v>16</v>
      </c>
      <c r="W3147" s="1">
        <v>1</v>
      </c>
      <c r="X3147" s="1">
        <v>1</v>
      </c>
      <c r="Y3147" s="1">
        <v>0</v>
      </c>
      <c r="Z3147" s="1">
        <v>1</v>
      </c>
      <c r="AA3147" s="1">
        <v>1</v>
      </c>
      <c r="AB3147" s="1">
        <v>0</v>
      </c>
      <c r="AC3147" s="1">
        <v>2065</v>
      </c>
      <c r="AD3147" s="1">
        <v>1021</v>
      </c>
      <c r="AE3147" s="1">
        <v>0</v>
      </c>
      <c r="AF3147" s="1">
        <v>0</v>
      </c>
      <c r="AG3147" s="1">
        <v>0</v>
      </c>
      <c r="AH3147" s="1">
        <v>0</v>
      </c>
      <c r="AI3147" s="1">
        <v>3086</v>
      </c>
      <c r="AJ3147" s="1" t="s">
        <v>14597</v>
      </c>
      <c r="AK3147" s="1" t="s">
        <v>14598</v>
      </c>
      <c r="AL3147" s="1" t="s">
        <v>14599</v>
      </c>
      <c r="AM3147" s="1" t="s">
        <v>12</v>
      </c>
      <c r="AN3147" s="1" t="s">
        <v>23097</v>
      </c>
      <c r="AO3147" s="1" t="s">
        <v>86</v>
      </c>
      <c r="AP3147" s="1" t="s">
        <v>86</v>
      </c>
      <c r="AQ3147" s="1" t="s">
        <v>14</v>
      </c>
      <c r="AR3147" s="1" t="s">
        <v>30</v>
      </c>
      <c r="AS3147" s="1" t="s">
        <v>23091</v>
      </c>
      <c r="AT3147" s="1" t="s">
        <v>26</v>
      </c>
    </row>
    <row r="3148" spans="1:46" x14ac:dyDescent="0.25">
      <c r="A3148" s="1" t="s">
        <v>20518</v>
      </c>
      <c r="B3148" s="2" t="s">
        <v>23074</v>
      </c>
      <c r="C3148" s="2" t="s">
        <v>23107</v>
      </c>
      <c r="D3148" s="1">
        <v>0</v>
      </c>
      <c r="E3148" s="1">
        <v>3</v>
      </c>
      <c r="F3148" s="1">
        <v>3</v>
      </c>
      <c r="G3148" s="1">
        <v>6</v>
      </c>
      <c r="H3148" s="6">
        <v>0.5</v>
      </c>
      <c r="I3148">
        <v>0</v>
      </c>
      <c r="J3148" s="1">
        <v>38</v>
      </c>
      <c r="K3148" s="1">
        <v>1</v>
      </c>
      <c r="L3148" s="1">
        <v>738</v>
      </c>
      <c r="M3148" s="6">
        <v>0.86</v>
      </c>
      <c r="N3148" s="4">
        <v>4200</v>
      </c>
      <c r="O3148" s="4">
        <v>300</v>
      </c>
      <c r="P3148" s="4">
        <v>750</v>
      </c>
      <c r="Q3148" s="3">
        <v>0.3</v>
      </c>
      <c r="R3148" s="1">
        <v>24</v>
      </c>
      <c r="S3148" s="1">
        <v>750</v>
      </c>
      <c r="T3148" s="1">
        <v>63</v>
      </c>
      <c r="U3148" s="1">
        <v>0</v>
      </c>
      <c r="V3148" s="1">
        <v>16</v>
      </c>
      <c r="W3148" s="1">
        <v>0</v>
      </c>
      <c r="X3148" s="1">
        <v>0</v>
      </c>
      <c r="Y3148" s="1">
        <v>0</v>
      </c>
      <c r="Z3148" s="1">
        <v>1</v>
      </c>
      <c r="AA3148" s="1">
        <v>1</v>
      </c>
      <c r="AB3148" s="1">
        <v>0</v>
      </c>
      <c r="AC3148" s="1">
        <v>1010</v>
      </c>
      <c r="AD3148" s="1">
        <v>0</v>
      </c>
      <c r="AE3148" s="1">
        <v>0</v>
      </c>
      <c r="AF3148" s="1">
        <v>3013</v>
      </c>
      <c r="AG3148" s="1">
        <v>555</v>
      </c>
      <c r="AH3148" s="1">
        <v>0</v>
      </c>
      <c r="AI3148" s="1">
        <v>4578</v>
      </c>
      <c r="AJ3148" s="1" t="s">
        <v>883</v>
      </c>
      <c r="AK3148" s="1" t="s">
        <v>883</v>
      </c>
      <c r="AL3148" s="1" t="s">
        <v>10172</v>
      </c>
      <c r="AM3148" s="1" t="s">
        <v>12</v>
      </c>
      <c r="AN3148" s="1" t="s">
        <v>23098</v>
      </c>
      <c r="AO3148" s="1" t="s">
        <v>364</v>
      </c>
      <c r="AP3148" s="1" t="s">
        <v>57</v>
      </c>
      <c r="AQ3148" s="1" t="s">
        <v>25</v>
      </c>
      <c r="AR3148" s="1" t="s">
        <v>30</v>
      </c>
      <c r="AS3148" s="1" t="s">
        <v>23091</v>
      </c>
      <c r="AT3148" s="1" t="s">
        <v>26</v>
      </c>
    </row>
    <row r="3149" spans="1:46" x14ac:dyDescent="0.25">
      <c r="A3149" s="1" t="s">
        <v>19391</v>
      </c>
      <c r="B3149" s="2" t="s">
        <v>23074</v>
      </c>
      <c r="C3149" s="2" t="s">
        <v>23107</v>
      </c>
      <c r="D3149" s="1">
        <v>0</v>
      </c>
      <c r="E3149" s="1">
        <v>1</v>
      </c>
      <c r="F3149" s="1">
        <v>3</v>
      </c>
      <c r="G3149" s="1">
        <v>4</v>
      </c>
      <c r="H3149" s="6">
        <v>0.75</v>
      </c>
      <c r="I3149">
        <v>0</v>
      </c>
      <c r="J3149" s="1">
        <v>38</v>
      </c>
      <c r="K3149" s="1">
        <v>0</v>
      </c>
      <c r="L3149" s="1">
        <v>758</v>
      </c>
      <c r="M3149" s="6">
        <v>0.54</v>
      </c>
      <c r="N3149" s="4">
        <v>2000</v>
      </c>
      <c r="O3149" s="4">
        <v>165</v>
      </c>
      <c r="P3149" s="4">
        <v>500</v>
      </c>
      <c r="Q3149" s="3">
        <v>0.25</v>
      </c>
      <c r="R3149" s="1">
        <v>24</v>
      </c>
      <c r="S3149" s="1">
        <v>500</v>
      </c>
      <c r="T3149" s="1">
        <v>49</v>
      </c>
      <c r="U3149" s="1">
        <v>0</v>
      </c>
      <c r="V3149" s="1">
        <v>16</v>
      </c>
      <c r="W3149" s="1">
        <v>0</v>
      </c>
      <c r="X3149" s="1">
        <v>0</v>
      </c>
      <c r="Y3149" s="1">
        <v>1</v>
      </c>
      <c r="Z3149" s="1">
        <v>2</v>
      </c>
      <c r="AA3149" s="1">
        <v>0</v>
      </c>
      <c r="AB3149" s="1">
        <v>0</v>
      </c>
      <c r="AC3149" s="1">
        <v>616</v>
      </c>
      <c r="AD3149" s="1">
        <v>0</v>
      </c>
      <c r="AE3149" s="1">
        <v>0</v>
      </c>
      <c r="AF3149" s="1">
        <v>800</v>
      </c>
      <c r="AG3149" s="1">
        <v>0</v>
      </c>
      <c r="AH3149" s="1">
        <v>0</v>
      </c>
      <c r="AI3149" s="1">
        <v>1416</v>
      </c>
      <c r="AJ3149" s="1" t="s">
        <v>7053</v>
      </c>
      <c r="AK3149" s="1" t="s">
        <v>7054</v>
      </c>
      <c r="AL3149" s="1" t="s">
        <v>7055</v>
      </c>
      <c r="AM3149" s="1" t="s">
        <v>12</v>
      </c>
      <c r="AN3149" s="1" t="s">
        <v>23097</v>
      </c>
      <c r="AO3149" s="1" t="s">
        <v>364</v>
      </c>
      <c r="AP3149" s="1" t="s">
        <v>57</v>
      </c>
      <c r="AQ3149" s="1" t="s">
        <v>25</v>
      </c>
      <c r="AR3149" s="1" t="s">
        <v>19</v>
      </c>
      <c r="AS3149" s="1" t="s">
        <v>23090</v>
      </c>
      <c r="AT3149" s="1" t="s">
        <v>26</v>
      </c>
    </row>
    <row r="3150" spans="1:46" x14ac:dyDescent="0.25">
      <c r="A3150" s="1" t="s">
        <v>18225</v>
      </c>
      <c r="B3150" s="2" t="s">
        <v>23074</v>
      </c>
      <c r="C3150" s="2" t="s">
        <v>23108</v>
      </c>
      <c r="D3150" s="1">
        <v>1</v>
      </c>
      <c r="E3150" s="1">
        <v>0</v>
      </c>
      <c r="F3150" s="1">
        <v>1</v>
      </c>
      <c r="G3150" s="1">
        <v>2</v>
      </c>
      <c r="H3150" s="6">
        <v>0.5</v>
      </c>
      <c r="I3150">
        <v>0</v>
      </c>
      <c r="J3150" s="1">
        <v>43</v>
      </c>
      <c r="K3150" s="1">
        <v>0</v>
      </c>
      <c r="L3150" s="1">
        <v>764</v>
      </c>
      <c r="M3150" s="6">
        <v>0.66</v>
      </c>
      <c r="N3150" s="4">
        <v>4000</v>
      </c>
      <c r="O3150" s="4">
        <v>300</v>
      </c>
      <c r="P3150" s="4">
        <v>500</v>
      </c>
      <c r="Q3150" s="3">
        <v>0.3</v>
      </c>
      <c r="R3150" s="1">
        <v>24</v>
      </c>
      <c r="S3150" s="1">
        <v>500</v>
      </c>
      <c r="T3150" s="1">
        <v>35</v>
      </c>
      <c r="U3150" s="1">
        <v>0</v>
      </c>
      <c r="V3150" s="1">
        <v>16</v>
      </c>
      <c r="W3150" s="1">
        <v>0</v>
      </c>
      <c r="X3150" s="1">
        <v>0</v>
      </c>
      <c r="Y3150" s="1">
        <v>0</v>
      </c>
      <c r="Z3150" s="1">
        <v>1</v>
      </c>
      <c r="AA3150" s="1">
        <v>1</v>
      </c>
      <c r="AB3150" s="1">
        <v>0</v>
      </c>
      <c r="AC3150" s="1">
        <v>3850</v>
      </c>
      <c r="AD3150" s="1">
        <v>1100</v>
      </c>
      <c r="AE3150" s="1">
        <v>0</v>
      </c>
      <c r="AF3150" s="1">
        <v>0</v>
      </c>
      <c r="AG3150" s="1">
        <v>0</v>
      </c>
      <c r="AH3150" s="1">
        <v>0</v>
      </c>
      <c r="AI3150" s="1">
        <v>4950</v>
      </c>
      <c r="AJ3150" s="1" t="s">
        <v>3739</v>
      </c>
      <c r="AK3150" s="1" t="s">
        <v>3740</v>
      </c>
      <c r="AL3150" s="1" t="s">
        <v>3741</v>
      </c>
      <c r="AM3150" s="1" t="s">
        <v>12</v>
      </c>
      <c r="AN3150" s="1" t="s">
        <v>23097</v>
      </c>
      <c r="AO3150" s="1" t="s">
        <v>364</v>
      </c>
      <c r="AP3150" s="1" t="s">
        <v>57</v>
      </c>
      <c r="AQ3150" s="1" t="s">
        <v>25</v>
      </c>
      <c r="AR3150" s="1" t="s">
        <v>30</v>
      </c>
      <c r="AS3150" s="1" t="s">
        <v>23091</v>
      </c>
      <c r="AT3150" s="1" t="s">
        <v>26</v>
      </c>
    </row>
    <row r="3151" spans="1:46" x14ac:dyDescent="0.25">
      <c r="A3151" s="1" t="s">
        <v>18262</v>
      </c>
      <c r="B3151" s="2" t="s">
        <v>23074</v>
      </c>
      <c r="C3151" s="2" t="s">
        <v>23109</v>
      </c>
      <c r="D3151" s="1">
        <v>0</v>
      </c>
      <c r="E3151" s="1">
        <v>0</v>
      </c>
      <c r="F3151" s="1">
        <v>1</v>
      </c>
      <c r="G3151" s="1">
        <v>1</v>
      </c>
      <c r="H3151" s="6">
        <v>1</v>
      </c>
      <c r="I3151">
        <v>0</v>
      </c>
      <c r="J3151" s="1">
        <v>33</v>
      </c>
      <c r="K3151" s="1">
        <v>1</v>
      </c>
      <c r="L3151" s="1">
        <v>701</v>
      </c>
      <c r="M3151" s="6">
        <v>0.8</v>
      </c>
      <c r="N3151" s="4">
        <v>2500</v>
      </c>
      <c r="O3151" s="4">
        <v>185</v>
      </c>
      <c r="P3151" s="4">
        <v>500</v>
      </c>
      <c r="Q3151" s="3">
        <v>0.28999999999999998</v>
      </c>
      <c r="R3151" s="1">
        <v>18</v>
      </c>
      <c r="S3151" s="1">
        <v>500</v>
      </c>
      <c r="T3151" s="1">
        <v>63</v>
      </c>
      <c r="U3151" s="1">
        <v>1</v>
      </c>
      <c r="V3151" s="1">
        <v>16</v>
      </c>
      <c r="W3151" s="1">
        <v>0</v>
      </c>
      <c r="X3151" s="1">
        <v>0</v>
      </c>
      <c r="Y3151" s="1">
        <v>1</v>
      </c>
      <c r="Z3151" s="1">
        <v>4</v>
      </c>
      <c r="AA3151" s="1">
        <v>0</v>
      </c>
      <c r="AB3151" s="1">
        <v>0</v>
      </c>
      <c r="AC3151" s="1">
        <v>820</v>
      </c>
      <c r="AD3151" s="1">
        <v>0</v>
      </c>
      <c r="AE3151" s="1">
        <v>0</v>
      </c>
      <c r="AF3151" s="1">
        <v>934</v>
      </c>
      <c r="AG3151" s="1">
        <v>81</v>
      </c>
      <c r="AH3151" s="1">
        <v>600</v>
      </c>
      <c r="AI3151" s="1">
        <v>2435</v>
      </c>
      <c r="AJ3151" s="1" t="s">
        <v>3858</v>
      </c>
      <c r="AK3151" s="1" t="s">
        <v>3859</v>
      </c>
      <c r="AL3151" s="1" t="s">
        <v>3860</v>
      </c>
      <c r="AM3151" s="1" t="s">
        <v>12</v>
      </c>
      <c r="AN3151" s="1" t="s">
        <v>23098</v>
      </c>
      <c r="AO3151" s="1" t="s">
        <v>86</v>
      </c>
      <c r="AP3151" s="1" t="s">
        <v>57</v>
      </c>
      <c r="AQ3151" s="1" t="s">
        <v>25</v>
      </c>
      <c r="AR3151" s="1" t="s">
        <v>19</v>
      </c>
      <c r="AS3151" s="1" t="s">
        <v>23090</v>
      </c>
      <c r="AT3151" s="1" t="s">
        <v>26</v>
      </c>
    </row>
    <row r="3152" spans="1:46" x14ac:dyDescent="0.25">
      <c r="A3152" s="1" t="s">
        <v>19398</v>
      </c>
      <c r="B3152" s="2" t="s">
        <v>23074</v>
      </c>
      <c r="C3152" s="2" t="s">
        <v>23110</v>
      </c>
      <c r="D3152" s="1">
        <v>0</v>
      </c>
      <c r="E3152" s="1">
        <v>0</v>
      </c>
      <c r="F3152" s="1">
        <v>1</v>
      </c>
      <c r="G3152" s="1">
        <v>1</v>
      </c>
      <c r="H3152" s="6">
        <v>1</v>
      </c>
      <c r="I3152">
        <v>0</v>
      </c>
      <c r="J3152" s="1">
        <v>39</v>
      </c>
      <c r="K3152" s="1">
        <v>1</v>
      </c>
      <c r="L3152" s="1">
        <v>608</v>
      </c>
      <c r="M3152" s="6">
        <v>0.23</v>
      </c>
      <c r="N3152" s="4">
        <v>4800</v>
      </c>
      <c r="O3152" s="4">
        <v>400</v>
      </c>
      <c r="P3152" s="4">
        <v>650</v>
      </c>
      <c r="Q3152" s="3">
        <v>0.25</v>
      </c>
      <c r="R3152" s="1">
        <v>24</v>
      </c>
      <c r="S3152" s="1">
        <v>650</v>
      </c>
      <c r="T3152" s="1">
        <v>86</v>
      </c>
      <c r="U3152" s="1">
        <v>0</v>
      </c>
      <c r="V3152" s="1">
        <v>16</v>
      </c>
      <c r="W3152" s="1">
        <v>0</v>
      </c>
      <c r="X3152" s="1">
        <v>0</v>
      </c>
      <c r="Y3152" s="1">
        <v>1</v>
      </c>
      <c r="Z3152" s="1">
        <v>1</v>
      </c>
      <c r="AA3152" s="1">
        <v>1</v>
      </c>
      <c r="AB3152" s="1">
        <v>0</v>
      </c>
      <c r="AC3152" s="1">
        <v>0</v>
      </c>
      <c r="AD3152" s="1">
        <v>0</v>
      </c>
      <c r="AE3152" s="1">
        <v>2447</v>
      </c>
      <c r="AF3152" s="1">
        <v>592</v>
      </c>
      <c r="AG3152" s="1">
        <v>0</v>
      </c>
      <c r="AH3152" s="1">
        <v>0</v>
      </c>
      <c r="AI3152" s="1">
        <v>3039</v>
      </c>
      <c r="AJ3152" s="1" t="s">
        <v>475</v>
      </c>
      <c r="AK3152" s="1" t="s">
        <v>7074</v>
      </c>
      <c r="AL3152" s="1" t="s">
        <v>7075</v>
      </c>
      <c r="AM3152" s="1" t="s">
        <v>12</v>
      </c>
      <c r="AN3152" s="1" t="s">
        <v>23098</v>
      </c>
      <c r="AO3152" s="1" t="s">
        <v>364</v>
      </c>
      <c r="AP3152" s="1" t="s">
        <v>57</v>
      </c>
      <c r="AQ3152" s="1" t="s">
        <v>25</v>
      </c>
      <c r="AR3152" s="1" t="s">
        <v>19</v>
      </c>
      <c r="AS3152" s="1" t="s">
        <v>23091</v>
      </c>
      <c r="AT3152" s="1" t="s">
        <v>26</v>
      </c>
    </row>
    <row r="3153" spans="1:46" x14ac:dyDescent="0.25">
      <c r="A3153" s="1" t="s">
        <v>17079</v>
      </c>
      <c r="B3153" s="2" t="s">
        <v>23075</v>
      </c>
      <c r="C3153" s="2" t="s">
        <v>23104</v>
      </c>
      <c r="D3153" s="1">
        <v>6</v>
      </c>
      <c r="E3153" s="1">
        <v>2</v>
      </c>
      <c r="F3153" s="1">
        <v>2</v>
      </c>
      <c r="G3153" s="1">
        <v>10</v>
      </c>
      <c r="H3153" s="6">
        <v>0.2</v>
      </c>
      <c r="I3153">
        <v>0</v>
      </c>
      <c r="J3153" s="1">
        <v>35</v>
      </c>
      <c r="K3153" s="1">
        <v>1</v>
      </c>
      <c r="L3153" s="1">
        <v>593</v>
      </c>
      <c r="M3153" s="6">
        <v>0.21</v>
      </c>
      <c r="N3153" s="4">
        <v>4000</v>
      </c>
      <c r="O3153" s="4">
        <v>300</v>
      </c>
      <c r="P3153" s="4">
        <v>500</v>
      </c>
      <c r="Q3153" s="3">
        <v>0.35</v>
      </c>
      <c r="R3153" s="1">
        <v>24</v>
      </c>
      <c r="S3153" s="1">
        <v>500</v>
      </c>
      <c r="T3153" s="1">
        <v>41</v>
      </c>
      <c r="U3153" s="1">
        <v>1</v>
      </c>
      <c r="V3153" s="1">
        <v>16</v>
      </c>
      <c r="W3153" s="1">
        <v>1</v>
      </c>
      <c r="X3153" s="1">
        <v>1</v>
      </c>
      <c r="Y3153" s="1">
        <v>1</v>
      </c>
      <c r="Z3153" s="1">
        <v>1</v>
      </c>
      <c r="AA3153" s="1">
        <v>0</v>
      </c>
      <c r="AB3153" s="1">
        <v>1</v>
      </c>
      <c r="AC3153" s="1">
        <v>0</v>
      </c>
      <c r="AD3153" s="1">
        <v>225</v>
      </c>
      <c r="AE3153" s="1">
        <v>690</v>
      </c>
      <c r="AF3153" s="1">
        <v>0</v>
      </c>
      <c r="AG3153" s="1">
        <v>0</v>
      </c>
      <c r="AH3153" s="1">
        <v>0</v>
      </c>
      <c r="AI3153" s="1">
        <v>915</v>
      </c>
      <c r="AJ3153" s="1" t="s">
        <v>199</v>
      </c>
      <c r="AK3153" s="1" t="s">
        <v>200</v>
      </c>
      <c r="AL3153" s="1" t="s">
        <v>201</v>
      </c>
      <c r="AM3153" s="1" t="s">
        <v>12</v>
      </c>
      <c r="AN3153" s="1" t="s">
        <v>23098</v>
      </c>
      <c r="AO3153" s="1" t="s">
        <v>86</v>
      </c>
      <c r="AP3153" s="1" t="s">
        <v>86</v>
      </c>
      <c r="AQ3153" s="1" t="s">
        <v>14</v>
      </c>
      <c r="AR3153" s="1" t="s">
        <v>19</v>
      </c>
      <c r="AS3153" s="1" t="s">
        <v>23090</v>
      </c>
      <c r="AT3153" s="1" t="s">
        <v>101</v>
      </c>
    </row>
    <row r="3154" spans="1:46" x14ac:dyDescent="0.25">
      <c r="A3154" s="1" t="s">
        <v>19703</v>
      </c>
      <c r="B3154" s="2" t="s">
        <v>23075</v>
      </c>
      <c r="C3154" s="2" t="s">
        <v>23104</v>
      </c>
      <c r="D3154" s="1">
        <v>0</v>
      </c>
      <c r="E3154" s="1">
        <v>1</v>
      </c>
      <c r="F3154" s="1">
        <v>1</v>
      </c>
      <c r="G3154" s="1">
        <v>2</v>
      </c>
      <c r="H3154" s="6">
        <v>0.5</v>
      </c>
      <c r="I3154">
        <v>0</v>
      </c>
      <c r="J3154" s="1">
        <v>38</v>
      </c>
      <c r="K3154" s="1">
        <v>0</v>
      </c>
      <c r="L3154" s="1">
        <v>619</v>
      </c>
      <c r="M3154" s="6">
        <v>0.11</v>
      </c>
      <c r="N3154" s="4">
        <v>3200</v>
      </c>
      <c r="O3154" s="4">
        <v>240</v>
      </c>
      <c r="P3154" s="4">
        <v>500</v>
      </c>
      <c r="Q3154" s="3">
        <v>0.3</v>
      </c>
      <c r="R3154" s="1">
        <v>24</v>
      </c>
      <c r="S3154" s="1">
        <v>500</v>
      </c>
      <c r="T3154" s="1">
        <v>34</v>
      </c>
      <c r="U3154" s="1">
        <v>1</v>
      </c>
      <c r="V3154" s="1">
        <v>16</v>
      </c>
      <c r="W3154" s="1">
        <v>0</v>
      </c>
      <c r="X3154" s="1">
        <v>0</v>
      </c>
      <c r="Y3154" s="1">
        <v>0</v>
      </c>
      <c r="Z3154" s="1">
        <v>1</v>
      </c>
      <c r="AA3154" s="1">
        <v>1</v>
      </c>
      <c r="AB3154" s="1">
        <v>0</v>
      </c>
      <c r="AC3154" s="1">
        <v>0</v>
      </c>
      <c r="AD3154" s="1">
        <v>0</v>
      </c>
      <c r="AE3154" s="1">
        <v>0</v>
      </c>
      <c r="AF3154" s="1">
        <v>0</v>
      </c>
      <c r="AG3154" s="1">
        <v>0</v>
      </c>
      <c r="AH3154" s="1">
        <v>0</v>
      </c>
      <c r="AI3154" s="1">
        <v>0</v>
      </c>
      <c r="AJ3154" s="1" t="s">
        <v>7927</v>
      </c>
      <c r="AK3154" s="1" t="s">
        <v>7928</v>
      </c>
      <c r="AL3154" s="1" t="s">
        <v>7929</v>
      </c>
      <c r="AM3154" s="1" t="s">
        <v>12</v>
      </c>
      <c r="AN3154" s="1" t="s">
        <v>23097</v>
      </c>
      <c r="AO3154" s="1" t="s">
        <v>86</v>
      </c>
      <c r="AP3154" s="1" t="s">
        <v>57</v>
      </c>
      <c r="AQ3154" s="1" t="s">
        <v>25</v>
      </c>
      <c r="AR3154" s="1" t="s">
        <v>30</v>
      </c>
      <c r="AS3154" s="1" t="s">
        <v>23091</v>
      </c>
      <c r="AT3154" s="1" t="s">
        <v>26</v>
      </c>
    </row>
    <row r="3155" spans="1:46" x14ac:dyDescent="0.25">
      <c r="A3155" s="1" t="s">
        <v>22583</v>
      </c>
      <c r="B3155" s="2" t="s">
        <v>23075</v>
      </c>
      <c r="C3155" s="2" t="s">
        <v>23105</v>
      </c>
      <c r="D3155" s="1">
        <v>1</v>
      </c>
      <c r="E3155" s="1">
        <v>1</v>
      </c>
      <c r="F3155" s="1">
        <v>2</v>
      </c>
      <c r="G3155" s="1">
        <v>4</v>
      </c>
      <c r="H3155" s="6">
        <v>0.5</v>
      </c>
      <c r="I3155">
        <v>0</v>
      </c>
      <c r="J3155" s="1">
        <v>45</v>
      </c>
      <c r="K3155" s="1">
        <v>1</v>
      </c>
      <c r="L3155" s="1">
        <v>551</v>
      </c>
      <c r="M3155" s="6">
        <v>0.15</v>
      </c>
      <c r="N3155" s="4">
        <v>3200</v>
      </c>
      <c r="O3155" s="4">
        <v>235</v>
      </c>
      <c r="P3155" s="4">
        <v>150</v>
      </c>
      <c r="Q3155" s="3">
        <v>0.35</v>
      </c>
      <c r="R3155" s="1">
        <v>12</v>
      </c>
      <c r="S3155" s="1">
        <v>150</v>
      </c>
      <c r="T3155" s="1">
        <v>26</v>
      </c>
      <c r="U3155" s="1">
        <v>1</v>
      </c>
      <c r="V3155" s="1">
        <v>16</v>
      </c>
      <c r="W3155" s="1">
        <v>0</v>
      </c>
      <c r="X3155" s="1">
        <v>0</v>
      </c>
      <c r="Y3155" s="1">
        <v>1</v>
      </c>
      <c r="Z3155" s="1">
        <v>0</v>
      </c>
      <c r="AA3155" s="1">
        <v>1</v>
      </c>
      <c r="AB3155" s="1">
        <v>0</v>
      </c>
      <c r="AC3155" s="1">
        <v>0</v>
      </c>
      <c r="AD3155" s="1">
        <v>0</v>
      </c>
      <c r="AE3155" s="1">
        <v>0</v>
      </c>
      <c r="AF3155" s="1">
        <v>0</v>
      </c>
      <c r="AG3155" s="1">
        <v>80</v>
      </c>
      <c r="AH3155" s="1">
        <v>350</v>
      </c>
      <c r="AI3155" s="1">
        <v>430</v>
      </c>
      <c r="AJ3155" s="1" t="s">
        <v>1031</v>
      </c>
      <c r="AK3155" s="1" t="s">
        <v>15695</v>
      </c>
      <c r="AL3155" s="1" t="s">
        <v>15696</v>
      </c>
      <c r="AM3155" s="1" t="s">
        <v>12</v>
      </c>
      <c r="AN3155" s="1" t="s">
        <v>23098</v>
      </c>
      <c r="AO3155" s="1" t="s">
        <v>86</v>
      </c>
      <c r="AP3155" s="1" t="s">
        <v>57</v>
      </c>
      <c r="AQ3155" s="1" t="s">
        <v>25</v>
      </c>
      <c r="AR3155" s="1" t="s">
        <v>19</v>
      </c>
      <c r="AS3155" s="1" t="s">
        <v>23091</v>
      </c>
      <c r="AT3155" s="1" t="s">
        <v>26</v>
      </c>
    </row>
    <row r="3156" spans="1:46" x14ac:dyDescent="0.25">
      <c r="A3156" s="1" t="s">
        <v>18157</v>
      </c>
      <c r="B3156" s="2" t="s">
        <v>23075</v>
      </c>
      <c r="C3156" s="2" t="s">
        <v>23107</v>
      </c>
      <c r="D3156" s="1">
        <v>0</v>
      </c>
      <c r="E3156" s="1">
        <v>0</v>
      </c>
      <c r="F3156" s="1">
        <v>1</v>
      </c>
      <c r="G3156" s="1">
        <v>1</v>
      </c>
      <c r="H3156" s="6">
        <v>1</v>
      </c>
      <c r="I3156">
        <v>0</v>
      </c>
      <c r="J3156" s="1">
        <v>31</v>
      </c>
      <c r="K3156" s="1">
        <v>0</v>
      </c>
      <c r="L3156" s="1">
        <v>721</v>
      </c>
      <c r="M3156" s="6">
        <v>0.32</v>
      </c>
      <c r="N3156" s="4">
        <v>3000</v>
      </c>
      <c r="O3156" s="4">
        <v>230</v>
      </c>
      <c r="P3156" s="4">
        <v>700</v>
      </c>
      <c r="Q3156" s="3">
        <v>0.3</v>
      </c>
      <c r="R3156" s="1">
        <v>24</v>
      </c>
      <c r="S3156" s="1">
        <v>700</v>
      </c>
      <c r="T3156" s="1">
        <v>72</v>
      </c>
      <c r="U3156" s="1">
        <v>0</v>
      </c>
      <c r="V3156" s="1">
        <v>16</v>
      </c>
      <c r="W3156" s="1">
        <v>0</v>
      </c>
      <c r="X3156" s="1">
        <v>0</v>
      </c>
      <c r="Y3156" s="1">
        <v>0</v>
      </c>
      <c r="Z3156" s="1">
        <v>2</v>
      </c>
      <c r="AA3156" s="1">
        <v>1</v>
      </c>
      <c r="AB3156" s="1">
        <v>1</v>
      </c>
      <c r="AC3156" s="1">
        <v>0</v>
      </c>
      <c r="AD3156" s="1">
        <v>0</v>
      </c>
      <c r="AE3156" s="1">
        <v>0</v>
      </c>
      <c r="AF3156" s="1">
        <v>0</v>
      </c>
      <c r="AG3156" s="1">
        <v>0</v>
      </c>
      <c r="AH3156" s="1">
        <v>600</v>
      </c>
      <c r="AI3156" s="1">
        <v>600</v>
      </c>
      <c r="AJ3156" s="1" t="s">
        <v>3531</v>
      </c>
      <c r="AK3156" s="1" t="s">
        <v>3532</v>
      </c>
      <c r="AL3156" s="1" t="s">
        <v>3533</v>
      </c>
      <c r="AM3156" s="1" t="s">
        <v>12</v>
      </c>
      <c r="AN3156" s="1" t="s">
        <v>23097</v>
      </c>
      <c r="AO3156" s="1" t="s">
        <v>364</v>
      </c>
      <c r="AP3156" s="1" t="s">
        <v>57</v>
      </c>
      <c r="AQ3156" s="1" t="s">
        <v>25</v>
      </c>
      <c r="AR3156" s="1" t="s">
        <v>30</v>
      </c>
      <c r="AS3156" s="1" t="s">
        <v>23091</v>
      </c>
      <c r="AT3156" s="1" t="s">
        <v>101</v>
      </c>
    </row>
    <row r="3157" spans="1:46" x14ac:dyDescent="0.25">
      <c r="A3157" s="1" t="s">
        <v>21079</v>
      </c>
      <c r="B3157" s="2" t="s">
        <v>23075</v>
      </c>
      <c r="C3157" s="2" t="s">
        <v>23107</v>
      </c>
      <c r="D3157" s="1">
        <v>0</v>
      </c>
      <c r="E3157" s="1">
        <v>2</v>
      </c>
      <c r="F3157" s="1">
        <v>1</v>
      </c>
      <c r="G3157" s="1">
        <v>3</v>
      </c>
      <c r="H3157" s="6">
        <v>0.33333333333333331</v>
      </c>
      <c r="I3157">
        <v>0</v>
      </c>
      <c r="J3157" s="1">
        <v>29</v>
      </c>
      <c r="K3157" s="1">
        <v>1</v>
      </c>
      <c r="L3157" s="1">
        <v>848</v>
      </c>
      <c r="M3157" s="6">
        <v>0.35</v>
      </c>
      <c r="N3157" s="4">
        <v>360</v>
      </c>
      <c r="O3157" s="4">
        <v>300</v>
      </c>
      <c r="P3157" s="4">
        <v>1000</v>
      </c>
      <c r="Q3157" s="3">
        <v>0.28000000000000003</v>
      </c>
      <c r="R3157" s="1">
        <v>24</v>
      </c>
      <c r="S3157" s="1">
        <v>1000</v>
      </c>
      <c r="T3157" s="1">
        <v>65</v>
      </c>
      <c r="U3157" s="1">
        <v>1</v>
      </c>
      <c r="V3157" s="1">
        <v>16</v>
      </c>
      <c r="W3157" s="1">
        <v>1</v>
      </c>
      <c r="X3157" s="1">
        <v>1</v>
      </c>
      <c r="Y3157" s="1">
        <v>1</v>
      </c>
      <c r="Z3157" s="1">
        <v>2</v>
      </c>
      <c r="AA3157" s="1">
        <v>0</v>
      </c>
      <c r="AB3157" s="1">
        <v>0</v>
      </c>
      <c r="AC3157" s="1">
        <v>1500</v>
      </c>
      <c r="AD3157" s="1">
        <v>0</v>
      </c>
      <c r="AE3157" s="1">
        <v>0</v>
      </c>
      <c r="AF3157" s="1">
        <v>0</v>
      </c>
      <c r="AG3157" s="1">
        <v>0</v>
      </c>
      <c r="AH3157" s="1">
        <v>0</v>
      </c>
      <c r="AI3157" s="1">
        <v>1500</v>
      </c>
      <c r="AJ3157" s="1" t="s">
        <v>11692</v>
      </c>
      <c r="AK3157" s="1" t="s">
        <v>11693</v>
      </c>
      <c r="AL3157" s="1" t="s">
        <v>11694</v>
      </c>
      <c r="AM3157" s="1" t="s">
        <v>12</v>
      </c>
      <c r="AN3157" s="1" t="s">
        <v>23098</v>
      </c>
      <c r="AO3157" s="1" t="s">
        <v>86</v>
      </c>
      <c r="AP3157" s="1" t="s">
        <v>86</v>
      </c>
      <c r="AQ3157" s="1" t="s">
        <v>14</v>
      </c>
      <c r="AR3157" s="1" t="s">
        <v>19</v>
      </c>
      <c r="AS3157" s="1" t="s">
        <v>23090</v>
      </c>
      <c r="AT3157" s="1" t="s">
        <v>26</v>
      </c>
    </row>
    <row r="3158" spans="1:46" x14ac:dyDescent="0.25">
      <c r="A3158" s="1" t="s">
        <v>19655</v>
      </c>
      <c r="B3158" s="2" t="s">
        <v>23101</v>
      </c>
      <c r="C3158" s="2" t="s">
        <v>23103</v>
      </c>
      <c r="D3158" s="1">
        <v>0</v>
      </c>
      <c r="E3158" s="1">
        <v>3</v>
      </c>
      <c r="F3158" s="1">
        <v>2</v>
      </c>
      <c r="G3158" s="1">
        <v>5</v>
      </c>
      <c r="H3158" s="6">
        <v>0.4</v>
      </c>
      <c r="I3158">
        <v>0</v>
      </c>
      <c r="J3158" s="1">
        <v>37</v>
      </c>
      <c r="K3158" s="1">
        <v>0</v>
      </c>
      <c r="L3158" s="1">
        <v>481</v>
      </c>
      <c r="M3158" s="6">
        <v>0</v>
      </c>
      <c r="N3158" s="4">
        <v>2800</v>
      </c>
      <c r="O3158" s="4">
        <v>220</v>
      </c>
      <c r="P3158" s="4">
        <v>200</v>
      </c>
      <c r="Q3158" s="3">
        <v>0.3</v>
      </c>
      <c r="R3158" s="1">
        <v>36</v>
      </c>
      <c r="S3158" s="1">
        <v>200</v>
      </c>
      <c r="T3158" s="1">
        <v>9</v>
      </c>
      <c r="U3158" s="1">
        <v>0</v>
      </c>
      <c r="V3158" s="1">
        <v>16</v>
      </c>
      <c r="W3158" s="1">
        <v>0</v>
      </c>
      <c r="X3158" s="1">
        <v>0</v>
      </c>
      <c r="Y3158" s="1">
        <v>1</v>
      </c>
      <c r="Z3158" s="1">
        <v>2</v>
      </c>
      <c r="AA3158" s="1">
        <v>0</v>
      </c>
      <c r="AB3158" s="1">
        <v>0</v>
      </c>
      <c r="AC3158" s="1">
        <v>2600</v>
      </c>
      <c r="AD3158" s="1">
        <v>140</v>
      </c>
      <c r="AE3158" s="1">
        <v>800</v>
      </c>
      <c r="AF3158" s="1">
        <v>130</v>
      </c>
      <c r="AG3158" s="1">
        <v>90</v>
      </c>
      <c r="AH3158" s="1">
        <v>0</v>
      </c>
      <c r="AI3158" s="1">
        <v>3760</v>
      </c>
      <c r="AJ3158" s="1" t="s">
        <v>7814</v>
      </c>
      <c r="AK3158" s="1" t="s">
        <v>7815</v>
      </c>
      <c r="AL3158" s="1" t="s">
        <v>11</v>
      </c>
      <c r="AM3158" s="1" t="s">
        <v>12</v>
      </c>
      <c r="AN3158" s="1" t="s">
        <v>23097</v>
      </c>
      <c r="AO3158" s="1" t="s">
        <v>364</v>
      </c>
      <c r="AP3158" s="1" t="s">
        <v>57</v>
      </c>
      <c r="AQ3158" s="1" t="s">
        <v>25</v>
      </c>
      <c r="AR3158" s="1" t="s">
        <v>19</v>
      </c>
      <c r="AS3158" s="1" t="s">
        <v>23090</v>
      </c>
      <c r="AT3158" s="1" t="s">
        <v>26</v>
      </c>
    </row>
    <row r="3159" spans="1:46" x14ac:dyDescent="0.25">
      <c r="A3159" s="1" t="s">
        <v>22508</v>
      </c>
      <c r="B3159" s="2" t="s">
        <v>23101</v>
      </c>
      <c r="C3159" s="2" t="s">
        <v>23103</v>
      </c>
      <c r="D3159" s="1">
        <v>2</v>
      </c>
      <c r="E3159" s="1">
        <v>0</v>
      </c>
      <c r="F3159" s="1">
        <v>2</v>
      </c>
      <c r="G3159" s="1">
        <v>4</v>
      </c>
      <c r="H3159" s="6">
        <v>0.5</v>
      </c>
      <c r="I3159">
        <v>0</v>
      </c>
      <c r="J3159" s="1">
        <v>37</v>
      </c>
      <c r="K3159" s="1">
        <v>1</v>
      </c>
      <c r="L3159" s="1">
        <v>537</v>
      </c>
      <c r="M3159" s="6">
        <v>0</v>
      </c>
      <c r="N3159" s="4">
        <v>2300</v>
      </c>
      <c r="O3159" s="4">
        <v>190</v>
      </c>
      <c r="P3159" s="4">
        <v>500</v>
      </c>
      <c r="Q3159" s="3">
        <v>0.38</v>
      </c>
      <c r="R3159" s="1">
        <v>36</v>
      </c>
      <c r="S3159" s="1">
        <v>500</v>
      </c>
      <c r="T3159" s="1">
        <v>8</v>
      </c>
      <c r="U3159" s="1">
        <v>0</v>
      </c>
      <c r="V3159" s="1">
        <v>16</v>
      </c>
      <c r="W3159" s="1">
        <v>0</v>
      </c>
      <c r="X3159" s="1">
        <v>0</v>
      </c>
      <c r="Y3159" s="1">
        <v>1</v>
      </c>
      <c r="Z3159" s="1">
        <v>1</v>
      </c>
      <c r="AA3159" s="1">
        <v>0</v>
      </c>
      <c r="AB3159" s="1">
        <v>1</v>
      </c>
      <c r="AC3159" s="1">
        <v>1900</v>
      </c>
      <c r="AD3159" s="1">
        <v>0</v>
      </c>
      <c r="AE3159" s="1">
        <v>680</v>
      </c>
      <c r="AF3159" s="1">
        <v>960</v>
      </c>
      <c r="AG3159" s="1">
        <v>0</v>
      </c>
      <c r="AH3159" s="1">
        <v>400</v>
      </c>
      <c r="AI3159" s="1">
        <v>3940</v>
      </c>
      <c r="AJ3159" s="1" t="s">
        <v>15503</v>
      </c>
      <c r="AK3159" s="1" t="s">
        <v>15504</v>
      </c>
      <c r="AL3159" s="1" t="s">
        <v>11</v>
      </c>
      <c r="AM3159" s="1" t="s">
        <v>12</v>
      </c>
      <c r="AN3159" s="1" t="s">
        <v>23098</v>
      </c>
      <c r="AO3159" s="1" t="s">
        <v>364</v>
      </c>
      <c r="AP3159" s="1" t="s">
        <v>57</v>
      </c>
      <c r="AQ3159" s="1" t="s">
        <v>25</v>
      </c>
      <c r="AR3159" s="1" t="s">
        <v>19</v>
      </c>
      <c r="AS3159" s="1" t="s">
        <v>23090</v>
      </c>
      <c r="AT3159" s="1" t="s">
        <v>101</v>
      </c>
    </row>
    <row r="3160" spans="1:46" x14ac:dyDescent="0.25">
      <c r="A3160" s="1" t="s">
        <v>22034</v>
      </c>
      <c r="B3160" s="2" t="s">
        <v>23101</v>
      </c>
      <c r="C3160" s="2" t="s">
        <v>23104</v>
      </c>
      <c r="D3160" s="1">
        <v>3</v>
      </c>
      <c r="E3160" s="1">
        <v>3</v>
      </c>
      <c r="F3160" s="1">
        <v>3</v>
      </c>
      <c r="G3160" s="1">
        <v>9</v>
      </c>
      <c r="H3160" s="6">
        <v>0.33333333333333331</v>
      </c>
      <c r="I3160">
        <v>1</v>
      </c>
      <c r="J3160" s="1">
        <v>33</v>
      </c>
      <c r="K3160" s="1">
        <v>0</v>
      </c>
      <c r="L3160" s="1">
        <v>693</v>
      </c>
      <c r="M3160" s="6">
        <v>0</v>
      </c>
      <c r="N3160" s="4">
        <v>2500</v>
      </c>
      <c r="O3160" s="4">
        <v>200</v>
      </c>
      <c r="P3160" s="4">
        <v>100</v>
      </c>
      <c r="Q3160" s="3">
        <v>0.35</v>
      </c>
      <c r="R3160" s="1">
        <v>12</v>
      </c>
      <c r="S3160" s="1">
        <v>100</v>
      </c>
      <c r="T3160" s="1">
        <v>5</v>
      </c>
      <c r="U3160" s="1">
        <v>1</v>
      </c>
      <c r="V3160" s="1">
        <v>16</v>
      </c>
      <c r="W3160" s="1">
        <v>0</v>
      </c>
      <c r="X3160" s="1">
        <v>0</v>
      </c>
      <c r="Y3160" s="1">
        <v>1</v>
      </c>
      <c r="Z3160" s="1">
        <v>0</v>
      </c>
      <c r="AA3160" s="1">
        <v>1</v>
      </c>
      <c r="AB3160" s="1">
        <v>1</v>
      </c>
      <c r="AC3160" s="1">
        <v>1487</v>
      </c>
      <c r="AD3160" s="1">
        <v>0</v>
      </c>
      <c r="AE3160" s="1">
        <v>0</v>
      </c>
      <c r="AF3160" s="1">
        <v>0</v>
      </c>
      <c r="AG3160" s="1">
        <v>53</v>
      </c>
      <c r="AH3160" s="1">
        <v>0</v>
      </c>
      <c r="AI3160" s="1">
        <v>1540</v>
      </c>
      <c r="AJ3160" s="1" t="s">
        <v>14221</v>
      </c>
      <c r="AK3160" s="1" t="s">
        <v>14222</v>
      </c>
      <c r="AL3160" s="1" t="s">
        <v>11</v>
      </c>
      <c r="AM3160" s="1" t="s">
        <v>16</v>
      </c>
      <c r="AN3160" s="1" t="s">
        <v>23097</v>
      </c>
      <c r="AO3160" s="1" t="s">
        <v>86</v>
      </c>
      <c r="AP3160" s="1" t="s">
        <v>57</v>
      </c>
      <c r="AQ3160" s="1" t="s">
        <v>25</v>
      </c>
      <c r="AR3160" s="1" t="s">
        <v>19</v>
      </c>
      <c r="AS3160" s="1" t="s">
        <v>23091</v>
      </c>
      <c r="AT3160" s="1" t="s">
        <v>101</v>
      </c>
    </row>
    <row r="3161" spans="1:46" x14ac:dyDescent="0.25">
      <c r="A3161" s="1" t="s">
        <v>20779</v>
      </c>
      <c r="B3161" s="2" t="s">
        <v>23101</v>
      </c>
      <c r="C3161" s="2" t="s">
        <v>23104</v>
      </c>
      <c r="D3161" s="1">
        <v>0</v>
      </c>
      <c r="E3161" s="1">
        <v>3</v>
      </c>
      <c r="F3161" s="1">
        <v>2</v>
      </c>
      <c r="G3161" s="1">
        <v>5</v>
      </c>
      <c r="H3161" s="6">
        <v>0.4</v>
      </c>
      <c r="I3161">
        <v>0</v>
      </c>
      <c r="J3161" s="1">
        <v>37</v>
      </c>
      <c r="K3161" s="1">
        <v>0</v>
      </c>
      <c r="L3161" s="1">
        <v>481</v>
      </c>
      <c r="M3161" s="6">
        <v>0</v>
      </c>
      <c r="N3161" s="4">
        <v>2800</v>
      </c>
      <c r="O3161" s="4">
        <v>220</v>
      </c>
      <c r="P3161" s="4">
        <v>200</v>
      </c>
      <c r="Q3161" s="3">
        <v>0.35</v>
      </c>
      <c r="R3161" s="1">
        <v>24</v>
      </c>
      <c r="S3161" s="1">
        <v>200</v>
      </c>
      <c r="T3161" s="1">
        <v>6</v>
      </c>
      <c r="U3161" s="1">
        <v>0</v>
      </c>
      <c r="V3161" s="1">
        <v>16</v>
      </c>
      <c r="W3161" s="1">
        <v>0</v>
      </c>
      <c r="X3161" s="1">
        <v>0</v>
      </c>
      <c r="Y3161" s="1">
        <v>1</v>
      </c>
      <c r="Z3161" s="1">
        <v>2</v>
      </c>
      <c r="AA3161" s="1">
        <v>0</v>
      </c>
      <c r="AB3161" s="1">
        <v>0</v>
      </c>
      <c r="AC3161" s="1">
        <v>2600</v>
      </c>
      <c r="AD3161" s="1">
        <v>140</v>
      </c>
      <c r="AE3161" s="1">
        <v>800</v>
      </c>
      <c r="AF3161" s="1">
        <v>130</v>
      </c>
      <c r="AG3161" s="1">
        <v>90</v>
      </c>
      <c r="AH3161" s="1">
        <v>0</v>
      </c>
      <c r="AI3161" s="1">
        <v>3760</v>
      </c>
      <c r="AJ3161" s="1" t="s">
        <v>7814</v>
      </c>
      <c r="AK3161" s="1" t="s">
        <v>10887</v>
      </c>
      <c r="AL3161" s="1" t="s">
        <v>11</v>
      </c>
      <c r="AM3161" s="1" t="s">
        <v>12</v>
      </c>
      <c r="AN3161" s="1" t="s">
        <v>23097</v>
      </c>
      <c r="AO3161" s="1" t="s">
        <v>364</v>
      </c>
      <c r="AP3161" s="1" t="s">
        <v>57</v>
      </c>
      <c r="AQ3161" s="1" t="s">
        <v>25</v>
      </c>
      <c r="AR3161" s="1" t="s">
        <v>19</v>
      </c>
      <c r="AS3161" s="1" t="s">
        <v>23090</v>
      </c>
      <c r="AT3161" s="1" t="s">
        <v>26</v>
      </c>
    </row>
    <row r="3162" spans="1:46" x14ac:dyDescent="0.25">
      <c r="A3162" s="1" t="s">
        <v>18435</v>
      </c>
      <c r="B3162" s="2" t="s">
        <v>23101</v>
      </c>
      <c r="C3162" s="2" t="s">
        <v>23104</v>
      </c>
      <c r="D3162" s="1">
        <v>4</v>
      </c>
      <c r="E3162" s="1">
        <v>2</v>
      </c>
      <c r="F3162" s="1">
        <v>2</v>
      </c>
      <c r="G3162" s="1">
        <v>8</v>
      </c>
      <c r="H3162" s="6">
        <v>0.25</v>
      </c>
      <c r="I3162">
        <v>1</v>
      </c>
      <c r="J3162" s="1">
        <v>33</v>
      </c>
      <c r="K3162" s="1">
        <v>0</v>
      </c>
      <c r="L3162" s="1">
        <v>638</v>
      </c>
      <c r="M3162" s="6">
        <v>0</v>
      </c>
      <c r="N3162" s="4">
        <v>2480</v>
      </c>
      <c r="O3162" s="4">
        <v>190</v>
      </c>
      <c r="P3162" s="4">
        <v>600</v>
      </c>
      <c r="Q3162" s="3">
        <v>0.3</v>
      </c>
      <c r="R3162" s="1">
        <v>36</v>
      </c>
      <c r="S3162" s="1">
        <v>600</v>
      </c>
      <c r="T3162" s="1">
        <v>12</v>
      </c>
      <c r="U3162" s="1">
        <v>0</v>
      </c>
      <c r="V3162" s="1">
        <v>16</v>
      </c>
      <c r="W3162" s="1">
        <v>1</v>
      </c>
      <c r="X3162" s="1">
        <v>1</v>
      </c>
      <c r="Y3162" s="1">
        <v>0</v>
      </c>
      <c r="Z3162" s="1">
        <v>4</v>
      </c>
      <c r="AA3162" s="1">
        <v>1</v>
      </c>
      <c r="AB3162" s="1">
        <v>1</v>
      </c>
      <c r="AC3162" s="1">
        <v>0</v>
      </c>
      <c r="AD3162" s="1">
        <v>0</v>
      </c>
      <c r="AE3162" s="1">
        <v>278</v>
      </c>
      <c r="AF3162" s="1">
        <v>1082</v>
      </c>
      <c r="AG3162" s="1">
        <v>0</v>
      </c>
      <c r="AH3162" s="1">
        <v>0</v>
      </c>
      <c r="AI3162" s="1">
        <v>1360</v>
      </c>
      <c r="AJ3162" s="1" t="s">
        <v>4344</v>
      </c>
      <c r="AK3162" s="1" t="s">
        <v>4345</v>
      </c>
      <c r="AL3162" s="1" t="s">
        <v>11</v>
      </c>
      <c r="AM3162" s="1" t="s">
        <v>16</v>
      </c>
      <c r="AN3162" s="1" t="s">
        <v>23097</v>
      </c>
      <c r="AO3162" s="1" t="s">
        <v>364</v>
      </c>
      <c r="AP3162" s="1" t="s">
        <v>86</v>
      </c>
      <c r="AQ3162" s="1" t="s">
        <v>14</v>
      </c>
      <c r="AR3162" s="1" t="s">
        <v>30</v>
      </c>
      <c r="AS3162" s="1" t="s">
        <v>23091</v>
      </c>
      <c r="AT3162" s="1" t="s">
        <v>101</v>
      </c>
    </row>
    <row r="3163" spans="1:46" x14ac:dyDescent="0.25">
      <c r="A3163" s="1" t="s">
        <v>19099</v>
      </c>
      <c r="B3163" s="2" t="s">
        <v>23101</v>
      </c>
      <c r="C3163" s="2" t="s">
        <v>23104</v>
      </c>
      <c r="D3163" s="1">
        <v>2</v>
      </c>
      <c r="E3163" s="1">
        <v>0</v>
      </c>
      <c r="F3163" s="1">
        <v>2</v>
      </c>
      <c r="G3163" s="1">
        <v>4</v>
      </c>
      <c r="H3163" s="6">
        <v>0.5</v>
      </c>
      <c r="I3163">
        <v>0</v>
      </c>
      <c r="J3163" s="1">
        <v>37</v>
      </c>
      <c r="K3163" s="1">
        <v>1</v>
      </c>
      <c r="L3163" s="1">
        <v>537</v>
      </c>
      <c r="M3163" s="6">
        <v>0</v>
      </c>
      <c r="N3163" s="4">
        <v>2300</v>
      </c>
      <c r="O3163" s="4">
        <v>190</v>
      </c>
      <c r="P3163" s="4">
        <v>800</v>
      </c>
      <c r="Q3163" s="3">
        <v>0.35</v>
      </c>
      <c r="R3163" s="1">
        <v>36</v>
      </c>
      <c r="S3163" s="1">
        <v>800</v>
      </c>
      <c r="T3163" s="1">
        <v>14</v>
      </c>
      <c r="U3163" s="1">
        <v>0</v>
      </c>
      <c r="V3163" s="1">
        <v>16</v>
      </c>
      <c r="W3163" s="1">
        <v>0</v>
      </c>
      <c r="X3163" s="1">
        <v>0</v>
      </c>
      <c r="Y3163" s="1">
        <v>1</v>
      </c>
      <c r="Z3163" s="1">
        <v>1</v>
      </c>
      <c r="AA3163" s="1">
        <v>0</v>
      </c>
      <c r="AB3163" s="1">
        <v>1</v>
      </c>
      <c r="AC3163" s="1">
        <v>1900</v>
      </c>
      <c r="AD3163" s="1">
        <v>0</v>
      </c>
      <c r="AE3163" s="1">
        <v>680</v>
      </c>
      <c r="AF3163" s="1">
        <v>960</v>
      </c>
      <c r="AG3163" s="1">
        <v>0</v>
      </c>
      <c r="AH3163" s="1">
        <v>400</v>
      </c>
      <c r="AI3163" s="1">
        <v>3940</v>
      </c>
      <c r="AJ3163" s="1" t="s">
        <v>6230</v>
      </c>
      <c r="AK3163" s="1" t="s">
        <v>6231</v>
      </c>
      <c r="AL3163" s="1" t="s">
        <v>6232</v>
      </c>
      <c r="AM3163" s="1" t="s">
        <v>12</v>
      </c>
      <c r="AN3163" s="1" t="s">
        <v>23098</v>
      </c>
      <c r="AO3163" s="1" t="s">
        <v>364</v>
      </c>
      <c r="AP3163" s="1" t="s">
        <v>57</v>
      </c>
      <c r="AQ3163" s="1" t="s">
        <v>25</v>
      </c>
      <c r="AR3163" s="1" t="s">
        <v>19</v>
      </c>
      <c r="AS3163" s="1" t="s">
        <v>23090</v>
      </c>
      <c r="AT3163" s="1" t="s">
        <v>101</v>
      </c>
    </row>
    <row r="3164" spans="1:46" x14ac:dyDescent="0.25">
      <c r="A3164" s="1" t="s">
        <v>18574</v>
      </c>
      <c r="B3164" s="2" t="s">
        <v>23101</v>
      </c>
      <c r="C3164" s="2" t="s">
        <v>23104</v>
      </c>
      <c r="D3164" s="1">
        <v>5</v>
      </c>
      <c r="E3164" s="1">
        <v>1</v>
      </c>
      <c r="F3164" s="1">
        <v>1</v>
      </c>
      <c r="G3164" s="1">
        <v>7</v>
      </c>
      <c r="H3164" s="6">
        <v>0.14285714285714285</v>
      </c>
      <c r="I3164">
        <v>0</v>
      </c>
      <c r="J3164" s="1">
        <v>32</v>
      </c>
      <c r="K3164" s="1">
        <v>0</v>
      </c>
      <c r="L3164" s="1">
        <v>600</v>
      </c>
      <c r="M3164" s="6">
        <v>0</v>
      </c>
      <c r="N3164" s="4">
        <v>500</v>
      </c>
      <c r="O3164" s="4">
        <v>60</v>
      </c>
      <c r="P3164" s="4">
        <v>150</v>
      </c>
      <c r="Q3164" s="3">
        <v>0.35</v>
      </c>
      <c r="R3164" s="1">
        <v>24</v>
      </c>
      <c r="S3164" s="1">
        <v>150</v>
      </c>
      <c r="T3164" s="1">
        <v>9</v>
      </c>
      <c r="U3164" s="1">
        <v>0</v>
      </c>
      <c r="V3164" s="1">
        <v>16</v>
      </c>
      <c r="W3164" s="1">
        <v>1</v>
      </c>
      <c r="X3164" s="1">
        <v>1</v>
      </c>
      <c r="Y3164" s="1">
        <v>1</v>
      </c>
      <c r="Z3164" s="1">
        <v>4</v>
      </c>
      <c r="AA3164" s="1">
        <v>0</v>
      </c>
      <c r="AB3164" s="1">
        <v>0</v>
      </c>
      <c r="AC3164" s="1">
        <v>0</v>
      </c>
      <c r="AD3164" s="1">
        <v>0</v>
      </c>
      <c r="AE3164" s="1">
        <v>200</v>
      </c>
      <c r="AF3164" s="1">
        <v>0</v>
      </c>
      <c r="AG3164" s="1">
        <v>0</v>
      </c>
      <c r="AH3164" s="1">
        <v>200</v>
      </c>
      <c r="AI3164" s="1">
        <v>400</v>
      </c>
      <c r="AJ3164" s="1" t="s">
        <v>4726</v>
      </c>
      <c r="AK3164" s="1" t="s">
        <v>4727</v>
      </c>
      <c r="AL3164" s="1" t="s">
        <v>4728</v>
      </c>
      <c r="AM3164" s="1" t="s">
        <v>12</v>
      </c>
      <c r="AN3164" s="1" t="s">
        <v>23097</v>
      </c>
      <c r="AO3164" s="1" t="s">
        <v>364</v>
      </c>
      <c r="AP3164" s="1" t="s">
        <v>86</v>
      </c>
      <c r="AQ3164" s="1" t="s">
        <v>14</v>
      </c>
      <c r="AR3164" s="1" t="s">
        <v>19</v>
      </c>
      <c r="AS3164" s="1" t="s">
        <v>23090</v>
      </c>
      <c r="AT3164" s="1" t="s">
        <v>26</v>
      </c>
    </row>
    <row r="3165" spans="1:46" x14ac:dyDescent="0.25">
      <c r="A3165" s="1" t="s">
        <v>18440</v>
      </c>
      <c r="B3165" s="2" t="s">
        <v>23101</v>
      </c>
      <c r="C3165" s="2" t="s">
        <v>23104</v>
      </c>
      <c r="D3165" s="1">
        <v>0</v>
      </c>
      <c r="E3165" s="1">
        <v>4</v>
      </c>
      <c r="F3165" s="1">
        <v>2</v>
      </c>
      <c r="G3165" s="1">
        <v>6</v>
      </c>
      <c r="H3165" s="6">
        <v>0.33333333333333331</v>
      </c>
      <c r="I3165">
        <v>1</v>
      </c>
      <c r="J3165" s="1">
        <v>44</v>
      </c>
      <c r="K3165" s="1">
        <v>1</v>
      </c>
      <c r="L3165" s="1">
        <v>361</v>
      </c>
      <c r="M3165" s="6">
        <v>0</v>
      </c>
      <c r="N3165" s="4">
        <v>6000</v>
      </c>
      <c r="O3165" s="4">
        <v>500</v>
      </c>
      <c r="P3165" s="4">
        <v>400</v>
      </c>
      <c r="Q3165" s="3">
        <v>0.39</v>
      </c>
      <c r="R3165" s="1">
        <v>24</v>
      </c>
      <c r="S3165" s="1">
        <v>400</v>
      </c>
      <c r="T3165" s="1">
        <v>21</v>
      </c>
      <c r="U3165" s="1">
        <v>0</v>
      </c>
      <c r="V3165" s="1">
        <v>16</v>
      </c>
      <c r="W3165" s="1">
        <v>1</v>
      </c>
      <c r="X3165" s="1">
        <v>0</v>
      </c>
      <c r="Y3165" s="1">
        <v>1</v>
      </c>
      <c r="Z3165" s="1">
        <v>0</v>
      </c>
      <c r="AA3165" s="1">
        <v>0</v>
      </c>
      <c r="AB3165" s="1">
        <v>1</v>
      </c>
      <c r="AC3165" s="1">
        <v>2700</v>
      </c>
      <c r="AD3165" s="1">
        <v>0</v>
      </c>
      <c r="AE3165" s="1">
        <v>0</v>
      </c>
      <c r="AF3165" s="1">
        <v>200</v>
      </c>
      <c r="AG3165" s="1">
        <v>0</v>
      </c>
      <c r="AH3165" s="1">
        <v>680</v>
      </c>
      <c r="AI3165" s="1">
        <v>3580</v>
      </c>
      <c r="AJ3165" s="1" t="s">
        <v>4355</v>
      </c>
      <c r="AK3165" s="1" t="s">
        <v>4356</v>
      </c>
      <c r="AL3165" s="1" t="s">
        <v>4357</v>
      </c>
      <c r="AM3165" s="1" t="s">
        <v>16</v>
      </c>
      <c r="AN3165" s="1" t="s">
        <v>23098</v>
      </c>
      <c r="AO3165" s="1" t="s">
        <v>364</v>
      </c>
      <c r="AP3165" s="1" t="s">
        <v>86</v>
      </c>
      <c r="AQ3165" s="1" t="s">
        <v>25</v>
      </c>
      <c r="AR3165" s="1" t="s">
        <v>19</v>
      </c>
      <c r="AS3165" s="1" t="s">
        <v>23090</v>
      </c>
      <c r="AT3165" s="1" t="s">
        <v>101</v>
      </c>
    </row>
    <row r="3166" spans="1:46" x14ac:dyDescent="0.25">
      <c r="A3166" s="1" t="s">
        <v>20255</v>
      </c>
      <c r="B3166" s="2" t="s">
        <v>23101</v>
      </c>
      <c r="C3166" s="2" t="s">
        <v>23104</v>
      </c>
      <c r="D3166" s="1">
        <v>1</v>
      </c>
      <c r="E3166" s="1">
        <v>0</v>
      </c>
      <c r="F3166" s="1">
        <v>1</v>
      </c>
      <c r="G3166" s="1">
        <v>2</v>
      </c>
      <c r="H3166" s="6">
        <v>0.5</v>
      </c>
      <c r="I3166">
        <v>0</v>
      </c>
      <c r="J3166" s="1">
        <v>31</v>
      </c>
      <c r="K3166" s="1">
        <v>1</v>
      </c>
      <c r="L3166" s="1">
        <v>432</v>
      </c>
      <c r="M3166" s="6">
        <v>0.71</v>
      </c>
      <c r="N3166" s="4">
        <v>2000</v>
      </c>
      <c r="O3166" s="4">
        <v>160</v>
      </c>
      <c r="P3166" s="4">
        <v>500</v>
      </c>
      <c r="Q3166" s="3">
        <v>0.35</v>
      </c>
      <c r="R3166" s="1">
        <v>24</v>
      </c>
      <c r="S3166" s="1">
        <v>500</v>
      </c>
      <c r="T3166" s="1">
        <v>28</v>
      </c>
      <c r="U3166" s="1">
        <v>1</v>
      </c>
      <c r="V3166" s="1">
        <v>16</v>
      </c>
      <c r="W3166" s="1">
        <v>0</v>
      </c>
      <c r="X3166" s="1">
        <v>0</v>
      </c>
      <c r="Y3166" s="1">
        <v>1</v>
      </c>
      <c r="Z3166" s="1">
        <v>0</v>
      </c>
      <c r="AA3166" s="1">
        <v>1</v>
      </c>
      <c r="AB3166" s="1">
        <v>1</v>
      </c>
      <c r="AC3166" s="1">
        <v>740</v>
      </c>
      <c r="AD3166" s="1">
        <v>0</v>
      </c>
      <c r="AE3166" s="1">
        <v>620</v>
      </c>
      <c r="AF3166" s="1">
        <v>550</v>
      </c>
      <c r="AG3166" s="1">
        <v>220</v>
      </c>
      <c r="AH3166" s="1">
        <v>0</v>
      </c>
      <c r="AI3166" s="1">
        <v>2130</v>
      </c>
      <c r="AJ3166" s="1" t="s">
        <v>9441</v>
      </c>
      <c r="AK3166" s="1" t="s">
        <v>9442</v>
      </c>
      <c r="AL3166" s="1" t="s">
        <v>9443</v>
      </c>
      <c r="AM3166" s="1" t="s">
        <v>12</v>
      </c>
      <c r="AN3166" s="1" t="s">
        <v>23098</v>
      </c>
      <c r="AO3166" s="1" t="s">
        <v>86</v>
      </c>
      <c r="AP3166" s="1" t="s">
        <v>57</v>
      </c>
      <c r="AQ3166" s="1" t="s">
        <v>25</v>
      </c>
      <c r="AR3166" s="1" t="s">
        <v>19</v>
      </c>
      <c r="AS3166" s="1" t="s">
        <v>23091</v>
      </c>
      <c r="AT3166" s="1" t="s">
        <v>101</v>
      </c>
    </row>
    <row r="3167" spans="1:46" x14ac:dyDescent="0.25">
      <c r="A3167" s="1" t="s">
        <v>17234</v>
      </c>
      <c r="B3167" s="2" t="s">
        <v>23101</v>
      </c>
      <c r="C3167" s="2" t="s">
        <v>23104</v>
      </c>
      <c r="D3167" s="1">
        <v>0</v>
      </c>
      <c r="E3167" s="1">
        <v>1</v>
      </c>
      <c r="F3167" s="1">
        <v>3</v>
      </c>
      <c r="G3167" s="1">
        <v>4</v>
      </c>
      <c r="H3167" s="6">
        <v>0.75</v>
      </c>
      <c r="I3167">
        <v>0</v>
      </c>
      <c r="J3167" s="1">
        <v>30</v>
      </c>
      <c r="K3167" s="1">
        <v>1</v>
      </c>
      <c r="L3167" s="1">
        <v>676</v>
      </c>
      <c r="M3167" s="6">
        <v>0.6</v>
      </c>
      <c r="N3167" s="4">
        <v>1100</v>
      </c>
      <c r="O3167" s="4">
        <v>85</v>
      </c>
      <c r="P3167" s="4">
        <v>150</v>
      </c>
      <c r="Q3167" s="3">
        <v>0.36</v>
      </c>
      <c r="R3167" s="1">
        <v>12</v>
      </c>
      <c r="S3167" s="1">
        <v>150</v>
      </c>
      <c r="T3167" s="1">
        <v>20</v>
      </c>
      <c r="U3167" s="1">
        <v>1</v>
      </c>
      <c r="V3167" s="1">
        <v>16</v>
      </c>
      <c r="W3167" s="1">
        <v>1</v>
      </c>
      <c r="X3167" s="1">
        <v>1</v>
      </c>
      <c r="Y3167" s="1">
        <v>1</v>
      </c>
      <c r="Z3167" s="1">
        <v>4</v>
      </c>
      <c r="AA3167" s="1">
        <v>0</v>
      </c>
      <c r="AB3167" s="1">
        <v>1</v>
      </c>
      <c r="AC3167" s="1">
        <v>940</v>
      </c>
      <c r="AD3167" s="1">
        <v>0</v>
      </c>
      <c r="AE3167" s="1">
        <v>0</v>
      </c>
      <c r="AF3167" s="1">
        <v>89</v>
      </c>
      <c r="AG3167" s="1">
        <v>0</v>
      </c>
      <c r="AH3167" s="1">
        <v>0</v>
      </c>
      <c r="AI3167" s="1">
        <v>1029</v>
      </c>
      <c r="AJ3167" s="1" t="s">
        <v>708</v>
      </c>
      <c r="AK3167" s="1" t="s">
        <v>709</v>
      </c>
      <c r="AL3167" s="1" t="s">
        <v>710</v>
      </c>
      <c r="AM3167" s="1" t="s">
        <v>12</v>
      </c>
      <c r="AN3167" s="1" t="s">
        <v>23098</v>
      </c>
      <c r="AO3167" s="1" t="s">
        <v>86</v>
      </c>
      <c r="AP3167" s="1" t="s">
        <v>86</v>
      </c>
      <c r="AQ3167" s="1" t="s">
        <v>14</v>
      </c>
      <c r="AR3167" s="1" t="s">
        <v>19</v>
      </c>
      <c r="AS3167" s="1" t="s">
        <v>23090</v>
      </c>
      <c r="AT3167" s="1" t="s">
        <v>101</v>
      </c>
    </row>
    <row r="3168" spans="1:46" x14ac:dyDescent="0.25">
      <c r="A3168" s="1" t="s">
        <v>19856</v>
      </c>
      <c r="B3168" s="2" t="s">
        <v>23101</v>
      </c>
      <c r="C3168" s="2" t="s">
        <v>23104</v>
      </c>
      <c r="D3168" s="1">
        <v>2</v>
      </c>
      <c r="E3168" s="1">
        <v>2</v>
      </c>
      <c r="F3168" s="1">
        <v>6</v>
      </c>
      <c r="G3168" s="1">
        <v>10</v>
      </c>
      <c r="H3168" s="6">
        <v>0.6</v>
      </c>
      <c r="I3168">
        <v>0</v>
      </c>
      <c r="J3168" s="1">
        <v>38</v>
      </c>
      <c r="K3168" s="1">
        <v>0</v>
      </c>
      <c r="L3168" s="1">
        <v>540</v>
      </c>
      <c r="M3168" s="6">
        <v>0.2</v>
      </c>
      <c r="N3168" s="4">
        <v>2400</v>
      </c>
      <c r="O3168" s="4">
        <v>200</v>
      </c>
      <c r="P3168" s="4">
        <v>400</v>
      </c>
      <c r="Q3168" s="3">
        <v>0.35</v>
      </c>
      <c r="R3168" s="1">
        <v>36</v>
      </c>
      <c r="S3168" s="1">
        <v>400</v>
      </c>
      <c r="T3168" s="1">
        <v>36</v>
      </c>
      <c r="U3168" s="1">
        <v>0</v>
      </c>
      <c r="V3168" s="1">
        <v>16</v>
      </c>
      <c r="W3168" s="1">
        <v>0</v>
      </c>
      <c r="X3168" s="1">
        <v>0</v>
      </c>
      <c r="Y3168" s="1">
        <v>1</v>
      </c>
      <c r="Z3168" s="1">
        <v>0</v>
      </c>
      <c r="AA3168" s="1">
        <v>1</v>
      </c>
      <c r="AB3168" s="1">
        <v>0</v>
      </c>
      <c r="AC3168" s="1">
        <v>0</v>
      </c>
      <c r="AD3168" s="1">
        <v>0</v>
      </c>
      <c r="AE3168" s="1">
        <v>0</v>
      </c>
      <c r="AF3168" s="1">
        <v>60</v>
      </c>
      <c r="AG3168" s="1">
        <v>0</v>
      </c>
      <c r="AH3168" s="1">
        <v>340</v>
      </c>
      <c r="AI3168" s="1">
        <v>400</v>
      </c>
      <c r="AJ3168" s="1" t="s">
        <v>8343</v>
      </c>
      <c r="AK3168" s="1" t="s">
        <v>8344</v>
      </c>
      <c r="AL3168" s="1" t="s">
        <v>3041</v>
      </c>
      <c r="AM3168" s="1" t="s">
        <v>12</v>
      </c>
      <c r="AN3168" s="1" t="s">
        <v>23097</v>
      </c>
      <c r="AO3168" s="1" t="s">
        <v>364</v>
      </c>
      <c r="AP3168" s="1" t="s">
        <v>57</v>
      </c>
      <c r="AQ3168" s="1" t="s">
        <v>25</v>
      </c>
      <c r="AR3168" s="1" t="s">
        <v>19</v>
      </c>
      <c r="AS3168" s="1" t="s">
        <v>23091</v>
      </c>
      <c r="AT3168" s="1" t="s">
        <v>26</v>
      </c>
    </row>
    <row r="3169" spans="1:46" x14ac:dyDescent="0.25">
      <c r="A3169" s="1" t="s">
        <v>21527</v>
      </c>
      <c r="B3169" s="2" t="s">
        <v>23101</v>
      </c>
      <c r="C3169" s="2" t="s">
        <v>23104</v>
      </c>
      <c r="D3169" s="1">
        <v>2</v>
      </c>
      <c r="E3169" s="1">
        <v>2</v>
      </c>
      <c r="F3169" s="1">
        <v>6</v>
      </c>
      <c r="G3169" s="1">
        <v>10</v>
      </c>
      <c r="H3169" s="6">
        <v>0.6</v>
      </c>
      <c r="I3169">
        <v>0</v>
      </c>
      <c r="J3169" s="1">
        <v>38</v>
      </c>
      <c r="K3169" s="1">
        <v>0</v>
      </c>
      <c r="L3169" s="1">
        <v>511</v>
      </c>
      <c r="M3169" s="6">
        <v>0.16</v>
      </c>
      <c r="N3169" s="4">
        <v>2400</v>
      </c>
      <c r="O3169" s="4">
        <v>200</v>
      </c>
      <c r="P3169" s="4">
        <v>210</v>
      </c>
      <c r="Q3169" s="3">
        <v>0.39</v>
      </c>
      <c r="R3169" s="1">
        <v>24</v>
      </c>
      <c r="S3169" s="1">
        <v>210</v>
      </c>
      <c r="T3169" s="1">
        <v>17</v>
      </c>
      <c r="U3169" s="1">
        <v>0</v>
      </c>
      <c r="V3169" s="1">
        <v>16</v>
      </c>
      <c r="W3169" s="1">
        <v>0</v>
      </c>
      <c r="X3169" s="1">
        <v>0</v>
      </c>
      <c r="Y3169" s="1">
        <v>1</v>
      </c>
      <c r="Z3169" s="1">
        <v>0</v>
      </c>
      <c r="AA3169" s="1">
        <v>1</v>
      </c>
      <c r="AB3169" s="1">
        <v>0</v>
      </c>
      <c r="AC3169" s="1">
        <v>0</v>
      </c>
      <c r="AD3169" s="1">
        <v>0</v>
      </c>
      <c r="AE3169" s="1">
        <v>0</v>
      </c>
      <c r="AF3169" s="1">
        <v>60</v>
      </c>
      <c r="AG3169" s="1">
        <v>0</v>
      </c>
      <c r="AH3169" s="1">
        <v>300</v>
      </c>
      <c r="AI3169" s="1">
        <v>360</v>
      </c>
      <c r="AJ3169" s="1" t="s">
        <v>12882</v>
      </c>
      <c r="AK3169" s="1" t="s">
        <v>12883</v>
      </c>
      <c r="AL3169" s="1" t="s">
        <v>6704</v>
      </c>
      <c r="AM3169" s="1" t="s">
        <v>12</v>
      </c>
      <c r="AN3169" s="1" t="s">
        <v>23097</v>
      </c>
      <c r="AO3169" s="1" t="s">
        <v>364</v>
      </c>
      <c r="AP3169" s="1" t="s">
        <v>57</v>
      </c>
      <c r="AQ3169" s="1" t="s">
        <v>25</v>
      </c>
      <c r="AR3169" s="1" t="s">
        <v>19</v>
      </c>
      <c r="AS3169" s="1" t="s">
        <v>23091</v>
      </c>
      <c r="AT3169" s="1" t="s">
        <v>26</v>
      </c>
    </row>
    <row r="3170" spans="1:46" x14ac:dyDescent="0.25">
      <c r="A3170" s="1" t="s">
        <v>21363</v>
      </c>
      <c r="B3170" s="2" t="s">
        <v>23101</v>
      </c>
      <c r="C3170" s="2" t="s">
        <v>23104</v>
      </c>
      <c r="D3170" s="1">
        <v>1</v>
      </c>
      <c r="E3170" s="1">
        <v>1</v>
      </c>
      <c r="F3170" s="1">
        <v>1</v>
      </c>
      <c r="G3170" s="1">
        <v>3</v>
      </c>
      <c r="H3170" s="6">
        <v>0.33333333333333331</v>
      </c>
      <c r="I3170">
        <v>1</v>
      </c>
      <c r="J3170" s="1">
        <v>34</v>
      </c>
      <c r="K3170" s="1">
        <v>0</v>
      </c>
      <c r="L3170" s="1">
        <v>617</v>
      </c>
      <c r="M3170" s="6">
        <v>0.53</v>
      </c>
      <c r="N3170" s="4">
        <v>1380</v>
      </c>
      <c r="O3170" s="4">
        <v>106</v>
      </c>
      <c r="P3170" s="4">
        <v>300</v>
      </c>
      <c r="Q3170" s="3">
        <v>0.37</v>
      </c>
      <c r="R3170" s="1">
        <v>24</v>
      </c>
      <c r="S3170" s="1">
        <v>300</v>
      </c>
      <c r="T3170" s="1">
        <v>27</v>
      </c>
      <c r="U3170" s="1">
        <v>1</v>
      </c>
      <c r="V3170" s="1">
        <v>16</v>
      </c>
      <c r="W3170" s="1">
        <v>0</v>
      </c>
      <c r="X3170" s="1">
        <v>0</v>
      </c>
      <c r="Y3170" s="1">
        <v>0</v>
      </c>
      <c r="Z3170" s="1">
        <v>3</v>
      </c>
      <c r="AA3170" s="1">
        <v>0</v>
      </c>
      <c r="AB3170" s="1">
        <v>1</v>
      </c>
      <c r="AC3170" s="1">
        <v>0</v>
      </c>
      <c r="AD3170" s="1">
        <v>0</v>
      </c>
      <c r="AE3170" s="1">
        <v>0</v>
      </c>
      <c r="AF3170" s="1">
        <v>300</v>
      </c>
      <c r="AG3170" s="1">
        <v>0</v>
      </c>
      <c r="AH3170" s="1">
        <v>400</v>
      </c>
      <c r="AI3170" s="1">
        <v>700</v>
      </c>
      <c r="AJ3170" s="1" t="s">
        <v>1524</v>
      </c>
      <c r="AK3170" s="1" t="s">
        <v>12449</v>
      </c>
      <c r="AL3170" s="1" t="s">
        <v>12450</v>
      </c>
      <c r="AM3170" s="1" t="s">
        <v>16</v>
      </c>
      <c r="AN3170" s="1" t="s">
        <v>23097</v>
      </c>
      <c r="AO3170" s="1" t="s">
        <v>86</v>
      </c>
      <c r="AP3170" s="1" t="s">
        <v>57</v>
      </c>
      <c r="AQ3170" s="1" t="s">
        <v>25</v>
      </c>
      <c r="AR3170" s="1" t="s">
        <v>30</v>
      </c>
      <c r="AS3170" s="1" t="s">
        <v>23090</v>
      </c>
      <c r="AT3170" s="1" t="s">
        <v>101</v>
      </c>
    </row>
    <row r="3171" spans="1:46" x14ac:dyDescent="0.25">
      <c r="A3171" s="1" t="s">
        <v>19270</v>
      </c>
      <c r="B3171" s="2" t="s">
        <v>23101</v>
      </c>
      <c r="C3171" s="2" t="s">
        <v>23104</v>
      </c>
      <c r="D3171" s="1">
        <v>1</v>
      </c>
      <c r="E3171" s="1">
        <v>5</v>
      </c>
      <c r="F3171" s="1">
        <v>5</v>
      </c>
      <c r="G3171" s="1">
        <v>11</v>
      </c>
      <c r="H3171" s="6">
        <v>0.45454545454545453</v>
      </c>
      <c r="I3171">
        <v>0</v>
      </c>
      <c r="J3171" s="1">
        <v>34</v>
      </c>
      <c r="K3171" s="1">
        <v>0</v>
      </c>
      <c r="L3171" s="1">
        <v>731</v>
      </c>
      <c r="M3171" s="6">
        <v>0.02</v>
      </c>
      <c r="N3171" s="4">
        <v>3120</v>
      </c>
      <c r="O3171" s="4">
        <v>260</v>
      </c>
      <c r="P3171" s="4">
        <v>160</v>
      </c>
      <c r="Q3171" s="3">
        <v>0.34</v>
      </c>
      <c r="R3171" s="1">
        <v>36</v>
      </c>
      <c r="S3171" s="1">
        <v>160</v>
      </c>
      <c r="T3171" s="1">
        <v>9</v>
      </c>
      <c r="U3171" s="1">
        <v>1</v>
      </c>
      <c r="V3171" s="1">
        <v>16</v>
      </c>
      <c r="W3171" s="1">
        <v>0</v>
      </c>
      <c r="X3171" s="1">
        <v>1</v>
      </c>
      <c r="Y3171" s="1">
        <v>1</v>
      </c>
      <c r="Z3171" s="1">
        <v>3</v>
      </c>
      <c r="AA3171" s="1">
        <v>0</v>
      </c>
      <c r="AB3171" s="1">
        <v>0</v>
      </c>
      <c r="AC3171" s="1">
        <v>0</v>
      </c>
      <c r="AD3171" s="1">
        <v>0</v>
      </c>
      <c r="AE3171" s="1">
        <v>0</v>
      </c>
      <c r="AF3171" s="1">
        <v>0</v>
      </c>
      <c r="AG3171" s="1">
        <v>0</v>
      </c>
      <c r="AH3171" s="1">
        <v>0</v>
      </c>
      <c r="AI3171" s="1">
        <v>0</v>
      </c>
      <c r="AJ3171" s="1" t="s">
        <v>6705</v>
      </c>
      <c r="AK3171" s="1" t="s">
        <v>6706</v>
      </c>
      <c r="AL3171" s="1" t="s">
        <v>6707</v>
      </c>
      <c r="AM3171" s="1" t="s">
        <v>12</v>
      </c>
      <c r="AN3171" s="1" t="s">
        <v>23097</v>
      </c>
      <c r="AO3171" s="1" t="s">
        <v>86</v>
      </c>
      <c r="AP3171" s="1" t="s">
        <v>57</v>
      </c>
      <c r="AQ3171" s="1" t="s">
        <v>14</v>
      </c>
      <c r="AR3171" s="1" t="s">
        <v>19</v>
      </c>
      <c r="AS3171" s="1" t="s">
        <v>23090</v>
      </c>
      <c r="AT3171" s="1" t="s">
        <v>26</v>
      </c>
    </row>
    <row r="3172" spans="1:46" x14ac:dyDescent="0.25">
      <c r="A3172" s="1" t="s">
        <v>19269</v>
      </c>
      <c r="B3172" s="2" t="s">
        <v>23101</v>
      </c>
      <c r="C3172" s="2" t="s">
        <v>23104</v>
      </c>
      <c r="D3172" s="1">
        <v>2</v>
      </c>
      <c r="E3172" s="1">
        <v>2</v>
      </c>
      <c r="F3172" s="1">
        <v>6</v>
      </c>
      <c r="G3172" s="1">
        <v>10</v>
      </c>
      <c r="H3172" s="6">
        <v>0.6</v>
      </c>
      <c r="I3172">
        <v>0</v>
      </c>
      <c r="J3172" s="1">
        <v>38</v>
      </c>
      <c r="K3172" s="1">
        <v>0</v>
      </c>
      <c r="L3172" s="1">
        <v>514</v>
      </c>
      <c r="M3172" s="6">
        <v>0.13</v>
      </c>
      <c r="N3172" s="4">
        <v>2400</v>
      </c>
      <c r="O3172" s="4">
        <v>220</v>
      </c>
      <c r="P3172" s="4">
        <v>160</v>
      </c>
      <c r="Q3172" s="3">
        <v>0.39</v>
      </c>
      <c r="R3172" s="1">
        <v>24</v>
      </c>
      <c r="S3172" s="1">
        <v>160</v>
      </c>
      <c r="T3172" s="1">
        <v>17</v>
      </c>
      <c r="U3172" s="1">
        <v>0</v>
      </c>
      <c r="V3172" s="1">
        <v>16</v>
      </c>
      <c r="W3172" s="1">
        <v>0</v>
      </c>
      <c r="X3172" s="1">
        <v>0</v>
      </c>
      <c r="Y3172" s="1">
        <v>1</v>
      </c>
      <c r="Z3172" s="1">
        <v>0</v>
      </c>
      <c r="AA3172" s="1">
        <v>1</v>
      </c>
      <c r="AB3172" s="1">
        <v>0</v>
      </c>
      <c r="AC3172" s="1">
        <v>0</v>
      </c>
      <c r="AD3172" s="1">
        <v>0</v>
      </c>
      <c r="AE3172" s="1">
        <v>0</v>
      </c>
      <c r="AF3172" s="1">
        <v>60</v>
      </c>
      <c r="AG3172" s="1">
        <v>0</v>
      </c>
      <c r="AH3172" s="1">
        <v>280</v>
      </c>
      <c r="AI3172" s="1">
        <v>340</v>
      </c>
      <c r="AJ3172" s="1" t="s">
        <v>6702</v>
      </c>
      <c r="AK3172" s="1" t="s">
        <v>6703</v>
      </c>
      <c r="AL3172" s="1" t="s">
        <v>6704</v>
      </c>
      <c r="AM3172" s="1" t="s">
        <v>12</v>
      </c>
      <c r="AN3172" s="1" t="s">
        <v>23097</v>
      </c>
      <c r="AO3172" s="1" t="s">
        <v>364</v>
      </c>
      <c r="AP3172" s="1" t="s">
        <v>57</v>
      </c>
      <c r="AQ3172" s="1" t="s">
        <v>25</v>
      </c>
      <c r="AR3172" s="1" t="s">
        <v>19</v>
      </c>
      <c r="AS3172" s="1" t="s">
        <v>23091</v>
      </c>
      <c r="AT3172" s="1" t="s">
        <v>26</v>
      </c>
    </row>
    <row r="3173" spans="1:46" x14ac:dyDescent="0.25">
      <c r="A3173" s="1" t="s">
        <v>17287</v>
      </c>
      <c r="B3173" s="2" t="s">
        <v>23101</v>
      </c>
      <c r="C3173" s="2" t="s">
        <v>23104</v>
      </c>
      <c r="D3173" s="1">
        <v>0</v>
      </c>
      <c r="E3173" s="1">
        <v>1</v>
      </c>
      <c r="F3173" s="1">
        <v>1</v>
      </c>
      <c r="G3173" s="1">
        <v>2</v>
      </c>
      <c r="H3173" s="6">
        <v>0.5</v>
      </c>
      <c r="I3173">
        <v>1</v>
      </c>
      <c r="J3173" s="1">
        <v>32</v>
      </c>
      <c r="K3173" s="1">
        <v>0</v>
      </c>
      <c r="L3173" s="1">
        <v>605</v>
      </c>
      <c r="M3173" s="6">
        <v>3.42</v>
      </c>
      <c r="N3173" s="4">
        <v>2160</v>
      </c>
      <c r="O3173" s="4">
        <v>180</v>
      </c>
      <c r="P3173" s="4">
        <v>300</v>
      </c>
      <c r="Q3173" s="3">
        <v>0.39</v>
      </c>
      <c r="R3173" s="1">
        <v>36</v>
      </c>
      <c r="S3173" s="1">
        <v>300</v>
      </c>
      <c r="T3173" s="1">
        <v>8</v>
      </c>
      <c r="U3173" s="1">
        <v>0</v>
      </c>
      <c r="V3173" s="1">
        <v>16</v>
      </c>
      <c r="W3173" s="1">
        <v>1</v>
      </c>
      <c r="X3173" s="1">
        <v>0</v>
      </c>
      <c r="Y3173" s="1">
        <v>1</v>
      </c>
      <c r="Z3173" s="1">
        <v>4</v>
      </c>
      <c r="AA3173" s="1">
        <v>0</v>
      </c>
      <c r="AB3173" s="1">
        <v>1</v>
      </c>
      <c r="AC3173" s="1">
        <v>0</v>
      </c>
      <c r="AD3173" s="1">
        <v>0</v>
      </c>
      <c r="AE3173" s="1">
        <v>8299</v>
      </c>
      <c r="AF3173" s="1">
        <v>4852</v>
      </c>
      <c r="AG3173" s="1">
        <v>40</v>
      </c>
      <c r="AH3173" s="1">
        <v>300</v>
      </c>
      <c r="AI3173" s="1">
        <v>13491</v>
      </c>
      <c r="AJ3173" s="1" t="s">
        <v>880</v>
      </c>
      <c r="AK3173" s="1" t="s">
        <v>881</v>
      </c>
      <c r="AL3173" s="1" t="s">
        <v>882</v>
      </c>
      <c r="AM3173" s="1" t="s">
        <v>16</v>
      </c>
      <c r="AN3173" s="1" t="s">
        <v>23097</v>
      </c>
      <c r="AO3173" s="1" t="s">
        <v>364</v>
      </c>
      <c r="AP3173" s="1" t="s">
        <v>86</v>
      </c>
      <c r="AQ3173" s="1" t="s">
        <v>25</v>
      </c>
      <c r="AR3173" s="1" t="s">
        <v>19</v>
      </c>
      <c r="AS3173" s="1" t="s">
        <v>23090</v>
      </c>
      <c r="AT3173" s="1" t="s">
        <v>101</v>
      </c>
    </row>
    <row r="3174" spans="1:46" x14ac:dyDescent="0.25">
      <c r="A3174" s="1" t="s">
        <v>21569</v>
      </c>
      <c r="B3174" s="2" t="s">
        <v>23101</v>
      </c>
      <c r="C3174" s="2" t="s">
        <v>23105</v>
      </c>
      <c r="D3174" s="1">
        <v>0</v>
      </c>
      <c r="E3174" s="1">
        <v>1</v>
      </c>
      <c r="F3174" s="1">
        <v>1</v>
      </c>
      <c r="G3174" s="1">
        <v>2</v>
      </c>
      <c r="H3174" s="6">
        <v>0.5</v>
      </c>
      <c r="I3174">
        <v>0</v>
      </c>
      <c r="J3174" s="1">
        <v>33</v>
      </c>
      <c r="K3174" s="1">
        <v>1</v>
      </c>
      <c r="L3174" s="1">
        <v>464</v>
      </c>
      <c r="M3174" s="6">
        <v>0.36</v>
      </c>
      <c r="N3174" s="4">
        <v>2200</v>
      </c>
      <c r="O3174" s="4">
        <v>150</v>
      </c>
      <c r="P3174" s="4">
        <v>200</v>
      </c>
      <c r="Q3174" s="3">
        <v>0.45</v>
      </c>
      <c r="R3174" s="1">
        <v>12</v>
      </c>
      <c r="S3174" s="1">
        <v>200</v>
      </c>
      <c r="T3174" s="1">
        <v>32</v>
      </c>
      <c r="U3174" s="1">
        <v>1</v>
      </c>
      <c r="V3174" s="1">
        <v>16</v>
      </c>
      <c r="W3174" s="1">
        <v>0</v>
      </c>
      <c r="X3174" s="1">
        <v>0</v>
      </c>
      <c r="Y3174" s="1">
        <v>1</v>
      </c>
      <c r="Z3174" s="1">
        <v>2</v>
      </c>
      <c r="AA3174" s="1">
        <v>0</v>
      </c>
      <c r="AB3174" s="1">
        <v>0</v>
      </c>
      <c r="AC3174" s="1">
        <v>0</v>
      </c>
      <c r="AD3174" s="1">
        <v>0</v>
      </c>
      <c r="AE3174" s="1">
        <v>0</v>
      </c>
      <c r="AF3174" s="1">
        <v>0</v>
      </c>
      <c r="AG3174" s="1">
        <v>40</v>
      </c>
      <c r="AH3174" s="1">
        <v>537</v>
      </c>
      <c r="AI3174" s="1">
        <v>577</v>
      </c>
      <c r="AJ3174" s="1" t="s">
        <v>13004</v>
      </c>
      <c r="AK3174" s="1" t="s">
        <v>13005</v>
      </c>
      <c r="AL3174" s="1" t="s">
        <v>13006</v>
      </c>
      <c r="AM3174" s="1" t="s">
        <v>12</v>
      </c>
      <c r="AN3174" s="1" t="s">
        <v>23098</v>
      </c>
      <c r="AO3174" s="1" t="s">
        <v>86</v>
      </c>
      <c r="AP3174" s="1" t="s">
        <v>57</v>
      </c>
      <c r="AQ3174" s="1" t="s">
        <v>25</v>
      </c>
      <c r="AR3174" s="1" t="s">
        <v>19</v>
      </c>
      <c r="AS3174" s="1" t="s">
        <v>23090</v>
      </c>
      <c r="AT3174" s="1" t="s">
        <v>26</v>
      </c>
    </row>
    <row r="3175" spans="1:46" x14ac:dyDescent="0.25">
      <c r="A3175" s="1" t="s">
        <v>22562</v>
      </c>
      <c r="B3175" s="2" t="s">
        <v>23101</v>
      </c>
      <c r="C3175" s="2" t="s">
        <v>23105</v>
      </c>
      <c r="D3175" s="1">
        <v>0</v>
      </c>
      <c r="E3175" s="1">
        <v>0</v>
      </c>
      <c r="F3175" s="1">
        <v>1</v>
      </c>
      <c r="G3175" s="1">
        <v>1</v>
      </c>
      <c r="H3175" s="6">
        <v>1</v>
      </c>
      <c r="I3175">
        <v>1</v>
      </c>
      <c r="J3175" s="1">
        <v>49</v>
      </c>
      <c r="K3175" s="1">
        <v>1</v>
      </c>
      <c r="L3175" s="1">
        <v>680</v>
      </c>
      <c r="M3175" s="6">
        <v>7.0000000000000007E-2</v>
      </c>
      <c r="N3175" s="4">
        <v>5000</v>
      </c>
      <c r="O3175" s="4">
        <v>400</v>
      </c>
      <c r="P3175" s="4">
        <v>300</v>
      </c>
      <c r="Q3175" s="3">
        <v>0.27</v>
      </c>
      <c r="R3175" s="1">
        <v>12</v>
      </c>
      <c r="S3175" s="1">
        <v>300</v>
      </c>
      <c r="T3175" s="1">
        <v>18</v>
      </c>
      <c r="U3175" s="1">
        <v>1</v>
      </c>
      <c r="V3175" s="1">
        <v>16</v>
      </c>
      <c r="W3175" s="1">
        <v>1</v>
      </c>
      <c r="X3175" s="1">
        <v>0</v>
      </c>
      <c r="Y3175" s="1">
        <v>0</v>
      </c>
      <c r="Z3175" s="1">
        <v>3</v>
      </c>
      <c r="AA3175" s="1">
        <v>1</v>
      </c>
      <c r="AB3175" s="1">
        <v>1</v>
      </c>
      <c r="AC3175" s="1">
        <v>0</v>
      </c>
      <c r="AD3175" s="1">
        <v>0</v>
      </c>
      <c r="AE3175" s="1">
        <v>0</v>
      </c>
      <c r="AF3175" s="1">
        <v>0</v>
      </c>
      <c r="AG3175" s="1">
        <v>0</v>
      </c>
      <c r="AH3175" s="1">
        <v>0</v>
      </c>
      <c r="AI3175" s="1">
        <v>0</v>
      </c>
      <c r="AJ3175" s="1" t="s">
        <v>15634</v>
      </c>
      <c r="AK3175" s="1" t="s">
        <v>15635</v>
      </c>
      <c r="AL3175" s="1" t="s">
        <v>15636</v>
      </c>
      <c r="AM3175" s="1" t="s">
        <v>16</v>
      </c>
      <c r="AN3175" s="1" t="s">
        <v>23098</v>
      </c>
      <c r="AO3175" s="1" t="s">
        <v>86</v>
      </c>
      <c r="AP3175" s="1" t="s">
        <v>86</v>
      </c>
      <c r="AQ3175" s="1" t="s">
        <v>25</v>
      </c>
      <c r="AR3175" s="1" t="s">
        <v>30</v>
      </c>
      <c r="AS3175" s="1" t="s">
        <v>23091</v>
      </c>
      <c r="AT3175" s="1" t="s">
        <v>101</v>
      </c>
    </row>
    <row r="3176" spans="1:46" x14ac:dyDescent="0.25">
      <c r="A3176" s="1" t="s">
        <v>22002</v>
      </c>
      <c r="B3176" s="2" t="s">
        <v>23101</v>
      </c>
      <c r="C3176" s="2" t="s">
        <v>23105</v>
      </c>
      <c r="D3176" s="1">
        <v>2</v>
      </c>
      <c r="E3176" s="1">
        <v>2</v>
      </c>
      <c r="F3176" s="1">
        <v>2</v>
      </c>
      <c r="G3176" s="1">
        <v>6</v>
      </c>
      <c r="H3176" s="6">
        <v>0.33333333333333331</v>
      </c>
      <c r="I3176">
        <v>0</v>
      </c>
      <c r="J3176" s="1">
        <v>37</v>
      </c>
      <c r="K3176" s="1">
        <v>1</v>
      </c>
      <c r="L3176" s="1">
        <v>661</v>
      </c>
      <c r="M3176" s="6">
        <v>0.13</v>
      </c>
      <c r="N3176" s="4">
        <v>3500</v>
      </c>
      <c r="O3176" s="4">
        <v>280</v>
      </c>
      <c r="P3176" s="4">
        <v>250</v>
      </c>
      <c r="Q3176" s="3">
        <v>0.31</v>
      </c>
      <c r="R3176" s="1">
        <v>24</v>
      </c>
      <c r="S3176" s="1">
        <v>250</v>
      </c>
      <c r="T3176" s="1">
        <v>51</v>
      </c>
      <c r="U3176" s="1">
        <v>1</v>
      </c>
      <c r="V3176" s="1">
        <v>16</v>
      </c>
      <c r="W3176" s="1">
        <v>1</v>
      </c>
      <c r="X3176" s="1">
        <v>1</v>
      </c>
      <c r="Y3176" s="1">
        <v>1</v>
      </c>
      <c r="Z3176" s="1">
        <v>3</v>
      </c>
      <c r="AA3176" s="1">
        <v>0</v>
      </c>
      <c r="AB3176" s="1">
        <v>0</v>
      </c>
      <c r="AC3176" s="1">
        <v>0</v>
      </c>
      <c r="AD3176" s="1">
        <v>0</v>
      </c>
      <c r="AE3176" s="1">
        <v>117</v>
      </c>
      <c r="AF3176" s="1">
        <v>0</v>
      </c>
      <c r="AG3176" s="1">
        <v>0</v>
      </c>
      <c r="AH3176" s="1">
        <v>0</v>
      </c>
      <c r="AI3176" s="1">
        <v>117</v>
      </c>
      <c r="AJ3176" s="1" t="s">
        <v>14139</v>
      </c>
      <c r="AK3176" s="1" t="s">
        <v>14140</v>
      </c>
      <c r="AL3176" s="1" t="s">
        <v>14141</v>
      </c>
      <c r="AM3176" s="1" t="s">
        <v>12</v>
      </c>
      <c r="AN3176" s="1" t="s">
        <v>23098</v>
      </c>
      <c r="AO3176" s="1" t="s">
        <v>86</v>
      </c>
      <c r="AP3176" s="1" t="s">
        <v>86</v>
      </c>
      <c r="AQ3176" s="1" t="s">
        <v>14</v>
      </c>
      <c r="AR3176" s="1" t="s">
        <v>19</v>
      </c>
      <c r="AS3176" s="1" t="s">
        <v>23090</v>
      </c>
      <c r="AT3176" s="1" t="s">
        <v>26</v>
      </c>
    </row>
    <row r="3177" spans="1:46" x14ac:dyDescent="0.25">
      <c r="A3177" s="1" t="s">
        <v>17149</v>
      </c>
      <c r="B3177" s="2" t="s">
        <v>23101</v>
      </c>
      <c r="C3177" s="2" t="s">
        <v>23105</v>
      </c>
      <c r="D3177" s="1">
        <v>0</v>
      </c>
      <c r="E3177" s="1">
        <v>1</v>
      </c>
      <c r="F3177" s="1">
        <v>1</v>
      </c>
      <c r="G3177" s="1">
        <v>2</v>
      </c>
      <c r="H3177" s="6">
        <v>0.5</v>
      </c>
      <c r="I3177">
        <v>1</v>
      </c>
      <c r="J3177" s="1">
        <v>34</v>
      </c>
      <c r="K3177" s="1">
        <v>1</v>
      </c>
      <c r="L3177" s="1">
        <v>506</v>
      </c>
      <c r="M3177" s="6">
        <v>0.71</v>
      </c>
      <c r="N3177" s="4">
        <v>1680</v>
      </c>
      <c r="O3177" s="4">
        <v>140</v>
      </c>
      <c r="P3177" s="4">
        <v>300</v>
      </c>
      <c r="Q3177" s="3">
        <v>0.35</v>
      </c>
      <c r="R3177" s="1">
        <v>12</v>
      </c>
      <c r="S3177" s="1">
        <v>300</v>
      </c>
      <c r="T3177" s="1">
        <v>60</v>
      </c>
      <c r="U3177" s="1">
        <v>0</v>
      </c>
      <c r="V3177" s="1">
        <v>16</v>
      </c>
      <c r="W3177" s="1">
        <v>0</v>
      </c>
      <c r="X3177" s="1">
        <v>0</v>
      </c>
      <c r="Y3177" s="1">
        <v>1</v>
      </c>
      <c r="Z3177" s="1">
        <v>3</v>
      </c>
      <c r="AA3177" s="1">
        <v>1</v>
      </c>
      <c r="AB3177" s="1">
        <v>1</v>
      </c>
      <c r="AC3177" s="1">
        <v>0</v>
      </c>
      <c r="AD3177" s="1">
        <v>0</v>
      </c>
      <c r="AE3177" s="1">
        <v>0</v>
      </c>
      <c r="AF3177" s="1">
        <v>482</v>
      </c>
      <c r="AG3177" s="1">
        <v>0</v>
      </c>
      <c r="AH3177" s="1">
        <v>760</v>
      </c>
      <c r="AI3177" s="1">
        <v>1242</v>
      </c>
      <c r="AJ3177" s="1" t="s">
        <v>430</v>
      </c>
      <c r="AK3177" s="1" t="s">
        <v>431</v>
      </c>
      <c r="AL3177" s="1" t="s">
        <v>432</v>
      </c>
      <c r="AM3177" s="1" t="s">
        <v>16</v>
      </c>
      <c r="AN3177" s="1" t="s">
        <v>23098</v>
      </c>
      <c r="AO3177" s="1" t="s">
        <v>364</v>
      </c>
      <c r="AP3177" s="1" t="s">
        <v>57</v>
      </c>
      <c r="AQ3177" s="1" t="s">
        <v>25</v>
      </c>
      <c r="AR3177" s="1" t="s">
        <v>19</v>
      </c>
      <c r="AS3177" s="1" t="s">
        <v>23091</v>
      </c>
      <c r="AT3177" s="1" t="s">
        <v>101</v>
      </c>
    </row>
    <row r="3178" spans="1:46" x14ac:dyDescent="0.25">
      <c r="A3178" s="1" t="s">
        <v>17163</v>
      </c>
      <c r="B3178" s="2" t="s">
        <v>23101</v>
      </c>
      <c r="C3178" s="2" t="s">
        <v>23105</v>
      </c>
      <c r="D3178" s="1">
        <v>0</v>
      </c>
      <c r="E3178" s="1">
        <v>1</v>
      </c>
      <c r="F3178" s="1">
        <v>1</v>
      </c>
      <c r="G3178" s="1">
        <v>2</v>
      </c>
      <c r="H3178" s="6">
        <v>0.5</v>
      </c>
      <c r="I3178">
        <v>1</v>
      </c>
      <c r="J3178" s="1">
        <v>39</v>
      </c>
      <c r="K3178" s="1">
        <v>1</v>
      </c>
      <c r="L3178" s="1">
        <v>695</v>
      </c>
      <c r="M3178" s="6">
        <v>0.81</v>
      </c>
      <c r="N3178" s="4">
        <v>3000</v>
      </c>
      <c r="O3178" s="4">
        <v>250</v>
      </c>
      <c r="P3178" s="4">
        <v>1000</v>
      </c>
      <c r="Q3178" s="3">
        <v>0.39</v>
      </c>
      <c r="R3178" s="1">
        <v>24</v>
      </c>
      <c r="S3178" s="1">
        <v>1000</v>
      </c>
      <c r="T3178" s="1">
        <v>100</v>
      </c>
      <c r="U3178" s="1">
        <v>0</v>
      </c>
      <c r="V3178" s="1">
        <v>16</v>
      </c>
      <c r="W3178" s="1">
        <v>1</v>
      </c>
      <c r="X3178" s="1">
        <v>1</v>
      </c>
      <c r="Y3178" s="1">
        <v>0</v>
      </c>
      <c r="Z3178" s="1">
        <v>5</v>
      </c>
      <c r="AA3178" s="1">
        <v>0</v>
      </c>
      <c r="AB3178" s="1">
        <v>1</v>
      </c>
      <c r="AC3178" s="1">
        <v>0</v>
      </c>
      <c r="AD3178" s="1">
        <v>776</v>
      </c>
      <c r="AE3178" s="1">
        <v>667</v>
      </c>
      <c r="AF3178" s="1">
        <v>500</v>
      </c>
      <c r="AG3178" s="1">
        <v>50</v>
      </c>
      <c r="AH3178" s="1">
        <v>1000</v>
      </c>
      <c r="AI3178" s="1">
        <v>2993</v>
      </c>
      <c r="AJ3178" s="1" t="s">
        <v>472</v>
      </c>
      <c r="AK3178" s="1" t="s">
        <v>473</v>
      </c>
      <c r="AL3178" s="1" t="s">
        <v>474</v>
      </c>
      <c r="AM3178" s="1" t="s">
        <v>16</v>
      </c>
      <c r="AN3178" s="1" t="s">
        <v>23098</v>
      </c>
      <c r="AO3178" s="1" t="s">
        <v>364</v>
      </c>
      <c r="AP3178" s="1" t="s">
        <v>86</v>
      </c>
      <c r="AQ3178" s="1" t="s">
        <v>14</v>
      </c>
      <c r="AR3178" s="1" t="s">
        <v>30</v>
      </c>
      <c r="AS3178" s="1" t="s">
        <v>23090</v>
      </c>
      <c r="AT3178" s="1" t="s">
        <v>101</v>
      </c>
    </row>
    <row r="3179" spans="1:46" x14ac:dyDescent="0.25">
      <c r="A3179" s="1" t="s">
        <v>19197</v>
      </c>
      <c r="B3179" s="2" t="s">
        <v>23101</v>
      </c>
      <c r="C3179" s="2" t="s">
        <v>23105</v>
      </c>
      <c r="D3179" s="1">
        <v>1</v>
      </c>
      <c r="E3179" s="1">
        <v>1</v>
      </c>
      <c r="F3179" s="1">
        <v>1</v>
      </c>
      <c r="G3179" s="1">
        <v>3</v>
      </c>
      <c r="H3179" s="6">
        <v>0.33333333333333331</v>
      </c>
      <c r="I3179">
        <v>0</v>
      </c>
      <c r="J3179" s="1">
        <v>33</v>
      </c>
      <c r="K3179" s="1">
        <v>0</v>
      </c>
      <c r="L3179" s="1">
        <v>683</v>
      </c>
      <c r="M3179" s="6">
        <v>0.82</v>
      </c>
      <c r="N3179" s="4">
        <v>2200</v>
      </c>
      <c r="O3179" s="4">
        <v>150</v>
      </c>
      <c r="P3179" s="4">
        <v>800</v>
      </c>
      <c r="Q3179" s="3">
        <v>0.32</v>
      </c>
      <c r="R3179" s="1">
        <v>24</v>
      </c>
      <c r="S3179" s="1">
        <v>800</v>
      </c>
      <c r="T3179" s="1">
        <v>71</v>
      </c>
      <c r="U3179" s="1">
        <v>0</v>
      </c>
      <c r="V3179" s="1">
        <v>16</v>
      </c>
      <c r="W3179" s="1">
        <v>0</v>
      </c>
      <c r="X3179" s="1">
        <v>1</v>
      </c>
      <c r="Y3179" s="1">
        <v>1</v>
      </c>
      <c r="Z3179" s="1">
        <v>0</v>
      </c>
      <c r="AA3179" s="1">
        <v>1</v>
      </c>
      <c r="AB3179" s="1">
        <v>0</v>
      </c>
      <c r="AC3179" s="1">
        <v>382</v>
      </c>
      <c r="AD3179" s="1">
        <v>292</v>
      </c>
      <c r="AE3179" s="1">
        <v>273</v>
      </c>
      <c r="AF3179" s="1">
        <v>0</v>
      </c>
      <c r="AG3179" s="1">
        <v>0</v>
      </c>
      <c r="AH3179" s="1">
        <v>750</v>
      </c>
      <c r="AI3179" s="1">
        <v>1697</v>
      </c>
      <c r="AJ3179" s="1" t="s">
        <v>6496</v>
      </c>
      <c r="AK3179" s="1" t="s">
        <v>6497</v>
      </c>
      <c r="AL3179" s="1" t="s">
        <v>6498</v>
      </c>
      <c r="AM3179" s="1" t="s">
        <v>12</v>
      </c>
      <c r="AN3179" s="1" t="s">
        <v>23097</v>
      </c>
      <c r="AO3179" s="1" t="s">
        <v>364</v>
      </c>
      <c r="AP3179" s="1" t="s">
        <v>57</v>
      </c>
      <c r="AQ3179" s="1" t="s">
        <v>14</v>
      </c>
      <c r="AR3179" s="1" t="s">
        <v>19</v>
      </c>
      <c r="AS3179" s="1" t="s">
        <v>23091</v>
      </c>
      <c r="AT3179" s="1" t="s">
        <v>26</v>
      </c>
    </row>
    <row r="3180" spans="1:46" x14ac:dyDescent="0.25">
      <c r="A3180" s="1" t="s">
        <v>18148</v>
      </c>
      <c r="B3180" s="2" t="s">
        <v>23101</v>
      </c>
      <c r="C3180" s="2" t="s">
        <v>23105</v>
      </c>
      <c r="D3180" s="1">
        <v>0</v>
      </c>
      <c r="E3180" s="1">
        <v>0</v>
      </c>
      <c r="F3180" s="1">
        <v>2</v>
      </c>
      <c r="G3180" s="1">
        <v>2</v>
      </c>
      <c r="H3180" s="6">
        <v>1</v>
      </c>
      <c r="I3180">
        <v>0</v>
      </c>
      <c r="J3180" s="1">
        <v>37</v>
      </c>
      <c r="K3180" s="1">
        <v>1</v>
      </c>
      <c r="L3180" s="1">
        <v>645</v>
      </c>
      <c r="M3180" s="6">
        <v>0.6</v>
      </c>
      <c r="N3180" s="4">
        <v>2500</v>
      </c>
      <c r="O3180" s="4">
        <v>160</v>
      </c>
      <c r="P3180" s="4">
        <v>100</v>
      </c>
      <c r="Q3180" s="3">
        <v>0.39</v>
      </c>
      <c r="R3180" s="1">
        <v>12</v>
      </c>
      <c r="S3180" s="1">
        <v>100</v>
      </c>
      <c r="T3180" s="1">
        <v>8</v>
      </c>
      <c r="U3180" s="1">
        <v>1</v>
      </c>
      <c r="V3180" s="1">
        <v>16</v>
      </c>
      <c r="W3180" s="1">
        <v>0</v>
      </c>
      <c r="X3180" s="1">
        <v>0</v>
      </c>
      <c r="Y3180" s="1">
        <v>1</v>
      </c>
      <c r="Z3180" s="1">
        <v>3</v>
      </c>
      <c r="AA3180" s="1">
        <v>0</v>
      </c>
      <c r="AB3180" s="1">
        <v>0</v>
      </c>
      <c r="AC3180" s="1">
        <v>800</v>
      </c>
      <c r="AD3180" s="1">
        <v>0</v>
      </c>
      <c r="AE3180" s="1">
        <v>300</v>
      </c>
      <c r="AF3180" s="1">
        <v>0</v>
      </c>
      <c r="AG3180" s="1">
        <v>0</v>
      </c>
      <c r="AH3180" s="1">
        <v>800</v>
      </c>
      <c r="AI3180" s="1">
        <v>1900</v>
      </c>
      <c r="AJ3180" s="1" t="s">
        <v>3502</v>
      </c>
      <c r="AK3180" s="1" t="s">
        <v>3503</v>
      </c>
      <c r="AL3180" s="1" t="s">
        <v>3504</v>
      </c>
      <c r="AM3180" s="1" t="s">
        <v>12</v>
      </c>
      <c r="AN3180" s="1" t="s">
        <v>23098</v>
      </c>
      <c r="AO3180" s="1" t="s">
        <v>86</v>
      </c>
      <c r="AP3180" s="1" t="s">
        <v>57</v>
      </c>
      <c r="AQ3180" s="1" t="s">
        <v>25</v>
      </c>
      <c r="AR3180" s="1" t="s">
        <v>19</v>
      </c>
      <c r="AS3180" s="1" t="s">
        <v>23090</v>
      </c>
      <c r="AT3180" s="1" t="s">
        <v>26</v>
      </c>
    </row>
    <row r="3181" spans="1:46" x14ac:dyDescent="0.25">
      <c r="A3181" s="1" t="s">
        <v>20378</v>
      </c>
      <c r="B3181" s="2" t="s">
        <v>23101</v>
      </c>
      <c r="C3181" s="2" t="s">
        <v>23106</v>
      </c>
      <c r="D3181" s="1">
        <v>0</v>
      </c>
      <c r="E3181" s="1">
        <v>0</v>
      </c>
      <c r="F3181" s="1">
        <v>1</v>
      </c>
      <c r="G3181" s="1">
        <v>1</v>
      </c>
      <c r="H3181" s="6">
        <v>1</v>
      </c>
      <c r="I3181">
        <v>0</v>
      </c>
      <c r="J3181" s="1">
        <v>30</v>
      </c>
      <c r="K3181" s="1">
        <v>1</v>
      </c>
      <c r="L3181" s="1">
        <v>628</v>
      </c>
      <c r="M3181" s="6">
        <v>0.46</v>
      </c>
      <c r="N3181" s="4">
        <v>2700</v>
      </c>
      <c r="O3181" s="4">
        <v>225</v>
      </c>
      <c r="P3181" s="4">
        <v>400</v>
      </c>
      <c r="Q3181" s="3">
        <v>0.35</v>
      </c>
      <c r="R3181" s="1">
        <v>24</v>
      </c>
      <c r="S3181" s="1">
        <v>400</v>
      </c>
      <c r="T3181" s="1">
        <v>44</v>
      </c>
      <c r="U3181" s="1">
        <v>1</v>
      </c>
      <c r="V3181" s="1">
        <v>16</v>
      </c>
      <c r="W3181" s="1">
        <v>0</v>
      </c>
      <c r="X3181" s="1">
        <v>0</v>
      </c>
      <c r="Y3181" s="1">
        <v>1</v>
      </c>
      <c r="Z3181" s="1">
        <v>5</v>
      </c>
      <c r="AA3181" s="1">
        <v>0</v>
      </c>
      <c r="AB3181" s="1">
        <v>0</v>
      </c>
      <c r="AC3181" s="1">
        <v>919</v>
      </c>
      <c r="AD3181" s="1">
        <v>0</v>
      </c>
      <c r="AE3181" s="1">
        <v>468</v>
      </c>
      <c r="AF3181" s="1">
        <v>600</v>
      </c>
      <c r="AG3181" s="1">
        <v>0</v>
      </c>
      <c r="AH3181" s="1">
        <v>0</v>
      </c>
      <c r="AI3181" s="1">
        <v>1987</v>
      </c>
      <c r="AJ3181" s="1" t="s">
        <v>1301</v>
      </c>
      <c r="AK3181" s="1" t="s">
        <v>9771</v>
      </c>
      <c r="AL3181" s="1" t="s">
        <v>9772</v>
      </c>
      <c r="AM3181" s="1" t="s">
        <v>12</v>
      </c>
      <c r="AN3181" s="1" t="s">
        <v>23098</v>
      </c>
      <c r="AO3181" s="1" t="s">
        <v>86</v>
      </c>
      <c r="AP3181" s="1" t="s">
        <v>57</v>
      </c>
      <c r="AQ3181" s="1" t="s">
        <v>25</v>
      </c>
      <c r="AR3181" s="1" t="s">
        <v>19</v>
      </c>
      <c r="AS3181" s="1" t="s">
        <v>23090</v>
      </c>
      <c r="AT3181" s="1" t="s">
        <v>26</v>
      </c>
    </row>
    <row r="3182" spans="1:46" x14ac:dyDescent="0.25">
      <c r="A3182" s="1" t="s">
        <v>19884</v>
      </c>
      <c r="B3182" s="2" t="s">
        <v>23101</v>
      </c>
      <c r="C3182" s="2" t="s">
        <v>23106</v>
      </c>
      <c r="D3182" s="1">
        <v>0</v>
      </c>
      <c r="E3182" s="1">
        <v>0</v>
      </c>
      <c r="F3182" s="1">
        <v>1</v>
      </c>
      <c r="G3182" s="1">
        <v>1</v>
      </c>
      <c r="H3182" s="6">
        <v>1</v>
      </c>
      <c r="I3182">
        <v>0</v>
      </c>
      <c r="J3182" s="1">
        <v>40</v>
      </c>
      <c r="K3182" s="1">
        <v>1</v>
      </c>
      <c r="L3182" s="1">
        <v>475</v>
      </c>
      <c r="M3182" s="6">
        <v>0.56999999999999995</v>
      </c>
      <c r="N3182" s="4">
        <v>2400</v>
      </c>
      <c r="O3182" s="4">
        <v>200</v>
      </c>
      <c r="P3182" s="4">
        <v>200</v>
      </c>
      <c r="Q3182" s="3">
        <v>0.36</v>
      </c>
      <c r="R3182" s="1">
        <v>12</v>
      </c>
      <c r="S3182" s="1">
        <v>200</v>
      </c>
      <c r="T3182" s="1">
        <v>24</v>
      </c>
      <c r="U3182" s="1">
        <v>1</v>
      </c>
      <c r="V3182" s="1">
        <v>16</v>
      </c>
      <c r="W3182" s="1">
        <v>0</v>
      </c>
      <c r="X3182" s="1">
        <v>1</v>
      </c>
      <c r="Y3182" s="1">
        <v>1</v>
      </c>
      <c r="Z3182" s="1">
        <v>3</v>
      </c>
      <c r="AA3182" s="1">
        <v>0</v>
      </c>
      <c r="AB3182" s="1">
        <v>0</v>
      </c>
      <c r="AC3182" s="1">
        <v>1400</v>
      </c>
      <c r="AD3182" s="1">
        <v>0</v>
      </c>
      <c r="AE3182" s="1">
        <v>0</v>
      </c>
      <c r="AF3182" s="1">
        <v>0</v>
      </c>
      <c r="AG3182" s="1">
        <v>0</v>
      </c>
      <c r="AH3182" s="1">
        <v>800</v>
      </c>
      <c r="AI3182" s="1">
        <v>2200</v>
      </c>
      <c r="AJ3182" s="1" t="s">
        <v>8423</v>
      </c>
      <c r="AK3182" s="1" t="s">
        <v>8424</v>
      </c>
      <c r="AL3182" s="1" t="s">
        <v>8425</v>
      </c>
      <c r="AM3182" s="1" t="s">
        <v>12</v>
      </c>
      <c r="AN3182" s="1" t="s">
        <v>23098</v>
      </c>
      <c r="AO3182" s="1" t="s">
        <v>86</v>
      </c>
      <c r="AP3182" s="1" t="s">
        <v>57</v>
      </c>
      <c r="AQ3182" s="1" t="s">
        <v>14</v>
      </c>
      <c r="AR3182" s="1" t="s">
        <v>19</v>
      </c>
      <c r="AS3182" s="1" t="s">
        <v>23090</v>
      </c>
      <c r="AT3182" s="1" t="s">
        <v>26</v>
      </c>
    </row>
    <row r="3183" spans="1:46" x14ac:dyDescent="0.25">
      <c r="A3183" s="1" t="s">
        <v>19885</v>
      </c>
      <c r="B3183" s="2" t="s">
        <v>23101</v>
      </c>
      <c r="C3183" s="2" t="s">
        <v>23106</v>
      </c>
      <c r="D3183" s="1">
        <v>0</v>
      </c>
      <c r="E3183" s="1">
        <v>0</v>
      </c>
      <c r="F3183" s="1">
        <v>1</v>
      </c>
      <c r="G3183" s="1">
        <v>1</v>
      </c>
      <c r="H3183" s="6">
        <v>1</v>
      </c>
      <c r="I3183">
        <v>1</v>
      </c>
      <c r="J3183" s="1">
        <v>41</v>
      </c>
      <c r="K3183" s="1">
        <v>0</v>
      </c>
      <c r="L3183" s="1">
        <v>670</v>
      </c>
      <c r="M3183" s="6">
        <v>0.87</v>
      </c>
      <c r="N3183" s="4">
        <v>1600</v>
      </c>
      <c r="O3183" s="4">
        <v>120</v>
      </c>
      <c r="P3183" s="4">
        <v>500</v>
      </c>
      <c r="Q3183" s="3">
        <v>0.3</v>
      </c>
      <c r="R3183" s="1">
        <v>24</v>
      </c>
      <c r="S3183" s="1">
        <v>500</v>
      </c>
      <c r="T3183" s="1">
        <v>50</v>
      </c>
      <c r="U3183" s="1">
        <v>1</v>
      </c>
      <c r="V3183" s="1">
        <v>16</v>
      </c>
      <c r="W3183" s="1">
        <v>0</v>
      </c>
      <c r="X3183" s="1">
        <v>0</v>
      </c>
      <c r="Y3183" s="1">
        <v>1</v>
      </c>
      <c r="Z3183" s="1">
        <v>4</v>
      </c>
      <c r="AA3183" s="1">
        <v>0</v>
      </c>
      <c r="AB3183" s="1">
        <v>1</v>
      </c>
      <c r="AC3183" s="1">
        <v>1494</v>
      </c>
      <c r="AD3183" s="1">
        <v>0</v>
      </c>
      <c r="AE3183" s="1">
        <v>0</v>
      </c>
      <c r="AF3183" s="1">
        <v>0</v>
      </c>
      <c r="AG3183" s="1">
        <v>0</v>
      </c>
      <c r="AH3183" s="1">
        <v>450</v>
      </c>
      <c r="AI3183" s="1">
        <v>1944</v>
      </c>
      <c r="AJ3183" s="1" t="s">
        <v>8426</v>
      </c>
      <c r="AK3183" s="1" t="s">
        <v>8427</v>
      </c>
      <c r="AL3183" s="1" t="s">
        <v>8428</v>
      </c>
      <c r="AM3183" s="1" t="s">
        <v>16</v>
      </c>
      <c r="AN3183" s="1" t="s">
        <v>23097</v>
      </c>
      <c r="AO3183" s="1" t="s">
        <v>86</v>
      </c>
      <c r="AP3183" s="1" t="s">
        <v>57</v>
      </c>
      <c r="AQ3183" s="1" t="s">
        <v>25</v>
      </c>
      <c r="AR3183" s="1" t="s">
        <v>19</v>
      </c>
      <c r="AS3183" s="1" t="s">
        <v>23090</v>
      </c>
      <c r="AT3183" s="1" t="s">
        <v>101</v>
      </c>
    </row>
    <row r="3184" spans="1:46" x14ac:dyDescent="0.25">
      <c r="A3184" s="1" t="s">
        <v>22707</v>
      </c>
      <c r="B3184" s="2" t="s">
        <v>23101</v>
      </c>
      <c r="C3184" s="2" t="s">
        <v>23106</v>
      </c>
      <c r="D3184" s="1">
        <v>3</v>
      </c>
      <c r="E3184" s="1">
        <v>1</v>
      </c>
      <c r="F3184" s="1">
        <v>2</v>
      </c>
      <c r="G3184" s="1">
        <v>6</v>
      </c>
      <c r="H3184" s="6">
        <v>0.33333333333333331</v>
      </c>
      <c r="I3184">
        <v>0</v>
      </c>
      <c r="J3184" s="1">
        <v>36</v>
      </c>
      <c r="K3184" s="1">
        <v>1</v>
      </c>
      <c r="L3184" s="1">
        <v>545</v>
      </c>
      <c r="M3184" s="6">
        <v>0.27</v>
      </c>
      <c r="N3184" s="4">
        <v>6000</v>
      </c>
      <c r="O3184" s="4">
        <v>500</v>
      </c>
      <c r="P3184" s="4">
        <v>600</v>
      </c>
      <c r="Q3184" s="3">
        <v>0.35</v>
      </c>
      <c r="R3184" s="1">
        <v>12</v>
      </c>
      <c r="S3184" s="1">
        <v>600</v>
      </c>
      <c r="T3184" s="1">
        <v>74</v>
      </c>
      <c r="U3184" s="1">
        <v>1</v>
      </c>
      <c r="V3184" s="1">
        <v>16</v>
      </c>
      <c r="W3184" s="1">
        <v>1</v>
      </c>
      <c r="X3184" s="1">
        <v>1</v>
      </c>
      <c r="Y3184" s="1">
        <v>1</v>
      </c>
      <c r="Z3184" s="1">
        <v>1</v>
      </c>
      <c r="AA3184" s="1">
        <v>1</v>
      </c>
      <c r="AB3184" s="1">
        <v>0</v>
      </c>
      <c r="AC3184" s="1">
        <v>362</v>
      </c>
      <c r="AD3184" s="1">
        <v>1100</v>
      </c>
      <c r="AE3184" s="1">
        <v>0</v>
      </c>
      <c r="AF3184" s="1">
        <v>0</v>
      </c>
      <c r="AG3184" s="1">
        <v>0</v>
      </c>
      <c r="AH3184" s="1">
        <v>440</v>
      </c>
      <c r="AI3184" s="1">
        <v>1902</v>
      </c>
      <c r="AJ3184" s="1" t="s">
        <v>16011</v>
      </c>
      <c r="AK3184" s="1" t="s">
        <v>14942</v>
      </c>
      <c r="AL3184" s="1" t="s">
        <v>16012</v>
      </c>
      <c r="AM3184" s="1" t="s">
        <v>12</v>
      </c>
      <c r="AN3184" s="1" t="s">
        <v>23098</v>
      </c>
      <c r="AO3184" s="1" t="s">
        <v>86</v>
      </c>
      <c r="AP3184" s="1" t="s">
        <v>86</v>
      </c>
      <c r="AQ3184" s="1" t="s">
        <v>14</v>
      </c>
      <c r="AR3184" s="1" t="s">
        <v>19</v>
      </c>
      <c r="AS3184" s="1" t="s">
        <v>23091</v>
      </c>
      <c r="AT3184" s="1" t="s">
        <v>26</v>
      </c>
    </row>
    <row r="3185" spans="1:46" x14ac:dyDescent="0.25">
      <c r="A3185" s="1" t="s">
        <v>20457</v>
      </c>
      <c r="B3185" s="2" t="s">
        <v>23101</v>
      </c>
      <c r="C3185" s="2" t="s">
        <v>23106</v>
      </c>
      <c r="D3185" s="1">
        <v>0</v>
      </c>
      <c r="E3185" s="1">
        <v>0</v>
      </c>
      <c r="F3185" s="1">
        <v>1</v>
      </c>
      <c r="G3185" s="1">
        <v>1</v>
      </c>
      <c r="H3185" s="6">
        <v>1</v>
      </c>
      <c r="I3185">
        <v>0</v>
      </c>
      <c r="J3185" s="1">
        <v>34</v>
      </c>
      <c r="K3185" s="1">
        <v>1</v>
      </c>
      <c r="L3185" s="1">
        <v>682</v>
      </c>
      <c r="M3185" s="6">
        <v>0.24</v>
      </c>
      <c r="N3185" s="4">
        <v>2040</v>
      </c>
      <c r="O3185" s="4">
        <v>170</v>
      </c>
      <c r="P3185" s="4">
        <v>300</v>
      </c>
      <c r="Q3185" s="3">
        <v>0.3</v>
      </c>
      <c r="R3185" s="1">
        <v>12</v>
      </c>
      <c r="S3185" s="1">
        <v>300</v>
      </c>
      <c r="T3185" s="1">
        <v>37</v>
      </c>
      <c r="U3185" s="1">
        <v>1</v>
      </c>
      <c r="V3185" s="1">
        <v>16</v>
      </c>
      <c r="W3185" s="1">
        <v>0</v>
      </c>
      <c r="X3185" s="1">
        <v>1</v>
      </c>
      <c r="Y3185" s="1">
        <v>1</v>
      </c>
      <c r="Z3185" s="1">
        <v>3</v>
      </c>
      <c r="AA3185" s="1">
        <v>0</v>
      </c>
      <c r="AB3185" s="1">
        <v>1</v>
      </c>
      <c r="AC3185" s="1">
        <v>0</v>
      </c>
      <c r="AD3185" s="1">
        <v>0</v>
      </c>
      <c r="AE3185" s="1">
        <v>0</v>
      </c>
      <c r="AF3185" s="1">
        <v>0</v>
      </c>
      <c r="AG3185" s="1">
        <v>0</v>
      </c>
      <c r="AH3185" s="1">
        <v>200</v>
      </c>
      <c r="AI3185" s="1">
        <v>200</v>
      </c>
      <c r="AJ3185" s="1" t="s">
        <v>10001</v>
      </c>
      <c r="AK3185" s="1" t="s">
        <v>10002</v>
      </c>
      <c r="AL3185" s="1" t="s">
        <v>10003</v>
      </c>
      <c r="AM3185" s="1" t="s">
        <v>12</v>
      </c>
      <c r="AN3185" s="1" t="s">
        <v>23098</v>
      </c>
      <c r="AO3185" s="1" t="s">
        <v>86</v>
      </c>
      <c r="AP3185" s="1" t="s">
        <v>57</v>
      </c>
      <c r="AQ3185" s="1" t="s">
        <v>14</v>
      </c>
      <c r="AR3185" s="1" t="s">
        <v>19</v>
      </c>
      <c r="AS3185" s="1" t="s">
        <v>23090</v>
      </c>
      <c r="AT3185" s="1" t="s">
        <v>101</v>
      </c>
    </row>
    <row r="3186" spans="1:46" x14ac:dyDescent="0.25">
      <c r="A3186" s="1" t="s">
        <v>22746</v>
      </c>
      <c r="B3186" s="2" t="s">
        <v>23101</v>
      </c>
      <c r="C3186" s="2" t="s">
        <v>23107</v>
      </c>
      <c r="D3186" s="1">
        <v>0</v>
      </c>
      <c r="E3186" s="1">
        <v>0</v>
      </c>
      <c r="F3186" s="1">
        <v>1</v>
      </c>
      <c r="G3186" s="1">
        <v>1</v>
      </c>
      <c r="H3186" s="6">
        <v>1</v>
      </c>
      <c r="I3186">
        <v>0</v>
      </c>
      <c r="J3186" s="1">
        <v>37</v>
      </c>
      <c r="K3186" s="1">
        <v>1</v>
      </c>
      <c r="L3186" s="1">
        <v>808</v>
      </c>
      <c r="M3186" s="6">
        <v>0.64</v>
      </c>
      <c r="N3186" s="4">
        <v>2000</v>
      </c>
      <c r="O3186" s="4">
        <v>180</v>
      </c>
      <c r="P3186" s="4">
        <v>700</v>
      </c>
      <c r="Q3186" s="3">
        <v>0.3</v>
      </c>
      <c r="R3186" s="1">
        <v>12</v>
      </c>
      <c r="S3186" s="1">
        <v>700</v>
      </c>
      <c r="T3186" s="1">
        <v>96</v>
      </c>
      <c r="U3186" s="1">
        <v>1</v>
      </c>
      <c r="V3186" s="1">
        <v>16</v>
      </c>
      <c r="W3186" s="1">
        <v>0</v>
      </c>
      <c r="X3186" s="1">
        <v>1</v>
      </c>
      <c r="Y3186" s="1">
        <v>1</v>
      </c>
      <c r="Z3186" s="1">
        <v>3</v>
      </c>
      <c r="AA3186" s="1">
        <v>1</v>
      </c>
      <c r="AB3186" s="1">
        <v>0</v>
      </c>
      <c r="AC3186" s="1">
        <v>0</v>
      </c>
      <c r="AD3186" s="1">
        <v>0</v>
      </c>
      <c r="AE3186" s="1">
        <v>982</v>
      </c>
      <c r="AF3186" s="1">
        <v>0</v>
      </c>
      <c r="AG3186" s="1">
        <v>0</v>
      </c>
      <c r="AH3186" s="1">
        <v>150</v>
      </c>
      <c r="AI3186" s="1">
        <v>1132</v>
      </c>
      <c r="AJ3186" s="1" t="s">
        <v>16122</v>
      </c>
      <c r="AK3186" s="1" t="e">
        <f>-대출을하게된계기495만원의벌금납부를하여야합니다벌금문제땜에직장생활에어려움이있을정도여서부득이하게신청을하게되었습니다-대출금의사용용도벌금납부495만원과러시앤캐시100만원상환목적입니다</f>
        <v>#NAME?</v>
      </c>
      <c r="AL3186" s="1" t="s">
        <v>16123</v>
      </c>
      <c r="AM3186" s="1" t="s">
        <v>12</v>
      </c>
      <c r="AN3186" s="1" t="s">
        <v>23098</v>
      </c>
      <c r="AO3186" s="1" t="s">
        <v>86</v>
      </c>
      <c r="AP3186" s="1" t="s">
        <v>57</v>
      </c>
      <c r="AQ3186" s="1" t="s">
        <v>14</v>
      </c>
      <c r="AR3186" s="1" t="s">
        <v>19</v>
      </c>
      <c r="AS3186" s="1" t="s">
        <v>23091</v>
      </c>
      <c r="AT3186" s="1" t="s">
        <v>26</v>
      </c>
    </row>
    <row r="3187" spans="1:46" x14ac:dyDescent="0.25">
      <c r="A3187" s="1" t="s">
        <v>17385</v>
      </c>
      <c r="B3187" s="2" t="s">
        <v>23101</v>
      </c>
      <c r="C3187" s="2" t="s">
        <v>23107</v>
      </c>
      <c r="D3187" s="1">
        <v>0</v>
      </c>
      <c r="E3187" s="1">
        <v>1</v>
      </c>
      <c r="F3187" s="1">
        <v>1</v>
      </c>
      <c r="G3187" s="1">
        <v>2</v>
      </c>
      <c r="H3187" s="6">
        <v>0.5</v>
      </c>
      <c r="I3187">
        <v>0</v>
      </c>
      <c r="J3187" s="1">
        <v>32</v>
      </c>
      <c r="K3187" s="1">
        <v>0</v>
      </c>
      <c r="L3187" s="1">
        <v>693</v>
      </c>
      <c r="M3187" s="6">
        <v>0.4</v>
      </c>
      <c r="N3187" s="4">
        <v>3500</v>
      </c>
      <c r="O3187" s="4">
        <v>280</v>
      </c>
      <c r="P3187" s="4">
        <v>900</v>
      </c>
      <c r="Q3187" s="3">
        <v>0.33</v>
      </c>
      <c r="R3187" s="1">
        <v>24</v>
      </c>
      <c r="S3187" s="1">
        <v>900</v>
      </c>
      <c r="T3187" s="1">
        <v>54</v>
      </c>
      <c r="U3187" s="1">
        <v>0</v>
      </c>
      <c r="V3187" s="1">
        <v>16</v>
      </c>
      <c r="W3187" s="1">
        <v>0</v>
      </c>
      <c r="X3187" s="1">
        <v>0</v>
      </c>
      <c r="Y3187" s="1">
        <v>1</v>
      </c>
      <c r="Z3187" s="1">
        <v>0</v>
      </c>
      <c r="AA3187" s="1">
        <v>0</v>
      </c>
      <c r="AB3187" s="1">
        <v>0</v>
      </c>
      <c r="AC3187" s="1">
        <v>0</v>
      </c>
      <c r="AD3187" s="1">
        <v>0</v>
      </c>
      <c r="AE3187" s="1">
        <v>317</v>
      </c>
      <c r="AF3187" s="1">
        <v>0</v>
      </c>
      <c r="AG3187" s="1">
        <v>92</v>
      </c>
      <c r="AH3187" s="1">
        <v>802</v>
      </c>
      <c r="AI3187" s="1">
        <v>1211</v>
      </c>
      <c r="AJ3187" s="1" t="s">
        <v>1203</v>
      </c>
      <c r="AK3187" s="1" t="s">
        <v>1204</v>
      </c>
      <c r="AL3187" s="1" t="s">
        <v>1205</v>
      </c>
      <c r="AM3187" s="1" t="s">
        <v>12</v>
      </c>
      <c r="AN3187" s="1" t="s">
        <v>23097</v>
      </c>
      <c r="AO3187" s="1" t="s">
        <v>364</v>
      </c>
      <c r="AP3187" s="1" t="s">
        <v>57</v>
      </c>
      <c r="AQ3187" s="1" t="s">
        <v>25</v>
      </c>
      <c r="AR3187" s="1" t="s">
        <v>19</v>
      </c>
      <c r="AS3187" s="1" t="s">
        <v>23090</v>
      </c>
      <c r="AT3187" s="1" t="s">
        <v>26</v>
      </c>
    </row>
    <row r="3188" spans="1:46" x14ac:dyDescent="0.25">
      <c r="A3188" s="1" t="s">
        <v>17401</v>
      </c>
      <c r="B3188" s="2" t="s">
        <v>23101</v>
      </c>
      <c r="C3188" s="2" t="s">
        <v>23107</v>
      </c>
      <c r="D3188" s="1">
        <v>0</v>
      </c>
      <c r="E3188" s="1">
        <v>2</v>
      </c>
      <c r="F3188" s="1">
        <v>2</v>
      </c>
      <c r="G3188" s="1">
        <v>4</v>
      </c>
      <c r="H3188" s="6">
        <v>0.5</v>
      </c>
      <c r="I3188">
        <v>1</v>
      </c>
      <c r="J3188" s="1">
        <v>32</v>
      </c>
      <c r="K3188" s="1">
        <v>1</v>
      </c>
      <c r="L3188" s="1">
        <v>705</v>
      </c>
      <c r="M3188" s="6">
        <v>0.35</v>
      </c>
      <c r="N3188" s="4">
        <v>3600</v>
      </c>
      <c r="O3188" s="4">
        <v>300</v>
      </c>
      <c r="P3188" s="4">
        <v>400</v>
      </c>
      <c r="Q3188" s="3">
        <v>0.3</v>
      </c>
      <c r="R3188" s="1">
        <v>24</v>
      </c>
      <c r="S3188" s="1">
        <v>400</v>
      </c>
      <c r="T3188" s="1">
        <v>43</v>
      </c>
      <c r="U3188" s="1">
        <v>1</v>
      </c>
      <c r="V3188" s="1">
        <v>16</v>
      </c>
      <c r="W3188" s="1">
        <v>1</v>
      </c>
      <c r="X3188" s="1">
        <v>1</v>
      </c>
      <c r="Y3188" s="1">
        <v>1</v>
      </c>
      <c r="Z3188" s="1">
        <v>1</v>
      </c>
      <c r="AA3188" s="1">
        <v>1</v>
      </c>
      <c r="AB3188" s="1">
        <v>1</v>
      </c>
      <c r="AC3188" s="1">
        <v>1958</v>
      </c>
      <c r="AD3188" s="1">
        <v>0</v>
      </c>
      <c r="AE3188" s="1">
        <v>0</v>
      </c>
      <c r="AF3188" s="1">
        <v>333</v>
      </c>
      <c r="AG3188" s="1">
        <v>0</v>
      </c>
      <c r="AH3188" s="1">
        <v>0</v>
      </c>
      <c r="AI3188" s="1">
        <v>2291</v>
      </c>
      <c r="AJ3188" s="1" t="s">
        <v>1250</v>
      </c>
      <c r="AK3188" s="1" t="s">
        <v>1251</v>
      </c>
      <c r="AL3188" s="1" t="s">
        <v>1252</v>
      </c>
      <c r="AM3188" s="1" t="s">
        <v>16</v>
      </c>
      <c r="AN3188" s="1" t="s">
        <v>23098</v>
      </c>
      <c r="AO3188" s="1" t="s">
        <v>86</v>
      </c>
      <c r="AP3188" s="1" t="s">
        <v>86</v>
      </c>
      <c r="AQ3188" s="1" t="s">
        <v>14</v>
      </c>
      <c r="AR3188" s="1" t="s">
        <v>19</v>
      </c>
      <c r="AS3188" s="1" t="s">
        <v>23091</v>
      </c>
      <c r="AT3188" s="1" t="s">
        <v>101</v>
      </c>
    </row>
    <row r="3189" spans="1:46" x14ac:dyDescent="0.25">
      <c r="A3189" s="1" t="s">
        <v>18153</v>
      </c>
      <c r="B3189" s="2" t="s">
        <v>23101</v>
      </c>
      <c r="C3189" s="2" t="s">
        <v>23107</v>
      </c>
      <c r="D3189" s="1">
        <v>0</v>
      </c>
      <c r="E3189" s="1">
        <v>0</v>
      </c>
      <c r="F3189" s="1">
        <v>1</v>
      </c>
      <c r="G3189" s="1">
        <v>1</v>
      </c>
      <c r="H3189" s="6">
        <v>1</v>
      </c>
      <c r="I3189">
        <v>0</v>
      </c>
      <c r="J3189" s="1">
        <v>33</v>
      </c>
      <c r="K3189" s="1">
        <v>0</v>
      </c>
      <c r="L3189" s="1">
        <v>643</v>
      </c>
      <c r="M3189" s="6">
        <v>0.74</v>
      </c>
      <c r="N3189" s="4">
        <v>2300</v>
      </c>
      <c r="O3189" s="4">
        <v>176</v>
      </c>
      <c r="P3189" s="4">
        <v>800</v>
      </c>
      <c r="Q3189" s="3">
        <v>0.3</v>
      </c>
      <c r="R3189" s="1">
        <v>24</v>
      </c>
      <c r="S3189" s="1">
        <v>800</v>
      </c>
      <c r="T3189" s="1">
        <v>58</v>
      </c>
      <c r="U3189" s="1">
        <v>0</v>
      </c>
      <c r="V3189" s="1">
        <v>16</v>
      </c>
      <c r="W3189" s="1">
        <v>0</v>
      </c>
      <c r="X3189" s="1">
        <v>0</v>
      </c>
      <c r="Y3189" s="1">
        <v>1</v>
      </c>
      <c r="Z3189" s="1">
        <v>2</v>
      </c>
      <c r="AA3189" s="1">
        <v>0</v>
      </c>
      <c r="AB3189" s="1">
        <v>0</v>
      </c>
      <c r="AC3189" s="1">
        <v>314</v>
      </c>
      <c r="AD3189" s="1">
        <v>689</v>
      </c>
      <c r="AE3189" s="1">
        <v>1281</v>
      </c>
      <c r="AF3189" s="1">
        <v>0</v>
      </c>
      <c r="AG3189" s="1">
        <v>20</v>
      </c>
      <c r="AH3189" s="1">
        <v>0</v>
      </c>
      <c r="AI3189" s="1">
        <v>2304</v>
      </c>
      <c r="AJ3189" s="1" t="s">
        <v>276</v>
      </c>
      <c r="AK3189" s="1" t="s">
        <v>3519</v>
      </c>
      <c r="AL3189" s="1" t="s">
        <v>3520</v>
      </c>
      <c r="AM3189" s="1" t="s">
        <v>12</v>
      </c>
      <c r="AN3189" s="1" t="s">
        <v>23097</v>
      </c>
      <c r="AO3189" s="1" t="s">
        <v>364</v>
      </c>
      <c r="AP3189" s="1" t="s">
        <v>57</v>
      </c>
      <c r="AQ3189" s="1" t="s">
        <v>25</v>
      </c>
      <c r="AR3189" s="1" t="s">
        <v>19</v>
      </c>
      <c r="AS3189" s="1" t="s">
        <v>23090</v>
      </c>
      <c r="AT3189" s="1" t="s">
        <v>26</v>
      </c>
    </row>
    <row r="3190" spans="1:46" x14ac:dyDescent="0.25">
      <c r="A3190" s="1" t="s">
        <v>20014</v>
      </c>
      <c r="B3190" s="2" t="s">
        <v>23101</v>
      </c>
      <c r="C3190" s="2" t="s">
        <v>23107</v>
      </c>
      <c r="D3190" s="1">
        <v>0</v>
      </c>
      <c r="E3190" s="1">
        <v>0</v>
      </c>
      <c r="F3190" s="1">
        <v>1</v>
      </c>
      <c r="G3190" s="1">
        <v>1</v>
      </c>
      <c r="H3190" s="6">
        <v>1</v>
      </c>
      <c r="I3190">
        <v>0</v>
      </c>
      <c r="J3190" s="1">
        <v>43</v>
      </c>
      <c r="K3190" s="1">
        <v>0</v>
      </c>
      <c r="L3190" s="1">
        <v>855</v>
      </c>
      <c r="M3190" s="6">
        <v>0.5</v>
      </c>
      <c r="N3190" s="4">
        <v>2000</v>
      </c>
      <c r="O3190" s="4">
        <v>150</v>
      </c>
      <c r="P3190" s="4">
        <v>300</v>
      </c>
      <c r="Q3190" s="3">
        <v>0.3</v>
      </c>
      <c r="R3190" s="1">
        <v>24</v>
      </c>
      <c r="S3190" s="1">
        <v>300</v>
      </c>
      <c r="T3190" s="1">
        <v>33</v>
      </c>
      <c r="U3190" s="1">
        <v>0</v>
      </c>
      <c r="V3190" s="1">
        <v>16</v>
      </c>
      <c r="W3190" s="1">
        <v>0</v>
      </c>
      <c r="X3190" s="1">
        <v>1</v>
      </c>
      <c r="Y3190" s="1">
        <v>1</v>
      </c>
      <c r="Z3190" s="1">
        <v>3</v>
      </c>
      <c r="AA3190" s="1">
        <v>1</v>
      </c>
      <c r="AB3190" s="1">
        <v>0</v>
      </c>
      <c r="AC3190" s="1">
        <v>1544</v>
      </c>
      <c r="AD3190" s="1">
        <v>0</v>
      </c>
      <c r="AE3190" s="1">
        <v>0</v>
      </c>
      <c r="AF3190" s="1">
        <v>0</v>
      </c>
      <c r="AG3190" s="1">
        <v>255</v>
      </c>
      <c r="AH3190" s="1">
        <v>0</v>
      </c>
      <c r="AI3190" s="1">
        <v>1799</v>
      </c>
      <c r="AJ3190" s="1" t="s">
        <v>8793</v>
      </c>
      <c r="AK3190" s="1" t="s">
        <v>8794</v>
      </c>
      <c r="AL3190" s="1" t="s">
        <v>8795</v>
      </c>
      <c r="AM3190" s="1" t="s">
        <v>12</v>
      </c>
      <c r="AN3190" s="1" t="s">
        <v>23097</v>
      </c>
      <c r="AO3190" s="1" t="s">
        <v>364</v>
      </c>
      <c r="AP3190" s="1" t="s">
        <v>57</v>
      </c>
      <c r="AQ3190" s="1" t="s">
        <v>14</v>
      </c>
      <c r="AR3190" s="1" t="s">
        <v>19</v>
      </c>
      <c r="AS3190" s="1" t="s">
        <v>23091</v>
      </c>
      <c r="AT3190" s="1" t="s">
        <v>26</v>
      </c>
    </row>
    <row r="3191" spans="1:46" x14ac:dyDescent="0.25">
      <c r="A3191" s="1" t="s">
        <v>20547</v>
      </c>
      <c r="B3191" s="2" t="s">
        <v>23101</v>
      </c>
      <c r="C3191" s="2" t="s">
        <v>23107</v>
      </c>
      <c r="D3191" s="1">
        <v>0</v>
      </c>
      <c r="E3191" s="1">
        <v>0</v>
      </c>
      <c r="F3191" s="1">
        <v>1</v>
      </c>
      <c r="G3191" s="1">
        <v>1</v>
      </c>
      <c r="H3191" s="6">
        <v>1</v>
      </c>
      <c r="I3191">
        <v>0</v>
      </c>
      <c r="J3191" s="1">
        <v>36</v>
      </c>
      <c r="K3191" s="1">
        <v>0</v>
      </c>
      <c r="L3191" s="1">
        <v>670</v>
      </c>
      <c r="M3191" s="6">
        <v>0.26</v>
      </c>
      <c r="N3191" s="4">
        <v>2800</v>
      </c>
      <c r="O3191" s="4">
        <v>200</v>
      </c>
      <c r="P3191" s="4">
        <v>1000</v>
      </c>
      <c r="Q3191" s="3">
        <v>0.25</v>
      </c>
      <c r="R3191" s="1">
        <v>24</v>
      </c>
      <c r="S3191" s="1">
        <v>1000</v>
      </c>
      <c r="T3191" s="1">
        <v>98</v>
      </c>
      <c r="U3191" s="1">
        <v>1</v>
      </c>
      <c r="V3191" s="1">
        <v>16</v>
      </c>
      <c r="W3191" s="1">
        <v>0</v>
      </c>
      <c r="X3191" s="1">
        <v>0</v>
      </c>
      <c r="Y3191" s="1">
        <v>1</v>
      </c>
      <c r="Z3191" s="1">
        <v>0</v>
      </c>
      <c r="AA3191" s="1">
        <v>1</v>
      </c>
      <c r="AB3191" s="1">
        <v>0</v>
      </c>
      <c r="AC3191" s="1">
        <v>0</v>
      </c>
      <c r="AD3191" s="1">
        <v>0</v>
      </c>
      <c r="AE3191" s="1">
        <v>0</v>
      </c>
      <c r="AF3191" s="1">
        <v>0</v>
      </c>
      <c r="AG3191" s="1">
        <v>0</v>
      </c>
      <c r="AH3191" s="1">
        <v>0</v>
      </c>
      <c r="AI3191" s="1">
        <v>0</v>
      </c>
      <c r="AJ3191" s="1" t="s">
        <v>9322</v>
      </c>
      <c r="AK3191" s="1" t="s">
        <v>10256</v>
      </c>
      <c r="AL3191" s="1" t="s">
        <v>10257</v>
      </c>
      <c r="AM3191" s="1" t="s">
        <v>12</v>
      </c>
      <c r="AN3191" s="1" t="s">
        <v>23097</v>
      </c>
      <c r="AO3191" s="1" t="s">
        <v>86</v>
      </c>
      <c r="AP3191" s="1" t="s">
        <v>57</v>
      </c>
      <c r="AQ3191" s="1" t="s">
        <v>25</v>
      </c>
      <c r="AR3191" s="1" t="s">
        <v>19</v>
      </c>
      <c r="AS3191" s="1" t="s">
        <v>23091</v>
      </c>
      <c r="AT3191" s="1" t="s">
        <v>26</v>
      </c>
    </row>
    <row r="3192" spans="1:46" x14ac:dyDescent="0.25">
      <c r="A3192" s="1" t="s">
        <v>22837</v>
      </c>
      <c r="B3192" s="2" t="s">
        <v>23101</v>
      </c>
      <c r="C3192" s="2" t="s">
        <v>23108</v>
      </c>
      <c r="D3192" s="1">
        <v>0</v>
      </c>
      <c r="E3192" s="1">
        <v>0</v>
      </c>
      <c r="F3192" s="1">
        <v>2</v>
      </c>
      <c r="G3192" s="1">
        <v>2</v>
      </c>
      <c r="H3192" s="6">
        <v>1</v>
      </c>
      <c r="I3192">
        <v>0</v>
      </c>
      <c r="J3192" s="1">
        <v>39</v>
      </c>
      <c r="K3192" s="1">
        <v>0</v>
      </c>
      <c r="L3192" s="1">
        <v>703</v>
      </c>
      <c r="M3192" s="6">
        <v>0.72</v>
      </c>
      <c r="N3192" s="4">
        <v>3600</v>
      </c>
      <c r="O3192" s="4">
        <v>300</v>
      </c>
      <c r="P3192" s="4">
        <v>300</v>
      </c>
      <c r="Q3192" s="3">
        <v>0.27</v>
      </c>
      <c r="R3192" s="1">
        <v>24</v>
      </c>
      <c r="S3192" s="1">
        <v>300</v>
      </c>
      <c r="T3192" s="1">
        <v>24</v>
      </c>
      <c r="U3192" s="1">
        <v>1</v>
      </c>
      <c r="V3192" s="1">
        <v>16</v>
      </c>
      <c r="W3192" s="1">
        <v>0</v>
      </c>
      <c r="X3192" s="1">
        <v>0</v>
      </c>
      <c r="Y3192" s="1">
        <v>0</v>
      </c>
      <c r="Z3192" s="1">
        <v>2</v>
      </c>
      <c r="AA3192" s="1">
        <v>1</v>
      </c>
      <c r="AB3192" s="1">
        <v>0</v>
      </c>
      <c r="AC3192" s="1">
        <v>3140</v>
      </c>
      <c r="AD3192" s="1">
        <v>1392</v>
      </c>
      <c r="AE3192" s="1">
        <v>0</v>
      </c>
      <c r="AF3192" s="1">
        <v>480</v>
      </c>
      <c r="AG3192" s="1">
        <v>50</v>
      </c>
      <c r="AH3192" s="1">
        <v>250</v>
      </c>
      <c r="AI3192" s="1">
        <v>5312</v>
      </c>
      <c r="AJ3192" s="1" t="s">
        <v>16377</v>
      </c>
      <c r="AK3192" s="1" t="s">
        <v>16378</v>
      </c>
      <c r="AL3192" s="1" t="s">
        <v>16379</v>
      </c>
      <c r="AM3192" s="1" t="s">
        <v>12</v>
      </c>
      <c r="AN3192" s="1" t="s">
        <v>23097</v>
      </c>
      <c r="AO3192" s="1" t="s">
        <v>86</v>
      </c>
      <c r="AP3192" s="1" t="s">
        <v>57</v>
      </c>
      <c r="AQ3192" s="1" t="s">
        <v>25</v>
      </c>
      <c r="AR3192" s="1" t="s">
        <v>30</v>
      </c>
      <c r="AS3192" s="1" t="s">
        <v>23091</v>
      </c>
      <c r="AT3192" s="1" t="s">
        <v>26</v>
      </c>
    </row>
    <row r="3193" spans="1:46" x14ac:dyDescent="0.25">
      <c r="A3193" s="1" t="s">
        <v>22345</v>
      </c>
      <c r="B3193" s="2" t="s">
        <v>23101</v>
      </c>
      <c r="C3193" s="2" t="s">
        <v>23108</v>
      </c>
      <c r="D3193" s="1">
        <v>0</v>
      </c>
      <c r="E3193" s="1">
        <v>0</v>
      </c>
      <c r="F3193" s="1">
        <v>1</v>
      </c>
      <c r="G3193" s="1">
        <v>1</v>
      </c>
      <c r="H3193" s="6">
        <v>1</v>
      </c>
      <c r="I3193">
        <v>0</v>
      </c>
      <c r="J3193" s="1">
        <v>37</v>
      </c>
      <c r="K3193" s="1">
        <v>0</v>
      </c>
      <c r="L3193" s="1">
        <v>693</v>
      </c>
      <c r="M3193" s="6">
        <v>0.15</v>
      </c>
      <c r="N3193" s="4">
        <v>3400</v>
      </c>
      <c r="O3193" s="4">
        <v>290</v>
      </c>
      <c r="P3193" s="4">
        <v>300</v>
      </c>
      <c r="Q3193" s="3">
        <v>0.25</v>
      </c>
      <c r="R3193" s="1">
        <v>24</v>
      </c>
      <c r="S3193" s="1">
        <v>300</v>
      </c>
      <c r="T3193" s="1">
        <v>38</v>
      </c>
      <c r="U3193" s="1">
        <v>1</v>
      </c>
      <c r="V3193" s="1">
        <v>16</v>
      </c>
      <c r="W3193" s="1">
        <v>0</v>
      </c>
      <c r="X3193" s="1">
        <v>1</v>
      </c>
      <c r="Y3193" s="1">
        <v>1</v>
      </c>
      <c r="Z3193" s="1">
        <v>0</v>
      </c>
      <c r="AA3193" s="1">
        <v>1</v>
      </c>
      <c r="AB3193" s="1">
        <v>0</v>
      </c>
      <c r="AC3193" s="1">
        <v>390</v>
      </c>
      <c r="AD3193" s="1">
        <v>0</v>
      </c>
      <c r="AE3193" s="1">
        <v>196</v>
      </c>
      <c r="AF3193" s="1">
        <v>150</v>
      </c>
      <c r="AG3193" s="1">
        <v>0</v>
      </c>
      <c r="AH3193" s="1">
        <v>0</v>
      </c>
      <c r="AI3193" s="1">
        <v>736</v>
      </c>
      <c r="AJ3193" s="1" t="s">
        <v>15076</v>
      </c>
      <c r="AK3193" s="1" t="s">
        <v>15077</v>
      </c>
      <c r="AL3193" s="1" t="s">
        <v>15078</v>
      </c>
      <c r="AM3193" s="1" t="s">
        <v>12</v>
      </c>
      <c r="AN3193" s="1" t="s">
        <v>23097</v>
      </c>
      <c r="AO3193" s="1" t="s">
        <v>86</v>
      </c>
      <c r="AP3193" s="1" t="s">
        <v>57</v>
      </c>
      <c r="AQ3193" s="1" t="s">
        <v>14</v>
      </c>
      <c r="AR3193" s="1" t="s">
        <v>19</v>
      </c>
      <c r="AS3193" s="1" t="s">
        <v>23091</v>
      </c>
      <c r="AT3193" s="1" t="s">
        <v>26</v>
      </c>
    </row>
    <row r="3194" spans="1:46" x14ac:dyDescent="0.25">
      <c r="A3194" s="1" t="s">
        <v>18276</v>
      </c>
      <c r="B3194" s="2" t="s">
        <v>23101</v>
      </c>
      <c r="C3194" s="2" t="s">
        <v>23108</v>
      </c>
      <c r="D3194" s="1">
        <v>0</v>
      </c>
      <c r="E3194" s="1">
        <v>0</v>
      </c>
      <c r="F3194" s="1">
        <v>3</v>
      </c>
      <c r="G3194" s="1">
        <v>3</v>
      </c>
      <c r="H3194" s="6">
        <v>1</v>
      </c>
      <c r="I3194">
        <v>0</v>
      </c>
      <c r="J3194" s="1">
        <v>34</v>
      </c>
      <c r="K3194" s="1">
        <v>0</v>
      </c>
      <c r="L3194" s="1">
        <v>685</v>
      </c>
      <c r="M3194" s="6">
        <v>0.63</v>
      </c>
      <c r="N3194" s="4">
        <v>3200</v>
      </c>
      <c r="O3194" s="4">
        <v>200</v>
      </c>
      <c r="P3194" s="4">
        <v>200</v>
      </c>
      <c r="Q3194" s="3">
        <v>0.31</v>
      </c>
      <c r="R3194" s="1">
        <v>24</v>
      </c>
      <c r="S3194" s="1">
        <v>200</v>
      </c>
      <c r="T3194" s="1">
        <v>16</v>
      </c>
      <c r="U3194" s="1">
        <v>1</v>
      </c>
      <c r="V3194" s="1">
        <v>16</v>
      </c>
      <c r="W3194" s="1">
        <v>0</v>
      </c>
      <c r="X3194" s="1">
        <v>0</v>
      </c>
      <c r="Y3194" s="1">
        <v>1</v>
      </c>
      <c r="Z3194" s="1">
        <v>3</v>
      </c>
      <c r="AA3194" s="1">
        <v>1</v>
      </c>
      <c r="AB3194" s="1">
        <v>0</v>
      </c>
      <c r="AC3194" s="1">
        <v>935</v>
      </c>
      <c r="AD3194" s="1">
        <v>0</v>
      </c>
      <c r="AE3194" s="1">
        <v>843</v>
      </c>
      <c r="AF3194" s="1">
        <v>619</v>
      </c>
      <c r="AG3194" s="1">
        <v>0</v>
      </c>
      <c r="AH3194" s="1">
        <v>300</v>
      </c>
      <c r="AI3194" s="1">
        <v>2697</v>
      </c>
      <c r="AJ3194" s="1" t="s">
        <v>3898</v>
      </c>
      <c r="AK3194" s="1" t="s">
        <v>3899</v>
      </c>
      <c r="AL3194" s="1" t="s">
        <v>3900</v>
      </c>
      <c r="AM3194" s="1" t="s">
        <v>12</v>
      </c>
      <c r="AN3194" s="1" t="s">
        <v>23097</v>
      </c>
      <c r="AO3194" s="1" t="s">
        <v>86</v>
      </c>
      <c r="AP3194" s="1" t="s">
        <v>57</v>
      </c>
      <c r="AQ3194" s="1" t="s">
        <v>25</v>
      </c>
      <c r="AR3194" s="1" t="s">
        <v>19</v>
      </c>
      <c r="AS3194" s="1" t="s">
        <v>23091</v>
      </c>
      <c r="AT3194" s="1" t="s">
        <v>26</v>
      </c>
    </row>
    <row r="3195" spans="1:46" x14ac:dyDescent="0.25">
      <c r="A3195" s="1" t="s">
        <v>17507</v>
      </c>
      <c r="B3195" s="2" t="s">
        <v>23101</v>
      </c>
      <c r="C3195" s="2" t="s">
        <v>23108</v>
      </c>
      <c r="D3195" s="1">
        <v>0</v>
      </c>
      <c r="E3195" s="1">
        <v>0</v>
      </c>
      <c r="F3195" s="1">
        <v>1</v>
      </c>
      <c r="G3195" s="1">
        <v>1</v>
      </c>
      <c r="H3195" s="6">
        <v>1</v>
      </c>
      <c r="I3195">
        <v>0</v>
      </c>
      <c r="J3195" s="1">
        <v>40</v>
      </c>
      <c r="K3195" s="1">
        <v>0</v>
      </c>
      <c r="L3195" s="1">
        <v>567</v>
      </c>
      <c r="M3195" s="6">
        <v>0.43</v>
      </c>
      <c r="N3195" s="4">
        <v>3500</v>
      </c>
      <c r="O3195" s="4">
        <v>267</v>
      </c>
      <c r="P3195" s="4">
        <v>350</v>
      </c>
      <c r="Q3195" s="3">
        <v>0.33</v>
      </c>
      <c r="R3195" s="1">
        <v>12</v>
      </c>
      <c r="S3195" s="1">
        <v>350</v>
      </c>
      <c r="T3195" s="1">
        <v>33</v>
      </c>
      <c r="U3195" s="1">
        <v>1</v>
      </c>
      <c r="V3195" s="1">
        <v>16</v>
      </c>
      <c r="W3195" s="1">
        <v>0</v>
      </c>
      <c r="X3195" s="1">
        <v>0</v>
      </c>
      <c r="Y3195" s="1">
        <v>0</v>
      </c>
      <c r="Z3195" s="1">
        <v>3</v>
      </c>
      <c r="AA3195" s="1">
        <v>0</v>
      </c>
      <c r="AB3195" s="1">
        <v>0</v>
      </c>
      <c r="AC3195" s="1">
        <v>658</v>
      </c>
      <c r="AD3195" s="1">
        <v>0</v>
      </c>
      <c r="AE3195" s="1">
        <v>473</v>
      </c>
      <c r="AF3195" s="1">
        <v>781</v>
      </c>
      <c r="AG3195" s="1">
        <v>0</v>
      </c>
      <c r="AH3195" s="1">
        <v>0</v>
      </c>
      <c r="AI3195" s="1">
        <v>1912</v>
      </c>
      <c r="AJ3195" s="1" t="s">
        <v>1591</v>
      </c>
      <c r="AK3195" s="1" t="s">
        <v>1592</v>
      </c>
      <c r="AL3195" s="1" t="s">
        <v>1593</v>
      </c>
      <c r="AM3195" s="1" t="s">
        <v>12</v>
      </c>
      <c r="AN3195" s="1" t="s">
        <v>23097</v>
      </c>
      <c r="AO3195" s="1" t="s">
        <v>86</v>
      </c>
      <c r="AP3195" s="1" t="s">
        <v>57</v>
      </c>
      <c r="AQ3195" s="1" t="s">
        <v>25</v>
      </c>
      <c r="AR3195" s="1" t="s">
        <v>30</v>
      </c>
      <c r="AS3195" s="1" t="s">
        <v>23090</v>
      </c>
      <c r="AT3195" s="1" t="s">
        <v>26</v>
      </c>
    </row>
    <row r="3196" spans="1:46" x14ac:dyDescent="0.25">
      <c r="A3196" s="1" t="s">
        <v>20117</v>
      </c>
      <c r="B3196" s="2" t="s">
        <v>23101</v>
      </c>
      <c r="C3196" s="2" t="s">
        <v>23108</v>
      </c>
      <c r="D3196" s="1">
        <v>0</v>
      </c>
      <c r="E3196" s="1">
        <v>0</v>
      </c>
      <c r="F3196" s="1">
        <v>1</v>
      </c>
      <c r="G3196" s="1">
        <v>1</v>
      </c>
      <c r="H3196" s="6">
        <v>1</v>
      </c>
      <c r="I3196">
        <v>0</v>
      </c>
      <c r="J3196" s="1">
        <v>36</v>
      </c>
      <c r="K3196" s="1">
        <v>0</v>
      </c>
      <c r="L3196" s="1">
        <v>776</v>
      </c>
      <c r="M3196" s="6">
        <v>0.37</v>
      </c>
      <c r="N3196" s="4">
        <v>4200</v>
      </c>
      <c r="O3196" s="4">
        <v>350</v>
      </c>
      <c r="P3196" s="4">
        <v>500</v>
      </c>
      <c r="Q3196" s="3">
        <v>0.25</v>
      </c>
      <c r="R3196" s="1">
        <v>12</v>
      </c>
      <c r="S3196" s="1">
        <v>500</v>
      </c>
      <c r="T3196" s="1">
        <v>59</v>
      </c>
      <c r="U3196" s="1">
        <v>1</v>
      </c>
      <c r="V3196" s="1">
        <v>16</v>
      </c>
      <c r="W3196" s="1">
        <v>1</v>
      </c>
      <c r="X3196" s="1">
        <v>1</v>
      </c>
      <c r="Y3196" s="1">
        <v>0</v>
      </c>
      <c r="Z3196" s="1">
        <v>4</v>
      </c>
      <c r="AA3196" s="1">
        <v>1</v>
      </c>
      <c r="AB3196" s="1">
        <v>0</v>
      </c>
      <c r="AC3196" s="1">
        <v>500</v>
      </c>
      <c r="AD3196" s="1">
        <v>0</v>
      </c>
      <c r="AE3196" s="1">
        <v>2031</v>
      </c>
      <c r="AF3196" s="1">
        <v>0</v>
      </c>
      <c r="AG3196" s="1">
        <v>0</v>
      </c>
      <c r="AH3196" s="1">
        <v>0</v>
      </c>
      <c r="AI3196" s="1">
        <v>2531</v>
      </c>
      <c r="AJ3196" s="1" t="s">
        <v>255</v>
      </c>
      <c r="AK3196" s="1" t="s">
        <v>9091</v>
      </c>
      <c r="AL3196" s="1" t="s">
        <v>9092</v>
      </c>
      <c r="AM3196" s="1" t="s">
        <v>12</v>
      </c>
      <c r="AN3196" s="1" t="s">
        <v>23097</v>
      </c>
      <c r="AO3196" s="1" t="s">
        <v>86</v>
      </c>
      <c r="AP3196" s="1" t="s">
        <v>86</v>
      </c>
      <c r="AQ3196" s="1" t="s">
        <v>14</v>
      </c>
      <c r="AR3196" s="1" t="s">
        <v>30</v>
      </c>
      <c r="AS3196" s="1" t="s">
        <v>23091</v>
      </c>
      <c r="AT3196" s="1" t="s">
        <v>26</v>
      </c>
    </row>
    <row r="3197" spans="1:46" x14ac:dyDescent="0.25">
      <c r="A3197" s="1" t="s">
        <v>17624</v>
      </c>
      <c r="B3197" s="2" t="s">
        <v>23101</v>
      </c>
      <c r="C3197" s="2" t="s">
        <v>23108</v>
      </c>
      <c r="D3197" s="1">
        <v>0</v>
      </c>
      <c r="E3197" s="1">
        <v>0</v>
      </c>
      <c r="F3197" s="1">
        <v>1</v>
      </c>
      <c r="G3197" s="1">
        <v>1</v>
      </c>
      <c r="H3197" s="6">
        <v>1</v>
      </c>
      <c r="I3197">
        <v>1</v>
      </c>
      <c r="J3197" s="1">
        <v>37</v>
      </c>
      <c r="K3197" s="1">
        <v>1</v>
      </c>
      <c r="L3197" s="1">
        <v>514</v>
      </c>
      <c r="M3197" s="6">
        <v>0.28999999999999998</v>
      </c>
      <c r="N3197" s="4">
        <v>1800</v>
      </c>
      <c r="O3197" s="4">
        <v>150</v>
      </c>
      <c r="P3197" s="4">
        <v>200</v>
      </c>
      <c r="Q3197" s="3">
        <v>0.35</v>
      </c>
      <c r="R3197" s="1">
        <v>24</v>
      </c>
      <c r="S3197" s="1">
        <v>211</v>
      </c>
      <c r="T3197" s="1">
        <v>21</v>
      </c>
      <c r="U3197" s="1">
        <v>1</v>
      </c>
      <c r="V3197" s="1">
        <v>16</v>
      </c>
      <c r="W3197" s="1">
        <v>0</v>
      </c>
      <c r="X3197" s="1">
        <v>0</v>
      </c>
      <c r="Y3197" s="1">
        <v>0</v>
      </c>
      <c r="Z3197" s="1">
        <v>5</v>
      </c>
      <c r="AA3197" s="1">
        <v>0</v>
      </c>
      <c r="AB3197" s="1">
        <v>1</v>
      </c>
      <c r="AC3197" s="1">
        <v>0</v>
      </c>
      <c r="AD3197" s="1">
        <v>0</v>
      </c>
      <c r="AE3197" s="1">
        <v>0</v>
      </c>
      <c r="AF3197" s="1">
        <v>400</v>
      </c>
      <c r="AG3197" s="1">
        <v>0</v>
      </c>
      <c r="AH3197" s="1">
        <v>0</v>
      </c>
      <c r="AI3197" s="1">
        <v>400</v>
      </c>
      <c r="AJ3197" s="1" t="s">
        <v>1953</v>
      </c>
      <c r="AK3197" s="1" t="s">
        <v>1954</v>
      </c>
      <c r="AL3197" s="1" t="s">
        <v>1955</v>
      </c>
      <c r="AM3197" s="1" t="s">
        <v>16</v>
      </c>
      <c r="AN3197" s="1" t="s">
        <v>23098</v>
      </c>
      <c r="AO3197" s="1" t="s">
        <v>86</v>
      </c>
      <c r="AP3197" s="1" t="s">
        <v>57</v>
      </c>
      <c r="AQ3197" s="1" t="s">
        <v>25</v>
      </c>
      <c r="AR3197" s="1" t="s">
        <v>30</v>
      </c>
      <c r="AS3197" s="1" t="s">
        <v>23090</v>
      </c>
      <c r="AT3197" s="1" t="s">
        <v>101</v>
      </c>
    </row>
    <row r="3198" spans="1:46" x14ac:dyDescent="0.25">
      <c r="A3198" s="1" t="s">
        <v>17630</v>
      </c>
      <c r="B3198" s="2" t="s">
        <v>23101</v>
      </c>
      <c r="C3198" s="2" t="s">
        <v>23108</v>
      </c>
      <c r="D3198" s="1">
        <v>0</v>
      </c>
      <c r="E3198" s="1">
        <v>4</v>
      </c>
      <c r="F3198" s="1">
        <v>1</v>
      </c>
      <c r="G3198" s="1">
        <v>5</v>
      </c>
      <c r="H3198" s="6">
        <v>0.2</v>
      </c>
      <c r="I3198">
        <v>0</v>
      </c>
      <c r="J3198" s="1">
        <v>35</v>
      </c>
      <c r="K3198" s="1">
        <v>0</v>
      </c>
      <c r="L3198" s="1">
        <v>521</v>
      </c>
      <c r="M3198" s="6">
        <v>0.83</v>
      </c>
      <c r="N3198" s="4">
        <v>2700</v>
      </c>
      <c r="O3198" s="4">
        <v>202</v>
      </c>
      <c r="P3198" s="4">
        <v>200</v>
      </c>
      <c r="Q3198" s="3">
        <v>0.3</v>
      </c>
      <c r="R3198" s="1">
        <v>24</v>
      </c>
      <c r="S3198" s="1">
        <v>200</v>
      </c>
      <c r="T3198" s="1">
        <v>21</v>
      </c>
      <c r="U3198" s="1">
        <v>1</v>
      </c>
      <c r="V3198" s="1">
        <v>16</v>
      </c>
      <c r="W3198" s="1">
        <v>0</v>
      </c>
      <c r="X3198" s="1">
        <v>0</v>
      </c>
      <c r="Y3198" s="1">
        <v>1</v>
      </c>
      <c r="Z3198" s="1">
        <v>2</v>
      </c>
      <c r="AA3198" s="1">
        <v>1</v>
      </c>
      <c r="AB3198" s="1">
        <v>0</v>
      </c>
      <c r="AC3198" s="1">
        <v>941</v>
      </c>
      <c r="AD3198" s="1">
        <v>0</v>
      </c>
      <c r="AE3198" s="1">
        <v>609</v>
      </c>
      <c r="AF3198" s="1">
        <v>433</v>
      </c>
      <c r="AG3198" s="1">
        <v>0</v>
      </c>
      <c r="AH3198" s="1">
        <v>1300</v>
      </c>
      <c r="AI3198" s="1">
        <v>3283</v>
      </c>
      <c r="AJ3198" s="1" t="s">
        <v>1085</v>
      </c>
      <c r="AK3198" s="1" t="s">
        <v>1971</v>
      </c>
      <c r="AL3198" s="1" t="s">
        <v>1972</v>
      </c>
      <c r="AM3198" s="1" t="s">
        <v>12</v>
      </c>
      <c r="AN3198" s="1" t="s">
        <v>23097</v>
      </c>
      <c r="AO3198" s="1" t="s">
        <v>86</v>
      </c>
      <c r="AP3198" s="1" t="s">
        <v>57</v>
      </c>
      <c r="AQ3198" s="1" t="s">
        <v>25</v>
      </c>
      <c r="AR3198" s="1" t="s">
        <v>19</v>
      </c>
      <c r="AS3198" s="1" t="s">
        <v>23091</v>
      </c>
      <c r="AT3198" s="1" t="s">
        <v>26</v>
      </c>
    </row>
    <row r="3199" spans="1:46" x14ac:dyDescent="0.25">
      <c r="A3199" s="1" t="s">
        <v>21201</v>
      </c>
      <c r="B3199" s="2" t="s">
        <v>23101</v>
      </c>
      <c r="C3199" s="2" t="s">
        <v>23108</v>
      </c>
      <c r="D3199" s="1">
        <v>2</v>
      </c>
      <c r="E3199" s="1">
        <v>1</v>
      </c>
      <c r="F3199" s="1">
        <v>6</v>
      </c>
      <c r="G3199" s="1">
        <v>9</v>
      </c>
      <c r="H3199" s="6">
        <v>0.66666666666666663</v>
      </c>
      <c r="I3199">
        <v>0</v>
      </c>
      <c r="J3199" s="1">
        <v>37</v>
      </c>
      <c r="K3199" s="1">
        <v>1</v>
      </c>
      <c r="L3199" s="1">
        <v>572</v>
      </c>
      <c r="M3199" s="6">
        <v>0.13</v>
      </c>
      <c r="N3199" s="4">
        <v>5000</v>
      </c>
      <c r="O3199" s="4">
        <v>400</v>
      </c>
      <c r="P3199" s="4">
        <v>200</v>
      </c>
      <c r="Q3199" s="3">
        <v>0.26</v>
      </c>
      <c r="R3199" s="1">
        <v>24</v>
      </c>
      <c r="S3199" s="1">
        <v>200</v>
      </c>
      <c r="T3199" s="1">
        <v>20</v>
      </c>
      <c r="U3199" s="1">
        <v>1</v>
      </c>
      <c r="V3199" s="1">
        <v>16</v>
      </c>
      <c r="W3199" s="1">
        <v>0</v>
      </c>
      <c r="X3199" s="1">
        <v>1</v>
      </c>
      <c r="Y3199" s="1">
        <v>0</v>
      </c>
      <c r="Z3199" s="1">
        <v>4</v>
      </c>
      <c r="AA3199" s="1">
        <v>1</v>
      </c>
      <c r="AB3199" s="1">
        <v>0</v>
      </c>
      <c r="AC3199" s="1">
        <v>685</v>
      </c>
      <c r="AD3199" s="1">
        <v>0</v>
      </c>
      <c r="AE3199" s="1">
        <v>544</v>
      </c>
      <c r="AF3199" s="1">
        <v>0</v>
      </c>
      <c r="AG3199" s="1">
        <v>0</v>
      </c>
      <c r="AH3199" s="1">
        <v>0</v>
      </c>
      <c r="AI3199" s="1">
        <v>1229</v>
      </c>
      <c r="AJ3199" s="1" t="s">
        <v>12028</v>
      </c>
      <c r="AK3199" s="1" t="s">
        <v>12029</v>
      </c>
      <c r="AL3199" s="1" t="s">
        <v>12030</v>
      </c>
      <c r="AM3199" s="1" t="s">
        <v>12</v>
      </c>
      <c r="AN3199" s="1" t="s">
        <v>23098</v>
      </c>
      <c r="AO3199" s="1" t="s">
        <v>86</v>
      </c>
      <c r="AP3199" s="1" t="s">
        <v>57</v>
      </c>
      <c r="AQ3199" s="1" t="s">
        <v>14</v>
      </c>
      <c r="AR3199" s="1" t="s">
        <v>30</v>
      </c>
      <c r="AS3199" s="1" t="s">
        <v>23091</v>
      </c>
      <c r="AT3199" s="1" t="s">
        <v>26</v>
      </c>
    </row>
    <row r="3200" spans="1:46" x14ac:dyDescent="0.25">
      <c r="A3200" s="1" t="s">
        <v>22395</v>
      </c>
      <c r="B3200" s="2" t="s">
        <v>23101</v>
      </c>
      <c r="C3200" s="2" t="s">
        <v>23108</v>
      </c>
      <c r="D3200" s="1">
        <v>0</v>
      </c>
      <c r="E3200" s="1">
        <v>0</v>
      </c>
      <c r="F3200" s="1">
        <v>1</v>
      </c>
      <c r="G3200" s="1">
        <v>1</v>
      </c>
      <c r="H3200" s="6">
        <v>1</v>
      </c>
      <c r="I3200">
        <v>1</v>
      </c>
      <c r="J3200" s="1">
        <v>29</v>
      </c>
      <c r="K3200" s="1">
        <v>1</v>
      </c>
      <c r="L3200" s="1">
        <v>600</v>
      </c>
      <c r="M3200" s="6">
        <v>0.85</v>
      </c>
      <c r="N3200" s="4">
        <v>2040</v>
      </c>
      <c r="O3200" s="4">
        <v>170</v>
      </c>
      <c r="P3200" s="4">
        <v>100</v>
      </c>
      <c r="Q3200" s="3">
        <v>0.3</v>
      </c>
      <c r="R3200" s="1">
        <v>12</v>
      </c>
      <c r="S3200" s="1">
        <v>100</v>
      </c>
      <c r="T3200" s="1">
        <v>9</v>
      </c>
      <c r="U3200" s="1">
        <v>1</v>
      </c>
      <c r="V3200" s="1">
        <v>16</v>
      </c>
      <c r="W3200" s="1">
        <v>0</v>
      </c>
      <c r="X3200" s="1">
        <v>0</v>
      </c>
      <c r="Y3200" s="1">
        <v>1</v>
      </c>
      <c r="Z3200" s="1">
        <v>0</v>
      </c>
      <c r="AA3200" s="1">
        <v>1</v>
      </c>
      <c r="AB3200" s="1">
        <v>1</v>
      </c>
      <c r="AC3200" s="1">
        <v>97</v>
      </c>
      <c r="AD3200" s="1">
        <v>0</v>
      </c>
      <c r="AE3200" s="1">
        <v>733</v>
      </c>
      <c r="AF3200" s="1">
        <v>1558</v>
      </c>
      <c r="AG3200" s="1">
        <v>112</v>
      </c>
      <c r="AH3200" s="1">
        <v>300</v>
      </c>
      <c r="AI3200" s="1">
        <v>2800</v>
      </c>
      <c r="AJ3200" s="1" t="s">
        <v>15213</v>
      </c>
      <c r="AK3200" s="1" t="s">
        <v>15214</v>
      </c>
      <c r="AL3200" s="1" t="s">
        <v>15215</v>
      </c>
      <c r="AM3200" s="1" t="s">
        <v>16</v>
      </c>
      <c r="AN3200" s="1" t="s">
        <v>23098</v>
      </c>
      <c r="AO3200" s="1" t="s">
        <v>86</v>
      </c>
      <c r="AP3200" s="1" t="s">
        <v>57</v>
      </c>
      <c r="AQ3200" s="1" t="s">
        <v>25</v>
      </c>
      <c r="AR3200" s="1" t="s">
        <v>19</v>
      </c>
      <c r="AS3200" s="1" t="s">
        <v>23091</v>
      </c>
      <c r="AT3200" s="1" t="s">
        <v>101</v>
      </c>
    </row>
    <row r="3201" spans="1:46" x14ac:dyDescent="0.25">
      <c r="A3201" s="1" t="s">
        <v>20127</v>
      </c>
      <c r="B3201" s="2" t="s">
        <v>23101</v>
      </c>
      <c r="C3201" s="2" t="s">
        <v>23108</v>
      </c>
      <c r="D3201" s="1">
        <v>0</v>
      </c>
      <c r="E3201" s="1">
        <v>0</v>
      </c>
      <c r="F3201" s="1">
        <v>1</v>
      </c>
      <c r="G3201" s="1">
        <v>1</v>
      </c>
      <c r="H3201" s="6">
        <v>1</v>
      </c>
      <c r="I3201">
        <v>0</v>
      </c>
      <c r="J3201" s="1">
        <v>26</v>
      </c>
      <c r="K3201" s="1">
        <v>0</v>
      </c>
      <c r="L3201" s="1">
        <v>600</v>
      </c>
      <c r="M3201" s="6">
        <v>0.04</v>
      </c>
      <c r="N3201" s="4">
        <v>140</v>
      </c>
      <c r="O3201" s="4">
        <v>1680</v>
      </c>
      <c r="P3201" s="4">
        <v>200</v>
      </c>
      <c r="Q3201" s="3">
        <v>0.35</v>
      </c>
      <c r="R3201" s="1">
        <v>24</v>
      </c>
      <c r="S3201" s="1">
        <v>200</v>
      </c>
      <c r="T3201" s="1">
        <v>20</v>
      </c>
      <c r="U3201" s="1">
        <v>1</v>
      </c>
      <c r="V3201" s="1">
        <v>16</v>
      </c>
      <c r="W3201" s="1">
        <v>0</v>
      </c>
      <c r="X3201" s="1">
        <v>1</v>
      </c>
      <c r="Y3201" s="1">
        <v>1</v>
      </c>
      <c r="Z3201" s="1">
        <v>3</v>
      </c>
      <c r="AA3201" s="1">
        <v>1</v>
      </c>
      <c r="AB3201" s="1">
        <v>0</v>
      </c>
      <c r="AC3201" s="1">
        <v>0</v>
      </c>
      <c r="AD3201" s="1">
        <v>0</v>
      </c>
      <c r="AE3201" s="1">
        <v>0</v>
      </c>
      <c r="AF3201" s="1">
        <v>287</v>
      </c>
      <c r="AG3201" s="1">
        <v>50</v>
      </c>
      <c r="AH3201" s="1">
        <v>890</v>
      </c>
      <c r="AI3201" s="1">
        <v>1227</v>
      </c>
      <c r="AJ3201" s="1" t="s">
        <v>9119</v>
      </c>
      <c r="AK3201" s="1" t="s">
        <v>9120</v>
      </c>
      <c r="AL3201" s="1" t="s">
        <v>9121</v>
      </c>
      <c r="AM3201" s="1" t="s">
        <v>12</v>
      </c>
      <c r="AN3201" s="1" t="s">
        <v>23097</v>
      </c>
      <c r="AO3201" s="1" t="s">
        <v>86</v>
      </c>
      <c r="AP3201" s="1" t="s">
        <v>57</v>
      </c>
      <c r="AQ3201" s="1" t="s">
        <v>14</v>
      </c>
      <c r="AR3201" s="1" t="s">
        <v>19</v>
      </c>
      <c r="AS3201" s="1" t="s">
        <v>23091</v>
      </c>
      <c r="AT3201" s="1" t="s">
        <v>26</v>
      </c>
    </row>
    <row r="3202" spans="1:46" x14ac:dyDescent="0.25">
      <c r="A3202" s="1" t="s">
        <v>20700</v>
      </c>
      <c r="B3202" s="2" t="s">
        <v>23101</v>
      </c>
      <c r="C3202" s="2" t="s">
        <v>23108</v>
      </c>
      <c r="D3202" s="1">
        <v>0</v>
      </c>
      <c r="E3202" s="1">
        <v>0</v>
      </c>
      <c r="F3202" s="1">
        <v>1</v>
      </c>
      <c r="G3202" s="1">
        <v>1</v>
      </c>
      <c r="H3202" s="6">
        <v>1</v>
      </c>
      <c r="I3202">
        <v>0</v>
      </c>
      <c r="J3202" s="1">
        <v>45</v>
      </c>
      <c r="K3202" s="1">
        <v>1</v>
      </c>
      <c r="L3202" s="1">
        <v>514</v>
      </c>
      <c r="M3202" s="6">
        <v>0.09</v>
      </c>
      <c r="N3202" s="4">
        <v>3600</v>
      </c>
      <c r="O3202" s="4">
        <v>300</v>
      </c>
      <c r="P3202" s="4">
        <v>500</v>
      </c>
      <c r="Q3202" s="3">
        <v>0.35</v>
      </c>
      <c r="R3202" s="1">
        <v>24</v>
      </c>
      <c r="S3202" s="1">
        <v>500</v>
      </c>
      <c r="T3202" s="1">
        <v>33</v>
      </c>
      <c r="U3202" s="1">
        <v>1</v>
      </c>
      <c r="V3202" s="1">
        <v>16</v>
      </c>
      <c r="W3202" s="1">
        <v>0</v>
      </c>
      <c r="X3202" s="1">
        <v>1</v>
      </c>
      <c r="Y3202" s="1">
        <v>1</v>
      </c>
      <c r="Z3202" s="1">
        <v>0</v>
      </c>
      <c r="AA3202" s="1">
        <v>1</v>
      </c>
      <c r="AB3202" s="1">
        <v>0</v>
      </c>
      <c r="AC3202" s="1">
        <v>0</v>
      </c>
      <c r="AD3202" s="1">
        <v>0</v>
      </c>
      <c r="AE3202" s="1">
        <v>0</v>
      </c>
      <c r="AF3202" s="1">
        <v>0</v>
      </c>
      <c r="AG3202" s="1">
        <v>0</v>
      </c>
      <c r="AH3202" s="1">
        <v>0</v>
      </c>
      <c r="AI3202" s="1">
        <v>0</v>
      </c>
      <c r="AJ3202" s="1" t="s">
        <v>1010</v>
      </c>
      <c r="AK3202" s="1" t="s">
        <v>10686</v>
      </c>
      <c r="AL3202" s="1" t="s">
        <v>10687</v>
      </c>
      <c r="AM3202" s="1" t="s">
        <v>12</v>
      </c>
      <c r="AN3202" s="1" t="s">
        <v>23098</v>
      </c>
      <c r="AO3202" s="1" t="s">
        <v>86</v>
      </c>
      <c r="AP3202" s="1" t="s">
        <v>57</v>
      </c>
      <c r="AQ3202" s="1" t="s">
        <v>14</v>
      </c>
      <c r="AR3202" s="1" t="s">
        <v>19</v>
      </c>
      <c r="AS3202" s="1" t="s">
        <v>23091</v>
      </c>
      <c r="AT3202" s="1" t="s">
        <v>26</v>
      </c>
    </row>
    <row r="3203" spans="1:46" x14ac:dyDescent="0.25">
      <c r="A3203" s="1" t="s">
        <v>20697</v>
      </c>
      <c r="B3203" s="2" t="s">
        <v>23101</v>
      </c>
      <c r="C3203" s="2" t="s">
        <v>23108</v>
      </c>
      <c r="D3203" s="1">
        <v>0</v>
      </c>
      <c r="E3203" s="1">
        <v>0</v>
      </c>
      <c r="F3203" s="1">
        <v>1</v>
      </c>
      <c r="G3203" s="1">
        <v>1</v>
      </c>
      <c r="H3203" s="6">
        <v>1</v>
      </c>
      <c r="I3203">
        <v>0</v>
      </c>
      <c r="J3203" s="1">
        <v>46</v>
      </c>
      <c r="K3203" s="1">
        <v>1</v>
      </c>
      <c r="L3203" s="1">
        <v>651</v>
      </c>
      <c r="M3203" s="6">
        <v>0.86</v>
      </c>
      <c r="N3203" s="4">
        <v>3800</v>
      </c>
      <c r="O3203" s="4">
        <v>260</v>
      </c>
      <c r="P3203" s="4">
        <v>300</v>
      </c>
      <c r="Q3203" s="3">
        <v>0.27</v>
      </c>
      <c r="R3203" s="1">
        <v>24</v>
      </c>
      <c r="S3203" s="1">
        <v>300</v>
      </c>
      <c r="T3203" s="1">
        <v>29</v>
      </c>
      <c r="U3203" s="1">
        <v>1</v>
      </c>
      <c r="V3203" s="1">
        <v>16</v>
      </c>
      <c r="W3203" s="1">
        <v>0</v>
      </c>
      <c r="X3203" s="1">
        <v>0</v>
      </c>
      <c r="Y3203" s="1">
        <v>0</v>
      </c>
      <c r="Z3203" s="1">
        <v>3</v>
      </c>
      <c r="AA3203" s="1">
        <v>1</v>
      </c>
      <c r="AB3203" s="1">
        <v>0</v>
      </c>
      <c r="AC3203" s="1">
        <v>1887</v>
      </c>
      <c r="AD3203" s="1">
        <v>78</v>
      </c>
      <c r="AE3203" s="1">
        <v>793</v>
      </c>
      <c r="AF3203" s="1">
        <v>569</v>
      </c>
      <c r="AG3203" s="1">
        <v>0</v>
      </c>
      <c r="AH3203" s="1">
        <v>1350</v>
      </c>
      <c r="AI3203" s="1">
        <v>4677</v>
      </c>
      <c r="AJ3203" s="1" t="s">
        <v>10677</v>
      </c>
      <c r="AK3203" s="1" t="s">
        <v>10678</v>
      </c>
      <c r="AL3203" s="1" t="s">
        <v>10679</v>
      </c>
      <c r="AM3203" s="1" t="s">
        <v>12</v>
      </c>
      <c r="AN3203" s="1" t="s">
        <v>23098</v>
      </c>
      <c r="AO3203" s="1" t="s">
        <v>86</v>
      </c>
      <c r="AP3203" s="1" t="s">
        <v>57</v>
      </c>
      <c r="AQ3203" s="1" t="s">
        <v>25</v>
      </c>
      <c r="AR3203" s="1" t="s">
        <v>30</v>
      </c>
      <c r="AS3203" s="1" t="s">
        <v>23091</v>
      </c>
      <c r="AT3203" s="1" t="s">
        <v>26</v>
      </c>
    </row>
    <row r="3204" spans="1:46" x14ac:dyDescent="0.25">
      <c r="A3204" s="1" t="s">
        <v>18243</v>
      </c>
      <c r="B3204" s="2" t="s">
        <v>23101</v>
      </c>
      <c r="C3204" s="2" t="s">
        <v>23109</v>
      </c>
      <c r="D3204" s="1">
        <v>0</v>
      </c>
      <c r="E3204" s="1">
        <v>1</v>
      </c>
      <c r="F3204" s="1">
        <v>1</v>
      </c>
      <c r="G3204" s="1">
        <v>2</v>
      </c>
      <c r="H3204" s="6">
        <v>0.5</v>
      </c>
      <c r="I3204">
        <v>0</v>
      </c>
      <c r="J3204" s="1">
        <v>43</v>
      </c>
      <c r="K3204" s="1">
        <v>1</v>
      </c>
      <c r="L3204" s="1">
        <v>661</v>
      </c>
      <c r="M3204" s="6">
        <v>0.46</v>
      </c>
      <c r="N3204" s="4">
        <v>3000</v>
      </c>
      <c r="O3204" s="4">
        <v>250</v>
      </c>
      <c r="P3204" s="4">
        <v>260</v>
      </c>
      <c r="Q3204" s="3">
        <v>0.28999999999999998</v>
      </c>
      <c r="R3204" s="1">
        <v>12</v>
      </c>
      <c r="S3204" s="1">
        <v>260</v>
      </c>
      <c r="T3204" s="1">
        <v>30</v>
      </c>
      <c r="U3204" s="1">
        <v>1</v>
      </c>
      <c r="V3204" s="1">
        <v>16</v>
      </c>
      <c r="W3204" s="1">
        <v>0</v>
      </c>
      <c r="X3204" s="1">
        <v>1</v>
      </c>
      <c r="Y3204" s="1">
        <v>1</v>
      </c>
      <c r="Z3204" s="1">
        <v>0</v>
      </c>
      <c r="AA3204" s="1">
        <v>1</v>
      </c>
      <c r="AB3204" s="1">
        <v>0</v>
      </c>
      <c r="AC3204" s="1">
        <v>0</v>
      </c>
      <c r="AD3204" s="1">
        <v>0</v>
      </c>
      <c r="AE3204" s="1">
        <v>1878</v>
      </c>
      <c r="AF3204" s="1">
        <v>0</v>
      </c>
      <c r="AG3204" s="1">
        <v>0</v>
      </c>
      <c r="AH3204" s="1">
        <v>300</v>
      </c>
      <c r="AI3204" s="1">
        <v>2178</v>
      </c>
      <c r="AJ3204" s="1" t="s">
        <v>3801</v>
      </c>
      <c r="AK3204" s="1" t="s">
        <v>3802</v>
      </c>
      <c r="AL3204" s="1" t="s">
        <v>3803</v>
      </c>
      <c r="AM3204" s="1" t="s">
        <v>12</v>
      </c>
      <c r="AN3204" s="1" t="s">
        <v>23098</v>
      </c>
      <c r="AO3204" s="1" t="s">
        <v>86</v>
      </c>
      <c r="AP3204" s="1" t="s">
        <v>57</v>
      </c>
      <c r="AQ3204" s="1" t="s">
        <v>14</v>
      </c>
      <c r="AR3204" s="1" t="s">
        <v>19</v>
      </c>
      <c r="AS3204" s="1" t="s">
        <v>23091</v>
      </c>
      <c r="AT3204" s="1" t="s">
        <v>26</v>
      </c>
    </row>
    <row r="3205" spans="1:46" x14ac:dyDescent="0.25">
      <c r="A3205" s="1" t="s">
        <v>17745</v>
      </c>
      <c r="B3205" s="2" t="s">
        <v>23101</v>
      </c>
      <c r="C3205" s="2" t="s">
        <v>23109</v>
      </c>
      <c r="D3205" s="1">
        <v>1</v>
      </c>
      <c r="E3205" s="1">
        <v>0</v>
      </c>
      <c r="F3205" s="1">
        <v>2</v>
      </c>
      <c r="G3205" s="1">
        <v>3</v>
      </c>
      <c r="H3205" s="6">
        <v>0.66666666666666663</v>
      </c>
      <c r="I3205">
        <v>0</v>
      </c>
      <c r="J3205" s="1">
        <v>32</v>
      </c>
      <c r="K3205" s="1">
        <v>1</v>
      </c>
      <c r="L3205" s="1">
        <v>535</v>
      </c>
      <c r="M3205" s="6">
        <v>0.14000000000000001</v>
      </c>
      <c r="N3205" s="4">
        <v>1800</v>
      </c>
      <c r="O3205" s="4">
        <v>150</v>
      </c>
      <c r="P3205" s="4">
        <v>400</v>
      </c>
      <c r="Q3205" s="3">
        <v>0.3</v>
      </c>
      <c r="R3205" s="1">
        <v>24</v>
      </c>
      <c r="S3205" s="1">
        <v>400</v>
      </c>
      <c r="T3205" s="1">
        <v>53</v>
      </c>
      <c r="U3205" s="1">
        <v>1</v>
      </c>
      <c r="V3205" s="1">
        <v>16</v>
      </c>
      <c r="W3205" s="1">
        <v>1</v>
      </c>
      <c r="X3205" s="1">
        <v>0</v>
      </c>
      <c r="Y3205" s="1">
        <v>1</v>
      </c>
      <c r="Z3205" s="1">
        <v>4</v>
      </c>
      <c r="AA3205" s="1">
        <v>0</v>
      </c>
      <c r="AB3205" s="1">
        <v>0</v>
      </c>
      <c r="AC3205" s="1">
        <v>0</v>
      </c>
      <c r="AD3205" s="1">
        <v>0</v>
      </c>
      <c r="AE3205" s="1">
        <v>0</v>
      </c>
      <c r="AF3205" s="1">
        <v>0</v>
      </c>
      <c r="AG3205" s="1">
        <v>0</v>
      </c>
      <c r="AH3205" s="1">
        <v>0</v>
      </c>
      <c r="AI3205" s="1">
        <v>0</v>
      </c>
      <c r="AJ3205" s="1" t="s">
        <v>2310</v>
      </c>
      <c r="AK3205" s="1" t="s">
        <v>2311</v>
      </c>
      <c r="AL3205" s="1" t="s">
        <v>2312</v>
      </c>
      <c r="AM3205" s="1" t="s">
        <v>12</v>
      </c>
      <c r="AN3205" s="1" t="s">
        <v>23098</v>
      </c>
      <c r="AO3205" s="1" t="s">
        <v>86</v>
      </c>
      <c r="AP3205" s="1" t="s">
        <v>86</v>
      </c>
      <c r="AQ3205" s="1" t="s">
        <v>25</v>
      </c>
      <c r="AR3205" s="1" t="s">
        <v>19</v>
      </c>
      <c r="AS3205" s="1" t="s">
        <v>23090</v>
      </c>
      <c r="AT3205" s="1" t="s">
        <v>26</v>
      </c>
    </row>
    <row r="3206" spans="1:46" x14ac:dyDescent="0.25">
      <c r="A3206" s="1" t="s">
        <v>22468</v>
      </c>
      <c r="B3206" s="2" t="s">
        <v>23101</v>
      </c>
      <c r="C3206" s="2" t="s">
        <v>23109</v>
      </c>
      <c r="D3206" s="1">
        <v>0</v>
      </c>
      <c r="E3206" s="1">
        <v>0</v>
      </c>
      <c r="F3206" s="1">
        <v>1</v>
      </c>
      <c r="G3206" s="1">
        <v>1</v>
      </c>
      <c r="H3206" s="6">
        <v>1</v>
      </c>
      <c r="I3206">
        <v>0</v>
      </c>
      <c r="J3206" s="1">
        <v>41</v>
      </c>
      <c r="K3206" s="1">
        <v>1</v>
      </c>
      <c r="L3206" s="1">
        <v>696</v>
      </c>
      <c r="M3206" s="6">
        <v>0.24</v>
      </c>
      <c r="N3206" s="4">
        <v>3600</v>
      </c>
      <c r="O3206" s="4">
        <v>300</v>
      </c>
      <c r="P3206" s="4">
        <v>500</v>
      </c>
      <c r="Q3206" s="3">
        <v>0.3</v>
      </c>
      <c r="R3206" s="1">
        <v>24</v>
      </c>
      <c r="S3206" s="1">
        <v>500</v>
      </c>
      <c r="T3206" s="1">
        <v>57</v>
      </c>
      <c r="U3206" s="1">
        <v>1</v>
      </c>
      <c r="V3206" s="1">
        <v>16</v>
      </c>
      <c r="W3206" s="1">
        <v>0</v>
      </c>
      <c r="X3206" s="1">
        <v>1</v>
      </c>
      <c r="Y3206" s="1">
        <v>1</v>
      </c>
      <c r="Z3206" s="1">
        <v>2</v>
      </c>
      <c r="AA3206" s="1">
        <v>0</v>
      </c>
      <c r="AB3206" s="1">
        <v>0</v>
      </c>
      <c r="AC3206" s="1">
        <v>200</v>
      </c>
      <c r="AD3206" s="1">
        <v>0</v>
      </c>
      <c r="AE3206" s="1">
        <v>1000</v>
      </c>
      <c r="AF3206" s="1">
        <v>0</v>
      </c>
      <c r="AG3206" s="1">
        <v>0</v>
      </c>
      <c r="AH3206" s="1">
        <v>0</v>
      </c>
      <c r="AI3206" s="1">
        <v>1200</v>
      </c>
      <c r="AJ3206" s="1" t="s">
        <v>3635</v>
      </c>
      <c r="AK3206" s="1" t="s">
        <v>15414</v>
      </c>
      <c r="AL3206" s="1" t="s">
        <v>15415</v>
      </c>
      <c r="AM3206" s="1" t="s">
        <v>12</v>
      </c>
      <c r="AN3206" s="1" t="s">
        <v>23098</v>
      </c>
      <c r="AO3206" s="1" t="s">
        <v>86</v>
      </c>
      <c r="AP3206" s="1" t="s">
        <v>57</v>
      </c>
      <c r="AQ3206" s="1" t="s">
        <v>14</v>
      </c>
      <c r="AR3206" s="1" t="s">
        <v>19</v>
      </c>
      <c r="AS3206" s="1" t="s">
        <v>23090</v>
      </c>
      <c r="AT3206" s="1" t="s">
        <v>26</v>
      </c>
    </row>
    <row r="3207" spans="1:46" x14ac:dyDescent="0.25">
      <c r="A3207" s="1" t="s">
        <v>21764</v>
      </c>
      <c r="B3207" s="2" t="s">
        <v>23101</v>
      </c>
      <c r="C3207" s="2" t="s">
        <v>23109</v>
      </c>
      <c r="D3207" s="1">
        <v>0</v>
      </c>
      <c r="E3207" s="1">
        <v>0</v>
      </c>
      <c r="F3207" s="1">
        <v>1</v>
      </c>
      <c r="G3207" s="1">
        <v>1</v>
      </c>
      <c r="H3207" s="6">
        <v>1</v>
      </c>
      <c r="I3207">
        <v>0</v>
      </c>
      <c r="J3207" s="1">
        <v>52</v>
      </c>
      <c r="K3207" s="1">
        <v>1</v>
      </c>
      <c r="L3207" s="1">
        <v>518</v>
      </c>
      <c r="M3207" s="6">
        <v>0.28999999999999998</v>
      </c>
      <c r="N3207" s="4">
        <v>5600</v>
      </c>
      <c r="O3207" s="4">
        <v>350</v>
      </c>
      <c r="P3207" s="4">
        <v>500</v>
      </c>
      <c r="Q3207" s="3">
        <v>0.28999999999999998</v>
      </c>
      <c r="R3207" s="1">
        <v>24</v>
      </c>
      <c r="S3207" s="1">
        <v>500</v>
      </c>
      <c r="T3207" s="1">
        <v>33</v>
      </c>
      <c r="U3207" s="1">
        <v>1</v>
      </c>
      <c r="V3207" s="1">
        <v>16</v>
      </c>
      <c r="W3207" s="1">
        <v>0</v>
      </c>
      <c r="X3207" s="1">
        <v>0</v>
      </c>
      <c r="Y3207" s="1">
        <v>0</v>
      </c>
      <c r="Z3207" s="1">
        <v>4</v>
      </c>
      <c r="AA3207" s="1">
        <v>0</v>
      </c>
      <c r="AB3207" s="1">
        <v>0</v>
      </c>
      <c r="AC3207" s="1">
        <v>0</v>
      </c>
      <c r="AD3207" s="1">
        <v>0</v>
      </c>
      <c r="AE3207" s="1">
        <v>0</v>
      </c>
      <c r="AF3207" s="1">
        <v>0</v>
      </c>
      <c r="AG3207" s="1">
        <v>0</v>
      </c>
      <c r="AH3207" s="1">
        <v>800</v>
      </c>
      <c r="AI3207" s="1">
        <v>800</v>
      </c>
      <c r="AJ3207" s="1" t="s">
        <v>13534</v>
      </c>
      <c r="AK3207" s="1" t="s">
        <v>13535</v>
      </c>
      <c r="AL3207" s="1" t="s">
        <v>13536</v>
      </c>
      <c r="AM3207" s="1" t="s">
        <v>12</v>
      </c>
      <c r="AN3207" s="1" t="s">
        <v>23098</v>
      </c>
      <c r="AO3207" s="1" t="s">
        <v>86</v>
      </c>
      <c r="AP3207" s="1" t="s">
        <v>57</v>
      </c>
      <c r="AQ3207" s="1" t="s">
        <v>25</v>
      </c>
      <c r="AR3207" s="1" t="s">
        <v>30</v>
      </c>
      <c r="AS3207" s="1" t="s">
        <v>23090</v>
      </c>
      <c r="AT3207" s="1" t="s">
        <v>26</v>
      </c>
    </row>
    <row r="3208" spans="1:46" x14ac:dyDescent="0.25">
      <c r="A3208" s="1" t="s">
        <v>23055</v>
      </c>
      <c r="B3208" s="2" t="s">
        <v>23101</v>
      </c>
      <c r="C3208" s="2" t="s">
        <v>23109</v>
      </c>
      <c r="D3208" s="1">
        <v>1</v>
      </c>
      <c r="E3208" s="1">
        <v>0</v>
      </c>
      <c r="F3208" s="1">
        <v>2</v>
      </c>
      <c r="G3208" s="1">
        <v>3</v>
      </c>
      <c r="H3208" s="6">
        <v>0.66666666666666663</v>
      </c>
      <c r="I3208">
        <v>1</v>
      </c>
      <c r="J3208" s="1">
        <v>28</v>
      </c>
      <c r="K3208" s="1">
        <v>1</v>
      </c>
      <c r="L3208" s="1">
        <v>600</v>
      </c>
      <c r="M3208" s="6">
        <v>3.13</v>
      </c>
      <c r="N3208" s="4">
        <v>1500</v>
      </c>
      <c r="O3208" s="4">
        <v>120</v>
      </c>
      <c r="P3208" s="4">
        <v>100</v>
      </c>
      <c r="Q3208" s="3">
        <v>0.34</v>
      </c>
      <c r="R3208" s="1">
        <v>12</v>
      </c>
      <c r="S3208" s="1">
        <v>100</v>
      </c>
      <c r="T3208" s="1">
        <v>8</v>
      </c>
      <c r="U3208" s="1">
        <v>1</v>
      </c>
      <c r="V3208" s="1">
        <v>16</v>
      </c>
      <c r="W3208" s="1">
        <v>0</v>
      </c>
      <c r="X3208" s="1">
        <v>1</v>
      </c>
      <c r="Y3208" s="1">
        <v>1</v>
      </c>
      <c r="Z3208" s="1">
        <v>1</v>
      </c>
      <c r="AA3208" s="1">
        <v>1</v>
      </c>
      <c r="AB3208" s="1">
        <v>1</v>
      </c>
      <c r="AC3208" s="1">
        <v>0</v>
      </c>
      <c r="AD3208" s="1">
        <v>0</v>
      </c>
      <c r="AE3208" s="1">
        <v>0</v>
      </c>
      <c r="AF3208" s="1">
        <v>6778</v>
      </c>
      <c r="AG3208" s="1">
        <v>282</v>
      </c>
      <c r="AH3208" s="1">
        <v>0</v>
      </c>
      <c r="AI3208" s="1">
        <v>7060</v>
      </c>
      <c r="AJ3208" s="1" t="s">
        <v>2503</v>
      </c>
      <c r="AK3208" s="1" t="s">
        <v>16976</v>
      </c>
      <c r="AL3208" s="1" t="s">
        <v>16977</v>
      </c>
      <c r="AM3208" s="1" t="s">
        <v>16</v>
      </c>
      <c r="AN3208" s="1" t="s">
        <v>23098</v>
      </c>
      <c r="AO3208" s="1" t="s">
        <v>86</v>
      </c>
      <c r="AP3208" s="1" t="s">
        <v>57</v>
      </c>
      <c r="AQ3208" s="1" t="s">
        <v>14</v>
      </c>
      <c r="AR3208" s="1" t="s">
        <v>19</v>
      </c>
      <c r="AS3208" s="1" t="s">
        <v>23091</v>
      </c>
      <c r="AT3208" s="1" t="s">
        <v>101</v>
      </c>
    </row>
    <row r="3209" spans="1:46" x14ac:dyDescent="0.25">
      <c r="A3209" s="1" t="s">
        <v>23058</v>
      </c>
      <c r="B3209" s="2" t="s">
        <v>23101</v>
      </c>
      <c r="C3209" s="2" t="s">
        <v>23109</v>
      </c>
      <c r="D3209" s="1">
        <v>0</v>
      </c>
      <c r="E3209" s="1">
        <v>0</v>
      </c>
      <c r="F3209" s="1">
        <v>1</v>
      </c>
      <c r="G3209" s="1">
        <v>1</v>
      </c>
      <c r="H3209" s="6">
        <v>1</v>
      </c>
      <c r="I3209">
        <v>0</v>
      </c>
      <c r="J3209" s="1">
        <v>24</v>
      </c>
      <c r="K3209" s="1">
        <v>1</v>
      </c>
      <c r="L3209" s="1">
        <v>600</v>
      </c>
      <c r="M3209" s="6">
        <v>0.55000000000000004</v>
      </c>
      <c r="N3209" s="4">
        <v>2900</v>
      </c>
      <c r="O3209" s="4">
        <v>220</v>
      </c>
      <c r="P3209" s="4">
        <v>100</v>
      </c>
      <c r="Q3209" s="3">
        <v>0.3</v>
      </c>
      <c r="R3209" s="1">
        <v>24</v>
      </c>
      <c r="S3209" s="1">
        <v>100</v>
      </c>
      <c r="T3209" s="1">
        <v>11</v>
      </c>
      <c r="U3209" s="1">
        <v>1</v>
      </c>
      <c r="V3209" s="1">
        <v>16</v>
      </c>
      <c r="W3209" s="1">
        <v>0</v>
      </c>
      <c r="X3209" s="1">
        <v>0</v>
      </c>
      <c r="Y3209" s="1">
        <v>1</v>
      </c>
      <c r="Z3209" s="1">
        <v>3</v>
      </c>
      <c r="AA3209" s="1">
        <v>0</v>
      </c>
      <c r="AB3209" s="1">
        <v>0</v>
      </c>
      <c r="AC3209" s="1">
        <v>0</v>
      </c>
      <c r="AD3209" s="1">
        <v>0</v>
      </c>
      <c r="AE3209" s="1">
        <v>0</v>
      </c>
      <c r="AF3209" s="1">
        <v>1300</v>
      </c>
      <c r="AG3209" s="1">
        <v>19</v>
      </c>
      <c r="AH3209" s="1">
        <v>800</v>
      </c>
      <c r="AI3209" s="1">
        <v>2119</v>
      </c>
      <c r="AJ3209" s="1" t="s">
        <v>16984</v>
      </c>
      <c r="AK3209" s="1" t="s">
        <v>16985</v>
      </c>
      <c r="AL3209" s="1" t="s">
        <v>16986</v>
      </c>
      <c r="AM3209" s="1" t="s">
        <v>12</v>
      </c>
      <c r="AN3209" s="1" t="s">
        <v>23098</v>
      </c>
      <c r="AO3209" s="1" t="s">
        <v>86</v>
      </c>
      <c r="AP3209" s="1" t="s">
        <v>57</v>
      </c>
      <c r="AQ3209" s="1" t="s">
        <v>25</v>
      </c>
      <c r="AR3209" s="1" t="s">
        <v>19</v>
      </c>
      <c r="AS3209" s="1" t="s">
        <v>23090</v>
      </c>
      <c r="AT3209" s="1" t="s">
        <v>26</v>
      </c>
    </row>
    <row r="3210" spans="1:46" x14ac:dyDescent="0.25">
      <c r="A3210" s="1" t="s">
        <v>19131</v>
      </c>
      <c r="B3210" s="2" t="s">
        <v>23076</v>
      </c>
      <c r="C3210" s="2" t="s">
        <v>23104</v>
      </c>
      <c r="D3210" s="1">
        <v>2</v>
      </c>
      <c r="E3210" s="1">
        <v>0</v>
      </c>
      <c r="F3210" s="1">
        <v>2</v>
      </c>
      <c r="G3210" s="1">
        <v>4</v>
      </c>
      <c r="H3210" s="6">
        <v>0.5</v>
      </c>
      <c r="I3210">
        <v>1</v>
      </c>
      <c r="J3210" s="1">
        <v>32</v>
      </c>
      <c r="K3210" s="1">
        <v>0</v>
      </c>
      <c r="L3210" s="1">
        <v>797</v>
      </c>
      <c r="M3210" s="6">
        <v>0.32</v>
      </c>
      <c r="N3210" s="4">
        <v>1600</v>
      </c>
      <c r="O3210" s="4">
        <v>115</v>
      </c>
      <c r="P3210" s="4">
        <v>280</v>
      </c>
      <c r="Q3210" s="3">
        <v>0.33</v>
      </c>
      <c r="R3210" s="1">
        <v>36</v>
      </c>
      <c r="S3210" s="1">
        <v>280</v>
      </c>
      <c r="T3210" s="1">
        <v>12</v>
      </c>
      <c r="U3210" s="1">
        <v>0</v>
      </c>
      <c r="V3210" s="1">
        <v>15</v>
      </c>
      <c r="W3210" s="1">
        <v>0</v>
      </c>
      <c r="X3210" s="1">
        <v>0</v>
      </c>
      <c r="Y3210" s="1">
        <v>1</v>
      </c>
      <c r="Z3210" s="1">
        <v>0</v>
      </c>
      <c r="AA3210" s="1">
        <v>1</v>
      </c>
      <c r="AB3210" s="1">
        <v>1</v>
      </c>
      <c r="AC3210" s="1">
        <v>300</v>
      </c>
      <c r="AD3210" s="1">
        <v>170</v>
      </c>
      <c r="AE3210" s="1">
        <v>0</v>
      </c>
      <c r="AF3210" s="1">
        <v>0</v>
      </c>
      <c r="AG3210" s="1">
        <v>0</v>
      </c>
      <c r="AH3210" s="1">
        <v>150</v>
      </c>
      <c r="AI3210" s="1">
        <v>620</v>
      </c>
      <c r="AJ3210" s="1" t="s">
        <v>6321</v>
      </c>
      <c r="AK3210" s="1" t="s">
        <v>6322</v>
      </c>
      <c r="AL3210" s="1" t="s">
        <v>6323</v>
      </c>
      <c r="AM3210" s="1" t="s">
        <v>16</v>
      </c>
      <c r="AN3210" s="1" t="s">
        <v>23097</v>
      </c>
      <c r="AO3210" s="1" t="s">
        <v>364</v>
      </c>
      <c r="AP3210" s="1" t="s">
        <v>57</v>
      </c>
      <c r="AQ3210" s="1" t="s">
        <v>25</v>
      </c>
      <c r="AR3210" s="1" t="s">
        <v>19</v>
      </c>
      <c r="AS3210" s="1" t="s">
        <v>23091</v>
      </c>
      <c r="AT3210" s="1" t="s">
        <v>101</v>
      </c>
    </row>
    <row r="3211" spans="1:46" x14ac:dyDescent="0.25">
      <c r="A3211" s="1" t="s">
        <v>21984</v>
      </c>
      <c r="B3211" s="2" t="s">
        <v>23076</v>
      </c>
      <c r="C3211" s="2" t="s">
        <v>23105</v>
      </c>
      <c r="D3211" s="1">
        <v>0</v>
      </c>
      <c r="E3211" s="1">
        <v>0</v>
      </c>
      <c r="F3211" s="1">
        <v>2</v>
      </c>
      <c r="G3211" s="1">
        <v>2</v>
      </c>
      <c r="H3211" s="6">
        <v>1</v>
      </c>
      <c r="I3211">
        <v>0</v>
      </c>
      <c r="J3211" s="1">
        <v>34</v>
      </c>
      <c r="K3211" s="1">
        <v>0</v>
      </c>
      <c r="L3211" s="1">
        <v>711</v>
      </c>
      <c r="M3211" s="6">
        <v>0.33</v>
      </c>
      <c r="N3211" s="4">
        <v>1700</v>
      </c>
      <c r="O3211" s="4">
        <v>130</v>
      </c>
      <c r="P3211" s="4">
        <v>500</v>
      </c>
      <c r="Q3211" s="3">
        <v>0.35</v>
      </c>
      <c r="R3211" s="1">
        <v>24</v>
      </c>
      <c r="S3211" s="1">
        <v>500</v>
      </c>
      <c r="T3211" s="1">
        <v>44</v>
      </c>
      <c r="U3211" s="1">
        <v>0</v>
      </c>
      <c r="V3211" s="1">
        <v>15</v>
      </c>
      <c r="W3211" s="1">
        <v>0</v>
      </c>
      <c r="X3211" s="1">
        <v>0</v>
      </c>
      <c r="Y3211" s="1">
        <v>1</v>
      </c>
      <c r="Z3211" s="1">
        <v>0</v>
      </c>
      <c r="AA3211" s="1">
        <v>0</v>
      </c>
      <c r="AB3211" s="1">
        <v>0</v>
      </c>
      <c r="AC3211" s="1">
        <v>0</v>
      </c>
      <c r="AD3211" s="1">
        <v>0</v>
      </c>
      <c r="AE3211" s="1">
        <v>222</v>
      </c>
      <c r="AF3211" s="1">
        <v>0</v>
      </c>
      <c r="AG3211" s="1">
        <v>214</v>
      </c>
      <c r="AH3211" s="1">
        <v>0</v>
      </c>
      <c r="AI3211" s="1">
        <v>436</v>
      </c>
      <c r="AJ3211" s="1" t="s">
        <v>14094</v>
      </c>
      <c r="AK3211" s="1" t="s">
        <v>14095</v>
      </c>
      <c r="AL3211" s="1" t="s">
        <v>14096</v>
      </c>
      <c r="AM3211" s="1" t="s">
        <v>12</v>
      </c>
      <c r="AN3211" s="1" t="s">
        <v>23097</v>
      </c>
      <c r="AO3211" s="1" t="s">
        <v>364</v>
      </c>
      <c r="AP3211" s="1" t="s">
        <v>57</v>
      </c>
      <c r="AQ3211" s="1" t="s">
        <v>25</v>
      </c>
      <c r="AR3211" s="1" t="s">
        <v>19</v>
      </c>
      <c r="AS3211" s="1" t="s">
        <v>23090</v>
      </c>
      <c r="AT3211" s="1" t="s">
        <v>26</v>
      </c>
    </row>
    <row r="3212" spans="1:46" x14ac:dyDescent="0.25">
      <c r="A3212" s="1" t="s">
        <v>19151</v>
      </c>
      <c r="B3212" s="2" t="s">
        <v>23076</v>
      </c>
      <c r="C3212" s="2" t="s">
        <v>23105</v>
      </c>
      <c r="D3212" s="1">
        <v>1</v>
      </c>
      <c r="E3212" s="1">
        <v>1</v>
      </c>
      <c r="F3212" s="1">
        <v>1</v>
      </c>
      <c r="G3212" s="1">
        <v>3</v>
      </c>
      <c r="H3212" s="6">
        <v>0.33333333333333331</v>
      </c>
      <c r="I3212">
        <v>0</v>
      </c>
      <c r="J3212" s="1">
        <v>30</v>
      </c>
      <c r="K3212" s="1">
        <v>0</v>
      </c>
      <c r="L3212" s="1">
        <v>624</v>
      </c>
      <c r="M3212" s="6">
        <v>0.34</v>
      </c>
      <c r="N3212" s="4">
        <v>2500</v>
      </c>
      <c r="O3212" s="4">
        <v>200</v>
      </c>
      <c r="P3212" s="4">
        <v>300</v>
      </c>
      <c r="Q3212" s="3">
        <v>0.38</v>
      </c>
      <c r="R3212" s="1">
        <v>12</v>
      </c>
      <c r="S3212" s="1">
        <v>300</v>
      </c>
      <c r="T3212" s="1">
        <v>41</v>
      </c>
      <c r="U3212" s="1">
        <v>1</v>
      </c>
      <c r="V3212" s="1">
        <v>15</v>
      </c>
      <c r="W3212" s="1">
        <v>1</v>
      </c>
      <c r="X3212" s="1">
        <v>1</v>
      </c>
      <c r="Y3212" s="1">
        <v>1</v>
      </c>
      <c r="Z3212" s="1">
        <v>2</v>
      </c>
      <c r="AA3212" s="1">
        <v>0</v>
      </c>
      <c r="AB3212" s="1">
        <v>0</v>
      </c>
      <c r="AC3212" s="1">
        <v>0</v>
      </c>
      <c r="AD3212" s="1">
        <v>0</v>
      </c>
      <c r="AE3212" s="1">
        <v>0</v>
      </c>
      <c r="AF3212" s="1">
        <v>400</v>
      </c>
      <c r="AG3212" s="1">
        <v>0</v>
      </c>
      <c r="AH3212" s="1">
        <v>300</v>
      </c>
      <c r="AI3212" s="1">
        <v>700</v>
      </c>
      <c r="AJ3212" s="1" t="s">
        <v>6380</v>
      </c>
      <c r="AK3212" s="1" t="s">
        <v>6381</v>
      </c>
      <c r="AL3212" s="1" t="s">
        <v>6382</v>
      </c>
      <c r="AM3212" s="1" t="s">
        <v>12</v>
      </c>
      <c r="AN3212" s="1" t="s">
        <v>23097</v>
      </c>
      <c r="AO3212" s="1" t="s">
        <v>86</v>
      </c>
      <c r="AP3212" s="1" t="s">
        <v>86</v>
      </c>
      <c r="AQ3212" s="1" t="s">
        <v>14</v>
      </c>
      <c r="AR3212" s="1" t="s">
        <v>19</v>
      </c>
      <c r="AS3212" s="1" t="s">
        <v>23090</v>
      </c>
      <c r="AT3212" s="1" t="s">
        <v>26</v>
      </c>
    </row>
    <row r="3213" spans="1:46" x14ac:dyDescent="0.25">
      <c r="A3213" s="1" t="s">
        <v>20836</v>
      </c>
      <c r="B3213" s="2" t="s">
        <v>23076</v>
      </c>
      <c r="C3213" s="2" t="s">
        <v>23105</v>
      </c>
      <c r="D3213" s="1">
        <v>1</v>
      </c>
      <c r="E3213" s="1">
        <v>1</v>
      </c>
      <c r="F3213" s="1">
        <v>1</v>
      </c>
      <c r="G3213" s="1">
        <v>3</v>
      </c>
      <c r="H3213" s="6">
        <v>0.33333333333333331</v>
      </c>
      <c r="I3213">
        <v>0</v>
      </c>
      <c r="J3213" s="1">
        <v>34</v>
      </c>
      <c r="K3213" s="1">
        <v>0</v>
      </c>
      <c r="L3213" s="1">
        <v>643</v>
      </c>
      <c r="M3213" s="6">
        <v>0.62</v>
      </c>
      <c r="N3213" s="4">
        <v>1940</v>
      </c>
      <c r="O3213" s="4">
        <v>145</v>
      </c>
      <c r="P3213" s="4">
        <v>115</v>
      </c>
      <c r="Q3213" s="3">
        <v>0.45</v>
      </c>
      <c r="R3213" s="1">
        <v>12</v>
      </c>
      <c r="S3213" s="1">
        <v>115</v>
      </c>
      <c r="T3213" s="1">
        <v>15</v>
      </c>
      <c r="U3213" s="1">
        <v>0</v>
      </c>
      <c r="V3213" s="1">
        <v>15</v>
      </c>
      <c r="W3213" s="1">
        <v>0</v>
      </c>
      <c r="X3213" s="1">
        <v>0</v>
      </c>
      <c r="Y3213" s="1">
        <v>1</v>
      </c>
      <c r="Z3213" s="1">
        <v>2</v>
      </c>
      <c r="AA3213" s="1">
        <v>0</v>
      </c>
      <c r="AB3213" s="1">
        <v>0</v>
      </c>
      <c r="AC3213" s="1">
        <v>0</v>
      </c>
      <c r="AD3213" s="1">
        <v>0</v>
      </c>
      <c r="AE3213" s="1">
        <v>1067</v>
      </c>
      <c r="AF3213" s="1">
        <v>165</v>
      </c>
      <c r="AG3213" s="1">
        <v>218</v>
      </c>
      <c r="AH3213" s="1">
        <v>350</v>
      </c>
      <c r="AI3213" s="1">
        <v>1800</v>
      </c>
      <c r="AJ3213" s="1" t="s">
        <v>11031</v>
      </c>
      <c r="AK3213" s="1" t="s">
        <v>11032</v>
      </c>
      <c r="AL3213" s="1" t="s">
        <v>11033</v>
      </c>
      <c r="AM3213" s="1" t="s">
        <v>12</v>
      </c>
      <c r="AN3213" s="1" t="s">
        <v>23097</v>
      </c>
      <c r="AO3213" s="1" t="s">
        <v>364</v>
      </c>
      <c r="AP3213" s="1" t="s">
        <v>57</v>
      </c>
      <c r="AQ3213" s="1" t="s">
        <v>25</v>
      </c>
      <c r="AR3213" s="1" t="s">
        <v>19</v>
      </c>
      <c r="AS3213" s="1" t="s">
        <v>23090</v>
      </c>
      <c r="AT3213" s="1" t="s">
        <v>26</v>
      </c>
    </row>
    <row r="3214" spans="1:46" x14ac:dyDescent="0.25">
      <c r="A3214" s="1" t="s">
        <v>19728</v>
      </c>
      <c r="B3214" s="2" t="s">
        <v>23076</v>
      </c>
      <c r="C3214" s="2" t="s">
        <v>23105</v>
      </c>
      <c r="D3214" s="1">
        <v>0</v>
      </c>
      <c r="E3214" s="1">
        <v>2</v>
      </c>
      <c r="F3214" s="1">
        <v>1</v>
      </c>
      <c r="G3214" s="1">
        <v>3</v>
      </c>
      <c r="H3214" s="6">
        <v>0.33333333333333331</v>
      </c>
      <c r="I3214">
        <v>0</v>
      </c>
      <c r="J3214" s="1">
        <v>39</v>
      </c>
      <c r="K3214" s="1">
        <v>1</v>
      </c>
      <c r="L3214" s="1">
        <v>694</v>
      </c>
      <c r="M3214" s="6">
        <v>0.34</v>
      </c>
      <c r="N3214" s="4">
        <v>2700</v>
      </c>
      <c r="O3214" s="4">
        <v>200</v>
      </c>
      <c r="P3214" s="4">
        <v>400</v>
      </c>
      <c r="Q3214" s="3">
        <v>0.35</v>
      </c>
      <c r="R3214" s="1">
        <v>24</v>
      </c>
      <c r="S3214" s="1">
        <v>400</v>
      </c>
      <c r="T3214" s="1">
        <v>69</v>
      </c>
      <c r="U3214" s="1">
        <v>1</v>
      </c>
      <c r="V3214" s="1">
        <v>15</v>
      </c>
      <c r="W3214" s="1">
        <v>0</v>
      </c>
      <c r="X3214" s="1">
        <v>1</v>
      </c>
      <c r="Y3214" s="1">
        <v>1</v>
      </c>
      <c r="Z3214" s="1">
        <v>0</v>
      </c>
      <c r="AA3214" s="1">
        <v>1</v>
      </c>
      <c r="AB3214" s="1">
        <v>0</v>
      </c>
      <c r="AC3214" s="1">
        <v>300</v>
      </c>
      <c r="AD3214" s="1">
        <v>250</v>
      </c>
      <c r="AE3214" s="1">
        <v>600</v>
      </c>
      <c r="AF3214" s="1">
        <v>0</v>
      </c>
      <c r="AG3214" s="1">
        <v>430</v>
      </c>
      <c r="AH3214" s="1">
        <v>0</v>
      </c>
      <c r="AI3214" s="1">
        <v>1580</v>
      </c>
      <c r="AJ3214" s="1" t="s">
        <v>7999</v>
      </c>
      <c r="AK3214" s="1" t="s">
        <v>8000</v>
      </c>
      <c r="AL3214" s="1" t="s">
        <v>8001</v>
      </c>
      <c r="AM3214" s="1" t="s">
        <v>12</v>
      </c>
      <c r="AN3214" s="1" t="s">
        <v>23098</v>
      </c>
      <c r="AO3214" s="1" t="s">
        <v>86</v>
      </c>
      <c r="AP3214" s="1" t="s">
        <v>57</v>
      </c>
      <c r="AQ3214" s="1" t="s">
        <v>14</v>
      </c>
      <c r="AR3214" s="1" t="s">
        <v>19</v>
      </c>
      <c r="AS3214" s="1" t="s">
        <v>23091</v>
      </c>
      <c r="AT3214" s="1" t="s">
        <v>26</v>
      </c>
    </row>
    <row r="3215" spans="1:46" x14ac:dyDescent="0.25">
      <c r="A3215" s="1" t="s">
        <v>20323</v>
      </c>
      <c r="B3215" s="2" t="s">
        <v>23076</v>
      </c>
      <c r="C3215" s="2" t="s">
        <v>23105</v>
      </c>
      <c r="D3215" s="1">
        <v>0</v>
      </c>
      <c r="E3215" s="1">
        <v>1</v>
      </c>
      <c r="F3215" s="1">
        <v>3</v>
      </c>
      <c r="G3215" s="1">
        <v>4</v>
      </c>
      <c r="H3215" s="6">
        <v>0.75</v>
      </c>
      <c r="I3215">
        <v>1</v>
      </c>
      <c r="J3215" s="1">
        <v>41</v>
      </c>
      <c r="K3215" s="1">
        <v>0</v>
      </c>
      <c r="L3215" s="1">
        <v>730</v>
      </c>
      <c r="M3215" s="6">
        <v>0.16</v>
      </c>
      <c r="N3215" s="4">
        <v>1380</v>
      </c>
      <c r="O3215" s="4">
        <v>100</v>
      </c>
      <c r="P3215" s="4">
        <v>300</v>
      </c>
      <c r="Q3215" s="3">
        <v>0.27</v>
      </c>
      <c r="R3215" s="1">
        <v>24</v>
      </c>
      <c r="S3215" s="1">
        <v>300</v>
      </c>
      <c r="T3215" s="1">
        <v>4</v>
      </c>
      <c r="U3215" s="1">
        <v>0</v>
      </c>
      <c r="V3215" s="1">
        <v>15</v>
      </c>
      <c r="W3215" s="1">
        <v>0</v>
      </c>
      <c r="X3215" s="1">
        <v>0</v>
      </c>
      <c r="Y3215" s="1">
        <v>0</v>
      </c>
      <c r="Z3215" s="1">
        <v>1</v>
      </c>
      <c r="AA3215" s="1">
        <v>1</v>
      </c>
      <c r="AB3215" s="1">
        <v>1</v>
      </c>
      <c r="AC3215" s="1">
        <v>0</v>
      </c>
      <c r="AD3215" s="1">
        <v>0</v>
      </c>
      <c r="AE3215" s="1">
        <v>0</v>
      </c>
      <c r="AF3215" s="1">
        <v>0</v>
      </c>
      <c r="AG3215" s="1">
        <v>0</v>
      </c>
      <c r="AH3215" s="1">
        <v>0</v>
      </c>
      <c r="AI3215" s="1">
        <v>0</v>
      </c>
      <c r="AJ3215" s="1" t="s">
        <v>1151</v>
      </c>
      <c r="AK3215" s="1" t="s">
        <v>9623</v>
      </c>
      <c r="AL3215" s="1" t="s">
        <v>9624</v>
      </c>
      <c r="AM3215" s="1" t="s">
        <v>16</v>
      </c>
      <c r="AN3215" s="1" t="s">
        <v>23097</v>
      </c>
      <c r="AO3215" s="1" t="s">
        <v>364</v>
      </c>
      <c r="AP3215" s="1" t="s">
        <v>57</v>
      </c>
      <c r="AQ3215" s="1" t="s">
        <v>25</v>
      </c>
      <c r="AR3215" s="1" t="s">
        <v>30</v>
      </c>
      <c r="AS3215" s="1" t="s">
        <v>23091</v>
      </c>
      <c r="AT3215" s="1" t="s">
        <v>101</v>
      </c>
    </row>
    <row r="3216" spans="1:46" x14ac:dyDescent="0.25">
      <c r="A3216" s="1" t="s">
        <v>19874</v>
      </c>
      <c r="B3216" s="2" t="s">
        <v>23076</v>
      </c>
      <c r="C3216" s="2" t="s">
        <v>23106</v>
      </c>
      <c r="D3216" s="1">
        <v>0</v>
      </c>
      <c r="E3216" s="1">
        <v>0</v>
      </c>
      <c r="F3216" s="1">
        <v>1</v>
      </c>
      <c r="G3216" s="1">
        <v>1</v>
      </c>
      <c r="H3216" s="6">
        <v>1</v>
      </c>
      <c r="I3216">
        <v>0</v>
      </c>
      <c r="J3216" s="1">
        <v>34</v>
      </c>
      <c r="K3216" s="1">
        <v>0</v>
      </c>
      <c r="L3216" s="1">
        <v>619</v>
      </c>
      <c r="M3216" s="6">
        <v>0.94</v>
      </c>
      <c r="N3216" s="4">
        <v>2100</v>
      </c>
      <c r="O3216" s="4">
        <v>150</v>
      </c>
      <c r="P3216" s="4">
        <v>1200</v>
      </c>
      <c r="Q3216" s="3">
        <v>0.3</v>
      </c>
      <c r="R3216" s="1">
        <v>24</v>
      </c>
      <c r="S3216" s="1">
        <v>1200</v>
      </c>
      <c r="T3216" s="1">
        <v>64</v>
      </c>
      <c r="U3216" s="1">
        <v>0</v>
      </c>
      <c r="V3216" s="1">
        <v>15</v>
      </c>
      <c r="W3216" s="1">
        <v>0</v>
      </c>
      <c r="X3216" s="1">
        <v>0</v>
      </c>
      <c r="Y3216" s="1">
        <v>1</v>
      </c>
      <c r="Z3216" s="1">
        <v>3</v>
      </c>
      <c r="AA3216" s="1">
        <v>0</v>
      </c>
      <c r="AB3216" s="1">
        <v>0</v>
      </c>
      <c r="AC3216" s="1">
        <v>0</v>
      </c>
      <c r="AD3216" s="1">
        <v>71</v>
      </c>
      <c r="AE3216" s="1">
        <v>0</v>
      </c>
      <c r="AF3216" s="1">
        <v>582</v>
      </c>
      <c r="AG3216" s="1">
        <v>366</v>
      </c>
      <c r="AH3216" s="1">
        <v>500</v>
      </c>
      <c r="AI3216" s="1">
        <v>1519</v>
      </c>
      <c r="AJ3216" s="1" t="s">
        <v>1129</v>
      </c>
      <c r="AK3216" s="1" t="s">
        <v>8394</v>
      </c>
      <c r="AL3216" s="1" t="s">
        <v>8395</v>
      </c>
      <c r="AM3216" s="1" t="s">
        <v>12</v>
      </c>
      <c r="AN3216" s="1" t="s">
        <v>23097</v>
      </c>
      <c r="AO3216" s="1" t="s">
        <v>364</v>
      </c>
      <c r="AP3216" s="1" t="s">
        <v>57</v>
      </c>
      <c r="AQ3216" s="1" t="s">
        <v>25</v>
      </c>
      <c r="AR3216" s="1" t="s">
        <v>19</v>
      </c>
      <c r="AS3216" s="1" t="s">
        <v>23090</v>
      </c>
      <c r="AT3216" s="1" t="s">
        <v>26</v>
      </c>
    </row>
    <row r="3217" spans="1:46" x14ac:dyDescent="0.25">
      <c r="A3217" s="1" t="s">
        <v>22718</v>
      </c>
      <c r="B3217" s="2" t="s">
        <v>23076</v>
      </c>
      <c r="C3217" s="2" t="s">
        <v>23106</v>
      </c>
      <c r="D3217" s="1">
        <v>1</v>
      </c>
      <c r="E3217" s="1">
        <v>0</v>
      </c>
      <c r="F3217" s="1">
        <v>2</v>
      </c>
      <c r="G3217" s="1">
        <v>3</v>
      </c>
      <c r="H3217" s="6">
        <v>0.66666666666666663</v>
      </c>
      <c r="I3217">
        <v>0</v>
      </c>
      <c r="J3217" s="1">
        <v>37</v>
      </c>
      <c r="K3217" s="1">
        <v>0</v>
      </c>
      <c r="L3217" s="1">
        <v>593</v>
      </c>
      <c r="M3217" s="6">
        <v>0.44</v>
      </c>
      <c r="N3217" s="4">
        <v>2800</v>
      </c>
      <c r="O3217" s="4">
        <v>200</v>
      </c>
      <c r="P3217" s="4">
        <v>300</v>
      </c>
      <c r="Q3217" s="3">
        <v>0.27</v>
      </c>
      <c r="R3217" s="1">
        <v>24</v>
      </c>
      <c r="S3217" s="1">
        <v>300</v>
      </c>
      <c r="T3217" s="1">
        <v>32</v>
      </c>
      <c r="U3217" s="1">
        <v>1</v>
      </c>
      <c r="V3217" s="1">
        <v>15</v>
      </c>
      <c r="W3217" s="1">
        <v>1</v>
      </c>
      <c r="X3217" s="1">
        <v>0</v>
      </c>
      <c r="Y3217" s="1">
        <v>1</v>
      </c>
      <c r="Z3217" s="1">
        <v>2</v>
      </c>
      <c r="AA3217" s="1">
        <v>1</v>
      </c>
      <c r="AB3217" s="1">
        <v>0</v>
      </c>
      <c r="AC3217" s="1">
        <v>1626</v>
      </c>
      <c r="AD3217" s="1">
        <v>200</v>
      </c>
      <c r="AE3217" s="1">
        <v>0</v>
      </c>
      <c r="AF3217" s="1">
        <v>200</v>
      </c>
      <c r="AG3217" s="1">
        <v>10</v>
      </c>
      <c r="AH3217" s="1">
        <v>0</v>
      </c>
      <c r="AI3217" s="1">
        <v>2036</v>
      </c>
      <c r="AJ3217" s="1" t="s">
        <v>16042</v>
      </c>
      <c r="AK3217" s="1" t="s">
        <v>16043</v>
      </c>
      <c r="AL3217" s="1" t="s">
        <v>16044</v>
      </c>
      <c r="AM3217" s="1" t="s">
        <v>12</v>
      </c>
      <c r="AN3217" s="1" t="s">
        <v>23097</v>
      </c>
      <c r="AO3217" s="1" t="s">
        <v>86</v>
      </c>
      <c r="AP3217" s="1" t="s">
        <v>86</v>
      </c>
      <c r="AQ3217" s="1" t="s">
        <v>25</v>
      </c>
      <c r="AR3217" s="1" t="s">
        <v>19</v>
      </c>
      <c r="AS3217" s="1" t="s">
        <v>23091</v>
      </c>
      <c r="AT3217" s="1" t="s">
        <v>26</v>
      </c>
    </row>
    <row r="3218" spans="1:46" x14ac:dyDescent="0.25">
      <c r="A3218" s="1" t="s">
        <v>20059</v>
      </c>
      <c r="B3218" s="2" t="s">
        <v>23076</v>
      </c>
      <c r="C3218" s="2" t="s">
        <v>23108</v>
      </c>
      <c r="D3218" s="1">
        <v>0</v>
      </c>
      <c r="E3218" s="1">
        <v>0</v>
      </c>
      <c r="F3218" s="1">
        <v>2</v>
      </c>
      <c r="G3218" s="1">
        <v>2</v>
      </c>
      <c r="H3218" s="6">
        <v>1</v>
      </c>
      <c r="I3218">
        <v>1</v>
      </c>
      <c r="J3218" s="1">
        <v>39</v>
      </c>
      <c r="K3218" s="1">
        <v>1</v>
      </c>
      <c r="L3218" s="1">
        <v>580</v>
      </c>
      <c r="M3218" s="6">
        <v>0.33</v>
      </c>
      <c r="N3218" s="4">
        <v>4800</v>
      </c>
      <c r="O3218" s="4">
        <v>400</v>
      </c>
      <c r="P3218" s="4">
        <v>300</v>
      </c>
      <c r="Q3218" s="3">
        <v>0.3</v>
      </c>
      <c r="R3218" s="1">
        <v>12</v>
      </c>
      <c r="S3218" s="1">
        <v>300</v>
      </c>
      <c r="T3218" s="1">
        <v>36</v>
      </c>
      <c r="U3218" s="1">
        <v>1</v>
      </c>
      <c r="V3218" s="1">
        <v>15</v>
      </c>
      <c r="W3218" s="1">
        <v>1</v>
      </c>
      <c r="X3218" s="1">
        <v>1</v>
      </c>
      <c r="Y3218" s="1">
        <v>0</v>
      </c>
      <c r="Z3218" s="1">
        <v>4</v>
      </c>
      <c r="AA3218" s="1">
        <v>1</v>
      </c>
      <c r="AB3218" s="1">
        <v>1</v>
      </c>
      <c r="AC3218" s="1">
        <v>1251</v>
      </c>
      <c r="AD3218" s="1">
        <v>0</v>
      </c>
      <c r="AE3218" s="1">
        <v>0</v>
      </c>
      <c r="AF3218" s="1">
        <v>1151</v>
      </c>
      <c r="AG3218" s="1">
        <v>60</v>
      </c>
      <c r="AH3218" s="1">
        <v>0</v>
      </c>
      <c r="AI3218" s="1">
        <v>2462</v>
      </c>
      <c r="AJ3218" s="1" t="s">
        <v>8922</v>
      </c>
      <c r="AK3218" s="1" t="s">
        <v>8923</v>
      </c>
      <c r="AL3218" s="1" t="s">
        <v>8924</v>
      </c>
      <c r="AM3218" s="1" t="s">
        <v>16</v>
      </c>
      <c r="AN3218" s="1" t="s">
        <v>23098</v>
      </c>
      <c r="AO3218" s="1" t="s">
        <v>86</v>
      </c>
      <c r="AP3218" s="1" t="s">
        <v>86</v>
      </c>
      <c r="AQ3218" s="1" t="s">
        <v>14</v>
      </c>
      <c r="AR3218" s="1" t="s">
        <v>30</v>
      </c>
      <c r="AS3218" s="1" t="s">
        <v>23091</v>
      </c>
      <c r="AT3218" s="1" t="s">
        <v>101</v>
      </c>
    </row>
    <row r="3219" spans="1:46" x14ac:dyDescent="0.25">
      <c r="A3219" s="1" t="s">
        <v>21328</v>
      </c>
      <c r="B3219" s="2" t="s">
        <v>23073</v>
      </c>
      <c r="C3219" s="2" t="s">
        <v>23104</v>
      </c>
      <c r="D3219" s="1">
        <v>0</v>
      </c>
      <c r="E3219" s="1">
        <v>0</v>
      </c>
      <c r="F3219" s="1">
        <v>2</v>
      </c>
      <c r="G3219" s="1">
        <v>2</v>
      </c>
      <c r="H3219" s="6">
        <v>1</v>
      </c>
      <c r="I3219">
        <v>0</v>
      </c>
      <c r="J3219" s="1">
        <v>37</v>
      </c>
      <c r="K3219" s="1">
        <v>0</v>
      </c>
      <c r="L3219" s="1">
        <v>579</v>
      </c>
      <c r="M3219" s="6">
        <v>0</v>
      </c>
      <c r="N3219" s="4">
        <v>3100</v>
      </c>
      <c r="O3219" s="4">
        <v>230</v>
      </c>
      <c r="P3219" s="4">
        <v>130</v>
      </c>
      <c r="Q3219" s="3">
        <v>0.4</v>
      </c>
      <c r="R3219" s="1">
        <v>12</v>
      </c>
      <c r="S3219" s="1">
        <v>130</v>
      </c>
      <c r="T3219" s="1">
        <v>5</v>
      </c>
      <c r="U3219" s="1">
        <v>1</v>
      </c>
      <c r="V3219" s="1">
        <v>15</v>
      </c>
      <c r="W3219" s="1">
        <v>0</v>
      </c>
      <c r="X3219" s="1">
        <v>0</v>
      </c>
      <c r="Y3219" s="1">
        <v>1</v>
      </c>
      <c r="Z3219" s="1">
        <v>3</v>
      </c>
      <c r="AA3219" s="1">
        <v>0</v>
      </c>
      <c r="AB3219" s="1">
        <v>0</v>
      </c>
      <c r="AC3219" s="1">
        <v>1440</v>
      </c>
      <c r="AD3219" s="1">
        <v>0</v>
      </c>
      <c r="AE3219" s="1">
        <v>18</v>
      </c>
      <c r="AF3219" s="1">
        <v>156</v>
      </c>
      <c r="AG3219" s="1">
        <v>0</v>
      </c>
      <c r="AH3219" s="1">
        <v>680</v>
      </c>
      <c r="AI3219" s="1">
        <v>2294</v>
      </c>
      <c r="AJ3219" s="1" t="s">
        <v>12361</v>
      </c>
      <c r="AK3219" s="1" t="s">
        <v>12362</v>
      </c>
      <c r="AL3219" s="1" t="s">
        <v>11</v>
      </c>
      <c r="AM3219" s="1" t="s">
        <v>12</v>
      </c>
      <c r="AN3219" s="1" t="s">
        <v>23097</v>
      </c>
      <c r="AO3219" s="1" t="s">
        <v>86</v>
      </c>
      <c r="AP3219" s="1" t="s">
        <v>57</v>
      </c>
      <c r="AQ3219" s="1" t="s">
        <v>25</v>
      </c>
      <c r="AR3219" s="1" t="s">
        <v>19</v>
      </c>
      <c r="AS3219" s="1" t="s">
        <v>23090</v>
      </c>
      <c r="AT3219" s="1" t="s">
        <v>26</v>
      </c>
    </row>
    <row r="3220" spans="1:46" x14ac:dyDescent="0.25">
      <c r="A3220" s="1" t="s">
        <v>19695</v>
      </c>
      <c r="B3220" s="2" t="s">
        <v>23073</v>
      </c>
      <c r="C3220" s="2" t="s">
        <v>23104</v>
      </c>
      <c r="D3220" s="1">
        <v>0</v>
      </c>
      <c r="E3220" s="1">
        <v>0</v>
      </c>
      <c r="F3220" s="1">
        <v>2</v>
      </c>
      <c r="G3220" s="1">
        <v>2</v>
      </c>
      <c r="H3220" s="6">
        <v>1</v>
      </c>
      <c r="I3220">
        <v>0</v>
      </c>
      <c r="J3220" s="1">
        <v>44</v>
      </c>
      <c r="K3220" s="1">
        <v>0</v>
      </c>
      <c r="L3220" s="1">
        <v>643</v>
      </c>
      <c r="M3220" s="6">
        <v>0.11</v>
      </c>
      <c r="N3220" s="4">
        <v>3790</v>
      </c>
      <c r="O3220" s="4">
        <v>300</v>
      </c>
      <c r="P3220" s="4">
        <v>270</v>
      </c>
      <c r="Q3220" s="3">
        <v>0.3</v>
      </c>
      <c r="R3220" s="1">
        <v>24</v>
      </c>
      <c r="S3220" s="1">
        <v>270</v>
      </c>
      <c r="T3220" s="1">
        <v>23</v>
      </c>
      <c r="U3220" s="1">
        <v>0</v>
      </c>
      <c r="V3220" s="1">
        <v>15</v>
      </c>
      <c r="W3220" s="1">
        <v>0</v>
      </c>
      <c r="X3220" s="1">
        <v>0</v>
      </c>
      <c r="Y3220" s="1">
        <v>0</v>
      </c>
      <c r="Z3220" s="1">
        <v>4</v>
      </c>
      <c r="AA3220" s="1">
        <v>0</v>
      </c>
      <c r="AB3220" s="1">
        <v>0</v>
      </c>
      <c r="AC3220" s="1">
        <v>1300</v>
      </c>
      <c r="AD3220" s="1">
        <v>48</v>
      </c>
      <c r="AE3220" s="1">
        <v>0</v>
      </c>
      <c r="AF3220" s="1">
        <v>0</v>
      </c>
      <c r="AG3220" s="1">
        <v>214</v>
      </c>
      <c r="AH3220" s="1">
        <v>0</v>
      </c>
      <c r="AI3220" s="1">
        <v>1562</v>
      </c>
      <c r="AJ3220" s="1" t="s">
        <v>7904</v>
      </c>
      <c r="AK3220" s="1" t="s">
        <v>7905</v>
      </c>
      <c r="AL3220" s="1" t="s">
        <v>7906</v>
      </c>
      <c r="AM3220" s="1" t="s">
        <v>12</v>
      </c>
      <c r="AN3220" s="1" t="s">
        <v>23097</v>
      </c>
      <c r="AO3220" s="1" t="s">
        <v>364</v>
      </c>
      <c r="AP3220" s="1" t="s">
        <v>57</v>
      </c>
      <c r="AQ3220" s="1" t="s">
        <v>25</v>
      </c>
      <c r="AR3220" s="1" t="s">
        <v>30</v>
      </c>
      <c r="AS3220" s="1" t="s">
        <v>23090</v>
      </c>
      <c r="AT3220" s="1" t="s">
        <v>26</v>
      </c>
    </row>
    <row r="3221" spans="1:46" x14ac:dyDescent="0.25">
      <c r="A3221" s="1" t="s">
        <v>19837</v>
      </c>
      <c r="B3221" s="2" t="s">
        <v>23073</v>
      </c>
      <c r="C3221" s="2" t="s">
        <v>23106</v>
      </c>
      <c r="D3221" s="1">
        <v>0</v>
      </c>
      <c r="E3221" s="1">
        <v>1</v>
      </c>
      <c r="F3221" s="1">
        <v>1</v>
      </c>
      <c r="G3221" s="1">
        <v>2</v>
      </c>
      <c r="H3221" s="6">
        <v>0.5</v>
      </c>
      <c r="I3221">
        <v>1</v>
      </c>
      <c r="J3221" s="1">
        <v>32</v>
      </c>
      <c r="K3221" s="1">
        <v>1</v>
      </c>
      <c r="L3221" s="1">
        <v>802</v>
      </c>
      <c r="M3221" s="6">
        <v>0.86</v>
      </c>
      <c r="N3221" s="4">
        <v>1610</v>
      </c>
      <c r="O3221" s="4">
        <v>130</v>
      </c>
      <c r="P3221" s="4">
        <v>1000</v>
      </c>
      <c r="Q3221" s="3">
        <v>0.3</v>
      </c>
      <c r="R3221" s="1">
        <v>24</v>
      </c>
      <c r="S3221" s="1">
        <v>1000</v>
      </c>
      <c r="T3221" s="1">
        <v>107</v>
      </c>
      <c r="U3221" s="1">
        <v>0</v>
      </c>
      <c r="V3221" s="1">
        <v>15</v>
      </c>
      <c r="W3221" s="1">
        <v>0</v>
      </c>
      <c r="X3221" s="1">
        <v>1</v>
      </c>
      <c r="Y3221" s="1">
        <v>1</v>
      </c>
      <c r="Z3221" s="1">
        <v>0</v>
      </c>
      <c r="AA3221" s="1">
        <v>1</v>
      </c>
      <c r="AB3221" s="1">
        <v>1</v>
      </c>
      <c r="AC3221" s="1">
        <v>0</v>
      </c>
      <c r="AD3221" s="1">
        <v>0</v>
      </c>
      <c r="AE3221" s="1">
        <v>0</v>
      </c>
      <c r="AF3221" s="1">
        <v>0</v>
      </c>
      <c r="AG3221" s="1">
        <v>20</v>
      </c>
      <c r="AH3221" s="1">
        <v>950</v>
      </c>
      <c r="AI3221" s="1">
        <v>970</v>
      </c>
      <c r="AJ3221" s="1" t="s">
        <v>8289</v>
      </c>
      <c r="AK3221" s="1" t="s">
        <v>8290</v>
      </c>
      <c r="AL3221" s="1" t="s">
        <v>8291</v>
      </c>
      <c r="AM3221" s="1" t="s">
        <v>16</v>
      </c>
      <c r="AN3221" s="1" t="s">
        <v>23098</v>
      </c>
      <c r="AO3221" s="1" t="s">
        <v>364</v>
      </c>
      <c r="AP3221" s="1" t="s">
        <v>57</v>
      </c>
      <c r="AQ3221" s="1" t="s">
        <v>14</v>
      </c>
      <c r="AR3221" s="1" t="s">
        <v>19</v>
      </c>
      <c r="AS3221" s="1" t="s">
        <v>23091</v>
      </c>
      <c r="AT3221" s="1" t="s">
        <v>101</v>
      </c>
    </row>
    <row r="3222" spans="1:46" x14ac:dyDescent="0.25">
      <c r="A3222" s="1" t="s">
        <v>21056</v>
      </c>
      <c r="B3222" s="2" t="s">
        <v>23073</v>
      </c>
      <c r="C3222" s="2" t="s">
        <v>23107</v>
      </c>
      <c r="D3222" s="1">
        <v>1</v>
      </c>
      <c r="E3222" s="1">
        <v>0</v>
      </c>
      <c r="F3222" s="1">
        <v>3</v>
      </c>
      <c r="G3222" s="1">
        <v>4</v>
      </c>
      <c r="H3222" s="6">
        <v>0.75</v>
      </c>
      <c r="I3222">
        <v>1</v>
      </c>
      <c r="J3222" s="1">
        <v>38</v>
      </c>
      <c r="K3222" s="1">
        <v>0</v>
      </c>
      <c r="L3222" s="1">
        <v>777</v>
      </c>
      <c r="M3222" s="6">
        <v>0.47</v>
      </c>
      <c r="N3222" s="4">
        <v>2600</v>
      </c>
      <c r="O3222" s="4">
        <v>204</v>
      </c>
      <c r="P3222" s="4">
        <v>750</v>
      </c>
      <c r="Q3222" s="3">
        <v>0.3</v>
      </c>
      <c r="R3222" s="1">
        <v>24</v>
      </c>
      <c r="S3222" s="1">
        <v>750</v>
      </c>
      <c r="T3222" s="1">
        <v>31</v>
      </c>
      <c r="U3222" s="1">
        <v>1</v>
      </c>
      <c r="V3222" s="1">
        <v>15</v>
      </c>
      <c r="W3222" s="1">
        <v>0</v>
      </c>
      <c r="X3222" s="1">
        <v>0</v>
      </c>
      <c r="Y3222" s="1">
        <v>0</v>
      </c>
      <c r="Z3222" s="1">
        <v>1</v>
      </c>
      <c r="AA3222" s="1">
        <v>1</v>
      </c>
      <c r="AB3222" s="1">
        <v>1</v>
      </c>
      <c r="AC3222" s="1">
        <v>0</v>
      </c>
      <c r="AD3222" s="1">
        <v>0</v>
      </c>
      <c r="AE3222" s="1">
        <v>0</v>
      </c>
      <c r="AF3222" s="1">
        <v>1065</v>
      </c>
      <c r="AG3222" s="1">
        <v>0</v>
      </c>
      <c r="AH3222" s="1">
        <v>0</v>
      </c>
      <c r="AI3222" s="1">
        <v>1065</v>
      </c>
      <c r="AJ3222" s="1" t="s">
        <v>11625</v>
      </c>
      <c r="AK3222" s="1" t="s">
        <v>11626</v>
      </c>
      <c r="AL3222" s="1" t="s">
        <v>11627</v>
      </c>
      <c r="AM3222" s="1" t="s">
        <v>16</v>
      </c>
      <c r="AN3222" s="1" t="s">
        <v>23097</v>
      </c>
      <c r="AO3222" s="1" t="s">
        <v>86</v>
      </c>
      <c r="AP3222" s="1" t="s">
        <v>57</v>
      </c>
      <c r="AQ3222" s="1" t="s">
        <v>25</v>
      </c>
      <c r="AR3222" s="1" t="s">
        <v>30</v>
      </c>
      <c r="AS3222" s="1" t="s">
        <v>23091</v>
      </c>
      <c r="AT3222" s="1" t="s">
        <v>101</v>
      </c>
    </row>
    <row r="3223" spans="1:46" x14ac:dyDescent="0.25">
      <c r="A3223" s="1" t="s">
        <v>21070</v>
      </c>
      <c r="B3223" s="2" t="s">
        <v>23073</v>
      </c>
      <c r="C3223" s="2" t="s">
        <v>23107</v>
      </c>
      <c r="D3223" s="1">
        <v>0</v>
      </c>
      <c r="E3223" s="1">
        <v>2</v>
      </c>
      <c r="F3223" s="1">
        <v>2</v>
      </c>
      <c r="G3223" s="1">
        <v>4</v>
      </c>
      <c r="H3223" s="6">
        <v>0.5</v>
      </c>
      <c r="I3223">
        <v>0</v>
      </c>
      <c r="J3223" s="1">
        <v>32</v>
      </c>
      <c r="K3223" s="1">
        <v>0</v>
      </c>
      <c r="L3223" s="1">
        <v>672</v>
      </c>
      <c r="M3223" s="6">
        <v>0.28000000000000003</v>
      </c>
      <c r="N3223" s="4">
        <v>2280</v>
      </c>
      <c r="O3223" s="4">
        <v>190</v>
      </c>
      <c r="P3223" s="4">
        <v>150</v>
      </c>
      <c r="Q3223" s="3">
        <v>0.3</v>
      </c>
      <c r="R3223" s="1">
        <v>12</v>
      </c>
      <c r="S3223" s="1">
        <v>150</v>
      </c>
      <c r="T3223" s="1">
        <v>21</v>
      </c>
      <c r="U3223" s="1">
        <v>1</v>
      </c>
      <c r="V3223" s="1">
        <v>15</v>
      </c>
      <c r="W3223" s="1">
        <v>0</v>
      </c>
      <c r="X3223" s="1">
        <v>1</v>
      </c>
      <c r="Y3223" s="1">
        <v>1</v>
      </c>
      <c r="Z3223" s="1">
        <v>3</v>
      </c>
      <c r="AA3223" s="1">
        <v>0</v>
      </c>
      <c r="AB3223" s="1">
        <v>0</v>
      </c>
      <c r="AC3223" s="1">
        <v>170</v>
      </c>
      <c r="AD3223" s="1">
        <v>0</v>
      </c>
      <c r="AE3223" s="1">
        <v>0</v>
      </c>
      <c r="AF3223" s="1">
        <v>685</v>
      </c>
      <c r="AG3223" s="1">
        <v>80</v>
      </c>
      <c r="AH3223" s="1">
        <v>0</v>
      </c>
      <c r="AI3223" s="1">
        <v>935</v>
      </c>
      <c r="AJ3223" s="1" t="s">
        <v>11665</v>
      </c>
      <c r="AK3223" s="1" t="s">
        <v>11666</v>
      </c>
      <c r="AL3223" s="1" t="s">
        <v>11667</v>
      </c>
      <c r="AM3223" s="1" t="s">
        <v>12</v>
      </c>
      <c r="AN3223" s="1" t="s">
        <v>23097</v>
      </c>
      <c r="AO3223" s="1" t="s">
        <v>86</v>
      </c>
      <c r="AP3223" s="1" t="s">
        <v>57</v>
      </c>
      <c r="AQ3223" s="1" t="s">
        <v>14</v>
      </c>
      <c r="AR3223" s="1" t="s">
        <v>19</v>
      </c>
      <c r="AS3223" s="1" t="s">
        <v>23090</v>
      </c>
      <c r="AT3223" s="1" t="s">
        <v>26</v>
      </c>
    </row>
    <row r="3224" spans="1:46" x14ac:dyDescent="0.25">
      <c r="A3224" s="1" t="s">
        <v>18809</v>
      </c>
      <c r="B3224" s="2" t="s">
        <v>23073</v>
      </c>
      <c r="C3224" s="2" t="s">
        <v>23107</v>
      </c>
      <c r="D3224" s="1">
        <v>0</v>
      </c>
      <c r="E3224" s="1">
        <v>0</v>
      </c>
      <c r="F3224" s="1">
        <v>1</v>
      </c>
      <c r="G3224" s="1">
        <v>1</v>
      </c>
      <c r="H3224" s="6">
        <v>1</v>
      </c>
      <c r="I3224">
        <v>0</v>
      </c>
      <c r="J3224" s="1">
        <v>47</v>
      </c>
      <c r="K3224" s="1">
        <v>0</v>
      </c>
      <c r="L3224" s="1">
        <v>766</v>
      </c>
      <c r="M3224" s="6">
        <v>0.14000000000000001</v>
      </c>
      <c r="N3224" s="4">
        <v>15000</v>
      </c>
      <c r="O3224" s="4">
        <v>1200</v>
      </c>
      <c r="P3224" s="4">
        <v>100</v>
      </c>
      <c r="Q3224" s="3">
        <v>0.25</v>
      </c>
      <c r="R3224" s="1">
        <v>6</v>
      </c>
      <c r="S3224" s="1">
        <v>100</v>
      </c>
      <c r="T3224" s="1">
        <v>14</v>
      </c>
      <c r="U3224" s="1">
        <v>1</v>
      </c>
      <c r="V3224" s="1">
        <v>15</v>
      </c>
      <c r="W3224" s="1">
        <v>1</v>
      </c>
      <c r="X3224" s="1">
        <v>0</v>
      </c>
      <c r="Y3224" s="1">
        <v>0</v>
      </c>
      <c r="Z3224" s="1">
        <v>2</v>
      </c>
      <c r="AA3224" s="1">
        <v>1</v>
      </c>
      <c r="AB3224" s="1">
        <v>0</v>
      </c>
      <c r="AC3224" s="1">
        <v>13000</v>
      </c>
      <c r="AD3224" s="1">
        <v>0</v>
      </c>
      <c r="AE3224" s="1">
        <v>0</v>
      </c>
      <c r="AF3224" s="1">
        <v>0</v>
      </c>
      <c r="AG3224" s="1">
        <v>0</v>
      </c>
      <c r="AH3224" s="1">
        <v>1000</v>
      </c>
      <c r="AI3224" s="1">
        <v>14000</v>
      </c>
      <c r="AJ3224" s="1" t="s">
        <v>5422</v>
      </c>
      <c r="AK3224" s="1" t="s">
        <v>5423</v>
      </c>
      <c r="AL3224" s="1" t="s">
        <v>5424</v>
      </c>
      <c r="AM3224" s="1" t="s">
        <v>12</v>
      </c>
      <c r="AN3224" s="1" t="s">
        <v>23097</v>
      </c>
      <c r="AO3224" s="1" t="s">
        <v>86</v>
      </c>
      <c r="AP3224" s="1" t="s">
        <v>86</v>
      </c>
      <c r="AQ3224" s="1" t="s">
        <v>25</v>
      </c>
      <c r="AR3224" s="1" t="s">
        <v>30</v>
      </c>
      <c r="AS3224" s="1" t="s">
        <v>23091</v>
      </c>
      <c r="AT3224" s="1" t="s">
        <v>26</v>
      </c>
    </row>
    <row r="3225" spans="1:46" x14ac:dyDescent="0.25">
      <c r="A3225" s="1" t="s">
        <v>18227</v>
      </c>
      <c r="B3225" s="2" t="s">
        <v>23073</v>
      </c>
      <c r="C3225" s="2" t="s">
        <v>23108</v>
      </c>
      <c r="D3225" s="1">
        <v>0</v>
      </c>
      <c r="E3225" s="1">
        <v>0</v>
      </c>
      <c r="F3225" s="1">
        <v>2</v>
      </c>
      <c r="G3225" s="1">
        <v>2</v>
      </c>
      <c r="H3225" s="6">
        <v>1</v>
      </c>
      <c r="I3225">
        <v>1</v>
      </c>
      <c r="J3225" s="1">
        <v>32</v>
      </c>
      <c r="K3225" s="1">
        <v>1</v>
      </c>
      <c r="L3225" s="1">
        <v>566</v>
      </c>
      <c r="M3225" s="6">
        <v>0.6</v>
      </c>
      <c r="N3225" s="4">
        <v>2400</v>
      </c>
      <c r="O3225" s="4">
        <v>200</v>
      </c>
      <c r="P3225" s="4">
        <v>100</v>
      </c>
      <c r="Q3225" s="3">
        <v>0.26</v>
      </c>
      <c r="R3225" s="1">
        <v>12</v>
      </c>
      <c r="S3225" s="1">
        <v>100</v>
      </c>
      <c r="T3225" s="1">
        <v>7</v>
      </c>
      <c r="U3225" s="1">
        <v>1</v>
      </c>
      <c r="V3225" s="1">
        <v>15</v>
      </c>
      <c r="W3225" s="1">
        <v>0</v>
      </c>
      <c r="X3225" s="1">
        <v>0</v>
      </c>
      <c r="Y3225" s="1">
        <v>1</v>
      </c>
      <c r="Z3225" s="1">
        <v>3</v>
      </c>
      <c r="AA3225" s="1">
        <v>0</v>
      </c>
      <c r="AB3225" s="1">
        <v>1</v>
      </c>
      <c r="AC3225" s="1">
        <v>1561</v>
      </c>
      <c r="AD3225" s="1">
        <v>0</v>
      </c>
      <c r="AE3225" s="1">
        <v>0</v>
      </c>
      <c r="AF3225" s="1">
        <v>0</v>
      </c>
      <c r="AG3225" s="1">
        <v>0</v>
      </c>
      <c r="AH3225" s="1">
        <v>989</v>
      </c>
      <c r="AI3225" s="1">
        <v>2550</v>
      </c>
      <c r="AJ3225" s="1" t="s">
        <v>3745</v>
      </c>
      <c r="AK3225" s="1" t="s">
        <v>3746</v>
      </c>
      <c r="AL3225" s="1" t="s">
        <v>3747</v>
      </c>
      <c r="AM3225" s="1" t="s">
        <v>16</v>
      </c>
      <c r="AN3225" s="1" t="s">
        <v>23098</v>
      </c>
      <c r="AO3225" s="1" t="s">
        <v>86</v>
      </c>
      <c r="AP3225" s="1" t="s">
        <v>57</v>
      </c>
      <c r="AQ3225" s="1" t="s">
        <v>25</v>
      </c>
      <c r="AR3225" s="1" t="s">
        <v>19</v>
      </c>
      <c r="AS3225" s="1" t="s">
        <v>23090</v>
      </c>
      <c r="AT3225" s="1" t="s">
        <v>101</v>
      </c>
    </row>
    <row r="3226" spans="1:46" x14ac:dyDescent="0.25">
      <c r="A3226" s="1" t="s">
        <v>22337</v>
      </c>
      <c r="B3226" s="2" t="s">
        <v>23073</v>
      </c>
      <c r="C3226" s="2" t="s">
        <v>23109</v>
      </c>
      <c r="D3226" s="1">
        <v>0</v>
      </c>
      <c r="E3226" s="1">
        <v>2</v>
      </c>
      <c r="F3226" s="1">
        <v>3</v>
      </c>
      <c r="G3226" s="1">
        <v>5</v>
      </c>
      <c r="H3226" s="6">
        <v>0.6</v>
      </c>
      <c r="I3226">
        <v>1</v>
      </c>
      <c r="J3226" s="1">
        <v>48</v>
      </c>
      <c r="K3226" s="1">
        <v>0</v>
      </c>
      <c r="L3226" s="1">
        <v>655</v>
      </c>
      <c r="M3226" s="6">
        <v>0.54</v>
      </c>
      <c r="N3226" s="4">
        <v>3200</v>
      </c>
      <c r="O3226" s="4">
        <v>250</v>
      </c>
      <c r="P3226" s="4">
        <v>250</v>
      </c>
      <c r="Q3226" s="3">
        <v>0.3</v>
      </c>
      <c r="R3226" s="1">
        <v>24</v>
      </c>
      <c r="S3226" s="1">
        <v>250</v>
      </c>
      <c r="T3226" s="1">
        <v>29</v>
      </c>
      <c r="U3226" s="1">
        <v>0</v>
      </c>
      <c r="V3226" s="1">
        <v>15</v>
      </c>
      <c r="W3226" s="1">
        <v>0</v>
      </c>
      <c r="X3226" s="1">
        <v>0</v>
      </c>
      <c r="Y3226" s="1">
        <v>0</v>
      </c>
      <c r="Z3226" s="1">
        <v>4</v>
      </c>
      <c r="AA3226" s="1">
        <v>1</v>
      </c>
      <c r="AB3226" s="1">
        <v>1</v>
      </c>
      <c r="AC3226" s="1">
        <v>1654</v>
      </c>
      <c r="AD3226" s="1">
        <v>123</v>
      </c>
      <c r="AE3226" s="1">
        <v>147</v>
      </c>
      <c r="AF3226" s="1">
        <v>1028</v>
      </c>
      <c r="AG3226" s="1">
        <v>83</v>
      </c>
      <c r="AH3226" s="1">
        <v>0</v>
      </c>
      <c r="AI3226" s="1">
        <v>3035</v>
      </c>
      <c r="AJ3226" s="1" t="s">
        <v>15056</v>
      </c>
      <c r="AK3226" s="1" t="s">
        <v>15057</v>
      </c>
      <c r="AL3226" s="1" t="s">
        <v>15058</v>
      </c>
      <c r="AM3226" s="1" t="s">
        <v>16</v>
      </c>
      <c r="AN3226" s="1" t="s">
        <v>23097</v>
      </c>
      <c r="AO3226" s="1" t="s">
        <v>364</v>
      </c>
      <c r="AP3226" s="1" t="s">
        <v>57</v>
      </c>
      <c r="AQ3226" s="1" t="s">
        <v>25</v>
      </c>
      <c r="AR3226" s="1" t="s">
        <v>30</v>
      </c>
      <c r="AS3226" s="1" t="s">
        <v>23091</v>
      </c>
      <c r="AT3226" s="1" t="s">
        <v>101</v>
      </c>
    </row>
    <row r="3227" spans="1:46" x14ac:dyDescent="0.25">
      <c r="A3227" s="1" t="s">
        <v>20096</v>
      </c>
      <c r="B3227" s="2" t="s">
        <v>23073</v>
      </c>
      <c r="C3227" s="2" t="s">
        <v>23109</v>
      </c>
      <c r="D3227" s="1">
        <v>0</v>
      </c>
      <c r="E3227" s="1">
        <v>1</v>
      </c>
      <c r="F3227" s="1">
        <v>1</v>
      </c>
      <c r="G3227" s="1">
        <v>2</v>
      </c>
      <c r="H3227" s="6">
        <v>0.5</v>
      </c>
      <c r="I3227">
        <v>1</v>
      </c>
      <c r="J3227" s="1">
        <v>48</v>
      </c>
      <c r="K3227" s="1">
        <v>1</v>
      </c>
      <c r="L3227" s="1">
        <v>684</v>
      </c>
      <c r="M3227" s="6">
        <v>0.28000000000000003</v>
      </c>
      <c r="N3227" s="4">
        <v>1400</v>
      </c>
      <c r="O3227" s="4">
        <v>120</v>
      </c>
      <c r="P3227" s="4">
        <v>300</v>
      </c>
      <c r="Q3227" s="3">
        <v>0.27</v>
      </c>
      <c r="R3227" s="1">
        <v>24</v>
      </c>
      <c r="S3227" s="1">
        <v>315</v>
      </c>
      <c r="T3227" s="1">
        <v>37</v>
      </c>
      <c r="U3227" s="1">
        <v>1</v>
      </c>
      <c r="V3227" s="1">
        <v>15</v>
      </c>
      <c r="W3227" s="1">
        <v>0</v>
      </c>
      <c r="X3227" s="1">
        <v>0</v>
      </c>
      <c r="Y3227" s="1">
        <v>0</v>
      </c>
      <c r="Z3227" s="1">
        <v>3</v>
      </c>
      <c r="AA3227" s="1">
        <v>1</v>
      </c>
      <c r="AB3227" s="1">
        <v>1</v>
      </c>
      <c r="AC3227" s="1">
        <v>0</v>
      </c>
      <c r="AD3227" s="1">
        <v>0</v>
      </c>
      <c r="AE3227" s="1">
        <v>0</v>
      </c>
      <c r="AF3227" s="1">
        <v>0</v>
      </c>
      <c r="AG3227" s="1">
        <v>0</v>
      </c>
      <c r="AH3227" s="1">
        <v>300</v>
      </c>
      <c r="AI3227" s="1">
        <v>300</v>
      </c>
      <c r="AJ3227" s="1" t="s">
        <v>9031</v>
      </c>
      <c r="AK3227" s="1" t="s">
        <v>9032</v>
      </c>
      <c r="AL3227" s="1" t="s">
        <v>9033</v>
      </c>
      <c r="AM3227" s="1" t="s">
        <v>16</v>
      </c>
      <c r="AN3227" s="1" t="s">
        <v>23098</v>
      </c>
      <c r="AO3227" s="1" t="s">
        <v>86</v>
      </c>
      <c r="AP3227" s="1" t="s">
        <v>57</v>
      </c>
      <c r="AQ3227" s="1" t="s">
        <v>25</v>
      </c>
      <c r="AR3227" s="1" t="s">
        <v>30</v>
      </c>
      <c r="AS3227" s="1" t="s">
        <v>23091</v>
      </c>
      <c r="AT3227" s="1" t="s">
        <v>101</v>
      </c>
    </row>
    <row r="3228" spans="1:46" x14ac:dyDescent="0.25">
      <c r="A3228" s="1" t="s">
        <v>17870</v>
      </c>
      <c r="B3228" s="2" t="s">
        <v>23074</v>
      </c>
      <c r="C3228" s="2" t="s">
        <v>23105</v>
      </c>
      <c r="D3228" s="1">
        <v>0</v>
      </c>
      <c r="E3228" s="1">
        <v>0</v>
      </c>
      <c r="F3228" s="1">
        <v>2</v>
      </c>
      <c r="G3228" s="1">
        <v>2</v>
      </c>
      <c r="H3228" s="6">
        <v>1</v>
      </c>
      <c r="I3228">
        <v>0</v>
      </c>
      <c r="J3228" s="1">
        <v>37</v>
      </c>
      <c r="K3228" s="1">
        <v>0</v>
      </c>
      <c r="L3228" s="1">
        <v>579</v>
      </c>
      <c r="M3228" s="6">
        <v>0.49</v>
      </c>
      <c r="N3228" s="4">
        <v>3100</v>
      </c>
      <c r="O3228" s="4">
        <v>230</v>
      </c>
      <c r="P3228" s="4">
        <v>360</v>
      </c>
      <c r="Q3228" s="3">
        <v>0.35</v>
      </c>
      <c r="R3228" s="1">
        <v>24</v>
      </c>
      <c r="S3228" s="1">
        <v>360</v>
      </c>
      <c r="T3228" s="1">
        <v>55</v>
      </c>
      <c r="U3228" s="1">
        <v>1</v>
      </c>
      <c r="V3228" s="1">
        <v>15</v>
      </c>
      <c r="W3228" s="1">
        <v>0</v>
      </c>
      <c r="X3228" s="1">
        <v>1</v>
      </c>
      <c r="Y3228" s="1">
        <v>1</v>
      </c>
      <c r="Z3228" s="1">
        <v>3</v>
      </c>
      <c r="AA3228" s="1">
        <v>0</v>
      </c>
      <c r="AB3228" s="1">
        <v>0</v>
      </c>
      <c r="AC3228" s="1">
        <v>1440</v>
      </c>
      <c r="AD3228" s="1">
        <v>0</v>
      </c>
      <c r="AE3228" s="1">
        <v>18</v>
      </c>
      <c r="AF3228" s="1">
        <v>156</v>
      </c>
      <c r="AG3228" s="1">
        <v>0</v>
      </c>
      <c r="AH3228" s="1">
        <v>680</v>
      </c>
      <c r="AI3228" s="1">
        <v>2294</v>
      </c>
      <c r="AJ3228" s="1" t="s">
        <v>2660</v>
      </c>
      <c r="AK3228" s="1" t="s">
        <v>2661</v>
      </c>
      <c r="AL3228" s="1" t="s">
        <v>2662</v>
      </c>
      <c r="AM3228" s="1" t="s">
        <v>12</v>
      </c>
      <c r="AN3228" s="1" t="s">
        <v>23097</v>
      </c>
      <c r="AO3228" s="1" t="s">
        <v>86</v>
      </c>
      <c r="AP3228" s="1" t="s">
        <v>57</v>
      </c>
      <c r="AQ3228" s="1" t="s">
        <v>14</v>
      </c>
      <c r="AR3228" s="1" t="s">
        <v>19</v>
      </c>
      <c r="AS3228" s="1" t="s">
        <v>23090</v>
      </c>
      <c r="AT3228" s="1" t="s">
        <v>26</v>
      </c>
    </row>
    <row r="3229" spans="1:46" x14ac:dyDescent="0.25">
      <c r="A3229" s="1" t="s">
        <v>20305</v>
      </c>
      <c r="B3229" s="2" t="s">
        <v>23074</v>
      </c>
      <c r="C3229" s="2" t="s">
        <v>23105</v>
      </c>
      <c r="D3229" s="1">
        <v>6</v>
      </c>
      <c r="E3229" s="1">
        <v>4</v>
      </c>
      <c r="F3229" s="1">
        <v>3</v>
      </c>
      <c r="G3229" s="1">
        <v>13</v>
      </c>
      <c r="H3229" s="6">
        <v>0.23076923076923078</v>
      </c>
      <c r="I3229">
        <v>0</v>
      </c>
      <c r="J3229" s="1">
        <v>41</v>
      </c>
      <c r="K3229" s="1">
        <v>0</v>
      </c>
      <c r="L3229" s="1">
        <v>514</v>
      </c>
      <c r="M3229" s="6">
        <v>0.28000000000000003</v>
      </c>
      <c r="N3229" s="4">
        <v>3600</v>
      </c>
      <c r="O3229" s="4">
        <v>300</v>
      </c>
      <c r="P3229" s="4">
        <v>207</v>
      </c>
      <c r="Q3229" s="3">
        <v>0.38</v>
      </c>
      <c r="R3229" s="1">
        <v>24</v>
      </c>
      <c r="S3229" s="1">
        <v>207</v>
      </c>
      <c r="T3229" s="1">
        <v>24</v>
      </c>
      <c r="U3229" s="1">
        <v>0</v>
      </c>
      <c r="V3229" s="1">
        <v>15</v>
      </c>
      <c r="W3229" s="1">
        <v>0</v>
      </c>
      <c r="X3229" s="1">
        <v>0</v>
      </c>
      <c r="Y3229" s="1">
        <v>1</v>
      </c>
      <c r="Z3229" s="1">
        <v>0</v>
      </c>
      <c r="AA3229" s="1">
        <v>1</v>
      </c>
      <c r="AB3229" s="1">
        <v>0</v>
      </c>
      <c r="AC3229" s="1">
        <v>1027</v>
      </c>
      <c r="AD3229" s="1">
        <v>180</v>
      </c>
      <c r="AE3229" s="1">
        <v>0</v>
      </c>
      <c r="AF3229" s="1">
        <v>287</v>
      </c>
      <c r="AG3229" s="1">
        <v>209</v>
      </c>
      <c r="AH3229" s="1">
        <v>0</v>
      </c>
      <c r="AI3229" s="1">
        <v>1703</v>
      </c>
      <c r="AJ3229" s="1" t="s">
        <v>9577</v>
      </c>
      <c r="AK3229" s="1" t="s">
        <v>9578</v>
      </c>
      <c r="AL3229" s="1" t="s">
        <v>9579</v>
      </c>
      <c r="AM3229" s="1" t="s">
        <v>12</v>
      </c>
      <c r="AN3229" s="1" t="s">
        <v>23097</v>
      </c>
      <c r="AO3229" s="1" t="s">
        <v>364</v>
      </c>
      <c r="AP3229" s="1" t="s">
        <v>57</v>
      </c>
      <c r="AQ3229" s="1" t="s">
        <v>25</v>
      </c>
      <c r="AR3229" s="1" t="s">
        <v>19</v>
      </c>
      <c r="AS3229" s="1" t="s">
        <v>23091</v>
      </c>
      <c r="AT3229" s="1" t="s">
        <v>26</v>
      </c>
    </row>
    <row r="3230" spans="1:46" x14ac:dyDescent="0.25">
      <c r="A3230" s="1" t="s">
        <v>17195</v>
      </c>
      <c r="B3230" s="2" t="s">
        <v>23074</v>
      </c>
      <c r="C3230" s="2" t="s">
        <v>23106</v>
      </c>
      <c r="D3230" s="1">
        <v>1</v>
      </c>
      <c r="E3230" s="1">
        <v>0</v>
      </c>
      <c r="F3230" s="1">
        <v>1</v>
      </c>
      <c r="G3230" s="1">
        <v>2</v>
      </c>
      <c r="H3230" s="6">
        <v>0.5</v>
      </c>
      <c r="I3230">
        <v>1</v>
      </c>
      <c r="J3230" s="1">
        <v>33</v>
      </c>
      <c r="K3230" s="1">
        <v>0</v>
      </c>
      <c r="L3230" s="1">
        <v>742</v>
      </c>
      <c r="M3230" s="6">
        <v>0.48</v>
      </c>
      <c r="N3230" s="4">
        <v>1800</v>
      </c>
      <c r="O3230" s="4">
        <v>150</v>
      </c>
      <c r="P3230" s="4">
        <v>350</v>
      </c>
      <c r="Q3230" s="3">
        <v>0.28999999999999998</v>
      </c>
      <c r="R3230" s="1">
        <v>24</v>
      </c>
      <c r="S3230" s="1">
        <v>350</v>
      </c>
      <c r="T3230" s="1">
        <v>33</v>
      </c>
      <c r="U3230" s="1">
        <v>0</v>
      </c>
      <c r="V3230" s="1">
        <v>15</v>
      </c>
      <c r="W3230" s="1">
        <v>1</v>
      </c>
      <c r="X3230" s="1">
        <v>0</v>
      </c>
      <c r="Y3230" s="1">
        <v>1</v>
      </c>
      <c r="Z3230" s="1">
        <v>1</v>
      </c>
      <c r="AA3230" s="1">
        <v>0</v>
      </c>
      <c r="AB3230" s="1">
        <v>1</v>
      </c>
      <c r="AC3230" s="1">
        <v>900</v>
      </c>
      <c r="AD3230" s="1">
        <v>0</v>
      </c>
      <c r="AE3230" s="1">
        <v>0</v>
      </c>
      <c r="AF3230" s="1">
        <v>0</v>
      </c>
      <c r="AG3230" s="1">
        <v>120</v>
      </c>
      <c r="AH3230" s="1">
        <v>320</v>
      </c>
      <c r="AI3230" s="1">
        <v>1340</v>
      </c>
      <c r="AJ3230" s="1" t="s">
        <v>576</v>
      </c>
      <c r="AK3230" s="1" t="s">
        <v>577</v>
      </c>
      <c r="AL3230" s="1" t="s">
        <v>578</v>
      </c>
      <c r="AM3230" s="1" t="s">
        <v>16</v>
      </c>
      <c r="AN3230" s="1" t="s">
        <v>23097</v>
      </c>
      <c r="AO3230" s="1" t="s">
        <v>364</v>
      </c>
      <c r="AP3230" s="1" t="s">
        <v>86</v>
      </c>
      <c r="AQ3230" s="1" t="s">
        <v>25</v>
      </c>
      <c r="AR3230" s="1" t="s">
        <v>19</v>
      </c>
      <c r="AS3230" s="1" t="s">
        <v>23090</v>
      </c>
      <c r="AT3230" s="1" t="s">
        <v>101</v>
      </c>
    </row>
    <row r="3231" spans="1:46" x14ac:dyDescent="0.25">
      <c r="A3231" s="1" t="s">
        <v>19266</v>
      </c>
      <c r="B3231" s="2" t="s">
        <v>23074</v>
      </c>
      <c r="C3231" s="2" t="s">
        <v>23106</v>
      </c>
      <c r="D3231" s="1">
        <v>0</v>
      </c>
      <c r="E3231" s="1">
        <v>0</v>
      </c>
      <c r="F3231" s="1">
        <v>3</v>
      </c>
      <c r="G3231" s="1">
        <v>3</v>
      </c>
      <c r="H3231" s="6">
        <v>1</v>
      </c>
      <c r="I3231">
        <v>0</v>
      </c>
      <c r="J3231" s="1">
        <v>40</v>
      </c>
      <c r="K3231" s="1">
        <v>0</v>
      </c>
      <c r="L3231" s="1">
        <v>613</v>
      </c>
      <c r="M3231" s="6">
        <v>0.34</v>
      </c>
      <c r="N3231" s="4">
        <v>3300</v>
      </c>
      <c r="O3231" s="4">
        <v>250</v>
      </c>
      <c r="P3231" s="4">
        <v>100</v>
      </c>
      <c r="Q3231" s="3">
        <v>0.28000000000000003</v>
      </c>
      <c r="R3231" s="1">
        <v>12</v>
      </c>
      <c r="S3231" s="1">
        <v>100</v>
      </c>
      <c r="T3231" s="1">
        <v>8</v>
      </c>
      <c r="U3231" s="1">
        <v>1</v>
      </c>
      <c r="V3231" s="1">
        <v>15</v>
      </c>
      <c r="W3231" s="1">
        <v>0</v>
      </c>
      <c r="X3231" s="1">
        <v>0</v>
      </c>
      <c r="Y3231" s="1">
        <v>1</v>
      </c>
      <c r="Z3231" s="1">
        <v>0</v>
      </c>
      <c r="AA3231" s="1">
        <v>1</v>
      </c>
      <c r="AB3231" s="1">
        <v>0</v>
      </c>
      <c r="AC3231" s="1">
        <v>1642</v>
      </c>
      <c r="AD3231" s="1">
        <v>265</v>
      </c>
      <c r="AE3231" s="1">
        <v>0</v>
      </c>
      <c r="AF3231" s="1">
        <v>0</v>
      </c>
      <c r="AG3231" s="1">
        <v>0</v>
      </c>
      <c r="AH3231" s="1">
        <v>200</v>
      </c>
      <c r="AI3231" s="1">
        <v>2107</v>
      </c>
      <c r="AJ3231" s="1" t="s">
        <v>740</v>
      </c>
      <c r="AK3231" s="1" t="s">
        <v>6693</v>
      </c>
      <c r="AL3231" s="1" t="s">
        <v>6694</v>
      </c>
      <c r="AM3231" s="1" t="s">
        <v>12</v>
      </c>
      <c r="AN3231" s="1" t="s">
        <v>23097</v>
      </c>
      <c r="AO3231" s="1" t="s">
        <v>86</v>
      </c>
      <c r="AP3231" s="1" t="s">
        <v>57</v>
      </c>
      <c r="AQ3231" s="1" t="s">
        <v>25</v>
      </c>
      <c r="AR3231" s="1" t="s">
        <v>19</v>
      </c>
      <c r="AS3231" s="1" t="s">
        <v>23091</v>
      </c>
      <c r="AT3231" s="1" t="s">
        <v>26</v>
      </c>
    </row>
    <row r="3232" spans="1:46" x14ac:dyDescent="0.25">
      <c r="A3232" s="1" t="s">
        <v>22714</v>
      </c>
      <c r="B3232" s="2" t="s">
        <v>23074</v>
      </c>
      <c r="C3232" s="2" t="s">
        <v>23106</v>
      </c>
      <c r="D3232" s="1">
        <v>0</v>
      </c>
      <c r="E3232" s="1">
        <v>2</v>
      </c>
      <c r="F3232" s="1">
        <v>1</v>
      </c>
      <c r="G3232" s="1">
        <v>3</v>
      </c>
      <c r="H3232" s="6">
        <v>0.33333333333333331</v>
      </c>
      <c r="I3232">
        <v>1</v>
      </c>
      <c r="J3232" s="1">
        <v>30</v>
      </c>
      <c r="K3232" s="1">
        <v>0</v>
      </c>
      <c r="L3232" s="1">
        <v>585</v>
      </c>
      <c r="M3232" s="6">
        <v>0.84</v>
      </c>
      <c r="N3232" s="4">
        <v>1950</v>
      </c>
      <c r="O3232" s="4">
        <v>130</v>
      </c>
      <c r="P3232" s="4">
        <v>600</v>
      </c>
      <c r="Q3232" s="3">
        <v>0.31</v>
      </c>
      <c r="R3232" s="1">
        <v>24</v>
      </c>
      <c r="S3232" s="1">
        <v>600</v>
      </c>
      <c r="T3232" s="1">
        <v>58</v>
      </c>
      <c r="U3232" s="1">
        <v>0</v>
      </c>
      <c r="V3232" s="1">
        <v>15</v>
      </c>
      <c r="W3232" s="1">
        <v>0</v>
      </c>
      <c r="X3232" s="1">
        <v>0</v>
      </c>
      <c r="Y3232" s="1">
        <v>0</v>
      </c>
      <c r="Z3232" s="1">
        <v>1</v>
      </c>
      <c r="AA3232" s="1">
        <v>0</v>
      </c>
      <c r="AB3232" s="1">
        <v>1</v>
      </c>
      <c r="AC3232" s="1">
        <v>803</v>
      </c>
      <c r="AD3232" s="1">
        <v>180</v>
      </c>
      <c r="AE3232" s="1">
        <v>0</v>
      </c>
      <c r="AF3232" s="1">
        <v>254</v>
      </c>
      <c r="AG3232" s="1">
        <v>0</v>
      </c>
      <c r="AH3232" s="1">
        <v>490</v>
      </c>
      <c r="AI3232" s="1">
        <v>1727</v>
      </c>
      <c r="AJ3232" s="1" t="s">
        <v>16030</v>
      </c>
      <c r="AK3232" s="1" t="s">
        <v>16031</v>
      </c>
      <c r="AL3232" s="1" t="s">
        <v>16032</v>
      </c>
      <c r="AM3232" s="1" t="s">
        <v>16</v>
      </c>
      <c r="AN3232" s="1" t="s">
        <v>23097</v>
      </c>
      <c r="AO3232" s="1" t="s">
        <v>364</v>
      </c>
      <c r="AP3232" s="1" t="s">
        <v>57</v>
      </c>
      <c r="AQ3232" s="1" t="s">
        <v>25</v>
      </c>
      <c r="AR3232" s="1" t="s">
        <v>30</v>
      </c>
      <c r="AS3232" s="1" t="s">
        <v>23090</v>
      </c>
      <c r="AT3232" s="1" t="s">
        <v>101</v>
      </c>
    </row>
    <row r="3233" spans="1:46" x14ac:dyDescent="0.25">
      <c r="A3233" s="1" t="s">
        <v>17335</v>
      </c>
      <c r="B3233" s="2" t="s">
        <v>23074</v>
      </c>
      <c r="C3233" s="2" t="s">
        <v>23106</v>
      </c>
      <c r="D3233" s="1">
        <v>0</v>
      </c>
      <c r="E3233" s="1">
        <v>2</v>
      </c>
      <c r="F3233" s="1">
        <v>1</v>
      </c>
      <c r="G3233" s="1">
        <v>3</v>
      </c>
      <c r="H3233" s="6">
        <v>0.33333333333333331</v>
      </c>
      <c r="I3233">
        <v>0</v>
      </c>
      <c r="J3233" s="1">
        <v>45</v>
      </c>
      <c r="K3233" s="1">
        <v>1</v>
      </c>
      <c r="L3233" s="1">
        <v>758</v>
      </c>
      <c r="M3233" s="6">
        <v>0.38</v>
      </c>
      <c r="N3233" s="4">
        <v>7200</v>
      </c>
      <c r="O3233" s="4">
        <v>600</v>
      </c>
      <c r="P3233" s="4">
        <v>700</v>
      </c>
      <c r="Q3233" s="3">
        <v>0.3</v>
      </c>
      <c r="R3233" s="1">
        <v>24</v>
      </c>
      <c r="S3233" s="1">
        <v>700</v>
      </c>
      <c r="T3233" s="1">
        <v>81</v>
      </c>
      <c r="U3233" s="1">
        <v>1</v>
      </c>
      <c r="V3233" s="1">
        <v>15</v>
      </c>
      <c r="W3233" s="1">
        <v>1</v>
      </c>
      <c r="X3233" s="1">
        <v>0</v>
      </c>
      <c r="Y3233" s="1">
        <v>0</v>
      </c>
      <c r="Z3233" s="1">
        <v>2</v>
      </c>
      <c r="AA3233" s="1">
        <v>0</v>
      </c>
      <c r="AB3233" s="1">
        <v>0</v>
      </c>
      <c r="AC3233" s="1">
        <v>9661</v>
      </c>
      <c r="AD3233" s="1">
        <v>500</v>
      </c>
      <c r="AE3233" s="1">
        <v>884</v>
      </c>
      <c r="AF3233" s="1">
        <v>0</v>
      </c>
      <c r="AG3233" s="1">
        <v>0</v>
      </c>
      <c r="AH3233" s="1">
        <v>0</v>
      </c>
      <c r="AI3233" s="1">
        <v>11045</v>
      </c>
      <c r="AJ3233" s="1" t="s">
        <v>1040</v>
      </c>
      <c r="AK3233" s="1" t="s">
        <v>1041</v>
      </c>
      <c r="AL3233" s="1" t="s">
        <v>1042</v>
      </c>
      <c r="AM3233" s="1" t="s">
        <v>12</v>
      </c>
      <c r="AN3233" s="1" t="s">
        <v>23098</v>
      </c>
      <c r="AO3233" s="1" t="s">
        <v>86</v>
      </c>
      <c r="AP3233" s="1" t="s">
        <v>86</v>
      </c>
      <c r="AQ3233" s="1" t="s">
        <v>25</v>
      </c>
      <c r="AR3233" s="1" t="s">
        <v>30</v>
      </c>
      <c r="AS3233" s="1" t="s">
        <v>23090</v>
      </c>
      <c r="AT3233" s="1" t="s">
        <v>26</v>
      </c>
    </row>
    <row r="3234" spans="1:46" x14ac:dyDescent="0.25">
      <c r="A3234" s="1" t="s">
        <v>18125</v>
      </c>
      <c r="B3234" s="2" t="s">
        <v>23074</v>
      </c>
      <c r="C3234" s="2" t="s">
        <v>23107</v>
      </c>
      <c r="D3234" s="1">
        <v>0</v>
      </c>
      <c r="E3234" s="1">
        <v>1</v>
      </c>
      <c r="F3234" s="1">
        <v>5</v>
      </c>
      <c r="G3234" s="1">
        <v>6</v>
      </c>
      <c r="H3234" s="6">
        <v>0.83333333333333337</v>
      </c>
      <c r="I3234">
        <v>0</v>
      </c>
      <c r="J3234" s="1">
        <v>41</v>
      </c>
      <c r="K3234" s="1">
        <v>1</v>
      </c>
      <c r="L3234" s="1">
        <v>730</v>
      </c>
      <c r="M3234" s="6">
        <v>0.34</v>
      </c>
      <c r="N3234" s="4">
        <v>2800</v>
      </c>
      <c r="O3234" s="4">
        <v>220</v>
      </c>
      <c r="P3234" s="4">
        <v>400</v>
      </c>
      <c r="Q3234" s="3">
        <v>0.23</v>
      </c>
      <c r="R3234" s="1">
        <v>24</v>
      </c>
      <c r="S3234" s="1">
        <v>400</v>
      </c>
      <c r="T3234" s="1">
        <v>30</v>
      </c>
      <c r="U3234" s="1">
        <v>0</v>
      </c>
      <c r="V3234" s="1">
        <v>15</v>
      </c>
      <c r="W3234" s="1">
        <v>0</v>
      </c>
      <c r="X3234" s="1">
        <v>0</v>
      </c>
      <c r="Y3234" s="1">
        <v>0</v>
      </c>
      <c r="Z3234" s="1">
        <v>3</v>
      </c>
      <c r="AA3234" s="1">
        <v>1</v>
      </c>
      <c r="AB3234" s="1">
        <v>0</v>
      </c>
      <c r="AC3234" s="1">
        <v>408</v>
      </c>
      <c r="AD3234" s="1">
        <v>760</v>
      </c>
      <c r="AE3234" s="1">
        <v>219</v>
      </c>
      <c r="AF3234" s="1">
        <v>100</v>
      </c>
      <c r="AG3234" s="1">
        <v>5</v>
      </c>
      <c r="AH3234" s="1">
        <v>0</v>
      </c>
      <c r="AI3234" s="1">
        <v>1492</v>
      </c>
      <c r="AJ3234" s="1" t="s">
        <v>3431</v>
      </c>
      <c r="AK3234" s="1" t="s">
        <v>3432</v>
      </c>
      <c r="AL3234" s="1" t="s">
        <v>3433</v>
      </c>
      <c r="AM3234" s="1" t="s">
        <v>12</v>
      </c>
      <c r="AN3234" s="1" t="s">
        <v>23098</v>
      </c>
      <c r="AO3234" s="1" t="s">
        <v>364</v>
      </c>
      <c r="AP3234" s="1" t="s">
        <v>57</v>
      </c>
      <c r="AQ3234" s="1" t="s">
        <v>25</v>
      </c>
      <c r="AR3234" s="1" t="s">
        <v>30</v>
      </c>
      <c r="AS3234" s="1" t="s">
        <v>23091</v>
      </c>
      <c r="AT3234" s="1" t="s">
        <v>26</v>
      </c>
    </row>
    <row r="3235" spans="1:46" x14ac:dyDescent="0.25">
      <c r="A3235" s="1" t="s">
        <v>19378</v>
      </c>
      <c r="B3235" s="2" t="s">
        <v>23074</v>
      </c>
      <c r="C3235" s="2" t="s">
        <v>23107</v>
      </c>
      <c r="D3235" s="1">
        <v>0</v>
      </c>
      <c r="E3235" s="1">
        <v>0</v>
      </c>
      <c r="F3235" s="1">
        <v>3</v>
      </c>
      <c r="G3235" s="1">
        <v>3</v>
      </c>
      <c r="H3235" s="6">
        <v>1</v>
      </c>
      <c r="I3235">
        <v>0</v>
      </c>
      <c r="J3235" s="1">
        <v>38</v>
      </c>
      <c r="K3235" s="1">
        <v>1</v>
      </c>
      <c r="L3235" s="1">
        <v>771</v>
      </c>
      <c r="M3235" s="6">
        <v>0.1</v>
      </c>
      <c r="N3235" s="4">
        <v>1800</v>
      </c>
      <c r="O3235" s="4">
        <v>150</v>
      </c>
      <c r="P3235" s="4">
        <v>300</v>
      </c>
      <c r="Q3235" s="3">
        <v>0.27</v>
      </c>
      <c r="R3235" s="1">
        <v>24</v>
      </c>
      <c r="S3235" s="1">
        <v>300</v>
      </c>
      <c r="T3235" s="1">
        <v>39</v>
      </c>
      <c r="U3235" s="1">
        <v>1</v>
      </c>
      <c r="V3235" s="1">
        <v>15</v>
      </c>
      <c r="W3235" s="1">
        <v>0</v>
      </c>
      <c r="X3235" s="1">
        <v>1</v>
      </c>
      <c r="Y3235" s="1">
        <v>1</v>
      </c>
      <c r="Z3235" s="1">
        <v>0</v>
      </c>
      <c r="AA3235" s="1">
        <v>1</v>
      </c>
      <c r="AB3235" s="1">
        <v>0</v>
      </c>
      <c r="AC3235" s="1">
        <v>0</v>
      </c>
      <c r="AD3235" s="1">
        <v>0</v>
      </c>
      <c r="AE3235" s="1">
        <v>0</v>
      </c>
      <c r="AF3235" s="1">
        <v>0</v>
      </c>
      <c r="AG3235" s="1">
        <v>0</v>
      </c>
      <c r="AH3235" s="1">
        <v>0</v>
      </c>
      <c r="AI3235" s="1">
        <v>0</v>
      </c>
      <c r="AJ3235" s="1" t="s">
        <v>7016</v>
      </c>
      <c r="AK3235" s="1" t="s">
        <v>7017</v>
      </c>
      <c r="AL3235" s="1" t="s">
        <v>7018</v>
      </c>
      <c r="AM3235" s="1" t="s">
        <v>12</v>
      </c>
      <c r="AN3235" s="1" t="s">
        <v>23098</v>
      </c>
      <c r="AO3235" s="1" t="s">
        <v>86</v>
      </c>
      <c r="AP3235" s="1" t="s">
        <v>57</v>
      </c>
      <c r="AQ3235" s="1" t="s">
        <v>14</v>
      </c>
      <c r="AR3235" s="1" t="s">
        <v>19</v>
      </c>
      <c r="AS3235" s="1" t="s">
        <v>23091</v>
      </c>
      <c r="AT3235" s="1" t="s">
        <v>26</v>
      </c>
    </row>
    <row r="3236" spans="1:46" x14ac:dyDescent="0.25">
      <c r="A3236" s="1" t="s">
        <v>21060</v>
      </c>
      <c r="B3236" s="2" t="s">
        <v>23074</v>
      </c>
      <c r="C3236" s="2" t="s">
        <v>23107</v>
      </c>
      <c r="D3236" s="1">
        <v>0</v>
      </c>
      <c r="E3236" s="1">
        <v>1</v>
      </c>
      <c r="F3236" s="1">
        <v>2</v>
      </c>
      <c r="G3236" s="1">
        <v>3</v>
      </c>
      <c r="H3236" s="6">
        <v>0.66666666666666663</v>
      </c>
      <c r="I3236">
        <v>1</v>
      </c>
      <c r="J3236" s="1">
        <v>24</v>
      </c>
      <c r="K3236" s="1">
        <v>1</v>
      </c>
      <c r="L3236" s="1">
        <v>830</v>
      </c>
      <c r="M3236" s="6">
        <v>0.09</v>
      </c>
      <c r="N3236" s="4">
        <v>2000</v>
      </c>
      <c r="O3236" s="4">
        <v>210</v>
      </c>
      <c r="P3236" s="4">
        <v>200</v>
      </c>
      <c r="Q3236" s="3">
        <v>0.35</v>
      </c>
      <c r="R3236" s="1">
        <v>12</v>
      </c>
      <c r="S3236" s="1">
        <v>200</v>
      </c>
      <c r="T3236" s="1">
        <v>21</v>
      </c>
      <c r="U3236" s="1">
        <v>1</v>
      </c>
      <c r="V3236" s="1">
        <v>15</v>
      </c>
      <c r="W3236" s="1">
        <v>0</v>
      </c>
      <c r="X3236" s="1">
        <v>1</v>
      </c>
      <c r="Y3236" s="1">
        <v>1</v>
      </c>
      <c r="Z3236" s="1">
        <v>4</v>
      </c>
      <c r="AA3236" s="1">
        <v>0</v>
      </c>
      <c r="AB3236" s="1">
        <v>1</v>
      </c>
      <c r="AC3236" s="1">
        <v>0</v>
      </c>
      <c r="AD3236" s="1">
        <v>0</v>
      </c>
      <c r="AE3236" s="1">
        <v>0</v>
      </c>
      <c r="AF3236" s="1">
        <v>0</v>
      </c>
      <c r="AG3236" s="1">
        <v>0</v>
      </c>
      <c r="AH3236" s="1">
        <v>0</v>
      </c>
      <c r="AI3236" s="1">
        <v>0</v>
      </c>
      <c r="AJ3236" s="1" t="s">
        <v>11637</v>
      </c>
      <c r="AK3236" s="1" t="s">
        <v>11638</v>
      </c>
      <c r="AL3236" s="1" t="s">
        <v>11639</v>
      </c>
      <c r="AM3236" s="1" t="s">
        <v>16</v>
      </c>
      <c r="AN3236" s="1" t="s">
        <v>23098</v>
      </c>
      <c r="AO3236" s="1" t="s">
        <v>86</v>
      </c>
      <c r="AP3236" s="1" t="s">
        <v>57</v>
      </c>
      <c r="AQ3236" s="1" t="s">
        <v>14</v>
      </c>
      <c r="AR3236" s="1" t="s">
        <v>19</v>
      </c>
      <c r="AS3236" s="1" t="s">
        <v>23090</v>
      </c>
      <c r="AT3236" s="1" t="s">
        <v>101</v>
      </c>
    </row>
    <row r="3237" spans="1:46" x14ac:dyDescent="0.25">
      <c r="A3237" s="1" t="s">
        <v>20018</v>
      </c>
      <c r="B3237" s="2" t="s">
        <v>23074</v>
      </c>
      <c r="C3237" s="2" t="s">
        <v>23107</v>
      </c>
      <c r="D3237" s="1">
        <v>1</v>
      </c>
      <c r="E3237" s="1">
        <v>0</v>
      </c>
      <c r="F3237" s="1">
        <v>1</v>
      </c>
      <c r="G3237" s="1">
        <v>2</v>
      </c>
      <c r="H3237" s="6">
        <v>0.5</v>
      </c>
      <c r="I3237">
        <v>1</v>
      </c>
      <c r="J3237" s="1">
        <v>43</v>
      </c>
      <c r="K3237" s="1">
        <v>0</v>
      </c>
      <c r="L3237" s="1">
        <v>813</v>
      </c>
      <c r="M3237" s="6">
        <v>0.89</v>
      </c>
      <c r="N3237" s="4">
        <v>3536</v>
      </c>
      <c r="O3237" s="4">
        <v>260</v>
      </c>
      <c r="P3237" s="4">
        <v>1000</v>
      </c>
      <c r="Q3237" s="3">
        <v>0.27</v>
      </c>
      <c r="R3237" s="1">
        <v>24</v>
      </c>
      <c r="S3237" s="1">
        <v>1000</v>
      </c>
      <c r="T3237" s="1">
        <v>69</v>
      </c>
      <c r="U3237" s="1">
        <v>0</v>
      </c>
      <c r="V3237" s="1">
        <v>15</v>
      </c>
      <c r="W3237" s="1">
        <v>0</v>
      </c>
      <c r="X3237" s="1">
        <v>0</v>
      </c>
      <c r="Y3237" s="1">
        <v>0</v>
      </c>
      <c r="Z3237" s="1">
        <v>2</v>
      </c>
      <c r="AA3237" s="1">
        <v>1</v>
      </c>
      <c r="AB3237" s="1">
        <v>1</v>
      </c>
      <c r="AC3237" s="1">
        <v>1700</v>
      </c>
      <c r="AD3237" s="1">
        <v>0</v>
      </c>
      <c r="AE3237" s="1">
        <v>1145</v>
      </c>
      <c r="AF3237" s="1">
        <v>0</v>
      </c>
      <c r="AG3237" s="1">
        <v>960</v>
      </c>
      <c r="AH3237" s="1">
        <v>800</v>
      </c>
      <c r="AI3237" s="1">
        <v>4605</v>
      </c>
      <c r="AJ3237" s="1" t="s">
        <v>8804</v>
      </c>
      <c r="AK3237" s="1" t="s">
        <v>8805</v>
      </c>
      <c r="AL3237" s="1" t="s">
        <v>8806</v>
      </c>
      <c r="AM3237" s="1" t="s">
        <v>16</v>
      </c>
      <c r="AN3237" s="1" t="s">
        <v>23097</v>
      </c>
      <c r="AO3237" s="1" t="s">
        <v>364</v>
      </c>
      <c r="AP3237" s="1" t="s">
        <v>57</v>
      </c>
      <c r="AQ3237" s="1" t="s">
        <v>25</v>
      </c>
      <c r="AR3237" s="1" t="s">
        <v>30</v>
      </c>
      <c r="AS3237" s="1" t="s">
        <v>23091</v>
      </c>
      <c r="AT3237" s="1" t="s">
        <v>101</v>
      </c>
    </row>
    <row r="3238" spans="1:46" x14ac:dyDescent="0.25">
      <c r="A3238" s="1" t="s">
        <v>21667</v>
      </c>
      <c r="B3238" s="2" t="s">
        <v>23074</v>
      </c>
      <c r="C3238" s="2" t="s">
        <v>23107</v>
      </c>
      <c r="D3238" s="1">
        <v>0</v>
      </c>
      <c r="E3238" s="1">
        <v>1</v>
      </c>
      <c r="F3238" s="1">
        <v>2</v>
      </c>
      <c r="G3238" s="1">
        <v>3</v>
      </c>
      <c r="H3238" s="6">
        <v>0.66666666666666663</v>
      </c>
      <c r="I3238">
        <v>0</v>
      </c>
      <c r="J3238" s="1">
        <v>33</v>
      </c>
      <c r="K3238" s="1">
        <v>0</v>
      </c>
      <c r="L3238" s="1">
        <v>732</v>
      </c>
      <c r="M3238" s="6">
        <v>0.24</v>
      </c>
      <c r="N3238" s="4">
        <v>3200</v>
      </c>
      <c r="O3238" s="4">
        <v>250</v>
      </c>
      <c r="P3238" s="4">
        <v>200</v>
      </c>
      <c r="Q3238" s="3">
        <v>0.3</v>
      </c>
      <c r="R3238" s="1">
        <v>6</v>
      </c>
      <c r="S3238" s="1">
        <v>200</v>
      </c>
      <c r="T3238" s="1">
        <v>23</v>
      </c>
      <c r="U3238" s="1">
        <v>1</v>
      </c>
      <c r="V3238" s="1">
        <v>15</v>
      </c>
      <c r="W3238" s="1">
        <v>0</v>
      </c>
      <c r="X3238" s="1">
        <v>0</v>
      </c>
      <c r="Y3238" s="1">
        <v>1</v>
      </c>
      <c r="Z3238" s="1">
        <v>1</v>
      </c>
      <c r="AA3238" s="1">
        <v>1</v>
      </c>
      <c r="AB3238" s="1">
        <v>0</v>
      </c>
      <c r="AC3238" s="1">
        <v>600</v>
      </c>
      <c r="AD3238" s="1">
        <v>0</v>
      </c>
      <c r="AE3238" s="1">
        <v>0</v>
      </c>
      <c r="AF3238" s="1">
        <v>0</v>
      </c>
      <c r="AG3238" s="1">
        <v>0</v>
      </c>
      <c r="AH3238" s="1">
        <v>350</v>
      </c>
      <c r="AI3238" s="1">
        <v>950</v>
      </c>
      <c r="AJ3238" s="1" t="s">
        <v>3478</v>
      </c>
      <c r="AK3238" s="1" t="s">
        <v>5721</v>
      </c>
      <c r="AL3238" s="1" t="s">
        <v>13280</v>
      </c>
      <c r="AM3238" s="1" t="s">
        <v>12</v>
      </c>
      <c r="AN3238" s="1" t="s">
        <v>23097</v>
      </c>
      <c r="AO3238" s="1" t="s">
        <v>86</v>
      </c>
      <c r="AP3238" s="1" t="s">
        <v>57</v>
      </c>
      <c r="AQ3238" s="1" t="s">
        <v>25</v>
      </c>
      <c r="AR3238" s="1" t="s">
        <v>19</v>
      </c>
      <c r="AS3238" s="1" t="s">
        <v>23091</v>
      </c>
      <c r="AT3238" s="1" t="s">
        <v>26</v>
      </c>
    </row>
    <row r="3239" spans="1:46" x14ac:dyDescent="0.25">
      <c r="A3239" s="1" t="s">
        <v>22823</v>
      </c>
      <c r="B3239" s="2" t="s">
        <v>23074</v>
      </c>
      <c r="C3239" s="2" t="s">
        <v>23107</v>
      </c>
      <c r="D3239" s="1">
        <v>0</v>
      </c>
      <c r="E3239" s="1">
        <v>0</v>
      </c>
      <c r="F3239" s="1">
        <v>4</v>
      </c>
      <c r="G3239" s="1">
        <v>4</v>
      </c>
      <c r="H3239" s="6">
        <v>1</v>
      </c>
      <c r="I3239">
        <v>0</v>
      </c>
      <c r="J3239" s="1">
        <v>31</v>
      </c>
      <c r="K3239" s="1">
        <v>1</v>
      </c>
      <c r="L3239" s="1">
        <v>714</v>
      </c>
      <c r="M3239" s="6">
        <v>0.45</v>
      </c>
      <c r="N3239" s="4">
        <v>3200</v>
      </c>
      <c r="O3239" s="4">
        <v>250</v>
      </c>
      <c r="P3239" s="4">
        <v>100</v>
      </c>
      <c r="Q3239" s="3">
        <v>0.24</v>
      </c>
      <c r="R3239" s="1">
        <v>12</v>
      </c>
      <c r="S3239" s="1">
        <v>100</v>
      </c>
      <c r="T3239" s="1">
        <v>8</v>
      </c>
      <c r="U3239" s="1">
        <v>1</v>
      </c>
      <c r="V3239" s="1">
        <v>15</v>
      </c>
      <c r="W3239" s="1">
        <v>0</v>
      </c>
      <c r="X3239" s="1">
        <v>0</v>
      </c>
      <c r="Y3239" s="1">
        <v>1</v>
      </c>
      <c r="Z3239" s="1">
        <v>0</v>
      </c>
      <c r="AA3239" s="1">
        <v>0</v>
      </c>
      <c r="AB3239" s="1">
        <v>0</v>
      </c>
      <c r="AC3239" s="1">
        <v>0</v>
      </c>
      <c r="AD3239" s="1">
        <v>0</v>
      </c>
      <c r="AE3239" s="1">
        <v>0</v>
      </c>
      <c r="AF3239" s="1">
        <v>1712</v>
      </c>
      <c r="AG3239" s="1">
        <v>26</v>
      </c>
      <c r="AH3239" s="1">
        <v>200</v>
      </c>
      <c r="AI3239" s="1">
        <v>1938</v>
      </c>
      <c r="AJ3239" s="1" t="s">
        <v>16336</v>
      </c>
      <c r="AK3239" s="1" t="s">
        <v>16337</v>
      </c>
      <c r="AL3239" s="1" t="s">
        <v>16338</v>
      </c>
      <c r="AM3239" s="1" t="s">
        <v>12</v>
      </c>
      <c r="AN3239" s="1" t="s">
        <v>23098</v>
      </c>
      <c r="AO3239" s="1" t="s">
        <v>86</v>
      </c>
      <c r="AP3239" s="1" t="s">
        <v>57</v>
      </c>
      <c r="AQ3239" s="1" t="s">
        <v>25</v>
      </c>
      <c r="AR3239" s="1" t="s">
        <v>19</v>
      </c>
      <c r="AS3239" s="1" t="s">
        <v>23090</v>
      </c>
      <c r="AT3239" s="1" t="s">
        <v>26</v>
      </c>
    </row>
    <row r="3240" spans="1:46" x14ac:dyDescent="0.25">
      <c r="A3240" s="1" t="s">
        <v>17467</v>
      </c>
      <c r="B3240" s="2" t="s">
        <v>23074</v>
      </c>
      <c r="C3240" s="2" t="s">
        <v>23108</v>
      </c>
      <c r="D3240" s="1">
        <v>0</v>
      </c>
      <c r="E3240" s="1">
        <v>1</v>
      </c>
      <c r="F3240" s="1">
        <v>3</v>
      </c>
      <c r="G3240" s="1">
        <v>4</v>
      </c>
      <c r="H3240" s="6">
        <v>0.75</v>
      </c>
      <c r="I3240">
        <v>0</v>
      </c>
      <c r="J3240" s="1">
        <v>32</v>
      </c>
      <c r="K3240" s="1">
        <v>1</v>
      </c>
      <c r="L3240" s="1">
        <v>782</v>
      </c>
      <c r="M3240" s="6">
        <v>0.32</v>
      </c>
      <c r="N3240" s="4">
        <v>1800</v>
      </c>
      <c r="O3240" s="4">
        <v>150</v>
      </c>
      <c r="P3240" s="4">
        <v>100</v>
      </c>
      <c r="Q3240" s="3">
        <v>0.27</v>
      </c>
      <c r="R3240" s="1">
        <v>18</v>
      </c>
      <c r="S3240" s="1">
        <v>100</v>
      </c>
      <c r="T3240" s="1">
        <v>11</v>
      </c>
      <c r="U3240" s="1">
        <v>1</v>
      </c>
      <c r="V3240" s="1">
        <v>15</v>
      </c>
      <c r="W3240" s="1">
        <v>0</v>
      </c>
      <c r="X3240" s="1">
        <v>0</v>
      </c>
      <c r="Y3240" s="1">
        <v>1</v>
      </c>
      <c r="Z3240" s="1">
        <v>2</v>
      </c>
      <c r="AA3240" s="1">
        <v>1</v>
      </c>
      <c r="AB3240" s="1">
        <v>0</v>
      </c>
      <c r="AC3240" s="1">
        <v>418</v>
      </c>
      <c r="AD3240" s="1">
        <v>0</v>
      </c>
      <c r="AE3240" s="1">
        <v>0</v>
      </c>
      <c r="AF3240" s="1">
        <v>525</v>
      </c>
      <c r="AG3240" s="1">
        <v>0</v>
      </c>
      <c r="AH3240" s="1">
        <v>0</v>
      </c>
      <c r="AI3240" s="1">
        <v>943</v>
      </c>
      <c r="AJ3240" s="1" t="s">
        <v>1462</v>
      </c>
      <c r="AK3240" s="1" t="e">
        <f>-설명절자금으로쓰려고신청합니다.-현재머니옥션에남아있는비용을모두중도상환하고이번에새로대출받는100만원을18개월로하여매달6만원정도상환하고싶습니다.현재머니옥션의기존대출금을매달10일에내는데월급날이10일이라서월급이좀늦어질때에는곤란하더라구요그래서상환일을15일로옮기고상환액도조금낮출겸대출신청합니다.</f>
        <v>#NAME?</v>
      </c>
      <c r="AL3240" s="1" t="s">
        <v>1463</v>
      </c>
      <c r="AM3240" s="1" t="s">
        <v>12</v>
      </c>
      <c r="AN3240" s="1" t="s">
        <v>23098</v>
      </c>
      <c r="AO3240" s="1" t="s">
        <v>86</v>
      </c>
      <c r="AP3240" s="1" t="s">
        <v>57</v>
      </c>
      <c r="AQ3240" s="1" t="s">
        <v>25</v>
      </c>
      <c r="AR3240" s="1" t="s">
        <v>19</v>
      </c>
      <c r="AS3240" s="1" t="s">
        <v>23091</v>
      </c>
      <c r="AT3240" s="1" t="s">
        <v>26</v>
      </c>
    </row>
    <row r="3241" spans="1:46" x14ac:dyDescent="0.25">
      <c r="A3241" s="1" t="s">
        <v>19477</v>
      </c>
      <c r="B3241" s="2" t="s">
        <v>23074</v>
      </c>
      <c r="C3241" s="2" t="s">
        <v>23108</v>
      </c>
      <c r="D3241" s="1">
        <v>2</v>
      </c>
      <c r="E3241" s="1">
        <v>0</v>
      </c>
      <c r="F3241" s="1">
        <v>2</v>
      </c>
      <c r="G3241" s="1">
        <v>4</v>
      </c>
      <c r="H3241" s="6">
        <v>0.5</v>
      </c>
      <c r="I3241">
        <v>0</v>
      </c>
      <c r="J3241" s="1">
        <v>33</v>
      </c>
      <c r="K3241" s="1">
        <v>1</v>
      </c>
      <c r="L3241" s="1">
        <v>573</v>
      </c>
      <c r="M3241" s="6">
        <v>0.05</v>
      </c>
      <c r="N3241" s="4">
        <v>6000</v>
      </c>
      <c r="O3241" s="4">
        <v>500</v>
      </c>
      <c r="P3241" s="4">
        <v>200</v>
      </c>
      <c r="Q3241" s="3">
        <v>0.28000000000000003</v>
      </c>
      <c r="R3241" s="1">
        <v>12</v>
      </c>
      <c r="S3241" s="1">
        <v>200</v>
      </c>
      <c r="T3241" s="1">
        <v>19</v>
      </c>
      <c r="U3241" s="1">
        <v>1</v>
      </c>
      <c r="V3241" s="1">
        <v>15</v>
      </c>
      <c r="W3241" s="1">
        <v>1</v>
      </c>
      <c r="X3241" s="1">
        <v>1</v>
      </c>
      <c r="Y3241" s="1">
        <v>1</v>
      </c>
      <c r="Z3241" s="1">
        <v>1</v>
      </c>
      <c r="AA3241" s="1">
        <v>1</v>
      </c>
      <c r="AB3241" s="1">
        <v>0</v>
      </c>
      <c r="AC3241" s="1">
        <v>55</v>
      </c>
      <c r="AD3241" s="1">
        <v>0</v>
      </c>
      <c r="AE3241" s="1">
        <v>0</v>
      </c>
      <c r="AF3241" s="1">
        <v>0</v>
      </c>
      <c r="AG3241" s="1">
        <v>200</v>
      </c>
      <c r="AH3241" s="1">
        <v>0</v>
      </c>
      <c r="AI3241" s="1">
        <v>255</v>
      </c>
      <c r="AJ3241" s="1" t="s">
        <v>7307</v>
      </c>
      <c r="AK3241" s="1" t="s">
        <v>7308</v>
      </c>
      <c r="AL3241" s="1" t="s">
        <v>7309</v>
      </c>
      <c r="AM3241" s="1" t="s">
        <v>12</v>
      </c>
      <c r="AN3241" s="1" t="s">
        <v>23098</v>
      </c>
      <c r="AO3241" s="1" t="s">
        <v>86</v>
      </c>
      <c r="AP3241" s="1" t="s">
        <v>86</v>
      </c>
      <c r="AQ3241" s="1" t="s">
        <v>14</v>
      </c>
      <c r="AR3241" s="1" t="s">
        <v>19</v>
      </c>
      <c r="AS3241" s="1" t="s">
        <v>23091</v>
      </c>
      <c r="AT3241" s="1" t="s">
        <v>26</v>
      </c>
    </row>
    <row r="3242" spans="1:46" x14ac:dyDescent="0.25">
      <c r="A3242" s="1" t="s">
        <v>22316</v>
      </c>
      <c r="B3242" s="2" t="s">
        <v>23074</v>
      </c>
      <c r="C3242" s="2" t="s">
        <v>23109</v>
      </c>
      <c r="D3242" s="1">
        <v>0</v>
      </c>
      <c r="E3242" s="1">
        <v>0</v>
      </c>
      <c r="F3242" s="1">
        <v>1</v>
      </c>
      <c r="G3242" s="1">
        <v>1</v>
      </c>
      <c r="H3242" s="6">
        <v>1</v>
      </c>
      <c r="I3242">
        <v>0</v>
      </c>
      <c r="J3242" s="1">
        <v>39</v>
      </c>
      <c r="K3242" s="1">
        <v>0</v>
      </c>
      <c r="L3242" s="1">
        <v>657</v>
      </c>
      <c r="M3242" s="6">
        <v>0.45</v>
      </c>
      <c r="N3242" s="4">
        <v>4344</v>
      </c>
      <c r="O3242" s="4">
        <v>361</v>
      </c>
      <c r="P3242" s="4">
        <v>400</v>
      </c>
      <c r="Q3242" s="3">
        <v>0.25</v>
      </c>
      <c r="R3242" s="1">
        <v>24</v>
      </c>
      <c r="S3242" s="1">
        <v>400</v>
      </c>
      <c r="T3242" s="1">
        <v>42</v>
      </c>
      <c r="U3242" s="1">
        <v>0</v>
      </c>
      <c r="V3242" s="1">
        <v>15</v>
      </c>
      <c r="W3242" s="1">
        <v>0</v>
      </c>
      <c r="X3242" s="1">
        <v>0</v>
      </c>
      <c r="Y3242" s="1">
        <v>1</v>
      </c>
      <c r="Z3242" s="1">
        <v>2</v>
      </c>
      <c r="AA3242" s="1">
        <v>0</v>
      </c>
      <c r="AB3242" s="1">
        <v>0</v>
      </c>
      <c r="AC3242" s="1">
        <v>1200</v>
      </c>
      <c r="AD3242" s="1">
        <v>50</v>
      </c>
      <c r="AE3242" s="1">
        <v>586</v>
      </c>
      <c r="AF3242" s="1">
        <v>527</v>
      </c>
      <c r="AG3242" s="1">
        <v>0</v>
      </c>
      <c r="AH3242" s="1">
        <v>853</v>
      </c>
      <c r="AI3242" s="1">
        <v>3216</v>
      </c>
      <c r="AJ3242" s="1" t="s">
        <v>14996</v>
      </c>
      <c r="AK3242" s="1" t="s">
        <v>14997</v>
      </c>
      <c r="AL3242" s="1" t="s">
        <v>14998</v>
      </c>
      <c r="AM3242" s="1" t="s">
        <v>12</v>
      </c>
      <c r="AN3242" s="1" t="s">
        <v>23097</v>
      </c>
      <c r="AO3242" s="1" t="s">
        <v>364</v>
      </c>
      <c r="AP3242" s="1" t="s">
        <v>57</v>
      </c>
      <c r="AQ3242" s="1" t="s">
        <v>25</v>
      </c>
      <c r="AR3242" s="1" t="s">
        <v>19</v>
      </c>
      <c r="AS3242" s="1" t="s">
        <v>23090</v>
      </c>
      <c r="AT3242" s="1" t="s">
        <v>26</v>
      </c>
    </row>
    <row r="3243" spans="1:46" x14ac:dyDescent="0.25">
      <c r="A3243" s="1" t="s">
        <v>17549</v>
      </c>
      <c r="B3243" s="2" t="s">
        <v>23074</v>
      </c>
      <c r="C3243" s="2" t="s">
        <v>23109</v>
      </c>
      <c r="D3243" s="1">
        <v>0</v>
      </c>
      <c r="E3243" s="1">
        <v>0</v>
      </c>
      <c r="F3243" s="1">
        <v>1</v>
      </c>
      <c r="G3243" s="1">
        <v>1</v>
      </c>
      <c r="H3243" s="6">
        <v>1</v>
      </c>
      <c r="I3243">
        <v>0</v>
      </c>
      <c r="J3243" s="1">
        <v>42</v>
      </c>
      <c r="K3243" s="1">
        <v>1</v>
      </c>
      <c r="L3243" s="1">
        <v>893</v>
      </c>
      <c r="M3243" s="6">
        <v>0.04</v>
      </c>
      <c r="N3243" s="4">
        <v>2900</v>
      </c>
      <c r="O3243" s="4">
        <v>214</v>
      </c>
      <c r="P3243" s="4">
        <v>200</v>
      </c>
      <c r="Q3243" s="3">
        <v>0.25</v>
      </c>
      <c r="R3243" s="1">
        <v>24</v>
      </c>
      <c r="S3243" s="1">
        <v>200</v>
      </c>
      <c r="T3243" s="1">
        <v>19</v>
      </c>
      <c r="U3243" s="1">
        <v>1</v>
      </c>
      <c r="V3243" s="1">
        <v>15</v>
      </c>
      <c r="W3243" s="1">
        <v>0</v>
      </c>
      <c r="X3243" s="1">
        <v>0</v>
      </c>
      <c r="Y3243" s="1">
        <v>0</v>
      </c>
      <c r="Z3243" s="1">
        <v>4</v>
      </c>
      <c r="AA3243" s="1">
        <v>0</v>
      </c>
      <c r="AB3243" s="1">
        <v>0</v>
      </c>
      <c r="AC3243" s="1">
        <v>0</v>
      </c>
      <c r="AD3243" s="1">
        <v>0</v>
      </c>
      <c r="AE3243" s="1">
        <v>0</v>
      </c>
      <c r="AF3243" s="1">
        <v>0</v>
      </c>
      <c r="AG3243" s="1">
        <v>0</v>
      </c>
      <c r="AH3243" s="1">
        <v>0</v>
      </c>
      <c r="AI3243" s="1">
        <v>0</v>
      </c>
      <c r="AJ3243" s="1" t="s">
        <v>1722</v>
      </c>
      <c r="AK3243" s="1" t="s">
        <v>1723</v>
      </c>
      <c r="AL3243" s="1" t="s">
        <v>1724</v>
      </c>
      <c r="AM3243" s="1" t="s">
        <v>12</v>
      </c>
      <c r="AN3243" s="1" t="s">
        <v>23098</v>
      </c>
      <c r="AO3243" s="1" t="s">
        <v>86</v>
      </c>
      <c r="AP3243" s="1" t="s">
        <v>57</v>
      </c>
      <c r="AQ3243" s="1" t="s">
        <v>25</v>
      </c>
      <c r="AR3243" s="1" t="s">
        <v>30</v>
      </c>
      <c r="AS3243" s="1" t="s">
        <v>23090</v>
      </c>
      <c r="AT3243" s="1" t="s">
        <v>26</v>
      </c>
    </row>
    <row r="3244" spans="1:46" x14ac:dyDescent="0.25">
      <c r="A3244" s="1" t="s">
        <v>22937</v>
      </c>
      <c r="B3244" s="2" t="s">
        <v>23074</v>
      </c>
      <c r="C3244" s="2" t="s">
        <v>23110</v>
      </c>
      <c r="D3244" s="1">
        <v>0</v>
      </c>
      <c r="E3244" s="1">
        <v>0</v>
      </c>
      <c r="F3244" s="1">
        <v>2</v>
      </c>
      <c r="G3244" s="1">
        <v>2</v>
      </c>
      <c r="H3244" s="6">
        <v>1</v>
      </c>
      <c r="I3244">
        <v>0</v>
      </c>
      <c r="J3244" s="1">
        <v>41</v>
      </c>
      <c r="K3244" s="1">
        <v>1</v>
      </c>
      <c r="L3244" s="1">
        <v>691</v>
      </c>
      <c r="M3244" s="6">
        <v>0.41</v>
      </c>
      <c r="N3244" s="4">
        <v>2400</v>
      </c>
      <c r="O3244" s="4">
        <v>200</v>
      </c>
      <c r="P3244" s="4">
        <v>300</v>
      </c>
      <c r="Q3244" s="3">
        <v>0.25</v>
      </c>
      <c r="R3244" s="1">
        <v>12</v>
      </c>
      <c r="S3244" s="1">
        <v>300</v>
      </c>
      <c r="T3244" s="1">
        <v>43</v>
      </c>
      <c r="U3244" s="1">
        <v>1</v>
      </c>
      <c r="V3244" s="1">
        <v>15</v>
      </c>
      <c r="W3244" s="1">
        <v>0</v>
      </c>
      <c r="X3244" s="1">
        <v>1</v>
      </c>
      <c r="Y3244" s="1">
        <v>0</v>
      </c>
      <c r="Z3244" s="1">
        <v>5</v>
      </c>
      <c r="AA3244" s="1">
        <v>0</v>
      </c>
      <c r="AB3244" s="1">
        <v>0</v>
      </c>
      <c r="AC3244" s="1">
        <v>120</v>
      </c>
      <c r="AD3244" s="1">
        <v>539</v>
      </c>
      <c r="AE3244" s="1">
        <v>0</v>
      </c>
      <c r="AF3244" s="1">
        <v>639</v>
      </c>
      <c r="AG3244" s="1">
        <v>0</v>
      </c>
      <c r="AH3244" s="1">
        <v>0</v>
      </c>
      <c r="AI3244" s="1">
        <v>1298</v>
      </c>
      <c r="AJ3244" s="1" t="s">
        <v>16652</v>
      </c>
      <c r="AK3244" s="1" t="s">
        <v>16653</v>
      </c>
      <c r="AL3244" s="1" t="s">
        <v>16654</v>
      </c>
      <c r="AM3244" s="1" t="s">
        <v>12</v>
      </c>
      <c r="AN3244" s="1" t="s">
        <v>23098</v>
      </c>
      <c r="AO3244" s="1" t="s">
        <v>86</v>
      </c>
      <c r="AP3244" s="1" t="s">
        <v>57</v>
      </c>
      <c r="AQ3244" s="1" t="s">
        <v>14</v>
      </c>
      <c r="AR3244" s="1" t="s">
        <v>30</v>
      </c>
      <c r="AS3244" s="1" t="s">
        <v>23090</v>
      </c>
      <c r="AT3244" s="1" t="s">
        <v>26</v>
      </c>
    </row>
    <row r="3245" spans="1:46" x14ac:dyDescent="0.25">
      <c r="A3245" s="1" t="s">
        <v>17820</v>
      </c>
      <c r="B3245" s="2" t="s">
        <v>23075</v>
      </c>
      <c r="C3245" s="2" t="s">
        <v>23104</v>
      </c>
      <c r="D3245" s="1">
        <v>2</v>
      </c>
      <c r="E3245" s="1">
        <v>2</v>
      </c>
      <c r="F3245" s="1">
        <v>6</v>
      </c>
      <c r="G3245" s="1">
        <v>10</v>
      </c>
      <c r="H3245" s="6">
        <v>0.6</v>
      </c>
      <c r="I3245">
        <v>0</v>
      </c>
      <c r="J3245" s="1">
        <v>38</v>
      </c>
      <c r="K3245" s="1">
        <v>0</v>
      </c>
      <c r="L3245" s="1">
        <v>460</v>
      </c>
      <c r="M3245" s="6">
        <v>0.33</v>
      </c>
      <c r="N3245" s="4">
        <v>1800</v>
      </c>
      <c r="O3245" s="4">
        <v>150</v>
      </c>
      <c r="P3245" s="4">
        <v>200</v>
      </c>
      <c r="Q3245" s="3">
        <v>0.45</v>
      </c>
      <c r="R3245" s="1">
        <v>12</v>
      </c>
      <c r="S3245" s="1">
        <v>200</v>
      </c>
      <c r="T3245" s="1">
        <v>13</v>
      </c>
      <c r="U3245" s="1">
        <v>1</v>
      </c>
      <c r="V3245" s="1">
        <v>15</v>
      </c>
      <c r="W3245" s="1">
        <v>0</v>
      </c>
      <c r="X3245" s="1">
        <v>0</v>
      </c>
      <c r="Y3245" s="1">
        <v>1</v>
      </c>
      <c r="Z3245" s="1">
        <v>0</v>
      </c>
      <c r="AA3245" s="1">
        <v>1</v>
      </c>
      <c r="AB3245" s="1">
        <v>0</v>
      </c>
      <c r="AC3245" s="1">
        <v>0</v>
      </c>
      <c r="AD3245" s="1">
        <v>0</v>
      </c>
      <c r="AE3245" s="1">
        <v>0</v>
      </c>
      <c r="AF3245" s="1">
        <v>150</v>
      </c>
      <c r="AG3245" s="1">
        <v>0</v>
      </c>
      <c r="AH3245" s="1">
        <v>350</v>
      </c>
      <c r="AI3245" s="1">
        <v>500</v>
      </c>
      <c r="AJ3245" s="1" t="s">
        <v>690</v>
      </c>
      <c r="AK3245" s="1" t="s">
        <v>2515</v>
      </c>
      <c r="AL3245" s="1" t="s">
        <v>2516</v>
      </c>
      <c r="AM3245" s="1" t="s">
        <v>12</v>
      </c>
      <c r="AN3245" s="1" t="s">
        <v>23097</v>
      </c>
      <c r="AO3245" s="1" t="s">
        <v>86</v>
      </c>
      <c r="AP3245" s="1" t="s">
        <v>57</v>
      </c>
      <c r="AQ3245" s="1" t="s">
        <v>25</v>
      </c>
      <c r="AR3245" s="1" t="s">
        <v>19</v>
      </c>
      <c r="AS3245" s="1" t="s">
        <v>23091</v>
      </c>
      <c r="AT3245" s="1" t="s">
        <v>26</v>
      </c>
    </row>
    <row r="3246" spans="1:46" x14ac:dyDescent="0.25">
      <c r="A3246" s="1" t="s">
        <v>20821</v>
      </c>
      <c r="B3246" s="2" t="s">
        <v>23075</v>
      </c>
      <c r="C3246" s="2" t="s">
        <v>23104</v>
      </c>
      <c r="D3246" s="1">
        <v>0</v>
      </c>
      <c r="E3246" s="1">
        <v>1</v>
      </c>
      <c r="F3246" s="1">
        <v>2</v>
      </c>
      <c r="G3246" s="1">
        <v>3</v>
      </c>
      <c r="H3246" s="6">
        <v>0.66666666666666663</v>
      </c>
      <c r="I3246">
        <v>0</v>
      </c>
      <c r="J3246" s="1">
        <v>33</v>
      </c>
      <c r="K3246" s="1">
        <v>1</v>
      </c>
      <c r="L3246" s="1">
        <v>644</v>
      </c>
      <c r="M3246" s="6">
        <v>0.12</v>
      </c>
      <c r="N3246" s="4">
        <v>2000</v>
      </c>
      <c r="O3246" s="4">
        <v>150</v>
      </c>
      <c r="P3246" s="4">
        <v>200</v>
      </c>
      <c r="Q3246" s="3">
        <v>0.35</v>
      </c>
      <c r="R3246" s="1">
        <v>12</v>
      </c>
      <c r="S3246" s="1">
        <v>200</v>
      </c>
      <c r="T3246" s="1">
        <v>18</v>
      </c>
      <c r="U3246" s="1">
        <v>0</v>
      </c>
      <c r="V3246" s="1">
        <v>15</v>
      </c>
      <c r="W3246" s="1">
        <v>0</v>
      </c>
      <c r="X3246" s="1">
        <v>1</v>
      </c>
      <c r="Y3246" s="1">
        <v>1</v>
      </c>
      <c r="Z3246" s="1">
        <v>1</v>
      </c>
      <c r="AA3246" s="1">
        <v>0</v>
      </c>
      <c r="AB3246" s="1">
        <v>0</v>
      </c>
      <c r="AC3246" s="1">
        <v>0</v>
      </c>
      <c r="AD3246" s="1">
        <v>0</v>
      </c>
      <c r="AE3246" s="1">
        <v>0</v>
      </c>
      <c r="AF3246" s="1">
        <v>0</v>
      </c>
      <c r="AG3246" s="1">
        <v>0</v>
      </c>
      <c r="AH3246" s="1">
        <v>0</v>
      </c>
      <c r="AI3246" s="1">
        <v>0</v>
      </c>
      <c r="AJ3246" s="1" t="s">
        <v>1681</v>
      </c>
      <c r="AK3246" s="1" t="s">
        <v>10993</v>
      </c>
      <c r="AL3246" s="1" t="s">
        <v>10994</v>
      </c>
      <c r="AM3246" s="1" t="s">
        <v>12</v>
      </c>
      <c r="AN3246" s="1" t="s">
        <v>23098</v>
      </c>
      <c r="AO3246" s="1" t="s">
        <v>364</v>
      </c>
      <c r="AP3246" s="1" t="s">
        <v>57</v>
      </c>
      <c r="AQ3246" s="1" t="s">
        <v>14</v>
      </c>
      <c r="AR3246" s="1" t="s">
        <v>19</v>
      </c>
      <c r="AS3246" s="1" t="s">
        <v>23090</v>
      </c>
      <c r="AT3246" s="1" t="s">
        <v>26</v>
      </c>
    </row>
    <row r="3247" spans="1:46" x14ac:dyDescent="0.25">
      <c r="A3247" s="1" t="s">
        <v>17160</v>
      </c>
      <c r="B3247" s="2" t="s">
        <v>23075</v>
      </c>
      <c r="C3247" s="2" t="s">
        <v>23105</v>
      </c>
      <c r="D3247" s="1">
        <v>0</v>
      </c>
      <c r="E3247" s="1">
        <v>0</v>
      </c>
      <c r="F3247" s="1">
        <v>3</v>
      </c>
      <c r="G3247" s="1">
        <v>3</v>
      </c>
      <c r="H3247" s="6">
        <v>1</v>
      </c>
      <c r="I3247">
        <v>0</v>
      </c>
      <c r="J3247" s="1">
        <v>33</v>
      </c>
      <c r="K3247" s="1">
        <v>1</v>
      </c>
      <c r="L3247" s="1">
        <v>673</v>
      </c>
      <c r="M3247" s="6">
        <v>0.24</v>
      </c>
      <c r="N3247" s="4">
        <v>1500</v>
      </c>
      <c r="O3247" s="4">
        <v>110</v>
      </c>
      <c r="P3247" s="4">
        <v>500</v>
      </c>
      <c r="Q3247" s="3">
        <v>0.28999999999999998</v>
      </c>
      <c r="R3247" s="1">
        <v>24</v>
      </c>
      <c r="S3247" s="1">
        <v>500</v>
      </c>
      <c r="T3247" s="1">
        <v>19</v>
      </c>
      <c r="U3247" s="1">
        <v>1</v>
      </c>
      <c r="V3247" s="1">
        <v>15</v>
      </c>
      <c r="W3247" s="1">
        <v>1</v>
      </c>
      <c r="X3247" s="1">
        <v>1</v>
      </c>
      <c r="Y3247" s="1">
        <v>1</v>
      </c>
      <c r="Z3247" s="1">
        <v>3</v>
      </c>
      <c r="AA3247" s="1">
        <v>0</v>
      </c>
      <c r="AB3247" s="1">
        <v>0</v>
      </c>
      <c r="AC3247" s="1">
        <v>0</v>
      </c>
      <c r="AD3247" s="1">
        <v>0</v>
      </c>
      <c r="AE3247" s="1">
        <v>0</v>
      </c>
      <c r="AF3247" s="1">
        <v>0</v>
      </c>
      <c r="AG3247" s="1">
        <v>0</v>
      </c>
      <c r="AH3247" s="1">
        <v>0</v>
      </c>
      <c r="AI3247" s="1">
        <v>0</v>
      </c>
      <c r="AJ3247" s="1" t="s">
        <v>462</v>
      </c>
      <c r="AK3247" s="1" t="s">
        <v>463</v>
      </c>
      <c r="AL3247" s="1" t="s">
        <v>464</v>
      </c>
      <c r="AM3247" s="1" t="s">
        <v>12</v>
      </c>
      <c r="AN3247" s="1" t="s">
        <v>23098</v>
      </c>
      <c r="AO3247" s="1" t="s">
        <v>86</v>
      </c>
      <c r="AP3247" s="1" t="s">
        <v>86</v>
      </c>
      <c r="AQ3247" s="1" t="s">
        <v>14</v>
      </c>
      <c r="AR3247" s="1" t="s">
        <v>19</v>
      </c>
      <c r="AS3247" s="1" t="s">
        <v>23090</v>
      </c>
      <c r="AT3247" s="1" t="s">
        <v>26</v>
      </c>
    </row>
    <row r="3248" spans="1:46" x14ac:dyDescent="0.25">
      <c r="A3248" s="1" t="s">
        <v>19451</v>
      </c>
      <c r="B3248" s="2" t="s">
        <v>23075</v>
      </c>
      <c r="C3248" s="2" t="s">
        <v>23108</v>
      </c>
      <c r="D3248" s="1">
        <v>1</v>
      </c>
      <c r="E3248" s="1">
        <v>4</v>
      </c>
      <c r="F3248" s="1">
        <v>2</v>
      </c>
      <c r="G3248" s="1">
        <v>7</v>
      </c>
      <c r="H3248" s="6">
        <v>0.2857142857142857</v>
      </c>
      <c r="I3248">
        <v>0</v>
      </c>
      <c r="J3248" s="1">
        <v>28</v>
      </c>
      <c r="K3248" s="1">
        <v>0</v>
      </c>
      <c r="L3248" s="1">
        <v>782</v>
      </c>
      <c r="M3248" s="6">
        <v>0.81</v>
      </c>
      <c r="N3248" s="4">
        <v>2490</v>
      </c>
      <c r="O3248" s="4">
        <v>191</v>
      </c>
      <c r="P3248" s="4">
        <v>500</v>
      </c>
      <c r="Q3248" s="3">
        <v>0.3</v>
      </c>
      <c r="R3248" s="1">
        <v>24</v>
      </c>
      <c r="S3248" s="1">
        <v>500</v>
      </c>
      <c r="T3248" s="1">
        <v>49</v>
      </c>
      <c r="U3248" s="1">
        <v>1</v>
      </c>
      <c r="V3248" s="1">
        <v>15</v>
      </c>
      <c r="W3248" s="1">
        <v>0</v>
      </c>
      <c r="X3248" s="1">
        <v>0</v>
      </c>
      <c r="Y3248" s="1">
        <v>1</v>
      </c>
      <c r="Z3248" s="1">
        <v>0</v>
      </c>
      <c r="AA3248" s="1">
        <v>0</v>
      </c>
      <c r="AB3248" s="1">
        <v>0</v>
      </c>
      <c r="AC3248" s="1">
        <v>1256</v>
      </c>
      <c r="AD3248" s="1">
        <v>0</v>
      </c>
      <c r="AE3248" s="1">
        <v>0</v>
      </c>
      <c r="AF3248" s="1">
        <v>1330</v>
      </c>
      <c r="AG3248" s="1">
        <v>0</v>
      </c>
      <c r="AH3248" s="1">
        <v>270</v>
      </c>
      <c r="AI3248" s="1">
        <v>2856</v>
      </c>
      <c r="AJ3248" s="1" t="s">
        <v>7228</v>
      </c>
      <c r="AK3248" s="1" t="s">
        <v>7229</v>
      </c>
      <c r="AL3248" s="1" t="s">
        <v>7230</v>
      </c>
      <c r="AM3248" s="1" t="s">
        <v>12</v>
      </c>
      <c r="AN3248" s="1" t="s">
        <v>23097</v>
      </c>
      <c r="AO3248" s="1" t="s">
        <v>86</v>
      </c>
      <c r="AP3248" s="1" t="s">
        <v>57</v>
      </c>
      <c r="AQ3248" s="1" t="s">
        <v>25</v>
      </c>
      <c r="AR3248" s="1" t="s">
        <v>19</v>
      </c>
      <c r="AS3248" s="1" t="s">
        <v>23090</v>
      </c>
      <c r="AT3248" s="1" t="s">
        <v>26</v>
      </c>
    </row>
    <row r="3249" spans="1:46" x14ac:dyDescent="0.25">
      <c r="A3249" s="1" t="s">
        <v>19767</v>
      </c>
      <c r="B3249" s="2" t="s">
        <v>23101</v>
      </c>
      <c r="C3249" s="2" t="s">
        <v>23104</v>
      </c>
      <c r="D3249" s="1">
        <v>0</v>
      </c>
      <c r="E3249" s="1">
        <v>0</v>
      </c>
      <c r="F3249" s="1">
        <v>2</v>
      </c>
      <c r="G3249" s="1">
        <v>2</v>
      </c>
      <c r="H3249" s="6">
        <v>1</v>
      </c>
      <c r="I3249">
        <v>0</v>
      </c>
      <c r="J3249" s="1">
        <v>44</v>
      </c>
      <c r="K3249" s="1">
        <v>0</v>
      </c>
      <c r="L3249" s="1">
        <v>643</v>
      </c>
      <c r="M3249" s="6">
        <v>0</v>
      </c>
      <c r="N3249" s="4">
        <v>3790</v>
      </c>
      <c r="O3249" s="4">
        <v>300</v>
      </c>
      <c r="P3249" s="4">
        <v>120</v>
      </c>
      <c r="Q3249" s="3">
        <v>0.3</v>
      </c>
      <c r="R3249" s="1">
        <v>12</v>
      </c>
      <c r="S3249" s="1">
        <v>120</v>
      </c>
      <c r="T3249" s="1">
        <v>7</v>
      </c>
      <c r="U3249" s="1">
        <v>1</v>
      </c>
      <c r="V3249" s="1">
        <v>15</v>
      </c>
      <c r="W3249" s="1">
        <v>0</v>
      </c>
      <c r="X3249" s="1">
        <v>0</v>
      </c>
      <c r="Y3249" s="1">
        <v>0</v>
      </c>
      <c r="Z3249" s="1">
        <v>4</v>
      </c>
      <c r="AA3249" s="1">
        <v>0</v>
      </c>
      <c r="AB3249" s="1">
        <v>0</v>
      </c>
      <c r="AC3249" s="1">
        <v>1300</v>
      </c>
      <c r="AD3249" s="1">
        <v>48</v>
      </c>
      <c r="AE3249" s="1">
        <v>0</v>
      </c>
      <c r="AF3249" s="1">
        <v>0</v>
      </c>
      <c r="AG3249" s="1">
        <v>214</v>
      </c>
      <c r="AH3249" s="1">
        <v>0</v>
      </c>
      <c r="AI3249" s="1">
        <v>1562</v>
      </c>
      <c r="AJ3249" s="1" t="s">
        <v>8105</v>
      </c>
      <c r="AK3249" s="1" t="s">
        <v>8106</v>
      </c>
      <c r="AL3249" s="1" t="s">
        <v>11</v>
      </c>
      <c r="AM3249" s="1" t="s">
        <v>12</v>
      </c>
      <c r="AN3249" s="1" t="s">
        <v>23097</v>
      </c>
      <c r="AO3249" s="1" t="s">
        <v>86</v>
      </c>
      <c r="AP3249" s="1" t="s">
        <v>57</v>
      </c>
      <c r="AQ3249" s="1" t="s">
        <v>25</v>
      </c>
      <c r="AR3249" s="1" t="s">
        <v>30</v>
      </c>
      <c r="AS3249" s="1" t="s">
        <v>23090</v>
      </c>
      <c r="AT3249" s="1" t="s">
        <v>26</v>
      </c>
    </row>
    <row r="3250" spans="1:46" x14ac:dyDescent="0.25">
      <c r="A3250" s="1" t="s">
        <v>19662</v>
      </c>
      <c r="B3250" s="2" t="s">
        <v>23101</v>
      </c>
      <c r="C3250" s="2" t="s">
        <v>23104</v>
      </c>
      <c r="D3250" s="1">
        <v>2</v>
      </c>
      <c r="E3250" s="1">
        <v>4</v>
      </c>
      <c r="F3250" s="1">
        <v>3</v>
      </c>
      <c r="G3250" s="1">
        <v>9</v>
      </c>
      <c r="H3250" s="6">
        <v>0.33333333333333331</v>
      </c>
      <c r="I3250">
        <v>1</v>
      </c>
      <c r="J3250" s="1">
        <v>31</v>
      </c>
      <c r="K3250" s="1">
        <v>1</v>
      </c>
      <c r="L3250" s="1">
        <v>689</v>
      </c>
      <c r="M3250" s="6">
        <v>0</v>
      </c>
      <c r="N3250" s="4">
        <v>3000</v>
      </c>
      <c r="O3250" s="4">
        <v>130</v>
      </c>
      <c r="P3250" s="4">
        <v>400</v>
      </c>
      <c r="Q3250" s="3">
        <v>0.36</v>
      </c>
      <c r="R3250" s="1">
        <v>36</v>
      </c>
      <c r="S3250" s="1">
        <v>400</v>
      </c>
      <c r="T3250" s="1">
        <v>7</v>
      </c>
      <c r="U3250" s="1">
        <v>0</v>
      </c>
      <c r="V3250" s="1">
        <v>15</v>
      </c>
      <c r="W3250" s="1">
        <v>0</v>
      </c>
      <c r="X3250" s="1">
        <v>0</v>
      </c>
      <c r="Y3250" s="1">
        <v>1</v>
      </c>
      <c r="Z3250" s="1">
        <v>2</v>
      </c>
      <c r="AA3250" s="1">
        <v>1</v>
      </c>
      <c r="AB3250" s="1">
        <v>1</v>
      </c>
      <c r="AC3250" s="1">
        <v>0</v>
      </c>
      <c r="AD3250" s="1">
        <v>40</v>
      </c>
      <c r="AE3250" s="1">
        <v>210</v>
      </c>
      <c r="AF3250" s="1">
        <v>247</v>
      </c>
      <c r="AG3250" s="1">
        <v>133</v>
      </c>
      <c r="AH3250" s="1">
        <v>300</v>
      </c>
      <c r="AI3250" s="1">
        <v>930</v>
      </c>
      <c r="AJ3250" s="1" t="s">
        <v>1161</v>
      </c>
      <c r="AK3250" s="1" t="s">
        <v>7827</v>
      </c>
      <c r="AL3250" s="1" t="s">
        <v>11</v>
      </c>
      <c r="AM3250" s="1" t="s">
        <v>16</v>
      </c>
      <c r="AN3250" s="1" t="s">
        <v>23098</v>
      </c>
      <c r="AO3250" s="1" t="s">
        <v>364</v>
      </c>
      <c r="AP3250" s="1" t="s">
        <v>57</v>
      </c>
      <c r="AQ3250" s="1" t="s">
        <v>25</v>
      </c>
      <c r="AR3250" s="1" t="s">
        <v>19</v>
      </c>
      <c r="AS3250" s="1" t="s">
        <v>23091</v>
      </c>
      <c r="AT3250" s="1" t="s">
        <v>101</v>
      </c>
    </row>
    <row r="3251" spans="1:46" x14ac:dyDescent="0.25">
      <c r="A3251" s="1" t="s">
        <v>20345</v>
      </c>
      <c r="B3251" s="2" t="s">
        <v>23101</v>
      </c>
      <c r="C3251" s="2" t="s">
        <v>23104</v>
      </c>
      <c r="D3251" s="1">
        <v>0</v>
      </c>
      <c r="E3251" s="1">
        <v>0</v>
      </c>
      <c r="F3251" s="1">
        <v>1</v>
      </c>
      <c r="G3251" s="1">
        <v>1</v>
      </c>
      <c r="H3251" s="6">
        <v>1</v>
      </c>
      <c r="I3251">
        <v>0</v>
      </c>
      <c r="J3251" s="1">
        <v>42</v>
      </c>
      <c r="K3251" s="1">
        <v>1</v>
      </c>
      <c r="L3251" s="1">
        <v>426</v>
      </c>
      <c r="M3251" s="6">
        <v>0</v>
      </c>
      <c r="N3251" s="4">
        <v>2000</v>
      </c>
      <c r="O3251" s="4">
        <v>160</v>
      </c>
      <c r="P3251" s="4">
        <v>500</v>
      </c>
      <c r="Q3251" s="3">
        <v>0.35</v>
      </c>
      <c r="R3251" s="1">
        <v>36</v>
      </c>
      <c r="S3251" s="1">
        <v>500</v>
      </c>
      <c r="T3251" s="1">
        <v>12</v>
      </c>
      <c r="U3251" s="1">
        <v>0</v>
      </c>
      <c r="V3251" s="1">
        <v>15</v>
      </c>
      <c r="W3251" s="1">
        <v>0</v>
      </c>
      <c r="X3251" s="1">
        <v>0</v>
      </c>
      <c r="Y3251" s="1">
        <v>0</v>
      </c>
      <c r="Z3251" s="1">
        <v>2</v>
      </c>
      <c r="AA3251" s="1">
        <v>1</v>
      </c>
      <c r="AB3251" s="1">
        <v>0</v>
      </c>
      <c r="AC3251" s="1">
        <v>0</v>
      </c>
      <c r="AD3251" s="1">
        <v>0</v>
      </c>
      <c r="AE3251" s="1">
        <v>0</v>
      </c>
      <c r="AF3251" s="1">
        <v>1350</v>
      </c>
      <c r="AG3251" s="1">
        <v>0</v>
      </c>
      <c r="AH3251" s="1">
        <v>200</v>
      </c>
      <c r="AI3251" s="1">
        <v>1550</v>
      </c>
      <c r="AJ3251" s="1" t="s">
        <v>9676</v>
      </c>
      <c r="AK3251" s="1" t="s">
        <v>9677</v>
      </c>
      <c r="AL3251" s="1" t="s">
        <v>11</v>
      </c>
      <c r="AM3251" s="1" t="s">
        <v>12</v>
      </c>
      <c r="AN3251" s="1" t="s">
        <v>23098</v>
      </c>
      <c r="AO3251" s="1" t="s">
        <v>364</v>
      </c>
      <c r="AP3251" s="1" t="s">
        <v>57</v>
      </c>
      <c r="AQ3251" s="1" t="s">
        <v>25</v>
      </c>
      <c r="AR3251" s="1" t="s">
        <v>30</v>
      </c>
      <c r="AS3251" s="1" t="s">
        <v>23091</v>
      </c>
      <c r="AT3251" s="1" t="s">
        <v>26</v>
      </c>
    </row>
    <row r="3252" spans="1:46" x14ac:dyDescent="0.25">
      <c r="A3252" s="1" t="s">
        <v>17810</v>
      </c>
      <c r="B3252" s="2" t="s">
        <v>23101</v>
      </c>
      <c r="C3252" s="2" t="s">
        <v>23104</v>
      </c>
      <c r="D3252" s="1">
        <v>2</v>
      </c>
      <c r="E3252" s="1">
        <v>4</v>
      </c>
      <c r="F3252" s="1">
        <v>3</v>
      </c>
      <c r="G3252" s="1">
        <v>9</v>
      </c>
      <c r="H3252" s="6">
        <v>0.33333333333333331</v>
      </c>
      <c r="I3252">
        <v>1</v>
      </c>
      <c r="J3252" s="1">
        <v>31</v>
      </c>
      <c r="K3252" s="1">
        <v>1</v>
      </c>
      <c r="L3252" s="1">
        <v>689</v>
      </c>
      <c r="M3252" s="6">
        <v>0</v>
      </c>
      <c r="N3252" s="4">
        <v>3000</v>
      </c>
      <c r="O3252" s="4">
        <v>130</v>
      </c>
      <c r="P3252" s="4">
        <v>250</v>
      </c>
      <c r="Q3252" s="3">
        <v>0.32</v>
      </c>
      <c r="R3252" s="1">
        <v>36</v>
      </c>
      <c r="S3252" s="1">
        <v>250</v>
      </c>
      <c r="T3252" s="1">
        <v>7</v>
      </c>
      <c r="U3252" s="1">
        <v>1</v>
      </c>
      <c r="V3252" s="1">
        <v>15</v>
      </c>
      <c r="W3252" s="1">
        <v>0</v>
      </c>
      <c r="X3252" s="1">
        <v>0</v>
      </c>
      <c r="Y3252" s="1">
        <v>1</v>
      </c>
      <c r="Z3252" s="1">
        <v>2</v>
      </c>
      <c r="AA3252" s="1">
        <v>1</v>
      </c>
      <c r="AB3252" s="1">
        <v>1</v>
      </c>
      <c r="AC3252" s="1">
        <v>0</v>
      </c>
      <c r="AD3252" s="1">
        <v>40</v>
      </c>
      <c r="AE3252" s="1">
        <v>210</v>
      </c>
      <c r="AF3252" s="1">
        <v>247</v>
      </c>
      <c r="AG3252" s="1">
        <v>133</v>
      </c>
      <c r="AH3252" s="1">
        <v>300</v>
      </c>
      <c r="AI3252" s="1">
        <v>930</v>
      </c>
      <c r="AJ3252" s="1" t="s">
        <v>2486</v>
      </c>
      <c r="AK3252" s="1" t="s">
        <v>2487</v>
      </c>
      <c r="AL3252" s="1" t="s">
        <v>2488</v>
      </c>
      <c r="AM3252" s="1" t="s">
        <v>16</v>
      </c>
      <c r="AN3252" s="1" t="s">
        <v>23098</v>
      </c>
      <c r="AO3252" s="1" t="s">
        <v>86</v>
      </c>
      <c r="AP3252" s="1" t="s">
        <v>57</v>
      </c>
      <c r="AQ3252" s="1" t="s">
        <v>25</v>
      </c>
      <c r="AR3252" s="1" t="s">
        <v>19</v>
      </c>
      <c r="AS3252" s="1" t="s">
        <v>23091</v>
      </c>
      <c r="AT3252" s="1" t="s">
        <v>101</v>
      </c>
    </row>
    <row r="3253" spans="1:46" x14ac:dyDescent="0.25">
      <c r="A3253" s="1" t="s">
        <v>19806</v>
      </c>
      <c r="B3253" s="2" t="s">
        <v>23101</v>
      </c>
      <c r="C3253" s="2" t="s">
        <v>23104</v>
      </c>
      <c r="D3253" s="1">
        <v>1</v>
      </c>
      <c r="E3253" s="1">
        <v>0</v>
      </c>
      <c r="F3253" s="1">
        <v>1</v>
      </c>
      <c r="G3253" s="1">
        <v>2</v>
      </c>
      <c r="H3253" s="6">
        <v>0.5</v>
      </c>
      <c r="I3253">
        <v>1</v>
      </c>
      <c r="J3253" s="1">
        <v>27</v>
      </c>
      <c r="K3253" s="1">
        <v>0</v>
      </c>
      <c r="L3253" s="1">
        <v>842</v>
      </c>
      <c r="M3253" s="6">
        <v>0.24</v>
      </c>
      <c r="N3253" s="4">
        <v>960</v>
      </c>
      <c r="O3253" s="4">
        <v>80</v>
      </c>
      <c r="P3253" s="4">
        <v>100</v>
      </c>
      <c r="Q3253" s="3">
        <v>0.35</v>
      </c>
      <c r="R3253" s="1">
        <v>12</v>
      </c>
      <c r="S3253" s="1">
        <v>100</v>
      </c>
      <c r="T3253" s="1">
        <v>8</v>
      </c>
      <c r="U3253" s="1">
        <v>1</v>
      </c>
      <c r="V3253" s="1">
        <v>15</v>
      </c>
      <c r="W3253" s="1">
        <v>1</v>
      </c>
      <c r="X3253" s="1">
        <v>1</v>
      </c>
      <c r="Y3253" s="1">
        <v>1</v>
      </c>
      <c r="Z3253" s="1">
        <v>1</v>
      </c>
      <c r="AA3253" s="1">
        <v>1</v>
      </c>
      <c r="AB3253" s="1">
        <v>1</v>
      </c>
      <c r="AC3253" s="1">
        <v>318</v>
      </c>
      <c r="AD3253" s="1">
        <v>0</v>
      </c>
      <c r="AE3253" s="1">
        <v>0</v>
      </c>
      <c r="AF3253" s="1">
        <v>0</v>
      </c>
      <c r="AG3253" s="1">
        <v>0</v>
      </c>
      <c r="AH3253" s="1">
        <v>0</v>
      </c>
      <c r="AI3253" s="1">
        <v>318</v>
      </c>
      <c r="AJ3253" s="1" t="s">
        <v>8198</v>
      </c>
      <c r="AK3253" s="1" t="s">
        <v>8199</v>
      </c>
      <c r="AL3253" s="1" t="s">
        <v>8200</v>
      </c>
      <c r="AM3253" s="1" t="s">
        <v>16</v>
      </c>
      <c r="AN3253" s="1" t="s">
        <v>23097</v>
      </c>
      <c r="AO3253" s="1" t="s">
        <v>86</v>
      </c>
      <c r="AP3253" s="1" t="s">
        <v>86</v>
      </c>
      <c r="AQ3253" s="1" t="s">
        <v>14</v>
      </c>
      <c r="AR3253" s="1" t="s">
        <v>19</v>
      </c>
      <c r="AS3253" s="1" t="s">
        <v>23091</v>
      </c>
      <c r="AT3253" s="1" t="s">
        <v>101</v>
      </c>
    </row>
    <row r="3254" spans="1:46" x14ac:dyDescent="0.25">
      <c r="A3254" s="1" t="s">
        <v>19108</v>
      </c>
      <c r="B3254" s="2" t="s">
        <v>23101</v>
      </c>
      <c r="C3254" s="2" t="s">
        <v>23104</v>
      </c>
      <c r="D3254" s="1">
        <v>0</v>
      </c>
      <c r="E3254" s="1">
        <v>2</v>
      </c>
      <c r="F3254" s="1">
        <v>3</v>
      </c>
      <c r="G3254" s="1">
        <v>5</v>
      </c>
      <c r="H3254" s="6">
        <v>0.6</v>
      </c>
      <c r="I3254">
        <v>1</v>
      </c>
      <c r="J3254" s="1">
        <v>29</v>
      </c>
      <c r="K3254" s="1">
        <v>0</v>
      </c>
      <c r="L3254" s="1">
        <v>410</v>
      </c>
      <c r="M3254" s="6">
        <v>0.35</v>
      </c>
      <c r="N3254" s="4">
        <v>1800</v>
      </c>
      <c r="O3254" s="4">
        <v>150</v>
      </c>
      <c r="P3254" s="4">
        <v>200</v>
      </c>
      <c r="Q3254" s="3">
        <v>0.39</v>
      </c>
      <c r="R3254" s="1">
        <v>36</v>
      </c>
      <c r="S3254" s="1">
        <v>200</v>
      </c>
      <c r="T3254" s="1">
        <v>13</v>
      </c>
      <c r="U3254" s="1">
        <v>1</v>
      </c>
      <c r="V3254" s="1">
        <v>15</v>
      </c>
      <c r="W3254" s="1">
        <v>0</v>
      </c>
      <c r="X3254" s="1">
        <v>1</v>
      </c>
      <c r="Y3254" s="1">
        <v>0</v>
      </c>
      <c r="Z3254" s="1">
        <v>3</v>
      </c>
      <c r="AA3254" s="1">
        <v>0</v>
      </c>
      <c r="AB3254" s="1">
        <v>1</v>
      </c>
      <c r="AC3254" s="1">
        <v>0</v>
      </c>
      <c r="AD3254" s="1">
        <v>0</v>
      </c>
      <c r="AE3254" s="1">
        <v>0</v>
      </c>
      <c r="AF3254" s="1">
        <v>0</v>
      </c>
      <c r="AG3254" s="1">
        <v>50</v>
      </c>
      <c r="AH3254" s="1">
        <v>700</v>
      </c>
      <c r="AI3254" s="1">
        <v>750</v>
      </c>
      <c r="AJ3254" s="1" t="s">
        <v>6256</v>
      </c>
      <c r="AK3254" s="1" t="s">
        <v>6257</v>
      </c>
      <c r="AL3254" s="1" t="s">
        <v>6258</v>
      </c>
      <c r="AM3254" s="1" t="s">
        <v>16</v>
      </c>
      <c r="AN3254" s="1" t="s">
        <v>23097</v>
      </c>
      <c r="AO3254" s="1" t="s">
        <v>86</v>
      </c>
      <c r="AP3254" s="1" t="s">
        <v>57</v>
      </c>
      <c r="AQ3254" s="1" t="s">
        <v>14</v>
      </c>
      <c r="AR3254" s="1" t="s">
        <v>30</v>
      </c>
      <c r="AS3254" s="1" t="s">
        <v>23090</v>
      </c>
      <c r="AT3254" s="1" t="s">
        <v>101</v>
      </c>
    </row>
    <row r="3255" spans="1:46" x14ac:dyDescent="0.25">
      <c r="A3255" s="1" t="s">
        <v>17223</v>
      </c>
      <c r="B3255" s="2" t="s">
        <v>23101</v>
      </c>
      <c r="C3255" s="2" t="s">
        <v>23104</v>
      </c>
      <c r="D3255" s="1">
        <v>3</v>
      </c>
      <c r="E3255" s="1">
        <v>1</v>
      </c>
      <c r="F3255" s="1">
        <v>1</v>
      </c>
      <c r="G3255" s="1">
        <v>5</v>
      </c>
      <c r="H3255" s="6">
        <v>0.2</v>
      </c>
      <c r="I3255">
        <v>1</v>
      </c>
      <c r="J3255" s="1">
        <v>30</v>
      </c>
      <c r="K3255" s="1">
        <v>1</v>
      </c>
      <c r="L3255" s="1">
        <v>397</v>
      </c>
      <c r="M3255" s="6">
        <v>0.64</v>
      </c>
      <c r="N3255" s="4">
        <v>1920</v>
      </c>
      <c r="O3255" s="4">
        <v>150</v>
      </c>
      <c r="P3255" s="4">
        <v>150</v>
      </c>
      <c r="Q3255" s="3">
        <v>0.35</v>
      </c>
      <c r="R3255" s="1">
        <v>36</v>
      </c>
      <c r="S3255" s="1">
        <v>150</v>
      </c>
      <c r="T3255" s="1">
        <v>17</v>
      </c>
      <c r="U3255" s="1">
        <v>1</v>
      </c>
      <c r="V3255" s="1">
        <v>15</v>
      </c>
      <c r="W3255" s="1">
        <v>0</v>
      </c>
      <c r="X3255" s="1">
        <v>0</v>
      </c>
      <c r="Y3255" s="1">
        <v>1</v>
      </c>
      <c r="Z3255" s="1">
        <v>0</v>
      </c>
      <c r="AA3255" s="1">
        <v>1</v>
      </c>
      <c r="AB3255" s="1">
        <v>1</v>
      </c>
      <c r="AC3255" s="1">
        <v>1300</v>
      </c>
      <c r="AD3255" s="1">
        <v>0</v>
      </c>
      <c r="AE3255" s="1">
        <v>500</v>
      </c>
      <c r="AF3255" s="1">
        <v>500</v>
      </c>
      <c r="AG3255" s="1">
        <v>20</v>
      </c>
      <c r="AH3255" s="1">
        <v>0</v>
      </c>
      <c r="AI3255" s="1">
        <v>2320</v>
      </c>
      <c r="AJ3255" s="1" t="s">
        <v>671</v>
      </c>
      <c r="AK3255" s="1" t="s">
        <v>672</v>
      </c>
      <c r="AL3255" s="1" t="s">
        <v>673</v>
      </c>
      <c r="AM3255" s="1" t="s">
        <v>16</v>
      </c>
      <c r="AN3255" s="1" t="s">
        <v>23098</v>
      </c>
      <c r="AO3255" s="1" t="s">
        <v>86</v>
      </c>
      <c r="AP3255" s="1" t="s">
        <v>57</v>
      </c>
      <c r="AQ3255" s="1" t="s">
        <v>25</v>
      </c>
      <c r="AR3255" s="1" t="s">
        <v>19</v>
      </c>
      <c r="AS3255" s="1" t="s">
        <v>23091</v>
      </c>
      <c r="AT3255" s="1" t="s">
        <v>101</v>
      </c>
    </row>
    <row r="3256" spans="1:46" x14ac:dyDescent="0.25">
      <c r="A3256" s="1" t="s">
        <v>22659</v>
      </c>
      <c r="B3256" s="2" t="s">
        <v>23101</v>
      </c>
      <c r="C3256" s="2" t="s">
        <v>23104</v>
      </c>
      <c r="D3256" s="1">
        <v>0</v>
      </c>
      <c r="E3256" s="1">
        <v>0</v>
      </c>
      <c r="F3256" s="1">
        <v>1</v>
      </c>
      <c r="G3256" s="1">
        <v>1</v>
      </c>
      <c r="H3256" s="6">
        <v>1</v>
      </c>
      <c r="I3256">
        <v>1</v>
      </c>
      <c r="J3256" s="1">
        <v>29</v>
      </c>
      <c r="K3256" s="1">
        <v>0</v>
      </c>
      <c r="L3256" s="1">
        <v>641</v>
      </c>
      <c r="M3256" s="6">
        <v>0.45</v>
      </c>
      <c r="N3256" s="4">
        <v>1600</v>
      </c>
      <c r="O3256" s="4">
        <v>150</v>
      </c>
      <c r="P3256" s="4">
        <v>200</v>
      </c>
      <c r="Q3256" s="3">
        <v>0.35</v>
      </c>
      <c r="R3256" s="1">
        <v>24</v>
      </c>
      <c r="S3256" s="1">
        <v>200</v>
      </c>
      <c r="T3256" s="1">
        <v>18</v>
      </c>
      <c r="U3256" s="1">
        <v>1</v>
      </c>
      <c r="V3256" s="1">
        <v>15</v>
      </c>
      <c r="W3256" s="1">
        <v>0</v>
      </c>
      <c r="X3256" s="1">
        <v>0</v>
      </c>
      <c r="Y3256" s="1">
        <v>1</v>
      </c>
      <c r="Z3256" s="1">
        <v>2</v>
      </c>
      <c r="AA3256" s="1">
        <v>1</v>
      </c>
      <c r="AB3256" s="1">
        <v>1</v>
      </c>
      <c r="AC3256" s="1">
        <v>0</v>
      </c>
      <c r="AD3256" s="1">
        <v>0</v>
      </c>
      <c r="AE3256" s="1">
        <v>689</v>
      </c>
      <c r="AF3256" s="1">
        <v>597</v>
      </c>
      <c r="AG3256" s="1">
        <v>0</v>
      </c>
      <c r="AH3256" s="1">
        <v>0</v>
      </c>
      <c r="AI3256" s="1">
        <v>1286</v>
      </c>
      <c r="AJ3256" s="1" t="s">
        <v>15877</v>
      </c>
      <c r="AK3256" s="1" t="s">
        <v>15878</v>
      </c>
      <c r="AL3256" s="1" t="s">
        <v>15879</v>
      </c>
      <c r="AM3256" s="1" t="s">
        <v>16</v>
      </c>
      <c r="AN3256" s="1" t="s">
        <v>23097</v>
      </c>
      <c r="AO3256" s="1" t="s">
        <v>86</v>
      </c>
      <c r="AP3256" s="1" t="s">
        <v>57</v>
      </c>
      <c r="AQ3256" s="1" t="s">
        <v>25</v>
      </c>
      <c r="AR3256" s="1" t="s">
        <v>19</v>
      </c>
      <c r="AS3256" s="1" t="s">
        <v>23091</v>
      </c>
      <c r="AT3256" s="1" t="s">
        <v>101</v>
      </c>
    </row>
    <row r="3257" spans="1:46" x14ac:dyDescent="0.25">
      <c r="A3257" s="1" t="s">
        <v>21360</v>
      </c>
      <c r="B3257" s="2" t="s">
        <v>23101</v>
      </c>
      <c r="C3257" s="2" t="s">
        <v>23104</v>
      </c>
      <c r="D3257" s="1">
        <v>0</v>
      </c>
      <c r="E3257" s="1">
        <v>0</v>
      </c>
      <c r="F3257" s="1">
        <v>2</v>
      </c>
      <c r="G3257" s="1">
        <v>2</v>
      </c>
      <c r="H3257" s="6">
        <v>1</v>
      </c>
      <c r="I3257">
        <v>1</v>
      </c>
      <c r="J3257" s="1">
        <v>31</v>
      </c>
      <c r="K3257" s="1">
        <v>0</v>
      </c>
      <c r="L3257" s="1">
        <v>588</v>
      </c>
      <c r="M3257" s="6">
        <v>0.31</v>
      </c>
      <c r="N3257" s="4">
        <v>2800</v>
      </c>
      <c r="O3257" s="4">
        <v>210</v>
      </c>
      <c r="P3257" s="4">
        <v>300</v>
      </c>
      <c r="Q3257" s="3">
        <v>0.45</v>
      </c>
      <c r="R3257" s="1">
        <v>12</v>
      </c>
      <c r="S3257" s="1">
        <v>300</v>
      </c>
      <c r="T3257" s="1">
        <v>24</v>
      </c>
      <c r="U3257" s="1">
        <v>1</v>
      </c>
      <c r="V3257" s="1">
        <v>15</v>
      </c>
      <c r="W3257" s="1">
        <v>0</v>
      </c>
      <c r="X3257" s="1">
        <v>1</v>
      </c>
      <c r="Y3257" s="1">
        <v>1</v>
      </c>
      <c r="Z3257" s="1">
        <v>5</v>
      </c>
      <c r="AA3257" s="1">
        <v>0</v>
      </c>
      <c r="AB3257" s="1">
        <v>1</v>
      </c>
      <c r="AC3257" s="1">
        <v>0</v>
      </c>
      <c r="AD3257" s="1">
        <v>0</v>
      </c>
      <c r="AE3257" s="1">
        <v>0</v>
      </c>
      <c r="AF3257" s="1">
        <v>0</v>
      </c>
      <c r="AG3257" s="1">
        <v>0</v>
      </c>
      <c r="AH3257" s="1">
        <v>600</v>
      </c>
      <c r="AI3257" s="1">
        <v>600</v>
      </c>
      <c r="AJ3257" s="1" t="s">
        <v>12440</v>
      </c>
      <c r="AK3257" s="1" t="s">
        <v>12441</v>
      </c>
      <c r="AL3257" s="1" t="s">
        <v>12442</v>
      </c>
      <c r="AM3257" s="1" t="s">
        <v>16</v>
      </c>
      <c r="AN3257" s="1" t="s">
        <v>23097</v>
      </c>
      <c r="AO3257" s="1" t="s">
        <v>86</v>
      </c>
      <c r="AP3257" s="1" t="s">
        <v>57</v>
      </c>
      <c r="AQ3257" s="1" t="s">
        <v>14</v>
      </c>
      <c r="AR3257" s="1" t="s">
        <v>19</v>
      </c>
      <c r="AS3257" s="1" t="s">
        <v>23090</v>
      </c>
      <c r="AT3257" s="1" t="s">
        <v>101</v>
      </c>
    </row>
    <row r="3258" spans="1:46" x14ac:dyDescent="0.25">
      <c r="A3258" s="1" t="s">
        <v>19255</v>
      </c>
      <c r="B3258" s="2" t="s">
        <v>23101</v>
      </c>
      <c r="C3258" s="2" t="s">
        <v>23104</v>
      </c>
      <c r="D3258" s="1">
        <v>4</v>
      </c>
      <c r="E3258" s="1">
        <v>2</v>
      </c>
      <c r="F3258" s="1">
        <v>2</v>
      </c>
      <c r="G3258" s="1">
        <v>8</v>
      </c>
      <c r="H3258" s="6">
        <v>0.25</v>
      </c>
      <c r="I3258">
        <v>1</v>
      </c>
      <c r="J3258" s="1">
        <v>33</v>
      </c>
      <c r="K3258" s="1">
        <v>0</v>
      </c>
      <c r="L3258" s="1">
        <v>638</v>
      </c>
      <c r="M3258" s="6">
        <v>1.44</v>
      </c>
      <c r="N3258" s="4">
        <v>4500</v>
      </c>
      <c r="O3258" s="4">
        <v>390</v>
      </c>
      <c r="P3258" s="4">
        <v>300</v>
      </c>
      <c r="Q3258" s="3">
        <v>0.3</v>
      </c>
      <c r="R3258" s="1">
        <v>36</v>
      </c>
      <c r="S3258" s="1">
        <v>300</v>
      </c>
      <c r="T3258" s="1">
        <v>32</v>
      </c>
      <c r="U3258" s="1">
        <v>1</v>
      </c>
      <c r="V3258" s="1">
        <v>15</v>
      </c>
      <c r="W3258" s="1">
        <v>1</v>
      </c>
      <c r="X3258" s="1">
        <v>1</v>
      </c>
      <c r="Y3258" s="1">
        <v>0</v>
      </c>
      <c r="Z3258" s="1">
        <v>4</v>
      </c>
      <c r="AA3258" s="1">
        <v>1</v>
      </c>
      <c r="AB3258" s="1">
        <v>1</v>
      </c>
      <c r="AC3258" s="1">
        <v>0</v>
      </c>
      <c r="AD3258" s="1">
        <v>0</v>
      </c>
      <c r="AE3258" s="1">
        <v>14089</v>
      </c>
      <c r="AF3258" s="1">
        <v>0</v>
      </c>
      <c r="AG3258" s="1">
        <v>0</v>
      </c>
      <c r="AH3258" s="1">
        <v>0</v>
      </c>
      <c r="AI3258" s="1">
        <v>14089</v>
      </c>
      <c r="AJ3258" s="1" t="s">
        <v>6662</v>
      </c>
      <c r="AK3258" s="1" t="s">
        <v>6663</v>
      </c>
      <c r="AL3258" s="1" t="s">
        <v>6664</v>
      </c>
      <c r="AM3258" s="1" t="s">
        <v>16</v>
      </c>
      <c r="AN3258" s="1" t="s">
        <v>23097</v>
      </c>
      <c r="AO3258" s="1" t="s">
        <v>86</v>
      </c>
      <c r="AP3258" s="1" t="s">
        <v>86</v>
      </c>
      <c r="AQ3258" s="1" t="s">
        <v>14</v>
      </c>
      <c r="AR3258" s="1" t="s">
        <v>30</v>
      </c>
      <c r="AS3258" s="1" t="s">
        <v>23091</v>
      </c>
      <c r="AT3258" s="1" t="s">
        <v>101</v>
      </c>
    </row>
    <row r="3259" spans="1:46" x14ac:dyDescent="0.25">
      <c r="A3259" s="1" t="s">
        <v>18658</v>
      </c>
      <c r="B3259" s="2" t="s">
        <v>23101</v>
      </c>
      <c r="C3259" s="2" t="s">
        <v>23104</v>
      </c>
      <c r="D3259" s="1">
        <v>4</v>
      </c>
      <c r="E3259" s="1">
        <v>2</v>
      </c>
      <c r="F3259" s="1">
        <v>1</v>
      </c>
      <c r="G3259" s="1">
        <v>7</v>
      </c>
      <c r="H3259" s="6">
        <v>0.14285714285714285</v>
      </c>
      <c r="I3259">
        <v>1</v>
      </c>
      <c r="J3259" s="1">
        <v>33</v>
      </c>
      <c r="K3259" s="1">
        <v>1</v>
      </c>
      <c r="L3259" s="1">
        <v>786</v>
      </c>
      <c r="M3259" s="6">
        <v>0.8</v>
      </c>
      <c r="N3259" s="4">
        <v>2160</v>
      </c>
      <c r="O3259" s="4">
        <v>180</v>
      </c>
      <c r="P3259" s="4">
        <v>1000</v>
      </c>
      <c r="Q3259" s="3">
        <v>0.24</v>
      </c>
      <c r="R3259" s="1">
        <v>12</v>
      </c>
      <c r="S3259" s="1">
        <v>1000</v>
      </c>
      <c r="T3259" s="1">
        <v>48</v>
      </c>
      <c r="U3259" s="1">
        <v>1</v>
      </c>
      <c r="V3259" s="1">
        <v>15</v>
      </c>
      <c r="W3259" s="1">
        <v>1</v>
      </c>
      <c r="X3259" s="1">
        <v>1</v>
      </c>
      <c r="Y3259" s="1">
        <v>0</v>
      </c>
      <c r="Z3259" s="1">
        <v>1</v>
      </c>
      <c r="AA3259" s="1">
        <v>0</v>
      </c>
      <c r="AB3259" s="1">
        <v>1</v>
      </c>
      <c r="AC3259" s="1">
        <v>1730</v>
      </c>
      <c r="AD3259" s="1">
        <v>0</v>
      </c>
      <c r="AE3259" s="1">
        <v>0</v>
      </c>
      <c r="AF3259" s="1">
        <v>500</v>
      </c>
      <c r="AG3259" s="1">
        <v>360</v>
      </c>
      <c r="AH3259" s="1">
        <v>0</v>
      </c>
      <c r="AI3259" s="1">
        <v>2590</v>
      </c>
      <c r="AJ3259" s="1" t="s">
        <v>4976</v>
      </c>
      <c r="AK3259" s="1" t="s">
        <v>4977</v>
      </c>
      <c r="AL3259" s="1" t="s">
        <v>4978</v>
      </c>
      <c r="AM3259" s="1" t="s">
        <v>16</v>
      </c>
      <c r="AN3259" s="1" t="s">
        <v>23098</v>
      </c>
      <c r="AO3259" s="1" t="s">
        <v>86</v>
      </c>
      <c r="AP3259" s="1" t="s">
        <v>86</v>
      </c>
      <c r="AQ3259" s="1" t="s">
        <v>14</v>
      </c>
      <c r="AR3259" s="1" t="s">
        <v>30</v>
      </c>
      <c r="AS3259" s="1" t="s">
        <v>23090</v>
      </c>
      <c r="AT3259" s="1" t="s">
        <v>101</v>
      </c>
    </row>
    <row r="3260" spans="1:46" x14ac:dyDescent="0.25">
      <c r="A3260" s="1" t="s">
        <v>18469</v>
      </c>
      <c r="B3260" s="2" t="s">
        <v>23101</v>
      </c>
      <c r="C3260" s="2" t="s">
        <v>23104</v>
      </c>
      <c r="D3260" s="1">
        <v>0</v>
      </c>
      <c r="E3260" s="1">
        <v>0</v>
      </c>
      <c r="F3260" s="1">
        <v>1</v>
      </c>
      <c r="G3260" s="1">
        <v>1</v>
      </c>
      <c r="H3260" s="6">
        <v>1</v>
      </c>
      <c r="I3260">
        <v>1</v>
      </c>
      <c r="J3260" s="1">
        <v>33</v>
      </c>
      <c r="K3260" s="1">
        <v>0</v>
      </c>
      <c r="L3260" s="1">
        <v>756</v>
      </c>
      <c r="M3260" s="6">
        <v>0.78</v>
      </c>
      <c r="N3260" s="4">
        <v>2200</v>
      </c>
      <c r="O3260" s="4">
        <v>180</v>
      </c>
      <c r="P3260" s="4">
        <v>750</v>
      </c>
      <c r="Q3260" s="3">
        <v>0.3</v>
      </c>
      <c r="R3260" s="1">
        <v>24</v>
      </c>
      <c r="S3260" s="1">
        <v>750</v>
      </c>
      <c r="T3260" s="1">
        <v>27</v>
      </c>
      <c r="U3260" s="1">
        <v>0</v>
      </c>
      <c r="V3260" s="1">
        <v>15</v>
      </c>
      <c r="W3260" s="1">
        <v>0</v>
      </c>
      <c r="X3260" s="1">
        <v>0</v>
      </c>
      <c r="Y3260" s="1">
        <v>1</v>
      </c>
      <c r="Z3260" s="1">
        <v>3</v>
      </c>
      <c r="AA3260" s="1">
        <v>0</v>
      </c>
      <c r="AB3260" s="1">
        <v>1</v>
      </c>
      <c r="AC3260" s="1">
        <v>0</v>
      </c>
      <c r="AD3260" s="1">
        <v>0</v>
      </c>
      <c r="AE3260" s="1">
        <v>800</v>
      </c>
      <c r="AF3260" s="1">
        <v>400</v>
      </c>
      <c r="AG3260" s="1">
        <v>0</v>
      </c>
      <c r="AH3260" s="1">
        <v>800</v>
      </c>
      <c r="AI3260" s="1">
        <v>2000</v>
      </c>
      <c r="AJ3260" s="1" t="s">
        <v>4438</v>
      </c>
      <c r="AK3260" s="1" t="s">
        <v>4439</v>
      </c>
      <c r="AL3260" s="1" t="s">
        <v>4440</v>
      </c>
      <c r="AM3260" s="1" t="s">
        <v>16</v>
      </c>
      <c r="AN3260" s="1" t="s">
        <v>23097</v>
      </c>
      <c r="AO3260" s="1" t="s">
        <v>364</v>
      </c>
      <c r="AP3260" s="1" t="s">
        <v>57</v>
      </c>
      <c r="AQ3260" s="1" t="s">
        <v>25</v>
      </c>
      <c r="AR3260" s="1" t="s">
        <v>19</v>
      </c>
      <c r="AS3260" s="1" t="s">
        <v>23090</v>
      </c>
      <c r="AT3260" s="1" t="s">
        <v>101</v>
      </c>
    </row>
    <row r="3261" spans="1:46" x14ac:dyDescent="0.25">
      <c r="A3261" s="1" t="s">
        <v>18034</v>
      </c>
      <c r="B3261" s="2" t="s">
        <v>23101</v>
      </c>
      <c r="C3261" s="2" t="s">
        <v>23104</v>
      </c>
      <c r="D3261" s="1">
        <v>2</v>
      </c>
      <c r="E3261" s="1">
        <v>1</v>
      </c>
      <c r="F3261" s="1">
        <v>1</v>
      </c>
      <c r="G3261" s="1">
        <v>4</v>
      </c>
      <c r="H3261" s="6">
        <v>0.25</v>
      </c>
      <c r="I3261">
        <v>0</v>
      </c>
      <c r="J3261" s="1">
        <v>41</v>
      </c>
      <c r="K3261" s="1">
        <v>1</v>
      </c>
      <c r="L3261" s="1">
        <v>603</v>
      </c>
      <c r="M3261" s="6">
        <v>0.22</v>
      </c>
      <c r="N3261" s="4">
        <v>2100</v>
      </c>
      <c r="O3261" s="4">
        <v>170</v>
      </c>
      <c r="P3261" s="4">
        <v>300</v>
      </c>
      <c r="Q3261" s="3">
        <v>0.45</v>
      </c>
      <c r="R3261" s="1">
        <v>12</v>
      </c>
      <c r="S3261" s="1">
        <v>300</v>
      </c>
      <c r="T3261" s="1">
        <v>44</v>
      </c>
      <c r="U3261" s="1">
        <v>1</v>
      </c>
      <c r="V3261" s="1">
        <v>15</v>
      </c>
      <c r="W3261" s="1">
        <v>1</v>
      </c>
      <c r="X3261" s="1">
        <v>1</v>
      </c>
      <c r="Y3261" s="1">
        <v>1</v>
      </c>
      <c r="Z3261" s="1">
        <v>2</v>
      </c>
      <c r="AA3261" s="1">
        <v>0</v>
      </c>
      <c r="AB3261" s="1">
        <v>0</v>
      </c>
      <c r="AC3261" s="1">
        <v>0</v>
      </c>
      <c r="AD3261" s="1">
        <v>0</v>
      </c>
      <c r="AE3261" s="1">
        <v>0</v>
      </c>
      <c r="AF3261" s="1">
        <v>0</v>
      </c>
      <c r="AG3261" s="1">
        <v>0</v>
      </c>
      <c r="AH3261" s="1">
        <v>0</v>
      </c>
      <c r="AI3261" s="1">
        <v>0</v>
      </c>
      <c r="AJ3261" s="1" t="s">
        <v>3141</v>
      </c>
      <c r="AK3261" s="1" t="s">
        <v>3142</v>
      </c>
      <c r="AL3261" s="1" t="s">
        <v>3143</v>
      </c>
      <c r="AM3261" s="1" t="s">
        <v>12</v>
      </c>
      <c r="AN3261" s="1" t="s">
        <v>23098</v>
      </c>
      <c r="AO3261" s="1" t="s">
        <v>86</v>
      </c>
      <c r="AP3261" s="1" t="s">
        <v>86</v>
      </c>
      <c r="AQ3261" s="1" t="s">
        <v>14</v>
      </c>
      <c r="AR3261" s="1" t="s">
        <v>19</v>
      </c>
      <c r="AS3261" s="1" t="s">
        <v>23090</v>
      </c>
      <c r="AT3261" s="1" t="s">
        <v>26</v>
      </c>
    </row>
    <row r="3262" spans="1:46" x14ac:dyDescent="0.25">
      <c r="A3262" s="1" t="s">
        <v>20283</v>
      </c>
      <c r="B3262" s="2" t="s">
        <v>23101</v>
      </c>
      <c r="C3262" s="2" t="s">
        <v>23104</v>
      </c>
      <c r="D3262" s="1">
        <v>0</v>
      </c>
      <c r="E3262" s="1">
        <v>2</v>
      </c>
      <c r="F3262" s="1">
        <v>1</v>
      </c>
      <c r="G3262" s="1">
        <v>3</v>
      </c>
      <c r="H3262" s="6">
        <v>0.33333333333333331</v>
      </c>
      <c r="I3262">
        <v>0</v>
      </c>
      <c r="J3262" s="1">
        <v>36</v>
      </c>
      <c r="K3262" s="1">
        <v>0</v>
      </c>
      <c r="L3262" s="1">
        <v>651</v>
      </c>
      <c r="M3262" s="6">
        <v>0.18</v>
      </c>
      <c r="N3262" s="4">
        <v>2000</v>
      </c>
      <c r="O3262" s="4">
        <v>150</v>
      </c>
      <c r="P3262" s="4">
        <v>500</v>
      </c>
      <c r="Q3262" s="3">
        <v>0.3</v>
      </c>
      <c r="R3262" s="1">
        <v>24</v>
      </c>
      <c r="S3262" s="1">
        <v>500</v>
      </c>
      <c r="T3262" s="1">
        <v>50</v>
      </c>
      <c r="U3262" s="1">
        <v>1</v>
      </c>
      <c r="V3262" s="1">
        <v>15</v>
      </c>
      <c r="W3262" s="1">
        <v>0</v>
      </c>
      <c r="X3262" s="1">
        <v>1</v>
      </c>
      <c r="Y3262" s="1">
        <v>1</v>
      </c>
      <c r="Z3262" s="1">
        <v>0</v>
      </c>
      <c r="AA3262" s="1">
        <v>1</v>
      </c>
      <c r="AB3262" s="1">
        <v>0</v>
      </c>
      <c r="AC3262" s="1">
        <v>0</v>
      </c>
      <c r="AD3262" s="1">
        <v>0</v>
      </c>
      <c r="AE3262" s="1">
        <v>0</v>
      </c>
      <c r="AF3262" s="1">
        <v>0</v>
      </c>
      <c r="AG3262" s="1">
        <v>15</v>
      </c>
      <c r="AH3262" s="1">
        <v>0</v>
      </c>
      <c r="AI3262" s="1">
        <v>15</v>
      </c>
      <c r="AJ3262" s="1" t="s">
        <v>9519</v>
      </c>
      <c r="AK3262" s="1" t="s">
        <v>9520</v>
      </c>
      <c r="AL3262" s="1" t="s">
        <v>9521</v>
      </c>
      <c r="AM3262" s="1" t="s">
        <v>12</v>
      </c>
      <c r="AN3262" s="1" t="s">
        <v>23097</v>
      </c>
      <c r="AO3262" s="1" t="s">
        <v>86</v>
      </c>
      <c r="AP3262" s="1" t="s">
        <v>57</v>
      </c>
      <c r="AQ3262" s="1" t="s">
        <v>14</v>
      </c>
      <c r="AR3262" s="1" t="s">
        <v>19</v>
      </c>
      <c r="AS3262" s="1" t="s">
        <v>23091</v>
      </c>
      <c r="AT3262" s="1" t="s">
        <v>26</v>
      </c>
    </row>
    <row r="3263" spans="1:46" x14ac:dyDescent="0.25">
      <c r="A3263" s="1" t="s">
        <v>18670</v>
      </c>
      <c r="B3263" s="2" t="s">
        <v>23101</v>
      </c>
      <c r="C3263" s="2" t="s">
        <v>23105</v>
      </c>
      <c r="D3263" s="1">
        <v>0</v>
      </c>
      <c r="E3263" s="1">
        <v>4</v>
      </c>
      <c r="F3263" s="1">
        <v>2</v>
      </c>
      <c r="G3263" s="1">
        <v>6</v>
      </c>
      <c r="H3263" s="6">
        <v>0.33333333333333331</v>
      </c>
      <c r="I3263">
        <v>0</v>
      </c>
      <c r="J3263" s="1">
        <v>36</v>
      </c>
      <c r="K3263" s="1">
        <v>1</v>
      </c>
      <c r="L3263" s="1">
        <v>733</v>
      </c>
      <c r="M3263" s="6">
        <v>0.33</v>
      </c>
      <c r="N3263" s="4">
        <v>2400</v>
      </c>
      <c r="O3263" s="4">
        <v>200</v>
      </c>
      <c r="P3263" s="4">
        <v>300</v>
      </c>
      <c r="Q3263" s="3">
        <v>0.39</v>
      </c>
      <c r="R3263" s="1">
        <v>24</v>
      </c>
      <c r="S3263" s="1">
        <v>300</v>
      </c>
      <c r="T3263" s="1">
        <v>23</v>
      </c>
      <c r="U3263" s="1">
        <v>0</v>
      </c>
      <c r="V3263" s="1">
        <v>15</v>
      </c>
      <c r="W3263" s="1">
        <v>0</v>
      </c>
      <c r="X3263" s="1">
        <v>1</v>
      </c>
      <c r="Y3263" s="1">
        <v>0</v>
      </c>
      <c r="Z3263" s="1">
        <v>2</v>
      </c>
      <c r="AA3263" s="1">
        <v>1</v>
      </c>
      <c r="AB3263" s="1">
        <v>0</v>
      </c>
      <c r="AC3263" s="1">
        <v>0</v>
      </c>
      <c r="AD3263" s="1">
        <v>0</v>
      </c>
      <c r="AE3263" s="1">
        <v>0</v>
      </c>
      <c r="AF3263" s="1">
        <v>0</v>
      </c>
      <c r="AG3263" s="1">
        <v>0</v>
      </c>
      <c r="AH3263" s="1">
        <v>800</v>
      </c>
      <c r="AI3263" s="1">
        <v>800</v>
      </c>
      <c r="AJ3263" s="1" t="s">
        <v>766</v>
      </c>
      <c r="AK3263" s="1" t="s">
        <v>5012</v>
      </c>
      <c r="AL3263" s="1" t="s">
        <v>5013</v>
      </c>
      <c r="AM3263" s="1" t="s">
        <v>12</v>
      </c>
      <c r="AN3263" s="1" t="s">
        <v>23098</v>
      </c>
      <c r="AO3263" s="1" t="s">
        <v>364</v>
      </c>
      <c r="AP3263" s="1" t="s">
        <v>57</v>
      </c>
      <c r="AQ3263" s="1" t="s">
        <v>14</v>
      </c>
      <c r="AR3263" s="1" t="s">
        <v>30</v>
      </c>
      <c r="AS3263" s="1" t="s">
        <v>23091</v>
      </c>
      <c r="AT3263" s="1" t="s">
        <v>26</v>
      </c>
    </row>
    <row r="3264" spans="1:46" x14ac:dyDescent="0.25">
      <c r="A3264" s="1" t="s">
        <v>17106</v>
      </c>
      <c r="B3264" s="2" t="s">
        <v>23101</v>
      </c>
      <c r="C3264" s="2" t="s">
        <v>23105</v>
      </c>
      <c r="D3264" s="1">
        <v>0</v>
      </c>
      <c r="E3264" s="1">
        <v>0</v>
      </c>
      <c r="F3264" s="1">
        <v>1</v>
      </c>
      <c r="G3264" s="1">
        <v>1</v>
      </c>
      <c r="H3264" s="6">
        <v>1</v>
      </c>
      <c r="I3264">
        <v>0</v>
      </c>
      <c r="J3264" s="1">
        <v>34</v>
      </c>
      <c r="K3264" s="1">
        <v>0</v>
      </c>
      <c r="L3264" s="1">
        <v>582</v>
      </c>
      <c r="M3264" s="6">
        <v>0.44</v>
      </c>
      <c r="N3264" s="4">
        <v>2300</v>
      </c>
      <c r="O3264" s="4">
        <v>155</v>
      </c>
      <c r="P3264" s="4">
        <v>400</v>
      </c>
      <c r="Q3264" s="3">
        <v>0.4</v>
      </c>
      <c r="R3264" s="1">
        <v>12</v>
      </c>
      <c r="S3264" s="1">
        <v>400</v>
      </c>
      <c r="T3264" s="1">
        <v>53</v>
      </c>
      <c r="U3264" s="1">
        <v>0</v>
      </c>
      <c r="V3264" s="1">
        <v>15</v>
      </c>
      <c r="W3264" s="1">
        <v>0</v>
      </c>
      <c r="X3264" s="1">
        <v>0</v>
      </c>
      <c r="Y3264" s="1">
        <v>1</v>
      </c>
      <c r="Z3264" s="1">
        <v>2</v>
      </c>
      <c r="AA3264" s="1">
        <v>0</v>
      </c>
      <c r="AB3264" s="1">
        <v>0</v>
      </c>
      <c r="AC3264" s="1">
        <v>0</v>
      </c>
      <c r="AD3264" s="1">
        <v>79</v>
      </c>
      <c r="AE3264" s="1">
        <v>126</v>
      </c>
      <c r="AF3264" s="1">
        <v>0</v>
      </c>
      <c r="AG3264" s="1">
        <v>96</v>
      </c>
      <c r="AH3264" s="1">
        <v>300</v>
      </c>
      <c r="AI3264" s="1">
        <v>601</v>
      </c>
      <c r="AJ3264" s="1" t="s">
        <v>287</v>
      </c>
      <c r="AK3264" s="1" t="s">
        <v>288</v>
      </c>
      <c r="AL3264" s="1" t="s">
        <v>289</v>
      </c>
      <c r="AM3264" s="1" t="s">
        <v>12</v>
      </c>
      <c r="AN3264" s="1" t="s">
        <v>23097</v>
      </c>
      <c r="AO3264" s="1" t="s">
        <v>364</v>
      </c>
      <c r="AP3264" s="1" t="s">
        <v>57</v>
      </c>
      <c r="AQ3264" s="1" t="s">
        <v>25</v>
      </c>
      <c r="AR3264" s="1" t="s">
        <v>19</v>
      </c>
      <c r="AS3264" s="1" t="s">
        <v>23090</v>
      </c>
      <c r="AT3264" s="1" t="s">
        <v>26</v>
      </c>
    </row>
    <row r="3265" spans="1:46" x14ac:dyDescent="0.25">
      <c r="A3265" s="1" t="s">
        <v>17896</v>
      </c>
      <c r="B3265" s="2" t="s">
        <v>23101</v>
      </c>
      <c r="C3265" s="2" t="s">
        <v>23105</v>
      </c>
      <c r="D3265" s="1">
        <v>1</v>
      </c>
      <c r="E3265" s="1">
        <v>0</v>
      </c>
      <c r="F3265" s="1">
        <v>2</v>
      </c>
      <c r="G3265" s="1">
        <v>3</v>
      </c>
      <c r="H3265" s="6">
        <v>0.66666666666666663</v>
      </c>
      <c r="I3265">
        <v>1</v>
      </c>
      <c r="J3265" s="1">
        <v>49</v>
      </c>
      <c r="K3265" s="1">
        <v>1</v>
      </c>
      <c r="L3265" s="1">
        <v>699</v>
      </c>
      <c r="M3265" s="6">
        <v>0.09</v>
      </c>
      <c r="N3265" s="4">
        <v>12000</v>
      </c>
      <c r="O3265" s="4">
        <v>1000</v>
      </c>
      <c r="P3265" s="4">
        <v>500</v>
      </c>
      <c r="Q3265" s="3">
        <v>0.39</v>
      </c>
      <c r="R3265" s="1">
        <v>24</v>
      </c>
      <c r="S3265" s="1">
        <v>500</v>
      </c>
      <c r="T3265" s="1">
        <v>38</v>
      </c>
      <c r="U3265" s="1">
        <v>1</v>
      </c>
      <c r="V3265" s="1">
        <v>15</v>
      </c>
      <c r="W3265" s="1">
        <v>1</v>
      </c>
      <c r="X3265" s="1">
        <v>1</v>
      </c>
      <c r="Y3265" s="1">
        <v>0</v>
      </c>
      <c r="Z3265" s="1">
        <v>2</v>
      </c>
      <c r="AA3265" s="1">
        <v>0</v>
      </c>
      <c r="AB3265" s="1">
        <v>1</v>
      </c>
      <c r="AC3265" s="1">
        <v>0</v>
      </c>
      <c r="AD3265" s="1">
        <v>2400</v>
      </c>
      <c r="AE3265" s="1">
        <v>483</v>
      </c>
      <c r="AF3265" s="1">
        <v>200</v>
      </c>
      <c r="AG3265" s="1">
        <v>327</v>
      </c>
      <c r="AH3265" s="1">
        <v>0</v>
      </c>
      <c r="AI3265" s="1">
        <v>3410</v>
      </c>
      <c r="AJ3265" s="1" t="s">
        <v>2737</v>
      </c>
      <c r="AK3265" s="1" t="s">
        <v>2738</v>
      </c>
      <c r="AL3265" s="1" t="s">
        <v>2739</v>
      </c>
      <c r="AM3265" s="1" t="s">
        <v>16</v>
      </c>
      <c r="AN3265" s="1" t="s">
        <v>23098</v>
      </c>
      <c r="AO3265" s="1" t="s">
        <v>86</v>
      </c>
      <c r="AP3265" s="1" t="s">
        <v>86</v>
      </c>
      <c r="AQ3265" s="1" t="s">
        <v>14</v>
      </c>
      <c r="AR3265" s="1" t="s">
        <v>30</v>
      </c>
      <c r="AS3265" s="1" t="s">
        <v>23090</v>
      </c>
      <c r="AT3265" s="1" t="s">
        <v>101</v>
      </c>
    </row>
    <row r="3266" spans="1:46" x14ac:dyDescent="0.25">
      <c r="A3266" s="1" t="s">
        <v>20512</v>
      </c>
      <c r="B3266" s="2" t="s">
        <v>23101</v>
      </c>
      <c r="C3266" s="2" t="s">
        <v>23105</v>
      </c>
      <c r="D3266" s="1">
        <v>1</v>
      </c>
      <c r="E3266" s="1">
        <v>2</v>
      </c>
      <c r="F3266" s="1">
        <v>1</v>
      </c>
      <c r="G3266" s="1">
        <v>4</v>
      </c>
      <c r="H3266" s="6">
        <v>0.25</v>
      </c>
      <c r="I3266">
        <v>1</v>
      </c>
      <c r="J3266" s="1">
        <v>45</v>
      </c>
      <c r="K3266" s="1">
        <v>0</v>
      </c>
      <c r="L3266" s="1">
        <v>687</v>
      </c>
      <c r="M3266" s="6">
        <v>0.08</v>
      </c>
      <c r="N3266" s="4">
        <v>2500</v>
      </c>
      <c r="O3266" s="4">
        <v>230</v>
      </c>
      <c r="P3266" s="4">
        <v>300</v>
      </c>
      <c r="Q3266" s="3">
        <v>0.39</v>
      </c>
      <c r="R3266" s="1">
        <v>24</v>
      </c>
      <c r="S3266" s="1">
        <v>300</v>
      </c>
      <c r="T3266" s="1">
        <v>15</v>
      </c>
      <c r="U3266" s="1">
        <v>1</v>
      </c>
      <c r="V3266" s="1">
        <v>15</v>
      </c>
      <c r="W3266" s="1">
        <v>0</v>
      </c>
      <c r="X3266" s="1">
        <v>1</v>
      </c>
      <c r="Y3266" s="1">
        <v>0</v>
      </c>
      <c r="Z3266" s="1">
        <v>2</v>
      </c>
      <c r="AA3266" s="1">
        <v>0</v>
      </c>
      <c r="AB3266" s="1">
        <v>1</v>
      </c>
      <c r="AC3266" s="1">
        <v>0</v>
      </c>
      <c r="AD3266" s="1">
        <v>0</v>
      </c>
      <c r="AE3266" s="1">
        <v>0</v>
      </c>
      <c r="AF3266" s="1">
        <v>0</v>
      </c>
      <c r="AG3266" s="1">
        <v>0</v>
      </c>
      <c r="AH3266" s="1">
        <v>0</v>
      </c>
      <c r="AI3266" s="1">
        <v>0</v>
      </c>
      <c r="AJ3266" s="1" t="s">
        <v>10156</v>
      </c>
      <c r="AK3266" s="1" t="s">
        <v>10157</v>
      </c>
      <c r="AL3266" s="1" t="s">
        <v>10158</v>
      </c>
      <c r="AM3266" s="1" t="s">
        <v>16</v>
      </c>
      <c r="AN3266" s="1" t="s">
        <v>23097</v>
      </c>
      <c r="AO3266" s="1" t="s">
        <v>86</v>
      </c>
      <c r="AP3266" s="1" t="s">
        <v>57</v>
      </c>
      <c r="AQ3266" s="1" t="s">
        <v>14</v>
      </c>
      <c r="AR3266" s="1" t="s">
        <v>30</v>
      </c>
      <c r="AS3266" s="1" t="s">
        <v>23090</v>
      </c>
      <c r="AT3266" s="1" t="s">
        <v>101</v>
      </c>
    </row>
    <row r="3267" spans="1:46" x14ac:dyDescent="0.25">
      <c r="A3267" s="1" t="s">
        <v>17215</v>
      </c>
      <c r="B3267" s="2" t="s">
        <v>23101</v>
      </c>
      <c r="C3267" s="2" t="s">
        <v>23106</v>
      </c>
      <c r="D3267" s="1">
        <v>0</v>
      </c>
      <c r="E3267" s="1">
        <v>0</v>
      </c>
      <c r="F3267" s="1">
        <v>1</v>
      </c>
      <c r="G3267" s="1">
        <v>1</v>
      </c>
      <c r="H3267" s="6">
        <v>1</v>
      </c>
      <c r="I3267">
        <v>1</v>
      </c>
      <c r="J3267" s="1">
        <v>33</v>
      </c>
      <c r="K3267" s="1">
        <v>0</v>
      </c>
      <c r="L3267" s="1">
        <v>627</v>
      </c>
      <c r="M3267" s="6">
        <v>0.52</v>
      </c>
      <c r="N3267" s="4">
        <v>4800</v>
      </c>
      <c r="O3267" s="4">
        <v>400</v>
      </c>
      <c r="P3267" s="4">
        <v>800</v>
      </c>
      <c r="Q3267" s="3">
        <v>0.31</v>
      </c>
      <c r="R3267" s="1">
        <v>24</v>
      </c>
      <c r="S3267" s="1">
        <v>800</v>
      </c>
      <c r="T3267" s="1">
        <v>80</v>
      </c>
      <c r="U3267" s="1">
        <v>0</v>
      </c>
      <c r="V3267" s="1">
        <v>15</v>
      </c>
      <c r="W3267" s="1">
        <v>1</v>
      </c>
      <c r="X3267" s="1">
        <v>1</v>
      </c>
      <c r="Y3267" s="1">
        <v>1</v>
      </c>
      <c r="Z3267" s="1">
        <v>0</v>
      </c>
      <c r="AA3267" s="1">
        <v>1</v>
      </c>
      <c r="AB3267" s="1">
        <v>1</v>
      </c>
      <c r="AC3267" s="1">
        <v>552</v>
      </c>
      <c r="AD3267" s="1">
        <v>700</v>
      </c>
      <c r="AE3267" s="1">
        <v>0</v>
      </c>
      <c r="AF3267" s="1">
        <v>263</v>
      </c>
      <c r="AG3267" s="1">
        <v>0</v>
      </c>
      <c r="AH3267" s="1">
        <v>1200</v>
      </c>
      <c r="AI3267" s="1">
        <v>2715</v>
      </c>
      <c r="AJ3267" s="1" t="s">
        <v>645</v>
      </c>
      <c r="AK3267" s="1" t="s">
        <v>646</v>
      </c>
      <c r="AL3267" s="1" t="s">
        <v>647</v>
      </c>
      <c r="AM3267" s="1" t="s">
        <v>16</v>
      </c>
      <c r="AN3267" s="1" t="s">
        <v>23097</v>
      </c>
      <c r="AO3267" s="1" t="s">
        <v>364</v>
      </c>
      <c r="AP3267" s="1" t="s">
        <v>86</v>
      </c>
      <c r="AQ3267" s="1" t="s">
        <v>14</v>
      </c>
      <c r="AR3267" s="1" t="s">
        <v>19</v>
      </c>
      <c r="AS3267" s="1" t="s">
        <v>23091</v>
      </c>
      <c r="AT3267" s="1" t="s">
        <v>101</v>
      </c>
    </row>
    <row r="3268" spans="1:46" x14ac:dyDescent="0.25">
      <c r="A3268" s="1" t="s">
        <v>17977</v>
      </c>
      <c r="B3268" s="2" t="s">
        <v>23101</v>
      </c>
      <c r="C3268" s="2" t="s">
        <v>23106</v>
      </c>
      <c r="D3268" s="1">
        <v>1</v>
      </c>
      <c r="E3268" s="1">
        <v>2</v>
      </c>
      <c r="F3268" s="1">
        <v>1</v>
      </c>
      <c r="G3268" s="1">
        <v>4</v>
      </c>
      <c r="H3268" s="6">
        <v>0.25</v>
      </c>
      <c r="I3268">
        <v>1</v>
      </c>
      <c r="J3268" s="1">
        <v>43</v>
      </c>
      <c r="K3268" s="1">
        <v>1</v>
      </c>
      <c r="L3268" s="1">
        <v>675</v>
      </c>
      <c r="M3268" s="6">
        <v>0.43</v>
      </c>
      <c r="N3268" s="4">
        <v>5280</v>
      </c>
      <c r="O3268" s="4">
        <v>160</v>
      </c>
      <c r="P3268" s="4">
        <v>500</v>
      </c>
      <c r="Q3268" s="3">
        <v>0.36</v>
      </c>
      <c r="R3268" s="1">
        <v>24</v>
      </c>
      <c r="S3268" s="1">
        <v>500</v>
      </c>
      <c r="T3268" s="1">
        <v>61</v>
      </c>
      <c r="U3268" s="1">
        <v>1</v>
      </c>
      <c r="V3268" s="1">
        <v>15</v>
      </c>
      <c r="W3268" s="1">
        <v>0</v>
      </c>
      <c r="X3268" s="1">
        <v>1</v>
      </c>
      <c r="Y3268" s="1">
        <v>0</v>
      </c>
      <c r="Z3268" s="1">
        <v>3</v>
      </c>
      <c r="AA3268" s="1">
        <v>0</v>
      </c>
      <c r="AB3268" s="1">
        <v>1</v>
      </c>
      <c r="AC3268" s="1">
        <v>560</v>
      </c>
      <c r="AD3268" s="1">
        <v>0</v>
      </c>
      <c r="AE3268" s="1">
        <v>0</v>
      </c>
      <c r="AF3268" s="1">
        <v>400</v>
      </c>
      <c r="AG3268" s="1">
        <v>0</v>
      </c>
      <c r="AH3268" s="1">
        <v>0</v>
      </c>
      <c r="AI3268" s="1">
        <v>960</v>
      </c>
      <c r="AJ3268" s="1" t="s">
        <v>2964</v>
      </c>
      <c r="AK3268" s="1" t="s">
        <v>2965</v>
      </c>
      <c r="AL3268" s="1" t="s">
        <v>2966</v>
      </c>
      <c r="AM3268" s="1" t="s">
        <v>16</v>
      </c>
      <c r="AN3268" s="1" t="s">
        <v>23098</v>
      </c>
      <c r="AO3268" s="1" t="s">
        <v>86</v>
      </c>
      <c r="AP3268" s="1" t="s">
        <v>57</v>
      </c>
      <c r="AQ3268" s="1" t="s">
        <v>14</v>
      </c>
      <c r="AR3268" s="1" t="s">
        <v>30</v>
      </c>
      <c r="AS3268" s="1" t="s">
        <v>23090</v>
      </c>
      <c r="AT3268" s="1" t="s">
        <v>101</v>
      </c>
    </row>
    <row r="3269" spans="1:46" x14ac:dyDescent="0.25">
      <c r="A3269" s="1" t="s">
        <v>18648</v>
      </c>
      <c r="B3269" s="2" t="s">
        <v>23101</v>
      </c>
      <c r="C3269" s="2" t="s">
        <v>23106</v>
      </c>
      <c r="D3269" s="1">
        <v>0</v>
      </c>
      <c r="E3269" s="1">
        <v>0</v>
      </c>
      <c r="F3269" s="1">
        <v>1</v>
      </c>
      <c r="G3269" s="1">
        <v>1</v>
      </c>
      <c r="H3269" s="6">
        <v>1</v>
      </c>
      <c r="I3269">
        <v>0</v>
      </c>
      <c r="J3269" s="1">
        <v>38</v>
      </c>
      <c r="K3269" s="1">
        <v>0</v>
      </c>
      <c r="L3269" s="1">
        <v>641</v>
      </c>
      <c r="M3269" s="6">
        <v>0.51</v>
      </c>
      <c r="N3269" s="4">
        <v>2000</v>
      </c>
      <c r="O3269" s="4">
        <v>160</v>
      </c>
      <c r="P3269" s="4">
        <v>800</v>
      </c>
      <c r="Q3269" s="3">
        <v>0.3</v>
      </c>
      <c r="R3269" s="1">
        <v>24</v>
      </c>
      <c r="S3269" s="1">
        <v>800</v>
      </c>
      <c r="T3269" s="1">
        <v>80</v>
      </c>
      <c r="U3269" s="1">
        <v>1</v>
      </c>
      <c r="V3269" s="1">
        <v>15</v>
      </c>
      <c r="W3269" s="1">
        <v>0</v>
      </c>
      <c r="X3269" s="1">
        <v>0</v>
      </c>
      <c r="Y3269" s="1">
        <v>1</v>
      </c>
      <c r="Z3269" s="1">
        <v>0</v>
      </c>
      <c r="AA3269" s="1">
        <v>1</v>
      </c>
      <c r="AB3269" s="1">
        <v>0</v>
      </c>
      <c r="AC3269" s="1">
        <v>0</v>
      </c>
      <c r="AD3269" s="1">
        <v>237</v>
      </c>
      <c r="AE3269" s="1">
        <v>0</v>
      </c>
      <c r="AF3269" s="1">
        <v>0</v>
      </c>
      <c r="AG3269" s="1">
        <v>0</v>
      </c>
      <c r="AH3269" s="1">
        <v>500</v>
      </c>
      <c r="AI3269" s="1">
        <v>737</v>
      </c>
      <c r="AJ3269" s="1" t="s">
        <v>4946</v>
      </c>
      <c r="AK3269" s="1" t="s">
        <v>4947</v>
      </c>
      <c r="AL3269" s="1" t="s">
        <v>4948</v>
      </c>
      <c r="AM3269" s="1" t="s">
        <v>12</v>
      </c>
      <c r="AN3269" s="1" t="s">
        <v>23097</v>
      </c>
      <c r="AO3269" s="1" t="s">
        <v>86</v>
      </c>
      <c r="AP3269" s="1" t="s">
        <v>57</v>
      </c>
      <c r="AQ3269" s="1" t="s">
        <v>25</v>
      </c>
      <c r="AR3269" s="1" t="s">
        <v>19</v>
      </c>
      <c r="AS3269" s="1" t="s">
        <v>23091</v>
      </c>
      <c r="AT3269" s="1" t="s">
        <v>26</v>
      </c>
    </row>
    <row r="3270" spans="1:46" x14ac:dyDescent="0.25">
      <c r="A3270" s="1" t="s">
        <v>22713</v>
      </c>
      <c r="B3270" s="2" t="s">
        <v>23101</v>
      </c>
      <c r="C3270" s="2" t="s">
        <v>23106</v>
      </c>
      <c r="D3270" s="1">
        <v>1</v>
      </c>
      <c r="E3270" s="1">
        <v>1</v>
      </c>
      <c r="F3270" s="1">
        <v>1</v>
      </c>
      <c r="G3270" s="1">
        <v>3</v>
      </c>
      <c r="H3270" s="6">
        <v>0.33333333333333331</v>
      </c>
      <c r="I3270">
        <v>0</v>
      </c>
      <c r="J3270" s="1">
        <v>28</v>
      </c>
      <c r="K3270" s="1">
        <v>1</v>
      </c>
      <c r="L3270" s="1">
        <v>634</v>
      </c>
      <c r="M3270" s="6">
        <v>0.74</v>
      </c>
      <c r="N3270" s="4">
        <v>2200</v>
      </c>
      <c r="O3270" s="4">
        <v>150</v>
      </c>
      <c r="P3270" s="4">
        <v>630</v>
      </c>
      <c r="Q3270" s="3">
        <v>0.3</v>
      </c>
      <c r="R3270" s="1">
        <v>24</v>
      </c>
      <c r="S3270" s="1">
        <v>630</v>
      </c>
      <c r="T3270" s="1">
        <v>41</v>
      </c>
      <c r="U3270" s="1">
        <v>0</v>
      </c>
      <c r="V3270" s="1">
        <v>15</v>
      </c>
      <c r="W3270" s="1">
        <v>1</v>
      </c>
      <c r="X3270" s="1">
        <v>1</v>
      </c>
      <c r="Y3270" s="1">
        <v>1</v>
      </c>
      <c r="Z3270" s="1">
        <v>3</v>
      </c>
      <c r="AA3270" s="1">
        <v>0</v>
      </c>
      <c r="AB3270" s="1">
        <v>0</v>
      </c>
      <c r="AC3270" s="1">
        <v>0</v>
      </c>
      <c r="AD3270" s="1">
        <v>0</v>
      </c>
      <c r="AE3270" s="1">
        <v>0</v>
      </c>
      <c r="AF3270" s="1">
        <v>780</v>
      </c>
      <c r="AG3270" s="1">
        <v>0</v>
      </c>
      <c r="AH3270" s="1">
        <v>600</v>
      </c>
      <c r="AI3270" s="1">
        <v>1380</v>
      </c>
      <c r="AJ3270" s="1" t="s">
        <v>5561</v>
      </c>
      <c r="AK3270" s="1" t="s">
        <v>16028</v>
      </c>
      <c r="AL3270" s="1" t="s">
        <v>16029</v>
      </c>
      <c r="AM3270" s="1" t="s">
        <v>12</v>
      </c>
      <c r="AN3270" s="1" t="s">
        <v>23098</v>
      </c>
      <c r="AO3270" s="1" t="s">
        <v>364</v>
      </c>
      <c r="AP3270" s="1" t="s">
        <v>86</v>
      </c>
      <c r="AQ3270" s="1" t="s">
        <v>14</v>
      </c>
      <c r="AR3270" s="1" t="s">
        <v>19</v>
      </c>
      <c r="AS3270" s="1" t="s">
        <v>23090</v>
      </c>
      <c r="AT3270" s="1" t="s">
        <v>26</v>
      </c>
    </row>
    <row r="3271" spans="1:46" x14ac:dyDescent="0.25">
      <c r="A3271" s="1" t="s">
        <v>19310</v>
      </c>
      <c r="B3271" s="2" t="s">
        <v>23101</v>
      </c>
      <c r="C3271" s="2" t="s">
        <v>23106</v>
      </c>
      <c r="D3271" s="1">
        <v>1</v>
      </c>
      <c r="E3271" s="1">
        <v>0</v>
      </c>
      <c r="F3271" s="1">
        <v>1</v>
      </c>
      <c r="G3271" s="1">
        <v>2</v>
      </c>
      <c r="H3271" s="6">
        <v>0.5</v>
      </c>
      <c r="I3271">
        <v>0</v>
      </c>
      <c r="J3271" s="1">
        <v>33</v>
      </c>
      <c r="K3271" s="1">
        <v>0</v>
      </c>
      <c r="L3271" s="1">
        <v>581</v>
      </c>
      <c r="M3271" s="6">
        <v>0.9</v>
      </c>
      <c r="N3271" s="4">
        <v>2300</v>
      </c>
      <c r="O3271" s="4">
        <v>180</v>
      </c>
      <c r="P3271" s="4">
        <v>900</v>
      </c>
      <c r="Q3271" s="3">
        <v>0.3</v>
      </c>
      <c r="R3271" s="1">
        <v>24</v>
      </c>
      <c r="S3271" s="1">
        <v>900</v>
      </c>
      <c r="T3271" s="1">
        <v>47</v>
      </c>
      <c r="U3271" s="1">
        <v>0</v>
      </c>
      <c r="V3271" s="1">
        <v>15</v>
      </c>
      <c r="W3271" s="1">
        <v>0</v>
      </c>
      <c r="X3271" s="1">
        <v>0</v>
      </c>
      <c r="Y3271" s="1">
        <v>1</v>
      </c>
      <c r="Z3271" s="1">
        <v>0</v>
      </c>
      <c r="AA3271" s="1">
        <v>1</v>
      </c>
      <c r="AB3271" s="1">
        <v>0</v>
      </c>
      <c r="AC3271" s="1">
        <v>0</v>
      </c>
      <c r="AD3271" s="1">
        <v>829</v>
      </c>
      <c r="AE3271" s="1">
        <v>779</v>
      </c>
      <c r="AF3271" s="1">
        <v>246</v>
      </c>
      <c r="AG3271" s="1">
        <v>23</v>
      </c>
      <c r="AH3271" s="1">
        <v>620</v>
      </c>
      <c r="AI3271" s="1">
        <v>2497</v>
      </c>
      <c r="AJ3271" s="1" t="s">
        <v>6820</v>
      </c>
      <c r="AK3271" s="1" t="s">
        <v>6821</v>
      </c>
      <c r="AL3271" s="1" t="s">
        <v>6822</v>
      </c>
      <c r="AM3271" s="1" t="s">
        <v>12</v>
      </c>
      <c r="AN3271" s="1" t="s">
        <v>23097</v>
      </c>
      <c r="AO3271" s="1" t="s">
        <v>364</v>
      </c>
      <c r="AP3271" s="1" t="s">
        <v>57</v>
      </c>
      <c r="AQ3271" s="1" t="s">
        <v>25</v>
      </c>
      <c r="AR3271" s="1" t="s">
        <v>19</v>
      </c>
      <c r="AS3271" s="1" t="s">
        <v>23091</v>
      </c>
      <c r="AT3271" s="1" t="s">
        <v>26</v>
      </c>
    </row>
    <row r="3272" spans="1:46" x14ac:dyDescent="0.25">
      <c r="A3272" s="1" t="s">
        <v>21583</v>
      </c>
      <c r="B3272" s="2" t="s">
        <v>23101</v>
      </c>
      <c r="C3272" s="2" t="s">
        <v>23106</v>
      </c>
      <c r="D3272" s="1">
        <v>0</v>
      </c>
      <c r="E3272" s="1">
        <v>0</v>
      </c>
      <c r="F3272" s="1">
        <v>1</v>
      </c>
      <c r="G3272" s="1">
        <v>1</v>
      </c>
      <c r="H3272" s="6">
        <v>1</v>
      </c>
      <c r="I3272">
        <v>1</v>
      </c>
      <c r="J3272" s="1">
        <v>36</v>
      </c>
      <c r="K3272" s="1">
        <v>0</v>
      </c>
      <c r="L3272" s="1">
        <v>599</v>
      </c>
      <c r="M3272" s="6">
        <v>0.35</v>
      </c>
      <c r="N3272" s="4">
        <v>3600</v>
      </c>
      <c r="O3272" s="4">
        <v>300</v>
      </c>
      <c r="P3272" s="4">
        <v>400</v>
      </c>
      <c r="Q3272" s="3">
        <v>0.33</v>
      </c>
      <c r="R3272" s="1">
        <v>18</v>
      </c>
      <c r="S3272" s="1">
        <v>400</v>
      </c>
      <c r="T3272" s="1">
        <v>61</v>
      </c>
      <c r="U3272" s="1">
        <v>1</v>
      </c>
      <c r="V3272" s="1">
        <v>15</v>
      </c>
      <c r="W3272" s="1">
        <v>1</v>
      </c>
      <c r="X3272" s="1">
        <v>1</v>
      </c>
      <c r="Y3272" s="1">
        <v>1</v>
      </c>
      <c r="Z3272" s="1">
        <v>3</v>
      </c>
      <c r="AA3272" s="1">
        <v>1</v>
      </c>
      <c r="AB3272" s="1">
        <v>1</v>
      </c>
      <c r="AC3272" s="1">
        <v>400</v>
      </c>
      <c r="AD3272" s="1">
        <v>0</v>
      </c>
      <c r="AE3272" s="1">
        <v>319</v>
      </c>
      <c r="AF3272" s="1">
        <v>424</v>
      </c>
      <c r="AG3272" s="1">
        <v>150</v>
      </c>
      <c r="AH3272" s="1">
        <v>400</v>
      </c>
      <c r="AI3272" s="1">
        <v>1693</v>
      </c>
      <c r="AJ3272" s="1" t="s">
        <v>13045</v>
      </c>
      <c r="AK3272" s="1" t="s">
        <v>13046</v>
      </c>
      <c r="AL3272" s="1" t="s">
        <v>13047</v>
      </c>
      <c r="AM3272" s="1" t="s">
        <v>16</v>
      </c>
      <c r="AN3272" s="1" t="s">
        <v>23097</v>
      </c>
      <c r="AO3272" s="1" t="s">
        <v>86</v>
      </c>
      <c r="AP3272" s="1" t="s">
        <v>86</v>
      </c>
      <c r="AQ3272" s="1" t="s">
        <v>14</v>
      </c>
      <c r="AR3272" s="1" t="s">
        <v>19</v>
      </c>
      <c r="AS3272" s="1" t="s">
        <v>23091</v>
      </c>
      <c r="AT3272" s="1" t="s">
        <v>101</v>
      </c>
    </row>
    <row r="3273" spans="1:46" x14ac:dyDescent="0.25">
      <c r="A3273" s="1" t="s">
        <v>19372</v>
      </c>
      <c r="B3273" s="2" t="s">
        <v>23101</v>
      </c>
      <c r="C3273" s="2" t="s">
        <v>23107</v>
      </c>
      <c r="D3273" s="1">
        <v>0</v>
      </c>
      <c r="E3273" s="1">
        <v>0</v>
      </c>
      <c r="F3273" s="1">
        <v>1</v>
      </c>
      <c r="G3273" s="1">
        <v>1</v>
      </c>
      <c r="H3273" s="6">
        <v>1</v>
      </c>
      <c r="I3273">
        <v>0</v>
      </c>
      <c r="J3273" s="1">
        <v>35</v>
      </c>
      <c r="K3273" s="1">
        <v>1</v>
      </c>
      <c r="L3273" s="1">
        <v>726</v>
      </c>
      <c r="M3273" s="6">
        <v>0.63</v>
      </c>
      <c r="N3273" s="4">
        <v>2400</v>
      </c>
      <c r="O3273" s="4">
        <v>150</v>
      </c>
      <c r="P3273" s="4">
        <v>100</v>
      </c>
      <c r="Q3273" s="3">
        <v>0.3</v>
      </c>
      <c r="R3273" s="1">
        <v>24</v>
      </c>
      <c r="S3273" s="1">
        <v>100</v>
      </c>
      <c r="T3273" s="1">
        <v>12</v>
      </c>
      <c r="U3273" s="1">
        <v>1</v>
      </c>
      <c r="V3273" s="1">
        <v>15</v>
      </c>
      <c r="W3273" s="1">
        <v>0</v>
      </c>
      <c r="X3273" s="1">
        <v>0</v>
      </c>
      <c r="Y3273" s="1">
        <v>1</v>
      </c>
      <c r="Z3273" s="1">
        <v>1</v>
      </c>
      <c r="AA3273" s="1">
        <v>0</v>
      </c>
      <c r="AB3273" s="1">
        <v>1</v>
      </c>
      <c r="AC3273" s="1">
        <v>0</v>
      </c>
      <c r="AD3273" s="1">
        <v>0</v>
      </c>
      <c r="AE3273" s="1">
        <v>442</v>
      </c>
      <c r="AF3273" s="1">
        <v>0</v>
      </c>
      <c r="AG3273" s="1">
        <v>66</v>
      </c>
      <c r="AH3273" s="1">
        <v>1000</v>
      </c>
      <c r="AI3273" s="1">
        <v>1508</v>
      </c>
      <c r="AJ3273" s="1" t="s">
        <v>6999</v>
      </c>
      <c r="AK3273" s="1" t="s">
        <v>7000</v>
      </c>
      <c r="AL3273" s="1" t="s">
        <v>7001</v>
      </c>
      <c r="AM3273" s="1" t="s">
        <v>12</v>
      </c>
      <c r="AN3273" s="1" t="s">
        <v>23098</v>
      </c>
      <c r="AO3273" s="1" t="s">
        <v>86</v>
      </c>
      <c r="AP3273" s="1" t="s">
        <v>57</v>
      </c>
      <c r="AQ3273" s="1" t="s">
        <v>25</v>
      </c>
      <c r="AR3273" s="1" t="s">
        <v>19</v>
      </c>
      <c r="AS3273" s="1" t="s">
        <v>23090</v>
      </c>
      <c r="AT3273" s="1" t="s">
        <v>101</v>
      </c>
    </row>
    <row r="3274" spans="1:46" x14ac:dyDescent="0.25">
      <c r="A3274" s="1" t="s">
        <v>17554</v>
      </c>
      <c r="B3274" s="2" t="s">
        <v>23101</v>
      </c>
      <c r="C3274" s="2" t="s">
        <v>23107</v>
      </c>
      <c r="D3274" s="1">
        <v>0</v>
      </c>
      <c r="E3274" s="1">
        <v>3</v>
      </c>
      <c r="F3274" s="1">
        <v>1</v>
      </c>
      <c r="G3274" s="1">
        <v>4</v>
      </c>
      <c r="H3274" s="6">
        <v>0.25</v>
      </c>
      <c r="I3274">
        <v>0</v>
      </c>
      <c r="J3274" s="1">
        <v>25</v>
      </c>
      <c r="K3274" s="1">
        <v>1</v>
      </c>
      <c r="L3274" s="1">
        <v>706</v>
      </c>
      <c r="M3274" s="6">
        <v>0.81</v>
      </c>
      <c r="N3274" s="4">
        <v>2800</v>
      </c>
      <c r="O3274" s="4">
        <v>180</v>
      </c>
      <c r="P3274" s="4">
        <v>100</v>
      </c>
      <c r="Q3274" s="3">
        <v>0.35</v>
      </c>
      <c r="R3274" s="1">
        <v>6</v>
      </c>
      <c r="S3274" s="1">
        <v>100</v>
      </c>
      <c r="T3274" s="1">
        <v>15</v>
      </c>
      <c r="U3274" s="1">
        <v>1</v>
      </c>
      <c r="V3274" s="1">
        <v>15</v>
      </c>
      <c r="W3274" s="1">
        <v>0</v>
      </c>
      <c r="X3274" s="1">
        <v>0</v>
      </c>
      <c r="Y3274" s="1">
        <v>1</v>
      </c>
      <c r="Z3274" s="1">
        <v>5</v>
      </c>
      <c r="AA3274" s="1">
        <v>0</v>
      </c>
      <c r="AB3274" s="1">
        <v>1</v>
      </c>
      <c r="AC3274" s="1">
        <v>184</v>
      </c>
      <c r="AD3274" s="1">
        <v>0</v>
      </c>
      <c r="AE3274" s="1">
        <v>0</v>
      </c>
      <c r="AF3274" s="1">
        <v>1569</v>
      </c>
      <c r="AG3274" s="1">
        <v>0</v>
      </c>
      <c r="AH3274" s="1">
        <v>645</v>
      </c>
      <c r="AI3274" s="1">
        <v>2398</v>
      </c>
      <c r="AJ3274" s="1" t="s">
        <v>1740</v>
      </c>
      <c r="AK3274" s="1" t="s">
        <v>1741</v>
      </c>
      <c r="AL3274" s="1" t="s">
        <v>1742</v>
      </c>
      <c r="AM3274" s="1" t="s">
        <v>12</v>
      </c>
      <c r="AN3274" s="1" t="s">
        <v>23098</v>
      </c>
      <c r="AO3274" s="1" t="s">
        <v>86</v>
      </c>
      <c r="AP3274" s="1" t="s">
        <v>57</v>
      </c>
      <c r="AQ3274" s="1" t="s">
        <v>25</v>
      </c>
      <c r="AR3274" s="1" t="s">
        <v>19</v>
      </c>
      <c r="AS3274" s="1" t="s">
        <v>23090</v>
      </c>
      <c r="AT3274" s="1" t="s">
        <v>101</v>
      </c>
    </row>
    <row r="3275" spans="1:46" x14ac:dyDescent="0.25">
      <c r="A3275" s="1" t="s">
        <v>19500</v>
      </c>
      <c r="B3275" s="2" t="s">
        <v>23101</v>
      </c>
      <c r="C3275" s="2" t="s">
        <v>23107</v>
      </c>
      <c r="D3275" s="1">
        <v>10</v>
      </c>
      <c r="E3275" s="1">
        <v>7</v>
      </c>
      <c r="F3275" s="1">
        <v>7</v>
      </c>
      <c r="G3275" s="1">
        <v>24</v>
      </c>
      <c r="H3275" s="6">
        <v>0.29166666666666669</v>
      </c>
      <c r="I3275">
        <v>0</v>
      </c>
      <c r="J3275" s="1">
        <v>37</v>
      </c>
      <c r="K3275" s="1">
        <v>1</v>
      </c>
      <c r="L3275" s="1">
        <v>855</v>
      </c>
      <c r="M3275" s="6">
        <v>0.16</v>
      </c>
      <c r="N3275" s="4">
        <v>2800</v>
      </c>
      <c r="O3275" s="4">
        <v>200</v>
      </c>
      <c r="P3275" s="4">
        <v>300</v>
      </c>
      <c r="Q3275" s="3">
        <v>0.25</v>
      </c>
      <c r="R3275" s="1">
        <v>24</v>
      </c>
      <c r="S3275" s="1">
        <v>300</v>
      </c>
      <c r="T3275" s="1">
        <v>27</v>
      </c>
      <c r="U3275" s="1">
        <v>1</v>
      </c>
      <c r="V3275" s="1">
        <v>15</v>
      </c>
      <c r="W3275" s="1">
        <v>0</v>
      </c>
      <c r="X3275" s="1">
        <v>0</v>
      </c>
      <c r="Y3275" s="1">
        <v>0</v>
      </c>
      <c r="Z3275" s="1">
        <v>5</v>
      </c>
      <c r="AA3275" s="1">
        <v>0</v>
      </c>
      <c r="AB3275" s="1">
        <v>0</v>
      </c>
      <c r="AC3275" s="1">
        <v>500</v>
      </c>
      <c r="AD3275" s="1">
        <v>0</v>
      </c>
      <c r="AE3275" s="1">
        <v>0</v>
      </c>
      <c r="AF3275" s="1">
        <v>0</v>
      </c>
      <c r="AG3275" s="1">
        <v>0</v>
      </c>
      <c r="AH3275" s="1">
        <v>0</v>
      </c>
      <c r="AI3275" s="1">
        <v>500</v>
      </c>
      <c r="AJ3275" s="1" t="s">
        <v>7371</v>
      </c>
      <c r="AK3275" s="1" t="s">
        <v>7372</v>
      </c>
      <c r="AL3275" s="1" t="s">
        <v>7373</v>
      </c>
      <c r="AM3275" s="1" t="s">
        <v>12</v>
      </c>
      <c r="AN3275" s="1" t="s">
        <v>23098</v>
      </c>
      <c r="AO3275" s="1" t="s">
        <v>86</v>
      </c>
      <c r="AP3275" s="1" t="s">
        <v>57</v>
      </c>
      <c r="AQ3275" s="1" t="s">
        <v>25</v>
      </c>
      <c r="AR3275" s="1" t="s">
        <v>30</v>
      </c>
      <c r="AS3275" s="1" t="s">
        <v>23090</v>
      </c>
      <c r="AT3275" s="1" t="s">
        <v>26</v>
      </c>
    </row>
    <row r="3276" spans="1:46" x14ac:dyDescent="0.25">
      <c r="A3276" s="1" t="s">
        <v>22820</v>
      </c>
      <c r="B3276" s="2" t="s">
        <v>23101</v>
      </c>
      <c r="C3276" s="2" t="s">
        <v>23107</v>
      </c>
      <c r="D3276" s="1">
        <v>1</v>
      </c>
      <c r="E3276" s="1">
        <v>1</v>
      </c>
      <c r="F3276" s="1">
        <v>1</v>
      </c>
      <c r="G3276" s="1">
        <v>3</v>
      </c>
      <c r="H3276" s="6">
        <v>0.33333333333333331</v>
      </c>
      <c r="I3276">
        <v>1</v>
      </c>
      <c r="J3276" s="1">
        <v>31</v>
      </c>
      <c r="K3276" s="1">
        <v>0</v>
      </c>
      <c r="L3276" s="1">
        <v>659</v>
      </c>
      <c r="M3276" s="6">
        <v>0.38</v>
      </c>
      <c r="N3276" s="4">
        <v>2400</v>
      </c>
      <c r="O3276" s="4">
        <v>180</v>
      </c>
      <c r="P3276" s="4">
        <v>500</v>
      </c>
      <c r="Q3276" s="3">
        <v>0.31</v>
      </c>
      <c r="R3276" s="1">
        <v>12</v>
      </c>
      <c r="S3276" s="1">
        <v>500</v>
      </c>
      <c r="T3276" s="1">
        <v>33</v>
      </c>
      <c r="U3276" s="1">
        <v>1</v>
      </c>
      <c r="V3276" s="1">
        <v>15</v>
      </c>
      <c r="W3276" s="1">
        <v>0</v>
      </c>
      <c r="X3276" s="1">
        <v>0</v>
      </c>
      <c r="Y3276" s="1">
        <v>1</v>
      </c>
      <c r="Z3276" s="1">
        <v>1</v>
      </c>
      <c r="AA3276" s="1">
        <v>0</v>
      </c>
      <c r="AB3276" s="1">
        <v>1</v>
      </c>
      <c r="AC3276" s="1">
        <v>0</v>
      </c>
      <c r="AD3276" s="1">
        <v>0</v>
      </c>
      <c r="AE3276" s="1">
        <v>0</v>
      </c>
      <c r="AF3276" s="1">
        <v>0</v>
      </c>
      <c r="AG3276" s="1">
        <v>0</v>
      </c>
      <c r="AH3276" s="1">
        <v>350</v>
      </c>
      <c r="AI3276" s="1">
        <v>350</v>
      </c>
      <c r="AJ3276" s="1" t="s">
        <v>16327</v>
      </c>
      <c r="AK3276" s="1" t="s">
        <v>16328</v>
      </c>
      <c r="AL3276" s="1" t="s">
        <v>16329</v>
      </c>
      <c r="AM3276" s="1" t="s">
        <v>16</v>
      </c>
      <c r="AN3276" s="1" t="s">
        <v>23097</v>
      </c>
      <c r="AO3276" s="1" t="s">
        <v>86</v>
      </c>
      <c r="AP3276" s="1" t="s">
        <v>57</v>
      </c>
      <c r="AQ3276" s="1" t="s">
        <v>25</v>
      </c>
      <c r="AR3276" s="1" t="s">
        <v>19</v>
      </c>
      <c r="AS3276" s="1" t="s">
        <v>23090</v>
      </c>
      <c r="AT3276" s="1" t="s">
        <v>101</v>
      </c>
    </row>
    <row r="3277" spans="1:46" x14ac:dyDescent="0.25">
      <c r="A3277" s="1" t="s">
        <v>18880</v>
      </c>
      <c r="B3277" s="2" t="s">
        <v>23101</v>
      </c>
      <c r="C3277" s="2" t="s">
        <v>23108</v>
      </c>
      <c r="D3277" s="1">
        <v>0</v>
      </c>
      <c r="E3277" s="1">
        <v>0</v>
      </c>
      <c r="F3277" s="1">
        <v>1</v>
      </c>
      <c r="G3277" s="1">
        <v>1</v>
      </c>
      <c r="H3277" s="6">
        <v>1</v>
      </c>
      <c r="I3277">
        <v>1</v>
      </c>
      <c r="J3277" s="1">
        <v>49</v>
      </c>
      <c r="K3277" s="1">
        <v>0</v>
      </c>
      <c r="L3277" s="1">
        <v>794</v>
      </c>
      <c r="M3277" s="6">
        <v>0.41</v>
      </c>
      <c r="N3277" s="4">
        <v>1650</v>
      </c>
      <c r="O3277" s="4">
        <v>110</v>
      </c>
      <c r="P3277" s="4">
        <v>300</v>
      </c>
      <c r="Q3277" s="3">
        <v>0.25</v>
      </c>
      <c r="R3277" s="1">
        <v>24</v>
      </c>
      <c r="S3277" s="1">
        <v>300</v>
      </c>
      <c r="T3277" s="1">
        <v>28</v>
      </c>
      <c r="U3277" s="1">
        <v>0</v>
      </c>
      <c r="V3277" s="1">
        <v>15</v>
      </c>
      <c r="W3277" s="1">
        <v>1</v>
      </c>
      <c r="X3277" s="1">
        <v>0</v>
      </c>
      <c r="Y3277" s="1">
        <v>0</v>
      </c>
      <c r="Z3277" s="1">
        <v>1</v>
      </c>
      <c r="AA3277" s="1">
        <v>1</v>
      </c>
      <c r="AB3277" s="1">
        <v>1</v>
      </c>
      <c r="AC3277" s="1">
        <v>0</v>
      </c>
      <c r="AD3277" s="1">
        <v>0</v>
      </c>
      <c r="AE3277" s="1">
        <v>0</v>
      </c>
      <c r="AF3277" s="1">
        <v>0</v>
      </c>
      <c r="AG3277" s="1">
        <v>0</v>
      </c>
      <c r="AH3277" s="1">
        <v>486</v>
      </c>
      <c r="AI3277" s="1">
        <v>486</v>
      </c>
      <c r="AJ3277" s="1" t="s">
        <v>5635</v>
      </c>
      <c r="AK3277" s="1" t="s">
        <v>5636</v>
      </c>
      <c r="AL3277" s="1" t="s">
        <v>5637</v>
      </c>
      <c r="AM3277" s="1" t="s">
        <v>16</v>
      </c>
      <c r="AN3277" s="1" t="s">
        <v>23097</v>
      </c>
      <c r="AO3277" s="1" t="s">
        <v>364</v>
      </c>
      <c r="AP3277" s="1" t="s">
        <v>86</v>
      </c>
      <c r="AQ3277" s="1" t="s">
        <v>25</v>
      </c>
      <c r="AR3277" s="1" t="s">
        <v>30</v>
      </c>
      <c r="AS3277" s="1" t="s">
        <v>23091</v>
      </c>
      <c r="AT3277" s="1" t="s">
        <v>101</v>
      </c>
    </row>
    <row r="3278" spans="1:46" x14ac:dyDescent="0.25">
      <c r="A3278" s="1" t="s">
        <v>18277</v>
      </c>
      <c r="B3278" s="2" t="s">
        <v>23101</v>
      </c>
      <c r="C3278" s="2" t="s">
        <v>23108</v>
      </c>
      <c r="D3278" s="1">
        <v>0</v>
      </c>
      <c r="E3278" s="1">
        <v>4</v>
      </c>
      <c r="F3278" s="1">
        <v>2</v>
      </c>
      <c r="G3278" s="1">
        <v>6</v>
      </c>
      <c r="H3278" s="6">
        <v>0.33333333333333331</v>
      </c>
      <c r="I3278">
        <v>0</v>
      </c>
      <c r="J3278" s="1">
        <v>34</v>
      </c>
      <c r="K3278" s="1">
        <v>0</v>
      </c>
      <c r="L3278" s="1">
        <v>725</v>
      </c>
      <c r="M3278" s="6">
        <v>0.52</v>
      </c>
      <c r="N3278" s="4">
        <v>2500</v>
      </c>
      <c r="O3278" s="4">
        <v>200</v>
      </c>
      <c r="P3278" s="4">
        <v>800</v>
      </c>
      <c r="Q3278" s="3">
        <v>0.3</v>
      </c>
      <c r="R3278" s="1">
        <v>24</v>
      </c>
      <c r="S3278" s="1">
        <v>800</v>
      </c>
      <c r="T3278" s="1">
        <v>77</v>
      </c>
      <c r="U3278" s="1">
        <v>0</v>
      </c>
      <c r="V3278" s="1">
        <v>15</v>
      </c>
      <c r="W3278" s="1">
        <v>1</v>
      </c>
      <c r="X3278" s="1">
        <v>0</v>
      </c>
      <c r="Y3278" s="1">
        <v>1</v>
      </c>
      <c r="Z3278" s="1">
        <v>2</v>
      </c>
      <c r="AA3278" s="1">
        <v>0</v>
      </c>
      <c r="AB3278" s="1">
        <v>0</v>
      </c>
      <c r="AC3278" s="1">
        <v>0</v>
      </c>
      <c r="AD3278" s="1">
        <v>0</v>
      </c>
      <c r="AE3278" s="1">
        <v>0</v>
      </c>
      <c r="AF3278" s="1">
        <v>0</v>
      </c>
      <c r="AG3278" s="1">
        <v>0</v>
      </c>
      <c r="AH3278" s="1">
        <v>1030</v>
      </c>
      <c r="AI3278" s="1">
        <v>1030</v>
      </c>
      <c r="AJ3278" s="1" t="s">
        <v>3901</v>
      </c>
      <c r="AK3278" s="1" t="s">
        <v>3902</v>
      </c>
      <c r="AL3278" s="1" t="s">
        <v>3903</v>
      </c>
      <c r="AM3278" s="1" t="s">
        <v>12</v>
      </c>
      <c r="AN3278" s="1" t="s">
        <v>23097</v>
      </c>
      <c r="AO3278" s="1" t="s">
        <v>364</v>
      </c>
      <c r="AP3278" s="1" t="s">
        <v>86</v>
      </c>
      <c r="AQ3278" s="1" t="s">
        <v>25</v>
      </c>
      <c r="AR3278" s="1" t="s">
        <v>19</v>
      </c>
      <c r="AS3278" s="1" t="s">
        <v>23090</v>
      </c>
      <c r="AT3278" s="1" t="s">
        <v>26</v>
      </c>
    </row>
    <row r="3279" spans="1:46" x14ac:dyDescent="0.25">
      <c r="A3279" s="1" t="s">
        <v>18274</v>
      </c>
      <c r="B3279" s="2" t="s">
        <v>23101</v>
      </c>
      <c r="C3279" s="2" t="s">
        <v>23108</v>
      </c>
      <c r="D3279" s="1">
        <v>0</v>
      </c>
      <c r="E3279" s="1">
        <v>1</v>
      </c>
      <c r="F3279" s="1">
        <v>1</v>
      </c>
      <c r="G3279" s="1">
        <v>2</v>
      </c>
      <c r="H3279" s="6">
        <v>0.5</v>
      </c>
      <c r="I3279">
        <v>0</v>
      </c>
      <c r="J3279" s="1">
        <v>32</v>
      </c>
      <c r="K3279" s="1">
        <v>1</v>
      </c>
      <c r="L3279" s="1">
        <v>653</v>
      </c>
      <c r="M3279" s="6">
        <v>1.04</v>
      </c>
      <c r="N3279" s="4">
        <v>2500</v>
      </c>
      <c r="O3279" s="4">
        <v>150</v>
      </c>
      <c r="P3279" s="4">
        <v>200</v>
      </c>
      <c r="Q3279" s="3">
        <v>0.25</v>
      </c>
      <c r="R3279" s="1">
        <v>24</v>
      </c>
      <c r="S3279" s="1">
        <v>200</v>
      </c>
      <c r="T3279" s="1">
        <v>16</v>
      </c>
      <c r="U3279" s="1">
        <v>1</v>
      </c>
      <c r="V3279" s="1">
        <v>15</v>
      </c>
      <c r="W3279" s="1">
        <v>0</v>
      </c>
      <c r="X3279" s="1">
        <v>0</v>
      </c>
      <c r="Y3279" s="1">
        <v>1</v>
      </c>
      <c r="Z3279" s="1">
        <v>2</v>
      </c>
      <c r="AA3279" s="1">
        <v>0</v>
      </c>
      <c r="AB3279" s="1">
        <v>0</v>
      </c>
      <c r="AC3279" s="1">
        <v>1146</v>
      </c>
      <c r="AD3279" s="1">
        <v>366</v>
      </c>
      <c r="AE3279" s="1">
        <v>337</v>
      </c>
      <c r="AF3279" s="1">
        <v>838</v>
      </c>
      <c r="AG3279" s="1">
        <v>0</v>
      </c>
      <c r="AH3279" s="1">
        <v>600</v>
      </c>
      <c r="AI3279" s="1">
        <v>3287</v>
      </c>
      <c r="AJ3279" s="1" t="s">
        <v>3893</v>
      </c>
      <c r="AK3279" s="1" t="s">
        <v>3894</v>
      </c>
      <c r="AL3279" s="1" t="s">
        <v>3895</v>
      </c>
      <c r="AM3279" s="1" t="s">
        <v>12</v>
      </c>
      <c r="AN3279" s="1" t="s">
        <v>23098</v>
      </c>
      <c r="AO3279" s="1" t="s">
        <v>86</v>
      </c>
      <c r="AP3279" s="1" t="s">
        <v>57</v>
      </c>
      <c r="AQ3279" s="1" t="s">
        <v>25</v>
      </c>
      <c r="AR3279" s="1" t="s">
        <v>19</v>
      </c>
      <c r="AS3279" s="1" t="s">
        <v>23090</v>
      </c>
      <c r="AT3279" s="1" t="s">
        <v>26</v>
      </c>
    </row>
    <row r="3280" spans="1:46" x14ac:dyDescent="0.25">
      <c r="A3280" s="1" t="s">
        <v>21176</v>
      </c>
      <c r="B3280" s="2" t="s">
        <v>23101</v>
      </c>
      <c r="C3280" s="2" t="s">
        <v>23108</v>
      </c>
      <c r="D3280" s="1">
        <v>0</v>
      </c>
      <c r="E3280" s="1">
        <v>0</v>
      </c>
      <c r="F3280" s="1">
        <v>1</v>
      </c>
      <c r="G3280" s="1">
        <v>1</v>
      </c>
      <c r="H3280" s="6">
        <v>1</v>
      </c>
      <c r="I3280">
        <v>0</v>
      </c>
      <c r="J3280" s="1">
        <v>36</v>
      </c>
      <c r="K3280" s="1">
        <v>1</v>
      </c>
      <c r="L3280" s="1">
        <v>518</v>
      </c>
      <c r="M3280" s="6">
        <v>0.19</v>
      </c>
      <c r="N3280" s="4">
        <v>1500</v>
      </c>
      <c r="O3280" s="4">
        <v>135</v>
      </c>
      <c r="P3280" s="4">
        <v>100</v>
      </c>
      <c r="Q3280" s="3">
        <v>0.35</v>
      </c>
      <c r="R3280" s="1">
        <v>12</v>
      </c>
      <c r="S3280" s="1">
        <v>100</v>
      </c>
      <c r="T3280" s="1">
        <v>8</v>
      </c>
      <c r="U3280" s="1">
        <v>1</v>
      </c>
      <c r="V3280" s="1">
        <v>15</v>
      </c>
      <c r="W3280" s="1">
        <v>0</v>
      </c>
      <c r="X3280" s="1">
        <v>0</v>
      </c>
      <c r="Y3280" s="1">
        <v>0</v>
      </c>
      <c r="Z3280" s="1">
        <v>2</v>
      </c>
      <c r="AA3280" s="1">
        <v>1</v>
      </c>
      <c r="AB3280" s="1">
        <v>0</v>
      </c>
      <c r="AC3280" s="1">
        <v>0</v>
      </c>
      <c r="AD3280" s="1">
        <v>0</v>
      </c>
      <c r="AE3280" s="1">
        <v>57</v>
      </c>
      <c r="AF3280" s="1">
        <v>274</v>
      </c>
      <c r="AG3280" s="1">
        <v>0</v>
      </c>
      <c r="AH3280" s="1">
        <v>0</v>
      </c>
      <c r="AI3280" s="1">
        <v>331</v>
      </c>
      <c r="AJ3280" s="1" t="s">
        <v>11961</v>
      </c>
      <c r="AK3280" s="1" t="s">
        <v>11962</v>
      </c>
      <c r="AL3280" s="1" t="s">
        <v>11963</v>
      </c>
      <c r="AM3280" s="1" t="s">
        <v>12</v>
      </c>
      <c r="AN3280" s="1" t="s">
        <v>23098</v>
      </c>
      <c r="AO3280" s="1" t="s">
        <v>86</v>
      </c>
      <c r="AP3280" s="1" t="s">
        <v>57</v>
      </c>
      <c r="AQ3280" s="1" t="s">
        <v>25</v>
      </c>
      <c r="AR3280" s="1" t="s">
        <v>30</v>
      </c>
      <c r="AS3280" s="1" t="s">
        <v>23091</v>
      </c>
      <c r="AT3280" s="1" t="s">
        <v>26</v>
      </c>
    </row>
    <row r="3281" spans="1:46" x14ac:dyDescent="0.25">
      <c r="A3281" s="1" t="s">
        <v>18951</v>
      </c>
      <c r="B3281" s="2" t="s">
        <v>23101</v>
      </c>
      <c r="C3281" s="2" t="s">
        <v>23108</v>
      </c>
      <c r="D3281" s="1">
        <v>0</v>
      </c>
      <c r="E3281" s="1">
        <v>0</v>
      </c>
      <c r="F3281" s="1">
        <v>1</v>
      </c>
      <c r="G3281" s="1">
        <v>1</v>
      </c>
      <c r="H3281" s="6">
        <v>1</v>
      </c>
      <c r="I3281">
        <v>0</v>
      </c>
      <c r="J3281" s="1">
        <v>36</v>
      </c>
      <c r="K3281" s="1">
        <v>1</v>
      </c>
      <c r="L3281" s="1">
        <v>594</v>
      </c>
      <c r="M3281" s="6">
        <v>0.43</v>
      </c>
      <c r="N3281" s="4">
        <v>2000</v>
      </c>
      <c r="O3281" s="4">
        <v>150</v>
      </c>
      <c r="P3281" s="4">
        <v>300</v>
      </c>
      <c r="Q3281" s="3">
        <v>0.28999999999999998</v>
      </c>
      <c r="R3281" s="1">
        <v>24</v>
      </c>
      <c r="S3281" s="1">
        <v>300</v>
      </c>
      <c r="T3281" s="1">
        <v>32</v>
      </c>
      <c r="U3281" s="1">
        <v>1</v>
      </c>
      <c r="V3281" s="1">
        <v>15</v>
      </c>
      <c r="W3281" s="1">
        <v>0</v>
      </c>
      <c r="X3281" s="1">
        <v>1</v>
      </c>
      <c r="Y3281" s="1">
        <v>1</v>
      </c>
      <c r="Z3281" s="1">
        <v>4</v>
      </c>
      <c r="AA3281" s="1">
        <v>0</v>
      </c>
      <c r="AB3281" s="1">
        <v>0</v>
      </c>
      <c r="AC3281" s="1">
        <v>0</v>
      </c>
      <c r="AD3281" s="1">
        <v>0</v>
      </c>
      <c r="AE3281" s="1">
        <v>200</v>
      </c>
      <c r="AF3281" s="1">
        <v>400</v>
      </c>
      <c r="AG3281" s="1">
        <v>80</v>
      </c>
      <c r="AH3281" s="1">
        <v>300</v>
      </c>
      <c r="AI3281" s="1">
        <v>980</v>
      </c>
      <c r="AJ3281" s="1" t="s">
        <v>1128</v>
      </c>
      <c r="AK3281" s="1" t="s">
        <v>5839</v>
      </c>
      <c r="AL3281" s="1" t="s">
        <v>5840</v>
      </c>
      <c r="AM3281" s="1" t="s">
        <v>12</v>
      </c>
      <c r="AN3281" s="1" t="s">
        <v>23098</v>
      </c>
      <c r="AO3281" s="1" t="s">
        <v>86</v>
      </c>
      <c r="AP3281" s="1" t="s">
        <v>57</v>
      </c>
      <c r="AQ3281" s="1" t="s">
        <v>14</v>
      </c>
      <c r="AR3281" s="1" t="s">
        <v>19</v>
      </c>
      <c r="AS3281" s="1" t="s">
        <v>23090</v>
      </c>
      <c r="AT3281" s="1" t="s">
        <v>26</v>
      </c>
    </row>
    <row r="3282" spans="1:46" x14ac:dyDescent="0.25">
      <c r="A3282" s="1" t="s">
        <v>21786</v>
      </c>
      <c r="B3282" s="2" t="s">
        <v>23101</v>
      </c>
      <c r="C3282" s="2" t="s">
        <v>23108</v>
      </c>
      <c r="D3282" s="1">
        <v>0</v>
      </c>
      <c r="E3282" s="1">
        <v>0</v>
      </c>
      <c r="F3282" s="1">
        <v>1</v>
      </c>
      <c r="G3282" s="1">
        <v>1</v>
      </c>
      <c r="H3282" s="6">
        <v>1</v>
      </c>
      <c r="I3282">
        <v>1</v>
      </c>
      <c r="J3282" s="1">
        <v>35</v>
      </c>
      <c r="K3282" s="1">
        <v>1</v>
      </c>
      <c r="L3282" s="1">
        <v>515</v>
      </c>
      <c r="M3282" s="6">
        <v>0.28000000000000003</v>
      </c>
      <c r="N3282" s="4">
        <v>1200</v>
      </c>
      <c r="O3282" s="4">
        <v>100</v>
      </c>
      <c r="P3282" s="4">
        <v>300</v>
      </c>
      <c r="Q3282" s="3">
        <v>0.35</v>
      </c>
      <c r="R3282" s="1">
        <v>12</v>
      </c>
      <c r="S3282" s="1">
        <v>300</v>
      </c>
      <c r="T3282" s="1">
        <v>33</v>
      </c>
      <c r="U3282" s="1">
        <v>1</v>
      </c>
      <c r="V3282" s="1">
        <v>15</v>
      </c>
      <c r="W3282" s="1">
        <v>0</v>
      </c>
      <c r="X3282" s="1">
        <v>0</v>
      </c>
      <c r="Y3282" s="1">
        <v>0</v>
      </c>
      <c r="Z3282" s="1">
        <v>3</v>
      </c>
      <c r="AA3282" s="1">
        <v>1</v>
      </c>
      <c r="AB3282" s="1">
        <v>1</v>
      </c>
      <c r="AC3282" s="1">
        <v>0</v>
      </c>
      <c r="AD3282" s="1">
        <v>0</v>
      </c>
      <c r="AE3282" s="1">
        <v>0</v>
      </c>
      <c r="AF3282" s="1">
        <v>0</v>
      </c>
      <c r="AG3282" s="1">
        <v>0</v>
      </c>
      <c r="AH3282" s="1">
        <v>0</v>
      </c>
      <c r="AI3282" s="1">
        <v>0</v>
      </c>
      <c r="AJ3282" s="1" t="s">
        <v>13592</v>
      </c>
      <c r="AK3282" s="1" t="s">
        <v>13593</v>
      </c>
      <c r="AL3282" s="1" t="s">
        <v>13594</v>
      </c>
      <c r="AM3282" s="1" t="s">
        <v>16</v>
      </c>
      <c r="AN3282" s="1" t="s">
        <v>23098</v>
      </c>
      <c r="AO3282" s="1" t="s">
        <v>86</v>
      </c>
      <c r="AP3282" s="1" t="s">
        <v>57</v>
      </c>
      <c r="AQ3282" s="1" t="s">
        <v>25</v>
      </c>
      <c r="AR3282" s="1" t="s">
        <v>30</v>
      </c>
      <c r="AS3282" s="1" t="s">
        <v>23091</v>
      </c>
      <c r="AT3282" s="1" t="s">
        <v>101</v>
      </c>
    </row>
    <row r="3283" spans="1:46" x14ac:dyDescent="0.25">
      <c r="A3283" s="1" t="s">
        <v>22942</v>
      </c>
      <c r="B3283" s="2" t="s">
        <v>23101</v>
      </c>
      <c r="C3283" s="2" t="s">
        <v>23108</v>
      </c>
      <c r="D3283" s="1">
        <v>0</v>
      </c>
      <c r="E3283" s="1">
        <v>0</v>
      </c>
      <c r="F3283" s="1">
        <v>1</v>
      </c>
      <c r="G3283" s="1">
        <v>1</v>
      </c>
      <c r="H3283" s="6">
        <v>1</v>
      </c>
      <c r="I3283">
        <v>1</v>
      </c>
      <c r="J3283" s="1">
        <v>49</v>
      </c>
      <c r="K3283" s="1">
        <v>0</v>
      </c>
      <c r="L3283" s="1">
        <v>639</v>
      </c>
      <c r="M3283" s="6">
        <v>0.45</v>
      </c>
      <c r="N3283" s="4">
        <v>3000</v>
      </c>
      <c r="O3283" s="4">
        <v>250</v>
      </c>
      <c r="P3283" s="4">
        <v>500</v>
      </c>
      <c r="Q3283" s="3">
        <v>0.2</v>
      </c>
      <c r="R3283" s="1">
        <v>24</v>
      </c>
      <c r="S3283" s="1">
        <v>500</v>
      </c>
      <c r="T3283" s="1">
        <v>40</v>
      </c>
      <c r="U3283" s="1">
        <v>1</v>
      </c>
      <c r="V3283" s="1">
        <v>15</v>
      </c>
      <c r="W3283" s="1">
        <v>1</v>
      </c>
      <c r="X3283" s="1">
        <v>0</v>
      </c>
      <c r="Y3283" s="1">
        <v>0</v>
      </c>
      <c r="Z3283" s="1">
        <v>2</v>
      </c>
      <c r="AA3283" s="1">
        <v>1</v>
      </c>
      <c r="AB3283" s="1">
        <v>1</v>
      </c>
      <c r="AC3283" s="1">
        <v>333</v>
      </c>
      <c r="AD3283" s="1">
        <v>454</v>
      </c>
      <c r="AE3283" s="1">
        <v>0</v>
      </c>
      <c r="AF3283" s="1">
        <v>557</v>
      </c>
      <c r="AG3283" s="1">
        <v>1040</v>
      </c>
      <c r="AH3283" s="1">
        <v>0</v>
      </c>
      <c r="AI3283" s="1">
        <v>2384</v>
      </c>
      <c r="AJ3283" s="1" t="s">
        <v>16666</v>
      </c>
      <c r="AK3283" s="1" t="s">
        <v>16667</v>
      </c>
      <c r="AL3283" s="1" t="s">
        <v>16668</v>
      </c>
      <c r="AM3283" s="1" t="s">
        <v>16</v>
      </c>
      <c r="AN3283" s="1" t="s">
        <v>23097</v>
      </c>
      <c r="AO3283" s="1" t="s">
        <v>86</v>
      </c>
      <c r="AP3283" s="1" t="s">
        <v>86</v>
      </c>
      <c r="AQ3283" s="1" t="s">
        <v>25</v>
      </c>
      <c r="AR3283" s="1" t="s">
        <v>30</v>
      </c>
      <c r="AS3283" s="1" t="s">
        <v>23091</v>
      </c>
      <c r="AT3283" s="1" t="s">
        <v>101</v>
      </c>
    </row>
    <row r="3284" spans="1:46" x14ac:dyDescent="0.25">
      <c r="A3284" s="1" t="s">
        <v>21817</v>
      </c>
      <c r="B3284" s="2" t="s">
        <v>23101</v>
      </c>
      <c r="C3284" s="2" t="s">
        <v>23108</v>
      </c>
      <c r="D3284" s="1">
        <v>0</v>
      </c>
      <c r="E3284" s="1">
        <v>0</v>
      </c>
      <c r="F3284" s="1">
        <v>1</v>
      </c>
      <c r="G3284" s="1">
        <v>1</v>
      </c>
      <c r="H3284" s="6">
        <v>1</v>
      </c>
      <c r="I3284">
        <v>1</v>
      </c>
      <c r="J3284" s="1">
        <v>36</v>
      </c>
      <c r="K3284" s="1">
        <v>1</v>
      </c>
      <c r="L3284" s="1">
        <v>589</v>
      </c>
      <c r="M3284" s="6">
        <v>0.26</v>
      </c>
      <c r="N3284" s="4">
        <v>2100</v>
      </c>
      <c r="O3284" s="4">
        <v>174</v>
      </c>
      <c r="P3284" s="4">
        <v>500</v>
      </c>
      <c r="Q3284" s="3">
        <v>0.33</v>
      </c>
      <c r="R3284" s="1">
        <v>24</v>
      </c>
      <c r="S3284" s="1">
        <v>500</v>
      </c>
      <c r="T3284" s="1">
        <v>45</v>
      </c>
      <c r="U3284" s="1">
        <v>1</v>
      </c>
      <c r="V3284" s="1">
        <v>15</v>
      </c>
      <c r="W3284" s="1">
        <v>0</v>
      </c>
      <c r="X3284" s="1">
        <v>1</v>
      </c>
      <c r="Y3284" s="1">
        <v>1</v>
      </c>
      <c r="Z3284" s="1">
        <v>1</v>
      </c>
      <c r="AA3284" s="1">
        <v>1</v>
      </c>
      <c r="AB3284" s="1">
        <v>1</v>
      </c>
      <c r="AC3284" s="1">
        <v>0</v>
      </c>
      <c r="AD3284" s="1">
        <v>0</v>
      </c>
      <c r="AE3284" s="1">
        <v>0</v>
      </c>
      <c r="AF3284" s="1">
        <v>350</v>
      </c>
      <c r="AG3284" s="1">
        <v>0</v>
      </c>
      <c r="AH3284" s="1">
        <v>0</v>
      </c>
      <c r="AI3284" s="1">
        <v>350</v>
      </c>
      <c r="AJ3284" s="1" t="s">
        <v>13674</v>
      </c>
      <c r="AK3284" s="1" t="s">
        <v>13675</v>
      </c>
      <c r="AL3284" s="1" t="s">
        <v>13676</v>
      </c>
      <c r="AM3284" s="1" t="s">
        <v>16</v>
      </c>
      <c r="AN3284" s="1" t="s">
        <v>23098</v>
      </c>
      <c r="AO3284" s="1" t="s">
        <v>86</v>
      </c>
      <c r="AP3284" s="1" t="s">
        <v>57</v>
      </c>
      <c r="AQ3284" s="1" t="s">
        <v>14</v>
      </c>
      <c r="AR3284" s="1" t="s">
        <v>19</v>
      </c>
      <c r="AS3284" s="1" t="s">
        <v>23091</v>
      </c>
      <c r="AT3284" s="1" t="s">
        <v>101</v>
      </c>
    </row>
    <row r="3285" spans="1:46" x14ac:dyDescent="0.25">
      <c r="A3285" s="1" t="s">
        <v>17666</v>
      </c>
      <c r="B3285" s="2" t="s">
        <v>23101</v>
      </c>
      <c r="C3285" s="2" t="s">
        <v>23108</v>
      </c>
      <c r="D3285" s="1">
        <v>0</v>
      </c>
      <c r="E3285" s="1">
        <v>0</v>
      </c>
      <c r="F3285" s="1">
        <v>1</v>
      </c>
      <c r="G3285" s="1">
        <v>1</v>
      </c>
      <c r="H3285" s="6">
        <v>1</v>
      </c>
      <c r="I3285">
        <v>0</v>
      </c>
      <c r="J3285" s="1">
        <v>31</v>
      </c>
      <c r="K3285" s="1">
        <v>1</v>
      </c>
      <c r="L3285" s="1">
        <v>519</v>
      </c>
      <c r="M3285" s="6">
        <v>0.1</v>
      </c>
      <c r="N3285" s="4">
        <v>3000</v>
      </c>
      <c r="O3285" s="4">
        <v>250</v>
      </c>
      <c r="P3285" s="4">
        <v>500</v>
      </c>
      <c r="Q3285" s="3">
        <v>0.3</v>
      </c>
      <c r="R3285" s="1">
        <v>24</v>
      </c>
      <c r="S3285" s="1">
        <v>500</v>
      </c>
      <c r="T3285" s="1">
        <v>55</v>
      </c>
      <c r="U3285" s="1">
        <v>1</v>
      </c>
      <c r="V3285" s="1">
        <v>15</v>
      </c>
      <c r="W3285" s="1">
        <v>0</v>
      </c>
      <c r="X3285" s="1">
        <v>1</v>
      </c>
      <c r="Y3285" s="1">
        <v>1</v>
      </c>
      <c r="Z3285" s="1">
        <v>0</v>
      </c>
      <c r="AA3285" s="1">
        <v>1</v>
      </c>
      <c r="AB3285" s="1">
        <v>0</v>
      </c>
      <c r="AC3285" s="1">
        <v>0</v>
      </c>
      <c r="AD3285" s="1">
        <v>0</v>
      </c>
      <c r="AE3285" s="1">
        <v>0</v>
      </c>
      <c r="AF3285" s="1">
        <v>0</v>
      </c>
      <c r="AG3285" s="1">
        <v>0</v>
      </c>
      <c r="AH3285" s="1">
        <v>0</v>
      </c>
      <c r="AI3285" s="1">
        <v>0</v>
      </c>
      <c r="AJ3285" s="1" t="s">
        <v>2077</v>
      </c>
      <c r="AK3285" s="1" t="s">
        <v>2078</v>
      </c>
      <c r="AL3285" s="1" t="s">
        <v>2079</v>
      </c>
      <c r="AM3285" s="1" t="s">
        <v>12</v>
      </c>
      <c r="AN3285" s="1" t="s">
        <v>23098</v>
      </c>
      <c r="AO3285" s="1" t="s">
        <v>86</v>
      </c>
      <c r="AP3285" s="1" t="s">
        <v>57</v>
      </c>
      <c r="AQ3285" s="1" t="s">
        <v>14</v>
      </c>
      <c r="AR3285" s="1" t="s">
        <v>19</v>
      </c>
      <c r="AS3285" s="1" t="s">
        <v>23091</v>
      </c>
      <c r="AT3285" s="1" t="s">
        <v>26</v>
      </c>
    </row>
    <row r="3286" spans="1:46" x14ac:dyDescent="0.25">
      <c r="A3286" s="1" t="s">
        <v>22985</v>
      </c>
      <c r="B3286" s="2" t="s">
        <v>23101</v>
      </c>
      <c r="C3286" s="2" t="s">
        <v>23108</v>
      </c>
      <c r="D3286" s="1">
        <v>0</v>
      </c>
      <c r="E3286" s="1">
        <v>2</v>
      </c>
      <c r="F3286" s="1">
        <v>1</v>
      </c>
      <c r="G3286" s="1">
        <v>3</v>
      </c>
      <c r="H3286" s="6">
        <v>0.33333333333333331</v>
      </c>
      <c r="I3286">
        <v>1</v>
      </c>
      <c r="J3286" s="1">
        <v>47</v>
      </c>
      <c r="K3286" s="1">
        <v>1</v>
      </c>
      <c r="L3286" s="1">
        <v>581</v>
      </c>
      <c r="M3286" s="6">
        <v>0.14000000000000001</v>
      </c>
      <c r="N3286" s="4">
        <v>4200</v>
      </c>
      <c r="O3286" s="4">
        <v>350</v>
      </c>
      <c r="P3286" s="4">
        <v>1000</v>
      </c>
      <c r="Q3286" s="3">
        <v>0.18</v>
      </c>
      <c r="R3286" s="1">
        <v>30</v>
      </c>
      <c r="S3286" s="1">
        <v>0</v>
      </c>
      <c r="T3286" s="1">
        <v>0</v>
      </c>
      <c r="U3286" s="1">
        <v>1</v>
      </c>
      <c r="V3286" s="1">
        <v>15</v>
      </c>
      <c r="W3286" s="1">
        <v>1</v>
      </c>
      <c r="X3286" s="1">
        <v>1</v>
      </c>
      <c r="Y3286" s="1">
        <v>0</v>
      </c>
      <c r="Z3286" s="1">
        <v>4</v>
      </c>
      <c r="AA3286" s="1">
        <v>1</v>
      </c>
      <c r="AB3286" s="1">
        <v>1</v>
      </c>
      <c r="AC3286" s="1">
        <v>0</v>
      </c>
      <c r="AD3286" s="1">
        <v>0</v>
      </c>
      <c r="AE3286" s="1">
        <v>0</v>
      </c>
      <c r="AF3286" s="1">
        <v>0</v>
      </c>
      <c r="AG3286" s="1">
        <v>0</v>
      </c>
      <c r="AH3286" s="1">
        <v>0</v>
      </c>
      <c r="AI3286" s="1">
        <v>0</v>
      </c>
      <c r="AJ3286" s="1" t="s">
        <v>16785</v>
      </c>
      <c r="AK3286" s="1" t="s">
        <v>16786</v>
      </c>
      <c r="AL3286" s="1" t="s">
        <v>16787</v>
      </c>
      <c r="AM3286" s="1" t="s">
        <v>16</v>
      </c>
      <c r="AN3286" s="1" t="s">
        <v>23098</v>
      </c>
      <c r="AO3286" s="1" t="s">
        <v>86</v>
      </c>
      <c r="AP3286" s="1" t="s">
        <v>86</v>
      </c>
      <c r="AQ3286" s="1" t="s">
        <v>14</v>
      </c>
      <c r="AR3286" s="1" t="s">
        <v>30</v>
      </c>
      <c r="AS3286" s="1" t="s">
        <v>23091</v>
      </c>
      <c r="AT3286" s="1" t="s">
        <v>101</v>
      </c>
    </row>
    <row r="3287" spans="1:46" x14ac:dyDescent="0.25">
      <c r="A3287" s="1" t="s">
        <v>22991</v>
      </c>
      <c r="B3287" s="2" t="s">
        <v>23101</v>
      </c>
      <c r="C3287" s="2" t="s">
        <v>23108</v>
      </c>
      <c r="D3287" s="1">
        <v>0</v>
      </c>
      <c r="E3287" s="1">
        <v>0</v>
      </c>
      <c r="F3287" s="1">
        <v>1</v>
      </c>
      <c r="G3287" s="1">
        <v>1</v>
      </c>
      <c r="H3287" s="6">
        <v>1</v>
      </c>
      <c r="I3287">
        <v>0</v>
      </c>
      <c r="J3287" s="1">
        <v>37</v>
      </c>
      <c r="K3287" s="1">
        <v>0</v>
      </c>
      <c r="L3287" s="1">
        <v>623</v>
      </c>
      <c r="M3287" s="6">
        <v>1.61</v>
      </c>
      <c r="N3287" s="4">
        <v>3000</v>
      </c>
      <c r="O3287" s="4">
        <v>250</v>
      </c>
      <c r="P3287" s="4">
        <v>500</v>
      </c>
      <c r="Q3287" s="3">
        <v>0.27</v>
      </c>
      <c r="R3287" s="1">
        <v>24</v>
      </c>
      <c r="S3287" s="1">
        <v>500</v>
      </c>
      <c r="T3287" s="1">
        <v>49</v>
      </c>
      <c r="U3287" s="1">
        <v>1</v>
      </c>
      <c r="V3287" s="1">
        <v>15</v>
      </c>
      <c r="W3287" s="1">
        <v>0</v>
      </c>
      <c r="X3287" s="1">
        <v>0</v>
      </c>
      <c r="Y3287" s="1">
        <v>0</v>
      </c>
      <c r="Z3287" s="1">
        <v>1</v>
      </c>
      <c r="AA3287" s="1">
        <v>1</v>
      </c>
      <c r="AB3287" s="1">
        <v>0</v>
      </c>
      <c r="AC3287" s="1">
        <v>0</v>
      </c>
      <c r="AD3287" s="1">
        <v>0</v>
      </c>
      <c r="AE3287" s="1">
        <v>0</v>
      </c>
      <c r="AF3287" s="1">
        <v>6999</v>
      </c>
      <c r="AG3287" s="1">
        <v>185</v>
      </c>
      <c r="AH3287" s="1">
        <v>0</v>
      </c>
      <c r="AI3287" s="1">
        <v>7184</v>
      </c>
      <c r="AJ3287" s="1" t="s">
        <v>16802</v>
      </c>
      <c r="AK3287" s="1" t="s">
        <v>16803</v>
      </c>
      <c r="AL3287" s="1" t="s">
        <v>16804</v>
      </c>
      <c r="AM3287" s="1" t="s">
        <v>12</v>
      </c>
      <c r="AN3287" s="1" t="s">
        <v>23097</v>
      </c>
      <c r="AO3287" s="1" t="s">
        <v>86</v>
      </c>
      <c r="AP3287" s="1" t="s">
        <v>57</v>
      </c>
      <c r="AQ3287" s="1" t="s">
        <v>25</v>
      </c>
      <c r="AR3287" s="1" t="s">
        <v>30</v>
      </c>
      <c r="AS3287" s="1" t="s">
        <v>23091</v>
      </c>
      <c r="AT3287" s="1" t="s">
        <v>26</v>
      </c>
    </row>
    <row r="3288" spans="1:46" x14ac:dyDescent="0.25">
      <c r="A3288" s="1" t="s">
        <v>20140</v>
      </c>
      <c r="B3288" s="2" t="s">
        <v>23101</v>
      </c>
      <c r="C3288" s="2" t="s">
        <v>23108</v>
      </c>
      <c r="D3288" s="1">
        <v>0</v>
      </c>
      <c r="E3288" s="1">
        <v>0</v>
      </c>
      <c r="F3288" s="1">
        <v>1</v>
      </c>
      <c r="G3288" s="1">
        <v>1</v>
      </c>
      <c r="H3288" s="6">
        <v>1</v>
      </c>
      <c r="I3288">
        <v>1</v>
      </c>
      <c r="J3288" s="1">
        <v>28</v>
      </c>
      <c r="K3288" s="1">
        <v>0</v>
      </c>
      <c r="L3288" s="1">
        <v>698</v>
      </c>
      <c r="M3288" s="6">
        <v>0.48</v>
      </c>
      <c r="N3288" s="4">
        <v>2160</v>
      </c>
      <c r="O3288" s="4">
        <v>128</v>
      </c>
      <c r="P3288" s="4">
        <v>300</v>
      </c>
      <c r="Q3288" s="3">
        <v>0.25</v>
      </c>
      <c r="R3288" s="1">
        <v>24</v>
      </c>
      <c r="S3288" s="1">
        <v>374</v>
      </c>
      <c r="T3288" s="1">
        <v>25</v>
      </c>
      <c r="U3288" s="1">
        <v>0</v>
      </c>
      <c r="V3288" s="1">
        <v>15</v>
      </c>
      <c r="W3288" s="1">
        <v>0</v>
      </c>
      <c r="X3288" s="1">
        <v>0</v>
      </c>
      <c r="Y3288" s="1">
        <v>1</v>
      </c>
      <c r="Z3288" s="1">
        <v>2</v>
      </c>
      <c r="AA3288" s="1">
        <v>0</v>
      </c>
      <c r="AB3288" s="1">
        <v>1</v>
      </c>
      <c r="AC3288" s="1">
        <v>875</v>
      </c>
      <c r="AD3288" s="1">
        <v>95</v>
      </c>
      <c r="AE3288" s="1">
        <v>0</v>
      </c>
      <c r="AF3288" s="1">
        <v>250</v>
      </c>
      <c r="AG3288" s="1">
        <v>0</v>
      </c>
      <c r="AH3288" s="1">
        <v>0</v>
      </c>
      <c r="AI3288" s="1">
        <v>1220</v>
      </c>
      <c r="AJ3288" s="1" t="s">
        <v>9153</v>
      </c>
      <c r="AK3288" s="1" t="s">
        <v>9154</v>
      </c>
      <c r="AL3288" s="1" t="s">
        <v>9155</v>
      </c>
      <c r="AM3288" s="1" t="s">
        <v>16</v>
      </c>
      <c r="AN3288" s="1" t="s">
        <v>23097</v>
      </c>
      <c r="AO3288" s="1" t="s">
        <v>364</v>
      </c>
      <c r="AP3288" s="1" t="s">
        <v>57</v>
      </c>
      <c r="AQ3288" s="1" t="s">
        <v>25</v>
      </c>
      <c r="AR3288" s="1" t="s">
        <v>19</v>
      </c>
      <c r="AS3288" s="1" t="s">
        <v>23090</v>
      </c>
      <c r="AT3288" s="1" t="s">
        <v>101</v>
      </c>
    </row>
    <row r="3289" spans="1:46" x14ac:dyDescent="0.25">
      <c r="A3289" s="1" t="s">
        <v>20153</v>
      </c>
      <c r="B3289" s="2" t="s">
        <v>23101</v>
      </c>
      <c r="C3289" s="2" t="s">
        <v>23108</v>
      </c>
      <c r="D3289" s="1">
        <v>0</v>
      </c>
      <c r="E3289" s="1">
        <v>2</v>
      </c>
      <c r="F3289" s="1">
        <v>2</v>
      </c>
      <c r="G3289" s="1">
        <v>4</v>
      </c>
      <c r="H3289" s="6">
        <v>0.5</v>
      </c>
      <c r="I3289">
        <v>1</v>
      </c>
      <c r="J3289" s="1">
        <v>48</v>
      </c>
      <c r="K3289" s="1">
        <v>1</v>
      </c>
      <c r="L3289" s="1">
        <v>655</v>
      </c>
      <c r="M3289" s="6">
        <v>0.45</v>
      </c>
      <c r="N3289" s="4">
        <v>4000</v>
      </c>
      <c r="O3289" s="4">
        <v>300</v>
      </c>
      <c r="P3289" s="4">
        <v>500</v>
      </c>
      <c r="Q3289" s="3">
        <v>0.3</v>
      </c>
      <c r="R3289" s="1">
        <v>24</v>
      </c>
      <c r="S3289" s="1">
        <v>500</v>
      </c>
      <c r="T3289" s="1">
        <v>47</v>
      </c>
      <c r="U3289" s="1">
        <v>0</v>
      </c>
      <c r="V3289" s="1">
        <v>15</v>
      </c>
      <c r="W3289" s="1">
        <v>0</v>
      </c>
      <c r="X3289" s="1">
        <v>0</v>
      </c>
      <c r="Y3289" s="1">
        <v>0</v>
      </c>
      <c r="Z3289" s="1">
        <v>5</v>
      </c>
      <c r="AA3289" s="1">
        <v>1</v>
      </c>
      <c r="AB3289" s="1">
        <v>1</v>
      </c>
      <c r="AC3289" s="1">
        <v>0</v>
      </c>
      <c r="AD3289" s="1">
        <v>1210</v>
      </c>
      <c r="AE3289" s="1">
        <v>0</v>
      </c>
      <c r="AF3289" s="1">
        <v>410</v>
      </c>
      <c r="AG3289" s="1">
        <v>0</v>
      </c>
      <c r="AH3289" s="1">
        <v>700</v>
      </c>
      <c r="AI3289" s="1">
        <v>2320</v>
      </c>
      <c r="AJ3289" s="1" t="s">
        <v>9189</v>
      </c>
      <c r="AK3289" s="1" t="s">
        <v>9190</v>
      </c>
      <c r="AL3289" s="1" t="s">
        <v>9191</v>
      </c>
      <c r="AM3289" s="1" t="s">
        <v>16</v>
      </c>
      <c r="AN3289" s="1" t="s">
        <v>23098</v>
      </c>
      <c r="AO3289" s="1" t="s">
        <v>364</v>
      </c>
      <c r="AP3289" s="1" t="s">
        <v>57</v>
      </c>
      <c r="AQ3289" s="1" t="s">
        <v>25</v>
      </c>
      <c r="AR3289" s="1" t="s">
        <v>30</v>
      </c>
      <c r="AS3289" s="1" t="s">
        <v>23091</v>
      </c>
      <c r="AT3289" s="1" t="s">
        <v>101</v>
      </c>
    </row>
    <row r="3290" spans="1:46" x14ac:dyDescent="0.25">
      <c r="A3290" s="1" t="s">
        <v>19573</v>
      </c>
      <c r="B3290" s="2" t="s">
        <v>23101</v>
      </c>
      <c r="C3290" s="2" t="s">
        <v>23108</v>
      </c>
      <c r="D3290" s="1">
        <v>1</v>
      </c>
      <c r="E3290" s="1">
        <v>1</v>
      </c>
      <c r="F3290" s="1">
        <v>1</v>
      </c>
      <c r="G3290" s="1">
        <v>3</v>
      </c>
      <c r="H3290" s="6">
        <v>0.33333333333333331</v>
      </c>
      <c r="I3290">
        <v>1</v>
      </c>
      <c r="J3290" s="1">
        <v>30</v>
      </c>
      <c r="K3290" s="1">
        <v>1</v>
      </c>
      <c r="L3290" s="1">
        <v>599</v>
      </c>
      <c r="M3290" s="6">
        <v>0.06</v>
      </c>
      <c r="N3290" s="4">
        <v>1200</v>
      </c>
      <c r="O3290" s="4">
        <v>100</v>
      </c>
      <c r="P3290" s="4">
        <v>100</v>
      </c>
      <c r="Q3290" s="3">
        <v>0.18</v>
      </c>
      <c r="R3290" s="1">
        <v>24</v>
      </c>
      <c r="S3290" s="1">
        <v>100</v>
      </c>
      <c r="T3290" s="1">
        <v>12</v>
      </c>
      <c r="U3290" s="1">
        <v>1</v>
      </c>
      <c r="V3290" s="1">
        <v>15</v>
      </c>
      <c r="W3290" s="1">
        <v>0</v>
      </c>
      <c r="X3290" s="1">
        <v>1</v>
      </c>
      <c r="Y3290" s="1">
        <v>0</v>
      </c>
      <c r="Z3290" s="1">
        <v>2</v>
      </c>
      <c r="AA3290" s="1">
        <v>0</v>
      </c>
      <c r="AB3290" s="1">
        <v>1</v>
      </c>
      <c r="AC3290" s="1">
        <v>87</v>
      </c>
      <c r="AD3290" s="1">
        <v>0</v>
      </c>
      <c r="AE3290" s="1">
        <v>0</v>
      </c>
      <c r="AF3290" s="1">
        <v>0</v>
      </c>
      <c r="AG3290" s="1">
        <v>0</v>
      </c>
      <c r="AH3290" s="1">
        <v>0</v>
      </c>
      <c r="AI3290" s="1">
        <v>87</v>
      </c>
      <c r="AJ3290" s="1" t="s">
        <v>7577</v>
      </c>
      <c r="AK3290" s="1" t="s">
        <v>7578</v>
      </c>
      <c r="AL3290" s="1" t="s">
        <v>7579</v>
      </c>
      <c r="AM3290" s="1" t="s">
        <v>16</v>
      </c>
      <c r="AN3290" s="1" t="s">
        <v>23098</v>
      </c>
      <c r="AO3290" s="1" t="s">
        <v>86</v>
      </c>
      <c r="AP3290" s="1" t="s">
        <v>57</v>
      </c>
      <c r="AQ3290" s="1" t="s">
        <v>14</v>
      </c>
      <c r="AR3290" s="1" t="s">
        <v>30</v>
      </c>
      <c r="AS3290" s="1" t="s">
        <v>23090</v>
      </c>
      <c r="AT3290" s="1" t="s">
        <v>101</v>
      </c>
    </row>
    <row r="3291" spans="1:46" x14ac:dyDescent="0.25">
      <c r="A3291" s="1" t="s">
        <v>21256</v>
      </c>
      <c r="B3291" s="2" t="s">
        <v>23101</v>
      </c>
      <c r="C3291" s="2" t="s">
        <v>23108</v>
      </c>
      <c r="D3291" s="1">
        <v>0</v>
      </c>
      <c r="E3291" s="1">
        <v>2</v>
      </c>
      <c r="F3291" s="1">
        <v>2</v>
      </c>
      <c r="G3291" s="1">
        <v>4</v>
      </c>
      <c r="H3291" s="6">
        <v>0.5</v>
      </c>
      <c r="I3291">
        <v>0</v>
      </c>
      <c r="J3291" s="1">
        <v>36</v>
      </c>
      <c r="K3291" s="1">
        <v>0</v>
      </c>
      <c r="L3291" s="1">
        <v>566</v>
      </c>
      <c r="M3291" s="6">
        <v>0.6</v>
      </c>
      <c r="N3291" s="4">
        <v>4500</v>
      </c>
      <c r="O3291" s="4">
        <v>370</v>
      </c>
      <c r="P3291" s="4">
        <v>500</v>
      </c>
      <c r="Q3291" s="3">
        <v>0.3</v>
      </c>
      <c r="R3291" s="1">
        <v>12</v>
      </c>
      <c r="S3291" s="1">
        <v>500</v>
      </c>
      <c r="T3291" s="1">
        <v>39</v>
      </c>
      <c r="U3291" s="1">
        <v>1</v>
      </c>
      <c r="V3291" s="1">
        <v>15</v>
      </c>
      <c r="W3291" s="1">
        <v>0</v>
      </c>
      <c r="X3291" s="1">
        <v>0</v>
      </c>
      <c r="Y3291" s="1">
        <v>1</v>
      </c>
      <c r="Z3291" s="1">
        <v>2</v>
      </c>
      <c r="AA3291" s="1">
        <v>0</v>
      </c>
      <c r="AB3291" s="1">
        <v>0</v>
      </c>
      <c r="AC3291" s="1">
        <v>0</v>
      </c>
      <c r="AD3291" s="1">
        <v>0</v>
      </c>
      <c r="AE3291" s="1">
        <v>0</v>
      </c>
      <c r="AF3291" s="1">
        <v>1879</v>
      </c>
      <c r="AG3291" s="1">
        <v>0</v>
      </c>
      <c r="AH3291" s="1">
        <v>1300</v>
      </c>
      <c r="AI3291" s="1">
        <v>3179</v>
      </c>
      <c r="AJ3291" s="1" t="s">
        <v>12177</v>
      </c>
      <c r="AK3291" s="1" t="s">
        <v>12178</v>
      </c>
      <c r="AL3291" s="1" t="s">
        <v>12179</v>
      </c>
      <c r="AM3291" s="1" t="s">
        <v>12</v>
      </c>
      <c r="AN3291" s="1" t="s">
        <v>23097</v>
      </c>
      <c r="AO3291" s="1" t="s">
        <v>86</v>
      </c>
      <c r="AP3291" s="1" t="s">
        <v>57</v>
      </c>
      <c r="AQ3291" s="1" t="s">
        <v>25</v>
      </c>
      <c r="AR3291" s="1" t="s">
        <v>19</v>
      </c>
      <c r="AS3291" s="1" t="s">
        <v>23090</v>
      </c>
      <c r="AT3291" s="1" t="s">
        <v>26</v>
      </c>
    </row>
    <row r="3292" spans="1:46" x14ac:dyDescent="0.25">
      <c r="A3292" s="1" t="s">
        <v>21852</v>
      </c>
      <c r="B3292" s="2" t="s">
        <v>23101</v>
      </c>
      <c r="C3292" s="2" t="s">
        <v>23108</v>
      </c>
      <c r="D3292" s="1">
        <v>1</v>
      </c>
      <c r="E3292" s="1">
        <v>2</v>
      </c>
      <c r="F3292" s="1">
        <v>4</v>
      </c>
      <c r="G3292" s="1">
        <v>7</v>
      </c>
      <c r="H3292" s="6">
        <v>0.5714285714285714</v>
      </c>
      <c r="I3292">
        <v>1</v>
      </c>
      <c r="J3292" s="1">
        <v>30</v>
      </c>
      <c r="K3292" s="1">
        <v>0</v>
      </c>
      <c r="L3292" s="1">
        <v>508</v>
      </c>
      <c r="M3292" s="6">
        <v>0.5</v>
      </c>
      <c r="N3292" s="4">
        <v>2000</v>
      </c>
      <c r="O3292" s="4">
        <v>175</v>
      </c>
      <c r="P3292" s="4">
        <v>200</v>
      </c>
      <c r="Q3292" s="3">
        <v>0.28999999999999998</v>
      </c>
      <c r="R3292" s="1">
        <v>24</v>
      </c>
      <c r="S3292" s="1">
        <v>200</v>
      </c>
      <c r="T3292" s="1">
        <v>18</v>
      </c>
      <c r="U3292" s="1">
        <v>1</v>
      </c>
      <c r="V3292" s="1">
        <v>15</v>
      </c>
      <c r="W3292" s="1">
        <v>0</v>
      </c>
      <c r="X3292" s="1">
        <v>1</v>
      </c>
      <c r="Y3292" s="1">
        <v>1</v>
      </c>
      <c r="Z3292" s="1">
        <v>1</v>
      </c>
      <c r="AA3292" s="1">
        <v>1</v>
      </c>
      <c r="AB3292" s="1">
        <v>1</v>
      </c>
      <c r="AC3292" s="1">
        <v>0</v>
      </c>
      <c r="AD3292" s="1">
        <v>0</v>
      </c>
      <c r="AE3292" s="1">
        <v>530</v>
      </c>
      <c r="AF3292" s="1">
        <v>0</v>
      </c>
      <c r="AG3292" s="1">
        <v>4</v>
      </c>
      <c r="AH3292" s="1">
        <v>950</v>
      </c>
      <c r="AI3292" s="1">
        <v>1484</v>
      </c>
      <c r="AJ3292" s="1" t="s">
        <v>7138</v>
      </c>
      <c r="AK3292" s="1" t="s">
        <v>13770</v>
      </c>
      <c r="AL3292" s="1" t="s">
        <v>13771</v>
      </c>
      <c r="AM3292" s="1" t="s">
        <v>16</v>
      </c>
      <c r="AN3292" s="1" t="s">
        <v>23097</v>
      </c>
      <c r="AO3292" s="1" t="s">
        <v>86</v>
      </c>
      <c r="AP3292" s="1" t="s">
        <v>57</v>
      </c>
      <c r="AQ3292" s="1" t="s">
        <v>14</v>
      </c>
      <c r="AR3292" s="1" t="s">
        <v>19</v>
      </c>
      <c r="AS3292" s="1" t="s">
        <v>23091</v>
      </c>
      <c r="AT3292" s="1" t="s">
        <v>101</v>
      </c>
    </row>
    <row r="3293" spans="1:46" x14ac:dyDescent="0.25">
      <c r="A3293" s="1" t="s">
        <v>20172</v>
      </c>
      <c r="B3293" s="2" t="s">
        <v>23101</v>
      </c>
      <c r="C3293" s="2" t="s">
        <v>23108</v>
      </c>
      <c r="D3293" s="1">
        <v>0</v>
      </c>
      <c r="E3293" s="1">
        <v>0</v>
      </c>
      <c r="F3293" s="1">
        <v>1</v>
      </c>
      <c r="G3293" s="1">
        <v>1</v>
      </c>
      <c r="H3293" s="6">
        <v>1</v>
      </c>
      <c r="I3293">
        <v>0</v>
      </c>
      <c r="J3293" s="1">
        <v>32</v>
      </c>
      <c r="K3293" s="1">
        <v>0</v>
      </c>
      <c r="L3293" s="1">
        <v>768</v>
      </c>
      <c r="M3293" s="6">
        <v>0.45</v>
      </c>
      <c r="N3293" s="4">
        <v>2250</v>
      </c>
      <c r="O3293" s="4">
        <v>185</v>
      </c>
      <c r="P3293" s="4">
        <v>300</v>
      </c>
      <c r="Q3293" s="3">
        <v>0.25</v>
      </c>
      <c r="R3293" s="1">
        <v>24</v>
      </c>
      <c r="S3293" s="1">
        <v>300</v>
      </c>
      <c r="T3293" s="1">
        <v>28</v>
      </c>
      <c r="U3293" s="1">
        <v>1</v>
      </c>
      <c r="V3293" s="1">
        <v>15</v>
      </c>
      <c r="W3293" s="1">
        <v>0</v>
      </c>
      <c r="X3293" s="1">
        <v>0</v>
      </c>
      <c r="Y3293" s="1">
        <v>1</v>
      </c>
      <c r="Z3293" s="1">
        <v>0</v>
      </c>
      <c r="AA3293" s="1">
        <v>1</v>
      </c>
      <c r="AB3293" s="1">
        <v>0</v>
      </c>
      <c r="AC3293" s="1">
        <v>847</v>
      </c>
      <c r="AD3293" s="1">
        <v>0</v>
      </c>
      <c r="AE3293" s="1">
        <v>700</v>
      </c>
      <c r="AF3293" s="1">
        <v>0</v>
      </c>
      <c r="AG3293" s="1">
        <v>390</v>
      </c>
      <c r="AH3293" s="1">
        <v>0</v>
      </c>
      <c r="AI3293" s="1">
        <v>1937</v>
      </c>
      <c r="AJ3293" s="1" t="s">
        <v>9243</v>
      </c>
      <c r="AK3293" s="1" t="s">
        <v>9244</v>
      </c>
      <c r="AL3293" s="1" t="s">
        <v>9245</v>
      </c>
      <c r="AM3293" s="1" t="s">
        <v>12</v>
      </c>
      <c r="AN3293" s="1" t="s">
        <v>23097</v>
      </c>
      <c r="AO3293" s="1" t="s">
        <v>86</v>
      </c>
      <c r="AP3293" s="1" t="s">
        <v>57</v>
      </c>
      <c r="AQ3293" s="1" t="s">
        <v>25</v>
      </c>
      <c r="AR3293" s="1" t="s">
        <v>19</v>
      </c>
      <c r="AS3293" s="1" t="s">
        <v>23091</v>
      </c>
      <c r="AT3293" s="1" t="s">
        <v>26</v>
      </c>
    </row>
    <row r="3294" spans="1:46" x14ac:dyDescent="0.25">
      <c r="A3294" s="1" t="s">
        <v>17708</v>
      </c>
      <c r="B3294" s="2" t="s">
        <v>23101</v>
      </c>
      <c r="C3294" s="2" t="s">
        <v>23109</v>
      </c>
      <c r="D3294" s="1">
        <v>1</v>
      </c>
      <c r="E3294" s="1">
        <v>0</v>
      </c>
      <c r="F3294" s="1">
        <v>1</v>
      </c>
      <c r="G3294" s="1">
        <v>2</v>
      </c>
      <c r="H3294" s="6">
        <v>0.5</v>
      </c>
      <c r="I3294">
        <v>0</v>
      </c>
      <c r="J3294" s="1">
        <v>32</v>
      </c>
      <c r="K3294" s="1">
        <v>0</v>
      </c>
      <c r="L3294" s="1">
        <v>600</v>
      </c>
      <c r="M3294" s="6">
        <v>0.62</v>
      </c>
      <c r="N3294" s="4">
        <v>2000</v>
      </c>
      <c r="O3294" s="4">
        <v>153</v>
      </c>
      <c r="P3294" s="4">
        <v>500</v>
      </c>
      <c r="Q3294" s="3">
        <v>0.3</v>
      </c>
      <c r="R3294" s="1">
        <v>24</v>
      </c>
      <c r="S3294" s="1">
        <v>500</v>
      </c>
      <c r="T3294" s="1">
        <v>52</v>
      </c>
      <c r="U3294" s="1">
        <v>1</v>
      </c>
      <c r="V3294" s="1">
        <v>15</v>
      </c>
      <c r="W3294" s="1">
        <v>0</v>
      </c>
      <c r="X3294" s="1">
        <v>0</v>
      </c>
      <c r="Y3294" s="1">
        <v>1</v>
      </c>
      <c r="Z3294" s="1">
        <v>3</v>
      </c>
      <c r="AA3294" s="1">
        <v>0</v>
      </c>
      <c r="AB3294" s="1">
        <v>0</v>
      </c>
      <c r="AC3294" s="1">
        <v>273</v>
      </c>
      <c r="AD3294" s="1">
        <v>500</v>
      </c>
      <c r="AE3294" s="1">
        <v>0</v>
      </c>
      <c r="AF3294" s="1">
        <v>441</v>
      </c>
      <c r="AG3294" s="1">
        <v>0</v>
      </c>
      <c r="AH3294" s="1">
        <v>300</v>
      </c>
      <c r="AI3294" s="1">
        <v>1514</v>
      </c>
      <c r="AJ3294" s="1" t="s">
        <v>2200</v>
      </c>
      <c r="AK3294" s="1" t="s">
        <v>2201</v>
      </c>
      <c r="AL3294" s="1" t="s">
        <v>2202</v>
      </c>
      <c r="AM3294" s="1" t="s">
        <v>12</v>
      </c>
      <c r="AN3294" s="1" t="s">
        <v>23097</v>
      </c>
      <c r="AO3294" s="1" t="s">
        <v>86</v>
      </c>
      <c r="AP3294" s="1" t="s">
        <v>57</v>
      </c>
      <c r="AQ3294" s="1" t="s">
        <v>25</v>
      </c>
      <c r="AR3294" s="1" t="s">
        <v>19</v>
      </c>
      <c r="AS3294" s="1" t="s">
        <v>23090</v>
      </c>
      <c r="AT3294" s="1" t="s">
        <v>26</v>
      </c>
    </row>
    <row r="3295" spans="1:46" x14ac:dyDescent="0.25">
      <c r="A3295" s="1" t="s">
        <v>21872</v>
      </c>
      <c r="B3295" s="2" t="s">
        <v>23101</v>
      </c>
      <c r="C3295" s="2" t="s">
        <v>23109</v>
      </c>
      <c r="D3295" s="1">
        <v>1</v>
      </c>
      <c r="E3295" s="1">
        <v>0</v>
      </c>
      <c r="F3295" s="1">
        <v>1</v>
      </c>
      <c r="G3295" s="1">
        <v>2</v>
      </c>
      <c r="H3295" s="6">
        <v>0.5</v>
      </c>
      <c r="I3295">
        <v>0</v>
      </c>
      <c r="J3295" s="1">
        <v>28</v>
      </c>
      <c r="K3295" s="1">
        <v>1</v>
      </c>
      <c r="L3295" s="1">
        <v>612</v>
      </c>
      <c r="M3295" s="6">
        <v>0.65</v>
      </c>
      <c r="N3295" s="4">
        <v>2400</v>
      </c>
      <c r="O3295" s="4">
        <v>200</v>
      </c>
      <c r="P3295" s="4">
        <v>249</v>
      </c>
      <c r="Q3295" s="3">
        <v>0.2</v>
      </c>
      <c r="R3295" s="1">
        <v>6</v>
      </c>
      <c r="S3295" s="1">
        <v>249</v>
      </c>
      <c r="T3295" s="1">
        <v>24</v>
      </c>
      <c r="U3295" s="1">
        <v>1</v>
      </c>
      <c r="V3295" s="1">
        <v>15</v>
      </c>
      <c r="W3295" s="1">
        <v>0</v>
      </c>
      <c r="X3295" s="1">
        <v>0</v>
      </c>
      <c r="Y3295" s="1">
        <v>1</v>
      </c>
      <c r="Z3295" s="1">
        <v>4</v>
      </c>
      <c r="AA3295" s="1">
        <v>0</v>
      </c>
      <c r="AB3295" s="1">
        <v>0</v>
      </c>
      <c r="AC3295" s="1">
        <v>0</v>
      </c>
      <c r="AD3295" s="1">
        <v>0</v>
      </c>
      <c r="AE3295" s="1">
        <v>0</v>
      </c>
      <c r="AF3295" s="1">
        <v>1347</v>
      </c>
      <c r="AG3295" s="1">
        <v>0</v>
      </c>
      <c r="AH3295" s="1">
        <v>400</v>
      </c>
      <c r="AI3295" s="1">
        <v>1747</v>
      </c>
      <c r="AJ3295" s="1" t="s">
        <v>500</v>
      </c>
      <c r="AK3295" s="1" t="s">
        <v>13827</v>
      </c>
      <c r="AL3295" s="1" t="s">
        <v>13828</v>
      </c>
      <c r="AM3295" s="1" t="s">
        <v>12</v>
      </c>
      <c r="AN3295" s="1" t="s">
        <v>23098</v>
      </c>
      <c r="AO3295" s="1" t="s">
        <v>86</v>
      </c>
      <c r="AP3295" s="1" t="s">
        <v>57</v>
      </c>
      <c r="AQ3295" s="1" t="s">
        <v>25</v>
      </c>
      <c r="AR3295" s="1" t="s">
        <v>19</v>
      </c>
      <c r="AS3295" s="1" t="s">
        <v>23090</v>
      </c>
      <c r="AT3295" s="1" t="s">
        <v>26</v>
      </c>
    </row>
    <row r="3296" spans="1:46" x14ac:dyDescent="0.25">
      <c r="A3296" s="1" t="s">
        <v>19017</v>
      </c>
      <c r="B3296" s="2" t="s">
        <v>23101</v>
      </c>
      <c r="C3296" s="2" t="s">
        <v>23109</v>
      </c>
      <c r="D3296" s="1">
        <v>0</v>
      </c>
      <c r="E3296" s="1">
        <v>0</v>
      </c>
      <c r="F3296" s="1">
        <v>1</v>
      </c>
      <c r="G3296" s="1">
        <v>1</v>
      </c>
      <c r="H3296" s="6">
        <v>1</v>
      </c>
      <c r="I3296">
        <v>0</v>
      </c>
      <c r="J3296" s="1">
        <v>33</v>
      </c>
      <c r="K3296" s="1">
        <v>1</v>
      </c>
      <c r="L3296" s="1">
        <v>568</v>
      </c>
      <c r="M3296" s="6">
        <v>0.37</v>
      </c>
      <c r="N3296" s="4">
        <v>3000</v>
      </c>
      <c r="O3296" s="4">
        <v>190</v>
      </c>
      <c r="P3296" s="4">
        <v>500</v>
      </c>
      <c r="Q3296" s="3">
        <v>0.24</v>
      </c>
      <c r="R3296" s="1">
        <v>24</v>
      </c>
      <c r="S3296" s="1">
        <v>500</v>
      </c>
      <c r="T3296" s="1">
        <v>53</v>
      </c>
      <c r="U3296" s="1">
        <v>0</v>
      </c>
      <c r="V3296" s="1">
        <v>15</v>
      </c>
      <c r="W3296" s="1">
        <v>1</v>
      </c>
      <c r="X3296" s="1">
        <v>0</v>
      </c>
      <c r="Y3296" s="1">
        <v>0</v>
      </c>
      <c r="Z3296" s="1">
        <v>2</v>
      </c>
      <c r="AA3296" s="1">
        <v>0</v>
      </c>
      <c r="AB3296" s="1">
        <v>0</v>
      </c>
      <c r="AC3296" s="1">
        <v>512</v>
      </c>
      <c r="AD3296" s="1">
        <v>0</v>
      </c>
      <c r="AE3296" s="1">
        <v>0</v>
      </c>
      <c r="AF3296" s="1">
        <v>0</v>
      </c>
      <c r="AG3296" s="1">
        <v>0</v>
      </c>
      <c r="AH3296" s="1">
        <v>457</v>
      </c>
      <c r="AI3296" s="1">
        <v>969</v>
      </c>
      <c r="AJ3296" s="1" t="s">
        <v>6030</v>
      </c>
      <c r="AK3296" s="1" t="s">
        <v>6031</v>
      </c>
      <c r="AL3296" s="1" t="s">
        <v>6032</v>
      </c>
      <c r="AM3296" s="1" t="s">
        <v>12</v>
      </c>
      <c r="AN3296" s="1" t="s">
        <v>23098</v>
      </c>
      <c r="AO3296" s="1" t="s">
        <v>364</v>
      </c>
      <c r="AP3296" s="1" t="s">
        <v>86</v>
      </c>
      <c r="AQ3296" s="1" t="s">
        <v>25</v>
      </c>
      <c r="AR3296" s="1" t="s">
        <v>30</v>
      </c>
      <c r="AS3296" s="1" t="s">
        <v>23090</v>
      </c>
      <c r="AT3296" s="1" t="s">
        <v>26</v>
      </c>
    </row>
    <row r="3297" spans="1:46" x14ac:dyDescent="0.25">
      <c r="A3297" s="1" t="s">
        <v>17726</v>
      </c>
      <c r="B3297" s="2" t="s">
        <v>23101</v>
      </c>
      <c r="C3297" s="2" t="s">
        <v>23109</v>
      </c>
      <c r="D3297" s="1">
        <v>0</v>
      </c>
      <c r="E3297" s="1">
        <v>0</v>
      </c>
      <c r="F3297" s="1">
        <v>1</v>
      </c>
      <c r="G3297" s="1">
        <v>1</v>
      </c>
      <c r="H3297" s="6">
        <v>1</v>
      </c>
      <c r="I3297">
        <v>1</v>
      </c>
      <c r="J3297" s="1">
        <v>25</v>
      </c>
      <c r="K3297" s="1">
        <v>1</v>
      </c>
      <c r="L3297" s="1">
        <v>492</v>
      </c>
      <c r="M3297" s="6">
        <v>0.11</v>
      </c>
      <c r="N3297" s="4">
        <v>1300</v>
      </c>
      <c r="O3297" s="4">
        <v>120</v>
      </c>
      <c r="P3297" s="4">
        <v>100</v>
      </c>
      <c r="Q3297" s="3">
        <v>0.25</v>
      </c>
      <c r="R3297" s="1">
        <v>24</v>
      </c>
      <c r="S3297" s="1">
        <v>100</v>
      </c>
      <c r="T3297" s="1">
        <v>13</v>
      </c>
      <c r="U3297" s="1">
        <v>1</v>
      </c>
      <c r="V3297" s="1">
        <v>15</v>
      </c>
      <c r="W3297" s="1">
        <v>0</v>
      </c>
      <c r="X3297" s="1">
        <v>0</v>
      </c>
      <c r="Y3297" s="1">
        <v>1</v>
      </c>
      <c r="Z3297" s="1">
        <v>3</v>
      </c>
      <c r="AA3297" s="1">
        <v>0</v>
      </c>
      <c r="AB3297" s="1">
        <v>1</v>
      </c>
      <c r="AC3297" s="1">
        <v>0</v>
      </c>
      <c r="AD3297" s="1">
        <v>0</v>
      </c>
      <c r="AE3297" s="1">
        <v>0</v>
      </c>
      <c r="AF3297" s="1">
        <v>172</v>
      </c>
      <c r="AG3297" s="1">
        <v>0</v>
      </c>
      <c r="AH3297" s="1">
        <v>0</v>
      </c>
      <c r="AI3297" s="1">
        <v>172</v>
      </c>
      <c r="AJ3297" s="1" t="s">
        <v>2252</v>
      </c>
      <c r="AK3297" s="1" t="s">
        <v>2253</v>
      </c>
      <c r="AL3297" s="1" t="s">
        <v>2254</v>
      </c>
      <c r="AM3297" s="1" t="s">
        <v>16</v>
      </c>
      <c r="AN3297" s="1" t="s">
        <v>23098</v>
      </c>
      <c r="AO3297" s="1" t="s">
        <v>86</v>
      </c>
      <c r="AP3297" s="1" t="s">
        <v>57</v>
      </c>
      <c r="AQ3297" s="1" t="s">
        <v>25</v>
      </c>
      <c r="AR3297" s="1" t="s">
        <v>19</v>
      </c>
      <c r="AS3297" s="1" t="s">
        <v>23090</v>
      </c>
      <c r="AT3297" s="1" t="s">
        <v>101</v>
      </c>
    </row>
    <row r="3298" spans="1:46" x14ac:dyDescent="0.25">
      <c r="A3298" s="1" t="s">
        <v>17727</v>
      </c>
      <c r="B3298" s="2" t="s">
        <v>23101</v>
      </c>
      <c r="C3298" s="2" t="s">
        <v>23109</v>
      </c>
      <c r="D3298" s="1">
        <v>0</v>
      </c>
      <c r="E3298" s="1">
        <v>0</v>
      </c>
      <c r="F3298" s="1">
        <v>1</v>
      </c>
      <c r="G3298" s="1">
        <v>1</v>
      </c>
      <c r="H3298" s="6">
        <v>1</v>
      </c>
      <c r="I3298">
        <v>1</v>
      </c>
      <c r="J3298" s="1">
        <v>23</v>
      </c>
      <c r="K3298" s="1">
        <v>0</v>
      </c>
      <c r="L3298" s="1">
        <v>600</v>
      </c>
      <c r="M3298" s="6">
        <v>0.24</v>
      </c>
      <c r="N3298" s="4">
        <v>2500</v>
      </c>
      <c r="O3298" s="4">
        <v>180</v>
      </c>
      <c r="P3298" s="4">
        <v>300</v>
      </c>
      <c r="Q3298" s="3">
        <v>0.32</v>
      </c>
      <c r="R3298" s="1">
        <v>24</v>
      </c>
      <c r="S3298" s="1">
        <v>300</v>
      </c>
      <c r="T3298" s="1">
        <v>29</v>
      </c>
      <c r="U3298" s="1">
        <v>1</v>
      </c>
      <c r="V3298" s="1">
        <v>15</v>
      </c>
      <c r="W3298" s="1">
        <v>0</v>
      </c>
      <c r="X3298" s="1">
        <v>0</v>
      </c>
      <c r="Y3298" s="1">
        <v>0</v>
      </c>
      <c r="Z3298" s="1">
        <v>4</v>
      </c>
      <c r="AA3298" s="1">
        <v>0</v>
      </c>
      <c r="AB3298" s="1">
        <v>1</v>
      </c>
      <c r="AC3298" s="1">
        <v>0</v>
      </c>
      <c r="AD3298" s="1">
        <v>0</v>
      </c>
      <c r="AE3298" s="1">
        <v>0</v>
      </c>
      <c r="AF3298" s="1">
        <v>525</v>
      </c>
      <c r="AG3298" s="1">
        <v>0</v>
      </c>
      <c r="AH3298" s="1">
        <v>0</v>
      </c>
      <c r="AI3298" s="1">
        <v>525</v>
      </c>
      <c r="AJ3298" s="1" t="s">
        <v>2255</v>
      </c>
      <c r="AK3298" s="1" t="s">
        <v>2256</v>
      </c>
      <c r="AL3298" s="1" t="s">
        <v>2257</v>
      </c>
      <c r="AM3298" s="1" t="s">
        <v>16</v>
      </c>
      <c r="AN3298" s="1" t="s">
        <v>23097</v>
      </c>
      <c r="AO3298" s="1" t="s">
        <v>86</v>
      </c>
      <c r="AP3298" s="1" t="s">
        <v>57</v>
      </c>
      <c r="AQ3298" s="1" t="s">
        <v>25</v>
      </c>
      <c r="AR3298" s="1" t="s">
        <v>30</v>
      </c>
      <c r="AS3298" s="1" t="s">
        <v>23090</v>
      </c>
      <c r="AT3298" s="1" t="s">
        <v>101</v>
      </c>
    </row>
    <row r="3299" spans="1:46" x14ac:dyDescent="0.25">
      <c r="A3299" s="1" t="s">
        <v>17728</v>
      </c>
      <c r="B3299" s="2" t="s">
        <v>23101</v>
      </c>
      <c r="C3299" s="2" t="s">
        <v>23109</v>
      </c>
      <c r="D3299" s="1">
        <v>0</v>
      </c>
      <c r="E3299" s="1">
        <v>0</v>
      </c>
      <c r="F3299" s="1">
        <v>1</v>
      </c>
      <c r="G3299" s="1">
        <v>1</v>
      </c>
      <c r="H3299" s="6">
        <v>1</v>
      </c>
      <c r="I3299">
        <v>0</v>
      </c>
      <c r="J3299" s="1">
        <v>29</v>
      </c>
      <c r="K3299" s="1">
        <v>1</v>
      </c>
      <c r="L3299" s="1">
        <v>600</v>
      </c>
      <c r="M3299" s="6">
        <v>0.39</v>
      </c>
      <c r="N3299" s="4">
        <v>2450</v>
      </c>
      <c r="O3299" s="4">
        <v>180</v>
      </c>
      <c r="P3299" s="4">
        <v>300</v>
      </c>
      <c r="Q3299" s="3">
        <v>0.35</v>
      </c>
      <c r="R3299" s="1">
        <v>18</v>
      </c>
      <c r="S3299" s="1">
        <v>300</v>
      </c>
      <c r="T3299" s="1">
        <v>37</v>
      </c>
      <c r="U3299" s="1">
        <v>1</v>
      </c>
      <c r="V3299" s="1">
        <v>15</v>
      </c>
      <c r="W3299" s="1">
        <v>0</v>
      </c>
      <c r="X3299" s="1">
        <v>0</v>
      </c>
      <c r="Y3299" s="1">
        <v>1</v>
      </c>
      <c r="Z3299" s="1">
        <v>4</v>
      </c>
      <c r="AA3299" s="1">
        <v>0</v>
      </c>
      <c r="AB3299" s="1">
        <v>0</v>
      </c>
      <c r="AC3299" s="1">
        <v>0</v>
      </c>
      <c r="AD3299" s="1">
        <v>0</v>
      </c>
      <c r="AE3299" s="1">
        <v>0</v>
      </c>
      <c r="AF3299" s="1">
        <v>943</v>
      </c>
      <c r="AG3299" s="1">
        <v>0</v>
      </c>
      <c r="AH3299" s="1">
        <v>0</v>
      </c>
      <c r="AI3299" s="1">
        <v>943</v>
      </c>
      <c r="AJ3299" s="1" t="s">
        <v>2260</v>
      </c>
      <c r="AK3299" s="1" t="s">
        <v>2261</v>
      </c>
      <c r="AL3299" s="1" t="s">
        <v>2262</v>
      </c>
      <c r="AM3299" s="1" t="s">
        <v>12</v>
      </c>
      <c r="AN3299" s="1" t="s">
        <v>23098</v>
      </c>
      <c r="AO3299" s="1" t="s">
        <v>86</v>
      </c>
      <c r="AP3299" s="1" t="s">
        <v>57</v>
      </c>
      <c r="AQ3299" s="1" t="s">
        <v>25</v>
      </c>
      <c r="AR3299" s="1" t="s">
        <v>19</v>
      </c>
      <c r="AS3299" s="1" t="s">
        <v>23090</v>
      </c>
      <c r="AT3299" s="1" t="s">
        <v>26</v>
      </c>
    </row>
    <row r="3300" spans="1:46" x14ac:dyDescent="0.25">
      <c r="A3300" s="1" t="s">
        <v>19029</v>
      </c>
      <c r="B3300" s="2" t="s">
        <v>23101</v>
      </c>
      <c r="C3300" s="2" t="s">
        <v>23109</v>
      </c>
      <c r="D3300" s="1">
        <v>0</v>
      </c>
      <c r="E3300" s="1">
        <v>0</v>
      </c>
      <c r="F3300" s="1">
        <v>1</v>
      </c>
      <c r="G3300" s="1">
        <v>1</v>
      </c>
      <c r="H3300" s="6">
        <v>1</v>
      </c>
      <c r="I3300">
        <v>0</v>
      </c>
      <c r="J3300" s="1">
        <v>51</v>
      </c>
      <c r="K3300" s="1">
        <v>0</v>
      </c>
      <c r="L3300" s="1">
        <v>863</v>
      </c>
      <c r="M3300" s="6">
        <v>0.1</v>
      </c>
      <c r="N3300" s="4">
        <v>3600</v>
      </c>
      <c r="O3300" s="4">
        <v>260</v>
      </c>
      <c r="P3300" s="4">
        <v>500</v>
      </c>
      <c r="Q3300" s="3">
        <v>0.27</v>
      </c>
      <c r="R3300" s="1">
        <v>24</v>
      </c>
      <c r="S3300" s="1">
        <v>500</v>
      </c>
      <c r="T3300" s="1">
        <v>60</v>
      </c>
      <c r="U3300" s="1">
        <v>1</v>
      </c>
      <c r="V3300" s="1">
        <v>15</v>
      </c>
      <c r="W3300" s="1">
        <v>0</v>
      </c>
      <c r="X3300" s="1">
        <v>0</v>
      </c>
      <c r="Y3300" s="1">
        <v>1</v>
      </c>
      <c r="Z3300" s="1">
        <v>3</v>
      </c>
      <c r="AA3300" s="1">
        <v>1</v>
      </c>
      <c r="AB3300" s="1">
        <v>0</v>
      </c>
      <c r="AC3300" s="1">
        <v>0</v>
      </c>
      <c r="AD3300" s="1">
        <v>0</v>
      </c>
      <c r="AE3300" s="1">
        <v>0</v>
      </c>
      <c r="AF3300" s="1">
        <v>0</v>
      </c>
      <c r="AG3300" s="1">
        <v>0</v>
      </c>
      <c r="AH3300" s="1">
        <v>0</v>
      </c>
      <c r="AI3300" s="1">
        <v>0</v>
      </c>
      <c r="AJ3300" s="1" t="s">
        <v>6065</v>
      </c>
      <c r="AK3300" s="1" t="s">
        <v>6066</v>
      </c>
      <c r="AL3300" s="1" t="s">
        <v>6067</v>
      </c>
      <c r="AM3300" s="1" t="s">
        <v>12</v>
      </c>
      <c r="AN3300" s="1" t="s">
        <v>23097</v>
      </c>
      <c r="AO3300" s="1" t="s">
        <v>86</v>
      </c>
      <c r="AP3300" s="1" t="s">
        <v>57</v>
      </c>
      <c r="AQ3300" s="1" t="s">
        <v>25</v>
      </c>
      <c r="AR3300" s="1" t="s">
        <v>19</v>
      </c>
      <c r="AS3300" s="1" t="s">
        <v>23091</v>
      </c>
      <c r="AT3300" s="1" t="s">
        <v>26</v>
      </c>
    </row>
    <row r="3301" spans="1:46" x14ac:dyDescent="0.25">
      <c r="A3301" s="1" t="s">
        <v>17739</v>
      </c>
      <c r="B3301" s="2" t="s">
        <v>23101</v>
      </c>
      <c r="C3301" s="2" t="s">
        <v>23109</v>
      </c>
      <c r="D3301" s="1">
        <v>0</v>
      </c>
      <c r="E3301" s="1">
        <v>1</v>
      </c>
      <c r="F3301" s="1">
        <v>1</v>
      </c>
      <c r="G3301" s="1">
        <v>2</v>
      </c>
      <c r="H3301" s="6">
        <v>0.5</v>
      </c>
      <c r="I3301">
        <v>0</v>
      </c>
      <c r="J3301" s="1">
        <v>32</v>
      </c>
      <c r="K3301" s="1">
        <v>1</v>
      </c>
      <c r="L3301" s="1">
        <v>517</v>
      </c>
      <c r="M3301" s="6">
        <v>0.42</v>
      </c>
      <c r="N3301" s="4">
        <v>4700</v>
      </c>
      <c r="O3301" s="4">
        <v>350</v>
      </c>
      <c r="P3301" s="4">
        <v>1000</v>
      </c>
      <c r="Q3301" s="3">
        <v>0.35</v>
      </c>
      <c r="R3301" s="1">
        <v>24</v>
      </c>
      <c r="S3301" s="1">
        <v>1000</v>
      </c>
      <c r="T3301" s="1">
        <v>59</v>
      </c>
      <c r="U3301" s="1">
        <v>1</v>
      </c>
      <c r="V3301" s="1">
        <v>15</v>
      </c>
      <c r="W3301" s="1">
        <v>0</v>
      </c>
      <c r="X3301" s="1">
        <v>0</v>
      </c>
      <c r="Y3301" s="1">
        <v>1</v>
      </c>
      <c r="Z3301" s="1">
        <v>2</v>
      </c>
      <c r="AA3301" s="1">
        <v>0</v>
      </c>
      <c r="AB3301" s="1">
        <v>0</v>
      </c>
      <c r="AC3301" s="1">
        <v>0</v>
      </c>
      <c r="AD3301" s="1">
        <v>0</v>
      </c>
      <c r="AE3301" s="1">
        <v>1925</v>
      </c>
      <c r="AF3301" s="1">
        <v>300</v>
      </c>
      <c r="AG3301" s="1">
        <v>0</v>
      </c>
      <c r="AH3301" s="1">
        <v>0</v>
      </c>
      <c r="AI3301" s="1">
        <v>2225</v>
      </c>
      <c r="AJ3301" s="1" t="s">
        <v>2292</v>
      </c>
      <c r="AK3301" s="1" t="s">
        <v>2293</v>
      </c>
      <c r="AL3301" s="1" t="s">
        <v>2294</v>
      </c>
      <c r="AM3301" s="1" t="s">
        <v>12</v>
      </c>
      <c r="AN3301" s="1" t="s">
        <v>23098</v>
      </c>
      <c r="AO3301" s="1" t="s">
        <v>86</v>
      </c>
      <c r="AP3301" s="1" t="s">
        <v>57</v>
      </c>
      <c r="AQ3301" s="1" t="s">
        <v>25</v>
      </c>
      <c r="AR3301" s="1" t="s">
        <v>19</v>
      </c>
      <c r="AS3301" s="1" t="s">
        <v>23090</v>
      </c>
      <c r="AT3301" s="1" t="s">
        <v>26</v>
      </c>
    </row>
    <row r="3302" spans="1:46" x14ac:dyDescent="0.25">
      <c r="A3302" s="1" t="s">
        <v>17755</v>
      </c>
      <c r="B3302" s="2" t="s">
        <v>23101</v>
      </c>
      <c r="C3302" s="2" t="s">
        <v>23109</v>
      </c>
      <c r="D3302" s="1">
        <v>0</v>
      </c>
      <c r="E3302" s="1">
        <v>0</v>
      </c>
      <c r="F3302" s="1">
        <v>1</v>
      </c>
      <c r="G3302" s="1">
        <v>1</v>
      </c>
      <c r="H3302" s="6">
        <v>1</v>
      </c>
      <c r="I3302">
        <v>0</v>
      </c>
      <c r="J3302" s="1">
        <v>28</v>
      </c>
      <c r="K3302" s="1">
        <v>1</v>
      </c>
      <c r="L3302" s="1">
        <v>518</v>
      </c>
      <c r="M3302" s="6">
        <v>0.39</v>
      </c>
      <c r="N3302" s="4">
        <v>2400</v>
      </c>
      <c r="O3302" s="4">
        <v>200</v>
      </c>
      <c r="P3302" s="4">
        <v>200</v>
      </c>
      <c r="Q3302" s="3">
        <v>0.35</v>
      </c>
      <c r="R3302" s="1">
        <v>24</v>
      </c>
      <c r="S3302" s="1">
        <v>200</v>
      </c>
      <c r="T3302" s="1">
        <v>21</v>
      </c>
      <c r="U3302" s="1">
        <v>1</v>
      </c>
      <c r="V3302" s="1">
        <v>15</v>
      </c>
      <c r="W3302" s="1">
        <v>0</v>
      </c>
      <c r="X3302" s="1">
        <v>0</v>
      </c>
      <c r="Y3302" s="1">
        <v>1</v>
      </c>
      <c r="Z3302" s="1">
        <v>2</v>
      </c>
      <c r="AA3302" s="1">
        <v>1</v>
      </c>
      <c r="AB3302" s="1">
        <v>0</v>
      </c>
      <c r="AC3302" s="1">
        <v>0</v>
      </c>
      <c r="AD3302" s="1">
        <v>0</v>
      </c>
      <c r="AE3302" s="1">
        <v>0</v>
      </c>
      <c r="AF3302" s="1">
        <v>607</v>
      </c>
      <c r="AG3302" s="1">
        <v>0</v>
      </c>
      <c r="AH3302" s="1">
        <v>607</v>
      </c>
      <c r="AI3302" s="1">
        <v>1214</v>
      </c>
      <c r="AJ3302" s="1" t="s">
        <v>2339</v>
      </c>
      <c r="AK3302" s="1" t="s">
        <v>2340</v>
      </c>
      <c r="AL3302" s="1" t="s">
        <v>2341</v>
      </c>
      <c r="AM3302" s="1" t="s">
        <v>12</v>
      </c>
      <c r="AN3302" s="1" t="s">
        <v>23098</v>
      </c>
      <c r="AO3302" s="1" t="s">
        <v>86</v>
      </c>
      <c r="AP3302" s="1" t="s">
        <v>57</v>
      </c>
      <c r="AQ3302" s="1" t="s">
        <v>25</v>
      </c>
      <c r="AR3302" s="1" t="s">
        <v>19</v>
      </c>
      <c r="AS3302" s="1" t="s">
        <v>23091</v>
      </c>
      <c r="AT3302" s="1" t="s">
        <v>26</v>
      </c>
    </row>
    <row r="3303" spans="1:46" x14ac:dyDescent="0.25">
      <c r="A3303" s="1" t="s">
        <v>21286</v>
      </c>
      <c r="B3303" s="2" t="s">
        <v>23101</v>
      </c>
      <c r="C3303" s="2" t="s">
        <v>23109</v>
      </c>
      <c r="D3303" s="1">
        <v>1</v>
      </c>
      <c r="E3303" s="1">
        <v>0</v>
      </c>
      <c r="F3303" s="1">
        <v>1</v>
      </c>
      <c r="G3303" s="1">
        <v>2</v>
      </c>
      <c r="H3303" s="6">
        <v>0.5</v>
      </c>
      <c r="I3303">
        <v>0</v>
      </c>
      <c r="J3303" s="1">
        <v>40</v>
      </c>
      <c r="K3303" s="1">
        <v>1</v>
      </c>
      <c r="L3303" s="1">
        <v>595</v>
      </c>
      <c r="M3303" s="6">
        <v>0.04</v>
      </c>
      <c r="N3303" s="4">
        <v>3000</v>
      </c>
      <c r="O3303" s="4">
        <v>250</v>
      </c>
      <c r="P3303" s="4">
        <v>200</v>
      </c>
      <c r="Q3303" s="3">
        <v>0.35</v>
      </c>
      <c r="R3303" s="1">
        <v>24</v>
      </c>
      <c r="S3303" s="1">
        <v>200</v>
      </c>
      <c r="T3303" s="1">
        <v>25</v>
      </c>
      <c r="U3303" s="1">
        <v>1</v>
      </c>
      <c r="V3303" s="1">
        <v>15</v>
      </c>
      <c r="W3303" s="1">
        <v>1</v>
      </c>
      <c r="X3303" s="1">
        <v>1</v>
      </c>
      <c r="Y3303" s="1">
        <v>1</v>
      </c>
      <c r="Z3303" s="1">
        <v>2</v>
      </c>
      <c r="AA3303" s="1">
        <v>0</v>
      </c>
      <c r="AB3303" s="1">
        <v>0</v>
      </c>
      <c r="AC3303" s="1">
        <v>0</v>
      </c>
      <c r="AD3303" s="1">
        <v>0</v>
      </c>
      <c r="AE3303" s="1">
        <v>0</v>
      </c>
      <c r="AF3303" s="1">
        <v>0</v>
      </c>
      <c r="AG3303" s="1">
        <v>0</v>
      </c>
      <c r="AH3303" s="1">
        <v>0</v>
      </c>
      <c r="AI3303" s="1">
        <v>0</v>
      </c>
      <c r="AJ3303" s="1" t="s">
        <v>12264</v>
      </c>
      <c r="AK3303" s="1" t="s">
        <v>12264</v>
      </c>
      <c r="AL3303" s="1" t="s">
        <v>12265</v>
      </c>
      <c r="AM3303" s="1" t="s">
        <v>12</v>
      </c>
      <c r="AN3303" s="1" t="s">
        <v>23098</v>
      </c>
      <c r="AO3303" s="1" t="s">
        <v>86</v>
      </c>
      <c r="AP3303" s="1" t="s">
        <v>86</v>
      </c>
      <c r="AQ3303" s="1" t="s">
        <v>14</v>
      </c>
      <c r="AR3303" s="1" t="s">
        <v>19</v>
      </c>
      <c r="AS3303" s="1" t="s">
        <v>23090</v>
      </c>
      <c r="AT3303" s="1" t="s">
        <v>26</v>
      </c>
    </row>
    <row r="3304" spans="1:46" x14ac:dyDescent="0.25">
      <c r="A3304" s="1" t="s">
        <v>17763</v>
      </c>
      <c r="B3304" s="2" t="s">
        <v>23101</v>
      </c>
      <c r="C3304" s="2" t="s">
        <v>23109</v>
      </c>
      <c r="D3304" s="1">
        <v>0</v>
      </c>
      <c r="E3304" s="1">
        <v>0</v>
      </c>
      <c r="F3304" s="1">
        <v>1</v>
      </c>
      <c r="G3304" s="1">
        <v>1</v>
      </c>
      <c r="H3304" s="6">
        <v>1</v>
      </c>
      <c r="I3304">
        <v>1</v>
      </c>
      <c r="J3304" s="1">
        <v>32</v>
      </c>
      <c r="K3304" s="1">
        <v>1</v>
      </c>
      <c r="L3304" s="1">
        <v>515</v>
      </c>
      <c r="M3304" s="6">
        <v>0.14000000000000001</v>
      </c>
      <c r="N3304" s="4">
        <v>3300</v>
      </c>
      <c r="O3304" s="4">
        <v>280</v>
      </c>
      <c r="P3304" s="4">
        <v>250</v>
      </c>
      <c r="Q3304" s="3">
        <v>0.28999999999999998</v>
      </c>
      <c r="R3304" s="1">
        <v>18</v>
      </c>
      <c r="S3304" s="1">
        <v>250</v>
      </c>
      <c r="T3304" s="1">
        <v>27</v>
      </c>
      <c r="U3304" s="1">
        <v>1</v>
      </c>
      <c r="V3304" s="1">
        <v>15</v>
      </c>
      <c r="W3304" s="1">
        <v>1</v>
      </c>
      <c r="X3304" s="1">
        <v>1</v>
      </c>
      <c r="Y3304" s="1">
        <v>1</v>
      </c>
      <c r="Z3304" s="1">
        <v>1</v>
      </c>
      <c r="AA3304" s="1">
        <v>0</v>
      </c>
      <c r="AB3304" s="1">
        <v>1</v>
      </c>
      <c r="AC3304" s="1">
        <v>0</v>
      </c>
      <c r="AD3304" s="1">
        <v>0</v>
      </c>
      <c r="AE3304" s="1">
        <v>200</v>
      </c>
      <c r="AF3304" s="1">
        <v>300</v>
      </c>
      <c r="AG3304" s="1">
        <v>0</v>
      </c>
      <c r="AH3304" s="1">
        <v>0</v>
      </c>
      <c r="AI3304" s="1">
        <v>500</v>
      </c>
      <c r="AJ3304" s="1" t="s">
        <v>2363</v>
      </c>
      <c r="AK3304" s="1" t="s">
        <v>2364</v>
      </c>
      <c r="AL3304" s="1" t="s">
        <v>2365</v>
      </c>
      <c r="AM3304" s="1" t="s">
        <v>16</v>
      </c>
      <c r="AN3304" s="1" t="s">
        <v>23098</v>
      </c>
      <c r="AO3304" s="1" t="s">
        <v>86</v>
      </c>
      <c r="AP3304" s="1" t="s">
        <v>86</v>
      </c>
      <c r="AQ3304" s="1" t="s">
        <v>14</v>
      </c>
      <c r="AR3304" s="1" t="s">
        <v>19</v>
      </c>
      <c r="AS3304" s="1" t="s">
        <v>23090</v>
      </c>
      <c r="AT3304" s="1" t="s">
        <v>101</v>
      </c>
    </row>
    <row r="3305" spans="1:46" x14ac:dyDescent="0.25">
      <c r="A3305" s="1" t="s">
        <v>20753</v>
      </c>
      <c r="B3305" s="2" t="s">
        <v>23101</v>
      </c>
      <c r="C3305" s="2" t="s">
        <v>23109</v>
      </c>
      <c r="D3305" s="1">
        <v>1</v>
      </c>
      <c r="E3305" s="1">
        <v>1</v>
      </c>
      <c r="F3305" s="1">
        <v>1</v>
      </c>
      <c r="G3305" s="1">
        <v>3</v>
      </c>
      <c r="H3305" s="6">
        <v>0.33333333333333331</v>
      </c>
      <c r="I3305">
        <v>0</v>
      </c>
      <c r="J3305" s="1">
        <v>35</v>
      </c>
      <c r="K3305" s="1">
        <v>1</v>
      </c>
      <c r="L3305" s="1">
        <v>521</v>
      </c>
      <c r="M3305" s="6">
        <v>0.21</v>
      </c>
      <c r="N3305" s="4">
        <v>2000</v>
      </c>
      <c r="O3305" s="4">
        <v>150</v>
      </c>
      <c r="P3305" s="4">
        <v>250</v>
      </c>
      <c r="Q3305" s="3">
        <v>0.32</v>
      </c>
      <c r="R3305" s="1">
        <v>12</v>
      </c>
      <c r="S3305" s="1">
        <v>250</v>
      </c>
      <c r="T3305" s="1">
        <v>31</v>
      </c>
      <c r="U3305" s="1">
        <v>1</v>
      </c>
      <c r="V3305" s="1">
        <v>15</v>
      </c>
      <c r="W3305" s="1">
        <v>0</v>
      </c>
      <c r="X3305" s="1">
        <v>0</v>
      </c>
      <c r="Y3305" s="1">
        <v>1</v>
      </c>
      <c r="Z3305" s="1">
        <v>4</v>
      </c>
      <c r="AA3305" s="1">
        <v>0</v>
      </c>
      <c r="AB3305" s="1">
        <v>0</v>
      </c>
      <c r="AC3305" s="1">
        <v>250</v>
      </c>
      <c r="AD3305" s="1">
        <v>0</v>
      </c>
      <c r="AE3305" s="1">
        <v>0</v>
      </c>
      <c r="AF3305" s="1">
        <v>0</v>
      </c>
      <c r="AG3305" s="1">
        <v>0</v>
      </c>
      <c r="AH3305" s="1">
        <v>0</v>
      </c>
      <c r="AI3305" s="1">
        <v>250</v>
      </c>
      <c r="AJ3305" s="1" t="s">
        <v>6121</v>
      </c>
      <c r="AK3305" s="1" t="s">
        <v>10830</v>
      </c>
      <c r="AL3305" s="1" t="s">
        <v>10831</v>
      </c>
      <c r="AM3305" s="1" t="s">
        <v>12</v>
      </c>
      <c r="AN3305" s="1" t="s">
        <v>23098</v>
      </c>
      <c r="AO3305" s="1" t="s">
        <v>86</v>
      </c>
      <c r="AP3305" s="1" t="s">
        <v>57</v>
      </c>
      <c r="AQ3305" s="1" t="s">
        <v>25</v>
      </c>
      <c r="AR3305" s="1" t="s">
        <v>19</v>
      </c>
      <c r="AS3305" s="1" t="s">
        <v>23090</v>
      </c>
      <c r="AT3305" s="1" t="s">
        <v>26</v>
      </c>
    </row>
    <row r="3306" spans="1:46" x14ac:dyDescent="0.25">
      <c r="A3306" s="1" t="s">
        <v>17577</v>
      </c>
      <c r="B3306" s="2" t="s">
        <v>23101</v>
      </c>
      <c r="C3306" s="2" t="s">
        <v>23109</v>
      </c>
      <c r="D3306" s="1">
        <v>0</v>
      </c>
      <c r="E3306" s="1">
        <v>0</v>
      </c>
      <c r="F3306" s="1">
        <v>2</v>
      </c>
      <c r="G3306" s="1">
        <v>2</v>
      </c>
      <c r="H3306" s="6">
        <v>1</v>
      </c>
      <c r="I3306">
        <v>0</v>
      </c>
      <c r="J3306" s="1">
        <v>31</v>
      </c>
      <c r="K3306" s="1">
        <v>1</v>
      </c>
      <c r="L3306" s="1">
        <v>587</v>
      </c>
      <c r="M3306" s="6">
        <v>0.23</v>
      </c>
      <c r="N3306" s="4">
        <v>3400</v>
      </c>
      <c r="O3306" s="4">
        <v>250</v>
      </c>
      <c r="P3306" s="4">
        <v>500</v>
      </c>
      <c r="Q3306" s="3">
        <v>0.3</v>
      </c>
      <c r="R3306" s="1">
        <v>24</v>
      </c>
      <c r="S3306" s="1">
        <v>500</v>
      </c>
      <c r="T3306" s="1">
        <v>73</v>
      </c>
      <c r="U3306" s="1">
        <v>1</v>
      </c>
      <c r="V3306" s="1">
        <v>15</v>
      </c>
      <c r="W3306" s="1">
        <v>0</v>
      </c>
      <c r="X3306" s="1">
        <v>0</v>
      </c>
      <c r="Y3306" s="1">
        <v>1</v>
      </c>
      <c r="Z3306" s="1">
        <v>3</v>
      </c>
      <c r="AA3306" s="1">
        <v>0</v>
      </c>
      <c r="AB3306" s="1">
        <v>0</v>
      </c>
      <c r="AC3306" s="1">
        <v>400</v>
      </c>
      <c r="AD3306" s="1">
        <v>500</v>
      </c>
      <c r="AE3306" s="1">
        <v>0</v>
      </c>
      <c r="AF3306" s="1">
        <v>0</v>
      </c>
      <c r="AG3306" s="1">
        <v>0</v>
      </c>
      <c r="AH3306" s="1">
        <v>0</v>
      </c>
      <c r="AI3306" s="1">
        <v>900</v>
      </c>
      <c r="AJ3306" s="1" t="s">
        <v>1807</v>
      </c>
      <c r="AK3306" s="1" t="s">
        <v>1808</v>
      </c>
      <c r="AL3306" s="1" t="s">
        <v>1809</v>
      </c>
      <c r="AM3306" s="1" t="s">
        <v>12</v>
      </c>
      <c r="AN3306" s="1" t="s">
        <v>23098</v>
      </c>
      <c r="AO3306" s="1" t="s">
        <v>86</v>
      </c>
      <c r="AP3306" s="1" t="s">
        <v>57</v>
      </c>
      <c r="AQ3306" s="1" t="s">
        <v>25</v>
      </c>
      <c r="AR3306" s="1" t="s">
        <v>19</v>
      </c>
      <c r="AS3306" s="1" t="s">
        <v>23090</v>
      </c>
      <c r="AT3306" s="1" t="s">
        <v>26</v>
      </c>
    </row>
    <row r="3307" spans="1:46" x14ac:dyDescent="0.25">
      <c r="A3307" s="1" t="s">
        <v>21915</v>
      </c>
      <c r="B3307" s="2" t="s">
        <v>23101</v>
      </c>
      <c r="C3307" s="2" t="s">
        <v>23109</v>
      </c>
      <c r="D3307" s="1">
        <v>0</v>
      </c>
      <c r="E3307" s="1">
        <v>0</v>
      </c>
      <c r="F3307" s="1">
        <v>1</v>
      </c>
      <c r="G3307" s="1">
        <v>1</v>
      </c>
      <c r="H3307" s="6">
        <v>1</v>
      </c>
      <c r="I3307">
        <v>0</v>
      </c>
      <c r="J3307" s="1">
        <v>29</v>
      </c>
      <c r="K3307" s="1">
        <v>1</v>
      </c>
      <c r="L3307" s="1">
        <v>603</v>
      </c>
      <c r="M3307" s="6">
        <v>0.73</v>
      </c>
      <c r="N3307" s="4">
        <v>2100</v>
      </c>
      <c r="O3307" s="4">
        <v>155</v>
      </c>
      <c r="P3307" s="4">
        <v>200</v>
      </c>
      <c r="Q3307" s="3">
        <v>0.35</v>
      </c>
      <c r="R3307" s="1">
        <v>24</v>
      </c>
      <c r="S3307" s="1">
        <v>200</v>
      </c>
      <c r="T3307" s="1">
        <v>26</v>
      </c>
      <c r="U3307" s="1">
        <v>1</v>
      </c>
      <c r="V3307" s="1">
        <v>15</v>
      </c>
      <c r="W3307" s="1">
        <v>0</v>
      </c>
      <c r="X3307" s="1">
        <v>0</v>
      </c>
      <c r="Y3307" s="1">
        <v>1</v>
      </c>
      <c r="Z3307" s="1">
        <v>3</v>
      </c>
      <c r="AA3307" s="1">
        <v>0</v>
      </c>
      <c r="AB3307" s="1">
        <v>0</v>
      </c>
      <c r="AC3307" s="1">
        <v>0</v>
      </c>
      <c r="AD3307" s="1">
        <v>0</v>
      </c>
      <c r="AE3307" s="1">
        <v>272</v>
      </c>
      <c r="AF3307" s="1">
        <v>853</v>
      </c>
      <c r="AG3307" s="1">
        <v>180</v>
      </c>
      <c r="AH3307" s="1">
        <v>700</v>
      </c>
      <c r="AI3307" s="1">
        <v>2005</v>
      </c>
      <c r="AJ3307" s="1" t="s">
        <v>1524</v>
      </c>
      <c r="AK3307" s="1" t="s">
        <v>13933</v>
      </c>
      <c r="AL3307" s="1" t="s">
        <v>13934</v>
      </c>
      <c r="AM3307" s="1" t="s">
        <v>12</v>
      </c>
      <c r="AN3307" s="1" t="s">
        <v>23098</v>
      </c>
      <c r="AO3307" s="1" t="s">
        <v>86</v>
      </c>
      <c r="AP3307" s="1" t="s">
        <v>57</v>
      </c>
      <c r="AQ3307" s="1" t="s">
        <v>25</v>
      </c>
      <c r="AR3307" s="1" t="s">
        <v>19</v>
      </c>
      <c r="AS3307" s="1" t="s">
        <v>23090</v>
      </c>
      <c r="AT3307" s="1" t="s">
        <v>26</v>
      </c>
    </row>
    <row r="3308" spans="1:46" x14ac:dyDescent="0.25">
      <c r="A3308" s="1" t="s">
        <v>23068</v>
      </c>
      <c r="B3308" s="2" t="s">
        <v>23101</v>
      </c>
      <c r="C3308" s="2" t="s">
        <v>23109</v>
      </c>
      <c r="D3308" s="1">
        <v>0</v>
      </c>
      <c r="E3308" s="1">
        <v>1</v>
      </c>
      <c r="F3308" s="1">
        <v>1</v>
      </c>
      <c r="G3308" s="1">
        <v>2</v>
      </c>
      <c r="H3308" s="6">
        <v>0.5</v>
      </c>
      <c r="I3308">
        <v>0</v>
      </c>
      <c r="J3308" s="1">
        <v>48</v>
      </c>
      <c r="K3308" s="1">
        <v>1</v>
      </c>
      <c r="L3308" s="1">
        <v>639</v>
      </c>
      <c r="M3308" s="6">
        <v>0</v>
      </c>
      <c r="N3308" s="4">
        <v>6000</v>
      </c>
      <c r="O3308" s="4">
        <v>500</v>
      </c>
      <c r="P3308" s="4">
        <v>300</v>
      </c>
      <c r="Q3308" s="3">
        <v>0.24</v>
      </c>
      <c r="R3308" s="1">
        <v>12</v>
      </c>
      <c r="S3308" s="1">
        <v>300</v>
      </c>
      <c r="T3308" s="1">
        <v>39</v>
      </c>
      <c r="U3308" s="1">
        <v>1</v>
      </c>
      <c r="V3308" s="1">
        <v>15</v>
      </c>
      <c r="W3308" s="1">
        <v>0</v>
      </c>
      <c r="X3308" s="1">
        <v>0</v>
      </c>
      <c r="Y3308" s="1">
        <v>1</v>
      </c>
      <c r="Z3308" s="1">
        <v>0</v>
      </c>
      <c r="AA3308" s="1">
        <v>0</v>
      </c>
      <c r="AB3308" s="1">
        <v>0</v>
      </c>
      <c r="AC3308" s="1">
        <v>0</v>
      </c>
      <c r="AD3308" s="1">
        <v>0</v>
      </c>
      <c r="AE3308" s="1">
        <v>0</v>
      </c>
      <c r="AF3308" s="1">
        <v>0</v>
      </c>
      <c r="AG3308" s="1">
        <v>0</v>
      </c>
      <c r="AH3308" s="1">
        <v>0</v>
      </c>
      <c r="AI3308" s="1">
        <v>0</v>
      </c>
      <c r="AJ3308" s="1" t="s">
        <v>17009</v>
      </c>
      <c r="AK3308" s="1" t="s">
        <v>17010</v>
      </c>
      <c r="AL3308" s="1" t="s">
        <v>17011</v>
      </c>
      <c r="AM3308" s="1" t="s">
        <v>12</v>
      </c>
      <c r="AN3308" s="1" t="s">
        <v>23098</v>
      </c>
      <c r="AO3308" s="1" t="s">
        <v>86</v>
      </c>
      <c r="AP3308" s="1" t="s">
        <v>57</v>
      </c>
      <c r="AQ3308" s="1" t="s">
        <v>25</v>
      </c>
      <c r="AR3308" s="1" t="s">
        <v>19</v>
      </c>
      <c r="AS3308" s="1" t="s">
        <v>23090</v>
      </c>
      <c r="AT3308" s="1" t="s">
        <v>26</v>
      </c>
    </row>
    <row r="3309" spans="1:46" x14ac:dyDescent="0.25">
      <c r="A3309" s="1" t="s">
        <v>20764</v>
      </c>
      <c r="B3309" s="2" t="s">
        <v>23101</v>
      </c>
      <c r="C3309" s="2" t="s">
        <v>23109</v>
      </c>
      <c r="D3309" s="1">
        <v>0</v>
      </c>
      <c r="E3309" s="1">
        <v>0</v>
      </c>
      <c r="F3309" s="1">
        <v>1</v>
      </c>
      <c r="G3309" s="1">
        <v>1</v>
      </c>
      <c r="H3309" s="6">
        <v>1</v>
      </c>
      <c r="I3309">
        <v>1</v>
      </c>
      <c r="J3309" s="1">
        <v>31</v>
      </c>
      <c r="K3309" s="1">
        <v>1</v>
      </c>
      <c r="L3309" s="1">
        <v>684</v>
      </c>
      <c r="M3309" s="6">
        <v>0.56000000000000005</v>
      </c>
      <c r="N3309" s="4">
        <v>2400</v>
      </c>
      <c r="O3309" s="4">
        <v>220</v>
      </c>
      <c r="P3309" s="4">
        <v>100</v>
      </c>
      <c r="Q3309" s="3">
        <v>0.25</v>
      </c>
      <c r="R3309" s="1">
        <v>12</v>
      </c>
      <c r="S3309" s="1">
        <v>100</v>
      </c>
      <c r="T3309" s="1">
        <v>15</v>
      </c>
      <c r="U3309" s="1">
        <v>1</v>
      </c>
      <c r="V3309" s="1">
        <v>15</v>
      </c>
      <c r="W3309" s="1">
        <v>0</v>
      </c>
      <c r="X3309" s="1">
        <v>1</v>
      </c>
      <c r="Y3309" s="1">
        <v>1</v>
      </c>
      <c r="Z3309" s="1">
        <v>0</v>
      </c>
      <c r="AA3309" s="1">
        <v>0</v>
      </c>
      <c r="AB3309" s="1">
        <v>0</v>
      </c>
      <c r="AC3309" s="1">
        <v>0</v>
      </c>
      <c r="AD3309" s="1">
        <v>0</v>
      </c>
      <c r="AE3309" s="1">
        <v>0</v>
      </c>
      <c r="AF3309" s="1">
        <v>1942</v>
      </c>
      <c r="AG3309" s="1">
        <v>363</v>
      </c>
      <c r="AH3309" s="1">
        <v>190</v>
      </c>
      <c r="AI3309" s="1">
        <v>2495</v>
      </c>
      <c r="AJ3309" s="1" t="s">
        <v>2397</v>
      </c>
      <c r="AK3309" s="1" t="s">
        <v>10860</v>
      </c>
      <c r="AL3309" s="1" t="s">
        <v>10861</v>
      </c>
      <c r="AM3309" s="1" t="s">
        <v>16</v>
      </c>
      <c r="AN3309" s="1" t="s">
        <v>23098</v>
      </c>
      <c r="AO3309" s="1" t="s">
        <v>86</v>
      </c>
      <c r="AP3309" s="1" t="s">
        <v>57</v>
      </c>
      <c r="AQ3309" s="1" t="s">
        <v>14</v>
      </c>
      <c r="AR3309" s="1" t="s">
        <v>19</v>
      </c>
      <c r="AS3309" s="1" t="s">
        <v>23090</v>
      </c>
      <c r="AT3309" s="1" t="s">
        <v>26</v>
      </c>
    </row>
    <row r="3310" spans="1:46" x14ac:dyDescent="0.25">
      <c r="A3310" s="1" t="s">
        <v>21941</v>
      </c>
      <c r="B3310" s="2" t="s">
        <v>23076</v>
      </c>
      <c r="C3310" s="2" t="s">
        <v>23104</v>
      </c>
      <c r="D3310" s="1">
        <v>0</v>
      </c>
      <c r="E3310" s="1">
        <v>5</v>
      </c>
      <c r="F3310" s="1">
        <v>3</v>
      </c>
      <c r="G3310" s="1">
        <v>8</v>
      </c>
      <c r="H3310" s="6">
        <v>0.375</v>
      </c>
      <c r="I3310">
        <v>0</v>
      </c>
      <c r="J3310" s="1">
        <v>44</v>
      </c>
      <c r="K3310" s="1">
        <v>1</v>
      </c>
      <c r="L3310" s="1">
        <v>220</v>
      </c>
      <c r="M3310" s="6">
        <v>0</v>
      </c>
      <c r="N3310" s="4">
        <v>4050</v>
      </c>
      <c r="O3310" s="4">
        <v>338</v>
      </c>
      <c r="P3310" s="4">
        <v>300</v>
      </c>
      <c r="Q3310" s="3">
        <v>0.35</v>
      </c>
      <c r="R3310" s="1">
        <v>12</v>
      </c>
      <c r="S3310" s="1">
        <v>300</v>
      </c>
      <c r="T3310" s="1">
        <v>7</v>
      </c>
      <c r="U3310" s="1">
        <v>0</v>
      </c>
      <c r="V3310" s="1">
        <v>14</v>
      </c>
      <c r="W3310" s="1">
        <v>0</v>
      </c>
      <c r="X3310" s="1">
        <v>0</v>
      </c>
      <c r="Y3310" s="1">
        <v>0</v>
      </c>
      <c r="Z3310" s="1">
        <v>2</v>
      </c>
      <c r="AA3310" s="1">
        <v>0</v>
      </c>
      <c r="AB3310" s="1">
        <v>0</v>
      </c>
      <c r="AC3310" s="1">
        <v>400</v>
      </c>
      <c r="AD3310" s="1">
        <v>0</v>
      </c>
      <c r="AE3310" s="1">
        <v>1200</v>
      </c>
      <c r="AF3310" s="1">
        <v>0</v>
      </c>
      <c r="AG3310" s="1">
        <v>0</v>
      </c>
      <c r="AH3310" s="1">
        <v>900</v>
      </c>
      <c r="AI3310" s="1">
        <v>2500</v>
      </c>
      <c r="AJ3310" s="1" t="s">
        <v>13981</v>
      </c>
      <c r="AK3310" s="1" t="s">
        <v>13982</v>
      </c>
      <c r="AL3310" s="1" t="s">
        <v>11</v>
      </c>
      <c r="AM3310" s="1" t="s">
        <v>12</v>
      </c>
      <c r="AN3310" s="1" t="s">
        <v>23098</v>
      </c>
      <c r="AO3310" s="1" t="s">
        <v>364</v>
      </c>
      <c r="AP3310" s="1" t="s">
        <v>57</v>
      </c>
      <c r="AQ3310" s="1" t="s">
        <v>25</v>
      </c>
      <c r="AR3310" s="1" t="s">
        <v>30</v>
      </c>
      <c r="AS3310" s="1" t="s">
        <v>23090</v>
      </c>
      <c r="AT3310" s="1" t="s">
        <v>26</v>
      </c>
    </row>
    <row r="3311" spans="1:46" x14ac:dyDescent="0.25">
      <c r="A3311" s="1" t="s">
        <v>19747</v>
      </c>
      <c r="B3311" s="2" t="s">
        <v>23076</v>
      </c>
      <c r="C3311" s="2" t="s">
        <v>23105</v>
      </c>
      <c r="D3311" s="1">
        <v>0</v>
      </c>
      <c r="E3311" s="1">
        <v>0</v>
      </c>
      <c r="F3311" s="1">
        <v>3</v>
      </c>
      <c r="G3311" s="1">
        <v>3</v>
      </c>
      <c r="H3311" s="6">
        <v>1</v>
      </c>
      <c r="I3311">
        <v>1</v>
      </c>
      <c r="J3311" s="1">
        <v>30</v>
      </c>
      <c r="K3311" s="1">
        <v>0</v>
      </c>
      <c r="L3311" s="1">
        <v>845</v>
      </c>
      <c r="M3311" s="6">
        <v>0.28000000000000003</v>
      </c>
      <c r="N3311" s="4">
        <v>2200</v>
      </c>
      <c r="O3311" s="4">
        <v>180</v>
      </c>
      <c r="P3311" s="4">
        <v>300</v>
      </c>
      <c r="Q3311" s="3">
        <v>0.2</v>
      </c>
      <c r="R3311" s="1">
        <v>12</v>
      </c>
      <c r="S3311" s="1">
        <v>300</v>
      </c>
      <c r="T3311" s="1">
        <v>10</v>
      </c>
      <c r="U3311" s="1">
        <v>0</v>
      </c>
      <c r="V3311" s="1">
        <v>14</v>
      </c>
      <c r="W3311" s="1">
        <v>0</v>
      </c>
      <c r="X3311" s="1">
        <v>0</v>
      </c>
      <c r="Y3311" s="1">
        <v>1</v>
      </c>
      <c r="Z3311" s="1">
        <v>0</v>
      </c>
      <c r="AA3311" s="1">
        <v>1</v>
      </c>
      <c r="AB3311" s="1">
        <v>1</v>
      </c>
      <c r="AC3311" s="1">
        <v>0</v>
      </c>
      <c r="AD3311" s="1">
        <v>0</v>
      </c>
      <c r="AE3311" s="1">
        <v>0</v>
      </c>
      <c r="AF3311" s="1">
        <v>0</v>
      </c>
      <c r="AG3311" s="1">
        <v>0</v>
      </c>
      <c r="AH3311" s="1">
        <v>400</v>
      </c>
      <c r="AI3311" s="1">
        <v>400</v>
      </c>
      <c r="AJ3311" s="1" t="s">
        <v>8054</v>
      </c>
      <c r="AK3311" s="1" t="s">
        <v>8055</v>
      </c>
      <c r="AL3311" s="1" t="s">
        <v>8056</v>
      </c>
      <c r="AM3311" s="1" t="s">
        <v>16</v>
      </c>
      <c r="AN3311" s="1" t="s">
        <v>23097</v>
      </c>
      <c r="AO3311" s="1" t="s">
        <v>364</v>
      </c>
      <c r="AP3311" s="1" t="s">
        <v>57</v>
      </c>
      <c r="AQ3311" s="1" t="s">
        <v>25</v>
      </c>
      <c r="AR3311" s="1" t="s">
        <v>19</v>
      </c>
      <c r="AS3311" s="1" t="s">
        <v>23091</v>
      </c>
      <c r="AT3311" s="1" t="s">
        <v>101</v>
      </c>
    </row>
    <row r="3312" spans="1:46" x14ac:dyDescent="0.25">
      <c r="A3312" s="1" t="s">
        <v>17962</v>
      </c>
      <c r="B3312" s="2" t="s">
        <v>23076</v>
      </c>
      <c r="C3312" s="2" t="s">
        <v>23106</v>
      </c>
      <c r="D3312" s="1">
        <v>0</v>
      </c>
      <c r="E3312" s="1">
        <v>0</v>
      </c>
      <c r="F3312" s="1">
        <v>3</v>
      </c>
      <c r="G3312" s="1">
        <v>3</v>
      </c>
      <c r="H3312" s="6">
        <v>1</v>
      </c>
      <c r="I3312">
        <v>1</v>
      </c>
      <c r="J3312" s="1">
        <v>30</v>
      </c>
      <c r="K3312" s="1">
        <v>0</v>
      </c>
      <c r="L3312" s="1">
        <v>673</v>
      </c>
      <c r="M3312" s="6">
        <v>0.7</v>
      </c>
      <c r="N3312" s="4">
        <v>1800</v>
      </c>
      <c r="O3312" s="4">
        <v>130</v>
      </c>
      <c r="P3312" s="4">
        <v>300</v>
      </c>
      <c r="Q3312" s="3">
        <v>0.3</v>
      </c>
      <c r="R3312" s="1">
        <v>12</v>
      </c>
      <c r="S3312" s="1">
        <v>300</v>
      </c>
      <c r="T3312" s="1">
        <v>21</v>
      </c>
      <c r="U3312" s="1">
        <v>1</v>
      </c>
      <c r="V3312" s="1">
        <v>14</v>
      </c>
      <c r="W3312" s="1">
        <v>0</v>
      </c>
      <c r="X3312" s="1">
        <v>0</v>
      </c>
      <c r="Y3312" s="1">
        <v>1</v>
      </c>
      <c r="Z3312" s="1">
        <v>4</v>
      </c>
      <c r="AA3312" s="1">
        <v>0</v>
      </c>
      <c r="AB3312" s="1">
        <v>1</v>
      </c>
      <c r="AC3312" s="1">
        <v>0</v>
      </c>
      <c r="AD3312" s="1">
        <v>1216</v>
      </c>
      <c r="AE3312" s="1">
        <v>299</v>
      </c>
      <c r="AF3312" s="1">
        <v>0</v>
      </c>
      <c r="AG3312" s="1">
        <v>200</v>
      </c>
      <c r="AH3312" s="1">
        <v>0</v>
      </c>
      <c r="AI3312" s="1">
        <v>1715</v>
      </c>
      <c r="AJ3312" s="1" t="s">
        <v>2920</v>
      </c>
      <c r="AK3312" s="1" t="s">
        <v>2921</v>
      </c>
      <c r="AL3312" s="1" t="s">
        <v>2922</v>
      </c>
      <c r="AM3312" s="1" t="s">
        <v>16</v>
      </c>
      <c r="AN3312" s="1" t="s">
        <v>23097</v>
      </c>
      <c r="AO3312" s="1" t="s">
        <v>86</v>
      </c>
      <c r="AP3312" s="1" t="s">
        <v>57</v>
      </c>
      <c r="AQ3312" s="1" t="s">
        <v>25</v>
      </c>
      <c r="AR3312" s="1" t="s">
        <v>19</v>
      </c>
      <c r="AS3312" s="1" t="s">
        <v>23090</v>
      </c>
      <c r="AT3312" s="1" t="s">
        <v>101</v>
      </c>
    </row>
    <row r="3313" spans="1:46" x14ac:dyDescent="0.25">
      <c r="A3313" s="1" t="s">
        <v>18628</v>
      </c>
      <c r="B3313" s="2" t="s">
        <v>23076</v>
      </c>
      <c r="C3313" s="2" t="s">
        <v>23106</v>
      </c>
      <c r="D3313" s="1">
        <v>2</v>
      </c>
      <c r="E3313" s="1">
        <v>0</v>
      </c>
      <c r="F3313" s="1">
        <v>3</v>
      </c>
      <c r="G3313" s="1">
        <v>5</v>
      </c>
      <c r="H3313" s="6">
        <v>0.6</v>
      </c>
      <c r="I3313">
        <v>1</v>
      </c>
      <c r="J3313" s="1">
        <v>31</v>
      </c>
      <c r="K3313" s="1">
        <v>0</v>
      </c>
      <c r="L3313" s="1">
        <v>650</v>
      </c>
      <c r="M3313" s="6">
        <v>0.57999999999999996</v>
      </c>
      <c r="N3313" s="4">
        <v>3600</v>
      </c>
      <c r="O3313" s="4">
        <v>280</v>
      </c>
      <c r="P3313" s="4">
        <v>250</v>
      </c>
      <c r="Q3313" s="3">
        <v>0.32</v>
      </c>
      <c r="R3313" s="1">
        <v>12</v>
      </c>
      <c r="S3313" s="1">
        <v>250</v>
      </c>
      <c r="T3313" s="1">
        <v>44</v>
      </c>
      <c r="U3313" s="1">
        <v>1</v>
      </c>
      <c r="V3313" s="1">
        <v>14</v>
      </c>
      <c r="W3313" s="1">
        <v>0</v>
      </c>
      <c r="X3313" s="1">
        <v>0</v>
      </c>
      <c r="Y3313" s="1">
        <v>1</v>
      </c>
      <c r="Z3313" s="1">
        <v>0</v>
      </c>
      <c r="AA3313" s="1">
        <v>1</v>
      </c>
      <c r="AB3313" s="1">
        <v>1</v>
      </c>
      <c r="AC3313" s="1">
        <v>3500</v>
      </c>
      <c r="AD3313" s="1">
        <v>0</v>
      </c>
      <c r="AE3313" s="1">
        <v>200</v>
      </c>
      <c r="AF3313" s="1">
        <v>0</v>
      </c>
      <c r="AG3313" s="1">
        <v>0</v>
      </c>
      <c r="AH3313" s="1">
        <v>200</v>
      </c>
      <c r="AI3313" s="1">
        <v>3900</v>
      </c>
      <c r="AJ3313" s="1" t="s">
        <v>2650</v>
      </c>
      <c r="AK3313" s="1" t="s">
        <v>4886</v>
      </c>
      <c r="AL3313" s="1" t="s">
        <v>4887</v>
      </c>
      <c r="AM3313" s="1" t="s">
        <v>16</v>
      </c>
      <c r="AN3313" s="1" t="s">
        <v>23097</v>
      </c>
      <c r="AO3313" s="1" t="s">
        <v>86</v>
      </c>
      <c r="AP3313" s="1" t="s">
        <v>57</v>
      </c>
      <c r="AQ3313" s="1" t="s">
        <v>25</v>
      </c>
      <c r="AR3313" s="1" t="s">
        <v>19</v>
      </c>
      <c r="AS3313" s="1" t="s">
        <v>23091</v>
      </c>
      <c r="AT3313" s="1" t="s">
        <v>101</v>
      </c>
    </row>
    <row r="3314" spans="1:46" x14ac:dyDescent="0.25">
      <c r="A3314" s="1" t="s">
        <v>22669</v>
      </c>
      <c r="B3314" s="2" t="s">
        <v>23076</v>
      </c>
      <c r="C3314" s="2" t="s">
        <v>23106</v>
      </c>
      <c r="D3314" s="1">
        <v>0</v>
      </c>
      <c r="E3314" s="1">
        <v>1</v>
      </c>
      <c r="F3314" s="1">
        <v>1</v>
      </c>
      <c r="G3314" s="1">
        <v>2</v>
      </c>
      <c r="H3314" s="6">
        <v>0.5</v>
      </c>
      <c r="I3314">
        <v>0</v>
      </c>
      <c r="J3314" s="1">
        <v>35</v>
      </c>
      <c r="K3314" s="1">
        <v>1</v>
      </c>
      <c r="L3314" s="1">
        <v>686</v>
      </c>
      <c r="M3314" s="6">
        <v>0.27</v>
      </c>
      <c r="N3314" s="4">
        <v>2300</v>
      </c>
      <c r="O3314" s="4">
        <v>140</v>
      </c>
      <c r="P3314" s="4">
        <v>150</v>
      </c>
      <c r="Q3314" s="3">
        <v>0.3</v>
      </c>
      <c r="R3314" s="1">
        <v>6</v>
      </c>
      <c r="S3314" s="1">
        <v>150</v>
      </c>
      <c r="T3314" s="1">
        <v>14</v>
      </c>
      <c r="U3314" s="1">
        <v>1</v>
      </c>
      <c r="V3314" s="1">
        <v>14</v>
      </c>
      <c r="W3314" s="1">
        <v>0</v>
      </c>
      <c r="X3314" s="1">
        <v>0</v>
      </c>
      <c r="Y3314" s="1">
        <v>1</v>
      </c>
      <c r="Z3314" s="1">
        <v>4</v>
      </c>
      <c r="AA3314" s="1">
        <v>0</v>
      </c>
      <c r="AB3314" s="1">
        <v>0</v>
      </c>
      <c r="AC3314" s="1">
        <v>0</v>
      </c>
      <c r="AD3314" s="1">
        <v>0</v>
      </c>
      <c r="AE3314" s="1">
        <v>0</v>
      </c>
      <c r="AF3314" s="1">
        <v>0</v>
      </c>
      <c r="AG3314" s="1">
        <v>0</v>
      </c>
      <c r="AH3314" s="1">
        <v>200</v>
      </c>
      <c r="AI3314" s="1">
        <v>200</v>
      </c>
      <c r="AJ3314" s="1" t="s">
        <v>15906</v>
      </c>
      <c r="AK3314" s="1" t="s">
        <v>15907</v>
      </c>
      <c r="AL3314" s="1" t="s">
        <v>15908</v>
      </c>
      <c r="AM3314" s="1" t="s">
        <v>12</v>
      </c>
      <c r="AN3314" s="1" t="s">
        <v>23098</v>
      </c>
      <c r="AO3314" s="1" t="s">
        <v>86</v>
      </c>
      <c r="AP3314" s="1" t="s">
        <v>57</v>
      </c>
      <c r="AQ3314" s="1" t="s">
        <v>25</v>
      </c>
      <c r="AR3314" s="1" t="s">
        <v>19</v>
      </c>
      <c r="AS3314" s="1" t="s">
        <v>23090</v>
      </c>
      <c r="AT3314" s="1" t="s">
        <v>26</v>
      </c>
    </row>
    <row r="3315" spans="1:46" x14ac:dyDescent="0.25">
      <c r="A3315" s="1" t="s">
        <v>22145</v>
      </c>
      <c r="B3315" s="2" t="s">
        <v>23076</v>
      </c>
      <c r="C3315" s="2" t="s">
        <v>23106</v>
      </c>
      <c r="D3315" s="1">
        <v>0</v>
      </c>
      <c r="E3315" s="1">
        <v>0</v>
      </c>
      <c r="F3315" s="1">
        <v>2</v>
      </c>
      <c r="G3315" s="1">
        <v>2</v>
      </c>
      <c r="H3315" s="6">
        <v>1</v>
      </c>
      <c r="I3315">
        <v>1</v>
      </c>
      <c r="J3315" s="1">
        <v>28</v>
      </c>
      <c r="K3315" s="1">
        <v>1</v>
      </c>
      <c r="L3315" s="1">
        <v>725</v>
      </c>
      <c r="M3315" s="6">
        <v>0.81</v>
      </c>
      <c r="N3315" s="4">
        <v>1400</v>
      </c>
      <c r="O3315" s="4">
        <v>110</v>
      </c>
      <c r="P3315" s="4">
        <v>300</v>
      </c>
      <c r="Q3315" s="3">
        <v>0.33</v>
      </c>
      <c r="R3315" s="1">
        <v>24</v>
      </c>
      <c r="S3315" s="1">
        <v>300</v>
      </c>
      <c r="T3315" s="1">
        <v>31</v>
      </c>
      <c r="U3315" s="1">
        <v>1</v>
      </c>
      <c r="V3315" s="1">
        <v>14</v>
      </c>
      <c r="W3315" s="1">
        <v>0</v>
      </c>
      <c r="X3315" s="1">
        <v>1</v>
      </c>
      <c r="Y3315" s="1">
        <v>1</v>
      </c>
      <c r="Z3315" s="1">
        <v>5</v>
      </c>
      <c r="AA3315" s="1">
        <v>0</v>
      </c>
      <c r="AB3315" s="1">
        <v>1</v>
      </c>
      <c r="AC3315" s="1">
        <v>1614</v>
      </c>
      <c r="AD3315" s="1">
        <v>0</v>
      </c>
      <c r="AE3315" s="1">
        <v>0</v>
      </c>
      <c r="AF3315" s="1">
        <v>334</v>
      </c>
      <c r="AG3315" s="1">
        <v>17</v>
      </c>
      <c r="AH3315" s="1">
        <v>0</v>
      </c>
      <c r="AI3315" s="1">
        <v>1965</v>
      </c>
      <c r="AJ3315" s="1" t="s">
        <v>14522</v>
      </c>
      <c r="AK3315" s="1" t="s">
        <v>14523</v>
      </c>
      <c r="AL3315" s="1" t="s">
        <v>14524</v>
      </c>
      <c r="AM3315" s="1" t="s">
        <v>16</v>
      </c>
      <c r="AN3315" s="1" t="s">
        <v>23098</v>
      </c>
      <c r="AO3315" s="1" t="s">
        <v>86</v>
      </c>
      <c r="AP3315" s="1" t="s">
        <v>57</v>
      </c>
      <c r="AQ3315" s="1" t="s">
        <v>14</v>
      </c>
      <c r="AR3315" s="1" t="s">
        <v>19</v>
      </c>
      <c r="AS3315" s="1" t="s">
        <v>23090</v>
      </c>
      <c r="AT3315" s="1" t="s">
        <v>101</v>
      </c>
    </row>
    <row r="3316" spans="1:46" x14ac:dyDescent="0.25">
      <c r="A3316" s="1" t="s">
        <v>18206</v>
      </c>
      <c r="B3316" s="2" t="s">
        <v>23076</v>
      </c>
      <c r="C3316" s="2" t="s">
        <v>23108</v>
      </c>
      <c r="D3316" s="1">
        <v>0</v>
      </c>
      <c r="E3316" s="1">
        <v>0</v>
      </c>
      <c r="F3316" s="1">
        <v>3</v>
      </c>
      <c r="G3316" s="1">
        <v>3</v>
      </c>
      <c r="H3316" s="6">
        <v>1</v>
      </c>
      <c r="I3316">
        <v>1</v>
      </c>
      <c r="J3316" s="1">
        <v>31</v>
      </c>
      <c r="K3316" s="1">
        <v>1</v>
      </c>
      <c r="L3316" s="1">
        <v>738</v>
      </c>
      <c r="M3316" s="6">
        <v>0.76</v>
      </c>
      <c r="N3316" s="4">
        <v>3500</v>
      </c>
      <c r="O3316" s="4">
        <v>280</v>
      </c>
      <c r="P3316" s="4">
        <v>600</v>
      </c>
      <c r="Q3316" s="3">
        <v>0.26</v>
      </c>
      <c r="R3316" s="1">
        <v>24</v>
      </c>
      <c r="S3316" s="1">
        <v>600</v>
      </c>
      <c r="T3316" s="1">
        <v>53</v>
      </c>
      <c r="U3316" s="1">
        <v>0</v>
      </c>
      <c r="V3316" s="1">
        <v>14</v>
      </c>
      <c r="W3316" s="1">
        <v>0</v>
      </c>
      <c r="X3316" s="1">
        <v>0</v>
      </c>
      <c r="Y3316" s="1">
        <v>0</v>
      </c>
      <c r="Z3316" s="1">
        <v>2</v>
      </c>
      <c r="AA3316" s="1">
        <v>0</v>
      </c>
      <c r="AB3316" s="1">
        <v>1</v>
      </c>
      <c r="AC3316" s="1">
        <v>696</v>
      </c>
      <c r="AD3316" s="1">
        <v>0</v>
      </c>
      <c r="AE3316" s="1">
        <v>0</v>
      </c>
      <c r="AF3316" s="1">
        <v>1806</v>
      </c>
      <c r="AG3316" s="1">
        <v>390</v>
      </c>
      <c r="AH3316" s="1">
        <v>850</v>
      </c>
      <c r="AI3316" s="1">
        <v>3742</v>
      </c>
      <c r="AJ3316" s="1" t="s">
        <v>3679</v>
      </c>
      <c r="AK3316" s="1" t="s">
        <v>3680</v>
      </c>
      <c r="AL3316" s="1" t="s">
        <v>3681</v>
      </c>
      <c r="AM3316" s="1" t="s">
        <v>16</v>
      </c>
      <c r="AN3316" s="1" t="s">
        <v>23098</v>
      </c>
      <c r="AO3316" s="1" t="s">
        <v>364</v>
      </c>
      <c r="AP3316" s="1" t="s">
        <v>57</v>
      </c>
      <c r="AQ3316" s="1" t="s">
        <v>25</v>
      </c>
      <c r="AR3316" s="1" t="s">
        <v>30</v>
      </c>
      <c r="AS3316" s="1" t="s">
        <v>23090</v>
      </c>
      <c r="AT3316" s="1" t="s">
        <v>101</v>
      </c>
    </row>
    <row r="3317" spans="1:46" x14ac:dyDescent="0.25">
      <c r="A3317" s="1" t="s">
        <v>18971</v>
      </c>
      <c r="B3317" s="2" t="s">
        <v>23076</v>
      </c>
      <c r="C3317" s="2" t="s">
        <v>23110</v>
      </c>
      <c r="D3317" s="1">
        <v>0</v>
      </c>
      <c r="E3317" s="1">
        <v>0</v>
      </c>
      <c r="F3317" s="1">
        <v>1</v>
      </c>
      <c r="G3317" s="1">
        <v>1</v>
      </c>
      <c r="H3317" s="6">
        <v>1</v>
      </c>
      <c r="I3317">
        <v>0</v>
      </c>
      <c r="J3317" s="1">
        <v>32</v>
      </c>
      <c r="K3317" s="1">
        <v>1</v>
      </c>
      <c r="L3317" s="1">
        <v>668</v>
      </c>
      <c r="M3317" s="6">
        <v>0.42</v>
      </c>
      <c r="N3317" s="4">
        <v>3600</v>
      </c>
      <c r="O3317" s="4">
        <v>300</v>
      </c>
      <c r="P3317" s="4">
        <v>500</v>
      </c>
      <c r="Q3317" s="3">
        <v>0.24</v>
      </c>
      <c r="R3317" s="1">
        <v>24</v>
      </c>
      <c r="S3317" s="1">
        <v>500</v>
      </c>
      <c r="T3317" s="1">
        <v>66</v>
      </c>
      <c r="U3317" s="1">
        <v>1</v>
      </c>
      <c r="V3317" s="1">
        <v>14</v>
      </c>
      <c r="W3317" s="1">
        <v>1</v>
      </c>
      <c r="X3317" s="1">
        <v>1</v>
      </c>
      <c r="Y3317" s="1">
        <v>1</v>
      </c>
      <c r="Z3317" s="1">
        <v>3</v>
      </c>
      <c r="AA3317" s="1">
        <v>0</v>
      </c>
      <c r="AB3317" s="1">
        <v>0</v>
      </c>
      <c r="AC3317" s="1">
        <v>1379</v>
      </c>
      <c r="AD3317" s="1">
        <v>0</v>
      </c>
      <c r="AE3317" s="1">
        <v>0</v>
      </c>
      <c r="AF3317" s="1">
        <v>1180</v>
      </c>
      <c r="AG3317" s="1">
        <v>20</v>
      </c>
      <c r="AH3317" s="1">
        <v>248</v>
      </c>
      <c r="AI3317" s="1">
        <v>2827</v>
      </c>
      <c r="AJ3317" s="1" t="s">
        <v>5898</v>
      </c>
      <c r="AK3317" s="1" t="s">
        <v>5899</v>
      </c>
      <c r="AL3317" s="1" t="s">
        <v>5900</v>
      </c>
      <c r="AM3317" s="1" t="s">
        <v>12</v>
      </c>
      <c r="AN3317" s="1" t="s">
        <v>23098</v>
      </c>
      <c r="AO3317" s="1" t="s">
        <v>86</v>
      </c>
      <c r="AP3317" s="1" t="s">
        <v>86</v>
      </c>
      <c r="AQ3317" s="1" t="s">
        <v>14</v>
      </c>
      <c r="AR3317" s="1" t="s">
        <v>19</v>
      </c>
      <c r="AS3317" s="1" t="s">
        <v>23090</v>
      </c>
      <c r="AT3317" s="1" t="s">
        <v>26</v>
      </c>
    </row>
    <row r="3318" spans="1:46" x14ac:dyDescent="0.25">
      <c r="A3318" s="1" t="s">
        <v>20526</v>
      </c>
      <c r="B3318" s="2" t="s">
        <v>23076</v>
      </c>
      <c r="C3318" s="2" t="s">
        <v>23110</v>
      </c>
      <c r="D3318" s="1">
        <v>0</v>
      </c>
      <c r="E3318" s="1">
        <v>0</v>
      </c>
      <c r="F3318" s="1">
        <v>3</v>
      </c>
      <c r="G3318" s="1">
        <v>3</v>
      </c>
      <c r="H3318" s="6">
        <v>1</v>
      </c>
      <c r="I3318">
        <v>0</v>
      </c>
      <c r="J3318" s="1">
        <v>32</v>
      </c>
      <c r="K3318" s="1">
        <v>1</v>
      </c>
      <c r="L3318" s="1">
        <v>688</v>
      </c>
      <c r="M3318" s="6">
        <v>0.45</v>
      </c>
      <c r="N3318" s="4">
        <v>8400</v>
      </c>
      <c r="O3318" s="4">
        <v>700</v>
      </c>
      <c r="P3318" s="4">
        <v>1000</v>
      </c>
      <c r="Q3318" s="3">
        <v>0.25</v>
      </c>
      <c r="R3318" s="1">
        <v>12</v>
      </c>
      <c r="S3318" s="1">
        <v>1000</v>
      </c>
      <c r="T3318" s="1">
        <v>111</v>
      </c>
      <c r="U3318" s="1">
        <v>1</v>
      </c>
      <c r="V3318" s="1">
        <v>14</v>
      </c>
      <c r="W3318" s="1">
        <v>1</v>
      </c>
      <c r="X3318" s="1">
        <v>1</v>
      </c>
      <c r="Y3318" s="1">
        <v>0</v>
      </c>
      <c r="Z3318" s="1">
        <v>2</v>
      </c>
      <c r="AA3318" s="1">
        <v>1</v>
      </c>
      <c r="AB3318" s="1">
        <v>0</v>
      </c>
      <c r="AC3318" s="1">
        <v>2540</v>
      </c>
      <c r="AD3318" s="1">
        <v>171</v>
      </c>
      <c r="AE3318" s="1">
        <v>0</v>
      </c>
      <c r="AF3318" s="1">
        <v>524</v>
      </c>
      <c r="AG3318" s="1">
        <v>940</v>
      </c>
      <c r="AH3318" s="1">
        <v>2500</v>
      </c>
      <c r="AI3318" s="1">
        <v>6675</v>
      </c>
      <c r="AJ3318" s="1" t="s">
        <v>10194</v>
      </c>
      <c r="AK3318" s="1" t="s">
        <v>10195</v>
      </c>
      <c r="AL3318" s="1" t="s">
        <v>10196</v>
      </c>
      <c r="AM3318" s="1" t="s">
        <v>12</v>
      </c>
      <c r="AN3318" s="1" t="s">
        <v>23098</v>
      </c>
      <c r="AO3318" s="1" t="s">
        <v>86</v>
      </c>
      <c r="AP3318" s="1" t="s">
        <v>86</v>
      </c>
      <c r="AQ3318" s="1" t="s">
        <v>14</v>
      </c>
      <c r="AR3318" s="1" t="s">
        <v>30</v>
      </c>
      <c r="AS3318" s="1" t="s">
        <v>23091</v>
      </c>
      <c r="AT3318" s="1" t="s">
        <v>26</v>
      </c>
    </row>
    <row r="3319" spans="1:46" x14ac:dyDescent="0.25">
      <c r="A3319" s="1" t="s">
        <v>22272</v>
      </c>
      <c r="B3319" s="2" t="s">
        <v>23076</v>
      </c>
      <c r="C3319" s="2" t="s">
        <v>23110</v>
      </c>
      <c r="D3319" s="1">
        <v>1</v>
      </c>
      <c r="E3319" s="1">
        <v>0</v>
      </c>
      <c r="F3319" s="1">
        <v>1</v>
      </c>
      <c r="G3319" s="1">
        <v>2</v>
      </c>
      <c r="H3319" s="6">
        <v>0.5</v>
      </c>
      <c r="I3319">
        <v>0</v>
      </c>
      <c r="J3319" s="1">
        <v>28</v>
      </c>
      <c r="K3319" s="1">
        <v>1</v>
      </c>
      <c r="L3319" s="1">
        <v>610</v>
      </c>
      <c r="M3319" s="6">
        <v>0.4</v>
      </c>
      <c r="N3319" s="4">
        <v>5000</v>
      </c>
      <c r="O3319" s="4">
        <v>450</v>
      </c>
      <c r="P3319" s="4">
        <v>1200</v>
      </c>
      <c r="Q3319" s="3">
        <v>0.27</v>
      </c>
      <c r="R3319" s="1">
        <v>24</v>
      </c>
      <c r="S3319" s="1">
        <v>1200</v>
      </c>
      <c r="T3319" s="1">
        <v>46</v>
      </c>
      <c r="U3319" s="1">
        <v>0</v>
      </c>
      <c r="V3319" s="1">
        <v>14</v>
      </c>
      <c r="W3319" s="1">
        <v>0</v>
      </c>
      <c r="X3319" s="1">
        <v>0</v>
      </c>
      <c r="Y3319" s="1">
        <v>1</v>
      </c>
      <c r="Z3319" s="1">
        <v>3</v>
      </c>
      <c r="AA3319" s="1">
        <v>0</v>
      </c>
      <c r="AB3319" s="1">
        <v>0</v>
      </c>
      <c r="AC3319" s="1">
        <v>0</v>
      </c>
      <c r="AD3319" s="1">
        <v>0</v>
      </c>
      <c r="AE3319" s="1">
        <v>0</v>
      </c>
      <c r="AF3319" s="1">
        <v>1495</v>
      </c>
      <c r="AG3319" s="1">
        <v>0</v>
      </c>
      <c r="AH3319" s="1">
        <v>645</v>
      </c>
      <c r="AI3319" s="1">
        <v>2140</v>
      </c>
      <c r="AJ3319" s="1" t="s">
        <v>14874</v>
      </c>
      <c r="AK3319" s="1" t="s">
        <v>14875</v>
      </c>
      <c r="AL3319" s="1" t="s">
        <v>14876</v>
      </c>
      <c r="AM3319" s="1" t="s">
        <v>12</v>
      </c>
      <c r="AN3319" s="1" t="s">
        <v>23098</v>
      </c>
      <c r="AO3319" s="1" t="s">
        <v>364</v>
      </c>
      <c r="AP3319" s="1" t="s">
        <v>57</v>
      </c>
      <c r="AQ3319" s="1" t="s">
        <v>25</v>
      </c>
      <c r="AR3319" s="1" t="s">
        <v>19</v>
      </c>
      <c r="AS3319" s="1" t="s">
        <v>23090</v>
      </c>
      <c r="AT3319" s="1" t="s">
        <v>26</v>
      </c>
    </row>
    <row r="3320" spans="1:46" x14ac:dyDescent="0.25">
      <c r="A3320" s="1" t="s">
        <v>22494</v>
      </c>
      <c r="B3320" s="2" t="s">
        <v>23073</v>
      </c>
      <c r="C3320" s="2" t="s">
        <v>23103</v>
      </c>
      <c r="D3320" s="1">
        <v>0</v>
      </c>
      <c r="E3320" s="1">
        <v>5</v>
      </c>
      <c r="F3320" s="1">
        <v>3</v>
      </c>
      <c r="G3320" s="1">
        <v>8</v>
      </c>
      <c r="H3320" s="6">
        <v>0.375</v>
      </c>
      <c r="I3320">
        <v>0</v>
      </c>
      <c r="J3320" s="1">
        <v>44</v>
      </c>
      <c r="K3320" s="1">
        <v>1</v>
      </c>
      <c r="L3320" s="1">
        <v>220</v>
      </c>
      <c r="M3320" s="6">
        <v>0</v>
      </c>
      <c r="N3320" s="4">
        <v>4050</v>
      </c>
      <c r="O3320" s="4">
        <v>338</v>
      </c>
      <c r="P3320" s="4">
        <v>300</v>
      </c>
      <c r="Q3320" s="3">
        <v>0.35</v>
      </c>
      <c r="R3320" s="1">
        <v>12</v>
      </c>
      <c r="S3320" s="1">
        <v>300</v>
      </c>
      <c r="T3320" s="1">
        <v>10</v>
      </c>
      <c r="U3320" s="1">
        <v>1</v>
      </c>
      <c r="V3320" s="1">
        <v>14</v>
      </c>
      <c r="W3320" s="1">
        <v>0</v>
      </c>
      <c r="X3320" s="1">
        <v>0</v>
      </c>
      <c r="Y3320" s="1">
        <v>0</v>
      </c>
      <c r="Z3320" s="1">
        <v>2</v>
      </c>
      <c r="AA3320" s="1">
        <v>0</v>
      </c>
      <c r="AB3320" s="1">
        <v>0</v>
      </c>
      <c r="AC3320" s="1">
        <v>400</v>
      </c>
      <c r="AD3320" s="1">
        <v>0</v>
      </c>
      <c r="AE3320" s="1">
        <v>1200</v>
      </c>
      <c r="AF3320" s="1">
        <v>0</v>
      </c>
      <c r="AG3320" s="1">
        <v>0</v>
      </c>
      <c r="AH3320" s="1">
        <v>900</v>
      </c>
      <c r="AI3320" s="1">
        <v>2500</v>
      </c>
      <c r="AJ3320" s="1" t="s">
        <v>15482</v>
      </c>
      <c r="AK3320" s="1" t="s">
        <v>15483</v>
      </c>
      <c r="AL3320" s="1" t="s">
        <v>11</v>
      </c>
      <c r="AM3320" s="1" t="s">
        <v>12</v>
      </c>
      <c r="AN3320" s="1" t="s">
        <v>23098</v>
      </c>
      <c r="AO3320" s="1" t="s">
        <v>86</v>
      </c>
      <c r="AP3320" s="1" t="s">
        <v>57</v>
      </c>
      <c r="AQ3320" s="1" t="s">
        <v>25</v>
      </c>
      <c r="AR3320" s="1" t="s">
        <v>30</v>
      </c>
      <c r="AS3320" s="1" t="s">
        <v>23090</v>
      </c>
      <c r="AT3320" s="1" t="s">
        <v>26</v>
      </c>
    </row>
    <row r="3321" spans="1:46" x14ac:dyDescent="0.25">
      <c r="A3321" s="1" t="s">
        <v>18417</v>
      </c>
      <c r="B3321" s="2" t="s">
        <v>23073</v>
      </c>
      <c r="C3321" s="2" t="s">
        <v>23103</v>
      </c>
      <c r="D3321" s="1">
        <v>0</v>
      </c>
      <c r="E3321" s="1">
        <v>0</v>
      </c>
      <c r="F3321" s="1">
        <v>3</v>
      </c>
      <c r="G3321" s="1">
        <v>3</v>
      </c>
      <c r="H3321" s="6">
        <v>1</v>
      </c>
      <c r="I3321">
        <v>0</v>
      </c>
      <c r="J3321" s="1">
        <v>37</v>
      </c>
      <c r="K3321" s="1">
        <v>0</v>
      </c>
      <c r="L3321" s="1">
        <v>468</v>
      </c>
      <c r="M3321" s="6">
        <v>0</v>
      </c>
      <c r="N3321" s="4">
        <v>4000</v>
      </c>
      <c r="O3321" s="4">
        <v>266</v>
      </c>
      <c r="P3321" s="4">
        <v>200</v>
      </c>
      <c r="Q3321" s="3">
        <v>0.3</v>
      </c>
      <c r="R3321" s="1">
        <v>12</v>
      </c>
      <c r="S3321" s="1">
        <v>200</v>
      </c>
      <c r="T3321" s="1">
        <v>10</v>
      </c>
      <c r="U3321" s="1">
        <v>1</v>
      </c>
      <c r="V3321" s="1">
        <v>14</v>
      </c>
      <c r="W3321" s="1">
        <v>0</v>
      </c>
      <c r="X3321" s="1">
        <v>0</v>
      </c>
      <c r="Y3321" s="1">
        <v>0</v>
      </c>
      <c r="Z3321" s="1">
        <v>2</v>
      </c>
      <c r="AA3321" s="1">
        <v>1</v>
      </c>
      <c r="AB3321" s="1">
        <v>0</v>
      </c>
      <c r="AC3321" s="1">
        <v>0</v>
      </c>
      <c r="AD3321" s="1">
        <v>0</v>
      </c>
      <c r="AE3321" s="1">
        <v>0</v>
      </c>
      <c r="AF3321" s="1">
        <v>0</v>
      </c>
      <c r="AG3321" s="1">
        <v>100</v>
      </c>
      <c r="AH3321" s="1">
        <v>0</v>
      </c>
      <c r="AI3321" s="1">
        <v>100</v>
      </c>
      <c r="AJ3321" s="1" t="s">
        <v>4313</v>
      </c>
      <c r="AK3321" s="1" t="s">
        <v>4314</v>
      </c>
      <c r="AL3321" s="1" t="s">
        <v>11</v>
      </c>
      <c r="AM3321" s="1" t="s">
        <v>12</v>
      </c>
      <c r="AN3321" s="1" t="s">
        <v>23097</v>
      </c>
      <c r="AO3321" s="1" t="s">
        <v>86</v>
      </c>
      <c r="AP3321" s="1" t="s">
        <v>57</v>
      </c>
      <c r="AQ3321" s="1" t="s">
        <v>25</v>
      </c>
      <c r="AR3321" s="1" t="s">
        <v>30</v>
      </c>
      <c r="AS3321" s="1" t="s">
        <v>23091</v>
      </c>
      <c r="AT3321" s="1" t="s">
        <v>26</v>
      </c>
    </row>
    <row r="3322" spans="1:46" x14ac:dyDescent="0.25">
      <c r="A3322" s="1" t="s">
        <v>22523</v>
      </c>
      <c r="B3322" s="2" t="s">
        <v>23073</v>
      </c>
      <c r="C3322" s="2" t="s">
        <v>23104</v>
      </c>
      <c r="D3322" s="1">
        <v>0</v>
      </c>
      <c r="E3322" s="1">
        <v>1</v>
      </c>
      <c r="F3322" s="1">
        <v>2</v>
      </c>
      <c r="G3322" s="1">
        <v>3</v>
      </c>
      <c r="H3322" s="6">
        <v>0.66666666666666663</v>
      </c>
      <c r="I3322">
        <v>0</v>
      </c>
      <c r="J3322" s="1">
        <v>31</v>
      </c>
      <c r="K3322" s="1">
        <v>1</v>
      </c>
      <c r="L3322" s="1">
        <v>543</v>
      </c>
      <c r="M3322" s="6">
        <v>0</v>
      </c>
      <c r="N3322" s="4">
        <v>10000</v>
      </c>
      <c r="O3322" s="4">
        <v>1000</v>
      </c>
      <c r="P3322" s="4">
        <v>300</v>
      </c>
      <c r="Q3322" s="3">
        <v>0.35</v>
      </c>
      <c r="R3322" s="1">
        <v>12</v>
      </c>
      <c r="S3322" s="1">
        <v>300</v>
      </c>
      <c r="T3322" s="1">
        <v>9</v>
      </c>
      <c r="U3322" s="1">
        <v>1</v>
      </c>
      <c r="V3322" s="1">
        <v>14</v>
      </c>
      <c r="W3322" s="1">
        <v>1</v>
      </c>
      <c r="X3322" s="1">
        <v>1</v>
      </c>
      <c r="Y3322" s="1">
        <v>1</v>
      </c>
      <c r="Z3322" s="1">
        <v>4</v>
      </c>
      <c r="AA3322" s="1">
        <v>0</v>
      </c>
      <c r="AB3322" s="1">
        <v>1</v>
      </c>
      <c r="AC3322" s="1">
        <v>200</v>
      </c>
      <c r="AD3322" s="1">
        <v>0</v>
      </c>
      <c r="AE3322" s="1">
        <v>300</v>
      </c>
      <c r="AF3322" s="1">
        <v>0</v>
      </c>
      <c r="AG3322" s="1">
        <v>0</v>
      </c>
      <c r="AH3322" s="1">
        <v>0</v>
      </c>
      <c r="AI3322" s="1">
        <v>500</v>
      </c>
      <c r="AJ3322" s="1" t="s">
        <v>494</v>
      </c>
      <c r="AK3322" s="1" t="s">
        <v>15529</v>
      </c>
      <c r="AL3322" s="1" t="s">
        <v>11</v>
      </c>
      <c r="AM3322" s="1" t="s">
        <v>12</v>
      </c>
      <c r="AN3322" s="1" t="s">
        <v>23098</v>
      </c>
      <c r="AO3322" s="1" t="s">
        <v>86</v>
      </c>
      <c r="AP3322" s="1" t="s">
        <v>86</v>
      </c>
      <c r="AQ3322" s="1" t="s">
        <v>14</v>
      </c>
      <c r="AR3322" s="1" t="s">
        <v>19</v>
      </c>
      <c r="AS3322" s="1" t="s">
        <v>23090</v>
      </c>
      <c r="AT3322" s="1" t="s">
        <v>101</v>
      </c>
    </row>
    <row r="3323" spans="1:46" x14ac:dyDescent="0.25">
      <c r="A3323" s="1" t="s">
        <v>21960</v>
      </c>
      <c r="B3323" s="2" t="s">
        <v>23073</v>
      </c>
      <c r="C3323" s="2" t="s">
        <v>23104</v>
      </c>
      <c r="D3323" s="1">
        <v>0</v>
      </c>
      <c r="E3323" s="1">
        <v>2</v>
      </c>
      <c r="F3323" s="1">
        <v>3</v>
      </c>
      <c r="G3323" s="1">
        <v>5</v>
      </c>
      <c r="H3323" s="6">
        <v>0.6</v>
      </c>
      <c r="I3323">
        <v>0</v>
      </c>
      <c r="J3323" s="1">
        <v>33</v>
      </c>
      <c r="K3323" s="1">
        <v>1</v>
      </c>
      <c r="L3323" s="1">
        <v>436</v>
      </c>
      <c r="M3323" s="6">
        <v>0.49</v>
      </c>
      <c r="N3323" s="4">
        <v>3420</v>
      </c>
      <c r="O3323" s="4">
        <v>285</v>
      </c>
      <c r="P3323" s="4">
        <v>780</v>
      </c>
      <c r="Q3323" s="3">
        <v>0.33</v>
      </c>
      <c r="R3323" s="1">
        <v>24</v>
      </c>
      <c r="S3323" s="1">
        <v>780</v>
      </c>
      <c r="T3323" s="1">
        <v>27</v>
      </c>
      <c r="U3323" s="1">
        <v>0</v>
      </c>
      <c r="V3323" s="1">
        <v>14</v>
      </c>
      <c r="W3323" s="1">
        <v>0</v>
      </c>
      <c r="X3323" s="1">
        <v>0</v>
      </c>
      <c r="Y3323" s="1">
        <v>0</v>
      </c>
      <c r="Z3323" s="1">
        <v>3</v>
      </c>
      <c r="AA3323" s="1">
        <v>1</v>
      </c>
      <c r="AB3323" s="1">
        <v>0</v>
      </c>
      <c r="AC3323" s="1">
        <v>0</v>
      </c>
      <c r="AD3323" s="1">
        <v>160</v>
      </c>
      <c r="AE3323" s="1">
        <v>493</v>
      </c>
      <c r="AF3323" s="1">
        <v>0</v>
      </c>
      <c r="AG3323" s="1">
        <v>25</v>
      </c>
      <c r="AH3323" s="1">
        <v>1350</v>
      </c>
      <c r="AI3323" s="1">
        <v>2028</v>
      </c>
      <c r="AJ3323" s="1" t="s">
        <v>14028</v>
      </c>
      <c r="AK3323" s="1" t="s">
        <v>14029</v>
      </c>
      <c r="AL3323" s="1" t="s">
        <v>14030</v>
      </c>
      <c r="AM3323" s="1" t="s">
        <v>12</v>
      </c>
      <c r="AN3323" s="1" t="s">
        <v>23098</v>
      </c>
      <c r="AO3323" s="1" t="s">
        <v>364</v>
      </c>
      <c r="AP3323" s="1" t="s">
        <v>57</v>
      </c>
      <c r="AQ3323" s="1" t="s">
        <v>25</v>
      </c>
      <c r="AR3323" s="1" t="s">
        <v>30</v>
      </c>
      <c r="AS3323" s="1" t="s">
        <v>23091</v>
      </c>
      <c r="AT3323" s="1" t="s">
        <v>26</v>
      </c>
    </row>
    <row r="3324" spans="1:46" x14ac:dyDescent="0.25">
      <c r="A3324" s="1" t="s">
        <v>19146</v>
      </c>
      <c r="B3324" s="2" t="s">
        <v>23073</v>
      </c>
      <c r="C3324" s="2" t="s">
        <v>23105</v>
      </c>
      <c r="D3324" s="1">
        <v>1</v>
      </c>
      <c r="E3324" s="1">
        <v>2</v>
      </c>
      <c r="F3324" s="1">
        <v>3</v>
      </c>
      <c r="G3324" s="1">
        <v>6</v>
      </c>
      <c r="H3324" s="6">
        <v>0.5</v>
      </c>
      <c r="I3324">
        <v>0</v>
      </c>
      <c r="J3324" s="1">
        <v>38</v>
      </c>
      <c r="K3324" s="1">
        <v>0</v>
      </c>
      <c r="L3324" s="1">
        <v>600</v>
      </c>
      <c r="M3324" s="6">
        <v>0.23</v>
      </c>
      <c r="N3324" s="4">
        <v>3960</v>
      </c>
      <c r="O3324" s="4">
        <v>270</v>
      </c>
      <c r="P3324" s="4">
        <v>100</v>
      </c>
      <c r="Q3324" s="3">
        <v>0.3</v>
      </c>
      <c r="R3324" s="1">
        <v>12</v>
      </c>
      <c r="S3324" s="1">
        <v>100</v>
      </c>
      <c r="T3324" s="1">
        <v>11</v>
      </c>
      <c r="U3324" s="1">
        <v>1</v>
      </c>
      <c r="V3324" s="1">
        <v>14</v>
      </c>
      <c r="W3324" s="1">
        <v>0</v>
      </c>
      <c r="X3324" s="1">
        <v>0</v>
      </c>
      <c r="Y3324" s="1">
        <v>1</v>
      </c>
      <c r="Z3324" s="1">
        <v>1</v>
      </c>
      <c r="AA3324" s="1">
        <v>1</v>
      </c>
      <c r="AB3324" s="1">
        <v>0</v>
      </c>
      <c r="AC3324" s="1">
        <v>0</v>
      </c>
      <c r="AD3324" s="1">
        <v>0</v>
      </c>
      <c r="AE3324" s="1">
        <v>0</v>
      </c>
      <c r="AF3324" s="1">
        <v>620</v>
      </c>
      <c r="AG3324" s="1">
        <v>0</v>
      </c>
      <c r="AH3324" s="1">
        <v>380</v>
      </c>
      <c r="AI3324" s="1">
        <v>1000</v>
      </c>
      <c r="AJ3324" s="1" t="s">
        <v>6364</v>
      </c>
      <c r="AK3324" s="1" t="s">
        <v>6365</v>
      </c>
      <c r="AL3324" s="1" t="s">
        <v>6366</v>
      </c>
      <c r="AM3324" s="1" t="s">
        <v>12</v>
      </c>
      <c r="AN3324" s="1" t="s">
        <v>23097</v>
      </c>
      <c r="AO3324" s="1" t="s">
        <v>86</v>
      </c>
      <c r="AP3324" s="1" t="s">
        <v>57</v>
      </c>
      <c r="AQ3324" s="1" t="s">
        <v>25</v>
      </c>
      <c r="AR3324" s="1" t="s">
        <v>19</v>
      </c>
      <c r="AS3324" s="1" t="s">
        <v>23091</v>
      </c>
      <c r="AT3324" s="1" t="s">
        <v>26</v>
      </c>
    </row>
    <row r="3325" spans="1:46" x14ac:dyDescent="0.25">
      <c r="A3325" s="1" t="s">
        <v>19718</v>
      </c>
      <c r="B3325" s="2" t="s">
        <v>23073</v>
      </c>
      <c r="C3325" s="2" t="s">
        <v>23105</v>
      </c>
      <c r="D3325" s="1">
        <v>0</v>
      </c>
      <c r="E3325" s="1">
        <v>0</v>
      </c>
      <c r="F3325" s="1">
        <v>1</v>
      </c>
      <c r="G3325" s="1">
        <v>1</v>
      </c>
      <c r="H3325" s="6">
        <v>1</v>
      </c>
      <c r="I3325">
        <v>0</v>
      </c>
      <c r="J3325" s="1">
        <v>35</v>
      </c>
      <c r="K3325" s="1">
        <v>1</v>
      </c>
      <c r="L3325" s="1">
        <v>651</v>
      </c>
      <c r="M3325" s="6">
        <v>0.19</v>
      </c>
      <c r="N3325" s="4">
        <v>4000</v>
      </c>
      <c r="O3325" s="4">
        <v>330</v>
      </c>
      <c r="P3325" s="4">
        <v>300</v>
      </c>
      <c r="Q3325" s="3">
        <v>0.35</v>
      </c>
      <c r="R3325" s="1">
        <v>24</v>
      </c>
      <c r="S3325" s="1">
        <v>300</v>
      </c>
      <c r="T3325" s="1">
        <v>25</v>
      </c>
      <c r="U3325" s="1">
        <v>0</v>
      </c>
      <c r="V3325" s="1">
        <v>14</v>
      </c>
      <c r="W3325" s="1">
        <v>0</v>
      </c>
      <c r="X3325" s="1">
        <v>0</v>
      </c>
      <c r="Y3325" s="1">
        <v>0</v>
      </c>
      <c r="Z3325" s="1">
        <v>1</v>
      </c>
      <c r="AA3325" s="1">
        <v>1</v>
      </c>
      <c r="AB3325" s="1">
        <v>0</v>
      </c>
      <c r="AC3325" s="1">
        <v>0</v>
      </c>
      <c r="AD3325" s="1">
        <v>0</v>
      </c>
      <c r="AE3325" s="1">
        <v>0</v>
      </c>
      <c r="AF3325" s="1">
        <v>174</v>
      </c>
      <c r="AG3325" s="1">
        <v>0</v>
      </c>
      <c r="AH3325" s="1">
        <v>460</v>
      </c>
      <c r="AI3325" s="1">
        <v>634</v>
      </c>
      <c r="AJ3325" s="1" t="s">
        <v>7970</v>
      </c>
      <c r="AK3325" s="1" t="s">
        <v>7971</v>
      </c>
      <c r="AL3325" s="1" t="s">
        <v>7972</v>
      </c>
      <c r="AM3325" s="1" t="s">
        <v>12</v>
      </c>
      <c r="AN3325" s="1" t="s">
        <v>23098</v>
      </c>
      <c r="AO3325" s="1" t="s">
        <v>364</v>
      </c>
      <c r="AP3325" s="1" t="s">
        <v>57</v>
      </c>
      <c r="AQ3325" s="1" t="s">
        <v>25</v>
      </c>
      <c r="AR3325" s="1" t="s">
        <v>30</v>
      </c>
      <c r="AS3325" s="1" t="s">
        <v>23091</v>
      </c>
      <c r="AT3325" s="1" t="s">
        <v>26</v>
      </c>
    </row>
    <row r="3326" spans="1:46" x14ac:dyDescent="0.25">
      <c r="A3326" s="1" t="s">
        <v>18499</v>
      </c>
      <c r="B3326" s="2" t="s">
        <v>23073</v>
      </c>
      <c r="C3326" s="2" t="s">
        <v>23105</v>
      </c>
      <c r="D3326" s="1">
        <v>0</v>
      </c>
      <c r="E3326" s="1">
        <v>0</v>
      </c>
      <c r="F3326" s="1">
        <v>3</v>
      </c>
      <c r="G3326" s="1">
        <v>3</v>
      </c>
      <c r="H3326" s="6">
        <v>1</v>
      </c>
      <c r="I3326">
        <v>1</v>
      </c>
      <c r="J3326" s="1">
        <v>34</v>
      </c>
      <c r="K3326" s="1">
        <v>1</v>
      </c>
      <c r="L3326" s="1">
        <v>654</v>
      </c>
      <c r="M3326" s="6">
        <v>0.27</v>
      </c>
      <c r="N3326" s="4">
        <v>1800</v>
      </c>
      <c r="O3326" s="4">
        <v>140</v>
      </c>
      <c r="P3326" s="4">
        <v>200</v>
      </c>
      <c r="Q3326" s="3">
        <v>0.39</v>
      </c>
      <c r="R3326" s="1">
        <v>12</v>
      </c>
      <c r="S3326" s="1">
        <v>200</v>
      </c>
      <c r="T3326" s="1">
        <v>19</v>
      </c>
      <c r="U3326" s="1">
        <v>0</v>
      </c>
      <c r="V3326" s="1">
        <v>14</v>
      </c>
      <c r="W3326" s="1">
        <v>1</v>
      </c>
      <c r="X3326" s="1">
        <v>0</v>
      </c>
      <c r="Y3326" s="1">
        <v>1</v>
      </c>
      <c r="Z3326" s="1">
        <v>3</v>
      </c>
      <c r="AA3326" s="1">
        <v>0</v>
      </c>
      <c r="AB3326" s="1">
        <v>1</v>
      </c>
      <c r="AC3326" s="1">
        <v>0</v>
      </c>
      <c r="AD3326" s="1">
        <v>0</v>
      </c>
      <c r="AE3326" s="1">
        <v>0</v>
      </c>
      <c r="AF3326" s="1">
        <v>0</v>
      </c>
      <c r="AG3326" s="1">
        <v>0</v>
      </c>
      <c r="AH3326" s="1">
        <v>300</v>
      </c>
      <c r="AI3326" s="1">
        <v>300</v>
      </c>
      <c r="AJ3326" s="1" t="s">
        <v>4523</v>
      </c>
      <c r="AK3326" s="1" t="s">
        <v>4524</v>
      </c>
      <c r="AL3326" s="1" t="s">
        <v>4525</v>
      </c>
      <c r="AM3326" s="1" t="s">
        <v>16</v>
      </c>
      <c r="AN3326" s="1" t="s">
        <v>23098</v>
      </c>
      <c r="AO3326" s="1" t="s">
        <v>364</v>
      </c>
      <c r="AP3326" s="1" t="s">
        <v>86</v>
      </c>
      <c r="AQ3326" s="1" t="s">
        <v>25</v>
      </c>
      <c r="AR3326" s="1" t="s">
        <v>19</v>
      </c>
      <c r="AS3326" s="1" t="s">
        <v>23090</v>
      </c>
      <c r="AT3326" s="1" t="s">
        <v>101</v>
      </c>
    </row>
    <row r="3327" spans="1:46" x14ac:dyDescent="0.25">
      <c r="A3327" s="1" t="s">
        <v>17129</v>
      </c>
      <c r="B3327" s="2" t="s">
        <v>23073</v>
      </c>
      <c r="C3327" s="2" t="s">
        <v>23105</v>
      </c>
      <c r="D3327" s="1">
        <v>0</v>
      </c>
      <c r="E3327" s="1">
        <v>0</v>
      </c>
      <c r="F3327" s="1">
        <v>2</v>
      </c>
      <c r="G3327" s="1">
        <v>2</v>
      </c>
      <c r="H3327" s="6">
        <v>1</v>
      </c>
      <c r="I3327">
        <v>0</v>
      </c>
      <c r="J3327" s="1">
        <v>35</v>
      </c>
      <c r="K3327" s="1">
        <v>0</v>
      </c>
      <c r="L3327" s="1">
        <v>602</v>
      </c>
      <c r="M3327" s="6">
        <v>0.78</v>
      </c>
      <c r="N3327" s="4">
        <v>2500</v>
      </c>
      <c r="O3327" s="4">
        <v>192</v>
      </c>
      <c r="P3327" s="4">
        <v>200</v>
      </c>
      <c r="Q3327" s="3">
        <v>0.39</v>
      </c>
      <c r="R3327" s="1">
        <v>12</v>
      </c>
      <c r="S3327" s="1">
        <v>200</v>
      </c>
      <c r="T3327" s="1">
        <v>22</v>
      </c>
      <c r="U3327" s="1">
        <v>1</v>
      </c>
      <c r="V3327" s="1">
        <v>14</v>
      </c>
      <c r="W3327" s="1">
        <v>0</v>
      </c>
      <c r="X3327" s="1">
        <v>0</v>
      </c>
      <c r="Y3327" s="1">
        <v>1</v>
      </c>
      <c r="Z3327" s="1">
        <v>3</v>
      </c>
      <c r="AA3327" s="1">
        <v>0</v>
      </c>
      <c r="AB3327" s="1">
        <v>0</v>
      </c>
      <c r="AC3327" s="1">
        <v>1112</v>
      </c>
      <c r="AD3327" s="1">
        <v>0</v>
      </c>
      <c r="AE3327" s="1">
        <v>0</v>
      </c>
      <c r="AF3327" s="1">
        <v>462</v>
      </c>
      <c r="AG3327" s="1">
        <v>0</v>
      </c>
      <c r="AH3327" s="1">
        <v>1150</v>
      </c>
      <c r="AI3327" s="1">
        <v>2724</v>
      </c>
      <c r="AJ3327" s="1" t="s">
        <v>367</v>
      </c>
      <c r="AK3327" s="1" t="s">
        <v>368</v>
      </c>
      <c r="AL3327" s="1" t="s">
        <v>369</v>
      </c>
      <c r="AM3327" s="1" t="s">
        <v>12</v>
      </c>
      <c r="AN3327" s="1" t="s">
        <v>23097</v>
      </c>
      <c r="AO3327" s="1" t="s">
        <v>86</v>
      </c>
      <c r="AP3327" s="1" t="s">
        <v>57</v>
      </c>
      <c r="AQ3327" s="1" t="s">
        <v>25</v>
      </c>
      <c r="AR3327" s="1" t="s">
        <v>19</v>
      </c>
      <c r="AS3327" s="1" t="s">
        <v>23090</v>
      </c>
      <c r="AT3327" s="1" t="s">
        <v>26</v>
      </c>
    </row>
    <row r="3328" spans="1:46" x14ac:dyDescent="0.25">
      <c r="A3328" s="1" t="s">
        <v>19873</v>
      </c>
      <c r="B3328" s="2" t="s">
        <v>23073</v>
      </c>
      <c r="C3328" s="2" t="s">
        <v>23106</v>
      </c>
      <c r="D3328" s="1">
        <v>1</v>
      </c>
      <c r="E3328" s="1">
        <v>12</v>
      </c>
      <c r="F3328" s="1">
        <v>2</v>
      </c>
      <c r="G3328" s="1">
        <v>15</v>
      </c>
      <c r="H3328" s="6">
        <v>0.13333333333333333</v>
      </c>
      <c r="I3328">
        <v>0</v>
      </c>
      <c r="J3328" s="1">
        <v>33</v>
      </c>
      <c r="K3328" s="1">
        <v>1</v>
      </c>
      <c r="L3328" s="1">
        <v>663</v>
      </c>
      <c r="M3328" s="6">
        <v>0.49</v>
      </c>
      <c r="N3328" s="4">
        <v>2200</v>
      </c>
      <c r="O3328" s="4">
        <v>150</v>
      </c>
      <c r="P3328" s="4">
        <v>300</v>
      </c>
      <c r="Q3328" s="3">
        <v>0.3</v>
      </c>
      <c r="R3328" s="1">
        <v>12</v>
      </c>
      <c r="S3328" s="1">
        <v>300</v>
      </c>
      <c r="T3328" s="1">
        <v>54</v>
      </c>
      <c r="U3328" s="1">
        <v>0</v>
      </c>
      <c r="V3328" s="1">
        <v>14</v>
      </c>
      <c r="W3328" s="1">
        <v>0</v>
      </c>
      <c r="X3328" s="1">
        <v>0</v>
      </c>
      <c r="Y3328" s="1">
        <v>1</v>
      </c>
      <c r="Z3328" s="1">
        <v>2</v>
      </c>
      <c r="AA3328" s="1">
        <v>0</v>
      </c>
      <c r="AB3328" s="1">
        <v>0</v>
      </c>
      <c r="AC3328" s="1">
        <v>0</v>
      </c>
      <c r="AD3328" s="1">
        <v>0</v>
      </c>
      <c r="AE3328" s="1">
        <v>0</v>
      </c>
      <c r="AF3328" s="1">
        <v>0</v>
      </c>
      <c r="AG3328" s="1">
        <v>0</v>
      </c>
      <c r="AH3328" s="1">
        <v>750</v>
      </c>
      <c r="AI3328" s="1">
        <v>750</v>
      </c>
      <c r="AJ3328" s="1" t="s">
        <v>8391</v>
      </c>
      <c r="AK3328" s="1" t="s">
        <v>8392</v>
      </c>
      <c r="AL3328" s="1" t="s">
        <v>8393</v>
      </c>
      <c r="AM3328" s="1" t="s">
        <v>12</v>
      </c>
      <c r="AN3328" s="1" t="s">
        <v>23098</v>
      </c>
      <c r="AO3328" s="1" t="s">
        <v>364</v>
      </c>
      <c r="AP3328" s="1" t="s">
        <v>57</v>
      </c>
      <c r="AQ3328" s="1" t="s">
        <v>25</v>
      </c>
      <c r="AR3328" s="1" t="s">
        <v>19</v>
      </c>
      <c r="AS3328" s="1" t="s">
        <v>23090</v>
      </c>
      <c r="AT3328" s="1" t="s">
        <v>26</v>
      </c>
    </row>
    <row r="3329" spans="1:46" x14ac:dyDescent="0.25">
      <c r="A3329" s="1" t="s">
        <v>20979</v>
      </c>
      <c r="B3329" s="2" t="s">
        <v>23073</v>
      </c>
      <c r="C3329" s="2" t="s">
        <v>23106</v>
      </c>
      <c r="D3329" s="1">
        <v>0</v>
      </c>
      <c r="E3329" s="1">
        <v>0</v>
      </c>
      <c r="F3329" s="1">
        <v>1</v>
      </c>
      <c r="G3329" s="1">
        <v>1</v>
      </c>
      <c r="H3329" s="6">
        <v>1</v>
      </c>
      <c r="I3329">
        <v>1</v>
      </c>
      <c r="J3329" s="1">
        <v>35</v>
      </c>
      <c r="K3329" s="1">
        <v>1</v>
      </c>
      <c r="L3329" s="1">
        <v>636</v>
      </c>
      <c r="M3329" s="6">
        <v>0.52</v>
      </c>
      <c r="N3329" s="4">
        <v>2400</v>
      </c>
      <c r="O3329" s="4">
        <v>200</v>
      </c>
      <c r="P3329" s="4">
        <v>600</v>
      </c>
      <c r="Q3329" s="3">
        <v>0.3</v>
      </c>
      <c r="R3329" s="1">
        <v>12</v>
      </c>
      <c r="S3329" s="1">
        <v>600</v>
      </c>
      <c r="T3329" s="1">
        <v>46</v>
      </c>
      <c r="U3329" s="1">
        <v>1</v>
      </c>
      <c r="V3329" s="1">
        <v>14</v>
      </c>
      <c r="W3329" s="1">
        <v>1</v>
      </c>
      <c r="X3329" s="1">
        <v>0</v>
      </c>
      <c r="Y3329" s="1">
        <v>0</v>
      </c>
      <c r="Z3329" s="1">
        <v>2</v>
      </c>
      <c r="AA3329" s="1">
        <v>1</v>
      </c>
      <c r="AB3329" s="1">
        <v>1</v>
      </c>
      <c r="AC3329" s="1">
        <v>0</v>
      </c>
      <c r="AD3329" s="1">
        <v>0</v>
      </c>
      <c r="AE3329" s="1">
        <v>0</v>
      </c>
      <c r="AF3329" s="1">
        <v>0</v>
      </c>
      <c r="AG3329" s="1">
        <v>0</v>
      </c>
      <c r="AH3329" s="1">
        <v>780</v>
      </c>
      <c r="AI3329" s="1">
        <v>780</v>
      </c>
      <c r="AJ3329" s="1" t="s">
        <v>11407</v>
      </c>
      <c r="AK3329" s="1" t="s">
        <v>11408</v>
      </c>
      <c r="AL3329" s="1" t="s">
        <v>11409</v>
      </c>
      <c r="AM3329" s="1" t="s">
        <v>16</v>
      </c>
      <c r="AN3329" s="1" t="s">
        <v>23098</v>
      </c>
      <c r="AO3329" s="1" t="s">
        <v>86</v>
      </c>
      <c r="AP3329" s="1" t="s">
        <v>86</v>
      </c>
      <c r="AQ3329" s="1" t="s">
        <v>25</v>
      </c>
      <c r="AR3329" s="1" t="s">
        <v>30</v>
      </c>
      <c r="AS3329" s="1" t="s">
        <v>23091</v>
      </c>
      <c r="AT3329" s="1" t="s">
        <v>101</v>
      </c>
    </row>
    <row r="3330" spans="1:46" x14ac:dyDescent="0.25">
      <c r="A3330" s="1" t="s">
        <v>22701</v>
      </c>
      <c r="B3330" s="2" t="s">
        <v>23073</v>
      </c>
      <c r="C3330" s="2" t="s">
        <v>23106</v>
      </c>
      <c r="D3330" s="1">
        <v>0</v>
      </c>
      <c r="E3330" s="1">
        <v>0</v>
      </c>
      <c r="F3330" s="1">
        <v>1</v>
      </c>
      <c r="G3330" s="1">
        <v>1</v>
      </c>
      <c r="H3330" s="6">
        <v>1</v>
      </c>
      <c r="I3330">
        <v>0</v>
      </c>
      <c r="J3330" s="1">
        <v>41</v>
      </c>
      <c r="K3330" s="1">
        <v>1</v>
      </c>
      <c r="L3330" s="1">
        <v>695</v>
      </c>
      <c r="M3330" s="6">
        <v>0.24</v>
      </c>
      <c r="N3330" s="4">
        <v>2200</v>
      </c>
      <c r="O3330" s="4">
        <v>183</v>
      </c>
      <c r="P3330" s="4">
        <v>400</v>
      </c>
      <c r="Q3330" s="3">
        <v>0.3</v>
      </c>
      <c r="R3330" s="1">
        <v>24</v>
      </c>
      <c r="S3330" s="1">
        <v>400</v>
      </c>
      <c r="T3330" s="1">
        <v>49</v>
      </c>
      <c r="U3330" s="1">
        <v>1</v>
      </c>
      <c r="V3330" s="1">
        <v>14</v>
      </c>
      <c r="W3330" s="1">
        <v>0</v>
      </c>
      <c r="X3330" s="1">
        <v>0</v>
      </c>
      <c r="Y3330" s="1">
        <v>1</v>
      </c>
      <c r="Z3330" s="1">
        <v>2</v>
      </c>
      <c r="AA3330" s="1">
        <v>0</v>
      </c>
      <c r="AB3330" s="1">
        <v>0</v>
      </c>
      <c r="AC3330" s="1">
        <v>0</v>
      </c>
      <c r="AD3330" s="1">
        <v>600</v>
      </c>
      <c r="AE3330" s="1">
        <v>0</v>
      </c>
      <c r="AF3330" s="1">
        <v>0</v>
      </c>
      <c r="AG3330" s="1">
        <v>0</v>
      </c>
      <c r="AH3330" s="1">
        <v>0</v>
      </c>
      <c r="AI3330" s="1">
        <v>600</v>
      </c>
      <c r="AJ3330" s="1" t="s">
        <v>15994</v>
      </c>
      <c r="AK3330" s="1" t="s">
        <v>15995</v>
      </c>
      <c r="AL3330" s="1" t="s">
        <v>15996</v>
      </c>
      <c r="AM3330" s="1" t="s">
        <v>12</v>
      </c>
      <c r="AN3330" s="1" t="s">
        <v>23098</v>
      </c>
      <c r="AO3330" s="1" t="s">
        <v>86</v>
      </c>
      <c r="AP3330" s="1" t="s">
        <v>57</v>
      </c>
      <c r="AQ3330" s="1" t="s">
        <v>25</v>
      </c>
      <c r="AR3330" s="1" t="s">
        <v>19</v>
      </c>
      <c r="AS3330" s="1" t="s">
        <v>23090</v>
      </c>
      <c r="AT3330" s="1" t="s">
        <v>26</v>
      </c>
    </row>
    <row r="3331" spans="1:46" x14ac:dyDescent="0.25">
      <c r="A3331" s="1" t="s">
        <v>21016</v>
      </c>
      <c r="B3331" s="2" t="s">
        <v>23073</v>
      </c>
      <c r="C3331" s="2" t="s">
        <v>23106</v>
      </c>
      <c r="D3331" s="1">
        <v>0</v>
      </c>
      <c r="E3331" s="1">
        <v>1</v>
      </c>
      <c r="F3331" s="1">
        <v>1</v>
      </c>
      <c r="G3331" s="1">
        <v>2</v>
      </c>
      <c r="H3331" s="6">
        <v>0.5</v>
      </c>
      <c r="I3331">
        <v>0</v>
      </c>
      <c r="J3331" s="1">
        <v>36</v>
      </c>
      <c r="K3331" s="1">
        <v>0</v>
      </c>
      <c r="L3331" s="1">
        <v>679</v>
      </c>
      <c r="M3331" s="6">
        <v>0.22</v>
      </c>
      <c r="N3331" s="4">
        <v>4260</v>
      </c>
      <c r="O3331" s="4">
        <v>355</v>
      </c>
      <c r="P3331" s="4">
        <v>500</v>
      </c>
      <c r="Q3331" s="3">
        <v>0.3</v>
      </c>
      <c r="R3331" s="1">
        <v>12</v>
      </c>
      <c r="S3331" s="1">
        <v>500</v>
      </c>
      <c r="T3331" s="1">
        <v>46</v>
      </c>
      <c r="U3331" s="1">
        <v>1</v>
      </c>
      <c r="V3331" s="1">
        <v>14</v>
      </c>
      <c r="W3331" s="1">
        <v>0</v>
      </c>
      <c r="X3331" s="1">
        <v>0</v>
      </c>
      <c r="Y3331" s="1">
        <v>0</v>
      </c>
      <c r="Z3331" s="1">
        <v>3</v>
      </c>
      <c r="AA3331" s="1">
        <v>1</v>
      </c>
      <c r="AB3331" s="1">
        <v>0</v>
      </c>
      <c r="AC3331" s="1">
        <v>904</v>
      </c>
      <c r="AD3331" s="1">
        <v>0</v>
      </c>
      <c r="AE3331" s="1">
        <v>0</v>
      </c>
      <c r="AF3331" s="1">
        <v>0</v>
      </c>
      <c r="AG3331" s="1">
        <v>0</v>
      </c>
      <c r="AH3331" s="1">
        <v>0</v>
      </c>
      <c r="AI3331" s="1">
        <v>904</v>
      </c>
      <c r="AJ3331" s="1" t="s">
        <v>11513</v>
      </c>
      <c r="AK3331" s="1" t="s">
        <v>11514</v>
      </c>
      <c r="AL3331" s="1" t="s">
        <v>11515</v>
      </c>
      <c r="AM3331" s="1" t="s">
        <v>12</v>
      </c>
      <c r="AN3331" s="1" t="s">
        <v>23097</v>
      </c>
      <c r="AO3331" s="1" t="s">
        <v>86</v>
      </c>
      <c r="AP3331" s="1" t="s">
        <v>57</v>
      </c>
      <c r="AQ3331" s="1" t="s">
        <v>25</v>
      </c>
      <c r="AR3331" s="1" t="s">
        <v>30</v>
      </c>
      <c r="AS3331" s="1" t="s">
        <v>23091</v>
      </c>
      <c r="AT3331" s="1" t="s">
        <v>26</v>
      </c>
    </row>
    <row r="3332" spans="1:46" x14ac:dyDescent="0.25">
      <c r="A3332" s="1" t="s">
        <v>21595</v>
      </c>
      <c r="B3332" s="2" t="s">
        <v>23073</v>
      </c>
      <c r="C3332" s="2" t="s">
        <v>23106</v>
      </c>
      <c r="D3332" s="1">
        <v>0</v>
      </c>
      <c r="E3332" s="1">
        <v>0</v>
      </c>
      <c r="F3332" s="1">
        <v>1</v>
      </c>
      <c r="G3332" s="1">
        <v>1</v>
      </c>
      <c r="H3332" s="6">
        <v>1</v>
      </c>
      <c r="I3332">
        <v>0</v>
      </c>
      <c r="J3332" s="1">
        <v>41</v>
      </c>
      <c r="K3332" s="1">
        <v>1</v>
      </c>
      <c r="L3332" s="1">
        <v>709</v>
      </c>
      <c r="M3332" s="6">
        <v>0.33</v>
      </c>
      <c r="N3332" s="4">
        <v>3000</v>
      </c>
      <c r="O3332" s="4">
        <v>250</v>
      </c>
      <c r="P3332" s="4">
        <v>700</v>
      </c>
      <c r="Q3332" s="3">
        <v>0.3</v>
      </c>
      <c r="R3332" s="1">
        <v>24</v>
      </c>
      <c r="S3332" s="1">
        <v>700</v>
      </c>
      <c r="T3332" s="1">
        <v>61</v>
      </c>
      <c r="U3332" s="1">
        <v>1</v>
      </c>
      <c r="V3332" s="1">
        <v>14</v>
      </c>
      <c r="W3332" s="1">
        <v>1</v>
      </c>
      <c r="X3332" s="1">
        <v>1</v>
      </c>
      <c r="Y3332" s="1">
        <v>1</v>
      </c>
      <c r="Z3332" s="1">
        <v>2</v>
      </c>
      <c r="AA3332" s="1">
        <v>0</v>
      </c>
      <c r="AB3332" s="1">
        <v>0</v>
      </c>
      <c r="AC3332" s="1">
        <v>227</v>
      </c>
      <c r="AD3332" s="1">
        <v>0</v>
      </c>
      <c r="AE3332" s="1">
        <v>0</v>
      </c>
      <c r="AF3332" s="1">
        <v>0</v>
      </c>
      <c r="AG3332" s="1">
        <v>0</v>
      </c>
      <c r="AH3332" s="1">
        <v>700</v>
      </c>
      <c r="AI3332" s="1">
        <v>927</v>
      </c>
      <c r="AJ3332" s="1" t="s">
        <v>13076</v>
      </c>
      <c r="AK3332" s="1" t="s">
        <v>13077</v>
      </c>
      <c r="AL3332" s="1" t="s">
        <v>13078</v>
      </c>
      <c r="AM3332" s="1" t="s">
        <v>12</v>
      </c>
      <c r="AN3332" s="1" t="s">
        <v>23098</v>
      </c>
      <c r="AO3332" s="1" t="s">
        <v>86</v>
      </c>
      <c r="AP3332" s="1" t="s">
        <v>86</v>
      </c>
      <c r="AQ3332" s="1" t="s">
        <v>14</v>
      </c>
      <c r="AR3332" s="1" t="s">
        <v>19</v>
      </c>
      <c r="AS3332" s="1" t="s">
        <v>23090</v>
      </c>
      <c r="AT3332" s="1" t="s">
        <v>26</v>
      </c>
    </row>
    <row r="3333" spans="1:46" x14ac:dyDescent="0.25">
      <c r="A3333" s="1" t="s">
        <v>18134</v>
      </c>
      <c r="B3333" s="2" t="s">
        <v>23073</v>
      </c>
      <c r="C3333" s="2" t="s">
        <v>23107</v>
      </c>
      <c r="D3333" s="1">
        <v>0</v>
      </c>
      <c r="E3333" s="1">
        <v>0</v>
      </c>
      <c r="F3333" s="1">
        <v>1</v>
      </c>
      <c r="G3333" s="1">
        <v>1</v>
      </c>
      <c r="H3333" s="6">
        <v>1</v>
      </c>
      <c r="I3333">
        <v>0</v>
      </c>
      <c r="J3333" s="1">
        <v>44</v>
      </c>
      <c r="K3333" s="1">
        <v>0</v>
      </c>
      <c r="L3333" s="1">
        <v>471</v>
      </c>
      <c r="M3333" s="6">
        <v>0</v>
      </c>
      <c r="N3333" s="4">
        <v>16000</v>
      </c>
      <c r="O3333" s="4">
        <v>800</v>
      </c>
      <c r="P3333" s="4">
        <v>500</v>
      </c>
      <c r="Q3333" s="3">
        <v>0.28999999999999998</v>
      </c>
      <c r="R3333" s="1">
        <v>24</v>
      </c>
      <c r="S3333" s="1">
        <v>500</v>
      </c>
      <c r="T3333" s="1">
        <v>55</v>
      </c>
      <c r="U3333" s="1">
        <v>1</v>
      </c>
      <c r="V3333" s="1">
        <v>14</v>
      </c>
      <c r="W3333" s="1">
        <v>1</v>
      </c>
      <c r="X3333" s="1">
        <v>0</v>
      </c>
      <c r="Y3333" s="1">
        <v>1</v>
      </c>
      <c r="Z3333" s="1">
        <v>3</v>
      </c>
      <c r="AA3333" s="1">
        <v>0</v>
      </c>
      <c r="AB3333" s="1">
        <v>0</v>
      </c>
      <c r="AC3333" s="1">
        <v>0</v>
      </c>
      <c r="AD3333" s="1">
        <v>0</v>
      </c>
      <c r="AE3333" s="1">
        <v>0</v>
      </c>
      <c r="AF3333" s="1">
        <v>0</v>
      </c>
      <c r="AG3333" s="1">
        <v>0</v>
      </c>
      <c r="AH3333" s="1">
        <v>0</v>
      </c>
      <c r="AI3333" s="1">
        <v>0</v>
      </c>
      <c r="AJ3333" s="1" t="s">
        <v>3456</v>
      </c>
      <c r="AK3333" s="1" t="s">
        <v>3457</v>
      </c>
      <c r="AL3333" s="1" t="s">
        <v>3458</v>
      </c>
      <c r="AM3333" s="1" t="s">
        <v>12</v>
      </c>
      <c r="AN3333" s="1" t="s">
        <v>23097</v>
      </c>
      <c r="AO3333" s="1" t="s">
        <v>86</v>
      </c>
      <c r="AP3333" s="1" t="s">
        <v>86</v>
      </c>
      <c r="AQ3333" s="1" t="s">
        <v>25</v>
      </c>
      <c r="AR3333" s="1" t="s">
        <v>19</v>
      </c>
      <c r="AS3333" s="1" t="s">
        <v>23090</v>
      </c>
      <c r="AT3333" s="1" t="s">
        <v>26</v>
      </c>
    </row>
    <row r="3334" spans="1:46" x14ac:dyDescent="0.25">
      <c r="A3334" s="1" t="s">
        <v>22226</v>
      </c>
      <c r="B3334" s="2" t="s">
        <v>23073</v>
      </c>
      <c r="C3334" s="2" t="s">
        <v>23107</v>
      </c>
      <c r="D3334" s="1">
        <v>0</v>
      </c>
      <c r="E3334" s="1">
        <v>0</v>
      </c>
      <c r="F3334" s="1">
        <v>1</v>
      </c>
      <c r="G3334" s="1">
        <v>1</v>
      </c>
      <c r="H3334" s="6">
        <v>1</v>
      </c>
      <c r="I3334">
        <v>0</v>
      </c>
      <c r="J3334" s="1">
        <v>40</v>
      </c>
      <c r="K3334" s="1">
        <v>1</v>
      </c>
      <c r="L3334" s="1">
        <v>702</v>
      </c>
      <c r="M3334" s="6">
        <v>0.56999999999999995</v>
      </c>
      <c r="N3334" s="4">
        <v>2700</v>
      </c>
      <c r="O3334" s="4">
        <v>207</v>
      </c>
      <c r="P3334" s="4">
        <v>200</v>
      </c>
      <c r="Q3334" s="3">
        <v>0.32</v>
      </c>
      <c r="R3334" s="1">
        <v>24</v>
      </c>
      <c r="S3334" s="1">
        <v>200</v>
      </c>
      <c r="T3334" s="1">
        <v>22</v>
      </c>
      <c r="U3334" s="1">
        <v>1</v>
      </c>
      <c r="V3334" s="1">
        <v>14</v>
      </c>
      <c r="W3334" s="1">
        <v>0</v>
      </c>
      <c r="X3334" s="1">
        <v>0</v>
      </c>
      <c r="Y3334" s="1">
        <v>0</v>
      </c>
      <c r="Z3334" s="1">
        <v>2</v>
      </c>
      <c r="AA3334" s="1">
        <v>1</v>
      </c>
      <c r="AB3334" s="1">
        <v>0</v>
      </c>
      <c r="AC3334" s="1">
        <v>668</v>
      </c>
      <c r="AD3334" s="1">
        <v>2617</v>
      </c>
      <c r="AE3334" s="1">
        <v>0</v>
      </c>
      <c r="AF3334" s="1">
        <v>0</v>
      </c>
      <c r="AG3334" s="1">
        <v>0</v>
      </c>
      <c r="AH3334" s="1">
        <v>900</v>
      </c>
      <c r="AI3334" s="1">
        <v>4185</v>
      </c>
      <c r="AJ3334" s="1" t="s">
        <v>238</v>
      </c>
      <c r="AK3334" s="1" t="s">
        <v>14750</v>
      </c>
      <c r="AL3334" s="1" t="s">
        <v>14751</v>
      </c>
      <c r="AM3334" s="1" t="s">
        <v>12</v>
      </c>
      <c r="AN3334" s="1" t="s">
        <v>23098</v>
      </c>
      <c r="AO3334" s="1" t="s">
        <v>86</v>
      </c>
      <c r="AP3334" s="1" t="s">
        <v>57</v>
      </c>
      <c r="AQ3334" s="1" t="s">
        <v>25</v>
      </c>
      <c r="AR3334" s="1" t="s">
        <v>30</v>
      </c>
      <c r="AS3334" s="1" t="s">
        <v>23091</v>
      </c>
      <c r="AT3334" s="1" t="s">
        <v>26</v>
      </c>
    </row>
    <row r="3335" spans="1:46" x14ac:dyDescent="0.25">
      <c r="A3335" s="1" t="s">
        <v>18789</v>
      </c>
      <c r="B3335" s="2" t="s">
        <v>23073</v>
      </c>
      <c r="C3335" s="2" t="s">
        <v>23107</v>
      </c>
      <c r="D3335" s="1">
        <v>3</v>
      </c>
      <c r="E3335" s="1">
        <v>5</v>
      </c>
      <c r="F3335" s="1">
        <v>7</v>
      </c>
      <c r="G3335" s="1">
        <v>15</v>
      </c>
      <c r="H3335" s="6">
        <v>0.46666666666666667</v>
      </c>
      <c r="I3335">
        <v>1</v>
      </c>
      <c r="J3335" s="1">
        <v>31</v>
      </c>
      <c r="K3335" s="1">
        <v>0</v>
      </c>
      <c r="L3335" s="1">
        <v>738</v>
      </c>
      <c r="M3335" s="6">
        <v>1.03</v>
      </c>
      <c r="N3335" s="4">
        <v>5160</v>
      </c>
      <c r="O3335" s="4">
        <v>326</v>
      </c>
      <c r="P3335" s="4">
        <v>870</v>
      </c>
      <c r="Q3335" s="3">
        <v>0.28000000000000003</v>
      </c>
      <c r="R3335" s="1">
        <v>24</v>
      </c>
      <c r="S3335" s="1">
        <v>870</v>
      </c>
      <c r="T3335" s="1">
        <v>55</v>
      </c>
      <c r="U3335" s="1">
        <v>1</v>
      </c>
      <c r="V3335" s="1">
        <v>14</v>
      </c>
      <c r="W3335" s="1">
        <v>0</v>
      </c>
      <c r="X3335" s="1">
        <v>0</v>
      </c>
      <c r="Y3335" s="1">
        <v>1</v>
      </c>
      <c r="Z3335" s="1">
        <v>2</v>
      </c>
      <c r="AA3335" s="1">
        <v>1</v>
      </c>
      <c r="AB3335" s="1">
        <v>1</v>
      </c>
      <c r="AC3335" s="1">
        <v>1727</v>
      </c>
      <c r="AD3335" s="1">
        <v>0</v>
      </c>
      <c r="AE3335" s="1">
        <v>0</v>
      </c>
      <c r="AF3335" s="1">
        <v>3531</v>
      </c>
      <c r="AG3335" s="1">
        <v>12</v>
      </c>
      <c r="AH3335" s="1">
        <v>1200</v>
      </c>
      <c r="AI3335" s="1">
        <v>6470</v>
      </c>
      <c r="AJ3335" s="1" t="s">
        <v>5357</v>
      </c>
      <c r="AK3335" s="1" t="s">
        <v>5358</v>
      </c>
      <c r="AL3335" s="1" t="s">
        <v>5359</v>
      </c>
      <c r="AM3335" s="1" t="s">
        <v>16</v>
      </c>
      <c r="AN3335" s="1" t="s">
        <v>23097</v>
      </c>
      <c r="AO3335" s="1" t="s">
        <v>86</v>
      </c>
      <c r="AP3335" s="1" t="s">
        <v>57</v>
      </c>
      <c r="AQ3335" s="1" t="s">
        <v>25</v>
      </c>
      <c r="AR3335" s="1" t="s">
        <v>19</v>
      </c>
      <c r="AS3335" s="1" t="s">
        <v>23091</v>
      </c>
      <c r="AT3335" s="1" t="s">
        <v>101</v>
      </c>
    </row>
    <row r="3336" spans="1:46" x14ac:dyDescent="0.25">
      <c r="A3336" s="1" t="s">
        <v>20071</v>
      </c>
      <c r="B3336" s="2" t="s">
        <v>23073</v>
      </c>
      <c r="C3336" s="2" t="s">
        <v>23108</v>
      </c>
      <c r="D3336" s="1">
        <v>0</v>
      </c>
      <c r="E3336" s="1">
        <v>0</v>
      </c>
      <c r="F3336" s="1">
        <v>1</v>
      </c>
      <c r="G3336" s="1">
        <v>1</v>
      </c>
      <c r="H3336" s="6">
        <v>1</v>
      </c>
      <c r="I3336">
        <v>0</v>
      </c>
      <c r="J3336" s="1">
        <v>32</v>
      </c>
      <c r="K3336" s="1">
        <v>1</v>
      </c>
      <c r="L3336" s="1">
        <v>515</v>
      </c>
      <c r="M3336" s="6">
        <v>0.4</v>
      </c>
      <c r="N3336" s="4">
        <v>3400</v>
      </c>
      <c r="O3336" s="4">
        <v>290</v>
      </c>
      <c r="P3336" s="4">
        <v>500</v>
      </c>
      <c r="Q3336" s="3">
        <v>0.35</v>
      </c>
      <c r="R3336" s="1">
        <v>12</v>
      </c>
      <c r="S3336" s="1">
        <v>500</v>
      </c>
      <c r="T3336" s="1">
        <v>46</v>
      </c>
      <c r="U3336" s="1">
        <v>1</v>
      </c>
      <c r="V3336" s="1">
        <v>14</v>
      </c>
      <c r="W3336" s="1">
        <v>0</v>
      </c>
      <c r="X3336" s="1">
        <v>1</v>
      </c>
      <c r="Y3336" s="1">
        <v>1</v>
      </c>
      <c r="Z3336" s="1">
        <v>0</v>
      </c>
      <c r="AA3336" s="1">
        <v>0</v>
      </c>
      <c r="AB3336" s="1">
        <v>0</v>
      </c>
      <c r="AC3336" s="1">
        <v>0</v>
      </c>
      <c r="AD3336" s="1">
        <v>200</v>
      </c>
      <c r="AE3336" s="1">
        <v>0</v>
      </c>
      <c r="AF3336" s="1">
        <v>0</v>
      </c>
      <c r="AG3336" s="1">
        <v>0</v>
      </c>
      <c r="AH3336" s="1">
        <v>1030</v>
      </c>
      <c r="AI3336" s="1">
        <v>1230</v>
      </c>
      <c r="AJ3336" s="1" t="s">
        <v>6353</v>
      </c>
      <c r="AK3336" s="1" t="s">
        <v>8958</v>
      </c>
      <c r="AL3336" s="1" t="s">
        <v>8959</v>
      </c>
      <c r="AM3336" s="1" t="s">
        <v>12</v>
      </c>
      <c r="AN3336" s="1" t="s">
        <v>23098</v>
      </c>
      <c r="AO3336" s="1" t="s">
        <v>86</v>
      </c>
      <c r="AP3336" s="1" t="s">
        <v>57</v>
      </c>
      <c r="AQ3336" s="1" t="s">
        <v>14</v>
      </c>
      <c r="AR3336" s="1" t="s">
        <v>19</v>
      </c>
      <c r="AS3336" s="1" t="s">
        <v>23090</v>
      </c>
      <c r="AT3336" s="1" t="s">
        <v>26</v>
      </c>
    </row>
    <row r="3337" spans="1:46" x14ac:dyDescent="0.25">
      <c r="A3337" s="1" t="s">
        <v>22330</v>
      </c>
      <c r="B3337" s="2" t="s">
        <v>23073</v>
      </c>
      <c r="C3337" s="2" t="s">
        <v>23109</v>
      </c>
      <c r="D3337" s="1">
        <v>7</v>
      </c>
      <c r="E3337" s="1">
        <v>2</v>
      </c>
      <c r="F3337" s="1">
        <v>3</v>
      </c>
      <c r="G3337" s="1">
        <v>12</v>
      </c>
      <c r="H3337" s="6">
        <v>0.25</v>
      </c>
      <c r="I3337">
        <v>0</v>
      </c>
      <c r="J3337" s="1">
        <v>39</v>
      </c>
      <c r="K3337" s="1">
        <v>1</v>
      </c>
      <c r="L3337" s="1">
        <v>576</v>
      </c>
      <c r="M3337" s="6">
        <v>0.08</v>
      </c>
      <c r="N3337" s="4">
        <v>4200</v>
      </c>
      <c r="O3337" s="4">
        <v>340</v>
      </c>
      <c r="P3337" s="4">
        <v>300</v>
      </c>
      <c r="Q3337" s="3">
        <v>0.28999999999999998</v>
      </c>
      <c r="R3337" s="1">
        <v>12</v>
      </c>
      <c r="S3337" s="1">
        <v>300</v>
      </c>
      <c r="T3337" s="1">
        <v>28</v>
      </c>
      <c r="U3337" s="1">
        <v>1</v>
      </c>
      <c r="V3337" s="1">
        <v>14</v>
      </c>
      <c r="W3337" s="1">
        <v>0</v>
      </c>
      <c r="X3337" s="1">
        <v>0</v>
      </c>
      <c r="Y3337" s="1">
        <v>0</v>
      </c>
      <c r="Z3337" s="1">
        <v>0</v>
      </c>
      <c r="AA3337" s="1">
        <v>1</v>
      </c>
      <c r="AB3337" s="1">
        <v>0</v>
      </c>
      <c r="AC3337" s="1">
        <v>0</v>
      </c>
      <c r="AD3337" s="1">
        <v>0</v>
      </c>
      <c r="AE3337" s="1">
        <v>0</v>
      </c>
      <c r="AF3337" s="1">
        <v>0</v>
      </c>
      <c r="AG3337" s="1">
        <v>0</v>
      </c>
      <c r="AH3337" s="1">
        <v>0</v>
      </c>
      <c r="AI3337" s="1">
        <v>0</v>
      </c>
      <c r="AJ3337" s="1" t="s">
        <v>15035</v>
      </c>
      <c r="AK3337" s="1" t="s">
        <v>15036</v>
      </c>
      <c r="AL3337" s="1" t="s">
        <v>15037</v>
      </c>
      <c r="AM3337" s="1" t="s">
        <v>12</v>
      </c>
      <c r="AN3337" s="1" t="s">
        <v>23098</v>
      </c>
      <c r="AO3337" s="1" t="s">
        <v>86</v>
      </c>
      <c r="AP3337" s="1" t="s">
        <v>57</v>
      </c>
      <c r="AQ3337" s="1" t="s">
        <v>25</v>
      </c>
      <c r="AR3337" s="1" t="s">
        <v>30</v>
      </c>
      <c r="AS3337" s="1" t="s">
        <v>23091</v>
      </c>
      <c r="AT3337" s="1" t="s">
        <v>26</v>
      </c>
    </row>
    <row r="3338" spans="1:46" x14ac:dyDescent="0.25">
      <c r="A3338" s="1" t="s">
        <v>18925</v>
      </c>
      <c r="B3338" s="2" t="s">
        <v>23073</v>
      </c>
      <c r="C3338" s="2" t="s">
        <v>23109</v>
      </c>
      <c r="D3338" s="1">
        <v>0</v>
      </c>
      <c r="E3338" s="1">
        <v>1</v>
      </c>
      <c r="F3338" s="1">
        <v>2</v>
      </c>
      <c r="G3338" s="1">
        <v>3</v>
      </c>
      <c r="H3338" s="6">
        <v>0.66666666666666663</v>
      </c>
      <c r="I3338">
        <v>0</v>
      </c>
      <c r="J3338" s="1">
        <v>40</v>
      </c>
      <c r="K3338" s="1">
        <v>0</v>
      </c>
      <c r="L3338" s="1">
        <v>839</v>
      </c>
      <c r="M3338" s="6">
        <v>0.64</v>
      </c>
      <c r="N3338" s="4">
        <v>4224</v>
      </c>
      <c r="O3338" s="4">
        <v>348</v>
      </c>
      <c r="P3338" s="4">
        <v>800</v>
      </c>
      <c r="Q3338" s="3">
        <v>0.27</v>
      </c>
      <c r="R3338" s="1">
        <v>24</v>
      </c>
      <c r="S3338" s="1">
        <v>800</v>
      </c>
      <c r="T3338" s="1">
        <v>72</v>
      </c>
      <c r="U3338" s="1">
        <v>0</v>
      </c>
      <c r="V3338" s="1">
        <v>14</v>
      </c>
      <c r="W3338" s="1">
        <v>0</v>
      </c>
      <c r="X3338" s="1">
        <v>0</v>
      </c>
      <c r="Y3338" s="1">
        <v>1</v>
      </c>
      <c r="Z3338" s="1">
        <v>0</v>
      </c>
      <c r="AA3338" s="1">
        <v>1</v>
      </c>
      <c r="AB3338" s="1">
        <v>0</v>
      </c>
      <c r="AC3338" s="1">
        <v>2034</v>
      </c>
      <c r="AD3338" s="1">
        <v>0</v>
      </c>
      <c r="AE3338" s="1">
        <v>2788</v>
      </c>
      <c r="AF3338" s="1">
        <v>0</v>
      </c>
      <c r="AG3338" s="1">
        <v>68</v>
      </c>
      <c r="AH3338" s="1">
        <v>0</v>
      </c>
      <c r="AI3338" s="1">
        <v>4890</v>
      </c>
      <c r="AJ3338" s="1" t="s">
        <v>5765</v>
      </c>
      <c r="AK3338" s="1" t="s">
        <v>5766</v>
      </c>
      <c r="AL3338" s="1" t="s">
        <v>5767</v>
      </c>
      <c r="AM3338" s="1" t="s">
        <v>12</v>
      </c>
      <c r="AN3338" s="1" t="s">
        <v>23097</v>
      </c>
      <c r="AO3338" s="1" t="s">
        <v>364</v>
      </c>
      <c r="AP3338" s="1" t="s">
        <v>57</v>
      </c>
      <c r="AQ3338" s="1" t="s">
        <v>25</v>
      </c>
      <c r="AR3338" s="1" t="s">
        <v>19</v>
      </c>
      <c r="AS3338" s="1" t="s">
        <v>23091</v>
      </c>
      <c r="AT3338" s="1" t="s">
        <v>26</v>
      </c>
    </row>
    <row r="3339" spans="1:46" x14ac:dyDescent="0.25">
      <c r="A3339" s="1" t="s">
        <v>17814</v>
      </c>
      <c r="B3339" s="2" t="s">
        <v>23074</v>
      </c>
      <c r="C3339" s="2" t="s">
        <v>23104</v>
      </c>
      <c r="D3339" s="1">
        <v>6</v>
      </c>
      <c r="E3339" s="1">
        <v>2</v>
      </c>
      <c r="F3339" s="1">
        <v>1</v>
      </c>
      <c r="G3339" s="1">
        <v>9</v>
      </c>
      <c r="H3339" s="6">
        <v>0.1111111111111111</v>
      </c>
      <c r="I3339">
        <v>0</v>
      </c>
      <c r="J3339" s="1">
        <v>34</v>
      </c>
      <c r="K3339" s="1">
        <v>0</v>
      </c>
      <c r="L3339" s="1">
        <v>661</v>
      </c>
      <c r="M3339" s="6">
        <v>0</v>
      </c>
      <c r="N3339" s="4">
        <v>2200</v>
      </c>
      <c r="O3339" s="4">
        <v>150</v>
      </c>
      <c r="P3339" s="4">
        <v>1000</v>
      </c>
      <c r="Q3339" s="3">
        <v>0.33</v>
      </c>
      <c r="R3339" s="1">
        <v>36</v>
      </c>
      <c r="S3339" s="1">
        <v>1000</v>
      </c>
      <c r="T3339" s="1">
        <v>22</v>
      </c>
      <c r="U3339" s="1">
        <v>0</v>
      </c>
      <c r="V3339" s="1">
        <v>14</v>
      </c>
      <c r="W3339" s="1">
        <v>0</v>
      </c>
      <c r="X3339" s="1">
        <v>0</v>
      </c>
      <c r="Y3339" s="1">
        <v>1</v>
      </c>
      <c r="Z3339" s="1">
        <v>2</v>
      </c>
      <c r="AA3339" s="1">
        <v>0</v>
      </c>
      <c r="AB3339" s="1">
        <v>0</v>
      </c>
      <c r="AC3339" s="1">
        <v>600</v>
      </c>
      <c r="AD3339" s="1">
        <v>0</v>
      </c>
      <c r="AE3339" s="1">
        <v>1161</v>
      </c>
      <c r="AF3339" s="1">
        <v>282</v>
      </c>
      <c r="AG3339" s="1">
        <v>0</v>
      </c>
      <c r="AH3339" s="1">
        <v>830</v>
      </c>
      <c r="AI3339" s="1">
        <v>2873</v>
      </c>
      <c r="AJ3339" s="1" t="s">
        <v>2497</v>
      </c>
      <c r="AK3339" s="1" t="s">
        <v>2498</v>
      </c>
      <c r="AL3339" s="1" t="s">
        <v>2499</v>
      </c>
      <c r="AM3339" s="1" t="s">
        <v>12</v>
      </c>
      <c r="AN3339" s="1" t="s">
        <v>23097</v>
      </c>
      <c r="AO3339" s="1" t="s">
        <v>364</v>
      </c>
      <c r="AP3339" s="1" t="s">
        <v>57</v>
      </c>
      <c r="AQ3339" s="1" t="s">
        <v>25</v>
      </c>
      <c r="AR3339" s="1" t="s">
        <v>19</v>
      </c>
      <c r="AS3339" s="1" t="s">
        <v>23090</v>
      </c>
      <c r="AT3339" s="1" t="s">
        <v>26</v>
      </c>
    </row>
    <row r="3340" spans="1:46" x14ac:dyDescent="0.25">
      <c r="A3340" s="1" t="s">
        <v>19676</v>
      </c>
      <c r="B3340" s="2" t="s">
        <v>23074</v>
      </c>
      <c r="C3340" s="2" t="s">
        <v>23104</v>
      </c>
      <c r="D3340" s="1">
        <v>1</v>
      </c>
      <c r="E3340" s="1">
        <v>1</v>
      </c>
      <c r="F3340" s="1">
        <v>3</v>
      </c>
      <c r="G3340" s="1">
        <v>5</v>
      </c>
      <c r="H3340" s="6">
        <v>0.6</v>
      </c>
      <c r="I3340">
        <v>1</v>
      </c>
      <c r="J3340" s="1">
        <v>33</v>
      </c>
      <c r="K3340" s="1">
        <v>0</v>
      </c>
      <c r="L3340" s="1">
        <v>392</v>
      </c>
      <c r="M3340" s="6">
        <v>0.19</v>
      </c>
      <c r="N3340" s="4">
        <v>2200</v>
      </c>
      <c r="O3340" s="4">
        <v>270</v>
      </c>
      <c r="P3340" s="4">
        <v>400</v>
      </c>
      <c r="Q3340" s="3">
        <v>0.3</v>
      </c>
      <c r="R3340" s="1">
        <v>36</v>
      </c>
      <c r="S3340" s="1">
        <v>400</v>
      </c>
      <c r="T3340" s="1">
        <v>7</v>
      </c>
      <c r="U3340" s="1">
        <v>0</v>
      </c>
      <c r="V3340" s="1">
        <v>14</v>
      </c>
      <c r="W3340" s="1">
        <v>0</v>
      </c>
      <c r="X3340" s="1">
        <v>0</v>
      </c>
      <c r="Y3340" s="1">
        <v>1</v>
      </c>
      <c r="Z3340" s="1">
        <v>4</v>
      </c>
      <c r="AA3340" s="1">
        <v>0</v>
      </c>
      <c r="AB3340" s="1">
        <v>1</v>
      </c>
      <c r="AC3340" s="1">
        <v>0</v>
      </c>
      <c r="AD3340" s="1">
        <v>0</v>
      </c>
      <c r="AE3340" s="1">
        <v>780</v>
      </c>
      <c r="AF3340" s="1">
        <v>140</v>
      </c>
      <c r="AG3340" s="1">
        <v>0</v>
      </c>
      <c r="AH3340" s="1">
        <v>0</v>
      </c>
      <c r="AI3340" s="1">
        <v>920</v>
      </c>
      <c r="AJ3340" s="1" t="s">
        <v>7854</v>
      </c>
      <c r="AK3340" s="1" t="s">
        <v>7855</v>
      </c>
      <c r="AL3340" s="1" t="s">
        <v>7856</v>
      </c>
      <c r="AM3340" s="1" t="s">
        <v>16</v>
      </c>
      <c r="AN3340" s="1" t="s">
        <v>23097</v>
      </c>
      <c r="AO3340" s="1" t="s">
        <v>364</v>
      </c>
      <c r="AP3340" s="1" t="s">
        <v>57</v>
      </c>
      <c r="AQ3340" s="1" t="s">
        <v>25</v>
      </c>
      <c r="AR3340" s="1" t="s">
        <v>19</v>
      </c>
      <c r="AS3340" s="1" t="s">
        <v>23090</v>
      </c>
      <c r="AT3340" s="1" t="s">
        <v>101</v>
      </c>
    </row>
    <row r="3341" spans="1:46" x14ac:dyDescent="0.25">
      <c r="A3341" s="1" t="s">
        <v>18451</v>
      </c>
      <c r="B3341" s="2" t="s">
        <v>23074</v>
      </c>
      <c r="C3341" s="2" t="s">
        <v>23104</v>
      </c>
      <c r="D3341" s="1">
        <v>1</v>
      </c>
      <c r="E3341" s="1">
        <v>1</v>
      </c>
      <c r="F3341" s="1">
        <v>6</v>
      </c>
      <c r="G3341" s="1">
        <v>8</v>
      </c>
      <c r="H3341" s="6">
        <v>0.75</v>
      </c>
      <c r="I3341">
        <v>0</v>
      </c>
      <c r="J3341" s="1">
        <v>35</v>
      </c>
      <c r="K3341" s="1">
        <v>0</v>
      </c>
      <c r="L3341" s="1">
        <v>639</v>
      </c>
      <c r="M3341" s="6">
        <v>0.38</v>
      </c>
      <c r="N3341" s="4">
        <v>3150</v>
      </c>
      <c r="O3341" s="4">
        <v>210</v>
      </c>
      <c r="P3341" s="4">
        <v>650</v>
      </c>
      <c r="Q3341" s="3">
        <v>0.28000000000000003</v>
      </c>
      <c r="R3341" s="1">
        <v>36</v>
      </c>
      <c r="S3341" s="1">
        <v>650</v>
      </c>
      <c r="T3341" s="1">
        <v>27</v>
      </c>
      <c r="U3341" s="1">
        <v>0</v>
      </c>
      <c r="V3341" s="1">
        <v>14</v>
      </c>
      <c r="W3341" s="1">
        <v>0</v>
      </c>
      <c r="X3341" s="1">
        <v>0</v>
      </c>
      <c r="Y3341" s="1">
        <v>1</v>
      </c>
      <c r="Z3341" s="1">
        <v>3</v>
      </c>
      <c r="AA3341" s="1">
        <v>1</v>
      </c>
      <c r="AB3341" s="1">
        <v>0</v>
      </c>
      <c r="AC3341" s="1">
        <v>900</v>
      </c>
      <c r="AD3341" s="1">
        <v>0</v>
      </c>
      <c r="AE3341" s="1">
        <v>600</v>
      </c>
      <c r="AF3341" s="1">
        <v>0</v>
      </c>
      <c r="AG3341" s="1">
        <v>0</v>
      </c>
      <c r="AH3341" s="1">
        <v>0</v>
      </c>
      <c r="AI3341" s="1">
        <v>1500</v>
      </c>
      <c r="AJ3341" s="1" t="s">
        <v>4387</v>
      </c>
      <c r="AK3341" s="1" t="s">
        <v>4388</v>
      </c>
      <c r="AL3341" s="1" t="s">
        <v>4389</v>
      </c>
      <c r="AM3341" s="1" t="s">
        <v>12</v>
      </c>
      <c r="AN3341" s="1" t="s">
        <v>23097</v>
      </c>
      <c r="AO3341" s="1" t="s">
        <v>364</v>
      </c>
      <c r="AP3341" s="1" t="s">
        <v>57</v>
      </c>
      <c r="AQ3341" s="1" t="s">
        <v>25</v>
      </c>
      <c r="AR3341" s="1" t="s">
        <v>19</v>
      </c>
      <c r="AS3341" s="1" t="s">
        <v>23091</v>
      </c>
      <c r="AT3341" s="1" t="s">
        <v>26</v>
      </c>
    </row>
    <row r="3342" spans="1:46" x14ac:dyDescent="0.25">
      <c r="A3342" s="1" t="s">
        <v>18556</v>
      </c>
      <c r="B3342" s="2" t="s">
        <v>23074</v>
      </c>
      <c r="C3342" s="2" t="s">
        <v>23105</v>
      </c>
      <c r="D3342" s="1">
        <v>2</v>
      </c>
      <c r="E3342" s="1">
        <v>2</v>
      </c>
      <c r="F3342" s="1">
        <v>4</v>
      </c>
      <c r="G3342" s="1">
        <v>8</v>
      </c>
      <c r="H3342" s="6">
        <v>0.5</v>
      </c>
      <c r="I3342">
        <v>0</v>
      </c>
      <c r="J3342" s="1">
        <v>34</v>
      </c>
      <c r="K3342" s="1">
        <v>1</v>
      </c>
      <c r="L3342" s="1">
        <v>537</v>
      </c>
      <c r="M3342" s="6">
        <v>0.04</v>
      </c>
      <c r="N3342" s="4">
        <v>2500</v>
      </c>
      <c r="O3342" s="4">
        <v>240</v>
      </c>
      <c r="P3342" s="4">
        <v>120</v>
      </c>
      <c r="Q3342" s="3">
        <v>0.32</v>
      </c>
      <c r="R3342" s="1">
        <v>12</v>
      </c>
      <c r="S3342" s="1">
        <v>120</v>
      </c>
      <c r="T3342" s="1">
        <v>12</v>
      </c>
      <c r="U3342" s="1">
        <v>1</v>
      </c>
      <c r="V3342" s="1">
        <v>14</v>
      </c>
      <c r="W3342" s="1">
        <v>1</v>
      </c>
      <c r="X3342" s="1">
        <v>0</v>
      </c>
      <c r="Y3342" s="1">
        <v>1</v>
      </c>
      <c r="Z3342" s="1">
        <v>1</v>
      </c>
      <c r="AA3342" s="1">
        <v>0</v>
      </c>
      <c r="AB3342" s="1">
        <v>0</v>
      </c>
      <c r="AC3342" s="1">
        <v>0</v>
      </c>
      <c r="AD3342" s="1">
        <v>0</v>
      </c>
      <c r="AE3342" s="1">
        <v>0</v>
      </c>
      <c r="AF3342" s="1">
        <v>0</v>
      </c>
      <c r="AG3342" s="1">
        <v>0</v>
      </c>
      <c r="AH3342" s="1">
        <v>0</v>
      </c>
      <c r="AI3342" s="1">
        <v>0</v>
      </c>
      <c r="AJ3342" s="1" t="s">
        <v>4673</v>
      </c>
      <c r="AK3342" s="1" t="s">
        <v>4674</v>
      </c>
      <c r="AL3342" s="1" t="s">
        <v>4675</v>
      </c>
      <c r="AM3342" s="1" t="s">
        <v>12</v>
      </c>
      <c r="AN3342" s="1" t="s">
        <v>23098</v>
      </c>
      <c r="AO3342" s="1" t="s">
        <v>86</v>
      </c>
      <c r="AP3342" s="1" t="s">
        <v>86</v>
      </c>
      <c r="AQ3342" s="1" t="s">
        <v>25</v>
      </c>
      <c r="AR3342" s="1" t="s">
        <v>19</v>
      </c>
      <c r="AS3342" s="1" t="s">
        <v>23090</v>
      </c>
      <c r="AT3342" s="1" t="s">
        <v>26</v>
      </c>
    </row>
    <row r="3343" spans="1:46" x14ac:dyDescent="0.25">
      <c r="A3343" s="1" t="s">
        <v>19214</v>
      </c>
      <c r="B3343" s="2" t="s">
        <v>23074</v>
      </c>
      <c r="C3343" s="2" t="s">
        <v>23106</v>
      </c>
      <c r="D3343" s="1">
        <v>2</v>
      </c>
      <c r="E3343" s="1">
        <v>2</v>
      </c>
      <c r="F3343" s="1">
        <v>4</v>
      </c>
      <c r="G3343" s="1">
        <v>8</v>
      </c>
      <c r="H3343" s="6">
        <v>0.5</v>
      </c>
      <c r="I3343">
        <v>0</v>
      </c>
      <c r="J3343" s="1">
        <v>38</v>
      </c>
      <c r="K3343" s="1">
        <v>0</v>
      </c>
      <c r="L3343" s="1">
        <v>603</v>
      </c>
      <c r="M3343" s="6">
        <v>0.27</v>
      </c>
      <c r="N3343" s="4">
        <v>1440</v>
      </c>
      <c r="O3343" s="4">
        <v>120</v>
      </c>
      <c r="P3343" s="4">
        <v>201</v>
      </c>
      <c r="Q3343" s="3">
        <v>0.3</v>
      </c>
      <c r="R3343" s="1">
        <v>24</v>
      </c>
      <c r="S3343" s="1">
        <v>201</v>
      </c>
      <c r="T3343" s="1">
        <v>10</v>
      </c>
      <c r="U3343" s="1">
        <v>1</v>
      </c>
      <c r="V3343" s="1">
        <v>14</v>
      </c>
      <c r="W3343" s="1">
        <v>0</v>
      </c>
      <c r="X3343" s="1">
        <v>0</v>
      </c>
      <c r="Y3343" s="1">
        <v>1</v>
      </c>
      <c r="Z3343" s="1">
        <v>5</v>
      </c>
      <c r="AA3343" s="1">
        <v>0</v>
      </c>
      <c r="AB3343" s="1">
        <v>0</v>
      </c>
      <c r="AC3343" s="1">
        <v>264</v>
      </c>
      <c r="AD3343" s="1">
        <v>0</v>
      </c>
      <c r="AE3343" s="1">
        <v>0</v>
      </c>
      <c r="AF3343" s="1">
        <v>43</v>
      </c>
      <c r="AG3343" s="1">
        <v>0</v>
      </c>
      <c r="AH3343" s="1">
        <v>180</v>
      </c>
      <c r="AI3343" s="1">
        <v>487</v>
      </c>
      <c r="AJ3343" s="1" t="s">
        <v>3807</v>
      </c>
      <c r="AK3343" s="1" t="s">
        <v>6543</v>
      </c>
      <c r="AL3343" s="1" t="s">
        <v>6544</v>
      </c>
      <c r="AM3343" s="1" t="s">
        <v>12</v>
      </c>
      <c r="AN3343" s="1" t="s">
        <v>23097</v>
      </c>
      <c r="AO3343" s="1" t="s">
        <v>86</v>
      </c>
      <c r="AP3343" s="1" t="s">
        <v>57</v>
      </c>
      <c r="AQ3343" s="1" t="s">
        <v>25</v>
      </c>
      <c r="AR3343" s="1" t="s">
        <v>19</v>
      </c>
      <c r="AS3343" s="1" t="s">
        <v>23090</v>
      </c>
      <c r="AT3343" s="1" t="s">
        <v>26</v>
      </c>
    </row>
    <row r="3344" spans="1:46" x14ac:dyDescent="0.25">
      <c r="A3344" s="1" t="s">
        <v>18607</v>
      </c>
      <c r="B3344" s="2" t="s">
        <v>23074</v>
      </c>
      <c r="C3344" s="2" t="s">
        <v>23106</v>
      </c>
      <c r="D3344" s="1">
        <v>1</v>
      </c>
      <c r="E3344" s="1">
        <v>3</v>
      </c>
      <c r="F3344" s="1">
        <v>5</v>
      </c>
      <c r="G3344" s="1">
        <v>9</v>
      </c>
      <c r="H3344" s="6">
        <v>0.55555555555555558</v>
      </c>
      <c r="I3344">
        <v>0</v>
      </c>
      <c r="J3344" s="1">
        <v>32</v>
      </c>
      <c r="K3344" s="1">
        <v>0</v>
      </c>
      <c r="L3344" s="1">
        <v>712</v>
      </c>
      <c r="M3344" s="6">
        <v>0.61</v>
      </c>
      <c r="N3344" s="4">
        <v>2100</v>
      </c>
      <c r="O3344" s="4">
        <v>160</v>
      </c>
      <c r="P3344" s="4">
        <v>150</v>
      </c>
      <c r="Q3344" s="3">
        <v>0.3</v>
      </c>
      <c r="R3344" s="1">
        <v>18</v>
      </c>
      <c r="S3344" s="1">
        <v>150</v>
      </c>
      <c r="T3344" s="1">
        <v>18</v>
      </c>
      <c r="U3344" s="1">
        <v>1</v>
      </c>
      <c r="V3344" s="1">
        <v>14</v>
      </c>
      <c r="W3344" s="1">
        <v>0</v>
      </c>
      <c r="X3344" s="1">
        <v>0</v>
      </c>
      <c r="Y3344" s="1">
        <v>1</v>
      </c>
      <c r="Z3344" s="1">
        <v>3</v>
      </c>
      <c r="AA3344" s="1">
        <v>0</v>
      </c>
      <c r="AB3344" s="1">
        <v>0</v>
      </c>
      <c r="AC3344" s="1">
        <v>9770</v>
      </c>
      <c r="AD3344" s="1">
        <v>0</v>
      </c>
      <c r="AE3344" s="1">
        <v>0</v>
      </c>
      <c r="AF3344" s="1">
        <v>0</v>
      </c>
      <c r="AG3344" s="1">
        <v>30</v>
      </c>
      <c r="AH3344" s="1">
        <v>0</v>
      </c>
      <c r="AI3344" s="1">
        <v>9800</v>
      </c>
      <c r="AJ3344" s="1" t="s">
        <v>4725</v>
      </c>
      <c r="AK3344" s="1" t="s">
        <v>4825</v>
      </c>
      <c r="AL3344" s="1" t="s">
        <v>4826</v>
      </c>
      <c r="AM3344" s="1" t="s">
        <v>12</v>
      </c>
      <c r="AN3344" s="1" t="s">
        <v>23097</v>
      </c>
      <c r="AO3344" s="1" t="s">
        <v>86</v>
      </c>
      <c r="AP3344" s="1" t="s">
        <v>57</v>
      </c>
      <c r="AQ3344" s="1" t="s">
        <v>25</v>
      </c>
      <c r="AR3344" s="1" t="s">
        <v>19</v>
      </c>
      <c r="AS3344" s="1" t="s">
        <v>23090</v>
      </c>
      <c r="AT3344" s="1" t="s">
        <v>26</v>
      </c>
    </row>
    <row r="3345" spans="1:46" x14ac:dyDescent="0.25">
      <c r="A3345" s="1" t="s">
        <v>22102</v>
      </c>
      <c r="B3345" s="2" t="s">
        <v>23074</v>
      </c>
      <c r="C3345" s="2" t="s">
        <v>23106</v>
      </c>
      <c r="D3345" s="1">
        <v>0</v>
      </c>
      <c r="E3345" s="1">
        <v>0</v>
      </c>
      <c r="F3345" s="1">
        <v>1</v>
      </c>
      <c r="G3345" s="1">
        <v>1</v>
      </c>
      <c r="H3345" s="6">
        <v>1</v>
      </c>
      <c r="I3345">
        <v>0</v>
      </c>
      <c r="J3345" s="1">
        <v>41</v>
      </c>
      <c r="K3345" s="1">
        <v>1</v>
      </c>
      <c r="L3345" s="1">
        <v>645</v>
      </c>
      <c r="M3345" s="6">
        <v>0.5</v>
      </c>
      <c r="N3345" s="4">
        <v>3500</v>
      </c>
      <c r="O3345" s="4">
        <v>300</v>
      </c>
      <c r="P3345" s="4">
        <v>1400</v>
      </c>
      <c r="Q3345" s="3">
        <v>0.32</v>
      </c>
      <c r="R3345" s="1">
        <v>24</v>
      </c>
      <c r="S3345" s="1">
        <v>1400</v>
      </c>
      <c r="T3345" s="1">
        <v>58</v>
      </c>
      <c r="U3345" s="1">
        <v>0</v>
      </c>
      <c r="V3345" s="1">
        <v>14</v>
      </c>
      <c r="W3345" s="1">
        <v>1</v>
      </c>
      <c r="X3345" s="1">
        <v>1</v>
      </c>
      <c r="Y3345" s="1">
        <v>0</v>
      </c>
      <c r="Z3345" s="1">
        <v>2</v>
      </c>
      <c r="AA3345" s="1">
        <v>1</v>
      </c>
      <c r="AB3345" s="1">
        <v>0</v>
      </c>
      <c r="AC3345" s="1">
        <v>0</v>
      </c>
      <c r="AD3345" s="1">
        <v>450</v>
      </c>
      <c r="AE3345" s="1">
        <v>0</v>
      </c>
      <c r="AF3345" s="1">
        <v>1050</v>
      </c>
      <c r="AG3345" s="1">
        <v>0</v>
      </c>
      <c r="AH3345" s="1">
        <v>0</v>
      </c>
      <c r="AI3345" s="1">
        <v>1500</v>
      </c>
      <c r="AJ3345" s="1" t="s">
        <v>14402</v>
      </c>
      <c r="AK3345" s="1" t="s">
        <v>14403</v>
      </c>
      <c r="AL3345" s="1" t="s">
        <v>14404</v>
      </c>
      <c r="AM3345" s="1" t="s">
        <v>12</v>
      </c>
      <c r="AN3345" s="1" t="s">
        <v>23098</v>
      </c>
      <c r="AO3345" s="1" t="s">
        <v>364</v>
      </c>
      <c r="AP3345" s="1" t="s">
        <v>86</v>
      </c>
      <c r="AQ3345" s="1" t="s">
        <v>14</v>
      </c>
      <c r="AR3345" s="1" t="s">
        <v>30</v>
      </c>
      <c r="AS3345" s="1" t="s">
        <v>23091</v>
      </c>
      <c r="AT3345" s="1" t="s">
        <v>26</v>
      </c>
    </row>
    <row r="3346" spans="1:46" x14ac:dyDescent="0.25">
      <c r="A3346" s="1" t="s">
        <v>21543</v>
      </c>
      <c r="B3346" s="2" t="s">
        <v>23074</v>
      </c>
      <c r="C3346" s="2" t="s">
        <v>23106</v>
      </c>
      <c r="D3346" s="1">
        <v>0</v>
      </c>
      <c r="E3346" s="1">
        <v>0</v>
      </c>
      <c r="F3346" s="1">
        <v>2</v>
      </c>
      <c r="G3346" s="1">
        <v>2</v>
      </c>
      <c r="H3346" s="6">
        <v>1</v>
      </c>
      <c r="I3346">
        <v>1</v>
      </c>
      <c r="J3346" s="1">
        <v>47</v>
      </c>
      <c r="K3346" s="1">
        <v>1</v>
      </c>
      <c r="L3346" s="1">
        <v>712</v>
      </c>
      <c r="M3346" s="6">
        <v>0.35</v>
      </c>
      <c r="N3346" s="4">
        <v>2000</v>
      </c>
      <c r="O3346" s="4">
        <v>130</v>
      </c>
      <c r="P3346" s="4">
        <v>300</v>
      </c>
      <c r="Q3346" s="3">
        <v>0.36</v>
      </c>
      <c r="R3346" s="1">
        <v>12</v>
      </c>
      <c r="S3346" s="1">
        <v>300</v>
      </c>
      <c r="T3346" s="1">
        <v>40</v>
      </c>
      <c r="U3346" s="1">
        <v>1</v>
      </c>
      <c r="V3346" s="1">
        <v>14</v>
      </c>
      <c r="W3346" s="1">
        <v>0</v>
      </c>
      <c r="X3346" s="1">
        <v>1</v>
      </c>
      <c r="Y3346" s="1">
        <v>1</v>
      </c>
      <c r="Z3346" s="1">
        <v>2</v>
      </c>
      <c r="AA3346" s="1">
        <v>1</v>
      </c>
      <c r="AB3346" s="1">
        <v>1</v>
      </c>
      <c r="AC3346" s="1">
        <v>0</v>
      </c>
      <c r="AD3346" s="1">
        <v>0</v>
      </c>
      <c r="AE3346" s="1">
        <v>0</v>
      </c>
      <c r="AF3346" s="1">
        <v>60</v>
      </c>
      <c r="AG3346" s="1">
        <v>24</v>
      </c>
      <c r="AH3346" s="1">
        <v>200</v>
      </c>
      <c r="AI3346" s="1">
        <v>284</v>
      </c>
      <c r="AJ3346" s="1" t="s">
        <v>12927</v>
      </c>
      <c r="AK3346" s="1" t="s">
        <v>12928</v>
      </c>
      <c r="AL3346" s="1" t="s">
        <v>12929</v>
      </c>
      <c r="AM3346" s="1" t="s">
        <v>16</v>
      </c>
      <c r="AN3346" s="1" t="s">
        <v>23098</v>
      </c>
      <c r="AO3346" s="1" t="s">
        <v>86</v>
      </c>
      <c r="AP3346" s="1" t="s">
        <v>57</v>
      </c>
      <c r="AQ3346" s="1" t="s">
        <v>14</v>
      </c>
      <c r="AR3346" s="1" t="s">
        <v>19</v>
      </c>
      <c r="AS3346" s="1" t="s">
        <v>23091</v>
      </c>
      <c r="AT3346" s="1" t="s">
        <v>101</v>
      </c>
    </row>
    <row r="3347" spans="1:46" x14ac:dyDescent="0.25">
      <c r="A3347" s="1" t="s">
        <v>18703</v>
      </c>
      <c r="B3347" s="2" t="s">
        <v>23074</v>
      </c>
      <c r="C3347" s="2" t="s">
        <v>23106</v>
      </c>
      <c r="D3347" s="1">
        <v>0</v>
      </c>
      <c r="E3347" s="1">
        <v>5</v>
      </c>
      <c r="F3347" s="1">
        <v>2</v>
      </c>
      <c r="G3347" s="1">
        <v>7</v>
      </c>
      <c r="H3347" s="6">
        <v>0.2857142857142857</v>
      </c>
      <c r="I3347">
        <v>0</v>
      </c>
      <c r="J3347" s="1">
        <v>34</v>
      </c>
      <c r="K3347" s="1">
        <v>0</v>
      </c>
      <c r="L3347" s="1">
        <v>530</v>
      </c>
      <c r="M3347" s="6">
        <v>0.24</v>
      </c>
      <c r="N3347" s="4">
        <v>3000</v>
      </c>
      <c r="O3347" s="4">
        <v>225</v>
      </c>
      <c r="P3347" s="4">
        <v>300</v>
      </c>
      <c r="Q3347" s="3">
        <v>0.33</v>
      </c>
      <c r="R3347" s="1">
        <v>18</v>
      </c>
      <c r="S3347" s="1">
        <v>300</v>
      </c>
      <c r="T3347" s="1">
        <v>48</v>
      </c>
      <c r="U3347" s="1">
        <v>1</v>
      </c>
      <c r="V3347" s="1">
        <v>14</v>
      </c>
      <c r="W3347" s="1">
        <v>0</v>
      </c>
      <c r="X3347" s="1">
        <v>0</v>
      </c>
      <c r="Y3347" s="1">
        <v>1</v>
      </c>
      <c r="Z3347" s="1">
        <v>3</v>
      </c>
      <c r="AA3347" s="1">
        <v>0</v>
      </c>
      <c r="AB3347" s="1">
        <v>0</v>
      </c>
      <c r="AC3347" s="1">
        <v>0</v>
      </c>
      <c r="AD3347" s="1">
        <v>0</v>
      </c>
      <c r="AE3347" s="1">
        <v>412</v>
      </c>
      <c r="AF3347" s="1">
        <v>0</v>
      </c>
      <c r="AG3347" s="1">
        <v>0</v>
      </c>
      <c r="AH3347" s="1">
        <v>300</v>
      </c>
      <c r="AI3347" s="1">
        <v>712</v>
      </c>
      <c r="AJ3347" s="1" t="s">
        <v>5108</v>
      </c>
      <c r="AK3347" s="1" t="s">
        <v>5109</v>
      </c>
      <c r="AL3347" s="1" t="s">
        <v>5110</v>
      </c>
      <c r="AM3347" s="1" t="s">
        <v>12</v>
      </c>
      <c r="AN3347" s="1" t="s">
        <v>23097</v>
      </c>
      <c r="AO3347" s="1" t="s">
        <v>86</v>
      </c>
      <c r="AP3347" s="1" t="s">
        <v>57</v>
      </c>
      <c r="AQ3347" s="1" t="s">
        <v>25</v>
      </c>
      <c r="AR3347" s="1" t="s">
        <v>19</v>
      </c>
      <c r="AS3347" s="1" t="s">
        <v>23090</v>
      </c>
      <c r="AT3347" s="1" t="s">
        <v>26</v>
      </c>
    </row>
    <row r="3348" spans="1:46" x14ac:dyDescent="0.25">
      <c r="A3348" s="1" t="s">
        <v>18737</v>
      </c>
      <c r="B3348" s="2" t="s">
        <v>23074</v>
      </c>
      <c r="C3348" s="2" t="s">
        <v>23107</v>
      </c>
      <c r="D3348" s="1">
        <v>0</v>
      </c>
      <c r="E3348" s="1">
        <v>0</v>
      </c>
      <c r="F3348" s="1">
        <v>2</v>
      </c>
      <c r="G3348" s="1">
        <v>2</v>
      </c>
      <c r="H3348" s="6">
        <v>1</v>
      </c>
      <c r="I3348">
        <v>1</v>
      </c>
      <c r="J3348" s="1">
        <v>29</v>
      </c>
      <c r="K3348" s="1">
        <v>0</v>
      </c>
      <c r="L3348" s="1">
        <v>581</v>
      </c>
      <c r="M3348" s="6">
        <v>0.39</v>
      </c>
      <c r="N3348" s="4">
        <v>2700</v>
      </c>
      <c r="O3348" s="4">
        <v>230</v>
      </c>
      <c r="P3348" s="4">
        <v>500</v>
      </c>
      <c r="Q3348" s="3">
        <v>0.28000000000000003</v>
      </c>
      <c r="R3348" s="1">
        <v>24</v>
      </c>
      <c r="S3348" s="1">
        <v>505</v>
      </c>
      <c r="T3348" s="1">
        <v>36</v>
      </c>
      <c r="U3348" s="1">
        <v>0</v>
      </c>
      <c r="V3348" s="1">
        <v>14</v>
      </c>
      <c r="W3348" s="1">
        <v>0</v>
      </c>
      <c r="X3348" s="1">
        <v>0</v>
      </c>
      <c r="Y3348" s="1">
        <v>1</v>
      </c>
      <c r="Z3348" s="1">
        <v>3</v>
      </c>
      <c r="AA3348" s="1">
        <v>0</v>
      </c>
      <c r="AB3348" s="1">
        <v>1</v>
      </c>
      <c r="AC3348" s="1">
        <v>320</v>
      </c>
      <c r="AD3348" s="1">
        <v>0</v>
      </c>
      <c r="AE3348" s="1">
        <v>538</v>
      </c>
      <c r="AF3348" s="1">
        <v>0</v>
      </c>
      <c r="AG3348" s="1">
        <v>40</v>
      </c>
      <c r="AH3348" s="1">
        <v>500</v>
      </c>
      <c r="AI3348" s="1">
        <v>1398</v>
      </c>
      <c r="AJ3348" s="1" t="s">
        <v>628</v>
      </c>
      <c r="AK3348" s="1" t="s">
        <v>5210</v>
      </c>
      <c r="AL3348" s="1" t="s">
        <v>5211</v>
      </c>
      <c r="AM3348" s="1" t="s">
        <v>16</v>
      </c>
      <c r="AN3348" s="1" t="s">
        <v>23097</v>
      </c>
      <c r="AO3348" s="1" t="s">
        <v>364</v>
      </c>
      <c r="AP3348" s="1" t="s">
        <v>57</v>
      </c>
      <c r="AQ3348" s="1" t="s">
        <v>25</v>
      </c>
      <c r="AR3348" s="1" t="s">
        <v>19</v>
      </c>
      <c r="AS3348" s="1" t="s">
        <v>23090</v>
      </c>
      <c r="AT3348" s="1" t="s">
        <v>101</v>
      </c>
    </row>
    <row r="3349" spans="1:46" x14ac:dyDescent="0.25">
      <c r="A3349" s="1" t="s">
        <v>19355</v>
      </c>
      <c r="B3349" s="2" t="s">
        <v>23074</v>
      </c>
      <c r="C3349" s="2" t="s">
        <v>23107</v>
      </c>
      <c r="D3349" s="1">
        <v>1</v>
      </c>
      <c r="E3349" s="1">
        <v>1</v>
      </c>
      <c r="F3349" s="1">
        <v>1</v>
      </c>
      <c r="G3349" s="1">
        <v>3</v>
      </c>
      <c r="H3349" s="6">
        <v>0.33333333333333331</v>
      </c>
      <c r="I3349">
        <v>0</v>
      </c>
      <c r="J3349" s="1">
        <v>38</v>
      </c>
      <c r="K3349" s="1">
        <v>0</v>
      </c>
      <c r="L3349" s="1">
        <v>677</v>
      </c>
      <c r="M3349" s="6">
        <v>0.42</v>
      </c>
      <c r="N3349" s="4">
        <v>4300</v>
      </c>
      <c r="O3349" s="4">
        <v>300</v>
      </c>
      <c r="P3349" s="4">
        <v>400</v>
      </c>
      <c r="Q3349" s="3">
        <v>0.31</v>
      </c>
      <c r="R3349" s="1">
        <v>24</v>
      </c>
      <c r="S3349" s="1">
        <v>400</v>
      </c>
      <c r="T3349" s="1">
        <v>36</v>
      </c>
      <c r="U3349" s="1">
        <v>1</v>
      </c>
      <c r="V3349" s="1">
        <v>14</v>
      </c>
      <c r="W3349" s="1">
        <v>0</v>
      </c>
      <c r="X3349" s="1">
        <v>0</v>
      </c>
      <c r="Y3349" s="1">
        <v>0</v>
      </c>
      <c r="Z3349" s="1">
        <v>5</v>
      </c>
      <c r="AA3349" s="1">
        <v>1</v>
      </c>
      <c r="AB3349" s="1">
        <v>0</v>
      </c>
      <c r="AC3349" s="1">
        <v>388</v>
      </c>
      <c r="AD3349" s="1">
        <v>0</v>
      </c>
      <c r="AE3349" s="1">
        <v>1033</v>
      </c>
      <c r="AF3349" s="1">
        <v>200</v>
      </c>
      <c r="AG3349" s="1">
        <v>0</v>
      </c>
      <c r="AH3349" s="1">
        <v>700</v>
      </c>
      <c r="AI3349" s="1">
        <v>2321</v>
      </c>
      <c r="AJ3349" s="1" t="s">
        <v>973</v>
      </c>
      <c r="AK3349" s="1" t="s">
        <v>6950</v>
      </c>
      <c r="AL3349" s="1" t="s">
        <v>6951</v>
      </c>
      <c r="AM3349" s="1" t="s">
        <v>12</v>
      </c>
      <c r="AN3349" s="1" t="s">
        <v>23097</v>
      </c>
      <c r="AO3349" s="1" t="s">
        <v>86</v>
      </c>
      <c r="AP3349" s="1" t="s">
        <v>57</v>
      </c>
      <c r="AQ3349" s="1" t="s">
        <v>25</v>
      </c>
      <c r="AR3349" s="1" t="s">
        <v>30</v>
      </c>
      <c r="AS3349" s="1" t="s">
        <v>23091</v>
      </c>
      <c r="AT3349" s="1" t="s">
        <v>26</v>
      </c>
    </row>
    <row r="3350" spans="1:46" x14ac:dyDescent="0.25">
      <c r="A3350" s="1" t="s">
        <v>18741</v>
      </c>
      <c r="B3350" s="2" t="s">
        <v>23074</v>
      </c>
      <c r="C3350" s="2" t="s">
        <v>23107</v>
      </c>
      <c r="D3350" s="1">
        <v>0</v>
      </c>
      <c r="E3350" s="1">
        <v>1</v>
      </c>
      <c r="F3350" s="1">
        <v>4</v>
      </c>
      <c r="G3350" s="1">
        <v>5</v>
      </c>
      <c r="H3350" s="6">
        <v>0.8</v>
      </c>
      <c r="I3350">
        <v>0</v>
      </c>
      <c r="J3350" s="1">
        <v>38</v>
      </c>
      <c r="K3350" s="1">
        <v>1</v>
      </c>
      <c r="L3350" s="1">
        <v>692</v>
      </c>
      <c r="M3350" s="6">
        <v>0.69</v>
      </c>
      <c r="N3350" s="4">
        <v>8000</v>
      </c>
      <c r="O3350" s="4">
        <v>600</v>
      </c>
      <c r="P3350" s="4">
        <v>700</v>
      </c>
      <c r="Q3350" s="3">
        <v>0.31</v>
      </c>
      <c r="R3350" s="1">
        <v>24</v>
      </c>
      <c r="S3350" s="1">
        <v>700</v>
      </c>
      <c r="T3350" s="1">
        <v>60</v>
      </c>
      <c r="U3350" s="1">
        <v>1</v>
      </c>
      <c r="V3350" s="1">
        <v>14</v>
      </c>
      <c r="W3350" s="1">
        <v>1</v>
      </c>
      <c r="X3350" s="1">
        <v>0</v>
      </c>
      <c r="Y3350" s="1">
        <v>0</v>
      </c>
      <c r="Z3350" s="1">
        <v>3</v>
      </c>
      <c r="AA3350" s="1">
        <v>1</v>
      </c>
      <c r="AB3350" s="1">
        <v>0</v>
      </c>
      <c r="AC3350" s="1">
        <v>350</v>
      </c>
      <c r="AD3350" s="1">
        <v>9200</v>
      </c>
      <c r="AE3350" s="1">
        <v>199</v>
      </c>
      <c r="AF3350" s="1">
        <v>274</v>
      </c>
      <c r="AG3350" s="1">
        <v>30</v>
      </c>
      <c r="AH3350" s="1">
        <v>0</v>
      </c>
      <c r="AI3350" s="1">
        <v>10053</v>
      </c>
      <c r="AJ3350" s="1" t="s">
        <v>5221</v>
      </c>
      <c r="AK3350" s="1" t="s">
        <v>5222</v>
      </c>
      <c r="AL3350" s="1" t="s">
        <v>5223</v>
      </c>
      <c r="AM3350" s="1" t="s">
        <v>12</v>
      </c>
      <c r="AN3350" s="1" t="s">
        <v>23098</v>
      </c>
      <c r="AO3350" s="1" t="s">
        <v>86</v>
      </c>
      <c r="AP3350" s="1" t="s">
        <v>86</v>
      </c>
      <c r="AQ3350" s="1" t="s">
        <v>25</v>
      </c>
      <c r="AR3350" s="1" t="s">
        <v>30</v>
      </c>
      <c r="AS3350" s="1" t="s">
        <v>23091</v>
      </c>
      <c r="AT3350" s="1" t="s">
        <v>26</v>
      </c>
    </row>
    <row r="3351" spans="1:46" x14ac:dyDescent="0.25">
      <c r="A3351" s="1" t="s">
        <v>20483</v>
      </c>
      <c r="B3351" s="2" t="s">
        <v>23074</v>
      </c>
      <c r="C3351" s="2" t="s">
        <v>23107</v>
      </c>
      <c r="D3351" s="1">
        <v>0</v>
      </c>
      <c r="E3351" s="1">
        <v>3</v>
      </c>
      <c r="F3351" s="1">
        <v>3</v>
      </c>
      <c r="G3351" s="1">
        <v>6</v>
      </c>
      <c r="H3351" s="6">
        <v>0.5</v>
      </c>
      <c r="I3351">
        <v>1</v>
      </c>
      <c r="J3351" s="1">
        <v>33</v>
      </c>
      <c r="K3351" s="1">
        <v>1</v>
      </c>
      <c r="L3351" s="1">
        <v>648</v>
      </c>
      <c r="M3351" s="6">
        <v>0.22</v>
      </c>
      <c r="N3351" s="4">
        <v>3000</v>
      </c>
      <c r="O3351" s="4">
        <v>250</v>
      </c>
      <c r="P3351" s="4">
        <v>500</v>
      </c>
      <c r="Q3351" s="3">
        <v>0.35</v>
      </c>
      <c r="R3351" s="1">
        <v>24</v>
      </c>
      <c r="S3351" s="1">
        <v>500</v>
      </c>
      <c r="T3351" s="1">
        <v>38</v>
      </c>
      <c r="U3351" s="1">
        <v>1</v>
      </c>
      <c r="V3351" s="1">
        <v>14</v>
      </c>
      <c r="W3351" s="1">
        <v>1</v>
      </c>
      <c r="X3351" s="1">
        <v>0</v>
      </c>
      <c r="Y3351" s="1">
        <v>1</v>
      </c>
      <c r="Z3351" s="1">
        <v>2</v>
      </c>
      <c r="AA3351" s="1">
        <v>0</v>
      </c>
      <c r="AB3351" s="1">
        <v>1</v>
      </c>
      <c r="AC3351" s="1">
        <v>921</v>
      </c>
      <c r="AD3351" s="1">
        <v>0</v>
      </c>
      <c r="AE3351" s="1">
        <v>571</v>
      </c>
      <c r="AF3351" s="1">
        <v>0</v>
      </c>
      <c r="AG3351" s="1">
        <v>48</v>
      </c>
      <c r="AH3351" s="1">
        <v>0</v>
      </c>
      <c r="AI3351" s="1">
        <v>1540</v>
      </c>
      <c r="AJ3351" s="1" t="s">
        <v>10075</v>
      </c>
      <c r="AK3351" s="1" t="s">
        <v>10076</v>
      </c>
      <c r="AL3351" s="1" t="s">
        <v>10077</v>
      </c>
      <c r="AM3351" s="1" t="s">
        <v>16</v>
      </c>
      <c r="AN3351" s="1" t="s">
        <v>23098</v>
      </c>
      <c r="AO3351" s="1" t="s">
        <v>86</v>
      </c>
      <c r="AP3351" s="1" t="s">
        <v>86</v>
      </c>
      <c r="AQ3351" s="1" t="s">
        <v>25</v>
      </c>
      <c r="AR3351" s="1" t="s">
        <v>19</v>
      </c>
      <c r="AS3351" s="1" t="s">
        <v>23090</v>
      </c>
      <c r="AT3351" s="1" t="s">
        <v>101</v>
      </c>
    </row>
    <row r="3352" spans="1:46" x14ac:dyDescent="0.25">
      <c r="A3352" s="1" t="s">
        <v>18122</v>
      </c>
      <c r="B3352" s="2" t="s">
        <v>23074</v>
      </c>
      <c r="C3352" s="2" t="s">
        <v>23107</v>
      </c>
      <c r="D3352" s="1">
        <v>0</v>
      </c>
      <c r="E3352" s="1">
        <v>0</v>
      </c>
      <c r="F3352" s="1">
        <v>1</v>
      </c>
      <c r="G3352" s="1">
        <v>1</v>
      </c>
      <c r="H3352" s="6">
        <v>1</v>
      </c>
      <c r="I3352">
        <v>0</v>
      </c>
      <c r="J3352" s="1">
        <v>31</v>
      </c>
      <c r="K3352" s="1">
        <v>1</v>
      </c>
      <c r="L3352" s="1">
        <v>791</v>
      </c>
      <c r="M3352" s="6">
        <v>0.26</v>
      </c>
      <c r="N3352" s="4">
        <v>5200</v>
      </c>
      <c r="O3352" s="4">
        <v>440</v>
      </c>
      <c r="P3352" s="4">
        <v>300</v>
      </c>
      <c r="Q3352" s="3">
        <v>0.28000000000000003</v>
      </c>
      <c r="R3352" s="1">
        <v>6</v>
      </c>
      <c r="S3352" s="1">
        <v>300</v>
      </c>
      <c r="T3352" s="1">
        <v>33</v>
      </c>
      <c r="U3352" s="1">
        <v>0</v>
      </c>
      <c r="V3352" s="1">
        <v>14</v>
      </c>
      <c r="W3352" s="1">
        <v>0</v>
      </c>
      <c r="X3352" s="1">
        <v>0</v>
      </c>
      <c r="Y3352" s="1">
        <v>1</v>
      </c>
      <c r="Z3352" s="1">
        <v>2</v>
      </c>
      <c r="AA3352" s="1">
        <v>1</v>
      </c>
      <c r="AB3352" s="1">
        <v>1</v>
      </c>
      <c r="AC3352" s="1">
        <v>1000</v>
      </c>
      <c r="AD3352" s="1">
        <v>500</v>
      </c>
      <c r="AE3352" s="1">
        <v>0</v>
      </c>
      <c r="AF3352" s="1">
        <v>0</v>
      </c>
      <c r="AG3352" s="1">
        <v>310</v>
      </c>
      <c r="AH3352" s="1">
        <v>0</v>
      </c>
      <c r="AI3352" s="1">
        <v>1810</v>
      </c>
      <c r="AJ3352" s="1" t="s">
        <v>1534</v>
      </c>
      <c r="AK3352" s="1" t="s">
        <v>3422</v>
      </c>
      <c r="AL3352" s="1" t="s">
        <v>3423</v>
      </c>
      <c r="AM3352" s="1" t="s">
        <v>12</v>
      </c>
      <c r="AN3352" s="1" t="s">
        <v>23098</v>
      </c>
      <c r="AO3352" s="1" t="s">
        <v>364</v>
      </c>
      <c r="AP3352" s="1" t="s">
        <v>57</v>
      </c>
      <c r="AQ3352" s="1" t="s">
        <v>25</v>
      </c>
      <c r="AR3352" s="1" t="s">
        <v>19</v>
      </c>
      <c r="AS3352" s="1" t="s">
        <v>23091</v>
      </c>
      <c r="AT3352" s="1" t="s">
        <v>101</v>
      </c>
    </row>
    <row r="3353" spans="1:46" x14ac:dyDescent="0.25">
      <c r="A3353" s="1" t="s">
        <v>19972</v>
      </c>
      <c r="B3353" s="2" t="s">
        <v>23074</v>
      </c>
      <c r="C3353" s="2" t="s">
        <v>23107</v>
      </c>
      <c r="D3353" s="1">
        <v>0</v>
      </c>
      <c r="E3353" s="1">
        <v>0</v>
      </c>
      <c r="F3353" s="1">
        <v>3</v>
      </c>
      <c r="G3353" s="1">
        <v>3</v>
      </c>
      <c r="H3353" s="6">
        <v>1</v>
      </c>
      <c r="I3353">
        <v>1</v>
      </c>
      <c r="J3353" s="1">
        <v>29</v>
      </c>
      <c r="K3353" s="1">
        <v>0</v>
      </c>
      <c r="L3353" s="1">
        <v>715</v>
      </c>
      <c r="M3353" s="6">
        <v>0.68</v>
      </c>
      <c r="N3353" s="4">
        <v>2500</v>
      </c>
      <c r="O3353" s="4">
        <v>190</v>
      </c>
      <c r="P3353" s="4">
        <v>400</v>
      </c>
      <c r="Q3353" s="3">
        <v>0.28999999999999998</v>
      </c>
      <c r="R3353" s="1">
        <v>24</v>
      </c>
      <c r="S3353" s="1">
        <v>400</v>
      </c>
      <c r="T3353" s="1">
        <v>49</v>
      </c>
      <c r="U3353" s="1">
        <v>1</v>
      </c>
      <c r="V3353" s="1">
        <v>14</v>
      </c>
      <c r="W3353" s="1">
        <v>0</v>
      </c>
      <c r="X3353" s="1">
        <v>0</v>
      </c>
      <c r="Y3353" s="1">
        <v>1</v>
      </c>
      <c r="Z3353" s="1">
        <v>3</v>
      </c>
      <c r="AA3353" s="1">
        <v>0</v>
      </c>
      <c r="AB3353" s="1">
        <v>1</v>
      </c>
      <c r="AC3353" s="1">
        <v>1869</v>
      </c>
      <c r="AD3353" s="1">
        <v>0</v>
      </c>
      <c r="AE3353" s="1">
        <v>644</v>
      </c>
      <c r="AF3353" s="1">
        <v>0</v>
      </c>
      <c r="AG3353" s="1">
        <v>40</v>
      </c>
      <c r="AH3353" s="1">
        <v>300</v>
      </c>
      <c r="AI3353" s="1">
        <v>2853</v>
      </c>
      <c r="AJ3353" s="1" t="s">
        <v>8675</v>
      </c>
      <c r="AK3353" s="1" t="s">
        <v>723</v>
      </c>
      <c r="AL3353" s="1" t="s">
        <v>8676</v>
      </c>
      <c r="AM3353" s="1" t="s">
        <v>16</v>
      </c>
      <c r="AN3353" s="1" t="s">
        <v>23097</v>
      </c>
      <c r="AO3353" s="1" t="s">
        <v>86</v>
      </c>
      <c r="AP3353" s="1" t="s">
        <v>57</v>
      </c>
      <c r="AQ3353" s="1" t="s">
        <v>25</v>
      </c>
      <c r="AR3353" s="1" t="s">
        <v>19</v>
      </c>
      <c r="AS3353" s="1" t="s">
        <v>23090</v>
      </c>
      <c r="AT3353" s="1" t="s">
        <v>101</v>
      </c>
    </row>
    <row r="3354" spans="1:46" x14ac:dyDescent="0.25">
      <c r="A3354" s="1" t="s">
        <v>22812</v>
      </c>
      <c r="B3354" s="2" t="s">
        <v>23074</v>
      </c>
      <c r="C3354" s="2" t="s">
        <v>23107</v>
      </c>
      <c r="D3354" s="1">
        <v>0</v>
      </c>
      <c r="E3354" s="1">
        <v>0</v>
      </c>
      <c r="F3354" s="1">
        <v>2</v>
      </c>
      <c r="G3354" s="1">
        <v>2</v>
      </c>
      <c r="H3354" s="6">
        <v>1</v>
      </c>
      <c r="I3354">
        <v>0</v>
      </c>
      <c r="J3354" s="1">
        <v>32</v>
      </c>
      <c r="K3354" s="1">
        <v>1</v>
      </c>
      <c r="L3354" s="1">
        <v>696</v>
      </c>
      <c r="M3354" s="6">
        <v>0.46</v>
      </c>
      <c r="N3354" s="4">
        <v>3800</v>
      </c>
      <c r="O3354" s="4">
        <v>350</v>
      </c>
      <c r="P3354" s="4">
        <v>1000</v>
      </c>
      <c r="Q3354" s="3">
        <v>0.3</v>
      </c>
      <c r="R3354" s="1">
        <v>24</v>
      </c>
      <c r="S3354" s="1">
        <v>1000</v>
      </c>
      <c r="T3354" s="1">
        <v>72</v>
      </c>
      <c r="U3354" s="1">
        <v>1</v>
      </c>
      <c r="V3354" s="1">
        <v>14</v>
      </c>
      <c r="W3354" s="1">
        <v>0</v>
      </c>
      <c r="X3354" s="1">
        <v>0</v>
      </c>
      <c r="Y3354" s="1">
        <v>1</v>
      </c>
      <c r="Z3354" s="1">
        <v>0</v>
      </c>
      <c r="AA3354" s="1">
        <v>1</v>
      </c>
      <c r="AB3354" s="1">
        <v>0</v>
      </c>
      <c r="AC3354" s="1">
        <v>0</v>
      </c>
      <c r="AD3354" s="1">
        <v>187</v>
      </c>
      <c r="AE3354" s="1">
        <v>2250</v>
      </c>
      <c r="AF3354" s="1">
        <v>250</v>
      </c>
      <c r="AG3354" s="1">
        <v>0</v>
      </c>
      <c r="AH3354" s="1">
        <v>0</v>
      </c>
      <c r="AI3354" s="1">
        <v>2687</v>
      </c>
      <c r="AJ3354" s="1" t="s">
        <v>16305</v>
      </c>
      <c r="AK3354" s="1" t="s">
        <v>16306</v>
      </c>
      <c r="AL3354" s="1" t="s">
        <v>16307</v>
      </c>
      <c r="AM3354" s="1" t="s">
        <v>12</v>
      </c>
      <c r="AN3354" s="1" t="s">
        <v>23098</v>
      </c>
      <c r="AO3354" s="1" t="s">
        <v>86</v>
      </c>
      <c r="AP3354" s="1" t="s">
        <v>57</v>
      </c>
      <c r="AQ3354" s="1" t="s">
        <v>25</v>
      </c>
      <c r="AR3354" s="1" t="s">
        <v>19</v>
      </c>
      <c r="AS3354" s="1" t="s">
        <v>23091</v>
      </c>
      <c r="AT3354" s="1" t="s">
        <v>26</v>
      </c>
    </row>
    <row r="3355" spans="1:46" x14ac:dyDescent="0.25">
      <c r="A3355" s="1" t="s">
        <v>20536</v>
      </c>
      <c r="B3355" s="2" t="s">
        <v>23074</v>
      </c>
      <c r="C3355" s="2" t="s">
        <v>23107</v>
      </c>
      <c r="D3355" s="1">
        <v>0</v>
      </c>
      <c r="E3355" s="1">
        <v>1</v>
      </c>
      <c r="F3355" s="1">
        <v>1</v>
      </c>
      <c r="G3355" s="1">
        <v>2</v>
      </c>
      <c r="H3355" s="6">
        <v>0.5</v>
      </c>
      <c r="I3355">
        <v>0</v>
      </c>
      <c r="J3355" s="1">
        <v>31</v>
      </c>
      <c r="K3355" s="1">
        <v>0</v>
      </c>
      <c r="L3355" s="1">
        <v>646</v>
      </c>
      <c r="M3355" s="6">
        <v>0.64</v>
      </c>
      <c r="N3355" s="4">
        <v>3100</v>
      </c>
      <c r="O3355" s="4">
        <v>230</v>
      </c>
      <c r="P3355" s="4">
        <v>500</v>
      </c>
      <c r="Q3355" s="3">
        <v>0.3</v>
      </c>
      <c r="R3355" s="1">
        <v>18</v>
      </c>
      <c r="S3355" s="1">
        <v>500</v>
      </c>
      <c r="T3355" s="1">
        <v>42</v>
      </c>
      <c r="U3355" s="1">
        <v>1</v>
      </c>
      <c r="V3355" s="1">
        <v>14</v>
      </c>
      <c r="W3355" s="1">
        <v>0</v>
      </c>
      <c r="X3355" s="1">
        <v>0</v>
      </c>
      <c r="Y3355" s="1">
        <v>1</v>
      </c>
      <c r="Z3355" s="1">
        <v>2</v>
      </c>
      <c r="AA3355" s="1">
        <v>0</v>
      </c>
      <c r="AB3355" s="1">
        <v>0</v>
      </c>
      <c r="AC3355" s="1">
        <v>0</v>
      </c>
      <c r="AD3355" s="1">
        <v>0</v>
      </c>
      <c r="AE3355" s="1">
        <v>2900</v>
      </c>
      <c r="AF3355" s="1">
        <v>0</v>
      </c>
      <c r="AG3355" s="1">
        <v>0</v>
      </c>
      <c r="AH3355" s="1">
        <v>0</v>
      </c>
      <c r="AI3355" s="1">
        <v>2900</v>
      </c>
      <c r="AJ3355" s="1" t="s">
        <v>10228</v>
      </c>
      <c r="AK3355" s="1" t="s">
        <v>10229</v>
      </c>
      <c r="AL3355" s="1" t="s">
        <v>10230</v>
      </c>
      <c r="AM3355" s="1" t="s">
        <v>12</v>
      </c>
      <c r="AN3355" s="1" t="s">
        <v>23097</v>
      </c>
      <c r="AO3355" s="1" t="s">
        <v>86</v>
      </c>
      <c r="AP3355" s="1" t="s">
        <v>57</v>
      </c>
      <c r="AQ3355" s="1" t="s">
        <v>25</v>
      </c>
      <c r="AR3355" s="1" t="s">
        <v>19</v>
      </c>
      <c r="AS3355" s="1" t="s">
        <v>23090</v>
      </c>
      <c r="AT3355" s="1" t="s">
        <v>26</v>
      </c>
    </row>
    <row r="3356" spans="1:46" x14ac:dyDescent="0.25">
      <c r="A3356" s="1" t="s">
        <v>22866</v>
      </c>
      <c r="B3356" s="2" t="s">
        <v>23074</v>
      </c>
      <c r="C3356" s="2" t="s">
        <v>23108</v>
      </c>
      <c r="D3356" s="1">
        <v>0</v>
      </c>
      <c r="E3356" s="1">
        <v>1</v>
      </c>
      <c r="F3356" s="1">
        <v>4</v>
      </c>
      <c r="G3356" s="1">
        <v>5</v>
      </c>
      <c r="H3356" s="6">
        <v>0.8</v>
      </c>
      <c r="I3356">
        <v>0</v>
      </c>
      <c r="J3356" s="1">
        <v>36</v>
      </c>
      <c r="K3356" s="1">
        <v>0</v>
      </c>
      <c r="L3356" s="1">
        <v>561</v>
      </c>
      <c r="M3356" s="6">
        <v>0.37</v>
      </c>
      <c r="N3356" s="4">
        <v>3100</v>
      </c>
      <c r="O3356" s="4">
        <v>230</v>
      </c>
      <c r="P3356" s="4">
        <v>500</v>
      </c>
      <c r="Q3356" s="3">
        <v>0.26</v>
      </c>
      <c r="R3356" s="1">
        <v>24</v>
      </c>
      <c r="S3356" s="1">
        <v>500</v>
      </c>
      <c r="T3356" s="1">
        <v>46</v>
      </c>
      <c r="U3356" s="1">
        <v>1</v>
      </c>
      <c r="V3356" s="1">
        <v>14</v>
      </c>
      <c r="W3356" s="1">
        <v>0</v>
      </c>
      <c r="X3356" s="1">
        <v>0</v>
      </c>
      <c r="Y3356" s="1">
        <v>0</v>
      </c>
      <c r="Z3356" s="1">
        <v>3</v>
      </c>
      <c r="AA3356" s="1">
        <v>1</v>
      </c>
      <c r="AB3356" s="1">
        <v>0</v>
      </c>
      <c r="AC3356" s="1">
        <v>600</v>
      </c>
      <c r="AD3356" s="1">
        <v>0</v>
      </c>
      <c r="AE3356" s="1">
        <v>886</v>
      </c>
      <c r="AF3356" s="1">
        <v>0</v>
      </c>
      <c r="AG3356" s="1">
        <v>135</v>
      </c>
      <c r="AH3356" s="1">
        <v>0</v>
      </c>
      <c r="AI3356" s="1">
        <v>1621</v>
      </c>
      <c r="AJ3356" s="1" t="s">
        <v>16455</v>
      </c>
      <c r="AK3356" s="1" t="s">
        <v>16456</v>
      </c>
      <c r="AL3356" s="1" t="s">
        <v>16457</v>
      </c>
      <c r="AM3356" s="1" t="s">
        <v>12</v>
      </c>
      <c r="AN3356" s="1" t="s">
        <v>23097</v>
      </c>
      <c r="AO3356" s="1" t="s">
        <v>86</v>
      </c>
      <c r="AP3356" s="1" t="s">
        <v>57</v>
      </c>
      <c r="AQ3356" s="1" t="s">
        <v>25</v>
      </c>
      <c r="AR3356" s="1" t="s">
        <v>30</v>
      </c>
      <c r="AS3356" s="1" t="s">
        <v>23091</v>
      </c>
      <c r="AT3356" s="1" t="s">
        <v>26</v>
      </c>
    </row>
    <row r="3357" spans="1:46" x14ac:dyDescent="0.25">
      <c r="A3357" s="1" t="s">
        <v>17518</v>
      </c>
      <c r="B3357" s="2" t="s">
        <v>23074</v>
      </c>
      <c r="C3357" s="2" t="s">
        <v>23108</v>
      </c>
      <c r="D3357" s="1">
        <v>4</v>
      </c>
      <c r="E3357" s="1">
        <v>0</v>
      </c>
      <c r="F3357" s="1">
        <v>3</v>
      </c>
      <c r="G3357" s="1">
        <v>7</v>
      </c>
      <c r="H3357" s="6">
        <v>0.42857142857142855</v>
      </c>
      <c r="I3357">
        <v>0</v>
      </c>
      <c r="J3357" s="1">
        <v>40</v>
      </c>
      <c r="K3357" s="1">
        <v>1</v>
      </c>
      <c r="L3357" s="1">
        <v>577</v>
      </c>
      <c r="M3357" s="6">
        <v>0.47</v>
      </c>
      <c r="N3357" s="4">
        <v>3500</v>
      </c>
      <c r="O3357" s="4">
        <v>300</v>
      </c>
      <c r="P3357" s="4">
        <v>500</v>
      </c>
      <c r="Q3357" s="3">
        <v>0.23</v>
      </c>
      <c r="R3357" s="1">
        <v>24</v>
      </c>
      <c r="S3357" s="1">
        <v>500</v>
      </c>
      <c r="T3357" s="1">
        <v>42</v>
      </c>
      <c r="U3357" s="1">
        <v>1</v>
      </c>
      <c r="V3357" s="1">
        <v>14</v>
      </c>
      <c r="W3357" s="1">
        <v>0</v>
      </c>
      <c r="X3357" s="1">
        <v>0</v>
      </c>
      <c r="Y3357" s="1">
        <v>1</v>
      </c>
      <c r="Z3357" s="1">
        <v>1</v>
      </c>
      <c r="AA3357" s="1">
        <v>0</v>
      </c>
      <c r="AB3357" s="1">
        <v>0</v>
      </c>
      <c r="AC3357" s="1">
        <v>2905</v>
      </c>
      <c r="AD3357" s="1">
        <v>0</v>
      </c>
      <c r="AE3357" s="1">
        <v>416</v>
      </c>
      <c r="AF3357" s="1">
        <v>0</v>
      </c>
      <c r="AG3357" s="1">
        <v>0</v>
      </c>
      <c r="AH3357" s="1">
        <v>0</v>
      </c>
      <c r="AI3357" s="1">
        <v>3321</v>
      </c>
      <c r="AJ3357" s="1" t="s">
        <v>1626</v>
      </c>
      <c r="AK3357" s="1" t="s">
        <v>1627</v>
      </c>
      <c r="AL3357" s="1" t="s">
        <v>1628</v>
      </c>
      <c r="AM3357" s="1" t="s">
        <v>12</v>
      </c>
      <c r="AN3357" s="1" t="s">
        <v>23098</v>
      </c>
      <c r="AO3357" s="1" t="s">
        <v>86</v>
      </c>
      <c r="AP3357" s="1" t="s">
        <v>57</v>
      </c>
      <c r="AQ3357" s="1" t="s">
        <v>25</v>
      </c>
      <c r="AR3357" s="1" t="s">
        <v>19</v>
      </c>
      <c r="AS3357" s="1" t="s">
        <v>23090</v>
      </c>
      <c r="AT3357" s="1" t="s">
        <v>26</v>
      </c>
    </row>
    <row r="3358" spans="1:46" x14ac:dyDescent="0.25">
      <c r="A3358" s="1" t="s">
        <v>17560</v>
      </c>
      <c r="B3358" s="2" t="s">
        <v>23074</v>
      </c>
      <c r="C3358" s="2" t="s">
        <v>23109</v>
      </c>
      <c r="D3358" s="1">
        <v>0</v>
      </c>
      <c r="E3358" s="1">
        <v>0</v>
      </c>
      <c r="F3358" s="1">
        <v>1</v>
      </c>
      <c r="G3358" s="1">
        <v>1</v>
      </c>
      <c r="H3358" s="6">
        <v>1</v>
      </c>
      <c r="I3358">
        <v>0</v>
      </c>
      <c r="J3358" s="1">
        <v>27</v>
      </c>
      <c r="K3358" s="1">
        <v>0</v>
      </c>
      <c r="L3358" s="1">
        <v>690</v>
      </c>
      <c r="M3358" s="6">
        <v>0</v>
      </c>
      <c r="N3358" s="4">
        <v>2400</v>
      </c>
      <c r="O3358" s="4">
        <v>200</v>
      </c>
      <c r="P3358" s="4">
        <v>200</v>
      </c>
      <c r="Q3358" s="3">
        <v>0.3</v>
      </c>
      <c r="R3358" s="1">
        <v>24</v>
      </c>
      <c r="S3358" s="1">
        <v>200</v>
      </c>
      <c r="T3358" s="1">
        <v>25</v>
      </c>
      <c r="U3358" s="1">
        <v>1</v>
      </c>
      <c r="V3358" s="1">
        <v>14</v>
      </c>
      <c r="W3358" s="1">
        <v>0</v>
      </c>
      <c r="X3358" s="1">
        <v>0</v>
      </c>
      <c r="Y3358" s="1">
        <v>1</v>
      </c>
      <c r="Z3358" s="1">
        <v>4</v>
      </c>
      <c r="AA3358" s="1">
        <v>0</v>
      </c>
      <c r="AB3358" s="1">
        <v>0</v>
      </c>
      <c r="AC3358" s="1">
        <v>0</v>
      </c>
      <c r="AD3358" s="1">
        <v>0</v>
      </c>
      <c r="AE3358" s="1">
        <v>0</v>
      </c>
      <c r="AF3358" s="1">
        <v>0</v>
      </c>
      <c r="AG3358" s="1">
        <v>0</v>
      </c>
      <c r="AH3358" s="1">
        <v>0</v>
      </c>
      <c r="AI3358" s="1">
        <v>0</v>
      </c>
      <c r="AJ3358" s="1" t="s">
        <v>507</v>
      </c>
      <c r="AK3358" s="1" t="s">
        <v>1758</v>
      </c>
      <c r="AL3358" s="1" t="s">
        <v>1759</v>
      </c>
      <c r="AM3358" s="1" t="s">
        <v>12</v>
      </c>
      <c r="AN3358" s="1" t="s">
        <v>23097</v>
      </c>
      <c r="AO3358" s="1" t="s">
        <v>86</v>
      </c>
      <c r="AP3358" s="1" t="s">
        <v>57</v>
      </c>
      <c r="AQ3358" s="1" t="s">
        <v>25</v>
      </c>
      <c r="AR3358" s="1" t="s">
        <v>19</v>
      </c>
      <c r="AS3358" s="1" t="s">
        <v>23090</v>
      </c>
      <c r="AT3358" s="1" t="s">
        <v>26</v>
      </c>
    </row>
    <row r="3359" spans="1:46" x14ac:dyDescent="0.25">
      <c r="A3359" s="1" t="s">
        <v>19322</v>
      </c>
      <c r="B3359" s="2" t="s">
        <v>23074</v>
      </c>
      <c r="C3359" s="2" t="s">
        <v>23109</v>
      </c>
      <c r="D3359" s="1">
        <v>0</v>
      </c>
      <c r="E3359" s="1">
        <v>0</v>
      </c>
      <c r="F3359" s="1">
        <v>2</v>
      </c>
      <c r="G3359" s="1">
        <v>2</v>
      </c>
      <c r="H3359" s="6">
        <v>1</v>
      </c>
      <c r="I3359">
        <v>0</v>
      </c>
      <c r="J3359" s="1">
        <v>40</v>
      </c>
      <c r="K3359" s="1">
        <v>0</v>
      </c>
      <c r="L3359" s="1">
        <v>567</v>
      </c>
      <c r="M3359" s="6">
        <v>0.34</v>
      </c>
      <c r="N3359" s="4">
        <v>15200</v>
      </c>
      <c r="O3359" s="4">
        <v>1060</v>
      </c>
      <c r="P3359" s="4">
        <v>900</v>
      </c>
      <c r="Q3359" s="3">
        <v>0.25</v>
      </c>
      <c r="R3359" s="1">
        <v>24</v>
      </c>
      <c r="S3359" s="1">
        <v>900</v>
      </c>
      <c r="T3359" s="1">
        <v>75</v>
      </c>
      <c r="U3359" s="1">
        <v>0</v>
      </c>
      <c r="V3359" s="1">
        <v>14</v>
      </c>
      <c r="W3359" s="1">
        <v>0</v>
      </c>
      <c r="X3359" s="1">
        <v>0</v>
      </c>
      <c r="Y3359" s="1">
        <v>1</v>
      </c>
      <c r="Z3359" s="1">
        <v>1</v>
      </c>
      <c r="AA3359" s="1">
        <v>1</v>
      </c>
      <c r="AB3359" s="1">
        <v>0</v>
      </c>
      <c r="AC3359" s="1">
        <v>4980</v>
      </c>
      <c r="AD3359" s="1">
        <v>2328</v>
      </c>
      <c r="AE3359" s="1">
        <v>0</v>
      </c>
      <c r="AF3359" s="1">
        <v>0</v>
      </c>
      <c r="AG3359" s="1">
        <v>196</v>
      </c>
      <c r="AH3359" s="1">
        <v>900</v>
      </c>
      <c r="AI3359" s="1">
        <v>8404</v>
      </c>
      <c r="AJ3359" s="1" t="s">
        <v>6856</v>
      </c>
      <c r="AK3359" s="1" t="s">
        <v>6857</v>
      </c>
      <c r="AL3359" s="1" t="s">
        <v>6858</v>
      </c>
      <c r="AM3359" s="1" t="s">
        <v>12</v>
      </c>
      <c r="AN3359" s="1" t="s">
        <v>23097</v>
      </c>
      <c r="AO3359" s="1" t="s">
        <v>364</v>
      </c>
      <c r="AP3359" s="1" t="s">
        <v>57</v>
      </c>
      <c r="AQ3359" s="1" t="s">
        <v>25</v>
      </c>
      <c r="AR3359" s="1" t="s">
        <v>19</v>
      </c>
      <c r="AS3359" s="1" t="s">
        <v>23091</v>
      </c>
      <c r="AT3359" s="1" t="s">
        <v>26</v>
      </c>
    </row>
    <row r="3360" spans="1:46" x14ac:dyDescent="0.25">
      <c r="A3360" s="1" t="s">
        <v>22950</v>
      </c>
      <c r="B3360" s="2" t="s">
        <v>23074</v>
      </c>
      <c r="C3360" s="2" t="s">
        <v>23110</v>
      </c>
      <c r="D3360" s="1">
        <v>4</v>
      </c>
      <c r="E3360" s="1">
        <v>2</v>
      </c>
      <c r="F3360" s="1">
        <v>2</v>
      </c>
      <c r="G3360" s="1">
        <v>8</v>
      </c>
      <c r="H3360" s="6">
        <v>0.25</v>
      </c>
      <c r="I3360">
        <v>1</v>
      </c>
      <c r="J3360" s="1">
        <v>33</v>
      </c>
      <c r="K3360" s="1">
        <v>0</v>
      </c>
      <c r="L3360" s="1">
        <v>796</v>
      </c>
      <c r="M3360" s="6">
        <v>0.47</v>
      </c>
      <c r="N3360" s="4">
        <v>3000</v>
      </c>
      <c r="O3360" s="4">
        <v>227</v>
      </c>
      <c r="P3360" s="4">
        <v>700</v>
      </c>
      <c r="Q3360" s="3">
        <v>0.25</v>
      </c>
      <c r="R3360" s="1">
        <v>18</v>
      </c>
      <c r="S3360" s="1">
        <v>700</v>
      </c>
      <c r="T3360" s="1">
        <v>52</v>
      </c>
      <c r="U3360" s="1">
        <v>0</v>
      </c>
      <c r="V3360" s="1">
        <v>14</v>
      </c>
      <c r="W3360" s="1">
        <v>0</v>
      </c>
      <c r="X3360" s="1">
        <v>0</v>
      </c>
      <c r="Y3360" s="1">
        <v>1</v>
      </c>
      <c r="Z3360" s="1">
        <v>3</v>
      </c>
      <c r="AA3360" s="1">
        <v>0</v>
      </c>
      <c r="AB3360" s="1">
        <v>1</v>
      </c>
      <c r="AC3360" s="1">
        <v>492</v>
      </c>
      <c r="AD3360" s="1">
        <v>0</v>
      </c>
      <c r="AE3360" s="1">
        <v>0</v>
      </c>
      <c r="AF3360" s="1">
        <v>381</v>
      </c>
      <c r="AG3360" s="1">
        <v>0</v>
      </c>
      <c r="AH3360" s="1">
        <v>389</v>
      </c>
      <c r="AI3360" s="1">
        <v>1262</v>
      </c>
      <c r="AJ3360" s="1" t="s">
        <v>13948</v>
      </c>
      <c r="AK3360" s="1" t="s">
        <v>16689</v>
      </c>
      <c r="AL3360" s="1" t="s">
        <v>16690</v>
      </c>
      <c r="AM3360" s="1" t="s">
        <v>16</v>
      </c>
      <c r="AN3360" s="1" t="s">
        <v>23097</v>
      </c>
      <c r="AO3360" s="1" t="s">
        <v>364</v>
      </c>
      <c r="AP3360" s="1" t="s">
        <v>57</v>
      </c>
      <c r="AQ3360" s="1" t="s">
        <v>25</v>
      </c>
      <c r="AR3360" s="1" t="s">
        <v>19</v>
      </c>
      <c r="AS3360" s="1" t="s">
        <v>23090</v>
      </c>
      <c r="AT3360" s="1" t="s">
        <v>101</v>
      </c>
    </row>
    <row r="3361" spans="1:46" x14ac:dyDescent="0.25">
      <c r="A3361" s="1" t="s">
        <v>18143</v>
      </c>
      <c r="B3361" s="2" t="s">
        <v>23074</v>
      </c>
      <c r="C3361" s="2" t="s">
        <v>23110</v>
      </c>
      <c r="D3361" s="1">
        <v>0</v>
      </c>
      <c r="E3361" s="1">
        <v>0</v>
      </c>
      <c r="F3361" s="1">
        <v>1</v>
      </c>
      <c r="G3361" s="1">
        <v>1</v>
      </c>
      <c r="H3361" s="6">
        <v>1</v>
      </c>
      <c r="I3361">
        <v>1</v>
      </c>
      <c r="J3361" s="1">
        <v>30</v>
      </c>
      <c r="K3361" s="1">
        <v>1</v>
      </c>
      <c r="L3361" s="1">
        <v>681</v>
      </c>
      <c r="M3361" s="6">
        <v>0.56999999999999995</v>
      </c>
      <c r="N3361" s="4">
        <v>3500</v>
      </c>
      <c r="O3361" s="4">
        <v>300</v>
      </c>
      <c r="P3361" s="4">
        <v>500</v>
      </c>
      <c r="Q3361" s="3">
        <v>0.2</v>
      </c>
      <c r="R3361" s="1">
        <v>24</v>
      </c>
      <c r="S3361" s="1">
        <v>500</v>
      </c>
      <c r="T3361" s="1">
        <v>44</v>
      </c>
      <c r="U3361" s="1">
        <v>1</v>
      </c>
      <c r="V3361" s="1">
        <v>14</v>
      </c>
      <c r="W3361" s="1">
        <v>1</v>
      </c>
      <c r="X3361" s="1">
        <v>0</v>
      </c>
      <c r="Y3361" s="1">
        <v>1</v>
      </c>
      <c r="Z3361" s="1">
        <v>1</v>
      </c>
      <c r="AA3361" s="1">
        <v>0</v>
      </c>
      <c r="AB3361" s="1">
        <v>1</v>
      </c>
      <c r="AC3361" s="1">
        <v>1431</v>
      </c>
      <c r="AD3361" s="1">
        <v>1415</v>
      </c>
      <c r="AE3361" s="1">
        <v>1574</v>
      </c>
      <c r="AF3361" s="1">
        <v>200</v>
      </c>
      <c r="AG3361" s="1">
        <v>0</v>
      </c>
      <c r="AH3361" s="1">
        <v>0</v>
      </c>
      <c r="AI3361" s="1">
        <v>4620</v>
      </c>
      <c r="AJ3361" s="1" t="s">
        <v>3486</v>
      </c>
      <c r="AK3361" s="1" t="s">
        <v>3487</v>
      </c>
      <c r="AL3361" s="1" t="s">
        <v>3488</v>
      </c>
      <c r="AM3361" s="1" t="s">
        <v>16</v>
      </c>
      <c r="AN3361" s="1" t="s">
        <v>23098</v>
      </c>
      <c r="AO3361" s="1" t="s">
        <v>86</v>
      </c>
      <c r="AP3361" s="1" t="s">
        <v>86</v>
      </c>
      <c r="AQ3361" s="1" t="s">
        <v>25</v>
      </c>
      <c r="AR3361" s="1" t="s">
        <v>19</v>
      </c>
      <c r="AS3361" s="1" t="s">
        <v>23090</v>
      </c>
      <c r="AT3361" s="1" t="s">
        <v>101</v>
      </c>
    </row>
    <row r="3362" spans="1:46" x14ac:dyDescent="0.25">
      <c r="A3362" s="1" t="s">
        <v>20223</v>
      </c>
      <c r="B3362" s="2" t="s">
        <v>23074</v>
      </c>
      <c r="C3362" s="2" t="s">
        <v>23111</v>
      </c>
      <c r="D3362" s="1">
        <v>6</v>
      </c>
      <c r="E3362" s="1">
        <v>3</v>
      </c>
      <c r="F3362" s="1">
        <v>7</v>
      </c>
      <c r="G3362" s="1">
        <v>16</v>
      </c>
      <c r="H3362" s="6">
        <v>0.4375</v>
      </c>
      <c r="I3362">
        <v>1</v>
      </c>
      <c r="J3362" s="1">
        <v>31</v>
      </c>
      <c r="K3362" s="1">
        <v>1</v>
      </c>
      <c r="L3362" s="1">
        <v>629</v>
      </c>
      <c r="M3362" s="6">
        <v>0.34</v>
      </c>
      <c r="N3362" s="4">
        <v>1800</v>
      </c>
      <c r="O3362" s="4">
        <v>160</v>
      </c>
      <c r="P3362" s="4">
        <v>300</v>
      </c>
      <c r="Q3362" s="3">
        <v>0.23</v>
      </c>
      <c r="R3362" s="1">
        <v>12</v>
      </c>
      <c r="S3362" s="1">
        <v>300</v>
      </c>
      <c r="T3362" s="1">
        <v>31</v>
      </c>
      <c r="U3362" s="1">
        <v>1</v>
      </c>
      <c r="V3362" s="1">
        <v>14</v>
      </c>
      <c r="W3362" s="1">
        <v>0</v>
      </c>
      <c r="X3362" s="1">
        <v>0</v>
      </c>
      <c r="Y3362" s="1">
        <v>1</v>
      </c>
      <c r="Z3362" s="1">
        <v>3</v>
      </c>
      <c r="AA3362" s="1">
        <v>0</v>
      </c>
      <c r="AB3362" s="1">
        <v>1</v>
      </c>
      <c r="AC3362" s="1">
        <v>778</v>
      </c>
      <c r="AD3362" s="1">
        <v>0</v>
      </c>
      <c r="AE3362" s="1">
        <v>0</v>
      </c>
      <c r="AF3362" s="1">
        <v>0</v>
      </c>
      <c r="AG3362" s="1">
        <v>0</v>
      </c>
      <c r="AH3362" s="1">
        <v>0</v>
      </c>
      <c r="AI3362" s="1">
        <v>778</v>
      </c>
      <c r="AJ3362" s="1" t="s">
        <v>3121</v>
      </c>
      <c r="AK3362" s="1" t="s">
        <v>9380</v>
      </c>
      <c r="AL3362" s="1" t="s">
        <v>9381</v>
      </c>
      <c r="AM3362" s="1" t="s">
        <v>16</v>
      </c>
      <c r="AN3362" s="1" t="s">
        <v>23098</v>
      </c>
      <c r="AO3362" s="1" t="s">
        <v>86</v>
      </c>
      <c r="AP3362" s="1" t="s">
        <v>57</v>
      </c>
      <c r="AQ3362" s="1" t="s">
        <v>25</v>
      </c>
      <c r="AR3362" s="1" t="s">
        <v>19</v>
      </c>
      <c r="AS3362" s="1" t="s">
        <v>23090</v>
      </c>
      <c r="AT3362" s="1" t="s">
        <v>101</v>
      </c>
    </row>
    <row r="3363" spans="1:46" x14ac:dyDescent="0.25">
      <c r="A3363" s="1" t="s">
        <v>21346</v>
      </c>
      <c r="B3363" s="2" t="s">
        <v>23075</v>
      </c>
      <c r="C3363" s="2" t="s">
        <v>23104</v>
      </c>
      <c r="D3363" s="1">
        <v>0</v>
      </c>
      <c r="E3363" s="1">
        <v>0</v>
      </c>
      <c r="F3363" s="1">
        <v>1</v>
      </c>
      <c r="G3363" s="1">
        <v>1</v>
      </c>
      <c r="H3363" s="6">
        <v>1</v>
      </c>
      <c r="I3363">
        <v>0</v>
      </c>
      <c r="J3363" s="1">
        <v>36</v>
      </c>
      <c r="K3363" s="1">
        <v>0</v>
      </c>
      <c r="L3363" s="1">
        <v>596</v>
      </c>
      <c r="M3363" s="6">
        <v>0.51</v>
      </c>
      <c r="N3363" s="4">
        <v>3000</v>
      </c>
      <c r="O3363" s="4">
        <v>250</v>
      </c>
      <c r="P3363" s="4">
        <v>200</v>
      </c>
      <c r="Q3363" s="3">
        <v>0.4</v>
      </c>
      <c r="R3363" s="1">
        <v>12</v>
      </c>
      <c r="S3363" s="1">
        <v>200</v>
      </c>
      <c r="T3363" s="1">
        <v>5</v>
      </c>
      <c r="U3363" s="1">
        <v>1</v>
      </c>
      <c r="V3363" s="1">
        <v>14</v>
      </c>
      <c r="W3363" s="1">
        <v>0</v>
      </c>
      <c r="X3363" s="1">
        <v>1</v>
      </c>
      <c r="Y3363" s="1">
        <v>1</v>
      </c>
      <c r="Z3363" s="1">
        <v>2</v>
      </c>
      <c r="AA3363" s="1">
        <v>0</v>
      </c>
      <c r="AB3363" s="1">
        <v>0</v>
      </c>
      <c r="AC3363" s="1">
        <v>8800</v>
      </c>
      <c r="AD3363" s="1">
        <v>0</v>
      </c>
      <c r="AE3363" s="1">
        <v>800</v>
      </c>
      <c r="AF3363" s="1">
        <v>0</v>
      </c>
      <c r="AG3363" s="1">
        <v>0</v>
      </c>
      <c r="AH3363" s="1">
        <v>0</v>
      </c>
      <c r="AI3363" s="1">
        <v>9600</v>
      </c>
      <c r="AJ3363" s="1" t="s">
        <v>12403</v>
      </c>
      <c r="AK3363" s="1" t="s">
        <v>12404</v>
      </c>
      <c r="AL3363" s="1" t="s">
        <v>12405</v>
      </c>
      <c r="AM3363" s="1" t="s">
        <v>12</v>
      </c>
      <c r="AN3363" s="1" t="s">
        <v>23097</v>
      </c>
      <c r="AO3363" s="1" t="s">
        <v>86</v>
      </c>
      <c r="AP3363" s="1" t="s">
        <v>57</v>
      </c>
      <c r="AQ3363" s="1" t="s">
        <v>14</v>
      </c>
      <c r="AR3363" s="1" t="s">
        <v>19</v>
      </c>
      <c r="AS3363" s="1" t="s">
        <v>23090</v>
      </c>
      <c r="AT3363" s="1" t="s">
        <v>26</v>
      </c>
    </row>
    <row r="3364" spans="1:46" x14ac:dyDescent="0.25">
      <c r="A3364" s="1" t="s">
        <v>20816</v>
      </c>
      <c r="B3364" s="2" t="s">
        <v>23075</v>
      </c>
      <c r="C3364" s="2" t="s">
        <v>23104</v>
      </c>
      <c r="D3364" s="1">
        <v>6</v>
      </c>
      <c r="E3364" s="1">
        <v>2</v>
      </c>
      <c r="F3364" s="1">
        <v>2</v>
      </c>
      <c r="G3364" s="1">
        <v>10</v>
      </c>
      <c r="H3364" s="6">
        <v>0.2</v>
      </c>
      <c r="I3364">
        <v>0</v>
      </c>
      <c r="J3364" s="1">
        <v>35</v>
      </c>
      <c r="K3364" s="1">
        <v>1</v>
      </c>
      <c r="L3364" s="1">
        <v>593</v>
      </c>
      <c r="M3364" s="6">
        <v>0.19</v>
      </c>
      <c r="N3364" s="4">
        <v>3200</v>
      </c>
      <c r="O3364" s="4">
        <v>300</v>
      </c>
      <c r="P3364" s="4">
        <v>300</v>
      </c>
      <c r="Q3364" s="3">
        <v>0.4</v>
      </c>
      <c r="R3364" s="1">
        <v>24</v>
      </c>
      <c r="S3364" s="1">
        <v>300</v>
      </c>
      <c r="T3364" s="1">
        <v>23</v>
      </c>
      <c r="U3364" s="1">
        <v>0</v>
      </c>
      <c r="V3364" s="1">
        <v>14</v>
      </c>
      <c r="W3364" s="1">
        <v>1</v>
      </c>
      <c r="X3364" s="1">
        <v>1</v>
      </c>
      <c r="Y3364" s="1">
        <v>0</v>
      </c>
      <c r="Z3364" s="1">
        <v>1</v>
      </c>
      <c r="AA3364" s="1">
        <v>0</v>
      </c>
      <c r="AB3364" s="1">
        <v>1</v>
      </c>
      <c r="AC3364" s="1">
        <v>0</v>
      </c>
      <c r="AD3364" s="1">
        <v>275</v>
      </c>
      <c r="AE3364" s="1">
        <v>700</v>
      </c>
      <c r="AF3364" s="1">
        <v>0</v>
      </c>
      <c r="AG3364" s="1">
        <v>122</v>
      </c>
      <c r="AH3364" s="1">
        <v>0</v>
      </c>
      <c r="AI3364" s="1">
        <v>1097</v>
      </c>
      <c r="AJ3364" s="1" t="s">
        <v>10978</v>
      </c>
      <c r="AK3364" s="1" t="s">
        <v>10979</v>
      </c>
      <c r="AL3364" s="1" t="s">
        <v>10980</v>
      </c>
      <c r="AM3364" s="1" t="s">
        <v>12</v>
      </c>
      <c r="AN3364" s="1" t="s">
        <v>23098</v>
      </c>
      <c r="AO3364" s="1" t="s">
        <v>364</v>
      </c>
      <c r="AP3364" s="1" t="s">
        <v>86</v>
      </c>
      <c r="AQ3364" s="1" t="s">
        <v>14</v>
      </c>
      <c r="AR3364" s="1" t="s">
        <v>30</v>
      </c>
      <c r="AS3364" s="1" t="s">
        <v>23090</v>
      </c>
      <c r="AT3364" s="1" t="s">
        <v>101</v>
      </c>
    </row>
    <row r="3365" spans="1:46" x14ac:dyDescent="0.25">
      <c r="A3365" s="1" t="s">
        <v>17850</v>
      </c>
      <c r="B3365" s="2" t="s">
        <v>23075</v>
      </c>
      <c r="C3365" s="2" t="s">
        <v>23104</v>
      </c>
      <c r="D3365" s="1">
        <v>1</v>
      </c>
      <c r="E3365" s="1">
        <v>4</v>
      </c>
      <c r="F3365" s="1">
        <v>1</v>
      </c>
      <c r="G3365" s="1">
        <v>6</v>
      </c>
      <c r="H3365" s="6">
        <v>0.16666666666666666</v>
      </c>
      <c r="I3365">
        <v>0</v>
      </c>
      <c r="J3365" s="1">
        <v>36</v>
      </c>
      <c r="K3365" s="1">
        <v>1</v>
      </c>
      <c r="L3365" s="1">
        <v>666</v>
      </c>
      <c r="M3365" s="6">
        <v>0.09</v>
      </c>
      <c r="N3365" s="4">
        <v>3000</v>
      </c>
      <c r="O3365" s="4">
        <v>250</v>
      </c>
      <c r="P3365" s="4">
        <v>300</v>
      </c>
      <c r="Q3365" s="3">
        <v>0.31</v>
      </c>
      <c r="R3365" s="1">
        <v>24</v>
      </c>
      <c r="S3365" s="1">
        <v>300</v>
      </c>
      <c r="T3365" s="1">
        <v>17</v>
      </c>
      <c r="U3365" s="1">
        <v>1</v>
      </c>
      <c r="V3365" s="1">
        <v>14</v>
      </c>
      <c r="W3365" s="1">
        <v>0</v>
      </c>
      <c r="X3365" s="1">
        <v>1</v>
      </c>
      <c r="Y3365" s="1">
        <v>1</v>
      </c>
      <c r="Z3365" s="1">
        <v>3</v>
      </c>
      <c r="AA3365" s="1">
        <v>0</v>
      </c>
      <c r="AB3365" s="1">
        <v>0</v>
      </c>
      <c r="AC3365" s="1">
        <v>0</v>
      </c>
      <c r="AD3365" s="1">
        <v>0</v>
      </c>
      <c r="AE3365" s="1">
        <v>0</v>
      </c>
      <c r="AF3365" s="1">
        <v>0</v>
      </c>
      <c r="AG3365" s="1">
        <v>0</v>
      </c>
      <c r="AH3365" s="1">
        <v>0</v>
      </c>
      <c r="AI3365" s="1">
        <v>0</v>
      </c>
      <c r="AJ3365" s="1" t="s">
        <v>2600</v>
      </c>
      <c r="AK3365" s="1" t="s">
        <v>2601</v>
      </c>
      <c r="AL3365" s="1" t="s">
        <v>2602</v>
      </c>
      <c r="AM3365" s="1" t="s">
        <v>12</v>
      </c>
      <c r="AN3365" s="1" t="s">
        <v>23098</v>
      </c>
      <c r="AO3365" s="1" t="s">
        <v>86</v>
      </c>
      <c r="AP3365" s="1" t="s">
        <v>57</v>
      </c>
      <c r="AQ3365" s="1" t="s">
        <v>14</v>
      </c>
      <c r="AR3365" s="1" t="s">
        <v>19</v>
      </c>
      <c r="AS3365" s="1" t="s">
        <v>23090</v>
      </c>
      <c r="AT3365" s="1" t="s">
        <v>26</v>
      </c>
    </row>
    <row r="3366" spans="1:46" x14ac:dyDescent="0.25">
      <c r="A3366" s="1" t="s">
        <v>21396</v>
      </c>
      <c r="B3366" s="2" t="s">
        <v>23075</v>
      </c>
      <c r="C3366" s="2" t="s">
        <v>23105</v>
      </c>
      <c r="D3366" s="1">
        <v>3</v>
      </c>
      <c r="E3366" s="1">
        <v>3</v>
      </c>
      <c r="F3366" s="1">
        <v>4</v>
      </c>
      <c r="G3366" s="1">
        <v>10</v>
      </c>
      <c r="H3366" s="6">
        <v>0.4</v>
      </c>
      <c r="I3366">
        <v>0</v>
      </c>
      <c r="J3366" s="1">
        <v>32</v>
      </c>
      <c r="K3366" s="1">
        <v>0</v>
      </c>
      <c r="L3366" s="1">
        <v>762</v>
      </c>
      <c r="M3366" s="6">
        <v>0.39</v>
      </c>
      <c r="N3366" s="4">
        <v>2600</v>
      </c>
      <c r="O3366" s="4">
        <v>190</v>
      </c>
      <c r="P3366" s="4">
        <v>300</v>
      </c>
      <c r="Q3366" s="3">
        <v>0.33</v>
      </c>
      <c r="R3366" s="1">
        <v>24</v>
      </c>
      <c r="S3366" s="1">
        <v>300</v>
      </c>
      <c r="T3366" s="1">
        <v>39</v>
      </c>
      <c r="U3366" s="1">
        <v>0</v>
      </c>
      <c r="V3366" s="1">
        <v>14</v>
      </c>
      <c r="W3366" s="1">
        <v>1</v>
      </c>
      <c r="X3366" s="1">
        <v>0</v>
      </c>
      <c r="Y3366" s="1">
        <v>1</v>
      </c>
      <c r="Z3366" s="1">
        <v>0</v>
      </c>
      <c r="AA3366" s="1">
        <v>1</v>
      </c>
      <c r="AB3366" s="1">
        <v>0</v>
      </c>
      <c r="AC3366" s="1">
        <v>1717</v>
      </c>
      <c r="AD3366" s="1">
        <v>0</v>
      </c>
      <c r="AE3366" s="1">
        <v>0</v>
      </c>
      <c r="AF3366" s="1">
        <v>0</v>
      </c>
      <c r="AG3366" s="1">
        <v>0</v>
      </c>
      <c r="AH3366" s="1">
        <v>0</v>
      </c>
      <c r="AI3366" s="1">
        <v>1717</v>
      </c>
      <c r="AJ3366" s="1" t="s">
        <v>12539</v>
      </c>
      <c r="AK3366" s="1" t="s">
        <v>12540</v>
      </c>
      <c r="AL3366" s="1" t="s">
        <v>12541</v>
      </c>
      <c r="AM3366" s="1" t="s">
        <v>12</v>
      </c>
      <c r="AN3366" s="1" t="s">
        <v>23097</v>
      </c>
      <c r="AO3366" s="1" t="s">
        <v>364</v>
      </c>
      <c r="AP3366" s="1" t="s">
        <v>86</v>
      </c>
      <c r="AQ3366" s="1" t="s">
        <v>25</v>
      </c>
      <c r="AR3366" s="1" t="s">
        <v>19</v>
      </c>
      <c r="AS3366" s="1" t="s">
        <v>23091</v>
      </c>
      <c r="AT3366" s="1" t="s">
        <v>26</v>
      </c>
    </row>
    <row r="3367" spans="1:46" x14ac:dyDescent="0.25">
      <c r="A3367" s="1" t="s">
        <v>21052</v>
      </c>
      <c r="B3367" s="2" t="s">
        <v>23075</v>
      </c>
      <c r="C3367" s="2" t="s">
        <v>23107</v>
      </c>
      <c r="D3367" s="1">
        <v>0</v>
      </c>
      <c r="E3367" s="1">
        <v>0</v>
      </c>
      <c r="F3367" s="1">
        <v>1</v>
      </c>
      <c r="G3367" s="1">
        <v>1</v>
      </c>
      <c r="H3367" s="6">
        <v>1</v>
      </c>
      <c r="I3367">
        <v>0</v>
      </c>
      <c r="J3367" s="1">
        <v>32</v>
      </c>
      <c r="K3367" s="1">
        <v>0</v>
      </c>
      <c r="L3367" s="1">
        <v>701</v>
      </c>
      <c r="M3367" s="6">
        <v>0.26</v>
      </c>
      <c r="N3367" s="4">
        <v>2900</v>
      </c>
      <c r="O3367" s="4">
        <v>250</v>
      </c>
      <c r="P3367" s="4">
        <v>400</v>
      </c>
      <c r="Q3367" s="3">
        <v>0.3</v>
      </c>
      <c r="R3367" s="1">
        <v>18</v>
      </c>
      <c r="S3367" s="1">
        <v>400</v>
      </c>
      <c r="T3367" s="1">
        <v>31</v>
      </c>
      <c r="U3367" s="1">
        <v>0</v>
      </c>
      <c r="V3367" s="1">
        <v>14</v>
      </c>
      <c r="W3367" s="1">
        <v>0</v>
      </c>
      <c r="X3367" s="1">
        <v>0</v>
      </c>
      <c r="Y3367" s="1">
        <v>1</v>
      </c>
      <c r="Z3367" s="1">
        <v>3</v>
      </c>
      <c r="AA3367" s="1">
        <v>1</v>
      </c>
      <c r="AB3367" s="1">
        <v>0</v>
      </c>
      <c r="AC3367" s="1">
        <v>0</v>
      </c>
      <c r="AD3367" s="1">
        <v>0</v>
      </c>
      <c r="AE3367" s="1">
        <v>417</v>
      </c>
      <c r="AF3367" s="1">
        <v>0</v>
      </c>
      <c r="AG3367" s="1">
        <v>0</v>
      </c>
      <c r="AH3367" s="1">
        <v>400</v>
      </c>
      <c r="AI3367" s="1">
        <v>817</v>
      </c>
      <c r="AJ3367" s="1" t="s">
        <v>11613</v>
      </c>
      <c r="AK3367" s="1" t="s">
        <v>11614</v>
      </c>
      <c r="AL3367" s="1" t="s">
        <v>11615</v>
      </c>
      <c r="AM3367" s="1" t="s">
        <v>12</v>
      </c>
      <c r="AN3367" s="1" t="s">
        <v>23097</v>
      </c>
      <c r="AO3367" s="1" t="s">
        <v>364</v>
      </c>
      <c r="AP3367" s="1" t="s">
        <v>57</v>
      </c>
      <c r="AQ3367" s="1" t="s">
        <v>25</v>
      </c>
      <c r="AR3367" s="1" t="s">
        <v>19</v>
      </c>
      <c r="AS3367" s="1" t="s">
        <v>23091</v>
      </c>
      <c r="AT3367" s="1" t="s">
        <v>26</v>
      </c>
    </row>
    <row r="3368" spans="1:46" x14ac:dyDescent="0.25">
      <c r="A3368" s="1" t="s">
        <v>21408</v>
      </c>
      <c r="B3368" s="2" t="s">
        <v>23101</v>
      </c>
      <c r="C3368" s="2" t="s">
        <v>23103</v>
      </c>
      <c r="D3368" s="1">
        <v>3</v>
      </c>
      <c r="E3368" s="1">
        <v>0</v>
      </c>
      <c r="F3368" s="1">
        <v>1</v>
      </c>
      <c r="G3368" s="1">
        <v>4</v>
      </c>
      <c r="H3368" s="6">
        <v>0.25</v>
      </c>
      <c r="I3368">
        <v>0</v>
      </c>
      <c r="J3368" s="1">
        <v>37</v>
      </c>
      <c r="K3368" s="1">
        <v>1</v>
      </c>
      <c r="L3368" s="1">
        <v>343</v>
      </c>
      <c r="M3368" s="6">
        <v>0</v>
      </c>
      <c r="N3368" s="4">
        <v>2800</v>
      </c>
      <c r="O3368" s="4">
        <v>230</v>
      </c>
      <c r="P3368" s="4">
        <v>300</v>
      </c>
      <c r="Q3368" s="3">
        <v>0.45</v>
      </c>
      <c r="R3368" s="1">
        <v>12</v>
      </c>
      <c r="S3368" s="1">
        <v>300</v>
      </c>
      <c r="T3368" s="1">
        <v>3</v>
      </c>
      <c r="U3368" s="1">
        <v>1</v>
      </c>
      <c r="V3368" s="1">
        <v>14</v>
      </c>
      <c r="W3368" s="1">
        <v>0</v>
      </c>
      <c r="X3368" s="1">
        <v>0</v>
      </c>
      <c r="Y3368" s="1">
        <v>1</v>
      </c>
      <c r="Z3368" s="1">
        <v>1</v>
      </c>
      <c r="AA3368" s="1">
        <v>1</v>
      </c>
      <c r="AB3368" s="1">
        <v>0</v>
      </c>
      <c r="AC3368" s="1">
        <v>0</v>
      </c>
      <c r="AD3368" s="1">
        <v>70</v>
      </c>
      <c r="AE3368" s="1">
        <v>0</v>
      </c>
      <c r="AF3368" s="1">
        <v>800</v>
      </c>
      <c r="AG3368" s="1">
        <v>60</v>
      </c>
      <c r="AH3368" s="1">
        <v>1800</v>
      </c>
      <c r="AI3368" s="1">
        <v>2730</v>
      </c>
      <c r="AJ3368" s="1" t="s">
        <v>12572</v>
      </c>
      <c r="AK3368" s="1" t="s">
        <v>12573</v>
      </c>
      <c r="AL3368" s="1" t="s">
        <v>11</v>
      </c>
      <c r="AM3368" s="1" t="s">
        <v>12</v>
      </c>
      <c r="AN3368" s="1" t="s">
        <v>23098</v>
      </c>
      <c r="AO3368" s="1" t="s">
        <v>86</v>
      </c>
      <c r="AP3368" s="1" t="s">
        <v>57</v>
      </c>
      <c r="AQ3368" s="1" t="s">
        <v>25</v>
      </c>
      <c r="AR3368" s="1" t="s">
        <v>19</v>
      </c>
      <c r="AS3368" s="1" t="s">
        <v>23091</v>
      </c>
      <c r="AT3368" s="1" t="s">
        <v>26</v>
      </c>
    </row>
    <row r="3369" spans="1:46" x14ac:dyDescent="0.25">
      <c r="A3369" s="1" t="s">
        <v>19760</v>
      </c>
      <c r="B3369" s="2" t="s">
        <v>23101</v>
      </c>
      <c r="C3369" s="2" t="s">
        <v>23104</v>
      </c>
      <c r="D3369" s="1">
        <v>0</v>
      </c>
      <c r="E3369" s="1">
        <v>5</v>
      </c>
      <c r="F3369" s="1">
        <v>3</v>
      </c>
      <c r="G3369" s="1">
        <v>8</v>
      </c>
      <c r="H3369" s="6">
        <v>0.375</v>
      </c>
      <c r="I3369">
        <v>0</v>
      </c>
      <c r="J3369" s="1">
        <v>44</v>
      </c>
      <c r="K3369" s="1">
        <v>1</v>
      </c>
      <c r="L3369" s="1">
        <v>220</v>
      </c>
      <c r="M3369" s="6">
        <v>0</v>
      </c>
      <c r="N3369" s="4">
        <v>4050</v>
      </c>
      <c r="O3369" s="4">
        <v>338</v>
      </c>
      <c r="P3369" s="4">
        <v>200</v>
      </c>
      <c r="Q3369" s="3">
        <v>0.35</v>
      </c>
      <c r="R3369" s="1">
        <v>12</v>
      </c>
      <c r="S3369" s="1">
        <v>200</v>
      </c>
      <c r="T3369" s="1">
        <v>7</v>
      </c>
      <c r="U3369" s="1">
        <v>1</v>
      </c>
      <c r="V3369" s="1">
        <v>14</v>
      </c>
      <c r="W3369" s="1">
        <v>0</v>
      </c>
      <c r="X3369" s="1">
        <v>0</v>
      </c>
      <c r="Y3369" s="1">
        <v>0</v>
      </c>
      <c r="Z3369" s="1">
        <v>2</v>
      </c>
      <c r="AA3369" s="1">
        <v>0</v>
      </c>
      <c r="AB3369" s="1">
        <v>0</v>
      </c>
      <c r="AC3369" s="1">
        <v>400</v>
      </c>
      <c r="AD3369" s="1">
        <v>0</v>
      </c>
      <c r="AE3369" s="1">
        <v>1200</v>
      </c>
      <c r="AF3369" s="1">
        <v>0</v>
      </c>
      <c r="AG3369" s="1">
        <v>0</v>
      </c>
      <c r="AH3369" s="1">
        <v>900</v>
      </c>
      <c r="AI3369" s="1">
        <v>2500</v>
      </c>
      <c r="AJ3369" s="1" t="s">
        <v>8085</v>
      </c>
      <c r="AK3369" s="1" t="s">
        <v>8086</v>
      </c>
      <c r="AL3369" s="1" t="s">
        <v>11</v>
      </c>
      <c r="AM3369" s="1" t="s">
        <v>12</v>
      </c>
      <c r="AN3369" s="1" t="s">
        <v>23098</v>
      </c>
      <c r="AO3369" s="1" t="s">
        <v>86</v>
      </c>
      <c r="AP3369" s="1" t="s">
        <v>57</v>
      </c>
      <c r="AQ3369" s="1" t="s">
        <v>25</v>
      </c>
      <c r="AR3369" s="1" t="s">
        <v>30</v>
      </c>
      <c r="AS3369" s="1" t="s">
        <v>23090</v>
      </c>
      <c r="AT3369" s="1" t="s">
        <v>26</v>
      </c>
    </row>
    <row r="3370" spans="1:46" x14ac:dyDescent="0.25">
      <c r="A3370" s="1" t="s">
        <v>20899</v>
      </c>
      <c r="B3370" s="2" t="s">
        <v>23101</v>
      </c>
      <c r="C3370" s="2" t="s">
        <v>23104</v>
      </c>
      <c r="D3370" s="1">
        <v>1</v>
      </c>
      <c r="E3370" s="1">
        <v>2</v>
      </c>
      <c r="F3370" s="1">
        <v>2</v>
      </c>
      <c r="G3370" s="1">
        <v>5</v>
      </c>
      <c r="H3370" s="6">
        <v>0.4</v>
      </c>
      <c r="I3370">
        <v>1</v>
      </c>
      <c r="J3370" s="1">
        <v>30</v>
      </c>
      <c r="K3370" s="1">
        <v>0</v>
      </c>
      <c r="L3370" s="1">
        <v>691</v>
      </c>
      <c r="M3370" s="6">
        <v>0</v>
      </c>
      <c r="N3370" s="4">
        <v>1200</v>
      </c>
      <c r="O3370" s="4">
        <v>100</v>
      </c>
      <c r="P3370" s="4">
        <v>400</v>
      </c>
      <c r="Q3370" s="3">
        <v>0.3</v>
      </c>
      <c r="R3370" s="1">
        <v>12</v>
      </c>
      <c r="S3370" s="1">
        <v>400</v>
      </c>
      <c r="T3370" s="1">
        <v>12</v>
      </c>
      <c r="U3370" s="1">
        <v>1</v>
      </c>
      <c r="V3370" s="1">
        <v>14</v>
      </c>
      <c r="W3370" s="1">
        <v>0</v>
      </c>
      <c r="X3370" s="1">
        <v>0</v>
      </c>
      <c r="Y3370" s="1">
        <v>1</v>
      </c>
      <c r="Z3370" s="1">
        <v>2</v>
      </c>
      <c r="AA3370" s="1">
        <v>1</v>
      </c>
      <c r="AB3370" s="1">
        <v>1</v>
      </c>
      <c r="AC3370" s="1">
        <v>300</v>
      </c>
      <c r="AD3370" s="1">
        <v>0</v>
      </c>
      <c r="AE3370" s="1">
        <v>0</v>
      </c>
      <c r="AF3370" s="1">
        <v>0</v>
      </c>
      <c r="AG3370" s="1">
        <v>46</v>
      </c>
      <c r="AH3370" s="1">
        <v>0</v>
      </c>
      <c r="AI3370" s="1">
        <v>346</v>
      </c>
      <c r="AJ3370" s="1" t="s">
        <v>11188</v>
      </c>
      <c r="AK3370" s="1" t="s">
        <v>11189</v>
      </c>
      <c r="AL3370" s="1" t="s">
        <v>11</v>
      </c>
      <c r="AM3370" s="1" t="s">
        <v>16</v>
      </c>
      <c r="AN3370" s="1" t="s">
        <v>23097</v>
      </c>
      <c r="AO3370" s="1" t="s">
        <v>86</v>
      </c>
      <c r="AP3370" s="1" t="s">
        <v>57</v>
      </c>
      <c r="AQ3370" s="1" t="s">
        <v>25</v>
      </c>
      <c r="AR3370" s="1" t="s">
        <v>19</v>
      </c>
      <c r="AS3370" s="1" t="s">
        <v>23091</v>
      </c>
      <c r="AT3370" s="1" t="s">
        <v>101</v>
      </c>
    </row>
    <row r="3371" spans="1:46" x14ac:dyDescent="0.25">
      <c r="A3371" s="1" t="s">
        <v>18436</v>
      </c>
      <c r="B3371" s="2" t="s">
        <v>23101</v>
      </c>
      <c r="C3371" s="2" t="s">
        <v>23104</v>
      </c>
      <c r="D3371" s="1">
        <v>2</v>
      </c>
      <c r="E3371" s="1">
        <v>0</v>
      </c>
      <c r="F3371" s="1">
        <v>1</v>
      </c>
      <c r="G3371" s="1">
        <v>3</v>
      </c>
      <c r="H3371" s="6">
        <v>0.33333333333333331</v>
      </c>
      <c r="I3371">
        <v>1</v>
      </c>
      <c r="J3371" s="1">
        <v>27</v>
      </c>
      <c r="K3371" s="1">
        <v>0</v>
      </c>
      <c r="L3371" s="1">
        <v>0</v>
      </c>
      <c r="M3371" s="6">
        <v>0</v>
      </c>
      <c r="N3371" s="4">
        <v>1900</v>
      </c>
      <c r="O3371" s="4">
        <v>150</v>
      </c>
      <c r="P3371" s="4">
        <v>250</v>
      </c>
      <c r="Q3371" s="3">
        <v>0.44</v>
      </c>
      <c r="R3371" s="1">
        <v>12</v>
      </c>
      <c r="S3371" s="1">
        <v>250</v>
      </c>
      <c r="T3371" s="1">
        <v>10</v>
      </c>
      <c r="U3371" s="1">
        <v>1</v>
      </c>
      <c r="V3371" s="1">
        <v>14</v>
      </c>
      <c r="W3371" s="1">
        <v>0</v>
      </c>
      <c r="X3371" s="1">
        <v>1</v>
      </c>
      <c r="Y3371" s="1">
        <v>1</v>
      </c>
      <c r="Z3371" s="1">
        <v>2</v>
      </c>
      <c r="AA3371" s="1">
        <v>0</v>
      </c>
      <c r="AB3371" s="1">
        <v>1</v>
      </c>
      <c r="AC3371" s="1">
        <v>0</v>
      </c>
      <c r="AD3371" s="1">
        <v>0</v>
      </c>
      <c r="AE3371" s="1">
        <v>0</v>
      </c>
      <c r="AF3371" s="1">
        <v>0</v>
      </c>
      <c r="AG3371" s="1">
        <v>0</v>
      </c>
      <c r="AH3371" s="1">
        <v>450</v>
      </c>
      <c r="AI3371" s="1">
        <v>450</v>
      </c>
      <c r="AJ3371" s="1" t="s">
        <v>4346</v>
      </c>
      <c r="AK3371" s="1" t="s">
        <v>4347</v>
      </c>
      <c r="AL3371" s="1" t="s">
        <v>11</v>
      </c>
      <c r="AM3371" s="1" t="s">
        <v>16</v>
      </c>
      <c r="AN3371" s="1" t="s">
        <v>23097</v>
      </c>
      <c r="AO3371" s="1" t="s">
        <v>86</v>
      </c>
      <c r="AP3371" s="1" t="s">
        <v>57</v>
      </c>
      <c r="AQ3371" s="1" t="s">
        <v>14</v>
      </c>
      <c r="AR3371" s="1" t="s">
        <v>19</v>
      </c>
      <c r="AS3371" s="1" t="s">
        <v>23090</v>
      </c>
      <c r="AT3371" s="1" t="s">
        <v>101</v>
      </c>
    </row>
    <row r="3372" spans="1:46" x14ac:dyDescent="0.25">
      <c r="A3372" s="1" t="s">
        <v>17193</v>
      </c>
      <c r="B3372" s="2" t="s">
        <v>23101</v>
      </c>
      <c r="C3372" s="2" t="s">
        <v>23104</v>
      </c>
      <c r="D3372" s="1">
        <v>0</v>
      </c>
      <c r="E3372" s="1">
        <v>0</v>
      </c>
      <c r="F3372" s="1">
        <v>1</v>
      </c>
      <c r="G3372" s="1">
        <v>1</v>
      </c>
      <c r="H3372" s="6">
        <v>1</v>
      </c>
      <c r="I3372">
        <v>0</v>
      </c>
      <c r="J3372" s="1">
        <v>35</v>
      </c>
      <c r="K3372" s="1">
        <v>0</v>
      </c>
      <c r="L3372" s="1">
        <v>606</v>
      </c>
      <c r="M3372" s="6">
        <v>0</v>
      </c>
      <c r="N3372" s="4">
        <v>2400</v>
      </c>
      <c r="O3372" s="4">
        <v>200</v>
      </c>
      <c r="P3372" s="4">
        <v>300</v>
      </c>
      <c r="Q3372" s="3">
        <v>0.45</v>
      </c>
      <c r="R3372" s="1">
        <v>24</v>
      </c>
      <c r="S3372" s="1">
        <v>300</v>
      </c>
      <c r="T3372" s="1">
        <v>14</v>
      </c>
      <c r="U3372" s="1">
        <v>1</v>
      </c>
      <c r="V3372" s="1">
        <v>14</v>
      </c>
      <c r="W3372" s="1">
        <v>1</v>
      </c>
      <c r="X3372" s="1">
        <v>1</v>
      </c>
      <c r="Y3372" s="1">
        <v>1</v>
      </c>
      <c r="Z3372" s="1">
        <v>0</v>
      </c>
      <c r="AA3372" s="1">
        <v>1</v>
      </c>
      <c r="AB3372" s="1">
        <v>0</v>
      </c>
      <c r="AC3372" s="1">
        <v>0</v>
      </c>
      <c r="AD3372" s="1">
        <v>0</v>
      </c>
      <c r="AE3372" s="1">
        <v>600</v>
      </c>
      <c r="AF3372" s="1">
        <v>0</v>
      </c>
      <c r="AG3372" s="1">
        <v>0</v>
      </c>
      <c r="AH3372" s="1">
        <v>0</v>
      </c>
      <c r="AI3372" s="1">
        <v>600</v>
      </c>
      <c r="AJ3372" s="1" t="s">
        <v>569</v>
      </c>
      <c r="AK3372" s="1" t="s">
        <v>570</v>
      </c>
      <c r="AL3372" s="1" t="s">
        <v>571</v>
      </c>
      <c r="AM3372" s="1" t="s">
        <v>12</v>
      </c>
      <c r="AN3372" s="1" t="s">
        <v>23097</v>
      </c>
      <c r="AO3372" s="1" t="s">
        <v>86</v>
      </c>
      <c r="AP3372" s="1" t="s">
        <v>86</v>
      </c>
      <c r="AQ3372" s="1" t="s">
        <v>14</v>
      </c>
      <c r="AR3372" s="1" t="s">
        <v>19</v>
      </c>
      <c r="AS3372" s="1" t="s">
        <v>23091</v>
      </c>
      <c r="AT3372" s="1" t="s">
        <v>26</v>
      </c>
    </row>
    <row r="3373" spans="1:46" x14ac:dyDescent="0.25">
      <c r="A3373" s="1" t="s">
        <v>21465</v>
      </c>
      <c r="B3373" s="2" t="s">
        <v>23101</v>
      </c>
      <c r="C3373" s="2" t="s">
        <v>23104</v>
      </c>
      <c r="D3373" s="1">
        <v>1</v>
      </c>
      <c r="E3373" s="1">
        <v>0</v>
      </c>
      <c r="F3373" s="1">
        <v>1</v>
      </c>
      <c r="G3373" s="1">
        <v>2</v>
      </c>
      <c r="H3373" s="6">
        <v>0.5</v>
      </c>
      <c r="I3373">
        <v>1</v>
      </c>
      <c r="J3373" s="1">
        <v>31</v>
      </c>
      <c r="K3373" s="1">
        <v>1</v>
      </c>
      <c r="L3373" s="1">
        <v>440</v>
      </c>
      <c r="M3373" s="6">
        <v>0</v>
      </c>
      <c r="N3373" s="4">
        <v>1500</v>
      </c>
      <c r="O3373" s="4">
        <v>110</v>
      </c>
      <c r="P3373" s="4">
        <v>500</v>
      </c>
      <c r="Q3373" s="3">
        <v>0.32</v>
      </c>
      <c r="R3373" s="1">
        <v>36</v>
      </c>
      <c r="S3373" s="1">
        <v>500</v>
      </c>
      <c r="T3373" s="1">
        <v>20</v>
      </c>
      <c r="U3373" s="1">
        <v>0</v>
      </c>
      <c r="V3373" s="1">
        <v>14</v>
      </c>
      <c r="W3373" s="1">
        <v>0</v>
      </c>
      <c r="X3373" s="1">
        <v>0</v>
      </c>
      <c r="Y3373" s="1">
        <v>1</v>
      </c>
      <c r="Z3373" s="1">
        <v>4</v>
      </c>
      <c r="AA3373" s="1">
        <v>0</v>
      </c>
      <c r="AB3373" s="1">
        <v>1</v>
      </c>
      <c r="AC3373" s="1">
        <v>0</v>
      </c>
      <c r="AD3373" s="1">
        <v>0</v>
      </c>
      <c r="AE3373" s="1">
        <v>0</v>
      </c>
      <c r="AF3373" s="1">
        <v>350</v>
      </c>
      <c r="AG3373" s="1">
        <v>0</v>
      </c>
      <c r="AH3373" s="1">
        <v>300</v>
      </c>
      <c r="AI3373" s="1">
        <v>650</v>
      </c>
      <c r="AJ3373" s="1" t="s">
        <v>12704</v>
      </c>
      <c r="AK3373" s="1" t="s">
        <v>12705</v>
      </c>
      <c r="AL3373" s="1" t="s">
        <v>12706</v>
      </c>
      <c r="AM3373" s="1" t="s">
        <v>16</v>
      </c>
      <c r="AN3373" s="1" t="s">
        <v>23098</v>
      </c>
      <c r="AO3373" s="1" t="s">
        <v>364</v>
      </c>
      <c r="AP3373" s="1" t="s">
        <v>57</v>
      </c>
      <c r="AQ3373" s="1" t="s">
        <v>25</v>
      </c>
      <c r="AR3373" s="1" t="s">
        <v>19</v>
      </c>
      <c r="AS3373" s="1" t="s">
        <v>23090</v>
      </c>
      <c r="AT3373" s="1" t="s">
        <v>101</v>
      </c>
    </row>
    <row r="3374" spans="1:46" x14ac:dyDescent="0.25">
      <c r="A3374" s="1" t="s">
        <v>22637</v>
      </c>
      <c r="B3374" s="2" t="s">
        <v>23101</v>
      </c>
      <c r="C3374" s="2" t="s">
        <v>23104</v>
      </c>
      <c r="D3374" s="1">
        <v>0</v>
      </c>
      <c r="E3374" s="1">
        <v>3</v>
      </c>
      <c r="F3374" s="1">
        <v>1</v>
      </c>
      <c r="G3374" s="1">
        <v>4</v>
      </c>
      <c r="H3374" s="6">
        <v>0.25</v>
      </c>
      <c r="I3374">
        <v>1</v>
      </c>
      <c r="J3374" s="1">
        <v>39</v>
      </c>
      <c r="K3374" s="1">
        <v>1</v>
      </c>
      <c r="L3374" s="1">
        <v>346</v>
      </c>
      <c r="M3374" s="6">
        <v>0.36</v>
      </c>
      <c r="N3374" s="4">
        <v>3200</v>
      </c>
      <c r="O3374" s="4">
        <v>280</v>
      </c>
      <c r="P3374" s="4">
        <v>100</v>
      </c>
      <c r="Q3374" s="3">
        <v>0.4</v>
      </c>
      <c r="R3374" s="1">
        <v>36</v>
      </c>
      <c r="S3374" s="1">
        <v>100</v>
      </c>
      <c r="T3374" s="1">
        <v>3</v>
      </c>
      <c r="U3374" s="1">
        <v>1</v>
      </c>
      <c r="V3374" s="1">
        <v>14</v>
      </c>
      <c r="W3374" s="1">
        <v>1</v>
      </c>
      <c r="X3374" s="1">
        <v>1</v>
      </c>
      <c r="Y3374" s="1">
        <v>0</v>
      </c>
      <c r="Z3374" s="1">
        <v>3</v>
      </c>
      <c r="AA3374" s="1">
        <v>1</v>
      </c>
      <c r="AB3374" s="1">
        <v>1</v>
      </c>
      <c r="AC3374" s="1">
        <v>200</v>
      </c>
      <c r="AD3374" s="1">
        <v>300</v>
      </c>
      <c r="AE3374" s="1">
        <v>930</v>
      </c>
      <c r="AF3374" s="1">
        <v>0</v>
      </c>
      <c r="AG3374" s="1">
        <v>0</v>
      </c>
      <c r="AH3374" s="1">
        <v>750</v>
      </c>
      <c r="AI3374" s="1">
        <v>2180</v>
      </c>
      <c r="AJ3374" s="1" t="s">
        <v>15819</v>
      </c>
      <c r="AK3374" s="1" t="s">
        <v>15820</v>
      </c>
      <c r="AL3374" s="1" t="s">
        <v>15821</v>
      </c>
      <c r="AM3374" s="1" t="s">
        <v>16</v>
      </c>
      <c r="AN3374" s="1" t="s">
        <v>23098</v>
      </c>
      <c r="AO3374" s="1" t="s">
        <v>86</v>
      </c>
      <c r="AP3374" s="1" t="s">
        <v>86</v>
      </c>
      <c r="AQ3374" s="1" t="s">
        <v>14</v>
      </c>
      <c r="AR3374" s="1" t="s">
        <v>30</v>
      </c>
      <c r="AS3374" s="1" t="s">
        <v>23091</v>
      </c>
      <c r="AT3374" s="1" t="s">
        <v>101</v>
      </c>
    </row>
    <row r="3375" spans="1:46" x14ac:dyDescent="0.25">
      <c r="A3375" s="1" t="s">
        <v>21956</v>
      </c>
      <c r="B3375" s="2" t="s">
        <v>23101</v>
      </c>
      <c r="C3375" s="2" t="s">
        <v>23104</v>
      </c>
      <c r="D3375" s="1">
        <v>0</v>
      </c>
      <c r="E3375" s="1">
        <v>1</v>
      </c>
      <c r="F3375" s="1">
        <v>1</v>
      </c>
      <c r="G3375" s="1">
        <v>2</v>
      </c>
      <c r="H3375" s="6">
        <v>0.5</v>
      </c>
      <c r="I3375">
        <v>1</v>
      </c>
      <c r="J3375" s="1">
        <v>36</v>
      </c>
      <c r="K3375" s="1">
        <v>0</v>
      </c>
      <c r="L3375" s="1">
        <v>306</v>
      </c>
      <c r="M3375" s="6">
        <v>0.05</v>
      </c>
      <c r="N3375" s="4">
        <v>3120</v>
      </c>
      <c r="O3375" s="4">
        <v>260</v>
      </c>
      <c r="P3375" s="4">
        <v>100</v>
      </c>
      <c r="Q3375" s="3">
        <v>0.3</v>
      </c>
      <c r="R3375" s="1">
        <v>12</v>
      </c>
      <c r="S3375" s="1">
        <v>100</v>
      </c>
      <c r="T3375" s="1">
        <v>1</v>
      </c>
      <c r="U3375" s="1">
        <v>1</v>
      </c>
      <c r="V3375" s="1">
        <v>14</v>
      </c>
      <c r="W3375" s="1">
        <v>0</v>
      </c>
      <c r="X3375" s="1">
        <v>1</v>
      </c>
      <c r="Y3375" s="1">
        <v>0</v>
      </c>
      <c r="Z3375" s="1">
        <v>3</v>
      </c>
      <c r="AA3375" s="1">
        <v>0</v>
      </c>
      <c r="AB3375" s="1">
        <v>1</v>
      </c>
      <c r="AC3375" s="1">
        <v>0</v>
      </c>
      <c r="AD3375" s="1">
        <v>0</v>
      </c>
      <c r="AE3375" s="1">
        <v>0</v>
      </c>
      <c r="AF3375" s="1">
        <v>80</v>
      </c>
      <c r="AG3375" s="1">
        <v>0</v>
      </c>
      <c r="AH3375" s="1">
        <v>0</v>
      </c>
      <c r="AI3375" s="1">
        <v>80</v>
      </c>
      <c r="AJ3375" s="1" t="s">
        <v>2750</v>
      </c>
      <c r="AK3375" s="1" t="s">
        <v>14018</v>
      </c>
      <c r="AL3375" s="1" t="s">
        <v>14019</v>
      </c>
      <c r="AM3375" s="1" t="s">
        <v>16</v>
      </c>
      <c r="AN3375" s="1" t="s">
        <v>23097</v>
      </c>
      <c r="AO3375" s="1" t="s">
        <v>86</v>
      </c>
      <c r="AP3375" s="1" t="s">
        <v>57</v>
      </c>
      <c r="AQ3375" s="1" t="s">
        <v>14</v>
      </c>
      <c r="AR3375" s="1" t="s">
        <v>30</v>
      </c>
      <c r="AS3375" s="1" t="s">
        <v>23090</v>
      </c>
      <c r="AT3375" s="1" t="s">
        <v>101</v>
      </c>
    </row>
    <row r="3376" spans="1:46" x14ac:dyDescent="0.25">
      <c r="A3376" s="1" t="s">
        <v>20938</v>
      </c>
      <c r="B3376" s="2" t="s">
        <v>23101</v>
      </c>
      <c r="C3376" s="2" t="s">
        <v>23104</v>
      </c>
      <c r="D3376" s="1">
        <v>0</v>
      </c>
      <c r="E3376" s="1">
        <v>1</v>
      </c>
      <c r="F3376" s="1">
        <v>1</v>
      </c>
      <c r="G3376" s="1">
        <v>2</v>
      </c>
      <c r="H3376" s="6">
        <v>0.5</v>
      </c>
      <c r="I3376">
        <v>1</v>
      </c>
      <c r="J3376" s="1">
        <v>31</v>
      </c>
      <c r="K3376" s="1">
        <v>1</v>
      </c>
      <c r="L3376" s="1">
        <v>702</v>
      </c>
      <c r="M3376" s="6">
        <v>0.39</v>
      </c>
      <c r="N3376" s="4">
        <v>2700</v>
      </c>
      <c r="O3376" s="4">
        <v>250</v>
      </c>
      <c r="P3376" s="4">
        <v>400</v>
      </c>
      <c r="Q3376" s="3">
        <v>0.35</v>
      </c>
      <c r="R3376" s="1">
        <v>36</v>
      </c>
      <c r="S3376" s="1">
        <v>400</v>
      </c>
      <c r="T3376" s="1">
        <v>26</v>
      </c>
      <c r="U3376" s="1">
        <v>0</v>
      </c>
      <c r="V3376" s="1">
        <v>14</v>
      </c>
      <c r="W3376" s="1">
        <v>0</v>
      </c>
      <c r="X3376" s="1">
        <v>0</v>
      </c>
      <c r="Y3376" s="1">
        <v>0</v>
      </c>
      <c r="Z3376" s="1">
        <v>4</v>
      </c>
      <c r="AA3376" s="1">
        <v>1</v>
      </c>
      <c r="AB3376" s="1">
        <v>0</v>
      </c>
      <c r="AC3376" s="1">
        <v>860</v>
      </c>
      <c r="AD3376" s="1">
        <v>0</v>
      </c>
      <c r="AE3376" s="1">
        <v>0</v>
      </c>
      <c r="AF3376" s="1">
        <v>0</v>
      </c>
      <c r="AG3376" s="1">
        <v>50</v>
      </c>
      <c r="AH3376" s="1">
        <v>850</v>
      </c>
      <c r="AI3376" s="1">
        <v>1760</v>
      </c>
      <c r="AJ3376" s="1" t="s">
        <v>11294</v>
      </c>
      <c r="AK3376" s="1" t="s">
        <v>11295</v>
      </c>
      <c r="AL3376" s="1" t="s">
        <v>11296</v>
      </c>
      <c r="AM3376" s="1" t="s">
        <v>16</v>
      </c>
      <c r="AN3376" s="1" t="s">
        <v>23098</v>
      </c>
      <c r="AO3376" s="1" t="s">
        <v>364</v>
      </c>
      <c r="AP3376" s="1" t="s">
        <v>57</v>
      </c>
      <c r="AQ3376" s="1" t="s">
        <v>25</v>
      </c>
      <c r="AR3376" s="1" t="s">
        <v>30</v>
      </c>
      <c r="AS3376" s="1" t="s">
        <v>23091</v>
      </c>
      <c r="AT3376" s="1" t="s">
        <v>26</v>
      </c>
    </row>
    <row r="3377" spans="1:46" x14ac:dyDescent="0.25">
      <c r="A3377" s="1" t="s">
        <v>19231</v>
      </c>
      <c r="B3377" s="2" t="s">
        <v>23101</v>
      </c>
      <c r="C3377" s="2" t="s">
        <v>23104</v>
      </c>
      <c r="D3377" s="1">
        <v>2</v>
      </c>
      <c r="E3377" s="1">
        <v>4</v>
      </c>
      <c r="F3377" s="1">
        <v>1</v>
      </c>
      <c r="G3377" s="1">
        <v>7</v>
      </c>
      <c r="H3377" s="6">
        <v>0.14285714285714285</v>
      </c>
      <c r="I3377">
        <v>1</v>
      </c>
      <c r="J3377" s="1">
        <v>38</v>
      </c>
      <c r="K3377" s="1">
        <v>0</v>
      </c>
      <c r="L3377" s="1">
        <v>490</v>
      </c>
      <c r="M3377" s="6">
        <v>0.42</v>
      </c>
      <c r="N3377" s="4">
        <v>4700</v>
      </c>
      <c r="O3377" s="4">
        <v>430</v>
      </c>
      <c r="P3377" s="4">
        <v>400</v>
      </c>
      <c r="Q3377" s="3">
        <v>0.3</v>
      </c>
      <c r="R3377" s="1">
        <v>36</v>
      </c>
      <c r="S3377" s="1">
        <v>400</v>
      </c>
      <c r="T3377" s="1">
        <v>21</v>
      </c>
      <c r="U3377" s="1">
        <v>0</v>
      </c>
      <c r="V3377" s="1">
        <v>14</v>
      </c>
      <c r="W3377" s="1">
        <v>1</v>
      </c>
      <c r="X3377" s="1">
        <v>0</v>
      </c>
      <c r="Y3377" s="1">
        <v>0</v>
      </c>
      <c r="Z3377" s="1">
        <v>3</v>
      </c>
      <c r="AA3377" s="1">
        <v>0</v>
      </c>
      <c r="AB3377" s="1">
        <v>1</v>
      </c>
      <c r="AC3377" s="1">
        <v>220</v>
      </c>
      <c r="AD3377" s="1">
        <v>400</v>
      </c>
      <c r="AE3377" s="1">
        <v>0</v>
      </c>
      <c r="AF3377" s="1">
        <v>1500</v>
      </c>
      <c r="AG3377" s="1">
        <v>200</v>
      </c>
      <c r="AH3377" s="1">
        <v>1000</v>
      </c>
      <c r="AI3377" s="1">
        <v>3320</v>
      </c>
      <c r="AJ3377" s="1" t="s">
        <v>713</v>
      </c>
      <c r="AK3377" s="1" t="s">
        <v>6593</v>
      </c>
      <c r="AL3377" s="1" t="s">
        <v>6594</v>
      </c>
      <c r="AM3377" s="1" t="s">
        <v>16</v>
      </c>
      <c r="AN3377" s="1" t="s">
        <v>23097</v>
      </c>
      <c r="AO3377" s="1" t="s">
        <v>364</v>
      </c>
      <c r="AP3377" s="1" t="s">
        <v>86</v>
      </c>
      <c r="AQ3377" s="1" t="s">
        <v>25</v>
      </c>
      <c r="AR3377" s="1" t="s">
        <v>30</v>
      </c>
      <c r="AS3377" s="1" t="s">
        <v>23090</v>
      </c>
      <c r="AT3377" s="1" t="s">
        <v>101</v>
      </c>
    </row>
    <row r="3378" spans="1:46" x14ac:dyDescent="0.25">
      <c r="A3378" s="1" t="s">
        <v>18624</v>
      </c>
      <c r="B3378" s="2" t="s">
        <v>23101</v>
      </c>
      <c r="C3378" s="2" t="s">
        <v>23104</v>
      </c>
      <c r="D3378" s="1">
        <v>1</v>
      </c>
      <c r="E3378" s="1">
        <v>1</v>
      </c>
      <c r="F3378" s="1">
        <v>1</v>
      </c>
      <c r="G3378" s="1">
        <v>3</v>
      </c>
      <c r="H3378" s="6">
        <v>0.33333333333333331</v>
      </c>
      <c r="I3378">
        <v>0</v>
      </c>
      <c r="J3378" s="1">
        <v>32</v>
      </c>
      <c r="K3378" s="1">
        <v>0</v>
      </c>
      <c r="L3378" s="1">
        <v>638</v>
      </c>
      <c r="M3378" s="6">
        <v>0.24</v>
      </c>
      <c r="N3378" s="4">
        <v>3000</v>
      </c>
      <c r="O3378" s="4">
        <v>250</v>
      </c>
      <c r="P3378" s="4">
        <v>300</v>
      </c>
      <c r="Q3378" s="3">
        <v>0.39</v>
      </c>
      <c r="R3378" s="1">
        <v>36</v>
      </c>
      <c r="S3378" s="1">
        <v>300</v>
      </c>
      <c r="T3378" s="1">
        <v>31</v>
      </c>
      <c r="U3378" s="1">
        <v>1</v>
      </c>
      <c r="V3378" s="1">
        <v>14</v>
      </c>
      <c r="W3378" s="1">
        <v>0</v>
      </c>
      <c r="X3378" s="1">
        <v>0</v>
      </c>
      <c r="Y3378" s="1">
        <v>1</v>
      </c>
      <c r="Z3378" s="1">
        <v>3</v>
      </c>
      <c r="AA3378" s="1">
        <v>1</v>
      </c>
      <c r="AB3378" s="1">
        <v>0</v>
      </c>
      <c r="AC3378" s="1">
        <v>0</v>
      </c>
      <c r="AD3378" s="1">
        <v>0</v>
      </c>
      <c r="AE3378" s="1">
        <v>670</v>
      </c>
      <c r="AF3378" s="1">
        <v>390</v>
      </c>
      <c r="AG3378" s="1">
        <v>0</v>
      </c>
      <c r="AH3378" s="1">
        <v>0</v>
      </c>
      <c r="AI3378" s="1">
        <v>1060</v>
      </c>
      <c r="AJ3378" s="1" t="s">
        <v>4875</v>
      </c>
      <c r="AK3378" s="1" t="s">
        <v>4876</v>
      </c>
      <c r="AL3378" s="1" t="s">
        <v>4877</v>
      </c>
      <c r="AM3378" s="1" t="s">
        <v>12</v>
      </c>
      <c r="AN3378" s="1" t="s">
        <v>23097</v>
      </c>
      <c r="AO3378" s="1" t="s">
        <v>86</v>
      </c>
      <c r="AP3378" s="1" t="s">
        <v>57</v>
      </c>
      <c r="AQ3378" s="1" t="s">
        <v>25</v>
      </c>
      <c r="AR3378" s="1" t="s">
        <v>19</v>
      </c>
      <c r="AS3378" s="1" t="s">
        <v>23091</v>
      </c>
      <c r="AT3378" s="1" t="s">
        <v>26</v>
      </c>
    </row>
    <row r="3379" spans="1:46" x14ac:dyDescent="0.25">
      <c r="A3379" s="1" t="s">
        <v>17241</v>
      </c>
      <c r="B3379" s="2" t="s">
        <v>23101</v>
      </c>
      <c r="C3379" s="2" t="s">
        <v>23104</v>
      </c>
      <c r="D3379" s="1">
        <v>2</v>
      </c>
      <c r="E3379" s="1">
        <v>5</v>
      </c>
      <c r="F3379" s="1">
        <v>1</v>
      </c>
      <c r="G3379" s="1">
        <v>8</v>
      </c>
      <c r="H3379" s="6">
        <v>0.125</v>
      </c>
      <c r="I3379">
        <v>0</v>
      </c>
      <c r="J3379" s="1">
        <v>35</v>
      </c>
      <c r="K3379" s="1">
        <v>0</v>
      </c>
      <c r="L3379" s="1">
        <v>638</v>
      </c>
      <c r="M3379" s="6">
        <v>0.22</v>
      </c>
      <c r="N3379" s="4">
        <v>2000</v>
      </c>
      <c r="O3379" s="4">
        <v>170</v>
      </c>
      <c r="P3379" s="4">
        <v>100</v>
      </c>
      <c r="Q3379" s="3">
        <v>0.4</v>
      </c>
      <c r="R3379" s="1">
        <v>12</v>
      </c>
      <c r="S3379" s="1">
        <v>100</v>
      </c>
      <c r="T3379" s="1">
        <v>12</v>
      </c>
      <c r="U3379" s="1">
        <v>1</v>
      </c>
      <c r="V3379" s="1">
        <v>14</v>
      </c>
      <c r="W3379" s="1">
        <v>1</v>
      </c>
      <c r="X3379" s="1">
        <v>1</v>
      </c>
      <c r="Y3379" s="1">
        <v>1</v>
      </c>
      <c r="Z3379" s="1">
        <v>3</v>
      </c>
      <c r="AA3379" s="1">
        <v>0</v>
      </c>
      <c r="AB3379" s="1">
        <v>0</v>
      </c>
      <c r="AC3379" s="1">
        <v>250</v>
      </c>
      <c r="AD3379" s="1">
        <v>0</v>
      </c>
      <c r="AE3379" s="1">
        <v>0</v>
      </c>
      <c r="AF3379" s="1">
        <v>161</v>
      </c>
      <c r="AG3379" s="1">
        <v>0</v>
      </c>
      <c r="AH3379" s="1">
        <v>200</v>
      </c>
      <c r="AI3379" s="1">
        <v>611</v>
      </c>
      <c r="AJ3379" s="1" t="s">
        <v>733</v>
      </c>
      <c r="AK3379" s="1" t="s">
        <v>734</v>
      </c>
      <c r="AL3379" s="1" t="s">
        <v>735</v>
      </c>
      <c r="AM3379" s="1" t="s">
        <v>12</v>
      </c>
      <c r="AN3379" s="1" t="s">
        <v>23097</v>
      </c>
      <c r="AO3379" s="1" t="s">
        <v>86</v>
      </c>
      <c r="AP3379" s="1" t="s">
        <v>86</v>
      </c>
      <c r="AQ3379" s="1" t="s">
        <v>14</v>
      </c>
      <c r="AR3379" s="1" t="s">
        <v>19</v>
      </c>
      <c r="AS3379" s="1" t="s">
        <v>23090</v>
      </c>
      <c r="AT3379" s="1" t="s">
        <v>26</v>
      </c>
    </row>
    <row r="3380" spans="1:46" x14ac:dyDescent="0.25">
      <c r="A3380" s="1" t="s">
        <v>17996</v>
      </c>
      <c r="B3380" s="2" t="s">
        <v>23101</v>
      </c>
      <c r="C3380" s="2" t="s">
        <v>23104</v>
      </c>
      <c r="D3380" s="1">
        <v>1</v>
      </c>
      <c r="E3380" s="1">
        <v>0</v>
      </c>
      <c r="F3380" s="1">
        <v>1</v>
      </c>
      <c r="G3380" s="1">
        <v>2</v>
      </c>
      <c r="H3380" s="6">
        <v>0.5</v>
      </c>
      <c r="I3380">
        <v>1</v>
      </c>
      <c r="J3380" s="1">
        <v>35</v>
      </c>
      <c r="K3380" s="1">
        <v>1</v>
      </c>
      <c r="L3380" s="1">
        <v>646</v>
      </c>
      <c r="M3380" s="6">
        <v>0.3</v>
      </c>
      <c r="N3380" s="4">
        <v>3600</v>
      </c>
      <c r="O3380" s="4">
        <v>300</v>
      </c>
      <c r="P3380" s="4">
        <v>150</v>
      </c>
      <c r="Q3380" s="3">
        <v>0.37</v>
      </c>
      <c r="R3380" s="1">
        <v>12</v>
      </c>
      <c r="S3380" s="1">
        <v>150</v>
      </c>
      <c r="T3380" s="1">
        <v>15</v>
      </c>
      <c r="U3380" s="1">
        <v>1</v>
      </c>
      <c r="V3380" s="1">
        <v>14</v>
      </c>
      <c r="W3380" s="1">
        <v>0</v>
      </c>
      <c r="X3380" s="1">
        <v>1</v>
      </c>
      <c r="Y3380" s="1">
        <v>1</v>
      </c>
      <c r="Z3380" s="1">
        <v>1</v>
      </c>
      <c r="AA3380" s="1">
        <v>1</v>
      </c>
      <c r="AB3380" s="1">
        <v>1</v>
      </c>
      <c r="AC3380" s="1">
        <v>0</v>
      </c>
      <c r="AD3380" s="1">
        <v>0</v>
      </c>
      <c r="AE3380" s="1">
        <v>358</v>
      </c>
      <c r="AF3380" s="1">
        <v>0</v>
      </c>
      <c r="AG3380" s="1">
        <v>0</v>
      </c>
      <c r="AH3380" s="1">
        <v>1050</v>
      </c>
      <c r="AI3380" s="1">
        <v>1408</v>
      </c>
      <c r="AJ3380" s="1" t="s">
        <v>3022</v>
      </c>
      <c r="AK3380" s="1" t="s">
        <v>3023</v>
      </c>
      <c r="AL3380" s="1" t="s">
        <v>3024</v>
      </c>
      <c r="AM3380" s="1" t="s">
        <v>16</v>
      </c>
      <c r="AN3380" s="1" t="s">
        <v>23098</v>
      </c>
      <c r="AO3380" s="1" t="s">
        <v>86</v>
      </c>
      <c r="AP3380" s="1" t="s">
        <v>57</v>
      </c>
      <c r="AQ3380" s="1" t="s">
        <v>14</v>
      </c>
      <c r="AR3380" s="1" t="s">
        <v>19</v>
      </c>
      <c r="AS3380" s="1" t="s">
        <v>23091</v>
      </c>
      <c r="AT3380" s="1" t="s">
        <v>101</v>
      </c>
    </row>
    <row r="3381" spans="1:46" x14ac:dyDescent="0.25">
      <c r="A3381" s="1" t="s">
        <v>18644</v>
      </c>
      <c r="B3381" s="2" t="s">
        <v>23101</v>
      </c>
      <c r="C3381" s="2" t="s">
        <v>23104</v>
      </c>
      <c r="D3381" s="1">
        <v>0</v>
      </c>
      <c r="E3381" s="1">
        <v>0</v>
      </c>
      <c r="F3381" s="1">
        <v>1</v>
      </c>
      <c r="G3381" s="1">
        <v>1</v>
      </c>
      <c r="H3381" s="6">
        <v>1</v>
      </c>
      <c r="I3381">
        <v>0</v>
      </c>
      <c r="J3381" s="1">
        <v>33</v>
      </c>
      <c r="K3381" s="1">
        <v>0</v>
      </c>
      <c r="L3381" s="1">
        <v>650</v>
      </c>
      <c r="M3381" s="6">
        <v>0.37</v>
      </c>
      <c r="N3381" s="4">
        <v>2200</v>
      </c>
      <c r="O3381" s="4">
        <v>180</v>
      </c>
      <c r="P3381" s="4">
        <v>200</v>
      </c>
      <c r="Q3381" s="3">
        <v>0.35</v>
      </c>
      <c r="R3381" s="1">
        <v>24</v>
      </c>
      <c r="S3381" s="1">
        <v>200</v>
      </c>
      <c r="T3381" s="1">
        <v>29</v>
      </c>
      <c r="U3381" s="1">
        <v>1</v>
      </c>
      <c r="V3381" s="1">
        <v>14</v>
      </c>
      <c r="W3381" s="1">
        <v>0</v>
      </c>
      <c r="X3381" s="1">
        <v>1</v>
      </c>
      <c r="Y3381" s="1">
        <v>1</v>
      </c>
      <c r="Z3381" s="1">
        <v>3</v>
      </c>
      <c r="AA3381" s="1">
        <v>0</v>
      </c>
      <c r="AB3381" s="1">
        <v>0</v>
      </c>
      <c r="AC3381" s="1">
        <v>0</v>
      </c>
      <c r="AD3381" s="1">
        <v>0</v>
      </c>
      <c r="AE3381" s="1">
        <v>0</v>
      </c>
      <c r="AF3381" s="1">
        <v>260</v>
      </c>
      <c r="AG3381" s="1">
        <v>0</v>
      </c>
      <c r="AH3381" s="1">
        <v>700</v>
      </c>
      <c r="AI3381" s="1">
        <v>960</v>
      </c>
      <c r="AJ3381" s="1" t="s">
        <v>4934</v>
      </c>
      <c r="AK3381" s="1" t="s">
        <v>4935</v>
      </c>
      <c r="AL3381" s="1" t="s">
        <v>4936</v>
      </c>
      <c r="AM3381" s="1" t="s">
        <v>12</v>
      </c>
      <c r="AN3381" s="1" t="s">
        <v>23097</v>
      </c>
      <c r="AO3381" s="1" t="s">
        <v>86</v>
      </c>
      <c r="AP3381" s="1" t="s">
        <v>57</v>
      </c>
      <c r="AQ3381" s="1" t="s">
        <v>14</v>
      </c>
      <c r="AR3381" s="1" t="s">
        <v>19</v>
      </c>
      <c r="AS3381" s="1" t="s">
        <v>23090</v>
      </c>
      <c r="AT3381" s="1" t="s">
        <v>26</v>
      </c>
    </row>
    <row r="3382" spans="1:46" x14ac:dyDescent="0.25">
      <c r="A3382" s="1" t="s">
        <v>22681</v>
      </c>
      <c r="B3382" s="2" t="s">
        <v>23101</v>
      </c>
      <c r="C3382" s="2" t="s">
        <v>23104</v>
      </c>
      <c r="D3382" s="1">
        <v>1</v>
      </c>
      <c r="E3382" s="1">
        <v>1</v>
      </c>
      <c r="F3382" s="1">
        <v>1</v>
      </c>
      <c r="G3382" s="1">
        <v>3</v>
      </c>
      <c r="H3382" s="6">
        <v>0.33333333333333331</v>
      </c>
      <c r="I3382">
        <v>0</v>
      </c>
      <c r="J3382" s="1">
        <v>35</v>
      </c>
      <c r="K3382" s="1">
        <v>1</v>
      </c>
      <c r="L3382" s="1">
        <v>636</v>
      </c>
      <c r="M3382" s="6">
        <v>0.43</v>
      </c>
      <c r="N3382" s="4">
        <v>3000</v>
      </c>
      <c r="O3382" s="4">
        <v>250</v>
      </c>
      <c r="P3382" s="4">
        <v>500</v>
      </c>
      <c r="Q3382" s="3">
        <v>0.36</v>
      </c>
      <c r="R3382" s="1">
        <v>24</v>
      </c>
      <c r="S3382" s="1">
        <v>500</v>
      </c>
      <c r="T3382" s="1">
        <v>43</v>
      </c>
      <c r="U3382" s="1">
        <v>0</v>
      </c>
      <c r="V3382" s="1">
        <v>14</v>
      </c>
      <c r="W3382" s="1">
        <v>0</v>
      </c>
      <c r="X3382" s="1">
        <v>0</v>
      </c>
      <c r="Y3382" s="1">
        <v>1</v>
      </c>
      <c r="Z3382" s="1">
        <v>1</v>
      </c>
      <c r="AA3382" s="1">
        <v>0</v>
      </c>
      <c r="AB3382" s="1">
        <v>0</v>
      </c>
      <c r="AC3382" s="1">
        <v>0</v>
      </c>
      <c r="AD3382" s="1">
        <v>0</v>
      </c>
      <c r="AE3382" s="1">
        <v>880</v>
      </c>
      <c r="AF3382" s="1">
        <v>300</v>
      </c>
      <c r="AG3382" s="1">
        <v>0</v>
      </c>
      <c r="AH3382" s="1">
        <v>500</v>
      </c>
      <c r="AI3382" s="1">
        <v>1680</v>
      </c>
      <c r="AJ3382" s="1" t="s">
        <v>6566</v>
      </c>
      <c r="AK3382" s="1" t="s">
        <v>15939</v>
      </c>
      <c r="AL3382" s="1" t="s">
        <v>15940</v>
      </c>
      <c r="AM3382" s="1" t="s">
        <v>12</v>
      </c>
      <c r="AN3382" s="1" t="s">
        <v>23098</v>
      </c>
      <c r="AO3382" s="1" t="s">
        <v>364</v>
      </c>
      <c r="AP3382" s="1" t="s">
        <v>57</v>
      </c>
      <c r="AQ3382" s="1" t="s">
        <v>25</v>
      </c>
      <c r="AR3382" s="1" t="s">
        <v>19</v>
      </c>
      <c r="AS3382" s="1" t="s">
        <v>23090</v>
      </c>
      <c r="AT3382" s="1" t="s">
        <v>26</v>
      </c>
    </row>
    <row r="3383" spans="1:46" x14ac:dyDescent="0.25">
      <c r="A3383" s="1" t="s">
        <v>22686</v>
      </c>
      <c r="B3383" s="2" t="s">
        <v>23101</v>
      </c>
      <c r="C3383" s="2" t="s">
        <v>23104</v>
      </c>
      <c r="D3383" s="1">
        <v>0</v>
      </c>
      <c r="E3383" s="1">
        <v>6</v>
      </c>
      <c r="F3383" s="1">
        <v>2</v>
      </c>
      <c r="G3383" s="1">
        <v>8</v>
      </c>
      <c r="H3383" s="6">
        <v>0.25</v>
      </c>
      <c r="I3383">
        <v>0</v>
      </c>
      <c r="J3383" s="1">
        <v>33</v>
      </c>
      <c r="K3383" s="1">
        <v>0</v>
      </c>
      <c r="L3383" s="1">
        <v>667</v>
      </c>
      <c r="M3383" s="6">
        <v>0.24</v>
      </c>
      <c r="N3383" s="4">
        <v>2640</v>
      </c>
      <c r="O3383" s="4">
        <v>220</v>
      </c>
      <c r="P3383" s="4">
        <v>200</v>
      </c>
      <c r="Q3383" s="3">
        <v>0.34</v>
      </c>
      <c r="R3383" s="1">
        <v>36</v>
      </c>
      <c r="S3383" s="1">
        <v>200</v>
      </c>
      <c r="T3383" s="1">
        <v>15</v>
      </c>
      <c r="U3383" s="1">
        <v>0</v>
      </c>
      <c r="V3383" s="1">
        <v>14</v>
      </c>
      <c r="W3383" s="1">
        <v>1</v>
      </c>
      <c r="X3383" s="1">
        <v>1</v>
      </c>
      <c r="Y3383" s="1">
        <v>1</v>
      </c>
      <c r="Z3383" s="1">
        <v>1</v>
      </c>
      <c r="AA3383" s="1">
        <v>1</v>
      </c>
      <c r="AB3383" s="1">
        <v>0</v>
      </c>
      <c r="AC3383" s="1">
        <v>0</v>
      </c>
      <c r="AD3383" s="1">
        <v>0</v>
      </c>
      <c r="AE3383" s="1">
        <v>499</v>
      </c>
      <c r="AF3383" s="1">
        <v>467</v>
      </c>
      <c r="AG3383" s="1">
        <v>43</v>
      </c>
      <c r="AH3383" s="1">
        <v>0</v>
      </c>
      <c r="AI3383" s="1">
        <v>1009</v>
      </c>
      <c r="AJ3383" s="1" t="s">
        <v>15952</v>
      </c>
      <c r="AK3383" s="1" t="s">
        <v>15953</v>
      </c>
      <c r="AL3383" s="1" t="s">
        <v>15954</v>
      </c>
      <c r="AM3383" s="1" t="s">
        <v>12</v>
      </c>
      <c r="AN3383" s="1" t="s">
        <v>23097</v>
      </c>
      <c r="AO3383" s="1" t="s">
        <v>364</v>
      </c>
      <c r="AP3383" s="1" t="s">
        <v>86</v>
      </c>
      <c r="AQ3383" s="1" t="s">
        <v>14</v>
      </c>
      <c r="AR3383" s="1" t="s">
        <v>19</v>
      </c>
      <c r="AS3383" s="1" t="s">
        <v>23091</v>
      </c>
      <c r="AT3383" s="1" t="s">
        <v>26</v>
      </c>
    </row>
    <row r="3384" spans="1:46" x14ac:dyDescent="0.25">
      <c r="A3384" s="1" t="s">
        <v>22555</v>
      </c>
      <c r="B3384" s="2" t="s">
        <v>23101</v>
      </c>
      <c r="C3384" s="2" t="s">
        <v>23105</v>
      </c>
      <c r="D3384" s="1">
        <v>0</v>
      </c>
      <c r="E3384" s="1">
        <v>0</v>
      </c>
      <c r="F3384" s="1">
        <v>2</v>
      </c>
      <c r="G3384" s="1">
        <v>2</v>
      </c>
      <c r="H3384" s="6">
        <v>1</v>
      </c>
      <c r="I3384">
        <v>1</v>
      </c>
      <c r="J3384" s="1">
        <v>30</v>
      </c>
      <c r="K3384" s="1">
        <v>0</v>
      </c>
      <c r="L3384" s="1">
        <v>613</v>
      </c>
      <c r="M3384" s="6">
        <v>0.18</v>
      </c>
      <c r="N3384" s="4">
        <v>3300</v>
      </c>
      <c r="O3384" s="4">
        <v>300</v>
      </c>
      <c r="P3384" s="4">
        <v>400</v>
      </c>
      <c r="Q3384" s="3">
        <v>0.38</v>
      </c>
      <c r="R3384" s="1">
        <v>36</v>
      </c>
      <c r="S3384" s="1">
        <v>400</v>
      </c>
      <c r="T3384" s="1">
        <v>37</v>
      </c>
      <c r="U3384" s="1">
        <v>1</v>
      </c>
      <c r="V3384" s="1">
        <v>14</v>
      </c>
      <c r="W3384" s="1">
        <v>0</v>
      </c>
      <c r="X3384" s="1">
        <v>0</v>
      </c>
      <c r="Y3384" s="1">
        <v>1</v>
      </c>
      <c r="Z3384" s="1">
        <v>1</v>
      </c>
      <c r="AA3384" s="1">
        <v>1</v>
      </c>
      <c r="AB3384" s="1">
        <v>1</v>
      </c>
      <c r="AC3384" s="1">
        <v>99</v>
      </c>
      <c r="AD3384" s="1">
        <v>0</v>
      </c>
      <c r="AE3384" s="1">
        <v>0</v>
      </c>
      <c r="AF3384" s="1">
        <v>635</v>
      </c>
      <c r="AG3384" s="1">
        <v>0</v>
      </c>
      <c r="AH3384" s="1">
        <v>0</v>
      </c>
      <c r="AI3384" s="1">
        <v>734</v>
      </c>
      <c r="AJ3384" s="1" t="s">
        <v>15617</v>
      </c>
      <c r="AK3384" s="1" t="s">
        <v>15618</v>
      </c>
      <c r="AL3384" s="1" t="s">
        <v>15619</v>
      </c>
      <c r="AM3384" s="1" t="s">
        <v>16</v>
      </c>
      <c r="AN3384" s="1" t="s">
        <v>23097</v>
      </c>
      <c r="AO3384" s="1" t="s">
        <v>86</v>
      </c>
      <c r="AP3384" s="1" t="s">
        <v>57</v>
      </c>
      <c r="AQ3384" s="1" t="s">
        <v>25</v>
      </c>
      <c r="AR3384" s="1" t="s">
        <v>19</v>
      </c>
      <c r="AS3384" s="1" t="s">
        <v>23091</v>
      </c>
      <c r="AT3384" s="1" t="s">
        <v>101</v>
      </c>
    </row>
    <row r="3385" spans="1:46" x14ac:dyDescent="0.25">
      <c r="A3385" s="1" t="s">
        <v>21986</v>
      </c>
      <c r="B3385" s="2" t="s">
        <v>23101</v>
      </c>
      <c r="C3385" s="2" t="s">
        <v>23105</v>
      </c>
      <c r="D3385" s="1">
        <v>1</v>
      </c>
      <c r="E3385" s="1">
        <v>2</v>
      </c>
      <c r="F3385" s="1">
        <v>1</v>
      </c>
      <c r="G3385" s="1">
        <v>4</v>
      </c>
      <c r="H3385" s="6">
        <v>0.25</v>
      </c>
      <c r="I3385">
        <v>1</v>
      </c>
      <c r="J3385" s="1">
        <v>26</v>
      </c>
      <c r="K3385" s="1">
        <v>1</v>
      </c>
      <c r="L3385" s="1">
        <v>667</v>
      </c>
      <c r="M3385" s="6">
        <v>0.51</v>
      </c>
      <c r="N3385" s="4">
        <v>1880</v>
      </c>
      <c r="O3385" s="4">
        <v>130</v>
      </c>
      <c r="P3385" s="4">
        <v>100</v>
      </c>
      <c r="Q3385" s="3">
        <v>0.35</v>
      </c>
      <c r="R3385" s="1">
        <v>12</v>
      </c>
      <c r="S3385" s="1">
        <v>100</v>
      </c>
      <c r="T3385" s="1">
        <v>10</v>
      </c>
      <c r="U3385" s="1">
        <v>1</v>
      </c>
      <c r="V3385" s="1">
        <v>14</v>
      </c>
      <c r="W3385" s="1">
        <v>0</v>
      </c>
      <c r="X3385" s="1">
        <v>0</v>
      </c>
      <c r="Y3385" s="1">
        <v>1</v>
      </c>
      <c r="Z3385" s="1">
        <v>5</v>
      </c>
      <c r="AA3385" s="1">
        <v>1</v>
      </c>
      <c r="AB3385" s="1">
        <v>1</v>
      </c>
      <c r="AC3385" s="1">
        <v>0</v>
      </c>
      <c r="AD3385" s="1">
        <v>0</v>
      </c>
      <c r="AE3385" s="1">
        <v>0</v>
      </c>
      <c r="AF3385" s="1">
        <v>1093</v>
      </c>
      <c r="AG3385" s="1">
        <v>10</v>
      </c>
      <c r="AH3385" s="1">
        <v>0</v>
      </c>
      <c r="AI3385" s="1">
        <v>1103</v>
      </c>
      <c r="AJ3385" s="1" t="s">
        <v>1854</v>
      </c>
      <c r="AK3385" s="1" t="s">
        <v>14100</v>
      </c>
      <c r="AL3385" s="1" t="s">
        <v>14101</v>
      </c>
      <c r="AM3385" s="1" t="s">
        <v>16</v>
      </c>
      <c r="AN3385" s="1" t="s">
        <v>23098</v>
      </c>
      <c r="AO3385" s="1" t="s">
        <v>86</v>
      </c>
      <c r="AP3385" s="1" t="s">
        <v>57</v>
      </c>
      <c r="AQ3385" s="1" t="s">
        <v>25</v>
      </c>
      <c r="AR3385" s="1" t="s">
        <v>19</v>
      </c>
      <c r="AS3385" s="1" t="s">
        <v>23091</v>
      </c>
      <c r="AT3385" s="1" t="s">
        <v>101</v>
      </c>
    </row>
    <row r="3386" spans="1:46" x14ac:dyDescent="0.25">
      <c r="A3386" s="1" t="s">
        <v>17110</v>
      </c>
      <c r="B3386" s="2" t="s">
        <v>23101</v>
      </c>
      <c r="C3386" s="2" t="s">
        <v>23105</v>
      </c>
      <c r="D3386" s="1">
        <v>0</v>
      </c>
      <c r="E3386" s="1">
        <v>1</v>
      </c>
      <c r="F3386" s="1">
        <v>2</v>
      </c>
      <c r="G3386" s="1">
        <v>3</v>
      </c>
      <c r="H3386" s="6">
        <v>0.66666666666666663</v>
      </c>
      <c r="I3386">
        <v>0</v>
      </c>
      <c r="J3386" s="1">
        <v>31</v>
      </c>
      <c r="K3386" s="1">
        <v>1</v>
      </c>
      <c r="L3386" s="1">
        <v>661</v>
      </c>
      <c r="M3386" s="6">
        <v>0.05</v>
      </c>
      <c r="N3386" s="4">
        <v>10000</v>
      </c>
      <c r="O3386" s="4">
        <v>1000</v>
      </c>
      <c r="P3386" s="4">
        <v>300</v>
      </c>
      <c r="Q3386" s="3">
        <v>0.35</v>
      </c>
      <c r="R3386" s="1">
        <v>12</v>
      </c>
      <c r="S3386" s="1">
        <v>300</v>
      </c>
      <c r="T3386" s="1">
        <v>26</v>
      </c>
      <c r="U3386" s="1">
        <v>1</v>
      </c>
      <c r="V3386" s="1">
        <v>14</v>
      </c>
      <c r="W3386" s="1">
        <v>1</v>
      </c>
      <c r="X3386" s="1">
        <v>1</v>
      </c>
      <c r="Y3386" s="1">
        <v>1</v>
      </c>
      <c r="Z3386" s="1">
        <v>4</v>
      </c>
      <c r="AA3386" s="1">
        <v>0</v>
      </c>
      <c r="AB3386" s="1">
        <v>1</v>
      </c>
      <c r="AC3386" s="1">
        <v>217</v>
      </c>
      <c r="AD3386" s="1">
        <v>0</v>
      </c>
      <c r="AE3386" s="1">
        <v>0</v>
      </c>
      <c r="AF3386" s="1">
        <v>0</v>
      </c>
      <c r="AG3386" s="1">
        <v>0</v>
      </c>
      <c r="AH3386" s="1">
        <v>300</v>
      </c>
      <c r="AI3386" s="1">
        <v>517</v>
      </c>
      <c r="AJ3386" s="1" t="s">
        <v>300</v>
      </c>
      <c r="AK3386" s="1" t="s">
        <v>301</v>
      </c>
      <c r="AL3386" s="1" t="s">
        <v>302</v>
      </c>
      <c r="AM3386" s="1" t="s">
        <v>12</v>
      </c>
      <c r="AN3386" s="1" t="s">
        <v>23098</v>
      </c>
      <c r="AO3386" s="1" t="s">
        <v>86</v>
      </c>
      <c r="AP3386" s="1" t="s">
        <v>86</v>
      </c>
      <c r="AQ3386" s="1" t="s">
        <v>14</v>
      </c>
      <c r="AR3386" s="1" t="s">
        <v>19</v>
      </c>
      <c r="AS3386" s="1" t="s">
        <v>23090</v>
      </c>
      <c r="AT3386" s="1" t="s">
        <v>101</v>
      </c>
    </row>
    <row r="3387" spans="1:46" x14ac:dyDescent="0.25">
      <c r="A3387" s="1" t="s">
        <v>18514</v>
      </c>
      <c r="B3387" s="2" t="s">
        <v>23101</v>
      </c>
      <c r="C3387" s="2" t="s">
        <v>23105</v>
      </c>
      <c r="D3387" s="1">
        <v>0</v>
      </c>
      <c r="E3387" s="1">
        <v>0</v>
      </c>
      <c r="F3387" s="1">
        <v>1</v>
      </c>
      <c r="G3387" s="1">
        <v>1</v>
      </c>
      <c r="H3387" s="6">
        <v>1</v>
      </c>
      <c r="I3387">
        <v>0</v>
      </c>
      <c r="J3387" s="1">
        <v>34</v>
      </c>
      <c r="K3387" s="1">
        <v>1</v>
      </c>
      <c r="L3387" s="1">
        <v>674</v>
      </c>
      <c r="M3387" s="6">
        <v>0.64</v>
      </c>
      <c r="N3387" s="4">
        <v>2500</v>
      </c>
      <c r="O3387" s="4">
        <v>190</v>
      </c>
      <c r="P3387" s="4">
        <v>250</v>
      </c>
      <c r="Q3387" s="3">
        <v>0.3</v>
      </c>
      <c r="R3387" s="1">
        <v>24</v>
      </c>
      <c r="S3387" s="1">
        <v>250</v>
      </c>
      <c r="T3387" s="1">
        <v>64</v>
      </c>
      <c r="U3387" s="1">
        <v>0</v>
      </c>
      <c r="V3387" s="1">
        <v>14</v>
      </c>
      <c r="W3387" s="1">
        <v>0</v>
      </c>
      <c r="X3387" s="1">
        <v>0</v>
      </c>
      <c r="Y3387" s="1">
        <v>1</v>
      </c>
      <c r="Z3387" s="1">
        <v>0</v>
      </c>
      <c r="AA3387" s="1">
        <v>1</v>
      </c>
      <c r="AB3387" s="1">
        <v>0</v>
      </c>
      <c r="AC3387" s="1">
        <v>0</v>
      </c>
      <c r="AD3387" s="1">
        <v>0</v>
      </c>
      <c r="AE3387" s="1">
        <v>630</v>
      </c>
      <c r="AF3387" s="1">
        <v>1040</v>
      </c>
      <c r="AG3387" s="1">
        <v>10</v>
      </c>
      <c r="AH3387" s="1">
        <v>250</v>
      </c>
      <c r="AI3387" s="1">
        <v>1930</v>
      </c>
      <c r="AJ3387" s="1" t="s">
        <v>4563</v>
      </c>
      <c r="AK3387" s="1" t="s">
        <v>4564</v>
      </c>
      <c r="AL3387" s="1" t="s">
        <v>4565</v>
      </c>
      <c r="AM3387" s="1" t="s">
        <v>12</v>
      </c>
      <c r="AN3387" s="1" t="s">
        <v>23098</v>
      </c>
      <c r="AO3387" s="1" t="s">
        <v>364</v>
      </c>
      <c r="AP3387" s="1" t="s">
        <v>57</v>
      </c>
      <c r="AQ3387" s="1" t="s">
        <v>25</v>
      </c>
      <c r="AR3387" s="1" t="s">
        <v>19</v>
      </c>
      <c r="AS3387" s="1" t="s">
        <v>23091</v>
      </c>
      <c r="AT3387" s="1" t="s">
        <v>26</v>
      </c>
    </row>
    <row r="3388" spans="1:46" x14ac:dyDescent="0.25">
      <c r="A3388" s="1" t="s">
        <v>18718</v>
      </c>
      <c r="B3388" s="2" t="s">
        <v>23101</v>
      </c>
      <c r="C3388" s="2" t="s">
        <v>23105</v>
      </c>
      <c r="D3388" s="1">
        <v>0</v>
      </c>
      <c r="E3388" s="1">
        <v>0</v>
      </c>
      <c r="F3388" s="1">
        <v>1</v>
      </c>
      <c r="G3388" s="1">
        <v>1</v>
      </c>
      <c r="H3388" s="6">
        <v>1</v>
      </c>
      <c r="I3388">
        <v>0</v>
      </c>
      <c r="J3388" s="1">
        <v>32</v>
      </c>
      <c r="K3388" s="1">
        <v>1</v>
      </c>
      <c r="L3388" s="1">
        <v>639</v>
      </c>
      <c r="M3388" s="6">
        <v>0.4</v>
      </c>
      <c r="N3388" s="4">
        <v>2400</v>
      </c>
      <c r="O3388" s="4">
        <v>160</v>
      </c>
      <c r="P3388" s="4">
        <v>100</v>
      </c>
      <c r="Q3388" s="3">
        <v>0.4</v>
      </c>
      <c r="R3388" s="1">
        <v>12</v>
      </c>
      <c r="S3388" s="1">
        <v>100</v>
      </c>
      <c r="T3388" s="1">
        <v>10</v>
      </c>
      <c r="U3388" s="1">
        <v>1</v>
      </c>
      <c r="V3388" s="1">
        <v>14</v>
      </c>
      <c r="W3388" s="1">
        <v>0</v>
      </c>
      <c r="X3388" s="1">
        <v>0</v>
      </c>
      <c r="Y3388" s="1">
        <v>1</v>
      </c>
      <c r="Z3388" s="1">
        <v>0</v>
      </c>
      <c r="AA3388" s="1">
        <v>1</v>
      </c>
      <c r="AB3388" s="1">
        <v>0</v>
      </c>
      <c r="AC3388" s="1">
        <v>0</v>
      </c>
      <c r="AD3388" s="1">
        <v>0</v>
      </c>
      <c r="AE3388" s="1">
        <v>0</v>
      </c>
      <c r="AF3388" s="1">
        <v>0</v>
      </c>
      <c r="AG3388" s="1">
        <v>0</v>
      </c>
      <c r="AH3388" s="1">
        <v>900</v>
      </c>
      <c r="AI3388" s="1">
        <v>900</v>
      </c>
      <c r="AJ3388" s="1" t="s">
        <v>457</v>
      </c>
      <c r="AK3388" s="1" t="s">
        <v>5153</v>
      </c>
      <c r="AL3388" s="1" t="s">
        <v>5154</v>
      </c>
      <c r="AM3388" s="1" t="s">
        <v>12</v>
      </c>
      <c r="AN3388" s="1" t="s">
        <v>23098</v>
      </c>
      <c r="AO3388" s="1" t="s">
        <v>86</v>
      </c>
      <c r="AP3388" s="1" t="s">
        <v>57</v>
      </c>
      <c r="AQ3388" s="1" t="s">
        <v>25</v>
      </c>
      <c r="AR3388" s="1" t="s">
        <v>19</v>
      </c>
      <c r="AS3388" s="1" t="s">
        <v>23091</v>
      </c>
      <c r="AT3388" s="1" t="s">
        <v>26</v>
      </c>
    </row>
    <row r="3389" spans="1:46" x14ac:dyDescent="0.25">
      <c r="A3389" s="1" t="s">
        <v>22586</v>
      </c>
      <c r="B3389" s="2" t="s">
        <v>23101</v>
      </c>
      <c r="C3389" s="2" t="s">
        <v>23105</v>
      </c>
      <c r="D3389" s="1">
        <v>0</v>
      </c>
      <c r="E3389" s="1">
        <v>0</v>
      </c>
      <c r="F3389" s="1">
        <v>3</v>
      </c>
      <c r="G3389" s="1">
        <v>3</v>
      </c>
      <c r="H3389" s="6">
        <v>1</v>
      </c>
      <c r="I3389">
        <v>0</v>
      </c>
      <c r="J3389" s="1">
        <v>37</v>
      </c>
      <c r="K3389" s="1">
        <v>0</v>
      </c>
      <c r="L3389" s="1">
        <v>679</v>
      </c>
      <c r="M3389" s="6">
        <v>0.11</v>
      </c>
      <c r="N3389" s="4">
        <v>4000</v>
      </c>
      <c r="O3389" s="4">
        <v>266</v>
      </c>
      <c r="P3389" s="4">
        <v>500</v>
      </c>
      <c r="Q3389" s="3">
        <v>0.27</v>
      </c>
      <c r="R3389" s="1">
        <v>24</v>
      </c>
      <c r="S3389" s="1">
        <v>500</v>
      </c>
      <c r="T3389" s="1">
        <v>40</v>
      </c>
      <c r="U3389" s="1">
        <v>1</v>
      </c>
      <c r="V3389" s="1">
        <v>14</v>
      </c>
      <c r="W3389" s="1">
        <v>0</v>
      </c>
      <c r="X3389" s="1">
        <v>0</v>
      </c>
      <c r="Y3389" s="1">
        <v>0</v>
      </c>
      <c r="Z3389" s="1">
        <v>2</v>
      </c>
      <c r="AA3389" s="1">
        <v>1</v>
      </c>
      <c r="AB3389" s="1">
        <v>0</v>
      </c>
      <c r="AC3389" s="1">
        <v>0</v>
      </c>
      <c r="AD3389" s="1">
        <v>0</v>
      </c>
      <c r="AE3389" s="1">
        <v>0</v>
      </c>
      <c r="AF3389" s="1">
        <v>0</v>
      </c>
      <c r="AG3389" s="1">
        <v>100</v>
      </c>
      <c r="AH3389" s="1">
        <v>0</v>
      </c>
      <c r="AI3389" s="1">
        <v>100</v>
      </c>
      <c r="AJ3389" s="1" t="s">
        <v>15703</v>
      </c>
      <c r="AK3389" s="1" t="s">
        <v>15704</v>
      </c>
      <c r="AL3389" s="1" t="s">
        <v>15705</v>
      </c>
      <c r="AM3389" s="1" t="s">
        <v>12</v>
      </c>
      <c r="AN3389" s="1" t="s">
        <v>23097</v>
      </c>
      <c r="AO3389" s="1" t="s">
        <v>86</v>
      </c>
      <c r="AP3389" s="1" t="s">
        <v>57</v>
      </c>
      <c r="AQ3389" s="1" t="s">
        <v>25</v>
      </c>
      <c r="AR3389" s="1" t="s">
        <v>30</v>
      </c>
      <c r="AS3389" s="1" t="s">
        <v>23091</v>
      </c>
      <c r="AT3389" s="1" t="s">
        <v>26</v>
      </c>
    </row>
    <row r="3390" spans="1:46" x14ac:dyDescent="0.25">
      <c r="A3390" s="1" t="s">
        <v>17145</v>
      </c>
      <c r="B3390" s="2" t="s">
        <v>23101</v>
      </c>
      <c r="C3390" s="2" t="s">
        <v>23105</v>
      </c>
      <c r="D3390" s="1">
        <v>0</v>
      </c>
      <c r="E3390" s="1">
        <v>1</v>
      </c>
      <c r="F3390" s="1">
        <v>1</v>
      </c>
      <c r="G3390" s="1">
        <v>2</v>
      </c>
      <c r="H3390" s="6">
        <v>0.5</v>
      </c>
      <c r="I3390">
        <v>0</v>
      </c>
      <c r="J3390" s="1">
        <v>42</v>
      </c>
      <c r="K3390" s="1">
        <v>0</v>
      </c>
      <c r="L3390" s="1">
        <v>639</v>
      </c>
      <c r="M3390" s="6">
        <v>0.11</v>
      </c>
      <c r="N3390" s="4">
        <v>5000</v>
      </c>
      <c r="O3390" s="4">
        <v>500</v>
      </c>
      <c r="P3390" s="4">
        <v>300</v>
      </c>
      <c r="Q3390" s="3">
        <v>0.36</v>
      </c>
      <c r="R3390" s="1">
        <v>12</v>
      </c>
      <c r="S3390" s="1">
        <v>300</v>
      </c>
      <c r="T3390" s="1">
        <v>62</v>
      </c>
      <c r="U3390" s="1">
        <v>1</v>
      </c>
      <c r="V3390" s="1">
        <v>14</v>
      </c>
      <c r="W3390" s="1">
        <v>1</v>
      </c>
      <c r="X3390" s="1">
        <v>1</v>
      </c>
      <c r="Y3390" s="1">
        <v>1</v>
      </c>
      <c r="Z3390" s="1">
        <v>0</v>
      </c>
      <c r="AA3390" s="1">
        <v>1</v>
      </c>
      <c r="AB3390" s="1">
        <v>0</v>
      </c>
      <c r="AC3390" s="1">
        <v>0</v>
      </c>
      <c r="AD3390" s="1">
        <v>0</v>
      </c>
      <c r="AE3390" s="1">
        <v>0</v>
      </c>
      <c r="AF3390" s="1">
        <v>0</v>
      </c>
      <c r="AG3390" s="1">
        <v>0</v>
      </c>
      <c r="AH3390" s="1">
        <v>470</v>
      </c>
      <c r="AI3390" s="1">
        <v>470</v>
      </c>
      <c r="AJ3390" s="1" t="s">
        <v>417</v>
      </c>
      <c r="AK3390" s="1" t="s">
        <v>418</v>
      </c>
      <c r="AL3390" s="1" t="s">
        <v>419</v>
      </c>
      <c r="AM3390" s="1" t="s">
        <v>12</v>
      </c>
      <c r="AN3390" s="1" t="s">
        <v>23097</v>
      </c>
      <c r="AO3390" s="1" t="s">
        <v>86</v>
      </c>
      <c r="AP3390" s="1" t="s">
        <v>86</v>
      </c>
      <c r="AQ3390" s="1" t="s">
        <v>14</v>
      </c>
      <c r="AR3390" s="1" t="s">
        <v>19</v>
      </c>
      <c r="AS3390" s="1" t="s">
        <v>23091</v>
      </c>
      <c r="AT3390" s="1" t="s">
        <v>26</v>
      </c>
    </row>
    <row r="3391" spans="1:46" x14ac:dyDescent="0.25">
      <c r="A3391" s="1" t="s">
        <v>18739</v>
      </c>
      <c r="B3391" s="2" t="s">
        <v>23101</v>
      </c>
      <c r="C3391" s="2" t="s">
        <v>23105</v>
      </c>
      <c r="D3391" s="1">
        <v>1</v>
      </c>
      <c r="E3391" s="1">
        <v>2</v>
      </c>
      <c r="F3391" s="1">
        <v>2</v>
      </c>
      <c r="G3391" s="1">
        <v>5</v>
      </c>
      <c r="H3391" s="6">
        <v>0.4</v>
      </c>
      <c r="I3391">
        <v>1</v>
      </c>
      <c r="J3391" s="1">
        <v>30</v>
      </c>
      <c r="K3391" s="1">
        <v>0</v>
      </c>
      <c r="L3391" s="1">
        <v>695</v>
      </c>
      <c r="M3391" s="6">
        <v>0.64</v>
      </c>
      <c r="N3391" s="4">
        <v>1200</v>
      </c>
      <c r="O3391" s="4">
        <v>100</v>
      </c>
      <c r="P3391" s="4">
        <v>300</v>
      </c>
      <c r="Q3391" s="3">
        <v>0.32</v>
      </c>
      <c r="R3391" s="1">
        <v>6</v>
      </c>
      <c r="S3391" s="1">
        <v>300</v>
      </c>
      <c r="T3391" s="1">
        <v>44</v>
      </c>
      <c r="U3391" s="1">
        <v>1</v>
      </c>
      <c r="V3391" s="1">
        <v>14</v>
      </c>
      <c r="W3391" s="1">
        <v>0</v>
      </c>
      <c r="X3391" s="1">
        <v>0</v>
      </c>
      <c r="Y3391" s="1">
        <v>1</v>
      </c>
      <c r="Z3391" s="1">
        <v>2</v>
      </c>
      <c r="AA3391" s="1">
        <v>1</v>
      </c>
      <c r="AB3391" s="1">
        <v>1</v>
      </c>
      <c r="AC3391" s="1">
        <v>300</v>
      </c>
      <c r="AD3391" s="1">
        <v>0</v>
      </c>
      <c r="AE3391" s="1">
        <v>0</v>
      </c>
      <c r="AF3391" s="1">
        <v>0</v>
      </c>
      <c r="AG3391" s="1">
        <v>0</v>
      </c>
      <c r="AH3391" s="1">
        <v>0</v>
      </c>
      <c r="AI3391" s="1">
        <v>300</v>
      </c>
      <c r="AJ3391" s="1" t="s">
        <v>5215</v>
      </c>
      <c r="AK3391" s="1" t="s">
        <v>5216</v>
      </c>
      <c r="AL3391" s="1" t="s">
        <v>5217</v>
      </c>
      <c r="AM3391" s="1" t="s">
        <v>16</v>
      </c>
      <c r="AN3391" s="1" t="s">
        <v>23097</v>
      </c>
      <c r="AO3391" s="1" t="s">
        <v>86</v>
      </c>
      <c r="AP3391" s="1" t="s">
        <v>57</v>
      </c>
      <c r="AQ3391" s="1" t="s">
        <v>25</v>
      </c>
      <c r="AR3391" s="1" t="s">
        <v>19</v>
      </c>
      <c r="AS3391" s="1" t="s">
        <v>23091</v>
      </c>
      <c r="AT3391" s="1" t="s">
        <v>101</v>
      </c>
    </row>
    <row r="3392" spans="1:46" x14ac:dyDescent="0.25">
      <c r="A3392" s="1" t="s">
        <v>20880</v>
      </c>
      <c r="B3392" s="2" t="s">
        <v>23101</v>
      </c>
      <c r="C3392" s="2" t="s">
        <v>23105</v>
      </c>
      <c r="D3392" s="1">
        <v>0</v>
      </c>
      <c r="E3392" s="1">
        <v>1</v>
      </c>
      <c r="F3392" s="1">
        <v>1</v>
      </c>
      <c r="G3392" s="1">
        <v>2</v>
      </c>
      <c r="H3392" s="6">
        <v>0.5</v>
      </c>
      <c r="I3392">
        <v>1</v>
      </c>
      <c r="J3392" s="1">
        <v>38</v>
      </c>
      <c r="K3392" s="1">
        <v>1</v>
      </c>
      <c r="L3392" s="1">
        <v>617</v>
      </c>
      <c r="M3392" s="6">
        <v>0.23</v>
      </c>
      <c r="N3392" s="4">
        <v>2000</v>
      </c>
      <c r="O3392" s="4">
        <v>180</v>
      </c>
      <c r="P3392" s="4">
        <v>300</v>
      </c>
      <c r="Q3392" s="3">
        <v>0.39</v>
      </c>
      <c r="R3392" s="1">
        <v>24</v>
      </c>
      <c r="S3392" s="1">
        <v>300</v>
      </c>
      <c r="T3392" s="1">
        <v>21</v>
      </c>
      <c r="U3392" s="1">
        <v>1</v>
      </c>
      <c r="V3392" s="1">
        <v>14</v>
      </c>
      <c r="W3392" s="1">
        <v>0</v>
      </c>
      <c r="X3392" s="1">
        <v>0</v>
      </c>
      <c r="Y3392" s="1">
        <v>1</v>
      </c>
      <c r="Z3392" s="1">
        <v>6</v>
      </c>
      <c r="AA3392" s="1">
        <v>1</v>
      </c>
      <c r="AB3392" s="1">
        <v>1</v>
      </c>
      <c r="AC3392" s="1">
        <v>0</v>
      </c>
      <c r="AD3392" s="1">
        <v>0</v>
      </c>
      <c r="AE3392" s="1">
        <v>561</v>
      </c>
      <c r="AF3392" s="1">
        <v>0</v>
      </c>
      <c r="AG3392" s="1">
        <v>100</v>
      </c>
      <c r="AH3392" s="1">
        <v>0</v>
      </c>
      <c r="AI3392" s="1">
        <v>661</v>
      </c>
      <c r="AJ3392" s="1" t="s">
        <v>468</v>
      </c>
      <c r="AK3392" s="1" t="s">
        <v>11144</v>
      </c>
      <c r="AL3392" s="1" t="s">
        <v>11145</v>
      </c>
      <c r="AM3392" s="1" t="s">
        <v>16</v>
      </c>
      <c r="AN3392" s="1" t="s">
        <v>23098</v>
      </c>
      <c r="AO3392" s="1" t="s">
        <v>86</v>
      </c>
      <c r="AP3392" s="1" t="s">
        <v>57</v>
      </c>
      <c r="AQ3392" s="1" t="s">
        <v>25</v>
      </c>
      <c r="AR3392" s="1" t="s">
        <v>19</v>
      </c>
      <c r="AS3392" s="1" t="s">
        <v>23091</v>
      </c>
      <c r="AT3392" s="1" t="s">
        <v>101</v>
      </c>
    </row>
    <row r="3393" spans="1:46" x14ac:dyDescent="0.25">
      <c r="A3393" s="1" t="s">
        <v>22200</v>
      </c>
      <c r="B3393" s="2" t="s">
        <v>23101</v>
      </c>
      <c r="C3393" s="2" t="s">
        <v>23105</v>
      </c>
      <c r="D3393" s="1">
        <v>0</v>
      </c>
      <c r="E3393" s="1">
        <v>1</v>
      </c>
      <c r="F3393" s="1">
        <v>1</v>
      </c>
      <c r="G3393" s="1">
        <v>2</v>
      </c>
      <c r="H3393" s="6">
        <v>0.5</v>
      </c>
      <c r="I3393">
        <v>1</v>
      </c>
      <c r="J3393" s="1">
        <v>44</v>
      </c>
      <c r="K3393" s="1">
        <v>0</v>
      </c>
      <c r="L3393" s="1">
        <v>625</v>
      </c>
      <c r="M3393" s="6">
        <v>0.13</v>
      </c>
      <c r="N3393" s="4">
        <v>4300</v>
      </c>
      <c r="O3393" s="4">
        <v>350</v>
      </c>
      <c r="P3393" s="4">
        <v>200</v>
      </c>
      <c r="Q3393" s="3">
        <v>0.38</v>
      </c>
      <c r="R3393" s="1">
        <v>12</v>
      </c>
      <c r="S3393" s="1">
        <v>200</v>
      </c>
      <c r="T3393" s="1">
        <v>28</v>
      </c>
      <c r="U3393" s="1">
        <v>1</v>
      </c>
      <c r="V3393" s="1">
        <v>14</v>
      </c>
      <c r="W3393" s="1">
        <v>0</v>
      </c>
      <c r="X3393" s="1">
        <v>0</v>
      </c>
      <c r="Y3393" s="1">
        <v>0</v>
      </c>
      <c r="Z3393" s="1">
        <v>1</v>
      </c>
      <c r="AA3393" s="1">
        <v>0</v>
      </c>
      <c r="AB3393" s="1">
        <v>1</v>
      </c>
      <c r="AC3393" s="1">
        <v>0</v>
      </c>
      <c r="AD3393" s="1">
        <v>0</v>
      </c>
      <c r="AE3393" s="1">
        <v>0</v>
      </c>
      <c r="AF3393" s="1">
        <v>300</v>
      </c>
      <c r="AG3393" s="1">
        <v>0</v>
      </c>
      <c r="AH3393" s="1">
        <v>200</v>
      </c>
      <c r="AI3393" s="1">
        <v>500</v>
      </c>
      <c r="AJ3393" s="1" t="s">
        <v>14680</v>
      </c>
      <c r="AK3393" s="1" t="s">
        <v>14681</v>
      </c>
      <c r="AL3393" s="1" t="s">
        <v>14682</v>
      </c>
      <c r="AM3393" s="1" t="s">
        <v>16</v>
      </c>
      <c r="AN3393" s="1" t="s">
        <v>23097</v>
      </c>
      <c r="AO3393" s="1" t="s">
        <v>86</v>
      </c>
      <c r="AP3393" s="1" t="s">
        <v>57</v>
      </c>
      <c r="AQ3393" s="1" t="s">
        <v>25</v>
      </c>
      <c r="AR3393" s="1" t="s">
        <v>30</v>
      </c>
      <c r="AS3393" s="1" t="s">
        <v>23090</v>
      </c>
      <c r="AT3393" s="1" t="s">
        <v>101</v>
      </c>
    </row>
    <row r="3394" spans="1:46" x14ac:dyDescent="0.25">
      <c r="A3394" s="1" t="s">
        <v>18144</v>
      </c>
      <c r="B3394" s="2" t="s">
        <v>23101</v>
      </c>
      <c r="C3394" s="2" t="s">
        <v>23105</v>
      </c>
      <c r="D3394" s="1">
        <v>0</v>
      </c>
      <c r="E3394" s="1">
        <v>0</v>
      </c>
      <c r="F3394" s="1">
        <v>1</v>
      </c>
      <c r="G3394" s="1">
        <v>1</v>
      </c>
      <c r="H3394" s="6">
        <v>1</v>
      </c>
      <c r="I3394">
        <v>1</v>
      </c>
      <c r="J3394" s="1">
        <v>39</v>
      </c>
      <c r="K3394" s="1">
        <v>0</v>
      </c>
      <c r="L3394" s="1">
        <v>663</v>
      </c>
      <c r="M3394" s="6">
        <v>0.28000000000000003</v>
      </c>
      <c r="N3394" s="4">
        <v>2000</v>
      </c>
      <c r="O3394" s="4">
        <v>180</v>
      </c>
      <c r="P3394" s="4">
        <v>150</v>
      </c>
      <c r="Q3394" s="3">
        <v>0.39</v>
      </c>
      <c r="R3394" s="1">
        <v>12</v>
      </c>
      <c r="S3394" s="1">
        <v>150</v>
      </c>
      <c r="T3394" s="1">
        <v>17</v>
      </c>
      <c r="U3394" s="1">
        <v>1</v>
      </c>
      <c r="V3394" s="1">
        <v>14</v>
      </c>
      <c r="W3394" s="1">
        <v>1</v>
      </c>
      <c r="X3394" s="1">
        <v>1</v>
      </c>
      <c r="Y3394" s="1">
        <v>1</v>
      </c>
      <c r="Z3394" s="1">
        <v>2</v>
      </c>
      <c r="AA3394" s="1">
        <v>0</v>
      </c>
      <c r="AB3394" s="1">
        <v>1</v>
      </c>
      <c r="AC3394" s="1">
        <v>35</v>
      </c>
      <c r="AD3394" s="1">
        <v>2500</v>
      </c>
      <c r="AE3394" s="1">
        <v>0</v>
      </c>
      <c r="AF3394" s="1">
        <v>445</v>
      </c>
      <c r="AG3394" s="1">
        <v>0</v>
      </c>
      <c r="AH3394" s="1">
        <v>0</v>
      </c>
      <c r="AI3394" s="1">
        <v>2980</v>
      </c>
      <c r="AJ3394" s="1" t="s">
        <v>3489</v>
      </c>
      <c r="AK3394" s="1" t="s">
        <v>3490</v>
      </c>
      <c r="AL3394" s="1" t="s">
        <v>3491</v>
      </c>
      <c r="AM3394" s="1" t="s">
        <v>16</v>
      </c>
      <c r="AN3394" s="1" t="s">
        <v>23097</v>
      </c>
      <c r="AO3394" s="1" t="s">
        <v>86</v>
      </c>
      <c r="AP3394" s="1" t="s">
        <v>86</v>
      </c>
      <c r="AQ3394" s="1" t="s">
        <v>14</v>
      </c>
      <c r="AR3394" s="1" t="s">
        <v>19</v>
      </c>
      <c r="AS3394" s="1" t="s">
        <v>23090</v>
      </c>
      <c r="AT3394" s="1" t="s">
        <v>101</v>
      </c>
    </row>
    <row r="3395" spans="1:46" x14ac:dyDescent="0.25">
      <c r="A3395" s="1" t="s">
        <v>19230</v>
      </c>
      <c r="B3395" s="2" t="s">
        <v>23101</v>
      </c>
      <c r="C3395" s="2" t="s">
        <v>23106</v>
      </c>
      <c r="D3395" s="1">
        <v>0</v>
      </c>
      <c r="E3395" s="1">
        <v>1</v>
      </c>
      <c r="F3395" s="1">
        <v>1</v>
      </c>
      <c r="G3395" s="1">
        <v>2</v>
      </c>
      <c r="H3395" s="6">
        <v>0.5</v>
      </c>
      <c r="I3395">
        <v>0</v>
      </c>
      <c r="J3395" s="1">
        <v>35</v>
      </c>
      <c r="K3395" s="1">
        <v>1</v>
      </c>
      <c r="L3395" s="1">
        <v>627</v>
      </c>
      <c r="M3395" s="6">
        <v>0.13</v>
      </c>
      <c r="N3395" s="4">
        <v>6000</v>
      </c>
      <c r="O3395" s="4">
        <v>500</v>
      </c>
      <c r="P3395" s="4">
        <v>500</v>
      </c>
      <c r="Q3395" s="3">
        <v>0.38</v>
      </c>
      <c r="R3395" s="1">
        <v>24</v>
      </c>
      <c r="S3395" s="1">
        <v>500</v>
      </c>
      <c r="T3395" s="1">
        <v>51</v>
      </c>
      <c r="U3395" s="1">
        <v>1</v>
      </c>
      <c r="V3395" s="1">
        <v>14</v>
      </c>
      <c r="W3395" s="1">
        <v>1</v>
      </c>
      <c r="X3395" s="1">
        <v>0</v>
      </c>
      <c r="Y3395" s="1">
        <v>1</v>
      </c>
      <c r="Z3395" s="1">
        <v>0</v>
      </c>
      <c r="AA3395" s="1">
        <v>1</v>
      </c>
      <c r="AB3395" s="1">
        <v>1</v>
      </c>
      <c r="AC3395" s="1">
        <v>0</v>
      </c>
      <c r="AD3395" s="1">
        <v>710</v>
      </c>
      <c r="AE3395" s="1">
        <v>185</v>
      </c>
      <c r="AF3395" s="1">
        <v>109</v>
      </c>
      <c r="AG3395" s="1">
        <v>0</v>
      </c>
      <c r="AH3395" s="1">
        <v>0</v>
      </c>
      <c r="AI3395" s="1">
        <v>1004</v>
      </c>
      <c r="AJ3395" s="1" t="s">
        <v>6590</v>
      </c>
      <c r="AK3395" s="1" t="s">
        <v>6591</v>
      </c>
      <c r="AL3395" s="1" t="s">
        <v>6592</v>
      </c>
      <c r="AM3395" s="1" t="s">
        <v>12</v>
      </c>
      <c r="AN3395" s="1" t="s">
        <v>23098</v>
      </c>
      <c r="AO3395" s="1" t="s">
        <v>86</v>
      </c>
      <c r="AP3395" s="1" t="s">
        <v>86</v>
      </c>
      <c r="AQ3395" s="1" t="s">
        <v>25</v>
      </c>
      <c r="AR3395" s="1" t="s">
        <v>19</v>
      </c>
      <c r="AS3395" s="1" t="s">
        <v>23091</v>
      </c>
      <c r="AT3395" s="1" t="s">
        <v>101</v>
      </c>
    </row>
    <row r="3396" spans="1:46" x14ac:dyDescent="0.25">
      <c r="A3396" s="1" t="s">
        <v>20974</v>
      </c>
      <c r="B3396" s="2" t="s">
        <v>23101</v>
      </c>
      <c r="C3396" s="2" t="s">
        <v>23106</v>
      </c>
      <c r="D3396" s="1">
        <v>0</v>
      </c>
      <c r="E3396" s="1">
        <v>0</v>
      </c>
      <c r="F3396" s="1">
        <v>1</v>
      </c>
      <c r="G3396" s="1">
        <v>1</v>
      </c>
      <c r="H3396" s="6">
        <v>1</v>
      </c>
      <c r="I3396">
        <v>0</v>
      </c>
      <c r="J3396" s="1">
        <v>44</v>
      </c>
      <c r="K3396" s="1">
        <v>0</v>
      </c>
      <c r="L3396" s="1">
        <v>640</v>
      </c>
      <c r="M3396" s="6">
        <v>0.25</v>
      </c>
      <c r="N3396" s="4">
        <v>3600</v>
      </c>
      <c r="O3396" s="4">
        <v>300</v>
      </c>
      <c r="P3396" s="4">
        <v>700</v>
      </c>
      <c r="Q3396" s="3">
        <v>0.33</v>
      </c>
      <c r="R3396" s="1">
        <v>24</v>
      </c>
      <c r="S3396" s="1">
        <v>700</v>
      </c>
      <c r="T3396" s="1">
        <v>58</v>
      </c>
      <c r="U3396" s="1">
        <v>1</v>
      </c>
      <c r="V3396" s="1">
        <v>14</v>
      </c>
      <c r="W3396" s="1">
        <v>1</v>
      </c>
      <c r="X3396" s="1">
        <v>1</v>
      </c>
      <c r="Y3396" s="1">
        <v>0</v>
      </c>
      <c r="Z3396" s="1">
        <v>2</v>
      </c>
      <c r="AA3396" s="1">
        <v>1</v>
      </c>
      <c r="AB3396" s="1">
        <v>0</v>
      </c>
      <c r="AC3396" s="1">
        <v>0</v>
      </c>
      <c r="AD3396" s="1">
        <v>0</v>
      </c>
      <c r="AE3396" s="1">
        <v>0</v>
      </c>
      <c r="AF3396" s="1">
        <v>317</v>
      </c>
      <c r="AG3396" s="1">
        <v>0</v>
      </c>
      <c r="AH3396" s="1">
        <v>330</v>
      </c>
      <c r="AI3396" s="1">
        <v>647</v>
      </c>
      <c r="AJ3396" s="1" t="s">
        <v>11392</v>
      </c>
      <c r="AK3396" s="1" t="s">
        <v>11393</v>
      </c>
      <c r="AL3396" s="1" t="s">
        <v>11394</v>
      </c>
      <c r="AM3396" s="1" t="s">
        <v>12</v>
      </c>
      <c r="AN3396" s="1" t="s">
        <v>23097</v>
      </c>
      <c r="AO3396" s="1" t="s">
        <v>86</v>
      </c>
      <c r="AP3396" s="1" t="s">
        <v>86</v>
      </c>
      <c r="AQ3396" s="1" t="s">
        <v>14</v>
      </c>
      <c r="AR3396" s="1" t="s">
        <v>30</v>
      </c>
      <c r="AS3396" s="1" t="s">
        <v>23091</v>
      </c>
      <c r="AT3396" s="1" t="s">
        <v>26</v>
      </c>
    </row>
    <row r="3397" spans="1:46" x14ac:dyDescent="0.25">
      <c r="A3397" s="1" t="s">
        <v>17302</v>
      </c>
      <c r="B3397" s="2" t="s">
        <v>23101</v>
      </c>
      <c r="C3397" s="2" t="s">
        <v>23106</v>
      </c>
      <c r="D3397" s="1">
        <v>1</v>
      </c>
      <c r="E3397" s="1">
        <v>0</v>
      </c>
      <c r="F3397" s="1">
        <v>1</v>
      </c>
      <c r="G3397" s="1">
        <v>2</v>
      </c>
      <c r="H3397" s="6">
        <v>0.5</v>
      </c>
      <c r="I3397">
        <v>0</v>
      </c>
      <c r="J3397" s="1">
        <v>39</v>
      </c>
      <c r="K3397" s="1">
        <v>1</v>
      </c>
      <c r="L3397" s="1">
        <v>661</v>
      </c>
      <c r="M3397" s="6">
        <v>0.35</v>
      </c>
      <c r="N3397" s="4">
        <v>2400</v>
      </c>
      <c r="O3397" s="4">
        <v>200</v>
      </c>
      <c r="P3397" s="4">
        <v>500</v>
      </c>
      <c r="Q3397" s="3">
        <v>0.3</v>
      </c>
      <c r="R3397" s="1">
        <v>24</v>
      </c>
      <c r="S3397" s="1">
        <v>500</v>
      </c>
      <c r="T3397" s="1">
        <v>62</v>
      </c>
      <c r="U3397" s="1">
        <v>0</v>
      </c>
      <c r="V3397" s="1">
        <v>14</v>
      </c>
      <c r="W3397" s="1">
        <v>0</v>
      </c>
      <c r="X3397" s="1">
        <v>1</v>
      </c>
      <c r="Y3397" s="1">
        <v>1</v>
      </c>
      <c r="Z3397" s="1">
        <v>2</v>
      </c>
      <c r="AA3397" s="1">
        <v>0</v>
      </c>
      <c r="AB3397" s="1">
        <v>0</v>
      </c>
      <c r="AC3397" s="1">
        <v>0</v>
      </c>
      <c r="AD3397" s="1">
        <v>0</v>
      </c>
      <c r="AE3397" s="1">
        <v>0</v>
      </c>
      <c r="AF3397" s="1">
        <v>200</v>
      </c>
      <c r="AG3397" s="1">
        <v>0</v>
      </c>
      <c r="AH3397" s="1">
        <v>360</v>
      </c>
      <c r="AI3397" s="1">
        <v>560</v>
      </c>
      <c r="AJ3397" s="1" t="s">
        <v>928</v>
      </c>
      <c r="AK3397" s="1" t="s">
        <v>929</v>
      </c>
      <c r="AL3397" s="1" t="s">
        <v>930</v>
      </c>
      <c r="AM3397" s="1" t="s">
        <v>12</v>
      </c>
      <c r="AN3397" s="1" t="s">
        <v>23098</v>
      </c>
      <c r="AO3397" s="1" t="s">
        <v>364</v>
      </c>
      <c r="AP3397" s="1" t="s">
        <v>57</v>
      </c>
      <c r="AQ3397" s="1" t="s">
        <v>14</v>
      </c>
      <c r="AR3397" s="1" t="s">
        <v>19</v>
      </c>
      <c r="AS3397" s="1" t="s">
        <v>23090</v>
      </c>
      <c r="AT3397" s="1" t="s">
        <v>26</v>
      </c>
    </row>
    <row r="3398" spans="1:46" x14ac:dyDescent="0.25">
      <c r="A3398" s="1" t="s">
        <v>18131</v>
      </c>
      <c r="B3398" s="2" t="s">
        <v>23101</v>
      </c>
      <c r="C3398" s="2" t="s">
        <v>23107</v>
      </c>
      <c r="D3398" s="1">
        <v>0</v>
      </c>
      <c r="E3398" s="1">
        <v>1</v>
      </c>
      <c r="F3398" s="1">
        <v>1</v>
      </c>
      <c r="G3398" s="1">
        <v>2</v>
      </c>
      <c r="H3398" s="6">
        <v>0.5</v>
      </c>
      <c r="I3398">
        <v>1</v>
      </c>
      <c r="J3398" s="1">
        <v>42</v>
      </c>
      <c r="K3398" s="1">
        <v>1</v>
      </c>
      <c r="L3398" s="1">
        <v>713</v>
      </c>
      <c r="M3398" s="6">
        <v>0.63</v>
      </c>
      <c r="N3398" s="4">
        <v>3000</v>
      </c>
      <c r="O3398" s="4">
        <v>250</v>
      </c>
      <c r="P3398" s="4">
        <v>300</v>
      </c>
      <c r="Q3398" s="3">
        <v>0.36</v>
      </c>
      <c r="R3398" s="1">
        <v>24</v>
      </c>
      <c r="S3398" s="1">
        <v>300</v>
      </c>
      <c r="T3398" s="1">
        <v>24</v>
      </c>
      <c r="U3398" s="1">
        <v>1</v>
      </c>
      <c r="V3398" s="1">
        <v>14</v>
      </c>
      <c r="W3398" s="1">
        <v>0</v>
      </c>
      <c r="X3398" s="1">
        <v>0</v>
      </c>
      <c r="Y3398" s="1">
        <v>0</v>
      </c>
      <c r="Z3398" s="1">
        <v>2</v>
      </c>
      <c r="AA3398" s="1">
        <v>1</v>
      </c>
      <c r="AB3398" s="1">
        <v>1</v>
      </c>
      <c r="AC3398" s="1">
        <v>1429</v>
      </c>
      <c r="AD3398" s="1">
        <v>900</v>
      </c>
      <c r="AE3398" s="1">
        <v>0</v>
      </c>
      <c r="AF3398" s="1">
        <v>1147</v>
      </c>
      <c r="AG3398" s="1">
        <v>0</v>
      </c>
      <c r="AH3398" s="1">
        <v>0</v>
      </c>
      <c r="AI3398" s="1">
        <v>3476</v>
      </c>
      <c r="AJ3398" s="1" t="s">
        <v>3448</v>
      </c>
      <c r="AK3398" s="1" t="s">
        <v>3448</v>
      </c>
      <c r="AL3398" s="1" t="s">
        <v>3449</v>
      </c>
      <c r="AM3398" s="1" t="s">
        <v>16</v>
      </c>
      <c r="AN3398" s="1" t="s">
        <v>23098</v>
      </c>
      <c r="AO3398" s="1" t="s">
        <v>86</v>
      </c>
      <c r="AP3398" s="1" t="s">
        <v>57</v>
      </c>
      <c r="AQ3398" s="1" t="s">
        <v>25</v>
      </c>
      <c r="AR3398" s="1" t="s">
        <v>30</v>
      </c>
      <c r="AS3398" s="1" t="s">
        <v>23091</v>
      </c>
      <c r="AT3398" s="1" t="s">
        <v>101</v>
      </c>
    </row>
    <row r="3399" spans="1:46" x14ac:dyDescent="0.25">
      <c r="A3399" s="1" t="s">
        <v>18135</v>
      </c>
      <c r="B3399" s="2" t="s">
        <v>23101</v>
      </c>
      <c r="C3399" s="2" t="s">
        <v>23107</v>
      </c>
      <c r="D3399" s="1">
        <v>1</v>
      </c>
      <c r="E3399" s="1">
        <v>4</v>
      </c>
      <c r="F3399" s="1">
        <v>3</v>
      </c>
      <c r="G3399" s="1">
        <v>8</v>
      </c>
      <c r="H3399" s="6">
        <v>0.375</v>
      </c>
      <c r="I3399">
        <v>1</v>
      </c>
      <c r="J3399" s="1">
        <v>32</v>
      </c>
      <c r="K3399" s="1">
        <v>1</v>
      </c>
      <c r="L3399" s="1">
        <v>645</v>
      </c>
      <c r="M3399" s="6">
        <v>0.4</v>
      </c>
      <c r="N3399" s="4">
        <v>2880</v>
      </c>
      <c r="O3399" s="4">
        <v>240</v>
      </c>
      <c r="P3399" s="4">
        <v>400</v>
      </c>
      <c r="Q3399" s="3">
        <v>0.3</v>
      </c>
      <c r="R3399" s="1">
        <v>24</v>
      </c>
      <c r="S3399" s="1">
        <v>400</v>
      </c>
      <c r="T3399" s="1">
        <v>39</v>
      </c>
      <c r="U3399" s="1">
        <v>1</v>
      </c>
      <c r="V3399" s="1">
        <v>14</v>
      </c>
      <c r="W3399" s="1">
        <v>0</v>
      </c>
      <c r="X3399" s="1">
        <v>0</v>
      </c>
      <c r="Y3399" s="1">
        <v>0</v>
      </c>
      <c r="Z3399" s="1">
        <v>4</v>
      </c>
      <c r="AA3399" s="1">
        <v>1</v>
      </c>
      <c r="AB3399" s="1">
        <v>1</v>
      </c>
      <c r="AC3399" s="1">
        <v>300</v>
      </c>
      <c r="AD3399" s="1">
        <v>600</v>
      </c>
      <c r="AE3399" s="1">
        <v>985</v>
      </c>
      <c r="AF3399" s="1">
        <v>0</v>
      </c>
      <c r="AG3399" s="1">
        <v>0</v>
      </c>
      <c r="AH3399" s="1">
        <v>100</v>
      </c>
      <c r="AI3399" s="1">
        <v>1985</v>
      </c>
      <c r="AJ3399" s="1" t="s">
        <v>3459</v>
      </c>
      <c r="AK3399" s="1" t="s">
        <v>3460</v>
      </c>
      <c r="AL3399" s="1" t="s">
        <v>3461</v>
      </c>
      <c r="AM3399" s="1" t="s">
        <v>16</v>
      </c>
      <c r="AN3399" s="1" t="s">
        <v>23098</v>
      </c>
      <c r="AO3399" s="1" t="s">
        <v>86</v>
      </c>
      <c r="AP3399" s="1" t="s">
        <v>57</v>
      </c>
      <c r="AQ3399" s="1" t="s">
        <v>25</v>
      </c>
      <c r="AR3399" s="1" t="s">
        <v>30</v>
      </c>
      <c r="AS3399" s="1" t="s">
        <v>23091</v>
      </c>
      <c r="AT3399" s="1" t="s">
        <v>101</v>
      </c>
    </row>
    <row r="3400" spans="1:46" x14ac:dyDescent="0.25">
      <c r="A3400" s="1" t="s">
        <v>18137</v>
      </c>
      <c r="B3400" s="2" t="s">
        <v>23101</v>
      </c>
      <c r="C3400" s="2" t="s">
        <v>23107</v>
      </c>
      <c r="D3400" s="1">
        <v>0</v>
      </c>
      <c r="E3400" s="1">
        <v>0</v>
      </c>
      <c r="F3400" s="1">
        <v>1</v>
      </c>
      <c r="G3400" s="1">
        <v>1</v>
      </c>
      <c r="H3400" s="6">
        <v>1</v>
      </c>
      <c r="I3400">
        <v>0</v>
      </c>
      <c r="J3400" s="1">
        <v>37</v>
      </c>
      <c r="K3400" s="1">
        <v>0</v>
      </c>
      <c r="L3400" s="1">
        <v>698</v>
      </c>
      <c r="M3400" s="6">
        <v>0.48</v>
      </c>
      <c r="N3400" s="4">
        <v>2400</v>
      </c>
      <c r="O3400" s="4">
        <v>200</v>
      </c>
      <c r="P3400" s="4">
        <v>300</v>
      </c>
      <c r="Q3400" s="3">
        <v>0.33</v>
      </c>
      <c r="R3400" s="1">
        <v>24</v>
      </c>
      <c r="S3400" s="1">
        <v>300</v>
      </c>
      <c r="T3400" s="1">
        <v>32</v>
      </c>
      <c r="U3400" s="1">
        <v>1</v>
      </c>
      <c r="V3400" s="1">
        <v>14</v>
      </c>
      <c r="W3400" s="1">
        <v>0</v>
      </c>
      <c r="X3400" s="1">
        <v>0</v>
      </c>
      <c r="Y3400" s="1">
        <v>1</v>
      </c>
      <c r="Z3400" s="1">
        <v>2</v>
      </c>
      <c r="AA3400" s="1">
        <v>0</v>
      </c>
      <c r="AB3400" s="1">
        <v>0</v>
      </c>
      <c r="AC3400" s="1">
        <v>0</v>
      </c>
      <c r="AD3400" s="1">
        <v>0</v>
      </c>
      <c r="AE3400" s="1">
        <v>1639</v>
      </c>
      <c r="AF3400" s="1">
        <v>600</v>
      </c>
      <c r="AG3400" s="1">
        <v>47</v>
      </c>
      <c r="AH3400" s="1">
        <v>0</v>
      </c>
      <c r="AI3400" s="1">
        <v>2286</v>
      </c>
      <c r="AJ3400" s="1" t="s">
        <v>3465</v>
      </c>
      <c r="AK3400" s="1" t="s">
        <v>3466</v>
      </c>
      <c r="AL3400" s="1" t="s">
        <v>3467</v>
      </c>
      <c r="AM3400" s="1" t="s">
        <v>12</v>
      </c>
      <c r="AN3400" s="1" t="s">
        <v>23097</v>
      </c>
      <c r="AO3400" s="1" t="s">
        <v>86</v>
      </c>
      <c r="AP3400" s="1" t="s">
        <v>57</v>
      </c>
      <c r="AQ3400" s="1" t="s">
        <v>25</v>
      </c>
      <c r="AR3400" s="1" t="s">
        <v>19</v>
      </c>
      <c r="AS3400" s="1" t="s">
        <v>23090</v>
      </c>
      <c r="AT3400" s="1" t="s">
        <v>26</v>
      </c>
    </row>
    <row r="3401" spans="1:46" x14ac:dyDescent="0.25">
      <c r="A3401" s="1" t="s">
        <v>20086</v>
      </c>
      <c r="B3401" s="2" t="s">
        <v>23101</v>
      </c>
      <c r="C3401" s="2" t="s">
        <v>23107</v>
      </c>
      <c r="D3401" s="1">
        <v>0</v>
      </c>
      <c r="E3401" s="1">
        <v>0</v>
      </c>
      <c r="F3401" s="1">
        <v>1</v>
      </c>
      <c r="G3401" s="1">
        <v>1</v>
      </c>
      <c r="H3401" s="6">
        <v>1</v>
      </c>
      <c r="I3401">
        <v>0</v>
      </c>
      <c r="J3401" s="1">
        <v>31</v>
      </c>
      <c r="K3401" s="1">
        <v>0</v>
      </c>
      <c r="L3401" s="1">
        <v>714</v>
      </c>
      <c r="M3401" s="6">
        <v>0.21</v>
      </c>
      <c r="N3401" s="4">
        <v>2800</v>
      </c>
      <c r="O3401" s="4">
        <v>280</v>
      </c>
      <c r="P3401" s="4">
        <v>200</v>
      </c>
      <c r="Q3401" s="3">
        <v>0.3</v>
      </c>
      <c r="R3401" s="1">
        <v>12</v>
      </c>
      <c r="S3401" s="1">
        <v>200</v>
      </c>
      <c r="T3401" s="1">
        <v>25</v>
      </c>
      <c r="U3401" s="1">
        <v>1</v>
      </c>
      <c r="V3401" s="1">
        <v>14</v>
      </c>
      <c r="W3401" s="1">
        <v>0</v>
      </c>
      <c r="X3401" s="1">
        <v>1</v>
      </c>
      <c r="Y3401" s="1">
        <v>1</v>
      </c>
      <c r="Z3401" s="1">
        <v>3</v>
      </c>
      <c r="AA3401" s="1">
        <v>1</v>
      </c>
      <c r="AB3401" s="1">
        <v>0</v>
      </c>
      <c r="AC3401" s="1">
        <v>1204</v>
      </c>
      <c r="AD3401" s="1">
        <v>0</v>
      </c>
      <c r="AE3401" s="1">
        <v>0</v>
      </c>
      <c r="AF3401" s="1">
        <v>0</v>
      </c>
      <c r="AG3401" s="1">
        <v>0</v>
      </c>
      <c r="AH3401" s="1">
        <v>0</v>
      </c>
      <c r="AI3401" s="1">
        <v>1204</v>
      </c>
      <c r="AJ3401" s="1" t="s">
        <v>9002</v>
      </c>
      <c r="AK3401" s="1" t="s">
        <v>9003</v>
      </c>
      <c r="AL3401" s="1" t="s">
        <v>9004</v>
      </c>
      <c r="AM3401" s="1" t="s">
        <v>12</v>
      </c>
      <c r="AN3401" s="1" t="s">
        <v>23097</v>
      </c>
      <c r="AO3401" s="1" t="s">
        <v>86</v>
      </c>
      <c r="AP3401" s="1" t="s">
        <v>57</v>
      </c>
      <c r="AQ3401" s="1" t="s">
        <v>14</v>
      </c>
      <c r="AR3401" s="1" t="s">
        <v>19</v>
      </c>
      <c r="AS3401" s="1" t="s">
        <v>23091</v>
      </c>
      <c r="AT3401" s="1" t="s">
        <v>26</v>
      </c>
    </row>
    <row r="3402" spans="1:46" x14ac:dyDescent="0.25">
      <c r="A3402" s="1" t="s">
        <v>21152</v>
      </c>
      <c r="B3402" s="2" t="s">
        <v>23101</v>
      </c>
      <c r="C3402" s="2" t="s">
        <v>23107</v>
      </c>
      <c r="D3402" s="1">
        <v>1</v>
      </c>
      <c r="E3402" s="1">
        <v>1</v>
      </c>
      <c r="F3402" s="1">
        <v>1</v>
      </c>
      <c r="G3402" s="1">
        <v>3</v>
      </c>
      <c r="H3402" s="6">
        <v>0.33333333333333331</v>
      </c>
      <c r="I3402">
        <v>0</v>
      </c>
      <c r="J3402" s="1">
        <v>29</v>
      </c>
      <c r="K3402" s="1">
        <v>1</v>
      </c>
      <c r="L3402" s="1">
        <v>631</v>
      </c>
      <c r="M3402" s="6">
        <v>0.65</v>
      </c>
      <c r="N3402" s="4">
        <v>2200</v>
      </c>
      <c r="O3402" s="4">
        <v>160</v>
      </c>
      <c r="P3402" s="4">
        <v>250</v>
      </c>
      <c r="Q3402" s="3">
        <v>0.35</v>
      </c>
      <c r="R3402" s="1">
        <v>24</v>
      </c>
      <c r="S3402" s="1">
        <v>250</v>
      </c>
      <c r="T3402" s="1">
        <v>20</v>
      </c>
      <c r="U3402" s="1">
        <v>1</v>
      </c>
      <c r="V3402" s="1">
        <v>14</v>
      </c>
      <c r="W3402" s="1">
        <v>0</v>
      </c>
      <c r="X3402" s="1">
        <v>0</v>
      </c>
      <c r="Y3402" s="1">
        <v>1</v>
      </c>
      <c r="Z3402" s="1">
        <v>3</v>
      </c>
      <c r="AA3402" s="1">
        <v>0</v>
      </c>
      <c r="AB3402" s="1">
        <v>0</v>
      </c>
      <c r="AC3402" s="1">
        <v>0</v>
      </c>
      <c r="AD3402" s="1">
        <v>0</v>
      </c>
      <c r="AE3402" s="1">
        <v>700</v>
      </c>
      <c r="AF3402" s="1">
        <v>1200</v>
      </c>
      <c r="AG3402" s="1">
        <v>0</v>
      </c>
      <c r="AH3402" s="1">
        <v>0</v>
      </c>
      <c r="AI3402" s="1">
        <v>1900</v>
      </c>
      <c r="AJ3402" s="1" t="s">
        <v>47</v>
      </c>
      <c r="AK3402" s="1" t="s">
        <v>11896</v>
      </c>
      <c r="AL3402" s="1" t="s">
        <v>11897</v>
      </c>
      <c r="AM3402" s="1" t="s">
        <v>12</v>
      </c>
      <c r="AN3402" s="1" t="s">
        <v>23098</v>
      </c>
      <c r="AO3402" s="1" t="s">
        <v>86</v>
      </c>
      <c r="AP3402" s="1" t="s">
        <v>57</v>
      </c>
      <c r="AQ3402" s="1" t="s">
        <v>25</v>
      </c>
      <c r="AR3402" s="1" t="s">
        <v>19</v>
      </c>
      <c r="AS3402" s="1" t="s">
        <v>23090</v>
      </c>
      <c r="AT3402" s="1" t="s">
        <v>26</v>
      </c>
    </row>
    <row r="3403" spans="1:46" x14ac:dyDescent="0.25">
      <c r="A3403" s="1" t="s">
        <v>22329</v>
      </c>
      <c r="B3403" s="2" t="s">
        <v>23101</v>
      </c>
      <c r="C3403" s="2" t="s">
        <v>23107</v>
      </c>
      <c r="D3403" s="1">
        <v>0</v>
      </c>
      <c r="E3403" s="1">
        <v>0</v>
      </c>
      <c r="F3403" s="1">
        <v>1</v>
      </c>
      <c r="G3403" s="1">
        <v>1</v>
      </c>
      <c r="H3403" s="6">
        <v>1</v>
      </c>
      <c r="I3403">
        <v>0</v>
      </c>
      <c r="J3403" s="1">
        <v>37</v>
      </c>
      <c r="K3403" s="1">
        <v>0</v>
      </c>
      <c r="L3403" s="1">
        <v>705</v>
      </c>
      <c r="M3403" s="6">
        <v>0.88</v>
      </c>
      <c r="N3403" s="4">
        <v>3000</v>
      </c>
      <c r="O3403" s="4">
        <v>250</v>
      </c>
      <c r="P3403" s="4">
        <v>400</v>
      </c>
      <c r="Q3403" s="3">
        <v>0.35</v>
      </c>
      <c r="R3403" s="1">
        <v>12</v>
      </c>
      <c r="S3403" s="1">
        <v>400</v>
      </c>
      <c r="T3403" s="1">
        <v>29</v>
      </c>
      <c r="U3403" s="1">
        <v>1</v>
      </c>
      <c r="V3403" s="1">
        <v>14</v>
      </c>
      <c r="W3403" s="1">
        <v>0</v>
      </c>
      <c r="X3403" s="1">
        <v>1</v>
      </c>
      <c r="Y3403" s="1">
        <v>1</v>
      </c>
      <c r="Z3403" s="1">
        <v>4</v>
      </c>
      <c r="AA3403" s="1">
        <v>0</v>
      </c>
      <c r="AB3403" s="1">
        <v>0</v>
      </c>
      <c r="AC3403" s="1">
        <v>4090</v>
      </c>
      <c r="AD3403" s="1">
        <v>0</v>
      </c>
      <c r="AE3403" s="1">
        <v>650</v>
      </c>
      <c r="AF3403" s="1">
        <v>350</v>
      </c>
      <c r="AG3403" s="1">
        <v>0</v>
      </c>
      <c r="AH3403" s="1">
        <v>0</v>
      </c>
      <c r="AI3403" s="1">
        <v>5090</v>
      </c>
      <c r="AJ3403" s="1" t="s">
        <v>12999</v>
      </c>
      <c r="AK3403" s="1" t="s">
        <v>15033</v>
      </c>
      <c r="AL3403" s="1" t="s">
        <v>15034</v>
      </c>
      <c r="AM3403" s="1" t="s">
        <v>12</v>
      </c>
      <c r="AN3403" s="1" t="s">
        <v>23097</v>
      </c>
      <c r="AO3403" s="1" t="s">
        <v>86</v>
      </c>
      <c r="AP3403" s="1" t="s">
        <v>57</v>
      </c>
      <c r="AQ3403" s="1" t="s">
        <v>14</v>
      </c>
      <c r="AR3403" s="1" t="s">
        <v>19</v>
      </c>
      <c r="AS3403" s="1" t="s">
        <v>23090</v>
      </c>
      <c r="AT3403" s="1" t="s">
        <v>26</v>
      </c>
    </row>
    <row r="3404" spans="1:46" x14ac:dyDescent="0.25">
      <c r="A3404" s="1" t="s">
        <v>22258</v>
      </c>
      <c r="B3404" s="2" t="s">
        <v>23101</v>
      </c>
      <c r="C3404" s="2" t="s">
        <v>23107</v>
      </c>
      <c r="D3404" s="1">
        <v>0</v>
      </c>
      <c r="E3404" s="1">
        <v>0</v>
      </c>
      <c r="F3404" s="1">
        <v>1</v>
      </c>
      <c r="G3404" s="1">
        <v>1</v>
      </c>
      <c r="H3404" s="6">
        <v>1</v>
      </c>
      <c r="I3404">
        <v>1</v>
      </c>
      <c r="J3404" s="1">
        <v>29</v>
      </c>
      <c r="K3404" s="1">
        <v>1</v>
      </c>
      <c r="L3404" s="1">
        <v>633</v>
      </c>
      <c r="M3404" s="6">
        <v>0.37</v>
      </c>
      <c r="N3404" s="4">
        <v>8000</v>
      </c>
      <c r="O3404" s="4">
        <v>700</v>
      </c>
      <c r="P3404" s="4">
        <v>1000</v>
      </c>
      <c r="Q3404" s="3">
        <v>0.28000000000000003</v>
      </c>
      <c r="R3404" s="1">
        <v>24</v>
      </c>
      <c r="S3404" s="1">
        <v>1000</v>
      </c>
      <c r="T3404" s="1">
        <v>83</v>
      </c>
      <c r="U3404" s="1">
        <v>1</v>
      </c>
      <c r="V3404" s="1">
        <v>14</v>
      </c>
      <c r="W3404" s="1">
        <v>1</v>
      </c>
      <c r="X3404" s="1">
        <v>1</v>
      </c>
      <c r="Y3404" s="1">
        <v>0</v>
      </c>
      <c r="Z3404" s="1">
        <v>3</v>
      </c>
      <c r="AA3404" s="1">
        <v>0</v>
      </c>
      <c r="AB3404" s="1">
        <v>1</v>
      </c>
      <c r="AC3404" s="1">
        <v>0</v>
      </c>
      <c r="AD3404" s="1">
        <v>8088</v>
      </c>
      <c r="AE3404" s="1">
        <v>2393</v>
      </c>
      <c r="AF3404" s="1">
        <v>0</v>
      </c>
      <c r="AG3404" s="1">
        <v>0</v>
      </c>
      <c r="AH3404" s="1">
        <v>0</v>
      </c>
      <c r="AI3404" s="1">
        <v>10481</v>
      </c>
      <c r="AJ3404" s="1" t="s">
        <v>14837</v>
      </c>
      <c r="AK3404" s="1" t="s">
        <v>14838</v>
      </c>
      <c r="AL3404" s="1" t="s">
        <v>14839</v>
      </c>
      <c r="AM3404" s="1" t="s">
        <v>16</v>
      </c>
      <c r="AN3404" s="1" t="s">
        <v>23098</v>
      </c>
      <c r="AO3404" s="1" t="s">
        <v>86</v>
      </c>
      <c r="AP3404" s="1" t="s">
        <v>86</v>
      </c>
      <c r="AQ3404" s="1" t="s">
        <v>14</v>
      </c>
      <c r="AR3404" s="1" t="s">
        <v>30</v>
      </c>
      <c r="AS3404" s="1" t="s">
        <v>23090</v>
      </c>
      <c r="AT3404" s="1" t="s">
        <v>101</v>
      </c>
    </row>
    <row r="3405" spans="1:46" x14ac:dyDescent="0.25">
      <c r="A3405" s="1" t="s">
        <v>19428</v>
      </c>
      <c r="B3405" s="2" t="s">
        <v>23101</v>
      </c>
      <c r="C3405" s="2" t="s">
        <v>23107</v>
      </c>
      <c r="D3405" s="1">
        <v>3</v>
      </c>
      <c r="E3405" s="1">
        <v>0</v>
      </c>
      <c r="F3405" s="1">
        <v>1</v>
      </c>
      <c r="G3405" s="1">
        <v>4</v>
      </c>
      <c r="H3405" s="6">
        <v>0.25</v>
      </c>
      <c r="I3405">
        <v>1</v>
      </c>
      <c r="J3405" s="1">
        <v>25</v>
      </c>
      <c r="K3405" s="1">
        <v>0</v>
      </c>
      <c r="L3405" s="1">
        <v>706</v>
      </c>
      <c r="M3405" s="6">
        <v>0.5</v>
      </c>
      <c r="N3405" s="4">
        <v>2400</v>
      </c>
      <c r="O3405" s="4">
        <v>200</v>
      </c>
      <c r="P3405" s="4">
        <v>250</v>
      </c>
      <c r="Q3405" s="3">
        <v>0.3</v>
      </c>
      <c r="R3405" s="1">
        <v>24</v>
      </c>
      <c r="S3405" s="1">
        <v>250</v>
      </c>
      <c r="T3405" s="1">
        <v>24</v>
      </c>
      <c r="U3405" s="1">
        <v>1</v>
      </c>
      <c r="V3405" s="1">
        <v>14</v>
      </c>
      <c r="W3405" s="1">
        <v>0</v>
      </c>
      <c r="X3405" s="1">
        <v>1</v>
      </c>
      <c r="Y3405" s="1">
        <v>1</v>
      </c>
      <c r="Z3405" s="1">
        <v>1</v>
      </c>
      <c r="AA3405" s="1">
        <v>1</v>
      </c>
      <c r="AB3405" s="1">
        <v>1</v>
      </c>
      <c r="AC3405" s="1">
        <v>966</v>
      </c>
      <c r="AD3405" s="1">
        <v>0</v>
      </c>
      <c r="AE3405" s="1">
        <v>0</v>
      </c>
      <c r="AF3405" s="1">
        <v>490</v>
      </c>
      <c r="AG3405" s="1">
        <v>0</v>
      </c>
      <c r="AH3405" s="1">
        <v>500</v>
      </c>
      <c r="AI3405" s="1">
        <v>1956</v>
      </c>
      <c r="AJ3405" s="1" t="s">
        <v>7162</v>
      </c>
      <c r="AK3405" s="1" t="s">
        <v>7163</v>
      </c>
      <c r="AL3405" s="1" t="s">
        <v>7164</v>
      </c>
      <c r="AM3405" s="1" t="s">
        <v>16</v>
      </c>
      <c r="AN3405" s="1" t="s">
        <v>23097</v>
      </c>
      <c r="AO3405" s="1" t="s">
        <v>86</v>
      </c>
      <c r="AP3405" s="1" t="s">
        <v>57</v>
      </c>
      <c r="AQ3405" s="1" t="s">
        <v>14</v>
      </c>
      <c r="AR3405" s="1" t="s">
        <v>19</v>
      </c>
      <c r="AS3405" s="1" t="s">
        <v>23091</v>
      </c>
      <c r="AT3405" s="1" t="s">
        <v>101</v>
      </c>
    </row>
    <row r="3406" spans="1:46" x14ac:dyDescent="0.25">
      <c r="A3406" s="1" t="s">
        <v>17587</v>
      </c>
      <c r="B3406" s="2" t="s">
        <v>23101</v>
      </c>
      <c r="C3406" s="2" t="s">
        <v>23108</v>
      </c>
      <c r="D3406" s="1">
        <v>0</v>
      </c>
      <c r="E3406" s="1">
        <v>1</v>
      </c>
      <c r="F3406" s="1">
        <v>1</v>
      </c>
      <c r="G3406" s="1">
        <v>2</v>
      </c>
      <c r="H3406" s="6">
        <v>0.5</v>
      </c>
      <c r="I3406">
        <v>0</v>
      </c>
      <c r="J3406" s="1">
        <v>29</v>
      </c>
      <c r="K3406" s="1">
        <v>0</v>
      </c>
      <c r="L3406" s="1">
        <v>770</v>
      </c>
      <c r="M3406" s="6">
        <v>0.12</v>
      </c>
      <c r="N3406" s="4">
        <v>2000</v>
      </c>
      <c r="O3406" s="4">
        <v>150</v>
      </c>
      <c r="P3406" s="4">
        <v>200</v>
      </c>
      <c r="Q3406" s="3">
        <v>0.3</v>
      </c>
      <c r="R3406" s="1">
        <v>12</v>
      </c>
      <c r="S3406" s="1">
        <v>200</v>
      </c>
      <c r="T3406" s="1">
        <v>23</v>
      </c>
      <c r="U3406" s="1">
        <v>1</v>
      </c>
      <c r="V3406" s="1">
        <v>14</v>
      </c>
      <c r="W3406" s="1">
        <v>1</v>
      </c>
      <c r="X3406" s="1">
        <v>1</v>
      </c>
      <c r="Y3406" s="1">
        <v>1</v>
      </c>
      <c r="Z3406" s="1">
        <v>2</v>
      </c>
      <c r="AA3406" s="1">
        <v>0</v>
      </c>
      <c r="AB3406" s="1">
        <v>1</v>
      </c>
      <c r="AC3406" s="1">
        <v>0</v>
      </c>
      <c r="AD3406" s="1">
        <v>0</v>
      </c>
      <c r="AE3406" s="1">
        <v>0</v>
      </c>
      <c r="AF3406" s="1">
        <v>0</v>
      </c>
      <c r="AG3406" s="1">
        <v>0</v>
      </c>
      <c r="AH3406" s="1">
        <v>0</v>
      </c>
      <c r="AI3406" s="1">
        <v>0</v>
      </c>
      <c r="AJ3406" s="1" t="s">
        <v>1840</v>
      </c>
      <c r="AK3406" s="1" t="s">
        <v>1841</v>
      </c>
      <c r="AL3406" s="1" t="s">
        <v>1842</v>
      </c>
      <c r="AM3406" s="1" t="s">
        <v>12</v>
      </c>
      <c r="AN3406" s="1" t="s">
        <v>23097</v>
      </c>
      <c r="AO3406" s="1" t="s">
        <v>86</v>
      </c>
      <c r="AP3406" s="1" t="s">
        <v>86</v>
      </c>
      <c r="AQ3406" s="1" t="s">
        <v>14</v>
      </c>
      <c r="AR3406" s="1" t="s">
        <v>19</v>
      </c>
      <c r="AS3406" s="1" t="s">
        <v>23090</v>
      </c>
      <c r="AT3406" s="1" t="s">
        <v>101</v>
      </c>
    </row>
    <row r="3407" spans="1:46" x14ac:dyDescent="0.25">
      <c r="A3407" s="1" t="s">
        <v>19516</v>
      </c>
      <c r="B3407" s="2" t="s">
        <v>23101</v>
      </c>
      <c r="C3407" s="2" t="s">
        <v>23108</v>
      </c>
      <c r="D3407" s="1">
        <v>0</v>
      </c>
      <c r="E3407" s="1">
        <v>0</v>
      </c>
      <c r="F3407" s="1">
        <v>1</v>
      </c>
      <c r="G3407" s="1">
        <v>1</v>
      </c>
      <c r="H3407" s="6">
        <v>1</v>
      </c>
      <c r="I3407">
        <v>0</v>
      </c>
      <c r="J3407" s="1">
        <v>29</v>
      </c>
      <c r="K3407" s="1">
        <v>1</v>
      </c>
      <c r="L3407" s="1">
        <v>761</v>
      </c>
      <c r="M3407" s="6">
        <v>0.64</v>
      </c>
      <c r="N3407" s="4">
        <v>4000</v>
      </c>
      <c r="O3407" s="4">
        <v>250</v>
      </c>
      <c r="P3407" s="4">
        <v>500</v>
      </c>
      <c r="Q3407" s="3">
        <v>0.28000000000000003</v>
      </c>
      <c r="R3407" s="1">
        <v>12</v>
      </c>
      <c r="S3407" s="1">
        <v>500</v>
      </c>
      <c r="T3407" s="1">
        <v>30</v>
      </c>
      <c r="U3407" s="1">
        <v>1</v>
      </c>
      <c r="V3407" s="1">
        <v>14</v>
      </c>
      <c r="W3407" s="1">
        <v>0</v>
      </c>
      <c r="X3407" s="1">
        <v>0</v>
      </c>
      <c r="Y3407" s="1">
        <v>1</v>
      </c>
      <c r="Z3407" s="1">
        <v>6</v>
      </c>
      <c r="AA3407" s="1">
        <v>0</v>
      </c>
      <c r="AB3407" s="1">
        <v>0</v>
      </c>
      <c r="AC3407" s="1">
        <v>0</v>
      </c>
      <c r="AD3407" s="1">
        <v>0</v>
      </c>
      <c r="AE3407" s="1">
        <v>803</v>
      </c>
      <c r="AF3407" s="1">
        <v>600</v>
      </c>
      <c r="AG3407" s="1">
        <v>60</v>
      </c>
      <c r="AH3407" s="1">
        <v>800</v>
      </c>
      <c r="AI3407" s="1">
        <v>2263</v>
      </c>
      <c r="AJ3407" s="1" t="s">
        <v>7416</v>
      </c>
      <c r="AK3407" s="1" t="s">
        <v>7417</v>
      </c>
      <c r="AL3407" s="1" t="s">
        <v>7418</v>
      </c>
      <c r="AM3407" s="1" t="s">
        <v>12</v>
      </c>
      <c r="AN3407" s="1" t="s">
        <v>23098</v>
      </c>
      <c r="AO3407" s="1" t="s">
        <v>86</v>
      </c>
      <c r="AP3407" s="1" t="s">
        <v>57</v>
      </c>
      <c r="AQ3407" s="1" t="s">
        <v>25</v>
      </c>
      <c r="AR3407" s="1" t="s">
        <v>19</v>
      </c>
      <c r="AS3407" s="1" t="s">
        <v>23090</v>
      </c>
      <c r="AT3407" s="1" t="s">
        <v>26</v>
      </c>
    </row>
    <row r="3408" spans="1:46" x14ac:dyDescent="0.25">
      <c r="A3408" s="1" t="s">
        <v>18929</v>
      </c>
      <c r="B3408" s="2" t="s">
        <v>23101</v>
      </c>
      <c r="C3408" s="2" t="s">
        <v>23108</v>
      </c>
      <c r="D3408" s="1">
        <v>0</v>
      </c>
      <c r="E3408" s="1">
        <v>2</v>
      </c>
      <c r="F3408" s="1">
        <v>3</v>
      </c>
      <c r="G3408" s="1">
        <v>5</v>
      </c>
      <c r="H3408" s="6">
        <v>0.6</v>
      </c>
      <c r="I3408">
        <v>0</v>
      </c>
      <c r="J3408" s="1">
        <v>36</v>
      </c>
      <c r="K3408" s="1">
        <v>0</v>
      </c>
      <c r="L3408" s="1">
        <v>698</v>
      </c>
      <c r="M3408" s="6">
        <v>1.02</v>
      </c>
      <c r="N3408" s="4">
        <v>4700</v>
      </c>
      <c r="O3408" s="4">
        <v>350</v>
      </c>
      <c r="P3408" s="4">
        <v>500</v>
      </c>
      <c r="Q3408" s="3">
        <v>0.32</v>
      </c>
      <c r="R3408" s="1">
        <v>24</v>
      </c>
      <c r="S3408" s="1">
        <v>500</v>
      </c>
      <c r="T3408" s="1">
        <v>38</v>
      </c>
      <c r="U3408" s="1">
        <v>1</v>
      </c>
      <c r="V3408" s="1">
        <v>14</v>
      </c>
      <c r="W3408" s="1">
        <v>0</v>
      </c>
      <c r="X3408" s="1">
        <v>0</v>
      </c>
      <c r="Y3408" s="1">
        <v>1</v>
      </c>
      <c r="Z3408" s="1">
        <v>2</v>
      </c>
      <c r="AA3408" s="1">
        <v>1</v>
      </c>
      <c r="AB3408" s="1">
        <v>0</v>
      </c>
      <c r="AC3408" s="1">
        <v>1763</v>
      </c>
      <c r="AD3408" s="1">
        <v>0</v>
      </c>
      <c r="AE3408" s="1">
        <v>1875</v>
      </c>
      <c r="AF3408" s="1">
        <v>4659</v>
      </c>
      <c r="AG3408" s="1">
        <v>100</v>
      </c>
      <c r="AH3408" s="1">
        <v>0</v>
      </c>
      <c r="AI3408" s="1">
        <v>8397</v>
      </c>
      <c r="AJ3408" s="1" t="s">
        <v>5777</v>
      </c>
      <c r="AK3408" s="1" t="s">
        <v>5778</v>
      </c>
      <c r="AL3408" s="1" t="s">
        <v>5779</v>
      </c>
      <c r="AM3408" s="1" t="s">
        <v>12</v>
      </c>
      <c r="AN3408" s="1" t="s">
        <v>23097</v>
      </c>
      <c r="AO3408" s="1" t="s">
        <v>86</v>
      </c>
      <c r="AP3408" s="1" t="s">
        <v>57</v>
      </c>
      <c r="AQ3408" s="1" t="s">
        <v>25</v>
      </c>
      <c r="AR3408" s="1" t="s">
        <v>19</v>
      </c>
      <c r="AS3408" s="1" t="s">
        <v>23091</v>
      </c>
      <c r="AT3408" s="1" t="s">
        <v>26</v>
      </c>
    </row>
    <row r="3409" spans="1:46" x14ac:dyDescent="0.25">
      <c r="A3409" s="1" t="s">
        <v>22923</v>
      </c>
      <c r="B3409" s="2" t="s">
        <v>23101</v>
      </c>
      <c r="C3409" s="2" t="s">
        <v>23108</v>
      </c>
      <c r="D3409" s="1">
        <v>0</v>
      </c>
      <c r="E3409" s="1">
        <v>0</v>
      </c>
      <c r="F3409" s="1">
        <v>1</v>
      </c>
      <c r="G3409" s="1">
        <v>1</v>
      </c>
      <c r="H3409" s="6">
        <v>1</v>
      </c>
      <c r="I3409">
        <v>0</v>
      </c>
      <c r="J3409" s="1">
        <v>45</v>
      </c>
      <c r="K3409" s="1">
        <v>1</v>
      </c>
      <c r="L3409" s="1">
        <v>635</v>
      </c>
      <c r="M3409" s="6">
        <v>0.04</v>
      </c>
      <c r="N3409" s="4">
        <v>3000</v>
      </c>
      <c r="O3409" s="4">
        <v>250</v>
      </c>
      <c r="P3409" s="4">
        <v>200</v>
      </c>
      <c r="Q3409" s="3">
        <v>0.3</v>
      </c>
      <c r="R3409" s="1">
        <v>24</v>
      </c>
      <c r="S3409" s="1">
        <v>200</v>
      </c>
      <c r="T3409" s="1">
        <v>29</v>
      </c>
      <c r="U3409" s="1">
        <v>1</v>
      </c>
      <c r="V3409" s="1">
        <v>14</v>
      </c>
      <c r="W3409" s="1">
        <v>0</v>
      </c>
      <c r="X3409" s="1">
        <v>1</v>
      </c>
      <c r="Y3409" s="1">
        <v>1</v>
      </c>
      <c r="Z3409" s="1">
        <v>3</v>
      </c>
      <c r="AA3409" s="1">
        <v>0</v>
      </c>
      <c r="AB3409" s="1">
        <v>0</v>
      </c>
      <c r="AC3409" s="1">
        <v>0</v>
      </c>
      <c r="AD3409" s="1">
        <v>0</v>
      </c>
      <c r="AE3409" s="1">
        <v>0</v>
      </c>
      <c r="AF3409" s="1">
        <v>0</v>
      </c>
      <c r="AG3409" s="1">
        <v>0</v>
      </c>
      <c r="AH3409" s="1">
        <v>0</v>
      </c>
      <c r="AI3409" s="1">
        <v>0</v>
      </c>
      <c r="AJ3409" s="1" t="s">
        <v>1849</v>
      </c>
      <c r="AK3409" s="1" t="s">
        <v>16613</v>
      </c>
      <c r="AL3409" s="1" t="s">
        <v>16614</v>
      </c>
      <c r="AM3409" s="1" t="s">
        <v>12</v>
      </c>
      <c r="AN3409" s="1" t="s">
        <v>23098</v>
      </c>
      <c r="AO3409" s="1" t="s">
        <v>86</v>
      </c>
      <c r="AP3409" s="1" t="s">
        <v>57</v>
      </c>
      <c r="AQ3409" s="1" t="s">
        <v>14</v>
      </c>
      <c r="AR3409" s="1" t="s">
        <v>19</v>
      </c>
      <c r="AS3409" s="1" t="s">
        <v>23090</v>
      </c>
      <c r="AT3409" s="1" t="s">
        <v>26</v>
      </c>
    </row>
    <row r="3410" spans="1:46" x14ac:dyDescent="0.25">
      <c r="A3410" s="1" t="s">
        <v>22375</v>
      </c>
      <c r="B3410" s="2" t="s">
        <v>23101</v>
      </c>
      <c r="C3410" s="2" t="s">
        <v>23108</v>
      </c>
      <c r="D3410" s="1">
        <v>0</v>
      </c>
      <c r="E3410" s="1">
        <v>0</v>
      </c>
      <c r="F3410" s="1">
        <v>1</v>
      </c>
      <c r="G3410" s="1">
        <v>1</v>
      </c>
      <c r="H3410" s="6">
        <v>1</v>
      </c>
      <c r="I3410">
        <v>0</v>
      </c>
      <c r="J3410" s="1">
        <v>30</v>
      </c>
      <c r="K3410" s="1">
        <v>1</v>
      </c>
      <c r="L3410" s="1">
        <v>609</v>
      </c>
      <c r="M3410" s="6">
        <v>0.28999999999999998</v>
      </c>
      <c r="N3410" s="4">
        <v>6000</v>
      </c>
      <c r="O3410" s="4">
        <v>500</v>
      </c>
      <c r="P3410" s="4">
        <v>500</v>
      </c>
      <c r="Q3410" s="3">
        <v>0.3</v>
      </c>
      <c r="R3410" s="1">
        <v>24</v>
      </c>
      <c r="S3410" s="1">
        <v>500</v>
      </c>
      <c r="T3410" s="1">
        <v>56</v>
      </c>
      <c r="U3410" s="1">
        <v>1</v>
      </c>
      <c r="V3410" s="1">
        <v>14</v>
      </c>
      <c r="W3410" s="1">
        <v>1</v>
      </c>
      <c r="X3410" s="1">
        <v>1</v>
      </c>
      <c r="Y3410" s="1">
        <v>1</v>
      </c>
      <c r="Z3410" s="1">
        <v>4</v>
      </c>
      <c r="AA3410" s="1">
        <v>0</v>
      </c>
      <c r="AB3410" s="1">
        <v>0</v>
      </c>
      <c r="AC3410" s="1">
        <v>2000</v>
      </c>
      <c r="AD3410" s="1">
        <v>0</v>
      </c>
      <c r="AE3410" s="1">
        <v>849</v>
      </c>
      <c r="AF3410" s="1">
        <v>0</v>
      </c>
      <c r="AG3410" s="1">
        <v>10</v>
      </c>
      <c r="AH3410" s="1">
        <v>300</v>
      </c>
      <c r="AI3410" s="1">
        <v>3159</v>
      </c>
      <c r="AJ3410" s="1" t="s">
        <v>15159</v>
      </c>
      <c r="AK3410" s="1" t="s">
        <v>15160</v>
      </c>
      <c r="AL3410" s="1" t="s">
        <v>15161</v>
      </c>
      <c r="AM3410" s="1" t="s">
        <v>12</v>
      </c>
      <c r="AN3410" s="1" t="s">
        <v>23098</v>
      </c>
      <c r="AO3410" s="1" t="s">
        <v>86</v>
      </c>
      <c r="AP3410" s="1" t="s">
        <v>86</v>
      </c>
      <c r="AQ3410" s="1" t="s">
        <v>14</v>
      </c>
      <c r="AR3410" s="1" t="s">
        <v>19</v>
      </c>
      <c r="AS3410" s="1" t="s">
        <v>23090</v>
      </c>
      <c r="AT3410" s="1" t="s">
        <v>26</v>
      </c>
    </row>
    <row r="3411" spans="1:46" x14ac:dyDescent="0.25">
      <c r="A3411" s="1" t="s">
        <v>17604</v>
      </c>
      <c r="B3411" s="2" t="s">
        <v>23101</v>
      </c>
      <c r="C3411" s="2" t="s">
        <v>23108</v>
      </c>
      <c r="D3411" s="1">
        <v>2</v>
      </c>
      <c r="E3411" s="1">
        <v>0</v>
      </c>
      <c r="F3411" s="1">
        <v>1</v>
      </c>
      <c r="G3411" s="1">
        <v>3</v>
      </c>
      <c r="H3411" s="6">
        <v>0.33333333333333331</v>
      </c>
      <c r="I3411">
        <v>0</v>
      </c>
      <c r="J3411" s="1">
        <v>32</v>
      </c>
      <c r="K3411" s="1">
        <v>1</v>
      </c>
      <c r="L3411" s="1">
        <v>600</v>
      </c>
      <c r="M3411" s="6">
        <v>0.31</v>
      </c>
      <c r="N3411" s="4">
        <v>2400</v>
      </c>
      <c r="O3411" s="4">
        <v>200</v>
      </c>
      <c r="P3411" s="4">
        <v>500</v>
      </c>
      <c r="Q3411" s="3">
        <v>0.2</v>
      </c>
      <c r="R3411" s="1">
        <v>18</v>
      </c>
      <c r="S3411" s="1">
        <v>500</v>
      </c>
      <c r="T3411" s="1">
        <v>43</v>
      </c>
      <c r="U3411" s="1">
        <v>1</v>
      </c>
      <c r="V3411" s="1">
        <v>14</v>
      </c>
      <c r="W3411" s="1">
        <v>0</v>
      </c>
      <c r="X3411" s="1">
        <v>1</v>
      </c>
      <c r="Y3411" s="1">
        <v>1</v>
      </c>
      <c r="Z3411" s="1">
        <v>0</v>
      </c>
      <c r="AA3411" s="1">
        <v>1</v>
      </c>
      <c r="AB3411" s="1">
        <v>0</v>
      </c>
      <c r="AC3411" s="1">
        <v>935</v>
      </c>
      <c r="AD3411" s="1">
        <v>0</v>
      </c>
      <c r="AE3411" s="1">
        <v>0</v>
      </c>
      <c r="AF3411" s="1">
        <v>0</v>
      </c>
      <c r="AG3411" s="1">
        <v>0</v>
      </c>
      <c r="AH3411" s="1">
        <v>0</v>
      </c>
      <c r="AI3411" s="1">
        <v>935</v>
      </c>
      <c r="AJ3411" s="1" t="s">
        <v>1896</v>
      </c>
      <c r="AK3411" s="1" t="s">
        <v>1897</v>
      </c>
      <c r="AL3411" s="1" t="s">
        <v>1898</v>
      </c>
      <c r="AM3411" s="1" t="s">
        <v>12</v>
      </c>
      <c r="AN3411" s="1" t="s">
        <v>23098</v>
      </c>
      <c r="AO3411" s="1" t="s">
        <v>86</v>
      </c>
      <c r="AP3411" s="1" t="s">
        <v>57</v>
      </c>
      <c r="AQ3411" s="1" t="s">
        <v>14</v>
      </c>
      <c r="AR3411" s="1" t="s">
        <v>19</v>
      </c>
      <c r="AS3411" s="1" t="s">
        <v>23091</v>
      </c>
      <c r="AT3411" s="1" t="s">
        <v>26</v>
      </c>
    </row>
    <row r="3412" spans="1:46" x14ac:dyDescent="0.25">
      <c r="A3412" s="1" t="s">
        <v>22373</v>
      </c>
      <c r="B3412" s="2" t="s">
        <v>23101</v>
      </c>
      <c r="C3412" s="2" t="s">
        <v>23108</v>
      </c>
      <c r="D3412" s="1">
        <v>0</v>
      </c>
      <c r="E3412" s="1">
        <v>0</v>
      </c>
      <c r="F3412" s="1">
        <v>1</v>
      </c>
      <c r="G3412" s="1">
        <v>1</v>
      </c>
      <c r="H3412" s="6">
        <v>1</v>
      </c>
      <c r="I3412">
        <v>0</v>
      </c>
      <c r="J3412" s="1">
        <v>33</v>
      </c>
      <c r="K3412" s="1">
        <v>0</v>
      </c>
      <c r="L3412" s="1">
        <v>670</v>
      </c>
      <c r="M3412" s="6">
        <v>0.32</v>
      </c>
      <c r="N3412" s="4">
        <v>2650</v>
      </c>
      <c r="O3412" s="4">
        <v>220</v>
      </c>
      <c r="P3412" s="4">
        <v>300</v>
      </c>
      <c r="Q3412" s="3">
        <v>0.26</v>
      </c>
      <c r="R3412" s="1">
        <v>24</v>
      </c>
      <c r="S3412" s="1">
        <v>367</v>
      </c>
      <c r="T3412" s="1">
        <v>31</v>
      </c>
      <c r="U3412" s="1">
        <v>1</v>
      </c>
      <c r="V3412" s="1">
        <v>14</v>
      </c>
      <c r="W3412" s="1">
        <v>0</v>
      </c>
      <c r="X3412" s="1">
        <v>1</v>
      </c>
      <c r="Y3412" s="1">
        <v>1</v>
      </c>
      <c r="Z3412" s="1">
        <v>3</v>
      </c>
      <c r="AA3412" s="1">
        <v>1</v>
      </c>
      <c r="AB3412" s="1">
        <v>0</v>
      </c>
      <c r="AC3412" s="1">
        <v>0</v>
      </c>
      <c r="AD3412" s="1">
        <v>0</v>
      </c>
      <c r="AE3412" s="1">
        <v>690</v>
      </c>
      <c r="AF3412" s="1">
        <v>520</v>
      </c>
      <c r="AG3412" s="1">
        <v>0</v>
      </c>
      <c r="AH3412" s="1">
        <v>0</v>
      </c>
      <c r="AI3412" s="1">
        <v>1210</v>
      </c>
      <c r="AJ3412" s="1" t="s">
        <v>15153</v>
      </c>
      <c r="AK3412" s="1" t="s">
        <v>15154</v>
      </c>
      <c r="AL3412" s="1" t="s">
        <v>15155</v>
      </c>
      <c r="AM3412" s="1" t="s">
        <v>12</v>
      </c>
      <c r="AN3412" s="1" t="s">
        <v>23097</v>
      </c>
      <c r="AO3412" s="1" t="s">
        <v>86</v>
      </c>
      <c r="AP3412" s="1" t="s">
        <v>57</v>
      </c>
      <c r="AQ3412" s="1" t="s">
        <v>14</v>
      </c>
      <c r="AR3412" s="1" t="s">
        <v>19</v>
      </c>
      <c r="AS3412" s="1" t="s">
        <v>23091</v>
      </c>
      <c r="AT3412" s="1" t="s">
        <v>26</v>
      </c>
    </row>
    <row r="3413" spans="1:46" x14ac:dyDescent="0.25">
      <c r="A3413" s="1" t="s">
        <v>17613</v>
      </c>
      <c r="B3413" s="2" t="s">
        <v>23101</v>
      </c>
      <c r="C3413" s="2" t="s">
        <v>23108</v>
      </c>
      <c r="D3413" s="1">
        <v>0</v>
      </c>
      <c r="E3413" s="1">
        <v>0</v>
      </c>
      <c r="F3413" s="1">
        <v>2</v>
      </c>
      <c r="G3413" s="1">
        <v>2</v>
      </c>
      <c r="H3413" s="6">
        <v>1</v>
      </c>
      <c r="I3413">
        <v>0</v>
      </c>
      <c r="J3413" s="1">
        <v>40</v>
      </c>
      <c r="K3413" s="1">
        <v>1</v>
      </c>
      <c r="L3413" s="1">
        <v>664</v>
      </c>
      <c r="M3413" s="6">
        <v>0.14000000000000001</v>
      </c>
      <c r="N3413" s="4">
        <v>3000</v>
      </c>
      <c r="O3413" s="4">
        <v>200</v>
      </c>
      <c r="P3413" s="4">
        <v>300</v>
      </c>
      <c r="Q3413" s="3">
        <v>0.32</v>
      </c>
      <c r="R3413" s="1">
        <v>12</v>
      </c>
      <c r="S3413" s="1">
        <v>300</v>
      </c>
      <c r="T3413" s="1">
        <v>32</v>
      </c>
      <c r="U3413" s="1">
        <v>1</v>
      </c>
      <c r="V3413" s="1">
        <v>14</v>
      </c>
      <c r="W3413" s="1">
        <v>0</v>
      </c>
      <c r="X3413" s="1">
        <v>1</v>
      </c>
      <c r="Y3413" s="1">
        <v>0</v>
      </c>
      <c r="Z3413" s="1">
        <v>2</v>
      </c>
      <c r="AA3413" s="1">
        <v>1</v>
      </c>
      <c r="AB3413" s="1">
        <v>0</v>
      </c>
      <c r="AC3413" s="1">
        <v>0</v>
      </c>
      <c r="AD3413" s="1">
        <v>0</v>
      </c>
      <c r="AE3413" s="1">
        <v>0</v>
      </c>
      <c r="AF3413" s="1">
        <v>0</v>
      </c>
      <c r="AG3413" s="1">
        <v>0</v>
      </c>
      <c r="AH3413" s="1">
        <v>0</v>
      </c>
      <c r="AI3413" s="1">
        <v>0</v>
      </c>
      <c r="AJ3413" s="1" t="s">
        <v>1920</v>
      </c>
      <c r="AK3413" s="1" t="s">
        <v>1921</v>
      </c>
      <c r="AL3413" s="1" t="s">
        <v>1922</v>
      </c>
      <c r="AM3413" s="1" t="s">
        <v>12</v>
      </c>
      <c r="AN3413" s="1" t="s">
        <v>23098</v>
      </c>
      <c r="AO3413" s="1" t="s">
        <v>86</v>
      </c>
      <c r="AP3413" s="1" t="s">
        <v>57</v>
      </c>
      <c r="AQ3413" s="1" t="s">
        <v>14</v>
      </c>
      <c r="AR3413" s="1" t="s">
        <v>30</v>
      </c>
      <c r="AS3413" s="1" t="s">
        <v>23091</v>
      </c>
      <c r="AT3413" s="1" t="s">
        <v>26</v>
      </c>
    </row>
    <row r="3414" spans="1:46" x14ac:dyDescent="0.25">
      <c r="A3414" s="1" t="s">
        <v>21190</v>
      </c>
      <c r="B3414" s="2" t="s">
        <v>23101</v>
      </c>
      <c r="C3414" s="2" t="s">
        <v>23108</v>
      </c>
      <c r="D3414" s="1">
        <v>0</v>
      </c>
      <c r="E3414" s="1">
        <v>2</v>
      </c>
      <c r="F3414" s="1">
        <v>2</v>
      </c>
      <c r="G3414" s="1">
        <v>4</v>
      </c>
      <c r="H3414" s="6">
        <v>0.5</v>
      </c>
      <c r="I3414">
        <v>0</v>
      </c>
      <c r="J3414" s="1">
        <v>33</v>
      </c>
      <c r="K3414" s="1">
        <v>1</v>
      </c>
      <c r="L3414" s="1">
        <v>610</v>
      </c>
      <c r="M3414" s="6">
        <v>0.2</v>
      </c>
      <c r="N3414" s="4">
        <v>4000</v>
      </c>
      <c r="O3414" s="4">
        <v>270</v>
      </c>
      <c r="P3414" s="4">
        <v>1000</v>
      </c>
      <c r="Q3414" s="3">
        <v>0.3</v>
      </c>
      <c r="R3414" s="1">
        <v>24</v>
      </c>
      <c r="S3414" s="1">
        <v>1000</v>
      </c>
      <c r="T3414" s="1">
        <v>95</v>
      </c>
      <c r="U3414" s="1">
        <v>1</v>
      </c>
      <c r="V3414" s="1">
        <v>14</v>
      </c>
      <c r="W3414" s="1">
        <v>0</v>
      </c>
      <c r="X3414" s="1">
        <v>0</v>
      </c>
      <c r="Y3414" s="1">
        <v>1</v>
      </c>
      <c r="Z3414" s="1">
        <v>1</v>
      </c>
      <c r="AA3414" s="1">
        <v>1</v>
      </c>
      <c r="AB3414" s="1">
        <v>0</v>
      </c>
      <c r="AC3414" s="1">
        <v>0</v>
      </c>
      <c r="AD3414" s="1">
        <v>0</v>
      </c>
      <c r="AE3414" s="1">
        <v>0</v>
      </c>
      <c r="AF3414" s="1">
        <v>0</v>
      </c>
      <c r="AG3414" s="1">
        <v>0</v>
      </c>
      <c r="AH3414" s="1">
        <v>0</v>
      </c>
      <c r="AI3414" s="1">
        <v>0</v>
      </c>
      <c r="AJ3414" s="1" t="s">
        <v>12000</v>
      </c>
      <c r="AK3414" s="1" t="s">
        <v>12001</v>
      </c>
      <c r="AL3414" s="1" t="s">
        <v>12002</v>
      </c>
      <c r="AM3414" s="1" t="s">
        <v>12</v>
      </c>
      <c r="AN3414" s="1" t="s">
        <v>23098</v>
      </c>
      <c r="AO3414" s="1" t="s">
        <v>86</v>
      </c>
      <c r="AP3414" s="1" t="s">
        <v>57</v>
      </c>
      <c r="AQ3414" s="1" t="s">
        <v>25</v>
      </c>
      <c r="AR3414" s="1" t="s">
        <v>19</v>
      </c>
      <c r="AS3414" s="1" t="s">
        <v>23091</v>
      </c>
      <c r="AT3414" s="1" t="s">
        <v>26</v>
      </c>
    </row>
    <row r="3415" spans="1:46" x14ac:dyDescent="0.25">
      <c r="A3415" s="1" t="s">
        <v>17637</v>
      </c>
      <c r="B3415" s="2" t="s">
        <v>23101</v>
      </c>
      <c r="C3415" s="2" t="s">
        <v>23108</v>
      </c>
      <c r="D3415" s="1">
        <v>0</v>
      </c>
      <c r="E3415" s="1">
        <v>0</v>
      </c>
      <c r="F3415" s="1">
        <v>1</v>
      </c>
      <c r="G3415" s="1">
        <v>1</v>
      </c>
      <c r="H3415" s="6">
        <v>1</v>
      </c>
      <c r="I3415">
        <v>1</v>
      </c>
      <c r="J3415" s="1">
        <v>33</v>
      </c>
      <c r="K3415" s="1">
        <v>1</v>
      </c>
      <c r="L3415" s="1">
        <v>690</v>
      </c>
      <c r="M3415" s="6">
        <v>0.4</v>
      </c>
      <c r="N3415" s="4">
        <v>5000</v>
      </c>
      <c r="O3415" s="4">
        <v>400</v>
      </c>
      <c r="P3415" s="4">
        <v>500</v>
      </c>
      <c r="Q3415" s="3">
        <v>0.28999999999999998</v>
      </c>
      <c r="R3415" s="1">
        <v>18</v>
      </c>
      <c r="S3415" s="1">
        <v>500</v>
      </c>
      <c r="T3415" s="1">
        <v>56</v>
      </c>
      <c r="U3415" s="1">
        <v>1</v>
      </c>
      <c r="V3415" s="1">
        <v>14</v>
      </c>
      <c r="W3415" s="1">
        <v>1</v>
      </c>
      <c r="X3415" s="1">
        <v>1</v>
      </c>
      <c r="Y3415" s="1">
        <v>0</v>
      </c>
      <c r="Z3415" s="1">
        <v>3</v>
      </c>
      <c r="AA3415" s="1">
        <v>1</v>
      </c>
      <c r="AB3415" s="1">
        <v>1</v>
      </c>
      <c r="AC3415" s="1">
        <v>0</v>
      </c>
      <c r="AD3415" s="1">
        <v>0</v>
      </c>
      <c r="AE3415" s="1">
        <v>725</v>
      </c>
      <c r="AF3415" s="1">
        <v>1126</v>
      </c>
      <c r="AG3415" s="1">
        <v>105</v>
      </c>
      <c r="AH3415" s="1">
        <v>600</v>
      </c>
      <c r="AI3415" s="1">
        <v>2556</v>
      </c>
      <c r="AJ3415" s="1" t="s">
        <v>1990</v>
      </c>
      <c r="AK3415" s="1" t="s">
        <v>1991</v>
      </c>
      <c r="AL3415" s="1" t="s">
        <v>1992</v>
      </c>
      <c r="AM3415" s="1" t="s">
        <v>16</v>
      </c>
      <c r="AN3415" s="1" t="s">
        <v>23098</v>
      </c>
      <c r="AO3415" s="1" t="s">
        <v>86</v>
      </c>
      <c r="AP3415" s="1" t="s">
        <v>86</v>
      </c>
      <c r="AQ3415" s="1" t="s">
        <v>14</v>
      </c>
      <c r="AR3415" s="1" t="s">
        <v>30</v>
      </c>
      <c r="AS3415" s="1" t="s">
        <v>23091</v>
      </c>
      <c r="AT3415" s="1" t="s">
        <v>101</v>
      </c>
    </row>
    <row r="3416" spans="1:46" x14ac:dyDescent="0.25">
      <c r="A3416" s="1" t="s">
        <v>18961</v>
      </c>
      <c r="B3416" s="2" t="s">
        <v>23101</v>
      </c>
      <c r="C3416" s="2" t="s">
        <v>23108</v>
      </c>
      <c r="D3416" s="1">
        <v>0</v>
      </c>
      <c r="E3416" s="1">
        <v>1</v>
      </c>
      <c r="F3416" s="1">
        <v>1</v>
      </c>
      <c r="G3416" s="1">
        <v>2</v>
      </c>
      <c r="H3416" s="6">
        <v>0.5</v>
      </c>
      <c r="I3416">
        <v>0</v>
      </c>
      <c r="J3416" s="1">
        <v>34</v>
      </c>
      <c r="K3416" s="1">
        <v>0</v>
      </c>
      <c r="L3416" s="1">
        <v>555</v>
      </c>
      <c r="M3416" s="6">
        <v>0.32</v>
      </c>
      <c r="N3416" s="4">
        <v>3000</v>
      </c>
      <c r="O3416" s="4">
        <v>250</v>
      </c>
      <c r="P3416" s="4">
        <v>500</v>
      </c>
      <c r="Q3416" s="3">
        <v>0.3</v>
      </c>
      <c r="R3416" s="1">
        <v>24</v>
      </c>
      <c r="S3416" s="1">
        <v>500</v>
      </c>
      <c r="T3416" s="1">
        <v>53</v>
      </c>
      <c r="U3416" s="1">
        <v>1</v>
      </c>
      <c r="V3416" s="1">
        <v>14</v>
      </c>
      <c r="W3416" s="1">
        <v>0</v>
      </c>
      <c r="X3416" s="1">
        <v>1</v>
      </c>
      <c r="Y3416" s="1">
        <v>0</v>
      </c>
      <c r="Z3416" s="1">
        <v>1</v>
      </c>
      <c r="AA3416" s="1">
        <v>1</v>
      </c>
      <c r="AB3416" s="1">
        <v>0</v>
      </c>
      <c r="AC3416" s="1">
        <v>1040</v>
      </c>
      <c r="AD3416" s="1">
        <v>0</v>
      </c>
      <c r="AE3416" s="1">
        <v>0</v>
      </c>
      <c r="AF3416" s="1">
        <v>0</v>
      </c>
      <c r="AG3416" s="1">
        <v>40</v>
      </c>
      <c r="AH3416" s="1">
        <v>300</v>
      </c>
      <c r="AI3416" s="1">
        <v>1380</v>
      </c>
      <c r="AJ3416" s="1" t="s">
        <v>5869</v>
      </c>
      <c r="AK3416" s="1" t="s">
        <v>5870</v>
      </c>
      <c r="AL3416" s="1" t="s">
        <v>5871</v>
      </c>
      <c r="AM3416" s="1" t="s">
        <v>12</v>
      </c>
      <c r="AN3416" s="1" t="s">
        <v>23097</v>
      </c>
      <c r="AO3416" s="1" t="s">
        <v>86</v>
      </c>
      <c r="AP3416" s="1" t="s">
        <v>57</v>
      </c>
      <c r="AQ3416" s="1" t="s">
        <v>14</v>
      </c>
      <c r="AR3416" s="1" t="s">
        <v>30</v>
      </c>
      <c r="AS3416" s="1" t="s">
        <v>23091</v>
      </c>
      <c r="AT3416" s="1" t="s">
        <v>26</v>
      </c>
    </row>
    <row r="3417" spans="1:46" x14ac:dyDescent="0.25">
      <c r="A3417" s="1" t="s">
        <v>18316</v>
      </c>
      <c r="B3417" s="2" t="s">
        <v>23101</v>
      </c>
      <c r="C3417" s="2" t="s">
        <v>23108</v>
      </c>
      <c r="D3417" s="1">
        <v>0</v>
      </c>
      <c r="E3417" s="1">
        <v>0</v>
      </c>
      <c r="F3417" s="1">
        <v>1</v>
      </c>
      <c r="G3417" s="1">
        <v>1</v>
      </c>
      <c r="H3417" s="6">
        <v>1</v>
      </c>
      <c r="I3417">
        <v>1</v>
      </c>
      <c r="J3417" s="1">
        <v>41</v>
      </c>
      <c r="K3417" s="1">
        <v>0</v>
      </c>
      <c r="L3417" s="1">
        <v>494</v>
      </c>
      <c r="M3417" s="6">
        <v>0.04</v>
      </c>
      <c r="N3417" s="4">
        <v>4200</v>
      </c>
      <c r="O3417" s="4">
        <v>350</v>
      </c>
      <c r="P3417" s="4">
        <v>300</v>
      </c>
      <c r="Q3417" s="3">
        <v>0.25</v>
      </c>
      <c r="R3417" s="1">
        <v>24</v>
      </c>
      <c r="S3417" s="1">
        <v>300</v>
      </c>
      <c r="T3417" s="1">
        <v>24</v>
      </c>
      <c r="U3417" s="1">
        <v>1</v>
      </c>
      <c r="V3417" s="1">
        <v>14</v>
      </c>
      <c r="W3417" s="1">
        <v>1</v>
      </c>
      <c r="X3417" s="1">
        <v>1</v>
      </c>
      <c r="Y3417" s="1">
        <v>0</v>
      </c>
      <c r="Z3417" s="1">
        <v>6</v>
      </c>
      <c r="AA3417" s="1">
        <v>1</v>
      </c>
      <c r="AB3417" s="1">
        <v>1</v>
      </c>
      <c r="AC3417" s="1">
        <v>0</v>
      </c>
      <c r="AD3417" s="1">
        <v>0</v>
      </c>
      <c r="AE3417" s="1">
        <v>0</v>
      </c>
      <c r="AF3417" s="1">
        <v>0</v>
      </c>
      <c r="AG3417" s="1">
        <v>0</v>
      </c>
      <c r="AH3417" s="1">
        <v>0</v>
      </c>
      <c r="AI3417" s="1">
        <v>0</v>
      </c>
      <c r="AJ3417" s="1" t="s">
        <v>4014</v>
      </c>
      <c r="AK3417" s="1" t="s">
        <v>4015</v>
      </c>
      <c r="AL3417" s="1" t="s">
        <v>4016</v>
      </c>
      <c r="AM3417" s="1" t="s">
        <v>16</v>
      </c>
      <c r="AN3417" s="1" t="s">
        <v>23097</v>
      </c>
      <c r="AO3417" s="1" t="s">
        <v>86</v>
      </c>
      <c r="AP3417" s="1" t="s">
        <v>86</v>
      </c>
      <c r="AQ3417" s="1" t="s">
        <v>14</v>
      </c>
      <c r="AR3417" s="1" t="s">
        <v>30</v>
      </c>
      <c r="AS3417" s="1" t="s">
        <v>23091</v>
      </c>
      <c r="AT3417" s="1" t="s">
        <v>101</v>
      </c>
    </row>
    <row r="3418" spans="1:46" x14ac:dyDescent="0.25">
      <c r="A3418" s="1" t="s">
        <v>17645</v>
      </c>
      <c r="B3418" s="2" t="s">
        <v>23101</v>
      </c>
      <c r="C3418" s="2" t="s">
        <v>23108</v>
      </c>
      <c r="D3418" s="1">
        <v>0</v>
      </c>
      <c r="E3418" s="1">
        <v>0</v>
      </c>
      <c r="F3418" s="1">
        <v>1</v>
      </c>
      <c r="G3418" s="1">
        <v>1</v>
      </c>
      <c r="H3418" s="6">
        <v>1</v>
      </c>
      <c r="I3418">
        <v>0</v>
      </c>
      <c r="J3418" s="1">
        <v>37</v>
      </c>
      <c r="K3418" s="1">
        <v>0</v>
      </c>
      <c r="L3418" s="1">
        <v>600</v>
      </c>
      <c r="M3418" s="6">
        <v>0.9</v>
      </c>
      <c r="N3418" s="4">
        <v>6000</v>
      </c>
      <c r="O3418" s="4">
        <v>385</v>
      </c>
      <c r="P3418" s="4">
        <v>290</v>
      </c>
      <c r="Q3418" s="3">
        <v>0.35</v>
      </c>
      <c r="R3418" s="1">
        <v>18</v>
      </c>
      <c r="S3418" s="1">
        <v>290</v>
      </c>
      <c r="T3418" s="1">
        <v>22</v>
      </c>
      <c r="U3418" s="1">
        <v>0</v>
      </c>
      <c r="V3418" s="1">
        <v>14</v>
      </c>
      <c r="W3418" s="1">
        <v>0</v>
      </c>
      <c r="X3418" s="1">
        <v>0</v>
      </c>
      <c r="Y3418" s="1">
        <v>1</v>
      </c>
      <c r="Z3418" s="1">
        <v>1</v>
      </c>
      <c r="AA3418" s="1">
        <v>0</v>
      </c>
      <c r="AB3418" s="1">
        <v>0</v>
      </c>
      <c r="AC3418" s="1">
        <v>7624</v>
      </c>
      <c r="AD3418" s="1">
        <v>0</v>
      </c>
      <c r="AE3418" s="1">
        <v>0</v>
      </c>
      <c r="AF3418" s="1">
        <v>0</v>
      </c>
      <c r="AG3418" s="1">
        <v>483</v>
      </c>
      <c r="AH3418" s="1">
        <v>900</v>
      </c>
      <c r="AI3418" s="1">
        <v>9007</v>
      </c>
      <c r="AJ3418" s="1" t="s">
        <v>2013</v>
      </c>
      <c r="AK3418" s="1" t="s">
        <v>2014</v>
      </c>
      <c r="AL3418" s="1" t="s">
        <v>2015</v>
      </c>
      <c r="AM3418" s="1" t="s">
        <v>12</v>
      </c>
      <c r="AN3418" s="1" t="s">
        <v>23097</v>
      </c>
      <c r="AO3418" s="1" t="s">
        <v>364</v>
      </c>
      <c r="AP3418" s="1" t="s">
        <v>57</v>
      </c>
      <c r="AQ3418" s="1" t="s">
        <v>25</v>
      </c>
      <c r="AR3418" s="1" t="s">
        <v>19</v>
      </c>
      <c r="AS3418" s="1" t="s">
        <v>23090</v>
      </c>
      <c r="AT3418" s="1" t="s">
        <v>26</v>
      </c>
    </row>
    <row r="3419" spans="1:46" x14ac:dyDescent="0.25">
      <c r="A3419" s="1" t="s">
        <v>18325</v>
      </c>
      <c r="B3419" s="2" t="s">
        <v>23101</v>
      </c>
      <c r="C3419" s="2" t="s">
        <v>23108</v>
      </c>
      <c r="D3419" s="1">
        <v>0</v>
      </c>
      <c r="E3419" s="1">
        <v>0</v>
      </c>
      <c r="F3419" s="1">
        <v>3</v>
      </c>
      <c r="G3419" s="1">
        <v>3</v>
      </c>
      <c r="H3419" s="6">
        <v>1</v>
      </c>
      <c r="I3419">
        <v>0</v>
      </c>
      <c r="J3419" s="1">
        <v>29</v>
      </c>
      <c r="K3419" s="1">
        <v>1</v>
      </c>
      <c r="L3419" s="1">
        <v>515</v>
      </c>
      <c r="M3419" s="6">
        <v>0.36</v>
      </c>
      <c r="N3419" s="4">
        <v>2000</v>
      </c>
      <c r="O3419" s="4">
        <v>170</v>
      </c>
      <c r="P3419" s="4">
        <v>300</v>
      </c>
      <c r="Q3419" s="3">
        <v>0.25</v>
      </c>
      <c r="R3419" s="1">
        <v>24</v>
      </c>
      <c r="S3419" s="1">
        <v>300</v>
      </c>
      <c r="T3419" s="1">
        <v>25</v>
      </c>
      <c r="U3419" s="1">
        <v>1</v>
      </c>
      <c r="V3419" s="1">
        <v>14</v>
      </c>
      <c r="W3419" s="1">
        <v>0</v>
      </c>
      <c r="X3419" s="1">
        <v>0</v>
      </c>
      <c r="Y3419" s="1">
        <v>1</v>
      </c>
      <c r="Z3419" s="1">
        <v>3</v>
      </c>
      <c r="AA3419" s="1">
        <v>0</v>
      </c>
      <c r="AB3419" s="1">
        <v>0</v>
      </c>
      <c r="AC3419" s="1">
        <v>580</v>
      </c>
      <c r="AD3419" s="1">
        <v>0</v>
      </c>
      <c r="AE3419" s="1">
        <v>0</v>
      </c>
      <c r="AF3419" s="1">
        <v>500</v>
      </c>
      <c r="AG3419" s="1">
        <v>0</v>
      </c>
      <c r="AH3419" s="1">
        <v>0</v>
      </c>
      <c r="AI3419" s="1">
        <v>1080</v>
      </c>
      <c r="AJ3419" s="1" t="s">
        <v>4040</v>
      </c>
      <c r="AK3419" s="1" t="s">
        <v>4041</v>
      </c>
      <c r="AL3419" s="1" t="s">
        <v>4042</v>
      </c>
      <c r="AM3419" s="1" t="s">
        <v>12</v>
      </c>
      <c r="AN3419" s="1" t="s">
        <v>23098</v>
      </c>
      <c r="AO3419" s="1" t="s">
        <v>86</v>
      </c>
      <c r="AP3419" s="1" t="s">
        <v>57</v>
      </c>
      <c r="AQ3419" s="1" t="s">
        <v>25</v>
      </c>
      <c r="AR3419" s="1" t="s">
        <v>19</v>
      </c>
      <c r="AS3419" s="1" t="s">
        <v>23090</v>
      </c>
      <c r="AT3419" s="1" t="s">
        <v>26</v>
      </c>
    </row>
    <row r="3420" spans="1:46" x14ac:dyDescent="0.25">
      <c r="A3420" s="1" t="s">
        <v>21218</v>
      </c>
      <c r="B3420" s="2" t="s">
        <v>23101</v>
      </c>
      <c r="C3420" s="2" t="s">
        <v>23108</v>
      </c>
      <c r="D3420" s="1">
        <v>0</v>
      </c>
      <c r="E3420" s="1">
        <v>1</v>
      </c>
      <c r="F3420" s="1">
        <v>1</v>
      </c>
      <c r="G3420" s="1">
        <v>2</v>
      </c>
      <c r="H3420" s="6">
        <v>0.5</v>
      </c>
      <c r="I3420">
        <v>0</v>
      </c>
      <c r="J3420" s="1">
        <v>32</v>
      </c>
      <c r="K3420" s="1">
        <v>1</v>
      </c>
      <c r="L3420" s="1">
        <v>556</v>
      </c>
      <c r="M3420" s="6">
        <v>0.28000000000000003</v>
      </c>
      <c r="N3420" s="4">
        <v>3500</v>
      </c>
      <c r="O3420" s="4">
        <v>350</v>
      </c>
      <c r="P3420" s="4">
        <v>500</v>
      </c>
      <c r="Q3420" s="3">
        <v>0.35</v>
      </c>
      <c r="R3420" s="1">
        <v>12</v>
      </c>
      <c r="S3420" s="1">
        <v>500</v>
      </c>
      <c r="T3420" s="1">
        <v>45</v>
      </c>
      <c r="U3420" s="1">
        <v>0</v>
      </c>
      <c r="V3420" s="1">
        <v>14</v>
      </c>
      <c r="W3420" s="1">
        <v>0</v>
      </c>
      <c r="X3420" s="1">
        <v>0</v>
      </c>
      <c r="Y3420" s="1">
        <v>1</v>
      </c>
      <c r="Z3420" s="1">
        <v>3</v>
      </c>
      <c r="AA3420" s="1">
        <v>0</v>
      </c>
      <c r="AB3420" s="1">
        <v>0</v>
      </c>
      <c r="AC3420" s="1">
        <v>850</v>
      </c>
      <c r="AD3420" s="1">
        <v>0</v>
      </c>
      <c r="AE3420" s="1">
        <v>0</v>
      </c>
      <c r="AF3420" s="1">
        <v>280</v>
      </c>
      <c r="AG3420" s="1">
        <v>0</v>
      </c>
      <c r="AH3420" s="1">
        <v>110</v>
      </c>
      <c r="AI3420" s="1">
        <v>1240</v>
      </c>
      <c r="AJ3420" s="1" t="s">
        <v>12079</v>
      </c>
      <c r="AK3420" s="1" t="s">
        <v>12080</v>
      </c>
      <c r="AL3420" s="1" t="s">
        <v>12081</v>
      </c>
      <c r="AM3420" s="1" t="s">
        <v>12</v>
      </c>
      <c r="AN3420" s="1" t="s">
        <v>23098</v>
      </c>
      <c r="AO3420" s="1" t="s">
        <v>364</v>
      </c>
      <c r="AP3420" s="1" t="s">
        <v>57</v>
      </c>
      <c r="AQ3420" s="1" t="s">
        <v>25</v>
      </c>
      <c r="AR3420" s="1" t="s">
        <v>19</v>
      </c>
      <c r="AS3420" s="1" t="s">
        <v>23090</v>
      </c>
      <c r="AT3420" s="1" t="s">
        <v>26</v>
      </c>
    </row>
    <row r="3421" spans="1:46" x14ac:dyDescent="0.25">
      <c r="A3421" s="1" t="s">
        <v>21826</v>
      </c>
      <c r="B3421" s="2" t="s">
        <v>23101</v>
      </c>
      <c r="C3421" s="2" t="s">
        <v>23108</v>
      </c>
      <c r="D3421" s="1">
        <v>0</v>
      </c>
      <c r="E3421" s="1">
        <v>2</v>
      </c>
      <c r="F3421" s="1">
        <v>3</v>
      </c>
      <c r="G3421" s="1">
        <v>5</v>
      </c>
      <c r="H3421" s="6">
        <v>0.6</v>
      </c>
      <c r="I3421">
        <v>0</v>
      </c>
      <c r="J3421" s="1">
        <v>29</v>
      </c>
      <c r="K3421" s="1">
        <v>1</v>
      </c>
      <c r="L3421" s="1">
        <v>606</v>
      </c>
      <c r="M3421" s="6">
        <v>0.5</v>
      </c>
      <c r="N3421" s="4">
        <v>2700</v>
      </c>
      <c r="O3421" s="4">
        <v>145</v>
      </c>
      <c r="P3421" s="4">
        <v>300</v>
      </c>
      <c r="Q3421" s="3">
        <v>0.3</v>
      </c>
      <c r="R3421" s="1">
        <v>24</v>
      </c>
      <c r="S3421" s="1">
        <v>300</v>
      </c>
      <c r="T3421" s="1">
        <v>30</v>
      </c>
      <c r="U3421" s="1">
        <v>1</v>
      </c>
      <c r="V3421" s="1">
        <v>14</v>
      </c>
      <c r="W3421" s="1">
        <v>0</v>
      </c>
      <c r="X3421" s="1">
        <v>0</v>
      </c>
      <c r="Y3421" s="1">
        <v>1</v>
      </c>
      <c r="Z3421" s="1">
        <v>2</v>
      </c>
      <c r="AA3421" s="1">
        <v>0</v>
      </c>
      <c r="AB3421" s="1">
        <v>0</v>
      </c>
      <c r="AC3421" s="1">
        <v>316</v>
      </c>
      <c r="AD3421" s="1">
        <v>0</v>
      </c>
      <c r="AE3421" s="1">
        <v>0</v>
      </c>
      <c r="AF3421" s="1">
        <v>900</v>
      </c>
      <c r="AG3421" s="1">
        <v>0</v>
      </c>
      <c r="AH3421" s="1">
        <v>0</v>
      </c>
      <c r="AI3421" s="1">
        <v>1216</v>
      </c>
      <c r="AJ3421" s="1" t="s">
        <v>13697</v>
      </c>
      <c r="AK3421" s="1" t="s">
        <v>13698</v>
      </c>
      <c r="AL3421" s="1" t="s">
        <v>13699</v>
      </c>
      <c r="AM3421" s="1" t="s">
        <v>12</v>
      </c>
      <c r="AN3421" s="1" t="s">
        <v>23098</v>
      </c>
      <c r="AO3421" s="1" t="s">
        <v>86</v>
      </c>
      <c r="AP3421" s="1" t="s">
        <v>57</v>
      </c>
      <c r="AQ3421" s="1" t="s">
        <v>25</v>
      </c>
      <c r="AR3421" s="1" t="s">
        <v>19</v>
      </c>
      <c r="AS3421" s="1" t="s">
        <v>23090</v>
      </c>
      <c r="AT3421" s="1" t="s">
        <v>26</v>
      </c>
    </row>
    <row r="3422" spans="1:46" x14ac:dyDescent="0.25">
      <c r="A3422" s="1" t="s">
        <v>21834</v>
      </c>
      <c r="B3422" s="2" t="s">
        <v>23101</v>
      </c>
      <c r="C3422" s="2" t="s">
        <v>23108</v>
      </c>
      <c r="D3422" s="1">
        <v>0</v>
      </c>
      <c r="E3422" s="1">
        <v>0</v>
      </c>
      <c r="F3422" s="1">
        <v>1</v>
      </c>
      <c r="G3422" s="1">
        <v>1</v>
      </c>
      <c r="H3422" s="6">
        <v>1</v>
      </c>
      <c r="I3422">
        <v>0</v>
      </c>
      <c r="J3422" s="1">
        <v>32</v>
      </c>
      <c r="K3422" s="1">
        <v>1</v>
      </c>
      <c r="L3422" s="1">
        <v>653</v>
      </c>
      <c r="M3422" s="6">
        <v>0.39</v>
      </c>
      <c r="N3422" s="4">
        <v>3000</v>
      </c>
      <c r="O3422" s="4">
        <v>220</v>
      </c>
      <c r="P3422" s="4">
        <v>200</v>
      </c>
      <c r="Q3422" s="3">
        <v>0.25</v>
      </c>
      <c r="R3422" s="1">
        <v>24</v>
      </c>
      <c r="S3422" s="1">
        <v>200</v>
      </c>
      <c r="T3422" s="1">
        <v>14</v>
      </c>
      <c r="U3422" s="1">
        <v>1</v>
      </c>
      <c r="V3422" s="1">
        <v>14</v>
      </c>
      <c r="W3422" s="1">
        <v>0</v>
      </c>
      <c r="X3422" s="1">
        <v>0</v>
      </c>
      <c r="Y3422" s="1">
        <v>0</v>
      </c>
      <c r="Z3422" s="1">
        <v>4</v>
      </c>
      <c r="AA3422" s="1">
        <v>1</v>
      </c>
      <c r="AB3422" s="1">
        <v>0</v>
      </c>
      <c r="AC3422" s="1">
        <v>2189</v>
      </c>
      <c r="AD3422" s="1">
        <v>62</v>
      </c>
      <c r="AE3422" s="1">
        <v>0</v>
      </c>
      <c r="AF3422" s="1">
        <v>0</v>
      </c>
      <c r="AG3422" s="1">
        <v>0</v>
      </c>
      <c r="AH3422" s="1">
        <v>0</v>
      </c>
      <c r="AI3422" s="1">
        <v>2251</v>
      </c>
      <c r="AJ3422" s="1" t="s">
        <v>13720</v>
      </c>
      <c r="AK3422" s="1" t="s">
        <v>13721</v>
      </c>
      <c r="AL3422" s="1" t="s">
        <v>13722</v>
      </c>
      <c r="AM3422" s="1" t="s">
        <v>12</v>
      </c>
      <c r="AN3422" s="1" t="s">
        <v>23098</v>
      </c>
      <c r="AO3422" s="1" t="s">
        <v>86</v>
      </c>
      <c r="AP3422" s="1" t="s">
        <v>57</v>
      </c>
      <c r="AQ3422" s="1" t="s">
        <v>25</v>
      </c>
      <c r="AR3422" s="1" t="s">
        <v>30</v>
      </c>
      <c r="AS3422" s="1" t="s">
        <v>23091</v>
      </c>
      <c r="AT3422" s="1" t="s">
        <v>26</v>
      </c>
    </row>
    <row r="3423" spans="1:46" x14ac:dyDescent="0.25">
      <c r="A3423" s="1" t="s">
        <v>22423</v>
      </c>
      <c r="B3423" s="2" t="s">
        <v>23101</v>
      </c>
      <c r="C3423" s="2" t="s">
        <v>23108</v>
      </c>
      <c r="D3423" s="1">
        <v>0</v>
      </c>
      <c r="E3423" s="1">
        <v>0</v>
      </c>
      <c r="F3423" s="1">
        <v>1</v>
      </c>
      <c r="G3423" s="1">
        <v>1</v>
      </c>
      <c r="H3423" s="6">
        <v>1</v>
      </c>
      <c r="I3423">
        <v>0</v>
      </c>
      <c r="J3423" s="1">
        <v>35</v>
      </c>
      <c r="K3423" s="1">
        <v>1</v>
      </c>
      <c r="L3423" s="1">
        <v>654</v>
      </c>
      <c r="M3423" s="6">
        <v>0.1</v>
      </c>
      <c r="N3423" s="4">
        <v>2400</v>
      </c>
      <c r="O3423" s="4">
        <v>200</v>
      </c>
      <c r="P3423" s="4">
        <v>400</v>
      </c>
      <c r="Q3423" s="3">
        <v>0.25</v>
      </c>
      <c r="R3423" s="1">
        <v>24</v>
      </c>
      <c r="S3423" s="1">
        <v>400</v>
      </c>
      <c r="T3423" s="1">
        <v>40</v>
      </c>
      <c r="U3423" s="1">
        <v>1</v>
      </c>
      <c r="V3423" s="1">
        <v>14</v>
      </c>
      <c r="W3423" s="1">
        <v>0</v>
      </c>
      <c r="X3423" s="1">
        <v>1</v>
      </c>
      <c r="Y3423" s="1">
        <v>0</v>
      </c>
      <c r="Z3423" s="1">
        <v>3</v>
      </c>
      <c r="AA3423" s="1">
        <v>0</v>
      </c>
      <c r="AB3423" s="1">
        <v>0</v>
      </c>
      <c r="AC3423" s="1">
        <v>0</v>
      </c>
      <c r="AD3423" s="1">
        <v>0</v>
      </c>
      <c r="AE3423" s="1">
        <v>0</v>
      </c>
      <c r="AF3423" s="1">
        <v>0</v>
      </c>
      <c r="AG3423" s="1">
        <v>0</v>
      </c>
      <c r="AH3423" s="1">
        <v>0</v>
      </c>
      <c r="AI3423" s="1">
        <v>0</v>
      </c>
      <c r="AJ3423" s="1" t="s">
        <v>6038</v>
      </c>
      <c r="AK3423" s="1" t="s">
        <v>15293</v>
      </c>
      <c r="AL3423" s="1" t="s">
        <v>15294</v>
      </c>
      <c r="AM3423" s="1" t="s">
        <v>12</v>
      </c>
      <c r="AN3423" s="1" t="s">
        <v>23098</v>
      </c>
      <c r="AO3423" s="1" t="s">
        <v>86</v>
      </c>
      <c r="AP3423" s="1" t="s">
        <v>57</v>
      </c>
      <c r="AQ3423" s="1" t="s">
        <v>14</v>
      </c>
      <c r="AR3423" s="1" t="s">
        <v>30</v>
      </c>
      <c r="AS3423" s="1" t="s">
        <v>23090</v>
      </c>
      <c r="AT3423" s="1" t="s">
        <v>26</v>
      </c>
    </row>
    <row r="3424" spans="1:46" x14ac:dyDescent="0.25">
      <c r="A3424" s="1" t="s">
        <v>21837</v>
      </c>
      <c r="B3424" s="2" t="s">
        <v>23101</v>
      </c>
      <c r="C3424" s="2" t="s">
        <v>23108</v>
      </c>
      <c r="D3424" s="1">
        <v>0</v>
      </c>
      <c r="E3424" s="1">
        <v>0</v>
      </c>
      <c r="F3424" s="1">
        <v>1</v>
      </c>
      <c r="G3424" s="1">
        <v>1</v>
      </c>
      <c r="H3424" s="6">
        <v>1</v>
      </c>
      <c r="I3424">
        <v>0</v>
      </c>
      <c r="J3424" s="1">
        <v>25</v>
      </c>
      <c r="K3424" s="1">
        <v>0</v>
      </c>
      <c r="L3424" s="1">
        <v>600</v>
      </c>
      <c r="M3424" s="6">
        <v>0.4</v>
      </c>
      <c r="N3424" s="4">
        <v>1920</v>
      </c>
      <c r="O3424" s="4">
        <v>160</v>
      </c>
      <c r="P3424" s="4">
        <v>300</v>
      </c>
      <c r="Q3424" s="3">
        <v>0.3</v>
      </c>
      <c r="R3424" s="1">
        <v>24</v>
      </c>
      <c r="S3424" s="1">
        <v>300</v>
      </c>
      <c r="T3424" s="1">
        <v>32</v>
      </c>
      <c r="U3424" s="1">
        <v>1</v>
      </c>
      <c r="V3424" s="1">
        <v>14</v>
      </c>
      <c r="W3424" s="1">
        <v>0</v>
      </c>
      <c r="X3424" s="1">
        <v>0</v>
      </c>
      <c r="Y3424" s="1">
        <v>1</v>
      </c>
      <c r="Z3424" s="1">
        <v>1</v>
      </c>
      <c r="AA3424" s="1">
        <v>0</v>
      </c>
      <c r="AB3424" s="1">
        <v>0</v>
      </c>
      <c r="AC3424" s="1">
        <v>0</v>
      </c>
      <c r="AD3424" s="1">
        <v>0</v>
      </c>
      <c r="AE3424" s="1">
        <v>0</v>
      </c>
      <c r="AF3424" s="1">
        <v>934</v>
      </c>
      <c r="AG3424" s="1">
        <v>0</v>
      </c>
      <c r="AH3424" s="1">
        <v>0</v>
      </c>
      <c r="AI3424" s="1">
        <v>934</v>
      </c>
      <c r="AJ3424" s="1" t="s">
        <v>13729</v>
      </c>
      <c r="AK3424" s="1" t="s">
        <v>13730</v>
      </c>
      <c r="AL3424" s="1" t="s">
        <v>13731</v>
      </c>
      <c r="AM3424" s="1" t="s">
        <v>12</v>
      </c>
      <c r="AN3424" s="1" t="s">
        <v>23097</v>
      </c>
      <c r="AO3424" s="1" t="s">
        <v>86</v>
      </c>
      <c r="AP3424" s="1" t="s">
        <v>57</v>
      </c>
      <c r="AQ3424" s="1" t="s">
        <v>25</v>
      </c>
      <c r="AR3424" s="1" t="s">
        <v>19</v>
      </c>
      <c r="AS3424" s="1" t="s">
        <v>23090</v>
      </c>
      <c r="AT3424" s="1" t="s">
        <v>26</v>
      </c>
    </row>
    <row r="3425" spans="1:46" x14ac:dyDescent="0.25">
      <c r="A3425" s="1" t="s">
        <v>21857</v>
      </c>
      <c r="B3425" s="2" t="s">
        <v>23101</v>
      </c>
      <c r="C3425" s="2" t="s">
        <v>23108</v>
      </c>
      <c r="D3425" s="1">
        <v>0</v>
      </c>
      <c r="E3425" s="1">
        <v>0</v>
      </c>
      <c r="F3425" s="1">
        <v>1</v>
      </c>
      <c r="G3425" s="1">
        <v>1</v>
      </c>
      <c r="H3425" s="6">
        <v>1</v>
      </c>
      <c r="I3425">
        <v>0</v>
      </c>
      <c r="J3425" s="1">
        <v>31</v>
      </c>
      <c r="K3425" s="1">
        <v>0</v>
      </c>
      <c r="L3425" s="1">
        <v>614</v>
      </c>
      <c r="M3425" s="6">
        <v>0.81</v>
      </c>
      <c r="N3425" s="4">
        <v>7500</v>
      </c>
      <c r="O3425" s="4">
        <v>650</v>
      </c>
      <c r="P3425" s="4">
        <v>500</v>
      </c>
      <c r="Q3425" s="3">
        <v>0.35</v>
      </c>
      <c r="R3425" s="1">
        <v>12</v>
      </c>
      <c r="S3425" s="1">
        <v>500</v>
      </c>
      <c r="T3425" s="1">
        <v>10</v>
      </c>
      <c r="U3425" s="1">
        <v>1</v>
      </c>
      <c r="V3425" s="1">
        <v>14</v>
      </c>
      <c r="W3425" s="1">
        <v>1</v>
      </c>
      <c r="X3425" s="1">
        <v>0</v>
      </c>
      <c r="Y3425" s="1">
        <v>1</v>
      </c>
      <c r="Z3425" s="1">
        <v>4</v>
      </c>
      <c r="AA3425" s="1">
        <v>1</v>
      </c>
      <c r="AB3425" s="1">
        <v>1</v>
      </c>
      <c r="AC3425" s="1">
        <v>7439</v>
      </c>
      <c r="AD3425" s="1">
        <v>0</v>
      </c>
      <c r="AE3425" s="1">
        <v>5789</v>
      </c>
      <c r="AF3425" s="1">
        <v>0</v>
      </c>
      <c r="AG3425" s="1">
        <v>0</v>
      </c>
      <c r="AH3425" s="1">
        <v>0</v>
      </c>
      <c r="AI3425" s="1">
        <v>13228</v>
      </c>
      <c r="AJ3425" s="1" t="s">
        <v>13784</v>
      </c>
      <c r="AK3425" s="1" t="s">
        <v>13785</v>
      </c>
      <c r="AL3425" s="1" t="s">
        <v>13786</v>
      </c>
      <c r="AM3425" s="1" t="s">
        <v>12</v>
      </c>
      <c r="AN3425" s="1" t="s">
        <v>23097</v>
      </c>
      <c r="AO3425" s="1" t="s">
        <v>86</v>
      </c>
      <c r="AP3425" s="1" t="s">
        <v>86</v>
      </c>
      <c r="AQ3425" s="1" t="s">
        <v>25</v>
      </c>
      <c r="AR3425" s="1" t="s">
        <v>19</v>
      </c>
      <c r="AS3425" s="1" t="s">
        <v>23091</v>
      </c>
      <c r="AT3425" s="1" t="s">
        <v>101</v>
      </c>
    </row>
    <row r="3426" spans="1:46" x14ac:dyDescent="0.25">
      <c r="A3426" s="1" t="s">
        <v>22438</v>
      </c>
      <c r="B3426" s="2" t="s">
        <v>23101</v>
      </c>
      <c r="C3426" s="2" t="s">
        <v>23108</v>
      </c>
      <c r="D3426" s="1">
        <v>0</v>
      </c>
      <c r="E3426" s="1">
        <v>0</v>
      </c>
      <c r="F3426" s="1">
        <v>1</v>
      </c>
      <c r="G3426" s="1">
        <v>1</v>
      </c>
      <c r="H3426" s="6">
        <v>1</v>
      </c>
      <c r="I3426">
        <v>0</v>
      </c>
      <c r="J3426" s="1">
        <v>27</v>
      </c>
      <c r="K3426" s="1">
        <v>1</v>
      </c>
      <c r="L3426" s="1">
        <v>531</v>
      </c>
      <c r="M3426" s="6">
        <v>0.23</v>
      </c>
      <c r="N3426" s="4">
        <v>2000</v>
      </c>
      <c r="O3426" s="4">
        <v>140</v>
      </c>
      <c r="P3426" s="4">
        <v>500</v>
      </c>
      <c r="Q3426" s="3">
        <v>0.3</v>
      </c>
      <c r="R3426" s="1">
        <v>24</v>
      </c>
      <c r="S3426" s="1">
        <v>500</v>
      </c>
      <c r="T3426" s="1">
        <v>45</v>
      </c>
      <c r="U3426" s="1">
        <v>1</v>
      </c>
      <c r="V3426" s="1">
        <v>14</v>
      </c>
      <c r="W3426" s="1">
        <v>0</v>
      </c>
      <c r="X3426" s="1">
        <v>0</v>
      </c>
      <c r="Y3426" s="1">
        <v>1</v>
      </c>
      <c r="Z3426" s="1">
        <v>1</v>
      </c>
      <c r="AA3426" s="1">
        <v>0</v>
      </c>
      <c r="AB3426" s="1">
        <v>0</v>
      </c>
      <c r="AC3426" s="1">
        <v>0</v>
      </c>
      <c r="AD3426" s="1">
        <v>0</v>
      </c>
      <c r="AE3426" s="1">
        <v>0</v>
      </c>
      <c r="AF3426" s="1">
        <v>109</v>
      </c>
      <c r="AG3426" s="1">
        <v>0</v>
      </c>
      <c r="AH3426" s="1">
        <v>0</v>
      </c>
      <c r="AI3426" s="1">
        <v>109</v>
      </c>
      <c r="AJ3426" s="1" t="s">
        <v>15332</v>
      </c>
      <c r="AK3426" s="1" t="s">
        <v>15333</v>
      </c>
      <c r="AL3426" s="1" t="s">
        <v>15334</v>
      </c>
      <c r="AM3426" s="1" t="s">
        <v>12</v>
      </c>
      <c r="AN3426" s="1" t="s">
        <v>23098</v>
      </c>
      <c r="AO3426" s="1" t="s">
        <v>86</v>
      </c>
      <c r="AP3426" s="1" t="s">
        <v>57</v>
      </c>
      <c r="AQ3426" s="1" t="s">
        <v>25</v>
      </c>
      <c r="AR3426" s="1" t="s">
        <v>19</v>
      </c>
      <c r="AS3426" s="1" t="s">
        <v>23090</v>
      </c>
      <c r="AT3426" s="1" t="s">
        <v>26</v>
      </c>
    </row>
    <row r="3427" spans="1:46" x14ac:dyDescent="0.25">
      <c r="A3427" s="1" t="s">
        <v>21263</v>
      </c>
      <c r="B3427" s="2" t="s">
        <v>23101</v>
      </c>
      <c r="C3427" s="2" t="s">
        <v>23108</v>
      </c>
      <c r="D3427" s="1">
        <v>0</v>
      </c>
      <c r="E3427" s="1">
        <v>0</v>
      </c>
      <c r="F3427" s="1">
        <v>1</v>
      </c>
      <c r="G3427" s="1">
        <v>1</v>
      </c>
      <c r="H3427" s="6">
        <v>1</v>
      </c>
      <c r="I3427">
        <v>0</v>
      </c>
      <c r="J3427" s="1">
        <v>50</v>
      </c>
      <c r="K3427" s="1">
        <v>0</v>
      </c>
      <c r="L3427" s="1">
        <v>587</v>
      </c>
      <c r="M3427" s="6">
        <v>0.05</v>
      </c>
      <c r="N3427" s="4">
        <v>2600</v>
      </c>
      <c r="O3427" s="4">
        <v>230</v>
      </c>
      <c r="P3427" s="4">
        <v>200</v>
      </c>
      <c r="Q3427" s="3">
        <v>0.27</v>
      </c>
      <c r="R3427" s="1">
        <v>18</v>
      </c>
      <c r="S3427" s="1">
        <v>200</v>
      </c>
      <c r="T3427" s="1">
        <v>20</v>
      </c>
      <c r="U3427" s="1">
        <v>1</v>
      </c>
      <c r="V3427" s="1">
        <v>14</v>
      </c>
      <c r="W3427" s="1">
        <v>0</v>
      </c>
      <c r="X3427" s="1">
        <v>0</v>
      </c>
      <c r="Y3427" s="1">
        <v>1</v>
      </c>
      <c r="Z3427" s="1">
        <v>3</v>
      </c>
      <c r="AA3427" s="1">
        <v>0</v>
      </c>
      <c r="AB3427" s="1">
        <v>0</v>
      </c>
      <c r="AC3427" s="1">
        <v>0</v>
      </c>
      <c r="AD3427" s="1">
        <v>0</v>
      </c>
      <c r="AE3427" s="1">
        <v>0</v>
      </c>
      <c r="AF3427" s="1">
        <v>0</v>
      </c>
      <c r="AG3427" s="1">
        <v>0</v>
      </c>
      <c r="AH3427" s="1">
        <v>0</v>
      </c>
      <c r="AI3427" s="1">
        <v>0</v>
      </c>
      <c r="AJ3427" s="1" t="s">
        <v>12199</v>
      </c>
      <c r="AK3427" s="1" t="s">
        <v>12200</v>
      </c>
      <c r="AL3427" s="1" t="s">
        <v>12201</v>
      </c>
      <c r="AM3427" s="1" t="s">
        <v>12</v>
      </c>
      <c r="AN3427" s="1" t="s">
        <v>23097</v>
      </c>
      <c r="AO3427" s="1" t="s">
        <v>86</v>
      </c>
      <c r="AP3427" s="1" t="s">
        <v>57</v>
      </c>
      <c r="AQ3427" s="1" t="s">
        <v>25</v>
      </c>
      <c r="AR3427" s="1" t="s">
        <v>19</v>
      </c>
      <c r="AS3427" s="1" t="s">
        <v>23090</v>
      </c>
      <c r="AT3427" s="1" t="s">
        <v>26</v>
      </c>
    </row>
    <row r="3428" spans="1:46" x14ac:dyDescent="0.25">
      <c r="A3428" s="1" t="s">
        <v>23014</v>
      </c>
      <c r="B3428" s="2" t="s">
        <v>23101</v>
      </c>
      <c r="C3428" s="2" t="s">
        <v>23108</v>
      </c>
      <c r="D3428" s="1">
        <v>0</v>
      </c>
      <c r="E3428" s="1">
        <v>0</v>
      </c>
      <c r="F3428" s="1">
        <v>3</v>
      </c>
      <c r="G3428" s="1">
        <v>3</v>
      </c>
      <c r="H3428" s="6">
        <v>1</v>
      </c>
      <c r="I3428">
        <v>0</v>
      </c>
      <c r="J3428" s="1">
        <v>36</v>
      </c>
      <c r="K3428" s="1">
        <v>0</v>
      </c>
      <c r="L3428" s="1">
        <v>531</v>
      </c>
      <c r="M3428" s="6">
        <v>0.06</v>
      </c>
      <c r="N3428" s="4">
        <v>3000</v>
      </c>
      <c r="O3428" s="4">
        <v>250</v>
      </c>
      <c r="P3428" s="4">
        <v>300</v>
      </c>
      <c r="Q3428" s="3">
        <v>0.35</v>
      </c>
      <c r="R3428" s="1">
        <v>24</v>
      </c>
      <c r="S3428" s="1">
        <v>300</v>
      </c>
      <c r="T3428" s="1">
        <v>34</v>
      </c>
      <c r="U3428" s="1">
        <v>1</v>
      </c>
      <c r="V3428" s="1">
        <v>14</v>
      </c>
      <c r="W3428" s="1">
        <v>0</v>
      </c>
      <c r="X3428" s="1">
        <v>0</v>
      </c>
      <c r="Y3428" s="1">
        <v>1</v>
      </c>
      <c r="Z3428" s="1">
        <v>2</v>
      </c>
      <c r="AA3428" s="1">
        <v>0</v>
      </c>
      <c r="AB3428" s="1">
        <v>0</v>
      </c>
      <c r="AC3428" s="1">
        <v>0</v>
      </c>
      <c r="AD3428" s="1">
        <v>0</v>
      </c>
      <c r="AE3428" s="1">
        <v>0</v>
      </c>
      <c r="AF3428" s="1">
        <v>0</v>
      </c>
      <c r="AG3428" s="1">
        <v>0</v>
      </c>
      <c r="AH3428" s="1">
        <v>0</v>
      </c>
      <c r="AI3428" s="1">
        <v>0</v>
      </c>
      <c r="AJ3428" s="1" t="s">
        <v>468</v>
      </c>
      <c r="AK3428" s="1" t="s">
        <v>16862</v>
      </c>
      <c r="AL3428" s="1" t="s">
        <v>16863</v>
      </c>
      <c r="AM3428" s="1" t="s">
        <v>12</v>
      </c>
      <c r="AN3428" s="1" t="s">
        <v>23097</v>
      </c>
      <c r="AO3428" s="1" t="s">
        <v>86</v>
      </c>
      <c r="AP3428" s="1" t="s">
        <v>57</v>
      </c>
      <c r="AQ3428" s="1" t="s">
        <v>25</v>
      </c>
      <c r="AR3428" s="1" t="s">
        <v>19</v>
      </c>
      <c r="AS3428" s="1" t="s">
        <v>23090</v>
      </c>
      <c r="AT3428" s="1" t="s">
        <v>26</v>
      </c>
    </row>
    <row r="3429" spans="1:46" x14ac:dyDescent="0.25">
      <c r="A3429" s="1" t="s">
        <v>17720</v>
      </c>
      <c r="B3429" s="2" t="s">
        <v>23101</v>
      </c>
      <c r="C3429" s="2" t="s">
        <v>23109</v>
      </c>
      <c r="D3429" s="1">
        <v>0</v>
      </c>
      <c r="E3429" s="1">
        <v>0</v>
      </c>
      <c r="F3429" s="1">
        <v>1</v>
      </c>
      <c r="G3429" s="1">
        <v>1</v>
      </c>
      <c r="H3429" s="6">
        <v>1</v>
      </c>
      <c r="I3429">
        <v>0</v>
      </c>
      <c r="J3429" s="1">
        <v>35</v>
      </c>
      <c r="K3429" s="1">
        <v>1</v>
      </c>
      <c r="L3429" s="1">
        <v>578</v>
      </c>
      <c r="M3429" s="6">
        <v>0.51</v>
      </c>
      <c r="N3429" s="4">
        <v>3000</v>
      </c>
      <c r="O3429" s="4">
        <v>220</v>
      </c>
      <c r="P3429" s="4">
        <v>200</v>
      </c>
      <c r="Q3429" s="3">
        <v>0.35</v>
      </c>
      <c r="R3429" s="1">
        <v>24</v>
      </c>
      <c r="S3429" s="1">
        <v>200</v>
      </c>
      <c r="T3429" s="1">
        <v>20</v>
      </c>
      <c r="U3429" s="1">
        <v>1</v>
      </c>
      <c r="V3429" s="1">
        <v>14</v>
      </c>
      <c r="W3429" s="1">
        <v>0</v>
      </c>
      <c r="X3429" s="1">
        <v>0</v>
      </c>
      <c r="Y3429" s="1">
        <v>0</v>
      </c>
      <c r="Z3429" s="1">
        <v>4</v>
      </c>
      <c r="AA3429" s="1">
        <v>1</v>
      </c>
      <c r="AB3429" s="1">
        <v>0</v>
      </c>
      <c r="AC3429" s="1">
        <v>0</v>
      </c>
      <c r="AD3429" s="1">
        <v>0</v>
      </c>
      <c r="AE3429" s="1">
        <v>586</v>
      </c>
      <c r="AF3429" s="1">
        <v>1480</v>
      </c>
      <c r="AG3429" s="1">
        <v>20</v>
      </c>
      <c r="AH3429" s="1">
        <v>0</v>
      </c>
      <c r="AI3429" s="1">
        <v>2086</v>
      </c>
      <c r="AJ3429" s="1" t="s">
        <v>2234</v>
      </c>
      <c r="AK3429" s="1" t="s">
        <v>2235</v>
      </c>
      <c r="AL3429" s="1" t="s">
        <v>2236</v>
      </c>
      <c r="AM3429" s="1" t="s">
        <v>12</v>
      </c>
      <c r="AN3429" s="1" t="s">
        <v>23098</v>
      </c>
      <c r="AO3429" s="1" t="s">
        <v>86</v>
      </c>
      <c r="AP3429" s="1" t="s">
        <v>57</v>
      </c>
      <c r="AQ3429" s="1" t="s">
        <v>25</v>
      </c>
      <c r="AR3429" s="1" t="s">
        <v>30</v>
      </c>
      <c r="AS3429" s="1" t="s">
        <v>23091</v>
      </c>
      <c r="AT3429" s="1" t="s">
        <v>26</v>
      </c>
    </row>
    <row r="3430" spans="1:46" x14ac:dyDescent="0.25">
      <c r="A3430" s="1" t="s">
        <v>19020</v>
      </c>
      <c r="B3430" s="2" t="s">
        <v>23101</v>
      </c>
      <c r="C3430" s="2" t="s">
        <v>23109</v>
      </c>
      <c r="D3430" s="1">
        <v>0</v>
      </c>
      <c r="E3430" s="1">
        <v>1</v>
      </c>
      <c r="F3430" s="1">
        <v>2</v>
      </c>
      <c r="G3430" s="1">
        <v>3</v>
      </c>
      <c r="H3430" s="6">
        <v>0.66666666666666663</v>
      </c>
      <c r="I3430">
        <v>0</v>
      </c>
      <c r="J3430" s="1">
        <v>50</v>
      </c>
      <c r="K3430" s="1">
        <v>1</v>
      </c>
      <c r="L3430" s="1">
        <v>514</v>
      </c>
      <c r="M3430" s="6">
        <v>7.0000000000000007E-2</v>
      </c>
      <c r="N3430" s="4">
        <v>3420</v>
      </c>
      <c r="O3430" s="4">
        <v>285</v>
      </c>
      <c r="P3430" s="4">
        <v>100</v>
      </c>
      <c r="Q3430" s="3">
        <v>0.25</v>
      </c>
      <c r="R3430" s="1">
        <v>12</v>
      </c>
      <c r="S3430" s="1">
        <v>100</v>
      </c>
      <c r="T3430" s="1">
        <v>10</v>
      </c>
      <c r="U3430" s="1">
        <v>1</v>
      </c>
      <c r="V3430" s="1">
        <v>14</v>
      </c>
      <c r="W3430" s="1">
        <v>0</v>
      </c>
      <c r="X3430" s="1">
        <v>0</v>
      </c>
      <c r="Y3430" s="1">
        <v>0</v>
      </c>
      <c r="Z3430" s="1">
        <v>3</v>
      </c>
      <c r="AA3430" s="1">
        <v>1</v>
      </c>
      <c r="AB3430" s="1">
        <v>0</v>
      </c>
      <c r="AC3430" s="1">
        <v>0</v>
      </c>
      <c r="AD3430" s="1">
        <v>38</v>
      </c>
      <c r="AE3430" s="1">
        <v>0</v>
      </c>
      <c r="AF3430" s="1">
        <v>0</v>
      </c>
      <c r="AG3430" s="1">
        <v>0</v>
      </c>
      <c r="AH3430" s="1">
        <v>200</v>
      </c>
      <c r="AI3430" s="1">
        <v>238</v>
      </c>
      <c r="AJ3430" s="1" t="s">
        <v>840</v>
      </c>
      <c r="AK3430" s="1" t="s">
        <v>6039</v>
      </c>
      <c r="AL3430" s="1" t="s">
        <v>6040</v>
      </c>
      <c r="AM3430" s="1" t="s">
        <v>12</v>
      </c>
      <c r="AN3430" s="1" t="s">
        <v>23098</v>
      </c>
      <c r="AO3430" s="1" t="s">
        <v>86</v>
      </c>
      <c r="AP3430" s="1" t="s">
        <v>57</v>
      </c>
      <c r="AQ3430" s="1" t="s">
        <v>25</v>
      </c>
      <c r="AR3430" s="1" t="s">
        <v>30</v>
      </c>
      <c r="AS3430" s="1" t="s">
        <v>23091</v>
      </c>
      <c r="AT3430" s="1" t="s">
        <v>26</v>
      </c>
    </row>
    <row r="3431" spans="1:46" x14ac:dyDescent="0.25">
      <c r="A3431" s="1" t="s">
        <v>23035</v>
      </c>
      <c r="B3431" s="2" t="s">
        <v>23101</v>
      </c>
      <c r="C3431" s="2" t="s">
        <v>23109</v>
      </c>
      <c r="D3431" s="1">
        <v>0</v>
      </c>
      <c r="E3431" s="1">
        <v>0</v>
      </c>
      <c r="F3431" s="1">
        <v>2</v>
      </c>
      <c r="G3431" s="1">
        <v>2</v>
      </c>
      <c r="H3431" s="6">
        <v>1</v>
      </c>
      <c r="I3431">
        <v>1</v>
      </c>
      <c r="J3431" s="1">
        <v>29</v>
      </c>
      <c r="K3431" s="1">
        <v>0</v>
      </c>
      <c r="L3431" s="1">
        <v>629</v>
      </c>
      <c r="M3431" s="6">
        <v>0.23</v>
      </c>
      <c r="N3431" s="4">
        <v>1200</v>
      </c>
      <c r="O3431" s="4">
        <v>160</v>
      </c>
      <c r="P3431" s="4">
        <v>300</v>
      </c>
      <c r="Q3431" s="3">
        <v>0.3</v>
      </c>
      <c r="R3431" s="1">
        <v>18</v>
      </c>
      <c r="S3431" s="1">
        <v>300</v>
      </c>
      <c r="T3431" s="1">
        <v>36</v>
      </c>
      <c r="U3431" s="1">
        <v>1</v>
      </c>
      <c r="V3431" s="1">
        <v>14</v>
      </c>
      <c r="W3431" s="1">
        <v>0</v>
      </c>
      <c r="X3431" s="1">
        <v>0</v>
      </c>
      <c r="Y3431" s="1">
        <v>1</v>
      </c>
      <c r="Z3431" s="1">
        <v>0</v>
      </c>
      <c r="AA3431" s="1">
        <v>1</v>
      </c>
      <c r="AB3431" s="1">
        <v>1</v>
      </c>
      <c r="AC3431" s="1">
        <v>0</v>
      </c>
      <c r="AD3431" s="1">
        <v>0</v>
      </c>
      <c r="AE3431" s="1">
        <v>0</v>
      </c>
      <c r="AF3431" s="1">
        <v>0</v>
      </c>
      <c r="AG3431" s="1">
        <v>0</v>
      </c>
      <c r="AH3431" s="1">
        <v>300</v>
      </c>
      <c r="AI3431" s="1">
        <v>300</v>
      </c>
      <c r="AJ3431" s="1" t="s">
        <v>3654</v>
      </c>
      <c r="AK3431" s="1" t="s">
        <v>16923</v>
      </c>
      <c r="AL3431" s="1" t="s">
        <v>16924</v>
      </c>
      <c r="AM3431" s="1" t="s">
        <v>16</v>
      </c>
      <c r="AN3431" s="1" t="s">
        <v>23097</v>
      </c>
      <c r="AO3431" s="1" t="s">
        <v>86</v>
      </c>
      <c r="AP3431" s="1" t="s">
        <v>57</v>
      </c>
      <c r="AQ3431" s="1" t="s">
        <v>25</v>
      </c>
      <c r="AR3431" s="1" t="s">
        <v>19</v>
      </c>
      <c r="AS3431" s="1" t="s">
        <v>23091</v>
      </c>
      <c r="AT3431" s="1" t="s">
        <v>101</v>
      </c>
    </row>
    <row r="3432" spans="1:46" x14ac:dyDescent="0.25">
      <c r="A3432" s="1" t="s">
        <v>20199</v>
      </c>
      <c r="B3432" s="2" t="s">
        <v>23101</v>
      </c>
      <c r="C3432" s="2" t="s">
        <v>23109</v>
      </c>
      <c r="D3432" s="1">
        <v>0</v>
      </c>
      <c r="E3432" s="1">
        <v>0</v>
      </c>
      <c r="F3432" s="1">
        <v>2</v>
      </c>
      <c r="G3432" s="1">
        <v>2</v>
      </c>
      <c r="H3432" s="6">
        <v>1</v>
      </c>
      <c r="I3432">
        <v>0</v>
      </c>
      <c r="J3432" s="1">
        <v>40</v>
      </c>
      <c r="K3432" s="1">
        <v>1</v>
      </c>
      <c r="L3432" s="1">
        <v>620</v>
      </c>
      <c r="M3432" s="6">
        <v>0.31</v>
      </c>
      <c r="N3432" s="4">
        <v>2760</v>
      </c>
      <c r="O3432" s="4">
        <v>250</v>
      </c>
      <c r="P3432" s="4">
        <v>600</v>
      </c>
      <c r="Q3432" s="3">
        <v>0.26</v>
      </c>
      <c r="R3432" s="1">
        <v>24</v>
      </c>
      <c r="S3432" s="1">
        <v>600</v>
      </c>
      <c r="T3432" s="1">
        <v>75</v>
      </c>
      <c r="U3432" s="1">
        <v>1</v>
      </c>
      <c r="V3432" s="1">
        <v>14</v>
      </c>
      <c r="W3432" s="1">
        <v>0</v>
      </c>
      <c r="X3432" s="1">
        <v>1</v>
      </c>
      <c r="Y3432" s="1">
        <v>0</v>
      </c>
      <c r="Z3432" s="1">
        <v>3</v>
      </c>
      <c r="AA3432" s="1">
        <v>0</v>
      </c>
      <c r="AB3432" s="1">
        <v>0</v>
      </c>
      <c r="AC3432" s="1">
        <v>830</v>
      </c>
      <c r="AD3432" s="1">
        <v>506</v>
      </c>
      <c r="AE3432" s="1">
        <v>0</v>
      </c>
      <c r="AF3432" s="1">
        <v>0</v>
      </c>
      <c r="AG3432" s="1">
        <v>0</v>
      </c>
      <c r="AH3432" s="1">
        <v>0</v>
      </c>
      <c r="AI3432" s="1">
        <v>1336</v>
      </c>
      <c r="AJ3432" s="1" t="s">
        <v>9312</v>
      </c>
      <c r="AK3432" s="1" t="s">
        <v>9313</v>
      </c>
      <c r="AL3432" s="1" t="s">
        <v>9314</v>
      </c>
      <c r="AM3432" s="1" t="s">
        <v>12</v>
      </c>
      <c r="AN3432" s="1" t="s">
        <v>23098</v>
      </c>
      <c r="AO3432" s="1" t="s">
        <v>86</v>
      </c>
      <c r="AP3432" s="1" t="s">
        <v>57</v>
      </c>
      <c r="AQ3432" s="1" t="s">
        <v>14</v>
      </c>
      <c r="AR3432" s="1" t="s">
        <v>30</v>
      </c>
      <c r="AS3432" s="1" t="s">
        <v>23090</v>
      </c>
      <c r="AT3432" s="1" t="s">
        <v>26</v>
      </c>
    </row>
    <row r="3433" spans="1:46" x14ac:dyDescent="0.25">
      <c r="A3433" s="1" t="s">
        <v>19617</v>
      </c>
      <c r="B3433" s="2" t="s">
        <v>23101</v>
      </c>
      <c r="C3433" s="2" t="s">
        <v>23109</v>
      </c>
      <c r="D3433" s="1">
        <v>0</v>
      </c>
      <c r="E3433" s="1">
        <v>0</v>
      </c>
      <c r="F3433" s="1">
        <v>1</v>
      </c>
      <c r="G3433" s="1">
        <v>1</v>
      </c>
      <c r="H3433" s="6">
        <v>1</v>
      </c>
      <c r="I3433">
        <v>0</v>
      </c>
      <c r="J3433" s="1">
        <v>30</v>
      </c>
      <c r="K3433" s="1">
        <v>1</v>
      </c>
      <c r="L3433" s="1">
        <v>631</v>
      </c>
      <c r="M3433" s="6">
        <v>0.4</v>
      </c>
      <c r="N3433" s="4">
        <v>4800</v>
      </c>
      <c r="O3433" s="4">
        <v>400</v>
      </c>
      <c r="P3433" s="4">
        <v>600</v>
      </c>
      <c r="Q3433" s="3">
        <v>0.28999999999999998</v>
      </c>
      <c r="R3433" s="1">
        <v>12</v>
      </c>
      <c r="S3433" s="1">
        <v>600</v>
      </c>
      <c r="T3433" s="1">
        <v>24</v>
      </c>
      <c r="U3433" s="1">
        <v>1</v>
      </c>
      <c r="V3433" s="1">
        <v>14</v>
      </c>
      <c r="W3433" s="1">
        <v>1</v>
      </c>
      <c r="X3433" s="1">
        <v>1</v>
      </c>
      <c r="Y3433" s="1">
        <v>1</v>
      </c>
      <c r="Z3433" s="1">
        <v>0</v>
      </c>
      <c r="AA3433" s="1">
        <v>0</v>
      </c>
      <c r="AB3433" s="1">
        <v>0</v>
      </c>
      <c r="AC3433" s="1">
        <v>0</v>
      </c>
      <c r="AD3433" s="1">
        <v>164</v>
      </c>
      <c r="AE3433" s="1">
        <v>1100</v>
      </c>
      <c r="AF3433" s="1">
        <v>229</v>
      </c>
      <c r="AG3433" s="1">
        <v>64</v>
      </c>
      <c r="AH3433" s="1">
        <v>700</v>
      </c>
      <c r="AI3433" s="1">
        <v>2257</v>
      </c>
      <c r="AJ3433" s="1" t="s">
        <v>7707</v>
      </c>
      <c r="AK3433" s="1" t="s">
        <v>7708</v>
      </c>
      <c r="AL3433" s="1" t="s">
        <v>7709</v>
      </c>
      <c r="AM3433" s="1" t="s">
        <v>12</v>
      </c>
      <c r="AN3433" s="1" t="s">
        <v>23098</v>
      </c>
      <c r="AO3433" s="1" t="s">
        <v>86</v>
      </c>
      <c r="AP3433" s="1" t="s">
        <v>86</v>
      </c>
      <c r="AQ3433" s="1" t="s">
        <v>14</v>
      </c>
      <c r="AR3433" s="1" t="s">
        <v>19</v>
      </c>
      <c r="AS3433" s="1" t="s">
        <v>23090</v>
      </c>
      <c r="AT3433" s="1" t="s">
        <v>26</v>
      </c>
    </row>
    <row r="3434" spans="1:46" x14ac:dyDescent="0.25">
      <c r="A3434" s="1" t="s">
        <v>19496</v>
      </c>
      <c r="B3434" s="2" t="s">
        <v>23101</v>
      </c>
      <c r="C3434" s="2" t="s">
        <v>23109</v>
      </c>
      <c r="D3434" s="1">
        <v>0</v>
      </c>
      <c r="E3434" s="1">
        <v>0</v>
      </c>
      <c r="F3434" s="1">
        <v>1</v>
      </c>
      <c r="G3434" s="1">
        <v>1</v>
      </c>
      <c r="H3434" s="6">
        <v>1</v>
      </c>
      <c r="I3434">
        <v>0</v>
      </c>
      <c r="J3434" s="1">
        <v>28</v>
      </c>
      <c r="K3434" s="1">
        <v>1</v>
      </c>
      <c r="L3434" s="1">
        <v>551</v>
      </c>
      <c r="M3434" s="6">
        <v>0.21</v>
      </c>
      <c r="N3434" s="4">
        <v>2400</v>
      </c>
      <c r="O3434" s="4">
        <v>200</v>
      </c>
      <c r="P3434" s="4">
        <v>200</v>
      </c>
      <c r="Q3434" s="3">
        <v>0.35</v>
      </c>
      <c r="R3434" s="1">
        <v>24</v>
      </c>
      <c r="S3434" s="1">
        <v>200</v>
      </c>
      <c r="T3434" s="1">
        <v>28</v>
      </c>
      <c r="U3434" s="1">
        <v>1</v>
      </c>
      <c r="V3434" s="1">
        <v>14</v>
      </c>
      <c r="W3434" s="1">
        <v>0</v>
      </c>
      <c r="X3434" s="1">
        <v>0</v>
      </c>
      <c r="Y3434" s="1">
        <v>1</v>
      </c>
      <c r="Z3434" s="1">
        <v>1</v>
      </c>
      <c r="AA3434" s="1">
        <v>1</v>
      </c>
      <c r="AB3434" s="1">
        <v>0</v>
      </c>
      <c r="AC3434" s="1">
        <v>0</v>
      </c>
      <c r="AD3434" s="1">
        <v>0</v>
      </c>
      <c r="AE3434" s="1">
        <v>0</v>
      </c>
      <c r="AF3434" s="1">
        <v>270</v>
      </c>
      <c r="AG3434" s="1">
        <v>0</v>
      </c>
      <c r="AH3434" s="1">
        <v>300</v>
      </c>
      <c r="AI3434" s="1">
        <v>570</v>
      </c>
      <c r="AJ3434" s="1" t="s">
        <v>7359</v>
      </c>
      <c r="AK3434" s="1" t="s">
        <v>7360</v>
      </c>
      <c r="AL3434" s="1" t="s">
        <v>7361</v>
      </c>
      <c r="AM3434" s="1" t="s">
        <v>12</v>
      </c>
      <c r="AN3434" s="1" t="s">
        <v>23098</v>
      </c>
      <c r="AO3434" s="1" t="s">
        <v>86</v>
      </c>
      <c r="AP3434" s="1" t="s">
        <v>57</v>
      </c>
      <c r="AQ3434" s="1" t="s">
        <v>25</v>
      </c>
      <c r="AR3434" s="1" t="s">
        <v>19</v>
      </c>
      <c r="AS3434" s="1" t="s">
        <v>23091</v>
      </c>
      <c r="AT3434" s="1" t="s">
        <v>26</v>
      </c>
    </row>
    <row r="3435" spans="1:46" x14ac:dyDescent="0.25">
      <c r="A3435" s="1" t="s">
        <v>20733</v>
      </c>
      <c r="B3435" s="2" t="s">
        <v>23101</v>
      </c>
      <c r="C3435" s="2" t="s">
        <v>23109</v>
      </c>
      <c r="D3435" s="1">
        <v>0</v>
      </c>
      <c r="E3435" s="1">
        <v>0</v>
      </c>
      <c r="F3435" s="1">
        <v>1</v>
      </c>
      <c r="G3435" s="1">
        <v>1</v>
      </c>
      <c r="H3435" s="6">
        <v>1</v>
      </c>
      <c r="I3435">
        <v>0</v>
      </c>
      <c r="J3435" s="1">
        <v>31</v>
      </c>
      <c r="K3435" s="1">
        <v>1</v>
      </c>
      <c r="L3435" s="1">
        <v>0</v>
      </c>
      <c r="M3435" s="6">
        <v>0.36</v>
      </c>
      <c r="N3435" s="4">
        <v>3600</v>
      </c>
      <c r="O3435" s="4">
        <v>300</v>
      </c>
      <c r="P3435" s="4">
        <v>300</v>
      </c>
      <c r="Q3435" s="3">
        <v>0.34</v>
      </c>
      <c r="R3435" s="1">
        <v>12</v>
      </c>
      <c r="S3435" s="1">
        <v>300</v>
      </c>
      <c r="T3435" s="1">
        <v>43</v>
      </c>
      <c r="U3435" s="1">
        <v>1</v>
      </c>
      <c r="V3435" s="1">
        <v>14</v>
      </c>
      <c r="W3435" s="1">
        <v>0</v>
      </c>
      <c r="X3435" s="1">
        <v>1</v>
      </c>
      <c r="Y3435" s="1">
        <v>1</v>
      </c>
      <c r="Z3435" s="1">
        <v>3</v>
      </c>
      <c r="AA3435" s="1">
        <v>0</v>
      </c>
      <c r="AB3435" s="1">
        <v>0</v>
      </c>
      <c r="AC3435" s="1">
        <v>0</v>
      </c>
      <c r="AD3435" s="1">
        <v>0</v>
      </c>
      <c r="AE3435" s="1">
        <v>0</v>
      </c>
      <c r="AF3435" s="1">
        <v>250</v>
      </c>
      <c r="AG3435" s="1">
        <v>0</v>
      </c>
      <c r="AH3435" s="1">
        <v>1100</v>
      </c>
      <c r="AI3435" s="1">
        <v>1350</v>
      </c>
      <c r="AJ3435" s="1" t="s">
        <v>10775</v>
      </c>
      <c r="AK3435" s="1" t="s">
        <v>10776</v>
      </c>
      <c r="AL3435" s="1" t="s">
        <v>10777</v>
      </c>
      <c r="AM3435" s="1" t="s">
        <v>12</v>
      </c>
      <c r="AN3435" s="1" t="s">
        <v>23098</v>
      </c>
      <c r="AO3435" s="1" t="s">
        <v>86</v>
      </c>
      <c r="AP3435" s="1" t="s">
        <v>57</v>
      </c>
      <c r="AQ3435" s="1" t="s">
        <v>14</v>
      </c>
      <c r="AR3435" s="1" t="s">
        <v>19</v>
      </c>
      <c r="AS3435" s="1" t="s">
        <v>23090</v>
      </c>
      <c r="AT3435" s="1" t="s">
        <v>26</v>
      </c>
    </row>
    <row r="3436" spans="1:46" x14ac:dyDescent="0.25">
      <c r="A3436" s="1" t="s">
        <v>19503</v>
      </c>
      <c r="B3436" s="2" t="s">
        <v>23101</v>
      </c>
      <c r="C3436" s="2" t="s">
        <v>23109</v>
      </c>
      <c r="D3436" s="1">
        <v>0</v>
      </c>
      <c r="E3436" s="1">
        <v>0</v>
      </c>
      <c r="F3436" s="1">
        <v>1</v>
      </c>
      <c r="G3436" s="1">
        <v>1</v>
      </c>
      <c r="H3436" s="6">
        <v>1</v>
      </c>
      <c r="I3436">
        <v>1</v>
      </c>
      <c r="J3436" s="1">
        <v>28</v>
      </c>
      <c r="K3436" s="1">
        <v>1</v>
      </c>
      <c r="L3436" s="1">
        <v>600</v>
      </c>
      <c r="M3436" s="6">
        <v>0.75</v>
      </c>
      <c r="N3436" s="4">
        <v>2100</v>
      </c>
      <c r="O3436" s="4">
        <v>160</v>
      </c>
      <c r="P3436" s="4">
        <v>250</v>
      </c>
      <c r="Q3436" s="3">
        <v>0.3</v>
      </c>
      <c r="R3436" s="1">
        <v>24</v>
      </c>
      <c r="S3436" s="1">
        <v>250</v>
      </c>
      <c r="T3436" s="1">
        <v>27</v>
      </c>
      <c r="U3436" s="1">
        <v>1</v>
      </c>
      <c r="V3436" s="1">
        <v>14</v>
      </c>
      <c r="W3436" s="1">
        <v>0</v>
      </c>
      <c r="X3436" s="1">
        <v>0</v>
      </c>
      <c r="Y3436" s="1">
        <v>1</v>
      </c>
      <c r="Z3436" s="1">
        <v>2</v>
      </c>
      <c r="AA3436" s="1">
        <v>0</v>
      </c>
      <c r="AB3436" s="1">
        <v>1</v>
      </c>
      <c r="AC3436" s="1">
        <v>0</v>
      </c>
      <c r="AD3436" s="1">
        <v>0</v>
      </c>
      <c r="AE3436" s="1">
        <v>0</v>
      </c>
      <c r="AF3436" s="1">
        <v>1950</v>
      </c>
      <c r="AG3436" s="1">
        <v>150</v>
      </c>
      <c r="AH3436" s="1">
        <v>0</v>
      </c>
      <c r="AI3436" s="1">
        <v>2100</v>
      </c>
      <c r="AJ3436" s="1" t="s">
        <v>494</v>
      </c>
      <c r="AK3436" s="1" t="e">
        <f ca="1">-생활자금및급하게목돈이필요합니다.(병원비)</f>
        <v>#NAME?</v>
      </c>
      <c r="AL3436" s="1" t="s">
        <v>7381</v>
      </c>
      <c r="AM3436" s="1" t="s">
        <v>16</v>
      </c>
      <c r="AN3436" s="1" t="s">
        <v>23098</v>
      </c>
      <c r="AO3436" s="1" t="s">
        <v>86</v>
      </c>
      <c r="AP3436" s="1" t="s">
        <v>57</v>
      </c>
      <c r="AQ3436" s="1" t="s">
        <v>25</v>
      </c>
      <c r="AR3436" s="1" t="s">
        <v>19</v>
      </c>
      <c r="AS3436" s="1" t="s">
        <v>23090</v>
      </c>
      <c r="AT3436" s="1" t="s">
        <v>101</v>
      </c>
    </row>
    <row r="3437" spans="1:46" x14ac:dyDescent="0.25">
      <c r="A3437" s="1" t="s">
        <v>22471</v>
      </c>
      <c r="B3437" s="2" t="s">
        <v>23101</v>
      </c>
      <c r="C3437" s="2" t="s">
        <v>23109</v>
      </c>
      <c r="D3437" s="1">
        <v>0</v>
      </c>
      <c r="E3437" s="1">
        <v>0</v>
      </c>
      <c r="F3437" s="1">
        <v>1</v>
      </c>
      <c r="G3437" s="1">
        <v>1</v>
      </c>
      <c r="H3437" s="6">
        <v>1</v>
      </c>
      <c r="I3437">
        <v>1</v>
      </c>
      <c r="J3437" s="1">
        <v>30</v>
      </c>
      <c r="K3437" s="1">
        <v>1</v>
      </c>
      <c r="L3437" s="1">
        <v>515</v>
      </c>
      <c r="M3437" s="6">
        <v>0.93</v>
      </c>
      <c r="N3437" s="4">
        <v>1500</v>
      </c>
      <c r="O3437" s="4">
        <v>110</v>
      </c>
      <c r="P3437" s="4">
        <v>100</v>
      </c>
      <c r="Q3437" s="3">
        <v>0.35</v>
      </c>
      <c r="R3437" s="1">
        <v>6</v>
      </c>
      <c r="S3437" s="1">
        <v>100</v>
      </c>
      <c r="T3437" s="1">
        <v>1</v>
      </c>
      <c r="U3437" s="1">
        <v>1</v>
      </c>
      <c r="V3437" s="1">
        <v>14</v>
      </c>
      <c r="W3437" s="1">
        <v>0</v>
      </c>
      <c r="X3437" s="1">
        <v>0</v>
      </c>
      <c r="Y3437" s="1">
        <v>1</v>
      </c>
      <c r="Z3437" s="1">
        <v>3</v>
      </c>
      <c r="AA3437" s="1">
        <v>0</v>
      </c>
      <c r="AB3437" s="1">
        <v>1</v>
      </c>
      <c r="AC3437" s="1">
        <v>0</v>
      </c>
      <c r="AD3437" s="1">
        <v>0</v>
      </c>
      <c r="AE3437" s="1">
        <v>0</v>
      </c>
      <c r="AF3437" s="1">
        <v>800</v>
      </c>
      <c r="AG3437" s="1">
        <v>110</v>
      </c>
      <c r="AH3437" s="1">
        <v>650</v>
      </c>
      <c r="AI3437" s="1">
        <v>1560</v>
      </c>
      <c r="AJ3437" s="1" t="s">
        <v>15420</v>
      </c>
      <c r="AK3437" s="1" t="s">
        <v>15421</v>
      </c>
      <c r="AL3437" s="1" t="s">
        <v>15422</v>
      </c>
      <c r="AM3437" s="1" t="s">
        <v>16</v>
      </c>
      <c r="AN3437" s="1" t="s">
        <v>23098</v>
      </c>
      <c r="AO3437" s="1" t="s">
        <v>86</v>
      </c>
      <c r="AP3437" s="1" t="s">
        <v>57</v>
      </c>
      <c r="AQ3437" s="1" t="s">
        <v>25</v>
      </c>
      <c r="AR3437" s="1" t="s">
        <v>19</v>
      </c>
      <c r="AS3437" s="1" t="s">
        <v>23090</v>
      </c>
      <c r="AT3437" s="1" t="s">
        <v>101</v>
      </c>
    </row>
    <row r="3438" spans="1:46" x14ac:dyDescent="0.25">
      <c r="A3438" s="1" t="s">
        <v>17758</v>
      </c>
      <c r="B3438" s="2" t="s">
        <v>23101</v>
      </c>
      <c r="C3438" s="2" t="s">
        <v>23109</v>
      </c>
      <c r="D3438" s="1">
        <v>0</v>
      </c>
      <c r="E3438" s="1">
        <v>0</v>
      </c>
      <c r="F3438" s="1">
        <v>3</v>
      </c>
      <c r="G3438" s="1">
        <v>3</v>
      </c>
      <c r="H3438" s="6">
        <v>1</v>
      </c>
      <c r="I3438">
        <v>0</v>
      </c>
      <c r="J3438" s="1">
        <v>36</v>
      </c>
      <c r="K3438" s="1">
        <v>0</v>
      </c>
      <c r="L3438" s="1">
        <v>564</v>
      </c>
      <c r="M3438" s="6">
        <v>0.02</v>
      </c>
      <c r="N3438" s="4">
        <v>3000</v>
      </c>
      <c r="O3438" s="4">
        <v>250</v>
      </c>
      <c r="P3438" s="4">
        <v>100</v>
      </c>
      <c r="Q3438" s="3">
        <v>0.3</v>
      </c>
      <c r="R3438" s="1">
        <v>24</v>
      </c>
      <c r="S3438" s="1">
        <v>100</v>
      </c>
      <c r="T3438" s="1">
        <v>14</v>
      </c>
      <c r="U3438" s="1">
        <v>1</v>
      </c>
      <c r="V3438" s="1">
        <v>14</v>
      </c>
      <c r="W3438" s="1">
        <v>0</v>
      </c>
      <c r="X3438" s="1">
        <v>0</v>
      </c>
      <c r="Y3438" s="1">
        <v>1</v>
      </c>
      <c r="Z3438" s="1">
        <v>2</v>
      </c>
      <c r="AA3438" s="1">
        <v>0</v>
      </c>
      <c r="AB3438" s="1">
        <v>0</v>
      </c>
      <c r="AC3438" s="1">
        <v>0</v>
      </c>
      <c r="AD3438" s="1">
        <v>0</v>
      </c>
      <c r="AE3438" s="1">
        <v>0</v>
      </c>
      <c r="AF3438" s="1">
        <v>0</v>
      </c>
      <c r="AG3438" s="1">
        <v>0</v>
      </c>
      <c r="AH3438" s="1">
        <v>0</v>
      </c>
      <c r="AI3438" s="1">
        <v>0</v>
      </c>
      <c r="AJ3438" s="1" t="s">
        <v>2348</v>
      </c>
      <c r="AK3438" s="1" t="s">
        <v>2349</v>
      </c>
      <c r="AL3438" s="1" t="s">
        <v>2350</v>
      </c>
      <c r="AM3438" s="1" t="s">
        <v>12</v>
      </c>
      <c r="AN3438" s="1" t="s">
        <v>23097</v>
      </c>
      <c r="AO3438" s="1" t="s">
        <v>86</v>
      </c>
      <c r="AP3438" s="1" t="s">
        <v>57</v>
      </c>
      <c r="AQ3438" s="1" t="s">
        <v>25</v>
      </c>
      <c r="AR3438" s="1" t="s">
        <v>19</v>
      </c>
      <c r="AS3438" s="1" t="s">
        <v>23090</v>
      </c>
      <c r="AT3438" s="1" t="s">
        <v>26</v>
      </c>
    </row>
    <row r="3439" spans="1:46" x14ac:dyDescent="0.25">
      <c r="A3439" s="1" t="s">
        <v>19049</v>
      </c>
      <c r="B3439" s="2" t="s">
        <v>23101</v>
      </c>
      <c r="C3439" s="2" t="s">
        <v>23109</v>
      </c>
      <c r="D3439" s="1">
        <v>0</v>
      </c>
      <c r="E3439" s="1">
        <v>0</v>
      </c>
      <c r="F3439" s="1">
        <v>1</v>
      </c>
      <c r="G3439" s="1">
        <v>1</v>
      </c>
      <c r="H3439" s="6">
        <v>1</v>
      </c>
      <c r="I3439">
        <v>0</v>
      </c>
      <c r="J3439" s="1">
        <v>28</v>
      </c>
      <c r="K3439" s="1">
        <v>0</v>
      </c>
      <c r="L3439" s="1">
        <v>600</v>
      </c>
      <c r="M3439" s="6">
        <v>0.48</v>
      </c>
      <c r="N3439" s="4">
        <v>2100</v>
      </c>
      <c r="O3439" s="4">
        <v>150</v>
      </c>
      <c r="P3439" s="4">
        <v>100</v>
      </c>
      <c r="Q3439" s="3">
        <v>0.35</v>
      </c>
      <c r="R3439" s="1">
        <v>6</v>
      </c>
      <c r="S3439" s="1">
        <v>100</v>
      </c>
      <c r="T3439" s="1">
        <v>5</v>
      </c>
      <c r="U3439" s="1">
        <v>1</v>
      </c>
      <c r="V3439" s="1">
        <v>14</v>
      </c>
      <c r="W3439" s="1">
        <v>0</v>
      </c>
      <c r="X3439" s="1">
        <v>0</v>
      </c>
      <c r="Y3439" s="1">
        <v>1</v>
      </c>
      <c r="Z3439" s="1">
        <v>4</v>
      </c>
      <c r="AA3439" s="1">
        <v>1</v>
      </c>
      <c r="AB3439" s="1">
        <v>0</v>
      </c>
      <c r="AC3439" s="1">
        <v>630</v>
      </c>
      <c r="AD3439" s="1">
        <v>0</v>
      </c>
      <c r="AE3439" s="1">
        <v>0</v>
      </c>
      <c r="AF3439" s="1">
        <v>640</v>
      </c>
      <c r="AG3439" s="1">
        <v>0</v>
      </c>
      <c r="AH3439" s="1">
        <v>0</v>
      </c>
      <c r="AI3439" s="1">
        <v>1270</v>
      </c>
      <c r="AJ3439" s="1" t="s">
        <v>373</v>
      </c>
      <c r="AK3439" s="1" t="s">
        <v>6123</v>
      </c>
      <c r="AL3439" s="1" t="s">
        <v>6124</v>
      </c>
      <c r="AM3439" s="1" t="s">
        <v>12</v>
      </c>
      <c r="AN3439" s="1" t="s">
        <v>23097</v>
      </c>
      <c r="AO3439" s="1" t="s">
        <v>86</v>
      </c>
      <c r="AP3439" s="1" t="s">
        <v>57</v>
      </c>
      <c r="AQ3439" s="1" t="s">
        <v>25</v>
      </c>
      <c r="AR3439" s="1" t="s">
        <v>19</v>
      </c>
      <c r="AS3439" s="1" t="s">
        <v>23091</v>
      </c>
      <c r="AT3439" s="1" t="s">
        <v>26</v>
      </c>
    </row>
    <row r="3440" spans="1:46" x14ac:dyDescent="0.25">
      <c r="A3440" s="1" t="s">
        <v>20755</v>
      </c>
      <c r="B3440" s="2" t="s">
        <v>23101</v>
      </c>
      <c r="C3440" s="2" t="s">
        <v>23109</v>
      </c>
      <c r="D3440" s="1">
        <v>0</v>
      </c>
      <c r="E3440" s="1">
        <v>0</v>
      </c>
      <c r="F3440" s="1">
        <v>1</v>
      </c>
      <c r="G3440" s="1">
        <v>1</v>
      </c>
      <c r="H3440" s="6">
        <v>1</v>
      </c>
      <c r="I3440">
        <v>0</v>
      </c>
      <c r="J3440" s="1">
        <v>30</v>
      </c>
      <c r="K3440" s="1">
        <v>1</v>
      </c>
      <c r="L3440" s="1">
        <v>569</v>
      </c>
      <c r="M3440" s="6">
        <v>0.35</v>
      </c>
      <c r="N3440" s="4">
        <v>2000</v>
      </c>
      <c r="O3440" s="4">
        <v>150</v>
      </c>
      <c r="P3440" s="4">
        <v>200</v>
      </c>
      <c r="Q3440" s="3">
        <v>0.3</v>
      </c>
      <c r="R3440" s="1">
        <v>24</v>
      </c>
      <c r="S3440" s="1">
        <v>200</v>
      </c>
      <c r="T3440" s="1">
        <v>28</v>
      </c>
      <c r="U3440" s="1">
        <v>1</v>
      </c>
      <c r="V3440" s="1">
        <v>14</v>
      </c>
      <c r="W3440" s="1">
        <v>0</v>
      </c>
      <c r="X3440" s="1">
        <v>0</v>
      </c>
      <c r="Y3440" s="1">
        <v>1</v>
      </c>
      <c r="Z3440" s="1">
        <v>0</v>
      </c>
      <c r="AA3440" s="1">
        <v>0</v>
      </c>
      <c r="AB3440" s="1">
        <v>0</v>
      </c>
      <c r="AC3440" s="1">
        <v>0</v>
      </c>
      <c r="AD3440" s="1">
        <v>0</v>
      </c>
      <c r="AE3440" s="1">
        <v>0</v>
      </c>
      <c r="AF3440" s="1">
        <v>800</v>
      </c>
      <c r="AG3440" s="1">
        <v>0</v>
      </c>
      <c r="AH3440" s="1">
        <v>0</v>
      </c>
      <c r="AI3440" s="1">
        <v>800</v>
      </c>
      <c r="AJ3440" s="1" t="s">
        <v>10835</v>
      </c>
      <c r="AK3440" s="1" t="s">
        <v>10836</v>
      </c>
      <c r="AL3440" s="1" t="s">
        <v>10837</v>
      </c>
      <c r="AM3440" s="1" t="s">
        <v>12</v>
      </c>
      <c r="AN3440" s="1" t="s">
        <v>23098</v>
      </c>
      <c r="AO3440" s="1" t="s">
        <v>86</v>
      </c>
      <c r="AP3440" s="1" t="s">
        <v>57</v>
      </c>
      <c r="AQ3440" s="1" t="s">
        <v>25</v>
      </c>
      <c r="AR3440" s="1" t="s">
        <v>19</v>
      </c>
      <c r="AS3440" s="1" t="s">
        <v>23090</v>
      </c>
      <c r="AT3440" s="1" t="s">
        <v>26</v>
      </c>
    </row>
    <row r="3441" spans="1:46" x14ac:dyDescent="0.25">
      <c r="A3441" s="1" t="s">
        <v>22301</v>
      </c>
      <c r="B3441" s="2" t="s">
        <v>23101</v>
      </c>
      <c r="C3441" s="2" t="s">
        <v>23109</v>
      </c>
      <c r="D3441" s="1">
        <v>0</v>
      </c>
      <c r="E3441" s="1">
        <v>0</v>
      </c>
      <c r="F3441" s="1">
        <v>1</v>
      </c>
      <c r="G3441" s="1">
        <v>1</v>
      </c>
      <c r="H3441" s="6">
        <v>1</v>
      </c>
      <c r="I3441">
        <v>0</v>
      </c>
      <c r="J3441" s="1">
        <v>37</v>
      </c>
      <c r="K3441" s="1">
        <v>0</v>
      </c>
      <c r="L3441" s="1">
        <v>705</v>
      </c>
      <c r="M3441" s="6">
        <v>0.53</v>
      </c>
      <c r="N3441" s="4">
        <v>3500</v>
      </c>
      <c r="O3441" s="4">
        <v>290</v>
      </c>
      <c r="P3441" s="4">
        <v>760</v>
      </c>
      <c r="Q3441" s="3">
        <v>0.25</v>
      </c>
      <c r="R3441" s="1">
        <v>24</v>
      </c>
      <c r="S3441" s="1">
        <v>760</v>
      </c>
      <c r="T3441" s="1">
        <v>67</v>
      </c>
      <c r="U3441" s="1">
        <v>0</v>
      </c>
      <c r="V3441" s="1">
        <v>14</v>
      </c>
      <c r="W3441" s="1">
        <v>0</v>
      </c>
      <c r="X3441" s="1">
        <v>0</v>
      </c>
      <c r="Y3441" s="1">
        <v>1</v>
      </c>
      <c r="Z3441" s="1">
        <v>0</v>
      </c>
      <c r="AA3441" s="1">
        <v>1</v>
      </c>
      <c r="AB3441" s="1">
        <v>0</v>
      </c>
      <c r="AC3441" s="1">
        <v>1405</v>
      </c>
      <c r="AD3441" s="1">
        <v>0</v>
      </c>
      <c r="AE3441" s="1">
        <v>0</v>
      </c>
      <c r="AF3441" s="1">
        <v>99</v>
      </c>
      <c r="AG3441" s="1">
        <v>0</v>
      </c>
      <c r="AH3441" s="1">
        <v>1051</v>
      </c>
      <c r="AI3441" s="1">
        <v>2555</v>
      </c>
      <c r="AJ3441" s="1" t="s">
        <v>14954</v>
      </c>
      <c r="AK3441" s="1" t="s">
        <v>14955</v>
      </c>
      <c r="AL3441" s="1" t="s">
        <v>14956</v>
      </c>
      <c r="AM3441" s="1" t="s">
        <v>12</v>
      </c>
      <c r="AN3441" s="1" t="s">
        <v>23097</v>
      </c>
      <c r="AO3441" s="1" t="s">
        <v>364</v>
      </c>
      <c r="AP3441" s="1" t="s">
        <v>57</v>
      </c>
      <c r="AQ3441" s="1" t="s">
        <v>25</v>
      </c>
      <c r="AR3441" s="1" t="s">
        <v>19</v>
      </c>
      <c r="AS3441" s="1" t="s">
        <v>23091</v>
      </c>
      <c r="AT3441" s="1" t="s">
        <v>26</v>
      </c>
    </row>
    <row r="3442" spans="1:46" x14ac:dyDescent="0.25">
      <c r="A3442" s="1" t="s">
        <v>19056</v>
      </c>
      <c r="B3442" s="2" t="s">
        <v>23101</v>
      </c>
      <c r="C3442" s="2" t="s">
        <v>23109</v>
      </c>
      <c r="D3442" s="1">
        <v>0</v>
      </c>
      <c r="E3442" s="1">
        <v>1</v>
      </c>
      <c r="F3442" s="1">
        <v>1</v>
      </c>
      <c r="G3442" s="1">
        <v>2</v>
      </c>
      <c r="H3442" s="6">
        <v>0.5</v>
      </c>
      <c r="I3442">
        <v>0</v>
      </c>
      <c r="J3442" s="1">
        <v>26</v>
      </c>
      <c r="K3442" s="1">
        <v>0</v>
      </c>
      <c r="L3442" s="1">
        <v>600</v>
      </c>
      <c r="M3442" s="6">
        <v>0.65</v>
      </c>
      <c r="N3442" s="4">
        <v>3300</v>
      </c>
      <c r="O3442" s="4">
        <v>250</v>
      </c>
      <c r="P3442" s="4">
        <v>300</v>
      </c>
      <c r="Q3442" s="3">
        <v>0.3</v>
      </c>
      <c r="R3442" s="1">
        <v>6</v>
      </c>
      <c r="S3442" s="1">
        <v>300</v>
      </c>
      <c r="T3442" s="1">
        <v>43</v>
      </c>
      <c r="U3442" s="1">
        <v>1</v>
      </c>
      <c r="V3442" s="1">
        <v>14</v>
      </c>
      <c r="W3442" s="1">
        <v>0</v>
      </c>
      <c r="X3442" s="1">
        <v>1</v>
      </c>
      <c r="Y3442" s="1">
        <v>1</v>
      </c>
      <c r="Z3442" s="1">
        <v>1</v>
      </c>
      <c r="AA3442" s="1">
        <v>1</v>
      </c>
      <c r="AB3442" s="1">
        <v>0</v>
      </c>
      <c r="AC3442" s="1">
        <v>0</v>
      </c>
      <c r="AD3442" s="1">
        <v>0</v>
      </c>
      <c r="AE3442" s="1">
        <v>0</v>
      </c>
      <c r="AF3442" s="1">
        <v>1300</v>
      </c>
      <c r="AG3442" s="1">
        <v>0</v>
      </c>
      <c r="AH3442" s="1">
        <v>700</v>
      </c>
      <c r="AI3442" s="1">
        <v>2000</v>
      </c>
      <c r="AJ3442" s="1" t="s">
        <v>6142</v>
      </c>
      <c r="AK3442" s="1" t="s">
        <v>6143</v>
      </c>
      <c r="AL3442" s="1" t="s">
        <v>6144</v>
      </c>
      <c r="AM3442" s="1" t="s">
        <v>12</v>
      </c>
      <c r="AN3442" s="1" t="s">
        <v>23097</v>
      </c>
      <c r="AO3442" s="1" t="s">
        <v>86</v>
      </c>
      <c r="AP3442" s="1" t="s">
        <v>57</v>
      </c>
      <c r="AQ3442" s="1" t="s">
        <v>14</v>
      </c>
      <c r="AR3442" s="1" t="s">
        <v>19</v>
      </c>
      <c r="AS3442" s="1" t="s">
        <v>23091</v>
      </c>
      <c r="AT3442" s="1" t="s">
        <v>26</v>
      </c>
    </row>
    <row r="3443" spans="1:46" x14ac:dyDescent="0.25">
      <c r="A3443" s="1" t="s">
        <v>19068</v>
      </c>
      <c r="B3443" s="2" t="s">
        <v>23101</v>
      </c>
      <c r="C3443" s="2" t="s">
        <v>23109</v>
      </c>
      <c r="D3443" s="1">
        <v>0</v>
      </c>
      <c r="E3443" s="1">
        <v>0</v>
      </c>
      <c r="F3443" s="1">
        <v>1</v>
      </c>
      <c r="G3443" s="1">
        <v>1</v>
      </c>
      <c r="H3443" s="6">
        <v>1</v>
      </c>
      <c r="I3443">
        <v>1</v>
      </c>
      <c r="J3443" s="1">
        <v>32</v>
      </c>
      <c r="K3443" s="1">
        <v>0</v>
      </c>
      <c r="L3443" s="1">
        <v>796</v>
      </c>
      <c r="M3443" s="6">
        <v>0.13</v>
      </c>
      <c r="N3443" s="4">
        <v>2400</v>
      </c>
      <c r="O3443" s="4">
        <v>200</v>
      </c>
      <c r="P3443" s="4">
        <v>300</v>
      </c>
      <c r="Q3443" s="3">
        <v>0.2</v>
      </c>
      <c r="R3443" s="1">
        <v>12</v>
      </c>
      <c r="S3443" s="1">
        <v>300</v>
      </c>
      <c r="T3443" s="1">
        <v>38</v>
      </c>
      <c r="U3443" s="1">
        <v>1</v>
      </c>
      <c r="V3443" s="1">
        <v>14</v>
      </c>
      <c r="W3443" s="1">
        <v>0</v>
      </c>
      <c r="X3443" s="1">
        <v>1</v>
      </c>
      <c r="Y3443" s="1">
        <v>1</v>
      </c>
      <c r="Z3443" s="1">
        <v>0</v>
      </c>
      <c r="AA3443" s="1">
        <v>1</v>
      </c>
      <c r="AB3443" s="1">
        <v>1</v>
      </c>
      <c r="AC3443" s="1">
        <v>0</v>
      </c>
      <c r="AD3443" s="1">
        <v>0</v>
      </c>
      <c r="AE3443" s="1">
        <v>0</v>
      </c>
      <c r="AF3443" s="1">
        <v>0</v>
      </c>
      <c r="AG3443" s="1">
        <v>10</v>
      </c>
      <c r="AH3443" s="1">
        <v>0</v>
      </c>
      <c r="AI3443" s="1">
        <v>10</v>
      </c>
      <c r="AJ3443" s="1" t="s">
        <v>6174</v>
      </c>
      <c r="AK3443" s="1" t="s">
        <v>6175</v>
      </c>
      <c r="AL3443" s="1" t="s">
        <v>6176</v>
      </c>
      <c r="AM3443" s="1" t="s">
        <v>16</v>
      </c>
      <c r="AN3443" s="1" t="s">
        <v>23097</v>
      </c>
      <c r="AO3443" s="1" t="s">
        <v>86</v>
      </c>
      <c r="AP3443" s="1" t="s">
        <v>57</v>
      </c>
      <c r="AQ3443" s="1" t="s">
        <v>14</v>
      </c>
      <c r="AR3443" s="1" t="s">
        <v>19</v>
      </c>
      <c r="AS3443" s="1" t="s">
        <v>23091</v>
      </c>
      <c r="AT3443" s="1" t="s">
        <v>101</v>
      </c>
    </row>
    <row r="3444" spans="1:46" x14ac:dyDescent="0.25">
      <c r="A3444" s="1" t="s">
        <v>21350</v>
      </c>
      <c r="B3444" s="2" t="s">
        <v>23076</v>
      </c>
      <c r="C3444" s="2" t="s">
        <v>23104</v>
      </c>
      <c r="D3444" s="1">
        <v>2</v>
      </c>
      <c r="E3444" s="1">
        <v>0</v>
      </c>
      <c r="F3444" s="1">
        <v>2</v>
      </c>
      <c r="G3444" s="1">
        <v>4</v>
      </c>
      <c r="H3444" s="6">
        <v>0.5</v>
      </c>
      <c r="I3444">
        <v>0</v>
      </c>
      <c r="J3444" s="1">
        <v>28</v>
      </c>
      <c r="K3444" s="1">
        <v>0</v>
      </c>
      <c r="L3444" s="1">
        <v>359</v>
      </c>
      <c r="M3444" s="6">
        <v>0.19</v>
      </c>
      <c r="N3444" s="4">
        <v>2400</v>
      </c>
      <c r="O3444" s="4">
        <v>200</v>
      </c>
      <c r="P3444" s="4">
        <v>200</v>
      </c>
      <c r="Q3444" s="3">
        <v>0.36</v>
      </c>
      <c r="R3444" s="1">
        <v>12</v>
      </c>
      <c r="S3444" s="1">
        <v>200</v>
      </c>
      <c r="T3444" s="1">
        <v>1</v>
      </c>
      <c r="U3444" s="1">
        <v>0</v>
      </c>
      <c r="V3444" s="1">
        <v>13</v>
      </c>
      <c r="W3444" s="1">
        <v>0</v>
      </c>
      <c r="X3444" s="1">
        <v>1</v>
      </c>
      <c r="Y3444" s="1">
        <v>1</v>
      </c>
      <c r="Z3444" s="1">
        <v>2</v>
      </c>
      <c r="AA3444" s="1">
        <v>0</v>
      </c>
      <c r="AB3444" s="1">
        <v>1</v>
      </c>
      <c r="AC3444" s="1">
        <v>0</v>
      </c>
      <c r="AD3444" s="1">
        <v>0</v>
      </c>
      <c r="AE3444" s="1">
        <v>0</v>
      </c>
      <c r="AF3444" s="1">
        <v>0</v>
      </c>
      <c r="AG3444" s="1">
        <v>46</v>
      </c>
      <c r="AH3444" s="1">
        <v>300</v>
      </c>
      <c r="AI3444" s="1">
        <v>346</v>
      </c>
      <c r="AJ3444" s="1" t="s">
        <v>2750</v>
      </c>
      <c r="AK3444" s="1" t="s">
        <v>12414</v>
      </c>
      <c r="AL3444" s="1" t="s">
        <v>12415</v>
      </c>
      <c r="AM3444" s="1" t="s">
        <v>12</v>
      </c>
      <c r="AN3444" s="1" t="s">
        <v>23097</v>
      </c>
      <c r="AO3444" s="1" t="s">
        <v>364</v>
      </c>
      <c r="AP3444" s="1" t="s">
        <v>57</v>
      </c>
      <c r="AQ3444" s="1" t="s">
        <v>14</v>
      </c>
      <c r="AR3444" s="1" t="s">
        <v>19</v>
      </c>
      <c r="AS3444" s="1" t="s">
        <v>23090</v>
      </c>
      <c r="AT3444" s="1" t="s">
        <v>101</v>
      </c>
    </row>
    <row r="3445" spans="1:46" x14ac:dyDescent="0.25">
      <c r="A3445" s="1" t="s">
        <v>17086</v>
      </c>
      <c r="B3445" s="2" t="s">
        <v>23076</v>
      </c>
      <c r="C3445" s="2" t="s">
        <v>23105</v>
      </c>
      <c r="D3445" s="1">
        <v>0</v>
      </c>
      <c r="E3445" s="1">
        <v>1</v>
      </c>
      <c r="F3445" s="1">
        <v>3</v>
      </c>
      <c r="G3445" s="1">
        <v>4</v>
      </c>
      <c r="H3445" s="6">
        <v>0.75</v>
      </c>
      <c r="I3445">
        <v>0</v>
      </c>
      <c r="J3445" s="1">
        <v>32</v>
      </c>
      <c r="K3445" s="1">
        <v>0</v>
      </c>
      <c r="L3445" s="1">
        <v>616</v>
      </c>
      <c r="M3445" s="6">
        <v>0.57999999999999996</v>
      </c>
      <c r="N3445" s="4">
        <v>3500</v>
      </c>
      <c r="O3445" s="4">
        <v>250</v>
      </c>
      <c r="P3445" s="4">
        <v>400</v>
      </c>
      <c r="Q3445" s="3">
        <v>0.3</v>
      </c>
      <c r="R3445" s="1">
        <v>12</v>
      </c>
      <c r="S3445" s="1">
        <v>400</v>
      </c>
      <c r="T3445" s="1">
        <v>23</v>
      </c>
      <c r="U3445" s="1">
        <v>0</v>
      </c>
      <c r="V3445" s="1">
        <v>13</v>
      </c>
      <c r="W3445" s="1">
        <v>0</v>
      </c>
      <c r="X3445" s="1">
        <v>0</v>
      </c>
      <c r="Y3445" s="1">
        <v>1</v>
      </c>
      <c r="Z3445" s="1">
        <v>1</v>
      </c>
      <c r="AA3445" s="1">
        <v>0</v>
      </c>
      <c r="AB3445" s="1">
        <v>0</v>
      </c>
      <c r="AC3445" s="1">
        <v>1907</v>
      </c>
      <c r="AD3445" s="1">
        <v>0</v>
      </c>
      <c r="AE3445" s="1">
        <v>0</v>
      </c>
      <c r="AF3445" s="1">
        <v>315</v>
      </c>
      <c r="AG3445" s="1">
        <v>300</v>
      </c>
      <c r="AH3445" s="1">
        <v>300</v>
      </c>
      <c r="AI3445" s="1">
        <v>2822</v>
      </c>
      <c r="AJ3445" s="1" t="s">
        <v>220</v>
      </c>
      <c r="AK3445" s="1" t="s">
        <v>221</v>
      </c>
      <c r="AL3445" s="1" t="s">
        <v>222</v>
      </c>
      <c r="AM3445" s="1" t="s">
        <v>12</v>
      </c>
      <c r="AN3445" s="1" t="s">
        <v>23097</v>
      </c>
      <c r="AO3445" s="1" t="s">
        <v>364</v>
      </c>
      <c r="AP3445" s="1" t="s">
        <v>57</v>
      </c>
      <c r="AQ3445" s="1" t="s">
        <v>25</v>
      </c>
      <c r="AR3445" s="1" t="s">
        <v>19</v>
      </c>
      <c r="AS3445" s="1" t="s">
        <v>23090</v>
      </c>
      <c r="AT3445" s="1" t="s">
        <v>26</v>
      </c>
    </row>
    <row r="3446" spans="1:46" x14ac:dyDescent="0.25">
      <c r="A3446" s="1" t="s">
        <v>18488</v>
      </c>
      <c r="B3446" s="2" t="s">
        <v>23076</v>
      </c>
      <c r="C3446" s="2" t="s">
        <v>23105</v>
      </c>
      <c r="D3446" s="1">
        <v>1</v>
      </c>
      <c r="E3446" s="1">
        <v>2</v>
      </c>
      <c r="F3446" s="1">
        <v>1</v>
      </c>
      <c r="G3446" s="1">
        <v>4</v>
      </c>
      <c r="H3446" s="6">
        <v>0.25</v>
      </c>
      <c r="I3446">
        <v>1</v>
      </c>
      <c r="J3446" s="1">
        <v>35</v>
      </c>
      <c r="K3446" s="1">
        <v>1</v>
      </c>
      <c r="L3446" s="1">
        <v>680</v>
      </c>
      <c r="M3446" s="6">
        <v>0.68</v>
      </c>
      <c r="N3446" s="4">
        <v>2500</v>
      </c>
      <c r="O3446" s="4">
        <v>200</v>
      </c>
      <c r="P3446" s="4">
        <v>320</v>
      </c>
      <c r="Q3446" s="3">
        <v>0.36</v>
      </c>
      <c r="R3446" s="1">
        <v>24</v>
      </c>
      <c r="S3446" s="1">
        <v>320</v>
      </c>
      <c r="T3446" s="1">
        <v>52</v>
      </c>
      <c r="U3446" s="1">
        <v>0</v>
      </c>
      <c r="V3446" s="1">
        <v>13</v>
      </c>
      <c r="W3446" s="1">
        <v>0</v>
      </c>
      <c r="X3446" s="1">
        <v>0</v>
      </c>
      <c r="Y3446" s="1">
        <v>1</v>
      </c>
      <c r="Z3446" s="1">
        <v>3</v>
      </c>
      <c r="AA3446" s="1">
        <v>0</v>
      </c>
      <c r="AB3446" s="1">
        <v>1</v>
      </c>
      <c r="AC3446" s="1">
        <v>0</v>
      </c>
      <c r="AD3446" s="1">
        <v>0</v>
      </c>
      <c r="AE3446" s="1">
        <v>0</v>
      </c>
      <c r="AF3446" s="1">
        <v>500</v>
      </c>
      <c r="AG3446" s="1">
        <v>70</v>
      </c>
      <c r="AH3446" s="1">
        <v>1500</v>
      </c>
      <c r="AI3446" s="1">
        <v>2070</v>
      </c>
      <c r="AJ3446" s="1" t="s">
        <v>4495</v>
      </c>
      <c r="AK3446" s="1" t="s">
        <v>4496</v>
      </c>
      <c r="AL3446" s="1" t="s">
        <v>4497</v>
      </c>
      <c r="AM3446" s="1" t="s">
        <v>16</v>
      </c>
      <c r="AN3446" s="1" t="s">
        <v>23098</v>
      </c>
      <c r="AO3446" s="1" t="s">
        <v>364</v>
      </c>
      <c r="AP3446" s="1" t="s">
        <v>57</v>
      </c>
      <c r="AQ3446" s="1" t="s">
        <v>25</v>
      </c>
      <c r="AR3446" s="1" t="s">
        <v>19</v>
      </c>
      <c r="AS3446" s="1" t="s">
        <v>23090</v>
      </c>
      <c r="AT3446" s="1" t="s">
        <v>101</v>
      </c>
    </row>
    <row r="3447" spans="1:46" x14ac:dyDescent="0.25">
      <c r="A3447" s="1" t="s">
        <v>21998</v>
      </c>
      <c r="B3447" s="2" t="s">
        <v>23076</v>
      </c>
      <c r="C3447" s="2" t="s">
        <v>23105</v>
      </c>
      <c r="D3447" s="1">
        <v>0</v>
      </c>
      <c r="E3447" s="1">
        <v>0</v>
      </c>
      <c r="F3447" s="1">
        <v>1</v>
      </c>
      <c r="G3447" s="1">
        <v>1</v>
      </c>
      <c r="H3447" s="6">
        <v>1</v>
      </c>
      <c r="I3447">
        <v>0</v>
      </c>
      <c r="J3447" s="1">
        <v>33</v>
      </c>
      <c r="K3447" s="1">
        <v>1</v>
      </c>
      <c r="L3447" s="1">
        <v>668</v>
      </c>
      <c r="M3447" s="6">
        <v>0.11</v>
      </c>
      <c r="N3447" s="4">
        <v>3000</v>
      </c>
      <c r="O3447" s="4">
        <v>228</v>
      </c>
      <c r="P3447" s="4">
        <v>210</v>
      </c>
      <c r="Q3447" s="3">
        <v>0.2</v>
      </c>
      <c r="R3447" s="1">
        <v>24</v>
      </c>
      <c r="S3447" s="1">
        <v>210</v>
      </c>
      <c r="T3447" s="1">
        <v>5</v>
      </c>
      <c r="U3447" s="1">
        <v>1</v>
      </c>
      <c r="V3447" s="1">
        <v>13</v>
      </c>
      <c r="W3447" s="1">
        <v>0</v>
      </c>
      <c r="X3447" s="1">
        <v>0</v>
      </c>
      <c r="Y3447" s="1">
        <v>0</v>
      </c>
      <c r="Z3447" s="1">
        <v>2</v>
      </c>
      <c r="AA3447" s="1">
        <v>0</v>
      </c>
      <c r="AB3447" s="1">
        <v>0</v>
      </c>
      <c r="AC3447" s="1">
        <v>500</v>
      </c>
      <c r="AD3447" s="1">
        <v>0</v>
      </c>
      <c r="AE3447" s="1">
        <v>0</v>
      </c>
      <c r="AF3447" s="1">
        <v>0</v>
      </c>
      <c r="AG3447" s="1">
        <v>0</v>
      </c>
      <c r="AH3447" s="1">
        <v>0</v>
      </c>
      <c r="AI3447" s="1">
        <v>500</v>
      </c>
      <c r="AJ3447" s="1" t="s">
        <v>1134</v>
      </c>
      <c r="AK3447" s="1" t="s">
        <v>14129</v>
      </c>
      <c r="AL3447" s="1" t="s">
        <v>14130</v>
      </c>
      <c r="AM3447" s="1" t="s">
        <v>12</v>
      </c>
      <c r="AN3447" s="1" t="s">
        <v>23098</v>
      </c>
      <c r="AO3447" s="1" t="s">
        <v>86</v>
      </c>
      <c r="AP3447" s="1" t="s">
        <v>57</v>
      </c>
      <c r="AQ3447" s="1" t="s">
        <v>25</v>
      </c>
      <c r="AR3447" s="1" t="s">
        <v>30</v>
      </c>
      <c r="AS3447" s="1" t="s">
        <v>23090</v>
      </c>
      <c r="AT3447" s="1" t="s">
        <v>26</v>
      </c>
    </row>
    <row r="3448" spans="1:46" x14ac:dyDescent="0.25">
      <c r="A3448" s="1" t="s">
        <v>19336</v>
      </c>
      <c r="B3448" s="2" t="s">
        <v>23076</v>
      </c>
      <c r="C3448" s="2" t="s">
        <v>23107</v>
      </c>
      <c r="D3448" s="1">
        <v>0</v>
      </c>
      <c r="E3448" s="1">
        <v>0</v>
      </c>
      <c r="F3448" s="1">
        <v>1</v>
      </c>
      <c r="G3448" s="1">
        <v>1</v>
      </c>
      <c r="H3448" s="6">
        <v>1</v>
      </c>
      <c r="I3448">
        <v>0</v>
      </c>
      <c r="J3448" s="1">
        <v>53</v>
      </c>
      <c r="K3448" s="1">
        <v>0</v>
      </c>
      <c r="L3448" s="1">
        <v>673</v>
      </c>
      <c r="M3448" s="6">
        <v>0.27</v>
      </c>
      <c r="N3448" s="4">
        <v>5000</v>
      </c>
      <c r="O3448" s="4">
        <v>400</v>
      </c>
      <c r="P3448" s="4">
        <v>500</v>
      </c>
      <c r="Q3448" s="3">
        <v>0.32</v>
      </c>
      <c r="R3448" s="1">
        <v>24</v>
      </c>
      <c r="S3448" s="1">
        <v>500</v>
      </c>
      <c r="T3448" s="1">
        <v>78</v>
      </c>
      <c r="U3448" s="1">
        <v>1</v>
      </c>
      <c r="V3448" s="1">
        <v>13</v>
      </c>
      <c r="W3448" s="1">
        <v>1</v>
      </c>
      <c r="X3448" s="1">
        <v>1</v>
      </c>
      <c r="Y3448" s="1">
        <v>0</v>
      </c>
      <c r="Z3448" s="1">
        <v>3</v>
      </c>
      <c r="AA3448" s="1">
        <v>0</v>
      </c>
      <c r="AB3448" s="1">
        <v>0</v>
      </c>
      <c r="AC3448" s="1">
        <v>0</v>
      </c>
      <c r="AD3448" s="1">
        <v>77</v>
      </c>
      <c r="AE3448" s="1">
        <v>0</v>
      </c>
      <c r="AF3448" s="1">
        <v>522</v>
      </c>
      <c r="AG3448" s="1">
        <v>161</v>
      </c>
      <c r="AH3448" s="1">
        <v>800</v>
      </c>
      <c r="AI3448" s="1">
        <v>1560</v>
      </c>
      <c r="AJ3448" s="1" t="s">
        <v>6898</v>
      </c>
      <c r="AK3448" s="1" t="s">
        <v>6899</v>
      </c>
      <c r="AL3448" s="1" t="s">
        <v>6900</v>
      </c>
      <c r="AM3448" s="1" t="s">
        <v>12</v>
      </c>
      <c r="AN3448" s="1" t="s">
        <v>23097</v>
      </c>
      <c r="AO3448" s="1" t="s">
        <v>86</v>
      </c>
      <c r="AP3448" s="1" t="s">
        <v>86</v>
      </c>
      <c r="AQ3448" s="1" t="s">
        <v>14</v>
      </c>
      <c r="AR3448" s="1" t="s">
        <v>30</v>
      </c>
      <c r="AS3448" s="1" t="s">
        <v>23090</v>
      </c>
      <c r="AT3448" s="1" t="s">
        <v>26</v>
      </c>
    </row>
    <row r="3449" spans="1:46" x14ac:dyDescent="0.25">
      <c r="A3449" s="1" t="s">
        <v>18744</v>
      </c>
      <c r="B3449" s="2" t="s">
        <v>23076</v>
      </c>
      <c r="C3449" s="2" t="s">
        <v>23107</v>
      </c>
      <c r="D3449" s="1">
        <v>2</v>
      </c>
      <c r="E3449" s="1">
        <v>0</v>
      </c>
      <c r="F3449" s="1">
        <v>2</v>
      </c>
      <c r="G3449" s="1">
        <v>4</v>
      </c>
      <c r="H3449" s="6">
        <v>0.5</v>
      </c>
      <c r="I3449">
        <v>0</v>
      </c>
      <c r="J3449" s="1">
        <v>31</v>
      </c>
      <c r="K3449" s="1">
        <v>1</v>
      </c>
      <c r="L3449" s="1">
        <v>745</v>
      </c>
      <c r="M3449" s="6">
        <v>0.24</v>
      </c>
      <c r="N3449" s="4">
        <v>2400</v>
      </c>
      <c r="O3449" s="4">
        <v>200</v>
      </c>
      <c r="P3449" s="4">
        <v>500</v>
      </c>
      <c r="Q3449" s="3">
        <v>0.3</v>
      </c>
      <c r="R3449" s="1">
        <v>18</v>
      </c>
      <c r="S3449" s="1">
        <v>500</v>
      </c>
      <c r="T3449" s="1">
        <v>50</v>
      </c>
      <c r="U3449" s="1">
        <v>0</v>
      </c>
      <c r="V3449" s="1">
        <v>13</v>
      </c>
      <c r="W3449" s="1">
        <v>0</v>
      </c>
      <c r="X3449" s="1">
        <v>0</v>
      </c>
      <c r="Y3449" s="1">
        <v>1</v>
      </c>
      <c r="Z3449" s="1">
        <v>3</v>
      </c>
      <c r="AA3449" s="1">
        <v>0</v>
      </c>
      <c r="AB3449" s="1">
        <v>0</v>
      </c>
      <c r="AC3449" s="1">
        <v>425</v>
      </c>
      <c r="AD3449" s="1">
        <v>0</v>
      </c>
      <c r="AE3449" s="1">
        <v>0</v>
      </c>
      <c r="AF3449" s="1">
        <v>0</v>
      </c>
      <c r="AG3449" s="1">
        <v>0</v>
      </c>
      <c r="AH3449" s="1">
        <v>0</v>
      </c>
      <c r="AI3449" s="1">
        <v>425</v>
      </c>
      <c r="AJ3449" s="1" t="s">
        <v>5229</v>
      </c>
      <c r="AK3449" s="1" t="s">
        <v>5230</v>
      </c>
      <c r="AL3449" s="1" t="s">
        <v>5231</v>
      </c>
      <c r="AM3449" s="1" t="s">
        <v>12</v>
      </c>
      <c r="AN3449" s="1" t="s">
        <v>23098</v>
      </c>
      <c r="AO3449" s="1" t="s">
        <v>364</v>
      </c>
      <c r="AP3449" s="1" t="s">
        <v>57</v>
      </c>
      <c r="AQ3449" s="1" t="s">
        <v>25</v>
      </c>
      <c r="AR3449" s="1" t="s">
        <v>19</v>
      </c>
      <c r="AS3449" s="1" t="s">
        <v>23090</v>
      </c>
      <c r="AT3449" s="1" t="s">
        <v>26</v>
      </c>
    </row>
    <row r="3450" spans="1:46" x14ac:dyDescent="0.25">
      <c r="A3450" s="1" t="s">
        <v>18133</v>
      </c>
      <c r="B3450" s="2" t="s">
        <v>23076</v>
      </c>
      <c r="C3450" s="2" t="s">
        <v>23107</v>
      </c>
      <c r="D3450" s="1">
        <v>2</v>
      </c>
      <c r="E3450" s="1">
        <v>2</v>
      </c>
      <c r="F3450" s="1">
        <v>4</v>
      </c>
      <c r="G3450" s="1">
        <v>8</v>
      </c>
      <c r="H3450" s="6">
        <v>0.5</v>
      </c>
      <c r="I3450">
        <v>0</v>
      </c>
      <c r="J3450" s="1">
        <v>38</v>
      </c>
      <c r="K3450" s="1">
        <v>0</v>
      </c>
      <c r="L3450" s="1">
        <v>647</v>
      </c>
      <c r="M3450" s="6">
        <v>0.45</v>
      </c>
      <c r="N3450" s="4">
        <v>1440</v>
      </c>
      <c r="O3450" s="4">
        <v>120</v>
      </c>
      <c r="P3450" s="4">
        <v>200</v>
      </c>
      <c r="Q3450" s="3">
        <v>0.28000000000000003</v>
      </c>
      <c r="R3450" s="1">
        <v>18</v>
      </c>
      <c r="S3450" s="1">
        <v>200</v>
      </c>
      <c r="T3450" s="1">
        <v>10</v>
      </c>
      <c r="U3450" s="1">
        <v>1</v>
      </c>
      <c r="V3450" s="1">
        <v>13</v>
      </c>
      <c r="W3450" s="1">
        <v>0</v>
      </c>
      <c r="X3450" s="1">
        <v>0</v>
      </c>
      <c r="Y3450" s="1">
        <v>0</v>
      </c>
      <c r="Z3450" s="1">
        <v>3</v>
      </c>
      <c r="AA3450" s="1">
        <v>0</v>
      </c>
      <c r="AB3450" s="1">
        <v>0</v>
      </c>
      <c r="AC3450" s="1">
        <v>466</v>
      </c>
      <c r="AD3450" s="1">
        <v>0</v>
      </c>
      <c r="AE3450" s="1">
        <v>0</v>
      </c>
      <c r="AF3450" s="1">
        <v>479</v>
      </c>
      <c r="AG3450" s="1">
        <v>0</v>
      </c>
      <c r="AH3450" s="1">
        <v>0</v>
      </c>
      <c r="AI3450" s="1">
        <v>945</v>
      </c>
      <c r="AJ3450" s="1" t="s">
        <v>3453</v>
      </c>
      <c r="AK3450" s="1" t="s">
        <v>3454</v>
      </c>
      <c r="AL3450" s="1" t="s">
        <v>3455</v>
      </c>
      <c r="AM3450" s="1" t="s">
        <v>12</v>
      </c>
      <c r="AN3450" s="1" t="s">
        <v>23097</v>
      </c>
      <c r="AO3450" s="1" t="s">
        <v>86</v>
      </c>
      <c r="AP3450" s="1" t="s">
        <v>57</v>
      </c>
      <c r="AQ3450" s="1" t="s">
        <v>25</v>
      </c>
      <c r="AR3450" s="1" t="s">
        <v>30</v>
      </c>
      <c r="AS3450" s="1" t="s">
        <v>23090</v>
      </c>
      <c r="AT3450" s="1" t="s">
        <v>26</v>
      </c>
    </row>
    <row r="3451" spans="1:46" x14ac:dyDescent="0.25">
      <c r="A3451" s="1" t="s">
        <v>19090</v>
      </c>
      <c r="B3451" s="2" t="s">
        <v>23073</v>
      </c>
      <c r="C3451" s="2" t="s">
        <v>23104</v>
      </c>
      <c r="D3451" s="1">
        <v>1</v>
      </c>
      <c r="E3451" s="1">
        <v>1</v>
      </c>
      <c r="F3451" s="1">
        <v>2</v>
      </c>
      <c r="G3451" s="1">
        <v>4</v>
      </c>
      <c r="H3451" s="6">
        <v>0.5</v>
      </c>
      <c r="I3451">
        <v>1</v>
      </c>
      <c r="J3451" s="1">
        <v>32</v>
      </c>
      <c r="K3451" s="1">
        <v>0</v>
      </c>
      <c r="L3451" s="1">
        <v>740</v>
      </c>
      <c r="M3451" s="6">
        <v>0</v>
      </c>
      <c r="N3451" s="4">
        <v>2000</v>
      </c>
      <c r="O3451" s="4">
        <v>150</v>
      </c>
      <c r="P3451" s="4">
        <v>200</v>
      </c>
      <c r="Q3451" s="3">
        <v>0.2</v>
      </c>
      <c r="R3451" s="1">
        <v>24</v>
      </c>
      <c r="S3451" s="1">
        <v>200</v>
      </c>
      <c r="T3451" s="1">
        <v>10</v>
      </c>
      <c r="U3451" s="1">
        <v>0</v>
      </c>
      <c r="V3451" s="1">
        <v>13</v>
      </c>
      <c r="W3451" s="1">
        <v>0</v>
      </c>
      <c r="X3451" s="1">
        <v>1</v>
      </c>
      <c r="Y3451" s="1">
        <v>1</v>
      </c>
      <c r="Z3451" s="1">
        <v>2</v>
      </c>
      <c r="AA3451" s="1">
        <v>0</v>
      </c>
      <c r="AB3451" s="1">
        <v>1</v>
      </c>
      <c r="AC3451" s="1">
        <v>0</v>
      </c>
      <c r="AD3451" s="1">
        <v>0</v>
      </c>
      <c r="AE3451" s="1">
        <v>0</v>
      </c>
      <c r="AF3451" s="1">
        <v>0</v>
      </c>
      <c r="AG3451" s="1">
        <v>0</v>
      </c>
      <c r="AH3451" s="1">
        <v>200</v>
      </c>
      <c r="AI3451" s="1">
        <v>200</v>
      </c>
      <c r="AJ3451" s="1" t="s">
        <v>6214</v>
      </c>
      <c r="AK3451" s="1" t="s">
        <v>6215</v>
      </c>
      <c r="AL3451" s="1" t="s">
        <v>11</v>
      </c>
      <c r="AM3451" s="1" t="s">
        <v>16</v>
      </c>
      <c r="AN3451" s="1" t="s">
        <v>23097</v>
      </c>
      <c r="AO3451" s="1" t="s">
        <v>364</v>
      </c>
      <c r="AP3451" s="1" t="s">
        <v>57</v>
      </c>
      <c r="AQ3451" s="1" t="s">
        <v>14</v>
      </c>
      <c r="AR3451" s="1" t="s">
        <v>19</v>
      </c>
      <c r="AS3451" s="1" t="s">
        <v>23090</v>
      </c>
      <c r="AT3451" s="1" t="s">
        <v>101</v>
      </c>
    </row>
    <row r="3452" spans="1:46" x14ac:dyDescent="0.25">
      <c r="A3452" s="1" t="s">
        <v>22531</v>
      </c>
      <c r="B3452" s="2" t="s">
        <v>23073</v>
      </c>
      <c r="C3452" s="2" t="s">
        <v>23104</v>
      </c>
      <c r="D3452" s="1">
        <v>2</v>
      </c>
      <c r="E3452" s="1">
        <v>0</v>
      </c>
      <c r="F3452" s="1">
        <v>5</v>
      </c>
      <c r="G3452" s="1">
        <v>7</v>
      </c>
      <c r="H3452" s="6">
        <v>0.7142857142857143</v>
      </c>
      <c r="I3452">
        <v>0</v>
      </c>
      <c r="J3452" s="1">
        <v>38</v>
      </c>
      <c r="K3452" s="1">
        <v>1</v>
      </c>
      <c r="L3452" s="1">
        <v>250</v>
      </c>
      <c r="M3452" s="6">
        <v>0.51</v>
      </c>
      <c r="N3452" s="4">
        <v>2400</v>
      </c>
      <c r="O3452" s="4">
        <v>160</v>
      </c>
      <c r="P3452" s="4">
        <v>500</v>
      </c>
      <c r="Q3452" s="3">
        <v>0.39</v>
      </c>
      <c r="R3452" s="1">
        <v>24</v>
      </c>
      <c r="S3452" s="1">
        <v>500</v>
      </c>
      <c r="T3452" s="1">
        <v>24</v>
      </c>
      <c r="U3452" s="1">
        <v>1</v>
      </c>
      <c r="V3452" s="1">
        <v>13</v>
      </c>
      <c r="W3452" s="1">
        <v>0</v>
      </c>
      <c r="X3452" s="1">
        <v>0</v>
      </c>
      <c r="Y3452" s="1">
        <v>1</v>
      </c>
      <c r="Z3452" s="1">
        <v>2</v>
      </c>
      <c r="AA3452" s="1">
        <v>0</v>
      </c>
      <c r="AB3452" s="1">
        <v>0</v>
      </c>
      <c r="AC3452" s="1">
        <v>54</v>
      </c>
      <c r="AD3452" s="1">
        <v>0</v>
      </c>
      <c r="AE3452" s="1">
        <v>540</v>
      </c>
      <c r="AF3452" s="1">
        <v>0</v>
      </c>
      <c r="AG3452" s="1">
        <v>0</v>
      </c>
      <c r="AH3452" s="1">
        <v>500</v>
      </c>
      <c r="AI3452" s="1">
        <v>1094</v>
      </c>
      <c r="AJ3452" s="1" t="s">
        <v>15548</v>
      </c>
      <c r="AK3452" s="1" t="s">
        <v>15549</v>
      </c>
      <c r="AL3452" s="1" t="s">
        <v>15550</v>
      </c>
      <c r="AM3452" s="1" t="s">
        <v>12</v>
      </c>
      <c r="AN3452" s="1" t="s">
        <v>23098</v>
      </c>
      <c r="AO3452" s="1" t="s">
        <v>86</v>
      </c>
      <c r="AP3452" s="1" t="s">
        <v>57</v>
      </c>
      <c r="AQ3452" s="1" t="s">
        <v>25</v>
      </c>
      <c r="AR3452" s="1" t="s">
        <v>19</v>
      </c>
      <c r="AS3452" s="1" t="s">
        <v>23090</v>
      </c>
      <c r="AT3452" s="1" t="s">
        <v>26</v>
      </c>
    </row>
    <row r="3453" spans="1:46" x14ac:dyDescent="0.25">
      <c r="A3453" s="1" t="s">
        <v>20271</v>
      </c>
      <c r="B3453" s="2" t="s">
        <v>23073</v>
      </c>
      <c r="C3453" s="2" t="s">
        <v>23104</v>
      </c>
      <c r="D3453" s="1">
        <v>1</v>
      </c>
      <c r="E3453" s="1">
        <v>5</v>
      </c>
      <c r="F3453" s="1">
        <v>5</v>
      </c>
      <c r="G3453" s="1">
        <v>11</v>
      </c>
      <c r="H3453" s="6">
        <v>0.45454545454545453</v>
      </c>
      <c r="I3453">
        <v>0</v>
      </c>
      <c r="J3453" s="1">
        <v>34</v>
      </c>
      <c r="K3453" s="1">
        <v>0</v>
      </c>
      <c r="L3453" s="1">
        <v>665</v>
      </c>
      <c r="M3453" s="6">
        <v>0.16</v>
      </c>
      <c r="N3453" s="4">
        <v>3500</v>
      </c>
      <c r="O3453" s="4">
        <v>310</v>
      </c>
      <c r="P3453" s="4">
        <v>600</v>
      </c>
      <c r="Q3453" s="3">
        <v>0.28000000000000003</v>
      </c>
      <c r="R3453" s="1">
        <v>24</v>
      </c>
      <c r="S3453" s="1">
        <v>600</v>
      </c>
      <c r="T3453" s="1">
        <v>41</v>
      </c>
      <c r="U3453" s="1">
        <v>1</v>
      </c>
      <c r="V3453" s="1">
        <v>13</v>
      </c>
      <c r="W3453" s="1">
        <v>0</v>
      </c>
      <c r="X3453" s="1">
        <v>1</v>
      </c>
      <c r="Y3453" s="1">
        <v>1</v>
      </c>
      <c r="Z3453" s="1">
        <v>3</v>
      </c>
      <c r="AA3453" s="1">
        <v>0</v>
      </c>
      <c r="AB3453" s="1">
        <v>0</v>
      </c>
      <c r="AC3453" s="1">
        <v>0</v>
      </c>
      <c r="AD3453" s="1">
        <v>0</v>
      </c>
      <c r="AE3453" s="1">
        <v>470</v>
      </c>
      <c r="AF3453" s="1">
        <v>0</v>
      </c>
      <c r="AG3453" s="1">
        <v>5</v>
      </c>
      <c r="AH3453" s="1">
        <v>0</v>
      </c>
      <c r="AI3453" s="1">
        <v>475</v>
      </c>
      <c r="AJ3453" s="1" t="s">
        <v>9483</v>
      </c>
      <c r="AK3453" s="1" t="s">
        <v>9484</v>
      </c>
      <c r="AL3453" s="1" t="s">
        <v>9485</v>
      </c>
      <c r="AM3453" s="1" t="s">
        <v>12</v>
      </c>
      <c r="AN3453" s="1" t="s">
        <v>23097</v>
      </c>
      <c r="AO3453" s="1" t="s">
        <v>86</v>
      </c>
      <c r="AP3453" s="1" t="s">
        <v>57</v>
      </c>
      <c r="AQ3453" s="1" t="s">
        <v>14</v>
      </c>
      <c r="AR3453" s="1" t="s">
        <v>19</v>
      </c>
      <c r="AS3453" s="1" t="s">
        <v>23090</v>
      </c>
      <c r="AT3453" s="1" t="s">
        <v>26</v>
      </c>
    </row>
    <row r="3454" spans="1:46" x14ac:dyDescent="0.25">
      <c r="A3454" s="1" t="s">
        <v>19691</v>
      </c>
      <c r="B3454" s="2" t="s">
        <v>23073</v>
      </c>
      <c r="C3454" s="2" t="s">
        <v>23104</v>
      </c>
      <c r="D3454" s="1">
        <v>1</v>
      </c>
      <c r="E3454" s="1">
        <v>1</v>
      </c>
      <c r="F3454" s="1">
        <v>2</v>
      </c>
      <c r="G3454" s="1">
        <v>4</v>
      </c>
      <c r="H3454" s="6">
        <v>0.5</v>
      </c>
      <c r="I3454">
        <v>1</v>
      </c>
      <c r="J3454" s="1">
        <v>32</v>
      </c>
      <c r="K3454" s="1">
        <v>0</v>
      </c>
      <c r="L3454" s="1">
        <v>740</v>
      </c>
      <c r="M3454" s="6">
        <v>0.14000000000000001</v>
      </c>
      <c r="N3454" s="4">
        <v>2000</v>
      </c>
      <c r="O3454" s="4">
        <v>150</v>
      </c>
      <c r="P3454" s="4">
        <v>200</v>
      </c>
      <c r="Q3454" s="3">
        <v>0.2</v>
      </c>
      <c r="R3454" s="1">
        <v>24</v>
      </c>
      <c r="S3454" s="1">
        <v>200</v>
      </c>
      <c r="T3454" s="1">
        <v>16</v>
      </c>
      <c r="U3454" s="1">
        <v>0</v>
      </c>
      <c r="V3454" s="1">
        <v>13</v>
      </c>
      <c r="W3454" s="1">
        <v>0</v>
      </c>
      <c r="X3454" s="1">
        <v>1</v>
      </c>
      <c r="Y3454" s="1">
        <v>1</v>
      </c>
      <c r="Z3454" s="1">
        <v>2</v>
      </c>
      <c r="AA3454" s="1">
        <v>0</v>
      </c>
      <c r="AB3454" s="1">
        <v>1</v>
      </c>
      <c r="AC3454" s="1">
        <v>0</v>
      </c>
      <c r="AD3454" s="1">
        <v>0</v>
      </c>
      <c r="AE3454" s="1">
        <v>0</v>
      </c>
      <c r="AF3454" s="1">
        <v>0</v>
      </c>
      <c r="AG3454" s="1">
        <v>0</v>
      </c>
      <c r="AH3454" s="1">
        <v>200</v>
      </c>
      <c r="AI3454" s="1">
        <v>200</v>
      </c>
      <c r="AJ3454" s="1" t="s">
        <v>7894</v>
      </c>
      <c r="AK3454" s="1" t="s">
        <v>7895</v>
      </c>
      <c r="AL3454" s="1" t="s">
        <v>7896</v>
      </c>
      <c r="AM3454" s="1" t="s">
        <v>16</v>
      </c>
      <c r="AN3454" s="1" t="s">
        <v>23097</v>
      </c>
      <c r="AO3454" s="1" t="s">
        <v>364</v>
      </c>
      <c r="AP3454" s="1" t="s">
        <v>57</v>
      </c>
      <c r="AQ3454" s="1" t="s">
        <v>14</v>
      </c>
      <c r="AR3454" s="1" t="s">
        <v>19</v>
      </c>
      <c r="AS3454" s="1" t="s">
        <v>23090</v>
      </c>
      <c r="AT3454" s="1" t="s">
        <v>101</v>
      </c>
    </row>
    <row r="3455" spans="1:46" x14ac:dyDescent="0.25">
      <c r="A3455" s="1" t="s">
        <v>17078</v>
      </c>
      <c r="B3455" s="2" t="s">
        <v>23073</v>
      </c>
      <c r="C3455" s="2" t="s">
        <v>23104</v>
      </c>
      <c r="D3455" s="1">
        <v>1</v>
      </c>
      <c r="E3455" s="1">
        <v>1</v>
      </c>
      <c r="F3455" s="1">
        <v>1</v>
      </c>
      <c r="G3455" s="1">
        <v>3</v>
      </c>
      <c r="H3455" s="6">
        <v>0.33333333333333331</v>
      </c>
      <c r="I3455">
        <v>1</v>
      </c>
      <c r="J3455" s="1">
        <v>29</v>
      </c>
      <c r="K3455" s="1">
        <v>0</v>
      </c>
      <c r="L3455" s="1">
        <v>579</v>
      </c>
      <c r="M3455" s="6">
        <v>0.24</v>
      </c>
      <c r="N3455" s="4">
        <v>1960</v>
      </c>
      <c r="O3455" s="4">
        <v>150</v>
      </c>
      <c r="P3455" s="4">
        <v>400</v>
      </c>
      <c r="Q3455" s="3">
        <v>0.3</v>
      </c>
      <c r="R3455" s="1">
        <v>24</v>
      </c>
      <c r="S3455" s="1">
        <v>400</v>
      </c>
      <c r="T3455" s="1">
        <v>40</v>
      </c>
      <c r="U3455" s="1">
        <v>0</v>
      </c>
      <c r="V3455" s="1">
        <v>13</v>
      </c>
      <c r="W3455" s="1">
        <v>1</v>
      </c>
      <c r="X3455" s="1">
        <v>0</v>
      </c>
      <c r="Y3455" s="1">
        <v>1</v>
      </c>
      <c r="Z3455" s="1">
        <v>2</v>
      </c>
      <c r="AA3455" s="1">
        <v>0</v>
      </c>
      <c r="AB3455" s="1">
        <v>1</v>
      </c>
      <c r="AC3455" s="1">
        <v>46</v>
      </c>
      <c r="AD3455" s="1">
        <v>0</v>
      </c>
      <c r="AE3455" s="1">
        <v>334</v>
      </c>
      <c r="AF3455" s="1">
        <v>0</v>
      </c>
      <c r="AG3455" s="1">
        <v>0</v>
      </c>
      <c r="AH3455" s="1">
        <v>0</v>
      </c>
      <c r="AI3455" s="1">
        <v>380</v>
      </c>
      <c r="AJ3455" s="1" t="s">
        <v>196</v>
      </c>
      <c r="AK3455" s="1" t="s">
        <v>197</v>
      </c>
      <c r="AL3455" s="1" t="s">
        <v>198</v>
      </c>
      <c r="AM3455" s="1" t="s">
        <v>16</v>
      </c>
      <c r="AN3455" s="1" t="s">
        <v>23097</v>
      </c>
      <c r="AO3455" s="1" t="s">
        <v>364</v>
      </c>
      <c r="AP3455" s="1" t="s">
        <v>86</v>
      </c>
      <c r="AQ3455" s="1" t="s">
        <v>25</v>
      </c>
      <c r="AR3455" s="1" t="s">
        <v>19</v>
      </c>
      <c r="AS3455" s="1" t="s">
        <v>23090</v>
      </c>
      <c r="AT3455" s="1" t="s">
        <v>101</v>
      </c>
    </row>
    <row r="3456" spans="1:46" x14ac:dyDescent="0.25">
      <c r="A3456" s="1" t="s">
        <v>18479</v>
      </c>
      <c r="B3456" s="2" t="s">
        <v>23073</v>
      </c>
      <c r="C3456" s="2" t="s">
        <v>23105</v>
      </c>
      <c r="D3456" s="1">
        <v>1</v>
      </c>
      <c r="E3456" s="1">
        <v>1</v>
      </c>
      <c r="F3456" s="1">
        <v>2</v>
      </c>
      <c r="G3456" s="1">
        <v>4</v>
      </c>
      <c r="H3456" s="6">
        <v>0.5</v>
      </c>
      <c r="I3456">
        <v>0</v>
      </c>
      <c r="J3456" s="1">
        <v>42</v>
      </c>
      <c r="K3456" s="1">
        <v>1</v>
      </c>
      <c r="L3456" s="1">
        <v>745</v>
      </c>
      <c r="M3456" s="6">
        <v>0.43</v>
      </c>
      <c r="N3456" s="4">
        <v>6000</v>
      </c>
      <c r="O3456" s="4">
        <v>400</v>
      </c>
      <c r="P3456" s="4">
        <v>500</v>
      </c>
      <c r="Q3456" s="3">
        <v>0.28000000000000003</v>
      </c>
      <c r="R3456" s="1">
        <v>12</v>
      </c>
      <c r="S3456" s="1">
        <v>500</v>
      </c>
      <c r="T3456" s="1">
        <v>27</v>
      </c>
      <c r="U3456" s="1">
        <v>1</v>
      </c>
      <c r="V3456" s="1">
        <v>13</v>
      </c>
      <c r="W3456" s="1">
        <v>1</v>
      </c>
      <c r="X3456" s="1">
        <v>1</v>
      </c>
      <c r="Y3456" s="1">
        <v>0</v>
      </c>
      <c r="Z3456" s="1">
        <v>4</v>
      </c>
      <c r="AA3456" s="1">
        <v>1</v>
      </c>
      <c r="AB3456" s="1">
        <v>0</v>
      </c>
      <c r="AC3456" s="1">
        <v>350</v>
      </c>
      <c r="AD3456" s="1">
        <v>2796</v>
      </c>
      <c r="AE3456" s="1">
        <v>0</v>
      </c>
      <c r="AF3456" s="1">
        <v>0</v>
      </c>
      <c r="AG3456" s="1">
        <v>289</v>
      </c>
      <c r="AH3456" s="1">
        <v>0</v>
      </c>
      <c r="AI3456" s="1">
        <v>3435</v>
      </c>
      <c r="AJ3456" s="1" t="s">
        <v>4468</v>
      </c>
      <c r="AK3456" s="1" t="s">
        <v>4469</v>
      </c>
      <c r="AL3456" s="1" t="s">
        <v>4470</v>
      </c>
      <c r="AM3456" s="1" t="s">
        <v>12</v>
      </c>
      <c r="AN3456" s="1" t="s">
        <v>23098</v>
      </c>
      <c r="AO3456" s="1" t="s">
        <v>86</v>
      </c>
      <c r="AP3456" s="1" t="s">
        <v>86</v>
      </c>
      <c r="AQ3456" s="1" t="s">
        <v>14</v>
      </c>
      <c r="AR3456" s="1" t="s">
        <v>30</v>
      </c>
      <c r="AS3456" s="1" t="s">
        <v>23091</v>
      </c>
      <c r="AT3456" s="1" t="s">
        <v>26</v>
      </c>
    </row>
    <row r="3457" spans="1:46" x14ac:dyDescent="0.25">
      <c r="A3457" s="1" t="s">
        <v>19738</v>
      </c>
      <c r="B3457" s="2" t="s">
        <v>23073</v>
      </c>
      <c r="C3457" s="2" t="s">
        <v>23105</v>
      </c>
      <c r="D3457" s="1">
        <v>0</v>
      </c>
      <c r="E3457" s="1">
        <v>1</v>
      </c>
      <c r="F3457" s="1">
        <v>1</v>
      </c>
      <c r="G3457" s="1">
        <v>2</v>
      </c>
      <c r="H3457" s="6">
        <v>0.5</v>
      </c>
      <c r="I3457">
        <v>0</v>
      </c>
      <c r="J3457" s="1">
        <v>32</v>
      </c>
      <c r="K3457" s="1">
        <v>0</v>
      </c>
      <c r="L3457" s="1">
        <v>604</v>
      </c>
      <c r="M3457" s="6">
        <v>0.34</v>
      </c>
      <c r="N3457" s="4">
        <v>2200</v>
      </c>
      <c r="O3457" s="4">
        <v>162</v>
      </c>
      <c r="P3457" s="4">
        <v>200</v>
      </c>
      <c r="Q3457" s="3">
        <v>0.35</v>
      </c>
      <c r="R3457" s="1">
        <v>12</v>
      </c>
      <c r="S3457" s="1">
        <v>200</v>
      </c>
      <c r="T3457" s="1">
        <v>27</v>
      </c>
      <c r="U3457" s="1">
        <v>1</v>
      </c>
      <c r="V3457" s="1">
        <v>13</v>
      </c>
      <c r="W3457" s="1">
        <v>0</v>
      </c>
      <c r="X3457" s="1">
        <v>0</v>
      </c>
      <c r="Y3457" s="1">
        <v>1</v>
      </c>
      <c r="Z3457" s="1">
        <v>0</v>
      </c>
      <c r="AA3457" s="1">
        <v>1</v>
      </c>
      <c r="AB3457" s="1">
        <v>0</v>
      </c>
      <c r="AC3457" s="1">
        <v>0</v>
      </c>
      <c r="AD3457" s="1">
        <v>0</v>
      </c>
      <c r="AE3457" s="1">
        <v>300</v>
      </c>
      <c r="AF3457" s="1">
        <v>0</v>
      </c>
      <c r="AG3457" s="1">
        <v>0</v>
      </c>
      <c r="AH3457" s="1">
        <v>410</v>
      </c>
      <c r="AI3457" s="1">
        <v>710</v>
      </c>
      <c r="AJ3457" s="1" t="s">
        <v>8028</v>
      </c>
      <c r="AK3457" s="1" t="s">
        <v>8029</v>
      </c>
      <c r="AL3457" s="1" t="s">
        <v>8030</v>
      </c>
      <c r="AM3457" s="1" t="s">
        <v>12</v>
      </c>
      <c r="AN3457" s="1" t="s">
        <v>23097</v>
      </c>
      <c r="AO3457" s="1" t="s">
        <v>86</v>
      </c>
      <c r="AP3457" s="1" t="s">
        <v>57</v>
      </c>
      <c r="AQ3457" s="1" t="s">
        <v>25</v>
      </c>
      <c r="AR3457" s="1" t="s">
        <v>19</v>
      </c>
      <c r="AS3457" s="1" t="s">
        <v>23091</v>
      </c>
      <c r="AT3457" s="1" t="s">
        <v>26</v>
      </c>
    </row>
    <row r="3458" spans="1:46" x14ac:dyDescent="0.25">
      <c r="A3458" s="1" t="s">
        <v>17893</v>
      </c>
      <c r="B3458" s="2" t="s">
        <v>23073</v>
      </c>
      <c r="C3458" s="2" t="s">
        <v>23105</v>
      </c>
      <c r="D3458" s="1">
        <v>1</v>
      </c>
      <c r="E3458" s="1">
        <v>4</v>
      </c>
      <c r="F3458" s="1">
        <v>2</v>
      </c>
      <c r="G3458" s="1">
        <v>7</v>
      </c>
      <c r="H3458" s="6">
        <v>0.2857142857142857</v>
      </c>
      <c r="I3458">
        <v>1</v>
      </c>
      <c r="J3458" s="1">
        <v>28</v>
      </c>
      <c r="K3458" s="1">
        <v>1</v>
      </c>
      <c r="L3458" s="1">
        <v>779</v>
      </c>
      <c r="M3458" s="6">
        <v>1.62</v>
      </c>
      <c r="N3458" s="4">
        <v>3600</v>
      </c>
      <c r="O3458" s="4">
        <v>300</v>
      </c>
      <c r="P3458" s="4">
        <v>300</v>
      </c>
      <c r="Q3458" s="3">
        <v>0.3</v>
      </c>
      <c r="R3458" s="1">
        <v>12</v>
      </c>
      <c r="S3458" s="1">
        <v>300</v>
      </c>
      <c r="T3458" s="1">
        <v>49</v>
      </c>
      <c r="U3458" s="1">
        <v>1</v>
      </c>
      <c r="V3458" s="1">
        <v>13</v>
      </c>
      <c r="W3458" s="1">
        <v>1</v>
      </c>
      <c r="X3458" s="1">
        <v>1</v>
      </c>
      <c r="Y3458" s="1">
        <v>0</v>
      </c>
      <c r="Z3458" s="1">
        <v>2</v>
      </c>
      <c r="AA3458" s="1">
        <v>1</v>
      </c>
      <c r="AB3458" s="1">
        <v>1</v>
      </c>
      <c r="AC3458" s="1">
        <v>11523</v>
      </c>
      <c r="AD3458" s="1">
        <v>0</v>
      </c>
      <c r="AE3458" s="1">
        <v>1249</v>
      </c>
      <c r="AF3458" s="1">
        <v>298</v>
      </c>
      <c r="AG3458" s="1">
        <v>80</v>
      </c>
      <c r="AH3458" s="1">
        <v>0</v>
      </c>
      <c r="AI3458" s="1">
        <v>13150</v>
      </c>
      <c r="AJ3458" s="1" t="s">
        <v>2728</v>
      </c>
      <c r="AK3458" s="1" t="s">
        <v>2729</v>
      </c>
      <c r="AL3458" s="1" t="s">
        <v>2730</v>
      </c>
      <c r="AM3458" s="1" t="s">
        <v>16</v>
      </c>
      <c r="AN3458" s="1" t="s">
        <v>23098</v>
      </c>
      <c r="AO3458" s="1" t="s">
        <v>86</v>
      </c>
      <c r="AP3458" s="1" t="s">
        <v>86</v>
      </c>
      <c r="AQ3458" s="1" t="s">
        <v>14</v>
      </c>
      <c r="AR3458" s="1" t="s">
        <v>30</v>
      </c>
      <c r="AS3458" s="1" t="s">
        <v>23091</v>
      </c>
      <c r="AT3458" s="1" t="s">
        <v>101</v>
      </c>
    </row>
    <row r="3459" spans="1:46" x14ac:dyDescent="0.25">
      <c r="A3459" s="1" t="s">
        <v>21511</v>
      </c>
      <c r="B3459" s="2" t="s">
        <v>23073</v>
      </c>
      <c r="C3459" s="2" t="s">
        <v>23106</v>
      </c>
      <c r="D3459" s="1">
        <v>0</v>
      </c>
      <c r="E3459" s="1">
        <v>0</v>
      </c>
      <c r="F3459" s="1">
        <v>1</v>
      </c>
      <c r="G3459" s="1">
        <v>1</v>
      </c>
      <c r="H3459" s="6">
        <v>1</v>
      </c>
      <c r="I3459">
        <v>0</v>
      </c>
      <c r="J3459" s="1">
        <v>29</v>
      </c>
      <c r="K3459" s="1">
        <v>1</v>
      </c>
      <c r="L3459" s="1">
        <v>697</v>
      </c>
      <c r="M3459" s="6">
        <v>0.31</v>
      </c>
      <c r="N3459" s="4">
        <v>2300</v>
      </c>
      <c r="O3459" s="4">
        <v>175</v>
      </c>
      <c r="P3459" s="4">
        <v>300</v>
      </c>
      <c r="Q3459" s="3">
        <v>0.3</v>
      </c>
      <c r="R3459" s="1">
        <v>18</v>
      </c>
      <c r="S3459" s="1">
        <v>300</v>
      </c>
      <c r="T3459" s="1">
        <v>14</v>
      </c>
      <c r="U3459" s="1">
        <v>1</v>
      </c>
      <c r="V3459" s="1">
        <v>13</v>
      </c>
      <c r="W3459" s="1">
        <v>1</v>
      </c>
      <c r="X3459" s="1">
        <v>0</v>
      </c>
      <c r="Y3459" s="1">
        <v>1</v>
      </c>
      <c r="Z3459" s="1">
        <v>0</v>
      </c>
      <c r="AA3459" s="1">
        <v>1</v>
      </c>
      <c r="AB3459" s="1">
        <v>0</v>
      </c>
      <c r="AC3459" s="1">
        <v>0</v>
      </c>
      <c r="AD3459" s="1">
        <v>0</v>
      </c>
      <c r="AE3459" s="1">
        <v>897</v>
      </c>
      <c r="AF3459" s="1">
        <v>0</v>
      </c>
      <c r="AG3459" s="1">
        <v>0</v>
      </c>
      <c r="AH3459" s="1">
        <v>0</v>
      </c>
      <c r="AI3459" s="1">
        <v>897</v>
      </c>
      <c r="AJ3459" s="1" t="s">
        <v>12837</v>
      </c>
      <c r="AK3459" s="1" t="s">
        <v>12838</v>
      </c>
      <c r="AL3459" s="1" t="s">
        <v>12839</v>
      </c>
      <c r="AM3459" s="1" t="s">
        <v>12</v>
      </c>
      <c r="AN3459" s="1" t="s">
        <v>23098</v>
      </c>
      <c r="AO3459" s="1" t="s">
        <v>86</v>
      </c>
      <c r="AP3459" s="1" t="s">
        <v>86</v>
      </c>
      <c r="AQ3459" s="1" t="s">
        <v>25</v>
      </c>
      <c r="AR3459" s="1" t="s">
        <v>19</v>
      </c>
      <c r="AS3459" s="1" t="s">
        <v>23091</v>
      </c>
      <c r="AT3459" s="1" t="s">
        <v>26</v>
      </c>
    </row>
    <row r="3460" spans="1:46" x14ac:dyDescent="0.25">
      <c r="A3460" s="1" t="s">
        <v>17243</v>
      </c>
      <c r="B3460" s="2" t="s">
        <v>23073</v>
      </c>
      <c r="C3460" s="2" t="s">
        <v>23106</v>
      </c>
      <c r="D3460" s="1">
        <v>1</v>
      </c>
      <c r="E3460" s="1">
        <v>0</v>
      </c>
      <c r="F3460" s="1">
        <v>5</v>
      </c>
      <c r="G3460" s="1">
        <v>6</v>
      </c>
      <c r="H3460" s="6">
        <v>0.83333333333333337</v>
      </c>
      <c r="I3460">
        <v>1</v>
      </c>
      <c r="J3460" s="1">
        <v>32</v>
      </c>
      <c r="K3460" s="1">
        <v>1</v>
      </c>
      <c r="L3460" s="1">
        <v>683</v>
      </c>
      <c r="M3460" s="6">
        <v>0.38</v>
      </c>
      <c r="N3460" s="4">
        <v>2500</v>
      </c>
      <c r="O3460" s="4">
        <v>230</v>
      </c>
      <c r="P3460" s="4">
        <v>500</v>
      </c>
      <c r="Q3460" s="3">
        <v>0.35</v>
      </c>
      <c r="R3460" s="1">
        <v>24</v>
      </c>
      <c r="S3460" s="1">
        <v>500</v>
      </c>
      <c r="T3460" s="1">
        <v>25</v>
      </c>
      <c r="U3460" s="1">
        <v>0</v>
      </c>
      <c r="V3460" s="1">
        <v>13</v>
      </c>
      <c r="W3460" s="1">
        <v>0</v>
      </c>
      <c r="X3460" s="1">
        <v>1</v>
      </c>
      <c r="Y3460" s="1">
        <v>0</v>
      </c>
      <c r="Z3460" s="1">
        <v>2</v>
      </c>
      <c r="AA3460" s="1">
        <v>0</v>
      </c>
      <c r="AB3460" s="1">
        <v>1</v>
      </c>
      <c r="AC3460" s="1">
        <v>0</v>
      </c>
      <c r="AD3460" s="1">
        <v>0</v>
      </c>
      <c r="AE3460" s="1">
        <v>0</v>
      </c>
      <c r="AF3460" s="1">
        <v>692</v>
      </c>
      <c r="AG3460" s="1">
        <v>0</v>
      </c>
      <c r="AH3460" s="1">
        <v>400</v>
      </c>
      <c r="AI3460" s="1">
        <v>1092</v>
      </c>
      <c r="AJ3460" s="1" t="s">
        <v>740</v>
      </c>
      <c r="AK3460" s="1" t="s">
        <v>741</v>
      </c>
      <c r="AL3460" s="1" t="s">
        <v>742</v>
      </c>
      <c r="AM3460" s="1" t="s">
        <v>16</v>
      </c>
      <c r="AN3460" s="1" t="s">
        <v>23098</v>
      </c>
      <c r="AO3460" s="1" t="s">
        <v>364</v>
      </c>
      <c r="AP3460" s="1" t="s">
        <v>57</v>
      </c>
      <c r="AQ3460" s="1" t="s">
        <v>14</v>
      </c>
      <c r="AR3460" s="1" t="s">
        <v>30</v>
      </c>
      <c r="AS3460" s="1" t="s">
        <v>23090</v>
      </c>
      <c r="AT3460" s="1" t="s">
        <v>101</v>
      </c>
    </row>
    <row r="3461" spans="1:46" x14ac:dyDescent="0.25">
      <c r="A3461" s="1" t="s">
        <v>21584</v>
      </c>
      <c r="B3461" s="2" t="s">
        <v>23073</v>
      </c>
      <c r="C3461" s="2" t="s">
        <v>23106</v>
      </c>
      <c r="D3461" s="1">
        <v>1</v>
      </c>
      <c r="E3461" s="1">
        <v>2</v>
      </c>
      <c r="F3461" s="1">
        <v>2</v>
      </c>
      <c r="G3461" s="1">
        <v>5</v>
      </c>
      <c r="H3461" s="6">
        <v>0.4</v>
      </c>
      <c r="I3461">
        <v>0</v>
      </c>
      <c r="J3461" s="1">
        <v>38</v>
      </c>
      <c r="K3461" s="1">
        <v>0</v>
      </c>
      <c r="L3461" s="1">
        <v>732</v>
      </c>
      <c r="M3461" s="6">
        <v>0.33</v>
      </c>
      <c r="N3461" s="4">
        <v>5400</v>
      </c>
      <c r="O3461" s="4">
        <v>450</v>
      </c>
      <c r="P3461" s="4">
        <v>950</v>
      </c>
      <c r="Q3461" s="3">
        <v>0.32</v>
      </c>
      <c r="R3461" s="1">
        <v>24</v>
      </c>
      <c r="S3461" s="1">
        <v>950</v>
      </c>
      <c r="T3461" s="1">
        <v>83</v>
      </c>
      <c r="U3461" s="1">
        <v>0</v>
      </c>
      <c r="V3461" s="1">
        <v>13</v>
      </c>
      <c r="W3461" s="1">
        <v>1</v>
      </c>
      <c r="X3461" s="1">
        <v>1</v>
      </c>
      <c r="Y3461" s="1">
        <v>1</v>
      </c>
      <c r="Z3461" s="1">
        <v>3</v>
      </c>
      <c r="AA3461" s="1">
        <v>0</v>
      </c>
      <c r="AB3461" s="1">
        <v>0</v>
      </c>
      <c r="AC3461" s="1">
        <v>0</v>
      </c>
      <c r="AD3461" s="1">
        <v>0</v>
      </c>
      <c r="AE3461" s="1">
        <v>0</v>
      </c>
      <c r="AF3461" s="1">
        <v>1356</v>
      </c>
      <c r="AG3461" s="1">
        <v>870</v>
      </c>
      <c r="AH3461" s="1">
        <v>0</v>
      </c>
      <c r="AI3461" s="1">
        <v>2226</v>
      </c>
      <c r="AJ3461" s="1" t="s">
        <v>9954</v>
      </c>
      <c r="AK3461" s="1" t="e">
        <f>-신청금액이너무컸던것으로생각되어금액을줄여다시신청합니다.1주일전신청당시와달라진점은원생이5명더늘었으며,매출도전달대비200만원이상증가하였습니다.그리고,현금서비스도500만원은상환하였습니다.현금서비스는지속적으로줄일려고계획하고있으며,저축은행고금리대출을상환하고자신청합니다.-대출금사용용도:저축은행대출상환상환기일을지키고성실히납부할것을약속드립니다.현재중/고등부수학/과학전문학원을운영중에있으며,운영한지는1년이조금넘었습니다.초기자본이거의없는상태에서시작한터라지난1년간힘들게학원을키워왔습니다.초기원생수2명에서시작하여현재는1주일전신청했을때보다인원이늘어45명의원생이있습니다.지난1년간물론퇴원하는학생도있었지만,죽을힘을다해노력했고그결과학생들이꾸준히늘고있습니다.꾸준히매출도증가하고있고,학원선생님들과도협의하여임금체계도비율제로조정하여학원재정을더확보하려노력하고있습니다.이번에대출신청을하게된계기는현재대출이자나원금상환자금은유지가되나1월에국세청신고를하게되면개인사업자소득증빙이가능하게되어은행권대출이가능할것을예상해서입니다.국민은행지점에외삼촌이차장으로근무중인데제현상황에서저축은행대출을상환해놓고,현금서비스를줄이면은행대출상품으로진행할수있다는상담을받았습니다.하지만확정적인것은아니기에현재월상환액과비슷한수준의상환액을유지하면서추후에가능할경우은행대출을진행하려고합니다.지금까지단한번의금융관련연체기록은한번도없고,반드시성실히변제할것을약속드립니다.</f>
        <v>#NAME?</v>
      </c>
      <c r="AL3461" s="1" t="s">
        <v>13048</v>
      </c>
      <c r="AM3461" s="1" t="s">
        <v>12</v>
      </c>
      <c r="AN3461" s="1" t="s">
        <v>23097</v>
      </c>
      <c r="AO3461" s="1" t="s">
        <v>364</v>
      </c>
      <c r="AP3461" s="1" t="s">
        <v>86</v>
      </c>
      <c r="AQ3461" s="1" t="s">
        <v>14</v>
      </c>
      <c r="AR3461" s="1" t="s">
        <v>19</v>
      </c>
      <c r="AS3461" s="1" t="s">
        <v>23090</v>
      </c>
      <c r="AT3461" s="1" t="s">
        <v>26</v>
      </c>
    </row>
    <row r="3462" spans="1:46" x14ac:dyDescent="0.25">
      <c r="A3462" s="1" t="s">
        <v>20035</v>
      </c>
      <c r="B3462" s="2" t="s">
        <v>23073</v>
      </c>
      <c r="C3462" s="2" t="s">
        <v>23107</v>
      </c>
      <c r="D3462" s="1">
        <v>0</v>
      </c>
      <c r="E3462" s="1">
        <v>0</v>
      </c>
      <c r="F3462" s="1">
        <v>1</v>
      </c>
      <c r="G3462" s="1">
        <v>1</v>
      </c>
      <c r="H3462" s="6">
        <v>1</v>
      </c>
      <c r="I3462">
        <v>0</v>
      </c>
      <c r="J3462" s="1">
        <v>37</v>
      </c>
      <c r="K3462" s="1">
        <v>0</v>
      </c>
      <c r="L3462" s="1">
        <v>770</v>
      </c>
      <c r="M3462" s="6">
        <v>0.05</v>
      </c>
      <c r="N3462" s="4">
        <v>2400</v>
      </c>
      <c r="O3462" s="4">
        <v>200</v>
      </c>
      <c r="P3462" s="4">
        <v>200</v>
      </c>
      <c r="Q3462" s="3">
        <v>0.3</v>
      </c>
      <c r="R3462" s="1">
        <v>24</v>
      </c>
      <c r="S3462" s="1">
        <v>200</v>
      </c>
      <c r="T3462" s="1">
        <v>21</v>
      </c>
      <c r="U3462" s="1">
        <v>1</v>
      </c>
      <c r="V3462" s="1">
        <v>13</v>
      </c>
      <c r="W3462" s="1">
        <v>1</v>
      </c>
      <c r="X3462" s="1">
        <v>1</v>
      </c>
      <c r="Y3462" s="1">
        <v>0</v>
      </c>
      <c r="Z3462" s="1">
        <v>3</v>
      </c>
      <c r="AA3462" s="1">
        <v>1</v>
      </c>
      <c r="AB3462" s="1">
        <v>0</v>
      </c>
      <c r="AC3462" s="1">
        <v>0</v>
      </c>
      <c r="AD3462" s="1">
        <v>0</v>
      </c>
      <c r="AE3462" s="1">
        <v>0</v>
      </c>
      <c r="AF3462" s="1">
        <v>0</v>
      </c>
      <c r="AG3462" s="1">
        <v>0</v>
      </c>
      <c r="AH3462" s="1">
        <v>0</v>
      </c>
      <c r="AI3462" s="1">
        <v>0</v>
      </c>
      <c r="AJ3462" s="1" t="s">
        <v>660</v>
      </c>
      <c r="AK3462" s="1" t="s">
        <v>8853</v>
      </c>
      <c r="AL3462" s="1" t="s">
        <v>8854</v>
      </c>
      <c r="AM3462" s="1" t="s">
        <v>12</v>
      </c>
      <c r="AN3462" s="1" t="s">
        <v>23097</v>
      </c>
      <c r="AO3462" s="1" t="s">
        <v>86</v>
      </c>
      <c r="AP3462" s="1" t="s">
        <v>86</v>
      </c>
      <c r="AQ3462" s="1" t="s">
        <v>14</v>
      </c>
      <c r="AR3462" s="1" t="s">
        <v>30</v>
      </c>
      <c r="AS3462" s="1" t="s">
        <v>23091</v>
      </c>
      <c r="AT3462" s="1" t="s">
        <v>26</v>
      </c>
    </row>
    <row r="3463" spans="1:46" x14ac:dyDescent="0.25">
      <c r="A3463" s="1" t="s">
        <v>20597</v>
      </c>
      <c r="B3463" s="2" t="s">
        <v>23073</v>
      </c>
      <c r="C3463" s="2" t="s">
        <v>23109</v>
      </c>
      <c r="D3463" s="1">
        <v>0</v>
      </c>
      <c r="E3463" s="1">
        <v>2</v>
      </c>
      <c r="F3463" s="1">
        <v>1</v>
      </c>
      <c r="G3463" s="1">
        <v>3</v>
      </c>
      <c r="H3463" s="6">
        <v>0.33333333333333331</v>
      </c>
      <c r="I3463">
        <v>0</v>
      </c>
      <c r="J3463" s="1">
        <v>33</v>
      </c>
      <c r="K3463" s="1">
        <v>1</v>
      </c>
      <c r="L3463" s="1">
        <v>651</v>
      </c>
      <c r="M3463" s="6">
        <v>0.35</v>
      </c>
      <c r="N3463" s="4">
        <v>12000</v>
      </c>
      <c r="O3463" s="4">
        <v>1000</v>
      </c>
      <c r="P3463" s="4">
        <v>800</v>
      </c>
      <c r="Q3463" s="3">
        <v>0.27</v>
      </c>
      <c r="R3463" s="1">
        <v>12</v>
      </c>
      <c r="S3463" s="1">
        <v>800</v>
      </c>
      <c r="T3463" s="1">
        <v>42</v>
      </c>
      <c r="U3463" s="1">
        <v>1</v>
      </c>
      <c r="V3463" s="1">
        <v>13</v>
      </c>
      <c r="W3463" s="1">
        <v>1</v>
      </c>
      <c r="X3463" s="1">
        <v>1</v>
      </c>
      <c r="Y3463" s="1">
        <v>1</v>
      </c>
      <c r="Z3463" s="1">
        <v>0</v>
      </c>
      <c r="AA3463" s="1">
        <v>1</v>
      </c>
      <c r="AB3463" s="1">
        <v>0</v>
      </c>
      <c r="AC3463" s="1">
        <v>2980</v>
      </c>
      <c r="AD3463" s="1">
        <v>183</v>
      </c>
      <c r="AE3463" s="1">
        <v>2277</v>
      </c>
      <c r="AF3463" s="1">
        <v>919</v>
      </c>
      <c r="AG3463" s="1">
        <v>1062</v>
      </c>
      <c r="AH3463" s="1">
        <v>0</v>
      </c>
      <c r="AI3463" s="1">
        <v>7421</v>
      </c>
      <c r="AJ3463" s="1" t="s">
        <v>10400</v>
      </c>
      <c r="AK3463" s="1" t="s">
        <v>10401</v>
      </c>
      <c r="AL3463" s="1" t="s">
        <v>10402</v>
      </c>
      <c r="AM3463" s="1" t="s">
        <v>12</v>
      </c>
      <c r="AN3463" s="1" t="s">
        <v>23098</v>
      </c>
      <c r="AO3463" s="1" t="s">
        <v>86</v>
      </c>
      <c r="AP3463" s="1" t="s">
        <v>86</v>
      </c>
      <c r="AQ3463" s="1" t="s">
        <v>14</v>
      </c>
      <c r="AR3463" s="1" t="s">
        <v>19</v>
      </c>
      <c r="AS3463" s="1" t="s">
        <v>23091</v>
      </c>
      <c r="AT3463" s="1" t="s">
        <v>26</v>
      </c>
    </row>
    <row r="3464" spans="1:46" x14ac:dyDescent="0.25">
      <c r="A3464" s="1" t="s">
        <v>18442</v>
      </c>
      <c r="B3464" s="2" t="s">
        <v>23074</v>
      </c>
      <c r="C3464" s="2" t="s">
        <v>23104</v>
      </c>
      <c r="D3464" s="1">
        <v>0</v>
      </c>
      <c r="E3464" s="1">
        <v>2</v>
      </c>
      <c r="F3464" s="1">
        <v>2</v>
      </c>
      <c r="G3464" s="1">
        <v>4</v>
      </c>
      <c r="H3464" s="6">
        <v>0.5</v>
      </c>
      <c r="I3464">
        <v>0</v>
      </c>
      <c r="J3464" s="1">
        <v>43</v>
      </c>
      <c r="K3464" s="1">
        <v>1</v>
      </c>
      <c r="L3464" s="1">
        <v>745</v>
      </c>
      <c r="M3464" s="6">
        <v>0.39</v>
      </c>
      <c r="N3464" s="4">
        <v>2400</v>
      </c>
      <c r="O3464" s="4">
        <v>200</v>
      </c>
      <c r="P3464" s="4">
        <v>800</v>
      </c>
      <c r="Q3464" s="3">
        <v>0.3</v>
      </c>
      <c r="R3464" s="1">
        <v>36</v>
      </c>
      <c r="S3464" s="1">
        <v>808</v>
      </c>
      <c r="T3464" s="1">
        <v>26</v>
      </c>
      <c r="U3464" s="1">
        <v>1</v>
      </c>
      <c r="V3464" s="1">
        <v>13</v>
      </c>
      <c r="W3464" s="1">
        <v>0</v>
      </c>
      <c r="X3464" s="1">
        <v>0</v>
      </c>
      <c r="Y3464" s="1">
        <v>1</v>
      </c>
      <c r="Z3464" s="1">
        <v>1</v>
      </c>
      <c r="AA3464" s="1">
        <v>1</v>
      </c>
      <c r="AB3464" s="1">
        <v>0</v>
      </c>
      <c r="AC3464" s="1">
        <v>500</v>
      </c>
      <c r="AD3464" s="1">
        <v>0</v>
      </c>
      <c r="AE3464" s="1">
        <v>0</v>
      </c>
      <c r="AF3464" s="1">
        <v>0</v>
      </c>
      <c r="AG3464" s="1">
        <v>0</v>
      </c>
      <c r="AH3464" s="1">
        <v>477</v>
      </c>
      <c r="AI3464" s="1">
        <v>977</v>
      </c>
      <c r="AJ3464" s="1" t="s">
        <v>4361</v>
      </c>
      <c r="AK3464" s="1" t="s">
        <v>4362</v>
      </c>
      <c r="AL3464" s="1" t="s">
        <v>4363</v>
      </c>
      <c r="AM3464" s="1" t="s">
        <v>12</v>
      </c>
      <c r="AN3464" s="1" t="s">
        <v>23098</v>
      </c>
      <c r="AO3464" s="1" t="s">
        <v>86</v>
      </c>
      <c r="AP3464" s="1" t="s">
        <v>57</v>
      </c>
      <c r="AQ3464" s="1" t="s">
        <v>25</v>
      </c>
      <c r="AR3464" s="1" t="s">
        <v>19</v>
      </c>
      <c r="AS3464" s="1" t="s">
        <v>23091</v>
      </c>
      <c r="AT3464" s="1" t="s">
        <v>26</v>
      </c>
    </row>
    <row r="3465" spans="1:46" x14ac:dyDescent="0.25">
      <c r="A3465" s="1" t="s">
        <v>17049</v>
      </c>
      <c r="B3465" s="2" t="s">
        <v>23074</v>
      </c>
      <c r="C3465" s="2" t="s">
        <v>23104</v>
      </c>
      <c r="D3465" s="1">
        <v>1</v>
      </c>
      <c r="E3465" s="1">
        <v>1</v>
      </c>
      <c r="F3465" s="1">
        <v>3</v>
      </c>
      <c r="G3465" s="1">
        <v>5</v>
      </c>
      <c r="H3465" s="6">
        <v>0.6</v>
      </c>
      <c r="I3465">
        <v>1</v>
      </c>
      <c r="J3465" s="1">
        <v>33</v>
      </c>
      <c r="K3465" s="1">
        <v>0</v>
      </c>
      <c r="L3465" s="1">
        <v>387</v>
      </c>
      <c r="M3465" s="6">
        <v>0.5</v>
      </c>
      <c r="N3465" s="4">
        <v>2200</v>
      </c>
      <c r="O3465" s="4">
        <v>180</v>
      </c>
      <c r="P3465" s="4">
        <v>1000</v>
      </c>
      <c r="Q3465" s="3">
        <v>0.35</v>
      </c>
      <c r="R3465" s="1">
        <v>36</v>
      </c>
      <c r="S3465" s="1">
        <v>1000</v>
      </c>
      <c r="T3465" s="1">
        <v>8</v>
      </c>
      <c r="U3465" s="1">
        <v>0</v>
      </c>
      <c r="V3465" s="1">
        <v>13</v>
      </c>
      <c r="W3465" s="1">
        <v>0</v>
      </c>
      <c r="X3465" s="1">
        <v>0</v>
      </c>
      <c r="Y3465" s="1">
        <v>1</v>
      </c>
      <c r="Z3465" s="1">
        <v>4</v>
      </c>
      <c r="AA3465" s="1">
        <v>0</v>
      </c>
      <c r="AB3465" s="1">
        <v>1</v>
      </c>
      <c r="AC3465" s="1">
        <v>0</v>
      </c>
      <c r="AD3465" s="1">
        <v>0</v>
      </c>
      <c r="AE3465" s="1">
        <v>800</v>
      </c>
      <c r="AF3465" s="1">
        <v>700</v>
      </c>
      <c r="AG3465" s="1">
        <v>0</v>
      </c>
      <c r="AH3465" s="1">
        <v>0</v>
      </c>
      <c r="AI3465" s="1">
        <v>1500</v>
      </c>
      <c r="AJ3465" s="1" t="s">
        <v>108</v>
      </c>
      <c r="AK3465" s="1" t="s">
        <v>109</v>
      </c>
      <c r="AL3465" s="1" t="s">
        <v>110</v>
      </c>
      <c r="AM3465" s="1" t="s">
        <v>16</v>
      </c>
      <c r="AN3465" s="1" t="s">
        <v>23097</v>
      </c>
      <c r="AO3465" s="1" t="s">
        <v>364</v>
      </c>
      <c r="AP3465" s="1" t="s">
        <v>57</v>
      </c>
      <c r="AQ3465" s="1" t="s">
        <v>25</v>
      </c>
      <c r="AR3465" s="1" t="s">
        <v>19</v>
      </c>
      <c r="AS3465" s="1" t="s">
        <v>23090</v>
      </c>
      <c r="AT3465" s="1" t="s">
        <v>101</v>
      </c>
    </row>
    <row r="3466" spans="1:46" x14ac:dyDescent="0.25">
      <c r="A3466" s="1" t="s">
        <v>18447</v>
      </c>
      <c r="B3466" s="2" t="s">
        <v>23074</v>
      </c>
      <c r="C3466" s="2" t="s">
        <v>23104</v>
      </c>
      <c r="D3466" s="1">
        <v>1</v>
      </c>
      <c r="E3466" s="1">
        <v>1</v>
      </c>
      <c r="F3466" s="1">
        <v>3</v>
      </c>
      <c r="G3466" s="1">
        <v>5</v>
      </c>
      <c r="H3466" s="6">
        <v>0.6</v>
      </c>
      <c r="I3466">
        <v>1</v>
      </c>
      <c r="J3466" s="1">
        <v>33</v>
      </c>
      <c r="K3466" s="1">
        <v>0</v>
      </c>
      <c r="L3466" s="1">
        <v>387</v>
      </c>
      <c r="M3466" s="6">
        <v>0.25</v>
      </c>
      <c r="N3466" s="4">
        <v>2200</v>
      </c>
      <c r="O3466" s="4">
        <v>270</v>
      </c>
      <c r="P3466" s="4">
        <v>300</v>
      </c>
      <c r="Q3466" s="3">
        <v>0.33</v>
      </c>
      <c r="R3466" s="1">
        <v>36</v>
      </c>
      <c r="S3466" s="1">
        <v>300</v>
      </c>
      <c r="T3466" s="1">
        <v>16</v>
      </c>
      <c r="U3466" s="1">
        <v>0</v>
      </c>
      <c r="V3466" s="1">
        <v>13</v>
      </c>
      <c r="W3466" s="1">
        <v>0</v>
      </c>
      <c r="X3466" s="1">
        <v>0</v>
      </c>
      <c r="Y3466" s="1">
        <v>1</v>
      </c>
      <c r="Z3466" s="1">
        <v>4</v>
      </c>
      <c r="AA3466" s="1">
        <v>0</v>
      </c>
      <c r="AB3466" s="1">
        <v>1</v>
      </c>
      <c r="AC3466" s="1">
        <v>0</v>
      </c>
      <c r="AD3466" s="1">
        <v>0</v>
      </c>
      <c r="AE3466" s="1">
        <v>800</v>
      </c>
      <c r="AF3466" s="1">
        <v>400</v>
      </c>
      <c r="AG3466" s="1">
        <v>0</v>
      </c>
      <c r="AH3466" s="1">
        <v>0</v>
      </c>
      <c r="AI3466" s="1">
        <v>1200</v>
      </c>
      <c r="AJ3466" s="1" t="s">
        <v>4375</v>
      </c>
      <c r="AK3466" s="1" t="s">
        <v>4376</v>
      </c>
      <c r="AL3466" s="1" t="s">
        <v>4377</v>
      </c>
      <c r="AM3466" s="1" t="s">
        <v>16</v>
      </c>
      <c r="AN3466" s="1" t="s">
        <v>23097</v>
      </c>
      <c r="AO3466" s="1" t="s">
        <v>364</v>
      </c>
      <c r="AP3466" s="1" t="s">
        <v>57</v>
      </c>
      <c r="AQ3466" s="1" t="s">
        <v>25</v>
      </c>
      <c r="AR3466" s="1" t="s">
        <v>19</v>
      </c>
      <c r="AS3466" s="1" t="s">
        <v>23090</v>
      </c>
      <c r="AT3466" s="1" t="s">
        <v>101</v>
      </c>
    </row>
    <row r="3467" spans="1:46" x14ac:dyDescent="0.25">
      <c r="A3467" s="1" t="s">
        <v>20801</v>
      </c>
      <c r="B3467" s="2" t="s">
        <v>23074</v>
      </c>
      <c r="C3467" s="2" t="s">
        <v>23104</v>
      </c>
      <c r="D3467" s="1">
        <v>4</v>
      </c>
      <c r="E3467" s="1">
        <v>7</v>
      </c>
      <c r="F3467" s="1">
        <v>2</v>
      </c>
      <c r="G3467" s="1">
        <v>13</v>
      </c>
      <c r="H3467" s="6">
        <v>0.15384615384615385</v>
      </c>
      <c r="I3467">
        <v>1</v>
      </c>
      <c r="J3467" s="1">
        <v>36</v>
      </c>
      <c r="K3467" s="1">
        <v>0</v>
      </c>
      <c r="L3467" s="1">
        <v>567</v>
      </c>
      <c r="M3467" s="6">
        <v>0.54</v>
      </c>
      <c r="N3467" s="4">
        <v>2500</v>
      </c>
      <c r="O3467" s="4">
        <v>210</v>
      </c>
      <c r="P3467" s="4">
        <v>500</v>
      </c>
      <c r="Q3467" s="3">
        <v>0.35</v>
      </c>
      <c r="R3467" s="1">
        <v>36</v>
      </c>
      <c r="S3467" s="1">
        <v>500</v>
      </c>
      <c r="T3467" s="1">
        <v>23</v>
      </c>
      <c r="U3467" s="1">
        <v>0</v>
      </c>
      <c r="V3467" s="1">
        <v>13</v>
      </c>
      <c r="W3467" s="1">
        <v>0</v>
      </c>
      <c r="X3467" s="1">
        <v>0</v>
      </c>
      <c r="Y3467" s="1">
        <v>1</v>
      </c>
      <c r="Z3467" s="1">
        <v>2</v>
      </c>
      <c r="AA3467" s="1">
        <v>0</v>
      </c>
      <c r="AB3467" s="1">
        <v>1</v>
      </c>
      <c r="AC3467" s="1">
        <v>0</v>
      </c>
      <c r="AD3467" s="1">
        <v>940</v>
      </c>
      <c r="AE3467" s="1">
        <v>360</v>
      </c>
      <c r="AF3467" s="1">
        <v>0</v>
      </c>
      <c r="AG3467" s="1">
        <v>0</v>
      </c>
      <c r="AH3467" s="1">
        <v>730</v>
      </c>
      <c r="AI3467" s="1">
        <v>2030</v>
      </c>
      <c r="AJ3467" s="1" t="s">
        <v>10935</v>
      </c>
      <c r="AK3467" s="1" t="s">
        <v>10936</v>
      </c>
      <c r="AL3467" s="1" t="s">
        <v>10937</v>
      </c>
      <c r="AM3467" s="1" t="s">
        <v>16</v>
      </c>
      <c r="AN3467" s="1" t="s">
        <v>23097</v>
      </c>
      <c r="AO3467" s="1" t="s">
        <v>364</v>
      </c>
      <c r="AP3467" s="1" t="s">
        <v>57</v>
      </c>
      <c r="AQ3467" s="1" t="s">
        <v>25</v>
      </c>
      <c r="AR3467" s="1" t="s">
        <v>19</v>
      </c>
      <c r="AS3467" s="1" t="s">
        <v>23090</v>
      </c>
      <c r="AT3467" s="1" t="s">
        <v>101</v>
      </c>
    </row>
    <row r="3468" spans="1:46" x14ac:dyDescent="0.25">
      <c r="A3468" s="1" t="s">
        <v>20809</v>
      </c>
      <c r="B3468" s="2" t="s">
        <v>23074</v>
      </c>
      <c r="C3468" s="2" t="s">
        <v>23104</v>
      </c>
      <c r="D3468" s="1">
        <v>1</v>
      </c>
      <c r="E3468" s="1">
        <v>5</v>
      </c>
      <c r="F3468" s="1">
        <v>5</v>
      </c>
      <c r="G3468" s="1">
        <v>11</v>
      </c>
      <c r="H3468" s="6">
        <v>0.45454545454545453</v>
      </c>
      <c r="I3468">
        <v>0</v>
      </c>
      <c r="J3468" s="1">
        <v>34</v>
      </c>
      <c r="K3468" s="1">
        <v>0</v>
      </c>
      <c r="L3468" s="1">
        <v>665</v>
      </c>
      <c r="M3468" s="6">
        <v>0.03</v>
      </c>
      <c r="N3468" s="4">
        <v>3500</v>
      </c>
      <c r="O3468" s="4">
        <v>310</v>
      </c>
      <c r="P3468" s="4">
        <v>200</v>
      </c>
      <c r="Q3468" s="3">
        <v>0.33</v>
      </c>
      <c r="R3468" s="1">
        <v>24</v>
      </c>
      <c r="S3468" s="1">
        <v>200</v>
      </c>
      <c r="T3468" s="1">
        <v>17</v>
      </c>
      <c r="U3468" s="1">
        <v>1</v>
      </c>
      <c r="V3468" s="1">
        <v>13</v>
      </c>
      <c r="W3468" s="1">
        <v>0</v>
      </c>
      <c r="X3468" s="1">
        <v>1</v>
      </c>
      <c r="Y3468" s="1">
        <v>1</v>
      </c>
      <c r="Z3468" s="1">
        <v>3</v>
      </c>
      <c r="AA3468" s="1">
        <v>0</v>
      </c>
      <c r="AB3468" s="1">
        <v>0</v>
      </c>
      <c r="AC3468" s="1">
        <v>0</v>
      </c>
      <c r="AD3468" s="1">
        <v>0</v>
      </c>
      <c r="AE3468" s="1">
        <v>0</v>
      </c>
      <c r="AF3468" s="1">
        <v>0</v>
      </c>
      <c r="AG3468" s="1">
        <v>3</v>
      </c>
      <c r="AH3468" s="1">
        <v>0</v>
      </c>
      <c r="AI3468" s="1">
        <v>3</v>
      </c>
      <c r="AJ3468" s="1" t="s">
        <v>10958</v>
      </c>
      <c r="AK3468" s="1" t="s">
        <v>10959</v>
      </c>
      <c r="AL3468" s="1" t="s">
        <v>10960</v>
      </c>
      <c r="AM3468" s="1" t="s">
        <v>12</v>
      </c>
      <c r="AN3468" s="1" t="s">
        <v>23097</v>
      </c>
      <c r="AO3468" s="1" t="s">
        <v>86</v>
      </c>
      <c r="AP3468" s="1" t="s">
        <v>57</v>
      </c>
      <c r="AQ3468" s="1" t="s">
        <v>14</v>
      </c>
      <c r="AR3468" s="1" t="s">
        <v>19</v>
      </c>
      <c r="AS3468" s="1" t="s">
        <v>23090</v>
      </c>
      <c r="AT3468" s="1" t="s">
        <v>26</v>
      </c>
    </row>
    <row r="3469" spans="1:46" x14ac:dyDescent="0.25">
      <c r="A3469" s="1" t="s">
        <v>19130</v>
      </c>
      <c r="B3469" s="2" t="s">
        <v>23074</v>
      </c>
      <c r="C3469" s="2" t="s">
        <v>23104</v>
      </c>
      <c r="D3469" s="1">
        <v>2</v>
      </c>
      <c r="E3469" s="1">
        <v>3</v>
      </c>
      <c r="F3469" s="1">
        <v>1</v>
      </c>
      <c r="G3469" s="1">
        <v>6</v>
      </c>
      <c r="H3469" s="6">
        <v>0.16666666666666666</v>
      </c>
      <c r="I3469">
        <v>1</v>
      </c>
      <c r="J3469" s="1">
        <v>40</v>
      </c>
      <c r="K3469" s="1">
        <v>1</v>
      </c>
      <c r="L3469" s="1">
        <v>672</v>
      </c>
      <c r="M3469" s="6">
        <v>0.51</v>
      </c>
      <c r="N3469" s="4">
        <v>3600</v>
      </c>
      <c r="O3469" s="4">
        <v>300</v>
      </c>
      <c r="P3469" s="4">
        <v>500</v>
      </c>
      <c r="Q3469" s="3">
        <v>0.37</v>
      </c>
      <c r="R3469" s="1">
        <v>36</v>
      </c>
      <c r="S3469" s="1">
        <v>500</v>
      </c>
      <c r="T3469" s="1">
        <v>52</v>
      </c>
      <c r="U3469" s="1">
        <v>0</v>
      </c>
      <c r="V3469" s="1">
        <v>13</v>
      </c>
      <c r="W3469" s="1">
        <v>0</v>
      </c>
      <c r="X3469" s="1">
        <v>1</v>
      </c>
      <c r="Y3469" s="1">
        <v>0</v>
      </c>
      <c r="Z3469" s="1">
        <v>4</v>
      </c>
      <c r="AA3469" s="1">
        <v>1</v>
      </c>
      <c r="AB3469" s="1">
        <v>1</v>
      </c>
      <c r="AC3469" s="1">
        <v>0</v>
      </c>
      <c r="AD3469" s="1">
        <v>0</v>
      </c>
      <c r="AE3469" s="1">
        <v>0</v>
      </c>
      <c r="AF3469" s="1">
        <v>570</v>
      </c>
      <c r="AG3469" s="1">
        <v>140</v>
      </c>
      <c r="AH3469" s="1">
        <v>1300</v>
      </c>
      <c r="AI3469" s="1">
        <v>2010</v>
      </c>
      <c r="AJ3469" s="1" t="s">
        <v>6318</v>
      </c>
      <c r="AK3469" s="1" t="s">
        <v>6319</v>
      </c>
      <c r="AL3469" s="1" t="s">
        <v>6320</v>
      </c>
      <c r="AM3469" s="1" t="s">
        <v>16</v>
      </c>
      <c r="AN3469" s="1" t="s">
        <v>23098</v>
      </c>
      <c r="AO3469" s="1" t="s">
        <v>364</v>
      </c>
      <c r="AP3469" s="1" t="s">
        <v>57</v>
      </c>
      <c r="AQ3469" s="1" t="s">
        <v>14</v>
      </c>
      <c r="AR3469" s="1" t="s">
        <v>30</v>
      </c>
      <c r="AS3469" s="1" t="s">
        <v>23091</v>
      </c>
      <c r="AT3469" s="1" t="s">
        <v>101</v>
      </c>
    </row>
    <row r="3470" spans="1:46" x14ac:dyDescent="0.25">
      <c r="A3470" s="1" t="s">
        <v>22552</v>
      </c>
      <c r="B3470" s="2" t="s">
        <v>23074</v>
      </c>
      <c r="C3470" s="2" t="s">
        <v>23105</v>
      </c>
      <c r="D3470" s="1">
        <v>3</v>
      </c>
      <c r="E3470" s="1">
        <v>0</v>
      </c>
      <c r="F3470" s="1">
        <v>1</v>
      </c>
      <c r="G3470" s="1">
        <v>4</v>
      </c>
      <c r="H3470" s="6">
        <v>0.25</v>
      </c>
      <c r="I3470">
        <v>0</v>
      </c>
      <c r="J3470" s="1">
        <v>29</v>
      </c>
      <c r="K3470" s="1">
        <v>0</v>
      </c>
      <c r="L3470" s="1">
        <v>690</v>
      </c>
      <c r="M3470" s="6">
        <v>0.21</v>
      </c>
      <c r="N3470" s="4">
        <v>2000</v>
      </c>
      <c r="O3470" s="4">
        <v>160</v>
      </c>
      <c r="P3470" s="4">
        <v>200</v>
      </c>
      <c r="Q3470" s="3">
        <v>0.3</v>
      </c>
      <c r="R3470" s="1">
        <v>36</v>
      </c>
      <c r="S3470" s="1">
        <v>200</v>
      </c>
      <c r="T3470" s="1">
        <v>16</v>
      </c>
      <c r="U3470" s="1">
        <v>1</v>
      </c>
      <c r="V3470" s="1">
        <v>13</v>
      </c>
      <c r="W3470" s="1">
        <v>0</v>
      </c>
      <c r="X3470" s="1">
        <v>1</v>
      </c>
      <c r="Y3470" s="1">
        <v>1</v>
      </c>
      <c r="Z3470" s="1">
        <v>3</v>
      </c>
      <c r="AA3470" s="1">
        <v>0</v>
      </c>
      <c r="AB3470" s="1">
        <v>0</v>
      </c>
      <c r="AC3470" s="1">
        <v>0</v>
      </c>
      <c r="AD3470" s="1">
        <v>0</v>
      </c>
      <c r="AE3470" s="1">
        <v>550</v>
      </c>
      <c r="AF3470" s="1">
        <v>0</v>
      </c>
      <c r="AG3470" s="1">
        <v>0</v>
      </c>
      <c r="AH3470" s="1">
        <v>0</v>
      </c>
      <c r="AI3470" s="1">
        <v>550</v>
      </c>
      <c r="AJ3470" s="1" t="s">
        <v>15608</v>
      </c>
      <c r="AK3470" s="1" t="s">
        <v>15609</v>
      </c>
      <c r="AL3470" s="1" t="s">
        <v>15610</v>
      </c>
      <c r="AM3470" s="1" t="s">
        <v>12</v>
      </c>
      <c r="AN3470" s="1" t="s">
        <v>23097</v>
      </c>
      <c r="AO3470" s="1" t="s">
        <v>86</v>
      </c>
      <c r="AP3470" s="1" t="s">
        <v>57</v>
      </c>
      <c r="AQ3470" s="1" t="s">
        <v>14</v>
      </c>
      <c r="AR3470" s="1" t="s">
        <v>19</v>
      </c>
      <c r="AS3470" s="1" t="s">
        <v>23090</v>
      </c>
      <c r="AT3470" s="1" t="s">
        <v>26</v>
      </c>
    </row>
    <row r="3471" spans="1:46" x14ac:dyDescent="0.25">
      <c r="A3471" s="1" t="s">
        <v>21974</v>
      </c>
      <c r="B3471" s="2" t="s">
        <v>23074</v>
      </c>
      <c r="C3471" s="2" t="s">
        <v>23105</v>
      </c>
      <c r="D3471" s="1">
        <v>1</v>
      </c>
      <c r="E3471" s="1">
        <v>6</v>
      </c>
      <c r="F3471" s="1">
        <v>2</v>
      </c>
      <c r="G3471" s="1">
        <v>9</v>
      </c>
      <c r="H3471" s="6">
        <v>0.22222222222222221</v>
      </c>
      <c r="I3471">
        <v>0</v>
      </c>
      <c r="J3471" s="1">
        <v>34</v>
      </c>
      <c r="K3471" s="1">
        <v>1</v>
      </c>
      <c r="L3471" s="1">
        <v>624</v>
      </c>
      <c r="M3471" s="6">
        <v>0.24</v>
      </c>
      <c r="N3471" s="4">
        <v>2400</v>
      </c>
      <c r="O3471" s="4">
        <v>200</v>
      </c>
      <c r="P3471" s="4">
        <v>350</v>
      </c>
      <c r="Q3471" s="3">
        <v>0.36</v>
      </c>
      <c r="R3471" s="1">
        <v>24</v>
      </c>
      <c r="S3471" s="1">
        <v>350</v>
      </c>
      <c r="T3471" s="1">
        <v>25</v>
      </c>
      <c r="U3471" s="1">
        <v>1</v>
      </c>
      <c r="V3471" s="1">
        <v>13</v>
      </c>
      <c r="W3471" s="1">
        <v>0</v>
      </c>
      <c r="X3471" s="1">
        <v>1</v>
      </c>
      <c r="Y3471" s="1">
        <v>1</v>
      </c>
      <c r="Z3471" s="1">
        <v>3</v>
      </c>
      <c r="AA3471" s="1">
        <v>0</v>
      </c>
      <c r="AB3471" s="1">
        <v>0</v>
      </c>
      <c r="AC3471" s="1">
        <v>0</v>
      </c>
      <c r="AD3471" s="1">
        <v>0</v>
      </c>
      <c r="AE3471" s="1">
        <v>240</v>
      </c>
      <c r="AF3471" s="1">
        <v>280</v>
      </c>
      <c r="AG3471" s="1">
        <v>160</v>
      </c>
      <c r="AH3471" s="1">
        <v>0</v>
      </c>
      <c r="AI3471" s="1">
        <v>680</v>
      </c>
      <c r="AJ3471" s="1" t="s">
        <v>14066</v>
      </c>
      <c r="AK3471" s="1" t="s">
        <v>14067</v>
      </c>
      <c r="AL3471" s="1" t="s">
        <v>14068</v>
      </c>
      <c r="AM3471" s="1" t="s">
        <v>12</v>
      </c>
      <c r="AN3471" s="1" t="s">
        <v>23098</v>
      </c>
      <c r="AO3471" s="1" t="s">
        <v>86</v>
      </c>
      <c r="AP3471" s="1" t="s">
        <v>57</v>
      </c>
      <c r="AQ3471" s="1" t="s">
        <v>14</v>
      </c>
      <c r="AR3471" s="1" t="s">
        <v>19</v>
      </c>
      <c r="AS3471" s="1" t="s">
        <v>23090</v>
      </c>
      <c r="AT3471" s="1" t="s">
        <v>26</v>
      </c>
    </row>
    <row r="3472" spans="1:46" x14ac:dyDescent="0.25">
      <c r="A3472" s="1" t="s">
        <v>21977</v>
      </c>
      <c r="B3472" s="2" t="s">
        <v>23074</v>
      </c>
      <c r="C3472" s="2" t="s">
        <v>23105</v>
      </c>
      <c r="D3472" s="1">
        <v>0</v>
      </c>
      <c r="E3472" s="1">
        <v>2</v>
      </c>
      <c r="F3472" s="1">
        <v>2</v>
      </c>
      <c r="G3472" s="1">
        <v>4</v>
      </c>
      <c r="H3472" s="6">
        <v>0.5</v>
      </c>
      <c r="I3472">
        <v>0</v>
      </c>
      <c r="J3472" s="1">
        <v>37</v>
      </c>
      <c r="K3472" s="1">
        <v>0</v>
      </c>
      <c r="L3472" s="1">
        <v>642</v>
      </c>
      <c r="M3472" s="6">
        <v>0.49</v>
      </c>
      <c r="N3472" s="4">
        <v>2200</v>
      </c>
      <c r="O3472" s="4">
        <v>146</v>
      </c>
      <c r="P3472" s="4">
        <v>400</v>
      </c>
      <c r="Q3472" s="3">
        <v>0.33</v>
      </c>
      <c r="R3472" s="1">
        <v>36</v>
      </c>
      <c r="S3472" s="1">
        <v>400</v>
      </c>
      <c r="T3472" s="1">
        <v>21</v>
      </c>
      <c r="U3472" s="1">
        <v>0</v>
      </c>
      <c r="V3472" s="1">
        <v>13</v>
      </c>
      <c r="W3472" s="1">
        <v>0</v>
      </c>
      <c r="X3472" s="1">
        <v>0</v>
      </c>
      <c r="Y3472" s="1">
        <v>1</v>
      </c>
      <c r="Z3472" s="1">
        <v>3</v>
      </c>
      <c r="AA3472" s="1">
        <v>0</v>
      </c>
      <c r="AB3472" s="1">
        <v>0</v>
      </c>
      <c r="AC3472" s="1">
        <v>200</v>
      </c>
      <c r="AD3472" s="1">
        <v>0</v>
      </c>
      <c r="AE3472" s="1">
        <v>1250</v>
      </c>
      <c r="AF3472" s="1">
        <v>0</v>
      </c>
      <c r="AG3472" s="1">
        <v>0</v>
      </c>
      <c r="AH3472" s="1">
        <v>0</v>
      </c>
      <c r="AI3472" s="1">
        <v>1450</v>
      </c>
      <c r="AJ3472" s="1" t="s">
        <v>14075</v>
      </c>
      <c r="AK3472" s="1" t="s">
        <v>14076</v>
      </c>
      <c r="AL3472" s="1" t="s">
        <v>14077</v>
      </c>
      <c r="AM3472" s="1" t="s">
        <v>12</v>
      </c>
      <c r="AN3472" s="1" t="s">
        <v>23097</v>
      </c>
      <c r="AO3472" s="1" t="s">
        <v>364</v>
      </c>
      <c r="AP3472" s="1" t="s">
        <v>57</v>
      </c>
      <c r="AQ3472" s="1" t="s">
        <v>25</v>
      </c>
      <c r="AR3472" s="1" t="s">
        <v>19</v>
      </c>
      <c r="AS3472" s="1" t="s">
        <v>23090</v>
      </c>
      <c r="AT3472" s="1" t="s">
        <v>26</v>
      </c>
    </row>
    <row r="3473" spans="1:46" x14ac:dyDescent="0.25">
      <c r="A3473" s="1" t="s">
        <v>20828</v>
      </c>
      <c r="B3473" s="2" t="s">
        <v>23074</v>
      </c>
      <c r="C3473" s="2" t="s">
        <v>23105</v>
      </c>
      <c r="D3473" s="1">
        <v>0</v>
      </c>
      <c r="E3473" s="1">
        <v>0</v>
      </c>
      <c r="F3473" s="1">
        <v>3</v>
      </c>
      <c r="G3473" s="1">
        <v>3</v>
      </c>
      <c r="H3473" s="6">
        <v>1</v>
      </c>
      <c r="I3473">
        <v>0</v>
      </c>
      <c r="J3473" s="1">
        <v>43</v>
      </c>
      <c r="K3473" s="1">
        <v>0</v>
      </c>
      <c r="L3473" s="1">
        <v>621</v>
      </c>
      <c r="M3473" s="6">
        <v>0.28999999999999998</v>
      </c>
      <c r="N3473" s="4">
        <v>3500</v>
      </c>
      <c r="O3473" s="4">
        <v>239</v>
      </c>
      <c r="P3473" s="4">
        <v>600</v>
      </c>
      <c r="Q3473" s="3">
        <v>0.3</v>
      </c>
      <c r="R3473" s="1">
        <v>36</v>
      </c>
      <c r="S3473" s="1">
        <v>600</v>
      </c>
      <c r="T3473" s="1">
        <v>55</v>
      </c>
      <c r="U3473" s="1">
        <v>0</v>
      </c>
      <c r="V3473" s="1">
        <v>13</v>
      </c>
      <c r="W3473" s="1">
        <v>0</v>
      </c>
      <c r="X3473" s="1">
        <v>0</v>
      </c>
      <c r="Y3473" s="1">
        <v>0</v>
      </c>
      <c r="Z3473" s="1">
        <v>3</v>
      </c>
      <c r="AA3473" s="1">
        <v>0</v>
      </c>
      <c r="AB3473" s="1">
        <v>0</v>
      </c>
      <c r="AC3473" s="1">
        <v>0</v>
      </c>
      <c r="AD3473" s="1">
        <v>1500</v>
      </c>
      <c r="AE3473" s="1">
        <v>0</v>
      </c>
      <c r="AF3473" s="1">
        <v>0</v>
      </c>
      <c r="AG3473" s="1">
        <v>0</v>
      </c>
      <c r="AH3473" s="1">
        <v>450</v>
      </c>
      <c r="AI3473" s="1">
        <v>1950</v>
      </c>
      <c r="AJ3473" s="1" t="s">
        <v>11012</v>
      </c>
      <c r="AK3473" s="1" t="s">
        <v>11013</v>
      </c>
      <c r="AL3473" s="1" t="s">
        <v>11014</v>
      </c>
      <c r="AM3473" s="1" t="s">
        <v>12</v>
      </c>
      <c r="AN3473" s="1" t="s">
        <v>23097</v>
      </c>
      <c r="AO3473" s="1" t="s">
        <v>364</v>
      </c>
      <c r="AP3473" s="1" t="s">
        <v>57</v>
      </c>
      <c r="AQ3473" s="1" t="s">
        <v>25</v>
      </c>
      <c r="AR3473" s="1" t="s">
        <v>30</v>
      </c>
      <c r="AS3473" s="1" t="s">
        <v>23090</v>
      </c>
      <c r="AT3473" s="1" t="s">
        <v>26</v>
      </c>
    </row>
    <row r="3474" spans="1:46" x14ac:dyDescent="0.25">
      <c r="A3474" s="1" t="s">
        <v>19166</v>
      </c>
      <c r="B3474" s="2" t="s">
        <v>23074</v>
      </c>
      <c r="C3474" s="2" t="s">
        <v>23105</v>
      </c>
      <c r="D3474" s="1">
        <v>0</v>
      </c>
      <c r="E3474" s="1">
        <v>0</v>
      </c>
      <c r="F3474" s="1">
        <v>3</v>
      </c>
      <c r="G3474" s="1">
        <v>3</v>
      </c>
      <c r="H3474" s="6">
        <v>1</v>
      </c>
      <c r="I3474">
        <v>0</v>
      </c>
      <c r="J3474" s="1">
        <v>33</v>
      </c>
      <c r="K3474" s="1">
        <v>1</v>
      </c>
      <c r="L3474" s="1">
        <v>716</v>
      </c>
      <c r="M3474" s="6">
        <v>0.46</v>
      </c>
      <c r="N3474" s="4">
        <v>1500</v>
      </c>
      <c r="O3474" s="4">
        <v>110</v>
      </c>
      <c r="P3474" s="4">
        <v>500</v>
      </c>
      <c r="Q3474" s="3">
        <v>0.3</v>
      </c>
      <c r="R3474" s="1">
        <v>24</v>
      </c>
      <c r="S3474" s="1">
        <v>500</v>
      </c>
      <c r="T3474" s="1">
        <v>25</v>
      </c>
      <c r="U3474" s="1">
        <v>0</v>
      </c>
      <c r="V3474" s="1">
        <v>13</v>
      </c>
      <c r="W3474" s="1">
        <v>1</v>
      </c>
      <c r="X3474" s="1">
        <v>1</v>
      </c>
      <c r="Y3474" s="1">
        <v>1</v>
      </c>
      <c r="Z3474" s="1">
        <v>3</v>
      </c>
      <c r="AA3474" s="1">
        <v>0</v>
      </c>
      <c r="AB3474" s="1">
        <v>0</v>
      </c>
      <c r="AC3474" s="1">
        <v>0</v>
      </c>
      <c r="AD3474" s="1">
        <v>0</v>
      </c>
      <c r="AE3474" s="1">
        <v>0</v>
      </c>
      <c r="AF3474" s="1">
        <v>0</v>
      </c>
      <c r="AG3474" s="1">
        <v>0</v>
      </c>
      <c r="AH3474" s="1">
        <v>400</v>
      </c>
      <c r="AI3474" s="1">
        <v>400</v>
      </c>
      <c r="AJ3474" s="1" t="s">
        <v>6421</v>
      </c>
      <c r="AK3474" s="1" t="s">
        <v>6422</v>
      </c>
      <c r="AL3474" s="1" t="s">
        <v>6423</v>
      </c>
      <c r="AM3474" s="1" t="s">
        <v>12</v>
      </c>
      <c r="AN3474" s="1" t="s">
        <v>23098</v>
      </c>
      <c r="AO3474" s="1" t="s">
        <v>364</v>
      </c>
      <c r="AP3474" s="1" t="s">
        <v>86</v>
      </c>
      <c r="AQ3474" s="1" t="s">
        <v>14</v>
      </c>
      <c r="AR3474" s="1" t="s">
        <v>19</v>
      </c>
      <c r="AS3474" s="1" t="s">
        <v>23090</v>
      </c>
      <c r="AT3474" s="1" t="s">
        <v>26</v>
      </c>
    </row>
    <row r="3475" spans="1:46" x14ac:dyDescent="0.25">
      <c r="A3475" s="1" t="s">
        <v>17904</v>
      </c>
      <c r="B3475" s="2" t="s">
        <v>23074</v>
      </c>
      <c r="C3475" s="2" t="s">
        <v>23105</v>
      </c>
      <c r="D3475" s="1">
        <v>0</v>
      </c>
      <c r="E3475" s="1">
        <v>4</v>
      </c>
      <c r="F3475" s="1">
        <v>1</v>
      </c>
      <c r="G3475" s="1">
        <v>5</v>
      </c>
      <c r="H3475" s="6">
        <v>0.2</v>
      </c>
      <c r="I3475">
        <v>1</v>
      </c>
      <c r="J3475" s="1">
        <v>33</v>
      </c>
      <c r="K3475" s="1">
        <v>1</v>
      </c>
      <c r="L3475" s="1">
        <v>665</v>
      </c>
      <c r="M3475" s="6">
        <v>0.5</v>
      </c>
      <c r="N3475" s="4">
        <v>1000</v>
      </c>
      <c r="O3475" s="4">
        <v>90</v>
      </c>
      <c r="P3475" s="4">
        <v>350</v>
      </c>
      <c r="Q3475" s="3">
        <v>0.28999999999999998</v>
      </c>
      <c r="R3475" s="1">
        <v>12</v>
      </c>
      <c r="S3475" s="1">
        <v>350</v>
      </c>
      <c r="T3475" s="1">
        <v>12</v>
      </c>
      <c r="U3475" s="1">
        <v>1</v>
      </c>
      <c r="V3475" s="1">
        <v>13</v>
      </c>
      <c r="W3475" s="1">
        <v>1</v>
      </c>
      <c r="X3475" s="1">
        <v>1</v>
      </c>
      <c r="Y3475" s="1">
        <v>1</v>
      </c>
      <c r="Z3475" s="1">
        <v>1</v>
      </c>
      <c r="AA3475" s="1">
        <v>0</v>
      </c>
      <c r="AB3475" s="1">
        <v>1</v>
      </c>
      <c r="AC3475" s="1">
        <v>40</v>
      </c>
      <c r="AD3475" s="1">
        <v>0</v>
      </c>
      <c r="AE3475" s="1">
        <v>0</v>
      </c>
      <c r="AF3475" s="1">
        <v>0</v>
      </c>
      <c r="AG3475" s="1">
        <v>0</v>
      </c>
      <c r="AH3475" s="1">
        <v>180</v>
      </c>
      <c r="AI3475" s="1">
        <v>220</v>
      </c>
      <c r="AJ3475" s="1" t="s">
        <v>2757</v>
      </c>
      <c r="AK3475" s="1" t="s">
        <v>2758</v>
      </c>
      <c r="AL3475" s="1" t="s">
        <v>2759</v>
      </c>
      <c r="AM3475" s="1" t="s">
        <v>16</v>
      </c>
      <c r="AN3475" s="1" t="s">
        <v>23098</v>
      </c>
      <c r="AO3475" s="1" t="s">
        <v>86</v>
      </c>
      <c r="AP3475" s="1" t="s">
        <v>86</v>
      </c>
      <c r="AQ3475" s="1" t="s">
        <v>14</v>
      </c>
      <c r="AR3475" s="1" t="s">
        <v>19</v>
      </c>
      <c r="AS3475" s="1" t="s">
        <v>23090</v>
      </c>
      <c r="AT3475" s="1" t="s">
        <v>101</v>
      </c>
    </row>
    <row r="3476" spans="1:46" x14ac:dyDescent="0.25">
      <c r="A3476" s="1" t="s">
        <v>21488</v>
      </c>
      <c r="B3476" s="2" t="s">
        <v>23074</v>
      </c>
      <c r="C3476" s="2" t="s">
        <v>23106</v>
      </c>
      <c r="D3476" s="1">
        <v>0</v>
      </c>
      <c r="E3476" s="1">
        <v>0</v>
      </c>
      <c r="F3476" s="1">
        <v>1</v>
      </c>
      <c r="G3476" s="1">
        <v>1</v>
      </c>
      <c r="H3476" s="6">
        <v>1</v>
      </c>
      <c r="I3476">
        <v>1</v>
      </c>
      <c r="J3476" s="1">
        <v>32</v>
      </c>
      <c r="K3476" s="1">
        <v>1</v>
      </c>
      <c r="L3476" s="1">
        <v>712</v>
      </c>
      <c r="M3476" s="6">
        <v>0.71</v>
      </c>
      <c r="N3476" s="4">
        <v>2500</v>
      </c>
      <c r="O3476" s="4">
        <v>150</v>
      </c>
      <c r="P3476" s="4">
        <v>500</v>
      </c>
      <c r="Q3476" s="3">
        <v>0.28000000000000003</v>
      </c>
      <c r="R3476" s="1">
        <v>24</v>
      </c>
      <c r="S3476" s="1">
        <v>500</v>
      </c>
      <c r="T3476" s="1">
        <v>61</v>
      </c>
      <c r="U3476" s="1">
        <v>0</v>
      </c>
      <c r="V3476" s="1">
        <v>13</v>
      </c>
      <c r="W3476" s="1">
        <v>1</v>
      </c>
      <c r="X3476" s="1">
        <v>1</v>
      </c>
      <c r="Y3476" s="1">
        <v>0</v>
      </c>
      <c r="Z3476" s="1">
        <v>2</v>
      </c>
      <c r="AA3476" s="1">
        <v>1</v>
      </c>
      <c r="AB3476" s="1">
        <v>1</v>
      </c>
      <c r="AC3476" s="1">
        <v>1500</v>
      </c>
      <c r="AD3476" s="1">
        <v>0</v>
      </c>
      <c r="AE3476" s="1">
        <v>0</v>
      </c>
      <c r="AF3476" s="1">
        <v>142</v>
      </c>
      <c r="AG3476" s="1">
        <v>35</v>
      </c>
      <c r="AH3476" s="1">
        <v>352</v>
      </c>
      <c r="AI3476" s="1">
        <v>2029</v>
      </c>
      <c r="AJ3476" s="1" t="s">
        <v>12770</v>
      </c>
      <c r="AK3476" s="1" t="s">
        <v>12771</v>
      </c>
      <c r="AL3476" s="1" t="s">
        <v>12772</v>
      </c>
      <c r="AM3476" s="1" t="s">
        <v>16</v>
      </c>
      <c r="AN3476" s="1" t="s">
        <v>23098</v>
      </c>
      <c r="AO3476" s="1" t="s">
        <v>364</v>
      </c>
      <c r="AP3476" s="1" t="s">
        <v>86</v>
      </c>
      <c r="AQ3476" s="1" t="s">
        <v>14</v>
      </c>
      <c r="AR3476" s="1" t="s">
        <v>30</v>
      </c>
      <c r="AS3476" s="1" t="s">
        <v>23091</v>
      </c>
      <c r="AT3476" s="1" t="s">
        <v>101</v>
      </c>
    </row>
    <row r="3477" spans="1:46" x14ac:dyDescent="0.25">
      <c r="A3477" s="1" t="s">
        <v>19267</v>
      </c>
      <c r="B3477" s="2" t="s">
        <v>23074</v>
      </c>
      <c r="C3477" s="2" t="s">
        <v>23106</v>
      </c>
      <c r="D3477" s="1">
        <v>1</v>
      </c>
      <c r="E3477" s="1">
        <v>0</v>
      </c>
      <c r="F3477" s="1">
        <v>2</v>
      </c>
      <c r="G3477" s="1">
        <v>3</v>
      </c>
      <c r="H3477" s="6">
        <v>0.66666666666666663</v>
      </c>
      <c r="I3477">
        <v>0</v>
      </c>
      <c r="J3477" s="1">
        <v>36</v>
      </c>
      <c r="K3477" s="1">
        <v>1</v>
      </c>
      <c r="L3477" s="1">
        <v>771</v>
      </c>
      <c r="M3477" s="6">
        <v>1.21</v>
      </c>
      <c r="N3477" s="4">
        <v>2180</v>
      </c>
      <c r="O3477" s="4">
        <v>140</v>
      </c>
      <c r="P3477" s="4">
        <v>1500</v>
      </c>
      <c r="Q3477" s="3">
        <v>0.23</v>
      </c>
      <c r="R3477" s="1">
        <v>24</v>
      </c>
      <c r="S3477" s="1">
        <v>1500</v>
      </c>
      <c r="T3477" s="1">
        <v>57</v>
      </c>
      <c r="U3477" s="1">
        <v>0</v>
      </c>
      <c r="V3477" s="1">
        <v>13</v>
      </c>
      <c r="W3477" s="1">
        <v>0</v>
      </c>
      <c r="X3477" s="1">
        <v>0</v>
      </c>
      <c r="Y3477" s="1">
        <v>1</v>
      </c>
      <c r="Z3477" s="1">
        <v>2</v>
      </c>
      <c r="AA3477" s="1">
        <v>0</v>
      </c>
      <c r="AB3477" s="1">
        <v>0</v>
      </c>
      <c r="AC3477" s="1">
        <v>570</v>
      </c>
      <c r="AD3477" s="1">
        <v>1000</v>
      </c>
      <c r="AE3477" s="1">
        <v>900</v>
      </c>
      <c r="AF3477" s="1">
        <v>0</v>
      </c>
      <c r="AG3477" s="1">
        <v>0</v>
      </c>
      <c r="AH3477" s="1">
        <v>0</v>
      </c>
      <c r="AI3477" s="1">
        <v>2470</v>
      </c>
      <c r="AJ3477" s="1" t="s">
        <v>6695</v>
      </c>
      <c r="AK3477" s="1" t="s">
        <v>6696</v>
      </c>
      <c r="AL3477" s="1" t="s">
        <v>6697</v>
      </c>
      <c r="AM3477" s="1" t="s">
        <v>12</v>
      </c>
      <c r="AN3477" s="1" t="s">
        <v>23098</v>
      </c>
      <c r="AO3477" s="1" t="s">
        <v>364</v>
      </c>
      <c r="AP3477" s="1" t="s">
        <v>57</v>
      </c>
      <c r="AQ3477" s="1" t="s">
        <v>25</v>
      </c>
      <c r="AR3477" s="1" t="s">
        <v>19</v>
      </c>
      <c r="AS3477" s="1" t="s">
        <v>23090</v>
      </c>
      <c r="AT3477" s="1" t="s">
        <v>26</v>
      </c>
    </row>
    <row r="3478" spans="1:46" x14ac:dyDescent="0.25">
      <c r="A3478" s="1" t="s">
        <v>19890</v>
      </c>
      <c r="B3478" s="2" t="s">
        <v>23074</v>
      </c>
      <c r="C3478" s="2" t="s">
        <v>23106</v>
      </c>
      <c r="D3478" s="1">
        <v>7</v>
      </c>
      <c r="E3478" s="1">
        <v>0</v>
      </c>
      <c r="F3478" s="1">
        <v>5</v>
      </c>
      <c r="G3478" s="1">
        <v>12</v>
      </c>
      <c r="H3478" s="6">
        <v>0.41666666666666669</v>
      </c>
      <c r="I3478">
        <v>0</v>
      </c>
      <c r="J3478" s="1">
        <v>32</v>
      </c>
      <c r="K3478" s="1">
        <v>0</v>
      </c>
      <c r="L3478" s="1">
        <v>667</v>
      </c>
      <c r="M3478" s="6">
        <v>0.86</v>
      </c>
      <c r="N3478" s="4">
        <v>2000</v>
      </c>
      <c r="O3478" s="4">
        <v>155</v>
      </c>
      <c r="P3478" s="4">
        <v>200</v>
      </c>
      <c r="Q3478" s="3">
        <v>0.32</v>
      </c>
      <c r="R3478" s="1">
        <v>12</v>
      </c>
      <c r="S3478" s="1">
        <v>200</v>
      </c>
      <c r="T3478" s="1">
        <v>20</v>
      </c>
      <c r="U3478" s="1">
        <v>1</v>
      </c>
      <c r="V3478" s="1">
        <v>13</v>
      </c>
      <c r="W3478" s="1">
        <v>0</v>
      </c>
      <c r="X3478" s="1">
        <v>0</v>
      </c>
      <c r="Y3478" s="1">
        <v>1</v>
      </c>
      <c r="Z3478" s="1">
        <v>2</v>
      </c>
      <c r="AA3478" s="1">
        <v>1</v>
      </c>
      <c r="AB3478" s="1">
        <v>0</v>
      </c>
      <c r="AC3478" s="1">
        <v>1978</v>
      </c>
      <c r="AD3478" s="1">
        <v>0</v>
      </c>
      <c r="AE3478" s="1">
        <v>0</v>
      </c>
      <c r="AF3478" s="1">
        <v>900</v>
      </c>
      <c r="AG3478" s="1">
        <v>0</v>
      </c>
      <c r="AH3478" s="1">
        <v>0</v>
      </c>
      <c r="AI3478" s="1">
        <v>2878</v>
      </c>
      <c r="AJ3478" s="1" t="s">
        <v>736</v>
      </c>
      <c r="AK3478" s="1" t="s">
        <v>8441</v>
      </c>
      <c r="AL3478" s="1" t="s">
        <v>8442</v>
      </c>
      <c r="AM3478" s="1" t="s">
        <v>12</v>
      </c>
      <c r="AN3478" s="1" t="s">
        <v>23097</v>
      </c>
      <c r="AO3478" s="1" t="s">
        <v>86</v>
      </c>
      <c r="AP3478" s="1" t="s">
        <v>57</v>
      </c>
      <c r="AQ3478" s="1" t="s">
        <v>25</v>
      </c>
      <c r="AR3478" s="1" t="s">
        <v>19</v>
      </c>
      <c r="AS3478" s="1" t="s">
        <v>23091</v>
      </c>
      <c r="AT3478" s="1" t="s">
        <v>26</v>
      </c>
    </row>
    <row r="3479" spans="1:46" x14ac:dyDescent="0.25">
      <c r="A3479" s="1" t="s">
        <v>19912</v>
      </c>
      <c r="B3479" s="2" t="s">
        <v>23074</v>
      </c>
      <c r="C3479" s="2" t="s">
        <v>23106</v>
      </c>
      <c r="D3479" s="1">
        <v>1</v>
      </c>
      <c r="E3479" s="1">
        <v>0</v>
      </c>
      <c r="F3479" s="1">
        <v>2</v>
      </c>
      <c r="G3479" s="1">
        <v>3</v>
      </c>
      <c r="H3479" s="6">
        <v>0.66666666666666663</v>
      </c>
      <c r="I3479">
        <v>0</v>
      </c>
      <c r="J3479" s="1">
        <v>39</v>
      </c>
      <c r="K3479" s="1">
        <v>1</v>
      </c>
      <c r="L3479" s="1">
        <v>655</v>
      </c>
      <c r="M3479" s="6">
        <v>0.2</v>
      </c>
      <c r="N3479" s="4">
        <v>4800</v>
      </c>
      <c r="O3479" s="4">
        <v>400</v>
      </c>
      <c r="P3479" s="4">
        <v>300</v>
      </c>
      <c r="Q3479" s="3">
        <v>0.3</v>
      </c>
      <c r="R3479" s="1">
        <v>24</v>
      </c>
      <c r="S3479" s="1">
        <v>300</v>
      </c>
      <c r="T3479" s="1">
        <v>60</v>
      </c>
      <c r="U3479" s="1">
        <v>1</v>
      </c>
      <c r="V3479" s="1">
        <v>13</v>
      </c>
      <c r="W3479" s="1">
        <v>1</v>
      </c>
      <c r="X3479" s="1">
        <v>1</v>
      </c>
      <c r="Y3479" s="1">
        <v>0</v>
      </c>
      <c r="Z3479" s="1">
        <v>1</v>
      </c>
      <c r="AA3479" s="1">
        <v>1</v>
      </c>
      <c r="AB3479" s="1">
        <v>0</v>
      </c>
      <c r="AC3479" s="1">
        <v>0</v>
      </c>
      <c r="AD3479" s="1">
        <v>0</v>
      </c>
      <c r="AE3479" s="1">
        <v>994</v>
      </c>
      <c r="AF3479" s="1">
        <v>0</v>
      </c>
      <c r="AG3479" s="1">
        <v>18</v>
      </c>
      <c r="AH3479" s="1">
        <v>450</v>
      </c>
      <c r="AI3479" s="1">
        <v>1462</v>
      </c>
      <c r="AJ3479" s="1" t="s">
        <v>8500</v>
      </c>
      <c r="AK3479" s="1" t="s">
        <v>8501</v>
      </c>
      <c r="AL3479" s="1" t="s">
        <v>8502</v>
      </c>
      <c r="AM3479" s="1" t="s">
        <v>12</v>
      </c>
      <c r="AN3479" s="1" t="s">
        <v>23098</v>
      </c>
      <c r="AO3479" s="1" t="s">
        <v>86</v>
      </c>
      <c r="AP3479" s="1" t="s">
        <v>86</v>
      </c>
      <c r="AQ3479" s="1" t="s">
        <v>14</v>
      </c>
      <c r="AR3479" s="1" t="s">
        <v>30</v>
      </c>
      <c r="AS3479" s="1" t="s">
        <v>23091</v>
      </c>
      <c r="AT3479" s="1" t="s">
        <v>26</v>
      </c>
    </row>
    <row r="3480" spans="1:46" x14ac:dyDescent="0.25">
      <c r="A3480" s="1" t="s">
        <v>19916</v>
      </c>
      <c r="B3480" s="2" t="s">
        <v>23074</v>
      </c>
      <c r="C3480" s="2" t="s">
        <v>23106</v>
      </c>
      <c r="D3480" s="1">
        <v>0</v>
      </c>
      <c r="E3480" s="1">
        <v>0</v>
      </c>
      <c r="F3480" s="1">
        <v>1</v>
      </c>
      <c r="G3480" s="1">
        <v>1</v>
      </c>
      <c r="H3480" s="6">
        <v>1</v>
      </c>
      <c r="I3480">
        <v>0</v>
      </c>
      <c r="J3480" s="1">
        <v>31</v>
      </c>
      <c r="K3480" s="1">
        <v>0</v>
      </c>
      <c r="L3480" s="1">
        <v>680</v>
      </c>
      <c r="M3480" s="6">
        <v>0.67</v>
      </c>
      <c r="N3480" s="4">
        <v>1700</v>
      </c>
      <c r="O3480" s="4">
        <v>130</v>
      </c>
      <c r="P3480" s="4">
        <v>600</v>
      </c>
      <c r="Q3480" s="3">
        <v>0.3</v>
      </c>
      <c r="R3480" s="1">
        <v>24</v>
      </c>
      <c r="S3480" s="1">
        <v>600</v>
      </c>
      <c r="T3480" s="1">
        <v>60</v>
      </c>
      <c r="U3480" s="1">
        <v>0</v>
      </c>
      <c r="V3480" s="1">
        <v>13</v>
      </c>
      <c r="W3480" s="1">
        <v>0</v>
      </c>
      <c r="X3480" s="1">
        <v>0</v>
      </c>
      <c r="Y3480" s="1">
        <v>1</v>
      </c>
      <c r="Z3480" s="1">
        <v>4</v>
      </c>
      <c r="AA3480" s="1">
        <v>0</v>
      </c>
      <c r="AB3480" s="1">
        <v>0</v>
      </c>
      <c r="AC3480" s="1">
        <v>570</v>
      </c>
      <c r="AD3480" s="1">
        <v>0</v>
      </c>
      <c r="AE3480" s="1">
        <v>0</v>
      </c>
      <c r="AF3480" s="1">
        <v>0</v>
      </c>
      <c r="AG3480" s="1">
        <v>0</v>
      </c>
      <c r="AH3480" s="1">
        <v>600</v>
      </c>
      <c r="AI3480" s="1">
        <v>1170</v>
      </c>
      <c r="AJ3480" s="1" t="s">
        <v>8513</v>
      </c>
      <c r="AK3480" s="1" t="s">
        <v>8514</v>
      </c>
      <c r="AL3480" s="1" t="s">
        <v>8515</v>
      </c>
      <c r="AM3480" s="1" t="s">
        <v>12</v>
      </c>
      <c r="AN3480" s="1" t="s">
        <v>23097</v>
      </c>
      <c r="AO3480" s="1" t="s">
        <v>364</v>
      </c>
      <c r="AP3480" s="1" t="s">
        <v>57</v>
      </c>
      <c r="AQ3480" s="1" t="s">
        <v>25</v>
      </c>
      <c r="AR3480" s="1" t="s">
        <v>19</v>
      </c>
      <c r="AS3480" s="1" t="s">
        <v>23090</v>
      </c>
      <c r="AT3480" s="1" t="s">
        <v>26</v>
      </c>
    </row>
    <row r="3481" spans="1:46" x14ac:dyDescent="0.25">
      <c r="A3481" s="1" t="s">
        <v>22156</v>
      </c>
      <c r="B3481" s="2" t="s">
        <v>23074</v>
      </c>
      <c r="C3481" s="2" t="s">
        <v>23106</v>
      </c>
      <c r="D3481" s="1">
        <v>2</v>
      </c>
      <c r="E3481" s="1">
        <v>2</v>
      </c>
      <c r="F3481" s="1">
        <v>3</v>
      </c>
      <c r="G3481" s="1">
        <v>7</v>
      </c>
      <c r="H3481" s="6">
        <v>0.42857142857142855</v>
      </c>
      <c r="I3481">
        <v>1</v>
      </c>
      <c r="J3481" s="1">
        <v>29</v>
      </c>
      <c r="K3481" s="1">
        <v>1</v>
      </c>
      <c r="L3481" s="1">
        <v>712</v>
      </c>
      <c r="M3481" s="6">
        <v>0.7</v>
      </c>
      <c r="N3481" s="4">
        <v>2000</v>
      </c>
      <c r="O3481" s="4">
        <v>140</v>
      </c>
      <c r="P3481" s="4">
        <v>700</v>
      </c>
      <c r="Q3481" s="3">
        <v>0.3</v>
      </c>
      <c r="R3481" s="1">
        <v>24</v>
      </c>
      <c r="S3481" s="1">
        <v>700</v>
      </c>
      <c r="T3481" s="1">
        <v>72</v>
      </c>
      <c r="U3481" s="1">
        <v>1</v>
      </c>
      <c r="V3481" s="1">
        <v>13</v>
      </c>
      <c r="W3481" s="1">
        <v>0</v>
      </c>
      <c r="X3481" s="1">
        <v>1</v>
      </c>
      <c r="Y3481" s="1">
        <v>1</v>
      </c>
      <c r="Z3481" s="1">
        <v>3</v>
      </c>
      <c r="AA3481" s="1">
        <v>1</v>
      </c>
      <c r="AB3481" s="1">
        <v>1</v>
      </c>
      <c r="AC3481" s="1">
        <v>0</v>
      </c>
      <c r="AD3481" s="1">
        <v>0</v>
      </c>
      <c r="AE3481" s="1">
        <v>0</v>
      </c>
      <c r="AF3481" s="1">
        <v>774</v>
      </c>
      <c r="AG3481" s="1">
        <v>423</v>
      </c>
      <c r="AH3481" s="1">
        <v>100</v>
      </c>
      <c r="AI3481" s="1">
        <v>1297</v>
      </c>
      <c r="AJ3481" s="1" t="s">
        <v>14555</v>
      </c>
      <c r="AK3481" s="1" t="s">
        <v>14556</v>
      </c>
      <c r="AL3481" s="1" t="s">
        <v>14557</v>
      </c>
      <c r="AM3481" s="1" t="s">
        <v>16</v>
      </c>
      <c r="AN3481" s="1" t="s">
        <v>23098</v>
      </c>
      <c r="AO3481" s="1" t="s">
        <v>86</v>
      </c>
      <c r="AP3481" s="1" t="s">
        <v>57</v>
      </c>
      <c r="AQ3481" s="1" t="s">
        <v>14</v>
      </c>
      <c r="AR3481" s="1" t="s">
        <v>19</v>
      </c>
      <c r="AS3481" s="1" t="s">
        <v>23091</v>
      </c>
      <c r="AT3481" s="1" t="s">
        <v>101</v>
      </c>
    </row>
    <row r="3482" spans="1:46" x14ac:dyDescent="0.25">
      <c r="A3482" s="1" t="s">
        <v>19313</v>
      </c>
      <c r="B3482" s="2" t="s">
        <v>23074</v>
      </c>
      <c r="C3482" s="2" t="s">
        <v>23106</v>
      </c>
      <c r="D3482" s="1">
        <v>0</v>
      </c>
      <c r="E3482" s="1">
        <v>0</v>
      </c>
      <c r="F3482" s="1">
        <v>1</v>
      </c>
      <c r="G3482" s="1">
        <v>1</v>
      </c>
      <c r="H3482" s="6">
        <v>1</v>
      </c>
      <c r="I3482">
        <v>0</v>
      </c>
      <c r="J3482" s="1">
        <v>35</v>
      </c>
      <c r="K3482" s="1">
        <v>0</v>
      </c>
      <c r="L3482" s="1">
        <v>752</v>
      </c>
      <c r="M3482" s="6">
        <v>0.18</v>
      </c>
      <c r="N3482" s="4">
        <v>2000</v>
      </c>
      <c r="O3482" s="4">
        <v>160</v>
      </c>
      <c r="P3482" s="4">
        <v>500</v>
      </c>
      <c r="Q3482" s="3">
        <v>0.35</v>
      </c>
      <c r="R3482" s="1">
        <v>24</v>
      </c>
      <c r="S3482" s="1">
        <v>500</v>
      </c>
      <c r="T3482" s="1">
        <v>63</v>
      </c>
      <c r="U3482" s="1">
        <v>1</v>
      </c>
      <c r="V3482" s="1">
        <v>13</v>
      </c>
      <c r="W3482" s="1">
        <v>0</v>
      </c>
      <c r="X3482" s="1">
        <v>0</v>
      </c>
      <c r="Y3482" s="1">
        <v>0</v>
      </c>
      <c r="Z3482" s="1">
        <v>3</v>
      </c>
      <c r="AA3482" s="1">
        <v>1</v>
      </c>
      <c r="AB3482" s="1">
        <v>0</v>
      </c>
      <c r="AC3482" s="1">
        <v>0</v>
      </c>
      <c r="AD3482" s="1">
        <v>0</v>
      </c>
      <c r="AE3482" s="1">
        <v>0</v>
      </c>
      <c r="AF3482" s="1">
        <v>0</v>
      </c>
      <c r="AG3482" s="1">
        <v>30</v>
      </c>
      <c r="AH3482" s="1">
        <v>0</v>
      </c>
      <c r="AI3482" s="1">
        <v>30</v>
      </c>
      <c r="AJ3482" s="1" t="s">
        <v>6829</v>
      </c>
      <c r="AK3482" s="1" t="s">
        <v>6830</v>
      </c>
      <c r="AL3482" s="1" t="s">
        <v>6831</v>
      </c>
      <c r="AM3482" s="1" t="s">
        <v>12</v>
      </c>
      <c r="AN3482" s="1" t="s">
        <v>23097</v>
      </c>
      <c r="AO3482" s="1" t="s">
        <v>86</v>
      </c>
      <c r="AP3482" s="1" t="s">
        <v>57</v>
      </c>
      <c r="AQ3482" s="1" t="s">
        <v>25</v>
      </c>
      <c r="AR3482" s="1" t="s">
        <v>30</v>
      </c>
      <c r="AS3482" s="1" t="s">
        <v>23091</v>
      </c>
      <c r="AT3482" s="1" t="s">
        <v>26</v>
      </c>
    </row>
    <row r="3483" spans="1:46" x14ac:dyDescent="0.25">
      <c r="A3483" s="1" t="s">
        <v>18078</v>
      </c>
      <c r="B3483" s="2" t="s">
        <v>23074</v>
      </c>
      <c r="C3483" s="2" t="s">
        <v>23106</v>
      </c>
      <c r="D3483" s="1">
        <v>0</v>
      </c>
      <c r="E3483" s="1">
        <v>0</v>
      </c>
      <c r="F3483" s="1">
        <v>1</v>
      </c>
      <c r="G3483" s="1">
        <v>1</v>
      </c>
      <c r="H3483" s="6">
        <v>1</v>
      </c>
      <c r="I3483">
        <v>1</v>
      </c>
      <c r="J3483" s="1">
        <v>27</v>
      </c>
      <c r="K3483" s="1">
        <v>0</v>
      </c>
      <c r="L3483" s="1">
        <v>672</v>
      </c>
      <c r="M3483" s="6">
        <v>0.84</v>
      </c>
      <c r="N3483" s="4">
        <v>2500</v>
      </c>
      <c r="O3483" s="4">
        <v>220</v>
      </c>
      <c r="P3483" s="4">
        <v>300</v>
      </c>
      <c r="Q3483" s="3">
        <v>0.32</v>
      </c>
      <c r="R3483" s="1">
        <v>24</v>
      </c>
      <c r="S3483" s="1">
        <v>300</v>
      </c>
      <c r="T3483" s="1">
        <v>57</v>
      </c>
      <c r="U3483" s="1">
        <v>1</v>
      </c>
      <c r="V3483" s="1">
        <v>13</v>
      </c>
      <c r="W3483" s="1">
        <v>0</v>
      </c>
      <c r="X3483" s="1">
        <v>0</v>
      </c>
      <c r="Y3483" s="1">
        <v>1</v>
      </c>
      <c r="Z3483" s="1">
        <v>1</v>
      </c>
      <c r="AA3483" s="1">
        <v>1</v>
      </c>
      <c r="AB3483" s="1">
        <v>1</v>
      </c>
      <c r="AC3483" s="1">
        <v>758</v>
      </c>
      <c r="AD3483" s="1">
        <v>0</v>
      </c>
      <c r="AE3483" s="1">
        <v>590</v>
      </c>
      <c r="AF3483" s="1">
        <v>1175</v>
      </c>
      <c r="AG3483" s="1">
        <v>185</v>
      </c>
      <c r="AH3483" s="1">
        <v>700</v>
      </c>
      <c r="AI3483" s="1">
        <v>3408</v>
      </c>
      <c r="AJ3483" s="1" t="s">
        <v>3281</v>
      </c>
      <c r="AK3483" s="1" t="s">
        <v>3282</v>
      </c>
      <c r="AL3483" s="1" t="s">
        <v>3283</v>
      </c>
      <c r="AM3483" s="1" t="s">
        <v>16</v>
      </c>
      <c r="AN3483" s="1" t="s">
        <v>23097</v>
      </c>
      <c r="AO3483" s="1" t="s">
        <v>86</v>
      </c>
      <c r="AP3483" s="1" t="s">
        <v>57</v>
      </c>
      <c r="AQ3483" s="1" t="s">
        <v>25</v>
      </c>
      <c r="AR3483" s="1" t="s">
        <v>19</v>
      </c>
      <c r="AS3483" s="1" t="s">
        <v>23091</v>
      </c>
      <c r="AT3483" s="1" t="s">
        <v>101</v>
      </c>
    </row>
    <row r="3484" spans="1:46" x14ac:dyDescent="0.25">
      <c r="A3484" s="1" t="s">
        <v>22179</v>
      </c>
      <c r="B3484" s="2" t="s">
        <v>23074</v>
      </c>
      <c r="C3484" s="2" t="s">
        <v>23107</v>
      </c>
      <c r="D3484" s="1">
        <v>0</v>
      </c>
      <c r="E3484" s="1">
        <v>4</v>
      </c>
      <c r="F3484" s="1">
        <v>5</v>
      </c>
      <c r="G3484" s="1">
        <v>9</v>
      </c>
      <c r="H3484" s="6">
        <v>0.55555555555555558</v>
      </c>
      <c r="I3484">
        <v>0</v>
      </c>
      <c r="J3484" s="1">
        <v>36</v>
      </c>
      <c r="K3484" s="1">
        <v>1</v>
      </c>
      <c r="L3484" s="1">
        <v>597</v>
      </c>
      <c r="M3484" s="6">
        <v>0.35</v>
      </c>
      <c r="N3484" s="4">
        <v>3300</v>
      </c>
      <c r="O3484" s="4">
        <v>270</v>
      </c>
      <c r="P3484" s="4">
        <v>300</v>
      </c>
      <c r="Q3484" s="3">
        <v>0.3</v>
      </c>
      <c r="R3484" s="1">
        <v>24</v>
      </c>
      <c r="S3484" s="1">
        <v>300</v>
      </c>
      <c r="T3484" s="1">
        <v>63</v>
      </c>
      <c r="U3484" s="1">
        <v>1</v>
      </c>
      <c r="V3484" s="1">
        <v>13</v>
      </c>
      <c r="W3484" s="1">
        <v>0</v>
      </c>
      <c r="X3484" s="1">
        <v>0</v>
      </c>
      <c r="Y3484" s="1">
        <v>0</v>
      </c>
      <c r="Z3484" s="1">
        <v>1</v>
      </c>
      <c r="AA3484" s="1">
        <v>0</v>
      </c>
      <c r="AB3484" s="1">
        <v>0</v>
      </c>
      <c r="AC3484" s="1">
        <v>1304</v>
      </c>
      <c r="AD3484" s="1">
        <v>0</v>
      </c>
      <c r="AE3484" s="1">
        <v>615</v>
      </c>
      <c r="AF3484" s="1">
        <v>198</v>
      </c>
      <c r="AG3484" s="1">
        <v>0</v>
      </c>
      <c r="AH3484" s="1">
        <v>0</v>
      </c>
      <c r="AI3484" s="1">
        <v>2117</v>
      </c>
      <c r="AJ3484" s="1" t="s">
        <v>14620</v>
      </c>
      <c r="AK3484" s="1" t="s">
        <v>14621</v>
      </c>
      <c r="AL3484" s="1" t="s">
        <v>14622</v>
      </c>
      <c r="AM3484" s="1" t="s">
        <v>12</v>
      </c>
      <c r="AN3484" s="1" t="s">
        <v>23098</v>
      </c>
      <c r="AO3484" s="1" t="s">
        <v>86</v>
      </c>
      <c r="AP3484" s="1" t="s">
        <v>57</v>
      </c>
      <c r="AQ3484" s="1" t="s">
        <v>25</v>
      </c>
      <c r="AR3484" s="1" t="s">
        <v>30</v>
      </c>
      <c r="AS3484" s="1" t="s">
        <v>23090</v>
      </c>
      <c r="AT3484" s="1" t="s">
        <v>26</v>
      </c>
    </row>
    <row r="3485" spans="1:46" x14ac:dyDescent="0.25">
      <c r="A3485" s="1" t="s">
        <v>22757</v>
      </c>
      <c r="B3485" s="2" t="s">
        <v>23074</v>
      </c>
      <c r="C3485" s="2" t="s">
        <v>23107</v>
      </c>
      <c r="D3485" s="1">
        <v>0</v>
      </c>
      <c r="E3485" s="1">
        <v>2</v>
      </c>
      <c r="F3485" s="1">
        <v>2</v>
      </c>
      <c r="G3485" s="1">
        <v>4</v>
      </c>
      <c r="H3485" s="6">
        <v>0.5</v>
      </c>
      <c r="I3485">
        <v>0</v>
      </c>
      <c r="J3485" s="1">
        <v>35</v>
      </c>
      <c r="K3485" s="1">
        <v>1</v>
      </c>
      <c r="L3485" s="1">
        <v>697</v>
      </c>
      <c r="M3485" s="6">
        <v>0.54</v>
      </c>
      <c r="N3485" s="4">
        <v>2200</v>
      </c>
      <c r="O3485" s="4">
        <v>185</v>
      </c>
      <c r="P3485" s="4">
        <v>600</v>
      </c>
      <c r="Q3485" s="3">
        <v>0.3</v>
      </c>
      <c r="R3485" s="1">
        <v>24</v>
      </c>
      <c r="S3485" s="1">
        <v>600</v>
      </c>
      <c r="T3485" s="1">
        <v>60</v>
      </c>
      <c r="U3485" s="1">
        <v>0</v>
      </c>
      <c r="V3485" s="1">
        <v>13</v>
      </c>
      <c r="W3485" s="1">
        <v>0</v>
      </c>
      <c r="X3485" s="1">
        <v>0</v>
      </c>
      <c r="Y3485" s="1">
        <v>1</v>
      </c>
      <c r="Z3485" s="1">
        <v>0</v>
      </c>
      <c r="AA3485" s="1">
        <v>1</v>
      </c>
      <c r="AB3485" s="1">
        <v>1</v>
      </c>
      <c r="AC3485" s="1">
        <v>246</v>
      </c>
      <c r="AD3485" s="1">
        <v>0</v>
      </c>
      <c r="AE3485" s="1">
        <v>678</v>
      </c>
      <c r="AF3485" s="1">
        <v>0</v>
      </c>
      <c r="AG3485" s="1">
        <v>0</v>
      </c>
      <c r="AH3485" s="1">
        <v>550</v>
      </c>
      <c r="AI3485" s="1">
        <v>1474</v>
      </c>
      <c r="AJ3485" s="1" t="s">
        <v>16151</v>
      </c>
      <c r="AK3485" s="1" t="s">
        <v>16152</v>
      </c>
      <c r="AL3485" s="1" t="s">
        <v>16153</v>
      </c>
      <c r="AM3485" s="1" t="s">
        <v>12</v>
      </c>
      <c r="AN3485" s="1" t="s">
        <v>23098</v>
      </c>
      <c r="AO3485" s="1" t="s">
        <v>364</v>
      </c>
      <c r="AP3485" s="1" t="s">
        <v>57</v>
      </c>
      <c r="AQ3485" s="1" t="s">
        <v>25</v>
      </c>
      <c r="AR3485" s="1" t="s">
        <v>19</v>
      </c>
      <c r="AS3485" s="1" t="s">
        <v>23091</v>
      </c>
      <c r="AT3485" s="1" t="s">
        <v>101</v>
      </c>
    </row>
    <row r="3486" spans="1:46" x14ac:dyDescent="0.25">
      <c r="A3486" s="1" t="s">
        <v>22798</v>
      </c>
      <c r="B3486" s="2" t="s">
        <v>23074</v>
      </c>
      <c r="C3486" s="2" t="s">
        <v>23107</v>
      </c>
      <c r="D3486" s="1">
        <v>1</v>
      </c>
      <c r="E3486" s="1">
        <v>0</v>
      </c>
      <c r="F3486" s="1">
        <v>2</v>
      </c>
      <c r="G3486" s="1">
        <v>3</v>
      </c>
      <c r="H3486" s="6">
        <v>0.66666666666666663</v>
      </c>
      <c r="I3486">
        <v>0</v>
      </c>
      <c r="J3486" s="1">
        <v>31</v>
      </c>
      <c r="K3486" s="1">
        <v>1</v>
      </c>
      <c r="L3486" s="1">
        <v>752</v>
      </c>
      <c r="M3486" s="6">
        <v>0.28000000000000003</v>
      </c>
      <c r="N3486" s="4">
        <v>2700</v>
      </c>
      <c r="O3486" s="4">
        <v>185</v>
      </c>
      <c r="P3486" s="4">
        <v>500</v>
      </c>
      <c r="Q3486" s="3">
        <v>0.3</v>
      </c>
      <c r="R3486" s="1">
        <v>24</v>
      </c>
      <c r="S3486" s="1">
        <v>500</v>
      </c>
      <c r="T3486" s="1">
        <v>37</v>
      </c>
      <c r="U3486" s="1">
        <v>1</v>
      </c>
      <c r="V3486" s="1">
        <v>13</v>
      </c>
      <c r="W3486" s="1">
        <v>0</v>
      </c>
      <c r="X3486" s="1">
        <v>0</v>
      </c>
      <c r="Y3486" s="1">
        <v>0</v>
      </c>
      <c r="Z3486" s="1">
        <v>2</v>
      </c>
      <c r="AA3486" s="1">
        <v>1</v>
      </c>
      <c r="AB3486" s="1">
        <v>0</v>
      </c>
      <c r="AC3486" s="1">
        <v>0</v>
      </c>
      <c r="AD3486" s="1">
        <v>0</v>
      </c>
      <c r="AE3486" s="1">
        <v>194</v>
      </c>
      <c r="AF3486" s="1">
        <v>0</v>
      </c>
      <c r="AG3486" s="1">
        <v>0</v>
      </c>
      <c r="AH3486" s="1">
        <v>300</v>
      </c>
      <c r="AI3486" s="1">
        <v>494</v>
      </c>
      <c r="AJ3486" s="1" t="s">
        <v>16269</v>
      </c>
      <c r="AK3486" s="1" t="s">
        <v>16270</v>
      </c>
      <c r="AL3486" s="1" t="s">
        <v>16271</v>
      </c>
      <c r="AM3486" s="1" t="s">
        <v>12</v>
      </c>
      <c r="AN3486" s="1" t="s">
        <v>23098</v>
      </c>
      <c r="AO3486" s="1" t="s">
        <v>86</v>
      </c>
      <c r="AP3486" s="1" t="s">
        <v>57</v>
      </c>
      <c r="AQ3486" s="1" t="s">
        <v>25</v>
      </c>
      <c r="AR3486" s="1" t="s">
        <v>30</v>
      </c>
      <c r="AS3486" s="1" t="s">
        <v>23091</v>
      </c>
      <c r="AT3486" s="1" t="s">
        <v>26</v>
      </c>
    </row>
    <row r="3487" spans="1:46" x14ac:dyDescent="0.25">
      <c r="A3487" s="1" t="s">
        <v>20532</v>
      </c>
      <c r="B3487" s="2" t="s">
        <v>23074</v>
      </c>
      <c r="C3487" s="2" t="s">
        <v>23107</v>
      </c>
      <c r="D3487" s="1">
        <v>1</v>
      </c>
      <c r="E3487" s="1">
        <v>0</v>
      </c>
      <c r="F3487" s="1">
        <v>3</v>
      </c>
      <c r="G3487" s="1">
        <v>4</v>
      </c>
      <c r="H3487" s="6">
        <v>0.75</v>
      </c>
      <c r="I3487">
        <v>1</v>
      </c>
      <c r="J3487" s="1">
        <v>34</v>
      </c>
      <c r="K3487" s="1">
        <v>0</v>
      </c>
      <c r="L3487" s="1">
        <v>758</v>
      </c>
      <c r="M3487" s="6">
        <v>0.59</v>
      </c>
      <c r="N3487" s="4">
        <v>1200</v>
      </c>
      <c r="O3487" s="4">
        <v>93</v>
      </c>
      <c r="P3487" s="4">
        <v>150</v>
      </c>
      <c r="Q3487" s="3">
        <v>0.3</v>
      </c>
      <c r="R3487" s="1">
        <v>24</v>
      </c>
      <c r="S3487" s="1">
        <v>150</v>
      </c>
      <c r="T3487" s="1">
        <v>18</v>
      </c>
      <c r="U3487" s="1">
        <v>1</v>
      </c>
      <c r="V3487" s="1">
        <v>13</v>
      </c>
      <c r="W3487" s="1">
        <v>0</v>
      </c>
      <c r="X3487" s="1">
        <v>0</v>
      </c>
      <c r="Y3487" s="1">
        <v>0</v>
      </c>
      <c r="Z3487" s="1">
        <v>2</v>
      </c>
      <c r="AA3487" s="1">
        <v>1</v>
      </c>
      <c r="AB3487" s="1">
        <v>1</v>
      </c>
      <c r="AC3487" s="1">
        <v>0</v>
      </c>
      <c r="AD3487" s="1">
        <v>0</v>
      </c>
      <c r="AE3487" s="1">
        <v>0</v>
      </c>
      <c r="AF3487" s="1">
        <v>334</v>
      </c>
      <c r="AG3487" s="1">
        <v>0</v>
      </c>
      <c r="AH3487" s="1">
        <v>500</v>
      </c>
      <c r="AI3487" s="1">
        <v>834</v>
      </c>
      <c r="AJ3487" s="1" t="s">
        <v>7377</v>
      </c>
      <c r="AK3487" s="1" t="s">
        <v>10216</v>
      </c>
      <c r="AL3487" s="1" t="s">
        <v>10217</v>
      </c>
      <c r="AM3487" s="1" t="s">
        <v>16</v>
      </c>
      <c r="AN3487" s="1" t="s">
        <v>23097</v>
      </c>
      <c r="AO3487" s="1" t="s">
        <v>86</v>
      </c>
      <c r="AP3487" s="1" t="s">
        <v>57</v>
      </c>
      <c r="AQ3487" s="1" t="s">
        <v>25</v>
      </c>
      <c r="AR3487" s="1" t="s">
        <v>30</v>
      </c>
      <c r="AS3487" s="1" t="s">
        <v>23091</v>
      </c>
      <c r="AT3487" s="1" t="s">
        <v>101</v>
      </c>
    </row>
    <row r="3488" spans="1:46" x14ac:dyDescent="0.25">
      <c r="A3488" s="1" t="s">
        <v>22251</v>
      </c>
      <c r="B3488" s="2" t="s">
        <v>23074</v>
      </c>
      <c r="C3488" s="2" t="s">
        <v>23107</v>
      </c>
      <c r="D3488" s="1">
        <v>0</v>
      </c>
      <c r="E3488" s="1">
        <v>0</v>
      </c>
      <c r="F3488" s="1">
        <v>8</v>
      </c>
      <c r="G3488" s="1">
        <v>8</v>
      </c>
      <c r="H3488" s="6">
        <v>1</v>
      </c>
      <c r="I3488">
        <v>0</v>
      </c>
      <c r="J3488" s="1">
        <v>43</v>
      </c>
      <c r="K3488" s="1">
        <v>0</v>
      </c>
      <c r="L3488" s="1">
        <v>517</v>
      </c>
      <c r="M3488" s="6">
        <v>0.7</v>
      </c>
      <c r="N3488" s="4">
        <v>18000</v>
      </c>
      <c r="O3488" s="4">
        <v>1160</v>
      </c>
      <c r="P3488" s="4">
        <v>800</v>
      </c>
      <c r="Q3488" s="3">
        <v>0.3</v>
      </c>
      <c r="R3488" s="1">
        <v>12</v>
      </c>
      <c r="S3488" s="1">
        <v>800</v>
      </c>
      <c r="T3488" s="1">
        <v>22</v>
      </c>
      <c r="U3488" s="1">
        <v>1</v>
      </c>
      <c r="V3488" s="1">
        <v>13</v>
      </c>
      <c r="W3488" s="1">
        <v>0</v>
      </c>
      <c r="X3488" s="1">
        <v>0</v>
      </c>
      <c r="Y3488" s="1">
        <v>1</v>
      </c>
      <c r="Z3488" s="1">
        <v>2</v>
      </c>
      <c r="AA3488" s="1">
        <v>0</v>
      </c>
      <c r="AB3488" s="1">
        <v>1</v>
      </c>
      <c r="AC3488" s="1">
        <v>14700</v>
      </c>
      <c r="AD3488" s="1">
        <v>198</v>
      </c>
      <c r="AE3488" s="1">
        <v>4162</v>
      </c>
      <c r="AF3488" s="1">
        <v>859</v>
      </c>
      <c r="AG3488" s="1">
        <v>935</v>
      </c>
      <c r="AH3488" s="1">
        <v>0</v>
      </c>
      <c r="AI3488" s="1">
        <v>20854</v>
      </c>
      <c r="AJ3488" s="1" t="s">
        <v>14816</v>
      </c>
      <c r="AK3488" s="1" t="s">
        <v>14817</v>
      </c>
      <c r="AL3488" s="1" t="s">
        <v>14818</v>
      </c>
      <c r="AM3488" s="1" t="s">
        <v>12</v>
      </c>
      <c r="AN3488" s="1" t="s">
        <v>23097</v>
      </c>
      <c r="AO3488" s="1" t="s">
        <v>86</v>
      </c>
      <c r="AP3488" s="1" t="s">
        <v>57</v>
      </c>
      <c r="AQ3488" s="1" t="s">
        <v>25</v>
      </c>
      <c r="AR3488" s="1" t="s">
        <v>19</v>
      </c>
      <c r="AS3488" s="1" t="s">
        <v>23090</v>
      </c>
      <c r="AT3488" s="1" t="s">
        <v>101</v>
      </c>
    </row>
    <row r="3489" spans="1:46" x14ac:dyDescent="0.25">
      <c r="A3489" s="1" t="s">
        <v>19419</v>
      </c>
      <c r="B3489" s="2" t="s">
        <v>23074</v>
      </c>
      <c r="C3489" s="2" t="s">
        <v>23107</v>
      </c>
      <c r="D3489" s="1">
        <v>0</v>
      </c>
      <c r="E3489" s="1">
        <v>0</v>
      </c>
      <c r="F3489" s="1">
        <v>4</v>
      </c>
      <c r="G3489" s="1">
        <v>4</v>
      </c>
      <c r="H3489" s="6">
        <v>1</v>
      </c>
      <c r="I3489">
        <v>1</v>
      </c>
      <c r="J3489" s="1">
        <v>31</v>
      </c>
      <c r="K3489" s="1">
        <v>1</v>
      </c>
      <c r="L3489" s="1">
        <v>784</v>
      </c>
      <c r="M3489" s="6">
        <v>0.19</v>
      </c>
      <c r="N3489" s="4">
        <v>1800</v>
      </c>
      <c r="O3489" s="4">
        <v>140</v>
      </c>
      <c r="P3489" s="4">
        <v>500</v>
      </c>
      <c r="Q3489" s="3">
        <v>0.3</v>
      </c>
      <c r="R3489" s="1">
        <v>24</v>
      </c>
      <c r="S3489" s="1">
        <v>500</v>
      </c>
      <c r="T3489" s="1">
        <v>54</v>
      </c>
      <c r="U3489" s="1">
        <v>1</v>
      </c>
      <c r="V3489" s="1">
        <v>13</v>
      </c>
      <c r="W3489" s="1">
        <v>0</v>
      </c>
      <c r="X3489" s="1">
        <v>1</v>
      </c>
      <c r="Y3489" s="1">
        <v>1</v>
      </c>
      <c r="Z3489" s="1">
        <v>0</v>
      </c>
      <c r="AA3489" s="1">
        <v>1</v>
      </c>
      <c r="AB3489" s="1">
        <v>1</v>
      </c>
      <c r="AC3489" s="1">
        <v>0</v>
      </c>
      <c r="AD3489" s="1">
        <v>0</v>
      </c>
      <c r="AE3489" s="1">
        <v>0</v>
      </c>
      <c r="AF3489" s="1">
        <v>0</v>
      </c>
      <c r="AG3489" s="1">
        <v>0</v>
      </c>
      <c r="AH3489" s="1">
        <v>0</v>
      </c>
      <c r="AI3489" s="1">
        <v>0</v>
      </c>
      <c r="AJ3489" s="1" t="s">
        <v>1641</v>
      </c>
      <c r="AK3489" s="1" t="s">
        <v>7136</v>
      </c>
      <c r="AL3489" s="1" t="s">
        <v>7137</v>
      </c>
      <c r="AM3489" s="1" t="s">
        <v>16</v>
      </c>
      <c r="AN3489" s="1" t="s">
        <v>23098</v>
      </c>
      <c r="AO3489" s="1" t="s">
        <v>86</v>
      </c>
      <c r="AP3489" s="1" t="s">
        <v>57</v>
      </c>
      <c r="AQ3489" s="1" t="s">
        <v>14</v>
      </c>
      <c r="AR3489" s="1" t="s">
        <v>19</v>
      </c>
      <c r="AS3489" s="1" t="s">
        <v>23091</v>
      </c>
      <c r="AT3489" s="1" t="s">
        <v>101</v>
      </c>
    </row>
    <row r="3490" spans="1:46" x14ac:dyDescent="0.25">
      <c r="A3490" s="1" t="s">
        <v>22255</v>
      </c>
      <c r="B3490" s="2" t="s">
        <v>23074</v>
      </c>
      <c r="C3490" s="2" t="s">
        <v>23107</v>
      </c>
      <c r="D3490" s="1">
        <v>0</v>
      </c>
      <c r="E3490" s="1">
        <v>1</v>
      </c>
      <c r="F3490" s="1">
        <v>1</v>
      </c>
      <c r="G3490" s="1">
        <v>2</v>
      </c>
      <c r="H3490" s="6">
        <v>0.5</v>
      </c>
      <c r="I3490">
        <v>0</v>
      </c>
      <c r="J3490" s="1">
        <v>34</v>
      </c>
      <c r="K3490" s="1">
        <v>1</v>
      </c>
      <c r="L3490" s="1">
        <v>802</v>
      </c>
      <c r="M3490" s="6">
        <v>0.28000000000000003</v>
      </c>
      <c r="N3490" s="4">
        <v>3600</v>
      </c>
      <c r="O3490" s="4">
        <v>300</v>
      </c>
      <c r="P3490" s="4">
        <v>700</v>
      </c>
      <c r="Q3490" s="3">
        <v>0.3</v>
      </c>
      <c r="R3490" s="1">
        <v>24</v>
      </c>
      <c r="S3490" s="1">
        <v>700</v>
      </c>
      <c r="T3490" s="1">
        <v>68</v>
      </c>
      <c r="U3490" s="1">
        <v>1</v>
      </c>
      <c r="V3490" s="1">
        <v>13</v>
      </c>
      <c r="W3490" s="1">
        <v>1</v>
      </c>
      <c r="X3490" s="1">
        <v>1</v>
      </c>
      <c r="Y3490" s="1">
        <v>1</v>
      </c>
      <c r="Z3490" s="1">
        <v>1</v>
      </c>
      <c r="AA3490" s="1">
        <v>1</v>
      </c>
      <c r="AB3490" s="1">
        <v>0</v>
      </c>
      <c r="AC3490" s="1">
        <v>0</v>
      </c>
      <c r="AD3490" s="1">
        <v>0</v>
      </c>
      <c r="AE3490" s="1">
        <v>1198</v>
      </c>
      <c r="AF3490" s="1">
        <v>0</v>
      </c>
      <c r="AG3490" s="1">
        <v>0</v>
      </c>
      <c r="AH3490" s="1">
        <v>0</v>
      </c>
      <c r="AI3490" s="1">
        <v>1198</v>
      </c>
      <c r="AJ3490" s="1" t="s">
        <v>14828</v>
      </c>
      <c r="AK3490" s="1" t="s">
        <v>14829</v>
      </c>
      <c r="AL3490" s="1" t="s">
        <v>14830</v>
      </c>
      <c r="AM3490" s="1" t="s">
        <v>12</v>
      </c>
      <c r="AN3490" s="1" t="s">
        <v>23098</v>
      </c>
      <c r="AO3490" s="1" t="s">
        <v>86</v>
      </c>
      <c r="AP3490" s="1" t="s">
        <v>86</v>
      </c>
      <c r="AQ3490" s="1" t="s">
        <v>14</v>
      </c>
      <c r="AR3490" s="1" t="s">
        <v>19</v>
      </c>
      <c r="AS3490" s="1" t="s">
        <v>23091</v>
      </c>
      <c r="AT3490" s="1" t="s">
        <v>26</v>
      </c>
    </row>
    <row r="3491" spans="1:46" x14ac:dyDescent="0.25">
      <c r="A3491" s="1" t="s">
        <v>19424</v>
      </c>
      <c r="B3491" s="2" t="s">
        <v>23074</v>
      </c>
      <c r="C3491" s="2" t="s">
        <v>23107</v>
      </c>
      <c r="D3491" s="1">
        <v>0</v>
      </c>
      <c r="E3491" s="1">
        <v>0</v>
      </c>
      <c r="F3491" s="1">
        <v>1</v>
      </c>
      <c r="G3491" s="1">
        <v>1</v>
      </c>
      <c r="H3491" s="6">
        <v>1</v>
      </c>
      <c r="I3491">
        <v>0</v>
      </c>
      <c r="J3491" s="1">
        <v>49</v>
      </c>
      <c r="K3491" s="1">
        <v>1</v>
      </c>
      <c r="L3491" s="1">
        <v>711</v>
      </c>
      <c r="M3491" s="6">
        <v>0.7</v>
      </c>
      <c r="N3491" s="4">
        <v>2200</v>
      </c>
      <c r="O3491" s="4">
        <v>160</v>
      </c>
      <c r="P3491" s="4">
        <v>500</v>
      </c>
      <c r="Q3491" s="3">
        <v>0.3</v>
      </c>
      <c r="R3491" s="1">
        <v>24</v>
      </c>
      <c r="S3491" s="1">
        <v>500</v>
      </c>
      <c r="T3491" s="1">
        <v>44</v>
      </c>
      <c r="U3491" s="1">
        <v>1</v>
      </c>
      <c r="V3491" s="1">
        <v>13</v>
      </c>
      <c r="W3491" s="1">
        <v>0</v>
      </c>
      <c r="X3491" s="1">
        <v>0</v>
      </c>
      <c r="Y3491" s="1">
        <v>1</v>
      </c>
      <c r="Z3491" s="1">
        <v>1</v>
      </c>
      <c r="AA3491" s="1">
        <v>0</v>
      </c>
      <c r="AB3491" s="1">
        <v>0</v>
      </c>
      <c r="AC3491" s="1">
        <v>1430</v>
      </c>
      <c r="AD3491" s="1">
        <v>330</v>
      </c>
      <c r="AE3491" s="1">
        <v>633</v>
      </c>
      <c r="AF3491" s="1">
        <v>0</v>
      </c>
      <c r="AG3491" s="1">
        <v>0</v>
      </c>
      <c r="AH3491" s="1">
        <v>0</v>
      </c>
      <c r="AI3491" s="1">
        <v>2393</v>
      </c>
      <c r="AJ3491" s="1" t="s">
        <v>7151</v>
      </c>
      <c r="AK3491" s="1" t="s">
        <v>7152</v>
      </c>
      <c r="AL3491" s="1" t="s">
        <v>7153</v>
      </c>
      <c r="AM3491" s="1" t="s">
        <v>12</v>
      </c>
      <c r="AN3491" s="1" t="s">
        <v>23098</v>
      </c>
      <c r="AO3491" s="1" t="s">
        <v>86</v>
      </c>
      <c r="AP3491" s="1" t="s">
        <v>57</v>
      </c>
      <c r="AQ3491" s="1" t="s">
        <v>25</v>
      </c>
      <c r="AR3491" s="1" t="s">
        <v>19</v>
      </c>
      <c r="AS3491" s="1" t="s">
        <v>23090</v>
      </c>
      <c r="AT3491" s="1" t="s">
        <v>26</v>
      </c>
    </row>
    <row r="3492" spans="1:46" x14ac:dyDescent="0.25">
      <c r="A3492" s="1" t="s">
        <v>18855</v>
      </c>
      <c r="B3492" s="2" t="s">
        <v>23074</v>
      </c>
      <c r="C3492" s="2" t="s">
        <v>23108</v>
      </c>
      <c r="D3492" s="1">
        <v>0</v>
      </c>
      <c r="E3492" s="1">
        <v>0</v>
      </c>
      <c r="F3492" s="1">
        <v>1</v>
      </c>
      <c r="G3492" s="1">
        <v>1</v>
      </c>
      <c r="H3492" s="6">
        <v>1</v>
      </c>
      <c r="I3492">
        <v>0</v>
      </c>
      <c r="J3492" s="1">
        <v>31</v>
      </c>
      <c r="K3492" s="1">
        <v>1</v>
      </c>
      <c r="L3492" s="1">
        <v>751</v>
      </c>
      <c r="M3492" s="6">
        <v>0.57999999999999996</v>
      </c>
      <c r="N3492" s="4">
        <v>2600</v>
      </c>
      <c r="O3492" s="4">
        <v>199</v>
      </c>
      <c r="P3492" s="4">
        <v>200</v>
      </c>
      <c r="Q3492" s="3">
        <v>0.25</v>
      </c>
      <c r="R3492" s="1">
        <v>24</v>
      </c>
      <c r="S3492" s="1">
        <v>200</v>
      </c>
      <c r="T3492" s="1">
        <v>19</v>
      </c>
      <c r="U3492" s="1">
        <v>1</v>
      </c>
      <c r="V3492" s="1">
        <v>13</v>
      </c>
      <c r="W3492" s="1">
        <v>0</v>
      </c>
      <c r="X3492" s="1">
        <v>0</v>
      </c>
      <c r="Y3492" s="1">
        <v>1</v>
      </c>
      <c r="Z3492" s="1">
        <v>2</v>
      </c>
      <c r="AA3492" s="1">
        <v>1</v>
      </c>
      <c r="AB3492" s="1">
        <v>0</v>
      </c>
      <c r="AC3492" s="1">
        <v>0</v>
      </c>
      <c r="AD3492" s="1">
        <v>601</v>
      </c>
      <c r="AE3492" s="1">
        <v>1674</v>
      </c>
      <c r="AF3492" s="1">
        <v>0</v>
      </c>
      <c r="AG3492" s="1">
        <v>120</v>
      </c>
      <c r="AH3492" s="1">
        <v>250</v>
      </c>
      <c r="AI3492" s="1">
        <v>2645</v>
      </c>
      <c r="AJ3492" s="1" t="s">
        <v>5562</v>
      </c>
      <c r="AK3492" s="1" t="e">
        <f>-제가현재빚이많습니다.어린나이에부자가되겠다는마음만가지고무리하게투자하다빚을가지고있습니다.투자당시지인에게300만원을빌렸으며,현재까지갚지못하고있습니다.그지인분께서돈이필요하다는데고금리대출은현재상황에서부담도되고,전환대출계획에문제가있어서이렇게머니옥션을통해융통하려고합니다.</f>
        <v>#NAME?</v>
      </c>
      <c r="AL3492" s="1" t="s">
        <v>5563</v>
      </c>
      <c r="AM3492" s="1" t="s">
        <v>12</v>
      </c>
      <c r="AN3492" s="1" t="s">
        <v>23098</v>
      </c>
      <c r="AO3492" s="1" t="s">
        <v>86</v>
      </c>
      <c r="AP3492" s="1" t="s">
        <v>57</v>
      </c>
      <c r="AQ3492" s="1" t="s">
        <v>25</v>
      </c>
      <c r="AR3492" s="1" t="s">
        <v>19</v>
      </c>
      <c r="AS3492" s="1" t="s">
        <v>23091</v>
      </c>
      <c r="AT3492" s="1" t="s">
        <v>26</v>
      </c>
    </row>
    <row r="3493" spans="1:46" x14ac:dyDescent="0.25">
      <c r="A3493" s="1" t="s">
        <v>17509</v>
      </c>
      <c r="B3493" s="2" t="s">
        <v>23074</v>
      </c>
      <c r="C3493" s="2" t="s">
        <v>23108</v>
      </c>
      <c r="D3493" s="1">
        <v>0</v>
      </c>
      <c r="E3493" s="1">
        <v>0</v>
      </c>
      <c r="F3493" s="1">
        <v>1</v>
      </c>
      <c r="G3493" s="1">
        <v>1</v>
      </c>
      <c r="H3493" s="6">
        <v>1</v>
      </c>
      <c r="I3493">
        <v>1</v>
      </c>
      <c r="J3493" s="1">
        <v>32</v>
      </c>
      <c r="K3493" s="1">
        <v>1</v>
      </c>
      <c r="L3493" s="1">
        <v>568</v>
      </c>
      <c r="M3493" s="6">
        <v>0.37</v>
      </c>
      <c r="N3493" s="4">
        <v>1320</v>
      </c>
      <c r="O3493" s="4">
        <v>110</v>
      </c>
      <c r="P3493" s="4">
        <v>150</v>
      </c>
      <c r="Q3493" s="3">
        <v>0.2</v>
      </c>
      <c r="R3493" s="1">
        <v>12</v>
      </c>
      <c r="S3493" s="1">
        <v>150</v>
      </c>
      <c r="T3493" s="1">
        <v>15</v>
      </c>
      <c r="U3493" s="1">
        <v>1</v>
      </c>
      <c r="V3493" s="1">
        <v>13</v>
      </c>
      <c r="W3493" s="1">
        <v>0</v>
      </c>
      <c r="X3493" s="1">
        <v>0</v>
      </c>
      <c r="Y3493" s="1">
        <v>1</v>
      </c>
      <c r="Z3493" s="1">
        <v>3</v>
      </c>
      <c r="AA3493" s="1">
        <v>0</v>
      </c>
      <c r="AB3493" s="1">
        <v>1</v>
      </c>
      <c r="AC3493" s="1">
        <v>0</v>
      </c>
      <c r="AD3493" s="1">
        <v>0</v>
      </c>
      <c r="AE3493" s="1">
        <v>722</v>
      </c>
      <c r="AF3493" s="1">
        <v>0</v>
      </c>
      <c r="AG3493" s="1">
        <v>0</v>
      </c>
      <c r="AH3493" s="1">
        <v>0</v>
      </c>
      <c r="AI3493" s="1">
        <v>722</v>
      </c>
      <c r="AJ3493" s="1" t="s">
        <v>1597</v>
      </c>
      <c r="AK3493" s="1" t="s">
        <v>1598</v>
      </c>
      <c r="AL3493" s="1" t="s">
        <v>1599</v>
      </c>
      <c r="AM3493" s="1" t="s">
        <v>16</v>
      </c>
      <c r="AN3493" s="1" t="s">
        <v>23098</v>
      </c>
      <c r="AO3493" s="1" t="s">
        <v>86</v>
      </c>
      <c r="AP3493" s="1" t="s">
        <v>57</v>
      </c>
      <c r="AQ3493" s="1" t="s">
        <v>25</v>
      </c>
      <c r="AR3493" s="1" t="s">
        <v>19</v>
      </c>
      <c r="AS3493" s="1" t="s">
        <v>23090</v>
      </c>
      <c r="AT3493" s="1" t="s">
        <v>101</v>
      </c>
    </row>
    <row r="3494" spans="1:46" x14ac:dyDescent="0.25">
      <c r="A3494" s="1" t="s">
        <v>20206</v>
      </c>
      <c r="B3494" s="2" t="s">
        <v>23074</v>
      </c>
      <c r="C3494" s="2" t="s">
        <v>23110</v>
      </c>
      <c r="D3494" s="1">
        <v>0</v>
      </c>
      <c r="E3494" s="1">
        <v>0</v>
      </c>
      <c r="F3494" s="1">
        <v>2</v>
      </c>
      <c r="G3494" s="1">
        <v>2</v>
      </c>
      <c r="H3494" s="6">
        <v>1</v>
      </c>
      <c r="I3494">
        <v>0</v>
      </c>
      <c r="J3494" s="1">
        <v>30</v>
      </c>
      <c r="K3494" s="1">
        <v>1</v>
      </c>
      <c r="L3494" s="1">
        <v>697</v>
      </c>
      <c r="M3494" s="6">
        <v>0.43</v>
      </c>
      <c r="N3494" s="4">
        <v>1820</v>
      </c>
      <c r="O3494" s="4">
        <v>140</v>
      </c>
      <c r="P3494" s="4">
        <v>150</v>
      </c>
      <c r="Q3494" s="3">
        <v>0.28999999999999998</v>
      </c>
      <c r="R3494" s="1">
        <v>12</v>
      </c>
      <c r="S3494" s="1">
        <v>150</v>
      </c>
      <c r="T3494" s="1">
        <v>15</v>
      </c>
      <c r="U3494" s="1">
        <v>0</v>
      </c>
      <c r="V3494" s="1">
        <v>13</v>
      </c>
      <c r="W3494" s="1">
        <v>0</v>
      </c>
      <c r="X3494" s="1">
        <v>0</v>
      </c>
      <c r="Y3494" s="1">
        <v>1</v>
      </c>
      <c r="Z3494" s="1">
        <v>3</v>
      </c>
      <c r="AA3494" s="1">
        <v>1</v>
      </c>
      <c r="AB3494" s="1">
        <v>0</v>
      </c>
      <c r="AC3494" s="1">
        <v>1206</v>
      </c>
      <c r="AD3494" s="1">
        <v>0</v>
      </c>
      <c r="AE3494" s="1">
        <v>55</v>
      </c>
      <c r="AF3494" s="1">
        <v>0</v>
      </c>
      <c r="AG3494" s="1">
        <v>140</v>
      </c>
      <c r="AH3494" s="1">
        <v>0</v>
      </c>
      <c r="AI3494" s="1">
        <v>1401</v>
      </c>
      <c r="AJ3494" s="1" t="s">
        <v>9334</v>
      </c>
      <c r="AK3494" s="1" t="s">
        <v>9335</v>
      </c>
      <c r="AL3494" s="1" t="s">
        <v>9336</v>
      </c>
      <c r="AM3494" s="1" t="s">
        <v>12</v>
      </c>
      <c r="AN3494" s="1" t="s">
        <v>23098</v>
      </c>
      <c r="AO3494" s="1" t="s">
        <v>364</v>
      </c>
      <c r="AP3494" s="1" t="s">
        <v>57</v>
      </c>
      <c r="AQ3494" s="1" t="s">
        <v>25</v>
      </c>
      <c r="AR3494" s="1" t="s">
        <v>19</v>
      </c>
      <c r="AS3494" s="1" t="s">
        <v>23091</v>
      </c>
      <c r="AT3494" s="1" t="s">
        <v>26</v>
      </c>
    </row>
    <row r="3495" spans="1:46" x14ac:dyDescent="0.25">
      <c r="A3495" s="1" t="s">
        <v>19688</v>
      </c>
      <c r="B3495" s="2" t="s">
        <v>23075</v>
      </c>
      <c r="C3495" s="2" t="s">
        <v>23104</v>
      </c>
      <c r="D3495" s="1">
        <v>2</v>
      </c>
      <c r="E3495" s="1">
        <v>0</v>
      </c>
      <c r="F3495" s="1">
        <v>2</v>
      </c>
      <c r="G3495" s="1">
        <v>4</v>
      </c>
      <c r="H3495" s="6">
        <v>0.5</v>
      </c>
      <c r="I3495">
        <v>0</v>
      </c>
      <c r="J3495" s="1">
        <v>28</v>
      </c>
      <c r="K3495" s="1">
        <v>0</v>
      </c>
      <c r="L3495" s="1">
        <v>594</v>
      </c>
      <c r="M3495" s="6">
        <v>0.19</v>
      </c>
      <c r="N3495" s="4">
        <v>2400</v>
      </c>
      <c r="O3495" s="4">
        <v>200</v>
      </c>
      <c r="P3495" s="4">
        <v>300</v>
      </c>
      <c r="Q3495" s="3">
        <v>0.38</v>
      </c>
      <c r="R3495" s="1">
        <v>24</v>
      </c>
      <c r="S3495" s="1">
        <v>300</v>
      </c>
      <c r="T3495" s="1">
        <v>36</v>
      </c>
      <c r="U3495" s="1">
        <v>0</v>
      </c>
      <c r="V3495" s="1">
        <v>13</v>
      </c>
      <c r="W3495" s="1">
        <v>0</v>
      </c>
      <c r="X3495" s="1">
        <v>1</v>
      </c>
      <c r="Y3495" s="1">
        <v>1</v>
      </c>
      <c r="Z3495" s="1">
        <v>2</v>
      </c>
      <c r="AA3495" s="1">
        <v>0</v>
      </c>
      <c r="AB3495" s="1">
        <v>1</v>
      </c>
      <c r="AC3495" s="1">
        <v>0</v>
      </c>
      <c r="AD3495" s="1">
        <v>0</v>
      </c>
      <c r="AE3495" s="1">
        <v>0</v>
      </c>
      <c r="AF3495" s="1">
        <v>0</v>
      </c>
      <c r="AG3495" s="1">
        <v>73</v>
      </c>
      <c r="AH3495" s="1">
        <v>300</v>
      </c>
      <c r="AI3495" s="1">
        <v>373</v>
      </c>
      <c r="AJ3495" s="1" t="s">
        <v>7885</v>
      </c>
      <c r="AK3495" s="1" t="s">
        <v>7886</v>
      </c>
      <c r="AL3495" s="1" t="s">
        <v>7887</v>
      </c>
      <c r="AM3495" s="1" t="s">
        <v>12</v>
      </c>
      <c r="AN3495" s="1" t="s">
        <v>23097</v>
      </c>
      <c r="AO3495" s="1" t="s">
        <v>364</v>
      </c>
      <c r="AP3495" s="1" t="s">
        <v>57</v>
      </c>
      <c r="AQ3495" s="1" t="s">
        <v>14</v>
      </c>
      <c r="AR3495" s="1" t="s">
        <v>19</v>
      </c>
      <c r="AS3495" s="1" t="s">
        <v>23090</v>
      </c>
      <c r="AT3495" s="1" t="s">
        <v>101</v>
      </c>
    </row>
    <row r="3496" spans="1:46" x14ac:dyDescent="0.25">
      <c r="A3496" s="1" t="s">
        <v>22543</v>
      </c>
      <c r="B3496" s="2" t="s">
        <v>23075</v>
      </c>
      <c r="C3496" s="2" t="s">
        <v>23104</v>
      </c>
      <c r="D3496" s="1">
        <v>0</v>
      </c>
      <c r="E3496" s="1">
        <v>0</v>
      </c>
      <c r="F3496" s="1">
        <v>1</v>
      </c>
      <c r="G3496" s="1">
        <v>1</v>
      </c>
      <c r="H3496" s="6">
        <v>1</v>
      </c>
      <c r="I3496">
        <v>0</v>
      </c>
      <c r="J3496" s="1">
        <v>38</v>
      </c>
      <c r="K3496" s="1">
        <v>0</v>
      </c>
      <c r="L3496" s="1">
        <v>541</v>
      </c>
      <c r="M3496" s="6">
        <v>0.35</v>
      </c>
      <c r="N3496" s="4">
        <v>2200</v>
      </c>
      <c r="O3496" s="4">
        <v>200</v>
      </c>
      <c r="P3496" s="4">
        <v>500</v>
      </c>
      <c r="Q3496" s="3">
        <v>0.35</v>
      </c>
      <c r="R3496" s="1">
        <v>12</v>
      </c>
      <c r="S3496" s="1">
        <v>500</v>
      </c>
      <c r="T3496" s="1">
        <v>43</v>
      </c>
      <c r="U3496" s="1">
        <v>1</v>
      </c>
      <c r="V3496" s="1">
        <v>13</v>
      </c>
      <c r="W3496" s="1">
        <v>0</v>
      </c>
      <c r="X3496" s="1">
        <v>0</v>
      </c>
      <c r="Y3496" s="1">
        <v>1</v>
      </c>
      <c r="Z3496" s="1">
        <v>2</v>
      </c>
      <c r="AA3496" s="1">
        <v>1</v>
      </c>
      <c r="AB3496" s="1">
        <v>0</v>
      </c>
      <c r="AC3496" s="1">
        <v>0</v>
      </c>
      <c r="AD3496" s="1">
        <v>0</v>
      </c>
      <c r="AE3496" s="1">
        <v>160</v>
      </c>
      <c r="AF3496" s="1">
        <v>339</v>
      </c>
      <c r="AG3496" s="1">
        <v>0</v>
      </c>
      <c r="AH3496" s="1">
        <v>0</v>
      </c>
      <c r="AI3496" s="1">
        <v>499</v>
      </c>
      <c r="AJ3496" s="1" t="s">
        <v>15582</v>
      </c>
      <c r="AK3496" s="1" t="s">
        <v>15583</v>
      </c>
      <c r="AL3496" s="1" t="s">
        <v>15584</v>
      </c>
      <c r="AM3496" s="1" t="s">
        <v>12</v>
      </c>
      <c r="AN3496" s="1" t="s">
        <v>23097</v>
      </c>
      <c r="AO3496" s="1" t="s">
        <v>86</v>
      </c>
      <c r="AP3496" s="1" t="s">
        <v>57</v>
      </c>
      <c r="AQ3496" s="1" t="s">
        <v>25</v>
      </c>
      <c r="AR3496" s="1" t="s">
        <v>19</v>
      </c>
      <c r="AS3496" s="1" t="s">
        <v>23091</v>
      </c>
      <c r="AT3496" s="1" t="s">
        <v>26</v>
      </c>
    </row>
    <row r="3497" spans="1:46" x14ac:dyDescent="0.25">
      <c r="A3497" s="1" t="s">
        <v>22045</v>
      </c>
      <c r="B3497" s="2" t="s">
        <v>23075</v>
      </c>
      <c r="C3497" s="2" t="s">
        <v>23105</v>
      </c>
      <c r="D3497" s="1">
        <v>0</v>
      </c>
      <c r="E3497" s="1">
        <v>0</v>
      </c>
      <c r="F3497" s="1">
        <v>1</v>
      </c>
      <c r="G3497" s="1">
        <v>1</v>
      </c>
      <c r="H3497" s="6">
        <v>1</v>
      </c>
      <c r="I3497">
        <v>0</v>
      </c>
      <c r="J3497" s="1">
        <v>46</v>
      </c>
      <c r="K3497" s="1">
        <v>1</v>
      </c>
      <c r="L3497" s="1">
        <v>662</v>
      </c>
      <c r="M3497" s="6">
        <v>0.12</v>
      </c>
      <c r="N3497" s="4">
        <v>2200</v>
      </c>
      <c r="O3497" s="4">
        <v>180</v>
      </c>
      <c r="P3497" s="4">
        <v>400</v>
      </c>
      <c r="Q3497" s="3">
        <v>0.33</v>
      </c>
      <c r="R3497" s="1">
        <v>24</v>
      </c>
      <c r="S3497" s="1">
        <v>400</v>
      </c>
      <c r="T3497" s="1">
        <v>47</v>
      </c>
      <c r="U3497" s="1">
        <v>1</v>
      </c>
      <c r="V3497" s="1">
        <v>13</v>
      </c>
      <c r="W3497" s="1">
        <v>0</v>
      </c>
      <c r="X3497" s="1">
        <v>1</v>
      </c>
      <c r="Y3497" s="1">
        <v>0</v>
      </c>
      <c r="Z3497" s="1">
        <v>3</v>
      </c>
      <c r="AA3497" s="1">
        <v>0</v>
      </c>
      <c r="AB3497" s="1">
        <v>0</v>
      </c>
      <c r="AC3497" s="1">
        <v>0</v>
      </c>
      <c r="AD3497" s="1">
        <v>0</v>
      </c>
      <c r="AE3497" s="1">
        <v>0</v>
      </c>
      <c r="AF3497" s="1">
        <v>0</v>
      </c>
      <c r="AG3497" s="1">
        <v>0</v>
      </c>
      <c r="AH3497" s="1">
        <v>0</v>
      </c>
      <c r="AI3497" s="1">
        <v>0</v>
      </c>
      <c r="AJ3497" s="1" t="s">
        <v>14246</v>
      </c>
      <c r="AK3497" s="1" t="s">
        <v>14247</v>
      </c>
      <c r="AL3497" s="1" t="s">
        <v>14248</v>
      </c>
      <c r="AM3497" s="1" t="s">
        <v>12</v>
      </c>
      <c r="AN3497" s="1" t="s">
        <v>23098</v>
      </c>
      <c r="AO3497" s="1" t="s">
        <v>86</v>
      </c>
      <c r="AP3497" s="1" t="s">
        <v>57</v>
      </c>
      <c r="AQ3497" s="1" t="s">
        <v>14</v>
      </c>
      <c r="AR3497" s="1" t="s">
        <v>30</v>
      </c>
      <c r="AS3497" s="1" t="s">
        <v>23090</v>
      </c>
      <c r="AT3497" s="1" t="s">
        <v>26</v>
      </c>
    </row>
    <row r="3498" spans="1:46" x14ac:dyDescent="0.25">
      <c r="A3498" s="1" t="s">
        <v>18588</v>
      </c>
      <c r="B3498" s="2" t="s">
        <v>23075</v>
      </c>
      <c r="C3498" s="2" t="s">
        <v>23106</v>
      </c>
      <c r="D3498" s="1">
        <v>1</v>
      </c>
      <c r="E3498" s="1">
        <v>0</v>
      </c>
      <c r="F3498" s="1">
        <v>1</v>
      </c>
      <c r="G3498" s="1">
        <v>2</v>
      </c>
      <c r="H3498" s="6">
        <v>0.5</v>
      </c>
      <c r="I3498">
        <v>1</v>
      </c>
      <c r="J3498" s="1">
        <v>39</v>
      </c>
      <c r="K3498" s="1">
        <v>1</v>
      </c>
      <c r="L3498" s="1">
        <v>673</v>
      </c>
      <c r="M3498" s="6">
        <v>0.25</v>
      </c>
      <c r="N3498" s="4">
        <v>5400</v>
      </c>
      <c r="O3498" s="4">
        <v>450</v>
      </c>
      <c r="P3498" s="4">
        <v>1100</v>
      </c>
      <c r="Q3498" s="3">
        <v>0.28000000000000003</v>
      </c>
      <c r="R3498" s="1">
        <v>24</v>
      </c>
      <c r="S3498" s="1">
        <v>1100</v>
      </c>
      <c r="T3498" s="1">
        <v>104</v>
      </c>
      <c r="U3498" s="1">
        <v>1</v>
      </c>
      <c r="V3498" s="1">
        <v>13</v>
      </c>
      <c r="W3498" s="1">
        <v>1</v>
      </c>
      <c r="X3498" s="1">
        <v>1</v>
      </c>
      <c r="Y3498" s="1">
        <v>0</v>
      </c>
      <c r="Z3498" s="1">
        <v>4</v>
      </c>
      <c r="AA3498" s="1">
        <v>0</v>
      </c>
      <c r="AB3498" s="1">
        <v>1</v>
      </c>
      <c r="AC3498" s="1">
        <v>1000</v>
      </c>
      <c r="AD3498" s="1">
        <v>0</v>
      </c>
      <c r="AE3498" s="1">
        <v>0</v>
      </c>
      <c r="AF3498" s="1">
        <v>0</v>
      </c>
      <c r="AG3498" s="1">
        <v>0</v>
      </c>
      <c r="AH3498" s="1">
        <v>0</v>
      </c>
      <c r="AI3498" s="1">
        <v>1000</v>
      </c>
      <c r="AJ3498" s="1" t="s">
        <v>4769</v>
      </c>
      <c r="AK3498" s="1" t="s">
        <v>4770</v>
      </c>
      <c r="AL3498" s="1" t="s">
        <v>4771</v>
      </c>
      <c r="AM3498" s="1" t="s">
        <v>16</v>
      </c>
      <c r="AN3498" s="1" t="s">
        <v>23098</v>
      </c>
      <c r="AO3498" s="1" t="s">
        <v>86</v>
      </c>
      <c r="AP3498" s="1" t="s">
        <v>86</v>
      </c>
      <c r="AQ3498" s="1" t="s">
        <v>14</v>
      </c>
      <c r="AR3498" s="1" t="s">
        <v>30</v>
      </c>
      <c r="AS3498" s="1" t="s">
        <v>23090</v>
      </c>
      <c r="AT3498" s="1" t="s">
        <v>101</v>
      </c>
    </row>
    <row r="3499" spans="1:46" x14ac:dyDescent="0.25">
      <c r="A3499" s="1" t="s">
        <v>18688</v>
      </c>
      <c r="B3499" s="2" t="s">
        <v>23075</v>
      </c>
      <c r="C3499" s="2" t="s">
        <v>23106</v>
      </c>
      <c r="D3499" s="1">
        <v>0</v>
      </c>
      <c r="E3499" s="1">
        <v>0</v>
      </c>
      <c r="F3499" s="1">
        <v>1</v>
      </c>
      <c r="G3499" s="1">
        <v>1</v>
      </c>
      <c r="H3499" s="6">
        <v>1</v>
      </c>
      <c r="I3499">
        <v>1</v>
      </c>
      <c r="J3499" s="1">
        <v>32</v>
      </c>
      <c r="K3499" s="1">
        <v>0</v>
      </c>
      <c r="L3499" s="1">
        <v>682</v>
      </c>
      <c r="M3499" s="6">
        <v>0.51</v>
      </c>
      <c r="N3499" s="4">
        <v>2500</v>
      </c>
      <c r="O3499" s="4">
        <v>180</v>
      </c>
      <c r="P3499" s="4">
        <v>800</v>
      </c>
      <c r="Q3499" s="3">
        <v>0.3</v>
      </c>
      <c r="R3499" s="1">
        <v>24</v>
      </c>
      <c r="S3499" s="1">
        <v>800</v>
      </c>
      <c r="T3499" s="1">
        <v>62</v>
      </c>
      <c r="U3499" s="1">
        <v>0</v>
      </c>
      <c r="V3499" s="1">
        <v>13</v>
      </c>
      <c r="W3499" s="1">
        <v>0</v>
      </c>
      <c r="X3499" s="1">
        <v>1</v>
      </c>
      <c r="Y3499" s="1">
        <v>1</v>
      </c>
      <c r="Z3499" s="1">
        <v>0</v>
      </c>
      <c r="AA3499" s="1">
        <v>1</v>
      </c>
      <c r="AB3499" s="1">
        <v>1</v>
      </c>
      <c r="AC3499" s="1">
        <v>0</v>
      </c>
      <c r="AD3499" s="1">
        <v>0</v>
      </c>
      <c r="AE3499" s="1">
        <v>0</v>
      </c>
      <c r="AF3499" s="1">
        <v>764</v>
      </c>
      <c r="AG3499" s="1">
        <v>0</v>
      </c>
      <c r="AH3499" s="1">
        <v>150</v>
      </c>
      <c r="AI3499" s="1">
        <v>914</v>
      </c>
      <c r="AJ3499" s="1" t="s">
        <v>5064</v>
      </c>
      <c r="AK3499" s="1" t="s">
        <v>5065</v>
      </c>
      <c r="AL3499" s="1" t="s">
        <v>5066</v>
      </c>
      <c r="AM3499" s="1" t="s">
        <v>16</v>
      </c>
      <c r="AN3499" s="1" t="s">
        <v>23097</v>
      </c>
      <c r="AO3499" s="1" t="s">
        <v>364</v>
      </c>
      <c r="AP3499" s="1" t="s">
        <v>57</v>
      </c>
      <c r="AQ3499" s="1" t="s">
        <v>14</v>
      </c>
      <c r="AR3499" s="1" t="s">
        <v>19</v>
      </c>
      <c r="AS3499" s="1" t="s">
        <v>23091</v>
      </c>
      <c r="AT3499" s="1" t="s">
        <v>101</v>
      </c>
    </row>
    <row r="3500" spans="1:46" x14ac:dyDescent="0.25">
      <c r="A3500" s="1" t="s">
        <v>18096</v>
      </c>
      <c r="B3500" s="2" t="s">
        <v>23075</v>
      </c>
      <c r="C3500" s="2" t="s">
        <v>23107</v>
      </c>
      <c r="D3500" s="1">
        <v>0</v>
      </c>
      <c r="E3500" s="1">
        <v>0</v>
      </c>
      <c r="F3500" s="1">
        <v>1</v>
      </c>
      <c r="G3500" s="1">
        <v>1</v>
      </c>
      <c r="H3500" s="6">
        <v>1</v>
      </c>
      <c r="I3500">
        <v>0</v>
      </c>
      <c r="J3500" s="1">
        <v>29</v>
      </c>
      <c r="K3500" s="1">
        <v>1</v>
      </c>
      <c r="L3500" s="1">
        <v>691</v>
      </c>
      <c r="M3500" s="6">
        <v>0.19</v>
      </c>
      <c r="N3500" s="4">
        <v>1680</v>
      </c>
      <c r="O3500" s="4">
        <v>137</v>
      </c>
      <c r="P3500" s="4">
        <v>500</v>
      </c>
      <c r="Q3500" s="3">
        <v>0.3</v>
      </c>
      <c r="R3500" s="1">
        <v>24</v>
      </c>
      <c r="S3500" s="1">
        <v>500</v>
      </c>
      <c r="T3500" s="1">
        <v>70</v>
      </c>
      <c r="U3500" s="1">
        <v>1</v>
      </c>
      <c r="V3500" s="1">
        <v>13</v>
      </c>
      <c r="W3500" s="1">
        <v>0</v>
      </c>
      <c r="X3500" s="1">
        <v>0</v>
      </c>
      <c r="Y3500" s="1">
        <v>1</v>
      </c>
      <c r="Z3500" s="1">
        <v>3</v>
      </c>
      <c r="AA3500" s="1">
        <v>1</v>
      </c>
      <c r="AB3500" s="1">
        <v>1</v>
      </c>
      <c r="AC3500" s="1">
        <v>0</v>
      </c>
      <c r="AD3500" s="1">
        <v>0</v>
      </c>
      <c r="AE3500" s="1">
        <v>0</v>
      </c>
      <c r="AF3500" s="1">
        <v>0</v>
      </c>
      <c r="AG3500" s="1">
        <v>0</v>
      </c>
      <c r="AH3500" s="1">
        <v>0</v>
      </c>
      <c r="AI3500" s="1">
        <v>0</v>
      </c>
      <c r="AJ3500" s="1" t="s">
        <v>3339</v>
      </c>
      <c r="AK3500" s="1" t="s">
        <v>3340</v>
      </c>
      <c r="AL3500" s="1" t="s">
        <v>3341</v>
      </c>
      <c r="AM3500" s="1" t="s">
        <v>12</v>
      </c>
      <c r="AN3500" s="1" t="s">
        <v>23098</v>
      </c>
      <c r="AO3500" s="1" t="s">
        <v>86</v>
      </c>
      <c r="AP3500" s="1" t="s">
        <v>57</v>
      </c>
      <c r="AQ3500" s="1" t="s">
        <v>25</v>
      </c>
      <c r="AR3500" s="1" t="s">
        <v>19</v>
      </c>
      <c r="AS3500" s="1" t="s">
        <v>23091</v>
      </c>
      <c r="AT3500" s="1" t="s">
        <v>101</v>
      </c>
    </row>
    <row r="3501" spans="1:46" x14ac:dyDescent="0.25">
      <c r="A3501" s="1" t="s">
        <v>18119</v>
      </c>
      <c r="B3501" s="2" t="s">
        <v>23075</v>
      </c>
      <c r="C3501" s="2" t="s">
        <v>23107</v>
      </c>
      <c r="D3501" s="1">
        <v>0</v>
      </c>
      <c r="E3501" s="1">
        <v>0</v>
      </c>
      <c r="F3501" s="1">
        <v>2</v>
      </c>
      <c r="G3501" s="1">
        <v>2</v>
      </c>
      <c r="H3501" s="6">
        <v>1</v>
      </c>
      <c r="I3501">
        <v>0</v>
      </c>
      <c r="J3501" s="1">
        <v>33</v>
      </c>
      <c r="K3501" s="1">
        <v>1</v>
      </c>
      <c r="L3501" s="1">
        <v>763</v>
      </c>
      <c r="M3501" s="6">
        <v>0.26</v>
      </c>
      <c r="N3501" s="4">
        <v>2400</v>
      </c>
      <c r="O3501" s="4">
        <v>150</v>
      </c>
      <c r="P3501" s="4">
        <v>500</v>
      </c>
      <c r="Q3501" s="3">
        <v>0.3</v>
      </c>
      <c r="R3501" s="1">
        <v>24</v>
      </c>
      <c r="S3501" s="1">
        <v>500</v>
      </c>
      <c r="T3501" s="1">
        <v>54</v>
      </c>
      <c r="U3501" s="1">
        <v>1</v>
      </c>
      <c r="V3501" s="1">
        <v>13</v>
      </c>
      <c r="W3501" s="1">
        <v>0</v>
      </c>
      <c r="X3501" s="1">
        <v>0</v>
      </c>
      <c r="Y3501" s="1">
        <v>1</v>
      </c>
      <c r="Z3501" s="1">
        <v>2</v>
      </c>
      <c r="AA3501" s="1">
        <v>0</v>
      </c>
      <c r="AB3501" s="1">
        <v>0</v>
      </c>
      <c r="AC3501" s="1">
        <v>0</v>
      </c>
      <c r="AD3501" s="1">
        <v>330</v>
      </c>
      <c r="AE3501" s="1">
        <v>0</v>
      </c>
      <c r="AF3501" s="1">
        <v>0</v>
      </c>
      <c r="AG3501" s="1">
        <v>0</v>
      </c>
      <c r="AH3501" s="1">
        <v>0</v>
      </c>
      <c r="AI3501" s="1">
        <v>330</v>
      </c>
      <c r="AJ3501" s="1" t="s">
        <v>3412</v>
      </c>
      <c r="AK3501" s="1" t="s">
        <v>3413</v>
      </c>
      <c r="AL3501" s="1" t="s">
        <v>3414</v>
      </c>
      <c r="AM3501" s="1" t="s">
        <v>12</v>
      </c>
      <c r="AN3501" s="1" t="s">
        <v>23098</v>
      </c>
      <c r="AO3501" s="1" t="s">
        <v>86</v>
      </c>
      <c r="AP3501" s="1" t="s">
        <v>57</v>
      </c>
      <c r="AQ3501" s="1" t="s">
        <v>25</v>
      </c>
      <c r="AR3501" s="1" t="s">
        <v>19</v>
      </c>
      <c r="AS3501" s="1" t="s">
        <v>23090</v>
      </c>
      <c r="AT3501" s="1" t="s">
        <v>26</v>
      </c>
    </row>
    <row r="3502" spans="1:46" x14ac:dyDescent="0.25">
      <c r="A3502" s="1" t="s">
        <v>18181</v>
      </c>
      <c r="B3502" s="2" t="s">
        <v>23075</v>
      </c>
      <c r="C3502" s="2" t="s">
        <v>23107</v>
      </c>
      <c r="D3502" s="1">
        <v>1</v>
      </c>
      <c r="E3502" s="1">
        <v>1</v>
      </c>
      <c r="F3502" s="1">
        <v>3</v>
      </c>
      <c r="G3502" s="1">
        <v>5</v>
      </c>
      <c r="H3502" s="6">
        <v>0.6</v>
      </c>
      <c r="I3502">
        <v>1</v>
      </c>
      <c r="J3502" s="1">
        <v>41</v>
      </c>
      <c r="K3502" s="1">
        <v>0</v>
      </c>
      <c r="L3502" s="1">
        <v>686</v>
      </c>
      <c r="M3502" s="6">
        <v>0.15</v>
      </c>
      <c r="N3502" s="4">
        <v>8000</v>
      </c>
      <c r="O3502" s="4">
        <v>700</v>
      </c>
      <c r="P3502" s="4">
        <v>1000</v>
      </c>
      <c r="Q3502" s="3">
        <v>0.3</v>
      </c>
      <c r="R3502" s="1">
        <v>24</v>
      </c>
      <c r="S3502" s="1">
        <v>1000</v>
      </c>
      <c r="T3502" s="1">
        <v>80</v>
      </c>
      <c r="U3502" s="1">
        <v>1</v>
      </c>
      <c r="V3502" s="1">
        <v>13</v>
      </c>
      <c r="W3502" s="1">
        <v>1</v>
      </c>
      <c r="X3502" s="1">
        <v>1</v>
      </c>
      <c r="Y3502" s="1">
        <v>0</v>
      </c>
      <c r="Z3502" s="1">
        <v>4</v>
      </c>
      <c r="AA3502" s="1">
        <v>1</v>
      </c>
      <c r="AB3502" s="1">
        <v>1</v>
      </c>
      <c r="AC3502" s="1">
        <v>1000</v>
      </c>
      <c r="AD3502" s="1">
        <v>500</v>
      </c>
      <c r="AE3502" s="1">
        <v>0</v>
      </c>
      <c r="AF3502" s="1">
        <v>0</v>
      </c>
      <c r="AG3502" s="1">
        <v>53</v>
      </c>
      <c r="AH3502" s="1">
        <v>0</v>
      </c>
      <c r="AI3502" s="1">
        <v>1553</v>
      </c>
      <c r="AJ3502" s="1" t="s">
        <v>3605</v>
      </c>
      <c r="AK3502" s="1" t="s">
        <v>3606</v>
      </c>
      <c r="AL3502" s="1" t="s">
        <v>3607</v>
      </c>
      <c r="AM3502" s="1" t="s">
        <v>16</v>
      </c>
      <c r="AN3502" s="1" t="s">
        <v>23097</v>
      </c>
      <c r="AO3502" s="1" t="s">
        <v>86</v>
      </c>
      <c r="AP3502" s="1" t="s">
        <v>86</v>
      </c>
      <c r="AQ3502" s="1" t="s">
        <v>14</v>
      </c>
      <c r="AR3502" s="1" t="s">
        <v>30</v>
      </c>
      <c r="AS3502" s="1" t="s">
        <v>23091</v>
      </c>
      <c r="AT3502" s="1" t="s">
        <v>101</v>
      </c>
    </row>
    <row r="3503" spans="1:46" x14ac:dyDescent="0.25">
      <c r="A3503" s="1" t="s">
        <v>22025</v>
      </c>
      <c r="B3503" s="2" t="s">
        <v>23101</v>
      </c>
      <c r="C3503" s="2" t="s">
        <v>23104</v>
      </c>
      <c r="D3503" s="1">
        <v>2</v>
      </c>
      <c r="E3503" s="1">
        <v>0</v>
      </c>
      <c r="F3503" s="1">
        <v>2</v>
      </c>
      <c r="G3503" s="1">
        <v>4</v>
      </c>
      <c r="H3503" s="6">
        <v>0.5</v>
      </c>
      <c r="I3503">
        <v>0</v>
      </c>
      <c r="J3503" s="1">
        <v>35</v>
      </c>
      <c r="K3503" s="1">
        <v>0</v>
      </c>
      <c r="L3503" s="1">
        <v>505</v>
      </c>
      <c r="M3503" s="6">
        <v>0</v>
      </c>
      <c r="N3503" s="4">
        <v>1800</v>
      </c>
      <c r="O3503" s="4">
        <v>150</v>
      </c>
      <c r="P3503" s="4">
        <v>400</v>
      </c>
      <c r="Q3503" s="3">
        <v>0.39</v>
      </c>
      <c r="R3503" s="1">
        <v>24</v>
      </c>
      <c r="S3503" s="1">
        <v>400</v>
      </c>
      <c r="T3503" s="1">
        <v>7</v>
      </c>
      <c r="U3503" s="1">
        <v>1</v>
      </c>
      <c r="V3503" s="1">
        <v>13</v>
      </c>
      <c r="W3503" s="1">
        <v>0</v>
      </c>
      <c r="X3503" s="1">
        <v>1</v>
      </c>
      <c r="Y3503" s="1">
        <v>1</v>
      </c>
      <c r="Z3503" s="1">
        <v>1</v>
      </c>
      <c r="AA3503" s="1">
        <v>1</v>
      </c>
      <c r="AB3503" s="1">
        <v>0</v>
      </c>
      <c r="AC3503" s="1">
        <v>0</v>
      </c>
      <c r="AD3503" s="1">
        <v>200</v>
      </c>
      <c r="AE3503" s="1">
        <v>100</v>
      </c>
      <c r="AF3503" s="1">
        <v>690</v>
      </c>
      <c r="AG3503" s="1">
        <v>130</v>
      </c>
      <c r="AH3503" s="1">
        <v>0</v>
      </c>
      <c r="AI3503" s="1">
        <v>1120</v>
      </c>
      <c r="AJ3503" s="1" t="s">
        <v>359</v>
      </c>
      <c r="AK3503" s="1" t="s">
        <v>14203</v>
      </c>
      <c r="AL3503" s="1" t="s">
        <v>11</v>
      </c>
      <c r="AM3503" s="1" t="s">
        <v>12</v>
      </c>
      <c r="AN3503" s="1" t="s">
        <v>23097</v>
      </c>
      <c r="AO3503" s="1" t="s">
        <v>86</v>
      </c>
      <c r="AP3503" s="1" t="s">
        <v>57</v>
      </c>
      <c r="AQ3503" s="1" t="s">
        <v>14</v>
      </c>
      <c r="AR3503" s="1" t="s">
        <v>19</v>
      </c>
      <c r="AS3503" s="1" t="s">
        <v>23091</v>
      </c>
      <c r="AT3503" s="1" t="s">
        <v>26</v>
      </c>
    </row>
    <row r="3504" spans="1:46" x14ac:dyDescent="0.25">
      <c r="A3504" s="1" t="s">
        <v>17800</v>
      </c>
      <c r="B3504" s="2" t="s">
        <v>23101</v>
      </c>
      <c r="C3504" s="2" t="s">
        <v>23104</v>
      </c>
      <c r="D3504" s="1">
        <v>0</v>
      </c>
      <c r="E3504" s="1">
        <v>1</v>
      </c>
      <c r="F3504" s="1">
        <v>1</v>
      </c>
      <c r="G3504" s="1">
        <v>2</v>
      </c>
      <c r="H3504" s="6">
        <v>0.5</v>
      </c>
      <c r="I3504">
        <v>1</v>
      </c>
      <c r="J3504" s="1">
        <v>40</v>
      </c>
      <c r="K3504" s="1">
        <v>1</v>
      </c>
      <c r="L3504" s="1">
        <v>407</v>
      </c>
      <c r="M3504" s="6">
        <v>0</v>
      </c>
      <c r="N3504" s="4">
        <v>1800</v>
      </c>
      <c r="O3504" s="4">
        <v>150</v>
      </c>
      <c r="P3504" s="4">
        <v>200</v>
      </c>
      <c r="Q3504" s="3">
        <v>0.45</v>
      </c>
      <c r="R3504" s="1">
        <v>12</v>
      </c>
      <c r="S3504" s="1">
        <v>200</v>
      </c>
      <c r="T3504" s="1">
        <v>10</v>
      </c>
      <c r="U3504" s="1">
        <v>1</v>
      </c>
      <c r="V3504" s="1">
        <v>13</v>
      </c>
      <c r="W3504" s="1">
        <v>0</v>
      </c>
      <c r="X3504" s="1">
        <v>1</v>
      </c>
      <c r="Y3504" s="1">
        <v>1</v>
      </c>
      <c r="Z3504" s="1">
        <v>1</v>
      </c>
      <c r="AA3504" s="1">
        <v>1</v>
      </c>
      <c r="AB3504" s="1">
        <v>1</v>
      </c>
      <c r="AC3504" s="1">
        <v>0</v>
      </c>
      <c r="AD3504" s="1">
        <v>0</v>
      </c>
      <c r="AE3504" s="1">
        <v>0</v>
      </c>
      <c r="AF3504" s="1">
        <v>0</v>
      </c>
      <c r="AG3504" s="1">
        <v>0</v>
      </c>
      <c r="AH3504" s="1">
        <v>100</v>
      </c>
      <c r="AI3504" s="1">
        <v>100</v>
      </c>
      <c r="AJ3504" s="1" t="s">
        <v>2423</v>
      </c>
      <c r="AK3504" s="1" t="s">
        <v>2468</v>
      </c>
      <c r="AL3504" s="1" t="s">
        <v>11</v>
      </c>
      <c r="AM3504" s="1" t="s">
        <v>16</v>
      </c>
      <c r="AN3504" s="1" t="s">
        <v>23098</v>
      </c>
      <c r="AO3504" s="1" t="s">
        <v>86</v>
      </c>
      <c r="AP3504" s="1" t="s">
        <v>57</v>
      </c>
      <c r="AQ3504" s="1" t="s">
        <v>14</v>
      </c>
      <c r="AR3504" s="1" t="s">
        <v>19</v>
      </c>
      <c r="AS3504" s="1" t="s">
        <v>23091</v>
      </c>
      <c r="AT3504" s="1" t="s">
        <v>101</v>
      </c>
    </row>
    <row r="3505" spans="1:46" x14ac:dyDescent="0.25">
      <c r="A3505" s="1" t="s">
        <v>22616</v>
      </c>
      <c r="B3505" s="2" t="s">
        <v>23101</v>
      </c>
      <c r="C3505" s="2" t="s">
        <v>23104</v>
      </c>
      <c r="D3505" s="1">
        <v>0</v>
      </c>
      <c r="E3505" s="1">
        <v>3</v>
      </c>
      <c r="F3505" s="1">
        <v>1</v>
      </c>
      <c r="G3505" s="1">
        <v>4</v>
      </c>
      <c r="H3505" s="6">
        <v>0.25</v>
      </c>
      <c r="I3505">
        <v>1</v>
      </c>
      <c r="J3505" s="1">
        <v>40</v>
      </c>
      <c r="K3505" s="1">
        <v>1</v>
      </c>
      <c r="L3505" s="1">
        <v>597</v>
      </c>
      <c r="M3505" s="6">
        <v>0</v>
      </c>
      <c r="N3505" s="4">
        <v>5400</v>
      </c>
      <c r="O3505" s="4">
        <v>450</v>
      </c>
      <c r="P3505" s="4">
        <v>600</v>
      </c>
      <c r="Q3505" s="3">
        <v>0.3</v>
      </c>
      <c r="R3505" s="1">
        <v>24</v>
      </c>
      <c r="S3505" s="1">
        <v>600</v>
      </c>
      <c r="T3505" s="1">
        <v>9</v>
      </c>
      <c r="U3505" s="1">
        <v>0</v>
      </c>
      <c r="V3505" s="1">
        <v>13</v>
      </c>
      <c r="W3505" s="1">
        <v>1</v>
      </c>
      <c r="X3505" s="1">
        <v>1</v>
      </c>
      <c r="Y3505" s="1">
        <v>0</v>
      </c>
      <c r="Z3505" s="1">
        <v>4</v>
      </c>
      <c r="AA3505" s="1">
        <v>1</v>
      </c>
      <c r="AB3505" s="1">
        <v>1</v>
      </c>
      <c r="AC3505" s="1">
        <v>715</v>
      </c>
      <c r="AD3505" s="1">
        <v>0</v>
      </c>
      <c r="AE3505" s="1">
        <v>0</v>
      </c>
      <c r="AF3505" s="1">
        <v>0</v>
      </c>
      <c r="AG3505" s="1">
        <v>0</v>
      </c>
      <c r="AH3505" s="1">
        <v>200</v>
      </c>
      <c r="AI3505" s="1">
        <v>915</v>
      </c>
      <c r="AJ3505" s="1" t="s">
        <v>15767</v>
      </c>
      <c r="AK3505" s="1" t="s">
        <v>15768</v>
      </c>
      <c r="AL3505" s="1" t="s">
        <v>11</v>
      </c>
      <c r="AM3505" s="1" t="s">
        <v>16</v>
      </c>
      <c r="AN3505" s="1" t="s">
        <v>23098</v>
      </c>
      <c r="AO3505" s="1" t="s">
        <v>364</v>
      </c>
      <c r="AP3505" s="1" t="s">
        <v>86</v>
      </c>
      <c r="AQ3505" s="1" t="s">
        <v>14</v>
      </c>
      <c r="AR3505" s="1" t="s">
        <v>30</v>
      </c>
      <c r="AS3505" s="1" t="s">
        <v>23091</v>
      </c>
      <c r="AT3505" s="1" t="s">
        <v>101</v>
      </c>
    </row>
    <row r="3506" spans="1:46" x14ac:dyDescent="0.25">
      <c r="A3506" s="1" t="s">
        <v>17929</v>
      </c>
      <c r="B3506" s="2" t="s">
        <v>23101</v>
      </c>
      <c r="C3506" s="2" t="s">
        <v>23104</v>
      </c>
      <c r="D3506" s="1">
        <v>0</v>
      </c>
      <c r="E3506" s="1">
        <v>1</v>
      </c>
      <c r="F3506" s="1">
        <v>1</v>
      </c>
      <c r="G3506" s="1">
        <v>2</v>
      </c>
      <c r="H3506" s="6">
        <v>0.5</v>
      </c>
      <c r="I3506">
        <v>1</v>
      </c>
      <c r="J3506" s="1">
        <v>42</v>
      </c>
      <c r="K3506" s="1">
        <v>1</v>
      </c>
      <c r="L3506" s="1">
        <v>309</v>
      </c>
      <c r="M3506" s="6">
        <v>0</v>
      </c>
      <c r="N3506" s="4">
        <v>3500</v>
      </c>
      <c r="O3506" s="4">
        <v>500</v>
      </c>
      <c r="P3506" s="4">
        <v>500</v>
      </c>
      <c r="Q3506" s="3">
        <v>0.36</v>
      </c>
      <c r="R3506" s="1">
        <v>24</v>
      </c>
      <c r="S3506" s="1">
        <v>500</v>
      </c>
      <c r="T3506" s="1">
        <v>11</v>
      </c>
      <c r="U3506" s="1">
        <v>0</v>
      </c>
      <c r="V3506" s="1">
        <v>13</v>
      </c>
      <c r="W3506" s="1">
        <v>1</v>
      </c>
      <c r="X3506" s="1">
        <v>1</v>
      </c>
      <c r="Y3506" s="1">
        <v>0</v>
      </c>
      <c r="Z3506" s="1">
        <v>5</v>
      </c>
      <c r="AA3506" s="1">
        <v>0</v>
      </c>
      <c r="AB3506" s="1">
        <v>1</v>
      </c>
      <c r="AC3506" s="1">
        <v>0</v>
      </c>
      <c r="AD3506" s="1">
        <v>0</v>
      </c>
      <c r="AE3506" s="1">
        <v>500</v>
      </c>
      <c r="AF3506" s="1">
        <v>600</v>
      </c>
      <c r="AG3506" s="1">
        <v>0</v>
      </c>
      <c r="AH3506" s="1">
        <v>500</v>
      </c>
      <c r="AI3506" s="1">
        <v>1600</v>
      </c>
      <c r="AJ3506" s="1" t="s">
        <v>2826</v>
      </c>
      <c r="AK3506" s="1" t="s">
        <v>2827</v>
      </c>
      <c r="AL3506" s="1" t="s">
        <v>11</v>
      </c>
      <c r="AM3506" s="1" t="s">
        <v>16</v>
      </c>
      <c r="AN3506" s="1" t="s">
        <v>23098</v>
      </c>
      <c r="AO3506" s="1" t="s">
        <v>364</v>
      </c>
      <c r="AP3506" s="1" t="s">
        <v>86</v>
      </c>
      <c r="AQ3506" s="1" t="s">
        <v>14</v>
      </c>
      <c r="AR3506" s="1" t="s">
        <v>30</v>
      </c>
      <c r="AS3506" s="1" t="s">
        <v>23090</v>
      </c>
      <c r="AT3506" s="1" t="s">
        <v>101</v>
      </c>
    </row>
    <row r="3507" spans="1:46" x14ac:dyDescent="0.25">
      <c r="A3507" s="1" t="s">
        <v>19094</v>
      </c>
      <c r="B3507" s="2" t="s">
        <v>23101</v>
      </c>
      <c r="C3507" s="2" t="s">
        <v>23104</v>
      </c>
      <c r="D3507" s="1">
        <v>3</v>
      </c>
      <c r="E3507" s="1">
        <v>2</v>
      </c>
      <c r="F3507" s="1">
        <v>2</v>
      </c>
      <c r="G3507" s="1">
        <v>7</v>
      </c>
      <c r="H3507" s="6">
        <v>0.2857142857142857</v>
      </c>
      <c r="I3507">
        <v>1</v>
      </c>
      <c r="J3507" s="1">
        <v>30</v>
      </c>
      <c r="K3507" s="1">
        <v>1</v>
      </c>
      <c r="L3507" s="1">
        <v>621</v>
      </c>
      <c r="M3507" s="6">
        <v>0</v>
      </c>
      <c r="N3507" s="4">
        <v>2100</v>
      </c>
      <c r="O3507" s="4">
        <v>170</v>
      </c>
      <c r="P3507" s="4">
        <v>900</v>
      </c>
      <c r="Q3507" s="3">
        <v>0.38</v>
      </c>
      <c r="R3507" s="1">
        <v>36</v>
      </c>
      <c r="S3507" s="1">
        <v>900</v>
      </c>
      <c r="T3507" s="1">
        <v>16</v>
      </c>
      <c r="U3507" s="1">
        <v>0</v>
      </c>
      <c r="V3507" s="1">
        <v>13</v>
      </c>
      <c r="W3507" s="1">
        <v>0</v>
      </c>
      <c r="X3507" s="1">
        <v>0</v>
      </c>
      <c r="Y3507" s="1">
        <v>1</v>
      </c>
      <c r="Z3507" s="1">
        <v>2</v>
      </c>
      <c r="AA3507" s="1">
        <v>0</v>
      </c>
      <c r="AB3507" s="1">
        <v>1</v>
      </c>
      <c r="AC3507" s="1">
        <v>600</v>
      </c>
      <c r="AD3507" s="1">
        <v>0</v>
      </c>
      <c r="AE3507" s="1">
        <v>250</v>
      </c>
      <c r="AF3507" s="1">
        <v>0</v>
      </c>
      <c r="AG3507" s="1">
        <v>0</v>
      </c>
      <c r="AH3507" s="1">
        <v>0</v>
      </c>
      <c r="AI3507" s="1">
        <v>850</v>
      </c>
      <c r="AJ3507" s="1" t="s">
        <v>6221</v>
      </c>
      <c r="AK3507" s="1" t="s">
        <v>6222</v>
      </c>
      <c r="AL3507" s="1" t="s">
        <v>11</v>
      </c>
      <c r="AM3507" s="1" t="s">
        <v>16</v>
      </c>
      <c r="AN3507" s="1" t="s">
        <v>23098</v>
      </c>
      <c r="AO3507" s="1" t="s">
        <v>364</v>
      </c>
      <c r="AP3507" s="1" t="s">
        <v>57</v>
      </c>
      <c r="AQ3507" s="1" t="s">
        <v>25</v>
      </c>
      <c r="AR3507" s="1" t="s">
        <v>19</v>
      </c>
      <c r="AS3507" s="1" t="s">
        <v>23090</v>
      </c>
      <c r="AT3507" s="1" t="s">
        <v>101</v>
      </c>
    </row>
    <row r="3508" spans="1:46" x14ac:dyDescent="0.25">
      <c r="A3508" s="1" t="s">
        <v>18565</v>
      </c>
      <c r="B3508" s="2" t="s">
        <v>23101</v>
      </c>
      <c r="C3508" s="2" t="s">
        <v>23104</v>
      </c>
      <c r="D3508" s="1">
        <v>0</v>
      </c>
      <c r="E3508" s="1">
        <v>1</v>
      </c>
      <c r="F3508" s="1">
        <v>1</v>
      </c>
      <c r="G3508" s="1">
        <v>2</v>
      </c>
      <c r="H3508" s="6">
        <v>0.5</v>
      </c>
      <c r="I3508">
        <v>0</v>
      </c>
      <c r="J3508" s="1">
        <v>43</v>
      </c>
      <c r="K3508" s="1">
        <v>0</v>
      </c>
      <c r="L3508" s="1">
        <v>765</v>
      </c>
      <c r="M3508" s="6">
        <v>0</v>
      </c>
      <c r="N3508" s="4">
        <v>3000</v>
      </c>
      <c r="O3508" s="4">
        <v>230</v>
      </c>
      <c r="P3508" s="4">
        <v>400</v>
      </c>
      <c r="Q3508" s="3">
        <v>0.38</v>
      </c>
      <c r="R3508" s="1">
        <v>12</v>
      </c>
      <c r="S3508" s="1">
        <v>400</v>
      </c>
      <c r="T3508" s="1">
        <v>13</v>
      </c>
      <c r="U3508" s="1">
        <v>1</v>
      </c>
      <c r="V3508" s="1">
        <v>13</v>
      </c>
      <c r="W3508" s="1">
        <v>1</v>
      </c>
      <c r="X3508" s="1">
        <v>1</v>
      </c>
      <c r="Y3508" s="1">
        <v>0</v>
      </c>
      <c r="Z3508" s="1">
        <v>2</v>
      </c>
      <c r="AA3508" s="1">
        <v>0</v>
      </c>
      <c r="AB3508" s="1">
        <v>0</v>
      </c>
      <c r="AC3508" s="1">
        <v>14800</v>
      </c>
      <c r="AD3508" s="1">
        <v>0</v>
      </c>
      <c r="AE3508" s="1">
        <v>440</v>
      </c>
      <c r="AF3508" s="1">
        <v>0</v>
      </c>
      <c r="AG3508" s="1">
        <v>0</v>
      </c>
      <c r="AH3508" s="1">
        <v>0</v>
      </c>
      <c r="AI3508" s="1">
        <v>15240</v>
      </c>
      <c r="AJ3508" s="1" t="s">
        <v>4700</v>
      </c>
      <c r="AK3508" s="1" t="s">
        <v>4701</v>
      </c>
      <c r="AL3508" s="1" t="s">
        <v>11</v>
      </c>
      <c r="AM3508" s="1" t="s">
        <v>12</v>
      </c>
      <c r="AN3508" s="1" t="s">
        <v>23097</v>
      </c>
      <c r="AO3508" s="1" t="s">
        <v>86</v>
      </c>
      <c r="AP3508" s="1" t="s">
        <v>86</v>
      </c>
      <c r="AQ3508" s="1" t="s">
        <v>14</v>
      </c>
      <c r="AR3508" s="1" t="s">
        <v>30</v>
      </c>
      <c r="AS3508" s="1" t="s">
        <v>23090</v>
      </c>
      <c r="AT3508" s="1" t="s">
        <v>26</v>
      </c>
    </row>
    <row r="3509" spans="1:46" x14ac:dyDescent="0.25">
      <c r="A3509" s="1" t="s">
        <v>22527</v>
      </c>
      <c r="B3509" s="2" t="s">
        <v>23101</v>
      </c>
      <c r="C3509" s="2" t="s">
        <v>23104</v>
      </c>
      <c r="D3509" s="1">
        <v>2</v>
      </c>
      <c r="E3509" s="1">
        <v>0</v>
      </c>
      <c r="F3509" s="1">
        <v>2</v>
      </c>
      <c r="G3509" s="1">
        <v>4</v>
      </c>
      <c r="H3509" s="6">
        <v>0.5</v>
      </c>
      <c r="I3509">
        <v>0</v>
      </c>
      <c r="J3509" s="1">
        <v>35</v>
      </c>
      <c r="K3509" s="1">
        <v>0</v>
      </c>
      <c r="L3509" s="1">
        <v>491</v>
      </c>
      <c r="M3509" s="6">
        <v>0.61</v>
      </c>
      <c r="N3509" s="4">
        <v>1800</v>
      </c>
      <c r="O3509" s="4">
        <v>150</v>
      </c>
      <c r="P3509" s="4">
        <v>400</v>
      </c>
      <c r="Q3509" s="3">
        <v>0.4</v>
      </c>
      <c r="R3509" s="1">
        <v>24</v>
      </c>
      <c r="S3509" s="1">
        <v>400</v>
      </c>
      <c r="T3509" s="1">
        <v>24</v>
      </c>
      <c r="U3509" s="1">
        <v>0</v>
      </c>
      <c r="V3509" s="1">
        <v>13</v>
      </c>
      <c r="W3509" s="1">
        <v>0</v>
      </c>
      <c r="X3509" s="1">
        <v>1</v>
      </c>
      <c r="Y3509" s="1">
        <v>1</v>
      </c>
      <c r="Z3509" s="1">
        <v>1</v>
      </c>
      <c r="AA3509" s="1">
        <v>1</v>
      </c>
      <c r="AB3509" s="1">
        <v>0</v>
      </c>
      <c r="AC3509" s="1">
        <v>0</v>
      </c>
      <c r="AD3509" s="1">
        <v>260</v>
      </c>
      <c r="AE3509" s="1">
        <v>0</v>
      </c>
      <c r="AF3509" s="1">
        <v>782</v>
      </c>
      <c r="AG3509" s="1">
        <v>130</v>
      </c>
      <c r="AH3509" s="1">
        <v>220</v>
      </c>
      <c r="AI3509" s="1">
        <v>1392</v>
      </c>
      <c r="AJ3509" s="1" t="s">
        <v>15536</v>
      </c>
      <c r="AK3509" s="1" t="s">
        <v>15537</v>
      </c>
      <c r="AL3509" s="1" t="s">
        <v>15538</v>
      </c>
      <c r="AM3509" s="1" t="s">
        <v>12</v>
      </c>
      <c r="AN3509" s="1" t="s">
        <v>23097</v>
      </c>
      <c r="AO3509" s="1" t="s">
        <v>364</v>
      </c>
      <c r="AP3509" s="1" t="s">
        <v>57</v>
      </c>
      <c r="AQ3509" s="1" t="s">
        <v>14</v>
      </c>
      <c r="AR3509" s="1" t="s">
        <v>19</v>
      </c>
      <c r="AS3509" s="1" t="s">
        <v>23091</v>
      </c>
      <c r="AT3509" s="1" t="s">
        <v>26</v>
      </c>
    </row>
    <row r="3510" spans="1:46" x14ac:dyDescent="0.25">
      <c r="A3510" s="1" t="s">
        <v>22072</v>
      </c>
      <c r="B3510" s="2" t="s">
        <v>23101</v>
      </c>
      <c r="C3510" s="2" t="s">
        <v>23104</v>
      </c>
      <c r="D3510" s="1">
        <v>0</v>
      </c>
      <c r="E3510" s="1">
        <v>0</v>
      </c>
      <c r="F3510" s="1">
        <v>1</v>
      </c>
      <c r="G3510" s="1">
        <v>1</v>
      </c>
      <c r="H3510" s="6">
        <v>1</v>
      </c>
      <c r="I3510">
        <v>1</v>
      </c>
      <c r="J3510" s="1">
        <v>28</v>
      </c>
      <c r="K3510" s="1">
        <v>1</v>
      </c>
      <c r="L3510" s="1">
        <v>528</v>
      </c>
      <c r="M3510" s="6">
        <v>0.38</v>
      </c>
      <c r="N3510" s="4">
        <v>1440</v>
      </c>
      <c r="O3510" s="4">
        <v>120</v>
      </c>
      <c r="P3510" s="4">
        <v>100</v>
      </c>
      <c r="Q3510" s="3">
        <v>0.45</v>
      </c>
      <c r="R3510" s="1">
        <v>24</v>
      </c>
      <c r="S3510" s="1">
        <v>100</v>
      </c>
      <c r="T3510" s="1">
        <v>4</v>
      </c>
      <c r="U3510" s="1">
        <v>1</v>
      </c>
      <c r="V3510" s="1">
        <v>13</v>
      </c>
      <c r="W3510" s="1">
        <v>1</v>
      </c>
      <c r="X3510" s="1">
        <v>1</v>
      </c>
      <c r="Y3510" s="1">
        <v>1</v>
      </c>
      <c r="Z3510" s="1">
        <v>3</v>
      </c>
      <c r="AA3510" s="1">
        <v>0</v>
      </c>
      <c r="AB3510" s="1">
        <v>1</v>
      </c>
      <c r="AC3510" s="1">
        <v>0</v>
      </c>
      <c r="AD3510" s="1">
        <v>0</v>
      </c>
      <c r="AE3510" s="1">
        <v>0</v>
      </c>
      <c r="AF3510" s="1">
        <v>68</v>
      </c>
      <c r="AG3510" s="1">
        <v>4</v>
      </c>
      <c r="AH3510" s="1">
        <v>600</v>
      </c>
      <c r="AI3510" s="1">
        <v>672</v>
      </c>
      <c r="AJ3510" s="1" t="s">
        <v>14313</v>
      </c>
      <c r="AK3510" s="1" t="s">
        <v>14314</v>
      </c>
      <c r="AL3510" s="1" t="s">
        <v>14315</v>
      </c>
      <c r="AM3510" s="1" t="s">
        <v>16</v>
      </c>
      <c r="AN3510" s="1" t="s">
        <v>23098</v>
      </c>
      <c r="AO3510" s="1" t="s">
        <v>86</v>
      </c>
      <c r="AP3510" s="1" t="s">
        <v>86</v>
      </c>
      <c r="AQ3510" s="1" t="s">
        <v>14</v>
      </c>
      <c r="AR3510" s="1" t="s">
        <v>19</v>
      </c>
      <c r="AS3510" s="1" t="s">
        <v>23090</v>
      </c>
      <c r="AT3510" s="1" t="s">
        <v>101</v>
      </c>
    </row>
    <row r="3511" spans="1:46" x14ac:dyDescent="0.25">
      <c r="A3511" s="1" t="s">
        <v>18593</v>
      </c>
      <c r="B3511" s="2" t="s">
        <v>23101</v>
      </c>
      <c r="C3511" s="2" t="s">
        <v>23104</v>
      </c>
      <c r="D3511" s="1">
        <v>0</v>
      </c>
      <c r="E3511" s="1">
        <v>0</v>
      </c>
      <c r="F3511" s="1">
        <v>1</v>
      </c>
      <c r="G3511" s="1">
        <v>1</v>
      </c>
      <c r="H3511" s="6">
        <v>1</v>
      </c>
      <c r="I3511">
        <v>1</v>
      </c>
      <c r="J3511" s="1">
        <v>29</v>
      </c>
      <c r="K3511" s="1">
        <v>1</v>
      </c>
      <c r="L3511" s="1">
        <v>483</v>
      </c>
      <c r="M3511" s="6">
        <v>0.55000000000000004</v>
      </c>
      <c r="N3511" s="4">
        <v>1340</v>
      </c>
      <c r="O3511" s="4">
        <v>110</v>
      </c>
      <c r="P3511" s="4">
        <v>200</v>
      </c>
      <c r="Q3511" s="3">
        <v>0.35</v>
      </c>
      <c r="R3511" s="1">
        <v>12</v>
      </c>
      <c r="S3511" s="1">
        <v>200</v>
      </c>
      <c r="T3511" s="1">
        <v>3</v>
      </c>
      <c r="U3511" s="1">
        <v>1</v>
      </c>
      <c r="V3511" s="1">
        <v>13</v>
      </c>
      <c r="W3511" s="1">
        <v>1</v>
      </c>
      <c r="X3511" s="1">
        <v>1</v>
      </c>
      <c r="Y3511" s="1">
        <v>1</v>
      </c>
      <c r="Z3511" s="1">
        <v>0</v>
      </c>
      <c r="AA3511" s="1">
        <v>1</v>
      </c>
      <c r="AB3511" s="1">
        <v>1</v>
      </c>
      <c r="AC3511" s="1">
        <v>0</v>
      </c>
      <c r="AD3511" s="1">
        <v>0</v>
      </c>
      <c r="AE3511" s="1">
        <v>0</v>
      </c>
      <c r="AF3511" s="1">
        <v>800</v>
      </c>
      <c r="AG3511" s="1">
        <v>0</v>
      </c>
      <c r="AH3511" s="1">
        <v>0</v>
      </c>
      <c r="AI3511" s="1">
        <v>800</v>
      </c>
      <c r="AJ3511" s="1" t="s">
        <v>4784</v>
      </c>
      <c r="AK3511" s="1" t="s">
        <v>4785</v>
      </c>
      <c r="AL3511" s="1" t="s">
        <v>4786</v>
      </c>
      <c r="AM3511" s="1" t="s">
        <v>16</v>
      </c>
      <c r="AN3511" s="1" t="s">
        <v>23098</v>
      </c>
      <c r="AO3511" s="1" t="s">
        <v>86</v>
      </c>
      <c r="AP3511" s="1" t="s">
        <v>86</v>
      </c>
      <c r="AQ3511" s="1" t="s">
        <v>14</v>
      </c>
      <c r="AR3511" s="1" t="s">
        <v>19</v>
      </c>
      <c r="AS3511" s="1" t="s">
        <v>23091</v>
      </c>
      <c r="AT3511" s="1" t="s">
        <v>101</v>
      </c>
    </row>
    <row r="3512" spans="1:46" x14ac:dyDescent="0.25">
      <c r="A3512" s="1" t="s">
        <v>19114</v>
      </c>
      <c r="B3512" s="2" t="s">
        <v>23101</v>
      </c>
      <c r="C3512" s="2" t="s">
        <v>23104</v>
      </c>
      <c r="D3512" s="1">
        <v>3</v>
      </c>
      <c r="E3512" s="1">
        <v>1</v>
      </c>
      <c r="F3512" s="1">
        <v>3</v>
      </c>
      <c r="G3512" s="1">
        <v>7</v>
      </c>
      <c r="H3512" s="6">
        <v>0.42857142857142855</v>
      </c>
      <c r="I3512">
        <v>1</v>
      </c>
      <c r="J3512" s="1">
        <v>33</v>
      </c>
      <c r="K3512" s="1">
        <v>1</v>
      </c>
      <c r="L3512" s="1">
        <v>607</v>
      </c>
      <c r="M3512" s="6">
        <v>1.01</v>
      </c>
      <c r="N3512" s="4">
        <v>1500</v>
      </c>
      <c r="O3512" s="4">
        <v>110</v>
      </c>
      <c r="P3512" s="4">
        <v>1000</v>
      </c>
      <c r="Q3512" s="3">
        <v>0.31</v>
      </c>
      <c r="R3512" s="1">
        <v>36</v>
      </c>
      <c r="S3512" s="1">
        <v>1000</v>
      </c>
      <c r="T3512" s="1">
        <v>32</v>
      </c>
      <c r="U3512" s="1">
        <v>0</v>
      </c>
      <c r="V3512" s="1">
        <v>13</v>
      </c>
      <c r="W3512" s="1">
        <v>0</v>
      </c>
      <c r="X3512" s="1">
        <v>0</v>
      </c>
      <c r="Y3512" s="1">
        <v>1</v>
      </c>
      <c r="Z3512" s="1">
        <v>4</v>
      </c>
      <c r="AA3512" s="1">
        <v>1</v>
      </c>
      <c r="AB3512" s="1">
        <v>1</v>
      </c>
      <c r="AC3512" s="1">
        <v>0</v>
      </c>
      <c r="AD3512" s="1">
        <v>0</v>
      </c>
      <c r="AE3512" s="1">
        <v>0</v>
      </c>
      <c r="AF3512" s="1">
        <v>773</v>
      </c>
      <c r="AG3512" s="1">
        <v>28</v>
      </c>
      <c r="AH3512" s="1">
        <v>200</v>
      </c>
      <c r="AI3512" s="1">
        <v>1001</v>
      </c>
      <c r="AJ3512" s="1" t="s">
        <v>3517</v>
      </c>
      <c r="AK3512" s="1" t="s">
        <v>6272</v>
      </c>
      <c r="AL3512" s="1" t="s">
        <v>6273</v>
      </c>
      <c r="AM3512" s="1" t="s">
        <v>16</v>
      </c>
      <c r="AN3512" s="1" t="s">
        <v>23098</v>
      </c>
      <c r="AO3512" s="1" t="s">
        <v>364</v>
      </c>
      <c r="AP3512" s="1" t="s">
        <v>57</v>
      </c>
      <c r="AQ3512" s="1" t="s">
        <v>25</v>
      </c>
      <c r="AR3512" s="1" t="s">
        <v>19</v>
      </c>
      <c r="AS3512" s="1" t="s">
        <v>23091</v>
      </c>
      <c r="AT3512" s="1" t="s">
        <v>101</v>
      </c>
    </row>
    <row r="3513" spans="1:46" x14ac:dyDescent="0.25">
      <c r="A3513" s="1" t="s">
        <v>17988</v>
      </c>
      <c r="B3513" s="2" t="s">
        <v>23101</v>
      </c>
      <c r="C3513" s="2" t="s">
        <v>23104</v>
      </c>
      <c r="D3513" s="1">
        <v>0</v>
      </c>
      <c r="E3513" s="1">
        <v>0</v>
      </c>
      <c r="F3513" s="1">
        <v>1</v>
      </c>
      <c r="G3513" s="1">
        <v>1</v>
      </c>
      <c r="H3513" s="6">
        <v>1</v>
      </c>
      <c r="I3513">
        <v>0</v>
      </c>
      <c r="J3513" s="1">
        <v>35</v>
      </c>
      <c r="K3513" s="1">
        <v>0</v>
      </c>
      <c r="L3513" s="1">
        <v>536</v>
      </c>
      <c r="M3513" s="6">
        <v>0.3</v>
      </c>
      <c r="N3513" s="4">
        <v>3200</v>
      </c>
      <c r="O3513" s="4">
        <v>300</v>
      </c>
      <c r="P3513" s="4">
        <v>800</v>
      </c>
      <c r="Q3513" s="3">
        <v>0.31</v>
      </c>
      <c r="R3513" s="1">
        <v>24</v>
      </c>
      <c r="S3513" s="1">
        <v>800</v>
      </c>
      <c r="T3513" s="1">
        <v>54</v>
      </c>
      <c r="U3513" s="1">
        <v>1</v>
      </c>
      <c r="V3513" s="1">
        <v>13</v>
      </c>
      <c r="W3513" s="1">
        <v>1</v>
      </c>
      <c r="X3513" s="1">
        <v>1</v>
      </c>
      <c r="Y3513" s="1">
        <v>1</v>
      </c>
      <c r="Z3513" s="1">
        <v>4</v>
      </c>
      <c r="AA3513" s="1">
        <v>0</v>
      </c>
      <c r="AB3513" s="1">
        <v>0</v>
      </c>
      <c r="AC3513" s="1">
        <v>0</v>
      </c>
      <c r="AD3513" s="1">
        <v>0</v>
      </c>
      <c r="AE3513" s="1">
        <v>0</v>
      </c>
      <c r="AF3513" s="1">
        <v>200</v>
      </c>
      <c r="AG3513" s="1">
        <v>0</v>
      </c>
      <c r="AH3513" s="1">
        <v>600</v>
      </c>
      <c r="AI3513" s="1">
        <v>800</v>
      </c>
      <c r="AJ3513" s="1" t="s">
        <v>2998</v>
      </c>
      <c r="AK3513" s="1" t="s">
        <v>2999</v>
      </c>
      <c r="AL3513" s="1" t="s">
        <v>3000</v>
      </c>
      <c r="AM3513" s="1" t="s">
        <v>12</v>
      </c>
      <c r="AN3513" s="1" t="s">
        <v>23097</v>
      </c>
      <c r="AO3513" s="1" t="s">
        <v>86</v>
      </c>
      <c r="AP3513" s="1" t="s">
        <v>86</v>
      </c>
      <c r="AQ3513" s="1" t="s">
        <v>14</v>
      </c>
      <c r="AR3513" s="1" t="s">
        <v>19</v>
      </c>
      <c r="AS3513" s="1" t="s">
        <v>23090</v>
      </c>
      <c r="AT3513" s="1" t="s">
        <v>26</v>
      </c>
    </row>
    <row r="3514" spans="1:46" x14ac:dyDescent="0.25">
      <c r="A3514" s="1" t="s">
        <v>19693</v>
      </c>
      <c r="B3514" s="2" t="s">
        <v>23101</v>
      </c>
      <c r="C3514" s="2" t="s">
        <v>23104</v>
      </c>
      <c r="D3514" s="1">
        <v>3</v>
      </c>
      <c r="E3514" s="1">
        <v>2</v>
      </c>
      <c r="F3514" s="1">
        <v>2</v>
      </c>
      <c r="G3514" s="1">
        <v>7</v>
      </c>
      <c r="H3514" s="6">
        <v>0.2857142857142857</v>
      </c>
      <c r="I3514">
        <v>1</v>
      </c>
      <c r="J3514" s="1">
        <v>30</v>
      </c>
      <c r="K3514" s="1">
        <v>1</v>
      </c>
      <c r="L3514" s="1">
        <v>621</v>
      </c>
      <c r="M3514" s="6">
        <v>0.34</v>
      </c>
      <c r="N3514" s="4">
        <v>2100</v>
      </c>
      <c r="O3514" s="4">
        <v>170</v>
      </c>
      <c r="P3514" s="4">
        <v>850</v>
      </c>
      <c r="Q3514" s="3">
        <v>0.32</v>
      </c>
      <c r="R3514" s="1">
        <v>36</v>
      </c>
      <c r="S3514" s="1">
        <v>850</v>
      </c>
      <c r="T3514" s="1">
        <v>41</v>
      </c>
      <c r="U3514" s="1">
        <v>0</v>
      </c>
      <c r="V3514" s="1">
        <v>13</v>
      </c>
      <c r="W3514" s="1">
        <v>0</v>
      </c>
      <c r="X3514" s="1">
        <v>0</v>
      </c>
      <c r="Y3514" s="1">
        <v>1</v>
      </c>
      <c r="Z3514" s="1">
        <v>2</v>
      </c>
      <c r="AA3514" s="1">
        <v>0</v>
      </c>
      <c r="AB3514" s="1">
        <v>1</v>
      </c>
      <c r="AC3514" s="1">
        <v>600</v>
      </c>
      <c r="AD3514" s="1">
        <v>0</v>
      </c>
      <c r="AE3514" s="1">
        <v>250</v>
      </c>
      <c r="AF3514" s="1">
        <v>0</v>
      </c>
      <c r="AG3514" s="1">
        <v>0</v>
      </c>
      <c r="AH3514" s="1">
        <v>0</v>
      </c>
      <c r="AI3514" s="1">
        <v>850</v>
      </c>
      <c r="AJ3514" s="1" t="s">
        <v>7899</v>
      </c>
      <c r="AK3514" s="1" t="s">
        <v>7900</v>
      </c>
      <c r="AL3514" s="1" t="s">
        <v>7901</v>
      </c>
      <c r="AM3514" s="1" t="s">
        <v>16</v>
      </c>
      <c r="AN3514" s="1" t="s">
        <v>23098</v>
      </c>
      <c r="AO3514" s="1" t="s">
        <v>364</v>
      </c>
      <c r="AP3514" s="1" t="s">
        <v>57</v>
      </c>
      <c r="AQ3514" s="1" t="s">
        <v>25</v>
      </c>
      <c r="AR3514" s="1" t="s">
        <v>19</v>
      </c>
      <c r="AS3514" s="1" t="s">
        <v>23090</v>
      </c>
      <c r="AT3514" s="1" t="s">
        <v>101</v>
      </c>
    </row>
    <row r="3515" spans="1:46" x14ac:dyDescent="0.25">
      <c r="A3515" s="1" t="s">
        <v>18618</v>
      </c>
      <c r="B3515" s="2" t="s">
        <v>23101</v>
      </c>
      <c r="C3515" s="2" t="s">
        <v>23104</v>
      </c>
      <c r="D3515" s="1">
        <v>0</v>
      </c>
      <c r="E3515" s="1">
        <v>0</v>
      </c>
      <c r="F3515" s="1">
        <v>1</v>
      </c>
      <c r="G3515" s="1">
        <v>1</v>
      </c>
      <c r="H3515" s="6">
        <v>1</v>
      </c>
      <c r="I3515">
        <v>0</v>
      </c>
      <c r="J3515" s="1">
        <v>30</v>
      </c>
      <c r="K3515" s="1">
        <v>0</v>
      </c>
      <c r="L3515" s="1">
        <v>745</v>
      </c>
      <c r="M3515" s="6">
        <v>0.09</v>
      </c>
      <c r="N3515" s="4">
        <v>1440</v>
      </c>
      <c r="O3515" s="4">
        <v>120</v>
      </c>
      <c r="P3515" s="4">
        <v>200</v>
      </c>
      <c r="Q3515" s="3">
        <v>0.33</v>
      </c>
      <c r="R3515" s="1">
        <v>24</v>
      </c>
      <c r="S3515" s="1">
        <v>200</v>
      </c>
      <c r="T3515" s="1">
        <v>19</v>
      </c>
      <c r="U3515" s="1">
        <v>1</v>
      </c>
      <c r="V3515" s="1">
        <v>13</v>
      </c>
      <c r="W3515" s="1">
        <v>1</v>
      </c>
      <c r="X3515" s="1">
        <v>1</v>
      </c>
      <c r="Y3515" s="1">
        <v>0</v>
      </c>
      <c r="Z3515" s="1">
        <v>2</v>
      </c>
      <c r="AA3515" s="1">
        <v>1</v>
      </c>
      <c r="AB3515" s="1">
        <v>0</v>
      </c>
      <c r="AC3515" s="1">
        <v>0</v>
      </c>
      <c r="AD3515" s="1">
        <v>0</v>
      </c>
      <c r="AE3515" s="1">
        <v>0</v>
      </c>
      <c r="AF3515" s="1">
        <v>0</v>
      </c>
      <c r="AG3515" s="1">
        <v>0</v>
      </c>
      <c r="AH3515" s="1">
        <v>0</v>
      </c>
      <c r="AI3515" s="1">
        <v>0</v>
      </c>
      <c r="AJ3515" s="1" t="s">
        <v>4857</v>
      </c>
      <c r="AK3515" s="1" t="s">
        <v>4858</v>
      </c>
      <c r="AL3515" s="1" t="s">
        <v>4859</v>
      </c>
      <c r="AM3515" s="1" t="s">
        <v>12</v>
      </c>
      <c r="AN3515" s="1" t="s">
        <v>23097</v>
      </c>
      <c r="AO3515" s="1" t="s">
        <v>86</v>
      </c>
      <c r="AP3515" s="1" t="s">
        <v>86</v>
      </c>
      <c r="AQ3515" s="1" t="s">
        <v>14</v>
      </c>
      <c r="AR3515" s="1" t="s">
        <v>30</v>
      </c>
      <c r="AS3515" s="1" t="s">
        <v>23091</v>
      </c>
      <c r="AT3515" s="1" t="s">
        <v>26</v>
      </c>
    </row>
    <row r="3516" spans="1:46" x14ac:dyDescent="0.25">
      <c r="A3516" s="1" t="s">
        <v>19872</v>
      </c>
      <c r="B3516" s="2" t="s">
        <v>23101</v>
      </c>
      <c r="C3516" s="2" t="s">
        <v>23104</v>
      </c>
      <c r="D3516" s="1">
        <v>1</v>
      </c>
      <c r="E3516" s="1">
        <v>0</v>
      </c>
      <c r="F3516" s="1">
        <v>1</v>
      </c>
      <c r="G3516" s="1">
        <v>2</v>
      </c>
      <c r="H3516" s="6">
        <v>0.5</v>
      </c>
      <c r="I3516">
        <v>0</v>
      </c>
      <c r="J3516" s="1">
        <v>32</v>
      </c>
      <c r="K3516" s="1">
        <v>1</v>
      </c>
      <c r="L3516" s="1">
        <v>624</v>
      </c>
      <c r="M3516" s="6">
        <v>0.3</v>
      </c>
      <c r="N3516" s="4">
        <v>1200</v>
      </c>
      <c r="O3516" s="4">
        <v>100</v>
      </c>
      <c r="P3516" s="4">
        <v>150</v>
      </c>
      <c r="Q3516" s="3">
        <v>0.41</v>
      </c>
      <c r="R3516" s="1">
        <v>24</v>
      </c>
      <c r="S3516" s="1">
        <v>150</v>
      </c>
      <c r="T3516" s="1">
        <v>10</v>
      </c>
      <c r="U3516" s="1">
        <v>1</v>
      </c>
      <c r="V3516" s="1">
        <v>13</v>
      </c>
      <c r="W3516" s="1">
        <v>1</v>
      </c>
      <c r="X3516" s="1">
        <v>1</v>
      </c>
      <c r="Y3516" s="1">
        <v>1</v>
      </c>
      <c r="Z3516" s="1">
        <v>3</v>
      </c>
      <c r="AA3516" s="1">
        <v>0</v>
      </c>
      <c r="AB3516" s="1">
        <v>0</v>
      </c>
      <c r="AC3516" s="1">
        <v>0</v>
      </c>
      <c r="AD3516" s="1">
        <v>0</v>
      </c>
      <c r="AE3516" s="1">
        <v>0</v>
      </c>
      <c r="AF3516" s="1">
        <v>400</v>
      </c>
      <c r="AG3516" s="1">
        <v>0</v>
      </c>
      <c r="AH3516" s="1">
        <v>0</v>
      </c>
      <c r="AI3516" s="1">
        <v>400</v>
      </c>
      <c r="AJ3516" s="1" t="s">
        <v>8388</v>
      </c>
      <c r="AK3516" s="1" t="s">
        <v>8389</v>
      </c>
      <c r="AL3516" s="1" t="s">
        <v>8390</v>
      </c>
      <c r="AM3516" s="1" t="s">
        <v>12</v>
      </c>
      <c r="AN3516" s="1" t="s">
        <v>23098</v>
      </c>
      <c r="AO3516" s="1" t="s">
        <v>86</v>
      </c>
      <c r="AP3516" s="1" t="s">
        <v>86</v>
      </c>
      <c r="AQ3516" s="1" t="s">
        <v>14</v>
      </c>
      <c r="AR3516" s="1" t="s">
        <v>19</v>
      </c>
      <c r="AS3516" s="1" t="s">
        <v>23090</v>
      </c>
      <c r="AT3516" s="1" t="s">
        <v>26</v>
      </c>
    </row>
    <row r="3517" spans="1:46" x14ac:dyDescent="0.25">
      <c r="A3517" s="1" t="s">
        <v>20408</v>
      </c>
      <c r="B3517" s="2" t="s">
        <v>23101</v>
      </c>
      <c r="C3517" s="2" t="s">
        <v>23104</v>
      </c>
      <c r="D3517" s="1">
        <v>0</v>
      </c>
      <c r="E3517" s="1">
        <v>1</v>
      </c>
      <c r="F3517" s="1">
        <v>1</v>
      </c>
      <c r="G3517" s="1">
        <v>2</v>
      </c>
      <c r="H3517" s="6">
        <v>0.5</v>
      </c>
      <c r="I3517">
        <v>0</v>
      </c>
      <c r="J3517" s="1">
        <v>35</v>
      </c>
      <c r="K3517" s="1">
        <v>1</v>
      </c>
      <c r="L3517" s="1">
        <v>545</v>
      </c>
      <c r="M3517" s="6">
        <v>0.32</v>
      </c>
      <c r="N3517" s="4">
        <v>2400</v>
      </c>
      <c r="O3517" s="4">
        <v>200</v>
      </c>
      <c r="P3517" s="4">
        <v>300</v>
      </c>
      <c r="Q3517" s="3">
        <v>0.35</v>
      </c>
      <c r="R3517" s="1">
        <v>12</v>
      </c>
      <c r="S3517" s="1">
        <v>300</v>
      </c>
      <c r="T3517" s="1">
        <v>27</v>
      </c>
      <c r="U3517" s="1">
        <v>0</v>
      </c>
      <c r="V3517" s="1">
        <v>13</v>
      </c>
      <c r="W3517" s="1">
        <v>0</v>
      </c>
      <c r="X3517" s="1">
        <v>0</v>
      </c>
      <c r="Y3517" s="1">
        <v>1</v>
      </c>
      <c r="Z3517" s="1">
        <v>1</v>
      </c>
      <c r="AA3517" s="1">
        <v>1</v>
      </c>
      <c r="AB3517" s="1">
        <v>0</v>
      </c>
      <c r="AC3517" s="1">
        <v>0</v>
      </c>
      <c r="AD3517" s="1">
        <v>0</v>
      </c>
      <c r="AE3517" s="1">
        <v>281</v>
      </c>
      <c r="AF3517" s="1">
        <v>0</v>
      </c>
      <c r="AG3517" s="1">
        <v>0</v>
      </c>
      <c r="AH3517" s="1">
        <v>400</v>
      </c>
      <c r="AI3517" s="1">
        <v>681</v>
      </c>
      <c r="AJ3517" s="1" t="s">
        <v>9858</v>
      </c>
      <c r="AK3517" s="1" t="s">
        <v>9859</v>
      </c>
      <c r="AL3517" s="1" t="s">
        <v>9860</v>
      </c>
      <c r="AM3517" s="1" t="s">
        <v>12</v>
      </c>
      <c r="AN3517" s="1" t="s">
        <v>23098</v>
      </c>
      <c r="AO3517" s="1" t="s">
        <v>364</v>
      </c>
      <c r="AP3517" s="1" t="s">
        <v>57</v>
      </c>
      <c r="AQ3517" s="1" t="s">
        <v>25</v>
      </c>
      <c r="AR3517" s="1" t="s">
        <v>19</v>
      </c>
      <c r="AS3517" s="1" t="s">
        <v>23091</v>
      </c>
      <c r="AT3517" s="1" t="s">
        <v>26</v>
      </c>
    </row>
    <row r="3518" spans="1:46" x14ac:dyDescent="0.25">
      <c r="A3518" s="1" t="s">
        <v>20431</v>
      </c>
      <c r="B3518" s="2" t="s">
        <v>23101</v>
      </c>
      <c r="C3518" s="2" t="s">
        <v>23104</v>
      </c>
      <c r="D3518" s="1">
        <v>0</v>
      </c>
      <c r="E3518" s="1">
        <v>1</v>
      </c>
      <c r="F3518" s="1">
        <v>1</v>
      </c>
      <c r="G3518" s="1">
        <v>2</v>
      </c>
      <c r="H3518" s="6">
        <v>0.5</v>
      </c>
      <c r="I3518">
        <v>1</v>
      </c>
      <c r="J3518" s="1">
        <v>63</v>
      </c>
      <c r="K3518" s="1">
        <v>0</v>
      </c>
      <c r="L3518" s="1">
        <v>646</v>
      </c>
      <c r="M3518" s="6">
        <v>0.32</v>
      </c>
      <c r="N3518" s="4">
        <v>3200</v>
      </c>
      <c r="O3518" s="4">
        <v>270</v>
      </c>
      <c r="P3518" s="4">
        <v>350</v>
      </c>
      <c r="Q3518" s="3">
        <v>0.43</v>
      </c>
      <c r="R3518" s="1">
        <v>12</v>
      </c>
      <c r="S3518" s="1">
        <v>350</v>
      </c>
      <c r="T3518" s="1">
        <v>44</v>
      </c>
      <c r="U3518" s="1">
        <v>0</v>
      </c>
      <c r="V3518" s="1">
        <v>13</v>
      </c>
      <c r="W3518" s="1">
        <v>0</v>
      </c>
      <c r="X3518" s="1">
        <v>0</v>
      </c>
      <c r="Y3518" s="1">
        <v>1</v>
      </c>
      <c r="Z3518" s="1">
        <v>2</v>
      </c>
      <c r="AA3518" s="1">
        <v>1</v>
      </c>
      <c r="AB3518" s="1">
        <v>1</v>
      </c>
      <c r="AC3518" s="1">
        <v>0</v>
      </c>
      <c r="AD3518" s="1">
        <v>500</v>
      </c>
      <c r="AE3518" s="1">
        <v>0</v>
      </c>
      <c r="AF3518" s="1">
        <v>0</v>
      </c>
      <c r="AG3518" s="1">
        <v>180</v>
      </c>
      <c r="AH3518" s="1">
        <v>450</v>
      </c>
      <c r="AI3518" s="1">
        <v>1130</v>
      </c>
      <c r="AJ3518" s="1" t="s">
        <v>9923</v>
      </c>
      <c r="AK3518" s="1" t="s">
        <v>9924</v>
      </c>
      <c r="AL3518" s="1" t="s">
        <v>9925</v>
      </c>
      <c r="AM3518" s="1" t="s">
        <v>16</v>
      </c>
      <c r="AN3518" s="1" t="s">
        <v>23097</v>
      </c>
      <c r="AO3518" s="1" t="s">
        <v>364</v>
      </c>
      <c r="AP3518" s="1" t="s">
        <v>57</v>
      </c>
      <c r="AQ3518" s="1" t="s">
        <v>25</v>
      </c>
      <c r="AR3518" s="1" t="s">
        <v>19</v>
      </c>
      <c r="AS3518" s="1" t="s">
        <v>23091</v>
      </c>
      <c r="AT3518" s="1" t="s">
        <v>101</v>
      </c>
    </row>
    <row r="3519" spans="1:46" x14ac:dyDescent="0.25">
      <c r="A3519" s="1" t="s">
        <v>18669</v>
      </c>
      <c r="B3519" s="2" t="s">
        <v>23101</v>
      </c>
      <c r="C3519" s="2" t="s">
        <v>23104</v>
      </c>
      <c r="D3519" s="1">
        <v>2</v>
      </c>
      <c r="E3519" s="1">
        <v>3</v>
      </c>
      <c r="F3519" s="1">
        <v>1</v>
      </c>
      <c r="G3519" s="1">
        <v>6</v>
      </c>
      <c r="H3519" s="6">
        <v>0.16666666666666666</v>
      </c>
      <c r="I3519">
        <v>0</v>
      </c>
      <c r="J3519" s="1">
        <v>33</v>
      </c>
      <c r="K3519" s="1">
        <v>0</v>
      </c>
      <c r="L3519" s="1">
        <v>621</v>
      </c>
      <c r="M3519" s="6">
        <v>0.11</v>
      </c>
      <c r="N3519" s="4">
        <v>1950</v>
      </c>
      <c r="O3519" s="4">
        <v>160</v>
      </c>
      <c r="P3519" s="4">
        <v>200</v>
      </c>
      <c r="Q3519" s="3">
        <v>0.35</v>
      </c>
      <c r="R3519" s="1">
        <v>12</v>
      </c>
      <c r="S3519" s="1">
        <v>200</v>
      </c>
      <c r="T3519" s="1">
        <v>16</v>
      </c>
      <c r="U3519" s="1">
        <v>0</v>
      </c>
      <c r="V3519" s="1">
        <v>13</v>
      </c>
      <c r="W3519" s="1">
        <v>1</v>
      </c>
      <c r="X3519" s="1">
        <v>0</v>
      </c>
      <c r="Y3519" s="1">
        <v>1</v>
      </c>
      <c r="Z3519" s="1">
        <v>2</v>
      </c>
      <c r="AA3519" s="1">
        <v>0</v>
      </c>
      <c r="AB3519" s="1">
        <v>0</v>
      </c>
      <c r="AC3519" s="1">
        <v>0</v>
      </c>
      <c r="AD3519" s="1">
        <v>0</v>
      </c>
      <c r="AE3519" s="1">
        <v>0</v>
      </c>
      <c r="AF3519" s="1">
        <v>0</v>
      </c>
      <c r="AG3519" s="1">
        <v>0</v>
      </c>
      <c r="AH3519" s="1">
        <v>0</v>
      </c>
      <c r="AI3519" s="1">
        <v>0</v>
      </c>
      <c r="AJ3519" s="1" t="s">
        <v>5009</v>
      </c>
      <c r="AK3519" s="1" t="s">
        <v>5010</v>
      </c>
      <c r="AL3519" s="1" t="s">
        <v>5011</v>
      </c>
      <c r="AM3519" s="1" t="s">
        <v>12</v>
      </c>
      <c r="AN3519" s="1" t="s">
        <v>23097</v>
      </c>
      <c r="AO3519" s="1" t="s">
        <v>364</v>
      </c>
      <c r="AP3519" s="1" t="s">
        <v>86</v>
      </c>
      <c r="AQ3519" s="1" t="s">
        <v>25</v>
      </c>
      <c r="AR3519" s="1" t="s">
        <v>19</v>
      </c>
      <c r="AS3519" s="1" t="s">
        <v>23090</v>
      </c>
      <c r="AT3519" s="1" t="s">
        <v>26</v>
      </c>
    </row>
    <row r="3520" spans="1:46" x14ac:dyDescent="0.25">
      <c r="A3520" s="1" t="s">
        <v>17371</v>
      </c>
      <c r="B3520" s="2" t="s">
        <v>23101</v>
      </c>
      <c r="C3520" s="2" t="s">
        <v>23105</v>
      </c>
      <c r="D3520" s="1">
        <v>1</v>
      </c>
      <c r="E3520" s="1">
        <v>5</v>
      </c>
      <c r="F3520" s="1">
        <v>1</v>
      </c>
      <c r="G3520" s="1">
        <v>7</v>
      </c>
      <c r="H3520" s="6">
        <v>0.14285714285714285</v>
      </c>
      <c r="I3520">
        <v>0</v>
      </c>
      <c r="J3520" s="1">
        <v>30</v>
      </c>
      <c r="K3520" s="1">
        <v>1</v>
      </c>
      <c r="L3520" s="1">
        <v>678</v>
      </c>
      <c r="M3520" s="6">
        <v>0.59</v>
      </c>
      <c r="N3520" s="4">
        <v>800</v>
      </c>
      <c r="O3520" s="4">
        <v>70</v>
      </c>
      <c r="P3520" s="4">
        <v>100</v>
      </c>
      <c r="Q3520" s="3">
        <v>0.33</v>
      </c>
      <c r="R3520" s="1">
        <v>6</v>
      </c>
      <c r="S3520" s="1">
        <v>100</v>
      </c>
      <c r="T3520" s="1">
        <v>3</v>
      </c>
      <c r="U3520" s="1">
        <v>1</v>
      </c>
      <c r="V3520" s="1">
        <v>13</v>
      </c>
      <c r="W3520" s="1">
        <v>0</v>
      </c>
      <c r="X3520" s="1">
        <v>1</v>
      </c>
      <c r="Y3520" s="1">
        <v>1</v>
      </c>
      <c r="Z3520" s="1">
        <v>2</v>
      </c>
      <c r="AA3520" s="1">
        <v>0</v>
      </c>
      <c r="AB3520" s="1">
        <v>0</v>
      </c>
      <c r="AC3520" s="1">
        <v>0</v>
      </c>
      <c r="AD3520" s="1">
        <v>0</v>
      </c>
      <c r="AE3520" s="1">
        <v>0</v>
      </c>
      <c r="AF3520" s="1">
        <v>500</v>
      </c>
      <c r="AG3520" s="1">
        <v>0</v>
      </c>
      <c r="AH3520" s="1">
        <v>100</v>
      </c>
      <c r="AI3520" s="1">
        <v>600</v>
      </c>
      <c r="AJ3520" s="1" t="s">
        <v>1158</v>
      </c>
      <c r="AK3520" s="1" t="s">
        <v>1159</v>
      </c>
      <c r="AL3520" s="1" t="s">
        <v>1160</v>
      </c>
      <c r="AM3520" s="1" t="s">
        <v>12</v>
      </c>
      <c r="AN3520" s="1" t="s">
        <v>23098</v>
      </c>
      <c r="AO3520" s="1" t="s">
        <v>86</v>
      </c>
      <c r="AP3520" s="1" t="s">
        <v>57</v>
      </c>
      <c r="AQ3520" s="1" t="s">
        <v>14</v>
      </c>
      <c r="AR3520" s="1" t="s">
        <v>19</v>
      </c>
      <c r="AS3520" s="1" t="s">
        <v>23090</v>
      </c>
      <c r="AT3520" s="1" t="s">
        <v>26</v>
      </c>
    </row>
    <row r="3521" spans="1:46" x14ac:dyDescent="0.25">
      <c r="A3521" s="1" t="s">
        <v>19971</v>
      </c>
      <c r="B3521" s="2" t="s">
        <v>23101</v>
      </c>
      <c r="C3521" s="2" t="s">
        <v>23105</v>
      </c>
      <c r="D3521" s="1">
        <v>0</v>
      </c>
      <c r="E3521" s="1">
        <v>0</v>
      </c>
      <c r="F3521" s="1">
        <v>1</v>
      </c>
      <c r="G3521" s="1">
        <v>1</v>
      </c>
      <c r="H3521" s="6">
        <v>1</v>
      </c>
      <c r="I3521">
        <v>0</v>
      </c>
      <c r="J3521" s="1">
        <v>46</v>
      </c>
      <c r="K3521" s="1">
        <v>0</v>
      </c>
      <c r="L3521" s="1">
        <v>677</v>
      </c>
      <c r="M3521" s="6">
        <v>0.25</v>
      </c>
      <c r="N3521" s="4">
        <v>3000</v>
      </c>
      <c r="O3521" s="4">
        <v>250</v>
      </c>
      <c r="P3521" s="4">
        <v>200</v>
      </c>
      <c r="Q3521" s="3">
        <v>0.28999999999999998</v>
      </c>
      <c r="R3521" s="1">
        <v>12</v>
      </c>
      <c r="S3521" s="1">
        <v>200</v>
      </c>
      <c r="T3521" s="1">
        <v>18</v>
      </c>
      <c r="U3521" s="1">
        <v>0</v>
      </c>
      <c r="V3521" s="1">
        <v>13</v>
      </c>
      <c r="W3521" s="1">
        <v>0</v>
      </c>
      <c r="X3521" s="1">
        <v>1</v>
      </c>
      <c r="Y3521" s="1">
        <v>0</v>
      </c>
      <c r="Z3521" s="1">
        <v>2</v>
      </c>
      <c r="AA3521" s="1">
        <v>1</v>
      </c>
      <c r="AB3521" s="1">
        <v>0</v>
      </c>
      <c r="AC3521" s="1">
        <v>0</v>
      </c>
      <c r="AD3521" s="1">
        <v>0</v>
      </c>
      <c r="AE3521" s="1">
        <v>0</v>
      </c>
      <c r="AF3521" s="1">
        <v>0</v>
      </c>
      <c r="AG3521" s="1">
        <v>0</v>
      </c>
      <c r="AH3521" s="1">
        <v>700</v>
      </c>
      <c r="AI3521" s="1">
        <v>700</v>
      </c>
      <c r="AJ3521" s="1" t="s">
        <v>8191</v>
      </c>
      <c r="AK3521" s="1" t="s">
        <v>8673</v>
      </c>
      <c r="AL3521" s="1" t="s">
        <v>8674</v>
      </c>
      <c r="AM3521" s="1" t="s">
        <v>12</v>
      </c>
      <c r="AN3521" s="1" t="s">
        <v>23097</v>
      </c>
      <c r="AO3521" s="1" t="s">
        <v>364</v>
      </c>
      <c r="AP3521" s="1" t="s">
        <v>57</v>
      </c>
      <c r="AQ3521" s="1" t="s">
        <v>14</v>
      </c>
      <c r="AR3521" s="1" t="s">
        <v>30</v>
      </c>
      <c r="AS3521" s="1" t="s">
        <v>23091</v>
      </c>
      <c r="AT3521" s="1" t="s">
        <v>26</v>
      </c>
    </row>
    <row r="3522" spans="1:46" x14ac:dyDescent="0.25">
      <c r="A3522" s="1" t="s">
        <v>18531</v>
      </c>
      <c r="B3522" s="2" t="s">
        <v>23101</v>
      </c>
      <c r="C3522" s="2" t="s">
        <v>23105</v>
      </c>
      <c r="D3522" s="1">
        <v>0</v>
      </c>
      <c r="E3522" s="1">
        <v>1</v>
      </c>
      <c r="F3522" s="1">
        <v>2</v>
      </c>
      <c r="G3522" s="1">
        <v>3</v>
      </c>
      <c r="H3522" s="6">
        <v>0.66666666666666663</v>
      </c>
      <c r="I3522">
        <v>1</v>
      </c>
      <c r="J3522" s="1">
        <v>35</v>
      </c>
      <c r="K3522" s="1">
        <v>0</v>
      </c>
      <c r="L3522" s="1">
        <v>650</v>
      </c>
      <c r="M3522" s="6">
        <v>0.62</v>
      </c>
      <c r="N3522" s="4">
        <v>1680</v>
      </c>
      <c r="O3522" s="4">
        <v>140</v>
      </c>
      <c r="P3522" s="4">
        <v>300</v>
      </c>
      <c r="Q3522" s="3">
        <v>0.3</v>
      </c>
      <c r="R3522" s="1">
        <v>24</v>
      </c>
      <c r="S3522" s="1">
        <v>300</v>
      </c>
      <c r="T3522" s="1">
        <v>25</v>
      </c>
      <c r="U3522" s="1">
        <v>1</v>
      </c>
      <c r="V3522" s="1">
        <v>13</v>
      </c>
      <c r="W3522" s="1">
        <v>0</v>
      </c>
      <c r="X3522" s="1">
        <v>0</v>
      </c>
      <c r="Y3522" s="1">
        <v>1</v>
      </c>
      <c r="Z3522" s="1">
        <v>0</v>
      </c>
      <c r="AA3522" s="1">
        <v>1</v>
      </c>
      <c r="AB3522" s="1">
        <v>1</v>
      </c>
      <c r="AC3522" s="1">
        <v>0</v>
      </c>
      <c r="AD3522" s="1">
        <v>0</v>
      </c>
      <c r="AE3522" s="1">
        <v>200</v>
      </c>
      <c r="AF3522" s="1">
        <v>1200</v>
      </c>
      <c r="AG3522" s="1">
        <v>0</v>
      </c>
      <c r="AH3522" s="1">
        <v>0</v>
      </c>
      <c r="AI3522" s="1">
        <v>1400</v>
      </c>
      <c r="AJ3522" s="1" t="s">
        <v>4607</v>
      </c>
      <c r="AK3522" s="1" t="s">
        <v>4608</v>
      </c>
      <c r="AL3522" s="1" t="s">
        <v>4609</v>
      </c>
      <c r="AM3522" s="1" t="s">
        <v>16</v>
      </c>
      <c r="AN3522" s="1" t="s">
        <v>23097</v>
      </c>
      <c r="AO3522" s="1" t="s">
        <v>86</v>
      </c>
      <c r="AP3522" s="1" t="s">
        <v>57</v>
      </c>
      <c r="AQ3522" s="1" t="s">
        <v>25</v>
      </c>
      <c r="AR3522" s="1" t="s">
        <v>19</v>
      </c>
      <c r="AS3522" s="1" t="s">
        <v>23091</v>
      </c>
      <c r="AT3522" s="1" t="s">
        <v>101</v>
      </c>
    </row>
    <row r="3523" spans="1:46" x14ac:dyDescent="0.25">
      <c r="A3523" s="1" t="s">
        <v>18540</v>
      </c>
      <c r="B3523" s="2" t="s">
        <v>23101</v>
      </c>
      <c r="C3523" s="2" t="s">
        <v>23105</v>
      </c>
      <c r="D3523" s="1">
        <v>0</v>
      </c>
      <c r="E3523" s="1">
        <v>0</v>
      </c>
      <c r="F3523" s="1">
        <v>1</v>
      </c>
      <c r="G3523" s="1">
        <v>1</v>
      </c>
      <c r="H3523" s="6">
        <v>1</v>
      </c>
      <c r="I3523">
        <v>1</v>
      </c>
      <c r="J3523" s="1">
        <v>38</v>
      </c>
      <c r="K3523" s="1">
        <v>1</v>
      </c>
      <c r="L3523" s="1">
        <v>592</v>
      </c>
      <c r="M3523" s="6">
        <v>0.23</v>
      </c>
      <c r="N3523" s="4">
        <v>3840</v>
      </c>
      <c r="O3523" s="4">
        <v>300</v>
      </c>
      <c r="P3523" s="4">
        <v>300</v>
      </c>
      <c r="Q3523" s="3">
        <v>0.3</v>
      </c>
      <c r="R3523" s="1">
        <v>6</v>
      </c>
      <c r="S3523" s="1">
        <v>300</v>
      </c>
      <c r="T3523" s="1">
        <v>11</v>
      </c>
      <c r="U3523" s="1">
        <v>1</v>
      </c>
      <c r="V3523" s="1">
        <v>13</v>
      </c>
      <c r="W3523" s="1">
        <v>0</v>
      </c>
      <c r="X3523" s="1">
        <v>0</v>
      </c>
      <c r="Y3523" s="1">
        <v>1</v>
      </c>
      <c r="Z3523" s="1">
        <v>1</v>
      </c>
      <c r="AA3523" s="1">
        <v>1</v>
      </c>
      <c r="AB3523" s="1">
        <v>1</v>
      </c>
      <c r="AC3523" s="1">
        <v>600</v>
      </c>
      <c r="AD3523" s="1">
        <v>0</v>
      </c>
      <c r="AE3523" s="1">
        <v>0</v>
      </c>
      <c r="AF3523" s="1">
        <v>0</v>
      </c>
      <c r="AG3523" s="1">
        <v>0</v>
      </c>
      <c r="AH3523" s="1">
        <v>450</v>
      </c>
      <c r="AI3523" s="1">
        <v>1050</v>
      </c>
      <c r="AJ3523" s="1" t="s">
        <v>4631</v>
      </c>
      <c r="AK3523" s="1" t="s">
        <v>4632</v>
      </c>
      <c r="AL3523" s="1" t="s">
        <v>4633</v>
      </c>
      <c r="AM3523" s="1" t="s">
        <v>16</v>
      </c>
      <c r="AN3523" s="1" t="s">
        <v>23098</v>
      </c>
      <c r="AO3523" s="1" t="s">
        <v>86</v>
      </c>
      <c r="AP3523" s="1" t="s">
        <v>57</v>
      </c>
      <c r="AQ3523" s="1" t="s">
        <v>25</v>
      </c>
      <c r="AR3523" s="1" t="s">
        <v>19</v>
      </c>
      <c r="AS3523" s="1" t="s">
        <v>23091</v>
      </c>
      <c r="AT3523" s="1" t="s">
        <v>101</v>
      </c>
    </row>
    <row r="3524" spans="1:46" x14ac:dyDescent="0.25">
      <c r="A3524" s="1" t="s">
        <v>20347</v>
      </c>
      <c r="B3524" s="2" t="s">
        <v>23101</v>
      </c>
      <c r="C3524" s="2" t="s">
        <v>23105</v>
      </c>
      <c r="D3524" s="1">
        <v>0</v>
      </c>
      <c r="E3524" s="1">
        <v>1</v>
      </c>
      <c r="F3524" s="1">
        <v>1</v>
      </c>
      <c r="G3524" s="1">
        <v>2</v>
      </c>
      <c r="H3524" s="6">
        <v>0.5</v>
      </c>
      <c r="I3524">
        <v>1</v>
      </c>
      <c r="J3524" s="1">
        <v>33</v>
      </c>
      <c r="K3524" s="1">
        <v>0</v>
      </c>
      <c r="L3524" s="1">
        <v>641</v>
      </c>
      <c r="M3524" s="6">
        <v>0.75</v>
      </c>
      <c r="N3524" s="4">
        <v>1560</v>
      </c>
      <c r="O3524" s="4">
        <v>180</v>
      </c>
      <c r="P3524" s="4">
        <v>500</v>
      </c>
      <c r="Q3524" s="3">
        <v>0.33</v>
      </c>
      <c r="R3524" s="1">
        <v>24</v>
      </c>
      <c r="S3524" s="1">
        <v>500</v>
      </c>
      <c r="T3524" s="1">
        <v>63</v>
      </c>
      <c r="U3524" s="1">
        <v>1</v>
      </c>
      <c r="V3524" s="1">
        <v>13</v>
      </c>
      <c r="W3524" s="1">
        <v>0</v>
      </c>
      <c r="X3524" s="1">
        <v>0</v>
      </c>
      <c r="Y3524" s="1">
        <v>1</v>
      </c>
      <c r="Z3524" s="1">
        <v>1</v>
      </c>
      <c r="AA3524" s="1">
        <v>0</v>
      </c>
      <c r="AB3524" s="1">
        <v>1</v>
      </c>
      <c r="AC3524" s="1">
        <v>769</v>
      </c>
      <c r="AD3524" s="1">
        <v>0</v>
      </c>
      <c r="AE3524" s="1">
        <v>0</v>
      </c>
      <c r="AF3524" s="1">
        <v>592</v>
      </c>
      <c r="AG3524" s="1">
        <v>0</v>
      </c>
      <c r="AH3524" s="1">
        <v>844</v>
      </c>
      <c r="AI3524" s="1">
        <v>2205</v>
      </c>
      <c r="AJ3524" s="1" t="s">
        <v>9680</v>
      </c>
      <c r="AK3524" s="1" t="s">
        <v>9681</v>
      </c>
      <c r="AL3524" s="1" t="s">
        <v>9682</v>
      </c>
      <c r="AM3524" s="1" t="s">
        <v>16</v>
      </c>
      <c r="AN3524" s="1" t="s">
        <v>23097</v>
      </c>
      <c r="AO3524" s="1" t="s">
        <v>86</v>
      </c>
      <c r="AP3524" s="1" t="s">
        <v>57</v>
      </c>
      <c r="AQ3524" s="1" t="s">
        <v>25</v>
      </c>
      <c r="AR3524" s="1" t="s">
        <v>19</v>
      </c>
      <c r="AS3524" s="1" t="s">
        <v>23090</v>
      </c>
      <c r="AT3524" s="1" t="s">
        <v>101</v>
      </c>
    </row>
    <row r="3525" spans="1:46" x14ac:dyDescent="0.25">
      <c r="A3525" s="1" t="s">
        <v>17961</v>
      </c>
      <c r="B3525" s="2" t="s">
        <v>23101</v>
      </c>
      <c r="C3525" s="2" t="s">
        <v>23106</v>
      </c>
      <c r="D3525" s="1">
        <v>0</v>
      </c>
      <c r="E3525" s="1">
        <v>1</v>
      </c>
      <c r="F3525" s="1">
        <v>1</v>
      </c>
      <c r="G3525" s="1">
        <v>2</v>
      </c>
      <c r="H3525" s="6">
        <v>0.5</v>
      </c>
      <c r="I3525">
        <v>0</v>
      </c>
      <c r="J3525" s="1">
        <v>40</v>
      </c>
      <c r="K3525" s="1">
        <v>0</v>
      </c>
      <c r="L3525" s="1">
        <v>685</v>
      </c>
      <c r="M3525" s="6">
        <v>0.27</v>
      </c>
      <c r="N3525" s="4">
        <v>6000</v>
      </c>
      <c r="O3525" s="4">
        <v>500</v>
      </c>
      <c r="P3525" s="4">
        <v>1000</v>
      </c>
      <c r="Q3525" s="3">
        <v>0.35</v>
      </c>
      <c r="R3525" s="1">
        <v>12</v>
      </c>
      <c r="S3525" s="1">
        <v>1000</v>
      </c>
      <c r="T3525" s="1">
        <v>83</v>
      </c>
      <c r="U3525" s="1">
        <v>1</v>
      </c>
      <c r="V3525" s="1">
        <v>13</v>
      </c>
      <c r="W3525" s="1">
        <v>1</v>
      </c>
      <c r="X3525" s="1">
        <v>1</v>
      </c>
      <c r="Y3525" s="1">
        <v>0</v>
      </c>
      <c r="Z3525" s="1">
        <v>2</v>
      </c>
      <c r="AA3525" s="1">
        <v>1</v>
      </c>
      <c r="AB3525" s="1">
        <v>1</v>
      </c>
      <c r="AC3525" s="1">
        <v>1000</v>
      </c>
      <c r="AD3525" s="1">
        <v>0</v>
      </c>
      <c r="AE3525" s="1">
        <v>0</v>
      </c>
      <c r="AF3525" s="1">
        <v>0</v>
      </c>
      <c r="AG3525" s="1">
        <v>99</v>
      </c>
      <c r="AH3525" s="1">
        <v>0</v>
      </c>
      <c r="AI3525" s="1">
        <v>1099</v>
      </c>
      <c r="AJ3525" s="1" t="s">
        <v>2917</v>
      </c>
      <c r="AK3525" s="1" t="s">
        <v>2918</v>
      </c>
      <c r="AL3525" s="1" t="s">
        <v>2919</v>
      </c>
      <c r="AM3525" s="1" t="s">
        <v>12</v>
      </c>
      <c r="AN3525" s="1" t="s">
        <v>23097</v>
      </c>
      <c r="AO3525" s="1" t="s">
        <v>86</v>
      </c>
      <c r="AP3525" s="1" t="s">
        <v>86</v>
      </c>
      <c r="AQ3525" s="1" t="s">
        <v>14</v>
      </c>
      <c r="AR3525" s="1" t="s">
        <v>30</v>
      </c>
      <c r="AS3525" s="1" t="s">
        <v>23091</v>
      </c>
      <c r="AT3525" s="1" t="s">
        <v>101</v>
      </c>
    </row>
    <row r="3526" spans="1:46" x14ac:dyDescent="0.25">
      <c r="A3526" s="1" t="s">
        <v>17476</v>
      </c>
      <c r="B3526" s="2" t="s">
        <v>23101</v>
      </c>
      <c r="C3526" s="2" t="s">
        <v>23106</v>
      </c>
      <c r="D3526" s="1">
        <v>0</v>
      </c>
      <c r="E3526" s="1">
        <v>2</v>
      </c>
      <c r="F3526" s="1">
        <v>1</v>
      </c>
      <c r="G3526" s="1">
        <v>3</v>
      </c>
      <c r="H3526" s="6">
        <v>0.33333333333333331</v>
      </c>
      <c r="I3526">
        <v>0</v>
      </c>
      <c r="J3526" s="1">
        <v>41</v>
      </c>
      <c r="K3526" s="1">
        <v>0</v>
      </c>
      <c r="L3526" s="1">
        <v>538</v>
      </c>
      <c r="M3526" s="6">
        <v>0.22</v>
      </c>
      <c r="N3526" s="4">
        <v>3600</v>
      </c>
      <c r="O3526" s="4">
        <v>300</v>
      </c>
      <c r="P3526" s="4">
        <v>200</v>
      </c>
      <c r="Q3526" s="3">
        <v>0.36</v>
      </c>
      <c r="R3526" s="1">
        <v>6</v>
      </c>
      <c r="S3526" s="1">
        <v>200</v>
      </c>
      <c r="T3526" s="1">
        <v>33</v>
      </c>
      <c r="U3526" s="1">
        <v>1</v>
      </c>
      <c r="V3526" s="1">
        <v>13</v>
      </c>
      <c r="W3526" s="1">
        <v>0</v>
      </c>
      <c r="X3526" s="1">
        <v>0</v>
      </c>
      <c r="Y3526" s="1">
        <v>1</v>
      </c>
      <c r="Z3526" s="1">
        <v>1</v>
      </c>
      <c r="AA3526" s="1">
        <v>1</v>
      </c>
      <c r="AB3526" s="1">
        <v>0</v>
      </c>
      <c r="AC3526" s="1">
        <v>0</v>
      </c>
      <c r="AD3526" s="1">
        <v>0</v>
      </c>
      <c r="AE3526" s="1">
        <v>0</v>
      </c>
      <c r="AF3526" s="1">
        <v>570</v>
      </c>
      <c r="AG3526" s="1">
        <v>0</v>
      </c>
      <c r="AH3526" s="1">
        <v>0</v>
      </c>
      <c r="AI3526" s="1">
        <v>570</v>
      </c>
      <c r="AJ3526" s="1" t="s">
        <v>1490</v>
      </c>
      <c r="AK3526" s="1" t="s">
        <v>1491</v>
      </c>
      <c r="AL3526" s="1" t="s">
        <v>1492</v>
      </c>
      <c r="AM3526" s="1" t="s">
        <v>12</v>
      </c>
      <c r="AN3526" s="1" t="s">
        <v>23097</v>
      </c>
      <c r="AO3526" s="1" t="s">
        <v>86</v>
      </c>
      <c r="AP3526" s="1" t="s">
        <v>57</v>
      </c>
      <c r="AQ3526" s="1" t="s">
        <v>25</v>
      </c>
      <c r="AR3526" s="1" t="s">
        <v>19</v>
      </c>
      <c r="AS3526" s="1" t="s">
        <v>23091</v>
      </c>
      <c r="AT3526" s="1" t="s">
        <v>26</v>
      </c>
    </row>
    <row r="3527" spans="1:46" x14ac:dyDescent="0.25">
      <c r="A3527" s="1" t="s">
        <v>19277</v>
      </c>
      <c r="B3527" s="2" t="s">
        <v>23101</v>
      </c>
      <c r="C3527" s="2" t="s">
        <v>23106</v>
      </c>
      <c r="D3527" s="1">
        <v>0</v>
      </c>
      <c r="E3527" s="1">
        <v>0</v>
      </c>
      <c r="F3527" s="1">
        <v>1</v>
      </c>
      <c r="G3527" s="1">
        <v>1</v>
      </c>
      <c r="H3527" s="6">
        <v>1</v>
      </c>
      <c r="I3527">
        <v>1</v>
      </c>
      <c r="J3527" s="1">
        <v>36</v>
      </c>
      <c r="K3527" s="1">
        <v>1</v>
      </c>
      <c r="L3527" s="1">
        <v>662</v>
      </c>
      <c r="M3527" s="6">
        <v>0.36</v>
      </c>
      <c r="N3527" s="4">
        <v>4000</v>
      </c>
      <c r="O3527" s="4">
        <v>500</v>
      </c>
      <c r="P3527" s="4">
        <v>700</v>
      </c>
      <c r="Q3527" s="3">
        <v>0.35</v>
      </c>
      <c r="R3527" s="1">
        <v>18</v>
      </c>
      <c r="S3527" s="1">
        <v>700</v>
      </c>
      <c r="T3527" s="1">
        <v>55</v>
      </c>
      <c r="U3527" s="1">
        <v>0</v>
      </c>
      <c r="V3527" s="1">
        <v>13</v>
      </c>
      <c r="W3527" s="1">
        <v>1</v>
      </c>
      <c r="X3527" s="1">
        <v>1</v>
      </c>
      <c r="Y3527" s="1">
        <v>1</v>
      </c>
      <c r="Z3527" s="1">
        <v>3</v>
      </c>
      <c r="AA3527" s="1">
        <v>0</v>
      </c>
      <c r="AB3527" s="1">
        <v>1</v>
      </c>
      <c r="AC3527" s="1">
        <v>2000</v>
      </c>
      <c r="AD3527" s="1">
        <v>0</v>
      </c>
      <c r="AE3527" s="1">
        <v>392</v>
      </c>
      <c r="AF3527" s="1">
        <v>0</v>
      </c>
      <c r="AG3527" s="1">
        <v>0</v>
      </c>
      <c r="AH3527" s="1">
        <v>800</v>
      </c>
      <c r="AI3527" s="1">
        <v>3192</v>
      </c>
      <c r="AJ3527" s="1" t="s">
        <v>6727</v>
      </c>
      <c r="AK3527" s="1" t="s">
        <v>6728</v>
      </c>
      <c r="AL3527" s="1" t="s">
        <v>6729</v>
      </c>
      <c r="AM3527" s="1" t="s">
        <v>16</v>
      </c>
      <c r="AN3527" s="1" t="s">
        <v>23098</v>
      </c>
      <c r="AO3527" s="1" t="s">
        <v>364</v>
      </c>
      <c r="AP3527" s="1" t="s">
        <v>86</v>
      </c>
      <c r="AQ3527" s="1" t="s">
        <v>14</v>
      </c>
      <c r="AR3527" s="1" t="s">
        <v>19</v>
      </c>
      <c r="AS3527" s="1" t="s">
        <v>23090</v>
      </c>
      <c r="AT3527" s="1" t="s">
        <v>101</v>
      </c>
    </row>
    <row r="3528" spans="1:46" x14ac:dyDescent="0.25">
      <c r="A3528" s="1" t="s">
        <v>21127</v>
      </c>
      <c r="B3528" s="2" t="s">
        <v>23101</v>
      </c>
      <c r="C3528" s="2" t="s">
        <v>23106</v>
      </c>
      <c r="D3528" s="1">
        <v>0</v>
      </c>
      <c r="E3528" s="1">
        <v>0</v>
      </c>
      <c r="F3528" s="1">
        <v>1</v>
      </c>
      <c r="G3528" s="1">
        <v>1</v>
      </c>
      <c r="H3528" s="6">
        <v>1</v>
      </c>
      <c r="I3528">
        <v>1</v>
      </c>
      <c r="J3528" s="1">
        <v>29</v>
      </c>
      <c r="K3528" s="1">
        <v>1</v>
      </c>
      <c r="L3528" s="1">
        <v>637</v>
      </c>
      <c r="M3528" s="6">
        <v>0.36</v>
      </c>
      <c r="N3528" s="4">
        <v>2200</v>
      </c>
      <c r="O3528" s="4">
        <v>170</v>
      </c>
      <c r="P3528" s="4">
        <v>100</v>
      </c>
      <c r="Q3528" s="3">
        <v>0.33</v>
      </c>
      <c r="R3528" s="1">
        <v>12</v>
      </c>
      <c r="S3528" s="1">
        <v>100</v>
      </c>
      <c r="T3528" s="1">
        <v>14</v>
      </c>
      <c r="U3528" s="1">
        <v>1</v>
      </c>
      <c r="V3528" s="1">
        <v>13</v>
      </c>
      <c r="W3528" s="1">
        <v>0</v>
      </c>
      <c r="X3528" s="1">
        <v>1</v>
      </c>
      <c r="Y3528" s="1">
        <v>1</v>
      </c>
      <c r="Z3528" s="1">
        <v>1</v>
      </c>
      <c r="AA3528" s="1">
        <v>1</v>
      </c>
      <c r="AB3528" s="1">
        <v>1</v>
      </c>
      <c r="AC3528" s="1">
        <v>0</v>
      </c>
      <c r="AD3528" s="1">
        <v>0</v>
      </c>
      <c r="AE3528" s="1">
        <v>0</v>
      </c>
      <c r="AF3528" s="1">
        <v>550</v>
      </c>
      <c r="AG3528" s="1">
        <v>0</v>
      </c>
      <c r="AH3528" s="1">
        <v>400</v>
      </c>
      <c r="AI3528" s="1">
        <v>950</v>
      </c>
      <c r="AJ3528" s="1" t="s">
        <v>11829</v>
      </c>
      <c r="AK3528" s="1" t="s">
        <v>11830</v>
      </c>
      <c r="AL3528" s="1" t="s">
        <v>11831</v>
      </c>
      <c r="AM3528" s="1" t="s">
        <v>16</v>
      </c>
      <c r="AN3528" s="1" t="s">
        <v>23098</v>
      </c>
      <c r="AO3528" s="1" t="s">
        <v>86</v>
      </c>
      <c r="AP3528" s="1" t="s">
        <v>57</v>
      </c>
      <c r="AQ3528" s="1" t="s">
        <v>14</v>
      </c>
      <c r="AR3528" s="1" t="s">
        <v>19</v>
      </c>
      <c r="AS3528" s="1" t="s">
        <v>23091</v>
      </c>
      <c r="AT3528" s="1" t="s">
        <v>101</v>
      </c>
    </row>
    <row r="3529" spans="1:46" x14ac:dyDescent="0.25">
      <c r="A3529" s="1" t="s">
        <v>17345</v>
      </c>
      <c r="B3529" s="2" t="s">
        <v>23101</v>
      </c>
      <c r="C3529" s="2" t="s">
        <v>23107</v>
      </c>
      <c r="D3529" s="1">
        <v>0</v>
      </c>
      <c r="E3529" s="1">
        <v>0</v>
      </c>
      <c r="F3529" s="1">
        <v>1</v>
      </c>
      <c r="G3529" s="1">
        <v>1</v>
      </c>
      <c r="H3529" s="6">
        <v>1</v>
      </c>
      <c r="I3529">
        <v>0</v>
      </c>
      <c r="J3529" s="1">
        <v>32</v>
      </c>
      <c r="K3529" s="1">
        <v>0</v>
      </c>
      <c r="L3529" s="1">
        <v>673</v>
      </c>
      <c r="M3529" s="6">
        <v>0.78</v>
      </c>
      <c r="N3529" s="4">
        <v>2300</v>
      </c>
      <c r="O3529" s="4">
        <v>200</v>
      </c>
      <c r="P3529" s="4">
        <v>500</v>
      </c>
      <c r="Q3529" s="3">
        <v>0.3</v>
      </c>
      <c r="R3529" s="1">
        <v>18</v>
      </c>
      <c r="S3529" s="1">
        <v>500</v>
      </c>
      <c r="T3529" s="1">
        <v>84</v>
      </c>
      <c r="U3529" s="1">
        <v>0</v>
      </c>
      <c r="V3529" s="1">
        <v>13</v>
      </c>
      <c r="W3529" s="1">
        <v>1</v>
      </c>
      <c r="X3529" s="1">
        <v>1</v>
      </c>
      <c r="Y3529" s="1">
        <v>1</v>
      </c>
      <c r="Z3529" s="1">
        <v>2</v>
      </c>
      <c r="AA3529" s="1">
        <v>1</v>
      </c>
      <c r="AB3529" s="1">
        <v>0</v>
      </c>
      <c r="AC3529" s="1">
        <v>0</v>
      </c>
      <c r="AD3529" s="1">
        <v>0</v>
      </c>
      <c r="AE3529" s="1">
        <v>1675</v>
      </c>
      <c r="AF3529" s="1">
        <v>619</v>
      </c>
      <c r="AG3529" s="1">
        <v>0</v>
      </c>
      <c r="AH3529" s="1">
        <v>400</v>
      </c>
      <c r="AI3529" s="1">
        <v>2694</v>
      </c>
      <c r="AJ3529" s="1" t="s">
        <v>1073</v>
      </c>
      <c r="AK3529" s="1" t="s">
        <v>1074</v>
      </c>
      <c r="AL3529" s="1" t="s">
        <v>1075</v>
      </c>
      <c r="AM3529" s="1" t="s">
        <v>12</v>
      </c>
      <c r="AN3529" s="1" t="s">
        <v>23097</v>
      </c>
      <c r="AO3529" s="1" t="s">
        <v>364</v>
      </c>
      <c r="AP3529" s="1" t="s">
        <v>86</v>
      </c>
      <c r="AQ3529" s="1" t="s">
        <v>14</v>
      </c>
      <c r="AR3529" s="1" t="s">
        <v>19</v>
      </c>
      <c r="AS3529" s="1" t="s">
        <v>23091</v>
      </c>
      <c r="AT3529" s="1" t="s">
        <v>26</v>
      </c>
    </row>
    <row r="3530" spans="1:46" x14ac:dyDescent="0.25">
      <c r="A3530" s="1" t="s">
        <v>17348</v>
      </c>
      <c r="B3530" s="2" t="s">
        <v>23101</v>
      </c>
      <c r="C3530" s="2" t="s">
        <v>23107</v>
      </c>
      <c r="D3530" s="1">
        <v>0</v>
      </c>
      <c r="E3530" s="1">
        <v>0</v>
      </c>
      <c r="F3530" s="1">
        <v>1</v>
      </c>
      <c r="G3530" s="1">
        <v>1</v>
      </c>
      <c r="H3530" s="6">
        <v>1</v>
      </c>
      <c r="I3530">
        <v>0</v>
      </c>
      <c r="J3530" s="1">
        <v>44</v>
      </c>
      <c r="K3530" s="1">
        <v>0</v>
      </c>
      <c r="L3530" s="1">
        <v>697</v>
      </c>
      <c r="M3530" s="6">
        <v>0.2</v>
      </c>
      <c r="N3530" s="4">
        <v>6000</v>
      </c>
      <c r="O3530" s="4">
        <v>500</v>
      </c>
      <c r="P3530" s="4">
        <v>500</v>
      </c>
      <c r="Q3530" s="3">
        <v>0.36</v>
      </c>
      <c r="R3530" s="1">
        <v>24</v>
      </c>
      <c r="S3530" s="1">
        <v>500</v>
      </c>
      <c r="T3530" s="1">
        <v>68</v>
      </c>
      <c r="U3530" s="1">
        <v>1</v>
      </c>
      <c r="V3530" s="1">
        <v>13</v>
      </c>
      <c r="W3530" s="1">
        <v>1</v>
      </c>
      <c r="X3530" s="1">
        <v>1</v>
      </c>
      <c r="Y3530" s="1">
        <v>1</v>
      </c>
      <c r="Z3530" s="1">
        <v>1</v>
      </c>
      <c r="AA3530" s="1">
        <v>1</v>
      </c>
      <c r="AB3530" s="1">
        <v>0</v>
      </c>
      <c r="AC3530" s="1">
        <v>708</v>
      </c>
      <c r="AD3530" s="1">
        <v>0</v>
      </c>
      <c r="AE3530" s="1">
        <v>0</v>
      </c>
      <c r="AF3530" s="1">
        <v>0</v>
      </c>
      <c r="AG3530" s="1">
        <v>0</v>
      </c>
      <c r="AH3530" s="1">
        <v>800</v>
      </c>
      <c r="AI3530" s="1">
        <v>1508</v>
      </c>
      <c r="AJ3530" s="1" t="s">
        <v>736</v>
      </c>
      <c r="AK3530" s="1" t="s">
        <v>1082</v>
      </c>
      <c r="AL3530" s="1" t="s">
        <v>1083</v>
      </c>
      <c r="AM3530" s="1" t="s">
        <v>12</v>
      </c>
      <c r="AN3530" s="1" t="s">
        <v>23097</v>
      </c>
      <c r="AO3530" s="1" t="s">
        <v>86</v>
      </c>
      <c r="AP3530" s="1" t="s">
        <v>86</v>
      </c>
      <c r="AQ3530" s="1" t="s">
        <v>14</v>
      </c>
      <c r="AR3530" s="1" t="s">
        <v>19</v>
      </c>
      <c r="AS3530" s="1" t="s">
        <v>23091</v>
      </c>
      <c r="AT3530" s="1" t="s">
        <v>26</v>
      </c>
    </row>
    <row r="3531" spans="1:46" x14ac:dyDescent="0.25">
      <c r="A3531" s="1" t="s">
        <v>22181</v>
      </c>
      <c r="B3531" s="2" t="s">
        <v>23101</v>
      </c>
      <c r="C3531" s="2" t="s">
        <v>23107</v>
      </c>
      <c r="D3531" s="1">
        <v>2</v>
      </c>
      <c r="E3531" s="1">
        <v>2</v>
      </c>
      <c r="F3531" s="1">
        <v>1</v>
      </c>
      <c r="G3531" s="1">
        <v>5</v>
      </c>
      <c r="H3531" s="6">
        <v>0.2</v>
      </c>
      <c r="I3531">
        <v>1</v>
      </c>
      <c r="J3531" s="1">
        <v>32</v>
      </c>
      <c r="K3531" s="1">
        <v>1</v>
      </c>
      <c r="L3531" s="1">
        <v>639</v>
      </c>
      <c r="M3531" s="6">
        <v>0.11</v>
      </c>
      <c r="N3531" s="4">
        <v>6000</v>
      </c>
      <c r="O3531" s="4">
        <v>700</v>
      </c>
      <c r="P3531" s="4">
        <v>500</v>
      </c>
      <c r="Q3531" s="3">
        <v>0.31</v>
      </c>
      <c r="R3531" s="1">
        <v>24</v>
      </c>
      <c r="S3531" s="1">
        <v>500</v>
      </c>
      <c r="T3531" s="1">
        <v>94</v>
      </c>
      <c r="U3531" s="1">
        <v>1</v>
      </c>
      <c r="V3531" s="1">
        <v>13</v>
      </c>
      <c r="W3531" s="1">
        <v>1</v>
      </c>
      <c r="X3531" s="1">
        <v>1</v>
      </c>
      <c r="Y3531" s="1">
        <v>0</v>
      </c>
      <c r="Z3531" s="1">
        <v>3</v>
      </c>
      <c r="AA3531" s="1">
        <v>0</v>
      </c>
      <c r="AB3531" s="1">
        <v>1</v>
      </c>
      <c r="AC3531" s="1">
        <v>0</v>
      </c>
      <c r="AD3531" s="1">
        <v>0</v>
      </c>
      <c r="AE3531" s="1">
        <v>1400</v>
      </c>
      <c r="AF3531" s="1">
        <v>0</v>
      </c>
      <c r="AG3531" s="1">
        <v>0</v>
      </c>
      <c r="AH3531" s="1">
        <v>0</v>
      </c>
      <c r="AI3531" s="1">
        <v>1400</v>
      </c>
      <c r="AJ3531" s="1" t="s">
        <v>14625</v>
      </c>
      <c r="AK3531" s="1" t="s">
        <v>14626</v>
      </c>
      <c r="AL3531" s="1" t="s">
        <v>14627</v>
      </c>
      <c r="AM3531" s="1" t="s">
        <v>16</v>
      </c>
      <c r="AN3531" s="1" t="s">
        <v>23098</v>
      </c>
      <c r="AO3531" s="1" t="s">
        <v>86</v>
      </c>
      <c r="AP3531" s="1" t="s">
        <v>86</v>
      </c>
      <c r="AQ3531" s="1" t="s">
        <v>14</v>
      </c>
      <c r="AR3531" s="1" t="s">
        <v>30</v>
      </c>
      <c r="AS3531" s="1" t="s">
        <v>23090</v>
      </c>
      <c r="AT3531" s="1" t="s">
        <v>101</v>
      </c>
    </row>
    <row r="3532" spans="1:46" x14ac:dyDescent="0.25">
      <c r="A3532" s="1" t="s">
        <v>22764</v>
      </c>
      <c r="B3532" s="2" t="s">
        <v>23101</v>
      </c>
      <c r="C3532" s="2" t="s">
        <v>23107</v>
      </c>
      <c r="D3532" s="1">
        <v>0</v>
      </c>
      <c r="E3532" s="1">
        <v>0</v>
      </c>
      <c r="F3532" s="1">
        <v>2</v>
      </c>
      <c r="G3532" s="1">
        <v>2</v>
      </c>
      <c r="H3532" s="6">
        <v>1</v>
      </c>
      <c r="I3532">
        <v>0</v>
      </c>
      <c r="J3532" s="1">
        <v>41</v>
      </c>
      <c r="K3532" s="1">
        <v>0</v>
      </c>
      <c r="L3532" s="1">
        <v>784</v>
      </c>
      <c r="M3532" s="6">
        <v>0.1</v>
      </c>
      <c r="N3532" s="4">
        <v>4200</v>
      </c>
      <c r="O3532" s="4">
        <v>350</v>
      </c>
      <c r="P3532" s="4">
        <v>1000</v>
      </c>
      <c r="Q3532" s="3">
        <v>0.32</v>
      </c>
      <c r="R3532" s="1">
        <v>12</v>
      </c>
      <c r="S3532" s="1">
        <v>1000</v>
      </c>
      <c r="T3532" s="1">
        <v>76</v>
      </c>
      <c r="U3532" s="1">
        <v>1</v>
      </c>
      <c r="V3532" s="1">
        <v>13</v>
      </c>
      <c r="W3532" s="1">
        <v>1</v>
      </c>
      <c r="X3532" s="1">
        <v>0</v>
      </c>
      <c r="Y3532" s="1">
        <v>0</v>
      </c>
      <c r="Z3532" s="1">
        <v>1</v>
      </c>
      <c r="AA3532" s="1">
        <v>1</v>
      </c>
      <c r="AB3532" s="1">
        <v>0</v>
      </c>
      <c r="AC3532" s="1">
        <v>0</v>
      </c>
      <c r="AD3532" s="1">
        <v>0</v>
      </c>
      <c r="AE3532" s="1">
        <v>400</v>
      </c>
      <c r="AF3532" s="1">
        <v>0</v>
      </c>
      <c r="AG3532" s="1">
        <v>64</v>
      </c>
      <c r="AH3532" s="1">
        <v>300</v>
      </c>
      <c r="AI3532" s="1">
        <v>764</v>
      </c>
      <c r="AJ3532" s="1" t="s">
        <v>16172</v>
      </c>
      <c r="AK3532" s="1" t="s">
        <v>16173</v>
      </c>
      <c r="AL3532" s="1" t="s">
        <v>16174</v>
      </c>
      <c r="AM3532" s="1" t="s">
        <v>12</v>
      </c>
      <c r="AN3532" s="1" t="s">
        <v>23097</v>
      </c>
      <c r="AO3532" s="1" t="s">
        <v>86</v>
      </c>
      <c r="AP3532" s="1" t="s">
        <v>86</v>
      </c>
      <c r="AQ3532" s="1" t="s">
        <v>25</v>
      </c>
      <c r="AR3532" s="1" t="s">
        <v>30</v>
      </c>
      <c r="AS3532" s="1" t="s">
        <v>23091</v>
      </c>
      <c r="AT3532" s="1" t="s">
        <v>26</v>
      </c>
    </row>
    <row r="3533" spans="1:46" x14ac:dyDescent="0.25">
      <c r="A3533" s="1" t="s">
        <v>18747</v>
      </c>
      <c r="B3533" s="2" t="s">
        <v>23101</v>
      </c>
      <c r="C3533" s="2" t="s">
        <v>23107</v>
      </c>
      <c r="D3533" s="1">
        <v>0</v>
      </c>
      <c r="E3533" s="1">
        <v>0</v>
      </c>
      <c r="F3533" s="1">
        <v>1</v>
      </c>
      <c r="G3533" s="1">
        <v>1</v>
      </c>
      <c r="H3533" s="6">
        <v>1</v>
      </c>
      <c r="I3533">
        <v>1</v>
      </c>
      <c r="J3533" s="1">
        <v>38</v>
      </c>
      <c r="K3533" s="1">
        <v>0</v>
      </c>
      <c r="L3533" s="1">
        <v>546</v>
      </c>
      <c r="M3533" s="6">
        <v>0.19</v>
      </c>
      <c r="N3533" s="4">
        <v>11000</v>
      </c>
      <c r="O3533" s="4">
        <v>600</v>
      </c>
      <c r="P3533" s="4">
        <v>800</v>
      </c>
      <c r="Q3533" s="3">
        <v>0.32</v>
      </c>
      <c r="R3533" s="1">
        <v>24</v>
      </c>
      <c r="S3533" s="1">
        <v>800</v>
      </c>
      <c r="T3533" s="1">
        <v>58</v>
      </c>
      <c r="U3533" s="1">
        <v>0</v>
      </c>
      <c r="V3533" s="1">
        <v>13</v>
      </c>
      <c r="W3533" s="1">
        <v>1</v>
      </c>
      <c r="X3533" s="1">
        <v>1</v>
      </c>
      <c r="Y3533" s="1">
        <v>0</v>
      </c>
      <c r="Z3533" s="1">
        <v>3</v>
      </c>
      <c r="AA3533" s="1">
        <v>1</v>
      </c>
      <c r="AB3533" s="1">
        <v>1</v>
      </c>
      <c r="AC3533" s="1">
        <v>459</v>
      </c>
      <c r="AD3533" s="1">
        <v>0</v>
      </c>
      <c r="AE3533" s="1">
        <v>0</v>
      </c>
      <c r="AF3533" s="1">
        <v>0</v>
      </c>
      <c r="AG3533" s="1">
        <v>85</v>
      </c>
      <c r="AH3533" s="1">
        <v>900</v>
      </c>
      <c r="AI3533" s="1">
        <v>1444</v>
      </c>
      <c r="AJ3533" s="1" t="s">
        <v>5237</v>
      </c>
      <c r="AK3533" s="1" t="s">
        <v>5238</v>
      </c>
      <c r="AL3533" s="1" t="s">
        <v>5239</v>
      </c>
      <c r="AM3533" s="1" t="s">
        <v>16</v>
      </c>
      <c r="AN3533" s="1" t="s">
        <v>23097</v>
      </c>
      <c r="AO3533" s="1" t="s">
        <v>364</v>
      </c>
      <c r="AP3533" s="1" t="s">
        <v>86</v>
      </c>
      <c r="AQ3533" s="1" t="s">
        <v>14</v>
      </c>
      <c r="AR3533" s="1" t="s">
        <v>30</v>
      </c>
      <c r="AS3533" s="1" t="s">
        <v>23091</v>
      </c>
      <c r="AT3533" s="1" t="s">
        <v>101</v>
      </c>
    </row>
    <row r="3534" spans="1:46" x14ac:dyDescent="0.25">
      <c r="A3534" s="1" t="s">
        <v>22317</v>
      </c>
      <c r="B3534" s="2" t="s">
        <v>23101</v>
      </c>
      <c r="C3534" s="2" t="s">
        <v>23107</v>
      </c>
      <c r="D3534" s="1">
        <v>0</v>
      </c>
      <c r="E3534" s="1">
        <v>0</v>
      </c>
      <c r="F3534" s="1">
        <v>1</v>
      </c>
      <c r="G3534" s="1">
        <v>1</v>
      </c>
      <c r="H3534" s="6">
        <v>1</v>
      </c>
      <c r="I3534">
        <v>0</v>
      </c>
      <c r="J3534" s="1">
        <v>37</v>
      </c>
      <c r="K3534" s="1">
        <v>1</v>
      </c>
      <c r="L3534" s="1">
        <v>898</v>
      </c>
      <c r="M3534" s="6">
        <v>0.09</v>
      </c>
      <c r="N3534" s="4">
        <v>1400</v>
      </c>
      <c r="O3534" s="4">
        <v>120</v>
      </c>
      <c r="P3534" s="4">
        <v>200</v>
      </c>
      <c r="Q3534" s="3">
        <v>0.35</v>
      </c>
      <c r="R3534" s="1">
        <v>24</v>
      </c>
      <c r="S3534" s="1">
        <v>200</v>
      </c>
      <c r="T3534" s="1">
        <v>22</v>
      </c>
      <c r="U3534" s="1">
        <v>1</v>
      </c>
      <c r="V3534" s="1">
        <v>13</v>
      </c>
      <c r="W3534" s="1">
        <v>0</v>
      </c>
      <c r="X3534" s="1">
        <v>1</v>
      </c>
      <c r="Y3534" s="1">
        <v>1</v>
      </c>
      <c r="Z3534" s="1">
        <v>3</v>
      </c>
      <c r="AA3534" s="1">
        <v>0</v>
      </c>
      <c r="AB3534" s="1">
        <v>0</v>
      </c>
      <c r="AC3534" s="1">
        <v>0</v>
      </c>
      <c r="AD3534" s="1">
        <v>0</v>
      </c>
      <c r="AE3534" s="1">
        <v>0</v>
      </c>
      <c r="AF3534" s="1">
        <v>0</v>
      </c>
      <c r="AG3534" s="1">
        <v>0</v>
      </c>
      <c r="AH3534" s="1">
        <v>0</v>
      </c>
      <c r="AI3534" s="1">
        <v>0</v>
      </c>
      <c r="AJ3534" s="1" t="s">
        <v>14999</v>
      </c>
      <c r="AK3534" s="1" t="s">
        <v>15000</v>
      </c>
      <c r="AL3534" s="1" t="s">
        <v>15001</v>
      </c>
      <c r="AM3534" s="1" t="s">
        <v>12</v>
      </c>
      <c r="AN3534" s="1" t="s">
        <v>23098</v>
      </c>
      <c r="AO3534" s="1" t="s">
        <v>86</v>
      </c>
      <c r="AP3534" s="1" t="s">
        <v>57</v>
      </c>
      <c r="AQ3534" s="1" t="s">
        <v>14</v>
      </c>
      <c r="AR3534" s="1" t="s">
        <v>19</v>
      </c>
      <c r="AS3534" s="1" t="s">
        <v>23090</v>
      </c>
      <c r="AT3534" s="1" t="s">
        <v>26</v>
      </c>
    </row>
    <row r="3535" spans="1:46" x14ac:dyDescent="0.25">
      <c r="A3535" s="1" t="s">
        <v>18755</v>
      </c>
      <c r="B3535" s="2" t="s">
        <v>23101</v>
      </c>
      <c r="C3535" s="2" t="s">
        <v>23107</v>
      </c>
      <c r="D3535" s="1">
        <v>1</v>
      </c>
      <c r="E3535" s="1">
        <v>1</v>
      </c>
      <c r="F3535" s="1">
        <v>1</v>
      </c>
      <c r="G3535" s="1">
        <v>3</v>
      </c>
      <c r="H3535" s="6">
        <v>0.33333333333333331</v>
      </c>
      <c r="I3535">
        <v>1</v>
      </c>
      <c r="J3535" s="1">
        <v>35</v>
      </c>
      <c r="K3535" s="1">
        <v>1</v>
      </c>
      <c r="L3535" s="1">
        <v>898</v>
      </c>
      <c r="M3535" s="6">
        <v>0.19</v>
      </c>
      <c r="N3535" s="4">
        <v>3900</v>
      </c>
      <c r="O3535" s="4">
        <v>260</v>
      </c>
      <c r="P3535" s="4">
        <v>500</v>
      </c>
      <c r="Q3535" s="3">
        <v>0.36</v>
      </c>
      <c r="R3535" s="1">
        <v>12</v>
      </c>
      <c r="S3535" s="1">
        <v>500</v>
      </c>
      <c r="T3535" s="1">
        <v>16</v>
      </c>
      <c r="U3535" s="1">
        <v>1</v>
      </c>
      <c r="V3535" s="1">
        <v>13</v>
      </c>
      <c r="W3535" s="1">
        <v>0</v>
      </c>
      <c r="X3535" s="1">
        <v>0</v>
      </c>
      <c r="Y3535" s="1">
        <v>1</v>
      </c>
      <c r="Z3535" s="1">
        <v>0</v>
      </c>
      <c r="AA3535" s="1">
        <v>1</v>
      </c>
      <c r="AB3535" s="1">
        <v>1</v>
      </c>
      <c r="AC3535" s="1">
        <v>0</v>
      </c>
      <c r="AD3535" s="1">
        <v>0</v>
      </c>
      <c r="AE3535" s="1">
        <v>0</v>
      </c>
      <c r="AF3535" s="1">
        <v>0</v>
      </c>
      <c r="AG3535" s="1">
        <v>0</v>
      </c>
      <c r="AH3535" s="1">
        <v>0</v>
      </c>
      <c r="AI3535" s="1">
        <v>0</v>
      </c>
      <c r="AJ3535" s="1" t="s">
        <v>2874</v>
      </c>
      <c r="AK3535" s="1" t="s">
        <v>5259</v>
      </c>
      <c r="AL3535" s="1" t="s">
        <v>5260</v>
      </c>
      <c r="AM3535" s="1" t="s">
        <v>16</v>
      </c>
      <c r="AN3535" s="1" t="s">
        <v>23098</v>
      </c>
      <c r="AO3535" s="1" t="s">
        <v>86</v>
      </c>
      <c r="AP3535" s="1" t="s">
        <v>57</v>
      </c>
      <c r="AQ3535" s="1" t="s">
        <v>25</v>
      </c>
      <c r="AR3535" s="1" t="s">
        <v>19</v>
      </c>
      <c r="AS3535" s="1" t="s">
        <v>23091</v>
      </c>
      <c r="AT3535" s="1" t="s">
        <v>101</v>
      </c>
    </row>
    <row r="3536" spans="1:46" x14ac:dyDescent="0.25">
      <c r="A3536" s="1" t="s">
        <v>22888</v>
      </c>
      <c r="B3536" s="2" t="s">
        <v>23101</v>
      </c>
      <c r="C3536" s="2" t="s">
        <v>23107</v>
      </c>
      <c r="D3536" s="1">
        <v>0</v>
      </c>
      <c r="E3536" s="1">
        <v>0</v>
      </c>
      <c r="F3536" s="1">
        <v>2</v>
      </c>
      <c r="G3536" s="1">
        <v>2</v>
      </c>
      <c r="H3536" s="6">
        <v>1</v>
      </c>
      <c r="I3536">
        <v>0</v>
      </c>
      <c r="J3536" s="1">
        <v>43</v>
      </c>
      <c r="K3536" s="1">
        <v>0</v>
      </c>
      <c r="L3536" s="1">
        <v>716</v>
      </c>
      <c r="M3536" s="6">
        <v>0.37</v>
      </c>
      <c r="N3536" s="4">
        <v>4200</v>
      </c>
      <c r="O3536" s="4">
        <v>350</v>
      </c>
      <c r="P3536" s="4">
        <v>200</v>
      </c>
      <c r="Q3536" s="3">
        <v>0.3</v>
      </c>
      <c r="R3536" s="1">
        <v>24</v>
      </c>
      <c r="S3536" s="1">
        <v>200</v>
      </c>
      <c r="T3536" s="1">
        <v>10</v>
      </c>
      <c r="U3536" s="1">
        <v>1</v>
      </c>
      <c r="V3536" s="1">
        <v>13</v>
      </c>
      <c r="W3536" s="1">
        <v>1</v>
      </c>
      <c r="X3536" s="1">
        <v>0</v>
      </c>
      <c r="Y3536" s="1">
        <v>0</v>
      </c>
      <c r="Z3536" s="1">
        <v>3</v>
      </c>
      <c r="AA3536" s="1">
        <v>0</v>
      </c>
      <c r="AB3536" s="1">
        <v>0</v>
      </c>
      <c r="AC3536" s="1">
        <v>2075</v>
      </c>
      <c r="AD3536" s="1">
        <v>0</v>
      </c>
      <c r="AE3536" s="1">
        <v>0</v>
      </c>
      <c r="AF3536" s="1">
        <v>736</v>
      </c>
      <c r="AG3536" s="1">
        <v>360</v>
      </c>
      <c r="AH3536" s="1">
        <v>0</v>
      </c>
      <c r="AI3536" s="1">
        <v>3171</v>
      </c>
      <c r="AJ3536" s="1" t="s">
        <v>1587</v>
      </c>
      <c r="AK3536" s="1" t="s">
        <v>16517</v>
      </c>
      <c r="AL3536" s="1" t="s">
        <v>16518</v>
      </c>
      <c r="AM3536" s="1" t="s">
        <v>12</v>
      </c>
      <c r="AN3536" s="1" t="s">
        <v>23097</v>
      </c>
      <c r="AO3536" s="1" t="s">
        <v>86</v>
      </c>
      <c r="AP3536" s="1" t="s">
        <v>86</v>
      </c>
      <c r="AQ3536" s="1" t="s">
        <v>25</v>
      </c>
      <c r="AR3536" s="1" t="s">
        <v>30</v>
      </c>
      <c r="AS3536" s="1" t="s">
        <v>23090</v>
      </c>
      <c r="AT3536" s="1" t="s">
        <v>26</v>
      </c>
    </row>
    <row r="3537" spans="1:46" x14ac:dyDescent="0.25">
      <c r="A3537" s="1" t="s">
        <v>18902</v>
      </c>
      <c r="B3537" s="2" t="s">
        <v>23101</v>
      </c>
      <c r="C3537" s="2" t="s">
        <v>23107</v>
      </c>
      <c r="D3537" s="1">
        <v>0</v>
      </c>
      <c r="E3537" s="1">
        <v>0</v>
      </c>
      <c r="F3537" s="1">
        <v>2</v>
      </c>
      <c r="G3537" s="1">
        <v>2</v>
      </c>
      <c r="H3537" s="6">
        <v>1</v>
      </c>
      <c r="I3537">
        <v>1</v>
      </c>
      <c r="J3537" s="1">
        <v>29</v>
      </c>
      <c r="K3537" s="1">
        <v>1</v>
      </c>
      <c r="L3537" s="1">
        <v>579</v>
      </c>
      <c r="M3537" s="6">
        <v>0.55000000000000004</v>
      </c>
      <c r="N3537" s="4">
        <v>1950</v>
      </c>
      <c r="O3537" s="4">
        <v>150</v>
      </c>
      <c r="P3537" s="4">
        <v>300</v>
      </c>
      <c r="Q3537" s="3">
        <v>0.3</v>
      </c>
      <c r="R3537" s="1">
        <v>24</v>
      </c>
      <c r="S3537" s="1">
        <v>300</v>
      </c>
      <c r="T3537" s="1">
        <v>36</v>
      </c>
      <c r="U3537" s="1">
        <v>1</v>
      </c>
      <c r="V3537" s="1">
        <v>13</v>
      </c>
      <c r="W3537" s="1">
        <v>0</v>
      </c>
      <c r="X3537" s="1">
        <v>0</v>
      </c>
      <c r="Y3537" s="1">
        <v>1</v>
      </c>
      <c r="Z3537" s="1">
        <v>4</v>
      </c>
      <c r="AA3537" s="1">
        <v>1</v>
      </c>
      <c r="AB3537" s="1">
        <v>1</v>
      </c>
      <c r="AC3537" s="1">
        <v>615</v>
      </c>
      <c r="AD3537" s="1">
        <v>0</v>
      </c>
      <c r="AE3537" s="1">
        <v>510</v>
      </c>
      <c r="AF3537" s="1">
        <v>500</v>
      </c>
      <c r="AG3537" s="1">
        <v>0</v>
      </c>
      <c r="AH3537" s="1">
        <v>0</v>
      </c>
      <c r="AI3537" s="1">
        <v>1625</v>
      </c>
      <c r="AJ3537" s="1" t="s">
        <v>2421</v>
      </c>
      <c r="AK3537" s="1" t="s">
        <v>5699</v>
      </c>
      <c r="AL3537" s="1" t="s">
        <v>5700</v>
      </c>
      <c r="AM3537" s="1" t="s">
        <v>16</v>
      </c>
      <c r="AN3537" s="1" t="s">
        <v>23098</v>
      </c>
      <c r="AO3537" s="1" t="s">
        <v>86</v>
      </c>
      <c r="AP3537" s="1" t="s">
        <v>57</v>
      </c>
      <c r="AQ3537" s="1" t="s">
        <v>25</v>
      </c>
      <c r="AR3537" s="1" t="s">
        <v>19</v>
      </c>
      <c r="AS3537" s="1" t="s">
        <v>23091</v>
      </c>
      <c r="AT3537" s="1" t="s">
        <v>101</v>
      </c>
    </row>
    <row r="3538" spans="1:46" x14ac:dyDescent="0.25">
      <c r="A3538" s="1" t="s">
        <v>19497</v>
      </c>
      <c r="B3538" s="2" t="s">
        <v>23101</v>
      </c>
      <c r="C3538" s="2" t="s">
        <v>23107</v>
      </c>
      <c r="D3538" s="1">
        <v>0</v>
      </c>
      <c r="E3538" s="1">
        <v>0</v>
      </c>
      <c r="F3538" s="1">
        <v>1</v>
      </c>
      <c r="G3538" s="1">
        <v>1</v>
      </c>
      <c r="H3538" s="6">
        <v>1</v>
      </c>
      <c r="I3538">
        <v>1</v>
      </c>
      <c r="J3538" s="1">
        <v>33</v>
      </c>
      <c r="K3538" s="1">
        <v>1</v>
      </c>
      <c r="L3538" s="1">
        <v>706</v>
      </c>
      <c r="M3538" s="6">
        <v>0.32</v>
      </c>
      <c r="N3538" s="4">
        <v>3500</v>
      </c>
      <c r="O3538" s="4">
        <v>300</v>
      </c>
      <c r="P3538" s="4">
        <v>350</v>
      </c>
      <c r="Q3538" s="3">
        <v>0.3</v>
      </c>
      <c r="R3538" s="1">
        <v>24</v>
      </c>
      <c r="S3538" s="1">
        <v>350</v>
      </c>
      <c r="T3538" s="1">
        <v>34</v>
      </c>
      <c r="U3538" s="1">
        <v>1</v>
      </c>
      <c r="V3538" s="1">
        <v>13</v>
      </c>
      <c r="W3538" s="1">
        <v>1</v>
      </c>
      <c r="X3538" s="1">
        <v>1</v>
      </c>
      <c r="Y3538" s="1">
        <v>1</v>
      </c>
      <c r="Z3538" s="1">
        <v>2</v>
      </c>
      <c r="AA3538" s="1">
        <v>1</v>
      </c>
      <c r="AB3538" s="1">
        <v>1</v>
      </c>
      <c r="AC3538" s="1">
        <v>0</v>
      </c>
      <c r="AD3538" s="1">
        <v>0</v>
      </c>
      <c r="AE3538" s="1">
        <v>0</v>
      </c>
      <c r="AF3538" s="1">
        <v>599</v>
      </c>
      <c r="AG3538" s="1">
        <v>0</v>
      </c>
      <c r="AH3538" s="1">
        <v>800</v>
      </c>
      <c r="AI3538" s="1">
        <v>1399</v>
      </c>
      <c r="AJ3538" s="1" t="s">
        <v>7362</v>
      </c>
      <c r="AK3538" s="1" t="s">
        <v>7363</v>
      </c>
      <c r="AL3538" s="1" t="s">
        <v>7364</v>
      </c>
      <c r="AM3538" s="1" t="s">
        <v>16</v>
      </c>
      <c r="AN3538" s="1" t="s">
        <v>23098</v>
      </c>
      <c r="AO3538" s="1" t="s">
        <v>86</v>
      </c>
      <c r="AP3538" s="1" t="s">
        <v>86</v>
      </c>
      <c r="AQ3538" s="1" t="s">
        <v>14</v>
      </c>
      <c r="AR3538" s="1" t="s">
        <v>19</v>
      </c>
      <c r="AS3538" s="1" t="s">
        <v>23091</v>
      </c>
      <c r="AT3538" s="1" t="s">
        <v>101</v>
      </c>
    </row>
    <row r="3539" spans="1:46" x14ac:dyDescent="0.25">
      <c r="A3539" s="1" t="s">
        <v>17570</v>
      </c>
      <c r="B3539" s="2" t="s">
        <v>23101</v>
      </c>
      <c r="C3539" s="2" t="s">
        <v>23107</v>
      </c>
      <c r="D3539" s="1">
        <v>1</v>
      </c>
      <c r="E3539" s="1">
        <v>2</v>
      </c>
      <c r="F3539" s="1">
        <v>1</v>
      </c>
      <c r="G3539" s="1">
        <v>4</v>
      </c>
      <c r="H3539" s="6">
        <v>0.25</v>
      </c>
      <c r="I3539">
        <v>1</v>
      </c>
      <c r="J3539" s="1">
        <v>43</v>
      </c>
      <c r="K3539" s="1">
        <v>1</v>
      </c>
      <c r="L3539" s="1">
        <v>668</v>
      </c>
      <c r="M3539" s="6">
        <v>0.66</v>
      </c>
      <c r="N3539" s="4">
        <v>2800</v>
      </c>
      <c r="O3539" s="4">
        <v>200</v>
      </c>
      <c r="P3539" s="4">
        <v>200</v>
      </c>
      <c r="Q3539" s="3">
        <v>0.3</v>
      </c>
      <c r="R3539" s="1">
        <v>12</v>
      </c>
      <c r="S3539" s="1">
        <v>200</v>
      </c>
      <c r="T3539" s="1">
        <v>22</v>
      </c>
      <c r="U3539" s="1">
        <v>0</v>
      </c>
      <c r="V3539" s="1">
        <v>13</v>
      </c>
      <c r="W3539" s="1">
        <v>0</v>
      </c>
      <c r="X3539" s="1">
        <v>1</v>
      </c>
      <c r="Y3539" s="1">
        <v>1</v>
      </c>
      <c r="Z3539" s="1">
        <v>0</v>
      </c>
      <c r="AA3539" s="1">
        <v>0</v>
      </c>
      <c r="AB3539" s="1">
        <v>1</v>
      </c>
      <c r="AC3539" s="1">
        <v>1500</v>
      </c>
      <c r="AD3539" s="1">
        <v>4800</v>
      </c>
      <c r="AE3539" s="1">
        <v>0</v>
      </c>
      <c r="AF3539" s="1">
        <v>0</v>
      </c>
      <c r="AG3539" s="1">
        <v>260</v>
      </c>
      <c r="AH3539" s="1">
        <v>0</v>
      </c>
      <c r="AI3539" s="1">
        <v>6560</v>
      </c>
      <c r="AJ3539" s="1" t="s">
        <v>1786</v>
      </c>
      <c r="AK3539" s="1" t="s">
        <v>1787</v>
      </c>
      <c r="AL3539" s="1" t="s">
        <v>1788</v>
      </c>
      <c r="AM3539" s="1" t="s">
        <v>16</v>
      </c>
      <c r="AN3539" s="1" t="s">
        <v>23098</v>
      </c>
      <c r="AO3539" s="1" t="s">
        <v>364</v>
      </c>
      <c r="AP3539" s="1" t="s">
        <v>57</v>
      </c>
      <c r="AQ3539" s="1" t="s">
        <v>14</v>
      </c>
      <c r="AR3539" s="1" t="s">
        <v>19</v>
      </c>
      <c r="AS3539" s="1" t="s">
        <v>23090</v>
      </c>
      <c r="AT3539" s="1" t="s">
        <v>101</v>
      </c>
    </row>
    <row r="3540" spans="1:46" x14ac:dyDescent="0.25">
      <c r="A3540" s="1" t="s">
        <v>22254</v>
      </c>
      <c r="B3540" s="2" t="s">
        <v>23101</v>
      </c>
      <c r="C3540" s="2" t="s">
        <v>23107</v>
      </c>
      <c r="D3540" s="1">
        <v>0</v>
      </c>
      <c r="E3540" s="1">
        <v>0</v>
      </c>
      <c r="F3540" s="1">
        <v>2</v>
      </c>
      <c r="G3540" s="1">
        <v>2</v>
      </c>
      <c r="H3540" s="6">
        <v>1</v>
      </c>
      <c r="I3540">
        <v>0</v>
      </c>
      <c r="J3540" s="1">
        <v>35</v>
      </c>
      <c r="K3540" s="1">
        <v>1</v>
      </c>
      <c r="L3540" s="1">
        <v>506</v>
      </c>
      <c r="M3540" s="6">
        <v>0.45</v>
      </c>
      <c r="N3540" s="4">
        <v>5100</v>
      </c>
      <c r="O3540" s="4">
        <v>325</v>
      </c>
      <c r="P3540" s="4">
        <v>800</v>
      </c>
      <c r="Q3540" s="3">
        <v>0.35</v>
      </c>
      <c r="R3540" s="1">
        <v>24</v>
      </c>
      <c r="S3540" s="1">
        <v>800</v>
      </c>
      <c r="T3540" s="1">
        <v>51</v>
      </c>
      <c r="U3540" s="1">
        <v>1</v>
      </c>
      <c r="V3540" s="1">
        <v>13</v>
      </c>
      <c r="W3540" s="1">
        <v>0</v>
      </c>
      <c r="X3540" s="1">
        <v>0</v>
      </c>
      <c r="Y3540" s="1">
        <v>1</v>
      </c>
      <c r="Z3540" s="1">
        <v>3</v>
      </c>
      <c r="AA3540" s="1">
        <v>0</v>
      </c>
      <c r="AB3540" s="1">
        <v>0</v>
      </c>
      <c r="AC3540" s="1">
        <v>0</v>
      </c>
      <c r="AD3540" s="1">
        <v>5700</v>
      </c>
      <c r="AE3540" s="1">
        <v>877</v>
      </c>
      <c r="AF3540" s="1">
        <v>0</v>
      </c>
      <c r="AG3540" s="1">
        <v>0</v>
      </c>
      <c r="AH3540" s="1">
        <v>0</v>
      </c>
      <c r="AI3540" s="1">
        <v>6577</v>
      </c>
      <c r="AJ3540" s="1" t="s">
        <v>14825</v>
      </c>
      <c r="AK3540" s="1" t="s">
        <v>14826</v>
      </c>
      <c r="AL3540" s="1" t="s">
        <v>14827</v>
      </c>
      <c r="AM3540" s="1" t="s">
        <v>12</v>
      </c>
      <c r="AN3540" s="1" t="s">
        <v>23098</v>
      </c>
      <c r="AO3540" s="1" t="s">
        <v>86</v>
      </c>
      <c r="AP3540" s="1" t="s">
        <v>57</v>
      </c>
      <c r="AQ3540" s="1" t="s">
        <v>25</v>
      </c>
      <c r="AR3540" s="1" t="s">
        <v>19</v>
      </c>
      <c r="AS3540" s="1" t="s">
        <v>23090</v>
      </c>
      <c r="AT3540" s="1" t="s">
        <v>26</v>
      </c>
    </row>
    <row r="3541" spans="1:46" x14ac:dyDescent="0.25">
      <c r="A3541" s="1" t="s">
        <v>21681</v>
      </c>
      <c r="B3541" s="2" t="s">
        <v>23101</v>
      </c>
      <c r="C3541" s="2" t="s">
        <v>23107</v>
      </c>
      <c r="D3541" s="1">
        <v>0</v>
      </c>
      <c r="E3541" s="1">
        <v>1</v>
      </c>
      <c r="F3541" s="1">
        <v>1</v>
      </c>
      <c r="G3541" s="1">
        <v>2</v>
      </c>
      <c r="H3541" s="6">
        <v>0.5</v>
      </c>
      <c r="I3541">
        <v>1</v>
      </c>
      <c r="J3541" s="1">
        <v>37</v>
      </c>
      <c r="K3541" s="1">
        <v>0</v>
      </c>
      <c r="L3541" s="1">
        <v>520</v>
      </c>
      <c r="M3541" s="6">
        <v>0.2</v>
      </c>
      <c r="N3541" s="4">
        <v>8000</v>
      </c>
      <c r="O3541" s="4">
        <v>500</v>
      </c>
      <c r="P3541" s="4">
        <v>300</v>
      </c>
      <c r="Q3541" s="3">
        <v>0.25</v>
      </c>
      <c r="R3541" s="1">
        <v>6</v>
      </c>
      <c r="S3541" s="1">
        <v>300</v>
      </c>
      <c r="T3541" s="1">
        <v>39</v>
      </c>
      <c r="U3541" s="1">
        <v>1</v>
      </c>
      <c r="V3541" s="1">
        <v>13</v>
      </c>
      <c r="W3541" s="1">
        <v>1</v>
      </c>
      <c r="X3541" s="1">
        <v>0</v>
      </c>
      <c r="Y3541" s="1">
        <v>0</v>
      </c>
      <c r="Z3541" s="1">
        <v>3</v>
      </c>
      <c r="AA3541" s="1">
        <v>1</v>
      </c>
      <c r="AB3541" s="1">
        <v>1</v>
      </c>
      <c r="AC3541" s="1">
        <v>300</v>
      </c>
      <c r="AD3541" s="1">
        <v>0</v>
      </c>
      <c r="AE3541" s="1">
        <v>1053</v>
      </c>
      <c r="AF3541" s="1">
        <v>0</v>
      </c>
      <c r="AG3541" s="1">
        <v>0</v>
      </c>
      <c r="AH3541" s="1">
        <v>0</v>
      </c>
      <c r="AI3541" s="1">
        <v>1353</v>
      </c>
      <c r="AJ3541" s="1" t="s">
        <v>13314</v>
      </c>
      <c r="AK3541" s="1" t="s">
        <v>13315</v>
      </c>
      <c r="AL3541" s="1" t="s">
        <v>13316</v>
      </c>
      <c r="AM3541" s="1" t="s">
        <v>16</v>
      </c>
      <c r="AN3541" s="1" t="s">
        <v>23097</v>
      </c>
      <c r="AO3541" s="1" t="s">
        <v>86</v>
      </c>
      <c r="AP3541" s="1" t="s">
        <v>86</v>
      </c>
      <c r="AQ3541" s="1" t="s">
        <v>25</v>
      </c>
      <c r="AR3541" s="1" t="s">
        <v>30</v>
      </c>
      <c r="AS3541" s="1" t="s">
        <v>23091</v>
      </c>
      <c r="AT3541" s="1" t="s">
        <v>101</v>
      </c>
    </row>
    <row r="3542" spans="1:46" x14ac:dyDescent="0.25">
      <c r="A3542" s="1" t="s">
        <v>22912</v>
      </c>
      <c r="B3542" s="2" t="s">
        <v>23101</v>
      </c>
      <c r="C3542" s="2" t="s">
        <v>23108</v>
      </c>
      <c r="D3542" s="1">
        <v>0</v>
      </c>
      <c r="E3542" s="1">
        <v>0</v>
      </c>
      <c r="F3542" s="1">
        <v>2</v>
      </c>
      <c r="G3542" s="1">
        <v>2</v>
      </c>
      <c r="H3542" s="6">
        <v>1</v>
      </c>
      <c r="I3542">
        <v>0</v>
      </c>
      <c r="J3542" s="1">
        <v>39</v>
      </c>
      <c r="K3542" s="1">
        <v>0</v>
      </c>
      <c r="L3542" s="1">
        <v>553</v>
      </c>
      <c r="M3542" s="6">
        <v>0.27</v>
      </c>
      <c r="N3542" s="4">
        <v>3600</v>
      </c>
      <c r="O3542" s="4">
        <v>300</v>
      </c>
      <c r="P3542" s="4">
        <v>200</v>
      </c>
      <c r="Q3542" s="3">
        <v>0.35</v>
      </c>
      <c r="R3542" s="1">
        <v>18</v>
      </c>
      <c r="S3542" s="1">
        <v>200</v>
      </c>
      <c r="T3542" s="1">
        <v>29</v>
      </c>
      <c r="U3542" s="1">
        <v>1</v>
      </c>
      <c r="V3542" s="1">
        <v>13</v>
      </c>
      <c r="W3542" s="1">
        <v>1</v>
      </c>
      <c r="X3542" s="1">
        <v>1</v>
      </c>
      <c r="Y3542" s="1">
        <v>0</v>
      </c>
      <c r="Z3542" s="1">
        <v>5</v>
      </c>
      <c r="AA3542" s="1">
        <v>0</v>
      </c>
      <c r="AB3542" s="1">
        <v>1</v>
      </c>
      <c r="AC3542" s="1">
        <v>9000</v>
      </c>
      <c r="AD3542" s="1">
        <v>0</v>
      </c>
      <c r="AE3542" s="1">
        <v>0</v>
      </c>
      <c r="AF3542" s="1">
        <v>0</v>
      </c>
      <c r="AG3542" s="1">
        <v>0</v>
      </c>
      <c r="AH3542" s="1">
        <v>0</v>
      </c>
      <c r="AI3542" s="1">
        <v>9000</v>
      </c>
      <c r="AJ3542" s="1" t="s">
        <v>16581</v>
      </c>
      <c r="AK3542" s="1" t="s">
        <v>16582</v>
      </c>
      <c r="AL3542" s="1" t="s">
        <v>16583</v>
      </c>
      <c r="AM3542" s="1" t="s">
        <v>12</v>
      </c>
      <c r="AN3542" s="1" t="s">
        <v>23097</v>
      </c>
      <c r="AO3542" s="1" t="s">
        <v>86</v>
      </c>
      <c r="AP3542" s="1" t="s">
        <v>86</v>
      </c>
      <c r="AQ3542" s="1" t="s">
        <v>14</v>
      </c>
      <c r="AR3542" s="1" t="s">
        <v>30</v>
      </c>
      <c r="AS3542" s="1" t="s">
        <v>23090</v>
      </c>
      <c r="AT3542" s="1" t="s">
        <v>101</v>
      </c>
    </row>
    <row r="3543" spans="1:46" x14ac:dyDescent="0.25">
      <c r="A3543" s="1" t="s">
        <v>18921</v>
      </c>
      <c r="B3543" s="2" t="s">
        <v>23101</v>
      </c>
      <c r="C3543" s="2" t="s">
        <v>23108</v>
      </c>
      <c r="D3543" s="1">
        <v>0</v>
      </c>
      <c r="E3543" s="1">
        <v>0</v>
      </c>
      <c r="F3543" s="1">
        <v>1</v>
      </c>
      <c r="G3543" s="1">
        <v>1</v>
      </c>
      <c r="H3543" s="6">
        <v>1</v>
      </c>
      <c r="I3543">
        <v>0</v>
      </c>
      <c r="J3543" s="1">
        <v>25</v>
      </c>
      <c r="K3543" s="1">
        <v>1</v>
      </c>
      <c r="L3543" s="1">
        <v>840</v>
      </c>
      <c r="M3543" s="6">
        <v>0.22</v>
      </c>
      <c r="N3543" s="4">
        <v>1900</v>
      </c>
      <c r="O3543" s="4">
        <v>150</v>
      </c>
      <c r="P3543" s="4">
        <v>350</v>
      </c>
      <c r="Q3543" s="3">
        <v>0.3</v>
      </c>
      <c r="R3543" s="1">
        <v>12</v>
      </c>
      <c r="S3543" s="1">
        <v>350</v>
      </c>
      <c r="T3543" s="1">
        <v>41</v>
      </c>
      <c r="U3543" s="1">
        <v>1</v>
      </c>
      <c r="V3543" s="1">
        <v>13</v>
      </c>
      <c r="W3543" s="1">
        <v>0</v>
      </c>
      <c r="X3543" s="1">
        <v>1</v>
      </c>
      <c r="Y3543" s="1">
        <v>1</v>
      </c>
      <c r="Z3543" s="1">
        <v>3</v>
      </c>
      <c r="AA3543" s="1">
        <v>0</v>
      </c>
      <c r="AB3543" s="1">
        <v>1</v>
      </c>
      <c r="AC3543" s="1">
        <v>0</v>
      </c>
      <c r="AD3543" s="1">
        <v>0</v>
      </c>
      <c r="AE3543" s="1">
        <v>0</v>
      </c>
      <c r="AF3543" s="1">
        <v>0</v>
      </c>
      <c r="AG3543" s="1">
        <v>0</v>
      </c>
      <c r="AH3543" s="1">
        <v>0</v>
      </c>
      <c r="AI3543" s="1">
        <v>0</v>
      </c>
      <c r="AJ3543" s="1" t="s">
        <v>5754</v>
      </c>
      <c r="AK3543" s="1" t="s">
        <v>5755</v>
      </c>
      <c r="AL3543" s="1" t="s">
        <v>5756</v>
      </c>
      <c r="AM3543" s="1" t="s">
        <v>12</v>
      </c>
      <c r="AN3543" s="1" t="s">
        <v>23098</v>
      </c>
      <c r="AO3543" s="1" t="s">
        <v>86</v>
      </c>
      <c r="AP3543" s="1" t="s">
        <v>57</v>
      </c>
      <c r="AQ3543" s="1" t="s">
        <v>14</v>
      </c>
      <c r="AR3543" s="1" t="s">
        <v>19</v>
      </c>
      <c r="AS3543" s="1" t="s">
        <v>23090</v>
      </c>
      <c r="AT3543" s="1" t="s">
        <v>101</v>
      </c>
    </row>
    <row r="3544" spans="1:46" x14ac:dyDescent="0.25">
      <c r="A3544" s="1" t="s">
        <v>19522</v>
      </c>
      <c r="B3544" s="2" t="s">
        <v>23101</v>
      </c>
      <c r="C3544" s="2" t="s">
        <v>23108</v>
      </c>
      <c r="D3544" s="1">
        <v>0</v>
      </c>
      <c r="E3544" s="1">
        <v>0</v>
      </c>
      <c r="F3544" s="1">
        <v>1</v>
      </c>
      <c r="G3544" s="1">
        <v>1</v>
      </c>
      <c r="H3544" s="6">
        <v>1</v>
      </c>
      <c r="I3544">
        <v>0</v>
      </c>
      <c r="J3544" s="1">
        <v>41</v>
      </c>
      <c r="K3544" s="1">
        <v>1</v>
      </c>
      <c r="L3544" s="1">
        <v>600</v>
      </c>
      <c r="M3544" s="6">
        <v>0.73</v>
      </c>
      <c r="N3544" s="4">
        <v>2240</v>
      </c>
      <c r="O3544" s="4">
        <v>170</v>
      </c>
      <c r="P3544" s="4">
        <v>400</v>
      </c>
      <c r="Q3544" s="3">
        <v>0.3</v>
      </c>
      <c r="R3544" s="1">
        <v>18</v>
      </c>
      <c r="S3544" s="1">
        <v>400</v>
      </c>
      <c r="T3544" s="1">
        <v>25</v>
      </c>
      <c r="U3544" s="1">
        <v>1</v>
      </c>
      <c r="V3544" s="1">
        <v>13</v>
      </c>
      <c r="W3544" s="1">
        <v>0</v>
      </c>
      <c r="X3544" s="1">
        <v>0</v>
      </c>
      <c r="Y3544" s="1">
        <v>1</v>
      </c>
      <c r="Z3544" s="1">
        <v>4</v>
      </c>
      <c r="AA3544" s="1">
        <v>0</v>
      </c>
      <c r="AB3544" s="1">
        <v>0</v>
      </c>
      <c r="AC3544" s="1">
        <v>1364</v>
      </c>
      <c r="AD3544" s="1">
        <v>0</v>
      </c>
      <c r="AE3544" s="1">
        <v>0</v>
      </c>
      <c r="AF3544" s="1">
        <v>0</v>
      </c>
      <c r="AG3544" s="1">
        <v>0</v>
      </c>
      <c r="AH3544" s="1">
        <v>850</v>
      </c>
      <c r="AI3544" s="1">
        <v>2214</v>
      </c>
      <c r="AJ3544" s="1" t="s">
        <v>7432</v>
      </c>
      <c r="AK3544" s="1" t="s">
        <v>7433</v>
      </c>
      <c r="AL3544" s="1" t="s">
        <v>7434</v>
      </c>
      <c r="AM3544" s="1" t="s">
        <v>12</v>
      </c>
      <c r="AN3544" s="1" t="s">
        <v>23098</v>
      </c>
      <c r="AO3544" s="1" t="s">
        <v>86</v>
      </c>
      <c r="AP3544" s="1" t="s">
        <v>57</v>
      </c>
      <c r="AQ3544" s="1" t="s">
        <v>25</v>
      </c>
      <c r="AR3544" s="1" t="s">
        <v>19</v>
      </c>
      <c r="AS3544" s="1" t="s">
        <v>23090</v>
      </c>
      <c r="AT3544" s="1" t="s">
        <v>26</v>
      </c>
    </row>
    <row r="3545" spans="1:46" x14ac:dyDescent="0.25">
      <c r="A3545" s="1" t="s">
        <v>22356</v>
      </c>
      <c r="B3545" s="2" t="s">
        <v>23101</v>
      </c>
      <c r="C3545" s="2" t="s">
        <v>23108</v>
      </c>
      <c r="D3545" s="1">
        <v>0</v>
      </c>
      <c r="E3545" s="1">
        <v>0</v>
      </c>
      <c r="F3545" s="1">
        <v>1</v>
      </c>
      <c r="G3545" s="1">
        <v>1</v>
      </c>
      <c r="H3545" s="6">
        <v>1</v>
      </c>
      <c r="I3545">
        <v>1</v>
      </c>
      <c r="J3545" s="1">
        <v>40</v>
      </c>
      <c r="K3545" s="1">
        <v>1</v>
      </c>
      <c r="L3545" s="1">
        <v>0</v>
      </c>
      <c r="M3545" s="6">
        <v>0.26</v>
      </c>
      <c r="N3545" s="4">
        <v>1200</v>
      </c>
      <c r="O3545" s="4">
        <v>100</v>
      </c>
      <c r="P3545" s="4">
        <v>300</v>
      </c>
      <c r="Q3545" s="3">
        <v>0.3</v>
      </c>
      <c r="R3545" s="1">
        <v>12</v>
      </c>
      <c r="S3545" s="1">
        <v>300</v>
      </c>
      <c r="T3545" s="1">
        <v>11</v>
      </c>
      <c r="U3545" s="1">
        <v>1</v>
      </c>
      <c r="V3545" s="1">
        <v>13</v>
      </c>
      <c r="W3545" s="1">
        <v>1</v>
      </c>
      <c r="X3545" s="1">
        <v>0</v>
      </c>
      <c r="Y3545" s="1">
        <v>0</v>
      </c>
      <c r="Z3545" s="1">
        <v>6</v>
      </c>
      <c r="AA3545" s="1">
        <v>0</v>
      </c>
      <c r="AB3545" s="1">
        <v>1</v>
      </c>
      <c r="AC3545" s="1">
        <v>0</v>
      </c>
      <c r="AD3545" s="1">
        <v>0</v>
      </c>
      <c r="AE3545" s="1">
        <v>0</v>
      </c>
      <c r="AF3545" s="1">
        <v>0</v>
      </c>
      <c r="AG3545" s="1">
        <v>0</v>
      </c>
      <c r="AH3545" s="1">
        <v>0</v>
      </c>
      <c r="AI3545" s="1">
        <v>0</v>
      </c>
      <c r="AJ3545" s="1" t="s">
        <v>15105</v>
      </c>
      <c r="AK3545" s="1" t="s">
        <v>15106</v>
      </c>
      <c r="AL3545" s="1" t="s">
        <v>15107</v>
      </c>
      <c r="AM3545" s="1" t="s">
        <v>16</v>
      </c>
      <c r="AN3545" s="1" t="s">
        <v>23098</v>
      </c>
      <c r="AO3545" s="1" t="s">
        <v>86</v>
      </c>
      <c r="AP3545" s="1" t="s">
        <v>86</v>
      </c>
      <c r="AQ3545" s="1" t="s">
        <v>25</v>
      </c>
      <c r="AR3545" s="1" t="s">
        <v>30</v>
      </c>
      <c r="AS3545" s="1" t="s">
        <v>23090</v>
      </c>
      <c r="AT3545" s="1" t="s">
        <v>101</v>
      </c>
    </row>
    <row r="3546" spans="1:46" x14ac:dyDescent="0.25">
      <c r="A3546" s="1" t="s">
        <v>17612</v>
      </c>
      <c r="B3546" s="2" t="s">
        <v>23101</v>
      </c>
      <c r="C3546" s="2" t="s">
        <v>23108</v>
      </c>
      <c r="D3546" s="1">
        <v>1</v>
      </c>
      <c r="E3546" s="1">
        <v>3</v>
      </c>
      <c r="F3546" s="1">
        <v>4</v>
      </c>
      <c r="G3546" s="1">
        <v>8</v>
      </c>
      <c r="H3546" s="6">
        <v>0.5</v>
      </c>
      <c r="I3546">
        <v>1</v>
      </c>
      <c r="J3546" s="1">
        <v>37</v>
      </c>
      <c r="K3546" s="1">
        <v>0</v>
      </c>
      <c r="L3546" s="1">
        <v>657</v>
      </c>
      <c r="M3546" s="6">
        <v>0.28000000000000003</v>
      </c>
      <c r="N3546" s="4">
        <v>3600</v>
      </c>
      <c r="O3546" s="4">
        <v>300</v>
      </c>
      <c r="P3546" s="4">
        <v>700</v>
      </c>
      <c r="Q3546" s="3">
        <v>0.35</v>
      </c>
      <c r="R3546" s="1">
        <v>12</v>
      </c>
      <c r="S3546" s="1">
        <v>700</v>
      </c>
      <c r="T3546" s="1">
        <v>56</v>
      </c>
      <c r="U3546" s="1">
        <v>1</v>
      </c>
      <c r="V3546" s="1">
        <v>13</v>
      </c>
      <c r="W3546" s="1">
        <v>0</v>
      </c>
      <c r="X3546" s="1">
        <v>1</v>
      </c>
      <c r="Y3546" s="1">
        <v>1</v>
      </c>
      <c r="Z3546" s="1">
        <v>1</v>
      </c>
      <c r="AA3546" s="1">
        <v>1</v>
      </c>
      <c r="AB3546" s="1">
        <v>1</v>
      </c>
      <c r="AC3546" s="1">
        <v>509</v>
      </c>
      <c r="AD3546" s="1">
        <v>0</v>
      </c>
      <c r="AE3546" s="1">
        <v>0</v>
      </c>
      <c r="AF3546" s="1">
        <v>0</v>
      </c>
      <c r="AG3546" s="1">
        <v>0</v>
      </c>
      <c r="AH3546" s="1">
        <v>0</v>
      </c>
      <c r="AI3546" s="1">
        <v>509</v>
      </c>
      <c r="AJ3546" s="1" t="s">
        <v>1917</v>
      </c>
      <c r="AK3546" s="1" t="s">
        <v>1918</v>
      </c>
      <c r="AL3546" s="1" t="s">
        <v>1919</v>
      </c>
      <c r="AM3546" s="1" t="s">
        <v>16</v>
      </c>
      <c r="AN3546" s="1" t="s">
        <v>23097</v>
      </c>
      <c r="AO3546" s="1" t="s">
        <v>86</v>
      </c>
      <c r="AP3546" s="1" t="s">
        <v>57</v>
      </c>
      <c r="AQ3546" s="1" t="s">
        <v>14</v>
      </c>
      <c r="AR3546" s="1" t="s">
        <v>19</v>
      </c>
      <c r="AS3546" s="1" t="s">
        <v>23091</v>
      </c>
      <c r="AT3546" s="1" t="s">
        <v>101</v>
      </c>
    </row>
    <row r="3547" spans="1:46" x14ac:dyDescent="0.25">
      <c r="A3547" s="1" t="s">
        <v>21185</v>
      </c>
      <c r="B3547" s="2" t="s">
        <v>23101</v>
      </c>
      <c r="C3547" s="2" t="s">
        <v>23108</v>
      </c>
      <c r="D3547" s="1">
        <v>0</v>
      </c>
      <c r="E3547" s="1">
        <v>1</v>
      </c>
      <c r="F3547" s="1">
        <v>2</v>
      </c>
      <c r="G3547" s="1">
        <v>3</v>
      </c>
      <c r="H3547" s="6">
        <v>0.66666666666666663</v>
      </c>
      <c r="I3547">
        <v>1</v>
      </c>
      <c r="J3547" s="1">
        <v>34</v>
      </c>
      <c r="K3547" s="1">
        <v>1</v>
      </c>
      <c r="L3547" s="1">
        <v>631</v>
      </c>
      <c r="M3547" s="6">
        <v>0.34</v>
      </c>
      <c r="N3547" s="4">
        <v>7000</v>
      </c>
      <c r="O3547" s="4">
        <v>500</v>
      </c>
      <c r="P3547" s="4">
        <v>500</v>
      </c>
      <c r="Q3547" s="3">
        <v>0.24</v>
      </c>
      <c r="R3547" s="1">
        <v>24</v>
      </c>
      <c r="S3547" s="1">
        <v>500</v>
      </c>
      <c r="T3547" s="1">
        <v>36</v>
      </c>
      <c r="U3547" s="1">
        <v>0</v>
      </c>
      <c r="V3547" s="1">
        <v>13</v>
      </c>
      <c r="W3547" s="1">
        <v>1</v>
      </c>
      <c r="X3547" s="1">
        <v>0</v>
      </c>
      <c r="Y3547" s="1">
        <v>0</v>
      </c>
      <c r="Z3547" s="1">
        <v>3</v>
      </c>
      <c r="AA3547" s="1">
        <v>0</v>
      </c>
      <c r="AB3547" s="1">
        <v>1</v>
      </c>
      <c r="AC3547" s="1">
        <v>0</v>
      </c>
      <c r="AD3547" s="1">
        <v>243</v>
      </c>
      <c r="AE3547" s="1">
        <v>379</v>
      </c>
      <c r="AF3547" s="1">
        <v>1141</v>
      </c>
      <c r="AG3547" s="1">
        <v>0</v>
      </c>
      <c r="AH3547" s="1">
        <v>1075</v>
      </c>
      <c r="AI3547" s="1">
        <v>2838</v>
      </c>
      <c r="AJ3547" s="1" t="s">
        <v>8845</v>
      </c>
      <c r="AK3547" s="1" t="s">
        <v>11987</v>
      </c>
      <c r="AL3547" s="1" t="s">
        <v>11988</v>
      </c>
      <c r="AM3547" s="1" t="s">
        <v>16</v>
      </c>
      <c r="AN3547" s="1" t="s">
        <v>23098</v>
      </c>
      <c r="AO3547" s="1" t="s">
        <v>364</v>
      </c>
      <c r="AP3547" s="1" t="s">
        <v>86</v>
      </c>
      <c r="AQ3547" s="1" t="s">
        <v>25</v>
      </c>
      <c r="AR3547" s="1" t="s">
        <v>30</v>
      </c>
      <c r="AS3547" s="1" t="s">
        <v>23090</v>
      </c>
      <c r="AT3547" s="1" t="s">
        <v>101</v>
      </c>
    </row>
    <row r="3548" spans="1:46" x14ac:dyDescent="0.25">
      <c r="A3548" s="1" t="s">
        <v>20645</v>
      </c>
      <c r="B3548" s="2" t="s">
        <v>23101</v>
      </c>
      <c r="C3548" s="2" t="s">
        <v>23108</v>
      </c>
      <c r="D3548" s="1">
        <v>0</v>
      </c>
      <c r="E3548" s="1">
        <v>0</v>
      </c>
      <c r="F3548" s="1">
        <v>2</v>
      </c>
      <c r="G3548" s="1">
        <v>2</v>
      </c>
      <c r="H3548" s="6">
        <v>1</v>
      </c>
      <c r="I3548">
        <v>1</v>
      </c>
      <c r="J3548" s="1">
        <v>37</v>
      </c>
      <c r="K3548" s="1">
        <v>0</v>
      </c>
      <c r="L3548" s="1">
        <v>600</v>
      </c>
      <c r="M3548" s="6">
        <v>0.35</v>
      </c>
      <c r="N3548" s="4">
        <v>3500</v>
      </c>
      <c r="O3548" s="4">
        <v>230</v>
      </c>
      <c r="P3548" s="4">
        <v>500</v>
      </c>
      <c r="Q3548" s="3">
        <v>0.3</v>
      </c>
      <c r="R3548" s="1">
        <v>12</v>
      </c>
      <c r="S3548" s="1">
        <v>500</v>
      </c>
      <c r="T3548" s="1">
        <v>47</v>
      </c>
      <c r="U3548" s="1">
        <v>0</v>
      </c>
      <c r="V3548" s="1">
        <v>13</v>
      </c>
      <c r="W3548" s="1">
        <v>0</v>
      </c>
      <c r="X3548" s="1">
        <v>0</v>
      </c>
      <c r="Y3548" s="1">
        <v>1</v>
      </c>
      <c r="Z3548" s="1">
        <v>1</v>
      </c>
      <c r="AA3548" s="1">
        <v>1</v>
      </c>
      <c r="AB3548" s="1">
        <v>1</v>
      </c>
      <c r="AC3548" s="1">
        <v>70</v>
      </c>
      <c r="AD3548" s="1">
        <v>0</v>
      </c>
      <c r="AE3548" s="1">
        <v>0</v>
      </c>
      <c r="AF3548" s="1">
        <v>0</v>
      </c>
      <c r="AG3548" s="1">
        <v>18</v>
      </c>
      <c r="AH3548" s="1">
        <v>500</v>
      </c>
      <c r="AI3548" s="1">
        <v>588</v>
      </c>
      <c r="AJ3548" s="1" t="s">
        <v>280</v>
      </c>
      <c r="AK3548" s="1" t="s">
        <v>10533</v>
      </c>
      <c r="AL3548" s="1" t="s">
        <v>10534</v>
      </c>
      <c r="AM3548" s="1" t="s">
        <v>16</v>
      </c>
      <c r="AN3548" s="1" t="s">
        <v>23097</v>
      </c>
      <c r="AO3548" s="1" t="s">
        <v>364</v>
      </c>
      <c r="AP3548" s="1" t="s">
        <v>57</v>
      </c>
      <c r="AQ3548" s="1" t="s">
        <v>25</v>
      </c>
      <c r="AR3548" s="1" t="s">
        <v>19</v>
      </c>
      <c r="AS3548" s="1" t="s">
        <v>23091</v>
      </c>
      <c r="AT3548" s="1" t="s">
        <v>101</v>
      </c>
    </row>
    <row r="3549" spans="1:46" x14ac:dyDescent="0.25">
      <c r="A3549" s="1" t="s">
        <v>21791</v>
      </c>
      <c r="B3549" s="2" t="s">
        <v>23101</v>
      </c>
      <c r="C3549" s="2" t="s">
        <v>23108</v>
      </c>
      <c r="D3549" s="1">
        <v>0</v>
      </c>
      <c r="E3549" s="1">
        <v>0</v>
      </c>
      <c r="F3549" s="1">
        <v>1</v>
      </c>
      <c r="G3549" s="1">
        <v>1</v>
      </c>
      <c r="H3549" s="6">
        <v>1</v>
      </c>
      <c r="I3549">
        <v>0</v>
      </c>
      <c r="J3549" s="1">
        <v>26</v>
      </c>
      <c r="K3549" s="1">
        <v>1</v>
      </c>
      <c r="L3549" s="1">
        <v>515</v>
      </c>
      <c r="M3549" s="6">
        <v>0.4</v>
      </c>
      <c r="N3549" s="4">
        <v>2400</v>
      </c>
      <c r="O3549" s="4">
        <v>180</v>
      </c>
      <c r="P3549" s="4">
        <v>300</v>
      </c>
      <c r="Q3549" s="3">
        <v>0.35</v>
      </c>
      <c r="R3549" s="1">
        <v>24</v>
      </c>
      <c r="S3549" s="1">
        <v>300</v>
      </c>
      <c r="T3549" s="1">
        <v>33</v>
      </c>
      <c r="U3549" s="1">
        <v>1</v>
      </c>
      <c r="V3549" s="1">
        <v>13</v>
      </c>
      <c r="W3549" s="1">
        <v>0</v>
      </c>
      <c r="X3549" s="1">
        <v>0</v>
      </c>
      <c r="Y3549" s="1">
        <v>1</v>
      </c>
      <c r="Z3549" s="1">
        <v>4</v>
      </c>
      <c r="AA3549" s="1">
        <v>0</v>
      </c>
      <c r="AB3549" s="1">
        <v>0</v>
      </c>
      <c r="AC3549" s="1">
        <v>0</v>
      </c>
      <c r="AD3549" s="1">
        <v>473</v>
      </c>
      <c r="AE3549" s="1">
        <v>673</v>
      </c>
      <c r="AF3549" s="1">
        <v>0</v>
      </c>
      <c r="AG3549" s="1">
        <v>395</v>
      </c>
      <c r="AH3549" s="1">
        <v>0</v>
      </c>
      <c r="AI3549" s="1">
        <v>1541</v>
      </c>
      <c r="AJ3549" s="1" t="s">
        <v>1729</v>
      </c>
      <c r="AK3549" s="1" t="s">
        <v>13606</v>
      </c>
      <c r="AL3549" s="1" t="s">
        <v>13607</v>
      </c>
      <c r="AM3549" s="1" t="s">
        <v>12</v>
      </c>
      <c r="AN3549" s="1" t="s">
        <v>23098</v>
      </c>
      <c r="AO3549" s="1" t="s">
        <v>86</v>
      </c>
      <c r="AP3549" s="1" t="s">
        <v>57</v>
      </c>
      <c r="AQ3549" s="1" t="s">
        <v>25</v>
      </c>
      <c r="AR3549" s="1" t="s">
        <v>19</v>
      </c>
      <c r="AS3549" s="1" t="s">
        <v>23090</v>
      </c>
      <c r="AT3549" s="1" t="s">
        <v>26</v>
      </c>
    </row>
    <row r="3550" spans="1:46" x14ac:dyDescent="0.25">
      <c r="A3550" s="1" t="s">
        <v>18299</v>
      </c>
      <c r="B3550" s="2" t="s">
        <v>23101</v>
      </c>
      <c r="C3550" s="2" t="s">
        <v>23108</v>
      </c>
      <c r="D3550" s="1">
        <v>2</v>
      </c>
      <c r="E3550" s="1">
        <v>2</v>
      </c>
      <c r="F3550" s="1">
        <v>4</v>
      </c>
      <c r="G3550" s="1">
        <v>8</v>
      </c>
      <c r="H3550" s="6">
        <v>0.5</v>
      </c>
      <c r="I3550">
        <v>0</v>
      </c>
      <c r="J3550" s="1">
        <v>34</v>
      </c>
      <c r="K3550" s="1">
        <v>1</v>
      </c>
      <c r="L3550" s="1">
        <v>576</v>
      </c>
      <c r="M3550" s="6">
        <v>0.19</v>
      </c>
      <c r="N3550" s="4">
        <v>2700</v>
      </c>
      <c r="O3550" s="4">
        <v>240</v>
      </c>
      <c r="P3550" s="4">
        <v>130</v>
      </c>
      <c r="Q3550" s="3">
        <v>0.3</v>
      </c>
      <c r="R3550" s="1">
        <v>6</v>
      </c>
      <c r="S3550" s="1">
        <v>130</v>
      </c>
      <c r="T3550" s="1">
        <v>12</v>
      </c>
      <c r="U3550" s="1">
        <v>0</v>
      </c>
      <c r="V3550" s="1">
        <v>13</v>
      </c>
      <c r="W3550" s="1">
        <v>1</v>
      </c>
      <c r="X3550" s="1">
        <v>0</v>
      </c>
      <c r="Y3550" s="1">
        <v>1</v>
      </c>
      <c r="Z3550" s="1">
        <v>0</v>
      </c>
      <c r="AA3550" s="1">
        <v>1</v>
      </c>
      <c r="AB3550" s="1">
        <v>0</v>
      </c>
      <c r="AC3550" s="1">
        <v>494</v>
      </c>
      <c r="AD3550" s="1">
        <v>0</v>
      </c>
      <c r="AE3550" s="1">
        <v>0</v>
      </c>
      <c r="AF3550" s="1">
        <v>0</v>
      </c>
      <c r="AG3550" s="1">
        <v>0</v>
      </c>
      <c r="AH3550" s="1">
        <v>125</v>
      </c>
      <c r="AI3550" s="1">
        <v>619</v>
      </c>
      <c r="AJ3550" s="1" t="s">
        <v>3965</v>
      </c>
      <c r="AK3550" s="1" t="s">
        <v>3966</v>
      </c>
      <c r="AL3550" s="1" t="s">
        <v>3967</v>
      </c>
      <c r="AM3550" s="1" t="s">
        <v>12</v>
      </c>
      <c r="AN3550" s="1" t="s">
        <v>23098</v>
      </c>
      <c r="AO3550" s="1" t="s">
        <v>364</v>
      </c>
      <c r="AP3550" s="1" t="s">
        <v>86</v>
      </c>
      <c r="AQ3550" s="1" t="s">
        <v>25</v>
      </c>
      <c r="AR3550" s="1" t="s">
        <v>19</v>
      </c>
      <c r="AS3550" s="1" t="s">
        <v>23091</v>
      </c>
      <c r="AT3550" s="1" t="s">
        <v>26</v>
      </c>
    </row>
    <row r="3551" spans="1:46" x14ac:dyDescent="0.25">
      <c r="A3551" s="1" t="s">
        <v>20660</v>
      </c>
      <c r="B3551" s="2" t="s">
        <v>23101</v>
      </c>
      <c r="C3551" s="2" t="s">
        <v>23108</v>
      </c>
      <c r="D3551" s="1">
        <v>0</v>
      </c>
      <c r="E3551" s="1">
        <v>0</v>
      </c>
      <c r="F3551" s="1">
        <v>2</v>
      </c>
      <c r="G3551" s="1">
        <v>2</v>
      </c>
      <c r="H3551" s="6">
        <v>1</v>
      </c>
      <c r="I3551">
        <v>1</v>
      </c>
      <c r="J3551" s="1">
        <v>34</v>
      </c>
      <c r="K3551" s="1">
        <v>0</v>
      </c>
      <c r="L3551" s="1">
        <v>553</v>
      </c>
      <c r="M3551" s="6">
        <v>0.24</v>
      </c>
      <c r="N3551" s="4">
        <v>2640</v>
      </c>
      <c r="O3551" s="4">
        <v>220</v>
      </c>
      <c r="P3551" s="4">
        <v>200</v>
      </c>
      <c r="Q3551" s="3">
        <v>0.35</v>
      </c>
      <c r="R3551" s="1">
        <v>12</v>
      </c>
      <c r="S3551" s="1">
        <v>200</v>
      </c>
      <c r="T3551" s="1">
        <v>23</v>
      </c>
      <c r="U3551" s="1">
        <v>1</v>
      </c>
      <c r="V3551" s="1">
        <v>13</v>
      </c>
      <c r="W3551" s="1">
        <v>0</v>
      </c>
      <c r="X3551" s="1">
        <v>0</v>
      </c>
      <c r="Y3551" s="1">
        <v>0</v>
      </c>
      <c r="Z3551" s="1">
        <v>2</v>
      </c>
      <c r="AA3551" s="1">
        <v>1</v>
      </c>
      <c r="AB3551" s="1">
        <v>1</v>
      </c>
      <c r="AC3551" s="1">
        <v>0</v>
      </c>
      <c r="AD3551" s="1">
        <v>0</v>
      </c>
      <c r="AE3551" s="1">
        <v>640</v>
      </c>
      <c r="AF3551" s="1">
        <v>200</v>
      </c>
      <c r="AG3551" s="1">
        <v>0</v>
      </c>
      <c r="AH3551" s="1">
        <v>0</v>
      </c>
      <c r="AI3551" s="1">
        <v>840</v>
      </c>
      <c r="AJ3551" s="1" t="s">
        <v>10573</v>
      </c>
      <c r="AK3551" s="1" t="s">
        <v>10574</v>
      </c>
      <c r="AL3551" s="1" t="s">
        <v>10575</v>
      </c>
      <c r="AM3551" s="1" t="s">
        <v>16</v>
      </c>
      <c r="AN3551" s="1" t="s">
        <v>23097</v>
      </c>
      <c r="AO3551" s="1" t="s">
        <v>86</v>
      </c>
      <c r="AP3551" s="1" t="s">
        <v>57</v>
      </c>
      <c r="AQ3551" s="1" t="s">
        <v>25</v>
      </c>
      <c r="AR3551" s="1" t="s">
        <v>30</v>
      </c>
      <c r="AS3551" s="1" t="s">
        <v>23091</v>
      </c>
      <c r="AT3551" s="1" t="s">
        <v>101</v>
      </c>
    </row>
    <row r="3552" spans="1:46" x14ac:dyDescent="0.25">
      <c r="A3552" s="1" t="s">
        <v>21809</v>
      </c>
      <c r="B3552" s="2" t="s">
        <v>23101</v>
      </c>
      <c r="C3552" s="2" t="s">
        <v>23108</v>
      </c>
      <c r="D3552" s="1">
        <v>0</v>
      </c>
      <c r="E3552" s="1">
        <v>0</v>
      </c>
      <c r="F3552" s="1">
        <v>1</v>
      </c>
      <c r="G3552" s="1">
        <v>1</v>
      </c>
      <c r="H3552" s="6">
        <v>1</v>
      </c>
      <c r="I3552">
        <v>0</v>
      </c>
      <c r="J3552" s="1">
        <v>44</v>
      </c>
      <c r="K3552" s="1">
        <v>0</v>
      </c>
      <c r="L3552" s="1">
        <v>657</v>
      </c>
      <c r="M3552" s="6">
        <v>0.15</v>
      </c>
      <c r="N3552" s="4">
        <v>3000</v>
      </c>
      <c r="O3552" s="4">
        <v>250</v>
      </c>
      <c r="P3552" s="4">
        <v>400</v>
      </c>
      <c r="Q3552" s="3">
        <v>0.25</v>
      </c>
      <c r="R3552" s="1">
        <v>12</v>
      </c>
      <c r="S3552" s="1">
        <v>400</v>
      </c>
      <c r="T3552" s="1">
        <v>39</v>
      </c>
      <c r="U3552" s="1">
        <v>1</v>
      </c>
      <c r="V3552" s="1">
        <v>13</v>
      </c>
      <c r="W3552" s="1">
        <v>0</v>
      </c>
      <c r="X3552" s="1">
        <v>1</v>
      </c>
      <c r="Y3552" s="1">
        <v>1</v>
      </c>
      <c r="Z3552" s="1">
        <v>3</v>
      </c>
      <c r="AA3552" s="1">
        <v>0</v>
      </c>
      <c r="AB3552" s="1">
        <v>0</v>
      </c>
      <c r="AC3552" s="1">
        <v>0</v>
      </c>
      <c r="AD3552" s="1">
        <v>0</v>
      </c>
      <c r="AE3552" s="1">
        <v>0</v>
      </c>
      <c r="AF3552" s="1">
        <v>0</v>
      </c>
      <c r="AG3552" s="1">
        <v>0</v>
      </c>
      <c r="AH3552" s="1">
        <v>0</v>
      </c>
      <c r="AI3552" s="1">
        <v>0</v>
      </c>
      <c r="AJ3552" s="1" t="s">
        <v>13651</v>
      </c>
      <c r="AK3552" s="1" t="s">
        <v>13652</v>
      </c>
      <c r="AL3552" s="1" t="s">
        <v>13653</v>
      </c>
      <c r="AM3552" s="1" t="s">
        <v>12</v>
      </c>
      <c r="AN3552" s="1" t="s">
        <v>23097</v>
      </c>
      <c r="AO3552" s="1" t="s">
        <v>86</v>
      </c>
      <c r="AP3552" s="1" t="s">
        <v>57</v>
      </c>
      <c r="AQ3552" s="1" t="s">
        <v>14</v>
      </c>
      <c r="AR3552" s="1" t="s">
        <v>19</v>
      </c>
      <c r="AS3552" s="1" t="s">
        <v>23090</v>
      </c>
      <c r="AT3552" s="1" t="s">
        <v>26</v>
      </c>
    </row>
    <row r="3553" spans="1:46" x14ac:dyDescent="0.25">
      <c r="A3553" s="1" t="s">
        <v>21216</v>
      </c>
      <c r="B3553" s="2" t="s">
        <v>23101</v>
      </c>
      <c r="C3553" s="2" t="s">
        <v>23108</v>
      </c>
      <c r="D3553" s="1">
        <v>0</v>
      </c>
      <c r="E3553" s="1">
        <v>1</v>
      </c>
      <c r="F3553" s="1">
        <v>2</v>
      </c>
      <c r="G3553" s="1">
        <v>3</v>
      </c>
      <c r="H3553" s="6">
        <v>0.66666666666666663</v>
      </c>
      <c r="I3553">
        <v>0</v>
      </c>
      <c r="J3553" s="1">
        <v>36</v>
      </c>
      <c r="K3553" s="1">
        <v>0</v>
      </c>
      <c r="L3553" s="1">
        <v>553</v>
      </c>
      <c r="M3553" s="6">
        <v>0.2</v>
      </c>
      <c r="N3553" s="4">
        <v>2300</v>
      </c>
      <c r="O3553" s="4">
        <v>190</v>
      </c>
      <c r="P3553" s="4">
        <v>300</v>
      </c>
      <c r="Q3553" s="3">
        <v>0.3</v>
      </c>
      <c r="R3553" s="1">
        <v>18</v>
      </c>
      <c r="S3553" s="1">
        <v>300</v>
      </c>
      <c r="T3553" s="1">
        <v>30</v>
      </c>
      <c r="U3553" s="1">
        <v>1</v>
      </c>
      <c r="V3553" s="1">
        <v>13</v>
      </c>
      <c r="W3553" s="1">
        <v>1</v>
      </c>
      <c r="X3553" s="1">
        <v>1</v>
      </c>
      <c r="Y3553" s="1">
        <v>1</v>
      </c>
      <c r="Z3553" s="1">
        <v>1</v>
      </c>
      <c r="AA3553" s="1">
        <v>0</v>
      </c>
      <c r="AB3553" s="1">
        <v>0</v>
      </c>
      <c r="AC3553" s="1">
        <v>0</v>
      </c>
      <c r="AD3553" s="1">
        <v>0</v>
      </c>
      <c r="AE3553" s="1">
        <v>0</v>
      </c>
      <c r="AF3553" s="1">
        <v>0</v>
      </c>
      <c r="AG3553" s="1">
        <v>30</v>
      </c>
      <c r="AH3553" s="1">
        <v>300</v>
      </c>
      <c r="AI3553" s="1">
        <v>330</v>
      </c>
      <c r="AJ3553" s="1" t="s">
        <v>12074</v>
      </c>
      <c r="AK3553" s="1" t="s">
        <v>12075</v>
      </c>
      <c r="AL3553" s="1" t="s">
        <v>12076</v>
      </c>
      <c r="AM3553" s="1" t="s">
        <v>12</v>
      </c>
      <c r="AN3553" s="1" t="s">
        <v>23097</v>
      </c>
      <c r="AO3553" s="1" t="s">
        <v>86</v>
      </c>
      <c r="AP3553" s="1" t="s">
        <v>86</v>
      </c>
      <c r="AQ3553" s="1" t="s">
        <v>14</v>
      </c>
      <c r="AR3553" s="1" t="s">
        <v>19</v>
      </c>
      <c r="AS3553" s="1" t="s">
        <v>23090</v>
      </c>
      <c r="AT3553" s="1" t="s">
        <v>26</v>
      </c>
    </row>
    <row r="3554" spans="1:46" x14ac:dyDescent="0.25">
      <c r="A3554" s="1" t="s">
        <v>19566</v>
      </c>
      <c r="B3554" s="2" t="s">
        <v>23101</v>
      </c>
      <c r="C3554" s="2" t="s">
        <v>23108</v>
      </c>
      <c r="D3554" s="1">
        <v>0</v>
      </c>
      <c r="E3554" s="1">
        <v>0</v>
      </c>
      <c r="F3554" s="1">
        <v>1</v>
      </c>
      <c r="G3554" s="1">
        <v>1</v>
      </c>
      <c r="H3554" s="6">
        <v>1</v>
      </c>
      <c r="I3554">
        <v>1</v>
      </c>
      <c r="J3554" s="1">
        <v>39</v>
      </c>
      <c r="K3554" s="1">
        <v>0</v>
      </c>
      <c r="L3554" s="1">
        <v>677</v>
      </c>
      <c r="M3554" s="6">
        <v>0.2</v>
      </c>
      <c r="N3554" s="4">
        <v>5000</v>
      </c>
      <c r="O3554" s="4">
        <v>400</v>
      </c>
      <c r="P3554" s="4">
        <v>300</v>
      </c>
      <c r="Q3554" s="3">
        <v>0.3</v>
      </c>
      <c r="R3554" s="1">
        <v>24</v>
      </c>
      <c r="S3554" s="1">
        <v>300</v>
      </c>
      <c r="T3554" s="1">
        <v>25</v>
      </c>
      <c r="U3554" s="1">
        <v>1</v>
      </c>
      <c r="V3554" s="1">
        <v>13</v>
      </c>
      <c r="W3554" s="1">
        <v>0</v>
      </c>
      <c r="X3554" s="1">
        <v>0</v>
      </c>
      <c r="Y3554" s="1">
        <v>0</v>
      </c>
      <c r="Z3554" s="1">
        <v>5</v>
      </c>
      <c r="AA3554" s="1">
        <v>0</v>
      </c>
      <c r="AB3554" s="1">
        <v>1</v>
      </c>
      <c r="AC3554" s="1">
        <v>0</v>
      </c>
      <c r="AD3554" s="1">
        <v>560</v>
      </c>
      <c r="AE3554" s="1">
        <v>439</v>
      </c>
      <c r="AF3554" s="1">
        <v>804</v>
      </c>
      <c r="AG3554" s="1">
        <v>0</v>
      </c>
      <c r="AH3554" s="1">
        <v>0</v>
      </c>
      <c r="AI3554" s="1">
        <v>1803</v>
      </c>
      <c r="AJ3554" s="1" t="s">
        <v>7556</v>
      </c>
      <c r="AK3554" s="1" t="s">
        <v>7557</v>
      </c>
      <c r="AL3554" s="1" t="s">
        <v>7558</v>
      </c>
      <c r="AM3554" s="1" t="s">
        <v>16</v>
      </c>
      <c r="AN3554" s="1" t="s">
        <v>23097</v>
      </c>
      <c r="AO3554" s="1" t="s">
        <v>86</v>
      </c>
      <c r="AP3554" s="1" t="s">
        <v>57</v>
      </c>
      <c r="AQ3554" s="1" t="s">
        <v>25</v>
      </c>
      <c r="AR3554" s="1" t="s">
        <v>30</v>
      </c>
      <c r="AS3554" s="1" t="s">
        <v>23090</v>
      </c>
      <c r="AT3554" s="1" t="s">
        <v>101</v>
      </c>
    </row>
    <row r="3555" spans="1:46" x14ac:dyDescent="0.25">
      <c r="A3555" s="1" t="s">
        <v>21242</v>
      </c>
      <c r="B3555" s="2" t="s">
        <v>23101</v>
      </c>
      <c r="C3555" s="2" t="s">
        <v>23108</v>
      </c>
      <c r="D3555" s="1">
        <v>0</v>
      </c>
      <c r="E3555" s="1">
        <v>0</v>
      </c>
      <c r="F3555" s="1">
        <v>2</v>
      </c>
      <c r="G3555" s="1">
        <v>2</v>
      </c>
      <c r="H3555" s="6">
        <v>1</v>
      </c>
      <c r="I3555">
        <v>1</v>
      </c>
      <c r="J3555" s="1">
        <v>36</v>
      </c>
      <c r="K3555" s="1">
        <v>1</v>
      </c>
      <c r="L3555" s="1">
        <v>699</v>
      </c>
      <c r="M3555" s="6">
        <v>0.38</v>
      </c>
      <c r="N3555" s="4">
        <v>7500</v>
      </c>
      <c r="O3555" s="4">
        <v>500</v>
      </c>
      <c r="P3555" s="4">
        <v>700</v>
      </c>
      <c r="Q3555" s="3">
        <v>0.28000000000000003</v>
      </c>
      <c r="R3555" s="1">
        <v>24</v>
      </c>
      <c r="S3555" s="1">
        <v>700</v>
      </c>
      <c r="T3555" s="1">
        <v>49</v>
      </c>
      <c r="U3555" s="1">
        <v>1</v>
      </c>
      <c r="V3555" s="1">
        <v>13</v>
      </c>
      <c r="W3555" s="1">
        <v>1</v>
      </c>
      <c r="X3555" s="1">
        <v>1</v>
      </c>
      <c r="Y3555" s="1">
        <v>0</v>
      </c>
      <c r="Z3555" s="1">
        <v>4</v>
      </c>
      <c r="AA3555" s="1">
        <v>0</v>
      </c>
      <c r="AB3555" s="1">
        <v>1</v>
      </c>
      <c r="AC3555" s="1">
        <v>0</v>
      </c>
      <c r="AD3555" s="1">
        <v>0</v>
      </c>
      <c r="AE3555" s="1">
        <v>0</v>
      </c>
      <c r="AF3555" s="1">
        <v>1600</v>
      </c>
      <c r="AG3555" s="1">
        <v>320</v>
      </c>
      <c r="AH3555" s="1">
        <v>1000</v>
      </c>
      <c r="AI3555" s="1">
        <v>2920</v>
      </c>
      <c r="AJ3555" s="1" t="s">
        <v>606</v>
      </c>
      <c r="AK3555" s="1" t="s">
        <v>12139</v>
      </c>
      <c r="AL3555" s="1" t="s">
        <v>12140</v>
      </c>
      <c r="AM3555" s="1" t="s">
        <v>16</v>
      </c>
      <c r="AN3555" s="1" t="s">
        <v>23098</v>
      </c>
      <c r="AO3555" s="1" t="s">
        <v>86</v>
      </c>
      <c r="AP3555" s="1" t="s">
        <v>86</v>
      </c>
      <c r="AQ3555" s="1" t="s">
        <v>14</v>
      </c>
      <c r="AR3555" s="1" t="s">
        <v>30</v>
      </c>
      <c r="AS3555" s="1" t="s">
        <v>23090</v>
      </c>
      <c r="AT3555" s="1" t="s">
        <v>101</v>
      </c>
    </row>
    <row r="3556" spans="1:46" x14ac:dyDescent="0.25">
      <c r="A3556" s="1" t="s">
        <v>17690</v>
      </c>
      <c r="B3556" s="2" t="s">
        <v>23101</v>
      </c>
      <c r="C3556" s="2" t="s">
        <v>23108</v>
      </c>
      <c r="D3556" s="1">
        <v>0</v>
      </c>
      <c r="E3556" s="1">
        <v>0</v>
      </c>
      <c r="F3556" s="1">
        <v>1</v>
      </c>
      <c r="G3556" s="1">
        <v>1</v>
      </c>
      <c r="H3556" s="6">
        <v>1</v>
      </c>
      <c r="I3556">
        <v>1</v>
      </c>
      <c r="J3556" s="1">
        <v>28</v>
      </c>
      <c r="K3556" s="1">
        <v>0</v>
      </c>
      <c r="L3556" s="1">
        <v>600</v>
      </c>
      <c r="M3556" s="6">
        <v>1.3</v>
      </c>
      <c r="N3556" s="4">
        <v>2100</v>
      </c>
      <c r="O3556" s="4">
        <v>170</v>
      </c>
      <c r="P3556" s="4">
        <v>150</v>
      </c>
      <c r="Q3556" s="3">
        <v>0.19</v>
      </c>
      <c r="R3556" s="1">
        <v>6</v>
      </c>
      <c r="S3556" s="1">
        <v>150</v>
      </c>
      <c r="T3556" s="1">
        <v>3</v>
      </c>
      <c r="U3556" s="1">
        <v>1</v>
      </c>
      <c r="V3556" s="1">
        <v>13</v>
      </c>
      <c r="W3556" s="1">
        <v>0</v>
      </c>
      <c r="X3556" s="1">
        <v>1</v>
      </c>
      <c r="Y3556" s="1">
        <v>1</v>
      </c>
      <c r="Z3556" s="1">
        <v>3</v>
      </c>
      <c r="AA3556" s="1">
        <v>0</v>
      </c>
      <c r="AB3556" s="1">
        <v>1</v>
      </c>
      <c r="AC3556" s="1">
        <v>1924</v>
      </c>
      <c r="AD3556" s="1">
        <v>0</v>
      </c>
      <c r="AE3556" s="1">
        <v>0</v>
      </c>
      <c r="AF3556" s="1">
        <v>1315</v>
      </c>
      <c r="AG3556" s="1">
        <v>0</v>
      </c>
      <c r="AH3556" s="1">
        <v>1000</v>
      </c>
      <c r="AI3556" s="1">
        <v>4239</v>
      </c>
      <c r="AJ3556" s="1" t="s">
        <v>2147</v>
      </c>
      <c r="AK3556" s="1" t="s">
        <v>2148</v>
      </c>
      <c r="AL3556" s="1" t="s">
        <v>2149</v>
      </c>
      <c r="AM3556" s="1" t="s">
        <v>16</v>
      </c>
      <c r="AN3556" s="1" t="s">
        <v>23097</v>
      </c>
      <c r="AO3556" s="1" t="s">
        <v>86</v>
      </c>
      <c r="AP3556" s="1" t="s">
        <v>57</v>
      </c>
      <c r="AQ3556" s="1" t="s">
        <v>14</v>
      </c>
      <c r="AR3556" s="1" t="s">
        <v>19</v>
      </c>
      <c r="AS3556" s="1" t="s">
        <v>23090</v>
      </c>
      <c r="AT3556" s="1" t="s">
        <v>101</v>
      </c>
    </row>
    <row r="3557" spans="1:46" x14ac:dyDescent="0.25">
      <c r="A3557" s="1" t="s">
        <v>22996</v>
      </c>
      <c r="B3557" s="2" t="s">
        <v>23101</v>
      </c>
      <c r="C3557" s="2" t="s">
        <v>23108</v>
      </c>
      <c r="D3557" s="1">
        <v>0</v>
      </c>
      <c r="E3557" s="1">
        <v>0</v>
      </c>
      <c r="F3557" s="1">
        <v>3</v>
      </c>
      <c r="G3557" s="1">
        <v>3</v>
      </c>
      <c r="H3557" s="6">
        <v>1</v>
      </c>
      <c r="I3557">
        <v>0</v>
      </c>
      <c r="J3557" s="1">
        <v>33</v>
      </c>
      <c r="K3557" s="1">
        <v>0</v>
      </c>
      <c r="L3557" s="1">
        <v>544</v>
      </c>
      <c r="M3557" s="6">
        <v>0.28000000000000003</v>
      </c>
      <c r="N3557" s="4">
        <v>3000</v>
      </c>
      <c r="O3557" s="4">
        <v>250</v>
      </c>
      <c r="P3557" s="4">
        <v>200</v>
      </c>
      <c r="Q3557" s="3">
        <v>0.3</v>
      </c>
      <c r="R3557" s="1">
        <v>24</v>
      </c>
      <c r="S3557" s="1">
        <v>200</v>
      </c>
      <c r="T3557" s="1">
        <v>19</v>
      </c>
      <c r="U3557" s="1">
        <v>1</v>
      </c>
      <c r="V3557" s="1">
        <v>13</v>
      </c>
      <c r="W3557" s="1">
        <v>0</v>
      </c>
      <c r="X3557" s="1">
        <v>0</v>
      </c>
      <c r="Y3557" s="1">
        <v>1</v>
      </c>
      <c r="Z3557" s="1">
        <v>1</v>
      </c>
      <c r="AA3557" s="1">
        <v>0</v>
      </c>
      <c r="AB3557" s="1">
        <v>0</v>
      </c>
      <c r="AC3557" s="1">
        <v>401</v>
      </c>
      <c r="AD3557" s="1">
        <v>208</v>
      </c>
      <c r="AE3557" s="1">
        <v>339</v>
      </c>
      <c r="AF3557" s="1">
        <v>488</v>
      </c>
      <c r="AG3557" s="1">
        <v>0</v>
      </c>
      <c r="AH3557" s="1">
        <v>0</v>
      </c>
      <c r="AI3557" s="1">
        <v>1436</v>
      </c>
      <c r="AJ3557" s="1" t="s">
        <v>1733</v>
      </c>
      <c r="AK3557" s="1" t="s">
        <v>16816</v>
      </c>
      <c r="AL3557" s="1" t="s">
        <v>16817</v>
      </c>
      <c r="AM3557" s="1" t="s">
        <v>12</v>
      </c>
      <c r="AN3557" s="1" t="s">
        <v>23097</v>
      </c>
      <c r="AO3557" s="1" t="s">
        <v>86</v>
      </c>
      <c r="AP3557" s="1" t="s">
        <v>57</v>
      </c>
      <c r="AQ3557" s="1" t="s">
        <v>25</v>
      </c>
      <c r="AR3557" s="1" t="s">
        <v>19</v>
      </c>
      <c r="AS3557" s="1" t="s">
        <v>23090</v>
      </c>
      <c r="AT3557" s="1" t="s">
        <v>26</v>
      </c>
    </row>
    <row r="3558" spans="1:46" x14ac:dyDescent="0.25">
      <c r="A3558" s="1" t="s">
        <v>18992</v>
      </c>
      <c r="B3558" s="2" t="s">
        <v>23101</v>
      </c>
      <c r="C3558" s="2" t="s">
        <v>23108</v>
      </c>
      <c r="D3558" s="1">
        <v>0</v>
      </c>
      <c r="E3558" s="1">
        <v>0</v>
      </c>
      <c r="F3558" s="1">
        <v>1</v>
      </c>
      <c r="G3558" s="1">
        <v>1</v>
      </c>
      <c r="H3558" s="6">
        <v>1</v>
      </c>
      <c r="I3558">
        <v>0</v>
      </c>
      <c r="J3558" s="1">
        <v>35</v>
      </c>
      <c r="K3558" s="1">
        <v>1</v>
      </c>
      <c r="L3558" s="1">
        <v>646</v>
      </c>
      <c r="M3558" s="6">
        <v>0.53</v>
      </c>
      <c r="N3558" s="4">
        <v>2700</v>
      </c>
      <c r="O3558" s="4">
        <v>230</v>
      </c>
      <c r="P3558" s="4">
        <v>300</v>
      </c>
      <c r="Q3558" s="3">
        <v>0.25</v>
      </c>
      <c r="R3558" s="1">
        <v>24</v>
      </c>
      <c r="S3558" s="1">
        <v>302</v>
      </c>
      <c r="T3558" s="1">
        <v>39</v>
      </c>
      <c r="U3558" s="1">
        <v>1</v>
      </c>
      <c r="V3558" s="1">
        <v>13</v>
      </c>
      <c r="W3558" s="1">
        <v>0</v>
      </c>
      <c r="X3558" s="1">
        <v>0</v>
      </c>
      <c r="Y3558" s="1">
        <v>1</v>
      </c>
      <c r="Z3558" s="1">
        <v>2</v>
      </c>
      <c r="AA3558" s="1">
        <v>0</v>
      </c>
      <c r="AB3558" s="1">
        <v>0</v>
      </c>
      <c r="AC3558" s="1">
        <v>1500</v>
      </c>
      <c r="AD3558" s="1">
        <v>200</v>
      </c>
      <c r="AE3558" s="1">
        <v>0</v>
      </c>
      <c r="AF3558" s="1">
        <v>860</v>
      </c>
      <c r="AG3558" s="1">
        <v>140</v>
      </c>
      <c r="AH3558" s="1">
        <v>0</v>
      </c>
      <c r="AI3558" s="1">
        <v>2700</v>
      </c>
      <c r="AJ3558" s="1" t="s">
        <v>5959</v>
      </c>
      <c r="AK3558" s="1" t="e">
        <f>-하나뿐인제동생이제결혼합니다.오빠되는입장에서한푼이라도보탬이되지못한점이죄송하고미안하네요..그리하여어렵게생활자금마련및동생결혼식준비자금등여유자금이필요하여신청합니다.</f>
        <v>#NAME?</v>
      </c>
      <c r="AL3558" s="1" t="s">
        <v>5960</v>
      </c>
      <c r="AM3558" s="1" t="s">
        <v>12</v>
      </c>
      <c r="AN3558" s="1" t="s">
        <v>23098</v>
      </c>
      <c r="AO3558" s="1" t="s">
        <v>86</v>
      </c>
      <c r="AP3558" s="1" t="s">
        <v>57</v>
      </c>
      <c r="AQ3558" s="1" t="s">
        <v>25</v>
      </c>
      <c r="AR3558" s="1" t="s">
        <v>19</v>
      </c>
      <c r="AS3558" s="1" t="s">
        <v>23090</v>
      </c>
      <c r="AT3558" s="1" t="s">
        <v>26</v>
      </c>
    </row>
    <row r="3559" spans="1:46" x14ac:dyDescent="0.25">
      <c r="A3559" s="1" t="s">
        <v>19006</v>
      </c>
      <c r="B3559" s="2" t="s">
        <v>23101</v>
      </c>
      <c r="C3559" s="2" t="s">
        <v>23108</v>
      </c>
      <c r="D3559" s="1">
        <v>0</v>
      </c>
      <c r="E3559" s="1">
        <v>0</v>
      </c>
      <c r="F3559" s="1">
        <v>1</v>
      </c>
      <c r="G3559" s="1">
        <v>1</v>
      </c>
      <c r="H3559" s="6">
        <v>1</v>
      </c>
      <c r="I3559">
        <v>0</v>
      </c>
      <c r="J3559" s="1">
        <v>28</v>
      </c>
      <c r="K3559" s="1">
        <v>0</v>
      </c>
      <c r="L3559" s="1">
        <v>732</v>
      </c>
      <c r="M3559" s="6">
        <v>0.74</v>
      </c>
      <c r="N3559" s="4">
        <v>2800</v>
      </c>
      <c r="O3559" s="4">
        <v>189</v>
      </c>
      <c r="P3559" s="4">
        <v>500</v>
      </c>
      <c r="Q3559" s="3">
        <v>0.3</v>
      </c>
      <c r="R3559" s="1">
        <v>24</v>
      </c>
      <c r="S3559" s="1">
        <v>500</v>
      </c>
      <c r="T3559" s="1">
        <v>37</v>
      </c>
      <c r="U3559" s="1">
        <v>1</v>
      </c>
      <c r="V3559" s="1">
        <v>13</v>
      </c>
      <c r="W3559" s="1">
        <v>0</v>
      </c>
      <c r="X3559" s="1">
        <v>0</v>
      </c>
      <c r="Y3559" s="1">
        <v>1</v>
      </c>
      <c r="Z3559" s="1">
        <v>3</v>
      </c>
      <c r="AA3559" s="1">
        <v>0</v>
      </c>
      <c r="AB3559" s="1">
        <v>0</v>
      </c>
      <c r="AC3559" s="1">
        <v>582</v>
      </c>
      <c r="AD3559" s="1">
        <v>0</v>
      </c>
      <c r="AE3559" s="1">
        <v>0</v>
      </c>
      <c r="AF3559" s="1">
        <v>1769</v>
      </c>
      <c r="AG3559" s="1">
        <v>0</v>
      </c>
      <c r="AH3559" s="1">
        <v>0</v>
      </c>
      <c r="AI3559" s="1">
        <v>2351</v>
      </c>
      <c r="AJ3559" s="1" t="s">
        <v>5487</v>
      </c>
      <c r="AK3559" s="1" t="s">
        <v>5998</v>
      </c>
      <c r="AL3559" s="1" t="s">
        <v>5999</v>
      </c>
      <c r="AM3559" s="1" t="s">
        <v>12</v>
      </c>
      <c r="AN3559" s="1" t="s">
        <v>23097</v>
      </c>
      <c r="AO3559" s="1" t="s">
        <v>86</v>
      </c>
      <c r="AP3559" s="1" t="s">
        <v>57</v>
      </c>
      <c r="AQ3559" s="1" t="s">
        <v>25</v>
      </c>
      <c r="AR3559" s="1" t="s">
        <v>19</v>
      </c>
      <c r="AS3559" s="1" t="s">
        <v>23090</v>
      </c>
      <c r="AT3559" s="1" t="s">
        <v>26</v>
      </c>
    </row>
    <row r="3560" spans="1:46" x14ac:dyDescent="0.25">
      <c r="A3560" s="1" t="s">
        <v>19588</v>
      </c>
      <c r="B3560" s="2" t="s">
        <v>23101</v>
      </c>
      <c r="C3560" s="2" t="s">
        <v>23109</v>
      </c>
      <c r="D3560" s="1">
        <v>0</v>
      </c>
      <c r="E3560" s="1">
        <v>0</v>
      </c>
      <c r="F3560" s="1">
        <v>1</v>
      </c>
      <c r="G3560" s="1">
        <v>1</v>
      </c>
      <c r="H3560" s="6">
        <v>1</v>
      </c>
      <c r="I3560">
        <v>0</v>
      </c>
      <c r="J3560" s="1">
        <v>30</v>
      </c>
      <c r="K3560" s="1">
        <v>1</v>
      </c>
      <c r="L3560" s="1">
        <v>600</v>
      </c>
      <c r="M3560" s="6">
        <v>0.53</v>
      </c>
      <c r="N3560" s="4">
        <v>3000</v>
      </c>
      <c r="O3560" s="4">
        <v>224</v>
      </c>
      <c r="P3560" s="4">
        <v>200</v>
      </c>
      <c r="Q3560" s="3">
        <v>0.3</v>
      </c>
      <c r="R3560" s="1">
        <v>12</v>
      </c>
      <c r="S3560" s="1">
        <v>200</v>
      </c>
      <c r="T3560" s="1">
        <v>22</v>
      </c>
      <c r="U3560" s="1">
        <v>1</v>
      </c>
      <c r="V3560" s="1">
        <v>13</v>
      </c>
      <c r="W3560" s="1">
        <v>0</v>
      </c>
      <c r="X3560" s="1">
        <v>0</v>
      </c>
      <c r="Y3560" s="1">
        <v>1</v>
      </c>
      <c r="Z3560" s="1">
        <v>3</v>
      </c>
      <c r="AA3560" s="1">
        <v>0</v>
      </c>
      <c r="AB3560" s="1">
        <v>0</v>
      </c>
      <c r="AC3560" s="1">
        <v>0</v>
      </c>
      <c r="AD3560" s="1">
        <v>0</v>
      </c>
      <c r="AE3560" s="1">
        <v>0</v>
      </c>
      <c r="AF3560" s="1">
        <v>1713</v>
      </c>
      <c r="AG3560" s="1">
        <v>0</v>
      </c>
      <c r="AH3560" s="1">
        <v>150</v>
      </c>
      <c r="AI3560" s="1">
        <v>1863</v>
      </c>
      <c r="AJ3560" s="1" t="s">
        <v>7623</v>
      </c>
      <c r="AK3560" s="1" t="s">
        <v>7624</v>
      </c>
      <c r="AL3560" s="1" t="s">
        <v>7625</v>
      </c>
      <c r="AM3560" s="1" t="s">
        <v>12</v>
      </c>
      <c r="AN3560" s="1" t="s">
        <v>23098</v>
      </c>
      <c r="AO3560" s="1" t="s">
        <v>86</v>
      </c>
      <c r="AP3560" s="1" t="s">
        <v>57</v>
      </c>
      <c r="AQ3560" s="1" t="s">
        <v>25</v>
      </c>
      <c r="AR3560" s="1" t="s">
        <v>19</v>
      </c>
      <c r="AS3560" s="1" t="s">
        <v>23090</v>
      </c>
      <c r="AT3560" s="1" t="s">
        <v>26</v>
      </c>
    </row>
    <row r="3561" spans="1:46" x14ac:dyDescent="0.25">
      <c r="A3561" s="1" t="s">
        <v>21868</v>
      </c>
      <c r="B3561" s="2" t="s">
        <v>23101</v>
      </c>
      <c r="C3561" s="2" t="s">
        <v>23109</v>
      </c>
      <c r="D3561" s="1">
        <v>0</v>
      </c>
      <c r="E3561" s="1">
        <v>0</v>
      </c>
      <c r="F3561" s="1">
        <v>2</v>
      </c>
      <c r="G3561" s="1">
        <v>2</v>
      </c>
      <c r="H3561" s="6">
        <v>1</v>
      </c>
      <c r="I3561">
        <v>1</v>
      </c>
      <c r="J3561" s="1">
        <v>40</v>
      </c>
      <c r="K3561" s="1">
        <v>1</v>
      </c>
      <c r="L3561" s="1">
        <v>556</v>
      </c>
      <c r="M3561" s="6">
        <v>0.31</v>
      </c>
      <c r="N3561" s="4">
        <v>2400</v>
      </c>
      <c r="O3561" s="4">
        <v>150</v>
      </c>
      <c r="P3561" s="4">
        <v>500</v>
      </c>
      <c r="Q3561" s="3">
        <v>0.35</v>
      </c>
      <c r="R3561" s="1">
        <v>24</v>
      </c>
      <c r="S3561" s="1">
        <v>500</v>
      </c>
      <c r="T3561" s="1">
        <v>59</v>
      </c>
      <c r="U3561" s="1">
        <v>1</v>
      </c>
      <c r="V3561" s="1">
        <v>13</v>
      </c>
      <c r="W3561" s="1">
        <v>0</v>
      </c>
      <c r="X3561" s="1">
        <v>1</v>
      </c>
      <c r="Y3561" s="1">
        <v>0</v>
      </c>
      <c r="Z3561" s="1">
        <v>2</v>
      </c>
      <c r="AA3561" s="1">
        <v>0</v>
      </c>
      <c r="AB3561" s="1">
        <v>1</v>
      </c>
      <c r="AC3561" s="1">
        <v>0</v>
      </c>
      <c r="AD3561" s="1">
        <v>0</v>
      </c>
      <c r="AE3561" s="1">
        <v>0</v>
      </c>
      <c r="AF3561" s="1">
        <v>0</v>
      </c>
      <c r="AG3561" s="1">
        <v>0</v>
      </c>
      <c r="AH3561" s="1">
        <v>300</v>
      </c>
      <c r="AI3561" s="1">
        <v>300</v>
      </c>
      <c r="AJ3561" s="1" t="s">
        <v>13815</v>
      </c>
      <c r="AK3561" s="1" t="s">
        <v>13816</v>
      </c>
      <c r="AL3561" s="1" t="s">
        <v>13817</v>
      </c>
      <c r="AM3561" s="1" t="s">
        <v>16</v>
      </c>
      <c r="AN3561" s="1" t="s">
        <v>23098</v>
      </c>
      <c r="AO3561" s="1" t="s">
        <v>86</v>
      </c>
      <c r="AP3561" s="1" t="s">
        <v>57</v>
      </c>
      <c r="AQ3561" s="1" t="s">
        <v>14</v>
      </c>
      <c r="AR3561" s="1" t="s">
        <v>30</v>
      </c>
      <c r="AS3561" s="1" t="s">
        <v>23090</v>
      </c>
      <c r="AT3561" s="1" t="s">
        <v>101</v>
      </c>
    </row>
    <row r="3562" spans="1:46" x14ac:dyDescent="0.25">
      <c r="A3562" s="1" t="s">
        <v>22457</v>
      </c>
      <c r="B3562" s="2" t="s">
        <v>23101</v>
      </c>
      <c r="C3562" s="2" t="s">
        <v>23109</v>
      </c>
      <c r="D3562" s="1">
        <v>0</v>
      </c>
      <c r="E3562" s="1">
        <v>0</v>
      </c>
      <c r="F3562" s="1">
        <v>1</v>
      </c>
      <c r="G3562" s="1">
        <v>1</v>
      </c>
      <c r="H3562" s="6">
        <v>1</v>
      </c>
      <c r="I3562">
        <v>0</v>
      </c>
      <c r="J3562" s="1">
        <v>29</v>
      </c>
      <c r="K3562" s="1">
        <v>1</v>
      </c>
      <c r="L3562" s="1">
        <v>569</v>
      </c>
      <c r="M3562" s="6">
        <v>7.0000000000000007E-2</v>
      </c>
      <c r="N3562" s="4">
        <v>2000</v>
      </c>
      <c r="O3562" s="4">
        <v>150</v>
      </c>
      <c r="P3562" s="4">
        <v>200</v>
      </c>
      <c r="Q3562" s="3">
        <v>0.35</v>
      </c>
      <c r="R3562" s="1">
        <v>24</v>
      </c>
      <c r="S3562" s="1">
        <v>200</v>
      </c>
      <c r="T3562" s="1">
        <v>18</v>
      </c>
      <c r="U3562" s="1">
        <v>1</v>
      </c>
      <c r="V3562" s="1">
        <v>13</v>
      </c>
      <c r="W3562" s="1">
        <v>0</v>
      </c>
      <c r="X3562" s="1">
        <v>0</v>
      </c>
      <c r="Y3562" s="1">
        <v>0</v>
      </c>
      <c r="Z3562" s="1">
        <v>2</v>
      </c>
      <c r="AA3562" s="1">
        <v>0</v>
      </c>
      <c r="AB3562" s="1">
        <v>0</v>
      </c>
      <c r="AC3562" s="1">
        <v>0</v>
      </c>
      <c r="AD3562" s="1">
        <v>0</v>
      </c>
      <c r="AE3562" s="1">
        <v>0</v>
      </c>
      <c r="AF3562" s="1">
        <v>0</v>
      </c>
      <c r="AG3562" s="1">
        <v>0</v>
      </c>
      <c r="AH3562" s="1">
        <v>0</v>
      </c>
      <c r="AI3562" s="1">
        <v>0</v>
      </c>
      <c r="AJ3562" s="1" t="s">
        <v>165</v>
      </c>
      <c r="AK3562" s="1" t="s">
        <v>15384</v>
      </c>
      <c r="AL3562" s="1" t="s">
        <v>15385</v>
      </c>
      <c r="AM3562" s="1" t="s">
        <v>12</v>
      </c>
      <c r="AN3562" s="1" t="s">
        <v>23098</v>
      </c>
      <c r="AO3562" s="1" t="s">
        <v>86</v>
      </c>
      <c r="AP3562" s="1" t="s">
        <v>57</v>
      </c>
      <c r="AQ3562" s="1" t="s">
        <v>25</v>
      </c>
      <c r="AR3562" s="1" t="s">
        <v>30</v>
      </c>
      <c r="AS3562" s="1" t="s">
        <v>23090</v>
      </c>
      <c r="AT3562" s="1" t="s">
        <v>26</v>
      </c>
    </row>
    <row r="3563" spans="1:46" x14ac:dyDescent="0.25">
      <c r="A3563" s="1" t="s">
        <v>21876</v>
      </c>
      <c r="B3563" s="2" t="s">
        <v>23101</v>
      </c>
      <c r="C3563" s="2" t="s">
        <v>23109</v>
      </c>
      <c r="D3563" s="1">
        <v>0</v>
      </c>
      <c r="E3563" s="1">
        <v>1</v>
      </c>
      <c r="F3563" s="1">
        <v>1</v>
      </c>
      <c r="G3563" s="1">
        <v>2</v>
      </c>
      <c r="H3563" s="6">
        <v>0.5</v>
      </c>
      <c r="I3563">
        <v>0</v>
      </c>
      <c r="J3563" s="1">
        <v>29</v>
      </c>
      <c r="K3563" s="1">
        <v>1</v>
      </c>
      <c r="L3563" s="1">
        <v>603</v>
      </c>
      <c r="M3563" s="6">
        <v>0.68</v>
      </c>
      <c r="N3563" s="4">
        <v>2000</v>
      </c>
      <c r="O3563" s="4">
        <v>166</v>
      </c>
      <c r="P3563" s="4">
        <v>150</v>
      </c>
      <c r="Q3563" s="3">
        <v>0.35</v>
      </c>
      <c r="R3563" s="1">
        <v>24</v>
      </c>
      <c r="S3563" s="1">
        <v>150</v>
      </c>
      <c r="T3563" s="1">
        <v>17</v>
      </c>
      <c r="U3563" s="1">
        <v>1</v>
      </c>
      <c r="V3563" s="1">
        <v>13</v>
      </c>
      <c r="W3563" s="1">
        <v>0</v>
      </c>
      <c r="X3563" s="1">
        <v>0</v>
      </c>
      <c r="Y3563" s="1">
        <v>1</v>
      </c>
      <c r="Z3563" s="1">
        <v>2</v>
      </c>
      <c r="AA3563" s="1">
        <v>0</v>
      </c>
      <c r="AB3563" s="1">
        <v>1</v>
      </c>
      <c r="AC3563" s="1">
        <v>1615</v>
      </c>
      <c r="AD3563" s="1">
        <v>0</v>
      </c>
      <c r="AE3563" s="1">
        <v>0</v>
      </c>
      <c r="AF3563" s="1">
        <v>0</v>
      </c>
      <c r="AG3563" s="1">
        <v>0</v>
      </c>
      <c r="AH3563" s="1">
        <v>850</v>
      </c>
      <c r="AI3563" s="1">
        <v>2465</v>
      </c>
      <c r="AJ3563" s="1" t="s">
        <v>13838</v>
      </c>
      <c r="AK3563" s="1" t="s">
        <v>13839</v>
      </c>
      <c r="AL3563" s="1" t="s">
        <v>13840</v>
      </c>
      <c r="AM3563" s="1" t="s">
        <v>12</v>
      </c>
      <c r="AN3563" s="1" t="s">
        <v>23098</v>
      </c>
      <c r="AO3563" s="1" t="s">
        <v>86</v>
      </c>
      <c r="AP3563" s="1" t="s">
        <v>57</v>
      </c>
      <c r="AQ3563" s="1" t="s">
        <v>25</v>
      </c>
      <c r="AR3563" s="1" t="s">
        <v>19</v>
      </c>
      <c r="AS3563" s="1" t="s">
        <v>23090</v>
      </c>
      <c r="AT3563" s="1" t="s">
        <v>101</v>
      </c>
    </row>
    <row r="3564" spans="1:46" x14ac:dyDescent="0.25">
      <c r="A3564" s="1" t="s">
        <v>21272</v>
      </c>
      <c r="B3564" s="2" t="s">
        <v>23101</v>
      </c>
      <c r="C3564" s="2" t="s">
        <v>23109</v>
      </c>
      <c r="D3564" s="1">
        <v>0</v>
      </c>
      <c r="E3564" s="1">
        <v>0</v>
      </c>
      <c r="F3564" s="1">
        <v>1</v>
      </c>
      <c r="G3564" s="1">
        <v>1</v>
      </c>
      <c r="H3564" s="6">
        <v>1</v>
      </c>
      <c r="I3564">
        <v>0</v>
      </c>
      <c r="J3564" s="1">
        <v>30</v>
      </c>
      <c r="K3564" s="1">
        <v>0</v>
      </c>
      <c r="L3564" s="1">
        <v>515</v>
      </c>
      <c r="M3564" s="6">
        <v>0.21</v>
      </c>
      <c r="N3564" s="4">
        <v>2500</v>
      </c>
      <c r="O3564" s="4">
        <v>200</v>
      </c>
      <c r="P3564" s="4">
        <v>200</v>
      </c>
      <c r="Q3564" s="3">
        <v>0.35</v>
      </c>
      <c r="R3564" s="1">
        <v>24</v>
      </c>
      <c r="S3564" s="1">
        <v>200</v>
      </c>
      <c r="T3564" s="1">
        <v>23</v>
      </c>
      <c r="U3564" s="1">
        <v>1</v>
      </c>
      <c r="V3564" s="1">
        <v>13</v>
      </c>
      <c r="W3564" s="1">
        <v>0</v>
      </c>
      <c r="X3564" s="1">
        <v>1</v>
      </c>
      <c r="Y3564" s="1">
        <v>1</v>
      </c>
      <c r="Z3564" s="1">
        <v>2</v>
      </c>
      <c r="AA3564" s="1">
        <v>1</v>
      </c>
      <c r="AB3564" s="1">
        <v>0</v>
      </c>
      <c r="AC3564" s="1">
        <v>0</v>
      </c>
      <c r="AD3564" s="1">
        <v>0</v>
      </c>
      <c r="AE3564" s="1">
        <v>0</v>
      </c>
      <c r="AF3564" s="1">
        <v>600</v>
      </c>
      <c r="AG3564" s="1">
        <v>0</v>
      </c>
      <c r="AH3564" s="1">
        <v>0</v>
      </c>
      <c r="AI3564" s="1">
        <v>600</v>
      </c>
      <c r="AJ3564" s="1" t="s">
        <v>12224</v>
      </c>
      <c r="AK3564" s="1" t="s">
        <v>12225</v>
      </c>
      <c r="AL3564" s="1" t="s">
        <v>12226</v>
      </c>
      <c r="AM3564" s="1" t="s">
        <v>12</v>
      </c>
      <c r="AN3564" s="1" t="s">
        <v>23097</v>
      </c>
      <c r="AO3564" s="1" t="s">
        <v>86</v>
      </c>
      <c r="AP3564" s="1" t="s">
        <v>57</v>
      </c>
      <c r="AQ3564" s="1" t="s">
        <v>14</v>
      </c>
      <c r="AR3564" s="1" t="s">
        <v>19</v>
      </c>
      <c r="AS3564" s="1" t="s">
        <v>23091</v>
      </c>
      <c r="AT3564" s="1" t="s">
        <v>26</v>
      </c>
    </row>
    <row r="3565" spans="1:46" x14ac:dyDescent="0.25">
      <c r="A3565" s="1" t="s">
        <v>20728</v>
      </c>
      <c r="B3565" s="2" t="s">
        <v>23101</v>
      </c>
      <c r="C3565" s="2" t="s">
        <v>23109</v>
      </c>
      <c r="D3565" s="1">
        <v>0</v>
      </c>
      <c r="E3565" s="1">
        <v>1</v>
      </c>
      <c r="F3565" s="1">
        <v>2</v>
      </c>
      <c r="G3565" s="1">
        <v>3</v>
      </c>
      <c r="H3565" s="6">
        <v>0.66666666666666663</v>
      </c>
      <c r="I3565">
        <v>1</v>
      </c>
      <c r="J3565" s="1">
        <v>33</v>
      </c>
      <c r="K3565" s="1">
        <v>0</v>
      </c>
      <c r="L3565" s="1">
        <v>633</v>
      </c>
      <c r="M3565" s="6">
        <v>0.75</v>
      </c>
      <c r="N3565" s="4">
        <v>2200</v>
      </c>
      <c r="O3565" s="4">
        <v>170</v>
      </c>
      <c r="P3565" s="4">
        <v>100</v>
      </c>
      <c r="Q3565" s="3">
        <v>0.26</v>
      </c>
      <c r="R3565" s="1">
        <v>18</v>
      </c>
      <c r="S3565" s="1">
        <v>100</v>
      </c>
      <c r="T3565" s="1">
        <v>13</v>
      </c>
      <c r="U3565" s="1">
        <v>1</v>
      </c>
      <c r="V3565" s="1">
        <v>13</v>
      </c>
      <c r="W3565" s="1">
        <v>0</v>
      </c>
      <c r="X3565" s="1">
        <v>0</v>
      </c>
      <c r="Y3565" s="1">
        <v>0</v>
      </c>
      <c r="Z3565" s="1">
        <v>3</v>
      </c>
      <c r="AA3565" s="1">
        <v>0</v>
      </c>
      <c r="AB3565" s="1">
        <v>1</v>
      </c>
      <c r="AC3565" s="1">
        <v>864</v>
      </c>
      <c r="AD3565" s="1">
        <v>150</v>
      </c>
      <c r="AE3565" s="1">
        <v>0</v>
      </c>
      <c r="AF3565" s="1">
        <v>4885</v>
      </c>
      <c r="AG3565" s="1">
        <v>467</v>
      </c>
      <c r="AH3565" s="1">
        <v>0</v>
      </c>
      <c r="AI3565" s="1">
        <v>6366</v>
      </c>
      <c r="AJ3565" s="1" t="s">
        <v>322</v>
      </c>
      <c r="AK3565" s="1" t="s">
        <v>10762</v>
      </c>
      <c r="AL3565" s="1" t="s">
        <v>10763</v>
      </c>
      <c r="AM3565" s="1" t="s">
        <v>16</v>
      </c>
      <c r="AN3565" s="1" t="s">
        <v>23097</v>
      </c>
      <c r="AO3565" s="1" t="s">
        <v>86</v>
      </c>
      <c r="AP3565" s="1" t="s">
        <v>57</v>
      </c>
      <c r="AQ3565" s="1" t="s">
        <v>25</v>
      </c>
      <c r="AR3565" s="1" t="s">
        <v>30</v>
      </c>
      <c r="AS3565" s="1" t="s">
        <v>23090</v>
      </c>
      <c r="AT3565" s="1" t="s">
        <v>101</v>
      </c>
    </row>
    <row r="3566" spans="1:46" x14ac:dyDescent="0.25">
      <c r="A3566" s="1" t="s">
        <v>19030</v>
      </c>
      <c r="B3566" s="2" t="s">
        <v>23101</v>
      </c>
      <c r="C3566" s="2" t="s">
        <v>23109</v>
      </c>
      <c r="D3566" s="1">
        <v>0</v>
      </c>
      <c r="E3566" s="1">
        <v>0</v>
      </c>
      <c r="F3566" s="1">
        <v>1</v>
      </c>
      <c r="G3566" s="1">
        <v>1</v>
      </c>
      <c r="H3566" s="6">
        <v>1</v>
      </c>
      <c r="I3566">
        <v>0</v>
      </c>
      <c r="J3566" s="1">
        <v>30</v>
      </c>
      <c r="K3566" s="1">
        <v>0</v>
      </c>
      <c r="L3566" s="1">
        <v>750</v>
      </c>
      <c r="M3566" s="6">
        <v>0.79</v>
      </c>
      <c r="N3566" s="4">
        <v>2000</v>
      </c>
      <c r="O3566" s="4">
        <v>130</v>
      </c>
      <c r="P3566" s="4">
        <v>200</v>
      </c>
      <c r="Q3566" s="3">
        <v>0.32</v>
      </c>
      <c r="R3566" s="1">
        <v>12</v>
      </c>
      <c r="S3566" s="1">
        <v>200</v>
      </c>
      <c r="T3566" s="1">
        <v>15</v>
      </c>
      <c r="U3566" s="1">
        <v>1</v>
      </c>
      <c r="V3566" s="1">
        <v>13</v>
      </c>
      <c r="W3566" s="1">
        <v>1</v>
      </c>
      <c r="X3566" s="1">
        <v>1</v>
      </c>
      <c r="Y3566" s="1">
        <v>1</v>
      </c>
      <c r="Z3566" s="1">
        <v>0</v>
      </c>
      <c r="AA3566" s="1">
        <v>1</v>
      </c>
      <c r="AB3566" s="1">
        <v>0</v>
      </c>
      <c r="AC3566" s="1">
        <v>0</v>
      </c>
      <c r="AD3566" s="1">
        <v>0</v>
      </c>
      <c r="AE3566" s="1">
        <v>0</v>
      </c>
      <c r="AF3566" s="1">
        <v>750</v>
      </c>
      <c r="AG3566" s="1">
        <v>0</v>
      </c>
      <c r="AH3566" s="1">
        <v>750</v>
      </c>
      <c r="AI3566" s="1">
        <v>1500</v>
      </c>
      <c r="AJ3566" s="1" t="s">
        <v>6068</v>
      </c>
      <c r="AK3566" s="1" t="s">
        <v>6069</v>
      </c>
      <c r="AL3566" s="1" t="s">
        <v>6070</v>
      </c>
      <c r="AM3566" s="1" t="s">
        <v>12</v>
      </c>
      <c r="AN3566" s="1" t="s">
        <v>23097</v>
      </c>
      <c r="AO3566" s="1" t="s">
        <v>86</v>
      </c>
      <c r="AP3566" s="1" t="s">
        <v>86</v>
      </c>
      <c r="AQ3566" s="1" t="s">
        <v>14</v>
      </c>
      <c r="AR3566" s="1" t="s">
        <v>19</v>
      </c>
      <c r="AS3566" s="1" t="s">
        <v>23091</v>
      </c>
      <c r="AT3566" s="1" t="s">
        <v>26</v>
      </c>
    </row>
    <row r="3567" spans="1:46" x14ac:dyDescent="0.25">
      <c r="A3567" s="1" t="s">
        <v>22333</v>
      </c>
      <c r="B3567" s="2" t="s">
        <v>23101</v>
      </c>
      <c r="C3567" s="2" t="s">
        <v>23109</v>
      </c>
      <c r="D3567" s="1">
        <v>0</v>
      </c>
      <c r="E3567" s="1">
        <v>0</v>
      </c>
      <c r="F3567" s="1">
        <v>1</v>
      </c>
      <c r="G3567" s="1">
        <v>1</v>
      </c>
      <c r="H3567" s="6">
        <v>1</v>
      </c>
      <c r="I3567">
        <v>1</v>
      </c>
      <c r="J3567" s="1">
        <v>32</v>
      </c>
      <c r="K3567" s="1">
        <v>0</v>
      </c>
      <c r="L3567" s="1">
        <v>564</v>
      </c>
      <c r="M3567" s="6">
        <v>0.75</v>
      </c>
      <c r="N3567" s="4">
        <v>1500</v>
      </c>
      <c r="O3567" s="4">
        <v>130</v>
      </c>
      <c r="P3567" s="4">
        <v>500</v>
      </c>
      <c r="Q3567" s="3">
        <v>0.25</v>
      </c>
      <c r="R3567" s="1">
        <v>24</v>
      </c>
      <c r="S3567" s="1">
        <v>500</v>
      </c>
      <c r="T3567" s="1">
        <v>46</v>
      </c>
      <c r="U3567" s="1">
        <v>1</v>
      </c>
      <c r="V3567" s="1">
        <v>13</v>
      </c>
      <c r="W3567" s="1">
        <v>0</v>
      </c>
      <c r="X3567" s="1">
        <v>0</v>
      </c>
      <c r="Y3567" s="1">
        <v>1</v>
      </c>
      <c r="Z3567" s="1">
        <v>4</v>
      </c>
      <c r="AA3567" s="1">
        <v>0</v>
      </c>
      <c r="AB3567" s="1">
        <v>1</v>
      </c>
      <c r="AC3567" s="1">
        <v>0</v>
      </c>
      <c r="AD3567" s="1">
        <v>0</v>
      </c>
      <c r="AE3567" s="1">
        <v>0</v>
      </c>
      <c r="AF3567" s="1">
        <v>1349</v>
      </c>
      <c r="AG3567" s="1">
        <v>0</v>
      </c>
      <c r="AH3567" s="1">
        <v>20</v>
      </c>
      <c r="AI3567" s="1">
        <v>1369</v>
      </c>
      <c r="AJ3567" s="1" t="s">
        <v>15045</v>
      </c>
      <c r="AK3567" s="1" t="s">
        <v>15046</v>
      </c>
      <c r="AL3567" s="1" t="s">
        <v>15047</v>
      </c>
      <c r="AM3567" s="1" t="s">
        <v>16</v>
      </c>
      <c r="AN3567" s="1" t="s">
        <v>23097</v>
      </c>
      <c r="AO3567" s="1" t="s">
        <v>86</v>
      </c>
      <c r="AP3567" s="1" t="s">
        <v>57</v>
      </c>
      <c r="AQ3567" s="1" t="s">
        <v>25</v>
      </c>
      <c r="AR3567" s="1" t="s">
        <v>19</v>
      </c>
      <c r="AS3567" s="1" t="s">
        <v>23090</v>
      </c>
      <c r="AT3567" s="1" t="s">
        <v>101</v>
      </c>
    </row>
    <row r="3568" spans="1:46" x14ac:dyDescent="0.25">
      <c r="A3568" s="1" t="s">
        <v>23057</v>
      </c>
      <c r="B3568" s="2" t="s">
        <v>23101</v>
      </c>
      <c r="C3568" s="2" t="s">
        <v>23109</v>
      </c>
      <c r="D3568" s="1">
        <v>0</v>
      </c>
      <c r="E3568" s="1">
        <v>0</v>
      </c>
      <c r="F3568" s="1">
        <v>1</v>
      </c>
      <c r="G3568" s="1">
        <v>1</v>
      </c>
      <c r="H3568" s="6">
        <v>1</v>
      </c>
      <c r="I3568">
        <v>0</v>
      </c>
      <c r="J3568" s="1">
        <v>22</v>
      </c>
      <c r="K3568" s="1">
        <v>0</v>
      </c>
      <c r="L3568" s="1">
        <v>799</v>
      </c>
      <c r="M3568" s="6">
        <v>0.15</v>
      </c>
      <c r="N3568" s="4">
        <v>0</v>
      </c>
      <c r="O3568" s="4">
        <v>95</v>
      </c>
      <c r="P3568" s="4">
        <v>200</v>
      </c>
      <c r="Q3568" s="3">
        <v>0.3</v>
      </c>
      <c r="R3568" s="1">
        <v>24</v>
      </c>
      <c r="S3568" s="1">
        <v>200</v>
      </c>
      <c r="T3568" s="1">
        <v>23</v>
      </c>
      <c r="U3568" s="1">
        <v>1</v>
      </c>
      <c r="V3568" s="1">
        <v>13</v>
      </c>
      <c r="W3568" s="1">
        <v>1</v>
      </c>
      <c r="X3568" s="1">
        <v>1</v>
      </c>
      <c r="Y3568" s="1">
        <v>1</v>
      </c>
      <c r="Z3568" s="1">
        <v>3</v>
      </c>
      <c r="AA3568" s="1">
        <v>0</v>
      </c>
      <c r="AB3568" s="1">
        <v>1</v>
      </c>
      <c r="AC3568" s="1">
        <v>100</v>
      </c>
      <c r="AD3568" s="1">
        <v>0</v>
      </c>
      <c r="AE3568" s="1">
        <v>0</v>
      </c>
      <c r="AF3568" s="1">
        <v>0</v>
      </c>
      <c r="AG3568" s="1">
        <v>0</v>
      </c>
      <c r="AH3568" s="1">
        <v>0</v>
      </c>
      <c r="AI3568" s="1">
        <v>100</v>
      </c>
      <c r="AJ3568" s="1" t="s">
        <v>16981</v>
      </c>
      <c r="AK3568" s="1" t="s">
        <v>16982</v>
      </c>
      <c r="AL3568" s="1" t="s">
        <v>16983</v>
      </c>
      <c r="AM3568" s="1" t="s">
        <v>12</v>
      </c>
      <c r="AN3568" s="1" t="s">
        <v>23097</v>
      </c>
      <c r="AO3568" s="1" t="s">
        <v>86</v>
      </c>
      <c r="AP3568" s="1" t="s">
        <v>86</v>
      </c>
      <c r="AQ3568" s="1" t="s">
        <v>14</v>
      </c>
      <c r="AR3568" s="1" t="s">
        <v>19</v>
      </c>
      <c r="AS3568" s="1" t="s">
        <v>23090</v>
      </c>
      <c r="AT3568" s="1" t="s">
        <v>101</v>
      </c>
    </row>
    <row r="3569" spans="1:46" x14ac:dyDescent="0.25">
      <c r="A3569" s="1" t="s">
        <v>21906</v>
      </c>
      <c r="B3569" s="2" t="s">
        <v>23101</v>
      </c>
      <c r="C3569" s="2" t="s">
        <v>23109</v>
      </c>
      <c r="D3569" s="1">
        <v>0</v>
      </c>
      <c r="E3569" s="1">
        <v>1</v>
      </c>
      <c r="F3569" s="1">
        <v>1</v>
      </c>
      <c r="G3569" s="1">
        <v>2</v>
      </c>
      <c r="H3569" s="6">
        <v>0.5</v>
      </c>
      <c r="I3569">
        <v>0</v>
      </c>
      <c r="J3569" s="1">
        <v>36</v>
      </c>
      <c r="K3569" s="1">
        <v>0</v>
      </c>
      <c r="L3569" s="1">
        <v>620</v>
      </c>
      <c r="M3569" s="6">
        <v>0.87</v>
      </c>
      <c r="N3569" s="4">
        <v>3600</v>
      </c>
      <c r="O3569" s="4">
        <v>300</v>
      </c>
      <c r="P3569" s="4">
        <v>500</v>
      </c>
      <c r="Q3569" s="3">
        <v>0.25</v>
      </c>
      <c r="R3569" s="1">
        <v>18</v>
      </c>
      <c r="S3569" s="1">
        <v>500</v>
      </c>
      <c r="T3569" s="1">
        <v>57</v>
      </c>
      <c r="U3569" s="1">
        <v>1</v>
      </c>
      <c r="V3569" s="1">
        <v>13</v>
      </c>
      <c r="W3569" s="1">
        <v>0</v>
      </c>
      <c r="X3569" s="1">
        <v>0</v>
      </c>
      <c r="Y3569" s="1">
        <v>0</v>
      </c>
      <c r="Z3569" s="1">
        <v>3</v>
      </c>
      <c r="AA3569" s="1">
        <v>1</v>
      </c>
      <c r="AB3569" s="1">
        <v>0</v>
      </c>
      <c r="AC3569" s="1">
        <v>0</v>
      </c>
      <c r="AD3569" s="1">
        <v>0</v>
      </c>
      <c r="AE3569" s="1">
        <v>2215</v>
      </c>
      <c r="AF3569" s="1">
        <v>1154</v>
      </c>
      <c r="AG3569" s="1">
        <v>0</v>
      </c>
      <c r="AH3569" s="1">
        <v>1360</v>
      </c>
      <c r="AI3569" s="1">
        <v>4729</v>
      </c>
      <c r="AJ3569" s="1" t="s">
        <v>13910</v>
      </c>
      <c r="AK3569" s="1" t="s">
        <v>13911</v>
      </c>
      <c r="AL3569" s="1" t="s">
        <v>13912</v>
      </c>
      <c r="AM3569" s="1" t="s">
        <v>12</v>
      </c>
      <c r="AN3569" s="1" t="s">
        <v>23097</v>
      </c>
      <c r="AO3569" s="1" t="s">
        <v>86</v>
      </c>
      <c r="AP3569" s="1" t="s">
        <v>57</v>
      </c>
      <c r="AQ3569" s="1" t="s">
        <v>25</v>
      </c>
      <c r="AR3569" s="1" t="s">
        <v>30</v>
      </c>
      <c r="AS3569" s="1" t="s">
        <v>23091</v>
      </c>
      <c r="AT3569" s="1" t="s">
        <v>26</v>
      </c>
    </row>
    <row r="3570" spans="1:46" x14ac:dyDescent="0.25">
      <c r="A3570" s="1" t="s">
        <v>18919</v>
      </c>
      <c r="B3570" s="2" t="s">
        <v>23101</v>
      </c>
      <c r="C3570" s="2" t="s">
        <v>23109</v>
      </c>
      <c r="D3570" s="1">
        <v>0</v>
      </c>
      <c r="E3570" s="1">
        <v>0</v>
      </c>
      <c r="F3570" s="1">
        <v>1</v>
      </c>
      <c r="G3570" s="1">
        <v>1</v>
      </c>
      <c r="H3570" s="6">
        <v>1</v>
      </c>
      <c r="I3570">
        <v>0</v>
      </c>
      <c r="J3570" s="1">
        <v>40</v>
      </c>
      <c r="K3570" s="1">
        <v>1</v>
      </c>
      <c r="L3570" s="1">
        <v>650</v>
      </c>
      <c r="M3570" s="6">
        <v>0.25</v>
      </c>
      <c r="N3570" s="4">
        <v>6000</v>
      </c>
      <c r="O3570" s="4">
        <v>500</v>
      </c>
      <c r="P3570" s="4">
        <v>1000</v>
      </c>
      <c r="Q3570" s="3">
        <v>0.3</v>
      </c>
      <c r="R3570" s="1">
        <v>24</v>
      </c>
      <c r="S3570" s="1">
        <v>1000</v>
      </c>
      <c r="T3570" s="1">
        <v>72</v>
      </c>
      <c r="U3570" s="1">
        <v>1</v>
      </c>
      <c r="V3570" s="1">
        <v>13</v>
      </c>
      <c r="W3570" s="1">
        <v>1</v>
      </c>
      <c r="X3570" s="1">
        <v>1</v>
      </c>
      <c r="Y3570" s="1">
        <v>0</v>
      </c>
      <c r="Z3570" s="1">
        <v>4</v>
      </c>
      <c r="AA3570" s="1">
        <v>1</v>
      </c>
      <c r="AB3570" s="1">
        <v>0</v>
      </c>
      <c r="AC3570" s="1">
        <v>0</v>
      </c>
      <c r="AD3570" s="1">
        <v>1920</v>
      </c>
      <c r="AE3570" s="1">
        <v>687</v>
      </c>
      <c r="AF3570" s="1">
        <v>450</v>
      </c>
      <c r="AG3570" s="1">
        <v>0</v>
      </c>
      <c r="AH3570" s="1">
        <v>0</v>
      </c>
      <c r="AI3570" s="1">
        <v>3057</v>
      </c>
      <c r="AJ3570" s="1" t="s">
        <v>5747</v>
      </c>
      <c r="AK3570" s="1" t="s">
        <v>5748</v>
      </c>
      <c r="AL3570" s="1" t="s">
        <v>5749</v>
      </c>
      <c r="AM3570" s="1" t="s">
        <v>12</v>
      </c>
      <c r="AN3570" s="1" t="s">
        <v>23098</v>
      </c>
      <c r="AO3570" s="1" t="s">
        <v>86</v>
      </c>
      <c r="AP3570" s="1" t="s">
        <v>86</v>
      </c>
      <c r="AQ3570" s="1" t="s">
        <v>14</v>
      </c>
      <c r="AR3570" s="1" t="s">
        <v>30</v>
      </c>
      <c r="AS3570" s="1" t="s">
        <v>23091</v>
      </c>
      <c r="AT3570" s="1" t="s">
        <v>26</v>
      </c>
    </row>
    <row r="3571" spans="1:46" x14ac:dyDescent="0.25">
      <c r="A3571" s="1" t="s">
        <v>20757</v>
      </c>
      <c r="B3571" s="2" t="s">
        <v>23101</v>
      </c>
      <c r="C3571" s="2" t="s">
        <v>23109</v>
      </c>
      <c r="D3571" s="1">
        <v>0</v>
      </c>
      <c r="E3571" s="1">
        <v>0</v>
      </c>
      <c r="F3571" s="1">
        <v>1</v>
      </c>
      <c r="G3571" s="1">
        <v>1</v>
      </c>
      <c r="H3571" s="6">
        <v>1</v>
      </c>
      <c r="I3571">
        <v>0</v>
      </c>
      <c r="J3571" s="1">
        <v>35</v>
      </c>
      <c r="K3571" s="1">
        <v>1</v>
      </c>
      <c r="L3571" s="1">
        <v>643</v>
      </c>
      <c r="M3571" s="6">
        <v>0</v>
      </c>
      <c r="N3571" s="4">
        <v>2300</v>
      </c>
      <c r="O3571" s="4">
        <v>170</v>
      </c>
      <c r="P3571" s="4">
        <v>200</v>
      </c>
      <c r="Q3571" s="3">
        <v>0.32</v>
      </c>
      <c r="R3571" s="1">
        <v>24</v>
      </c>
      <c r="S3571" s="1">
        <v>200</v>
      </c>
      <c r="T3571" s="1">
        <v>25</v>
      </c>
      <c r="U3571" s="1">
        <v>1</v>
      </c>
      <c r="V3571" s="1">
        <v>13</v>
      </c>
      <c r="W3571" s="1">
        <v>0</v>
      </c>
      <c r="X3571" s="1">
        <v>0</v>
      </c>
      <c r="Y3571" s="1">
        <v>1</v>
      </c>
      <c r="Z3571" s="1">
        <v>0</v>
      </c>
      <c r="AA3571" s="1">
        <v>0</v>
      </c>
      <c r="AB3571" s="1">
        <v>0</v>
      </c>
      <c r="AC3571" s="1">
        <v>0</v>
      </c>
      <c r="AD3571" s="1">
        <v>0</v>
      </c>
      <c r="AE3571" s="1">
        <v>0</v>
      </c>
      <c r="AF3571" s="1">
        <v>0</v>
      </c>
      <c r="AG3571" s="1">
        <v>0</v>
      </c>
      <c r="AH3571" s="1">
        <v>0</v>
      </c>
      <c r="AI3571" s="1">
        <v>0</v>
      </c>
      <c r="AJ3571" s="1" t="s">
        <v>10842</v>
      </c>
      <c r="AK3571" s="1" t="s">
        <v>10843</v>
      </c>
      <c r="AL3571" s="1" t="s">
        <v>10844</v>
      </c>
      <c r="AM3571" s="1" t="s">
        <v>12</v>
      </c>
      <c r="AN3571" s="1" t="s">
        <v>23098</v>
      </c>
      <c r="AO3571" s="1" t="s">
        <v>86</v>
      </c>
      <c r="AP3571" s="1" t="s">
        <v>57</v>
      </c>
      <c r="AQ3571" s="1" t="s">
        <v>25</v>
      </c>
      <c r="AR3571" s="1" t="s">
        <v>19</v>
      </c>
      <c r="AS3571" s="1" t="s">
        <v>23090</v>
      </c>
      <c r="AT3571" s="1" t="s">
        <v>26</v>
      </c>
    </row>
    <row r="3572" spans="1:46" x14ac:dyDescent="0.25">
      <c r="A3572" s="1" t="s">
        <v>20760</v>
      </c>
      <c r="B3572" s="2" t="s">
        <v>23101</v>
      </c>
      <c r="C3572" s="2" t="s">
        <v>23109</v>
      </c>
      <c r="D3572" s="1">
        <v>0</v>
      </c>
      <c r="E3572" s="1">
        <v>0</v>
      </c>
      <c r="F3572" s="1">
        <v>3</v>
      </c>
      <c r="G3572" s="1">
        <v>3</v>
      </c>
      <c r="H3572" s="6">
        <v>1</v>
      </c>
      <c r="I3572">
        <v>0</v>
      </c>
      <c r="J3572" s="1">
        <v>33</v>
      </c>
      <c r="K3572" s="1">
        <v>0</v>
      </c>
      <c r="L3572" s="1">
        <v>557</v>
      </c>
      <c r="M3572" s="6">
        <v>0.2</v>
      </c>
      <c r="N3572" s="4">
        <v>3300</v>
      </c>
      <c r="O3572" s="4">
        <v>278</v>
      </c>
      <c r="P3572" s="4">
        <v>500</v>
      </c>
      <c r="Q3572" s="3">
        <v>0.35</v>
      </c>
      <c r="R3572" s="1">
        <v>24</v>
      </c>
      <c r="S3572" s="1">
        <v>500</v>
      </c>
      <c r="T3572" s="1">
        <v>63</v>
      </c>
      <c r="U3572" s="1">
        <v>1</v>
      </c>
      <c r="V3572" s="1">
        <v>13</v>
      </c>
      <c r="W3572" s="1">
        <v>0</v>
      </c>
      <c r="X3572" s="1">
        <v>0</v>
      </c>
      <c r="Y3572" s="1">
        <v>1</v>
      </c>
      <c r="Z3572" s="1">
        <v>1</v>
      </c>
      <c r="AA3572" s="1">
        <v>1</v>
      </c>
      <c r="AB3572" s="1">
        <v>0</v>
      </c>
      <c r="AC3572" s="1">
        <v>719</v>
      </c>
      <c r="AD3572" s="1">
        <v>0</v>
      </c>
      <c r="AE3572" s="1">
        <v>319</v>
      </c>
      <c r="AF3572" s="1">
        <v>397</v>
      </c>
      <c r="AG3572" s="1">
        <v>0</v>
      </c>
      <c r="AH3572" s="1">
        <v>0</v>
      </c>
      <c r="AI3572" s="1">
        <v>1435</v>
      </c>
      <c r="AJ3572" s="1" t="s">
        <v>223</v>
      </c>
      <c r="AK3572" s="1" t="s">
        <v>10850</v>
      </c>
      <c r="AL3572" s="1" t="s">
        <v>10851</v>
      </c>
      <c r="AM3572" s="1" t="s">
        <v>12</v>
      </c>
      <c r="AN3572" s="1" t="s">
        <v>23097</v>
      </c>
      <c r="AO3572" s="1" t="s">
        <v>86</v>
      </c>
      <c r="AP3572" s="1" t="s">
        <v>57</v>
      </c>
      <c r="AQ3572" s="1" t="s">
        <v>25</v>
      </c>
      <c r="AR3572" s="1" t="s">
        <v>19</v>
      </c>
      <c r="AS3572" s="1" t="s">
        <v>23091</v>
      </c>
      <c r="AT3572" s="1" t="s">
        <v>26</v>
      </c>
    </row>
    <row r="3573" spans="1:46" x14ac:dyDescent="0.25">
      <c r="A3573" s="1" t="s">
        <v>21924</v>
      </c>
      <c r="B3573" s="2" t="s">
        <v>23076</v>
      </c>
      <c r="C3573" s="2" t="s">
        <v>23103</v>
      </c>
      <c r="D3573" s="1">
        <v>0</v>
      </c>
      <c r="E3573" s="1">
        <v>1</v>
      </c>
      <c r="F3573" s="1">
        <v>1</v>
      </c>
      <c r="G3573" s="1">
        <v>2</v>
      </c>
      <c r="H3573" s="6">
        <v>0.5</v>
      </c>
      <c r="I3573">
        <v>0</v>
      </c>
      <c r="J3573" s="1">
        <v>44</v>
      </c>
      <c r="K3573" s="1">
        <v>1</v>
      </c>
      <c r="L3573" s="1">
        <v>326</v>
      </c>
      <c r="M3573" s="6">
        <v>0</v>
      </c>
      <c r="N3573" s="4">
        <v>1200</v>
      </c>
      <c r="O3573" s="4">
        <v>100</v>
      </c>
      <c r="P3573" s="4">
        <v>200</v>
      </c>
      <c r="Q3573" s="3">
        <v>0.45</v>
      </c>
      <c r="R3573" s="1">
        <v>12</v>
      </c>
      <c r="S3573" s="1">
        <v>200</v>
      </c>
      <c r="T3573" s="1">
        <v>8</v>
      </c>
      <c r="U3573" s="1">
        <v>1</v>
      </c>
      <c r="V3573" s="1">
        <v>12</v>
      </c>
      <c r="W3573" s="1">
        <v>0</v>
      </c>
      <c r="X3573" s="1">
        <v>0</v>
      </c>
      <c r="Y3573" s="1">
        <v>1</v>
      </c>
      <c r="Z3573" s="1">
        <v>0</v>
      </c>
      <c r="AA3573" s="1">
        <v>1</v>
      </c>
      <c r="AB3573" s="1">
        <v>0</v>
      </c>
      <c r="AC3573" s="1">
        <v>0</v>
      </c>
      <c r="AD3573" s="1">
        <v>0</v>
      </c>
      <c r="AE3573" s="1">
        <v>0</v>
      </c>
      <c r="AF3573" s="1">
        <v>0</v>
      </c>
      <c r="AG3573" s="1">
        <v>0</v>
      </c>
      <c r="AH3573" s="1">
        <v>750</v>
      </c>
      <c r="AI3573" s="1">
        <v>750</v>
      </c>
      <c r="AJ3573" s="1" t="s">
        <v>13955</v>
      </c>
      <c r="AK3573" s="1" t="s">
        <v>13956</v>
      </c>
      <c r="AL3573" s="1" t="s">
        <v>11</v>
      </c>
      <c r="AM3573" s="1" t="s">
        <v>12</v>
      </c>
      <c r="AN3573" s="1" t="s">
        <v>23098</v>
      </c>
      <c r="AO3573" s="1" t="s">
        <v>86</v>
      </c>
      <c r="AP3573" s="1" t="s">
        <v>57</v>
      </c>
      <c r="AQ3573" s="1" t="s">
        <v>25</v>
      </c>
      <c r="AR3573" s="1" t="s">
        <v>19</v>
      </c>
      <c r="AS3573" s="1" t="s">
        <v>23091</v>
      </c>
      <c r="AT3573" s="1" t="s">
        <v>26</v>
      </c>
    </row>
    <row r="3574" spans="1:46" x14ac:dyDescent="0.25">
      <c r="A3574" s="1" t="s">
        <v>22519</v>
      </c>
      <c r="B3574" s="2" t="s">
        <v>23076</v>
      </c>
      <c r="C3574" s="2" t="s">
        <v>23104</v>
      </c>
      <c r="D3574" s="1">
        <v>1</v>
      </c>
      <c r="E3574" s="1">
        <v>0</v>
      </c>
      <c r="F3574" s="1">
        <v>2</v>
      </c>
      <c r="G3574" s="1">
        <v>3</v>
      </c>
      <c r="H3574" s="6">
        <v>0.66666666666666663</v>
      </c>
      <c r="I3574">
        <v>0</v>
      </c>
      <c r="J3574" s="1">
        <v>39</v>
      </c>
      <c r="K3574" s="1">
        <v>1</v>
      </c>
      <c r="L3574" s="1">
        <v>300</v>
      </c>
      <c r="M3574" s="6">
        <v>0</v>
      </c>
      <c r="N3574" s="4">
        <v>2300</v>
      </c>
      <c r="O3574" s="4">
        <v>185</v>
      </c>
      <c r="P3574" s="4">
        <v>300</v>
      </c>
      <c r="Q3574" s="3">
        <v>0.38</v>
      </c>
      <c r="R3574" s="1">
        <v>24</v>
      </c>
      <c r="S3574" s="1">
        <v>300</v>
      </c>
      <c r="T3574" s="1">
        <v>7</v>
      </c>
      <c r="U3574" s="1">
        <v>1</v>
      </c>
      <c r="V3574" s="1">
        <v>12</v>
      </c>
      <c r="W3574" s="1">
        <v>0</v>
      </c>
      <c r="X3574" s="1">
        <v>0</v>
      </c>
      <c r="Y3574" s="1">
        <v>1</v>
      </c>
      <c r="Z3574" s="1">
        <v>2</v>
      </c>
      <c r="AA3574" s="1">
        <v>0</v>
      </c>
      <c r="AB3574" s="1">
        <v>0</v>
      </c>
      <c r="AC3574" s="1">
        <v>0</v>
      </c>
      <c r="AD3574" s="1">
        <v>0</v>
      </c>
      <c r="AE3574" s="1">
        <v>600</v>
      </c>
      <c r="AF3574" s="1">
        <v>0</v>
      </c>
      <c r="AG3574" s="1">
        <v>0</v>
      </c>
      <c r="AH3574" s="1">
        <v>0</v>
      </c>
      <c r="AI3574" s="1">
        <v>600</v>
      </c>
      <c r="AJ3574" s="1" t="s">
        <v>1338</v>
      </c>
      <c r="AK3574" s="1" t="s">
        <v>15522</v>
      </c>
      <c r="AL3574" s="1" t="s">
        <v>11</v>
      </c>
      <c r="AM3574" s="1" t="s">
        <v>12</v>
      </c>
      <c r="AN3574" s="1" t="s">
        <v>23098</v>
      </c>
      <c r="AO3574" s="1" t="s">
        <v>86</v>
      </c>
      <c r="AP3574" s="1" t="s">
        <v>57</v>
      </c>
      <c r="AQ3574" s="1" t="s">
        <v>25</v>
      </c>
      <c r="AR3574" s="1" t="s">
        <v>19</v>
      </c>
      <c r="AS3574" s="1" t="s">
        <v>23090</v>
      </c>
      <c r="AT3574" s="1" t="s">
        <v>26</v>
      </c>
    </row>
    <row r="3575" spans="1:46" x14ac:dyDescent="0.25">
      <c r="A3575" s="1" t="s">
        <v>21976</v>
      </c>
      <c r="B3575" s="2" t="s">
        <v>23076</v>
      </c>
      <c r="C3575" s="2" t="s">
        <v>23105</v>
      </c>
      <c r="D3575" s="1">
        <v>0</v>
      </c>
      <c r="E3575" s="1">
        <v>0</v>
      </c>
      <c r="F3575" s="1">
        <v>2</v>
      </c>
      <c r="G3575" s="1">
        <v>2</v>
      </c>
      <c r="H3575" s="6">
        <v>1</v>
      </c>
      <c r="I3575">
        <v>0</v>
      </c>
      <c r="J3575" s="1">
        <v>41</v>
      </c>
      <c r="K3575" s="1">
        <v>0</v>
      </c>
      <c r="L3575" s="1">
        <v>769</v>
      </c>
      <c r="M3575" s="6">
        <v>0.09</v>
      </c>
      <c r="N3575" s="4">
        <v>7000</v>
      </c>
      <c r="O3575" s="4">
        <v>900</v>
      </c>
      <c r="P3575" s="4">
        <v>1000</v>
      </c>
      <c r="Q3575" s="3">
        <v>0.22</v>
      </c>
      <c r="R3575" s="1">
        <v>24</v>
      </c>
      <c r="S3575" s="1">
        <v>1000</v>
      </c>
      <c r="T3575" s="1">
        <v>43</v>
      </c>
      <c r="U3575" s="1">
        <v>1</v>
      </c>
      <c r="V3575" s="1">
        <v>12</v>
      </c>
      <c r="W3575" s="1">
        <v>0</v>
      </c>
      <c r="X3575" s="1">
        <v>1</v>
      </c>
      <c r="Y3575" s="1">
        <v>0</v>
      </c>
      <c r="Z3575" s="1">
        <v>4</v>
      </c>
      <c r="AA3575" s="1">
        <v>1</v>
      </c>
      <c r="AB3575" s="1">
        <v>0</v>
      </c>
      <c r="AC3575" s="1">
        <v>0</v>
      </c>
      <c r="AD3575" s="1">
        <v>0</v>
      </c>
      <c r="AE3575" s="1">
        <v>1256</v>
      </c>
      <c r="AF3575" s="1">
        <v>0</v>
      </c>
      <c r="AG3575" s="1">
        <v>270</v>
      </c>
      <c r="AH3575" s="1">
        <v>0</v>
      </c>
      <c r="AI3575" s="1">
        <v>1526</v>
      </c>
      <c r="AJ3575" s="1" t="s">
        <v>14072</v>
      </c>
      <c r="AK3575" s="1" t="s">
        <v>14073</v>
      </c>
      <c r="AL3575" s="1" t="s">
        <v>14074</v>
      </c>
      <c r="AM3575" s="1" t="s">
        <v>12</v>
      </c>
      <c r="AN3575" s="1" t="s">
        <v>23097</v>
      </c>
      <c r="AO3575" s="1" t="s">
        <v>86</v>
      </c>
      <c r="AP3575" s="1" t="s">
        <v>57</v>
      </c>
      <c r="AQ3575" s="1" t="s">
        <v>14</v>
      </c>
      <c r="AR3575" s="1" t="s">
        <v>30</v>
      </c>
      <c r="AS3575" s="1" t="s">
        <v>23091</v>
      </c>
      <c r="AT3575" s="1" t="s">
        <v>26</v>
      </c>
    </row>
    <row r="3576" spans="1:46" x14ac:dyDescent="0.25">
      <c r="A3576" s="1" t="s">
        <v>21368</v>
      </c>
      <c r="B3576" s="2" t="s">
        <v>23076</v>
      </c>
      <c r="C3576" s="2" t="s">
        <v>23105</v>
      </c>
      <c r="D3576" s="1">
        <v>0</v>
      </c>
      <c r="E3576" s="1">
        <v>2</v>
      </c>
      <c r="F3576" s="1">
        <v>1</v>
      </c>
      <c r="G3576" s="1">
        <v>3</v>
      </c>
      <c r="H3576" s="6">
        <v>0.33333333333333331</v>
      </c>
      <c r="I3576">
        <v>0</v>
      </c>
      <c r="J3576" s="1">
        <v>36</v>
      </c>
      <c r="K3576" s="1">
        <v>1</v>
      </c>
      <c r="L3576" s="1">
        <v>605</v>
      </c>
      <c r="M3576" s="6">
        <v>0.28000000000000003</v>
      </c>
      <c r="N3576" s="4">
        <v>1800</v>
      </c>
      <c r="O3576" s="4">
        <v>140</v>
      </c>
      <c r="P3576" s="4">
        <v>300</v>
      </c>
      <c r="Q3576" s="3">
        <v>0.32</v>
      </c>
      <c r="R3576" s="1">
        <v>12</v>
      </c>
      <c r="S3576" s="1">
        <v>300</v>
      </c>
      <c r="T3576" s="1">
        <v>34</v>
      </c>
      <c r="U3576" s="1">
        <v>0</v>
      </c>
      <c r="V3576" s="1">
        <v>12</v>
      </c>
      <c r="W3576" s="1">
        <v>0</v>
      </c>
      <c r="X3576" s="1">
        <v>1</v>
      </c>
      <c r="Y3576" s="1">
        <v>1</v>
      </c>
      <c r="Z3576" s="1">
        <v>2</v>
      </c>
      <c r="AA3576" s="1">
        <v>0</v>
      </c>
      <c r="AB3576" s="1">
        <v>0</v>
      </c>
      <c r="AC3576" s="1">
        <v>0</v>
      </c>
      <c r="AD3576" s="1">
        <v>0</v>
      </c>
      <c r="AE3576" s="1">
        <v>0</v>
      </c>
      <c r="AF3576" s="1">
        <v>200</v>
      </c>
      <c r="AG3576" s="1">
        <v>0</v>
      </c>
      <c r="AH3576" s="1">
        <v>0</v>
      </c>
      <c r="AI3576" s="1">
        <v>200</v>
      </c>
      <c r="AJ3576" s="1" t="s">
        <v>12462</v>
      </c>
      <c r="AK3576" s="1" t="s">
        <v>12463</v>
      </c>
      <c r="AL3576" s="1" t="s">
        <v>12464</v>
      </c>
      <c r="AM3576" s="1" t="s">
        <v>12</v>
      </c>
      <c r="AN3576" s="1" t="s">
        <v>23098</v>
      </c>
      <c r="AO3576" s="1" t="s">
        <v>364</v>
      </c>
      <c r="AP3576" s="1" t="s">
        <v>57</v>
      </c>
      <c r="AQ3576" s="1" t="s">
        <v>14</v>
      </c>
      <c r="AR3576" s="1" t="s">
        <v>19</v>
      </c>
      <c r="AS3576" s="1" t="s">
        <v>23090</v>
      </c>
      <c r="AT3576" s="1" t="s">
        <v>26</v>
      </c>
    </row>
    <row r="3577" spans="1:46" x14ac:dyDescent="0.25">
      <c r="A3577" s="1" t="s">
        <v>22622</v>
      </c>
      <c r="B3577" s="2" t="s">
        <v>23076</v>
      </c>
      <c r="C3577" s="2" t="s">
        <v>23105</v>
      </c>
      <c r="D3577" s="1">
        <v>2</v>
      </c>
      <c r="E3577" s="1">
        <v>0</v>
      </c>
      <c r="F3577" s="1">
        <v>1</v>
      </c>
      <c r="G3577" s="1">
        <v>3</v>
      </c>
      <c r="H3577" s="6">
        <v>0.33333333333333331</v>
      </c>
      <c r="I3577">
        <v>0</v>
      </c>
      <c r="J3577" s="1">
        <v>38</v>
      </c>
      <c r="K3577" s="1">
        <v>0</v>
      </c>
      <c r="L3577" s="1">
        <v>638</v>
      </c>
      <c r="M3577" s="6">
        <v>0.87</v>
      </c>
      <c r="N3577" s="4">
        <v>2950</v>
      </c>
      <c r="O3577" s="4">
        <v>205</v>
      </c>
      <c r="P3577" s="4">
        <v>600</v>
      </c>
      <c r="Q3577" s="3">
        <v>0.35</v>
      </c>
      <c r="R3577" s="1">
        <v>24</v>
      </c>
      <c r="S3577" s="1">
        <v>600</v>
      </c>
      <c r="T3577" s="1">
        <v>62</v>
      </c>
      <c r="U3577" s="1">
        <v>0</v>
      </c>
      <c r="V3577" s="1">
        <v>12</v>
      </c>
      <c r="W3577" s="1">
        <v>0</v>
      </c>
      <c r="X3577" s="1">
        <v>0</v>
      </c>
      <c r="Y3577" s="1">
        <v>1</v>
      </c>
      <c r="Z3577" s="1">
        <v>0</v>
      </c>
      <c r="AA3577" s="1">
        <v>1</v>
      </c>
      <c r="AB3577" s="1">
        <v>1</v>
      </c>
      <c r="AC3577" s="1">
        <v>364</v>
      </c>
      <c r="AD3577" s="1">
        <v>450</v>
      </c>
      <c r="AE3577" s="1">
        <v>395</v>
      </c>
      <c r="AF3577" s="1">
        <v>656</v>
      </c>
      <c r="AG3577" s="1">
        <v>1</v>
      </c>
      <c r="AH3577" s="1">
        <v>1100</v>
      </c>
      <c r="AI3577" s="1">
        <v>2966</v>
      </c>
      <c r="AJ3577" s="1" t="s">
        <v>15781</v>
      </c>
      <c r="AK3577" s="1" t="s">
        <v>15782</v>
      </c>
      <c r="AL3577" s="1" t="s">
        <v>15783</v>
      </c>
      <c r="AM3577" s="1" t="s">
        <v>12</v>
      </c>
      <c r="AN3577" s="1" t="s">
        <v>23097</v>
      </c>
      <c r="AO3577" s="1" t="s">
        <v>364</v>
      </c>
      <c r="AP3577" s="1" t="s">
        <v>57</v>
      </c>
      <c r="AQ3577" s="1" t="s">
        <v>25</v>
      </c>
      <c r="AR3577" s="1" t="s">
        <v>19</v>
      </c>
      <c r="AS3577" s="1" t="s">
        <v>23091</v>
      </c>
      <c r="AT3577" s="1" t="s">
        <v>101</v>
      </c>
    </row>
    <row r="3578" spans="1:46" x14ac:dyDescent="0.25">
      <c r="A3578" s="1" t="s">
        <v>18579</v>
      </c>
      <c r="B3578" s="2" t="s">
        <v>23076</v>
      </c>
      <c r="C3578" s="2" t="s">
        <v>23106</v>
      </c>
      <c r="D3578" s="1">
        <v>3</v>
      </c>
      <c r="E3578" s="1">
        <v>0</v>
      </c>
      <c r="F3578" s="1">
        <v>1</v>
      </c>
      <c r="G3578" s="1">
        <v>4</v>
      </c>
      <c r="H3578" s="6">
        <v>0.25</v>
      </c>
      <c r="I3578">
        <v>0</v>
      </c>
      <c r="J3578" s="1">
        <v>41</v>
      </c>
      <c r="K3578" s="1">
        <v>0</v>
      </c>
      <c r="L3578" s="1">
        <v>664</v>
      </c>
      <c r="M3578" s="6">
        <v>0.27</v>
      </c>
      <c r="N3578" s="4">
        <v>2100</v>
      </c>
      <c r="O3578" s="4">
        <v>180</v>
      </c>
      <c r="P3578" s="4">
        <v>120</v>
      </c>
      <c r="Q3578" s="3">
        <v>0.36</v>
      </c>
      <c r="R3578" s="1">
        <v>18</v>
      </c>
      <c r="S3578" s="1">
        <v>120</v>
      </c>
      <c r="T3578" s="1">
        <v>15</v>
      </c>
      <c r="U3578" s="1">
        <v>1</v>
      </c>
      <c r="V3578" s="1">
        <v>12</v>
      </c>
      <c r="W3578" s="1">
        <v>0</v>
      </c>
      <c r="X3578" s="1">
        <v>1</v>
      </c>
      <c r="Y3578" s="1">
        <v>1</v>
      </c>
      <c r="Z3578" s="1">
        <v>2</v>
      </c>
      <c r="AA3578" s="1">
        <v>1</v>
      </c>
      <c r="AB3578" s="1">
        <v>1</v>
      </c>
      <c r="AC3578" s="1">
        <v>0</v>
      </c>
      <c r="AD3578" s="1">
        <v>0</v>
      </c>
      <c r="AE3578" s="1">
        <v>585</v>
      </c>
      <c r="AF3578" s="1">
        <v>0</v>
      </c>
      <c r="AG3578" s="1">
        <v>12</v>
      </c>
      <c r="AH3578" s="1">
        <v>300</v>
      </c>
      <c r="AI3578" s="1">
        <v>897</v>
      </c>
      <c r="AJ3578" s="1" t="s">
        <v>4741</v>
      </c>
      <c r="AK3578" s="1" t="s">
        <v>4742</v>
      </c>
      <c r="AL3578" s="1" t="s">
        <v>4743</v>
      </c>
      <c r="AM3578" s="1" t="s">
        <v>12</v>
      </c>
      <c r="AN3578" s="1" t="s">
        <v>23097</v>
      </c>
      <c r="AO3578" s="1" t="s">
        <v>86</v>
      </c>
      <c r="AP3578" s="1" t="s">
        <v>57</v>
      </c>
      <c r="AQ3578" s="1" t="s">
        <v>14</v>
      </c>
      <c r="AR3578" s="1" t="s">
        <v>19</v>
      </c>
      <c r="AS3578" s="1" t="s">
        <v>23091</v>
      </c>
      <c r="AT3578" s="1" t="s">
        <v>101</v>
      </c>
    </row>
    <row r="3579" spans="1:46" x14ac:dyDescent="0.25">
      <c r="A3579" s="1" t="s">
        <v>19290</v>
      </c>
      <c r="B3579" s="2" t="s">
        <v>23076</v>
      </c>
      <c r="C3579" s="2" t="s">
        <v>23106</v>
      </c>
      <c r="D3579" s="1">
        <v>0</v>
      </c>
      <c r="E3579" s="1">
        <v>0</v>
      </c>
      <c r="F3579" s="1">
        <v>1</v>
      </c>
      <c r="G3579" s="1">
        <v>1</v>
      </c>
      <c r="H3579" s="6">
        <v>1</v>
      </c>
      <c r="I3579">
        <v>1</v>
      </c>
      <c r="J3579" s="1">
        <v>30</v>
      </c>
      <c r="K3579" s="1">
        <v>1</v>
      </c>
      <c r="L3579" s="1">
        <v>622</v>
      </c>
      <c r="M3579" s="6">
        <v>0.71</v>
      </c>
      <c r="N3579" s="4">
        <v>2300</v>
      </c>
      <c r="O3579" s="4">
        <v>170</v>
      </c>
      <c r="P3579" s="4">
        <v>700</v>
      </c>
      <c r="Q3579" s="3">
        <v>0.3</v>
      </c>
      <c r="R3579" s="1">
        <v>24</v>
      </c>
      <c r="S3579" s="1">
        <v>700</v>
      </c>
      <c r="T3579" s="1">
        <v>71</v>
      </c>
      <c r="U3579" s="1">
        <v>1</v>
      </c>
      <c r="V3579" s="1">
        <v>12</v>
      </c>
      <c r="W3579" s="1">
        <v>0</v>
      </c>
      <c r="X3579" s="1">
        <v>0</v>
      </c>
      <c r="Y3579" s="1">
        <v>1</v>
      </c>
      <c r="Z3579" s="1">
        <v>3</v>
      </c>
      <c r="AA3579" s="1">
        <v>1</v>
      </c>
      <c r="AB3579" s="1">
        <v>1</v>
      </c>
      <c r="AC3579" s="1">
        <v>600</v>
      </c>
      <c r="AD3579" s="1">
        <v>0</v>
      </c>
      <c r="AE3579" s="1">
        <v>280</v>
      </c>
      <c r="AF3579" s="1">
        <v>580</v>
      </c>
      <c r="AG3579" s="1">
        <v>100</v>
      </c>
      <c r="AH3579" s="1">
        <v>300</v>
      </c>
      <c r="AI3579" s="1">
        <v>1860</v>
      </c>
      <c r="AJ3579" s="1" t="s">
        <v>865</v>
      </c>
      <c r="AK3579" s="1" t="s">
        <v>6758</v>
      </c>
      <c r="AL3579" s="1" t="s">
        <v>6759</v>
      </c>
      <c r="AM3579" s="1" t="s">
        <v>16</v>
      </c>
      <c r="AN3579" s="1" t="s">
        <v>23098</v>
      </c>
      <c r="AO3579" s="1" t="s">
        <v>86</v>
      </c>
      <c r="AP3579" s="1" t="s">
        <v>57</v>
      </c>
      <c r="AQ3579" s="1" t="s">
        <v>25</v>
      </c>
      <c r="AR3579" s="1" t="s">
        <v>19</v>
      </c>
      <c r="AS3579" s="1" t="s">
        <v>23091</v>
      </c>
      <c r="AT3579" s="1" t="s">
        <v>101</v>
      </c>
    </row>
    <row r="3580" spans="1:46" x14ac:dyDescent="0.25">
      <c r="A3580" s="1" t="s">
        <v>22743</v>
      </c>
      <c r="B3580" s="2" t="s">
        <v>23076</v>
      </c>
      <c r="C3580" s="2" t="s">
        <v>23107</v>
      </c>
      <c r="D3580" s="1">
        <v>0</v>
      </c>
      <c r="E3580" s="1">
        <v>0</v>
      </c>
      <c r="F3580" s="1">
        <v>1</v>
      </c>
      <c r="G3580" s="1">
        <v>1</v>
      </c>
      <c r="H3580" s="6">
        <v>1</v>
      </c>
      <c r="I3580">
        <v>0</v>
      </c>
      <c r="J3580" s="1">
        <v>40</v>
      </c>
      <c r="K3580" s="1">
        <v>0</v>
      </c>
      <c r="L3580" s="1">
        <v>890</v>
      </c>
      <c r="M3580" s="6">
        <v>0.41</v>
      </c>
      <c r="N3580" s="4">
        <v>2000</v>
      </c>
      <c r="O3580" s="4">
        <v>155</v>
      </c>
      <c r="P3580" s="4">
        <v>300</v>
      </c>
      <c r="Q3580" s="3">
        <v>0.2</v>
      </c>
      <c r="R3580" s="1">
        <v>6</v>
      </c>
      <c r="S3580" s="1">
        <v>300</v>
      </c>
      <c r="T3580" s="1">
        <v>58</v>
      </c>
      <c r="U3580" s="1">
        <v>1</v>
      </c>
      <c r="V3580" s="1">
        <v>12</v>
      </c>
      <c r="W3580" s="1">
        <v>0</v>
      </c>
      <c r="X3580" s="1">
        <v>1</v>
      </c>
      <c r="Y3580" s="1">
        <v>1</v>
      </c>
      <c r="Z3580" s="1">
        <v>4</v>
      </c>
      <c r="AA3580" s="1">
        <v>0</v>
      </c>
      <c r="AB3580" s="1">
        <v>1</v>
      </c>
      <c r="AC3580" s="1">
        <v>1610</v>
      </c>
      <c r="AD3580" s="1">
        <v>0</v>
      </c>
      <c r="AE3580" s="1">
        <v>0</v>
      </c>
      <c r="AF3580" s="1">
        <v>0</v>
      </c>
      <c r="AG3580" s="1">
        <v>0</v>
      </c>
      <c r="AH3580" s="1">
        <v>0</v>
      </c>
      <c r="AI3580" s="1">
        <v>1610</v>
      </c>
      <c r="AJ3580" s="1" t="s">
        <v>16113</v>
      </c>
      <c r="AK3580" s="1" t="s">
        <v>16114</v>
      </c>
      <c r="AL3580" s="1" t="s">
        <v>16115</v>
      </c>
      <c r="AM3580" s="1" t="s">
        <v>12</v>
      </c>
      <c r="AN3580" s="1" t="s">
        <v>23097</v>
      </c>
      <c r="AO3580" s="1" t="s">
        <v>86</v>
      </c>
      <c r="AP3580" s="1" t="s">
        <v>57</v>
      </c>
      <c r="AQ3580" s="1" t="s">
        <v>14</v>
      </c>
      <c r="AR3580" s="1" t="s">
        <v>19</v>
      </c>
      <c r="AS3580" s="1" t="s">
        <v>23090</v>
      </c>
      <c r="AT3580" s="1" t="s">
        <v>101</v>
      </c>
    </row>
    <row r="3581" spans="1:46" x14ac:dyDescent="0.25">
      <c r="A3581" s="1" t="s">
        <v>22235</v>
      </c>
      <c r="B3581" s="2" t="s">
        <v>23076</v>
      </c>
      <c r="C3581" s="2" t="s">
        <v>23107</v>
      </c>
      <c r="D3581" s="1">
        <v>0</v>
      </c>
      <c r="E3581" s="1">
        <v>0</v>
      </c>
      <c r="F3581" s="1">
        <v>1</v>
      </c>
      <c r="G3581" s="1">
        <v>1</v>
      </c>
      <c r="H3581" s="6">
        <v>1</v>
      </c>
      <c r="I3581">
        <v>1</v>
      </c>
      <c r="J3581" s="1">
        <v>37</v>
      </c>
      <c r="K3581" s="1">
        <v>0</v>
      </c>
      <c r="L3581" s="1">
        <v>682</v>
      </c>
      <c r="M3581" s="6">
        <v>0.06</v>
      </c>
      <c r="N3581" s="4">
        <v>12000</v>
      </c>
      <c r="O3581" s="4">
        <v>1000</v>
      </c>
      <c r="P3581" s="4">
        <v>200</v>
      </c>
      <c r="Q3581" s="3">
        <v>0.28999999999999998</v>
      </c>
      <c r="R3581" s="1">
        <v>18</v>
      </c>
      <c r="S3581" s="1">
        <v>200</v>
      </c>
      <c r="T3581" s="1">
        <v>30</v>
      </c>
      <c r="U3581" s="1">
        <v>0</v>
      </c>
      <c r="V3581" s="1">
        <v>12</v>
      </c>
      <c r="W3581" s="1">
        <v>1</v>
      </c>
      <c r="X3581" s="1">
        <v>1</v>
      </c>
      <c r="Y3581" s="1">
        <v>1</v>
      </c>
      <c r="Z3581" s="1">
        <v>0</v>
      </c>
      <c r="AA3581" s="1">
        <v>1</v>
      </c>
      <c r="AB3581" s="1">
        <v>1</v>
      </c>
      <c r="AC3581" s="1">
        <v>0</v>
      </c>
      <c r="AD3581" s="1">
        <v>0</v>
      </c>
      <c r="AE3581" s="1">
        <v>0</v>
      </c>
      <c r="AF3581" s="1">
        <v>700</v>
      </c>
      <c r="AG3581" s="1">
        <v>0</v>
      </c>
      <c r="AH3581" s="1">
        <v>200</v>
      </c>
      <c r="AI3581" s="1">
        <v>900</v>
      </c>
      <c r="AJ3581" s="1" t="s">
        <v>14774</v>
      </c>
      <c r="AK3581" s="1" t="s">
        <v>14775</v>
      </c>
      <c r="AL3581" s="1" t="s">
        <v>14776</v>
      </c>
      <c r="AM3581" s="1" t="s">
        <v>16</v>
      </c>
      <c r="AN3581" s="1" t="s">
        <v>23097</v>
      </c>
      <c r="AO3581" s="1" t="s">
        <v>364</v>
      </c>
      <c r="AP3581" s="1" t="s">
        <v>86</v>
      </c>
      <c r="AQ3581" s="1" t="s">
        <v>14</v>
      </c>
      <c r="AR3581" s="1" t="s">
        <v>19</v>
      </c>
      <c r="AS3581" s="1" t="s">
        <v>23091</v>
      </c>
      <c r="AT3581" s="1" t="s">
        <v>101</v>
      </c>
    </row>
    <row r="3582" spans="1:46" x14ac:dyDescent="0.25">
      <c r="A3582" s="1" t="s">
        <v>17457</v>
      </c>
      <c r="B3582" s="2" t="s">
        <v>23076</v>
      </c>
      <c r="C3582" s="2" t="s">
        <v>23107</v>
      </c>
      <c r="D3582" s="1">
        <v>0</v>
      </c>
      <c r="E3582" s="1">
        <v>2</v>
      </c>
      <c r="F3582" s="1">
        <v>2</v>
      </c>
      <c r="G3582" s="1">
        <v>4</v>
      </c>
      <c r="H3582" s="6">
        <v>0.5</v>
      </c>
      <c r="I3582">
        <v>0</v>
      </c>
      <c r="J3582" s="1">
        <v>37</v>
      </c>
      <c r="K3582" s="1">
        <v>0</v>
      </c>
      <c r="L3582" s="1">
        <v>633</v>
      </c>
      <c r="M3582" s="6">
        <v>0.25</v>
      </c>
      <c r="N3582" s="4">
        <v>2550</v>
      </c>
      <c r="O3582" s="4">
        <v>174</v>
      </c>
      <c r="P3582" s="4">
        <v>400</v>
      </c>
      <c r="Q3582" s="3">
        <v>0.3</v>
      </c>
      <c r="R3582" s="1">
        <v>24</v>
      </c>
      <c r="S3582" s="1">
        <v>400</v>
      </c>
      <c r="T3582" s="1">
        <v>43</v>
      </c>
      <c r="U3582" s="1">
        <v>1</v>
      </c>
      <c r="V3582" s="1">
        <v>12</v>
      </c>
      <c r="W3582" s="1">
        <v>0</v>
      </c>
      <c r="X3582" s="1">
        <v>0</v>
      </c>
      <c r="Y3582" s="1">
        <v>0</v>
      </c>
      <c r="Z3582" s="1">
        <v>2</v>
      </c>
      <c r="AA3582" s="1">
        <v>1</v>
      </c>
      <c r="AB3582" s="1">
        <v>0</v>
      </c>
      <c r="AC3582" s="1">
        <v>0</v>
      </c>
      <c r="AD3582" s="1">
        <v>0</v>
      </c>
      <c r="AE3582" s="1">
        <v>549</v>
      </c>
      <c r="AF3582" s="1">
        <v>0</v>
      </c>
      <c r="AG3582" s="1">
        <v>9</v>
      </c>
      <c r="AH3582" s="1">
        <v>0</v>
      </c>
      <c r="AI3582" s="1">
        <v>558</v>
      </c>
      <c r="AJ3582" s="1" t="s">
        <v>1431</v>
      </c>
      <c r="AK3582" s="1" t="s">
        <v>1432</v>
      </c>
      <c r="AL3582" s="1" t="s">
        <v>1433</v>
      </c>
      <c r="AM3582" s="1" t="s">
        <v>12</v>
      </c>
      <c r="AN3582" s="1" t="s">
        <v>23097</v>
      </c>
      <c r="AO3582" s="1" t="s">
        <v>86</v>
      </c>
      <c r="AP3582" s="1" t="s">
        <v>57</v>
      </c>
      <c r="AQ3582" s="1" t="s">
        <v>25</v>
      </c>
      <c r="AR3582" s="1" t="s">
        <v>30</v>
      </c>
      <c r="AS3582" s="1" t="s">
        <v>23091</v>
      </c>
      <c r="AT3582" s="1" t="s">
        <v>26</v>
      </c>
    </row>
    <row r="3583" spans="1:46" x14ac:dyDescent="0.25">
      <c r="A3583" s="1" t="s">
        <v>18198</v>
      </c>
      <c r="B3583" s="2" t="s">
        <v>23076</v>
      </c>
      <c r="C3583" s="2" t="s">
        <v>23108</v>
      </c>
      <c r="D3583" s="1">
        <v>0</v>
      </c>
      <c r="E3583" s="1">
        <v>0</v>
      </c>
      <c r="F3583" s="1">
        <v>1</v>
      </c>
      <c r="G3583" s="1">
        <v>1</v>
      </c>
      <c r="H3583" s="6">
        <v>1</v>
      </c>
      <c r="I3583">
        <v>0</v>
      </c>
      <c r="J3583" s="1">
        <v>33</v>
      </c>
      <c r="K3583" s="1">
        <v>1</v>
      </c>
      <c r="L3583" s="1">
        <v>763</v>
      </c>
      <c r="M3583" s="6">
        <v>7.0000000000000007E-2</v>
      </c>
      <c r="N3583" s="4">
        <v>1900</v>
      </c>
      <c r="O3583" s="4">
        <v>154</v>
      </c>
      <c r="P3583" s="4">
        <v>200</v>
      </c>
      <c r="Q3583" s="3">
        <v>0.35</v>
      </c>
      <c r="R3583" s="1">
        <v>24</v>
      </c>
      <c r="S3583" s="1">
        <v>200</v>
      </c>
      <c r="T3583" s="1">
        <v>30</v>
      </c>
      <c r="U3583" s="1">
        <v>1</v>
      </c>
      <c r="V3583" s="1">
        <v>12</v>
      </c>
      <c r="W3583" s="1">
        <v>1</v>
      </c>
      <c r="X3583" s="1">
        <v>0</v>
      </c>
      <c r="Y3583" s="1">
        <v>1</v>
      </c>
      <c r="Z3583" s="1">
        <v>0</v>
      </c>
      <c r="AA3583" s="1">
        <v>1</v>
      </c>
      <c r="AB3583" s="1">
        <v>0</v>
      </c>
      <c r="AC3583" s="1">
        <v>0</v>
      </c>
      <c r="AD3583" s="1">
        <v>0</v>
      </c>
      <c r="AE3583" s="1">
        <v>0</v>
      </c>
      <c r="AF3583" s="1">
        <v>0</v>
      </c>
      <c r="AG3583" s="1">
        <v>0</v>
      </c>
      <c r="AH3583" s="1">
        <v>0</v>
      </c>
      <c r="AI3583" s="1">
        <v>0</v>
      </c>
      <c r="AJ3583" s="1" t="s">
        <v>3654</v>
      </c>
      <c r="AK3583" s="1" t="s">
        <v>3655</v>
      </c>
      <c r="AL3583" s="1" t="s">
        <v>3656</v>
      </c>
      <c r="AM3583" s="1" t="s">
        <v>12</v>
      </c>
      <c r="AN3583" s="1" t="s">
        <v>23098</v>
      </c>
      <c r="AO3583" s="1" t="s">
        <v>86</v>
      </c>
      <c r="AP3583" s="1" t="s">
        <v>86</v>
      </c>
      <c r="AQ3583" s="1" t="s">
        <v>25</v>
      </c>
      <c r="AR3583" s="1" t="s">
        <v>19</v>
      </c>
      <c r="AS3583" s="1" t="s">
        <v>23091</v>
      </c>
      <c r="AT3583" s="1" t="s">
        <v>26</v>
      </c>
    </row>
    <row r="3584" spans="1:46" x14ac:dyDescent="0.25">
      <c r="A3584" s="1" t="s">
        <v>19446</v>
      </c>
      <c r="B3584" s="2" t="s">
        <v>23076</v>
      </c>
      <c r="C3584" s="2" t="s">
        <v>23108</v>
      </c>
      <c r="D3584" s="1">
        <v>1</v>
      </c>
      <c r="E3584" s="1">
        <v>0</v>
      </c>
      <c r="F3584" s="1">
        <v>1</v>
      </c>
      <c r="G3584" s="1">
        <v>2</v>
      </c>
      <c r="H3584" s="6">
        <v>0.5</v>
      </c>
      <c r="I3584">
        <v>1</v>
      </c>
      <c r="J3584" s="1">
        <v>33</v>
      </c>
      <c r="K3584" s="1">
        <v>1</v>
      </c>
      <c r="L3584" s="1">
        <v>790</v>
      </c>
      <c r="M3584" s="6">
        <v>0.41</v>
      </c>
      <c r="N3584" s="4">
        <v>2400</v>
      </c>
      <c r="O3584" s="4">
        <v>200</v>
      </c>
      <c r="P3584" s="4">
        <v>300</v>
      </c>
      <c r="Q3584" s="3">
        <v>0.3</v>
      </c>
      <c r="R3584" s="1">
        <v>6</v>
      </c>
      <c r="S3584" s="1">
        <v>300</v>
      </c>
      <c r="T3584" s="1">
        <v>35</v>
      </c>
      <c r="U3584" s="1">
        <v>1</v>
      </c>
      <c r="V3584" s="1">
        <v>12</v>
      </c>
      <c r="W3584" s="1">
        <v>0</v>
      </c>
      <c r="X3584" s="1">
        <v>1</v>
      </c>
      <c r="Y3584" s="1">
        <v>1</v>
      </c>
      <c r="Z3584" s="1">
        <v>0</v>
      </c>
      <c r="AA3584" s="1">
        <v>1</v>
      </c>
      <c r="AB3584" s="1">
        <v>1</v>
      </c>
      <c r="AC3584" s="1">
        <v>0</v>
      </c>
      <c r="AD3584" s="1">
        <v>0</v>
      </c>
      <c r="AE3584" s="1">
        <v>0</v>
      </c>
      <c r="AF3584" s="1">
        <v>400</v>
      </c>
      <c r="AG3584" s="1">
        <v>60</v>
      </c>
      <c r="AH3584" s="1">
        <v>100</v>
      </c>
      <c r="AI3584" s="1">
        <v>560</v>
      </c>
      <c r="AJ3584" s="1" t="s">
        <v>7215</v>
      </c>
      <c r="AK3584" s="1" t="s">
        <v>7216</v>
      </c>
      <c r="AL3584" s="1" t="s">
        <v>7217</v>
      </c>
      <c r="AM3584" s="1" t="s">
        <v>16</v>
      </c>
      <c r="AN3584" s="1" t="s">
        <v>23098</v>
      </c>
      <c r="AO3584" s="1" t="s">
        <v>86</v>
      </c>
      <c r="AP3584" s="1" t="s">
        <v>57</v>
      </c>
      <c r="AQ3584" s="1" t="s">
        <v>14</v>
      </c>
      <c r="AR3584" s="1" t="s">
        <v>19</v>
      </c>
      <c r="AS3584" s="1" t="s">
        <v>23091</v>
      </c>
      <c r="AT3584" s="1" t="s">
        <v>101</v>
      </c>
    </row>
    <row r="3585" spans="1:46" x14ac:dyDescent="0.25">
      <c r="A3585" s="1" t="s">
        <v>22286</v>
      </c>
      <c r="B3585" s="2" t="s">
        <v>23076</v>
      </c>
      <c r="C3585" s="2" t="s">
        <v>23108</v>
      </c>
      <c r="D3585" s="1">
        <v>0</v>
      </c>
      <c r="E3585" s="1">
        <v>3</v>
      </c>
      <c r="F3585" s="1">
        <v>3</v>
      </c>
      <c r="G3585" s="1">
        <v>6</v>
      </c>
      <c r="H3585" s="6">
        <v>0.5</v>
      </c>
      <c r="I3585">
        <v>1</v>
      </c>
      <c r="J3585" s="1">
        <v>38</v>
      </c>
      <c r="K3585" s="1">
        <v>1</v>
      </c>
      <c r="L3585" s="1">
        <v>515</v>
      </c>
      <c r="M3585" s="6">
        <v>0.4</v>
      </c>
      <c r="N3585" s="4">
        <v>1400</v>
      </c>
      <c r="O3585" s="4">
        <v>110</v>
      </c>
      <c r="P3585" s="4">
        <v>400</v>
      </c>
      <c r="Q3585" s="3">
        <v>0.28000000000000003</v>
      </c>
      <c r="R3585" s="1">
        <v>24</v>
      </c>
      <c r="S3585" s="1">
        <v>400</v>
      </c>
      <c r="T3585" s="1">
        <v>47</v>
      </c>
      <c r="U3585" s="1">
        <v>1</v>
      </c>
      <c r="V3585" s="1">
        <v>12</v>
      </c>
      <c r="W3585" s="1">
        <v>0</v>
      </c>
      <c r="X3585" s="1">
        <v>0</v>
      </c>
      <c r="Y3585" s="1">
        <v>1</v>
      </c>
      <c r="Z3585" s="1">
        <v>0</v>
      </c>
      <c r="AA3585" s="1">
        <v>1</v>
      </c>
      <c r="AB3585" s="1">
        <v>1</v>
      </c>
      <c r="AC3585" s="1">
        <v>0</v>
      </c>
      <c r="AD3585" s="1">
        <v>0</v>
      </c>
      <c r="AE3585" s="1">
        <v>441</v>
      </c>
      <c r="AF3585" s="1">
        <v>113</v>
      </c>
      <c r="AG3585" s="1">
        <v>0</v>
      </c>
      <c r="AH3585" s="1">
        <v>0</v>
      </c>
      <c r="AI3585" s="1">
        <v>554</v>
      </c>
      <c r="AJ3585" s="1" t="s">
        <v>14914</v>
      </c>
      <c r="AK3585" s="1" t="s">
        <v>14915</v>
      </c>
      <c r="AL3585" s="1" t="s">
        <v>14916</v>
      </c>
      <c r="AM3585" s="1" t="s">
        <v>16</v>
      </c>
      <c r="AN3585" s="1" t="s">
        <v>23098</v>
      </c>
      <c r="AO3585" s="1" t="s">
        <v>86</v>
      </c>
      <c r="AP3585" s="1" t="s">
        <v>57</v>
      </c>
      <c r="AQ3585" s="1" t="s">
        <v>25</v>
      </c>
      <c r="AR3585" s="1" t="s">
        <v>19</v>
      </c>
      <c r="AS3585" s="1" t="s">
        <v>23091</v>
      </c>
      <c r="AT3585" s="1" t="s">
        <v>101</v>
      </c>
    </row>
    <row r="3586" spans="1:46" x14ac:dyDescent="0.25">
      <c r="A3586" s="1" t="s">
        <v>22505</v>
      </c>
      <c r="B3586" s="2" t="s">
        <v>23073</v>
      </c>
      <c r="C3586" s="2" t="s">
        <v>23103</v>
      </c>
      <c r="D3586" s="1">
        <v>1</v>
      </c>
      <c r="E3586" s="1">
        <v>1</v>
      </c>
      <c r="F3586" s="1">
        <v>2</v>
      </c>
      <c r="G3586" s="1">
        <v>4</v>
      </c>
      <c r="H3586" s="6">
        <v>0.5</v>
      </c>
      <c r="I3586">
        <v>0</v>
      </c>
      <c r="J3586" s="1">
        <v>32</v>
      </c>
      <c r="K3586" s="1">
        <v>0</v>
      </c>
      <c r="L3586" s="1">
        <v>506</v>
      </c>
      <c r="M3586" s="6">
        <v>0</v>
      </c>
      <c r="N3586" s="4">
        <v>2100</v>
      </c>
      <c r="O3586" s="4">
        <v>150</v>
      </c>
      <c r="P3586" s="4">
        <v>200</v>
      </c>
      <c r="Q3586" s="3">
        <v>0.42</v>
      </c>
      <c r="R3586" s="1">
        <v>12</v>
      </c>
      <c r="S3586" s="1">
        <v>200</v>
      </c>
      <c r="T3586" s="1">
        <v>8</v>
      </c>
      <c r="U3586" s="1">
        <v>0</v>
      </c>
      <c r="V3586" s="1">
        <v>12</v>
      </c>
      <c r="W3586" s="1">
        <v>0</v>
      </c>
      <c r="X3586" s="1">
        <v>0</v>
      </c>
      <c r="Y3586" s="1">
        <v>1</v>
      </c>
      <c r="Z3586" s="1">
        <v>0</v>
      </c>
      <c r="AA3586" s="1">
        <v>1</v>
      </c>
      <c r="AB3586" s="1">
        <v>0</v>
      </c>
      <c r="AC3586" s="1">
        <v>0</v>
      </c>
      <c r="AD3586" s="1">
        <v>0</v>
      </c>
      <c r="AE3586" s="1">
        <v>1082</v>
      </c>
      <c r="AF3586" s="1">
        <v>602</v>
      </c>
      <c r="AG3586" s="1">
        <v>0</v>
      </c>
      <c r="AH3586" s="1">
        <v>450</v>
      </c>
      <c r="AI3586" s="1">
        <v>2134</v>
      </c>
      <c r="AJ3586" s="1" t="s">
        <v>28</v>
      </c>
      <c r="AK3586" s="1" t="s">
        <v>15499</v>
      </c>
      <c r="AL3586" s="1" t="s">
        <v>11</v>
      </c>
      <c r="AM3586" s="1" t="s">
        <v>12</v>
      </c>
      <c r="AN3586" s="1" t="s">
        <v>23097</v>
      </c>
      <c r="AO3586" s="1" t="s">
        <v>364</v>
      </c>
      <c r="AP3586" s="1" t="s">
        <v>57</v>
      </c>
      <c r="AQ3586" s="1" t="s">
        <v>25</v>
      </c>
      <c r="AR3586" s="1" t="s">
        <v>19</v>
      </c>
      <c r="AS3586" s="1" t="s">
        <v>23091</v>
      </c>
      <c r="AT3586" s="1" t="s">
        <v>26</v>
      </c>
    </row>
    <row r="3587" spans="1:46" x14ac:dyDescent="0.25">
      <c r="A3587" s="1" t="s">
        <v>17027</v>
      </c>
      <c r="B3587" s="2" t="s">
        <v>23073</v>
      </c>
      <c r="C3587" s="2" t="s">
        <v>23103</v>
      </c>
      <c r="D3587" s="1">
        <v>4</v>
      </c>
      <c r="E3587" s="1">
        <v>2</v>
      </c>
      <c r="F3587" s="1">
        <v>2</v>
      </c>
      <c r="G3587" s="1">
        <v>8</v>
      </c>
      <c r="H3587" s="6">
        <v>0.25</v>
      </c>
      <c r="I3587">
        <v>0</v>
      </c>
      <c r="J3587" s="1">
        <v>39</v>
      </c>
      <c r="K3587" s="1">
        <v>0</v>
      </c>
      <c r="L3587" s="1">
        <v>670</v>
      </c>
      <c r="M3587" s="6">
        <v>0</v>
      </c>
      <c r="N3587" s="4">
        <v>3000</v>
      </c>
      <c r="O3587" s="4">
        <v>250</v>
      </c>
      <c r="P3587" s="4">
        <v>200</v>
      </c>
      <c r="Q3587" s="3">
        <v>0.36</v>
      </c>
      <c r="R3587" s="1">
        <v>12</v>
      </c>
      <c r="S3587" s="1">
        <v>200</v>
      </c>
      <c r="T3587" s="1">
        <v>9</v>
      </c>
      <c r="U3587" s="1">
        <v>0</v>
      </c>
      <c r="V3587" s="1">
        <v>12</v>
      </c>
      <c r="W3587" s="1">
        <v>1</v>
      </c>
      <c r="X3587" s="1">
        <v>1</v>
      </c>
      <c r="Y3587" s="1">
        <v>0</v>
      </c>
      <c r="Z3587" s="1">
        <v>2</v>
      </c>
      <c r="AA3587" s="1">
        <v>0</v>
      </c>
      <c r="AB3587" s="1">
        <v>0</v>
      </c>
      <c r="AC3587" s="1">
        <v>0</v>
      </c>
      <c r="AD3587" s="1">
        <v>0</v>
      </c>
      <c r="AE3587" s="1">
        <v>0</v>
      </c>
      <c r="AF3587" s="1">
        <v>560</v>
      </c>
      <c r="AG3587" s="1">
        <v>0</v>
      </c>
      <c r="AH3587" s="1">
        <v>950</v>
      </c>
      <c r="AI3587" s="1">
        <v>1510</v>
      </c>
      <c r="AJ3587" s="1" t="s">
        <v>53</v>
      </c>
      <c r="AK3587" s="1" t="s">
        <v>54</v>
      </c>
      <c r="AL3587" s="1" t="s">
        <v>11</v>
      </c>
      <c r="AM3587" s="1" t="s">
        <v>12</v>
      </c>
      <c r="AN3587" s="1" t="s">
        <v>23097</v>
      </c>
      <c r="AO3587" s="1" t="s">
        <v>364</v>
      </c>
      <c r="AP3587" s="1" t="s">
        <v>86</v>
      </c>
      <c r="AQ3587" s="1" t="s">
        <v>14</v>
      </c>
      <c r="AR3587" s="1" t="s">
        <v>30</v>
      </c>
      <c r="AS3587" s="1" t="s">
        <v>23090</v>
      </c>
      <c r="AT3587" s="1" t="s">
        <v>26</v>
      </c>
    </row>
    <row r="3588" spans="1:46" x14ac:dyDescent="0.25">
      <c r="A3588" s="1" t="s">
        <v>22506</v>
      </c>
      <c r="B3588" s="2" t="s">
        <v>23073</v>
      </c>
      <c r="C3588" s="2" t="s">
        <v>23103</v>
      </c>
      <c r="D3588" s="1">
        <v>1</v>
      </c>
      <c r="E3588" s="1">
        <v>0</v>
      </c>
      <c r="F3588" s="1">
        <v>2</v>
      </c>
      <c r="G3588" s="1">
        <v>3</v>
      </c>
      <c r="H3588" s="6">
        <v>0.66666666666666663</v>
      </c>
      <c r="I3588">
        <v>0</v>
      </c>
      <c r="J3588" s="1">
        <v>39</v>
      </c>
      <c r="K3588" s="1">
        <v>1</v>
      </c>
      <c r="L3588" s="1">
        <v>300</v>
      </c>
      <c r="M3588" s="6">
        <v>0</v>
      </c>
      <c r="N3588" s="4">
        <v>2300</v>
      </c>
      <c r="O3588" s="4">
        <v>185</v>
      </c>
      <c r="P3588" s="4">
        <v>400</v>
      </c>
      <c r="Q3588" s="3">
        <v>0.38</v>
      </c>
      <c r="R3588" s="1">
        <v>24</v>
      </c>
      <c r="S3588" s="1">
        <v>400</v>
      </c>
      <c r="T3588" s="1">
        <v>8</v>
      </c>
      <c r="U3588" s="1">
        <v>0</v>
      </c>
      <c r="V3588" s="1">
        <v>12</v>
      </c>
      <c r="W3588" s="1">
        <v>0</v>
      </c>
      <c r="X3588" s="1">
        <v>0</v>
      </c>
      <c r="Y3588" s="1">
        <v>1</v>
      </c>
      <c r="Z3588" s="1">
        <v>2</v>
      </c>
      <c r="AA3588" s="1">
        <v>0</v>
      </c>
      <c r="AB3588" s="1">
        <v>0</v>
      </c>
      <c r="AC3588" s="1">
        <v>0</v>
      </c>
      <c r="AD3588" s="1">
        <v>0</v>
      </c>
      <c r="AE3588" s="1">
        <v>600</v>
      </c>
      <c r="AF3588" s="1">
        <v>0</v>
      </c>
      <c r="AG3588" s="1">
        <v>0</v>
      </c>
      <c r="AH3588" s="1">
        <v>0</v>
      </c>
      <c r="AI3588" s="1">
        <v>600</v>
      </c>
      <c r="AJ3588" s="1" t="s">
        <v>15500</v>
      </c>
      <c r="AK3588" s="1" t="s">
        <v>15501</v>
      </c>
      <c r="AL3588" s="1" t="s">
        <v>11</v>
      </c>
      <c r="AM3588" s="1" t="s">
        <v>12</v>
      </c>
      <c r="AN3588" s="1" t="s">
        <v>23098</v>
      </c>
      <c r="AO3588" s="1" t="s">
        <v>364</v>
      </c>
      <c r="AP3588" s="1" t="s">
        <v>57</v>
      </c>
      <c r="AQ3588" s="1" t="s">
        <v>25</v>
      </c>
      <c r="AR3588" s="1" t="s">
        <v>19</v>
      </c>
      <c r="AS3588" s="1" t="s">
        <v>23090</v>
      </c>
      <c r="AT3588" s="1" t="s">
        <v>26</v>
      </c>
    </row>
    <row r="3589" spans="1:46" x14ac:dyDescent="0.25">
      <c r="A3589" s="1" t="s">
        <v>21348</v>
      </c>
      <c r="B3589" s="2" t="s">
        <v>23073</v>
      </c>
      <c r="C3589" s="2" t="s">
        <v>23104</v>
      </c>
      <c r="D3589" s="1">
        <v>1</v>
      </c>
      <c r="E3589" s="1">
        <v>6</v>
      </c>
      <c r="F3589" s="1">
        <v>2</v>
      </c>
      <c r="G3589" s="1">
        <v>9</v>
      </c>
      <c r="H3589" s="6">
        <v>0.22222222222222221</v>
      </c>
      <c r="I3589">
        <v>0</v>
      </c>
      <c r="J3589" s="1">
        <v>34</v>
      </c>
      <c r="K3589" s="1">
        <v>0</v>
      </c>
      <c r="L3589" s="1">
        <v>613</v>
      </c>
      <c r="M3589" s="6">
        <v>0.28000000000000003</v>
      </c>
      <c r="N3589" s="4">
        <v>2500</v>
      </c>
      <c r="O3589" s="4">
        <v>200</v>
      </c>
      <c r="P3589" s="4">
        <v>500</v>
      </c>
      <c r="Q3589" s="3">
        <v>0.33</v>
      </c>
      <c r="R3589" s="1">
        <v>36</v>
      </c>
      <c r="S3589" s="1">
        <v>500</v>
      </c>
      <c r="T3589" s="1">
        <v>23</v>
      </c>
      <c r="U3589" s="1">
        <v>0</v>
      </c>
      <c r="V3589" s="1">
        <v>12</v>
      </c>
      <c r="W3589" s="1">
        <v>0</v>
      </c>
      <c r="X3589" s="1">
        <v>0</v>
      </c>
      <c r="Y3589" s="1">
        <v>0</v>
      </c>
      <c r="Z3589" s="1">
        <v>5</v>
      </c>
      <c r="AA3589" s="1">
        <v>0</v>
      </c>
      <c r="AB3589" s="1">
        <v>0</v>
      </c>
      <c r="AC3589" s="1">
        <v>160</v>
      </c>
      <c r="AD3589" s="1">
        <v>0</v>
      </c>
      <c r="AE3589" s="1">
        <v>630</v>
      </c>
      <c r="AF3589" s="1">
        <v>0</v>
      </c>
      <c r="AG3589" s="1">
        <v>190</v>
      </c>
      <c r="AH3589" s="1">
        <v>0</v>
      </c>
      <c r="AI3589" s="1">
        <v>980</v>
      </c>
      <c r="AJ3589" s="1" t="s">
        <v>12409</v>
      </c>
      <c r="AK3589" s="1" t="s">
        <v>12410</v>
      </c>
      <c r="AL3589" s="1" t="s">
        <v>12411</v>
      </c>
      <c r="AM3589" s="1" t="s">
        <v>12</v>
      </c>
      <c r="AN3589" s="1" t="s">
        <v>23097</v>
      </c>
      <c r="AO3589" s="1" t="s">
        <v>364</v>
      </c>
      <c r="AP3589" s="1" t="s">
        <v>57</v>
      </c>
      <c r="AQ3589" s="1" t="s">
        <v>25</v>
      </c>
      <c r="AR3589" s="1" t="s">
        <v>30</v>
      </c>
      <c r="AS3589" s="1" t="s">
        <v>23090</v>
      </c>
      <c r="AT3589" s="1" t="s">
        <v>26</v>
      </c>
    </row>
    <row r="3590" spans="1:46" x14ac:dyDescent="0.25">
      <c r="A3590" s="1" t="s">
        <v>19704</v>
      </c>
      <c r="B3590" s="2" t="s">
        <v>23073</v>
      </c>
      <c r="C3590" s="2" t="s">
        <v>23104</v>
      </c>
      <c r="D3590" s="1">
        <v>1</v>
      </c>
      <c r="E3590" s="1">
        <v>2</v>
      </c>
      <c r="F3590" s="1">
        <v>2</v>
      </c>
      <c r="G3590" s="1">
        <v>5</v>
      </c>
      <c r="H3590" s="6">
        <v>0.4</v>
      </c>
      <c r="I3590">
        <v>0</v>
      </c>
      <c r="J3590" s="1">
        <v>30</v>
      </c>
      <c r="K3590" s="1">
        <v>1</v>
      </c>
      <c r="L3590" s="1">
        <v>641</v>
      </c>
      <c r="M3590" s="6">
        <v>0.39</v>
      </c>
      <c r="N3590" s="4">
        <v>1680</v>
      </c>
      <c r="O3590" s="4">
        <v>140</v>
      </c>
      <c r="P3590" s="4">
        <v>200</v>
      </c>
      <c r="Q3590" s="3">
        <v>0.28999999999999998</v>
      </c>
      <c r="R3590" s="1">
        <v>36</v>
      </c>
      <c r="S3590" s="1">
        <v>200</v>
      </c>
      <c r="T3590" s="1">
        <v>15</v>
      </c>
      <c r="U3590" s="1">
        <v>1</v>
      </c>
      <c r="V3590" s="1">
        <v>12</v>
      </c>
      <c r="W3590" s="1">
        <v>0</v>
      </c>
      <c r="X3590" s="1">
        <v>1</v>
      </c>
      <c r="Y3590" s="1">
        <v>1</v>
      </c>
      <c r="Z3590" s="1">
        <v>0</v>
      </c>
      <c r="AA3590" s="1">
        <v>1</v>
      </c>
      <c r="AB3590" s="1">
        <v>0</v>
      </c>
      <c r="AC3590" s="1">
        <v>0</v>
      </c>
      <c r="AD3590" s="1">
        <v>0</v>
      </c>
      <c r="AE3590" s="1">
        <v>272</v>
      </c>
      <c r="AF3590" s="1">
        <v>380</v>
      </c>
      <c r="AG3590" s="1">
        <v>10</v>
      </c>
      <c r="AH3590" s="1">
        <v>276</v>
      </c>
      <c r="AI3590" s="1">
        <v>938</v>
      </c>
      <c r="AJ3590" s="1" t="s">
        <v>7930</v>
      </c>
      <c r="AK3590" s="1" t="s">
        <v>7931</v>
      </c>
      <c r="AL3590" s="1" t="s">
        <v>7932</v>
      </c>
      <c r="AM3590" s="1" t="s">
        <v>12</v>
      </c>
      <c r="AN3590" s="1" t="s">
        <v>23098</v>
      </c>
      <c r="AO3590" s="1" t="s">
        <v>86</v>
      </c>
      <c r="AP3590" s="1" t="s">
        <v>57</v>
      </c>
      <c r="AQ3590" s="1" t="s">
        <v>14</v>
      </c>
      <c r="AR3590" s="1" t="s">
        <v>19</v>
      </c>
      <c r="AS3590" s="1" t="s">
        <v>23091</v>
      </c>
      <c r="AT3590" s="1" t="s">
        <v>26</v>
      </c>
    </row>
    <row r="3591" spans="1:46" x14ac:dyDescent="0.25">
      <c r="A3591" s="1" t="s">
        <v>21979</v>
      </c>
      <c r="B3591" s="2" t="s">
        <v>23073</v>
      </c>
      <c r="C3591" s="2" t="s">
        <v>23105</v>
      </c>
      <c r="D3591" s="1">
        <v>0</v>
      </c>
      <c r="E3591" s="1">
        <v>0</v>
      </c>
      <c r="F3591" s="1">
        <v>1</v>
      </c>
      <c r="G3591" s="1">
        <v>1</v>
      </c>
      <c r="H3591" s="6">
        <v>1</v>
      </c>
      <c r="I3591">
        <v>1</v>
      </c>
      <c r="J3591" s="1">
        <v>34</v>
      </c>
      <c r="K3591" s="1">
        <v>1</v>
      </c>
      <c r="L3591" s="1">
        <v>820</v>
      </c>
      <c r="M3591" s="6">
        <v>0.11</v>
      </c>
      <c r="N3591" s="4">
        <v>3000</v>
      </c>
      <c r="O3591" s="4">
        <v>200</v>
      </c>
      <c r="P3591" s="4">
        <v>250</v>
      </c>
      <c r="Q3591" s="3">
        <v>0.2</v>
      </c>
      <c r="R3591" s="1">
        <v>12</v>
      </c>
      <c r="S3591" s="1">
        <v>250</v>
      </c>
      <c r="T3591" s="1">
        <v>6</v>
      </c>
      <c r="U3591" s="1">
        <v>1</v>
      </c>
      <c r="V3591" s="1">
        <v>12</v>
      </c>
      <c r="W3591" s="1">
        <v>1</v>
      </c>
      <c r="X3591" s="1">
        <v>1</v>
      </c>
      <c r="Y3591" s="1">
        <v>1</v>
      </c>
      <c r="Z3591" s="1">
        <v>3</v>
      </c>
      <c r="AA3591" s="1">
        <v>0</v>
      </c>
      <c r="AB3591" s="1">
        <v>1</v>
      </c>
      <c r="AC3591" s="1">
        <v>0</v>
      </c>
      <c r="AD3591" s="1">
        <v>0</v>
      </c>
      <c r="AE3591" s="1">
        <v>0</v>
      </c>
      <c r="AF3591" s="1">
        <v>0</v>
      </c>
      <c r="AG3591" s="1">
        <v>0</v>
      </c>
      <c r="AH3591" s="1">
        <v>0</v>
      </c>
      <c r="AI3591" s="1">
        <v>0</v>
      </c>
      <c r="AJ3591" s="1" t="s">
        <v>7091</v>
      </c>
      <c r="AK3591" s="1" t="s">
        <v>14081</v>
      </c>
      <c r="AL3591" s="1" t="s">
        <v>14082</v>
      </c>
      <c r="AM3591" s="1" t="s">
        <v>16</v>
      </c>
      <c r="AN3591" s="1" t="s">
        <v>23098</v>
      </c>
      <c r="AO3591" s="1" t="s">
        <v>86</v>
      </c>
      <c r="AP3591" s="1" t="s">
        <v>86</v>
      </c>
      <c r="AQ3591" s="1" t="s">
        <v>14</v>
      </c>
      <c r="AR3591" s="1" t="s">
        <v>19</v>
      </c>
      <c r="AS3591" s="1" t="s">
        <v>23090</v>
      </c>
      <c r="AT3591" s="1" t="s">
        <v>101</v>
      </c>
    </row>
    <row r="3592" spans="1:46" x14ac:dyDescent="0.25">
      <c r="A3592" s="1" t="s">
        <v>17108</v>
      </c>
      <c r="B3592" s="2" t="s">
        <v>23073</v>
      </c>
      <c r="C3592" s="2" t="s">
        <v>23105</v>
      </c>
      <c r="D3592" s="1">
        <v>0</v>
      </c>
      <c r="E3592" s="1">
        <v>0</v>
      </c>
      <c r="F3592" s="1">
        <v>2</v>
      </c>
      <c r="G3592" s="1">
        <v>2</v>
      </c>
      <c r="H3592" s="6">
        <v>1</v>
      </c>
      <c r="I3592">
        <v>0</v>
      </c>
      <c r="J3592" s="1">
        <v>43</v>
      </c>
      <c r="K3592" s="1">
        <v>0</v>
      </c>
      <c r="L3592" s="1">
        <v>596</v>
      </c>
      <c r="M3592" s="6">
        <v>0.41</v>
      </c>
      <c r="N3592" s="4">
        <v>5000</v>
      </c>
      <c r="O3592" s="4">
        <v>350</v>
      </c>
      <c r="P3592" s="4">
        <v>200</v>
      </c>
      <c r="Q3592" s="3">
        <v>0.35</v>
      </c>
      <c r="R3592" s="1">
        <v>24</v>
      </c>
      <c r="S3592" s="1">
        <v>200</v>
      </c>
      <c r="T3592" s="1">
        <v>14</v>
      </c>
      <c r="U3592" s="1">
        <v>0</v>
      </c>
      <c r="V3592" s="1">
        <v>12</v>
      </c>
      <c r="W3592" s="1">
        <v>1</v>
      </c>
      <c r="X3592" s="1">
        <v>0</v>
      </c>
      <c r="Y3592" s="1">
        <v>0</v>
      </c>
      <c r="Z3592" s="1">
        <v>2</v>
      </c>
      <c r="AA3592" s="1">
        <v>0</v>
      </c>
      <c r="AB3592" s="1">
        <v>0</v>
      </c>
      <c r="AC3592" s="1">
        <v>763</v>
      </c>
      <c r="AD3592" s="1">
        <v>594</v>
      </c>
      <c r="AE3592" s="1">
        <v>0</v>
      </c>
      <c r="AF3592" s="1">
        <v>0</v>
      </c>
      <c r="AG3592" s="1">
        <v>100</v>
      </c>
      <c r="AH3592" s="1">
        <v>500</v>
      </c>
      <c r="AI3592" s="1">
        <v>1957</v>
      </c>
      <c r="AJ3592" s="1" t="s">
        <v>294</v>
      </c>
      <c r="AK3592" s="1" t="s">
        <v>295</v>
      </c>
      <c r="AL3592" s="1" t="s">
        <v>296</v>
      </c>
      <c r="AM3592" s="1" t="s">
        <v>12</v>
      </c>
      <c r="AN3592" s="1" t="s">
        <v>23097</v>
      </c>
      <c r="AO3592" s="1" t="s">
        <v>364</v>
      </c>
      <c r="AP3592" s="1" t="s">
        <v>86</v>
      </c>
      <c r="AQ3592" s="1" t="s">
        <v>25</v>
      </c>
      <c r="AR3592" s="1" t="s">
        <v>30</v>
      </c>
      <c r="AS3592" s="1" t="s">
        <v>23090</v>
      </c>
      <c r="AT3592" s="1" t="s">
        <v>26</v>
      </c>
    </row>
    <row r="3593" spans="1:46" x14ac:dyDescent="0.25">
      <c r="A3593" s="1" t="s">
        <v>22017</v>
      </c>
      <c r="B3593" s="2" t="s">
        <v>23073</v>
      </c>
      <c r="C3593" s="2" t="s">
        <v>23105</v>
      </c>
      <c r="D3593" s="1">
        <v>1</v>
      </c>
      <c r="E3593" s="1">
        <v>1</v>
      </c>
      <c r="F3593" s="1">
        <v>1</v>
      </c>
      <c r="G3593" s="1">
        <v>3</v>
      </c>
      <c r="H3593" s="6">
        <v>0.33333333333333331</v>
      </c>
      <c r="I3593">
        <v>0</v>
      </c>
      <c r="J3593" s="1">
        <v>45</v>
      </c>
      <c r="K3593" s="1">
        <v>0</v>
      </c>
      <c r="L3593" s="1">
        <v>646</v>
      </c>
      <c r="M3593" s="6">
        <v>0.55000000000000004</v>
      </c>
      <c r="N3593" s="4">
        <v>2650</v>
      </c>
      <c r="O3593" s="4">
        <v>220</v>
      </c>
      <c r="P3593" s="4">
        <v>200</v>
      </c>
      <c r="Q3593" s="3">
        <v>0.34</v>
      </c>
      <c r="R3593" s="1">
        <v>12</v>
      </c>
      <c r="S3593" s="1">
        <v>200</v>
      </c>
      <c r="T3593" s="1">
        <v>33</v>
      </c>
      <c r="U3593" s="1">
        <v>1</v>
      </c>
      <c r="V3593" s="1">
        <v>12</v>
      </c>
      <c r="W3593" s="1">
        <v>0</v>
      </c>
      <c r="X3593" s="1">
        <v>0</v>
      </c>
      <c r="Y3593" s="1">
        <v>0</v>
      </c>
      <c r="Z3593" s="1">
        <v>3</v>
      </c>
      <c r="AA3593" s="1">
        <v>1</v>
      </c>
      <c r="AB3593" s="1">
        <v>0</v>
      </c>
      <c r="AC3593" s="1">
        <v>270</v>
      </c>
      <c r="AD3593" s="1">
        <v>0</v>
      </c>
      <c r="AE3593" s="1">
        <v>0</v>
      </c>
      <c r="AF3593" s="1">
        <v>1008</v>
      </c>
      <c r="AG3593" s="1">
        <v>120</v>
      </c>
      <c r="AH3593" s="1">
        <v>600</v>
      </c>
      <c r="AI3593" s="1">
        <v>1998</v>
      </c>
      <c r="AJ3593" s="1" t="s">
        <v>14181</v>
      </c>
      <c r="AK3593" s="1" t="s">
        <v>14182</v>
      </c>
      <c r="AL3593" s="1" t="s">
        <v>14183</v>
      </c>
      <c r="AM3593" s="1" t="s">
        <v>12</v>
      </c>
      <c r="AN3593" s="1" t="s">
        <v>23097</v>
      </c>
      <c r="AO3593" s="1" t="s">
        <v>86</v>
      </c>
      <c r="AP3593" s="1" t="s">
        <v>57</v>
      </c>
      <c r="AQ3593" s="1" t="s">
        <v>25</v>
      </c>
      <c r="AR3593" s="1" t="s">
        <v>30</v>
      </c>
      <c r="AS3593" s="1" t="s">
        <v>23091</v>
      </c>
      <c r="AT3593" s="1" t="s">
        <v>26</v>
      </c>
    </row>
    <row r="3594" spans="1:46" x14ac:dyDescent="0.25">
      <c r="A3594" s="1" t="s">
        <v>17146</v>
      </c>
      <c r="B3594" s="2" t="s">
        <v>23073</v>
      </c>
      <c r="C3594" s="2" t="s">
        <v>23105</v>
      </c>
      <c r="D3594" s="1">
        <v>2</v>
      </c>
      <c r="E3594" s="1">
        <v>0</v>
      </c>
      <c r="F3594" s="1">
        <v>4</v>
      </c>
      <c r="G3594" s="1">
        <v>6</v>
      </c>
      <c r="H3594" s="6">
        <v>0.66666666666666663</v>
      </c>
      <c r="I3594">
        <v>0</v>
      </c>
      <c r="J3594" s="1">
        <v>37</v>
      </c>
      <c r="K3594" s="1">
        <v>1</v>
      </c>
      <c r="L3594" s="1">
        <v>769</v>
      </c>
      <c r="M3594" s="6">
        <v>0.09</v>
      </c>
      <c r="N3594" s="4">
        <v>5000</v>
      </c>
      <c r="O3594" s="4">
        <v>400</v>
      </c>
      <c r="P3594" s="4">
        <v>400</v>
      </c>
      <c r="Q3594" s="3">
        <v>0.3</v>
      </c>
      <c r="R3594" s="1">
        <v>24</v>
      </c>
      <c r="S3594" s="1">
        <v>400</v>
      </c>
      <c r="T3594" s="1">
        <v>9</v>
      </c>
      <c r="U3594" s="1">
        <v>0</v>
      </c>
      <c r="V3594" s="1">
        <v>12</v>
      </c>
      <c r="W3594" s="1">
        <v>1</v>
      </c>
      <c r="X3594" s="1">
        <v>1</v>
      </c>
      <c r="Y3594" s="1">
        <v>1</v>
      </c>
      <c r="Z3594" s="1">
        <v>3</v>
      </c>
      <c r="AA3594" s="1">
        <v>0</v>
      </c>
      <c r="AB3594" s="1">
        <v>0</v>
      </c>
      <c r="AC3594" s="1">
        <v>0</v>
      </c>
      <c r="AD3594" s="1">
        <v>116</v>
      </c>
      <c r="AE3594" s="1">
        <v>0</v>
      </c>
      <c r="AF3594" s="1">
        <v>0</v>
      </c>
      <c r="AG3594" s="1">
        <v>340</v>
      </c>
      <c r="AH3594" s="1">
        <v>0</v>
      </c>
      <c r="AI3594" s="1">
        <v>456</v>
      </c>
      <c r="AJ3594" s="1" t="s">
        <v>421</v>
      </c>
      <c r="AK3594" s="1" t="s">
        <v>422</v>
      </c>
      <c r="AL3594" s="1" t="s">
        <v>423</v>
      </c>
      <c r="AM3594" s="1" t="s">
        <v>12</v>
      </c>
      <c r="AN3594" s="1" t="s">
        <v>23098</v>
      </c>
      <c r="AO3594" s="1" t="s">
        <v>364</v>
      </c>
      <c r="AP3594" s="1" t="s">
        <v>86</v>
      </c>
      <c r="AQ3594" s="1" t="s">
        <v>14</v>
      </c>
      <c r="AR3594" s="1" t="s">
        <v>19</v>
      </c>
      <c r="AS3594" s="1" t="s">
        <v>23090</v>
      </c>
      <c r="AT3594" s="1" t="s">
        <v>26</v>
      </c>
    </row>
    <row r="3595" spans="1:46" x14ac:dyDescent="0.25">
      <c r="A3595" s="1" t="s">
        <v>18526</v>
      </c>
      <c r="B3595" s="2" t="s">
        <v>23073</v>
      </c>
      <c r="C3595" s="2" t="s">
        <v>23105</v>
      </c>
      <c r="D3595" s="1">
        <v>0</v>
      </c>
      <c r="E3595" s="1">
        <v>1</v>
      </c>
      <c r="F3595" s="1">
        <v>1</v>
      </c>
      <c r="G3595" s="1">
        <v>2</v>
      </c>
      <c r="H3595" s="6">
        <v>0.5</v>
      </c>
      <c r="I3595">
        <v>0</v>
      </c>
      <c r="J3595" s="1">
        <v>32</v>
      </c>
      <c r="K3595" s="1">
        <v>0</v>
      </c>
      <c r="L3595" s="1">
        <v>805</v>
      </c>
      <c r="M3595" s="6">
        <v>1.36</v>
      </c>
      <c r="N3595" s="4">
        <v>4000</v>
      </c>
      <c r="O3595" s="4">
        <v>320</v>
      </c>
      <c r="P3595" s="4">
        <v>1500</v>
      </c>
      <c r="Q3595" s="3">
        <v>0.3</v>
      </c>
      <c r="R3595" s="1">
        <v>24</v>
      </c>
      <c r="S3595" s="1">
        <v>1500</v>
      </c>
      <c r="T3595" s="1">
        <v>44</v>
      </c>
      <c r="U3595" s="1">
        <v>0</v>
      </c>
      <c r="V3595" s="1">
        <v>12</v>
      </c>
      <c r="W3595" s="1">
        <v>0</v>
      </c>
      <c r="X3595" s="1">
        <v>0</v>
      </c>
      <c r="Y3595" s="1">
        <v>1</v>
      </c>
      <c r="Z3595" s="1">
        <v>3</v>
      </c>
      <c r="AA3595" s="1">
        <v>0</v>
      </c>
      <c r="AB3595" s="1">
        <v>0</v>
      </c>
      <c r="AC3595" s="1">
        <v>8631</v>
      </c>
      <c r="AD3595" s="1">
        <v>0</v>
      </c>
      <c r="AE3595" s="1">
        <v>0</v>
      </c>
      <c r="AF3595" s="1">
        <v>0</v>
      </c>
      <c r="AG3595" s="1">
        <v>2000</v>
      </c>
      <c r="AH3595" s="1">
        <v>0</v>
      </c>
      <c r="AI3595" s="1">
        <v>10631</v>
      </c>
      <c r="AJ3595" s="1" t="s">
        <v>4594</v>
      </c>
      <c r="AK3595" s="1" t="s">
        <v>4595</v>
      </c>
      <c r="AL3595" s="1" t="s">
        <v>4596</v>
      </c>
      <c r="AM3595" s="1" t="s">
        <v>12</v>
      </c>
      <c r="AN3595" s="1" t="s">
        <v>23097</v>
      </c>
      <c r="AO3595" s="1" t="s">
        <v>364</v>
      </c>
      <c r="AP3595" s="1" t="s">
        <v>57</v>
      </c>
      <c r="AQ3595" s="1" t="s">
        <v>25</v>
      </c>
      <c r="AR3595" s="1" t="s">
        <v>19</v>
      </c>
      <c r="AS3595" s="1" t="s">
        <v>23090</v>
      </c>
      <c r="AT3595" s="1" t="s">
        <v>26</v>
      </c>
    </row>
    <row r="3596" spans="1:46" x14ac:dyDescent="0.25">
      <c r="A3596" s="1" t="s">
        <v>22065</v>
      </c>
      <c r="B3596" s="2" t="s">
        <v>23073</v>
      </c>
      <c r="C3596" s="2" t="s">
        <v>23106</v>
      </c>
      <c r="D3596" s="1">
        <v>1</v>
      </c>
      <c r="E3596" s="1">
        <v>0</v>
      </c>
      <c r="F3596" s="1">
        <v>3</v>
      </c>
      <c r="G3596" s="1">
        <v>4</v>
      </c>
      <c r="H3596" s="6">
        <v>0.75</v>
      </c>
      <c r="I3596">
        <v>1</v>
      </c>
      <c r="J3596" s="1">
        <v>38</v>
      </c>
      <c r="K3596" s="1">
        <v>0</v>
      </c>
      <c r="L3596" s="1">
        <v>700</v>
      </c>
      <c r="M3596" s="6">
        <v>0.08</v>
      </c>
      <c r="N3596" s="4">
        <v>2500</v>
      </c>
      <c r="O3596" s="4">
        <v>195</v>
      </c>
      <c r="P3596" s="4">
        <v>100</v>
      </c>
      <c r="Q3596" s="3">
        <v>0.25</v>
      </c>
      <c r="R3596" s="1">
        <v>6</v>
      </c>
      <c r="S3596" s="1">
        <v>100</v>
      </c>
      <c r="T3596" s="1">
        <v>7</v>
      </c>
      <c r="U3596" s="1">
        <v>1</v>
      </c>
      <c r="V3596" s="1">
        <v>12</v>
      </c>
      <c r="W3596" s="1">
        <v>0</v>
      </c>
      <c r="X3596" s="1">
        <v>0</v>
      </c>
      <c r="Y3596" s="1">
        <v>1</v>
      </c>
      <c r="Z3596" s="1">
        <v>0</v>
      </c>
      <c r="AA3596" s="1">
        <v>1</v>
      </c>
      <c r="AB3596" s="1">
        <v>1</v>
      </c>
      <c r="AC3596" s="1">
        <v>0</v>
      </c>
      <c r="AD3596" s="1">
        <v>0</v>
      </c>
      <c r="AE3596" s="1">
        <v>0</v>
      </c>
      <c r="AF3596" s="1">
        <v>0</v>
      </c>
      <c r="AG3596" s="1">
        <v>0</v>
      </c>
      <c r="AH3596" s="1">
        <v>0</v>
      </c>
      <c r="AI3596" s="1">
        <v>0</v>
      </c>
      <c r="AJ3596" s="1" t="s">
        <v>14293</v>
      </c>
      <c r="AK3596" s="1" t="s">
        <v>14294</v>
      </c>
      <c r="AL3596" s="1" t="s">
        <v>14295</v>
      </c>
      <c r="AM3596" s="1" t="s">
        <v>16</v>
      </c>
      <c r="AN3596" s="1" t="s">
        <v>23097</v>
      </c>
      <c r="AO3596" s="1" t="s">
        <v>86</v>
      </c>
      <c r="AP3596" s="1" t="s">
        <v>57</v>
      </c>
      <c r="AQ3596" s="1" t="s">
        <v>25</v>
      </c>
      <c r="AR3596" s="1" t="s">
        <v>19</v>
      </c>
      <c r="AS3596" s="1" t="s">
        <v>23091</v>
      </c>
      <c r="AT3596" s="1" t="s">
        <v>101</v>
      </c>
    </row>
    <row r="3597" spans="1:46" x14ac:dyDescent="0.25">
      <c r="A3597" s="1" t="s">
        <v>20374</v>
      </c>
      <c r="B3597" s="2" t="s">
        <v>23073</v>
      </c>
      <c r="C3597" s="2" t="s">
        <v>23106</v>
      </c>
      <c r="D3597" s="1">
        <v>0</v>
      </c>
      <c r="E3597" s="1">
        <v>0</v>
      </c>
      <c r="F3597" s="1">
        <v>1</v>
      </c>
      <c r="G3597" s="1">
        <v>1</v>
      </c>
      <c r="H3597" s="6">
        <v>1</v>
      </c>
      <c r="I3597">
        <v>0</v>
      </c>
      <c r="J3597" s="1">
        <v>36</v>
      </c>
      <c r="K3597" s="1">
        <v>1</v>
      </c>
      <c r="L3597" s="1">
        <v>653</v>
      </c>
      <c r="M3597" s="6">
        <v>0.18</v>
      </c>
      <c r="N3597" s="4">
        <v>3800</v>
      </c>
      <c r="O3597" s="4">
        <v>350</v>
      </c>
      <c r="P3597" s="4">
        <v>400</v>
      </c>
      <c r="Q3597" s="3">
        <v>0.39</v>
      </c>
      <c r="R3597" s="1">
        <v>18</v>
      </c>
      <c r="S3597" s="1">
        <v>400</v>
      </c>
      <c r="T3597" s="1">
        <v>52</v>
      </c>
      <c r="U3597" s="1">
        <v>1</v>
      </c>
      <c r="V3597" s="1">
        <v>12</v>
      </c>
      <c r="W3597" s="1">
        <v>1</v>
      </c>
      <c r="X3597" s="1">
        <v>1</v>
      </c>
      <c r="Y3597" s="1">
        <v>1</v>
      </c>
      <c r="Z3597" s="1">
        <v>2</v>
      </c>
      <c r="AA3597" s="1">
        <v>0</v>
      </c>
      <c r="AB3597" s="1">
        <v>0</v>
      </c>
      <c r="AC3597" s="1">
        <v>500</v>
      </c>
      <c r="AD3597" s="1">
        <v>24</v>
      </c>
      <c r="AE3597" s="1">
        <v>0</v>
      </c>
      <c r="AF3597" s="1">
        <v>0</v>
      </c>
      <c r="AG3597" s="1">
        <v>0</v>
      </c>
      <c r="AH3597" s="1">
        <v>300</v>
      </c>
      <c r="AI3597" s="1">
        <v>824</v>
      </c>
      <c r="AJ3597" s="1" t="s">
        <v>9760</v>
      </c>
      <c r="AK3597" s="1" t="s">
        <v>9761</v>
      </c>
      <c r="AL3597" s="1" t="s">
        <v>9762</v>
      </c>
      <c r="AM3597" s="1" t="s">
        <v>12</v>
      </c>
      <c r="AN3597" s="1" t="s">
        <v>23098</v>
      </c>
      <c r="AO3597" s="1" t="s">
        <v>86</v>
      </c>
      <c r="AP3597" s="1" t="s">
        <v>86</v>
      </c>
      <c r="AQ3597" s="1" t="s">
        <v>14</v>
      </c>
      <c r="AR3597" s="1" t="s">
        <v>19</v>
      </c>
      <c r="AS3597" s="1" t="s">
        <v>23090</v>
      </c>
      <c r="AT3597" s="1" t="s">
        <v>26</v>
      </c>
    </row>
    <row r="3598" spans="1:46" x14ac:dyDescent="0.25">
      <c r="A3598" s="1" t="s">
        <v>21008</v>
      </c>
      <c r="B3598" s="2" t="s">
        <v>23073</v>
      </c>
      <c r="C3598" s="2" t="s">
        <v>23106</v>
      </c>
      <c r="D3598" s="1">
        <v>0</v>
      </c>
      <c r="E3598" s="1">
        <v>1</v>
      </c>
      <c r="F3598" s="1">
        <v>3</v>
      </c>
      <c r="G3598" s="1">
        <v>4</v>
      </c>
      <c r="H3598" s="6">
        <v>0.75</v>
      </c>
      <c r="I3598">
        <v>1</v>
      </c>
      <c r="J3598" s="1">
        <v>40</v>
      </c>
      <c r="K3598" s="1">
        <v>1</v>
      </c>
      <c r="L3598" s="1">
        <v>619</v>
      </c>
      <c r="M3598" s="6">
        <v>0.38</v>
      </c>
      <c r="N3598" s="4">
        <v>5400</v>
      </c>
      <c r="O3598" s="4">
        <v>450</v>
      </c>
      <c r="P3598" s="4">
        <v>500</v>
      </c>
      <c r="Q3598" s="3">
        <v>0.35</v>
      </c>
      <c r="R3598" s="1">
        <v>18</v>
      </c>
      <c r="S3598" s="1">
        <v>500</v>
      </c>
      <c r="T3598" s="1">
        <v>54</v>
      </c>
      <c r="U3598" s="1">
        <v>1</v>
      </c>
      <c r="V3598" s="1">
        <v>12</v>
      </c>
      <c r="W3598" s="1">
        <v>1</v>
      </c>
      <c r="X3598" s="1">
        <v>0</v>
      </c>
      <c r="Y3598" s="1">
        <v>0</v>
      </c>
      <c r="Z3598" s="1">
        <v>6</v>
      </c>
      <c r="AA3598" s="1">
        <v>0</v>
      </c>
      <c r="AB3598" s="1">
        <v>1</v>
      </c>
      <c r="AC3598" s="1">
        <v>500</v>
      </c>
      <c r="AD3598" s="1">
        <v>0</v>
      </c>
      <c r="AE3598" s="1">
        <v>361</v>
      </c>
      <c r="AF3598" s="1">
        <v>833</v>
      </c>
      <c r="AG3598" s="1">
        <v>0</v>
      </c>
      <c r="AH3598" s="1">
        <v>1000</v>
      </c>
      <c r="AI3598" s="1">
        <v>2694</v>
      </c>
      <c r="AJ3598" s="1" t="s">
        <v>855</v>
      </c>
      <c r="AK3598" s="1" t="s">
        <v>11491</v>
      </c>
      <c r="AL3598" s="1" t="s">
        <v>11492</v>
      </c>
      <c r="AM3598" s="1" t="s">
        <v>16</v>
      </c>
      <c r="AN3598" s="1" t="s">
        <v>23098</v>
      </c>
      <c r="AO3598" s="1" t="s">
        <v>86</v>
      </c>
      <c r="AP3598" s="1" t="s">
        <v>86</v>
      </c>
      <c r="AQ3598" s="1" t="s">
        <v>25</v>
      </c>
      <c r="AR3598" s="1" t="s">
        <v>30</v>
      </c>
      <c r="AS3598" s="1" t="s">
        <v>23090</v>
      </c>
      <c r="AT3598" s="1" t="s">
        <v>101</v>
      </c>
    </row>
    <row r="3599" spans="1:46" x14ac:dyDescent="0.25">
      <c r="A3599" s="1" t="s">
        <v>19949</v>
      </c>
      <c r="B3599" s="2" t="s">
        <v>23073</v>
      </c>
      <c r="C3599" s="2" t="s">
        <v>23107</v>
      </c>
      <c r="D3599" s="1">
        <v>0</v>
      </c>
      <c r="E3599" s="1">
        <v>1</v>
      </c>
      <c r="F3599" s="1">
        <v>3</v>
      </c>
      <c r="G3599" s="1">
        <v>4</v>
      </c>
      <c r="H3599" s="6">
        <v>0.75</v>
      </c>
      <c r="I3599">
        <v>0</v>
      </c>
      <c r="J3599" s="1">
        <v>30</v>
      </c>
      <c r="K3599" s="1">
        <v>1</v>
      </c>
      <c r="L3599" s="1">
        <v>782</v>
      </c>
      <c r="M3599" s="6">
        <v>0.28000000000000003</v>
      </c>
      <c r="N3599" s="4">
        <v>3000</v>
      </c>
      <c r="O3599" s="4">
        <v>225</v>
      </c>
      <c r="P3599" s="4">
        <v>300</v>
      </c>
      <c r="Q3599" s="3">
        <v>0.28999999999999998</v>
      </c>
      <c r="R3599" s="1">
        <v>6</v>
      </c>
      <c r="S3599" s="1">
        <v>300</v>
      </c>
      <c r="T3599" s="1">
        <v>37</v>
      </c>
      <c r="U3599" s="1">
        <v>0</v>
      </c>
      <c r="V3599" s="1">
        <v>12</v>
      </c>
      <c r="W3599" s="1">
        <v>0</v>
      </c>
      <c r="X3599" s="1">
        <v>0</v>
      </c>
      <c r="Y3599" s="1">
        <v>1</v>
      </c>
      <c r="Z3599" s="1">
        <v>2</v>
      </c>
      <c r="AA3599" s="1">
        <v>0</v>
      </c>
      <c r="AB3599" s="1">
        <v>0</v>
      </c>
      <c r="AC3599" s="1">
        <v>174</v>
      </c>
      <c r="AD3599" s="1">
        <v>0</v>
      </c>
      <c r="AE3599" s="1">
        <v>0</v>
      </c>
      <c r="AF3599" s="1">
        <v>123</v>
      </c>
      <c r="AG3599" s="1">
        <v>0</v>
      </c>
      <c r="AH3599" s="1">
        <v>0</v>
      </c>
      <c r="AI3599" s="1">
        <v>297</v>
      </c>
      <c r="AJ3599" s="1" t="s">
        <v>8609</v>
      </c>
      <c r="AK3599" s="1" t="s">
        <v>8610</v>
      </c>
      <c r="AL3599" s="1" t="s">
        <v>8611</v>
      </c>
      <c r="AM3599" s="1" t="s">
        <v>12</v>
      </c>
      <c r="AN3599" s="1" t="s">
        <v>23098</v>
      </c>
      <c r="AO3599" s="1" t="s">
        <v>364</v>
      </c>
      <c r="AP3599" s="1" t="s">
        <v>57</v>
      </c>
      <c r="AQ3599" s="1" t="s">
        <v>25</v>
      </c>
      <c r="AR3599" s="1" t="s">
        <v>19</v>
      </c>
      <c r="AS3599" s="1" t="s">
        <v>23090</v>
      </c>
      <c r="AT3599" s="1" t="s">
        <v>26</v>
      </c>
    </row>
    <row r="3600" spans="1:46" x14ac:dyDescent="0.25">
      <c r="A3600" s="1" t="s">
        <v>21651</v>
      </c>
      <c r="B3600" s="2" t="s">
        <v>23073</v>
      </c>
      <c r="C3600" s="2" t="s">
        <v>23107</v>
      </c>
      <c r="D3600" s="1">
        <v>0</v>
      </c>
      <c r="E3600" s="1">
        <v>1</v>
      </c>
      <c r="F3600" s="1">
        <v>2</v>
      </c>
      <c r="G3600" s="1">
        <v>3</v>
      </c>
      <c r="H3600" s="6">
        <v>0.66666666666666663</v>
      </c>
      <c r="I3600">
        <v>0</v>
      </c>
      <c r="J3600" s="1">
        <v>32</v>
      </c>
      <c r="K3600" s="1">
        <v>0</v>
      </c>
      <c r="L3600" s="1">
        <v>898</v>
      </c>
      <c r="M3600" s="6">
        <v>0.25</v>
      </c>
      <c r="N3600" s="4">
        <v>2200</v>
      </c>
      <c r="O3600" s="4">
        <v>180</v>
      </c>
      <c r="P3600" s="4">
        <v>500</v>
      </c>
      <c r="Q3600" s="3">
        <v>0.3</v>
      </c>
      <c r="R3600" s="1">
        <v>24</v>
      </c>
      <c r="S3600" s="1">
        <v>500</v>
      </c>
      <c r="T3600" s="1">
        <v>59</v>
      </c>
      <c r="U3600" s="1">
        <v>1</v>
      </c>
      <c r="V3600" s="1">
        <v>12</v>
      </c>
      <c r="W3600" s="1">
        <v>0</v>
      </c>
      <c r="X3600" s="1">
        <v>1</v>
      </c>
      <c r="Y3600" s="1">
        <v>0</v>
      </c>
      <c r="Z3600" s="1">
        <v>4</v>
      </c>
      <c r="AA3600" s="1">
        <v>0</v>
      </c>
      <c r="AB3600" s="1">
        <v>0</v>
      </c>
      <c r="AC3600" s="1">
        <v>0</v>
      </c>
      <c r="AD3600" s="1">
        <v>0</v>
      </c>
      <c r="AE3600" s="1">
        <v>0</v>
      </c>
      <c r="AF3600" s="1">
        <v>0</v>
      </c>
      <c r="AG3600" s="1">
        <v>0</v>
      </c>
      <c r="AH3600" s="1">
        <v>300</v>
      </c>
      <c r="AI3600" s="1">
        <v>300</v>
      </c>
      <c r="AJ3600" s="1" t="s">
        <v>13233</v>
      </c>
      <c r="AK3600" s="1" t="s">
        <v>13234</v>
      </c>
      <c r="AL3600" s="1" t="s">
        <v>13235</v>
      </c>
      <c r="AM3600" s="1" t="s">
        <v>12</v>
      </c>
      <c r="AN3600" s="1" t="s">
        <v>23097</v>
      </c>
      <c r="AO3600" s="1" t="s">
        <v>86</v>
      </c>
      <c r="AP3600" s="1" t="s">
        <v>57</v>
      </c>
      <c r="AQ3600" s="1" t="s">
        <v>14</v>
      </c>
      <c r="AR3600" s="1" t="s">
        <v>30</v>
      </c>
      <c r="AS3600" s="1" t="s">
        <v>23090</v>
      </c>
      <c r="AT3600" s="1" t="s">
        <v>26</v>
      </c>
    </row>
    <row r="3601" spans="1:46" x14ac:dyDescent="0.25">
      <c r="A3601" s="1" t="s">
        <v>20516</v>
      </c>
      <c r="B3601" s="2" t="s">
        <v>23073</v>
      </c>
      <c r="C3601" s="2" t="s">
        <v>23107</v>
      </c>
      <c r="D3601" s="1">
        <v>0</v>
      </c>
      <c r="E3601" s="1">
        <v>1</v>
      </c>
      <c r="F3601" s="1">
        <v>1</v>
      </c>
      <c r="G3601" s="1">
        <v>2</v>
      </c>
      <c r="H3601" s="6">
        <v>0.5</v>
      </c>
      <c r="I3601">
        <v>1</v>
      </c>
      <c r="J3601" s="1">
        <v>28</v>
      </c>
      <c r="K3601" s="1">
        <v>1</v>
      </c>
      <c r="L3601" s="1">
        <v>734</v>
      </c>
      <c r="M3601" s="6">
        <v>1.1299999999999999</v>
      </c>
      <c r="N3601" s="4">
        <v>1600</v>
      </c>
      <c r="O3601" s="4">
        <v>130</v>
      </c>
      <c r="P3601" s="4">
        <v>230</v>
      </c>
      <c r="Q3601" s="3">
        <v>0.33</v>
      </c>
      <c r="R3601" s="1">
        <v>24</v>
      </c>
      <c r="S3601" s="1">
        <v>230</v>
      </c>
      <c r="T3601" s="1">
        <v>26</v>
      </c>
      <c r="U3601" s="1">
        <v>0</v>
      </c>
      <c r="V3601" s="1">
        <v>12</v>
      </c>
      <c r="W3601" s="1">
        <v>1</v>
      </c>
      <c r="X3601" s="1">
        <v>0</v>
      </c>
      <c r="Y3601" s="1">
        <v>1</v>
      </c>
      <c r="Z3601" s="1">
        <v>4</v>
      </c>
      <c r="AA3601" s="1">
        <v>1</v>
      </c>
      <c r="AB3601" s="1">
        <v>1</v>
      </c>
      <c r="AC3601" s="1">
        <v>2058</v>
      </c>
      <c r="AD3601" s="1">
        <v>344</v>
      </c>
      <c r="AE3601" s="1">
        <v>0</v>
      </c>
      <c r="AF3601" s="1">
        <v>0</v>
      </c>
      <c r="AG3601" s="1">
        <v>0</v>
      </c>
      <c r="AH3601" s="1">
        <v>860</v>
      </c>
      <c r="AI3601" s="1">
        <v>3262</v>
      </c>
      <c r="AJ3601" s="1" t="s">
        <v>10167</v>
      </c>
      <c r="AK3601" s="1" t="s">
        <v>10168</v>
      </c>
      <c r="AL3601" s="1" t="s">
        <v>10169</v>
      </c>
      <c r="AM3601" s="1" t="s">
        <v>16</v>
      </c>
      <c r="AN3601" s="1" t="s">
        <v>23098</v>
      </c>
      <c r="AO3601" s="1" t="s">
        <v>364</v>
      </c>
      <c r="AP3601" s="1" t="s">
        <v>86</v>
      </c>
      <c r="AQ3601" s="1" t="s">
        <v>25</v>
      </c>
      <c r="AR3601" s="1" t="s">
        <v>19</v>
      </c>
      <c r="AS3601" s="1" t="s">
        <v>23091</v>
      </c>
      <c r="AT3601" s="1" t="s">
        <v>101</v>
      </c>
    </row>
    <row r="3602" spans="1:46" x14ac:dyDescent="0.25">
      <c r="A3602" s="1" t="s">
        <v>18801</v>
      </c>
      <c r="B3602" s="2" t="s">
        <v>23073</v>
      </c>
      <c r="C3602" s="2" t="s">
        <v>23107</v>
      </c>
      <c r="D3602" s="1">
        <v>0</v>
      </c>
      <c r="E3602" s="1">
        <v>0</v>
      </c>
      <c r="F3602" s="1">
        <v>2</v>
      </c>
      <c r="G3602" s="1">
        <v>2</v>
      </c>
      <c r="H3602" s="6">
        <v>1</v>
      </c>
      <c r="I3602">
        <v>0</v>
      </c>
      <c r="J3602" s="1">
        <v>37</v>
      </c>
      <c r="K3602" s="1">
        <v>0</v>
      </c>
      <c r="L3602" s="1">
        <v>757</v>
      </c>
      <c r="M3602" s="6">
        <v>0.25</v>
      </c>
      <c r="N3602" s="4">
        <v>3000</v>
      </c>
      <c r="O3602" s="4">
        <v>205</v>
      </c>
      <c r="P3602" s="4">
        <v>300</v>
      </c>
      <c r="Q3602" s="3">
        <v>0.3</v>
      </c>
      <c r="R3602" s="1">
        <v>18</v>
      </c>
      <c r="S3602" s="1">
        <v>300</v>
      </c>
      <c r="T3602" s="1">
        <v>39</v>
      </c>
      <c r="U3602" s="1">
        <v>0</v>
      </c>
      <c r="V3602" s="1">
        <v>12</v>
      </c>
      <c r="W3602" s="1">
        <v>0</v>
      </c>
      <c r="X3602" s="1">
        <v>0</v>
      </c>
      <c r="Y3602" s="1">
        <v>1</v>
      </c>
      <c r="Z3602" s="1">
        <v>0</v>
      </c>
      <c r="AA3602" s="1">
        <v>1</v>
      </c>
      <c r="AB3602" s="1">
        <v>0</v>
      </c>
      <c r="AC3602" s="1">
        <v>462</v>
      </c>
      <c r="AD3602" s="1">
        <v>445</v>
      </c>
      <c r="AE3602" s="1">
        <v>0</v>
      </c>
      <c r="AF3602" s="1">
        <v>0</v>
      </c>
      <c r="AG3602" s="1">
        <v>0</v>
      </c>
      <c r="AH3602" s="1">
        <v>0</v>
      </c>
      <c r="AI3602" s="1">
        <v>907</v>
      </c>
      <c r="AJ3602" s="1" t="s">
        <v>5394</v>
      </c>
      <c r="AK3602" s="1" t="s">
        <v>5395</v>
      </c>
      <c r="AL3602" s="1" t="s">
        <v>5396</v>
      </c>
      <c r="AM3602" s="1" t="s">
        <v>12</v>
      </c>
      <c r="AN3602" s="1" t="s">
        <v>23097</v>
      </c>
      <c r="AO3602" s="1" t="s">
        <v>364</v>
      </c>
      <c r="AP3602" s="1" t="s">
        <v>57</v>
      </c>
      <c r="AQ3602" s="1" t="s">
        <v>25</v>
      </c>
      <c r="AR3602" s="1" t="s">
        <v>19</v>
      </c>
      <c r="AS3602" s="1" t="s">
        <v>23091</v>
      </c>
      <c r="AT3602" s="1" t="s">
        <v>26</v>
      </c>
    </row>
    <row r="3603" spans="1:46" x14ac:dyDescent="0.25">
      <c r="A3603" s="1" t="s">
        <v>18176</v>
      </c>
      <c r="B3603" s="2" t="s">
        <v>23073</v>
      </c>
      <c r="C3603" s="2" t="s">
        <v>23107</v>
      </c>
      <c r="D3603" s="1">
        <v>1</v>
      </c>
      <c r="E3603" s="1">
        <v>0</v>
      </c>
      <c r="F3603" s="1">
        <v>2</v>
      </c>
      <c r="G3603" s="1">
        <v>3</v>
      </c>
      <c r="H3603" s="6">
        <v>0.66666666666666663</v>
      </c>
      <c r="I3603">
        <v>1</v>
      </c>
      <c r="J3603" s="1">
        <v>32</v>
      </c>
      <c r="K3603" s="1">
        <v>1</v>
      </c>
      <c r="L3603" s="1">
        <v>738</v>
      </c>
      <c r="M3603" s="6">
        <v>0.68</v>
      </c>
      <c r="N3603" s="4">
        <v>3500</v>
      </c>
      <c r="O3603" s="4">
        <v>280</v>
      </c>
      <c r="P3603" s="4">
        <v>1000</v>
      </c>
      <c r="Q3603" s="3">
        <v>0.28000000000000003</v>
      </c>
      <c r="R3603" s="1">
        <v>24</v>
      </c>
      <c r="S3603" s="1">
        <v>1000</v>
      </c>
      <c r="T3603" s="1">
        <v>82</v>
      </c>
      <c r="U3603" s="1">
        <v>0</v>
      </c>
      <c r="V3603" s="1">
        <v>12</v>
      </c>
      <c r="W3603" s="1">
        <v>0</v>
      </c>
      <c r="X3603" s="1">
        <v>1</v>
      </c>
      <c r="Y3603" s="1">
        <v>1</v>
      </c>
      <c r="Z3603" s="1">
        <v>1</v>
      </c>
      <c r="AA3603" s="1">
        <v>1</v>
      </c>
      <c r="AB3603" s="1">
        <v>1</v>
      </c>
      <c r="AC3603" s="1">
        <v>1547</v>
      </c>
      <c r="AD3603" s="1">
        <v>0</v>
      </c>
      <c r="AE3603" s="1">
        <v>0</v>
      </c>
      <c r="AF3603" s="1">
        <v>751</v>
      </c>
      <c r="AG3603" s="1">
        <v>0</v>
      </c>
      <c r="AH3603" s="1">
        <v>769</v>
      </c>
      <c r="AI3603" s="1">
        <v>3067</v>
      </c>
      <c r="AJ3603" s="1" t="s">
        <v>3589</v>
      </c>
      <c r="AK3603" s="1" t="s">
        <v>3590</v>
      </c>
      <c r="AL3603" s="1" t="s">
        <v>3591</v>
      </c>
      <c r="AM3603" s="1" t="s">
        <v>16</v>
      </c>
      <c r="AN3603" s="1" t="s">
        <v>23098</v>
      </c>
      <c r="AO3603" s="1" t="s">
        <v>364</v>
      </c>
      <c r="AP3603" s="1" t="s">
        <v>57</v>
      </c>
      <c r="AQ3603" s="1" t="s">
        <v>14</v>
      </c>
      <c r="AR3603" s="1" t="s">
        <v>19</v>
      </c>
      <c r="AS3603" s="1" t="s">
        <v>23091</v>
      </c>
      <c r="AT3603" s="1" t="s">
        <v>101</v>
      </c>
    </row>
    <row r="3604" spans="1:46" x14ac:dyDescent="0.25">
      <c r="A3604" s="1" t="s">
        <v>17482</v>
      </c>
      <c r="B3604" s="2" t="s">
        <v>23073</v>
      </c>
      <c r="C3604" s="2" t="s">
        <v>23108</v>
      </c>
      <c r="D3604" s="1">
        <v>1</v>
      </c>
      <c r="E3604" s="1">
        <v>6</v>
      </c>
      <c r="F3604" s="1">
        <v>1</v>
      </c>
      <c r="G3604" s="1">
        <v>8</v>
      </c>
      <c r="H3604" s="6">
        <v>0.125</v>
      </c>
      <c r="I3604">
        <v>0</v>
      </c>
      <c r="J3604" s="1">
        <v>33</v>
      </c>
      <c r="K3604" s="1">
        <v>1</v>
      </c>
      <c r="L3604" s="1">
        <v>690</v>
      </c>
      <c r="M3604" s="6">
        <v>0.46</v>
      </c>
      <c r="N3604" s="4">
        <v>5400</v>
      </c>
      <c r="O3604" s="4">
        <v>450</v>
      </c>
      <c r="P3604" s="4">
        <v>600</v>
      </c>
      <c r="Q3604" s="3">
        <v>0.28000000000000003</v>
      </c>
      <c r="R3604" s="1">
        <v>24</v>
      </c>
      <c r="S3604" s="1">
        <v>600</v>
      </c>
      <c r="T3604" s="1">
        <v>77</v>
      </c>
      <c r="U3604" s="1">
        <v>1</v>
      </c>
      <c r="V3604" s="1">
        <v>12</v>
      </c>
      <c r="W3604" s="1">
        <v>1</v>
      </c>
      <c r="X3604" s="1">
        <v>1</v>
      </c>
      <c r="Y3604" s="1">
        <v>1</v>
      </c>
      <c r="Z3604" s="1">
        <v>3</v>
      </c>
      <c r="AA3604" s="1">
        <v>0</v>
      </c>
      <c r="AB3604" s="1">
        <v>0</v>
      </c>
      <c r="AC3604" s="1">
        <v>6561</v>
      </c>
      <c r="AD3604" s="1">
        <v>0</v>
      </c>
      <c r="AE3604" s="1">
        <v>412</v>
      </c>
      <c r="AF3604" s="1">
        <v>506</v>
      </c>
      <c r="AG3604" s="1">
        <v>220</v>
      </c>
      <c r="AH3604" s="1">
        <v>0</v>
      </c>
      <c r="AI3604" s="1">
        <v>7699</v>
      </c>
      <c r="AJ3604" s="1" t="s">
        <v>1507</v>
      </c>
      <c r="AK3604" s="1" t="s">
        <v>1508</v>
      </c>
      <c r="AL3604" s="1" t="s">
        <v>1509</v>
      </c>
      <c r="AM3604" s="1" t="s">
        <v>12</v>
      </c>
      <c r="AN3604" s="1" t="s">
        <v>23098</v>
      </c>
      <c r="AO3604" s="1" t="s">
        <v>86</v>
      </c>
      <c r="AP3604" s="1" t="s">
        <v>86</v>
      </c>
      <c r="AQ3604" s="1" t="s">
        <v>14</v>
      </c>
      <c r="AR3604" s="1" t="s">
        <v>19</v>
      </c>
      <c r="AS3604" s="1" t="s">
        <v>23090</v>
      </c>
      <c r="AT3604" s="1" t="s">
        <v>26</v>
      </c>
    </row>
    <row r="3605" spans="1:46" x14ac:dyDescent="0.25">
      <c r="A3605" s="1" t="s">
        <v>22336</v>
      </c>
      <c r="B3605" s="2" t="s">
        <v>23073</v>
      </c>
      <c r="C3605" s="2" t="s">
        <v>23109</v>
      </c>
      <c r="D3605" s="1">
        <v>1</v>
      </c>
      <c r="E3605" s="1">
        <v>2</v>
      </c>
      <c r="F3605" s="1">
        <v>1</v>
      </c>
      <c r="G3605" s="1">
        <v>4</v>
      </c>
      <c r="H3605" s="6">
        <v>0.25</v>
      </c>
      <c r="I3605">
        <v>0</v>
      </c>
      <c r="J3605" s="1">
        <v>50</v>
      </c>
      <c r="K3605" s="1">
        <v>1</v>
      </c>
      <c r="L3605" s="1">
        <v>641</v>
      </c>
      <c r="M3605" s="6">
        <v>0.17</v>
      </c>
      <c r="N3605" s="4">
        <v>3300</v>
      </c>
      <c r="O3605" s="4">
        <v>280</v>
      </c>
      <c r="P3605" s="4">
        <v>300</v>
      </c>
      <c r="Q3605" s="3">
        <v>0.28000000000000003</v>
      </c>
      <c r="R3605" s="1">
        <v>12</v>
      </c>
      <c r="S3605" s="1">
        <v>300</v>
      </c>
      <c r="T3605" s="1">
        <v>30</v>
      </c>
      <c r="U3605" s="1">
        <v>1</v>
      </c>
      <c r="V3605" s="1">
        <v>12</v>
      </c>
      <c r="W3605" s="1">
        <v>1</v>
      </c>
      <c r="X3605" s="1">
        <v>0</v>
      </c>
      <c r="Y3605" s="1">
        <v>1</v>
      </c>
      <c r="Z3605" s="1">
        <v>0</v>
      </c>
      <c r="AA3605" s="1">
        <v>1</v>
      </c>
      <c r="AB3605" s="1">
        <v>0</v>
      </c>
      <c r="AC3605" s="1">
        <v>162</v>
      </c>
      <c r="AD3605" s="1">
        <v>0</v>
      </c>
      <c r="AE3605" s="1">
        <v>243</v>
      </c>
      <c r="AF3605" s="1">
        <v>0</v>
      </c>
      <c r="AG3605" s="1">
        <v>220</v>
      </c>
      <c r="AH3605" s="1">
        <v>0</v>
      </c>
      <c r="AI3605" s="1">
        <v>625</v>
      </c>
      <c r="AJ3605" s="1" t="s">
        <v>15053</v>
      </c>
      <c r="AK3605" s="1" t="s">
        <v>15054</v>
      </c>
      <c r="AL3605" s="1" t="s">
        <v>15055</v>
      </c>
      <c r="AM3605" s="1" t="s">
        <v>12</v>
      </c>
      <c r="AN3605" s="1" t="s">
        <v>23098</v>
      </c>
      <c r="AO3605" s="1" t="s">
        <v>86</v>
      </c>
      <c r="AP3605" s="1" t="s">
        <v>86</v>
      </c>
      <c r="AQ3605" s="1" t="s">
        <v>25</v>
      </c>
      <c r="AR3605" s="1" t="s">
        <v>19</v>
      </c>
      <c r="AS3605" s="1" t="s">
        <v>23091</v>
      </c>
      <c r="AT3605" s="1" t="s">
        <v>26</v>
      </c>
    </row>
    <row r="3606" spans="1:46" x14ac:dyDescent="0.25">
      <c r="A3606" s="1" t="s">
        <v>22360</v>
      </c>
      <c r="B3606" s="2" t="s">
        <v>23073</v>
      </c>
      <c r="C3606" s="2" t="s">
        <v>23109</v>
      </c>
      <c r="D3606" s="1">
        <v>0</v>
      </c>
      <c r="E3606" s="1">
        <v>2</v>
      </c>
      <c r="F3606" s="1">
        <v>3</v>
      </c>
      <c r="G3606" s="1">
        <v>5</v>
      </c>
      <c r="H3606" s="6">
        <v>0.6</v>
      </c>
      <c r="I3606">
        <v>0</v>
      </c>
      <c r="J3606" s="1">
        <v>32</v>
      </c>
      <c r="K3606" s="1">
        <v>1</v>
      </c>
      <c r="L3606" s="1">
        <v>527</v>
      </c>
      <c r="M3606" s="6">
        <v>0.19</v>
      </c>
      <c r="N3606" s="4">
        <v>4108</v>
      </c>
      <c r="O3606" s="4">
        <v>342</v>
      </c>
      <c r="P3606" s="4">
        <v>300</v>
      </c>
      <c r="Q3606" s="3">
        <v>0.3</v>
      </c>
      <c r="R3606" s="1">
        <v>12</v>
      </c>
      <c r="S3606" s="1">
        <v>300</v>
      </c>
      <c r="T3606" s="1">
        <v>41</v>
      </c>
      <c r="U3606" s="1">
        <v>0</v>
      </c>
      <c r="V3606" s="1">
        <v>12</v>
      </c>
      <c r="W3606" s="1">
        <v>1</v>
      </c>
      <c r="X3606" s="1">
        <v>0</v>
      </c>
      <c r="Y3606" s="1">
        <v>1</v>
      </c>
      <c r="Z3606" s="1">
        <v>3</v>
      </c>
      <c r="AA3606" s="1">
        <v>0</v>
      </c>
      <c r="AB3606" s="1">
        <v>0</v>
      </c>
      <c r="AC3606" s="1">
        <v>337</v>
      </c>
      <c r="AD3606" s="1">
        <v>0</v>
      </c>
      <c r="AE3606" s="1">
        <v>0</v>
      </c>
      <c r="AF3606" s="1">
        <v>520</v>
      </c>
      <c r="AG3606" s="1">
        <v>0</v>
      </c>
      <c r="AH3606" s="1">
        <v>0</v>
      </c>
      <c r="AI3606" s="1">
        <v>857</v>
      </c>
      <c r="AJ3606" s="1" t="s">
        <v>15117</v>
      </c>
      <c r="AK3606" s="1" t="s">
        <v>15118</v>
      </c>
      <c r="AL3606" s="1" t="s">
        <v>15119</v>
      </c>
      <c r="AM3606" s="1" t="s">
        <v>12</v>
      </c>
      <c r="AN3606" s="1" t="s">
        <v>23098</v>
      </c>
      <c r="AO3606" s="1" t="s">
        <v>364</v>
      </c>
      <c r="AP3606" s="1" t="s">
        <v>86</v>
      </c>
      <c r="AQ3606" s="1" t="s">
        <v>25</v>
      </c>
      <c r="AR3606" s="1" t="s">
        <v>19</v>
      </c>
      <c r="AS3606" s="1" t="s">
        <v>23090</v>
      </c>
      <c r="AT3606" s="1" t="s">
        <v>26</v>
      </c>
    </row>
    <row r="3607" spans="1:46" x14ac:dyDescent="0.25">
      <c r="A3607" s="1" t="s">
        <v>20805</v>
      </c>
      <c r="B3607" s="2" t="s">
        <v>23074</v>
      </c>
      <c r="C3607" s="2" t="s">
        <v>23104</v>
      </c>
      <c r="D3607" s="1">
        <v>0</v>
      </c>
      <c r="E3607" s="1">
        <v>0</v>
      </c>
      <c r="F3607" s="1">
        <v>1</v>
      </c>
      <c r="G3607" s="1">
        <v>1</v>
      </c>
      <c r="H3607" s="6">
        <v>1</v>
      </c>
      <c r="I3607">
        <v>1</v>
      </c>
      <c r="J3607" s="1">
        <v>39</v>
      </c>
      <c r="K3607" s="1">
        <v>0</v>
      </c>
      <c r="L3607" s="1">
        <v>624</v>
      </c>
      <c r="M3607" s="6">
        <v>0.66</v>
      </c>
      <c r="N3607" s="4">
        <v>2000</v>
      </c>
      <c r="O3607" s="4">
        <v>140</v>
      </c>
      <c r="P3607" s="4">
        <v>970</v>
      </c>
      <c r="Q3607" s="3">
        <v>0.3</v>
      </c>
      <c r="R3607" s="1">
        <v>36</v>
      </c>
      <c r="S3607" s="1">
        <v>970</v>
      </c>
      <c r="T3607" s="1">
        <v>32</v>
      </c>
      <c r="U3607" s="1">
        <v>0</v>
      </c>
      <c r="V3607" s="1">
        <v>12</v>
      </c>
      <c r="W3607" s="1">
        <v>1</v>
      </c>
      <c r="X3607" s="1">
        <v>0</v>
      </c>
      <c r="Y3607" s="1">
        <v>0</v>
      </c>
      <c r="Z3607" s="1">
        <v>2</v>
      </c>
      <c r="AA3607" s="1">
        <v>1</v>
      </c>
      <c r="AB3607" s="1">
        <v>1</v>
      </c>
      <c r="AC3607" s="1">
        <v>0</v>
      </c>
      <c r="AD3607" s="1">
        <v>0</v>
      </c>
      <c r="AE3607" s="1">
        <v>0</v>
      </c>
      <c r="AF3607" s="1">
        <v>800</v>
      </c>
      <c r="AG3607" s="1">
        <v>8</v>
      </c>
      <c r="AH3607" s="1">
        <v>150</v>
      </c>
      <c r="AI3607" s="1">
        <v>958</v>
      </c>
      <c r="AJ3607" s="1" t="s">
        <v>10946</v>
      </c>
      <c r="AK3607" s="1" t="s">
        <v>10947</v>
      </c>
      <c r="AL3607" s="1" t="s">
        <v>10948</v>
      </c>
      <c r="AM3607" s="1" t="s">
        <v>16</v>
      </c>
      <c r="AN3607" s="1" t="s">
        <v>23097</v>
      </c>
      <c r="AO3607" s="1" t="s">
        <v>364</v>
      </c>
      <c r="AP3607" s="1" t="s">
        <v>86</v>
      </c>
      <c r="AQ3607" s="1" t="s">
        <v>25</v>
      </c>
      <c r="AR3607" s="1" t="s">
        <v>30</v>
      </c>
      <c r="AS3607" s="1" t="s">
        <v>23091</v>
      </c>
      <c r="AT3607" s="1" t="s">
        <v>101</v>
      </c>
    </row>
    <row r="3608" spans="1:46" x14ac:dyDescent="0.25">
      <c r="A3608" s="1" t="s">
        <v>22548</v>
      </c>
      <c r="B3608" s="2" t="s">
        <v>23074</v>
      </c>
      <c r="C3608" s="2" t="s">
        <v>23104</v>
      </c>
      <c r="D3608" s="1">
        <v>4</v>
      </c>
      <c r="E3608" s="1">
        <v>2</v>
      </c>
      <c r="F3608" s="1">
        <v>2</v>
      </c>
      <c r="G3608" s="1">
        <v>8</v>
      </c>
      <c r="H3608" s="6">
        <v>0.25</v>
      </c>
      <c r="I3608">
        <v>0</v>
      </c>
      <c r="J3608" s="1">
        <v>39</v>
      </c>
      <c r="K3608" s="1">
        <v>0</v>
      </c>
      <c r="L3608" s="1">
        <v>670</v>
      </c>
      <c r="M3608" s="6">
        <v>0.48</v>
      </c>
      <c r="N3608" s="4">
        <v>3000</v>
      </c>
      <c r="O3608" s="4">
        <v>250</v>
      </c>
      <c r="P3608" s="4">
        <v>600</v>
      </c>
      <c r="Q3608" s="3">
        <v>0.32</v>
      </c>
      <c r="R3608" s="1">
        <v>24</v>
      </c>
      <c r="S3608" s="1">
        <v>600</v>
      </c>
      <c r="T3608" s="1">
        <v>23</v>
      </c>
      <c r="U3608" s="1">
        <v>0</v>
      </c>
      <c r="V3608" s="1">
        <v>12</v>
      </c>
      <c r="W3608" s="1">
        <v>1</v>
      </c>
      <c r="X3608" s="1">
        <v>1</v>
      </c>
      <c r="Y3608" s="1">
        <v>0</v>
      </c>
      <c r="Z3608" s="1">
        <v>2</v>
      </c>
      <c r="AA3608" s="1">
        <v>0</v>
      </c>
      <c r="AB3608" s="1">
        <v>0</v>
      </c>
      <c r="AC3608" s="1">
        <v>0</v>
      </c>
      <c r="AD3608" s="1">
        <v>0</v>
      </c>
      <c r="AE3608" s="1">
        <v>0</v>
      </c>
      <c r="AF3608" s="1">
        <v>560</v>
      </c>
      <c r="AG3608" s="1">
        <v>0</v>
      </c>
      <c r="AH3608" s="1">
        <v>950</v>
      </c>
      <c r="AI3608" s="1">
        <v>1510</v>
      </c>
      <c r="AJ3608" s="1" t="s">
        <v>15597</v>
      </c>
      <c r="AK3608" s="1" t="s">
        <v>15598</v>
      </c>
      <c r="AL3608" s="1" t="s">
        <v>15599</v>
      </c>
      <c r="AM3608" s="1" t="s">
        <v>12</v>
      </c>
      <c r="AN3608" s="1" t="s">
        <v>23097</v>
      </c>
      <c r="AO3608" s="1" t="s">
        <v>364</v>
      </c>
      <c r="AP3608" s="1" t="s">
        <v>86</v>
      </c>
      <c r="AQ3608" s="1" t="s">
        <v>14</v>
      </c>
      <c r="AR3608" s="1" t="s">
        <v>30</v>
      </c>
      <c r="AS3608" s="1" t="s">
        <v>23090</v>
      </c>
      <c r="AT3608" s="1" t="s">
        <v>26</v>
      </c>
    </row>
    <row r="3609" spans="1:46" x14ac:dyDescent="0.25">
      <c r="A3609" s="1" t="s">
        <v>19706</v>
      </c>
      <c r="B3609" s="2" t="s">
        <v>23074</v>
      </c>
      <c r="C3609" s="2" t="s">
        <v>23105</v>
      </c>
      <c r="D3609" s="1">
        <v>0</v>
      </c>
      <c r="E3609" s="1">
        <v>0</v>
      </c>
      <c r="F3609" s="1">
        <v>1</v>
      </c>
      <c r="G3609" s="1">
        <v>1</v>
      </c>
      <c r="H3609" s="6">
        <v>1</v>
      </c>
      <c r="I3609">
        <v>1</v>
      </c>
      <c r="J3609" s="1">
        <v>27</v>
      </c>
      <c r="K3609" s="1">
        <v>0</v>
      </c>
      <c r="L3609" s="1">
        <v>666</v>
      </c>
      <c r="M3609" s="6">
        <v>0.5</v>
      </c>
      <c r="N3609" s="4">
        <v>2400</v>
      </c>
      <c r="O3609" s="4">
        <v>156</v>
      </c>
      <c r="P3609" s="4">
        <v>400</v>
      </c>
      <c r="Q3609" s="3">
        <v>0.33</v>
      </c>
      <c r="R3609" s="1">
        <v>24</v>
      </c>
      <c r="S3609" s="1">
        <v>400</v>
      </c>
      <c r="T3609" s="1">
        <v>32</v>
      </c>
      <c r="U3609" s="1">
        <v>1</v>
      </c>
      <c r="V3609" s="1">
        <v>12</v>
      </c>
      <c r="W3609" s="1">
        <v>0</v>
      </c>
      <c r="X3609" s="1">
        <v>0</v>
      </c>
      <c r="Y3609" s="1">
        <v>1</v>
      </c>
      <c r="Z3609" s="1">
        <v>4</v>
      </c>
      <c r="AA3609" s="1">
        <v>1</v>
      </c>
      <c r="AB3609" s="1">
        <v>1</v>
      </c>
      <c r="AC3609" s="1">
        <v>1223</v>
      </c>
      <c r="AD3609" s="1">
        <v>0</v>
      </c>
      <c r="AE3609" s="1">
        <v>0</v>
      </c>
      <c r="AF3609" s="1">
        <v>300</v>
      </c>
      <c r="AG3609" s="1">
        <v>0</v>
      </c>
      <c r="AH3609" s="1">
        <v>0</v>
      </c>
      <c r="AI3609" s="1">
        <v>1523</v>
      </c>
      <c r="AJ3609" s="1" t="s">
        <v>7936</v>
      </c>
      <c r="AK3609" s="1" t="s">
        <v>7937</v>
      </c>
      <c r="AL3609" s="1" t="s">
        <v>7938</v>
      </c>
      <c r="AM3609" s="1" t="s">
        <v>16</v>
      </c>
      <c r="AN3609" s="1" t="s">
        <v>23097</v>
      </c>
      <c r="AO3609" s="1" t="s">
        <v>86</v>
      </c>
      <c r="AP3609" s="1" t="s">
        <v>57</v>
      </c>
      <c r="AQ3609" s="1" t="s">
        <v>25</v>
      </c>
      <c r="AR3609" s="1" t="s">
        <v>19</v>
      </c>
      <c r="AS3609" s="1" t="s">
        <v>23091</v>
      </c>
      <c r="AT3609" s="1" t="s">
        <v>101</v>
      </c>
    </row>
    <row r="3610" spans="1:46" x14ac:dyDescent="0.25">
      <c r="A3610" s="1" t="s">
        <v>20293</v>
      </c>
      <c r="B3610" s="2" t="s">
        <v>23074</v>
      </c>
      <c r="C3610" s="2" t="s">
        <v>23105</v>
      </c>
      <c r="D3610" s="1">
        <v>0</v>
      </c>
      <c r="E3610" s="1">
        <v>0</v>
      </c>
      <c r="F3610" s="1">
        <v>1</v>
      </c>
      <c r="G3610" s="1">
        <v>1</v>
      </c>
      <c r="H3610" s="6">
        <v>1</v>
      </c>
      <c r="I3610">
        <v>1</v>
      </c>
      <c r="J3610" s="1">
        <v>33</v>
      </c>
      <c r="K3610" s="1">
        <v>1</v>
      </c>
      <c r="L3610" s="1">
        <v>656</v>
      </c>
      <c r="M3610" s="6">
        <v>0.41</v>
      </c>
      <c r="N3610" s="4">
        <v>1320</v>
      </c>
      <c r="O3610" s="4">
        <v>110</v>
      </c>
      <c r="P3610" s="4">
        <v>100</v>
      </c>
      <c r="Q3610" s="3">
        <v>0.34</v>
      </c>
      <c r="R3610" s="1">
        <v>12</v>
      </c>
      <c r="S3610" s="1">
        <v>100</v>
      </c>
      <c r="T3610" s="1">
        <v>14</v>
      </c>
      <c r="U3610" s="1">
        <v>0</v>
      </c>
      <c r="V3610" s="1">
        <v>12</v>
      </c>
      <c r="W3610" s="1">
        <v>0</v>
      </c>
      <c r="X3610" s="1">
        <v>1</v>
      </c>
      <c r="Y3610" s="1">
        <v>1</v>
      </c>
      <c r="Z3610" s="1">
        <v>4</v>
      </c>
      <c r="AA3610" s="1">
        <v>1</v>
      </c>
      <c r="AB3610" s="1">
        <v>1</v>
      </c>
      <c r="AC3610" s="1">
        <v>0</v>
      </c>
      <c r="AD3610" s="1">
        <v>0</v>
      </c>
      <c r="AE3610" s="1">
        <v>0</v>
      </c>
      <c r="AF3610" s="1">
        <v>0</v>
      </c>
      <c r="AG3610" s="1">
        <v>115</v>
      </c>
      <c r="AH3610" s="1">
        <v>550</v>
      </c>
      <c r="AI3610" s="1">
        <v>665</v>
      </c>
      <c r="AJ3610" s="1" t="s">
        <v>9547</v>
      </c>
      <c r="AK3610" s="1" t="s">
        <v>9548</v>
      </c>
      <c r="AL3610" s="1" t="s">
        <v>9549</v>
      </c>
      <c r="AM3610" s="1" t="s">
        <v>16</v>
      </c>
      <c r="AN3610" s="1" t="s">
        <v>23098</v>
      </c>
      <c r="AO3610" s="1" t="s">
        <v>364</v>
      </c>
      <c r="AP3610" s="1" t="s">
        <v>57</v>
      </c>
      <c r="AQ3610" s="1" t="s">
        <v>14</v>
      </c>
      <c r="AR3610" s="1" t="s">
        <v>19</v>
      </c>
      <c r="AS3610" s="1" t="s">
        <v>23091</v>
      </c>
      <c r="AT3610" s="1" t="s">
        <v>101</v>
      </c>
    </row>
    <row r="3611" spans="1:46" x14ac:dyDescent="0.25">
      <c r="A3611" s="1" t="s">
        <v>20294</v>
      </c>
      <c r="B3611" s="2" t="s">
        <v>23074</v>
      </c>
      <c r="C3611" s="2" t="s">
        <v>23105</v>
      </c>
      <c r="D3611" s="1">
        <v>0</v>
      </c>
      <c r="E3611" s="1">
        <v>6</v>
      </c>
      <c r="F3611" s="1">
        <v>1</v>
      </c>
      <c r="G3611" s="1">
        <v>7</v>
      </c>
      <c r="H3611" s="6">
        <v>0.14285714285714285</v>
      </c>
      <c r="I3611">
        <v>1</v>
      </c>
      <c r="J3611" s="1">
        <v>33</v>
      </c>
      <c r="K3611" s="1">
        <v>0</v>
      </c>
      <c r="L3611" s="1">
        <v>583</v>
      </c>
      <c r="M3611" s="6">
        <v>0.37</v>
      </c>
      <c r="N3611" s="4">
        <v>2400</v>
      </c>
      <c r="O3611" s="4">
        <v>150</v>
      </c>
      <c r="P3611" s="4">
        <v>150</v>
      </c>
      <c r="Q3611" s="3">
        <v>0.35</v>
      </c>
      <c r="R3611" s="1">
        <v>12</v>
      </c>
      <c r="S3611" s="1">
        <v>150</v>
      </c>
      <c r="T3611" s="1">
        <v>11</v>
      </c>
      <c r="U3611" s="1">
        <v>0</v>
      </c>
      <c r="V3611" s="1">
        <v>12</v>
      </c>
      <c r="W3611" s="1">
        <v>0</v>
      </c>
      <c r="X3611" s="1">
        <v>1</v>
      </c>
      <c r="Y3611" s="1">
        <v>0</v>
      </c>
      <c r="Z3611" s="1">
        <v>6</v>
      </c>
      <c r="AA3611" s="1">
        <v>0</v>
      </c>
      <c r="AB3611" s="1">
        <v>1</v>
      </c>
      <c r="AC3611" s="1">
        <v>0</v>
      </c>
      <c r="AD3611" s="1">
        <v>0</v>
      </c>
      <c r="AE3611" s="1">
        <v>200</v>
      </c>
      <c r="AF3611" s="1">
        <v>0</v>
      </c>
      <c r="AG3611" s="1">
        <v>21</v>
      </c>
      <c r="AH3611" s="1">
        <v>350</v>
      </c>
      <c r="AI3611" s="1">
        <v>571</v>
      </c>
      <c r="AJ3611" s="1" t="s">
        <v>607</v>
      </c>
      <c r="AK3611" s="1" t="s">
        <v>9550</v>
      </c>
      <c r="AL3611" s="1" t="s">
        <v>9551</v>
      </c>
      <c r="AM3611" s="1" t="s">
        <v>16</v>
      </c>
      <c r="AN3611" s="1" t="s">
        <v>23097</v>
      </c>
      <c r="AO3611" s="1" t="s">
        <v>364</v>
      </c>
      <c r="AP3611" s="1" t="s">
        <v>57</v>
      </c>
      <c r="AQ3611" s="1" t="s">
        <v>14</v>
      </c>
      <c r="AR3611" s="1" t="s">
        <v>30</v>
      </c>
      <c r="AS3611" s="1" t="s">
        <v>23090</v>
      </c>
      <c r="AT3611" s="1" t="s">
        <v>101</v>
      </c>
    </row>
    <row r="3612" spans="1:46" x14ac:dyDescent="0.25">
      <c r="A3612" s="1" t="s">
        <v>19157</v>
      </c>
      <c r="B3612" s="2" t="s">
        <v>23074</v>
      </c>
      <c r="C3612" s="2" t="s">
        <v>23105</v>
      </c>
      <c r="D3612" s="1">
        <v>0</v>
      </c>
      <c r="E3612" s="1">
        <v>1</v>
      </c>
      <c r="F3612" s="1">
        <v>1</v>
      </c>
      <c r="G3612" s="1">
        <v>2</v>
      </c>
      <c r="H3612" s="6">
        <v>0.5</v>
      </c>
      <c r="I3612">
        <v>0</v>
      </c>
      <c r="J3612" s="1">
        <v>32</v>
      </c>
      <c r="K3612" s="1">
        <v>0</v>
      </c>
      <c r="L3612" s="1">
        <v>732</v>
      </c>
      <c r="M3612" s="6">
        <v>0.3</v>
      </c>
      <c r="N3612" s="4">
        <v>1800</v>
      </c>
      <c r="O3612" s="4">
        <v>150</v>
      </c>
      <c r="P3612" s="4">
        <v>400</v>
      </c>
      <c r="Q3612" s="3">
        <v>0.33</v>
      </c>
      <c r="R3612" s="1">
        <v>24</v>
      </c>
      <c r="S3612" s="1">
        <v>400</v>
      </c>
      <c r="T3612" s="1">
        <v>39</v>
      </c>
      <c r="U3612" s="1">
        <v>0</v>
      </c>
      <c r="V3612" s="1">
        <v>12</v>
      </c>
      <c r="W3612" s="1">
        <v>0</v>
      </c>
      <c r="X3612" s="1">
        <v>1</v>
      </c>
      <c r="Y3612" s="1">
        <v>1</v>
      </c>
      <c r="Z3612" s="1">
        <v>2</v>
      </c>
      <c r="AA3612" s="1">
        <v>0</v>
      </c>
      <c r="AB3612" s="1">
        <v>0</v>
      </c>
      <c r="AC3612" s="1">
        <v>0</v>
      </c>
      <c r="AD3612" s="1">
        <v>0</v>
      </c>
      <c r="AE3612" s="1">
        <v>0</v>
      </c>
      <c r="AF3612" s="1">
        <v>0</v>
      </c>
      <c r="AG3612" s="1">
        <v>0</v>
      </c>
      <c r="AH3612" s="1">
        <v>400</v>
      </c>
      <c r="AI3612" s="1">
        <v>400</v>
      </c>
      <c r="AJ3612" s="1" t="s">
        <v>6396</v>
      </c>
      <c r="AK3612" s="1" t="s">
        <v>6397</v>
      </c>
      <c r="AL3612" s="1" t="s">
        <v>6398</v>
      </c>
      <c r="AM3612" s="1" t="s">
        <v>12</v>
      </c>
      <c r="AN3612" s="1" t="s">
        <v>23097</v>
      </c>
      <c r="AO3612" s="1" t="s">
        <v>364</v>
      </c>
      <c r="AP3612" s="1" t="s">
        <v>57</v>
      </c>
      <c r="AQ3612" s="1" t="s">
        <v>14</v>
      </c>
      <c r="AR3612" s="1" t="s">
        <v>19</v>
      </c>
      <c r="AS3612" s="1" t="s">
        <v>23090</v>
      </c>
      <c r="AT3612" s="1" t="s">
        <v>26</v>
      </c>
    </row>
    <row r="3613" spans="1:46" x14ac:dyDescent="0.25">
      <c r="A3613" s="1" t="s">
        <v>20855</v>
      </c>
      <c r="B3613" s="2" t="s">
        <v>23074</v>
      </c>
      <c r="C3613" s="2" t="s">
        <v>23105</v>
      </c>
      <c r="D3613" s="1">
        <v>3</v>
      </c>
      <c r="E3613" s="1">
        <v>5</v>
      </c>
      <c r="F3613" s="1">
        <v>7</v>
      </c>
      <c r="G3613" s="1">
        <v>15</v>
      </c>
      <c r="H3613" s="6">
        <v>0.46666666666666667</v>
      </c>
      <c r="I3613">
        <v>1</v>
      </c>
      <c r="J3613" s="1">
        <v>31</v>
      </c>
      <c r="K3613" s="1">
        <v>0</v>
      </c>
      <c r="L3613" s="1">
        <v>572</v>
      </c>
      <c r="M3613" s="6">
        <v>1.1200000000000001</v>
      </c>
      <c r="N3613" s="4">
        <v>2300</v>
      </c>
      <c r="O3613" s="4">
        <v>180</v>
      </c>
      <c r="P3613" s="4">
        <v>300</v>
      </c>
      <c r="Q3613" s="3">
        <v>0.39</v>
      </c>
      <c r="R3613" s="1">
        <v>24</v>
      </c>
      <c r="S3613" s="1">
        <v>300</v>
      </c>
      <c r="T3613" s="1">
        <v>30</v>
      </c>
      <c r="U3613" s="1">
        <v>0</v>
      </c>
      <c r="V3613" s="1">
        <v>12</v>
      </c>
      <c r="W3613" s="1">
        <v>0</v>
      </c>
      <c r="X3613" s="1">
        <v>0</v>
      </c>
      <c r="Y3613" s="1">
        <v>1</v>
      </c>
      <c r="Z3613" s="1">
        <v>2</v>
      </c>
      <c r="AA3613" s="1">
        <v>1</v>
      </c>
      <c r="AB3613" s="1">
        <v>1</v>
      </c>
      <c r="AC3613" s="1">
        <v>2590</v>
      </c>
      <c r="AD3613" s="1">
        <v>0</v>
      </c>
      <c r="AE3613" s="1">
        <v>0</v>
      </c>
      <c r="AF3613" s="1">
        <v>666</v>
      </c>
      <c r="AG3613" s="1">
        <v>60</v>
      </c>
      <c r="AH3613" s="1">
        <v>1000</v>
      </c>
      <c r="AI3613" s="1">
        <v>4316</v>
      </c>
      <c r="AJ3613" s="1" t="s">
        <v>11084</v>
      </c>
      <c r="AK3613" s="1" t="s">
        <v>11085</v>
      </c>
      <c r="AL3613" s="1" t="s">
        <v>2746</v>
      </c>
      <c r="AM3613" s="1" t="s">
        <v>16</v>
      </c>
      <c r="AN3613" s="1" t="s">
        <v>23097</v>
      </c>
      <c r="AO3613" s="1" t="s">
        <v>364</v>
      </c>
      <c r="AP3613" s="1" t="s">
        <v>57</v>
      </c>
      <c r="AQ3613" s="1" t="s">
        <v>25</v>
      </c>
      <c r="AR3613" s="1" t="s">
        <v>19</v>
      </c>
      <c r="AS3613" s="1" t="s">
        <v>23091</v>
      </c>
      <c r="AT3613" s="1" t="s">
        <v>101</v>
      </c>
    </row>
    <row r="3614" spans="1:46" x14ac:dyDescent="0.25">
      <c r="A3614" s="1" t="s">
        <v>18494</v>
      </c>
      <c r="B3614" s="2" t="s">
        <v>23074</v>
      </c>
      <c r="C3614" s="2" t="s">
        <v>23105</v>
      </c>
      <c r="D3614" s="1">
        <v>0</v>
      </c>
      <c r="E3614" s="1">
        <v>2</v>
      </c>
      <c r="F3614" s="1">
        <v>2</v>
      </c>
      <c r="G3614" s="1">
        <v>4</v>
      </c>
      <c r="H3614" s="6">
        <v>0.5</v>
      </c>
      <c r="I3614">
        <v>1</v>
      </c>
      <c r="J3614" s="1">
        <v>33</v>
      </c>
      <c r="K3614" s="1">
        <v>1</v>
      </c>
      <c r="L3614" s="1">
        <v>754</v>
      </c>
      <c r="M3614" s="6">
        <v>0.3</v>
      </c>
      <c r="N3614" s="4">
        <v>1000</v>
      </c>
      <c r="O3614" s="4">
        <v>80</v>
      </c>
      <c r="P3614" s="4">
        <v>100</v>
      </c>
      <c r="Q3614" s="3">
        <v>0.35</v>
      </c>
      <c r="R3614" s="1">
        <v>12</v>
      </c>
      <c r="S3614" s="1">
        <v>100</v>
      </c>
      <c r="T3614" s="1">
        <v>12</v>
      </c>
      <c r="U3614" s="1">
        <v>1</v>
      </c>
      <c r="V3614" s="1">
        <v>12</v>
      </c>
      <c r="W3614" s="1">
        <v>0</v>
      </c>
      <c r="X3614" s="1">
        <v>1</v>
      </c>
      <c r="Y3614" s="1">
        <v>1</v>
      </c>
      <c r="Z3614" s="1">
        <v>2</v>
      </c>
      <c r="AA3614" s="1">
        <v>0</v>
      </c>
      <c r="AB3614" s="1">
        <v>1</v>
      </c>
      <c r="AC3614" s="1">
        <v>0</v>
      </c>
      <c r="AD3614" s="1">
        <v>0</v>
      </c>
      <c r="AE3614" s="1">
        <v>0</v>
      </c>
      <c r="AF3614" s="1">
        <v>0</v>
      </c>
      <c r="AG3614" s="1">
        <v>0</v>
      </c>
      <c r="AH3614" s="1">
        <v>250</v>
      </c>
      <c r="AI3614" s="1">
        <v>250</v>
      </c>
      <c r="AJ3614" s="1" t="s">
        <v>4510</v>
      </c>
      <c r="AK3614" s="1" t="s">
        <v>4511</v>
      </c>
      <c r="AL3614" s="1" t="s">
        <v>4512</v>
      </c>
      <c r="AM3614" s="1" t="s">
        <v>16</v>
      </c>
      <c r="AN3614" s="1" t="s">
        <v>23098</v>
      </c>
      <c r="AO3614" s="1" t="s">
        <v>86</v>
      </c>
      <c r="AP3614" s="1" t="s">
        <v>57</v>
      </c>
      <c r="AQ3614" s="1" t="s">
        <v>14</v>
      </c>
      <c r="AR3614" s="1" t="s">
        <v>19</v>
      </c>
      <c r="AS3614" s="1" t="s">
        <v>23090</v>
      </c>
      <c r="AT3614" s="1" t="s">
        <v>101</v>
      </c>
    </row>
    <row r="3615" spans="1:46" x14ac:dyDescent="0.25">
      <c r="A3615" s="1" t="s">
        <v>18505</v>
      </c>
      <c r="B3615" s="2" t="s">
        <v>23074</v>
      </c>
      <c r="C3615" s="2" t="s">
        <v>23105</v>
      </c>
      <c r="D3615" s="1">
        <v>0</v>
      </c>
      <c r="E3615" s="1">
        <v>0</v>
      </c>
      <c r="F3615" s="1">
        <v>1</v>
      </c>
      <c r="G3615" s="1">
        <v>1</v>
      </c>
      <c r="H3615" s="6">
        <v>1</v>
      </c>
      <c r="I3615">
        <v>0</v>
      </c>
      <c r="J3615" s="1">
        <v>37</v>
      </c>
      <c r="K3615" s="1">
        <v>0</v>
      </c>
      <c r="L3615" s="1">
        <v>778</v>
      </c>
      <c r="M3615" s="6">
        <v>0.15</v>
      </c>
      <c r="N3615" s="4">
        <v>3200</v>
      </c>
      <c r="O3615" s="4">
        <v>245</v>
      </c>
      <c r="P3615" s="4">
        <v>400</v>
      </c>
      <c r="Q3615" s="3">
        <v>0.3</v>
      </c>
      <c r="R3615" s="1">
        <v>12</v>
      </c>
      <c r="S3615" s="1">
        <v>400</v>
      </c>
      <c r="T3615" s="1">
        <v>19</v>
      </c>
      <c r="U3615" s="1">
        <v>1</v>
      </c>
      <c r="V3615" s="1">
        <v>12</v>
      </c>
      <c r="W3615" s="1">
        <v>0</v>
      </c>
      <c r="X3615" s="1">
        <v>0</v>
      </c>
      <c r="Y3615" s="1">
        <v>0</v>
      </c>
      <c r="Z3615" s="1">
        <v>2</v>
      </c>
      <c r="AA3615" s="1">
        <v>1</v>
      </c>
      <c r="AB3615" s="1">
        <v>0</v>
      </c>
      <c r="AC3615" s="1">
        <v>0</v>
      </c>
      <c r="AD3615" s="1">
        <v>0</v>
      </c>
      <c r="AE3615" s="1">
        <v>0</v>
      </c>
      <c r="AF3615" s="1">
        <v>0</v>
      </c>
      <c r="AG3615" s="1">
        <v>0</v>
      </c>
      <c r="AH3615" s="1">
        <v>0</v>
      </c>
      <c r="AI3615" s="1">
        <v>0</v>
      </c>
      <c r="AJ3615" s="1" t="s">
        <v>4540</v>
      </c>
      <c r="AK3615" s="1" t="s">
        <v>4541</v>
      </c>
      <c r="AL3615" s="1" t="s">
        <v>4542</v>
      </c>
      <c r="AM3615" s="1" t="s">
        <v>12</v>
      </c>
      <c r="AN3615" s="1" t="s">
        <v>23097</v>
      </c>
      <c r="AO3615" s="1" t="s">
        <v>86</v>
      </c>
      <c r="AP3615" s="1" t="s">
        <v>57</v>
      </c>
      <c r="AQ3615" s="1" t="s">
        <v>25</v>
      </c>
      <c r="AR3615" s="1" t="s">
        <v>30</v>
      </c>
      <c r="AS3615" s="1" t="s">
        <v>23091</v>
      </c>
      <c r="AT3615" s="1" t="s">
        <v>26</v>
      </c>
    </row>
    <row r="3616" spans="1:46" x14ac:dyDescent="0.25">
      <c r="A3616" s="1" t="s">
        <v>22010</v>
      </c>
      <c r="B3616" s="2" t="s">
        <v>23074</v>
      </c>
      <c r="C3616" s="2" t="s">
        <v>23105</v>
      </c>
      <c r="D3616" s="1">
        <v>0</v>
      </c>
      <c r="E3616" s="1">
        <v>0</v>
      </c>
      <c r="F3616" s="1">
        <v>2</v>
      </c>
      <c r="G3616" s="1">
        <v>2</v>
      </c>
      <c r="H3616" s="6">
        <v>1</v>
      </c>
      <c r="I3616">
        <v>0</v>
      </c>
      <c r="J3616" s="1">
        <v>39</v>
      </c>
      <c r="K3616" s="1">
        <v>1</v>
      </c>
      <c r="L3616" s="1">
        <v>857</v>
      </c>
      <c r="M3616" s="6">
        <v>0.55000000000000004</v>
      </c>
      <c r="N3616" s="4">
        <v>3300</v>
      </c>
      <c r="O3616" s="4">
        <v>260</v>
      </c>
      <c r="P3616" s="4">
        <v>100</v>
      </c>
      <c r="Q3616" s="3">
        <v>0.3</v>
      </c>
      <c r="R3616" s="1">
        <v>12</v>
      </c>
      <c r="S3616" s="1">
        <v>100</v>
      </c>
      <c r="T3616" s="1">
        <v>13</v>
      </c>
      <c r="U3616" s="1">
        <v>1</v>
      </c>
      <c r="V3616" s="1">
        <v>12</v>
      </c>
      <c r="W3616" s="1">
        <v>0</v>
      </c>
      <c r="X3616" s="1">
        <v>0</v>
      </c>
      <c r="Y3616" s="1">
        <v>1</v>
      </c>
      <c r="Z3616" s="1">
        <v>2</v>
      </c>
      <c r="AA3616" s="1">
        <v>1</v>
      </c>
      <c r="AB3616" s="1">
        <v>0</v>
      </c>
      <c r="AC3616" s="1">
        <v>0</v>
      </c>
      <c r="AD3616" s="1">
        <v>0</v>
      </c>
      <c r="AE3616" s="1">
        <v>3461</v>
      </c>
      <c r="AF3616" s="1">
        <v>0</v>
      </c>
      <c r="AG3616" s="1">
        <v>0</v>
      </c>
      <c r="AH3616" s="1">
        <v>0</v>
      </c>
      <c r="AI3616" s="1">
        <v>3461</v>
      </c>
      <c r="AJ3616" s="1" t="s">
        <v>242</v>
      </c>
      <c r="AK3616" s="1" t="s">
        <v>14161</v>
      </c>
      <c r="AL3616" s="1" t="s">
        <v>14162</v>
      </c>
      <c r="AM3616" s="1" t="s">
        <v>12</v>
      </c>
      <c r="AN3616" s="1" t="s">
        <v>23098</v>
      </c>
      <c r="AO3616" s="1" t="s">
        <v>86</v>
      </c>
      <c r="AP3616" s="1" t="s">
        <v>57</v>
      </c>
      <c r="AQ3616" s="1" t="s">
        <v>25</v>
      </c>
      <c r="AR3616" s="1" t="s">
        <v>19</v>
      </c>
      <c r="AS3616" s="1" t="s">
        <v>23091</v>
      </c>
      <c r="AT3616" s="1" t="s">
        <v>26</v>
      </c>
    </row>
    <row r="3617" spans="1:46" x14ac:dyDescent="0.25">
      <c r="A3617" s="1" t="s">
        <v>19770</v>
      </c>
      <c r="B3617" s="2" t="s">
        <v>23074</v>
      </c>
      <c r="C3617" s="2" t="s">
        <v>23105</v>
      </c>
      <c r="D3617" s="1">
        <v>0</v>
      </c>
      <c r="E3617" s="1">
        <v>5</v>
      </c>
      <c r="F3617" s="1">
        <v>2</v>
      </c>
      <c r="G3617" s="1">
        <v>7</v>
      </c>
      <c r="H3617" s="6">
        <v>0.2857142857142857</v>
      </c>
      <c r="I3617">
        <v>0</v>
      </c>
      <c r="J3617" s="1">
        <v>38</v>
      </c>
      <c r="K3617" s="1">
        <v>1</v>
      </c>
      <c r="L3617" s="1">
        <v>590</v>
      </c>
      <c r="M3617" s="6">
        <v>0.45</v>
      </c>
      <c r="N3617" s="4">
        <v>2800</v>
      </c>
      <c r="O3617" s="4">
        <v>209</v>
      </c>
      <c r="P3617" s="4">
        <v>500</v>
      </c>
      <c r="Q3617" s="3">
        <v>0.3</v>
      </c>
      <c r="R3617" s="1">
        <v>24</v>
      </c>
      <c r="S3617" s="1">
        <v>500</v>
      </c>
      <c r="T3617" s="1">
        <v>97</v>
      </c>
      <c r="U3617" s="1">
        <v>0</v>
      </c>
      <c r="V3617" s="1">
        <v>12</v>
      </c>
      <c r="W3617" s="1">
        <v>0</v>
      </c>
      <c r="X3617" s="1">
        <v>0</v>
      </c>
      <c r="Y3617" s="1">
        <v>0</v>
      </c>
      <c r="Z3617" s="1">
        <v>3</v>
      </c>
      <c r="AA3617" s="1">
        <v>1</v>
      </c>
      <c r="AB3617" s="1">
        <v>0</v>
      </c>
      <c r="AC3617" s="1">
        <v>0</v>
      </c>
      <c r="AD3617" s="1">
        <v>0</v>
      </c>
      <c r="AE3617" s="1">
        <v>0</v>
      </c>
      <c r="AF3617" s="1">
        <v>576</v>
      </c>
      <c r="AG3617" s="1">
        <v>0</v>
      </c>
      <c r="AH3617" s="1">
        <v>620</v>
      </c>
      <c r="AI3617" s="1">
        <v>1196</v>
      </c>
      <c r="AJ3617" s="1" t="s">
        <v>6801</v>
      </c>
      <c r="AK3617" s="1" t="s">
        <v>8112</v>
      </c>
      <c r="AL3617" s="1" t="s">
        <v>8113</v>
      </c>
      <c r="AM3617" s="1" t="s">
        <v>12</v>
      </c>
      <c r="AN3617" s="1" t="s">
        <v>23098</v>
      </c>
      <c r="AO3617" s="1" t="s">
        <v>364</v>
      </c>
      <c r="AP3617" s="1" t="s">
        <v>57</v>
      </c>
      <c r="AQ3617" s="1" t="s">
        <v>25</v>
      </c>
      <c r="AR3617" s="1" t="s">
        <v>30</v>
      </c>
      <c r="AS3617" s="1" t="s">
        <v>23091</v>
      </c>
      <c r="AT3617" s="1" t="s">
        <v>26</v>
      </c>
    </row>
    <row r="3618" spans="1:46" x14ac:dyDescent="0.25">
      <c r="A3618" s="1" t="s">
        <v>18583</v>
      </c>
      <c r="B3618" s="2" t="s">
        <v>23074</v>
      </c>
      <c r="C3618" s="2" t="s">
        <v>23106</v>
      </c>
      <c r="D3618" s="1">
        <v>0</v>
      </c>
      <c r="E3618" s="1">
        <v>0</v>
      </c>
      <c r="F3618" s="1">
        <v>1</v>
      </c>
      <c r="G3618" s="1">
        <v>1</v>
      </c>
      <c r="H3618" s="6">
        <v>1</v>
      </c>
      <c r="I3618">
        <v>0</v>
      </c>
      <c r="J3618" s="1">
        <v>40</v>
      </c>
      <c r="K3618" s="1">
        <v>1</v>
      </c>
      <c r="L3618" s="1">
        <v>645</v>
      </c>
      <c r="M3618" s="6">
        <v>0.49</v>
      </c>
      <c r="N3618" s="4">
        <v>2200</v>
      </c>
      <c r="O3618" s="4">
        <v>167</v>
      </c>
      <c r="P3618" s="4">
        <v>400</v>
      </c>
      <c r="Q3618" s="3">
        <v>0.34</v>
      </c>
      <c r="R3618" s="1">
        <v>24</v>
      </c>
      <c r="S3618" s="1">
        <v>400</v>
      </c>
      <c r="T3618" s="1">
        <v>27</v>
      </c>
      <c r="U3618" s="1">
        <v>1</v>
      </c>
      <c r="V3618" s="1">
        <v>12</v>
      </c>
      <c r="W3618" s="1">
        <v>0</v>
      </c>
      <c r="X3618" s="1">
        <v>0</v>
      </c>
      <c r="Y3618" s="1">
        <v>1</v>
      </c>
      <c r="Z3618" s="1">
        <v>1</v>
      </c>
      <c r="AA3618" s="1">
        <v>0</v>
      </c>
      <c r="AB3618" s="1">
        <v>0</v>
      </c>
      <c r="AC3618" s="1">
        <v>489</v>
      </c>
      <c r="AD3618" s="1">
        <v>0</v>
      </c>
      <c r="AE3618" s="1">
        <v>641</v>
      </c>
      <c r="AF3618" s="1">
        <v>0</v>
      </c>
      <c r="AG3618" s="1">
        <v>0</v>
      </c>
      <c r="AH3618" s="1">
        <v>300</v>
      </c>
      <c r="AI3618" s="1">
        <v>1430</v>
      </c>
      <c r="AJ3618" s="1" t="s">
        <v>4754</v>
      </c>
      <c r="AK3618" s="1" t="s">
        <v>4755</v>
      </c>
      <c r="AL3618" s="1" t="s">
        <v>4756</v>
      </c>
      <c r="AM3618" s="1" t="s">
        <v>12</v>
      </c>
      <c r="AN3618" s="1" t="s">
        <v>23098</v>
      </c>
      <c r="AO3618" s="1" t="s">
        <v>86</v>
      </c>
      <c r="AP3618" s="1" t="s">
        <v>57</v>
      </c>
      <c r="AQ3618" s="1" t="s">
        <v>25</v>
      </c>
      <c r="AR3618" s="1" t="s">
        <v>19</v>
      </c>
      <c r="AS3618" s="1" t="s">
        <v>23090</v>
      </c>
      <c r="AT3618" s="1" t="s">
        <v>26</v>
      </c>
    </row>
    <row r="3619" spans="1:46" x14ac:dyDescent="0.25">
      <c r="A3619" s="1" t="s">
        <v>22103</v>
      </c>
      <c r="B3619" s="2" t="s">
        <v>23074</v>
      </c>
      <c r="C3619" s="2" t="s">
        <v>23106</v>
      </c>
      <c r="D3619" s="1">
        <v>1</v>
      </c>
      <c r="E3619" s="1">
        <v>4</v>
      </c>
      <c r="F3619" s="1">
        <v>4</v>
      </c>
      <c r="G3619" s="1">
        <v>9</v>
      </c>
      <c r="H3619" s="6">
        <v>0.44444444444444442</v>
      </c>
      <c r="I3619">
        <v>0</v>
      </c>
      <c r="J3619" s="1">
        <v>30</v>
      </c>
      <c r="K3619" s="1">
        <v>0</v>
      </c>
      <c r="L3619" s="1">
        <v>655</v>
      </c>
      <c r="M3619" s="6">
        <v>0.64</v>
      </c>
      <c r="N3619" s="4">
        <v>2400</v>
      </c>
      <c r="O3619" s="4">
        <v>170</v>
      </c>
      <c r="P3619" s="4">
        <v>1200</v>
      </c>
      <c r="Q3619" s="3">
        <v>0.33</v>
      </c>
      <c r="R3619" s="1">
        <v>18</v>
      </c>
      <c r="S3619" s="1">
        <v>1200</v>
      </c>
      <c r="T3619" s="1">
        <v>50</v>
      </c>
      <c r="U3619" s="1">
        <v>0</v>
      </c>
      <c r="V3619" s="1">
        <v>12</v>
      </c>
      <c r="W3619" s="1">
        <v>0</v>
      </c>
      <c r="X3619" s="1">
        <v>0</v>
      </c>
      <c r="Y3619" s="1">
        <v>1</v>
      </c>
      <c r="Z3619" s="1">
        <v>2</v>
      </c>
      <c r="AA3619" s="1">
        <v>1</v>
      </c>
      <c r="AB3619" s="1">
        <v>0</v>
      </c>
      <c r="AC3619" s="1">
        <v>0</v>
      </c>
      <c r="AD3619" s="1">
        <v>128</v>
      </c>
      <c r="AE3619" s="1">
        <v>439</v>
      </c>
      <c r="AF3619" s="1">
        <v>0</v>
      </c>
      <c r="AG3619" s="1">
        <v>115</v>
      </c>
      <c r="AH3619" s="1">
        <v>0</v>
      </c>
      <c r="AI3619" s="1">
        <v>682</v>
      </c>
      <c r="AJ3619" s="1" t="s">
        <v>14405</v>
      </c>
      <c r="AK3619" s="1" t="s">
        <v>14406</v>
      </c>
      <c r="AL3619" s="1" t="s">
        <v>14407</v>
      </c>
      <c r="AM3619" s="1" t="s">
        <v>12</v>
      </c>
      <c r="AN3619" s="1" t="s">
        <v>23097</v>
      </c>
      <c r="AO3619" s="1" t="s">
        <v>364</v>
      </c>
      <c r="AP3619" s="1" t="s">
        <v>57</v>
      </c>
      <c r="AQ3619" s="1" t="s">
        <v>25</v>
      </c>
      <c r="AR3619" s="1" t="s">
        <v>19</v>
      </c>
      <c r="AS3619" s="1" t="s">
        <v>23091</v>
      </c>
      <c r="AT3619" s="1" t="s">
        <v>26</v>
      </c>
    </row>
    <row r="3620" spans="1:46" x14ac:dyDescent="0.25">
      <c r="A3620" s="1" t="s">
        <v>18008</v>
      </c>
      <c r="B3620" s="2" t="s">
        <v>23074</v>
      </c>
      <c r="C3620" s="2" t="s">
        <v>23106</v>
      </c>
      <c r="D3620" s="1">
        <v>3</v>
      </c>
      <c r="E3620" s="1">
        <v>0</v>
      </c>
      <c r="F3620" s="1">
        <v>3</v>
      </c>
      <c r="G3620" s="1">
        <v>6</v>
      </c>
      <c r="H3620" s="6">
        <v>0.5</v>
      </c>
      <c r="I3620">
        <v>1</v>
      </c>
      <c r="J3620" s="1">
        <v>48</v>
      </c>
      <c r="K3620" s="1">
        <v>1</v>
      </c>
      <c r="L3620" s="1">
        <v>751</v>
      </c>
      <c r="M3620" s="6">
        <v>0.32</v>
      </c>
      <c r="N3620" s="4">
        <v>2000</v>
      </c>
      <c r="O3620" s="4">
        <v>160</v>
      </c>
      <c r="P3620" s="4">
        <v>500</v>
      </c>
      <c r="Q3620" s="3">
        <v>0.36</v>
      </c>
      <c r="R3620" s="1">
        <v>24</v>
      </c>
      <c r="S3620" s="1">
        <v>500</v>
      </c>
      <c r="T3620" s="1">
        <v>36</v>
      </c>
      <c r="U3620" s="1">
        <v>0</v>
      </c>
      <c r="V3620" s="1">
        <v>12</v>
      </c>
      <c r="W3620" s="1">
        <v>0</v>
      </c>
      <c r="X3620" s="1">
        <v>1</v>
      </c>
      <c r="Y3620" s="1">
        <v>1</v>
      </c>
      <c r="Z3620" s="1">
        <v>2</v>
      </c>
      <c r="AA3620" s="1">
        <v>1</v>
      </c>
      <c r="AB3620" s="1">
        <v>1</v>
      </c>
      <c r="AC3620" s="1">
        <v>0</v>
      </c>
      <c r="AD3620" s="1">
        <v>0</v>
      </c>
      <c r="AE3620" s="1">
        <v>0</v>
      </c>
      <c r="AF3620" s="1">
        <v>300</v>
      </c>
      <c r="AG3620" s="1">
        <v>38</v>
      </c>
      <c r="AH3620" s="1">
        <v>100</v>
      </c>
      <c r="AI3620" s="1">
        <v>438</v>
      </c>
      <c r="AJ3620" s="1" t="s">
        <v>3060</v>
      </c>
      <c r="AK3620" s="1" t="s">
        <v>3061</v>
      </c>
      <c r="AL3620" s="1" t="s">
        <v>3062</v>
      </c>
      <c r="AM3620" s="1" t="s">
        <v>16</v>
      </c>
      <c r="AN3620" s="1" t="s">
        <v>23098</v>
      </c>
      <c r="AO3620" s="1" t="s">
        <v>364</v>
      </c>
      <c r="AP3620" s="1" t="s">
        <v>57</v>
      </c>
      <c r="AQ3620" s="1" t="s">
        <v>14</v>
      </c>
      <c r="AR3620" s="1" t="s">
        <v>19</v>
      </c>
      <c r="AS3620" s="1" t="s">
        <v>23091</v>
      </c>
      <c r="AT3620" s="1" t="s">
        <v>101</v>
      </c>
    </row>
    <row r="3621" spans="1:46" x14ac:dyDescent="0.25">
      <c r="A3621" s="1" t="s">
        <v>22130</v>
      </c>
      <c r="B3621" s="2" t="s">
        <v>23074</v>
      </c>
      <c r="C3621" s="2" t="s">
        <v>23106</v>
      </c>
      <c r="D3621" s="1">
        <v>0</v>
      </c>
      <c r="E3621" s="1">
        <v>1</v>
      </c>
      <c r="F3621" s="1">
        <v>2</v>
      </c>
      <c r="G3621" s="1">
        <v>3</v>
      </c>
      <c r="H3621" s="6">
        <v>0.66666666666666663</v>
      </c>
      <c r="I3621">
        <v>0</v>
      </c>
      <c r="J3621" s="1">
        <v>34</v>
      </c>
      <c r="K3621" s="1">
        <v>1</v>
      </c>
      <c r="L3621" s="1">
        <v>588</v>
      </c>
      <c r="M3621" s="6">
        <v>0.28000000000000003</v>
      </c>
      <c r="N3621" s="4">
        <v>2100</v>
      </c>
      <c r="O3621" s="4">
        <v>150</v>
      </c>
      <c r="P3621" s="4">
        <v>350</v>
      </c>
      <c r="Q3621" s="3">
        <v>0.3</v>
      </c>
      <c r="R3621" s="1">
        <v>24</v>
      </c>
      <c r="S3621" s="1">
        <v>350</v>
      </c>
      <c r="T3621" s="1">
        <v>44</v>
      </c>
      <c r="U3621" s="1">
        <v>0</v>
      </c>
      <c r="V3621" s="1">
        <v>12</v>
      </c>
      <c r="W3621" s="1">
        <v>0</v>
      </c>
      <c r="X3621" s="1">
        <v>0</v>
      </c>
      <c r="Y3621" s="1">
        <v>1</v>
      </c>
      <c r="Z3621" s="1">
        <v>0</v>
      </c>
      <c r="AA3621" s="1">
        <v>1</v>
      </c>
      <c r="AB3621" s="1">
        <v>0</v>
      </c>
      <c r="AC3621" s="1">
        <v>157</v>
      </c>
      <c r="AD3621" s="1">
        <v>0</v>
      </c>
      <c r="AE3621" s="1">
        <v>0</v>
      </c>
      <c r="AF3621" s="1">
        <v>336</v>
      </c>
      <c r="AG3621" s="1">
        <v>0</v>
      </c>
      <c r="AH3621" s="1">
        <v>0</v>
      </c>
      <c r="AI3621" s="1">
        <v>493</v>
      </c>
      <c r="AJ3621" s="1" t="s">
        <v>14482</v>
      </c>
      <c r="AK3621" s="1" t="s">
        <v>14483</v>
      </c>
      <c r="AL3621" s="1" t="s">
        <v>14484</v>
      </c>
      <c r="AM3621" s="1" t="s">
        <v>12</v>
      </c>
      <c r="AN3621" s="1" t="s">
        <v>23098</v>
      </c>
      <c r="AO3621" s="1" t="s">
        <v>364</v>
      </c>
      <c r="AP3621" s="1" t="s">
        <v>57</v>
      </c>
      <c r="AQ3621" s="1" t="s">
        <v>25</v>
      </c>
      <c r="AR3621" s="1" t="s">
        <v>19</v>
      </c>
      <c r="AS3621" s="1" t="s">
        <v>23091</v>
      </c>
      <c r="AT3621" s="1" t="s">
        <v>26</v>
      </c>
    </row>
    <row r="3622" spans="1:46" x14ac:dyDescent="0.25">
      <c r="A3622" s="1" t="s">
        <v>18041</v>
      </c>
      <c r="B3622" s="2" t="s">
        <v>23074</v>
      </c>
      <c r="C3622" s="2" t="s">
        <v>23106</v>
      </c>
      <c r="D3622" s="1">
        <v>0</v>
      </c>
      <c r="E3622" s="1">
        <v>0</v>
      </c>
      <c r="F3622" s="1">
        <v>3</v>
      </c>
      <c r="G3622" s="1">
        <v>3</v>
      </c>
      <c r="H3622" s="6">
        <v>1</v>
      </c>
      <c r="I3622">
        <v>0</v>
      </c>
      <c r="J3622" s="1">
        <v>29</v>
      </c>
      <c r="K3622" s="1">
        <v>0</v>
      </c>
      <c r="L3622" s="1">
        <v>859</v>
      </c>
      <c r="M3622" s="6">
        <v>0.18</v>
      </c>
      <c r="N3622" s="4">
        <v>3600</v>
      </c>
      <c r="O3622" s="4">
        <v>300</v>
      </c>
      <c r="P3622" s="4">
        <v>300</v>
      </c>
      <c r="Q3622" s="3">
        <v>0.36</v>
      </c>
      <c r="R3622" s="1">
        <v>6</v>
      </c>
      <c r="S3622" s="1">
        <v>300</v>
      </c>
      <c r="T3622" s="1">
        <v>35</v>
      </c>
      <c r="U3622" s="1">
        <v>1</v>
      </c>
      <c r="V3622" s="1">
        <v>12</v>
      </c>
      <c r="W3622" s="1">
        <v>1</v>
      </c>
      <c r="X3622" s="1">
        <v>1</v>
      </c>
      <c r="Y3622" s="1">
        <v>1</v>
      </c>
      <c r="Z3622" s="1">
        <v>2</v>
      </c>
      <c r="AA3622" s="1">
        <v>0</v>
      </c>
      <c r="AB3622" s="1">
        <v>1</v>
      </c>
      <c r="AC3622" s="1">
        <v>0</v>
      </c>
      <c r="AD3622" s="1">
        <v>0</v>
      </c>
      <c r="AE3622" s="1">
        <v>0</v>
      </c>
      <c r="AF3622" s="1">
        <v>0</v>
      </c>
      <c r="AG3622" s="1">
        <v>0</v>
      </c>
      <c r="AH3622" s="1">
        <v>0</v>
      </c>
      <c r="AI3622" s="1">
        <v>0</v>
      </c>
      <c r="AJ3622" s="1" t="s">
        <v>3165</v>
      </c>
      <c r="AK3622" s="1" t="s">
        <v>3166</v>
      </c>
      <c r="AL3622" s="1" t="s">
        <v>3167</v>
      </c>
      <c r="AM3622" s="1" t="s">
        <v>12</v>
      </c>
      <c r="AN3622" s="1" t="s">
        <v>23097</v>
      </c>
      <c r="AO3622" s="1" t="s">
        <v>86</v>
      </c>
      <c r="AP3622" s="1" t="s">
        <v>86</v>
      </c>
      <c r="AQ3622" s="1" t="s">
        <v>14</v>
      </c>
      <c r="AR3622" s="1" t="s">
        <v>19</v>
      </c>
      <c r="AS3622" s="1" t="s">
        <v>23090</v>
      </c>
      <c r="AT3622" s="1" t="s">
        <v>101</v>
      </c>
    </row>
    <row r="3623" spans="1:46" x14ac:dyDescent="0.25">
      <c r="A3623" s="1" t="s">
        <v>22140</v>
      </c>
      <c r="B3623" s="2" t="s">
        <v>23074</v>
      </c>
      <c r="C3623" s="2" t="s">
        <v>23106</v>
      </c>
      <c r="D3623" s="1">
        <v>1</v>
      </c>
      <c r="E3623" s="1">
        <v>0</v>
      </c>
      <c r="F3623" s="1">
        <v>2</v>
      </c>
      <c r="G3623" s="1">
        <v>3</v>
      </c>
      <c r="H3623" s="6">
        <v>0.66666666666666663</v>
      </c>
      <c r="I3623">
        <v>0</v>
      </c>
      <c r="J3623" s="1">
        <v>30</v>
      </c>
      <c r="K3623" s="1">
        <v>0</v>
      </c>
      <c r="L3623" s="1">
        <v>662</v>
      </c>
      <c r="M3623" s="6">
        <v>0.2</v>
      </c>
      <c r="N3623" s="4">
        <v>1500</v>
      </c>
      <c r="O3623" s="4">
        <v>150</v>
      </c>
      <c r="P3623" s="4">
        <v>350</v>
      </c>
      <c r="Q3623" s="3">
        <v>0.3</v>
      </c>
      <c r="R3623" s="1">
        <v>24</v>
      </c>
      <c r="S3623" s="1">
        <v>350</v>
      </c>
      <c r="T3623" s="1">
        <v>61</v>
      </c>
      <c r="U3623" s="1">
        <v>1</v>
      </c>
      <c r="V3623" s="1">
        <v>12</v>
      </c>
      <c r="W3623" s="1">
        <v>0</v>
      </c>
      <c r="X3623" s="1">
        <v>0</v>
      </c>
      <c r="Y3623" s="1">
        <v>0</v>
      </c>
      <c r="Z3623" s="1">
        <v>1</v>
      </c>
      <c r="AA3623" s="1">
        <v>1</v>
      </c>
      <c r="AB3623" s="1">
        <v>1</v>
      </c>
      <c r="AC3623" s="1">
        <v>0</v>
      </c>
      <c r="AD3623" s="1">
        <v>0</v>
      </c>
      <c r="AE3623" s="1">
        <v>0</v>
      </c>
      <c r="AF3623" s="1">
        <v>0</v>
      </c>
      <c r="AG3623" s="1">
        <v>0</v>
      </c>
      <c r="AH3623" s="1">
        <v>200</v>
      </c>
      <c r="AI3623" s="1">
        <v>200</v>
      </c>
      <c r="AJ3623" s="1" t="s">
        <v>14509</v>
      </c>
      <c r="AK3623" s="1" t="s">
        <v>14510</v>
      </c>
      <c r="AL3623" s="1" t="s">
        <v>14511</v>
      </c>
      <c r="AM3623" s="1" t="s">
        <v>12</v>
      </c>
      <c r="AN3623" s="1" t="s">
        <v>23097</v>
      </c>
      <c r="AO3623" s="1" t="s">
        <v>86</v>
      </c>
      <c r="AP3623" s="1" t="s">
        <v>57</v>
      </c>
      <c r="AQ3623" s="1" t="s">
        <v>25</v>
      </c>
      <c r="AR3623" s="1" t="s">
        <v>30</v>
      </c>
      <c r="AS3623" s="1" t="s">
        <v>23091</v>
      </c>
      <c r="AT3623" s="1" t="s">
        <v>101</v>
      </c>
    </row>
    <row r="3624" spans="1:46" x14ac:dyDescent="0.25">
      <c r="A3624" s="1" t="s">
        <v>21591</v>
      </c>
      <c r="B3624" s="2" t="s">
        <v>23074</v>
      </c>
      <c r="C3624" s="2" t="s">
        <v>23106</v>
      </c>
      <c r="D3624" s="1">
        <v>0</v>
      </c>
      <c r="E3624" s="1">
        <v>1</v>
      </c>
      <c r="F3624" s="1">
        <v>2</v>
      </c>
      <c r="G3624" s="1">
        <v>3</v>
      </c>
      <c r="H3624" s="6">
        <v>0.66666666666666663</v>
      </c>
      <c r="I3624">
        <v>1</v>
      </c>
      <c r="J3624" s="1">
        <v>33</v>
      </c>
      <c r="K3624" s="1">
        <v>1</v>
      </c>
      <c r="L3624" s="1">
        <v>580</v>
      </c>
      <c r="M3624" s="6">
        <v>0.1</v>
      </c>
      <c r="N3624" s="4">
        <v>3600</v>
      </c>
      <c r="O3624" s="4">
        <v>300</v>
      </c>
      <c r="P3624" s="4">
        <v>300</v>
      </c>
      <c r="Q3624" s="3">
        <v>0.3</v>
      </c>
      <c r="R3624" s="1">
        <v>24</v>
      </c>
      <c r="S3624" s="1">
        <v>300</v>
      </c>
      <c r="T3624" s="1">
        <v>45</v>
      </c>
      <c r="U3624" s="1">
        <v>1</v>
      </c>
      <c r="V3624" s="1">
        <v>12</v>
      </c>
      <c r="W3624" s="1">
        <v>1</v>
      </c>
      <c r="X3624" s="1">
        <v>1</v>
      </c>
      <c r="Y3624" s="1">
        <v>1</v>
      </c>
      <c r="Z3624" s="1">
        <v>2</v>
      </c>
      <c r="AA3624" s="1">
        <v>0</v>
      </c>
      <c r="AB3624" s="1">
        <v>1</v>
      </c>
      <c r="AC3624" s="1">
        <v>0</v>
      </c>
      <c r="AD3624" s="1">
        <v>0</v>
      </c>
      <c r="AE3624" s="1">
        <v>0</v>
      </c>
      <c r="AF3624" s="1">
        <v>301</v>
      </c>
      <c r="AG3624" s="1">
        <v>0</v>
      </c>
      <c r="AH3624" s="1">
        <v>0</v>
      </c>
      <c r="AI3624" s="1">
        <v>301</v>
      </c>
      <c r="AJ3624" s="1" t="s">
        <v>13065</v>
      </c>
      <c r="AK3624" s="1" t="s">
        <v>13066</v>
      </c>
      <c r="AL3624" s="1" t="s">
        <v>13067</v>
      </c>
      <c r="AM3624" s="1" t="s">
        <v>16</v>
      </c>
      <c r="AN3624" s="1" t="s">
        <v>23098</v>
      </c>
      <c r="AO3624" s="1" t="s">
        <v>86</v>
      </c>
      <c r="AP3624" s="1" t="s">
        <v>86</v>
      </c>
      <c r="AQ3624" s="1" t="s">
        <v>14</v>
      </c>
      <c r="AR3624" s="1" t="s">
        <v>19</v>
      </c>
      <c r="AS3624" s="1" t="s">
        <v>23090</v>
      </c>
      <c r="AT3624" s="1" t="s">
        <v>101</v>
      </c>
    </row>
    <row r="3625" spans="1:46" x14ac:dyDescent="0.25">
      <c r="A3625" s="1" t="s">
        <v>18710</v>
      </c>
      <c r="B3625" s="2" t="s">
        <v>23074</v>
      </c>
      <c r="C3625" s="2" t="s">
        <v>23106</v>
      </c>
      <c r="D3625" s="1">
        <v>0</v>
      </c>
      <c r="E3625" s="1">
        <v>0</v>
      </c>
      <c r="F3625" s="1">
        <v>3</v>
      </c>
      <c r="G3625" s="1">
        <v>3</v>
      </c>
      <c r="H3625" s="6">
        <v>1</v>
      </c>
      <c r="I3625">
        <v>1</v>
      </c>
      <c r="J3625" s="1">
        <v>30</v>
      </c>
      <c r="K3625" s="1">
        <v>1</v>
      </c>
      <c r="L3625" s="1">
        <v>623</v>
      </c>
      <c r="M3625" s="6">
        <v>0.36</v>
      </c>
      <c r="N3625" s="4">
        <v>1600</v>
      </c>
      <c r="O3625" s="4">
        <v>120</v>
      </c>
      <c r="P3625" s="4">
        <v>300</v>
      </c>
      <c r="Q3625" s="3">
        <v>0.3</v>
      </c>
      <c r="R3625" s="1">
        <v>24</v>
      </c>
      <c r="S3625" s="1">
        <v>300</v>
      </c>
      <c r="T3625" s="1">
        <v>12</v>
      </c>
      <c r="U3625" s="1">
        <v>1</v>
      </c>
      <c r="V3625" s="1">
        <v>12</v>
      </c>
      <c r="W3625" s="1">
        <v>1</v>
      </c>
      <c r="X3625" s="1">
        <v>0</v>
      </c>
      <c r="Y3625" s="1">
        <v>1</v>
      </c>
      <c r="Z3625" s="1">
        <v>2</v>
      </c>
      <c r="AA3625" s="1">
        <v>0</v>
      </c>
      <c r="AB3625" s="1">
        <v>1</v>
      </c>
      <c r="AC3625" s="1">
        <v>0</v>
      </c>
      <c r="AD3625" s="1">
        <v>0</v>
      </c>
      <c r="AE3625" s="1">
        <v>0</v>
      </c>
      <c r="AF3625" s="1">
        <v>183</v>
      </c>
      <c r="AG3625" s="1">
        <v>0</v>
      </c>
      <c r="AH3625" s="1">
        <v>300</v>
      </c>
      <c r="AI3625" s="1">
        <v>483</v>
      </c>
      <c r="AJ3625" s="1" t="s">
        <v>5130</v>
      </c>
      <c r="AK3625" s="1" t="s">
        <v>5131</v>
      </c>
      <c r="AL3625" s="1" t="s">
        <v>5132</v>
      </c>
      <c r="AM3625" s="1" t="s">
        <v>16</v>
      </c>
      <c r="AN3625" s="1" t="s">
        <v>23098</v>
      </c>
      <c r="AO3625" s="1" t="s">
        <v>86</v>
      </c>
      <c r="AP3625" s="1" t="s">
        <v>86</v>
      </c>
      <c r="AQ3625" s="1" t="s">
        <v>25</v>
      </c>
      <c r="AR3625" s="1" t="s">
        <v>19</v>
      </c>
      <c r="AS3625" s="1" t="s">
        <v>23090</v>
      </c>
      <c r="AT3625" s="1" t="s">
        <v>101</v>
      </c>
    </row>
    <row r="3626" spans="1:46" x14ac:dyDescent="0.25">
      <c r="A3626" s="1" t="s">
        <v>21594</v>
      </c>
      <c r="B3626" s="2" t="s">
        <v>23074</v>
      </c>
      <c r="C3626" s="2" t="s">
        <v>23106</v>
      </c>
      <c r="D3626" s="1">
        <v>0</v>
      </c>
      <c r="E3626" s="1">
        <v>0</v>
      </c>
      <c r="F3626" s="1">
        <v>2</v>
      </c>
      <c r="G3626" s="1">
        <v>2</v>
      </c>
      <c r="H3626" s="6">
        <v>1</v>
      </c>
      <c r="I3626">
        <v>0</v>
      </c>
      <c r="J3626" s="1">
        <v>27</v>
      </c>
      <c r="K3626" s="1">
        <v>1</v>
      </c>
      <c r="L3626" s="1">
        <v>637</v>
      </c>
      <c r="M3626" s="6">
        <v>0.61</v>
      </c>
      <c r="N3626" s="4">
        <v>2000</v>
      </c>
      <c r="O3626" s="4">
        <v>170</v>
      </c>
      <c r="P3626" s="4">
        <v>500</v>
      </c>
      <c r="Q3626" s="3">
        <v>0.31</v>
      </c>
      <c r="R3626" s="1">
        <v>18</v>
      </c>
      <c r="S3626" s="1">
        <v>500</v>
      </c>
      <c r="T3626" s="1">
        <v>71</v>
      </c>
      <c r="U3626" s="1">
        <v>0</v>
      </c>
      <c r="V3626" s="1">
        <v>12</v>
      </c>
      <c r="W3626" s="1">
        <v>0</v>
      </c>
      <c r="X3626" s="1">
        <v>0</v>
      </c>
      <c r="Y3626" s="1">
        <v>1</v>
      </c>
      <c r="Z3626" s="1">
        <v>1</v>
      </c>
      <c r="AA3626" s="1">
        <v>1</v>
      </c>
      <c r="AB3626" s="1">
        <v>0</v>
      </c>
      <c r="AC3626" s="1">
        <v>0</v>
      </c>
      <c r="AD3626" s="1">
        <v>0</v>
      </c>
      <c r="AE3626" s="1">
        <v>0</v>
      </c>
      <c r="AF3626" s="1">
        <v>1150</v>
      </c>
      <c r="AG3626" s="1">
        <v>0</v>
      </c>
      <c r="AH3626" s="1">
        <v>150</v>
      </c>
      <c r="AI3626" s="1">
        <v>1300</v>
      </c>
      <c r="AJ3626" s="1" t="s">
        <v>13073</v>
      </c>
      <c r="AK3626" s="1" t="s">
        <v>13074</v>
      </c>
      <c r="AL3626" s="1" t="s">
        <v>13075</v>
      </c>
      <c r="AM3626" s="1" t="s">
        <v>12</v>
      </c>
      <c r="AN3626" s="1" t="s">
        <v>23098</v>
      </c>
      <c r="AO3626" s="1" t="s">
        <v>364</v>
      </c>
      <c r="AP3626" s="1" t="s">
        <v>57</v>
      </c>
      <c r="AQ3626" s="1" t="s">
        <v>25</v>
      </c>
      <c r="AR3626" s="1" t="s">
        <v>19</v>
      </c>
      <c r="AS3626" s="1" t="s">
        <v>23091</v>
      </c>
      <c r="AT3626" s="1" t="s">
        <v>26</v>
      </c>
    </row>
    <row r="3627" spans="1:46" x14ac:dyDescent="0.25">
      <c r="A3627" s="1" t="s">
        <v>19325</v>
      </c>
      <c r="B3627" s="2" t="s">
        <v>23074</v>
      </c>
      <c r="C3627" s="2" t="s">
        <v>23107</v>
      </c>
      <c r="D3627" s="1">
        <v>0</v>
      </c>
      <c r="E3627" s="1">
        <v>1</v>
      </c>
      <c r="F3627" s="1">
        <v>4</v>
      </c>
      <c r="G3627" s="1">
        <v>5</v>
      </c>
      <c r="H3627" s="6">
        <v>0.8</v>
      </c>
      <c r="I3627">
        <v>0</v>
      </c>
      <c r="J3627" s="1">
        <v>35</v>
      </c>
      <c r="K3627" s="1">
        <v>1</v>
      </c>
      <c r="L3627" s="1">
        <v>770</v>
      </c>
      <c r="M3627" s="6">
        <v>0.21</v>
      </c>
      <c r="N3627" s="4">
        <v>3000</v>
      </c>
      <c r="O3627" s="4">
        <v>250</v>
      </c>
      <c r="P3627" s="4">
        <v>300</v>
      </c>
      <c r="Q3627" s="3">
        <v>0.33</v>
      </c>
      <c r="R3627" s="1">
        <v>6</v>
      </c>
      <c r="S3627" s="1">
        <v>300</v>
      </c>
      <c r="T3627" s="1">
        <v>40</v>
      </c>
      <c r="U3627" s="1">
        <v>1</v>
      </c>
      <c r="V3627" s="1">
        <v>12</v>
      </c>
      <c r="W3627" s="1">
        <v>1</v>
      </c>
      <c r="X3627" s="1">
        <v>0</v>
      </c>
      <c r="Y3627" s="1">
        <v>1</v>
      </c>
      <c r="Z3627" s="1">
        <v>1</v>
      </c>
      <c r="AA3627" s="1">
        <v>1</v>
      </c>
      <c r="AB3627" s="1">
        <v>0</v>
      </c>
      <c r="AC3627" s="1">
        <v>0</v>
      </c>
      <c r="AD3627" s="1">
        <v>0</v>
      </c>
      <c r="AE3627" s="1">
        <v>0</v>
      </c>
      <c r="AF3627" s="1">
        <v>0</v>
      </c>
      <c r="AG3627" s="1">
        <v>0</v>
      </c>
      <c r="AH3627" s="1">
        <v>0</v>
      </c>
      <c r="AI3627" s="1">
        <v>0</v>
      </c>
      <c r="AJ3627" s="1" t="s">
        <v>6865</v>
      </c>
      <c r="AK3627" s="1" t="s">
        <v>6866</v>
      </c>
      <c r="AL3627" s="1" t="s">
        <v>6867</v>
      </c>
      <c r="AM3627" s="1" t="s">
        <v>12</v>
      </c>
      <c r="AN3627" s="1" t="s">
        <v>23098</v>
      </c>
      <c r="AO3627" s="1" t="s">
        <v>86</v>
      </c>
      <c r="AP3627" s="1" t="s">
        <v>86</v>
      </c>
      <c r="AQ3627" s="1" t="s">
        <v>25</v>
      </c>
      <c r="AR3627" s="1" t="s">
        <v>19</v>
      </c>
      <c r="AS3627" s="1" t="s">
        <v>23091</v>
      </c>
      <c r="AT3627" s="1" t="s">
        <v>26</v>
      </c>
    </row>
    <row r="3628" spans="1:46" x14ac:dyDescent="0.25">
      <c r="A3628" s="1" t="s">
        <v>19332</v>
      </c>
      <c r="B3628" s="2" t="s">
        <v>23074</v>
      </c>
      <c r="C3628" s="2" t="s">
        <v>23107</v>
      </c>
      <c r="D3628" s="1">
        <v>0</v>
      </c>
      <c r="E3628" s="1">
        <v>0</v>
      </c>
      <c r="F3628" s="1">
        <v>1</v>
      </c>
      <c r="G3628" s="1">
        <v>1</v>
      </c>
      <c r="H3628" s="6">
        <v>1</v>
      </c>
      <c r="I3628">
        <v>0</v>
      </c>
      <c r="J3628" s="1">
        <v>29</v>
      </c>
      <c r="K3628" s="1">
        <v>0</v>
      </c>
      <c r="L3628" s="1">
        <v>567</v>
      </c>
      <c r="M3628" s="6">
        <v>0.19</v>
      </c>
      <c r="N3628" s="4">
        <v>3000</v>
      </c>
      <c r="O3628" s="4">
        <v>240</v>
      </c>
      <c r="P3628" s="4">
        <v>200</v>
      </c>
      <c r="Q3628" s="3">
        <v>0.26</v>
      </c>
      <c r="R3628" s="1">
        <v>12</v>
      </c>
      <c r="S3628" s="1">
        <v>200</v>
      </c>
      <c r="T3628" s="1">
        <v>45</v>
      </c>
      <c r="U3628" s="1">
        <v>0</v>
      </c>
      <c r="V3628" s="1">
        <v>12</v>
      </c>
      <c r="W3628" s="1">
        <v>0</v>
      </c>
      <c r="X3628" s="1">
        <v>0</v>
      </c>
      <c r="Y3628" s="1">
        <v>1</v>
      </c>
      <c r="Z3628" s="1">
        <v>3</v>
      </c>
      <c r="AA3628" s="1">
        <v>0</v>
      </c>
      <c r="AB3628" s="1">
        <v>0</v>
      </c>
      <c r="AC3628" s="1">
        <v>130</v>
      </c>
      <c r="AD3628" s="1">
        <v>83</v>
      </c>
      <c r="AE3628" s="1">
        <v>1742</v>
      </c>
      <c r="AF3628" s="1">
        <v>0</v>
      </c>
      <c r="AG3628" s="1">
        <v>8</v>
      </c>
      <c r="AH3628" s="1">
        <v>0</v>
      </c>
      <c r="AI3628" s="1">
        <v>1963</v>
      </c>
      <c r="AJ3628" s="1" t="s">
        <v>6887</v>
      </c>
      <c r="AK3628" s="1" t="s">
        <v>6888</v>
      </c>
      <c r="AL3628" s="1" t="s">
        <v>6889</v>
      </c>
      <c r="AM3628" s="1" t="s">
        <v>12</v>
      </c>
      <c r="AN3628" s="1" t="s">
        <v>23097</v>
      </c>
      <c r="AO3628" s="1" t="s">
        <v>364</v>
      </c>
      <c r="AP3628" s="1" t="s">
        <v>57</v>
      </c>
      <c r="AQ3628" s="1" t="s">
        <v>25</v>
      </c>
      <c r="AR3628" s="1" t="s">
        <v>19</v>
      </c>
      <c r="AS3628" s="1" t="s">
        <v>23090</v>
      </c>
      <c r="AT3628" s="1" t="s">
        <v>26</v>
      </c>
    </row>
    <row r="3629" spans="1:46" x14ac:dyDescent="0.25">
      <c r="A3629" s="1" t="s">
        <v>21040</v>
      </c>
      <c r="B3629" s="2" t="s">
        <v>23074</v>
      </c>
      <c r="C3629" s="2" t="s">
        <v>23107</v>
      </c>
      <c r="D3629" s="1">
        <v>1</v>
      </c>
      <c r="E3629" s="1">
        <v>2</v>
      </c>
      <c r="F3629" s="1">
        <v>2</v>
      </c>
      <c r="G3629" s="1">
        <v>5</v>
      </c>
      <c r="H3629" s="6">
        <v>0.4</v>
      </c>
      <c r="I3629">
        <v>0</v>
      </c>
      <c r="J3629" s="1">
        <v>37</v>
      </c>
      <c r="K3629" s="1">
        <v>0</v>
      </c>
      <c r="L3629" s="1">
        <v>785</v>
      </c>
      <c r="M3629" s="6">
        <v>0.22</v>
      </c>
      <c r="N3629" s="4">
        <v>1920</v>
      </c>
      <c r="O3629" s="4">
        <v>160</v>
      </c>
      <c r="P3629" s="4">
        <v>200</v>
      </c>
      <c r="Q3629" s="3">
        <v>0.3</v>
      </c>
      <c r="R3629" s="1">
        <v>12</v>
      </c>
      <c r="S3629" s="1">
        <v>200</v>
      </c>
      <c r="T3629" s="1">
        <v>12</v>
      </c>
      <c r="U3629" s="1">
        <v>1</v>
      </c>
      <c r="V3629" s="1">
        <v>12</v>
      </c>
      <c r="W3629" s="1">
        <v>1</v>
      </c>
      <c r="X3629" s="1">
        <v>1</v>
      </c>
      <c r="Y3629" s="1">
        <v>0</v>
      </c>
      <c r="Z3629" s="1">
        <v>2</v>
      </c>
      <c r="AA3629" s="1">
        <v>1</v>
      </c>
      <c r="AB3629" s="1">
        <v>0</v>
      </c>
      <c r="AC3629" s="1">
        <v>499</v>
      </c>
      <c r="AD3629" s="1">
        <v>0</v>
      </c>
      <c r="AE3629" s="1">
        <v>0</v>
      </c>
      <c r="AF3629" s="1">
        <v>0</v>
      </c>
      <c r="AG3629" s="1">
        <v>0</v>
      </c>
      <c r="AH3629" s="1">
        <v>0</v>
      </c>
      <c r="AI3629" s="1">
        <v>499</v>
      </c>
      <c r="AJ3629" s="1" t="s">
        <v>11579</v>
      </c>
      <c r="AK3629" s="1" t="s">
        <v>11580</v>
      </c>
      <c r="AL3629" s="1" t="s">
        <v>11581</v>
      </c>
      <c r="AM3629" s="1" t="s">
        <v>12</v>
      </c>
      <c r="AN3629" s="1" t="s">
        <v>23097</v>
      </c>
      <c r="AO3629" s="1" t="s">
        <v>86</v>
      </c>
      <c r="AP3629" s="1" t="s">
        <v>86</v>
      </c>
      <c r="AQ3629" s="1" t="s">
        <v>14</v>
      </c>
      <c r="AR3629" s="1" t="s">
        <v>30</v>
      </c>
      <c r="AS3629" s="1" t="s">
        <v>23091</v>
      </c>
      <c r="AT3629" s="1" t="s">
        <v>26</v>
      </c>
    </row>
    <row r="3630" spans="1:46" x14ac:dyDescent="0.25">
      <c r="A3630" s="1" t="s">
        <v>19363</v>
      </c>
      <c r="B3630" s="2" t="s">
        <v>23074</v>
      </c>
      <c r="C3630" s="2" t="s">
        <v>23107</v>
      </c>
      <c r="D3630" s="1">
        <v>0</v>
      </c>
      <c r="E3630" s="1">
        <v>0</v>
      </c>
      <c r="F3630" s="1">
        <v>4</v>
      </c>
      <c r="G3630" s="1">
        <v>4</v>
      </c>
      <c r="H3630" s="6">
        <v>1</v>
      </c>
      <c r="I3630">
        <v>0</v>
      </c>
      <c r="J3630" s="1">
        <v>34</v>
      </c>
      <c r="K3630" s="1">
        <v>1</v>
      </c>
      <c r="L3630" s="1">
        <v>804</v>
      </c>
      <c r="M3630" s="6">
        <v>0.28999999999999998</v>
      </c>
      <c r="N3630" s="4">
        <v>4600</v>
      </c>
      <c r="O3630" s="4">
        <v>370</v>
      </c>
      <c r="P3630" s="4">
        <v>200</v>
      </c>
      <c r="Q3630" s="3">
        <v>0.26</v>
      </c>
      <c r="R3630" s="1">
        <v>12</v>
      </c>
      <c r="S3630" s="1">
        <v>200</v>
      </c>
      <c r="T3630" s="1">
        <v>16</v>
      </c>
      <c r="U3630" s="1">
        <v>1</v>
      </c>
      <c r="V3630" s="1">
        <v>12</v>
      </c>
      <c r="W3630" s="1">
        <v>0</v>
      </c>
      <c r="X3630" s="1">
        <v>0</v>
      </c>
      <c r="Y3630" s="1">
        <v>0</v>
      </c>
      <c r="Z3630" s="1">
        <v>3</v>
      </c>
      <c r="AA3630" s="1">
        <v>1</v>
      </c>
      <c r="AB3630" s="1">
        <v>0</v>
      </c>
      <c r="AC3630" s="1">
        <v>0</v>
      </c>
      <c r="AD3630" s="1">
        <v>176</v>
      </c>
      <c r="AE3630" s="1">
        <v>2088</v>
      </c>
      <c r="AF3630" s="1">
        <v>0</v>
      </c>
      <c r="AG3630" s="1">
        <v>21</v>
      </c>
      <c r="AH3630" s="1">
        <v>0</v>
      </c>
      <c r="AI3630" s="1">
        <v>2285</v>
      </c>
      <c r="AJ3630" s="1" t="s">
        <v>6973</v>
      </c>
      <c r="AK3630" s="1" t="s">
        <v>6974</v>
      </c>
      <c r="AL3630" s="1" t="s">
        <v>6975</v>
      </c>
      <c r="AM3630" s="1" t="s">
        <v>12</v>
      </c>
      <c r="AN3630" s="1" t="s">
        <v>23098</v>
      </c>
      <c r="AO3630" s="1" t="s">
        <v>86</v>
      </c>
      <c r="AP3630" s="1" t="s">
        <v>57</v>
      </c>
      <c r="AQ3630" s="1" t="s">
        <v>25</v>
      </c>
      <c r="AR3630" s="1" t="s">
        <v>30</v>
      </c>
      <c r="AS3630" s="1" t="s">
        <v>23091</v>
      </c>
      <c r="AT3630" s="1" t="s">
        <v>26</v>
      </c>
    </row>
    <row r="3631" spans="1:46" x14ac:dyDescent="0.25">
      <c r="A3631" s="1" t="s">
        <v>22781</v>
      </c>
      <c r="B3631" s="2" t="s">
        <v>23074</v>
      </c>
      <c r="C3631" s="2" t="s">
        <v>23107</v>
      </c>
      <c r="D3631" s="1">
        <v>0</v>
      </c>
      <c r="E3631" s="1">
        <v>0</v>
      </c>
      <c r="F3631" s="1">
        <v>1</v>
      </c>
      <c r="G3631" s="1">
        <v>1</v>
      </c>
      <c r="H3631" s="6">
        <v>1</v>
      </c>
      <c r="I3631">
        <v>0</v>
      </c>
      <c r="J3631" s="1">
        <v>33</v>
      </c>
      <c r="K3631" s="1">
        <v>1</v>
      </c>
      <c r="L3631" s="1">
        <v>898</v>
      </c>
      <c r="M3631" s="6">
        <v>0.1</v>
      </c>
      <c r="N3631" s="4">
        <v>1800</v>
      </c>
      <c r="O3631" s="4">
        <v>100</v>
      </c>
      <c r="P3631" s="4">
        <v>200</v>
      </c>
      <c r="Q3631" s="3">
        <v>0.26</v>
      </c>
      <c r="R3631" s="1">
        <v>24</v>
      </c>
      <c r="S3631" s="1">
        <v>200</v>
      </c>
      <c r="T3631" s="1">
        <v>22</v>
      </c>
      <c r="U3631" s="1">
        <v>1</v>
      </c>
      <c r="V3631" s="1">
        <v>12</v>
      </c>
      <c r="W3631" s="1">
        <v>1</v>
      </c>
      <c r="X3631" s="1">
        <v>0</v>
      </c>
      <c r="Y3631" s="1">
        <v>1</v>
      </c>
      <c r="Z3631" s="1">
        <v>3</v>
      </c>
      <c r="AA3631" s="1">
        <v>0</v>
      </c>
      <c r="AB3631" s="1">
        <v>0</v>
      </c>
      <c r="AC3631" s="1">
        <v>0</v>
      </c>
      <c r="AD3631" s="1">
        <v>0</v>
      </c>
      <c r="AE3631" s="1">
        <v>0</v>
      </c>
      <c r="AF3631" s="1">
        <v>0</v>
      </c>
      <c r="AG3631" s="1">
        <v>0</v>
      </c>
      <c r="AH3631" s="1">
        <v>0</v>
      </c>
      <c r="AI3631" s="1">
        <v>0</v>
      </c>
      <c r="AJ3631" s="1" t="s">
        <v>15184</v>
      </c>
      <c r="AK3631" s="1" t="s">
        <v>16222</v>
      </c>
      <c r="AL3631" s="1" t="s">
        <v>16223</v>
      </c>
      <c r="AM3631" s="1" t="s">
        <v>12</v>
      </c>
      <c r="AN3631" s="1" t="s">
        <v>23098</v>
      </c>
      <c r="AO3631" s="1" t="s">
        <v>86</v>
      </c>
      <c r="AP3631" s="1" t="s">
        <v>86</v>
      </c>
      <c r="AQ3631" s="1" t="s">
        <v>25</v>
      </c>
      <c r="AR3631" s="1" t="s">
        <v>19</v>
      </c>
      <c r="AS3631" s="1" t="s">
        <v>23090</v>
      </c>
      <c r="AT3631" s="1" t="s">
        <v>26</v>
      </c>
    </row>
    <row r="3632" spans="1:46" x14ac:dyDescent="0.25">
      <c r="A3632" s="1" t="s">
        <v>22792</v>
      </c>
      <c r="B3632" s="2" t="s">
        <v>23074</v>
      </c>
      <c r="C3632" s="2" t="s">
        <v>23107</v>
      </c>
      <c r="D3632" s="1">
        <v>0</v>
      </c>
      <c r="E3632" s="1">
        <v>1</v>
      </c>
      <c r="F3632" s="1">
        <v>3</v>
      </c>
      <c r="G3632" s="1">
        <v>4</v>
      </c>
      <c r="H3632" s="6">
        <v>0.75</v>
      </c>
      <c r="I3632">
        <v>1</v>
      </c>
      <c r="J3632" s="1">
        <v>39</v>
      </c>
      <c r="K3632" s="1">
        <v>1</v>
      </c>
      <c r="L3632" s="1">
        <v>650</v>
      </c>
      <c r="M3632" s="6">
        <v>7.0000000000000007E-2</v>
      </c>
      <c r="N3632" s="4">
        <v>15000</v>
      </c>
      <c r="O3632" s="4">
        <v>900</v>
      </c>
      <c r="P3632" s="4">
        <v>1000</v>
      </c>
      <c r="Q3632" s="3">
        <v>0.3</v>
      </c>
      <c r="R3632" s="1">
        <v>24</v>
      </c>
      <c r="S3632" s="1">
        <v>1000</v>
      </c>
      <c r="T3632" s="1">
        <v>87</v>
      </c>
      <c r="U3632" s="1">
        <v>1</v>
      </c>
      <c r="V3632" s="1">
        <v>12</v>
      </c>
      <c r="W3632" s="1">
        <v>1</v>
      </c>
      <c r="X3632" s="1">
        <v>1</v>
      </c>
      <c r="Y3632" s="1">
        <v>0</v>
      </c>
      <c r="Z3632" s="1">
        <v>3</v>
      </c>
      <c r="AA3632" s="1">
        <v>0</v>
      </c>
      <c r="AB3632" s="1">
        <v>1</v>
      </c>
      <c r="AC3632" s="1">
        <v>102</v>
      </c>
      <c r="AD3632" s="1">
        <v>0</v>
      </c>
      <c r="AE3632" s="1">
        <v>0</v>
      </c>
      <c r="AF3632" s="1">
        <v>233</v>
      </c>
      <c r="AG3632" s="1">
        <v>0</v>
      </c>
      <c r="AH3632" s="1">
        <v>0</v>
      </c>
      <c r="AI3632" s="1">
        <v>335</v>
      </c>
      <c r="AJ3632" s="1" t="s">
        <v>16251</v>
      </c>
      <c r="AK3632" s="1" t="s">
        <v>16252</v>
      </c>
      <c r="AL3632" s="1" t="s">
        <v>16253</v>
      </c>
      <c r="AM3632" s="1" t="s">
        <v>16</v>
      </c>
      <c r="AN3632" s="1" t="s">
        <v>23098</v>
      </c>
      <c r="AO3632" s="1" t="s">
        <v>86</v>
      </c>
      <c r="AP3632" s="1" t="s">
        <v>86</v>
      </c>
      <c r="AQ3632" s="1" t="s">
        <v>14</v>
      </c>
      <c r="AR3632" s="1" t="s">
        <v>30</v>
      </c>
      <c r="AS3632" s="1" t="s">
        <v>23090</v>
      </c>
      <c r="AT3632" s="1" t="s">
        <v>101</v>
      </c>
    </row>
    <row r="3633" spans="1:46" x14ac:dyDescent="0.25">
      <c r="A3633" s="1" t="s">
        <v>22256</v>
      </c>
      <c r="B3633" s="2" t="s">
        <v>23074</v>
      </c>
      <c r="C3633" s="2" t="s">
        <v>23107</v>
      </c>
      <c r="D3633" s="1">
        <v>1</v>
      </c>
      <c r="E3633" s="1">
        <v>0</v>
      </c>
      <c r="F3633" s="1">
        <v>1</v>
      </c>
      <c r="G3633" s="1">
        <v>2</v>
      </c>
      <c r="H3633" s="6">
        <v>0.5</v>
      </c>
      <c r="I3633">
        <v>0</v>
      </c>
      <c r="J3633" s="1">
        <v>42</v>
      </c>
      <c r="K3633" s="1">
        <v>1</v>
      </c>
      <c r="L3633" s="1">
        <v>772</v>
      </c>
      <c r="M3633" s="6">
        <v>0.33</v>
      </c>
      <c r="N3633" s="4">
        <v>3200</v>
      </c>
      <c r="O3633" s="4">
        <v>150</v>
      </c>
      <c r="P3633" s="4">
        <v>500</v>
      </c>
      <c r="Q3633" s="3">
        <v>0.35</v>
      </c>
      <c r="R3633" s="1">
        <v>24</v>
      </c>
      <c r="S3633" s="1">
        <v>500</v>
      </c>
      <c r="T3633" s="1">
        <v>44</v>
      </c>
      <c r="U3633" s="1">
        <v>0</v>
      </c>
      <c r="V3633" s="1">
        <v>12</v>
      </c>
      <c r="W3633" s="1">
        <v>0</v>
      </c>
      <c r="X3633" s="1">
        <v>1</v>
      </c>
      <c r="Y3633" s="1">
        <v>0</v>
      </c>
      <c r="Z3633" s="1">
        <v>3</v>
      </c>
      <c r="AA3633" s="1">
        <v>1</v>
      </c>
      <c r="AB3633" s="1">
        <v>0</v>
      </c>
      <c r="AC3633" s="1">
        <v>0</v>
      </c>
      <c r="AD3633" s="1">
        <v>0</v>
      </c>
      <c r="AE3633" s="1">
        <v>0</v>
      </c>
      <c r="AF3633" s="1">
        <v>0</v>
      </c>
      <c r="AG3633" s="1">
        <v>0</v>
      </c>
      <c r="AH3633" s="1">
        <v>350</v>
      </c>
      <c r="AI3633" s="1">
        <v>350</v>
      </c>
      <c r="AJ3633" s="1" t="s">
        <v>14831</v>
      </c>
      <c r="AK3633" s="1" t="s">
        <v>14832</v>
      </c>
      <c r="AL3633" s="1" t="s">
        <v>14833</v>
      </c>
      <c r="AM3633" s="1" t="s">
        <v>12</v>
      </c>
      <c r="AN3633" s="1" t="s">
        <v>23098</v>
      </c>
      <c r="AO3633" s="1" t="s">
        <v>364</v>
      </c>
      <c r="AP3633" s="1" t="s">
        <v>57</v>
      </c>
      <c r="AQ3633" s="1" t="s">
        <v>14</v>
      </c>
      <c r="AR3633" s="1" t="s">
        <v>30</v>
      </c>
      <c r="AS3633" s="1" t="s">
        <v>23091</v>
      </c>
      <c r="AT3633" s="1" t="s">
        <v>26</v>
      </c>
    </row>
    <row r="3634" spans="1:46" x14ac:dyDescent="0.25">
      <c r="A3634" s="1" t="s">
        <v>20554</v>
      </c>
      <c r="B3634" s="2" t="s">
        <v>23074</v>
      </c>
      <c r="C3634" s="2" t="s">
        <v>23107</v>
      </c>
      <c r="D3634" s="1">
        <v>1</v>
      </c>
      <c r="E3634" s="1">
        <v>0</v>
      </c>
      <c r="F3634" s="1">
        <v>1</v>
      </c>
      <c r="G3634" s="1">
        <v>2</v>
      </c>
      <c r="H3634" s="6">
        <v>0.5</v>
      </c>
      <c r="I3634">
        <v>1</v>
      </c>
      <c r="J3634" s="1">
        <v>24</v>
      </c>
      <c r="K3634" s="1">
        <v>1</v>
      </c>
      <c r="L3634" s="1">
        <v>898</v>
      </c>
      <c r="M3634" s="6">
        <v>0.06</v>
      </c>
      <c r="N3634" s="4">
        <v>1900</v>
      </c>
      <c r="O3634" s="4">
        <v>150</v>
      </c>
      <c r="P3634" s="4">
        <v>200</v>
      </c>
      <c r="Q3634" s="3">
        <v>0.25</v>
      </c>
      <c r="R3634" s="1">
        <v>24</v>
      </c>
      <c r="S3634" s="1">
        <v>200</v>
      </c>
      <c r="T3634" s="1">
        <v>22</v>
      </c>
      <c r="U3634" s="1">
        <v>1</v>
      </c>
      <c r="V3634" s="1">
        <v>12</v>
      </c>
      <c r="W3634" s="1">
        <v>1</v>
      </c>
      <c r="X3634" s="1">
        <v>0</v>
      </c>
      <c r="Y3634" s="1">
        <v>1</v>
      </c>
      <c r="Z3634" s="1">
        <v>8</v>
      </c>
      <c r="AA3634" s="1">
        <v>1</v>
      </c>
      <c r="AB3634" s="1">
        <v>1</v>
      </c>
      <c r="AC3634" s="1">
        <v>0</v>
      </c>
      <c r="AD3634" s="1">
        <v>0</v>
      </c>
      <c r="AE3634" s="1">
        <v>0</v>
      </c>
      <c r="AF3634" s="1">
        <v>0</v>
      </c>
      <c r="AG3634" s="1">
        <v>4</v>
      </c>
      <c r="AH3634" s="1">
        <v>0</v>
      </c>
      <c r="AI3634" s="1">
        <v>4</v>
      </c>
      <c r="AJ3634" s="1" t="s">
        <v>10277</v>
      </c>
      <c r="AK3634" s="1" t="s">
        <v>10278</v>
      </c>
      <c r="AL3634" s="1" t="s">
        <v>10279</v>
      </c>
      <c r="AM3634" s="1" t="s">
        <v>16</v>
      </c>
      <c r="AN3634" s="1" t="s">
        <v>23098</v>
      </c>
      <c r="AO3634" s="1" t="s">
        <v>86</v>
      </c>
      <c r="AP3634" s="1" t="s">
        <v>86</v>
      </c>
      <c r="AQ3634" s="1" t="s">
        <v>25</v>
      </c>
      <c r="AR3634" s="1" t="s">
        <v>19</v>
      </c>
      <c r="AS3634" s="1" t="s">
        <v>23091</v>
      </c>
      <c r="AT3634" s="1" t="s">
        <v>101</v>
      </c>
    </row>
    <row r="3635" spans="1:46" x14ac:dyDescent="0.25">
      <c r="A3635" s="1" t="s">
        <v>21717</v>
      </c>
      <c r="B3635" s="2" t="s">
        <v>23074</v>
      </c>
      <c r="C3635" s="2" t="s">
        <v>23108</v>
      </c>
      <c r="D3635" s="1">
        <v>0</v>
      </c>
      <c r="E3635" s="1">
        <v>0</v>
      </c>
      <c r="F3635" s="1">
        <v>1</v>
      </c>
      <c r="G3635" s="1">
        <v>1</v>
      </c>
      <c r="H3635" s="6">
        <v>1</v>
      </c>
      <c r="I3635">
        <v>1</v>
      </c>
      <c r="J3635" s="1">
        <v>38</v>
      </c>
      <c r="K3635" s="1">
        <v>1</v>
      </c>
      <c r="L3635" s="1">
        <v>761</v>
      </c>
      <c r="M3635" s="6">
        <v>1.2</v>
      </c>
      <c r="N3635" s="4">
        <v>2100</v>
      </c>
      <c r="O3635" s="4">
        <v>166</v>
      </c>
      <c r="P3635" s="4">
        <v>1100</v>
      </c>
      <c r="Q3635" s="3">
        <v>0.23</v>
      </c>
      <c r="R3635" s="1">
        <v>24</v>
      </c>
      <c r="S3635" s="1">
        <v>1100</v>
      </c>
      <c r="T3635" s="1">
        <v>63</v>
      </c>
      <c r="U3635" s="1">
        <v>0</v>
      </c>
      <c r="V3635" s="1">
        <v>12</v>
      </c>
      <c r="W3635" s="1">
        <v>0</v>
      </c>
      <c r="X3635" s="1">
        <v>0</v>
      </c>
      <c r="Y3635" s="1">
        <v>0</v>
      </c>
      <c r="Z3635" s="1">
        <v>4</v>
      </c>
      <c r="AA3635" s="1">
        <v>1</v>
      </c>
      <c r="AB3635" s="1">
        <v>1</v>
      </c>
      <c r="AC3635" s="1">
        <v>0</v>
      </c>
      <c r="AD3635" s="1">
        <v>0</v>
      </c>
      <c r="AE3635" s="1">
        <v>0</v>
      </c>
      <c r="AF3635" s="1">
        <v>2700</v>
      </c>
      <c r="AG3635" s="1">
        <v>0</v>
      </c>
      <c r="AH3635" s="1">
        <v>0</v>
      </c>
      <c r="AI3635" s="1">
        <v>2700</v>
      </c>
      <c r="AJ3635" s="1" t="s">
        <v>13410</v>
      </c>
      <c r="AK3635" s="1" t="s">
        <v>13411</v>
      </c>
      <c r="AL3635" s="1" t="s">
        <v>13412</v>
      </c>
      <c r="AM3635" s="1" t="s">
        <v>16</v>
      </c>
      <c r="AN3635" s="1" t="s">
        <v>23098</v>
      </c>
      <c r="AO3635" s="1" t="s">
        <v>364</v>
      </c>
      <c r="AP3635" s="1" t="s">
        <v>57</v>
      </c>
      <c r="AQ3635" s="1" t="s">
        <v>25</v>
      </c>
      <c r="AR3635" s="1" t="s">
        <v>30</v>
      </c>
      <c r="AS3635" s="1" t="s">
        <v>23091</v>
      </c>
      <c r="AT3635" s="1" t="s">
        <v>101</v>
      </c>
    </row>
    <row r="3636" spans="1:46" x14ac:dyDescent="0.25">
      <c r="A3636" s="1" t="s">
        <v>18876</v>
      </c>
      <c r="B3636" s="2" t="s">
        <v>23074</v>
      </c>
      <c r="C3636" s="2" t="s">
        <v>23108</v>
      </c>
      <c r="D3636" s="1">
        <v>0</v>
      </c>
      <c r="E3636" s="1">
        <v>0</v>
      </c>
      <c r="F3636" s="1">
        <v>2</v>
      </c>
      <c r="G3636" s="1">
        <v>2</v>
      </c>
      <c r="H3636" s="6">
        <v>1</v>
      </c>
      <c r="I3636">
        <v>1</v>
      </c>
      <c r="J3636" s="1">
        <v>28</v>
      </c>
      <c r="K3636" s="1">
        <v>0</v>
      </c>
      <c r="L3636" s="1">
        <v>624</v>
      </c>
      <c r="M3636" s="6">
        <v>0.4</v>
      </c>
      <c r="N3636" s="4">
        <v>1600</v>
      </c>
      <c r="O3636" s="4">
        <v>130</v>
      </c>
      <c r="P3636" s="4">
        <v>300</v>
      </c>
      <c r="Q3636" s="3">
        <v>0.26</v>
      </c>
      <c r="R3636" s="1">
        <v>18</v>
      </c>
      <c r="S3636" s="1">
        <v>300</v>
      </c>
      <c r="T3636" s="1">
        <v>31</v>
      </c>
      <c r="U3636" s="1">
        <v>0</v>
      </c>
      <c r="V3636" s="1">
        <v>12</v>
      </c>
      <c r="W3636" s="1">
        <v>0</v>
      </c>
      <c r="X3636" s="1">
        <v>0</v>
      </c>
      <c r="Y3636" s="1">
        <v>1</v>
      </c>
      <c r="Z3636" s="1">
        <v>3</v>
      </c>
      <c r="AA3636" s="1">
        <v>0</v>
      </c>
      <c r="AB3636" s="1">
        <v>1</v>
      </c>
      <c r="AC3636" s="1">
        <v>909</v>
      </c>
      <c r="AD3636" s="1">
        <v>0</v>
      </c>
      <c r="AE3636" s="1">
        <v>0</v>
      </c>
      <c r="AF3636" s="1">
        <v>0</v>
      </c>
      <c r="AG3636" s="1">
        <v>52</v>
      </c>
      <c r="AH3636" s="1">
        <v>0</v>
      </c>
      <c r="AI3636" s="1">
        <v>961</v>
      </c>
      <c r="AJ3636" s="1" t="s">
        <v>5623</v>
      </c>
      <c r="AK3636" s="1" t="s">
        <v>5624</v>
      </c>
      <c r="AL3636" s="1" t="s">
        <v>5625</v>
      </c>
      <c r="AM3636" s="1" t="s">
        <v>16</v>
      </c>
      <c r="AN3636" s="1" t="s">
        <v>23097</v>
      </c>
      <c r="AO3636" s="1" t="s">
        <v>364</v>
      </c>
      <c r="AP3636" s="1" t="s">
        <v>57</v>
      </c>
      <c r="AQ3636" s="1" t="s">
        <v>25</v>
      </c>
      <c r="AR3636" s="1" t="s">
        <v>19</v>
      </c>
      <c r="AS3636" s="1" t="s">
        <v>23090</v>
      </c>
      <c r="AT3636" s="1" t="s">
        <v>101</v>
      </c>
    </row>
    <row r="3637" spans="1:46" x14ac:dyDescent="0.25">
      <c r="A3637" s="1" t="s">
        <v>18947</v>
      </c>
      <c r="B3637" s="2" t="s">
        <v>23074</v>
      </c>
      <c r="C3637" s="2" t="s">
        <v>23109</v>
      </c>
      <c r="D3637" s="1">
        <v>1</v>
      </c>
      <c r="E3637" s="1">
        <v>2</v>
      </c>
      <c r="F3637" s="1">
        <v>2</v>
      </c>
      <c r="G3637" s="1">
        <v>5</v>
      </c>
      <c r="H3637" s="6">
        <v>0.4</v>
      </c>
      <c r="I3637">
        <v>0</v>
      </c>
      <c r="J3637" s="1">
        <v>31</v>
      </c>
      <c r="K3637" s="1">
        <v>0</v>
      </c>
      <c r="L3637" s="1">
        <v>600</v>
      </c>
      <c r="M3637" s="6">
        <v>0.37</v>
      </c>
      <c r="N3637" s="4">
        <v>2640</v>
      </c>
      <c r="O3637" s="4">
        <v>220</v>
      </c>
      <c r="P3637" s="4">
        <v>150</v>
      </c>
      <c r="Q3637" s="3">
        <v>0.26</v>
      </c>
      <c r="R3637" s="1">
        <v>18</v>
      </c>
      <c r="S3637" s="1">
        <v>150</v>
      </c>
      <c r="T3637" s="1">
        <v>20</v>
      </c>
      <c r="U3637" s="1">
        <v>1</v>
      </c>
      <c r="V3637" s="1">
        <v>12</v>
      </c>
      <c r="W3637" s="1">
        <v>0</v>
      </c>
      <c r="X3637" s="1">
        <v>1</v>
      </c>
      <c r="Y3637" s="1">
        <v>1</v>
      </c>
      <c r="Z3637" s="1">
        <v>4</v>
      </c>
      <c r="AA3637" s="1">
        <v>1</v>
      </c>
      <c r="AB3637" s="1">
        <v>0</v>
      </c>
      <c r="AC3637" s="1">
        <v>450</v>
      </c>
      <c r="AD3637" s="1">
        <v>0</v>
      </c>
      <c r="AE3637" s="1">
        <v>708</v>
      </c>
      <c r="AF3637" s="1">
        <v>333</v>
      </c>
      <c r="AG3637" s="1">
        <v>0</v>
      </c>
      <c r="AH3637" s="1">
        <v>200</v>
      </c>
      <c r="AI3637" s="1">
        <v>1691</v>
      </c>
      <c r="AJ3637" s="1" t="s">
        <v>276</v>
      </c>
      <c r="AK3637" s="1" t="s">
        <v>5827</v>
      </c>
      <c r="AL3637" s="1" t="s">
        <v>5828</v>
      </c>
      <c r="AM3637" s="1" t="s">
        <v>12</v>
      </c>
      <c r="AN3637" s="1" t="s">
        <v>23097</v>
      </c>
      <c r="AO3637" s="1" t="s">
        <v>86</v>
      </c>
      <c r="AP3637" s="1" t="s">
        <v>57</v>
      </c>
      <c r="AQ3637" s="1" t="s">
        <v>14</v>
      </c>
      <c r="AR3637" s="1" t="s">
        <v>19</v>
      </c>
      <c r="AS3637" s="1" t="s">
        <v>23091</v>
      </c>
      <c r="AT3637" s="1" t="s">
        <v>26</v>
      </c>
    </row>
    <row r="3638" spans="1:46" x14ac:dyDescent="0.25">
      <c r="A3638" s="1" t="s">
        <v>20264</v>
      </c>
      <c r="B3638" s="2" t="s">
        <v>23075</v>
      </c>
      <c r="C3638" s="2" t="s">
        <v>23104</v>
      </c>
      <c r="D3638" s="1">
        <v>1</v>
      </c>
      <c r="E3638" s="1">
        <v>1</v>
      </c>
      <c r="F3638" s="1">
        <v>2</v>
      </c>
      <c r="G3638" s="1">
        <v>4</v>
      </c>
      <c r="H3638" s="6">
        <v>0.5</v>
      </c>
      <c r="I3638">
        <v>0</v>
      </c>
      <c r="J3638" s="1">
        <v>32</v>
      </c>
      <c r="K3638" s="1">
        <v>0</v>
      </c>
      <c r="L3638" s="1">
        <v>506</v>
      </c>
      <c r="M3638" s="6">
        <v>0.86</v>
      </c>
      <c r="N3638" s="4">
        <v>2100</v>
      </c>
      <c r="O3638" s="4">
        <v>150</v>
      </c>
      <c r="P3638" s="4">
        <v>500</v>
      </c>
      <c r="Q3638" s="3">
        <v>0.36</v>
      </c>
      <c r="R3638" s="1">
        <v>24</v>
      </c>
      <c r="S3638" s="1">
        <v>500</v>
      </c>
      <c r="T3638" s="1">
        <v>33</v>
      </c>
      <c r="U3638" s="1">
        <v>0</v>
      </c>
      <c r="V3638" s="1">
        <v>12</v>
      </c>
      <c r="W3638" s="1">
        <v>0</v>
      </c>
      <c r="X3638" s="1">
        <v>0</v>
      </c>
      <c r="Y3638" s="1">
        <v>1</v>
      </c>
      <c r="Z3638" s="1">
        <v>0</v>
      </c>
      <c r="AA3638" s="1">
        <v>1</v>
      </c>
      <c r="AB3638" s="1">
        <v>0</v>
      </c>
      <c r="AC3638" s="1">
        <v>0</v>
      </c>
      <c r="AD3638" s="1">
        <v>0</v>
      </c>
      <c r="AE3638" s="1">
        <v>1082</v>
      </c>
      <c r="AF3638" s="1">
        <v>602</v>
      </c>
      <c r="AG3638" s="1">
        <v>0</v>
      </c>
      <c r="AH3638" s="1">
        <v>450</v>
      </c>
      <c r="AI3638" s="1">
        <v>2134</v>
      </c>
      <c r="AJ3638" s="1" t="s">
        <v>9465</v>
      </c>
      <c r="AK3638" s="1" t="s">
        <v>9466</v>
      </c>
      <c r="AL3638" s="1" t="s">
        <v>9467</v>
      </c>
      <c r="AM3638" s="1" t="s">
        <v>12</v>
      </c>
      <c r="AN3638" s="1" t="s">
        <v>23097</v>
      </c>
      <c r="AO3638" s="1" t="s">
        <v>364</v>
      </c>
      <c r="AP3638" s="1" t="s">
        <v>57</v>
      </c>
      <c r="AQ3638" s="1" t="s">
        <v>25</v>
      </c>
      <c r="AR3638" s="1" t="s">
        <v>19</v>
      </c>
      <c r="AS3638" s="1" t="s">
        <v>23091</v>
      </c>
      <c r="AT3638" s="1" t="s">
        <v>26</v>
      </c>
    </row>
    <row r="3639" spans="1:46" x14ac:dyDescent="0.25">
      <c r="A3639" s="1" t="s">
        <v>17063</v>
      </c>
      <c r="B3639" s="2" t="s">
        <v>23075</v>
      </c>
      <c r="C3639" s="2" t="s">
        <v>23104</v>
      </c>
      <c r="D3639" s="1">
        <v>2</v>
      </c>
      <c r="E3639" s="1">
        <v>2</v>
      </c>
      <c r="F3639" s="1">
        <v>6</v>
      </c>
      <c r="G3639" s="1">
        <v>10</v>
      </c>
      <c r="H3639" s="6">
        <v>0.6</v>
      </c>
      <c r="I3639">
        <v>0</v>
      </c>
      <c r="J3639" s="1">
        <v>38</v>
      </c>
      <c r="K3639" s="1">
        <v>0</v>
      </c>
      <c r="L3639" s="1">
        <v>500</v>
      </c>
      <c r="M3639" s="6">
        <v>0.19</v>
      </c>
      <c r="N3639" s="4">
        <v>2400</v>
      </c>
      <c r="O3639" s="4">
        <v>200</v>
      </c>
      <c r="P3639" s="4">
        <v>250</v>
      </c>
      <c r="Q3639" s="3">
        <v>0.4</v>
      </c>
      <c r="R3639" s="1">
        <v>24</v>
      </c>
      <c r="S3639" s="1">
        <v>250</v>
      </c>
      <c r="T3639" s="1">
        <v>24</v>
      </c>
      <c r="U3639" s="1">
        <v>1</v>
      </c>
      <c r="V3639" s="1">
        <v>12</v>
      </c>
      <c r="W3639" s="1">
        <v>0</v>
      </c>
      <c r="X3639" s="1">
        <v>0</v>
      </c>
      <c r="Y3639" s="1">
        <v>1</v>
      </c>
      <c r="Z3639" s="1">
        <v>0</v>
      </c>
      <c r="AA3639" s="1">
        <v>1</v>
      </c>
      <c r="AB3639" s="1">
        <v>0</v>
      </c>
      <c r="AC3639" s="1">
        <v>500</v>
      </c>
      <c r="AD3639" s="1">
        <v>0</v>
      </c>
      <c r="AE3639" s="1">
        <v>0</v>
      </c>
      <c r="AF3639" s="1">
        <v>0</v>
      </c>
      <c r="AG3639" s="1">
        <v>0</v>
      </c>
      <c r="AH3639" s="1">
        <v>350</v>
      </c>
      <c r="AI3639" s="1">
        <v>850</v>
      </c>
      <c r="AJ3639" s="1" t="s">
        <v>150</v>
      </c>
      <c r="AK3639" s="1" t="s">
        <v>151</v>
      </c>
      <c r="AL3639" s="1" t="s">
        <v>152</v>
      </c>
      <c r="AM3639" s="1" t="s">
        <v>12</v>
      </c>
      <c r="AN3639" s="1" t="s">
        <v>23097</v>
      </c>
      <c r="AO3639" s="1" t="s">
        <v>86</v>
      </c>
      <c r="AP3639" s="1" t="s">
        <v>57</v>
      </c>
      <c r="AQ3639" s="1" t="s">
        <v>25</v>
      </c>
      <c r="AR3639" s="1" t="s">
        <v>19</v>
      </c>
      <c r="AS3639" s="1" t="s">
        <v>23091</v>
      </c>
      <c r="AT3639" s="1" t="s">
        <v>26</v>
      </c>
    </row>
    <row r="3640" spans="1:46" x14ac:dyDescent="0.25">
      <c r="A3640" s="1" t="s">
        <v>20960</v>
      </c>
      <c r="B3640" s="2" t="s">
        <v>23075</v>
      </c>
      <c r="C3640" s="2" t="s">
        <v>23106</v>
      </c>
      <c r="D3640" s="1">
        <v>0</v>
      </c>
      <c r="E3640" s="1">
        <v>0</v>
      </c>
      <c r="F3640" s="1">
        <v>1</v>
      </c>
      <c r="G3640" s="1">
        <v>1</v>
      </c>
      <c r="H3640" s="6">
        <v>1</v>
      </c>
      <c r="I3640">
        <v>0</v>
      </c>
      <c r="J3640" s="1">
        <v>36</v>
      </c>
      <c r="K3640" s="1">
        <v>0</v>
      </c>
      <c r="L3640" s="1">
        <v>652</v>
      </c>
      <c r="M3640" s="6">
        <v>1.39</v>
      </c>
      <c r="N3640" s="4">
        <v>3000</v>
      </c>
      <c r="O3640" s="4">
        <v>220</v>
      </c>
      <c r="P3640" s="4">
        <v>1100</v>
      </c>
      <c r="Q3640" s="3">
        <v>0.3</v>
      </c>
      <c r="R3640" s="1">
        <v>24</v>
      </c>
      <c r="S3640" s="1">
        <v>1100</v>
      </c>
      <c r="T3640" s="1">
        <v>57</v>
      </c>
      <c r="U3640" s="1">
        <v>0</v>
      </c>
      <c r="V3640" s="1">
        <v>12</v>
      </c>
      <c r="W3640" s="1">
        <v>0</v>
      </c>
      <c r="X3640" s="1">
        <v>0</v>
      </c>
      <c r="Y3640" s="1">
        <v>1</v>
      </c>
      <c r="Z3640" s="1">
        <v>4</v>
      </c>
      <c r="AA3640" s="1">
        <v>0</v>
      </c>
      <c r="AB3640" s="1">
        <v>0</v>
      </c>
      <c r="AC3640" s="1">
        <v>2131</v>
      </c>
      <c r="AD3640" s="1">
        <v>1200</v>
      </c>
      <c r="AE3640" s="1">
        <v>1490</v>
      </c>
      <c r="AF3640" s="1">
        <v>1088</v>
      </c>
      <c r="AG3640" s="1">
        <v>434</v>
      </c>
      <c r="AH3640" s="1">
        <v>0</v>
      </c>
      <c r="AI3640" s="1">
        <v>6343</v>
      </c>
      <c r="AJ3640" s="1" t="s">
        <v>11353</v>
      </c>
      <c r="AK3640" s="1" t="s">
        <v>11354</v>
      </c>
      <c r="AL3640" s="1" t="s">
        <v>11355</v>
      </c>
      <c r="AM3640" s="1" t="s">
        <v>12</v>
      </c>
      <c r="AN3640" s="1" t="s">
        <v>23097</v>
      </c>
      <c r="AO3640" s="1" t="s">
        <v>364</v>
      </c>
      <c r="AP3640" s="1" t="s">
        <v>57</v>
      </c>
      <c r="AQ3640" s="1" t="s">
        <v>25</v>
      </c>
      <c r="AR3640" s="1" t="s">
        <v>19</v>
      </c>
      <c r="AS3640" s="1" t="s">
        <v>23090</v>
      </c>
      <c r="AT3640" s="1" t="s">
        <v>26</v>
      </c>
    </row>
    <row r="3641" spans="1:46" x14ac:dyDescent="0.25">
      <c r="A3641" s="1" t="s">
        <v>19910</v>
      </c>
      <c r="B3641" s="2" t="s">
        <v>23075</v>
      </c>
      <c r="C3641" s="2" t="s">
        <v>23106</v>
      </c>
      <c r="D3641" s="1">
        <v>2</v>
      </c>
      <c r="E3641" s="1">
        <v>0</v>
      </c>
      <c r="F3641" s="1">
        <v>2</v>
      </c>
      <c r="G3641" s="1">
        <v>4</v>
      </c>
      <c r="H3641" s="6">
        <v>0.5</v>
      </c>
      <c r="I3641">
        <v>1</v>
      </c>
      <c r="J3641" s="1">
        <v>28</v>
      </c>
      <c r="K3641" s="1">
        <v>0</v>
      </c>
      <c r="L3641" s="1">
        <v>683</v>
      </c>
      <c r="M3641" s="6">
        <v>0.94</v>
      </c>
      <c r="N3641" s="4">
        <v>1500</v>
      </c>
      <c r="O3641" s="4">
        <v>116</v>
      </c>
      <c r="P3641" s="4">
        <v>950</v>
      </c>
      <c r="Q3641" s="3">
        <v>0.3</v>
      </c>
      <c r="R3641" s="1">
        <v>24</v>
      </c>
      <c r="S3641" s="1">
        <v>950</v>
      </c>
      <c r="T3641" s="1">
        <v>99</v>
      </c>
      <c r="U3641" s="1">
        <v>0</v>
      </c>
      <c r="V3641" s="1">
        <v>12</v>
      </c>
      <c r="W3641" s="1">
        <v>1</v>
      </c>
      <c r="X3641" s="1">
        <v>1</v>
      </c>
      <c r="Y3641" s="1">
        <v>1</v>
      </c>
      <c r="Z3641" s="1">
        <v>3</v>
      </c>
      <c r="AA3641" s="1">
        <v>0</v>
      </c>
      <c r="AB3641" s="1">
        <v>1</v>
      </c>
      <c r="AC3641" s="1">
        <v>300</v>
      </c>
      <c r="AD3641" s="1">
        <v>0</v>
      </c>
      <c r="AE3641" s="1">
        <v>0</v>
      </c>
      <c r="AF3641" s="1">
        <v>874</v>
      </c>
      <c r="AG3641" s="1">
        <v>0</v>
      </c>
      <c r="AH3641" s="1">
        <v>0</v>
      </c>
      <c r="AI3641" s="1">
        <v>1174</v>
      </c>
      <c r="AJ3641" s="1" t="s">
        <v>8494</v>
      </c>
      <c r="AK3641" s="1" t="s">
        <v>8495</v>
      </c>
      <c r="AL3641" s="1" t="s">
        <v>8496</v>
      </c>
      <c r="AM3641" s="1" t="s">
        <v>16</v>
      </c>
      <c r="AN3641" s="1" t="s">
        <v>23097</v>
      </c>
      <c r="AO3641" s="1" t="s">
        <v>364</v>
      </c>
      <c r="AP3641" s="1" t="s">
        <v>86</v>
      </c>
      <c r="AQ3641" s="1" t="s">
        <v>14</v>
      </c>
      <c r="AR3641" s="1" t="s">
        <v>19</v>
      </c>
      <c r="AS3641" s="1" t="s">
        <v>23090</v>
      </c>
      <c r="AT3641" s="1" t="s">
        <v>101</v>
      </c>
    </row>
    <row r="3642" spans="1:46" x14ac:dyDescent="0.25">
      <c r="A3642" s="1" t="s">
        <v>18087</v>
      </c>
      <c r="B3642" s="2" t="s">
        <v>23075</v>
      </c>
      <c r="C3642" s="2" t="s">
        <v>23106</v>
      </c>
      <c r="D3642" s="1">
        <v>0</v>
      </c>
      <c r="E3642" s="1">
        <v>0</v>
      </c>
      <c r="F3642" s="1">
        <v>1</v>
      </c>
      <c r="G3642" s="1">
        <v>1</v>
      </c>
      <c r="H3642" s="6">
        <v>1</v>
      </c>
      <c r="I3642">
        <v>0</v>
      </c>
      <c r="J3642" s="1">
        <v>24</v>
      </c>
      <c r="K3642" s="1">
        <v>1</v>
      </c>
      <c r="L3642" s="1">
        <v>686</v>
      </c>
      <c r="M3642" s="6">
        <v>0.13</v>
      </c>
      <c r="N3642" s="4">
        <v>5000</v>
      </c>
      <c r="O3642" s="4">
        <v>400</v>
      </c>
      <c r="P3642" s="4">
        <v>300</v>
      </c>
      <c r="Q3642" s="3">
        <v>0.3</v>
      </c>
      <c r="R3642" s="1">
        <v>6</v>
      </c>
      <c r="S3642" s="1">
        <v>300</v>
      </c>
      <c r="T3642" s="1">
        <v>59</v>
      </c>
      <c r="U3642" s="1">
        <v>1</v>
      </c>
      <c r="V3642" s="1">
        <v>12</v>
      </c>
      <c r="W3642" s="1">
        <v>1</v>
      </c>
      <c r="X3642" s="1">
        <v>1</v>
      </c>
      <c r="Y3642" s="1">
        <v>1</v>
      </c>
      <c r="Z3642" s="1">
        <v>3</v>
      </c>
      <c r="AA3642" s="1">
        <v>1</v>
      </c>
      <c r="AB3642" s="1">
        <v>1</v>
      </c>
      <c r="AC3642" s="1">
        <v>0</v>
      </c>
      <c r="AD3642" s="1">
        <v>0</v>
      </c>
      <c r="AE3642" s="1">
        <v>0</v>
      </c>
      <c r="AF3642" s="1">
        <v>0</v>
      </c>
      <c r="AG3642" s="1">
        <v>0</v>
      </c>
      <c r="AH3642" s="1">
        <v>0</v>
      </c>
      <c r="AI3642" s="1">
        <v>0</v>
      </c>
      <c r="AJ3642" s="1" t="s">
        <v>3309</v>
      </c>
      <c r="AK3642" s="1" t="s">
        <v>3310</v>
      </c>
      <c r="AL3642" s="1" t="s">
        <v>3311</v>
      </c>
      <c r="AM3642" s="1" t="s">
        <v>12</v>
      </c>
      <c r="AN3642" s="1" t="s">
        <v>23098</v>
      </c>
      <c r="AO3642" s="1" t="s">
        <v>86</v>
      </c>
      <c r="AP3642" s="1" t="s">
        <v>86</v>
      </c>
      <c r="AQ3642" s="1" t="s">
        <v>14</v>
      </c>
      <c r="AR3642" s="1" t="s">
        <v>19</v>
      </c>
      <c r="AS3642" s="1" t="s">
        <v>23091</v>
      </c>
      <c r="AT3642" s="1" t="s">
        <v>101</v>
      </c>
    </row>
    <row r="3643" spans="1:46" x14ac:dyDescent="0.25">
      <c r="A3643" s="1" t="s">
        <v>19358</v>
      </c>
      <c r="B3643" s="2" t="s">
        <v>23075</v>
      </c>
      <c r="C3643" s="2" t="s">
        <v>23107</v>
      </c>
      <c r="D3643" s="1">
        <v>0</v>
      </c>
      <c r="E3643" s="1">
        <v>0</v>
      </c>
      <c r="F3643" s="1">
        <v>1</v>
      </c>
      <c r="G3643" s="1">
        <v>1</v>
      </c>
      <c r="H3643" s="6">
        <v>1</v>
      </c>
      <c r="I3643">
        <v>0</v>
      </c>
      <c r="J3643" s="1">
        <v>31</v>
      </c>
      <c r="K3643" s="1">
        <v>1</v>
      </c>
      <c r="L3643" s="1">
        <v>769</v>
      </c>
      <c r="M3643" s="6">
        <v>0.21</v>
      </c>
      <c r="N3643" s="4">
        <v>2400</v>
      </c>
      <c r="O3643" s="4">
        <v>200</v>
      </c>
      <c r="P3643" s="4">
        <v>450</v>
      </c>
      <c r="Q3643" s="3">
        <v>0.3</v>
      </c>
      <c r="R3643" s="1">
        <v>24</v>
      </c>
      <c r="S3643" s="1">
        <v>450</v>
      </c>
      <c r="T3643" s="1">
        <v>38</v>
      </c>
      <c r="U3643" s="1">
        <v>1</v>
      </c>
      <c r="V3643" s="1">
        <v>12</v>
      </c>
      <c r="W3643" s="1">
        <v>0</v>
      </c>
      <c r="X3643" s="1">
        <v>1</v>
      </c>
      <c r="Y3643" s="1">
        <v>1</v>
      </c>
      <c r="Z3643" s="1">
        <v>0</v>
      </c>
      <c r="AA3643" s="1">
        <v>1</v>
      </c>
      <c r="AB3643" s="1">
        <v>0</v>
      </c>
      <c r="AC3643" s="1">
        <v>0</v>
      </c>
      <c r="AD3643" s="1">
        <v>0</v>
      </c>
      <c r="AE3643" s="1">
        <v>0</v>
      </c>
      <c r="AF3643" s="1">
        <v>0</v>
      </c>
      <c r="AG3643" s="1">
        <v>0</v>
      </c>
      <c r="AH3643" s="1">
        <v>300</v>
      </c>
      <c r="AI3643" s="1">
        <v>300</v>
      </c>
      <c r="AJ3643" s="1" t="s">
        <v>6793</v>
      </c>
      <c r="AK3643" s="1" t="s">
        <v>6959</v>
      </c>
      <c r="AL3643" s="1" t="s">
        <v>6960</v>
      </c>
      <c r="AM3643" s="1" t="s">
        <v>12</v>
      </c>
      <c r="AN3643" s="1" t="s">
        <v>23098</v>
      </c>
      <c r="AO3643" s="1" t="s">
        <v>86</v>
      </c>
      <c r="AP3643" s="1" t="s">
        <v>57</v>
      </c>
      <c r="AQ3643" s="1" t="s">
        <v>14</v>
      </c>
      <c r="AR3643" s="1" t="s">
        <v>19</v>
      </c>
      <c r="AS3643" s="1" t="s">
        <v>23091</v>
      </c>
      <c r="AT3643" s="1" t="s">
        <v>26</v>
      </c>
    </row>
    <row r="3644" spans="1:46" x14ac:dyDescent="0.25">
      <c r="A3644" s="1" t="s">
        <v>17452</v>
      </c>
      <c r="B3644" s="2" t="s">
        <v>23075</v>
      </c>
      <c r="C3644" s="2" t="s">
        <v>23107</v>
      </c>
      <c r="D3644" s="1">
        <v>0</v>
      </c>
      <c r="E3644" s="1">
        <v>0</v>
      </c>
      <c r="F3644" s="1">
        <v>2</v>
      </c>
      <c r="G3644" s="1">
        <v>2</v>
      </c>
      <c r="H3644" s="6">
        <v>1</v>
      </c>
      <c r="I3644">
        <v>1</v>
      </c>
      <c r="J3644" s="1">
        <v>42</v>
      </c>
      <c r="K3644" s="1">
        <v>1</v>
      </c>
      <c r="L3644" s="1">
        <v>685</v>
      </c>
      <c r="M3644" s="6">
        <v>0.47</v>
      </c>
      <c r="N3644" s="4">
        <v>3000</v>
      </c>
      <c r="O3644" s="4">
        <v>220</v>
      </c>
      <c r="P3644" s="4">
        <v>300</v>
      </c>
      <c r="Q3644" s="3">
        <v>0.33</v>
      </c>
      <c r="R3644" s="1">
        <v>24</v>
      </c>
      <c r="S3644" s="1">
        <v>315</v>
      </c>
      <c r="T3644" s="1">
        <v>38</v>
      </c>
      <c r="U3644" s="1">
        <v>1</v>
      </c>
      <c r="V3644" s="1">
        <v>12</v>
      </c>
      <c r="W3644" s="1">
        <v>0</v>
      </c>
      <c r="X3644" s="1">
        <v>1</v>
      </c>
      <c r="Y3644" s="1">
        <v>0</v>
      </c>
      <c r="Z3644" s="1">
        <v>4</v>
      </c>
      <c r="AA3644" s="1">
        <v>0</v>
      </c>
      <c r="AB3644" s="1">
        <v>1</v>
      </c>
      <c r="AC3644" s="1">
        <v>0</v>
      </c>
      <c r="AD3644" s="1">
        <v>0</v>
      </c>
      <c r="AE3644" s="1">
        <v>882</v>
      </c>
      <c r="AF3644" s="1">
        <v>614</v>
      </c>
      <c r="AG3644" s="1">
        <v>266</v>
      </c>
      <c r="AH3644" s="1">
        <v>200</v>
      </c>
      <c r="AI3644" s="1">
        <v>1962</v>
      </c>
      <c r="AJ3644" s="1" t="s">
        <v>1414</v>
      </c>
      <c r="AK3644" s="1" t="s">
        <v>1415</v>
      </c>
      <c r="AL3644" s="1" t="s">
        <v>1416</v>
      </c>
      <c r="AM3644" s="1" t="s">
        <v>16</v>
      </c>
      <c r="AN3644" s="1" t="s">
        <v>23098</v>
      </c>
      <c r="AO3644" s="1" t="s">
        <v>86</v>
      </c>
      <c r="AP3644" s="1" t="s">
        <v>57</v>
      </c>
      <c r="AQ3644" s="1" t="s">
        <v>14</v>
      </c>
      <c r="AR3644" s="1" t="s">
        <v>30</v>
      </c>
      <c r="AS3644" s="1" t="s">
        <v>23090</v>
      </c>
      <c r="AT3644" s="1" t="s">
        <v>101</v>
      </c>
    </row>
    <row r="3645" spans="1:46" x14ac:dyDescent="0.25">
      <c r="A3645" s="1" t="s">
        <v>22841</v>
      </c>
      <c r="B3645" s="2" t="s">
        <v>23075</v>
      </c>
      <c r="C3645" s="2" t="s">
        <v>23108</v>
      </c>
      <c r="D3645" s="1">
        <v>0</v>
      </c>
      <c r="E3645" s="1">
        <v>0</v>
      </c>
      <c r="F3645" s="1">
        <v>1</v>
      </c>
      <c r="G3645" s="1">
        <v>1</v>
      </c>
      <c r="H3645" s="6">
        <v>1</v>
      </c>
      <c r="I3645">
        <v>1</v>
      </c>
      <c r="J3645" s="1">
        <v>36</v>
      </c>
      <c r="K3645" s="1">
        <v>1</v>
      </c>
      <c r="L3645" s="1">
        <v>725</v>
      </c>
      <c r="M3645" s="6">
        <v>0.57999999999999996</v>
      </c>
      <c r="N3645" s="4">
        <v>2400</v>
      </c>
      <c r="O3645" s="4">
        <v>200</v>
      </c>
      <c r="P3645" s="4">
        <v>500</v>
      </c>
      <c r="Q3645" s="3">
        <v>0.3</v>
      </c>
      <c r="R3645" s="1">
        <v>24</v>
      </c>
      <c r="S3645" s="1">
        <v>500</v>
      </c>
      <c r="T3645" s="1">
        <v>42</v>
      </c>
      <c r="U3645" s="1">
        <v>1</v>
      </c>
      <c r="V3645" s="1">
        <v>12</v>
      </c>
      <c r="W3645" s="1">
        <v>0</v>
      </c>
      <c r="X3645" s="1">
        <v>1</v>
      </c>
      <c r="Y3645" s="1">
        <v>0</v>
      </c>
      <c r="Z3645" s="1">
        <v>3</v>
      </c>
      <c r="AA3645" s="1">
        <v>0</v>
      </c>
      <c r="AB3645" s="1">
        <v>1</v>
      </c>
      <c r="AC3645" s="1">
        <v>0</v>
      </c>
      <c r="AD3645" s="1">
        <v>6500</v>
      </c>
      <c r="AE3645" s="1">
        <v>0</v>
      </c>
      <c r="AF3645" s="1">
        <v>275</v>
      </c>
      <c r="AG3645" s="1">
        <v>0</v>
      </c>
      <c r="AH3645" s="1">
        <v>0</v>
      </c>
      <c r="AI3645" s="1">
        <v>6775</v>
      </c>
      <c r="AJ3645" s="1" t="s">
        <v>1641</v>
      </c>
      <c r="AK3645" s="1" t="s">
        <v>16389</v>
      </c>
      <c r="AL3645" s="1" t="s">
        <v>16390</v>
      </c>
      <c r="AM3645" s="1" t="s">
        <v>16</v>
      </c>
      <c r="AN3645" s="1" t="s">
        <v>23098</v>
      </c>
      <c r="AO3645" s="1" t="s">
        <v>86</v>
      </c>
      <c r="AP3645" s="1" t="s">
        <v>57</v>
      </c>
      <c r="AQ3645" s="1" t="s">
        <v>14</v>
      </c>
      <c r="AR3645" s="1" t="s">
        <v>30</v>
      </c>
      <c r="AS3645" s="1" t="s">
        <v>23090</v>
      </c>
      <c r="AT3645" s="1" t="s">
        <v>101</v>
      </c>
    </row>
    <row r="3646" spans="1:46" x14ac:dyDescent="0.25">
      <c r="A3646" s="1" t="s">
        <v>22306</v>
      </c>
      <c r="B3646" s="2" t="s">
        <v>23075</v>
      </c>
      <c r="C3646" s="2" t="s">
        <v>23108</v>
      </c>
      <c r="D3646" s="1">
        <v>1</v>
      </c>
      <c r="E3646" s="1">
        <v>1</v>
      </c>
      <c r="F3646" s="1">
        <v>2</v>
      </c>
      <c r="G3646" s="1">
        <v>4</v>
      </c>
      <c r="H3646" s="6">
        <v>0.5</v>
      </c>
      <c r="I3646">
        <v>0</v>
      </c>
      <c r="J3646" s="1">
        <v>28</v>
      </c>
      <c r="K3646" s="1">
        <v>1</v>
      </c>
      <c r="L3646" s="1">
        <v>723</v>
      </c>
      <c r="M3646" s="6">
        <v>0.28999999999999998</v>
      </c>
      <c r="N3646" s="4">
        <v>2220</v>
      </c>
      <c r="O3646" s="4">
        <v>155</v>
      </c>
      <c r="P3646" s="4">
        <v>600</v>
      </c>
      <c r="Q3646" s="3">
        <v>0.3</v>
      </c>
      <c r="R3646" s="1">
        <v>24</v>
      </c>
      <c r="S3646" s="1">
        <v>600</v>
      </c>
      <c r="T3646" s="1">
        <v>71</v>
      </c>
      <c r="U3646" s="1">
        <v>1</v>
      </c>
      <c r="V3646" s="1">
        <v>12</v>
      </c>
      <c r="W3646" s="1">
        <v>0</v>
      </c>
      <c r="X3646" s="1">
        <v>0</v>
      </c>
      <c r="Y3646" s="1">
        <v>1</v>
      </c>
      <c r="Z3646" s="1">
        <v>0</v>
      </c>
      <c r="AA3646" s="1">
        <v>1</v>
      </c>
      <c r="AB3646" s="1">
        <v>0</v>
      </c>
      <c r="AC3646" s="1">
        <v>0</v>
      </c>
      <c r="AD3646" s="1">
        <v>0</v>
      </c>
      <c r="AE3646" s="1">
        <v>0</v>
      </c>
      <c r="AF3646" s="1">
        <v>0</v>
      </c>
      <c r="AG3646" s="1">
        <v>11</v>
      </c>
      <c r="AH3646" s="1">
        <v>200</v>
      </c>
      <c r="AI3646" s="1">
        <v>211</v>
      </c>
      <c r="AJ3646" s="1" t="s">
        <v>14969</v>
      </c>
      <c r="AK3646" s="1" t="s">
        <v>14970</v>
      </c>
      <c r="AL3646" s="1" t="s">
        <v>14971</v>
      </c>
      <c r="AM3646" s="1" t="s">
        <v>12</v>
      </c>
      <c r="AN3646" s="1" t="s">
        <v>23098</v>
      </c>
      <c r="AO3646" s="1" t="s">
        <v>86</v>
      </c>
      <c r="AP3646" s="1" t="s">
        <v>57</v>
      </c>
      <c r="AQ3646" s="1" t="s">
        <v>25</v>
      </c>
      <c r="AR3646" s="1" t="s">
        <v>19</v>
      </c>
      <c r="AS3646" s="1" t="s">
        <v>23091</v>
      </c>
      <c r="AT3646" s="1" t="s">
        <v>26</v>
      </c>
    </row>
    <row r="3647" spans="1:46" x14ac:dyDescent="0.25">
      <c r="A3647" s="1" t="s">
        <v>19494</v>
      </c>
      <c r="B3647" s="2" t="s">
        <v>23075</v>
      </c>
      <c r="C3647" s="2" t="s">
        <v>23109</v>
      </c>
      <c r="D3647" s="1">
        <v>1</v>
      </c>
      <c r="E3647" s="1">
        <v>2</v>
      </c>
      <c r="F3647" s="1">
        <v>2</v>
      </c>
      <c r="G3647" s="1">
        <v>5</v>
      </c>
      <c r="H3647" s="6">
        <v>0.4</v>
      </c>
      <c r="I3647">
        <v>0</v>
      </c>
      <c r="J3647" s="1">
        <v>30</v>
      </c>
      <c r="K3647" s="1">
        <v>1</v>
      </c>
      <c r="L3647" s="1">
        <v>639</v>
      </c>
      <c r="M3647" s="6">
        <v>0.1</v>
      </c>
      <c r="N3647" s="4">
        <v>3200</v>
      </c>
      <c r="O3647" s="4">
        <v>250</v>
      </c>
      <c r="P3647" s="4">
        <v>500</v>
      </c>
      <c r="Q3647" s="3">
        <v>0.28999999999999998</v>
      </c>
      <c r="R3647" s="1">
        <v>24</v>
      </c>
      <c r="S3647" s="1">
        <v>500</v>
      </c>
      <c r="T3647" s="1">
        <v>40</v>
      </c>
      <c r="U3647" s="1">
        <v>1</v>
      </c>
      <c r="V3647" s="1">
        <v>12</v>
      </c>
      <c r="W3647" s="1">
        <v>1</v>
      </c>
      <c r="X3647" s="1">
        <v>0</v>
      </c>
      <c r="Y3647" s="1">
        <v>1</v>
      </c>
      <c r="Z3647" s="1">
        <v>3</v>
      </c>
      <c r="AA3647" s="1">
        <v>0</v>
      </c>
      <c r="AB3647" s="1">
        <v>0</v>
      </c>
      <c r="AC3647" s="1">
        <v>0</v>
      </c>
      <c r="AD3647" s="1">
        <v>0</v>
      </c>
      <c r="AE3647" s="1">
        <v>0</v>
      </c>
      <c r="AF3647" s="1">
        <v>0</v>
      </c>
      <c r="AG3647" s="1">
        <v>0</v>
      </c>
      <c r="AH3647" s="1">
        <v>0</v>
      </c>
      <c r="AI3647" s="1">
        <v>0</v>
      </c>
      <c r="AJ3647" s="1" t="s">
        <v>7353</v>
      </c>
      <c r="AK3647" s="1" t="s">
        <v>7354</v>
      </c>
      <c r="AL3647" s="1" t="s">
        <v>7355</v>
      </c>
      <c r="AM3647" s="1" t="s">
        <v>12</v>
      </c>
      <c r="AN3647" s="1" t="s">
        <v>23098</v>
      </c>
      <c r="AO3647" s="1" t="s">
        <v>86</v>
      </c>
      <c r="AP3647" s="1" t="s">
        <v>86</v>
      </c>
      <c r="AQ3647" s="1" t="s">
        <v>25</v>
      </c>
      <c r="AR3647" s="1" t="s">
        <v>19</v>
      </c>
      <c r="AS3647" s="1" t="s">
        <v>23090</v>
      </c>
      <c r="AT3647" s="1" t="s">
        <v>26</v>
      </c>
    </row>
    <row r="3648" spans="1:46" x14ac:dyDescent="0.25">
      <c r="A3648" s="1" t="s">
        <v>19753</v>
      </c>
      <c r="B3648" s="2" t="s">
        <v>23101</v>
      </c>
      <c r="C3648" s="2" t="s">
        <v>23103</v>
      </c>
      <c r="D3648" s="1">
        <v>0</v>
      </c>
      <c r="E3648" s="1">
        <v>2</v>
      </c>
      <c r="F3648" s="1">
        <v>2</v>
      </c>
      <c r="G3648" s="1">
        <v>4</v>
      </c>
      <c r="H3648" s="6">
        <v>0.5</v>
      </c>
      <c r="I3648">
        <v>0</v>
      </c>
      <c r="J3648" s="1">
        <v>33</v>
      </c>
      <c r="K3648" s="1">
        <v>0</v>
      </c>
      <c r="L3648" s="1">
        <v>502</v>
      </c>
      <c r="M3648" s="6">
        <v>0</v>
      </c>
      <c r="N3648" s="4">
        <v>2100</v>
      </c>
      <c r="O3648" s="4">
        <v>175</v>
      </c>
      <c r="P3648" s="4">
        <v>400</v>
      </c>
      <c r="Q3648" s="3">
        <v>0.38</v>
      </c>
      <c r="R3648" s="1">
        <v>36</v>
      </c>
      <c r="S3648" s="1">
        <v>400</v>
      </c>
      <c r="T3648" s="1">
        <v>5</v>
      </c>
      <c r="U3648" s="1">
        <v>0</v>
      </c>
      <c r="V3648" s="1">
        <v>12</v>
      </c>
      <c r="W3648" s="1">
        <v>0</v>
      </c>
      <c r="X3648" s="1">
        <v>0</v>
      </c>
      <c r="Y3648" s="1">
        <v>1</v>
      </c>
      <c r="Z3648" s="1">
        <v>0</v>
      </c>
      <c r="AA3648" s="1">
        <v>1</v>
      </c>
      <c r="AB3648" s="1">
        <v>0</v>
      </c>
      <c r="AC3648" s="1">
        <v>0</v>
      </c>
      <c r="AD3648" s="1">
        <v>250</v>
      </c>
      <c r="AE3648" s="1">
        <v>0</v>
      </c>
      <c r="AF3648" s="1">
        <v>1000</v>
      </c>
      <c r="AG3648" s="1">
        <v>0</v>
      </c>
      <c r="AH3648" s="1">
        <v>800</v>
      </c>
      <c r="AI3648" s="1">
        <v>2050</v>
      </c>
      <c r="AJ3648" s="1" t="s">
        <v>743</v>
      </c>
      <c r="AK3648" s="1" t="s">
        <v>8071</v>
      </c>
      <c r="AL3648" s="1" t="s">
        <v>11</v>
      </c>
      <c r="AM3648" s="1" t="s">
        <v>12</v>
      </c>
      <c r="AN3648" s="1" t="s">
        <v>23097</v>
      </c>
      <c r="AO3648" s="1" t="s">
        <v>364</v>
      </c>
      <c r="AP3648" s="1" t="s">
        <v>57</v>
      </c>
      <c r="AQ3648" s="1" t="s">
        <v>25</v>
      </c>
      <c r="AR3648" s="1" t="s">
        <v>19</v>
      </c>
      <c r="AS3648" s="1" t="s">
        <v>23091</v>
      </c>
      <c r="AT3648" s="1" t="s">
        <v>26</v>
      </c>
    </row>
    <row r="3649" spans="1:46" x14ac:dyDescent="0.25">
      <c r="A3649" s="1" t="s">
        <v>21422</v>
      </c>
      <c r="B3649" s="2" t="s">
        <v>23101</v>
      </c>
      <c r="C3649" s="2" t="s">
        <v>23104</v>
      </c>
      <c r="D3649" s="1">
        <v>3</v>
      </c>
      <c r="E3649" s="1">
        <v>3</v>
      </c>
      <c r="F3649" s="1">
        <v>1</v>
      </c>
      <c r="G3649" s="1">
        <v>7</v>
      </c>
      <c r="H3649" s="6">
        <v>0.14285714285714285</v>
      </c>
      <c r="I3649">
        <v>1</v>
      </c>
      <c r="J3649" s="1">
        <v>33</v>
      </c>
      <c r="K3649" s="1">
        <v>0</v>
      </c>
      <c r="L3649" s="1">
        <v>644</v>
      </c>
      <c r="M3649" s="6">
        <v>0</v>
      </c>
      <c r="N3649" s="4">
        <v>2280</v>
      </c>
      <c r="O3649" s="4">
        <v>190</v>
      </c>
      <c r="P3649" s="4">
        <v>300</v>
      </c>
      <c r="Q3649" s="3">
        <v>0.4</v>
      </c>
      <c r="R3649" s="1">
        <v>24</v>
      </c>
      <c r="S3649" s="1">
        <v>300</v>
      </c>
      <c r="T3649" s="1">
        <v>9</v>
      </c>
      <c r="U3649" s="1">
        <v>0</v>
      </c>
      <c r="V3649" s="1">
        <v>12</v>
      </c>
      <c r="W3649" s="1">
        <v>1</v>
      </c>
      <c r="X3649" s="1">
        <v>1</v>
      </c>
      <c r="Y3649" s="1">
        <v>0</v>
      </c>
      <c r="Z3649" s="1">
        <v>2</v>
      </c>
      <c r="AA3649" s="1">
        <v>1</v>
      </c>
      <c r="AB3649" s="1">
        <v>1</v>
      </c>
      <c r="AC3649" s="1">
        <v>0</v>
      </c>
      <c r="AD3649" s="1">
        <v>0</v>
      </c>
      <c r="AE3649" s="1">
        <v>0</v>
      </c>
      <c r="AF3649" s="1">
        <v>57</v>
      </c>
      <c r="AG3649" s="1">
        <v>0</v>
      </c>
      <c r="AH3649" s="1">
        <v>0</v>
      </c>
      <c r="AI3649" s="1">
        <v>57</v>
      </c>
      <c r="AJ3649" s="1" t="s">
        <v>12606</v>
      </c>
      <c r="AK3649" s="1" t="s">
        <v>11148</v>
      </c>
      <c r="AL3649" s="1" t="s">
        <v>11</v>
      </c>
      <c r="AM3649" s="1" t="s">
        <v>16</v>
      </c>
      <c r="AN3649" s="1" t="s">
        <v>23097</v>
      </c>
      <c r="AO3649" s="1" t="s">
        <v>364</v>
      </c>
      <c r="AP3649" s="1" t="s">
        <v>86</v>
      </c>
      <c r="AQ3649" s="1" t="s">
        <v>14</v>
      </c>
      <c r="AR3649" s="1" t="s">
        <v>30</v>
      </c>
      <c r="AS3649" s="1" t="s">
        <v>23091</v>
      </c>
      <c r="AT3649" s="1" t="s">
        <v>101</v>
      </c>
    </row>
    <row r="3650" spans="1:46" x14ac:dyDescent="0.25">
      <c r="A3650" s="1" t="s">
        <v>22033</v>
      </c>
      <c r="B3650" s="2" t="s">
        <v>23101</v>
      </c>
      <c r="C3650" s="2" t="s">
        <v>23104</v>
      </c>
      <c r="D3650" s="1">
        <v>0</v>
      </c>
      <c r="E3650" s="1">
        <v>0</v>
      </c>
      <c r="F3650" s="1">
        <v>1</v>
      </c>
      <c r="G3650" s="1">
        <v>1</v>
      </c>
      <c r="H3650" s="6">
        <v>1</v>
      </c>
      <c r="I3650">
        <v>0</v>
      </c>
      <c r="J3650" s="1">
        <v>36</v>
      </c>
      <c r="K3650" s="1">
        <v>0</v>
      </c>
      <c r="L3650" s="1">
        <v>640</v>
      </c>
      <c r="M3650" s="6">
        <v>0</v>
      </c>
      <c r="N3650" s="4">
        <v>5800</v>
      </c>
      <c r="O3650" s="4">
        <v>400</v>
      </c>
      <c r="P3650" s="4">
        <v>200</v>
      </c>
      <c r="Q3650" s="3">
        <v>0.35</v>
      </c>
      <c r="R3650" s="1">
        <v>12</v>
      </c>
      <c r="S3650" s="1">
        <v>200</v>
      </c>
      <c r="T3650" s="1">
        <v>9</v>
      </c>
      <c r="U3650" s="1">
        <v>0</v>
      </c>
      <c r="V3650" s="1">
        <v>12</v>
      </c>
      <c r="W3650" s="1">
        <v>0</v>
      </c>
      <c r="X3650" s="1">
        <v>1</v>
      </c>
      <c r="Y3650" s="1">
        <v>1</v>
      </c>
      <c r="Z3650" s="1">
        <v>1</v>
      </c>
      <c r="AA3650" s="1">
        <v>1</v>
      </c>
      <c r="AB3650" s="1">
        <v>0</v>
      </c>
      <c r="AC3650" s="1">
        <v>350</v>
      </c>
      <c r="AD3650" s="1">
        <v>0</v>
      </c>
      <c r="AE3650" s="1">
        <v>0</v>
      </c>
      <c r="AF3650" s="1">
        <v>0</v>
      </c>
      <c r="AG3650" s="1">
        <v>0</v>
      </c>
      <c r="AH3650" s="1">
        <v>0</v>
      </c>
      <c r="AI3650" s="1">
        <v>350</v>
      </c>
      <c r="AJ3650" s="1" t="s">
        <v>14219</v>
      </c>
      <c r="AK3650" s="1" t="s">
        <v>14220</v>
      </c>
      <c r="AL3650" s="1" t="s">
        <v>11</v>
      </c>
      <c r="AM3650" s="1" t="s">
        <v>12</v>
      </c>
      <c r="AN3650" s="1" t="s">
        <v>23097</v>
      </c>
      <c r="AO3650" s="1" t="s">
        <v>364</v>
      </c>
      <c r="AP3650" s="1" t="s">
        <v>57</v>
      </c>
      <c r="AQ3650" s="1" t="s">
        <v>14</v>
      </c>
      <c r="AR3650" s="1" t="s">
        <v>19</v>
      </c>
      <c r="AS3650" s="1" t="s">
        <v>23091</v>
      </c>
      <c r="AT3650" s="1" t="s">
        <v>26</v>
      </c>
    </row>
    <row r="3651" spans="1:46" x14ac:dyDescent="0.25">
      <c r="A3651" s="1" t="s">
        <v>21443</v>
      </c>
      <c r="B3651" s="2" t="s">
        <v>23101</v>
      </c>
      <c r="C3651" s="2" t="s">
        <v>23104</v>
      </c>
      <c r="D3651" s="1">
        <v>9</v>
      </c>
      <c r="E3651" s="1">
        <v>6</v>
      </c>
      <c r="F3651" s="1">
        <v>3</v>
      </c>
      <c r="G3651" s="1">
        <v>18</v>
      </c>
      <c r="H3651" s="6">
        <v>0.16666666666666666</v>
      </c>
      <c r="I3651">
        <v>0</v>
      </c>
      <c r="J3651" s="1">
        <v>31</v>
      </c>
      <c r="K3651" s="1">
        <v>0</v>
      </c>
      <c r="L3651" s="1">
        <v>523</v>
      </c>
      <c r="M3651" s="6">
        <v>0</v>
      </c>
      <c r="N3651" s="4">
        <v>2000</v>
      </c>
      <c r="O3651" s="4">
        <v>170</v>
      </c>
      <c r="P3651" s="4">
        <v>150</v>
      </c>
      <c r="Q3651" s="3">
        <v>0.45</v>
      </c>
      <c r="R3651" s="1">
        <v>24</v>
      </c>
      <c r="S3651" s="1">
        <v>150</v>
      </c>
      <c r="T3651" s="1">
        <v>6</v>
      </c>
      <c r="U3651" s="1">
        <v>1</v>
      </c>
      <c r="V3651" s="1">
        <v>12</v>
      </c>
      <c r="W3651" s="1">
        <v>1</v>
      </c>
      <c r="X3651" s="1">
        <v>0</v>
      </c>
      <c r="Y3651" s="1">
        <v>1</v>
      </c>
      <c r="Z3651" s="1">
        <v>3</v>
      </c>
      <c r="AA3651" s="1">
        <v>0</v>
      </c>
      <c r="AB3651" s="1">
        <v>0</v>
      </c>
      <c r="AC3651" s="1">
        <v>0</v>
      </c>
      <c r="AD3651" s="1">
        <v>0</v>
      </c>
      <c r="AE3651" s="1">
        <v>0</v>
      </c>
      <c r="AF3651" s="1">
        <v>300</v>
      </c>
      <c r="AG3651" s="1">
        <v>0</v>
      </c>
      <c r="AH3651" s="1">
        <v>750</v>
      </c>
      <c r="AI3651" s="1">
        <v>1050</v>
      </c>
      <c r="AJ3651" s="1" t="s">
        <v>8952</v>
      </c>
      <c r="AK3651" s="1" t="s">
        <v>12655</v>
      </c>
      <c r="AL3651" s="1" t="s">
        <v>11</v>
      </c>
      <c r="AM3651" s="1" t="s">
        <v>12</v>
      </c>
      <c r="AN3651" s="1" t="s">
        <v>23097</v>
      </c>
      <c r="AO3651" s="1" t="s">
        <v>86</v>
      </c>
      <c r="AP3651" s="1" t="s">
        <v>86</v>
      </c>
      <c r="AQ3651" s="1" t="s">
        <v>25</v>
      </c>
      <c r="AR3651" s="1" t="s">
        <v>19</v>
      </c>
      <c r="AS3651" s="1" t="s">
        <v>23090</v>
      </c>
      <c r="AT3651" s="1" t="s">
        <v>26</v>
      </c>
    </row>
    <row r="3652" spans="1:46" x14ac:dyDescent="0.25">
      <c r="A3652" s="1" t="s">
        <v>22048</v>
      </c>
      <c r="B3652" s="2" t="s">
        <v>23101</v>
      </c>
      <c r="C3652" s="2" t="s">
        <v>23104</v>
      </c>
      <c r="D3652" s="1">
        <v>2</v>
      </c>
      <c r="E3652" s="1">
        <v>8</v>
      </c>
      <c r="F3652" s="1">
        <v>1</v>
      </c>
      <c r="G3652" s="1">
        <v>11</v>
      </c>
      <c r="H3652" s="6">
        <v>9.0909090909090912E-2</v>
      </c>
      <c r="I3652">
        <v>0</v>
      </c>
      <c r="J3652" s="1">
        <v>45</v>
      </c>
      <c r="K3652" s="1">
        <v>0</v>
      </c>
      <c r="L3652" s="1">
        <v>345</v>
      </c>
      <c r="M3652" s="6">
        <v>0</v>
      </c>
      <c r="N3652" s="4">
        <v>3600</v>
      </c>
      <c r="O3652" s="4">
        <v>250</v>
      </c>
      <c r="P3652" s="4">
        <v>500</v>
      </c>
      <c r="Q3652" s="3">
        <v>0.38</v>
      </c>
      <c r="R3652" s="1">
        <v>24</v>
      </c>
      <c r="S3652" s="1">
        <v>500</v>
      </c>
      <c r="T3652" s="1">
        <v>10</v>
      </c>
      <c r="U3652" s="1">
        <v>1</v>
      </c>
      <c r="V3652" s="1">
        <v>12</v>
      </c>
      <c r="W3652" s="1">
        <v>0</v>
      </c>
      <c r="X3652" s="1">
        <v>0</v>
      </c>
      <c r="Y3652" s="1">
        <v>0</v>
      </c>
      <c r="Z3652" s="1">
        <v>4</v>
      </c>
      <c r="AA3652" s="1">
        <v>0</v>
      </c>
      <c r="AB3652" s="1">
        <v>0</v>
      </c>
      <c r="AC3652" s="1">
        <v>0</v>
      </c>
      <c r="AD3652" s="1">
        <v>0</v>
      </c>
      <c r="AE3652" s="1">
        <v>0</v>
      </c>
      <c r="AF3652" s="1">
        <v>0</v>
      </c>
      <c r="AG3652" s="1">
        <v>0</v>
      </c>
      <c r="AH3652" s="1">
        <v>0</v>
      </c>
      <c r="AI3652" s="1">
        <v>0</v>
      </c>
      <c r="AJ3652" s="1" t="s">
        <v>2407</v>
      </c>
      <c r="AK3652" s="1" t="s">
        <v>14252</v>
      </c>
      <c r="AL3652" s="1" t="s">
        <v>11</v>
      </c>
      <c r="AM3652" s="1" t="s">
        <v>12</v>
      </c>
      <c r="AN3652" s="1" t="s">
        <v>23097</v>
      </c>
      <c r="AO3652" s="1" t="s">
        <v>86</v>
      </c>
      <c r="AP3652" s="1" t="s">
        <v>57</v>
      </c>
      <c r="AQ3652" s="1" t="s">
        <v>25</v>
      </c>
      <c r="AR3652" s="1" t="s">
        <v>30</v>
      </c>
      <c r="AS3652" s="1" t="s">
        <v>23090</v>
      </c>
      <c r="AT3652" s="1" t="s">
        <v>26</v>
      </c>
    </row>
    <row r="3653" spans="1:46" x14ac:dyDescent="0.25">
      <c r="A3653" s="1" t="s">
        <v>22052</v>
      </c>
      <c r="B3653" s="2" t="s">
        <v>23101</v>
      </c>
      <c r="C3653" s="2" t="s">
        <v>23104</v>
      </c>
      <c r="D3653" s="1">
        <v>0</v>
      </c>
      <c r="E3653" s="1">
        <v>0</v>
      </c>
      <c r="F3653" s="1">
        <v>1</v>
      </c>
      <c r="G3653" s="1">
        <v>1</v>
      </c>
      <c r="H3653" s="6">
        <v>1</v>
      </c>
      <c r="I3653">
        <v>1</v>
      </c>
      <c r="J3653" s="1">
        <v>30</v>
      </c>
      <c r="K3653" s="1">
        <v>0</v>
      </c>
      <c r="L3653" s="1">
        <v>677</v>
      </c>
      <c r="M3653" s="6">
        <v>0</v>
      </c>
      <c r="N3653" s="4">
        <v>1900</v>
      </c>
      <c r="O3653" s="4">
        <v>180</v>
      </c>
      <c r="P3653" s="4">
        <v>200</v>
      </c>
      <c r="Q3653" s="3">
        <v>0.45</v>
      </c>
      <c r="R3653" s="1">
        <v>12</v>
      </c>
      <c r="S3653" s="1">
        <v>200</v>
      </c>
      <c r="T3653" s="1">
        <v>9</v>
      </c>
      <c r="U3653" s="1">
        <v>0</v>
      </c>
      <c r="V3653" s="1">
        <v>12</v>
      </c>
      <c r="W3653" s="1">
        <v>0</v>
      </c>
      <c r="X3653" s="1">
        <v>1</v>
      </c>
      <c r="Y3653" s="1">
        <v>0</v>
      </c>
      <c r="Z3653" s="1">
        <v>3</v>
      </c>
      <c r="AA3653" s="1">
        <v>0</v>
      </c>
      <c r="AB3653" s="1">
        <v>1</v>
      </c>
      <c r="AC3653" s="1">
        <v>0</v>
      </c>
      <c r="AD3653" s="1">
        <v>0</v>
      </c>
      <c r="AE3653" s="1">
        <v>0</v>
      </c>
      <c r="AF3653" s="1">
        <v>400</v>
      </c>
      <c r="AG3653" s="1">
        <v>0</v>
      </c>
      <c r="AH3653" s="1">
        <v>400</v>
      </c>
      <c r="AI3653" s="1">
        <v>800</v>
      </c>
      <c r="AJ3653" s="1" t="s">
        <v>14260</v>
      </c>
      <c r="AK3653" s="1" t="s">
        <v>14261</v>
      </c>
      <c r="AL3653" s="1" t="s">
        <v>11</v>
      </c>
      <c r="AM3653" s="1" t="s">
        <v>16</v>
      </c>
      <c r="AN3653" s="1" t="s">
        <v>23097</v>
      </c>
      <c r="AO3653" s="1" t="s">
        <v>364</v>
      </c>
      <c r="AP3653" s="1" t="s">
        <v>57</v>
      </c>
      <c r="AQ3653" s="1" t="s">
        <v>14</v>
      </c>
      <c r="AR3653" s="1" t="s">
        <v>30</v>
      </c>
      <c r="AS3653" s="1" t="s">
        <v>23090</v>
      </c>
      <c r="AT3653" s="1" t="s">
        <v>101</v>
      </c>
    </row>
    <row r="3654" spans="1:46" x14ac:dyDescent="0.25">
      <c r="A3654" s="1" t="s">
        <v>18576</v>
      </c>
      <c r="B3654" s="2" t="s">
        <v>23101</v>
      </c>
      <c r="C3654" s="2" t="s">
        <v>23104</v>
      </c>
      <c r="D3654" s="1">
        <v>2</v>
      </c>
      <c r="E3654" s="1">
        <v>0</v>
      </c>
      <c r="F3654" s="1">
        <v>1</v>
      </c>
      <c r="G3654" s="1">
        <v>3</v>
      </c>
      <c r="H3654" s="6">
        <v>0.33333333333333331</v>
      </c>
      <c r="I3654">
        <v>1</v>
      </c>
      <c r="J3654" s="1">
        <v>33</v>
      </c>
      <c r="K3654" s="1">
        <v>0</v>
      </c>
      <c r="L3654" s="1">
        <v>759</v>
      </c>
      <c r="M3654" s="6">
        <v>0</v>
      </c>
      <c r="N3654" s="4">
        <v>3600</v>
      </c>
      <c r="O3654" s="4">
        <v>300</v>
      </c>
      <c r="P3654" s="4">
        <v>200</v>
      </c>
      <c r="Q3654" s="3">
        <v>0.32</v>
      </c>
      <c r="R3654" s="1">
        <v>12</v>
      </c>
      <c r="S3654" s="1">
        <v>200</v>
      </c>
      <c r="T3654" s="1">
        <v>13</v>
      </c>
      <c r="U3654" s="1">
        <v>0</v>
      </c>
      <c r="V3654" s="1">
        <v>12</v>
      </c>
      <c r="W3654" s="1">
        <v>0</v>
      </c>
      <c r="X3654" s="1">
        <v>1</v>
      </c>
      <c r="Y3654" s="1">
        <v>1</v>
      </c>
      <c r="Z3654" s="1">
        <v>3</v>
      </c>
      <c r="AA3654" s="1">
        <v>0</v>
      </c>
      <c r="AB3654" s="1">
        <v>1</v>
      </c>
      <c r="AC3654" s="1">
        <v>0</v>
      </c>
      <c r="AD3654" s="1">
        <v>0</v>
      </c>
      <c r="AE3654" s="1">
        <v>133</v>
      </c>
      <c r="AF3654" s="1">
        <v>576</v>
      </c>
      <c r="AG3654" s="1">
        <v>0</v>
      </c>
      <c r="AH3654" s="1">
        <v>0</v>
      </c>
      <c r="AI3654" s="1">
        <v>709</v>
      </c>
      <c r="AJ3654" s="1" t="s">
        <v>276</v>
      </c>
      <c r="AK3654" s="1" t="s">
        <v>4732</v>
      </c>
      <c r="AL3654" s="1" t="s">
        <v>4733</v>
      </c>
      <c r="AM3654" s="1" t="s">
        <v>16</v>
      </c>
      <c r="AN3654" s="1" t="s">
        <v>23097</v>
      </c>
      <c r="AO3654" s="1" t="s">
        <v>364</v>
      </c>
      <c r="AP3654" s="1" t="s">
        <v>57</v>
      </c>
      <c r="AQ3654" s="1" t="s">
        <v>14</v>
      </c>
      <c r="AR3654" s="1" t="s">
        <v>19</v>
      </c>
      <c r="AS3654" s="1" t="s">
        <v>23090</v>
      </c>
      <c r="AT3654" s="1" t="s">
        <v>101</v>
      </c>
    </row>
    <row r="3655" spans="1:46" x14ac:dyDescent="0.25">
      <c r="A3655" s="1" t="s">
        <v>19672</v>
      </c>
      <c r="B3655" s="2" t="s">
        <v>23101</v>
      </c>
      <c r="C3655" s="2" t="s">
        <v>23104</v>
      </c>
      <c r="D3655" s="1">
        <v>0</v>
      </c>
      <c r="E3655" s="1">
        <v>1</v>
      </c>
      <c r="F3655" s="1">
        <v>1</v>
      </c>
      <c r="G3655" s="1">
        <v>2</v>
      </c>
      <c r="H3655" s="6">
        <v>0.5</v>
      </c>
      <c r="I3655">
        <v>1</v>
      </c>
      <c r="J3655" s="1">
        <v>34</v>
      </c>
      <c r="K3655" s="1">
        <v>0</v>
      </c>
      <c r="L3655" s="1">
        <v>0</v>
      </c>
      <c r="M3655" s="6">
        <v>0.1</v>
      </c>
      <c r="N3655" s="4">
        <v>1500</v>
      </c>
      <c r="O3655" s="4">
        <v>140</v>
      </c>
      <c r="P3655" s="4">
        <v>300</v>
      </c>
      <c r="Q3655" s="3">
        <v>0.45</v>
      </c>
      <c r="R3655" s="1">
        <v>36</v>
      </c>
      <c r="S3655" s="1">
        <v>300</v>
      </c>
      <c r="T3655" s="1">
        <v>18</v>
      </c>
      <c r="U3655" s="1">
        <v>0</v>
      </c>
      <c r="V3655" s="1">
        <v>12</v>
      </c>
      <c r="W3655" s="1">
        <v>0</v>
      </c>
      <c r="X3655" s="1">
        <v>0</v>
      </c>
      <c r="Y3655" s="1">
        <v>1</v>
      </c>
      <c r="Z3655" s="1">
        <v>5</v>
      </c>
      <c r="AA3655" s="1">
        <v>0</v>
      </c>
      <c r="AB3655" s="1">
        <v>1</v>
      </c>
      <c r="AC3655" s="1">
        <v>0</v>
      </c>
      <c r="AD3655" s="1">
        <v>0</v>
      </c>
      <c r="AE3655" s="1">
        <v>0</v>
      </c>
      <c r="AF3655" s="1">
        <v>0</v>
      </c>
      <c r="AG3655" s="1">
        <v>0</v>
      </c>
      <c r="AH3655" s="1">
        <v>0</v>
      </c>
      <c r="AI3655" s="1">
        <v>0</v>
      </c>
      <c r="AJ3655" s="1" t="s">
        <v>7843</v>
      </c>
      <c r="AK3655" s="1" t="s">
        <v>7844</v>
      </c>
      <c r="AL3655" s="1" t="s">
        <v>7845</v>
      </c>
      <c r="AM3655" s="1" t="s">
        <v>16</v>
      </c>
      <c r="AN3655" s="1" t="s">
        <v>23097</v>
      </c>
      <c r="AO3655" s="1" t="s">
        <v>364</v>
      </c>
      <c r="AP3655" s="1" t="s">
        <v>57</v>
      </c>
      <c r="AQ3655" s="1" t="s">
        <v>25</v>
      </c>
      <c r="AR3655" s="1" t="s">
        <v>19</v>
      </c>
      <c r="AS3655" s="1" t="s">
        <v>23090</v>
      </c>
      <c r="AT3655" s="1" t="s">
        <v>101</v>
      </c>
    </row>
    <row r="3656" spans="1:46" x14ac:dyDescent="0.25">
      <c r="A3656" s="1" t="s">
        <v>20926</v>
      </c>
      <c r="B3656" s="2" t="s">
        <v>23101</v>
      </c>
      <c r="C3656" s="2" t="s">
        <v>23104</v>
      </c>
      <c r="D3656" s="1">
        <v>9</v>
      </c>
      <c r="E3656" s="1">
        <v>6</v>
      </c>
      <c r="F3656" s="1">
        <v>3</v>
      </c>
      <c r="G3656" s="1">
        <v>18</v>
      </c>
      <c r="H3656" s="6">
        <v>0.16666666666666666</v>
      </c>
      <c r="I3656">
        <v>0</v>
      </c>
      <c r="J3656" s="1">
        <v>31</v>
      </c>
      <c r="K3656" s="1">
        <v>0</v>
      </c>
      <c r="L3656" s="1">
        <v>396</v>
      </c>
      <c r="M3656" s="6">
        <v>0.51</v>
      </c>
      <c r="N3656" s="4">
        <v>2000</v>
      </c>
      <c r="O3656" s="4">
        <v>170</v>
      </c>
      <c r="P3656" s="4">
        <v>600</v>
      </c>
      <c r="Q3656" s="3">
        <v>0.45</v>
      </c>
      <c r="R3656" s="1">
        <v>24</v>
      </c>
      <c r="S3656" s="1">
        <v>600</v>
      </c>
      <c r="T3656" s="1">
        <v>12</v>
      </c>
      <c r="U3656" s="1">
        <v>0</v>
      </c>
      <c r="V3656" s="1">
        <v>12</v>
      </c>
      <c r="W3656" s="1">
        <v>0</v>
      </c>
      <c r="X3656" s="1">
        <v>0</v>
      </c>
      <c r="Y3656" s="1">
        <v>1</v>
      </c>
      <c r="Z3656" s="1">
        <v>4</v>
      </c>
      <c r="AA3656" s="1">
        <v>0</v>
      </c>
      <c r="AB3656" s="1">
        <v>0</v>
      </c>
      <c r="AC3656" s="1">
        <v>0</v>
      </c>
      <c r="AD3656" s="1">
        <v>0</v>
      </c>
      <c r="AE3656" s="1">
        <v>0</v>
      </c>
      <c r="AF3656" s="1">
        <v>300</v>
      </c>
      <c r="AG3656" s="1">
        <v>0</v>
      </c>
      <c r="AH3656" s="1">
        <v>550</v>
      </c>
      <c r="AI3656" s="1">
        <v>850</v>
      </c>
      <c r="AJ3656" s="1" t="s">
        <v>11257</v>
      </c>
      <c r="AK3656" s="1" t="s">
        <v>11258</v>
      </c>
      <c r="AL3656" s="1" t="s">
        <v>11259</v>
      </c>
      <c r="AM3656" s="1" t="s">
        <v>12</v>
      </c>
      <c r="AN3656" s="1" t="s">
        <v>23097</v>
      </c>
      <c r="AO3656" s="1" t="s">
        <v>364</v>
      </c>
      <c r="AP3656" s="1" t="s">
        <v>57</v>
      </c>
      <c r="AQ3656" s="1" t="s">
        <v>25</v>
      </c>
      <c r="AR3656" s="1" t="s">
        <v>19</v>
      </c>
      <c r="AS3656" s="1" t="s">
        <v>23090</v>
      </c>
      <c r="AT3656" s="1" t="s">
        <v>26</v>
      </c>
    </row>
    <row r="3657" spans="1:46" x14ac:dyDescent="0.25">
      <c r="A3657" s="1" t="s">
        <v>18595</v>
      </c>
      <c r="B3657" s="2" t="s">
        <v>23101</v>
      </c>
      <c r="C3657" s="2" t="s">
        <v>23104</v>
      </c>
      <c r="D3657" s="1">
        <v>4</v>
      </c>
      <c r="E3657" s="1">
        <v>0</v>
      </c>
      <c r="F3657" s="1">
        <v>3</v>
      </c>
      <c r="G3657" s="1">
        <v>7</v>
      </c>
      <c r="H3657" s="6">
        <v>0.42857142857142855</v>
      </c>
      <c r="I3657">
        <v>0</v>
      </c>
      <c r="J3657" s="1">
        <v>39</v>
      </c>
      <c r="K3657" s="1">
        <v>1</v>
      </c>
      <c r="L3657" s="1">
        <v>380</v>
      </c>
      <c r="M3657" s="6">
        <v>0.04</v>
      </c>
      <c r="N3657" s="4">
        <v>3000</v>
      </c>
      <c r="O3657" s="4">
        <v>250</v>
      </c>
      <c r="P3657" s="4">
        <v>200</v>
      </c>
      <c r="Q3657" s="3">
        <v>0.38</v>
      </c>
      <c r="R3657" s="1">
        <v>24</v>
      </c>
      <c r="S3657" s="1">
        <v>200</v>
      </c>
      <c r="T3657" s="1">
        <v>9</v>
      </c>
      <c r="U3657" s="1">
        <v>1</v>
      </c>
      <c r="V3657" s="1">
        <v>12</v>
      </c>
      <c r="W3657" s="1">
        <v>0</v>
      </c>
      <c r="X3657" s="1">
        <v>1</v>
      </c>
      <c r="Y3657" s="1">
        <v>0</v>
      </c>
      <c r="Z3657" s="1">
        <v>3</v>
      </c>
      <c r="AA3657" s="1">
        <v>1</v>
      </c>
      <c r="AB3657" s="1">
        <v>0</v>
      </c>
      <c r="AC3657" s="1">
        <v>0</v>
      </c>
      <c r="AD3657" s="1">
        <v>0</v>
      </c>
      <c r="AE3657" s="1">
        <v>0</v>
      </c>
      <c r="AF3657" s="1">
        <v>0</v>
      </c>
      <c r="AG3657" s="1">
        <v>0</v>
      </c>
      <c r="AH3657" s="1">
        <v>0</v>
      </c>
      <c r="AI3657" s="1">
        <v>0</v>
      </c>
      <c r="AJ3657" s="1" t="s">
        <v>4790</v>
      </c>
      <c r="AK3657" s="1" t="s">
        <v>4791</v>
      </c>
      <c r="AL3657" s="1" t="s">
        <v>4792</v>
      </c>
      <c r="AM3657" s="1" t="s">
        <v>12</v>
      </c>
      <c r="AN3657" s="1" t="s">
        <v>23098</v>
      </c>
      <c r="AO3657" s="1" t="s">
        <v>86</v>
      </c>
      <c r="AP3657" s="1" t="s">
        <v>57</v>
      </c>
      <c r="AQ3657" s="1" t="s">
        <v>14</v>
      </c>
      <c r="AR3657" s="1" t="s">
        <v>30</v>
      </c>
      <c r="AS3657" s="1" t="s">
        <v>23091</v>
      </c>
      <c r="AT3657" s="1" t="s">
        <v>26</v>
      </c>
    </row>
    <row r="3658" spans="1:46" x14ac:dyDescent="0.25">
      <c r="A3658" s="1" t="s">
        <v>20362</v>
      </c>
      <c r="B3658" s="2" t="s">
        <v>23101</v>
      </c>
      <c r="C3658" s="2" t="s">
        <v>23104</v>
      </c>
      <c r="D3658" s="1">
        <v>4</v>
      </c>
      <c r="E3658" s="1">
        <v>0</v>
      </c>
      <c r="F3658" s="1">
        <v>3</v>
      </c>
      <c r="G3658" s="1">
        <v>7</v>
      </c>
      <c r="H3658" s="6">
        <v>0.42857142857142855</v>
      </c>
      <c r="I3658">
        <v>0</v>
      </c>
      <c r="J3658" s="1">
        <v>39</v>
      </c>
      <c r="K3658" s="1">
        <v>1</v>
      </c>
      <c r="L3658" s="1">
        <v>380</v>
      </c>
      <c r="M3658" s="6">
        <v>0.03</v>
      </c>
      <c r="N3658" s="4">
        <v>3000</v>
      </c>
      <c r="O3658" s="4">
        <v>250</v>
      </c>
      <c r="P3658" s="4">
        <v>150</v>
      </c>
      <c r="Q3658" s="3">
        <v>0.38</v>
      </c>
      <c r="R3658" s="1">
        <v>24</v>
      </c>
      <c r="S3658" s="1">
        <v>150</v>
      </c>
      <c r="T3658" s="1">
        <v>10</v>
      </c>
      <c r="U3658" s="1">
        <v>1</v>
      </c>
      <c r="V3658" s="1">
        <v>12</v>
      </c>
      <c r="W3658" s="1">
        <v>0</v>
      </c>
      <c r="X3658" s="1">
        <v>1</v>
      </c>
      <c r="Y3658" s="1">
        <v>0</v>
      </c>
      <c r="Z3658" s="1">
        <v>3</v>
      </c>
      <c r="AA3658" s="1">
        <v>1</v>
      </c>
      <c r="AB3658" s="1">
        <v>0</v>
      </c>
      <c r="AC3658" s="1">
        <v>0</v>
      </c>
      <c r="AD3658" s="1">
        <v>0</v>
      </c>
      <c r="AE3658" s="1">
        <v>0</v>
      </c>
      <c r="AF3658" s="1">
        <v>0</v>
      </c>
      <c r="AG3658" s="1">
        <v>0</v>
      </c>
      <c r="AH3658" s="1">
        <v>0</v>
      </c>
      <c r="AI3658" s="1">
        <v>0</v>
      </c>
      <c r="AJ3658" s="1" t="s">
        <v>9725</v>
      </c>
      <c r="AK3658" s="1" t="s">
        <v>9726</v>
      </c>
      <c r="AL3658" s="1" t="s">
        <v>9727</v>
      </c>
      <c r="AM3658" s="1" t="s">
        <v>12</v>
      </c>
      <c r="AN3658" s="1" t="s">
        <v>23098</v>
      </c>
      <c r="AO3658" s="1" t="s">
        <v>86</v>
      </c>
      <c r="AP3658" s="1" t="s">
        <v>57</v>
      </c>
      <c r="AQ3658" s="1" t="s">
        <v>14</v>
      </c>
      <c r="AR3658" s="1" t="s">
        <v>30</v>
      </c>
      <c r="AS3658" s="1" t="s">
        <v>23091</v>
      </c>
      <c r="AT3658" s="1" t="s">
        <v>26</v>
      </c>
    </row>
    <row r="3659" spans="1:46" x14ac:dyDescent="0.25">
      <c r="A3659" s="1" t="s">
        <v>17206</v>
      </c>
      <c r="B3659" s="2" t="s">
        <v>23101</v>
      </c>
      <c r="C3659" s="2" t="s">
        <v>23104</v>
      </c>
      <c r="D3659" s="1">
        <v>4</v>
      </c>
      <c r="E3659" s="1">
        <v>0</v>
      </c>
      <c r="F3659" s="1">
        <v>3</v>
      </c>
      <c r="G3659" s="1">
        <v>7</v>
      </c>
      <c r="H3659" s="6">
        <v>0.42857142857142855</v>
      </c>
      <c r="I3659">
        <v>0</v>
      </c>
      <c r="J3659" s="1">
        <v>39</v>
      </c>
      <c r="K3659" s="1">
        <v>1</v>
      </c>
      <c r="L3659" s="1">
        <v>380</v>
      </c>
      <c r="M3659" s="6">
        <v>0.04</v>
      </c>
      <c r="N3659" s="4">
        <v>3000</v>
      </c>
      <c r="O3659" s="4">
        <v>250</v>
      </c>
      <c r="P3659" s="4">
        <v>100</v>
      </c>
      <c r="Q3659" s="3">
        <v>0.38</v>
      </c>
      <c r="R3659" s="1">
        <v>12</v>
      </c>
      <c r="S3659" s="1">
        <v>100</v>
      </c>
      <c r="T3659" s="1">
        <v>2</v>
      </c>
      <c r="U3659" s="1">
        <v>1</v>
      </c>
      <c r="V3659" s="1">
        <v>12</v>
      </c>
      <c r="W3659" s="1">
        <v>0</v>
      </c>
      <c r="X3659" s="1">
        <v>1</v>
      </c>
      <c r="Y3659" s="1">
        <v>0</v>
      </c>
      <c r="Z3659" s="1">
        <v>3</v>
      </c>
      <c r="AA3659" s="1">
        <v>1</v>
      </c>
      <c r="AB3659" s="1">
        <v>0</v>
      </c>
      <c r="AC3659" s="1">
        <v>0</v>
      </c>
      <c r="AD3659" s="1">
        <v>0</v>
      </c>
      <c r="AE3659" s="1">
        <v>0</v>
      </c>
      <c r="AF3659" s="1">
        <v>0</v>
      </c>
      <c r="AG3659" s="1">
        <v>0</v>
      </c>
      <c r="AH3659" s="1">
        <v>0</v>
      </c>
      <c r="AI3659" s="1">
        <v>0</v>
      </c>
      <c r="AJ3659" s="1" t="s">
        <v>616</v>
      </c>
      <c r="AK3659" s="1" t="s">
        <v>617</v>
      </c>
      <c r="AL3659" s="1" t="s">
        <v>618</v>
      </c>
      <c r="AM3659" s="1" t="s">
        <v>12</v>
      </c>
      <c r="AN3659" s="1" t="s">
        <v>23098</v>
      </c>
      <c r="AO3659" s="1" t="s">
        <v>86</v>
      </c>
      <c r="AP3659" s="1" t="s">
        <v>57</v>
      </c>
      <c r="AQ3659" s="1" t="s">
        <v>14</v>
      </c>
      <c r="AR3659" s="1" t="s">
        <v>30</v>
      </c>
      <c r="AS3659" s="1" t="s">
        <v>23091</v>
      </c>
      <c r="AT3659" s="1" t="s">
        <v>26</v>
      </c>
    </row>
    <row r="3660" spans="1:46" x14ac:dyDescent="0.25">
      <c r="A3660" s="1" t="s">
        <v>19111</v>
      </c>
      <c r="B3660" s="2" t="s">
        <v>23101</v>
      </c>
      <c r="C3660" s="2" t="s">
        <v>23104</v>
      </c>
      <c r="D3660" s="1">
        <v>0</v>
      </c>
      <c r="E3660" s="1">
        <v>0</v>
      </c>
      <c r="F3660" s="1">
        <v>2</v>
      </c>
      <c r="G3660" s="1">
        <v>2</v>
      </c>
      <c r="H3660" s="6">
        <v>1</v>
      </c>
      <c r="I3660">
        <v>0</v>
      </c>
      <c r="J3660" s="1">
        <v>32</v>
      </c>
      <c r="K3660" s="1">
        <v>0</v>
      </c>
      <c r="L3660" s="1">
        <v>546</v>
      </c>
      <c r="M3660" s="6">
        <v>0.55000000000000004</v>
      </c>
      <c r="N3660" s="4">
        <v>4000</v>
      </c>
      <c r="O3660" s="4">
        <v>320</v>
      </c>
      <c r="P3660" s="4">
        <v>1000</v>
      </c>
      <c r="Q3660" s="3">
        <v>0.37</v>
      </c>
      <c r="R3660" s="1">
        <v>24</v>
      </c>
      <c r="S3660" s="1">
        <v>1000</v>
      </c>
      <c r="T3660" s="1">
        <v>51</v>
      </c>
      <c r="U3660" s="1">
        <v>0</v>
      </c>
      <c r="V3660" s="1">
        <v>12</v>
      </c>
      <c r="W3660" s="1">
        <v>0</v>
      </c>
      <c r="X3660" s="1">
        <v>1</v>
      </c>
      <c r="Y3660" s="1">
        <v>1</v>
      </c>
      <c r="Z3660" s="1">
        <v>0</v>
      </c>
      <c r="AA3660" s="1">
        <v>1</v>
      </c>
      <c r="AB3660" s="1">
        <v>0</v>
      </c>
      <c r="AC3660" s="1">
        <v>0</v>
      </c>
      <c r="AD3660" s="1">
        <v>348</v>
      </c>
      <c r="AE3660" s="1">
        <v>1476</v>
      </c>
      <c r="AF3660" s="1">
        <v>300</v>
      </c>
      <c r="AG3660" s="1">
        <v>430</v>
      </c>
      <c r="AH3660" s="1">
        <v>300</v>
      </c>
      <c r="AI3660" s="1">
        <v>2854</v>
      </c>
      <c r="AJ3660" s="1" t="s">
        <v>144</v>
      </c>
      <c r="AK3660" s="1" t="s">
        <v>6265</v>
      </c>
      <c r="AL3660" s="1" t="s">
        <v>6266</v>
      </c>
      <c r="AM3660" s="1" t="s">
        <v>12</v>
      </c>
      <c r="AN3660" s="1" t="s">
        <v>23097</v>
      </c>
      <c r="AO3660" s="1" t="s">
        <v>364</v>
      </c>
      <c r="AP3660" s="1" t="s">
        <v>57</v>
      </c>
      <c r="AQ3660" s="1" t="s">
        <v>14</v>
      </c>
      <c r="AR3660" s="1" t="s">
        <v>19</v>
      </c>
      <c r="AS3660" s="1" t="s">
        <v>23091</v>
      </c>
      <c r="AT3660" s="1" t="s">
        <v>26</v>
      </c>
    </row>
    <row r="3661" spans="1:46" x14ac:dyDescent="0.25">
      <c r="A3661" s="1" t="s">
        <v>19685</v>
      </c>
      <c r="B3661" s="2" t="s">
        <v>23101</v>
      </c>
      <c r="C3661" s="2" t="s">
        <v>23104</v>
      </c>
      <c r="D3661" s="1">
        <v>0</v>
      </c>
      <c r="E3661" s="1">
        <v>1</v>
      </c>
      <c r="F3661" s="1">
        <v>4</v>
      </c>
      <c r="G3661" s="1">
        <v>5</v>
      </c>
      <c r="H3661" s="6">
        <v>0.8</v>
      </c>
      <c r="I3661">
        <v>0</v>
      </c>
      <c r="J3661" s="1">
        <v>39</v>
      </c>
      <c r="K3661" s="1">
        <v>0</v>
      </c>
      <c r="L3661" s="1">
        <v>586</v>
      </c>
      <c r="M3661" s="6">
        <v>0.16</v>
      </c>
      <c r="N3661" s="4">
        <v>7200</v>
      </c>
      <c r="O3661" s="4">
        <v>600</v>
      </c>
      <c r="P3661" s="4">
        <v>700</v>
      </c>
      <c r="Q3661" s="3">
        <v>0.32</v>
      </c>
      <c r="R3661" s="1">
        <v>36</v>
      </c>
      <c r="S3661" s="1">
        <v>700</v>
      </c>
      <c r="T3661" s="1">
        <v>38</v>
      </c>
      <c r="U3661" s="1">
        <v>0</v>
      </c>
      <c r="V3661" s="1">
        <v>12</v>
      </c>
      <c r="W3661" s="1">
        <v>1</v>
      </c>
      <c r="X3661" s="1">
        <v>1</v>
      </c>
      <c r="Y3661" s="1">
        <v>1</v>
      </c>
      <c r="Z3661" s="1">
        <v>2</v>
      </c>
      <c r="AA3661" s="1">
        <v>1</v>
      </c>
      <c r="AB3661" s="1">
        <v>0</v>
      </c>
      <c r="AC3661" s="1">
        <v>0</v>
      </c>
      <c r="AD3661" s="1">
        <v>0</v>
      </c>
      <c r="AE3661" s="1">
        <v>854</v>
      </c>
      <c r="AF3661" s="1">
        <v>640</v>
      </c>
      <c r="AG3661" s="1">
        <v>0</v>
      </c>
      <c r="AH3661" s="1">
        <v>0</v>
      </c>
      <c r="AI3661" s="1">
        <v>1494</v>
      </c>
      <c r="AJ3661" s="1" t="s">
        <v>7877</v>
      </c>
      <c r="AK3661" s="1" t="s">
        <v>7878</v>
      </c>
      <c r="AL3661" s="1" t="s">
        <v>7879</v>
      </c>
      <c r="AM3661" s="1" t="s">
        <v>12</v>
      </c>
      <c r="AN3661" s="1" t="s">
        <v>23097</v>
      </c>
      <c r="AO3661" s="1" t="s">
        <v>364</v>
      </c>
      <c r="AP3661" s="1" t="s">
        <v>86</v>
      </c>
      <c r="AQ3661" s="1" t="s">
        <v>14</v>
      </c>
      <c r="AR3661" s="1" t="s">
        <v>19</v>
      </c>
      <c r="AS3661" s="1" t="s">
        <v>23091</v>
      </c>
      <c r="AT3661" s="1" t="s">
        <v>26</v>
      </c>
    </row>
    <row r="3662" spans="1:46" x14ac:dyDescent="0.25">
      <c r="A3662" s="1" t="s">
        <v>22649</v>
      </c>
      <c r="B3662" s="2" t="s">
        <v>23101</v>
      </c>
      <c r="C3662" s="2" t="s">
        <v>23104</v>
      </c>
      <c r="D3662" s="1">
        <v>2</v>
      </c>
      <c r="E3662" s="1">
        <v>2</v>
      </c>
      <c r="F3662" s="1">
        <v>6</v>
      </c>
      <c r="G3662" s="1">
        <v>10</v>
      </c>
      <c r="H3662" s="6">
        <v>0.6</v>
      </c>
      <c r="I3662">
        <v>0</v>
      </c>
      <c r="J3662" s="1">
        <v>38</v>
      </c>
      <c r="K3662" s="1">
        <v>0</v>
      </c>
      <c r="L3662" s="1">
        <v>500</v>
      </c>
      <c r="M3662" s="6">
        <v>0.25</v>
      </c>
      <c r="N3662" s="4">
        <v>1800</v>
      </c>
      <c r="O3662" s="4">
        <v>150</v>
      </c>
      <c r="P3662" s="4">
        <v>200</v>
      </c>
      <c r="Q3662" s="3">
        <v>0.4</v>
      </c>
      <c r="R3662" s="1">
        <v>24</v>
      </c>
      <c r="S3662" s="1">
        <v>200</v>
      </c>
      <c r="T3662" s="1">
        <v>13</v>
      </c>
      <c r="U3662" s="1">
        <v>1</v>
      </c>
      <c r="V3662" s="1">
        <v>12</v>
      </c>
      <c r="W3662" s="1">
        <v>0</v>
      </c>
      <c r="X3662" s="1">
        <v>0</v>
      </c>
      <c r="Y3662" s="1">
        <v>1</v>
      </c>
      <c r="Z3662" s="1">
        <v>0</v>
      </c>
      <c r="AA3662" s="1">
        <v>1</v>
      </c>
      <c r="AB3662" s="1">
        <v>0</v>
      </c>
      <c r="AC3662" s="1">
        <v>0</v>
      </c>
      <c r="AD3662" s="1">
        <v>0</v>
      </c>
      <c r="AE3662" s="1">
        <v>0</v>
      </c>
      <c r="AF3662" s="1">
        <v>50</v>
      </c>
      <c r="AG3662" s="1">
        <v>0</v>
      </c>
      <c r="AH3662" s="1">
        <v>350</v>
      </c>
      <c r="AI3662" s="1">
        <v>400</v>
      </c>
      <c r="AJ3662" s="1" t="s">
        <v>15848</v>
      </c>
      <c r="AK3662" s="1" t="s">
        <v>15849</v>
      </c>
      <c r="AL3662" s="1" t="s">
        <v>15850</v>
      </c>
      <c r="AM3662" s="1" t="s">
        <v>12</v>
      </c>
      <c r="AN3662" s="1" t="s">
        <v>23097</v>
      </c>
      <c r="AO3662" s="1" t="s">
        <v>86</v>
      </c>
      <c r="AP3662" s="1" t="s">
        <v>57</v>
      </c>
      <c r="AQ3662" s="1" t="s">
        <v>25</v>
      </c>
      <c r="AR3662" s="1" t="s">
        <v>19</v>
      </c>
      <c r="AS3662" s="1" t="s">
        <v>23091</v>
      </c>
      <c r="AT3662" s="1" t="s">
        <v>26</v>
      </c>
    </row>
    <row r="3663" spans="1:46" x14ac:dyDescent="0.25">
      <c r="A3663" s="1" t="s">
        <v>21496</v>
      </c>
      <c r="B3663" s="2" t="s">
        <v>23101</v>
      </c>
      <c r="C3663" s="2" t="s">
        <v>23104</v>
      </c>
      <c r="D3663" s="1">
        <v>1</v>
      </c>
      <c r="E3663" s="1">
        <v>0</v>
      </c>
      <c r="F3663" s="1">
        <v>1</v>
      </c>
      <c r="G3663" s="1">
        <v>2</v>
      </c>
      <c r="H3663" s="6">
        <v>0.5</v>
      </c>
      <c r="I3663">
        <v>1</v>
      </c>
      <c r="J3663" s="1">
        <v>44</v>
      </c>
      <c r="K3663" s="1">
        <v>0</v>
      </c>
      <c r="L3663" s="1">
        <v>545</v>
      </c>
      <c r="M3663" s="6">
        <v>0.34</v>
      </c>
      <c r="N3663" s="4">
        <v>7500</v>
      </c>
      <c r="O3663" s="4">
        <v>600</v>
      </c>
      <c r="P3663" s="4">
        <v>500</v>
      </c>
      <c r="Q3663" s="3">
        <v>0.38</v>
      </c>
      <c r="R3663" s="1">
        <v>12</v>
      </c>
      <c r="S3663" s="1">
        <v>500</v>
      </c>
      <c r="T3663" s="1">
        <v>41</v>
      </c>
      <c r="U3663" s="1">
        <v>0</v>
      </c>
      <c r="V3663" s="1">
        <v>12</v>
      </c>
      <c r="W3663" s="1">
        <v>1</v>
      </c>
      <c r="X3663" s="1">
        <v>1</v>
      </c>
      <c r="Y3663" s="1">
        <v>0</v>
      </c>
      <c r="Z3663" s="1">
        <v>3</v>
      </c>
      <c r="AA3663" s="1">
        <v>0</v>
      </c>
      <c r="AB3663" s="1">
        <v>1</v>
      </c>
      <c r="AC3663" s="1">
        <v>0</v>
      </c>
      <c r="AD3663" s="1">
        <v>0</v>
      </c>
      <c r="AE3663" s="1">
        <v>400</v>
      </c>
      <c r="AF3663" s="1">
        <v>800</v>
      </c>
      <c r="AG3663" s="1">
        <v>0</v>
      </c>
      <c r="AH3663" s="1">
        <v>1600</v>
      </c>
      <c r="AI3663" s="1">
        <v>2800</v>
      </c>
      <c r="AJ3663" s="1" t="s">
        <v>12793</v>
      </c>
      <c r="AK3663" s="1" t="s">
        <v>12794</v>
      </c>
      <c r="AL3663" s="1" t="s">
        <v>12795</v>
      </c>
      <c r="AM3663" s="1" t="s">
        <v>16</v>
      </c>
      <c r="AN3663" s="1" t="s">
        <v>23097</v>
      </c>
      <c r="AO3663" s="1" t="s">
        <v>364</v>
      </c>
      <c r="AP3663" s="1" t="s">
        <v>86</v>
      </c>
      <c r="AQ3663" s="1" t="s">
        <v>14</v>
      </c>
      <c r="AR3663" s="1" t="s">
        <v>30</v>
      </c>
      <c r="AS3663" s="1" t="s">
        <v>23090</v>
      </c>
      <c r="AT3663" s="1" t="s">
        <v>101</v>
      </c>
    </row>
    <row r="3664" spans="1:46" x14ac:dyDescent="0.25">
      <c r="A3664" s="1" t="s">
        <v>17061</v>
      </c>
      <c r="B3664" s="2" t="s">
        <v>23101</v>
      </c>
      <c r="C3664" s="2" t="s">
        <v>23104</v>
      </c>
      <c r="D3664" s="1">
        <v>0</v>
      </c>
      <c r="E3664" s="1">
        <v>0</v>
      </c>
      <c r="F3664" s="1">
        <v>2</v>
      </c>
      <c r="G3664" s="1">
        <v>2</v>
      </c>
      <c r="H3664" s="6">
        <v>1</v>
      </c>
      <c r="I3664">
        <v>0</v>
      </c>
      <c r="J3664" s="1">
        <v>32</v>
      </c>
      <c r="K3664" s="1">
        <v>0</v>
      </c>
      <c r="L3664" s="1">
        <v>676</v>
      </c>
      <c r="M3664" s="6">
        <v>0.22</v>
      </c>
      <c r="N3664" s="4">
        <v>5000</v>
      </c>
      <c r="O3664" s="4">
        <v>400</v>
      </c>
      <c r="P3664" s="4">
        <v>500</v>
      </c>
      <c r="Q3664" s="3">
        <v>0.37</v>
      </c>
      <c r="R3664" s="1">
        <v>36</v>
      </c>
      <c r="S3664" s="1">
        <v>500</v>
      </c>
      <c r="T3664" s="1">
        <v>39</v>
      </c>
      <c r="U3664" s="1">
        <v>0</v>
      </c>
      <c r="V3664" s="1">
        <v>12</v>
      </c>
      <c r="W3664" s="1">
        <v>0</v>
      </c>
      <c r="X3664" s="1">
        <v>1</v>
      </c>
      <c r="Y3664" s="1">
        <v>1</v>
      </c>
      <c r="Z3664" s="1">
        <v>0</v>
      </c>
      <c r="AA3664" s="1">
        <v>1</v>
      </c>
      <c r="AB3664" s="1">
        <v>0</v>
      </c>
      <c r="AC3664" s="1">
        <v>313</v>
      </c>
      <c r="AD3664" s="1">
        <v>0</v>
      </c>
      <c r="AE3664" s="1">
        <v>1443</v>
      </c>
      <c r="AF3664" s="1">
        <v>0</v>
      </c>
      <c r="AG3664" s="1">
        <v>0</v>
      </c>
      <c r="AH3664" s="1">
        <v>0</v>
      </c>
      <c r="AI3664" s="1">
        <v>1756</v>
      </c>
      <c r="AJ3664" s="1" t="s">
        <v>144</v>
      </c>
      <c r="AK3664" s="1" t="s">
        <v>145</v>
      </c>
      <c r="AL3664" s="1" t="s">
        <v>146</v>
      </c>
      <c r="AM3664" s="1" t="s">
        <v>12</v>
      </c>
      <c r="AN3664" s="1" t="s">
        <v>23097</v>
      </c>
      <c r="AO3664" s="1" t="s">
        <v>364</v>
      </c>
      <c r="AP3664" s="1" t="s">
        <v>57</v>
      </c>
      <c r="AQ3664" s="1" t="s">
        <v>14</v>
      </c>
      <c r="AR3664" s="1" t="s">
        <v>19</v>
      </c>
      <c r="AS3664" s="1" t="s">
        <v>23091</v>
      </c>
      <c r="AT3664" s="1" t="s">
        <v>26</v>
      </c>
    </row>
    <row r="3665" spans="1:46" x14ac:dyDescent="0.25">
      <c r="A3665" s="1" t="s">
        <v>17062</v>
      </c>
      <c r="B3665" s="2" t="s">
        <v>23101</v>
      </c>
      <c r="C3665" s="2" t="s">
        <v>23104</v>
      </c>
      <c r="D3665" s="1">
        <v>0</v>
      </c>
      <c r="E3665" s="1">
        <v>0</v>
      </c>
      <c r="F3665" s="1">
        <v>1</v>
      </c>
      <c r="G3665" s="1">
        <v>1</v>
      </c>
      <c r="H3665" s="6">
        <v>1</v>
      </c>
      <c r="I3665">
        <v>0</v>
      </c>
      <c r="J3665" s="1">
        <v>36</v>
      </c>
      <c r="K3665" s="1">
        <v>0</v>
      </c>
      <c r="L3665" s="1">
        <v>606</v>
      </c>
      <c r="M3665" s="6">
        <v>2.5</v>
      </c>
      <c r="N3665" s="4">
        <v>1800</v>
      </c>
      <c r="O3665" s="4">
        <v>150</v>
      </c>
      <c r="P3665" s="4">
        <v>500</v>
      </c>
      <c r="Q3665" s="3">
        <v>0.35</v>
      </c>
      <c r="R3665" s="1">
        <v>24</v>
      </c>
      <c r="S3665" s="1">
        <v>500</v>
      </c>
      <c r="T3665" s="1">
        <v>39</v>
      </c>
      <c r="U3665" s="1">
        <v>1</v>
      </c>
      <c r="V3665" s="1">
        <v>12</v>
      </c>
      <c r="W3665" s="1">
        <v>1</v>
      </c>
      <c r="X3665" s="1">
        <v>1</v>
      </c>
      <c r="Y3665" s="1">
        <v>1</v>
      </c>
      <c r="Z3665" s="1">
        <v>5</v>
      </c>
      <c r="AA3665" s="1">
        <v>0</v>
      </c>
      <c r="AB3665" s="1">
        <v>0</v>
      </c>
      <c r="AC3665" s="1">
        <v>10000</v>
      </c>
      <c r="AD3665" s="1">
        <v>0</v>
      </c>
      <c r="AE3665" s="1">
        <v>190</v>
      </c>
      <c r="AF3665" s="1">
        <v>0</v>
      </c>
      <c r="AG3665" s="1">
        <v>0</v>
      </c>
      <c r="AH3665" s="1">
        <v>0</v>
      </c>
      <c r="AI3665" s="1">
        <v>10190</v>
      </c>
      <c r="AJ3665" s="1" t="s">
        <v>147</v>
      </c>
      <c r="AK3665" s="1" t="s">
        <v>148</v>
      </c>
      <c r="AL3665" s="1" t="s">
        <v>149</v>
      </c>
      <c r="AM3665" s="1" t="s">
        <v>12</v>
      </c>
      <c r="AN3665" s="1" t="s">
        <v>23097</v>
      </c>
      <c r="AO3665" s="1" t="s">
        <v>86</v>
      </c>
      <c r="AP3665" s="1" t="s">
        <v>86</v>
      </c>
      <c r="AQ3665" s="1" t="s">
        <v>14</v>
      </c>
      <c r="AR3665" s="1" t="s">
        <v>19</v>
      </c>
      <c r="AS3665" s="1" t="s">
        <v>23090</v>
      </c>
      <c r="AT3665" s="1" t="s">
        <v>26</v>
      </c>
    </row>
    <row r="3666" spans="1:46" x14ac:dyDescent="0.25">
      <c r="A3666" s="1" t="s">
        <v>19250</v>
      </c>
      <c r="B3666" s="2" t="s">
        <v>23101</v>
      </c>
      <c r="C3666" s="2" t="s">
        <v>23104</v>
      </c>
      <c r="D3666" s="1">
        <v>0</v>
      </c>
      <c r="E3666" s="1">
        <v>2</v>
      </c>
      <c r="F3666" s="1">
        <v>1</v>
      </c>
      <c r="G3666" s="1">
        <v>3</v>
      </c>
      <c r="H3666" s="6">
        <v>0.33333333333333331</v>
      </c>
      <c r="I3666">
        <v>0</v>
      </c>
      <c r="J3666" s="1">
        <v>33</v>
      </c>
      <c r="K3666" s="1">
        <v>0</v>
      </c>
      <c r="L3666" s="1">
        <v>434</v>
      </c>
      <c r="M3666" s="6">
        <v>0.37</v>
      </c>
      <c r="N3666" s="4">
        <v>1800</v>
      </c>
      <c r="O3666" s="4">
        <v>150</v>
      </c>
      <c r="P3666" s="4">
        <v>300</v>
      </c>
      <c r="Q3666" s="3">
        <v>0.35</v>
      </c>
      <c r="R3666" s="1">
        <v>24</v>
      </c>
      <c r="S3666" s="1">
        <v>300</v>
      </c>
      <c r="T3666" s="1">
        <v>34</v>
      </c>
      <c r="U3666" s="1">
        <v>0</v>
      </c>
      <c r="V3666" s="1">
        <v>12</v>
      </c>
      <c r="W3666" s="1">
        <v>1</v>
      </c>
      <c r="X3666" s="1">
        <v>1</v>
      </c>
      <c r="Y3666" s="1">
        <v>1</v>
      </c>
      <c r="Z3666" s="1">
        <v>0</v>
      </c>
      <c r="AA3666" s="1">
        <v>1</v>
      </c>
      <c r="AB3666" s="1">
        <v>0</v>
      </c>
      <c r="AC3666" s="1">
        <v>0</v>
      </c>
      <c r="AD3666" s="1">
        <v>0</v>
      </c>
      <c r="AE3666" s="1">
        <v>0</v>
      </c>
      <c r="AF3666" s="1">
        <v>500</v>
      </c>
      <c r="AG3666" s="1">
        <v>40</v>
      </c>
      <c r="AH3666" s="1">
        <v>200</v>
      </c>
      <c r="AI3666" s="1">
        <v>740</v>
      </c>
      <c r="AJ3666" s="1" t="s">
        <v>6646</v>
      </c>
      <c r="AK3666" s="1" t="s">
        <v>6647</v>
      </c>
      <c r="AL3666" s="1" t="s">
        <v>6648</v>
      </c>
      <c r="AM3666" s="1" t="s">
        <v>12</v>
      </c>
      <c r="AN3666" s="1" t="s">
        <v>23097</v>
      </c>
      <c r="AO3666" s="1" t="s">
        <v>364</v>
      </c>
      <c r="AP3666" s="1" t="s">
        <v>86</v>
      </c>
      <c r="AQ3666" s="1" t="s">
        <v>14</v>
      </c>
      <c r="AR3666" s="1" t="s">
        <v>19</v>
      </c>
      <c r="AS3666" s="1" t="s">
        <v>23091</v>
      </c>
      <c r="AT3666" s="1" t="s">
        <v>26</v>
      </c>
    </row>
    <row r="3667" spans="1:46" x14ac:dyDescent="0.25">
      <c r="A3667" s="1" t="s">
        <v>21515</v>
      </c>
      <c r="B3667" s="2" t="s">
        <v>23101</v>
      </c>
      <c r="C3667" s="2" t="s">
        <v>23104</v>
      </c>
      <c r="D3667" s="1">
        <v>3</v>
      </c>
      <c r="E3667" s="1">
        <v>8</v>
      </c>
      <c r="F3667" s="1">
        <v>2</v>
      </c>
      <c r="G3667" s="1">
        <v>13</v>
      </c>
      <c r="H3667" s="6">
        <v>0.15384615384615385</v>
      </c>
      <c r="I3667">
        <v>0</v>
      </c>
      <c r="J3667" s="1">
        <v>34</v>
      </c>
      <c r="K3667" s="1">
        <v>0</v>
      </c>
      <c r="L3667" s="1">
        <v>660</v>
      </c>
      <c r="M3667" s="6">
        <v>0.22</v>
      </c>
      <c r="N3667" s="4">
        <v>1800</v>
      </c>
      <c r="O3667" s="4">
        <v>150</v>
      </c>
      <c r="P3667" s="4">
        <v>150</v>
      </c>
      <c r="Q3667" s="3">
        <v>0.45</v>
      </c>
      <c r="R3667" s="1">
        <v>36</v>
      </c>
      <c r="S3667" s="1">
        <v>150</v>
      </c>
      <c r="T3667" s="1">
        <v>19</v>
      </c>
      <c r="U3667" s="1">
        <v>1</v>
      </c>
      <c r="V3667" s="1">
        <v>12</v>
      </c>
      <c r="W3667" s="1">
        <v>0</v>
      </c>
      <c r="X3667" s="1">
        <v>1</v>
      </c>
      <c r="Y3667" s="1">
        <v>1</v>
      </c>
      <c r="Z3667" s="1">
        <v>3</v>
      </c>
      <c r="AA3667" s="1">
        <v>1</v>
      </c>
      <c r="AB3667" s="1">
        <v>0</v>
      </c>
      <c r="AC3667" s="1">
        <v>0</v>
      </c>
      <c r="AD3667" s="1">
        <v>0</v>
      </c>
      <c r="AE3667" s="1">
        <v>0</v>
      </c>
      <c r="AF3667" s="1">
        <v>500</v>
      </c>
      <c r="AG3667" s="1">
        <v>0</v>
      </c>
      <c r="AH3667" s="1">
        <v>0</v>
      </c>
      <c r="AI3667" s="1">
        <v>500</v>
      </c>
      <c r="AJ3667" s="1" t="s">
        <v>12849</v>
      </c>
      <c r="AK3667" s="1" t="s">
        <v>12850</v>
      </c>
      <c r="AL3667" s="1" t="s">
        <v>9806</v>
      </c>
      <c r="AM3667" s="1" t="s">
        <v>12</v>
      </c>
      <c r="AN3667" s="1" t="s">
        <v>23097</v>
      </c>
      <c r="AO3667" s="1" t="s">
        <v>86</v>
      </c>
      <c r="AP3667" s="1" t="s">
        <v>57</v>
      </c>
      <c r="AQ3667" s="1" t="s">
        <v>14</v>
      </c>
      <c r="AR3667" s="1" t="s">
        <v>19</v>
      </c>
      <c r="AS3667" s="1" t="s">
        <v>23091</v>
      </c>
      <c r="AT3667" s="1" t="s">
        <v>26</v>
      </c>
    </row>
    <row r="3668" spans="1:46" x14ac:dyDescent="0.25">
      <c r="A3668" s="1" t="s">
        <v>21966</v>
      </c>
      <c r="B3668" s="2" t="s">
        <v>23101</v>
      </c>
      <c r="C3668" s="2" t="s">
        <v>23104</v>
      </c>
      <c r="D3668" s="1">
        <v>0</v>
      </c>
      <c r="E3668" s="1">
        <v>0</v>
      </c>
      <c r="F3668" s="1">
        <v>1</v>
      </c>
      <c r="G3668" s="1">
        <v>1</v>
      </c>
      <c r="H3668" s="6">
        <v>1</v>
      </c>
      <c r="I3668">
        <v>0</v>
      </c>
      <c r="J3668" s="1">
        <v>49</v>
      </c>
      <c r="K3668" s="1">
        <v>0</v>
      </c>
      <c r="L3668" s="1">
        <v>496</v>
      </c>
      <c r="M3668" s="6">
        <v>0.31</v>
      </c>
      <c r="N3668" s="4">
        <v>3600</v>
      </c>
      <c r="O3668" s="4">
        <v>300</v>
      </c>
      <c r="P3668" s="4">
        <v>700</v>
      </c>
      <c r="Q3668" s="3">
        <v>0.3</v>
      </c>
      <c r="R3668" s="1">
        <v>24</v>
      </c>
      <c r="S3668" s="1">
        <v>700</v>
      </c>
      <c r="T3668" s="1">
        <v>49</v>
      </c>
      <c r="U3668" s="1">
        <v>1</v>
      </c>
      <c r="V3668" s="1">
        <v>12</v>
      </c>
      <c r="W3668" s="1">
        <v>1</v>
      </c>
      <c r="X3668" s="1">
        <v>1</v>
      </c>
      <c r="Y3668" s="1">
        <v>0</v>
      </c>
      <c r="Z3668" s="1">
        <v>3</v>
      </c>
      <c r="AA3668" s="1">
        <v>0</v>
      </c>
      <c r="AB3668" s="1">
        <v>0</v>
      </c>
      <c r="AC3668" s="1">
        <v>900</v>
      </c>
      <c r="AD3668" s="1">
        <v>150</v>
      </c>
      <c r="AE3668" s="1">
        <v>0</v>
      </c>
      <c r="AF3668" s="1">
        <v>380</v>
      </c>
      <c r="AG3668" s="1">
        <v>0</v>
      </c>
      <c r="AH3668" s="1">
        <v>0</v>
      </c>
      <c r="AI3668" s="1">
        <v>1430</v>
      </c>
      <c r="AJ3668" s="1" t="s">
        <v>14045</v>
      </c>
      <c r="AK3668" s="1" t="s">
        <v>14046</v>
      </c>
      <c r="AL3668" s="1" t="s">
        <v>14047</v>
      </c>
      <c r="AM3668" s="1" t="s">
        <v>12</v>
      </c>
      <c r="AN3668" s="1" t="s">
        <v>23097</v>
      </c>
      <c r="AO3668" s="1" t="s">
        <v>86</v>
      </c>
      <c r="AP3668" s="1" t="s">
        <v>86</v>
      </c>
      <c r="AQ3668" s="1" t="s">
        <v>14</v>
      </c>
      <c r="AR3668" s="1" t="s">
        <v>30</v>
      </c>
      <c r="AS3668" s="1" t="s">
        <v>23090</v>
      </c>
      <c r="AT3668" s="1" t="s">
        <v>26</v>
      </c>
    </row>
    <row r="3669" spans="1:46" x14ac:dyDescent="0.25">
      <c r="A3669" s="1" t="s">
        <v>21521</v>
      </c>
      <c r="B3669" s="2" t="s">
        <v>23101</v>
      </c>
      <c r="C3669" s="2" t="s">
        <v>23104</v>
      </c>
      <c r="D3669" s="1">
        <v>1</v>
      </c>
      <c r="E3669" s="1">
        <v>2</v>
      </c>
      <c r="F3669" s="1">
        <v>1</v>
      </c>
      <c r="G3669" s="1">
        <v>4</v>
      </c>
      <c r="H3669" s="6">
        <v>0.25</v>
      </c>
      <c r="I3669">
        <v>0</v>
      </c>
      <c r="J3669" s="1">
        <v>34</v>
      </c>
      <c r="K3669" s="1">
        <v>1</v>
      </c>
      <c r="L3669" s="1">
        <v>427</v>
      </c>
      <c r="M3669" s="6">
        <v>0.2</v>
      </c>
      <c r="N3669" s="4">
        <v>2000</v>
      </c>
      <c r="O3669" s="4">
        <v>144</v>
      </c>
      <c r="P3669" s="4">
        <v>100</v>
      </c>
      <c r="Q3669" s="3">
        <v>0.38</v>
      </c>
      <c r="R3669" s="1">
        <v>12</v>
      </c>
      <c r="S3669" s="1">
        <v>100</v>
      </c>
      <c r="T3669" s="1">
        <v>20</v>
      </c>
      <c r="U3669" s="1">
        <v>1</v>
      </c>
      <c r="V3669" s="1">
        <v>12</v>
      </c>
      <c r="W3669" s="1">
        <v>0</v>
      </c>
      <c r="X3669" s="1">
        <v>0</v>
      </c>
      <c r="Y3669" s="1">
        <v>1</v>
      </c>
      <c r="Z3669" s="1">
        <v>0</v>
      </c>
      <c r="AA3669" s="1">
        <v>1</v>
      </c>
      <c r="AB3669" s="1">
        <v>0</v>
      </c>
      <c r="AC3669" s="1">
        <v>139</v>
      </c>
      <c r="AD3669" s="1">
        <v>248</v>
      </c>
      <c r="AE3669" s="1">
        <v>129</v>
      </c>
      <c r="AF3669" s="1">
        <v>0</v>
      </c>
      <c r="AG3669" s="1">
        <v>0</v>
      </c>
      <c r="AH3669" s="1">
        <v>0</v>
      </c>
      <c r="AI3669" s="1">
        <v>516</v>
      </c>
      <c r="AJ3669" s="1" t="s">
        <v>12864</v>
      </c>
      <c r="AK3669" s="1" t="s">
        <v>12865</v>
      </c>
      <c r="AL3669" s="1" t="s">
        <v>12866</v>
      </c>
      <c r="AM3669" s="1" t="s">
        <v>12</v>
      </c>
      <c r="AN3669" s="1" t="s">
        <v>23098</v>
      </c>
      <c r="AO3669" s="1" t="s">
        <v>86</v>
      </c>
      <c r="AP3669" s="1" t="s">
        <v>57</v>
      </c>
      <c r="AQ3669" s="1" t="s">
        <v>25</v>
      </c>
      <c r="AR3669" s="1" t="s">
        <v>19</v>
      </c>
      <c r="AS3669" s="1" t="s">
        <v>23091</v>
      </c>
      <c r="AT3669" s="1" t="s">
        <v>26</v>
      </c>
    </row>
    <row r="3670" spans="1:46" x14ac:dyDescent="0.25">
      <c r="A3670" s="1" t="s">
        <v>17080</v>
      </c>
      <c r="B3670" s="2" t="s">
        <v>23101</v>
      </c>
      <c r="C3670" s="2" t="s">
        <v>23104</v>
      </c>
      <c r="D3670" s="1">
        <v>0</v>
      </c>
      <c r="E3670" s="1">
        <v>0</v>
      </c>
      <c r="F3670" s="1">
        <v>1</v>
      </c>
      <c r="G3670" s="1">
        <v>1</v>
      </c>
      <c r="H3670" s="6">
        <v>1</v>
      </c>
      <c r="I3670">
        <v>0</v>
      </c>
      <c r="J3670" s="1">
        <v>40</v>
      </c>
      <c r="K3670" s="1">
        <v>0</v>
      </c>
      <c r="L3670" s="1">
        <v>596</v>
      </c>
      <c r="M3670" s="6">
        <v>0.4</v>
      </c>
      <c r="N3670" s="4">
        <v>2400</v>
      </c>
      <c r="O3670" s="4">
        <v>200</v>
      </c>
      <c r="P3670" s="4">
        <v>700</v>
      </c>
      <c r="Q3670" s="3">
        <v>0.32</v>
      </c>
      <c r="R3670" s="1">
        <v>24</v>
      </c>
      <c r="S3670" s="1">
        <v>700</v>
      </c>
      <c r="T3670" s="1">
        <v>66</v>
      </c>
      <c r="U3670" s="1">
        <v>0</v>
      </c>
      <c r="V3670" s="1">
        <v>12</v>
      </c>
      <c r="W3670" s="1">
        <v>0</v>
      </c>
      <c r="X3670" s="1">
        <v>0</v>
      </c>
      <c r="Y3670" s="1">
        <v>1</v>
      </c>
      <c r="Z3670" s="1">
        <v>0</v>
      </c>
      <c r="AA3670" s="1">
        <v>1</v>
      </c>
      <c r="AB3670" s="1">
        <v>0</v>
      </c>
      <c r="AC3670" s="1">
        <v>0</v>
      </c>
      <c r="AD3670" s="1">
        <v>0</v>
      </c>
      <c r="AE3670" s="1">
        <v>0</v>
      </c>
      <c r="AF3670" s="1">
        <v>0</v>
      </c>
      <c r="AG3670" s="1">
        <v>0</v>
      </c>
      <c r="AH3670" s="1">
        <v>450</v>
      </c>
      <c r="AI3670" s="1">
        <v>450</v>
      </c>
      <c r="AJ3670" s="1" t="s">
        <v>202</v>
      </c>
      <c r="AK3670" s="1" t="s">
        <v>203</v>
      </c>
      <c r="AL3670" s="1" t="s">
        <v>204</v>
      </c>
      <c r="AM3670" s="1" t="s">
        <v>12</v>
      </c>
      <c r="AN3670" s="1" t="s">
        <v>23097</v>
      </c>
      <c r="AO3670" s="1" t="s">
        <v>364</v>
      </c>
      <c r="AP3670" s="1" t="s">
        <v>57</v>
      </c>
      <c r="AQ3670" s="1" t="s">
        <v>25</v>
      </c>
      <c r="AR3670" s="1" t="s">
        <v>19</v>
      </c>
      <c r="AS3670" s="1" t="s">
        <v>23091</v>
      </c>
      <c r="AT3670" s="1" t="s">
        <v>26</v>
      </c>
    </row>
    <row r="3671" spans="1:46" x14ac:dyDescent="0.25">
      <c r="A3671" s="1" t="s">
        <v>19286</v>
      </c>
      <c r="B3671" s="2" t="s">
        <v>23101</v>
      </c>
      <c r="C3671" s="2" t="s">
        <v>23104</v>
      </c>
      <c r="D3671" s="1">
        <v>0</v>
      </c>
      <c r="E3671" s="1">
        <v>1</v>
      </c>
      <c r="F3671" s="1">
        <v>1</v>
      </c>
      <c r="G3671" s="1">
        <v>2</v>
      </c>
      <c r="H3671" s="6">
        <v>0.5</v>
      </c>
      <c r="I3671">
        <v>0</v>
      </c>
      <c r="J3671" s="1">
        <v>36</v>
      </c>
      <c r="K3671" s="1">
        <v>0</v>
      </c>
      <c r="L3671" s="1">
        <v>500</v>
      </c>
      <c r="M3671" s="6">
        <v>0.16</v>
      </c>
      <c r="N3671" s="4">
        <v>3600</v>
      </c>
      <c r="O3671" s="4">
        <v>300</v>
      </c>
      <c r="P3671" s="4">
        <v>300</v>
      </c>
      <c r="Q3671" s="3">
        <v>0.3</v>
      </c>
      <c r="R3671" s="1">
        <v>12</v>
      </c>
      <c r="S3671" s="1">
        <v>300</v>
      </c>
      <c r="T3671" s="1">
        <v>25</v>
      </c>
      <c r="U3671" s="1">
        <v>0</v>
      </c>
      <c r="V3671" s="1">
        <v>12</v>
      </c>
      <c r="W3671" s="1">
        <v>0</v>
      </c>
      <c r="X3671" s="1">
        <v>1</v>
      </c>
      <c r="Y3671" s="1">
        <v>1</v>
      </c>
      <c r="Z3671" s="1">
        <v>3</v>
      </c>
      <c r="AA3671" s="1">
        <v>0</v>
      </c>
      <c r="AB3671" s="1">
        <v>0</v>
      </c>
      <c r="AC3671" s="1">
        <v>1600</v>
      </c>
      <c r="AD3671" s="1">
        <v>600</v>
      </c>
      <c r="AE3671" s="1">
        <v>0</v>
      </c>
      <c r="AF3671" s="1">
        <v>0</v>
      </c>
      <c r="AG3671" s="1">
        <v>150</v>
      </c>
      <c r="AH3671" s="1">
        <v>0</v>
      </c>
      <c r="AI3671" s="1">
        <v>2350</v>
      </c>
      <c r="AJ3671" s="1" t="s">
        <v>6746</v>
      </c>
      <c r="AK3671" s="1" t="s">
        <v>6747</v>
      </c>
      <c r="AL3671" s="1" t="s">
        <v>6748</v>
      </c>
      <c r="AM3671" s="1" t="s">
        <v>12</v>
      </c>
      <c r="AN3671" s="1" t="s">
        <v>23097</v>
      </c>
      <c r="AO3671" s="1" t="s">
        <v>364</v>
      </c>
      <c r="AP3671" s="1" t="s">
        <v>57</v>
      </c>
      <c r="AQ3671" s="1" t="s">
        <v>14</v>
      </c>
      <c r="AR3671" s="1" t="s">
        <v>19</v>
      </c>
      <c r="AS3671" s="1" t="s">
        <v>23090</v>
      </c>
      <c r="AT3671" s="1" t="s">
        <v>26</v>
      </c>
    </row>
    <row r="3672" spans="1:46" x14ac:dyDescent="0.25">
      <c r="A3672" s="1" t="s">
        <v>21550</v>
      </c>
      <c r="B3672" s="2" t="s">
        <v>23101</v>
      </c>
      <c r="C3672" s="2" t="s">
        <v>23104</v>
      </c>
      <c r="D3672" s="1">
        <v>2</v>
      </c>
      <c r="E3672" s="1">
        <v>0</v>
      </c>
      <c r="F3672" s="1">
        <v>2</v>
      </c>
      <c r="G3672" s="1">
        <v>4</v>
      </c>
      <c r="H3672" s="6">
        <v>0.5</v>
      </c>
      <c r="I3672">
        <v>1</v>
      </c>
      <c r="J3672" s="1">
        <v>31</v>
      </c>
      <c r="K3672" s="1">
        <v>1</v>
      </c>
      <c r="L3672" s="1">
        <v>719</v>
      </c>
      <c r="M3672" s="6">
        <v>0.08</v>
      </c>
      <c r="N3672" s="4">
        <v>1500</v>
      </c>
      <c r="O3672" s="4">
        <v>120</v>
      </c>
      <c r="P3672" s="4">
        <v>200</v>
      </c>
      <c r="Q3672" s="3">
        <v>0.27</v>
      </c>
      <c r="R3672" s="1">
        <v>24</v>
      </c>
      <c r="S3672" s="1">
        <v>200</v>
      </c>
      <c r="T3672" s="1">
        <v>11</v>
      </c>
      <c r="U3672" s="1">
        <v>0</v>
      </c>
      <c r="V3672" s="1">
        <v>12</v>
      </c>
      <c r="W3672" s="1">
        <v>0</v>
      </c>
      <c r="X3672" s="1">
        <v>1</v>
      </c>
      <c r="Y3672" s="1">
        <v>1</v>
      </c>
      <c r="Z3672" s="1">
        <v>3</v>
      </c>
      <c r="AA3672" s="1">
        <v>0</v>
      </c>
      <c r="AB3672" s="1">
        <v>1</v>
      </c>
      <c r="AC3672" s="1">
        <v>0</v>
      </c>
      <c r="AD3672" s="1">
        <v>0</v>
      </c>
      <c r="AE3672" s="1">
        <v>0</v>
      </c>
      <c r="AF3672" s="1">
        <v>0</v>
      </c>
      <c r="AG3672" s="1">
        <v>28</v>
      </c>
      <c r="AH3672" s="1">
        <v>0</v>
      </c>
      <c r="AI3672" s="1">
        <v>28</v>
      </c>
      <c r="AJ3672" s="1" t="s">
        <v>12947</v>
      </c>
      <c r="AK3672" s="1" t="s">
        <v>12948</v>
      </c>
      <c r="AL3672" s="1" t="s">
        <v>12949</v>
      </c>
      <c r="AM3672" s="1" t="s">
        <v>16</v>
      </c>
      <c r="AN3672" s="1" t="s">
        <v>23098</v>
      </c>
      <c r="AO3672" s="1" t="s">
        <v>364</v>
      </c>
      <c r="AP3672" s="1" t="s">
        <v>57</v>
      </c>
      <c r="AQ3672" s="1" t="s">
        <v>14</v>
      </c>
      <c r="AR3672" s="1" t="s">
        <v>19</v>
      </c>
      <c r="AS3672" s="1" t="s">
        <v>23090</v>
      </c>
      <c r="AT3672" s="1" t="s">
        <v>101</v>
      </c>
    </row>
    <row r="3673" spans="1:46" x14ac:dyDescent="0.25">
      <c r="A3673" s="1" t="s">
        <v>22135</v>
      </c>
      <c r="B3673" s="2" t="s">
        <v>23101</v>
      </c>
      <c r="C3673" s="2" t="s">
        <v>23104</v>
      </c>
      <c r="D3673" s="1">
        <v>0</v>
      </c>
      <c r="E3673" s="1">
        <v>1</v>
      </c>
      <c r="F3673" s="1">
        <v>4</v>
      </c>
      <c r="G3673" s="1">
        <v>5</v>
      </c>
      <c r="H3673" s="6">
        <v>0.8</v>
      </c>
      <c r="I3673">
        <v>0</v>
      </c>
      <c r="J3673" s="1">
        <v>39</v>
      </c>
      <c r="K3673" s="1">
        <v>0</v>
      </c>
      <c r="L3673" s="1">
        <v>622</v>
      </c>
      <c r="M3673" s="6">
        <v>0.55000000000000004</v>
      </c>
      <c r="N3673" s="4">
        <v>6600</v>
      </c>
      <c r="O3673" s="4">
        <v>550</v>
      </c>
      <c r="P3673" s="4">
        <v>700</v>
      </c>
      <c r="Q3673" s="3">
        <v>0.3</v>
      </c>
      <c r="R3673" s="1">
        <v>24</v>
      </c>
      <c r="S3673" s="1">
        <v>700</v>
      </c>
      <c r="T3673" s="1">
        <v>44</v>
      </c>
      <c r="U3673" s="1">
        <v>0</v>
      </c>
      <c r="V3673" s="1">
        <v>12</v>
      </c>
      <c r="W3673" s="1">
        <v>1</v>
      </c>
      <c r="X3673" s="1">
        <v>1</v>
      </c>
      <c r="Y3673" s="1">
        <v>1</v>
      </c>
      <c r="Z3673" s="1">
        <v>2</v>
      </c>
      <c r="AA3673" s="1">
        <v>1</v>
      </c>
      <c r="AB3673" s="1">
        <v>0</v>
      </c>
      <c r="AC3673" s="1">
        <v>0</v>
      </c>
      <c r="AD3673" s="1">
        <v>0</v>
      </c>
      <c r="AE3673" s="1">
        <v>4900</v>
      </c>
      <c r="AF3673" s="1">
        <v>390</v>
      </c>
      <c r="AG3673" s="1">
        <v>0</v>
      </c>
      <c r="AH3673" s="1">
        <v>600</v>
      </c>
      <c r="AI3673" s="1">
        <v>5890</v>
      </c>
      <c r="AJ3673" s="1" t="s">
        <v>14497</v>
      </c>
      <c r="AK3673" s="1" t="s">
        <v>14498</v>
      </c>
      <c r="AL3673" s="1" t="s">
        <v>14499</v>
      </c>
      <c r="AM3673" s="1" t="s">
        <v>12</v>
      </c>
      <c r="AN3673" s="1" t="s">
        <v>23097</v>
      </c>
      <c r="AO3673" s="1" t="s">
        <v>364</v>
      </c>
      <c r="AP3673" s="1" t="s">
        <v>86</v>
      </c>
      <c r="AQ3673" s="1" t="s">
        <v>14</v>
      </c>
      <c r="AR3673" s="1" t="s">
        <v>19</v>
      </c>
      <c r="AS3673" s="1" t="s">
        <v>23091</v>
      </c>
      <c r="AT3673" s="1" t="s">
        <v>26</v>
      </c>
    </row>
    <row r="3674" spans="1:46" x14ac:dyDescent="0.25">
      <c r="A3674" s="1" t="s">
        <v>21549</v>
      </c>
      <c r="B3674" s="2" t="s">
        <v>23101</v>
      </c>
      <c r="C3674" s="2" t="s">
        <v>23104</v>
      </c>
      <c r="D3674" s="1">
        <v>1</v>
      </c>
      <c r="E3674" s="1">
        <v>0</v>
      </c>
      <c r="F3674" s="1">
        <v>1</v>
      </c>
      <c r="G3674" s="1">
        <v>2</v>
      </c>
      <c r="H3674" s="6">
        <v>0.5</v>
      </c>
      <c r="I3674">
        <v>0</v>
      </c>
      <c r="J3674" s="1">
        <v>39</v>
      </c>
      <c r="K3674" s="1">
        <v>0</v>
      </c>
      <c r="L3674" s="1">
        <v>484</v>
      </c>
      <c r="M3674" s="6">
        <v>0.22</v>
      </c>
      <c r="N3674" s="4">
        <v>2800</v>
      </c>
      <c r="O3674" s="4">
        <v>244</v>
      </c>
      <c r="P3674" s="4">
        <v>500</v>
      </c>
      <c r="Q3674" s="3">
        <v>0.3</v>
      </c>
      <c r="R3674" s="1">
        <v>24</v>
      </c>
      <c r="S3674" s="1">
        <v>500</v>
      </c>
      <c r="T3674" s="1">
        <v>32</v>
      </c>
      <c r="U3674" s="1">
        <v>0</v>
      </c>
      <c r="V3674" s="1">
        <v>12</v>
      </c>
      <c r="W3674" s="1">
        <v>0</v>
      </c>
      <c r="X3674" s="1">
        <v>1</v>
      </c>
      <c r="Y3674" s="1">
        <v>0</v>
      </c>
      <c r="Z3674" s="1">
        <v>3</v>
      </c>
      <c r="AA3674" s="1">
        <v>0</v>
      </c>
      <c r="AB3674" s="1">
        <v>0</v>
      </c>
      <c r="AC3674" s="1">
        <v>0</v>
      </c>
      <c r="AD3674" s="1">
        <v>0</v>
      </c>
      <c r="AE3674" s="1">
        <v>0</v>
      </c>
      <c r="AF3674" s="1">
        <v>500</v>
      </c>
      <c r="AG3674" s="1">
        <v>65</v>
      </c>
      <c r="AH3674" s="1">
        <v>0</v>
      </c>
      <c r="AI3674" s="1">
        <v>565</v>
      </c>
      <c r="AJ3674" s="1" t="s">
        <v>12944</v>
      </c>
      <c r="AK3674" s="1" t="s">
        <v>12945</v>
      </c>
      <c r="AL3674" s="1" t="s">
        <v>12946</v>
      </c>
      <c r="AM3674" s="1" t="s">
        <v>12</v>
      </c>
      <c r="AN3674" s="1" t="s">
        <v>23097</v>
      </c>
      <c r="AO3674" s="1" t="s">
        <v>364</v>
      </c>
      <c r="AP3674" s="1" t="s">
        <v>57</v>
      </c>
      <c r="AQ3674" s="1" t="s">
        <v>14</v>
      </c>
      <c r="AR3674" s="1" t="s">
        <v>30</v>
      </c>
      <c r="AS3674" s="1" t="s">
        <v>23090</v>
      </c>
      <c r="AT3674" s="1" t="s">
        <v>26</v>
      </c>
    </row>
    <row r="3675" spans="1:46" x14ac:dyDescent="0.25">
      <c r="A3675" s="1" t="s">
        <v>20465</v>
      </c>
      <c r="B3675" s="2" t="s">
        <v>23101</v>
      </c>
      <c r="C3675" s="2" t="s">
        <v>23105</v>
      </c>
      <c r="D3675" s="1">
        <v>0</v>
      </c>
      <c r="E3675" s="1">
        <v>1</v>
      </c>
      <c r="F3675" s="1">
        <v>1</v>
      </c>
      <c r="G3675" s="1">
        <v>2</v>
      </c>
      <c r="H3675" s="6">
        <v>0.5</v>
      </c>
      <c r="I3675">
        <v>0</v>
      </c>
      <c r="J3675" s="1">
        <v>52</v>
      </c>
      <c r="K3675" s="1">
        <v>0</v>
      </c>
      <c r="L3675" s="1">
        <v>469</v>
      </c>
      <c r="M3675" s="6">
        <v>0.08</v>
      </c>
      <c r="N3675" s="4">
        <v>2300</v>
      </c>
      <c r="O3675" s="4">
        <v>170</v>
      </c>
      <c r="P3675" s="4">
        <v>150</v>
      </c>
      <c r="Q3675" s="3">
        <v>0.45</v>
      </c>
      <c r="R3675" s="1">
        <v>12</v>
      </c>
      <c r="S3675" s="1">
        <v>150</v>
      </c>
      <c r="T3675" s="1">
        <v>26</v>
      </c>
      <c r="U3675" s="1">
        <v>1</v>
      </c>
      <c r="V3675" s="1">
        <v>12</v>
      </c>
      <c r="W3675" s="1">
        <v>0</v>
      </c>
      <c r="X3675" s="1">
        <v>0</v>
      </c>
      <c r="Y3675" s="1">
        <v>1</v>
      </c>
      <c r="Z3675" s="1">
        <v>3</v>
      </c>
      <c r="AA3675" s="1">
        <v>0</v>
      </c>
      <c r="AB3675" s="1">
        <v>0</v>
      </c>
      <c r="AC3675" s="1">
        <v>0</v>
      </c>
      <c r="AD3675" s="1">
        <v>0</v>
      </c>
      <c r="AE3675" s="1">
        <v>0</v>
      </c>
      <c r="AF3675" s="1">
        <v>0</v>
      </c>
      <c r="AG3675" s="1">
        <v>0</v>
      </c>
      <c r="AH3675" s="1">
        <v>0</v>
      </c>
      <c r="AI3675" s="1">
        <v>0</v>
      </c>
      <c r="AJ3675" s="1" t="s">
        <v>10024</v>
      </c>
      <c r="AK3675" s="1" t="s">
        <v>10025</v>
      </c>
      <c r="AL3675" s="1" t="s">
        <v>10026</v>
      </c>
      <c r="AM3675" s="1" t="s">
        <v>12</v>
      </c>
      <c r="AN3675" s="1" t="s">
        <v>23097</v>
      </c>
      <c r="AO3675" s="1" t="s">
        <v>86</v>
      </c>
      <c r="AP3675" s="1" t="s">
        <v>57</v>
      </c>
      <c r="AQ3675" s="1" t="s">
        <v>25</v>
      </c>
      <c r="AR3675" s="1" t="s">
        <v>19</v>
      </c>
      <c r="AS3675" s="1" t="s">
        <v>23090</v>
      </c>
      <c r="AT3675" s="1" t="s">
        <v>26</v>
      </c>
    </row>
    <row r="3676" spans="1:46" x14ac:dyDescent="0.25">
      <c r="A3676" s="1" t="s">
        <v>22189</v>
      </c>
      <c r="B3676" s="2" t="s">
        <v>23101</v>
      </c>
      <c r="C3676" s="2" t="s">
        <v>23105</v>
      </c>
      <c r="D3676" s="1">
        <v>0</v>
      </c>
      <c r="E3676" s="1">
        <v>0</v>
      </c>
      <c r="F3676" s="1">
        <v>1</v>
      </c>
      <c r="G3676" s="1">
        <v>1</v>
      </c>
      <c r="H3676" s="6">
        <v>1</v>
      </c>
      <c r="I3676">
        <v>0</v>
      </c>
      <c r="J3676" s="1">
        <v>31</v>
      </c>
      <c r="K3676" s="1">
        <v>0</v>
      </c>
      <c r="L3676" s="1">
        <v>787</v>
      </c>
      <c r="M3676" s="6">
        <v>0.1</v>
      </c>
      <c r="N3676" s="4">
        <v>2200</v>
      </c>
      <c r="O3676" s="4">
        <v>180</v>
      </c>
      <c r="P3676" s="4">
        <v>200</v>
      </c>
      <c r="Q3676" s="3">
        <v>0.28000000000000003</v>
      </c>
      <c r="R3676" s="1">
        <v>12</v>
      </c>
      <c r="S3676" s="1">
        <v>200</v>
      </c>
      <c r="T3676" s="1">
        <v>28</v>
      </c>
      <c r="U3676" s="1">
        <v>1</v>
      </c>
      <c r="V3676" s="1">
        <v>12</v>
      </c>
      <c r="W3676" s="1">
        <v>0</v>
      </c>
      <c r="X3676" s="1">
        <v>0</v>
      </c>
      <c r="Y3676" s="1">
        <v>1</v>
      </c>
      <c r="Z3676" s="1">
        <v>3</v>
      </c>
      <c r="AA3676" s="1">
        <v>0</v>
      </c>
      <c r="AB3676" s="1">
        <v>0</v>
      </c>
      <c r="AC3676" s="1">
        <v>0</v>
      </c>
      <c r="AD3676" s="1">
        <v>0</v>
      </c>
      <c r="AE3676" s="1">
        <v>0</v>
      </c>
      <c r="AF3676" s="1">
        <v>0</v>
      </c>
      <c r="AG3676" s="1">
        <v>0</v>
      </c>
      <c r="AH3676" s="1">
        <v>0</v>
      </c>
      <c r="AI3676" s="1">
        <v>0</v>
      </c>
      <c r="AJ3676" s="1" t="s">
        <v>1084</v>
      </c>
      <c r="AK3676" s="1" t="s">
        <v>14649</v>
      </c>
      <c r="AL3676" s="1" t="s">
        <v>14650</v>
      </c>
      <c r="AM3676" s="1" t="s">
        <v>12</v>
      </c>
      <c r="AN3676" s="1" t="s">
        <v>23097</v>
      </c>
      <c r="AO3676" s="1" t="s">
        <v>86</v>
      </c>
      <c r="AP3676" s="1" t="s">
        <v>57</v>
      </c>
      <c r="AQ3676" s="1" t="s">
        <v>25</v>
      </c>
      <c r="AR3676" s="1" t="s">
        <v>19</v>
      </c>
      <c r="AS3676" s="1" t="s">
        <v>23090</v>
      </c>
      <c r="AT3676" s="1" t="s">
        <v>26</v>
      </c>
    </row>
    <row r="3677" spans="1:46" x14ac:dyDescent="0.25">
      <c r="A3677" s="1" t="s">
        <v>18116</v>
      </c>
      <c r="B3677" s="2" t="s">
        <v>23101</v>
      </c>
      <c r="C3677" s="2" t="s">
        <v>23105</v>
      </c>
      <c r="D3677" s="1">
        <v>0</v>
      </c>
      <c r="E3677" s="1">
        <v>0</v>
      </c>
      <c r="F3677" s="1">
        <v>1</v>
      </c>
      <c r="G3677" s="1">
        <v>1</v>
      </c>
      <c r="H3677" s="6">
        <v>1</v>
      </c>
      <c r="I3677">
        <v>1</v>
      </c>
      <c r="J3677" s="1">
        <v>33</v>
      </c>
      <c r="K3677" s="1">
        <v>0</v>
      </c>
      <c r="L3677" s="1">
        <v>741</v>
      </c>
      <c r="M3677" s="6">
        <v>0.21</v>
      </c>
      <c r="N3677" s="4">
        <v>100</v>
      </c>
      <c r="O3677" s="4">
        <v>100</v>
      </c>
      <c r="P3677" s="4">
        <v>120</v>
      </c>
      <c r="Q3677" s="3">
        <v>0.3</v>
      </c>
      <c r="R3677" s="1">
        <v>6</v>
      </c>
      <c r="S3677" s="1">
        <v>120</v>
      </c>
      <c r="T3677" s="1">
        <v>24</v>
      </c>
      <c r="U3677" s="1">
        <v>1</v>
      </c>
      <c r="V3677" s="1">
        <v>12</v>
      </c>
      <c r="W3677" s="1">
        <v>0</v>
      </c>
      <c r="X3677" s="1">
        <v>1</v>
      </c>
      <c r="Y3677" s="1">
        <v>1</v>
      </c>
      <c r="Z3677" s="1">
        <v>5</v>
      </c>
      <c r="AA3677" s="1">
        <v>0</v>
      </c>
      <c r="AB3677" s="1">
        <v>1</v>
      </c>
      <c r="AC3677" s="1">
        <v>0</v>
      </c>
      <c r="AD3677" s="1">
        <v>0</v>
      </c>
      <c r="AE3677" s="1">
        <v>0</v>
      </c>
      <c r="AF3677" s="1">
        <v>0</v>
      </c>
      <c r="AG3677" s="1">
        <v>0</v>
      </c>
      <c r="AH3677" s="1">
        <v>0</v>
      </c>
      <c r="AI3677" s="1">
        <v>0</v>
      </c>
      <c r="AJ3677" s="1" t="s">
        <v>3403</v>
      </c>
      <c r="AK3677" s="1" t="s">
        <v>3404</v>
      </c>
      <c r="AL3677" s="1" t="s">
        <v>3405</v>
      </c>
      <c r="AM3677" s="1" t="s">
        <v>16</v>
      </c>
      <c r="AN3677" s="1" t="s">
        <v>23097</v>
      </c>
      <c r="AO3677" s="1" t="s">
        <v>86</v>
      </c>
      <c r="AP3677" s="1" t="s">
        <v>57</v>
      </c>
      <c r="AQ3677" s="1" t="s">
        <v>14</v>
      </c>
      <c r="AR3677" s="1" t="s">
        <v>19</v>
      </c>
      <c r="AS3677" s="1" t="s">
        <v>23090</v>
      </c>
      <c r="AT3677" s="1" t="s">
        <v>101</v>
      </c>
    </row>
    <row r="3678" spans="1:46" x14ac:dyDescent="0.25">
      <c r="A3678" s="1" t="s">
        <v>17161</v>
      </c>
      <c r="B3678" s="2" t="s">
        <v>23101</v>
      </c>
      <c r="C3678" s="2" t="s">
        <v>23105</v>
      </c>
      <c r="D3678" s="1">
        <v>0</v>
      </c>
      <c r="E3678" s="1">
        <v>0</v>
      </c>
      <c r="F3678" s="1">
        <v>1</v>
      </c>
      <c r="G3678" s="1">
        <v>1</v>
      </c>
      <c r="H3678" s="6">
        <v>1</v>
      </c>
      <c r="I3678">
        <v>0</v>
      </c>
      <c r="J3678" s="1">
        <v>40</v>
      </c>
      <c r="K3678" s="1">
        <v>0</v>
      </c>
      <c r="L3678" s="1">
        <v>708</v>
      </c>
      <c r="M3678" s="6">
        <v>0.74</v>
      </c>
      <c r="N3678" s="4">
        <v>2600</v>
      </c>
      <c r="O3678" s="4">
        <v>180</v>
      </c>
      <c r="P3678" s="4">
        <v>1000</v>
      </c>
      <c r="Q3678" s="3">
        <v>0.3</v>
      </c>
      <c r="R3678" s="1">
        <v>24</v>
      </c>
      <c r="S3678" s="1">
        <v>1000</v>
      </c>
      <c r="T3678" s="1">
        <v>86</v>
      </c>
      <c r="U3678" s="1">
        <v>0</v>
      </c>
      <c r="V3678" s="1">
        <v>12</v>
      </c>
      <c r="W3678" s="1">
        <v>0</v>
      </c>
      <c r="X3678" s="1">
        <v>0</v>
      </c>
      <c r="Y3678" s="1">
        <v>1</v>
      </c>
      <c r="Z3678" s="1">
        <v>1</v>
      </c>
      <c r="AA3678" s="1">
        <v>0</v>
      </c>
      <c r="AB3678" s="1">
        <v>0</v>
      </c>
      <c r="AC3678" s="1">
        <v>0</v>
      </c>
      <c r="AD3678" s="1">
        <v>0</v>
      </c>
      <c r="AE3678" s="1">
        <v>655</v>
      </c>
      <c r="AF3678" s="1">
        <v>347</v>
      </c>
      <c r="AG3678" s="1">
        <v>0</v>
      </c>
      <c r="AH3678" s="1">
        <v>570</v>
      </c>
      <c r="AI3678" s="1">
        <v>1572</v>
      </c>
      <c r="AJ3678" s="1" t="s">
        <v>465</v>
      </c>
      <c r="AK3678" s="1" t="s">
        <v>466</v>
      </c>
      <c r="AL3678" s="1" t="s">
        <v>467</v>
      </c>
      <c r="AM3678" s="1" t="s">
        <v>12</v>
      </c>
      <c r="AN3678" s="1" t="s">
        <v>23097</v>
      </c>
      <c r="AO3678" s="1" t="s">
        <v>364</v>
      </c>
      <c r="AP3678" s="1" t="s">
        <v>57</v>
      </c>
      <c r="AQ3678" s="1" t="s">
        <v>25</v>
      </c>
      <c r="AR3678" s="1" t="s">
        <v>19</v>
      </c>
      <c r="AS3678" s="1" t="s">
        <v>23090</v>
      </c>
      <c r="AT3678" s="1" t="s">
        <v>26</v>
      </c>
    </row>
    <row r="3679" spans="1:46" x14ac:dyDescent="0.25">
      <c r="A3679" s="1" t="s">
        <v>21046</v>
      </c>
      <c r="B3679" s="2" t="s">
        <v>23101</v>
      </c>
      <c r="C3679" s="2" t="s">
        <v>23105</v>
      </c>
      <c r="D3679" s="1">
        <v>1</v>
      </c>
      <c r="E3679" s="1">
        <v>3</v>
      </c>
      <c r="F3679" s="1">
        <v>1</v>
      </c>
      <c r="G3679" s="1">
        <v>5</v>
      </c>
      <c r="H3679" s="6">
        <v>0.2</v>
      </c>
      <c r="I3679">
        <v>1</v>
      </c>
      <c r="J3679" s="1">
        <v>30</v>
      </c>
      <c r="K3679" s="1">
        <v>1</v>
      </c>
      <c r="L3679" s="1">
        <v>667</v>
      </c>
      <c r="M3679" s="6">
        <v>0.26</v>
      </c>
      <c r="N3679" s="4">
        <v>2400</v>
      </c>
      <c r="O3679" s="4">
        <v>200</v>
      </c>
      <c r="P3679" s="4">
        <v>200</v>
      </c>
      <c r="Q3679" s="3">
        <v>0.3</v>
      </c>
      <c r="R3679" s="1">
        <v>12</v>
      </c>
      <c r="S3679" s="1">
        <v>200</v>
      </c>
      <c r="T3679" s="1">
        <v>42</v>
      </c>
      <c r="U3679" s="1">
        <v>0</v>
      </c>
      <c r="V3679" s="1">
        <v>12</v>
      </c>
      <c r="W3679" s="1">
        <v>1</v>
      </c>
      <c r="X3679" s="1">
        <v>1</v>
      </c>
      <c r="Y3679" s="1">
        <v>0</v>
      </c>
      <c r="Z3679" s="1">
        <v>4</v>
      </c>
      <c r="AA3679" s="1">
        <v>1</v>
      </c>
      <c r="AB3679" s="1">
        <v>1</v>
      </c>
      <c r="AC3679" s="1">
        <v>945</v>
      </c>
      <c r="AD3679" s="1">
        <v>252</v>
      </c>
      <c r="AE3679" s="1">
        <v>0</v>
      </c>
      <c r="AF3679" s="1">
        <v>0</v>
      </c>
      <c r="AG3679" s="1">
        <v>0</v>
      </c>
      <c r="AH3679" s="1">
        <v>0</v>
      </c>
      <c r="AI3679" s="1">
        <v>1197</v>
      </c>
      <c r="AJ3679" s="1" t="s">
        <v>11596</v>
      </c>
      <c r="AK3679" s="1" t="s">
        <v>11597</v>
      </c>
      <c r="AL3679" s="1" t="s">
        <v>11598</v>
      </c>
      <c r="AM3679" s="1" t="s">
        <v>16</v>
      </c>
      <c r="AN3679" s="1" t="s">
        <v>23098</v>
      </c>
      <c r="AO3679" s="1" t="s">
        <v>364</v>
      </c>
      <c r="AP3679" s="1" t="s">
        <v>86</v>
      </c>
      <c r="AQ3679" s="1" t="s">
        <v>14</v>
      </c>
      <c r="AR3679" s="1" t="s">
        <v>30</v>
      </c>
      <c r="AS3679" s="1" t="s">
        <v>23091</v>
      </c>
      <c r="AT3679" s="1" t="s">
        <v>101</v>
      </c>
    </row>
    <row r="3680" spans="1:46" x14ac:dyDescent="0.25">
      <c r="A3680" s="1" t="s">
        <v>18750</v>
      </c>
      <c r="B3680" s="2" t="s">
        <v>23101</v>
      </c>
      <c r="C3680" s="2" t="s">
        <v>23105</v>
      </c>
      <c r="D3680" s="1">
        <v>1</v>
      </c>
      <c r="E3680" s="1">
        <v>0</v>
      </c>
      <c r="F3680" s="1">
        <v>1</v>
      </c>
      <c r="G3680" s="1">
        <v>2</v>
      </c>
      <c r="H3680" s="6">
        <v>0.5</v>
      </c>
      <c r="I3680">
        <v>1</v>
      </c>
      <c r="J3680" s="1">
        <v>38</v>
      </c>
      <c r="K3680" s="1">
        <v>1</v>
      </c>
      <c r="L3680" s="1">
        <v>654</v>
      </c>
      <c r="M3680" s="6">
        <v>0.52</v>
      </c>
      <c r="N3680" s="4">
        <v>2750</v>
      </c>
      <c r="O3680" s="4">
        <v>210</v>
      </c>
      <c r="P3680" s="4">
        <v>150</v>
      </c>
      <c r="Q3680" s="3">
        <v>0.39</v>
      </c>
      <c r="R3680" s="1">
        <v>6</v>
      </c>
      <c r="S3680" s="1">
        <v>150</v>
      </c>
      <c r="T3680" s="1">
        <v>30</v>
      </c>
      <c r="U3680" s="1">
        <v>1</v>
      </c>
      <c r="V3680" s="1">
        <v>12</v>
      </c>
      <c r="W3680" s="1">
        <v>0</v>
      </c>
      <c r="X3680" s="1">
        <v>1</v>
      </c>
      <c r="Y3680" s="1">
        <v>0</v>
      </c>
      <c r="Z3680" s="1">
        <v>4</v>
      </c>
      <c r="AA3680" s="1">
        <v>0</v>
      </c>
      <c r="AB3680" s="1">
        <v>1</v>
      </c>
      <c r="AC3680" s="1">
        <v>0</v>
      </c>
      <c r="AD3680" s="1">
        <v>0</v>
      </c>
      <c r="AE3680" s="1">
        <v>0</v>
      </c>
      <c r="AF3680" s="1">
        <v>940</v>
      </c>
      <c r="AG3680" s="1">
        <v>37</v>
      </c>
      <c r="AH3680" s="1">
        <v>750</v>
      </c>
      <c r="AI3680" s="1">
        <v>1727</v>
      </c>
      <c r="AJ3680" s="1" t="s">
        <v>5245</v>
      </c>
      <c r="AK3680" s="1" t="s">
        <v>5246</v>
      </c>
      <c r="AL3680" s="1" t="s">
        <v>5247</v>
      </c>
      <c r="AM3680" s="1" t="s">
        <v>16</v>
      </c>
      <c r="AN3680" s="1" t="s">
        <v>23098</v>
      </c>
      <c r="AO3680" s="1" t="s">
        <v>86</v>
      </c>
      <c r="AP3680" s="1" t="s">
        <v>57</v>
      </c>
      <c r="AQ3680" s="1" t="s">
        <v>14</v>
      </c>
      <c r="AR3680" s="1" t="s">
        <v>30</v>
      </c>
      <c r="AS3680" s="1" t="s">
        <v>23090</v>
      </c>
      <c r="AT3680" s="1" t="s">
        <v>101</v>
      </c>
    </row>
    <row r="3681" spans="1:46" x14ac:dyDescent="0.25">
      <c r="A3681" s="1" t="s">
        <v>18766</v>
      </c>
      <c r="B3681" s="2" t="s">
        <v>23101</v>
      </c>
      <c r="C3681" s="2" t="s">
        <v>23105</v>
      </c>
      <c r="D3681" s="1">
        <v>0</v>
      </c>
      <c r="E3681" s="1">
        <v>0</v>
      </c>
      <c r="F3681" s="1">
        <v>1</v>
      </c>
      <c r="G3681" s="1">
        <v>1</v>
      </c>
      <c r="H3681" s="6">
        <v>1</v>
      </c>
      <c r="I3681">
        <v>1</v>
      </c>
      <c r="J3681" s="1">
        <v>39</v>
      </c>
      <c r="K3681" s="1">
        <v>0</v>
      </c>
      <c r="L3681" s="1">
        <v>680</v>
      </c>
      <c r="M3681" s="6">
        <v>0.56000000000000005</v>
      </c>
      <c r="N3681" s="4">
        <v>2600</v>
      </c>
      <c r="O3681" s="4">
        <v>185</v>
      </c>
      <c r="P3681" s="4">
        <v>300</v>
      </c>
      <c r="Q3681" s="3">
        <v>0.35</v>
      </c>
      <c r="R3681" s="1">
        <v>12</v>
      </c>
      <c r="S3681" s="1">
        <v>300</v>
      </c>
      <c r="T3681" s="1">
        <v>35</v>
      </c>
      <c r="U3681" s="1">
        <v>1</v>
      </c>
      <c r="V3681" s="1">
        <v>12</v>
      </c>
      <c r="W3681" s="1">
        <v>0</v>
      </c>
      <c r="X3681" s="1">
        <v>1</v>
      </c>
      <c r="Y3681" s="1">
        <v>1</v>
      </c>
      <c r="Z3681" s="1">
        <v>2</v>
      </c>
      <c r="AA3681" s="1">
        <v>1</v>
      </c>
      <c r="AB3681" s="1">
        <v>1</v>
      </c>
      <c r="AC3681" s="1">
        <v>0</v>
      </c>
      <c r="AD3681" s="1">
        <v>0</v>
      </c>
      <c r="AE3681" s="1">
        <v>466</v>
      </c>
      <c r="AF3681" s="1">
        <v>1050</v>
      </c>
      <c r="AG3681" s="1">
        <v>70</v>
      </c>
      <c r="AH3681" s="1">
        <v>0</v>
      </c>
      <c r="AI3681" s="1">
        <v>1586</v>
      </c>
      <c r="AJ3681" s="1" t="s">
        <v>5290</v>
      </c>
      <c r="AK3681" s="1" t="s">
        <v>5291</v>
      </c>
      <c r="AL3681" s="1" t="s">
        <v>5292</v>
      </c>
      <c r="AM3681" s="1" t="s">
        <v>16</v>
      </c>
      <c r="AN3681" s="1" t="s">
        <v>23097</v>
      </c>
      <c r="AO3681" s="1" t="s">
        <v>86</v>
      </c>
      <c r="AP3681" s="1" t="s">
        <v>57</v>
      </c>
      <c r="AQ3681" s="1" t="s">
        <v>14</v>
      </c>
      <c r="AR3681" s="1" t="s">
        <v>19</v>
      </c>
      <c r="AS3681" s="1" t="s">
        <v>23091</v>
      </c>
      <c r="AT3681" s="1" t="s">
        <v>101</v>
      </c>
    </row>
    <row r="3682" spans="1:46" x14ac:dyDescent="0.25">
      <c r="A3682" s="1" t="s">
        <v>22068</v>
      </c>
      <c r="B3682" s="2" t="s">
        <v>23101</v>
      </c>
      <c r="C3682" s="2" t="s">
        <v>23106</v>
      </c>
      <c r="D3682" s="1">
        <v>0</v>
      </c>
      <c r="E3682" s="1">
        <v>1</v>
      </c>
      <c r="F3682" s="1">
        <v>1</v>
      </c>
      <c r="G3682" s="1">
        <v>2</v>
      </c>
      <c r="H3682" s="6">
        <v>0.5</v>
      </c>
      <c r="I3682">
        <v>0</v>
      </c>
      <c r="J3682" s="1">
        <v>35</v>
      </c>
      <c r="K3682" s="1">
        <v>1</v>
      </c>
      <c r="L3682" s="1">
        <v>609</v>
      </c>
      <c r="M3682" s="6">
        <v>0.7</v>
      </c>
      <c r="N3682" s="4">
        <v>3025</v>
      </c>
      <c r="O3682" s="4">
        <v>225</v>
      </c>
      <c r="P3682" s="4">
        <v>900</v>
      </c>
      <c r="Q3682" s="3">
        <v>0.35</v>
      </c>
      <c r="R3682" s="1">
        <v>24</v>
      </c>
      <c r="S3682" s="1">
        <v>900</v>
      </c>
      <c r="T3682" s="1">
        <v>36</v>
      </c>
      <c r="U3682" s="1">
        <v>0</v>
      </c>
      <c r="V3682" s="1">
        <v>12</v>
      </c>
      <c r="W3682" s="1">
        <v>0</v>
      </c>
      <c r="X3682" s="1">
        <v>1</v>
      </c>
      <c r="Y3682" s="1">
        <v>1</v>
      </c>
      <c r="Z3682" s="1">
        <v>2</v>
      </c>
      <c r="AA3682" s="1">
        <v>1</v>
      </c>
      <c r="AB3682" s="1">
        <v>0</v>
      </c>
      <c r="AC3682" s="1">
        <v>1533</v>
      </c>
      <c r="AD3682" s="1">
        <v>0</v>
      </c>
      <c r="AE3682" s="1">
        <v>0</v>
      </c>
      <c r="AF3682" s="1">
        <v>0</v>
      </c>
      <c r="AG3682" s="1">
        <v>0</v>
      </c>
      <c r="AH3682" s="1">
        <v>900</v>
      </c>
      <c r="AI3682" s="1">
        <v>2433</v>
      </c>
      <c r="AJ3682" s="1" t="s">
        <v>14301</v>
      </c>
      <c r="AK3682" s="1" t="s">
        <v>14302</v>
      </c>
      <c r="AL3682" s="1" t="s">
        <v>14303</v>
      </c>
      <c r="AM3682" s="1" t="s">
        <v>12</v>
      </c>
      <c r="AN3682" s="1" t="s">
        <v>23098</v>
      </c>
      <c r="AO3682" s="1" t="s">
        <v>364</v>
      </c>
      <c r="AP3682" s="1" t="s">
        <v>57</v>
      </c>
      <c r="AQ3682" s="1" t="s">
        <v>14</v>
      </c>
      <c r="AR3682" s="1" t="s">
        <v>19</v>
      </c>
      <c r="AS3682" s="1" t="s">
        <v>23091</v>
      </c>
      <c r="AT3682" s="1" t="s">
        <v>26</v>
      </c>
    </row>
    <row r="3683" spans="1:46" x14ac:dyDescent="0.25">
      <c r="A3683" s="1" t="s">
        <v>18174</v>
      </c>
      <c r="B3683" s="2" t="s">
        <v>23101</v>
      </c>
      <c r="C3683" s="2" t="s">
        <v>23106</v>
      </c>
      <c r="D3683" s="1">
        <v>1</v>
      </c>
      <c r="E3683" s="1">
        <v>0</v>
      </c>
      <c r="F3683" s="1">
        <v>2</v>
      </c>
      <c r="G3683" s="1">
        <v>3</v>
      </c>
      <c r="H3683" s="6">
        <v>0.66666666666666663</v>
      </c>
      <c r="I3683">
        <v>0</v>
      </c>
      <c r="J3683" s="1">
        <v>41</v>
      </c>
      <c r="K3683" s="1">
        <v>0</v>
      </c>
      <c r="L3683" s="1">
        <v>576</v>
      </c>
      <c r="M3683" s="6">
        <v>0.88</v>
      </c>
      <c r="N3683" s="4">
        <v>3600</v>
      </c>
      <c r="O3683" s="4">
        <v>300</v>
      </c>
      <c r="P3683" s="4">
        <v>250</v>
      </c>
      <c r="Q3683" s="3">
        <v>0.35</v>
      </c>
      <c r="R3683" s="1">
        <v>24</v>
      </c>
      <c r="S3683" s="1">
        <v>250</v>
      </c>
      <c r="T3683" s="1">
        <v>36</v>
      </c>
      <c r="U3683" s="1">
        <v>1</v>
      </c>
      <c r="V3683" s="1">
        <v>12</v>
      </c>
      <c r="W3683" s="1">
        <v>0</v>
      </c>
      <c r="X3683" s="1">
        <v>0</v>
      </c>
      <c r="Y3683" s="1">
        <v>0</v>
      </c>
      <c r="Z3683" s="1">
        <v>2</v>
      </c>
      <c r="AA3683" s="1">
        <v>0</v>
      </c>
      <c r="AB3683" s="1">
        <v>0</v>
      </c>
      <c r="AC3683" s="1">
        <v>1217</v>
      </c>
      <c r="AD3683" s="1">
        <v>454</v>
      </c>
      <c r="AE3683" s="1">
        <v>11847</v>
      </c>
      <c r="AF3683" s="1">
        <v>928</v>
      </c>
      <c r="AG3683" s="1">
        <v>0</v>
      </c>
      <c r="AH3683" s="1">
        <v>0</v>
      </c>
      <c r="AI3683" s="1">
        <v>14446</v>
      </c>
      <c r="AJ3683" s="1" t="s">
        <v>3584</v>
      </c>
      <c r="AK3683" s="1" t="s">
        <v>3585</v>
      </c>
      <c r="AL3683" s="1" t="s">
        <v>3586</v>
      </c>
      <c r="AM3683" s="1" t="s">
        <v>12</v>
      </c>
      <c r="AN3683" s="1" t="s">
        <v>23097</v>
      </c>
      <c r="AO3683" s="1" t="s">
        <v>86</v>
      </c>
      <c r="AP3683" s="1" t="s">
        <v>57</v>
      </c>
      <c r="AQ3683" s="1" t="s">
        <v>25</v>
      </c>
      <c r="AR3683" s="1" t="s">
        <v>30</v>
      </c>
      <c r="AS3683" s="1" t="s">
        <v>23090</v>
      </c>
      <c r="AT3683" s="1" t="s">
        <v>26</v>
      </c>
    </row>
    <row r="3684" spans="1:46" x14ac:dyDescent="0.25">
      <c r="A3684" s="1" t="s">
        <v>19237</v>
      </c>
      <c r="B3684" s="2" t="s">
        <v>23101</v>
      </c>
      <c r="C3684" s="2" t="s">
        <v>23106</v>
      </c>
      <c r="D3684" s="1">
        <v>3</v>
      </c>
      <c r="E3684" s="1">
        <v>3</v>
      </c>
      <c r="F3684" s="1">
        <v>3</v>
      </c>
      <c r="G3684" s="1">
        <v>9</v>
      </c>
      <c r="H3684" s="6">
        <v>0.33333333333333331</v>
      </c>
      <c r="I3684">
        <v>1</v>
      </c>
      <c r="J3684" s="1">
        <v>29</v>
      </c>
      <c r="K3684" s="1">
        <v>0</v>
      </c>
      <c r="L3684" s="1">
        <v>618</v>
      </c>
      <c r="M3684" s="6">
        <v>0.35</v>
      </c>
      <c r="N3684" s="4">
        <v>2200</v>
      </c>
      <c r="O3684" s="4">
        <v>180</v>
      </c>
      <c r="P3684" s="4">
        <v>210</v>
      </c>
      <c r="Q3684" s="3">
        <v>0.32</v>
      </c>
      <c r="R3684" s="1">
        <v>18</v>
      </c>
      <c r="S3684" s="1">
        <v>210</v>
      </c>
      <c r="T3684" s="1">
        <v>37</v>
      </c>
      <c r="U3684" s="1">
        <v>0</v>
      </c>
      <c r="V3684" s="1">
        <v>12</v>
      </c>
      <c r="W3684" s="1">
        <v>0</v>
      </c>
      <c r="X3684" s="1">
        <v>0</v>
      </c>
      <c r="Y3684" s="1">
        <v>1</v>
      </c>
      <c r="Z3684" s="1">
        <v>3</v>
      </c>
      <c r="AA3684" s="1">
        <v>0</v>
      </c>
      <c r="AB3684" s="1">
        <v>1</v>
      </c>
      <c r="AC3684" s="1">
        <v>1000</v>
      </c>
      <c r="AD3684" s="1">
        <v>360</v>
      </c>
      <c r="AE3684" s="1">
        <v>0</v>
      </c>
      <c r="AF3684" s="1">
        <v>0</v>
      </c>
      <c r="AG3684" s="1">
        <v>0</v>
      </c>
      <c r="AH3684" s="1">
        <v>50</v>
      </c>
      <c r="AI3684" s="1">
        <v>1410</v>
      </c>
      <c r="AJ3684" s="1" t="s">
        <v>3534</v>
      </c>
      <c r="AK3684" s="1" t="s">
        <v>6609</v>
      </c>
      <c r="AL3684" s="1" t="s">
        <v>6610</v>
      </c>
      <c r="AM3684" s="1" t="s">
        <v>16</v>
      </c>
      <c r="AN3684" s="1" t="s">
        <v>23097</v>
      </c>
      <c r="AO3684" s="1" t="s">
        <v>364</v>
      </c>
      <c r="AP3684" s="1" t="s">
        <v>57</v>
      </c>
      <c r="AQ3684" s="1" t="s">
        <v>25</v>
      </c>
      <c r="AR3684" s="1" t="s">
        <v>19</v>
      </c>
      <c r="AS3684" s="1" t="s">
        <v>23090</v>
      </c>
      <c r="AT3684" s="1" t="s">
        <v>101</v>
      </c>
    </row>
    <row r="3685" spans="1:46" x14ac:dyDescent="0.25">
      <c r="A3685" s="1" t="s">
        <v>21094</v>
      </c>
      <c r="B3685" s="2" t="s">
        <v>23101</v>
      </c>
      <c r="C3685" s="2" t="s">
        <v>23106</v>
      </c>
      <c r="D3685" s="1">
        <v>0</v>
      </c>
      <c r="E3685" s="1">
        <v>0</v>
      </c>
      <c r="F3685" s="1">
        <v>1</v>
      </c>
      <c r="G3685" s="1">
        <v>1</v>
      </c>
      <c r="H3685" s="6">
        <v>1</v>
      </c>
      <c r="I3685">
        <v>1</v>
      </c>
      <c r="J3685" s="1">
        <v>38</v>
      </c>
      <c r="K3685" s="1">
        <v>0</v>
      </c>
      <c r="L3685" s="1">
        <v>700</v>
      </c>
      <c r="M3685" s="6">
        <v>0.8</v>
      </c>
      <c r="N3685" s="4">
        <v>2400</v>
      </c>
      <c r="O3685" s="4">
        <v>187</v>
      </c>
      <c r="P3685" s="4">
        <v>200</v>
      </c>
      <c r="Q3685" s="3">
        <v>0.36</v>
      </c>
      <c r="R3685" s="1">
        <v>12</v>
      </c>
      <c r="S3685" s="1">
        <v>200</v>
      </c>
      <c r="T3685" s="1">
        <v>27</v>
      </c>
      <c r="U3685" s="1">
        <v>1</v>
      </c>
      <c r="V3685" s="1">
        <v>12</v>
      </c>
      <c r="W3685" s="1">
        <v>0</v>
      </c>
      <c r="X3685" s="1">
        <v>0</v>
      </c>
      <c r="Y3685" s="1">
        <v>0</v>
      </c>
      <c r="Z3685" s="1">
        <v>4</v>
      </c>
      <c r="AA3685" s="1">
        <v>0</v>
      </c>
      <c r="AB3685" s="1">
        <v>1</v>
      </c>
      <c r="AC3685" s="1">
        <v>0</v>
      </c>
      <c r="AD3685" s="1">
        <v>473</v>
      </c>
      <c r="AE3685" s="1">
        <v>0</v>
      </c>
      <c r="AF3685" s="1">
        <v>1784</v>
      </c>
      <c r="AG3685" s="1">
        <v>40</v>
      </c>
      <c r="AH3685" s="1">
        <v>300</v>
      </c>
      <c r="AI3685" s="1">
        <v>2597</v>
      </c>
      <c r="AJ3685" s="1" t="s">
        <v>11737</v>
      </c>
      <c r="AK3685" s="1" t="s">
        <v>11738</v>
      </c>
      <c r="AL3685" s="1" t="s">
        <v>11739</v>
      </c>
      <c r="AM3685" s="1" t="s">
        <v>16</v>
      </c>
      <c r="AN3685" s="1" t="s">
        <v>23097</v>
      </c>
      <c r="AO3685" s="1" t="s">
        <v>86</v>
      </c>
      <c r="AP3685" s="1" t="s">
        <v>57</v>
      </c>
      <c r="AQ3685" s="1" t="s">
        <v>25</v>
      </c>
      <c r="AR3685" s="1" t="s">
        <v>30</v>
      </c>
      <c r="AS3685" s="1" t="s">
        <v>23090</v>
      </c>
      <c r="AT3685" s="1" t="s">
        <v>101</v>
      </c>
    </row>
    <row r="3686" spans="1:46" x14ac:dyDescent="0.25">
      <c r="A3686" s="1" t="s">
        <v>19834</v>
      </c>
      <c r="B3686" s="2" t="s">
        <v>23101</v>
      </c>
      <c r="C3686" s="2" t="s">
        <v>23106</v>
      </c>
      <c r="D3686" s="1">
        <v>0</v>
      </c>
      <c r="E3686" s="1">
        <v>0</v>
      </c>
      <c r="F3686" s="1">
        <v>3</v>
      </c>
      <c r="G3686" s="1">
        <v>3</v>
      </c>
      <c r="H3686" s="6">
        <v>1</v>
      </c>
      <c r="I3686">
        <v>0</v>
      </c>
      <c r="J3686" s="1">
        <v>40</v>
      </c>
      <c r="K3686" s="1">
        <v>1</v>
      </c>
      <c r="L3686" s="1">
        <v>657</v>
      </c>
      <c r="M3686" s="6">
        <v>0.53</v>
      </c>
      <c r="N3686" s="4">
        <v>3800</v>
      </c>
      <c r="O3686" s="4">
        <v>250</v>
      </c>
      <c r="P3686" s="4">
        <v>1000</v>
      </c>
      <c r="Q3686" s="3">
        <v>0.33</v>
      </c>
      <c r="R3686" s="1">
        <v>24</v>
      </c>
      <c r="S3686" s="1">
        <v>1000</v>
      </c>
      <c r="T3686" s="1">
        <v>104</v>
      </c>
      <c r="U3686" s="1">
        <v>1</v>
      </c>
      <c r="V3686" s="1">
        <v>12</v>
      </c>
      <c r="W3686" s="1">
        <v>0</v>
      </c>
      <c r="X3686" s="1">
        <v>1</v>
      </c>
      <c r="Y3686" s="1">
        <v>0</v>
      </c>
      <c r="Z3686" s="1">
        <v>4</v>
      </c>
      <c r="AA3686" s="1">
        <v>0</v>
      </c>
      <c r="AB3686" s="1">
        <v>0</v>
      </c>
      <c r="AC3686" s="1">
        <v>0</v>
      </c>
      <c r="AD3686" s="1">
        <v>0</v>
      </c>
      <c r="AE3686" s="1">
        <v>594</v>
      </c>
      <c r="AF3686" s="1">
        <v>700</v>
      </c>
      <c r="AG3686" s="1">
        <v>0</v>
      </c>
      <c r="AH3686" s="1">
        <v>280</v>
      </c>
      <c r="AI3686" s="1">
        <v>1574</v>
      </c>
      <c r="AJ3686" s="1" t="s">
        <v>8280</v>
      </c>
      <c r="AK3686" s="1" t="s">
        <v>8281</v>
      </c>
      <c r="AL3686" s="1" t="s">
        <v>8282</v>
      </c>
      <c r="AM3686" s="1" t="s">
        <v>12</v>
      </c>
      <c r="AN3686" s="1" t="s">
        <v>23098</v>
      </c>
      <c r="AO3686" s="1" t="s">
        <v>86</v>
      </c>
      <c r="AP3686" s="1" t="s">
        <v>57</v>
      </c>
      <c r="AQ3686" s="1" t="s">
        <v>14</v>
      </c>
      <c r="AR3686" s="1" t="s">
        <v>30</v>
      </c>
      <c r="AS3686" s="1" t="s">
        <v>23090</v>
      </c>
      <c r="AT3686" s="1" t="s">
        <v>26</v>
      </c>
    </row>
    <row r="3687" spans="1:46" x14ac:dyDescent="0.25">
      <c r="A3687" s="1" t="s">
        <v>20985</v>
      </c>
      <c r="B3687" s="2" t="s">
        <v>23101</v>
      </c>
      <c r="C3687" s="2" t="s">
        <v>23106</v>
      </c>
      <c r="D3687" s="1">
        <v>1</v>
      </c>
      <c r="E3687" s="1">
        <v>0</v>
      </c>
      <c r="F3687" s="1">
        <v>1</v>
      </c>
      <c r="G3687" s="1">
        <v>2</v>
      </c>
      <c r="H3687" s="6">
        <v>0.5</v>
      </c>
      <c r="I3687">
        <v>0</v>
      </c>
      <c r="J3687" s="1">
        <v>33</v>
      </c>
      <c r="K3687" s="1">
        <v>0</v>
      </c>
      <c r="L3687" s="1">
        <v>600</v>
      </c>
      <c r="M3687" s="6">
        <v>0.55000000000000004</v>
      </c>
      <c r="N3687" s="4">
        <v>2100</v>
      </c>
      <c r="O3687" s="4">
        <v>175</v>
      </c>
      <c r="P3687" s="4">
        <v>400</v>
      </c>
      <c r="Q3687" s="3">
        <v>0.3</v>
      </c>
      <c r="R3687" s="1">
        <v>24</v>
      </c>
      <c r="S3687" s="1">
        <v>400</v>
      </c>
      <c r="T3687" s="1">
        <v>43</v>
      </c>
      <c r="U3687" s="1">
        <v>0</v>
      </c>
      <c r="V3687" s="1">
        <v>12</v>
      </c>
      <c r="W3687" s="1">
        <v>0</v>
      </c>
      <c r="X3687" s="1">
        <v>0</v>
      </c>
      <c r="Y3687" s="1">
        <v>1</v>
      </c>
      <c r="Z3687" s="1">
        <v>3</v>
      </c>
      <c r="AA3687" s="1">
        <v>1</v>
      </c>
      <c r="AB3687" s="1">
        <v>0</v>
      </c>
      <c r="AC3687" s="1">
        <v>635</v>
      </c>
      <c r="AD3687" s="1">
        <v>0</v>
      </c>
      <c r="AE3687" s="1">
        <v>0</v>
      </c>
      <c r="AF3687" s="1">
        <v>600</v>
      </c>
      <c r="AG3687" s="1">
        <v>0</v>
      </c>
      <c r="AH3687" s="1">
        <v>350</v>
      </c>
      <c r="AI3687" s="1">
        <v>1585</v>
      </c>
      <c r="AJ3687" s="1" t="s">
        <v>11424</v>
      </c>
      <c r="AK3687" s="1" t="s">
        <v>11425</v>
      </c>
      <c r="AL3687" s="1" t="s">
        <v>11426</v>
      </c>
      <c r="AM3687" s="1" t="s">
        <v>12</v>
      </c>
      <c r="AN3687" s="1" t="s">
        <v>23097</v>
      </c>
      <c r="AO3687" s="1" t="s">
        <v>364</v>
      </c>
      <c r="AP3687" s="1" t="s">
        <v>57</v>
      </c>
      <c r="AQ3687" s="1" t="s">
        <v>25</v>
      </c>
      <c r="AR3687" s="1" t="s">
        <v>19</v>
      </c>
      <c r="AS3687" s="1" t="s">
        <v>23091</v>
      </c>
      <c r="AT3687" s="1" t="s">
        <v>26</v>
      </c>
    </row>
    <row r="3688" spans="1:46" x14ac:dyDescent="0.25">
      <c r="A3688" s="1" t="s">
        <v>17304</v>
      </c>
      <c r="B3688" s="2" t="s">
        <v>23101</v>
      </c>
      <c r="C3688" s="2" t="s">
        <v>23106</v>
      </c>
      <c r="D3688" s="1">
        <v>0</v>
      </c>
      <c r="E3688" s="1">
        <v>0</v>
      </c>
      <c r="F3688" s="1">
        <v>1</v>
      </c>
      <c r="G3688" s="1">
        <v>1</v>
      </c>
      <c r="H3688" s="6">
        <v>1</v>
      </c>
      <c r="I3688">
        <v>0</v>
      </c>
      <c r="J3688" s="1">
        <v>30</v>
      </c>
      <c r="K3688" s="1">
        <v>0</v>
      </c>
      <c r="L3688" s="1">
        <v>682</v>
      </c>
      <c r="M3688" s="6">
        <v>1.07</v>
      </c>
      <c r="N3688" s="4">
        <v>2100</v>
      </c>
      <c r="O3688" s="4">
        <v>175</v>
      </c>
      <c r="P3688" s="4">
        <v>600</v>
      </c>
      <c r="Q3688" s="3">
        <v>0.32</v>
      </c>
      <c r="R3688" s="1">
        <v>24</v>
      </c>
      <c r="S3688" s="1">
        <v>600</v>
      </c>
      <c r="T3688" s="1">
        <v>70</v>
      </c>
      <c r="U3688" s="1">
        <v>0</v>
      </c>
      <c r="V3688" s="1">
        <v>12</v>
      </c>
      <c r="W3688" s="1">
        <v>0</v>
      </c>
      <c r="X3688" s="1">
        <v>1</v>
      </c>
      <c r="Y3688" s="1">
        <v>1</v>
      </c>
      <c r="Z3688" s="1">
        <v>3</v>
      </c>
      <c r="AA3688" s="1">
        <v>1</v>
      </c>
      <c r="AB3688" s="1">
        <v>0</v>
      </c>
      <c r="AC3688" s="1">
        <v>1600</v>
      </c>
      <c r="AD3688" s="1">
        <v>0</v>
      </c>
      <c r="AE3688" s="1">
        <v>0</v>
      </c>
      <c r="AF3688" s="1">
        <v>712</v>
      </c>
      <c r="AG3688" s="1">
        <v>0</v>
      </c>
      <c r="AH3688" s="1">
        <v>470</v>
      </c>
      <c r="AI3688" s="1">
        <v>2782</v>
      </c>
      <c r="AJ3688" s="1" t="s">
        <v>934</v>
      </c>
      <c r="AK3688" s="1" t="s">
        <v>935</v>
      </c>
      <c r="AL3688" s="1" t="s">
        <v>936</v>
      </c>
      <c r="AM3688" s="1" t="s">
        <v>12</v>
      </c>
      <c r="AN3688" s="1" t="s">
        <v>23097</v>
      </c>
      <c r="AO3688" s="1" t="s">
        <v>364</v>
      </c>
      <c r="AP3688" s="1" t="s">
        <v>57</v>
      </c>
      <c r="AQ3688" s="1" t="s">
        <v>14</v>
      </c>
      <c r="AR3688" s="1" t="s">
        <v>19</v>
      </c>
      <c r="AS3688" s="1" t="s">
        <v>23091</v>
      </c>
      <c r="AT3688" s="1" t="s">
        <v>26</v>
      </c>
    </row>
    <row r="3689" spans="1:46" x14ac:dyDescent="0.25">
      <c r="A3689" s="1" t="s">
        <v>21727</v>
      </c>
      <c r="B3689" s="2" t="s">
        <v>23101</v>
      </c>
      <c r="C3689" s="2" t="s">
        <v>23106</v>
      </c>
      <c r="D3689" s="1">
        <v>0</v>
      </c>
      <c r="E3689" s="1">
        <v>2</v>
      </c>
      <c r="F3689" s="1">
        <v>1</v>
      </c>
      <c r="G3689" s="1">
        <v>3</v>
      </c>
      <c r="H3689" s="6">
        <v>0.33333333333333331</v>
      </c>
      <c r="I3689">
        <v>0</v>
      </c>
      <c r="J3689" s="1">
        <v>32</v>
      </c>
      <c r="K3689" s="1">
        <v>1</v>
      </c>
      <c r="L3689" s="1">
        <v>620</v>
      </c>
      <c r="M3689" s="6">
        <v>0.31</v>
      </c>
      <c r="N3689" s="4">
        <v>2400</v>
      </c>
      <c r="O3689" s="4">
        <v>185</v>
      </c>
      <c r="P3689" s="4">
        <v>100</v>
      </c>
      <c r="Q3689" s="3">
        <v>0.36</v>
      </c>
      <c r="R3689" s="1">
        <v>12</v>
      </c>
      <c r="S3689" s="1">
        <v>100</v>
      </c>
      <c r="T3689" s="1">
        <v>24</v>
      </c>
      <c r="U3689" s="1">
        <v>1</v>
      </c>
      <c r="V3689" s="1">
        <v>12</v>
      </c>
      <c r="W3689" s="1">
        <v>0</v>
      </c>
      <c r="X3689" s="1">
        <v>1</v>
      </c>
      <c r="Y3689" s="1">
        <v>1</v>
      </c>
      <c r="Z3689" s="1">
        <v>3</v>
      </c>
      <c r="AA3689" s="1">
        <v>1</v>
      </c>
      <c r="AB3689" s="1">
        <v>0</v>
      </c>
      <c r="AC3689" s="1">
        <v>0</v>
      </c>
      <c r="AD3689" s="1">
        <v>0</v>
      </c>
      <c r="AE3689" s="1">
        <v>0</v>
      </c>
      <c r="AF3689" s="1">
        <v>730</v>
      </c>
      <c r="AG3689" s="1">
        <v>0</v>
      </c>
      <c r="AH3689" s="1">
        <v>150</v>
      </c>
      <c r="AI3689" s="1">
        <v>880</v>
      </c>
      <c r="AJ3689" s="1" t="s">
        <v>545</v>
      </c>
      <c r="AK3689" s="1" t="s">
        <v>13440</v>
      </c>
      <c r="AL3689" s="1" t="s">
        <v>13441</v>
      </c>
      <c r="AM3689" s="1" t="s">
        <v>12</v>
      </c>
      <c r="AN3689" s="1" t="s">
        <v>23098</v>
      </c>
      <c r="AO3689" s="1" t="s">
        <v>86</v>
      </c>
      <c r="AP3689" s="1" t="s">
        <v>57</v>
      </c>
      <c r="AQ3689" s="1" t="s">
        <v>14</v>
      </c>
      <c r="AR3689" s="1" t="s">
        <v>19</v>
      </c>
      <c r="AS3689" s="1" t="s">
        <v>23091</v>
      </c>
      <c r="AT3689" s="1" t="s">
        <v>26</v>
      </c>
    </row>
    <row r="3690" spans="1:46" x14ac:dyDescent="0.25">
      <c r="A3690" s="1" t="s">
        <v>20591</v>
      </c>
      <c r="B3690" s="2" t="s">
        <v>23101</v>
      </c>
      <c r="C3690" s="2" t="s">
        <v>23106</v>
      </c>
      <c r="D3690" s="1">
        <v>0</v>
      </c>
      <c r="E3690" s="1">
        <v>0</v>
      </c>
      <c r="F3690" s="1">
        <v>1</v>
      </c>
      <c r="G3690" s="1">
        <v>1</v>
      </c>
      <c r="H3690" s="6">
        <v>1</v>
      </c>
      <c r="I3690">
        <v>0</v>
      </c>
      <c r="J3690" s="1">
        <v>37</v>
      </c>
      <c r="K3690" s="1">
        <v>0</v>
      </c>
      <c r="L3690" s="1">
        <v>461</v>
      </c>
      <c r="M3690" s="6">
        <v>0.12</v>
      </c>
      <c r="N3690" s="4">
        <v>2500</v>
      </c>
      <c r="O3690" s="4">
        <v>230</v>
      </c>
      <c r="P3690" s="4">
        <v>300</v>
      </c>
      <c r="Q3690" s="3">
        <v>0.3</v>
      </c>
      <c r="R3690" s="1">
        <v>12</v>
      </c>
      <c r="S3690" s="1">
        <v>300</v>
      </c>
      <c r="T3690" s="1">
        <v>14</v>
      </c>
      <c r="U3690" s="1">
        <v>1</v>
      </c>
      <c r="V3690" s="1">
        <v>12</v>
      </c>
      <c r="W3690" s="1">
        <v>0</v>
      </c>
      <c r="X3690" s="1">
        <v>0</v>
      </c>
      <c r="Y3690" s="1">
        <v>1</v>
      </c>
      <c r="Z3690" s="1">
        <v>0</v>
      </c>
      <c r="AA3690" s="1">
        <v>1</v>
      </c>
      <c r="AB3690" s="1">
        <v>0</v>
      </c>
      <c r="AC3690" s="1">
        <v>0</v>
      </c>
      <c r="AD3690" s="1">
        <v>0</v>
      </c>
      <c r="AE3690" s="1">
        <v>0</v>
      </c>
      <c r="AF3690" s="1">
        <v>0</v>
      </c>
      <c r="AG3690" s="1">
        <v>0</v>
      </c>
      <c r="AH3690" s="1">
        <v>0</v>
      </c>
      <c r="AI3690" s="1">
        <v>0</v>
      </c>
      <c r="AJ3690" s="1" t="s">
        <v>10381</v>
      </c>
      <c r="AK3690" s="1" t="s">
        <v>10382</v>
      </c>
      <c r="AL3690" s="1" t="s">
        <v>10383</v>
      </c>
      <c r="AM3690" s="1" t="s">
        <v>12</v>
      </c>
      <c r="AN3690" s="1" t="s">
        <v>23097</v>
      </c>
      <c r="AO3690" s="1" t="s">
        <v>86</v>
      </c>
      <c r="AP3690" s="1" t="s">
        <v>57</v>
      </c>
      <c r="AQ3690" s="1" t="s">
        <v>25</v>
      </c>
      <c r="AR3690" s="1" t="s">
        <v>19</v>
      </c>
      <c r="AS3690" s="1" t="s">
        <v>23091</v>
      </c>
      <c r="AT3690" s="1" t="s">
        <v>26</v>
      </c>
    </row>
    <row r="3691" spans="1:46" x14ac:dyDescent="0.25">
      <c r="A3691" s="1" t="s">
        <v>18068</v>
      </c>
      <c r="B3691" s="2" t="s">
        <v>23101</v>
      </c>
      <c r="C3691" s="2" t="s">
        <v>23106</v>
      </c>
      <c r="D3691" s="1">
        <v>1</v>
      </c>
      <c r="E3691" s="1">
        <v>0</v>
      </c>
      <c r="F3691" s="1">
        <v>1</v>
      </c>
      <c r="G3691" s="1">
        <v>2</v>
      </c>
      <c r="H3691" s="6">
        <v>0.5</v>
      </c>
      <c r="I3691">
        <v>0</v>
      </c>
      <c r="J3691" s="1">
        <v>27</v>
      </c>
      <c r="K3691" s="1">
        <v>0</v>
      </c>
      <c r="L3691" s="1">
        <v>777</v>
      </c>
      <c r="M3691" s="6">
        <v>0.55000000000000004</v>
      </c>
      <c r="N3691" s="4">
        <v>2500</v>
      </c>
      <c r="O3691" s="4">
        <v>195</v>
      </c>
      <c r="P3691" s="4">
        <v>1000</v>
      </c>
      <c r="Q3691" s="3">
        <v>0.3</v>
      </c>
      <c r="R3691" s="1">
        <v>24</v>
      </c>
      <c r="S3691" s="1">
        <v>1000</v>
      </c>
      <c r="T3691" s="1">
        <v>65</v>
      </c>
      <c r="U3691" s="1">
        <v>1</v>
      </c>
      <c r="V3691" s="1">
        <v>12</v>
      </c>
      <c r="W3691" s="1">
        <v>0</v>
      </c>
      <c r="X3691" s="1">
        <v>0</v>
      </c>
      <c r="Y3691" s="1">
        <v>1</v>
      </c>
      <c r="Z3691" s="1">
        <v>0</v>
      </c>
      <c r="AA3691" s="1">
        <v>1</v>
      </c>
      <c r="AB3691" s="1">
        <v>0</v>
      </c>
      <c r="AC3691" s="1">
        <v>0</v>
      </c>
      <c r="AD3691" s="1">
        <v>0</v>
      </c>
      <c r="AE3691" s="1">
        <v>0</v>
      </c>
      <c r="AF3691" s="1">
        <v>998</v>
      </c>
      <c r="AG3691" s="1">
        <v>0</v>
      </c>
      <c r="AH3691" s="1">
        <v>0</v>
      </c>
      <c r="AI3691" s="1">
        <v>998</v>
      </c>
      <c r="AJ3691" s="1" t="s">
        <v>3251</v>
      </c>
      <c r="AK3691" s="1" t="s">
        <v>3252</v>
      </c>
      <c r="AL3691" s="1" t="s">
        <v>3253</v>
      </c>
      <c r="AM3691" s="1" t="s">
        <v>12</v>
      </c>
      <c r="AN3691" s="1" t="s">
        <v>23097</v>
      </c>
      <c r="AO3691" s="1" t="s">
        <v>86</v>
      </c>
      <c r="AP3691" s="1" t="s">
        <v>57</v>
      </c>
      <c r="AQ3691" s="1" t="s">
        <v>25</v>
      </c>
      <c r="AR3691" s="1" t="s">
        <v>19</v>
      </c>
      <c r="AS3691" s="1" t="s">
        <v>23091</v>
      </c>
      <c r="AT3691" s="1" t="s">
        <v>26</v>
      </c>
    </row>
    <row r="3692" spans="1:46" x14ac:dyDescent="0.25">
      <c r="A3692" s="1" t="s">
        <v>18701</v>
      </c>
      <c r="B3692" s="2" t="s">
        <v>23101</v>
      </c>
      <c r="C3692" s="2" t="s">
        <v>23106</v>
      </c>
      <c r="D3692" s="1">
        <v>0</v>
      </c>
      <c r="E3692" s="1">
        <v>0</v>
      </c>
      <c r="F3692" s="1">
        <v>1</v>
      </c>
      <c r="G3692" s="1">
        <v>1</v>
      </c>
      <c r="H3692" s="6">
        <v>1</v>
      </c>
      <c r="I3692">
        <v>1</v>
      </c>
      <c r="J3692" s="1">
        <v>30</v>
      </c>
      <c r="K3692" s="1">
        <v>0</v>
      </c>
      <c r="L3692" s="1">
        <v>716</v>
      </c>
      <c r="M3692" s="6">
        <v>0.95</v>
      </c>
      <c r="N3692" s="4">
        <v>1920</v>
      </c>
      <c r="O3692" s="4">
        <v>160</v>
      </c>
      <c r="P3692" s="4">
        <v>720</v>
      </c>
      <c r="Q3692" s="3">
        <v>0.3</v>
      </c>
      <c r="R3692" s="1">
        <v>24</v>
      </c>
      <c r="S3692" s="1">
        <v>720</v>
      </c>
      <c r="T3692" s="1">
        <v>72</v>
      </c>
      <c r="U3692" s="1">
        <v>0</v>
      </c>
      <c r="V3692" s="1">
        <v>12</v>
      </c>
      <c r="W3692" s="1">
        <v>0</v>
      </c>
      <c r="X3692" s="1">
        <v>0</v>
      </c>
      <c r="Y3692" s="1">
        <v>1</v>
      </c>
      <c r="Z3692" s="1">
        <v>3</v>
      </c>
      <c r="AA3692" s="1">
        <v>1</v>
      </c>
      <c r="AB3692" s="1">
        <v>1</v>
      </c>
      <c r="AC3692" s="1">
        <v>1537</v>
      </c>
      <c r="AD3692" s="1">
        <v>396</v>
      </c>
      <c r="AE3692" s="1">
        <v>393</v>
      </c>
      <c r="AF3692" s="1">
        <v>300</v>
      </c>
      <c r="AG3692" s="1">
        <v>12</v>
      </c>
      <c r="AH3692" s="1">
        <v>0</v>
      </c>
      <c r="AI3692" s="1">
        <v>2638</v>
      </c>
      <c r="AJ3692" s="1" t="s">
        <v>5102</v>
      </c>
      <c r="AK3692" s="1" t="s">
        <v>5103</v>
      </c>
      <c r="AL3692" s="1" t="s">
        <v>5104</v>
      </c>
      <c r="AM3692" s="1" t="s">
        <v>16</v>
      </c>
      <c r="AN3692" s="1" t="s">
        <v>23097</v>
      </c>
      <c r="AO3692" s="1" t="s">
        <v>364</v>
      </c>
      <c r="AP3692" s="1" t="s">
        <v>57</v>
      </c>
      <c r="AQ3692" s="1" t="s">
        <v>25</v>
      </c>
      <c r="AR3692" s="1" t="s">
        <v>19</v>
      </c>
      <c r="AS3692" s="1" t="s">
        <v>23091</v>
      </c>
      <c r="AT3692" s="1" t="s">
        <v>101</v>
      </c>
    </row>
    <row r="3693" spans="1:46" x14ac:dyDescent="0.25">
      <c r="A3693" s="1" t="s">
        <v>22731</v>
      </c>
      <c r="B3693" s="2" t="s">
        <v>23101</v>
      </c>
      <c r="C3693" s="2" t="s">
        <v>23106</v>
      </c>
      <c r="D3693" s="1">
        <v>0</v>
      </c>
      <c r="E3693" s="1">
        <v>0</v>
      </c>
      <c r="F3693" s="1">
        <v>1</v>
      </c>
      <c r="G3693" s="1">
        <v>1</v>
      </c>
      <c r="H3693" s="6">
        <v>1</v>
      </c>
      <c r="I3693">
        <v>0</v>
      </c>
      <c r="J3693" s="1">
        <v>36</v>
      </c>
      <c r="K3693" s="1">
        <v>0</v>
      </c>
      <c r="L3693" s="1">
        <v>630</v>
      </c>
      <c r="M3693" s="6">
        <v>0.5</v>
      </c>
      <c r="N3693" s="4">
        <v>2600</v>
      </c>
      <c r="O3693" s="4">
        <v>200</v>
      </c>
      <c r="P3693" s="4">
        <v>600</v>
      </c>
      <c r="Q3693" s="3">
        <v>0.3</v>
      </c>
      <c r="R3693" s="1">
        <v>24</v>
      </c>
      <c r="S3693" s="1">
        <v>600</v>
      </c>
      <c r="T3693" s="1">
        <v>40</v>
      </c>
      <c r="U3693" s="1">
        <v>1</v>
      </c>
      <c r="V3693" s="1">
        <v>12</v>
      </c>
      <c r="W3693" s="1">
        <v>1</v>
      </c>
      <c r="X3693" s="1">
        <v>1</v>
      </c>
      <c r="Y3693" s="1">
        <v>1</v>
      </c>
      <c r="Z3693" s="1">
        <v>3</v>
      </c>
      <c r="AA3693" s="1">
        <v>1</v>
      </c>
      <c r="AB3693" s="1">
        <v>0</v>
      </c>
      <c r="AC3693" s="1">
        <v>174</v>
      </c>
      <c r="AD3693" s="1">
        <v>0</v>
      </c>
      <c r="AE3693" s="1">
        <v>676</v>
      </c>
      <c r="AF3693" s="1">
        <v>0</v>
      </c>
      <c r="AG3693" s="1">
        <v>0</v>
      </c>
      <c r="AH3693" s="1">
        <v>600</v>
      </c>
      <c r="AI3693" s="1">
        <v>1450</v>
      </c>
      <c r="AJ3693" s="1" t="s">
        <v>16079</v>
      </c>
      <c r="AK3693" s="1" t="s">
        <v>16080</v>
      </c>
      <c r="AL3693" s="1" t="s">
        <v>16081</v>
      </c>
      <c r="AM3693" s="1" t="s">
        <v>12</v>
      </c>
      <c r="AN3693" s="1" t="s">
        <v>23097</v>
      </c>
      <c r="AO3693" s="1" t="s">
        <v>86</v>
      </c>
      <c r="AP3693" s="1" t="s">
        <v>86</v>
      </c>
      <c r="AQ3693" s="1" t="s">
        <v>14</v>
      </c>
      <c r="AR3693" s="1" t="s">
        <v>19</v>
      </c>
      <c r="AS3693" s="1" t="s">
        <v>23091</v>
      </c>
      <c r="AT3693" s="1" t="s">
        <v>26</v>
      </c>
    </row>
    <row r="3694" spans="1:46" x14ac:dyDescent="0.25">
      <c r="A3694" s="1" t="s">
        <v>22303</v>
      </c>
      <c r="B3694" s="2" t="s">
        <v>23101</v>
      </c>
      <c r="C3694" s="2" t="s">
        <v>23107</v>
      </c>
      <c r="D3694" s="1">
        <v>0</v>
      </c>
      <c r="E3694" s="1">
        <v>0</v>
      </c>
      <c r="F3694" s="1">
        <v>1</v>
      </c>
      <c r="G3694" s="1">
        <v>1</v>
      </c>
      <c r="H3694" s="6">
        <v>1</v>
      </c>
      <c r="I3694">
        <v>1</v>
      </c>
      <c r="J3694" s="1">
        <v>41</v>
      </c>
      <c r="K3694" s="1">
        <v>0</v>
      </c>
      <c r="L3694" s="1">
        <v>650</v>
      </c>
      <c r="M3694" s="6">
        <v>0.56999999999999995</v>
      </c>
      <c r="N3694" s="4">
        <v>2400</v>
      </c>
      <c r="O3694" s="4">
        <v>150</v>
      </c>
      <c r="P3694" s="4">
        <v>100</v>
      </c>
      <c r="Q3694" s="3">
        <v>0.3</v>
      </c>
      <c r="R3694" s="1">
        <v>12</v>
      </c>
      <c r="S3694" s="1">
        <v>100</v>
      </c>
      <c r="T3694" s="1">
        <v>12</v>
      </c>
      <c r="U3694" s="1">
        <v>1</v>
      </c>
      <c r="V3694" s="1">
        <v>12</v>
      </c>
      <c r="W3694" s="1">
        <v>0</v>
      </c>
      <c r="X3694" s="1">
        <v>1</v>
      </c>
      <c r="Y3694" s="1">
        <v>1</v>
      </c>
      <c r="Z3694" s="1">
        <v>0</v>
      </c>
      <c r="AA3694" s="1">
        <v>1</v>
      </c>
      <c r="AB3694" s="1">
        <v>1</v>
      </c>
      <c r="AC3694" s="1">
        <v>0</v>
      </c>
      <c r="AD3694" s="1">
        <v>1000</v>
      </c>
      <c r="AE3694" s="1">
        <v>0</v>
      </c>
      <c r="AF3694" s="1">
        <v>665</v>
      </c>
      <c r="AG3694" s="1">
        <v>163</v>
      </c>
      <c r="AH3694" s="1">
        <v>0</v>
      </c>
      <c r="AI3694" s="1">
        <v>1828</v>
      </c>
      <c r="AJ3694" s="1" t="s">
        <v>14960</v>
      </c>
      <c r="AK3694" s="1" t="s">
        <v>14961</v>
      </c>
      <c r="AL3694" s="1" t="s">
        <v>14962</v>
      </c>
      <c r="AM3694" s="1" t="s">
        <v>16</v>
      </c>
      <c r="AN3694" s="1" t="s">
        <v>23097</v>
      </c>
      <c r="AO3694" s="1" t="s">
        <v>86</v>
      </c>
      <c r="AP3694" s="1" t="s">
        <v>57</v>
      </c>
      <c r="AQ3694" s="1" t="s">
        <v>14</v>
      </c>
      <c r="AR3694" s="1" t="s">
        <v>19</v>
      </c>
      <c r="AS3694" s="1" t="s">
        <v>23091</v>
      </c>
      <c r="AT3694" s="1" t="s">
        <v>101</v>
      </c>
    </row>
    <row r="3695" spans="1:46" x14ac:dyDescent="0.25">
      <c r="A3695" s="1" t="s">
        <v>19351</v>
      </c>
      <c r="B3695" s="2" t="s">
        <v>23101</v>
      </c>
      <c r="C3695" s="2" t="s">
        <v>23107</v>
      </c>
      <c r="D3695" s="1">
        <v>0</v>
      </c>
      <c r="E3695" s="1">
        <v>0</v>
      </c>
      <c r="F3695" s="1">
        <v>1</v>
      </c>
      <c r="G3695" s="1">
        <v>1</v>
      </c>
      <c r="H3695" s="6">
        <v>1</v>
      </c>
      <c r="I3695">
        <v>0</v>
      </c>
      <c r="J3695" s="1">
        <v>33</v>
      </c>
      <c r="K3695" s="1">
        <v>1</v>
      </c>
      <c r="L3695" s="1">
        <v>682</v>
      </c>
      <c r="M3695" s="6">
        <v>0.25</v>
      </c>
      <c r="N3695" s="4">
        <v>3000</v>
      </c>
      <c r="O3695" s="4">
        <v>250</v>
      </c>
      <c r="P3695" s="4">
        <v>400</v>
      </c>
      <c r="Q3695" s="3">
        <v>0.3</v>
      </c>
      <c r="R3695" s="1">
        <v>24</v>
      </c>
      <c r="S3695" s="1">
        <v>400</v>
      </c>
      <c r="T3695" s="1">
        <v>34</v>
      </c>
      <c r="U3695" s="1">
        <v>1</v>
      </c>
      <c r="V3695" s="1">
        <v>12</v>
      </c>
      <c r="W3695" s="1">
        <v>1</v>
      </c>
      <c r="X3695" s="1">
        <v>1</v>
      </c>
      <c r="Y3695" s="1">
        <v>1</v>
      </c>
      <c r="Z3695" s="1">
        <v>0</v>
      </c>
      <c r="AA3695" s="1">
        <v>1</v>
      </c>
      <c r="AB3695" s="1">
        <v>0</v>
      </c>
      <c r="AC3695" s="1">
        <v>0</v>
      </c>
      <c r="AD3695" s="1">
        <v>0</v>
      </c>
      <c r="AE3695" s="1">
        <v>283</v>
      </c>
      <c r="AF3695" s="1">
        <v>463</v>
      </c>
      <c r="AG3695" s="1">
        <v>0</v>
      </c>
      <c r="AH3695" s="1">
        <v>0</v>
      </c>
      <c r="AI3695" s="1">
        <v>746</v>
      </c>
      <c r="AJ3695" s="1" t="s">
        <v>6939</v>
      </c>
      <c r="AK3695" s="1" t="s">
        <v>6940</v>
      </c>
      <c r="AL3695" s="1" t="s">
        <v>6941</v>
      </c>
      <c r="AM3695" s="1" t="s">
        <v>12</v>
      </c>
      <c r="AN3695" s="1" t="s">
        <v>23098</v>
      </c>
      <c r="AO3695" s="1" t="s">
        <v>86</v>
      </c>
      <c r="AP3695" s="1" t="s">
        <v>86</v>
      </c>
      <c r="AQ3695" s="1" t="s">
        <v>14</v>
      </c>
      <c r="AR3695" s="1" t="s">
        <v>19</v>
      </c>
      <c r="AS3695" s="1" t="s">
        <v>23091</v>
      </c>
      <c r="AT3695" s="1" t="s">
        <v>26</v>
      </c>
    </row>
    <row r="3696" spans="1:46" x14ac:dyDescent="0.25">
      <c r="A3696" s="1" t="s">
        <v>18242</v>
      </c>
      <c r="B3696" s="2" t="s">
        <v>23101</v>
      </c>
      <c r="C3696" s="2" t="s">
        <v>23107</v>
      </c>
      <c r="D3696" s="1">
        <v>0</v>
      </c>
      <c r="E3696" s="1">
        <v>0</v>
      </c>
      <c r="F3696" s="1">
        <v>3</v>
      </c>
      <c r="G3696" s="1">
        <v>3</v>
      </c>
      <c r="H3696" s="6">
        <v>1</v>
      </c>
      <c r="I3696">
        <v>0</v>
      </c>
      <c r="J3696" s="1">
        <v>31</v>
      </c>
      <c r="K3696" s="1">
        <v>1</v>
      </c>
      <c r="L3696" s="1">
        <v>779</v>
      </c>
      <c r="M3696" s="6">
        <v>0.38</v>
      </c>
      <c r="N3696" s="4">
        <v>2000</v>
      </c>
      <c r="O3696" s="4">
        <v>160</v>
      </c>
      <c r="P3696" s="4">
        <v>500</v>
      </c>
      <c r="Q3696" s="3">
        <v>0.32</v>
      </c>
      <c r="R3696" s="1">
        <v>24</v>
      </c>
      <c r="S3696" s="1">
        <v>500</v>
      </c>
      <c r="T3696" s="1">
        <v>17</v>
      </c>
      <c r="U3696" s="1">
        <v>1</v>
      </c>
      <c r="V3696" s="1">
        <v>12</v>
      </c>
      <c r="W3696" s="1">
        <v>0</v>
      </c>
      <c r="X3696" s="1">
        <v>0</v>
      </c>
      <c r="Y3696" s="1">
        <v>1</v>
      </c>
      <c r="Z3696" s="1">
        <v>3</v>
      </c>
      <c r="AA3696" s="1">
        <v>0</v>
      </c>
      <c r="AB3696" s="1">
        <v>0</v>
      </c>
      <c r="AC3696" s="1">
        <v>949</v>
      </c>
      <c r="AD3696" s="1">
        <v>0</v>
      </c>
      <c r="AE3696" s="1">
        <v>0</v>
      </c>
      <c r="AF3696" s="1">
        <v>0</v>
      </c>
      <c r="AG3696" s="1">
        <v>70</v>
      </c>
      <c r="AH3696" s="1">
        <v>0</v>
      </c>
      <c r="AI3696" s="1">
        <v>1019</v>
      </c>
      <c r="AJ3696" s="1" t="s">
        <v>3798</v>
      </c>
      <c r="AK3696" s="1" t="s">
        <v>3799</v>
      </c>
      <c r="AL3696" s="1" t="s">
        <v>3800</v>
      </c>
      <c r="AM3696" s="1" t="s">
        <v>12</v>
      </c>
      <c r="AN3696" s="1" t="s">
        <v>23098</v>
      </c>
      <c r="AO3696" s="1" t="s">
        <v>86</v>
      </c>
      <c r="AP3696" s="1" t="s">
        <v>57</v>
      </c>
      <c r="AQ3696" s="1" t="s">
        <v>25</v>
      </c>
      <c r="AR3696" s="1" t="s">
        <v>19</v>
      </c>
      <c r="AS3696" s="1" t="s">
        <v>23090</v>
      </c>
      <c r="AT3696" s="1" t="s">
        <v>26</v>
      </c>
    </row>
    <row r="3697" spans="1:46" x14ac:dyDescent="0.25">
      <c r="A3697" s="1" t="s">
        <v>19377</v>
      </c>
      <c r="B3697" s="2" t="s">
        <v>23101</v>
      </c>
      <c r="C3697" s="2" t="s">
        <v>23107</v>
      </c>
      <c r="D3697" s="1">
        <v>4</v>
      </c>
      <c r="E3697" s="1">
        <v>4</v>
      </c>
      <c r="F3697" s="1">
        <v>2</v>
      </c>
      <c r="G3697" s="1">
        <v>10</v>
      </c>
      <c r="H3697" s="6">
        <v>0.2</v>
      </c>
      <c r="I3697">
        <v>0</v>
      </c>
      <c r="J3697" s="1">
        <v>34</v>
      </c>
      <c r="K3697" s="1">
        <v>0</v>
      </c>
      <c r="L3697" s="1">
        <v>811</v>
      </c>
      <c r="M3697" s="6">
        <v>0.39</v>
      </c>
      <c r="N3697" s="4">
        <v>4200</v>
      </c>
      <c r="O3697" s="4">
        <v>315</v>
      </c>
      <c r="P3697" s="4">
        <v>950</v>
      </c>
      <c r="Q3697" s="3">
        <v>0.33</v>
      </c>
      <c r="R3697" s="1">
        <v>24</v>
      </c>
      <c r="S3697" s="1">
        <v>950</v>
      </c>
      <c r="T3697" s="1">
        <v>86</v>
      </c>
      <c r="U3697" s="1">
        <v>0</v>
      </c>
      <c r="V3697" s="1">
        <v>12</v>
      </c>
      <c r="W3697" s="1">
        <v>0</v>
      </c>
      <c r="X3697" s="1">
        <v>0</v>
      </c>
      <c r="Y3697" s="1">
        <v>1</v>
      </c>
      <c r="Z3697" s="1">
        <v>2</v>
      </c>
      <c r="AA3697" s="1">
        <v>0</v>
      </c>
      <c r="AB3697" s="1">
        <v>0</v>
      </c>
      <c r="AC3697" s="1">
        <v>2090</v>
      </c>
      <c r="AD3697" s="1">
        <v>0</v>
      </c>
      <c r="AE3697" s="1">
        <v>0</v>
      </c>
      <c r="AF3697" s="1">
        <v>0</v>
      </c>
      <c r="AG3697" s="1">
        <v>0</v>
      </c>
      <c r="AH3697" s="1">
        <v>0</v>
      </c>
      <c r="AI3697" s="1">
        <v>2090</v>
      </c>
      <c r="AJ3697" s="1" t="s">
        <v>276</v>
      </c>
      <c r="AK3697" s="1" t="s">
        <v>7014</v>
      </c>
      <c r="AL3697" s="1" t="s">
        <v>7015</v>
      </c>
      <c r="AM3697" s="1" t="s">
        <v>12</v>
      </c>
      <c r="AN3697" s="1" t="s">
        <v>23097</v>
      </c>
      <c r="AO3697" s="1" t="s">
        <v>364</v>
      </c>
      <c r="AP3697" s="1" t="s">
        <v>57</v>
      </c>
      <c r="AQ3697" s="1" t="s">
        <v>25</v>
      </c>
      <c r="AR3697" s="1" t="s">
        <v>19</v>
      </c>
      <c r="AS3697" s="1" t="s">
        <v>23090</v>
      </c>
      <c r="AT3697" s="1" t="s">
        <v>26</v>
      </c>
    </row>
    <row r="3698" spans="1:46" x14ac:dyDescent="0.25">
      <c r="A3698" s="1" t="s">
        <v>22810</v>
      </c>
      <c r="B3698" s="2" t="s">
        <v>23101</v>
      </c>
      <c r="C3698" s="2" t="s">
        <v>23107</v>
      </c>
      <c r="D3698" s="1">
        <v>1</v>
      </c>
      <c r="E3698" s="1">
        <v>0</v>
      </c>
      <c r="F3698" s="1">
        <v>1</v>
      </c>
      <c r="G3698" s="1">
        <v>2</v>
      </c>
      <c r="H3698" s="6">
        <v>0.5</v>
      </c>
      <c r="I3698">
        <v>1</v>
      </c>
      <c r="J3698" s="1">
        <v>32</v>
      </c>
      <c r="K3698" s="1">
        <v>1</v>
      </c>
      <c r="L3698" s="1">
        <v>750</v>
      </c>
      <c r="M3698" s="6">
        <v>0.97</v>
      </c>
      <c r="N3698" s="4">
        <v>2640</v>
      </c>
      <c r="O3698" s="4">
        <v>220</v>
      </c>
      <c r="P3698" s="4">
        <v>200</v>
      </c>
      <c r="Q3698" s="3">
        <v>0.32</v>
      </c>
      <c r="R3698" s="1">
        <v>12</v>
      </c>
      <c r="S3698" s="1">
        <v>200</v>
      </c>
      <c r="T3698" s="1">
        <v>15</v>
      </c>
      <c r="U3698" s="1">
        <v>1</v>
      </c>
      <c r="V3698" s="1">
        <v>12</v>
      </c>
      <c r="W3698" s="1">
        <v>0</v>
      </c>
      <c r="X3698" s="1">
        <v>0</v>
      </c>
      <c r="Y3698" s="1">
        <v>1</v>
      </c>
      <c r="Z3698" s="1">
        <v>3</v>
      </c>
      <c r="AA3698" s="1">
        <v>1</v>
      </c>
      <c r="AB3698" s="1">
        <v>1</v>
      </c>
      <c r="AC3698" s="1">
        <v>2988</v>
      </c>
      <c r="AD3698" s="1">
        <v>0</v>
      </c>
      <c r="AE3698" s="1">
        <v>0</v>
      </c>
      <c r="AF3698" s="1">
        <v>1464</v>
      </c>
      <c r="AG3698" s="1">
        <v>530</v>
      </c>
      <c r="AH3698" s="1">
        <v>0</v>
      </c>
      <c r="AI3698" s="1">
        <v>4982</v>
      </c>
      <c r="AJ3698" s="1" t="s">
        <v>16299</v>
      </c>
      <c r="AK3698" s="1" t="s">
        <v>16300</v>
      </c>
      <c r="AL3698" s="1" t="s">
        <v>16301</v>
      </c>
      <c r="AM3698" s="1" t="s">
        <v>16</v>
      </c>
      <c r="AN3698" s="1" t="s">
        <v>23098</v>
      </c>
      <c r="AO3698" s="1" t="s">
        <v>86</v>
      </c>
      <c r="AP3698" s="1" t="s">
        <v>57</v>
      </c>
      <c r="AQ3698" s="1" t="s">
        <v>25</v>
      </c>
      <c r="AR3698" s="1" t="s">
        <v>19</v>
      </c>
      <c r="AS3698" s="1" t="s">
        <v>23091</v>
      </c>
      <c r="AT3698" s="1" t="s">
        <v>101</v>
      </c>
    </row>
    <row r="3699" spans="1:46" x14ac:dyDescent="0.25">
      <c r="A3699" s="1" t="s">
        <v>22896</v>
      </c>
      <c r="B3699" s="2" t="s">
        <v>23101</v>
      </c>
      <c r="C3699" s="2" t="s">
        <v>23107</v>
      </c>
      <c r="D3699" s="1">
        <v>0</v>
      </c>
      <c r="E3699" s="1">
        <v>0</v>
      </c>
      <c r="F3699" s="1">
        <v>1</v>
      </c>
      <c r="G3699" s="1">
        <v>1</v>
      </c>
      <c r="H3699" s="6">
        <v>1</v>
      </c>
      <c r="I3699">
        <v>0</v>
      </c>
      <c r="J3699" s="1">
        <v>26</v>
      </c>
      <c r="K3699" s="1">
        <v>0</v>
      </c>
      <c r="L3699" s="1">
        <v>770</v>
      </c>
      <c r="M3699" s="6">
        <v>0.28999999999999998</v>
      </c>
      <c r="N3699" s="4">
        <v>1600</v>
      </c>
      <c r="O3699" s="4">
        <v>120</v>
      </c>
      <c r="P3699" s="4">
        <v>300</v>
      </c>
      <c r="Q3699" s="3">
        <v>0.35</v>
      </c>
      <c r="R3699" s="1">
        <v>12</v>
      </c>
      <c r="S3699" s="1">
        <v>300</v>
      </c>
      <c r="T3699" s="1">
        <v>32</v>
      </c>
      <c r="U3699" s="1">
        <v>1</v>
      </c>
      <c r="V3699" s="1">
        <v>12</v>
      </c>
      <c r="W3699" s="1">
        <v>1</v>
      </c>
      <c r="X3699" s="1">
        <v>1</v>
      </c>
      <c r="Y3699" s="1">
        <v>1</v>
      </c>
      <c r="Z3699" s="1">
        <v>2</v>
      </c>
      <c r="AA3699" s="1">
        <v>1</v>
      </c>
      <c r="AB3699" s="1">
        <v>0</v>
      </c>
      <c r="AC3699" s="1">
        <v>200</v>
      </c>
      <c r="AD3699" s="1">
        <v>0</v>
      </c>
      <c r="AE3699" s="1">
        <v>0</v>
      </c>
      <c r="AF3699" s="1">
        <v>0</v>
      </c>
      <c r="AG3699" s="1">
        <v>0</v>
      </c>
      <c r="AH3699" s="1">
        <v>0</v>
      </c>
      <c r="AI3699" s="1">
        <v>200</v>
      </c>
      <c r="AJ3699" s="1" t="s">
        <v>16538</v>
      </c>
      <c r="AK3699" s="1" t="s">
        <v>16539</v>
      </c>
      <c r="AL3699" s="1" t="s">
        <v>16540</v>
      </c>
      <c r="AM3699" s="1" t="s">
        <v>12</v>
      </c>
      <c r="AN3699" s="1" t="s">
        <v>23097</v>
      </c>
      <c r="AO3699" s="1" t="s">
        <v>86</v>
      </c>
      <c r="AP3699" s="1" t="s">
        <v>86</v>
      </c>
      <c r="AQ3699" s="1" t="s">
        <v>14</v>
      </c>
      <c r="AR3699" s="1" t="s">
        <v>19</v>
      </c>
      <c r="AS3699" s="1" t="s">
        <v>23091</v>
      </c>
      <c r="AT3699" s="1" t="s">
        <v>26</v>
      </c>
    </row>
    <row r="3700" spans="1:46" x14ac:dyDescent="0.25">
      <c r="A3700" s="1" t="s">
        <v>21158</v>
      </c>
      <c r="B3700" s="2" t="s">
        <v>23101</v>
      </c>
      <c r="C3700" s="2" t="s">
        <v>23107</v>
      </c>
      <c r="D3700" s="1">
        <v>0</v>
      </c>
      <c r="E3700" s="1">
        <v>0</v>
      </c>
      <c r="F3700" s="1">
        <v>1</v>
      </c>
      <c r="G3700" s="1">
        <v>1</v>
      </c>
      <c r="H3700" s="6">
        <v>1</v>
      </c>
      <c r="I3700">
        <v>1</v>
      </c>
      <c r="J3700" s="1">
        <v>32</v>
      </c>
      <c r="K3700" s="1">
        <v>0</v>
      </c>
      <c r="L3700" s="1">
        <v>736</v>
      </c>
      <c r="M3700" s="6">
        <v>0.72</v>
      </c>
      <c r="N3700" s="4">
        <v>2400</v>
      </c>
      <c r="O3700" s="4">
        <v>180</v>
      </c>
      <c r="P3700" s="4">
        <v>150</v>
      </c>
      <c r="Q3700" s="3">
        <v>0.33</v>
      </c>
      <c r="R3700" s="1">
        <v>12</v>
      </c>
      <c r="S3700" s="1">
        <v>150</v>
      </c>
      <c r="T3700" s="1">
        <v>17</v>
      </c>
      <c r="U3700" s="1">
        <v>1</v>
      </c>
      <c r="V3700" s="1">
        <v>12</v>
      </c>
      <c r="W3700" s="1">
        <v>0</v>
      </c>
      <c r="X3700" s="1">
        <v>1</v>
      </c>
      <c r="Y3700" s="1">
        <v>1</v>
      </c>
      <c r="Z3700" s="1">
        <v>1</v>
      </c>
      <c r="AA3700" s="1">
        <v>1</v>
      </c>
      <c r="AB3700" s="1">
        <v>1</v>
      </c>
      <c r="AC3700" s="1">
        <v>707</v>
      </c>
      <c r="AD3700" s="1">
        <v>0</v>
      </c>
      <c r="AE3700" s="1">
        <v>0</v>
      </c>
      <c r="AF3700" s="1">
        <v>1780</v>
      </c>
      <c r="AG3700" s="1">
        <v>0</v>
      </c>
      <c r="AH3700" s="1">
        <v>0</v>
      </c>
      <c r="AI3700" s="1">
        <v>2487</v>
      </c>
      <c r="AJ3700" s="1" t="s">
        <v>373</v>
      </c>
      <c r="AK3700" s="1" t="s">
        <v>11912</v>
      </c>
      <c r="AL3700" s="1" t="s">
        <v>11913</v>
      </c>
      <c r="AM3700" s="1" t="s">
        <v>16</v>
      </c>
      <c r="AN3700" s="1" t="s">
        <v>23097</v>
      </c>
      <c r="AO3700" s="1" t="s">
        <v>86</v>
      </c>
      <c r="AP3700" s="1" t="s">
        <v>57</v>
      </c>
      <c r="AQ3700" s="1" t="s">
        <v>14</v>
      </c>
      <c r="AR3700" s="1" t="s">
        <v>19</v>
      </c>
      <c r="AS3700" s="1" t="s">
        <v>23091</v>
      </c>
      <c r="AT3700" s="1" t="s">
        <v>101</v>
      </c>
    </row>
    <row r="3701" spans="1:46" x14ac:dyDescent="0.25">
      <c r="A3701" s="1" t="s">
        <v>18260</v>
      </c>
      <c r="B3701" s="2" t="s">
        <v>23101</v>
      </c>
      <c r="C3701" s="2" t="s">
        <v>23107</v>
      </c>
      <c r="D3701" s="1">
        <v>0</v>
      </c>
      <c r="E3701" s="1">
        <v>0</v>
      </c>
      <c r="F3701" s="1">
        <v>3</v>
      </c>
      <c r="G3701" s="1">
        <v>3</v>
      </c>
      <c r="H3701" s="6">
        <v>1</v>
      </c>
      <c r="I3701">
        <v>0</v>
      </c>
      <c r="J3701" s="1">
        <v>36</v>
      </c>
      <c r="K3701" s="1">
        <v>1</v>
      </c>
      <c r="L3701" s="1">
        <v>725</v>
      </c>
      <c r="M3701" s="6">
        <v>1.08</v>
      </c>
      <c r="N3701" s="4">
        <v>2600</v>
      </c>
      <c r="O3701" s="4">
        <v>200</v>
      </c>
      <c r="P3701" s="4">
        <v>100</v>
      </c>
      <c r="Q3701" s="3">
        <v>0.3</v>
      </c>
      <c r="R3701" s="1">
        <v>12</v>
      </c>
      <c r="S3701" s="1">
        <v>100</v>
      </c>
      <c r="T3701" s="1">
        <v>10</v>
      </c>
      <c r="U3701" s="1">
        <v>1</v>
      </c>
      <c r="V3701" s="1">
        <v>12</v>
      </c>
      <c r="W3701" s="1">
        <v>0</v>
      </c>
      <c r="X3701" s="1">
        <v>0</v>
      </c>
      <c r="Y3701" s="1">
        <v>1</v>
      </c>
      <c r="Z3701" s="1">
        <v>2</v>
      </c>
      <c r="AA3701" s="1">
        <v>1</v>
      </c>
      <c r="AB3701" s="1">
        <v>0</v>
      </c>
      <c r="AC3701" s="1">
        <v>0</v>
      </c>
      <c r="AD3701" s="1">
        <v>790</v>
      </c>
      <c r="AE3701" s="1">
        <v>1993</v>
      </c>
      <c r="AF3701" s="1">
        <v>1903</v>
      </c>
      <c r="AG3701" s="1">
        <v>15</v>
      </c>
      <c r="AH3701" s="1">
        <v>0</v>
      </c>
      <c r="AI3701" s="1">
        <v>4701</v>
      </c>
      <c r="AJ3701" s="1" t="s">
        <v>3852</v>
      </c>
      <c r="AK3701" s="1" t="s">
        <v>3853</v>
      </c>
      <c r="AL3701" s="1" t="s">
        <v>3854</v>
      </c>
      <c r="AM3701" s="1" t="s">
        <v>12</v>
      </c>
      <c r="AN3701" s="1" t="s">
        <v>23098</v>
      </c>
      <c r="AO3701" s="1" t="s">
        <v>86</v>
      </c>
      <c r="AP3701" s="1" t="s">
        <v>57</v>
      </c>
      <c r="AQ3701" s="1" t="s">
        <v>25</v>
      </c>
      <c r="AR3701" s="1" t="s">
        <v>19</v>
      </c>
      <c r="AS3701" s="1" t="s">
        <v>23091</v>
      </c>
      <c r="AT3701" s="1" t="s">
        <v>26</v>
      </c>
    </row>
    <row r="3702" spans="1:46" x14ac:dyDescent="0.25">
      <c r="A3702" s="1" t="s">
        <v>21687</v>
      </c>
      <c r="B3702" s="2" t="s">
        <v>23101</v>
      </c>
      <c r="C3702" s="2" t="s">
        <v>23108</v>
      </c>
      <c r="D3702" s="1">
        <v>0</v>
      </c>
      <c r="E3702" s="1">
        <v>0</v>
      </c>
      <c r="F3702" s="1">
        <v>3</v>
      </c>
      <c r="G3702" s="1">
        <v>3</v>
      </c>
      <c r="H3702" s="6">
        <v>1</v>
      </c>
      <c r="I3702">
        <v>0</v>
      </c>
      <c r="J3702" s="1">
        <v>41</v>
      </c>
      <c r="K3702" s="1">
        <v>1</v>
      </c>
      <c r="L3702" s="1">
        <v>633</v>
      </c>
      <c r="M3702" s="6">
        <v>0.43</v>
      </c>
      <c r="N3702" s="4">
        <v>3600</v>
      </c>
      <c r="O3702" s="4">
        <v>300</v>
      </c>
      <c r="P3702" s="4">
        <v>650</v>
      </c>
      <c r="Q3702" s="3">
        <v>0.25</v>
      </c>
      <c r="R3702" s="1">
        <v>24</v>
      </c>
      <c r="S3702" s="1">
        <v>650</v>
      </c>
      <c r="T3702" s="1">
        <v>48</v>
      </c>
      <c r="U3702" s="1">
        <v>0</v>
      </c>
      <c r="V3702" s="1">
        <v>12</v>
      </c>
      <c r="W3702" s="1">
        <v>0</v>
      </c>
      <c r="X3702" s="1">
        <v>0</v>
      </c>
      <c r="Y3702" s="1">
        <v>0</v>
      </c>
      <c r="Z3702" s="1">
        <v>3</v>
      </c>
      <c r="AA3702" s="1">
        <v>1</v>
      </c>
      <c r="AB3702" s="1">
        <v>0</v>
      </c>
      <c r="AC3702" s="1">
        <v>1438</v>
      </c>
      <c r="AD3702" s="1">
        <v>0</v>
      </c>
      <c r="AE3702" s="1">
        <v>0</v>
      </c>
      <c r="AF3702" s="1">
        <v>600</v>
      </c>
      <c r="AG3702" s="1">
        <v>0</v>
      </c>
      <c r="AH3702" s="1">
        <v>270</v>
      </c>
      <c r="AI3702" s="1">
        <v>2308</v>
      </c>
      <c r="AJ3702" s="1" t="s">
        <v>13332</v>
      </c>
      <c r="AK3702" s="1" t="s">
        <v>13333</v>
      </c>
      <c r="AL3702" s="1" t="s">
        <v>13334</v>
      </c>
      <c r="AM3702" s="1" t="s">
        <v>12</v>
      </c>
      <c r="AN3702" s="1" t="s">
        <v>23098</v>
      </c>
      <c r="AO3702" s="1" t="s">
        <v>364</v>
      </c>
      <c r="AP3702" s="1" t="s">
        <v>57</v>
      </c>
      <c r="AQ3702" s="1" t="s">
        <v>25</v>
      </c>
      <c r="AR3702" s="1" t="s">
        <v>30</v>
      </c>
      <c r="AS3702" s="1" t="s">
        <v>23091</v>
      </c>
      <c r="AT3702" s="1" t="s">
        <v>26</v>
      </c>
    </row>
    <row r="3703" spans="1:46" x14ac:dyDescent="0.25">
      <c r="A3703" s="1" t="s">
        <v>20625</v>
      </c>
      <c r="B3703" s="2" t="s">
        <v>23101</v>
      </c>
      <c r="C3703" s="2" t="s">
        <v>23108</v>
      </c>
      <c r="D3703" s="1">
        <v>0</v>
      </c>
      <c r="E3703" s="1">
        <v>0</v>
      </c>
      <c r="F3703" s="1">
        <v>1</v>
      </c>
      <c r="G3703" s="1">
        <v>1</v>
      </c>
      <c r="H3703" s="6">
        <v>1</v>
      </c>
      <c r="I3703">
        <v>1</v>
      </c>
      <c r="J3703" s="1">
        <v>43</v>
      </c>
      <c r="K3703" s="1">
        <v>0</v>
      </c>
      <c r="L3703" s="1">
        <v>595</v>
      </c>
      <c r="M3703" s="6">
        <v>0.23</v>
      </c>
      <c r="N3703" s="4">
        <v>2000</v>
      </c>
      <c r="O3703" s="4">
        <v>130</v>
      </c>
      <c r="P3703" s="4">
        <v>200</v>
      </c>
      <c r="Q3703" s="3">
        <v>0.35</v>
      </c>
      <c r="R3703" s="1">
        <v>24</v>
      </c>
      <c r="S3703" s="1">
        <v>200</v>
      </c>
      <c r="T3703" s="1">
        <v>14</v>
      </c>
      <c r="U3703" s="1">
        <v>1</v>
      </c>
      <c r="V3703" s="1">
        <v>12</v>
      </c>
      <c r="W3703" s="1">
        <v>0</v>
      </c>
      <c r="X3703" s="1">
        <v>1</v>
      </c>
      <c r="Y3703" s="1">
        <v>0</v>
      </c>
      <c r="Z3703" s="1">
        <v>3</v>
      </c>
      <c r="AA3703" s="1">
        <v>0</v>
      </c>
      <c r="AB3703" s="1">
        <v>1</v>
      </c>
      <c r="AC3703" s="1">
        <v>0</v>
      </c>
      <c r="AD3703" s="1">
        <v>0</v>
      </c>
      <c r="AE3703" s="1">
        <v>486</v>
      </c>
      <c r="AF3703" s="1">
        <v>0</v>
      </c>
      <c r="AG3703" s="1">
        <v>0</v>
      </c>
      <c r="AH3703" s="1">
        <v>0</v>
      </c>
      <c r="AI3703" s="1">
        <v>486</v>
      </c>
      <c r="AJ3703" s="1" t="s">
        <v>458</v>
      </c>
      <c r="AK3703" s="1" t="s">
        <v>10480</v>
      </c>
      <c r="AL3703" s="1" t="s">
        <v>10481</v>
      </c>
      <c r="AM3703" s="1" t="s">
        <v>16</v>
      </c>
      <c r="AN3703" s="1" t="s">
        <v>23097</v>
      </c>
      <c r="AO3703" s="1" t="s">
        <v>86</v>
      </c>
      <c r="AP3703" s="1" t="s">
        <v>57</v>
      </c>
      <c r="AQ3703" s="1" t="s">
        <v>14</v>
      </c>
      <c r="AR3703" s="1" t="s">
        <v>30</v>
      </c>
      <c r="AS3703" s="1" t="s">
        <v>23090</v>
      </c>
      <c r="AT3703" s="1" t="s">
        <v>101</v>
      </c>
    </row>
    <row r="3704" spans="1:46" x14ac:dyDescent="0.25">
      <c r="A3704" s="1" t="s">
        <v>19520</v>
      </c>
      <c r="B3704" s="2" t="s">
        <v>23101</v>
      </c>
      <c r="C3704" s="2" t="s">
        <v>23108</v>
      </c>
      <c r="D3704" s="1">
        <v>0</v>
      </c>
      <c r="E3704" s="1">
        <v>0</v>
      </c>
      <c r="F3704" s="1">
        <v>1</v>
      </c>
      <c r="G3704" s="1">
        <v>1</v>
      </c>
      <c r="H3704" s="6">
        <v>1</v>
      </c>
      <c r="I3704">
        <v>0</v>
      </c>
      <c r="J3704" s="1">
        <v>44</v>
      </c>
      <c r="K3704" s="1">
        <v>1</v>
      </c>
      <c r="L3704" s="1">
        <v>541</v>
      </c>
      <c r="M3704" s="6">
        <v>0.19</v>
      </c>
      <c r="N3704" s="4">
        <v>2000</v>
      </c>
      <c r="O3704" s="4">
        <v>150</v>
      </c>
      <c r="P3704" s="4">
        <v>200</v>
      </c>
      <c r="Q3704" s="3">
        <v>0.35</v>
      </c>
      <c r="R3704" s="1">
        <v>12</v>
      </c>
      <c r="S3704" s="1">
        <v>200</v>
      </c>
      <c r="T3704" s="1">
        <v>15</v>
      </c>
      <c r="U3704" s="1">
        <v>1</v>
      </c>
      <c r="V3704" s="1">
        <v>12</v>
      </c>
      <c r="W3704" s="1">
        <v>0</v>
      </c>
      <c r="X3704" s="1">
        <v>0</v>
      </c>
      <c r="Y3704" s="1">
        <v>1</v>
      </c>
      <c r="Z3704" s="1">
        <v>1</v>
      </c>
      <c r="AA3704" s="1">
        <v>0</v>
      </c>
      <c r="AB3704" s="1">
        <v>0</v>
      </c>
      <c r="AC3704" s="1">
        <v>310</v>
      </c>
      <c r="AD3704" s="1">
        <v>0</v>
      </c>
      <c r="AE3704" s="1">
        <v>0</v>
      </c>
      <c r="AF3704" s="1">
        <v>0</v>
      </c>
      <c r="AG3704" s="1">
        <v>0</v>
      </c>
      <c r="AH3704" s="1">
        <v>0</v>
      </c>
      <c r="AI3704" s="1">
        <v>310</v>
      </c>
      <c r="AJ3704" s="1" t="s">
        <v>565</v>
      </c>
      <c r="AK3704" s="1" t="s">
        <v>7427</v>
      </c>
      <c r="AL3704" s="1" t="s">
        <v>7428</v>
      </c>
      <c r="AM3704" s="1" t="s">
        <v>12</v>
      </c>
      <c r="AN3704" s="1" t="s">
        <v>23098</v>
      </c>
      <c r="AO3704" s="1" t="s">
        <v>86</v>
      </c>
      <c r="AP3704" s="1" t="s">
        <v>57</v>
      </c>
      <c r="AQ3704" s="1" t="s">
        <v>25</v>
      </c>
      <c r="AR3704" s="1" t="s">
        <v>19</v>
      </c>
      <c r="AS3704" s="1" t="s">
        <v>23090</v>
      </c>
      <c r="AT3704" s="1" t="s">
        <v>26</v>
      </c>
    </row>
    <row r="3705" spans="1:46" x14ac:dyDescent="0.25">
      <c r="A3705" s="1" t="s">
        <v>17501</v>
      </c>
      <c r="B3705" s="2" t="s">
        <v>23101</v>
      </c>
      <c r="C3705" s="2" t="s">
        <v>23108</v>
      </c>
      <c r="D3705" s="1">
        <v>0</v>
      </c>
      <c r="E3705" s="1">
        <v>0</v>
      </c>
      <c r="F3705" s="1">
        <v>2</v>
      </c>
      <c r="G3705" s="1">
        <v>2</v>
      </c>
      <c r="H3705" s="6">
        <v>1</v>
      </c>
      <c r="I3705">
        <v>1</v>
      </c>
      <c r="J3705" s="1">
        <v>25</v>
      </c>
      <c r="K3705" s="1">
        <v>1</v>
      </c>
      <c r="L3705" s="1">
        <v>762</v>
      </c>
      <c r="M3705" s="6">
        <v>0.85</v>
      </c>
      <c r="N3705" s="4">
        <v>1440</v>
      </c>
      <c r="O3705" s="4">
        <v>120</v>
      </c>
      <c r="P3705" s="4">
        <v>100</v>
      </c>
      <c r="Q3705" s="3">
        <v>0.28000000000000003</v>
      </c>
      <c r="R3705" s="1">
        <v>18</v>
      </c>
      <c r="S3705" s="1">
        <v>100</v>
      </c>
      <c r="T3705" s="1">
        <v>8</v>
      </c>
      <c r="U3705" s="1">
        <v>1</v>
      </c>
      <c r="V3705" s="1">
        <v>12</v>
      </c>
      <c r="W3705" s="1">
        <v>0</v>
      </c>
      <c r="X3705" s="1">
        <v>0</v>
      </c>
      <c r="Y3705" s="1">
        <v>1</v>
      </c>
      <c r="Z3705" s="1">
        <v>2</v>
      </c>
      <c r="AA3705" s="1">
        <v>1</v>
      </c>
      <c r="AB3705" s="1">
        <v>1</v>
      </c>
      <c r="AC3705" s="1">
        <v>0</v>
      </c>
      <c r="AD3705" s="1">
        <v>0</v>
      </c>
      <c r="AE3705" s="1">
        <v>0</v>
      </c>
      <c r="AF3705" s="1">
        <v>1813</v>
      </c>
      <c r="AG3705" s="1">
        <v>0</v>
      </c>
      <c r="AH3705" s="1">
        <v>0</v>
      </c>
      <c r="AI3705" s="1">
        <v>1813</v>
      </c>
      <c r="AJ3705" s="1" t="s">
        <v>1570</v>
      </c>
      <c r="AK3705" s="1" t="s">
        <v>1571</v>
      </c>
      <c r="AL3705" s="1" t="s">
        <v>1572</v>
      </c>
      <c r="AM3705" s="1" t="s">
        <v>16</v>
      </c>
      <c r="AN3705" s="1" t="s">
        <v>23098</v>
      </c>
      <c r="AO3705" s="1" t="s">
        <v>86</v>
      </c>
      <c r="AP3705" s="1" t="s">
        <v>57</v>
      </c>
      <c r="AQ3705" s="1" t="s">
        <v>25</v>
      </c>
      <c r="AR3705" s="1" t="s">
        <v>19</v>
      </c>
      <c r="AS3705" s="1" t="s">
        <v>23091</v>
      </c>
      <c r="AT3705" s="1" t="s">
        <v>101</v>
      </c>
    </row>
    <row r="3706" spans="1:46" x14ac:dyDescent="0.25">
      <c r="A3706" s="1" t="s">
        <v>21778</v>
      </c>
      <c r="B3706" s="2" t="s">
        <v>23101</v>
      </c>
      <c r="C3706" s="2" t="s">
        <v>23108</v>
      </c>
      <c r="D3706" s="1">
        <v>0</v>
      </c>
      <c r="E3706" s="1">
        <v>0</v>
      </c>
      <c r="F3706" s="1">
        <v>1</v>
      </c>
      <c r="G3706" s="1">
        <v>1</v>
      </c>
      <c r="H3706" s="6">
        <v>1</v>
      </c>
      <c r="I3706">
        <v>0</v>
      </c>
      <c r="J3706" s="1">
        <v>35</v>
      </c>
      <c r="K3706" s="1">
        <v>1</v>
      </c>
      <c r="L3706" s="1">
        <v>563</v>
      </c>
      <c r="M3706" s="6">
        <v>0.1</v>
      </c>
      <c r="N3706" s="4">
        <v>5000</v>
      </c>
      <c r="O3706" s="4">
        <v>400</v>
      </c>
      <c r="P3706" s="4">
        <v>400</v>
      </c>
      <c r="Q3706" s="3">
        <v>0.3</v>
      </c>
      <c r="R3706" s="1">
        <v>12</v>
      </c>
      <c r="S3706" s="1">
        <v>400</v>
      </c>
      <c r="T3706" s="1">
        <v>27</v>
      </c>
      <c r="U3706" s="1">
        <v>1</v>
      </c>
      <c r="V3706" s="1">
        <v>12</v>
      </c>
      <c r="W3706" s="1">
        <v>1</v>
      </c>
      <c r="X3706" s="1">
        <v>1</v>
      </c>
      <c r="Y3706" s="1">
        <v>1</v>
      </c>
      <c r="Z3706" s="1">
        <v>0</v>
      </c>
      <c r="AA3706" s="1">
        <v>1</v>
      </c>
      <c r="AB3706" s="1">
        <v>0</v>
      </c>
      <c r="AC3706" s="1">
        <v>0</v>
      </c>
      <c r="AD3706" s="1">
        <v>0</v>
      </c>
      <c r="AE3706" s="1">
        <v>0</v>
      </c>
      <c r="AF3706" s="1">
        <v>0</v>
      </c>
      <c r="AG3706" s="1">
        <v>12</v>
      </c>
      <c r="AH3706" s="1">
        <v>50</v>
      </c>
      <c r="AI3706" s="1">
        <v>62</v>
      </c>
      <c r="AJ3706" s="1" t="s">
        <v>13571</v>
      </c>
      <c r="AK3706" s="1" t="s">
        <v>13572</v>
      </c>
      <c r="AL3706" s="1" t="s">
        <v>13573</v>
      </c>
      <c r="AM3706" s="1" t="s">
        <v>12</v>
      </c>
      <c r="AN3706" s="1" t="s">
        <v>23098</v>
      </c>
      <c r="AO3706" s="1" t="s">
        <v>86</v>
      </c>
      <c r="AP3706" s="1" t="s">
        <v>86</v>
      </c>
      <c r="AQ3706" s="1" t="s">
        <v>14</v>
      </c>
      <c r="AR3706" s="1" t="s">
        <v>19</v>
      </c>
      <c r="AS3706" s="1" t="s">
        <v>23091</v>
      </c>
      <c r="AT3706" s="1" t="s">
        <v>26</v>
      </c>
    </row>
    <row r="3707" spans="1:46" x14ac:dyDescent="0.25">
      <c r="A3707" s="1" t="s">
        <v>20638</v>
      </c>
      <c r="B3707" s="2" t="s">
        <v>23101</v>
      </c>
      <c r="C3707" s="2" t="s">
        <v>23108</v>
      </c>
      <c r="D3707" s="1">
        <v>0</v>
      </c>
      <c r="E3707" s="1">
        <v>0</v>
      </c>
      <c r="F3707" s="1">
        <v>1</v>
      </c>
      <c r="G3707" s="1">
        <v>1</v>
      </c>
      <c r="H3707" s="6">
        <v>1</v>
      </c>
      <c r="I3707">
        <v>0</v>
      </c>
      <c r="J3707" s="1">
        <v>30</v>
      </c>
      <c r="K3707" s="1">
        <v>1</v>
      </c>
      <c r="L3707" s="1">
        <v>741</v>
      </c>
      <c r="M3707" s="6">
        <v>0.16</v>
      </c>
      <c r="N3707" s="4">
        <v>3400</v>
      </c>
      <c r="O3707" s="4">
        <v>280</v>
      </c>
      <c r="P3707" s="4">
        <v>500</v>
      </c>
      <c r="Q3707" s="3">
        <v>0.3</v>
      </c>
      <c r="R3707" s="1">
        <v>24</v>
      </c>
      <c r="S3707" s="1">
        <v>500</v>
      </c>
      <c r="T3707" s="1">
        <v>33</v>
      </c>
      <c r="U3707" s="1">
        <v>1</v>
      </c>
      <c r="V3707" s="1">
        <v>12</v>
      </c>
      <c r="W3707" s="1">
        <v>0</v>
      </c>
      <c r="X3707" s="1">
        <v>0</v>
      </c>
      <c r="Y3707" s="1">
        <v>1</v>
      </c>
      <c r="Z3707" s="1">
        <v>0</v>
      </c>
      <c r="AA3707" s="1">
        <v>1</v>
      </c>
      <c r="AB3707" s="1">
        <v>1</v>
      </c>
      <c r="AC3707" s="1">
        <v>0</v>
      </c>
      <c r="AD3707" s="1">
        <v>0</v>
      </c>
      <c r="AE3707" s="1">
        <v>500</v>
      </c>
      <c r="AF3707" s="1">
        <v>0</v>
      </c>
      <c r="AG3707" s="1">
        <v>0</v>
      </c>
      <c r="AH3707" s="1">
        <v>0</v>
      </c>
      <c r="AI3707" s="1">
        <v>500</v>
      </c>
      <c r="AJ3707" s="1" t="s">
        <v>10513</v>
      </c>
      <c r="AK3707" s="1" t="s">
        <v>10514</v>
      </c>
      <c r="AL3707" s="1" t="s">
        <v>10515</v>
      </c>
      <c r="AM3707" s="1" t="s">
        <v>12</v>
      </c>
      <c r="AN3707" s="1" t="s">
        <v>23098</v>
      </c>
      <c r="AO3707" s="1" t="s">
        <v>86</v>
      </c>
      <c r="AP3707" s="1" t="s">
        <v>57</v>
      </c>
      <c r="AQ3707" s="1" t="s">
        <v>25</v>
      </c>
      <c r="AR3707" s="1" t="s">
        <v>19</v>
      </c>
      <c r="AS3707" s="1" t="s">
        <v>23091</v>
      </c>
      <c r="AT3707" s="1" t="s">
        <v>101</v>
      </c>
    </row>
    <row r="3708" spans="1:46" x14ac:dyDescent="0.25">
      <c r="A3708" s="1" t="s">
        <v>17609</v>
      </c>
      <c r="B3708" s="2" t="s">
        <v>23101</v>
      </c>
      <c r="C3708" s="2" t="s">
        <v>23108</v>
      </c>
      <c r="D3708" s="1">
        <v>0</v>
      </c>
      <c r="E3708" s="1">
        <v>0</v>
      </c>
      <c r="F3708" s="1">
        <v>1</v>
      </c>
      <c r="G3708" s="1">
        <v>1</v>
      </c>
      <c r="H3708" s="6">
        <v>1</v>
      </c>
      <c r="I3708">
        <v>0</v>
      </c>
      <c r="J3708" s="1">
        <v>33</v>
      </c>
      <c r="K3708" s="1">
        <v>0</v>
      </c>
      <c r="L3708" s="1">
        <v>515</v>
      </c>
      <c r="M3708" s="6">
        <v>0.46</v>
      </c>
      <c r="N3708" s="4">
        <v>2700</v>
      </c>
      <c r="O3708" s="4">
        <v>250</v>
      </c>
      <c r="P3708" s="4">
        <v>400</v>
      </c>
      <c r="Q3708" s="3">
        <v>0.3</v>
      </c>
      <c r="R3708" s="1">
        <v>24</v>
      </c>
      <c r="S3708" s="1">
        <v>400</v>
      </c>
      <c r="T3708" s="1">
        <v>39</v>
      </c>
      <c r="U3708" s="1">
        <v>1</v>
      </c>
      <c r="V3708" s="1">
        <v>12</v>
      </c>
      <c r="W3708" s="1">
        <v>1</v>
      </c>
      <c r="X3708" s="1">
        <v>1</v>
      </c>
      <c r="Y3708" s="1">
        <v>1</v>
      </c>
      <c r="Z3708" s="1">
        <v>2</v>
      </c>
      <c r="AA3708" s="1">
        <v>0</v>
      </c>
      <c r="AB3708" s="1">
        <v>0</v>
      </c>
      <c r="AC3708" s="1">
        <v>0</v>
      </c>
      <c r="AD3708" s="1">
        <v>0</v>
      </c>
      <c r="AE3708" s="1">
        <v>1678</v>
      </c>
      <c r="AF3708" s="1">
        <v>520</v>
      </c>
      <c r="AG3708" s="1">
        <v>0</v>
      </c>
      <c r="AH3708" s="1">
        <v>0</v>
      </c>
      <c r="AI3708" s="1">
        <v>2198</v>
      </c>
      <c r="AJ3708" s="1" t="s">
        <v>1910</v>
      </c>
      <c r="AK3708" s="1" t="s">
        <v>1911</v>
      </c>
      <c r="AL3708" s="1" t="s">
        <v>1912</v>
      </c>
      <c r="AM3708" s="1" t="s">
        <v>12</v>
      </c>
      <c r="AN3708" s="1" t="s">
        <v>23097</v>
      </c>
      <c r="AO3708" s="1" t="s">
        <v>86</v>
      </c>
      <c r="AP3708" s="1" t="s">
        <v>86</v>
      </c>
      <c r="AQ3708" s="1" t="s">
        <v>14</v>
      </c>
      <c r="AR3708" s="1" t="s">
        <v>19</v>
      </c>
      <c r="AS3708" s="1" t="s">
        <v>23090</v>
      </c>
      <c r="AT3708" s="1" t="s">
        <v>26</v>
      </c>
    </row>
    <row r="3709" spans="1:46" x14ac:dyDescent="0.25">
      <c r="A3709" s="1" t="s">
        <v>22387</v>
      </c>
      <c r="B3709" s="2" t="s">
        <v>23101</v>
      </c>
      <c r="C3709" s="2" t="s">
        <v>23108</v>
      </c>
      <c r="D3709" s="1">
        <v>0</v>
      </c>
      <c r="E3709" s="1">
        <v>1</v>
      </c>
      <c r="F3709" s="1">
        <v>2</v>
      </c>
      <c r="G3709" s="1">
        <v>3</v>
      </c>
      <c r="H3709" s="6">
        <v>0.66666666666666663</v>
      </c>
      <c r="I3709">
        <v>0</v>
      </c>
      <c r="J3709" s="1">
        <v>35</v>
      </c>
      <c r="K3709" s="1">
        <v>0</v>
      </c>
      <c r="L3709" s="1">
        <v>534</v>
      </c>
      <c r="M3709" s="6">
        <v>0.33</v>
      </c>
      <c r="N3709" s="4">
        <v>6000</v>
      </c>
      <c r="O3709" s="4">
        <v>500</v>
      </c>
      <c r="P3709" s="4">
        <v>500</v>
      </c>
      <c r="Q3709" s="3">
        <v>0.3</v>
      </c>
      <c r="R3709" s="1">
        <v>24</v>
      </c>
      <c r="S3709" s="1">
        <v>500</v>
      </c>
      <c r="T3709" s="1">
        <v>47</v>
      </c>
      <c r="U3709" s="1">
        <v>1</v>
      </c>
      <c r="V3709" s="1">
        <v>12</v>
      </c>
      <c r="W3709" s="1">
        <v>0</v>
      </c>
      <c r="X3709" s="1">
        <v>0</v>
      </c>
      <c r="Y3709" s="1">
        <v>0</v>
      </c>
      <c r="Z3709" s="1">
        <v>4</v>
      </c>
      <c r="AA3709" s="1">
        <v>1</v>
      </c>
      <c r="AB3709" s="1">
        <v>0</v>
      </c>
      <c r="AC3709" s="1">
        <v>9600</v>
      </c>
      <c r="AD3709" s="1">
        <v>340</v>
      </c>
      <c r="AE3709" s="1">
        <v>0</v>
      </c>
      <c r="AF3709" s="1">
        <v>0</v>
      </c>
      <c r="AG3709" s="1">
        <v>0</v>
      </c>
      <c r="AH3709" s="1">
        <v>350</v>
      </c>
      <c r="AI3709" s="1">
        <v>10290</v>
      </c>
      <c r="AJ3709" s="1" t="s">
        <v>15191</v>
      </c>
      <c r="AK3709" s="1" t="s">
        <v>15192</v>
      </c>
      <c r="AL3709" s="1" t="s">
        <v>15193</v>
      </c>
      <c r="AM3709" s="1" t="s">
        <v>12</v>
      </c>
      <c r="AN3709" s="1" t="s">
        <v>23097</v>
      </c>
      <c r="AO3709" s="1" t="s">
        <v>86</v>
      </c>
      <c r="AP3709" s="1" t="s">
        <v>57</v>
      </c>
      <c r="AQ3709" s="1" t="s">
        <v>25</v>
      </c>
      <c r="AR3709" s="1" t="s">
        <v>30</v>
      </c>
      <c r="AS3709" s="1" t="s">
        <v>23091</v>
      </c>
      <c r="AT3709" s="1" t="s">
        <v>26</v>
      </c>
    </row>
    <row r="3710" spans="1:46" x14ac:dyDescent="0.25">
      <c r="A3710" s="1" t="s">
        <v>20652</v>
      </c>
      <c r="B3710" s="2" t="s">
        <v>23101</v>
      </c>
      <c r="C3710" s="2" t="s">
        <v>23108</v>
      </c>
      <c r="D3710" s="1">
        <v>0</v>
      </c>
      <c r="E3710" s="1">
        <v>1</v>
      </c>
      <c r="F3710" s="1">
        <v>1</v>
      </c>
      <c r="G3710" s="1">
        <v>2</v>
      </c>
      <c r="H3710" s="6">
        <v>0.5</v>
      </c>
      <c r="I3710">
        <v>0</v>
      </c>
      <c r="J3710" s="1">
        <v>46</v>
      </c>
      <c r="K3710" s="1">
        <v>1</v>
      </c>
      <c r="L3710" s="1">
        <v>575</v>
      </c>
      <c r="M3710" s="6">
        <v>0.55000000000000004</v>
      </c>
      <c r="N3710" s="4">
        <v>2400</v>
      </c>
      <c r="O3710" s="4">
        <v>200</v>
      </c>
      <c r="P3710" s="4">
        <v>500</v>
      </c>
      <c r="Q3710" s="3">
        <v>0.3</v>
      </c>
      <c r="R3710" s="1">
        <v>24</v>
      </c>
      <c r="S3710" s="1">
        <v>500</v>
      </c>
      <c r="T3710" s="1">
        <v>54</v>
      </c>
      <c r="U3710" s="1">
        <v>1</v>
      </c>
      <c r="V3710" s="1">
        <v>12</v>
      </c>
      <c r="W3710" s="1">
        <v>0</v>
      </c>
      <c r="X3710" s="1">
        <v>0</v>
      </c>
      <c r="Y3710" s="1">
        <v>0</v>
      </c>
      <c r="Z3710" s="1">
        <v>3</v>
      </c>
      <c r="AA3710" s="1">
        <v>1</v>
      </c>
      <c r="AB3710" s="1">
        <v>0</v>
      </c>
      <c r="AC3710" s="1">
        <v>1391</v>
      </c>
      <c r="AD3710" s="1">
        <v>292</v>
      </c>
      <c r="AE3710" s="1">
        <v>247</v>
      </c>
      <c r="AF3710" s="1">
        <v>311</v>
      </c>
      <c r="AG3710" s="1">
        <v>0</v>
      </c>
      <c r="AH3710" s="1">
        <v>0</v>
      </c>
      <c r="AI3710" s="1">
        <v>2241</v>
      </c>
      <c r="AJ3710" s="1" t="s">
        <v>1504</v>
      </c>
      <c r="AK3710" s="1" t="s">
        <v>10551</v>
      </c>
      <c r="AL3710" s="1" t="s">
        <v>10552</v>
      </c>
      <c r="AM3710" s="1" t="s">
        <v>12</v>
      </c>
      <c r="AN3710" s="1" t="s">
        <v>23098</v>
      </c>
      <c r="AO3710" s="1" t="s">
        <v>86</v>
      </c>
      <c r="AP3710" s="1" t="s">
        <v>57</v>
      </c>
      <c r="AQ3710" s="1" t="s">
        <v>25</v>
      </c>
      <c r="AR3710" s="1" t="s">
        <v>30</v>
      </c>
      <c r="AS3710" s="1" t="s">
        <v>23091</v>
      </c>
      <c r="AT3710" s="1" t="s">
        <v>26</v>
      </c>
    </row>
    <row r="3711" spans="1:46" x14ac:dyDescent="0.25">
      <c r="A3711" s="1" t="s">
        <v>20126</v>
      </c>
      <c r="B3711" s="2" t="s">
        <v>23101</v>
      </c>
      <c r="C3711" s="2" t="s">
        <v>23108</v>
      </c>
      <c r="D3711" s="1">
        <v>0</v>
      </c>
      <c r="E3711" s="1">
        <v>0</v>
      </c>
      <c r="F3711" s="1">
        <v>1</v>
      </c>
      <c r="G3711" s="1">
        <v>1</v>
      </c>
      <c r="H3711" s="6">
        <v>1</v>
      </c>
      <c r="I3711">
        <v>0</v>
      </c>
      <c r="J3711" s="1">
        <v>33</v>
      </c>
      <c r="K3711" s="1">
        <v>1</v>
      </c>
      <c r="L3711" s="1">
        <v>695</v>
      </c>
      <c r="M3711" s="6">
        <v>0.91</v>
      </c>
      <c r="N3711" s="4">
        <v>2500</v>
      </c>
      <c r="O3711" s="4">
        <v>200</v>
      </c>
      <c r="P3711" s="4">
        <v>150</v>
      </c>
      <c r="Q3711" s="3">
        <v>0.28999999999999998</v>
      </c>
      <c r="R3711" s="1">
        <v>24</v>
      </c>
      <c r="S3711" s="1">
        <v>150</v>
      </c>
      <c r="T3711" s="1">
        <v>16</v>
      </c>
      <c r="U3711" s="1">
        <v>1</v>
      </c>
      <c r="V3711" s="1">
        <v>12</v>
      </c>
      <c r="W3711" s="1">
        <v>0</v>
      </c>
      <c r="X3711" s="1">
        <v>0</v>
      </c>
      <c r="Y3711" s="1">
        <v>1</v>
      </c>
      <c r="Z3711" s="1">
        <v>0</v>
      </c>
      <c r="AA3711" s="1">
        <v>1</v>
      </c>
      <c r="AB3711" s="1">
        <v>0</v>
      </c>
      <c r="AC3711" s="1">
        <v>994</v>
      </c>
      <c r="AD3711" s="1">
        <v>0</v>
      </c>
      <c r="AE3711" s="1">
        <v>958</v>
      </c>
      <c r="AF3711" s="1">
        <v>1348</v>
      </c>
      <c r="AG3711" s="1">
        <v>0</v>
      </c>
      <c r="AH3711" s="1">
        <v>900</v>
      </c>
      <c r="AI3711" s="1">
        <v>4200</v>
      </c>
      <c r="AJ3711" s="1" t="s">
        <v>9116</v>
      </c>
      <c r="AK3711" s="1" t="s">
        <v>9117</v>
      </c>
      <c r="AL3711" s="1" t="s">
        <v>9118</v>
      </c>
      <c r="AM3711" s="1" t="s">
        <v>12</v>
      </c>
      <c r="AN3711" s="1" t="s">
        <v>23098</v>
      </c>
      <c r="AO3711" s="1" t="s">
        <v>86</v>
      </c>
      <c r="AP3711" s="1" t="s">
        <v>57</v>
      </c>
      <c r="AQ3711" s="1" t="s">
        <v>25</v>
      </c>
      <c r="AR3711" s="1" t="s">
        <v>19</v>
      </c>
      <c r="AS3711" s="1" t="s">
        <v>23091</v>
      </c>
      <c r="AT3711" s="1" t="s">
        <v>26</v>
      </c>
    </row>
    <row r="3712" spans="1:46" x14ac:dyDescent="0.25">
      <c r="A3712" s="1" t="s">
        <v>21208</v>
      </c>
      <c r="B3712" s="2" t="s">
        <v>23101</v>
      </c>
      <c r="C3712" s="2" t="s">
        <v>23108</v>
      </c>
      <c r="D3712" s="1">
        <v>0</v>
      </c>
      <c r="E3712" s="1">
        <v>0</v>
      </c>
      <c r="F3712" s="1">
        <v>1</v>
      </c>
      <c r="G3712" s="1">
        <v>1</v>
      </c>
      <c r="H3712" s="6">
        <v>1</v>
      </c>
      <c r="I3712">
        <v>0</v>
      </c>
      <c r="J3712" s="1">
        <v>61</v>
      </c>
      <c r="K3712" s="1">
        <v>1</v>
      </c>
      <c r="L3712" s="1">
        <v>809</v>
      </c>
      <c r="M3712" s="6">
        <v>0.17</v>
      </c>
      <c r="N3712" s="4">
        <v>3600</v>
      </c>
      <c r="O3712" s="4">
        <v>300</v>
      </c>
      <c r="P3712" s="4">
        <v>1000</v>
      </c>
      <c r="Q3712" s="3">
        <v>0.25</v>
      </c>
      <c r="R3712" s="1">
        <v>24</v>
      </c>
      <c r="S3712" s="1">
        <v>1000</v>
      </c>
      <c r="T3712" s="1">
        <v>79</v>
      </c>
      <c r="U3712" s="1">
        <v>1</v>
      </c>
      <c r="V3712" s="1">
        <v>12</v>
      </c>
      <c r="W3712" s="1">
        <v>1</v>
      </c>
      <c r="X3712" s="1">
        <v>1</v>
      </c>
      <c r="Y3712" s="1">
        <v>0</v>
      </c>
      <c r="Z3712" s="1">
        <v>2</v>
      </c>
      <c r="AA3712" s="1">
        <v>1</v>
      </c>
      <c r="AB3712" s="1">
        <v>0</v>
      </c>
      <c r="AC3712" s="1">
        <v>0</v>
      </c>
      <c r="AD3712" s="1">
        <v>0</v>
      </c>
      <c r="AE3712" s="1">
        <v>0</v>
      </c>
      <c r="AF3712" s="1">
        <v>0</v>
      </c>
      <c r="AG3712" s="1">
        <v>0</v>
      </c>
      <c r="AH3712" s="1">
        <v>0</v>
      </c>
      <c r="AI3712" s="1">
        <v>0</v>
      </c>
      <c r="AJ3712" s="1" t="s">
        <v>12050</v>
      </c>
      <c r="AK3712" s="1" t="s">
        <v>12051</v>
      </c>
      <c r="AL3712" s="1" t="s">
        <v>12052</v>
      </c>
      <c r="AM3712" s="1" t="s">
        <v>12</v>
      </c>
      <c r="AN3712" s="1" t="s">
        <v>23098</v>
      </c>
      <c r="AO3712" s="1" t="s">
        <v>86</v>
      </c>
      <c r="AP3712" s="1" t="s">
        <v>86</v>
      </c>
      <c r="AQ3712" s="1" t="s">
        <v>14</v>
      </c>
      <c r="AR3712" s="1" t="s">
        <v>30</v>
      </c>
      <c r="AS3712" s="1" t="s">
        <v>23091</v>
      </c>
      <c r="AT3712" s="1" t="s">
        <v>26</v>
      </c>
    </row>
    <row r="3713" spans="1:46" x14ac:dyDescent="0.25">
      <c r="A3713" s="1" t="s">
        <v>17651</v>
      </c>
      <c r="B3713" s="2" t="s">
        <v>23101</v>
      </c>
      <c r="C3713" s="2" t="s">
        <v>23108</v>
      </c>
      <c r="D3713" s="1">
        <v>0</v>
      </c>
      <c r="E3713" s="1">
        <v>1</v>
      </c>
      <c r="F3713" s="1">
        <v>2</v>
      </c>
      <c r="G3713" s="1">
        <v>3</v>
      </c>
      <c r="H3713" s="6">
        <v>0.66666666666666663</v>
      </c>
      <c r="I3713">
        <v>0</v>
      </c>
      <c r="J3713" s="1">
        <v>44</v>
      </c>
      <c r="K3713" s="1">
        <v>1</v>
      </c>
      <c r="L3713" s="1">
        <v>515</v>
      </c>
      <c r="M3713" s="6">
        <v>0.21</v>
      </c>
      <c r="N3713" s="4">
        <v>3300</v>
      </c>
      <c r="O3713" s="4">
        <v>255</v>
      </c>
      <c r="P3713" s="4">
        <v>350</v>
      </c>
      <c r="Q3713" s="3">
        <v>0.27</v>
      </c>
      <c r="R3713" s="1">
        <v>24</v>
      </c>
      <c r="S3713" s="1">
        <v>350</v>
      </c>
      <c r="T3713" s="1">
        <v>36</v>
      </c>
      <c r="U3713" s="1">
        <v>1</v>
      </c>
      <c r="V3713" s="1">
        <v>12</v>
      </c>
      <c r="W3713" s="1">
        <v>1</v>
      </c>
      <c r="X3713" s="1">
        <v>0</v>
      </c>
      <c r="Y3713" s="1">
        <v>1</v>
      </c>
      <c r="Z3713" s="1">
        <v>0</v>
      </c>
      <c r="AA3713" s="1">
        <v>1</v>
      </c>
      <c r="AB3713" s="1">
        <v>0</v>
      </c>
      <c r="AC3713" s="1">
        <v>490</v>
      </c>
      <c r="AD3713" s="1">
        <v>0</v>
      </c>
      <c r="AE3713" s="1">
        <v>0</v>
      </c>
      <c r="AF3713" s="1">
        <v>380</v>
      </c>
      <c r="AG3713" s="1">
        <v>0</v>
      </c>
      <c r="AH3713" s="1">
        <v>0</v>
      </c>
      <c r="AI3713" s="1">
        <v>870</v>
      </c>
      <c r="AJ3713" s="1" t="s">
        <v>2031</v>
      </c>
      <c r="AK3713" s="1" t="s">
        <v>2032</v>
      </c>
      <c r="AL3713" s="1" t="s">
        <v>2033</v>
      </c>
      <c r="AM3713" s="1" t="s">
        <v>12</v>
      </c>
      <c r="AN3713" s="1" t="s">
        <v>23098</v>
      </c>
      <c r="AO3713" s="1" t="s">
        <v>86</v>
      </c>
      <c r="AP3713" s="1" t="s">
        <v>86</v>
      </c>
      <c r="AQ3713" s="1" t="s">
        <v>25</v>
      </c>
      <c r="AR3713" s="1" t="s">
        <v>19</v>
      </c>
      <c r="AS3713" s="1" t="s">
        <v>23091</v>
      </c>
      <c r="AT3713" s="1" t="s">
        <v>26</v>
      </c>
    </row>
    <row r="3714" spans="1:46" x14ac:dyDescent="0.25">
      <c r="A3714" s="1" t="s">
        <v>18320</v>
      </c>
      <c r="B3714" s="2" t="s">
        <v>23101</v>
      </c>
      <c r="C3714" s="2" t="s">
        <v>23108</v>
      </c>
      <c r="D3714" s="1">
        <v>0</v>
      </c>
      <c r="E3714" s="1">
        <v>0</v>
      </c>
      <c r="F3714" s="1">
        <v>1</v>
      </c>
      <c r="G3714" s="1">
        <v>1</v>
      </c>
      <c r="H3714" s="6">
        <v>1</v>
      </c>
      <c r="I3714">
        <v>1</v>
      </c>
      <c r="J3714" s="1">
        <v>39</v>
      </c>
      <c r="K3714" s="1">
        <v>1</v>
      </c>
      <c r="L3714" s="1">
        <v>556</v>
      </c>
      <c r="M3714" s="6">
        <v>0.2</v>
      </c>
      <c r="N3714" s="4">
        <v>3500</v>
      </c>
      <c r="O3714" s="4">
        <v>240</v>
      </c>
      <c r="P3714" s="4">
        <v>900</v>
      </c>
      <c r="Q3714" s="3">
        <v>0.28000000000000003</v>
      </c>
      <c r="R3714" s="1">
        <v>24</v>
      </c>
      <c r="S3714" s="1">
        <v>908</v>
      </c>
      <c r="T3714" s="1">
        <v>87</v>
      </c>
      <c r="U3714" s="1">
        <v>0</v>
      </c>
      <c r="V3714" s="1">
        <v>12</v>
      </c>
      <c r="W3714" s="1">
        <v>0</v>
      </c>
      <c r="X3714" s="1">
        <v>0</v>
      </c>
      <c r="Y3714" s="1">
        <v>0</v>
      </c>
      <c r="Z3714" s="1">
        <v>5</v>
      </c>
      <c r="AA3714" s="1">
        <v>0</v>
      </c>
      <c r="AB3714" s="1">
        <v>1</v>
      </c>
      <c r="AC3714" s="1">
        <v>540</v>
      </c>
      <c r="AD3714" s="1">
        <v>0</v>
      </c>
      <c r="AE3714" s="1">
        <v>0</v>
      </c>
      <c r="AF3714" s="1">
        <v>0</v>
      </c>
      <c r="AG3714" s="1">
        <v>0</v>
      </c>
      <c r="AH3714" s="1">
        <v>150</v>
      </c>
      <c r="AI3714" s="1">
        <v>690</v>
      </c>
      <c r="AJ3714" s="1" t="s">
        <v>4025</v>
      </c>
      <c r="AK3714" s="1" t="s">
        <v>4026</v>
      </c>
      <c r="AL3714" s="1" t="s">
        <v>4027</v>
      </c>
      <c r="AM3714" s="1" t="s">
        <v>16</v>
      </c>
      <c r="AN3714" s="1" t="s">
        <v>23098</v>
      </c>
      <c r="AO3714" s="1" t="s">
        <v>364</v>
      </c>
      <c r="AP3714" s="1" t="s">
        <v>57</v>
      </c>
      <c r="AQ3714" s="1" t="s">
        <v>25</v>
      </c>
      <c r="AR3714" s="1" t="s">
        <v>30</v>
      </c>
      <c r="AS3714" s="1" t="s">
        <v>23090</v>
      </c>
      <c r="AT3714" s="1" t="s">
        <v>101</v>
      </c>
    </row>
    <row r="3715" spans="1:46" x14ac:dyDescent="0.25">
      <c r="A3715" s="1" t="s">
        <v>18328</v>
      </c>
      <c r="B3715" s="2" t="s">
        <v>23101</v>
      </c>
      <c r="C3715" s="2" t="s">
        <v>23108</v>
      </c>
      <c r="D3715" s="1">
        <v>0</v>
      </c>
      <c r="E3715" s="1">
        <v>2</v>
      </c>
      <c r="F3715" s="1">
        <v>2</v>
      </c>
      <c r="G3715" s="1">
        <v>4</v>
      </c>
      <c r="H3715" s="6">
        <v>0.5</v>
      </c>
      <c r="I3715">
        <v>0</v>
      </c>
      <c r="J3715" s="1">
        <v>28</v>
      </c>
      <c r="K3715" s="1">
        <v>1</v>
      </c>
      <c r="L3715" s="1">
        <v>525</v>
      </c>
      <c r="M3715" s="6">
        <v>0.34</v>
      </c>
      <c r="N3715" s="4">
        <v>2400</v>
      </c>
      <c r="O3715" s="4">
        <v>200</v>
      </c>
      <c r="P3715" s="4">
        <v>300</v>
      </c>
      <c r="Q3715" s="3">
        <v>0.35</v>
      </c>
      <c r="R3715" s="1">
        <v>24</v>
      </c>
      <c r="S3715" s="1">
        <v>300</v>
      </c>
      <c r="T3715" s="1">
        <v>33</v>
      </c>
      <c r="U3715" s="1">
        <v>1</v>
      </c>
      <c r="V3715" s="1">
        <v>12</v>
      </c>
      <c r="W3715" s="1">
        <v>1</v>
      </c>
      <c r="X3715" s="1">
        <v>1</v>
      </c>
      <c r="Y3715" s="1">
        <v>1</v>
      </c>
      <c r="Z3715" s="1">
        <v>3</v>
      </c>
      <c r="AA3715" s="1">
        <v>0</v>
      </c>
      <c r="AB3715" s="1">
        <v>0</v>
      </c>
      <c r="AC3715" s="1">
        <v>0</v>
      </c>
      <c r="AD3715" s="1">
        <v>0</v>
      </c>
      <c r="AE3715" s="1">
        <v>0</v>
      </c>
      <c r="AF3715" s="1">
        <v>300</v>
      </c>
      <c r="AG3715" s="1">
        <v>0</v>
      </c>
      <c r="AH3715" s="1">
        <v>600</v>
      </c>
      <c r="AI3715" s="1">
        <v>900</v>
      </c>
      <c r="AJ3715" s="1" t="s">
        <v>4048</v>
      </c>
      <c r="AK3715" s="1" t="s">
        <v>4049</v>
      </c>
      <c r="AL3715" s="1" t="s">
        <v>4050</v>
      </c>
      <c r="AM3715" s="1" t="s">
        <v>12</v>
      </c>
      <c r="AN3715" s="1" t="s">
        <v>23098</v>
      </c>
      <c r="AO3715" s="1" t="s">
        <v>86</v>
      </c>
      <c r="AP3715" s="1" t="s">
        <v>86</v>
      </c>
      <c r="AQ3715" s="1" t="s">
        <v>14</v>
      </c>
      <c r="AR3715" s="1" t="s">
        <v>19</v>
      </c>
      <c r="AS3715" s="1" t="s">
        <v>23090</v>
      </c>
      <c r="AT3715" s="1" t="s">
        <v>26</v>
      </c>
    </row>
    <row r="3716" spans="1:46" x14ac:dyDescent="0.25">
      <c r="A3716" s="1" t="s">
        <v>21225</v>
      </c>
      <c r="B3716" s="2" t="s">
        <v>23101</v>
      </c>
      <c r="C3716" s="2" t="s">
        <v>23108</v>
      </c>
      <c r="D3716" s="1">
        <v>0</v>
      </c>
      <c r="E3716" s="1">
        <v>1</v>
      </c>
      <c r="F3716" s="1">
        <v>1</v>
      </c>
      <c r="G3716" s="1">
        <v>2</v>
      </c>
      <c r="H3716" s="6">
        <v>0.5</v>
      </c>
      <c r="I3716">
        <v>0</v>
      </c>
      <c r="J3716" s="1">
        <v>30</v>
      </c>
      <c r="K3716" s="1">
        <v>1</v>
      </c>
      <c r="L3716" s="1">
        <v>515</v>
      </c>
      <c r="M3716" s="6">
        <v>0.55000000000000004</v>
      </c>
      <c r="N3716" s="4">
        <v>2000</v>
      </c>
      <c r="O3716" s="4">
        <v>180</v>
      </c>
      <c r="P3716" s="4">
        <v>250</v>
      </c>
      <c r="Q3716" s="3">
        <v>0.35</v>
      </c>
      <c r="R3716" s="1">
        <v>12</v>
      </c>
      <c r="S3716" s="1">
        <v>257</v>
      </c>
      <c r="T3716" s="1">
        <v>40</v>
      </c>
      <c r="U3716" s="1">
        <v>1</v>
      </c>
      <c r="V3716" s="1">
        <v>12</v>
      </c>
      <c r="W3716" s="1">
        <v>1</v>
      </c>
      <c r="X3716" s="1">
        <v>1</v>
      </c>
      <c r="Y3716" s="1">
        <v>1</v>
      </c>
      <c r="Z3716" s="1">
        <v>4</v>
      </c>
      <c r="AA3716" s="1">
        <v>0</v>
      </c>
      <c r="AB3716" s="1">
        <v>0</v>
      </c>
      <c r="AC3716" s="1">
        <v>0</v>
      </c>
      <c r="AD3716" s="1">
        <v>0</v>
      </c>
      <c r="AE3716" s="1">
        <v>700</v>
      </c>
      <c r="AF3716" s="1">
        <v>900</v>
      </c>
      <c r="AG3716" s="1">
        <v>42</v>
      </c>
      <c r="AH3716" s="1">
        <v>0</v>
      </c>
      <c r="AI3716" s="1">
        <v>1642</v>
      </c>
      <c r="AJ3716" s="1" t="s">
        <v>12097</v>
      </c>
      <c r="AK3716" s="1" t="s">
        <v>12098</v>
      </c>
      <c r="AL3716" s="1" t="s">
        <v>12099</v>
      </c>
      <c r="AM3716" s="1" t="s">
        <v>12</v>
      </c>
      <c r="AN3716" s="1" t="s">
        <v>23098</v>
      </c>
      <c r="AO3716" s="1" t="s">
        <v>86</v>
      </c>
      <c r="AP3716" s="1" t="s">
        <v>86</v>
      </c>
      <c r="AQ3716" s="1" t="s">
        <v>14</v>
      </c>
      <c r="AR3716" s="1" t="s">
        <v>19</v>
      </c>
      <c r="AS3716" s="1" t="s">
        <v>23090</v>
      </c>
      <c r="AT3716" s="1" t="s">
        <v>26</v>
      </c>
    </row>
    <row r="3717" spans="1:46" x14ac:dyDescent="0.25">
      <c r="A3717" s="1" t="s">
        <v>22408</v>
      </c>
      <c r="B3717" s="2" t="s">
        <v>23101</v>
      </c>
      <c r="C3717" s="2" t="s">
        <v>23108</v>
      </c>
      <c r="D3717" s="1">
        <v>0</v>
      </c>
      <c r="E3717" s="1">
        <v>1</v>
      </c>
      <c r="F3717" s="1">
        <v>1</v>
      </c>
      <c r="G3717" s="1">
        <v>2</v>
      </c>
      <c r="H3717" s="6">
        <v>0.5</v>
      </c>
      <c r="I3717">
        <v>0</v>
      </c>
      <c r="J3717" s="1">
        <v>39</v>
      </c>
      <c r="K3717" s="1">
        <v>0</v>
      </c>
      <c r="L3717" s="1">
        <v>691</v>
      </c>
      <c r="M3717" s="6">
        <v>0.62</v>
      </c>
      <c r="N3717" s="4">
        <v>3800</v>
      </c>
      <c r="O3717" s="4">
        <v>294</v>
      </c>
      <c r="P3717" s="4">
        <v>800</v>
      </c>
      <c r="Q3717" s="3">
        <v>0.28999999999999998</v>
      </c>
      <c r="R3717" s="1">
        <v>24</v>
      </c>
      <c r="S3717" s="1">
        <v>800</v>
      </c>
      <c r="T3717" s="1">
        <v>72</v>
      </c>
      <c r="U3717" s="1">
        <v>1</v>
      </c>
      <c r="V3717" s="1">
        <v>12</v>
      </c>
      <c r="W3717" s="1">
        <v>0</v>
      </c>
      <c r="X3717" s="1">
        <v>0</v>
      </c>
      <c r="Y3717" s="1">
        <v>1</v>
      </c>
      <c r="Z3717" s="1">
        <v>2</v>
      </c>
      <c r="AA3717" s="1">
        <v>0</v>
      </c>
      <c r="AB3717" s="1">
        <v>0</v>
      </c>
      <c r="AC3717" s="1">
        <v>3472</v>
      </c>
      <c r="AD3717" s="1">
        <v>0</v>
      </c>
      <c r="AE3717" s="1">
        <v>0</v>
      </c>
      <c r="AF3717" s="1">
        <v>1706</v>
      </c>
      <c r="AG3717" s="1">
        <v>0</v>
      </c>
      <c r="AH3717" s="1">
        <v>0</v>
      </c>
      <c r="AI3717" s="1">
        <v>5178</v>
      </c>
      <c r="AJ3717" s="1" t="s">
        <v>15250</v>
      </c>
      <c r="AK3717" s="1" t="s">
        <v>15251</v>
      </c>
      <c r="AL3717" s="1" t="s">
        <v>15252</v>
      </c>
      <c r="AM3717" s="1" t="s">
        <v>12</v>
      </c>
      <c r="AN3717" s="1" t="s">
        <v>23097</v>
      </c>
      <c r="AO3717" s="1" t="s">
        <v>86</v>
      </c>
      <c r="AP3717" s="1" t="s">
        <v>57</v>
      </c>
      <c r="AQ3717" s="1" t="s">
        <v>25</v>
      </c>
      <c r="AR3717" s="1" t="s">
        <v>19</v>
      </c>
      <c r="AS3717" s="1" t="s">
        <v>23090</v>
      </c>
      <c r="AT3717" s="1" t="s">
        <v>26</v>
      </c>
    </row>
    <row r="3718" spans="1:46" x14ac:dyDescent="0.25">
      <c r="A3718" s="1" t="s">
        <v>18345</v>
      </c>
      <c r="B3718" s="2" t="s">
        <v>23101</v>
      </c>
      <c r="C3718" s="2" t="s">
        <v>23108</v>
      </c>
      <c r="D3718" s="1">
        <v>0</v>
      </c>
      <c r="E3718" s="1">
        <v>0</v>
      </c>
      <c r="F3718" s="1">
        <v>1</v>
      </c>
      <c r="G3718" s="1">
        <v>1</v>
      </c>
      <c r="H3718" s="6">
        <v>1</v>
      </c>
      <c r="I3718">
        <v>1</v>
      </c>
      <c r="J3718" s="1">
        <v>46</v>
      </c>
      <c r="K3718" s="1">
        <v>1</v>
      </c>
      <c r="L3718" s="1">
        <v>616</v>
      </c>
      <c r="M3718" s="6">
        <v>0.27</v>
      </c>
      <c r="N3718" s="4">
        <v>2800</v>
      </c>
      <c r="O3718" s="4">
        <v>200</v>
      </c>
      <c r="P3718" s="4">
        <v>1000</v>
      </c>
      <c r="Q3718" s="3">
        <v>0.3</v>
      </c>
      <c r="R3718" s="1">
        <v>24</v>
      </c>
      <c r="S3718" s="1">
        <v>1000</v>
      </c>
      <c r="T3718" s="1">
        <v>101</v>
      </c>
      <c r="U3718" s="1">
        <v>1</v>
      </c>
      <c r="V3718" s="1">
        <v>12</v>
      </c>
      <c r="W3718" s="1">
        <v>1</v>
      </c>
      <c r="X3718" s="1">
        <v>1</v>
      </c>
      <c r="Y3718" s="1">
        <v>0</v>
      </c>
      <c r="Z3718" s="1">
        <v>2</v>
      </c>
      <c r="AA3718" s="1">
        <v>1</v>
      </c>
      <c r="AB3718" s="1">
        <v>1</v>
      </c>
      <c r="AC3718" s="1">
        <v>0</v>
      </c>
      <c r="AD3718" s="1">
        <v>0</v>
      </c>
      <c r="AE3718" s="1">
        <v>0</v>
      </c>
      <c r="AF3718" s="1">
        <v>0</v>
      </c>
      <c r="AG3718" s="1">
        <v>0</v>
      </c>
      <c r="AH3718" s="1">
        <v>0</v>
      </c>
      <c r="AI3718" s="1">
        <v>0</v>
      </c>
      <c r="AJ3718" s="1" t="s">
        <v>4097</v>
      </c>
      <c r="AK3718" s="1" t="s">
        <v>4098</v>
      </c>
      <c r="AL3718" s="1" t="s">
        <v>4099</v>
      </c>
      <c r="AM3718" s="1" t="s">
        <v>16</v>
      </c>
      <c r="AN3718" s="1" t="s">
        <v>23098</v>
      </c>
      <c r="AO3718" s="1" t="s">
        <v>86</v>
      </c>
      <c r="AP3718" s="1" t="s">
        <v>86</v>
      </c>
      <c r="AQ3718" s="1" t="s">
        <v>14</v>
      </c>
      <c r="AR3718" s="1" t="s">
        <v>30</v>
      </c>
      <c r="AS3718" s="1" t="s">
        <v>23091</v>
      </c>
      <c r="AT3718" s="1" t="s">
        <v>101</v>
      </c>
    </row>
    <row r="3719" spans="1:46" x14ac:dyDescent="0.25">
      <c r="A3719" s="1" t="s">
        <v>21734</v>
      </c>
      <c r="B3719" s="2" t="s">
        <v>23101</v>
      </c>
      <c r="C3719" s="2" t="s">
        <v>23108</v>
      </c>
      <c r="D3719" s="1">
        <v>0</v>
      </c>
      <c r="E3719" s="1">
        <v>0</v>
      </c>
      <c r="F3719" s="1">
        <v>4</v>
      </c>
      <c r="G3719" s="1">
        <v>4</v>
      </c>
      <c r="H3719" s="6">
        <v>1</v>
      </c>
      <c r="I3719">
        <v>0</v>
      </c>
      <c r="J3719" s="1">
        <v>38</v>
      </c>
      <c r="K3719" s="1">
        <v>0</v>
      </c>
      <c r="L3719" s="1">
        <v>736</v>
      </c>
      <c r="M3719" s="6">
        <v>0.5</v>
      </c>
      <c r="N3719" s="4">
        <v>5800</v>
      </c>
      <c r="O3719" s="4">
        <v>320</v>
      </c>
      <c r="P3719" s="4">
        <v>1300</v>
      </c>
      <c r="Q3719" s="3">
        <v>0.25</v>
      </c>
      <c r="R3719" s="1">
        <v>24</v>
      </c>
      <c r="S3719" s="1">
        <v>1300</v>
      </c>
      <c r="T3719" s="1">
        <v>71</v>
      </c>
      <c r="U3719" s="1">
        <v>0</v>
      </c>
      <c r="V3719" s="1">
        <v>12</v>
      </c>
      <c r="W3719" s="1">
        <v>0</v>
      </c>
      <c r="X3719" s="1">
        <v>0</v>
      </c>
      <c r="Y3719" s="1">
        <v>0</v>
      </c>
      <c r="Z3719" s="1">
        <v>2</v>
      </c>
      <c r="AA3719" s="1">
        <v>0</v>
      </c>
      <c r="AB3719" s="1">
        <v>0</v>
      </c>
      <c r="AC3719" s="1">
        <v>1300</v>
      </c>
      <c r="AD3719" s="1">
        <v>0</v>
      </c>
      <c r="AE3719" s="1">
        <v>1200</v>
      </c>
      <c r="AF3719" s="1">
        <v>0</v>
      </c>
      <c r="AG3719" s="1">
        <v>52</v>
      </c>
      <c r="AH3719" s="1">
        <v>0</v>
      </c>
      <c r="AI3719" s="1">
        <v>2552</v>
      </c>
      <c r="AJ3719" s="1" t="s">
        <v>13456</v>
      </c>
      <c r="AK3719" s="1" t="s">
        <v>13457</v>
      </c>
      <c r="AL3719" s="1" t="s">
        <v>13458</v>
      </c>
      <c r="AM3719" s="1" t="s">
        <v>12</v>
      </c>
      <c r="AN3719" s="1" t="s">
        <v>23097</v>
      </c>
      <c r="AO3719" s="1" t="s">
        <v>364</v>
      </c>
      <c r="AP3719" s="1" t="s">
        <v>57</v>
      </c>
      <c r="AQ3719" s="1" t="s">
        <v>25</v>
      </c>
      <c r="AR3719" s="1" t="s">
        <v>30</v>
      </c>
      <c r="AS3719" s="1" t="s">
        <v>23090</v>
      </c>
      <c r="AT3719" s="1" t="s">
        <v>26</v>
      </c>
    </row>
    <row r="3720" spans="1:46" x14ac:dyDescent="0.25">
      <c r="A3720" s="1" t="s">
        <v>20686</v>
      </c>
      <c r="B3720" s="2" t="s">
        <v>23101</v>
      </c>
      <c r="C3720" s="2" t="s">
        <v>23108</v>
      </c>
      <c r="D3720" s="1">
        <v>0</v>
      </c>
      <c r="E3720" s="1">
        <v>0</v>
      </c>
      <c r="F3720" s="1">
        <v>2</v>
      </c>
      <c r="G3720" s="1">
        <v>2</v>
      </c>
      <c r="H3720" s="6">
        <v>1</v>
      </c>
      <c r="I3720">
        <v>1</v>
      </c>
      <c r="J3720" s="1">
        <v>28</v>
      </c>
      <c r="K3720" s="1">
        <v>1</v>
      </c>
      <c r="L3720" s="1">
        <v>696</v>
      </c>
      <c r="M3720" s="6">
        <v>0.16</v>
      </c>
      <c r="N3720" s="4">
        <v>6576</v>
      </c>
      <c r="O3720" s="4">
        <v>548</v>
      </c>
      <c r="P3720" s="4">
        <v>300</v>
      </c>
      <c r="Q3720" s="3">
        <v>0.15</v>
      </c>
      <c r="R3720" s="1">
        <v>6</v>
      </c>
      <c r="S3720" s="1">
        <v>300</v>
      </c>
      <c r="T3720" s="1">
        <v>33</v>
      </c>
      <c r="U3720" s="1">
        <v>1</v>
      </c>
      <c r="V3720" s="1">
        <v>12</v>
      </c>
      <c r="W3720" s="1">
        <v>1</v>
      </c>
      <c r="X3720" s="1">
        <v>0</v>
      </c>
      <c r="Y3720" s="1">
        <v>1</v>
      </c>
      <c r="Z3720" s="1">
        <v>1</v>
      </c>
      <c r="AA3720" s="1">
        <v>1</v>
      </c>
      <c r="AB3720" s="1">
        <v>1</v>
      </c>
      <c r="AC3720" s="1">
        <v>1000</v>
      </c>
      <c r="AD3720" s="1">
        <v>66</v>
      </c>
      <c r="AE3720" s="1">
        <v>0</v>
      </c>
      <c r="AF3720" s="1">
        <v>0</v>
      </c>
      <c r="AG3720" s="1">
        <v>0</v>
      </c>
      <c r="AH3720" s="1">
        <v>0</v>
      </c>
      <c r="AI3720" s="1">
        <v>1066</v>
      </c>
      <c r="AJ3720" s="1" t="s">
        <v>10646</v>
      </c>
      <c r="AK3720" s="1" t="s">
        <v>10647</v>
      </c>
      <c r="AL3720" s="1" t="s">
        <v>10648</v>
      </c>
      <c r="AM3720" s="1" t="s">
        <v>16</v>
      </c>
      <c r="AN3720" s="1" t="s">
        <v>23098</v>
      </c>
      <c r="AO3720" s="1" t="s">
        <v>86</v>
      </c>
      <c r="AP3720" s="1" t="s">
        <v>86</v>
      </c>
      <c r="AQ3720" s="1" t="s">
        <v>25</v>
      </c>
      <c r="AR3720" s="1" t="s">
        <v>19</v>
      </c>
      <c r="AS3720" s="1" t="s">
        <v>23091</v>
      </c>
      <c r="AT3720" s="1" t="s">
        <v>101</v>
      </c>
    </row>
    <row r="3721" spans="1:46" x14ac:dyDescent="0.25">
      <c r="A3721" s="1" t="s">
        <v>20687</v>
      </c>
      <c r="B3721" s="2" t="s">
        <v>23101</v>
      </c>
      <c r="C3721" s="2" t="s">
        <v>23108</v>
      </c>
      <c r="D3721" s="1">
        <v>0</v>
      </c>
      <c r="E3721" s="1">
        <v>0</v>
      </c>
      <c r="F3721" s="1">
        <v>1</v>
      </c>
      <c r="G3721" s="1">
        <v>1</v>
      </c>
      <c r="H3721" s="6">
        <v>1</v>
      </c>
      <c r="I3721">
        <v>0</v>
      </c>
      <c r="J3721" s="1">
        <v>53</v>
      </c>
      <c r="K3721" s="1">
        <v>0</v>
      </c>
      <c r="L3721" s="1">
        <v>724</v>
      </c>
      <c r="M3721" s="6">
        <v>0.19</v>
      </c>
      <c r="N3721" s="4">
        <v>4800</v>
      </c>
      <c r="O3721" s="4">
        <v>400</v>
      </c>
      <c r="P3721" s="4">
        <v>300</v>
      </c>
      <c r="Q3721" s="3">
        <v>0.35</v>
      </c>
      <c r="R3721" s="1">
        <v>6</v>
      </c>
      <c r="S3721" s="1">
        <v>300</v>
      </c>
      <c r="T3721" s="1">
        <v>28</v>
      </c>
      <c r="U3721" s="1">
        <v>1</v>
      </c>
      <c r="V3721" s="1">
        <v>12</v>
      </c>
      <c r="W3721" s="1">
        <v>1</v>
      </c>
      <c r="X3721" s="1">
        <v>0</v>
      </c>
      <c r="Y3721" s="1">
        <v>0</v>
      </c>
      <c r="Z3721" s="1">
        <v>2</v>
      </c>
      <c r="AA3721" s="1">
        <v>1</v>
      </c>
      <c r="AB3721" s="1">
        <v>0</v>
      </c>
      <c r="AC3721" s="1">
        <v>500</v>
      </c>
      <c r="AD3721" s="1">
        <v>0</v>
      </c>
      <c r="AE3721" s="1">
        <v>0</v>
      </c>
      <c r="AF3721" s="1">
        <v>0</v>
      </c>
      <c r="AG3721" s="1">
        <v>145</v>
      </c>
      <c r="AH3721" s="1">
        <v>0</v>
      </c>
      <c r="AI3721" s="1">
        <v>645</v>
      </c>
      <c r="AJ3721" s="1" t="s">
        <v>10649</v>
      </c>
      <c r="AK3721" s="1" t="s">
        <v>10650</v>
      </c>
      <c r="AL3721" s="1" t="s">
        <v>10651</v>
      </c>
      <c r="AM3721" s="1" t="s">
        <v>12</v>
      </c>
      <c r="AN3721" s="1" t="s">
        <v>23097</v>
      </c>
      <c r="AO3721" s="1" t="s">
        <v>86</v>
      </c>
      <c r="AP3721" s="1" t="s">
        <v>86</v>
      </c>
      <c r="AQ3721" s="1" t="s">
        <v>25</v>
      </c>
      <c r="AR3721" s="1" t="s">
        <v>30</v>
      </c>
      <c r="AS3721" s="1" t="s">
        <v>23091</v>
      </c>
      <c r="AT3721" s="1" t="s">
        <v>26</v>
      </c>
    </row>
    <row r="3722" spans="1:46" x14ac:dyDescent="0.25">
      <c r="A3722" s="1" t="s">
        <v>21846</v>
      </c>
      <c r="B3722" s="2" t="s">
        <v>23101</v>
      </c>
      <c r="C3722" s="2" t="s">
        <v>23108</v>
      </c>
      <c r="D3722" s="1">
        <v>0</v>
      </c>
      <c r="E3722" s="1">
        <v>1</v>
      </c>
      <c r="F3722" s="1">
        <v>2</v>
      </c>
      <c r="G3722" s="1">
        <v>3</v>
      </c>
      <c r="H3722" s="6">
        <v>0.66666666666666663</v>
      </c>
      <c r="I3722">
        <v>0</v>
      </c>
      <c r="J3722" s="1">
        <v>50</v>
      </c>
      <c r="K3722" s="1">
        <v>1</v>
      </c>
      <c r="L3722" s="1">
        <v>494</v>
      </c>
      <c r="M3722" s="6">
        <v>0.06</v>
      </c>
      <c r="N3722" s="4">
        <v>3500</v>
      </c>
      <c r="O3722" s="4">
        <v>285</v>
      </c>
      <c r="P3722" s="4">
        <v>100</v>
      </c>
      <c r="Q3722" s="3">
        <v>0.3</v>
      </c>
      <c r="R3722" s="1">
        <v>6</v>
      </c>
      <c r="S3722" s="1">
        <v>100</v>
      </c>
      <c r="T3722" s="1">
        <v>13</v>
      </c>
      <c r="U3722" s="1">
        <v>1</v>
      </c>
      <c r="V3722" s="1">
        <v>12</v>
      </c>
      <c r="W3722" s="1">
        <v>0</v>
      </c>
      <c r="X3722" s="1">
        <v>0</v>
      </c>
      <c r="Y3722" s="1">
        <v>0</v>
      </c>
      <c r="Z3722" s="1">
        <v>3</v>
      </c>
      <c r="AA3722" s="1">
        <v>1</v>
      </c>
      <c r="AB3722" s="1">
        <v>0</v>
      </c>
      <c r="AC3722" s="1">
        <v>38</v>
      </c>
      <c r="AD3722" s="1">
        <v>0</v>
      </c>
      <c r="AE3722" s="1">
        <v>0</v>
      </c>
      <c r="AF3722" s="1">
        <v>0</v>
      </c>
      <c r="AG3722" s="1">
        <v>0</v>
      </c>
      <c r="AH3722" s="1">
        <v>0</v>
      </c>
      <c r="AI3722" s="1">
        <v>38</v>
      </c>
      <c r="AJ3722" s="1" t="s">
        <v>2143</v>
      </c>
      <c r="AK3722" s="1" t="s">
        <v>13754</v>
      </c>
      <c r="AL3722" s="1" t="s">
        <v>13755</v>
      </c>
      <c r="AM3722" s="1" t="s">
        <v>12</v>
      </c>
      <c r="AN3722" s="1" t="s">
        <v>23098</v>
      </c>
      <c r="AO3722" s="1" t="s">
        <v>86</v>
      </c>
      <c r="AP3722" s="1" t="s">
        <v>57</v>
      </c>
      <c r="AQ3722" s="1" t="s">
        <v>25</v>
      </c>
      <c r="AR3722" s="1" t="s">
        <v>30</v>
      </c>
      <c r="AS3722" s="1" t="s">
        <v>23091</v>
      </c>
      <c r="AT3722" s="1" t="s">
        <v>26</v>
      </c>
    </row>
    <row r="3723" spans="1:46" x14ac:dyDescent="0.25">
      <c r="A3723" s="1" t="s">
        <v>23004</v>
      </c>
      <c r="B3723" s="2" t="s">
        <v>23101</v>
      </c>
      <c r="C3723" s="2" t="s">
        <v>23108</v>
      </c>
      <c r="D3723" s="1">
        <v>0</v>
      </c>
      <c r="E3723" s="1">
        <v>1</v>
      </c>
      <c r="F3723" s="1">
        <v>2</v>
      </c>
      <c r="G3723" s="1">
        <v>3</v>
      </c>
      <c r="H3723" s="6">
        <v>0.66666666666666663</v>
      </c>
      <c r="I3723">
        <v>0</v>
      </c>
      <c r="J3723" s="1">
        <v>39</v>
      </c>
      <c r="K3723" s="1">
        <v>1</v>
      </c>
      <c r="L3723" s="1">
        <v>600</v>
      </c>
      <c r="M3723" s="6">
        <v>0.37</v>
      </c>
      <c r="N3723" s="4">
        <v>5400</v>
      </c>
      <c r="O3723" s="4">
        <v>450</v>
      </c>
      <c r="P3723" s="4">
        <v>1000</v>
      </c>
      <c r="Q3723" s="3">
        <v>0.27</v>
      </c>
      <c r="R3723" s="1">
        <v>24</v>
      </c>
      <c r="S3723" s="1">
        <v>1000</v>
      </c>
      <c r="T3723" s="1">
        <v>81</v>
      </c>
      <c r="U3723" s="1">
        <v>1</v>
      </c>
      <c r="V3723" s="1">
        <v>12</v>
      </c>
      <c r="W3723" s="1">
        <v>0</v>
      </c>
      <c r="X3723" s="1">
        <v>0</v>
      </c>
      <c r="Y3723" s="1">
        <v>0</v>
      </c>
      <c r="Z3723" s="1">
        <v>4</v>
      </c>
      <c r="AA3723" s="1">
        <v>1</v>
      </c>
      <c r="AB3723" s="1">
        <v>0</v>
      </c>
      <c r="AC3723" s="1">
        <v>737</v>
      </c>
      <c r="AD3723" s="1">
        <v>1177</v>
      </c>
      <c r="AE3723" s="1">
        <v>668</v>
      </c>
      <c r="AF3723" s="1">
        <v>0</v>
      </c>
      <c r="AG3723" s="1">
        <v>0</v>
      </c>
      <c r="AH3723" s="1">
        <v>335</v>
      </c>
      <c r="AI3723" s="1">
        <v>2917</v>
      </c>
      <c r="AJ3723" s="1" t="s">
        <v>1200</v>
      </c>
      <c r="AK3723" s="1" t="s">
        <v>16837</v>
      </c>
      <c r="AL3723" s="1" t="s">
        <v>16838</v>
      </c>
      <c r="AM3723" s="1" t="s">
        <v>12</v>
      </c>
      <c r="AN3723" s="1" t="s">
        <v>23098</v>
      </c>
      <c r="AO3723" s="1" t="s">
        <v>86</v>
      </c>
      <c r="AP3723" s="1" t="s">
        <v>57</v>
      </c>
      <c r="AQ3723" s="1" t="s">
        <v>25</v>
      </c>
      <c r="AR3723" s="1" t="s">
        <v>30</v>
      </c>
      <c r="AS3723" s="1" t="s">
        <v>23091</v>
      </c>
      <c r="AT3723" s="1" t="s">
        <v>26</v>
      </c>
    </row>
    <row r="3724" spans="1:46" x14ac:dyDescent="0.25">
      <c r="A3724" s="1" t="s">
        <v>20705</v>
      </c>
      <c r="B3724" s="2" t="s">
        <v>23101</v>
      </c>
      <c r="C3724" s="2" t="s">
        <v>23108</v>
      </c>
      <c r="D3724" s="1">
        <v>0</v>
      </c>
      <c r="E3724" s="1">
        <v>0</v>
      </c>
      <c r="F3724" s="1">
        <v>1</v>
      </c>
      <c r="G3724" s="1">
        <v>1</v>
      </c>
      <c r="H3724" s="6">
        <v>1</v>
      </c>
      <c r="I3724">
        <v>0</v>
      </c>
      <c r="J3724" s="1">
        <v>26</v>
      </c>
      <c r="K3724" s="1">
        <v>1</v>
      </c>
      <c r="L3724" s="1">
        <v>515</v>
      </c>
      <c r="M3724" s="6">
        <v>0.08</v>
      </c>
      <c r="N3724" s="4">
        <v>1200</v>
      </c>
      <c r="O3724" s="4">
        <v>110</v>
      </c>
      <c r="P3724" s="4">
        <v>100</v>
      </c>
      <c r="Q3724" s="3">
        <v>0.27</v>
      </c>
      <c r="R3724" s="1">
        <v>12</v>
      </c>
      <c r="S3724" s="1">
        <v>100</v>
      </c>
      <c r="T3724" s="1">
        <v>9</v>
      </c>
      <c r="U3724" s="1">
        <v>1</v>
      </c>
      <c r="V3724" s="1">
        <v>12</v>
      </c>
      <c r="W3724" s="1">
        <v>1</v>
      </c>
      <c r="X3724" s="1">
        <v>1</v>
      </c>
      <c r="Y3724" s="1">
        <v>1</v>
      </c>
      <c r="Z3724" s="1">
        <v>3</v>
      </c>
      <c r="AA3724" s="1">
        <v>0</v>
      </c>
      <c r="AB3724" s="1">
        <v>0</v>
      </c>
      <c r="AC3724" s="1">
        <v>0</v>
      </c>
      <c r="AD3724" s="1">
        <v>0</v>
      </c>
      <c r="AE3724" s="1">
        <v>0</v>
      </c>
      <c r="AF3724" s="1">
        <v>0</v>
      </c>
      <c r="AG3724" s="1">
        <v>0</v>
      </c>
      <c r="AH3724" s="1">
        <v>0</v>
      </c>
      <c r="AI3724" s="1">
        <v>0</v>
      </c>
      <c r="AJ3724" s="1" t="s">
        <v>10698</v>
      </c>
      <c r="AK3724" s="1" t="s">
        <v>10699</v>
      </c>
      <c r="AL3724" s="1" t="s">
        <v>10700</v>
      </c>
      <c r="AM3724" s="1" t="s">
        <v>12</v>
      </c>
      <c r="AN3724" s="1" t="s">
        <v>23098</v>
      </c>
      <c r="AO3724" s="1" t="s">
        <v>86</v>
      </c>
      <c r="AP3724" s="1" t="s">
        <v>86</v>
      </c>
      <c r="AQ3724" s="1" t="s">
        <v>14</v>
      </c>
      <c r="AR3724" s="1" t="s">
        <v>19</v>
      </c>
      <c r="AS3724" s="1" t="s">
        <v>23090</v>
      </c>
      <c r="AT3724" s="1" t="s">
        <v>26</v>
      </c>
    </row>
    <row r="3725" spans="1:46" x14ac:dyDescent="0.25">
      <c r="A3725" s="1" t="s">
        <v>18365</v>
      </c>
      <c r="B3725" s="2" t="s">
        <v>23101</v>
      </c>
      <c r="C3725" s="2" t="s">
        <v>23108</v>
      </c>
      <c r="D3725" s="1">
        <v>0</v>
      </c>
      <c r="E3725" s="1">
        <v>0</v>
      </c>
      <c r="F3725" s="1">
        <v>1</v>
      </c>
      <c r="G3725" s="1">
        <v>1</v>
      </c>
      <c r="H3725" s="6">
        <v>1</v>
      </c>
      <c r="I3725">
        <v>0</v>
      </c>
      <c r="J3725" s="1">
        <v>51</v>
      </c>
      <c r="K3725" s="1">
        <v>0</v>
      </c>
      <c r="L3725" s="1">
        <v>616</v>
      </c>
      <c r="M3725" s="6">
        <v>0.16</v>
      </c>
      <c r="N3725" s="4">
        <v>3300</v>
      </c>
      <c r="O3725" s="4">
        <v>280</v>
      </c>
      <c r="P3725" s="4">
        <v>500</v>
      </c>
      <c r="Q3725" s="3">
        <v>0.28000000000000003</v>
      </c>
      <c r="R3725" s="1">
        <v>24</v>
      </c>
      <c r="S3725" s="1">
        <v>500</v>
      </c>
      <c r="T3725" s="1">
        <v>45</v>
      </c>
      <c r="U3725" s="1">
        <v>1</v>
      </c>
      <c r="V3725" s="1">
        <v>12</v>
      </c>
      <c r="W3725" s="1">
        <v>0</v>
      </c>
      <c r="X3725" s="1">
        <v>1</v>
      </c>
      <c r="Y3725" s="1">
        <v>0</v>
      </c>
      <c r="Z3725" s="1">
        <v>3</v>
      </c>
      <c r="AA3725" s="1">
        <v>1</v>
      </c>
      <c r="AB3725" s="1">
        <v>0</v>
      </c>
      <c r="AC3725" s="1">
        <v>0</v>
      </c>
      <c r="AD3725" s="1">
        <v>0</v>
      </c>
      <c r="AE3725" s="1">
        <v>0</v>
      </c>
      <c r="AF3725" s="1">
        <v>295</v>
      </c>
      <c r="AG3725" s="1">
        <v>114</v>
      </c>
      <c r="AH3725" s="1">
        <v>0</v>
      </c>
      <c r="AI3725" s="1">
        <v>409</v>
      </c>
      <c r="AJ3725" s="1" t="s">
        <v>4155</v>
      </c>
      <c r="AK3725" s="1" t="s">
        <v>4156</v>
      </c>
      <c r="AL3725" s="1" t="s">
        <v>4157</v>
      </c>
      <c r="AM3725" s="1" t="s">
        <v>12</v>
      </c>
      <c r="AN3725" s="1" t="s">
        <v>23097</v>
      </c>
      <c r="AO3725" s="1" t="s">
        <v>86</v>
      </c>
      <c r="AP3725" s="1" t="s">
        <v>57</v>
      </c>
      <c r="AQ3725" s="1" t="s">
        <v>14</v>
      </c>
      <c r="AR3725" s="1" t="s">
        <v>30</v>
      </c>
      <c r="AS3725" s="1" t="s">
        <v>23091</v>
      </c>
      <c r="AT3725" s="1" t="s">
        <v>26</v>
      </c>
    </row>
    <row r="3726" spans="1:46" x14ac:dyDescent="0.25">
      <c r="A3726" s="1" t="s">
        <v>18239</v>
      </c>
      <c r="B3726" s="2" t="s">
        <v>23101</v>
      </c>
      <c r="C3726" s="2" t="s">
        <v>23108</v>
      </c>
      <c r="D3726" s="1">
        <v>0</v>
      </c>
      <c r="E3726" s="1">
        <v>0</v>
      </c>
      <c r="F3726" s="1">
        <v>1</v>
      </c>
      <c r="G3726" s="1">
        <v>1</v>
      </c>
      <c r="H3726" s="6">
        <v>1</v>
      </c>
      <c r="I3726">
        <v>1</v>
      </c>
      <c r="J3726" s="1">
        <v>24</v>
      </c>
      <c r="K3726" s="1">
        <v>1</v>
      </c>
      <c r="L3726" s="1">
        <v>600</v>
      </c>
      <c r="M3726" s="6">
        <v>0.89</v>
      </c>
      <c r="N3726" s="4">
        <v>2100</v>
      </c>
      <c r="O3726" s="4">
        <v>160</v>
      </c>
      <c r="P3726" s="4">
        <v>300</v>
      </c>
      <c r="Q3726" s="3">
        <v>0.35</v>
      </c>
      <c r="R3726" s="1">
        <v>24</v>
      </c>
      <c r="S3726" s="1">
        <v>300</v>
      </c>
      <c r="T3726" s="1">
        <v>33</v>
      </c>
      <c r="U3726" s="1">
        <v>1</v>
      </c>
      <c r="V3726" s="1">
        <v>12</v>
      </c>
      <c r="W3726" s="1">
        <v>0</v>
      </c>
      <c r="X3726" s="1">
        <v>0</v>
      </c>
      <c r="Y3726" s="1">
        <v>1</v>
      </c>
      <c r="Z3726" s="1">
        <v>1</v>
      </c>
      <c r="AA3726" s="1">
        <v>1</v>
      </c>
      <c r="AB3726" s="1">
        <v>1</v>
      </c>
      <c r="AC3726" s="1">
        <v>0</v>
      </c>
      <c r="AD3726" s="1">
        <v>0</v>
      </c>
      <c r="AE3726" s="1">
        <v>0</v>
      </c>
      <c r="AF3726" s="1">
        <v>1700</v>
      </c>
      <c r="AG3726" s="1">
        <v>0</v>
      </c>
      <c r="AH3726" s="1">
        <v>600</v>
      </c>
      <c r="AI3726" s="1">
        <v>2300</v>
      </c>
      <c r="AJ3726" s="1" t="s">
        <v>3789</v>
      </c>
      <c r="AK3726" s="1" t="s">
        <v>3790</v>
      </c>
      <c r="AL3726" s="1" t="s">
        <v>3791</v>
      </c>
      <c r="AM3726" s="1" t="s">
        <v>16</v>
      </c>
      <c r="AN3726" s="1" t="s">
        <v>23098</v>
      </c>
      <c r="AO3726" s="1" t="s">
        <v>86</v>
      </c>
      <c r="AP3726" s="1" t="s">
        <v>57</v>
      </c>
      <c r="AQ3726" s="1" t="s">
        <v>25</v>
      </c>
      <c r="AR3726" s="1" t="s">
        <v>19</v>
      </c>
      <c r="AS3726" s="1" t="s">
        <v>23091</v>
      </c>
      <c r="AT3726" s="1" t="s">
        <v>101</v>
      </c>
    </row>
    <row r="3727" spans="1:46" x14ac:dyDescent="0.25">
      <c r="A3727" s="1" t="s">
        <v>18377</v>
      </c>
      <c r="B3727" s="2" t="s">
        <v>23101</v>
      </c>
      <c r="C3727" s="2" t="s">
        <v>23109</v>
      </c>
      <c r="D3727" s="1">
        <v>0</v>
      </c>
      <c r="E3727" s="1">
        <v>0</v>
      </c>
      <c r="F3727" s="1">
        <v>1</v>
      </c>
      <c r="G3727" s="1">
        <v>1</v>
      </c>
      <c r="H3727" s="6">
        <v>1</v>
      </c>
      <c r="I3727">
        <v>1</v>
      </c>
      <c r="J3727" s="1">
        <v>26</v>
      </c>
      <c r="K3727" s="1">
        <v>1</v>
      </c>
      <c r="L3727" s="1">
        <v>515</v>
      </c>
      <c r="M3727" s="6">
        <v>0.48</v>
      </c>
      <c r="N3727" s="4">
        <v>2200</v>
      </c>
      <c r="O3727" s="4">
        <v>150</v>
      </c>
      <c r="P3727" s="4">
        <v>500</v>
      </c>
      <c r="Q3727" s="3">
        <v>0.25</v>
      </c>
      <c r="R3727" s="1">
        <v>24</v>
      </c>
      <c r="S3727" s="1">
        <v>500</v>
      </c>
      <c r="T3727" s="1">
        <v>36</v>
      </c>
      <c r="U3727" s="1">
        <v>1</v>
      </c>
      <c r="V3727" s="1">
        <v>12</v>
      </c>
      <c r="W3727" s="1">
        <v>1</v>
      </c>
      <c r="X3727" s="1">
        <v>0</v>
      </c>
      <c r="Y3727" s="1">
        <v>1</v>
      </c>
      <c r="Z3727" s="1">
        <v>3</v>
      </c>
      <c r="AA3727" s="1">
        <v>0</v>
      </c>
      <c r="AB3727" s="1">
        <v>1</v>
      </c>
      <c r="AC3727" s="1">
        <v>1363</v>
      </c>
      <c r="AD3727" s="1">
        <v>0</v>
      </c>
      <c r="AE3727" s="1">
        <v>0</v>
      </c>
      <c r="AF3727" s="1">
        <v>0</v>
      </c>
      <c r="AG3727" s="1">
        <v>0</v>
      </c>
      <c r="AH3727" s="1">
        <v>0</v>
      </c>
      <c r="AI3727" s="1">
        <v>1363</v>
      </c>
      <c r="AJ3727" s="1" t="s">
        <v>4191</v>
      </c>
      <c r="AK3727" s="1" t="s">
        <v>4192</v>
      </c>
      <c r="AL3727" s="1" t="s">
        <v>4193</v>
      </c>
      <c r="AM3727" s="1" t="s">
        <v>16</v>
      </c>
      <c r="AN3727" s="1" t="s">
        <v>23098</v>
      </c>
      <c r="AO3727" s="1" t="s">
        <v>86</v>
      </c>
      <c r="AP3727" s="1" t="s">
        <v>86</v>
      </c>
      <c r="AQ3727" s="1" t="s">
        <v>25</v>
      </c>
      <c r="AR3727" s="1" t="s">
        <v>19</v>
      </c>
      <c r="AS3727" s="1" t="s">
        <v>23090</v>
      </c>
      <c r="AT3727" s="1" t="s">
        <v>101</v>
      </c>
    </row>
    <row r="3728" spans="1:46" x14ac:dyDescent="0.25">
      <c r="A3728" s="1" t="s">
        <v>20194</v>
      </c>
      <c r="B3728" s="2" t="s">
        <v>23101</v>
      </c>
      <c r="C3728" s="2" t="s">
        <v>23109</v>
      </c>
      <c r="D3728" s="1">
        <v>0</v>
      </c>
      <c r="E3728" s="1">
        <v>2</v>
      </c>
      <c r="F3728" s="1">
        <v>1</v>
      </c>
      <c r="G3728" s="1">
        <v>3</v>
      </c>
      <c r="H3728" s="6">
        <v>0.33333333333333331</v>
      </c>
      <c r="I3728">
        <v>0</v>
      </c>
      <c r="J3728" s="1">
        <v>41</v>
      </c>
      <c r="K3728" s="1">
        <v>1</v>
      </c>
      <c r="L3728" s="1">
        <v>514</v>
      </c>
      <c r="M3728" s="6">
        <v>0.06</v>
      </c>
      <c r="N3728" s="4">
        <v>4000</v>
      </c>
      <c r="O3728" s="4">
        <v>270</v>
      </c>
      <c r="P3728" s="4">
        <v>200</v>
      </c>
      <c r="Q3728" s="3">
        <v>0.3</v>
      </c>
      <c r="R3728" s="1">
        <v>18</v>
      </c>
      <c r="S3728" s="1">
        <v>200</v>
      </c>
      <c r="T3728" s="1">
        <v>19</v>
      </c>
      <c r="U3728" s="1">
        <v>1</v>
      </c>
      <c r="V3728" s="1">
        <v>12</v>
      </c>
      <c r="W3728" s="1">
        <v>0</v>
      </c>
      <c r="X3728" s="1">
        <v>0</v>
      </c>
      <c r="Y3728" s="1">
        <v>0</v>
      </c>
      <c r="Z3728" s="1">
        <v>4</v>
      </c>
      <c r="AA3728" s="1">
        <v>1</v>
      </c>
      <c r="AB3728" s="1">
        <v>0</v>
      </c>
      <c r="AC3728" s="1">
        <v>0</v>
      </c>
      <c r="AD3728" s="1">
        <v>0</v>
      </c>
      <c r="AE3728" s="1">
        <v>0</v>
      </c>
      <c r="AF3728" s="1">
        <v>97</v>
      </c>
      <c r="AG3728" s="1">
        <v>0</v>
      </c>
      <c r="AH3728" s="1">
        <v>0</v>
      </c>
      <c r="AI3728" s="1">
        <v>97</v>
      </c>
      <c r="AJ3728" s="1" t="s">
        <v>494</v>
      </c>
      <c r="AK3728" s="1" t="s">
        <v>9301</v>
      </c>
      <c r="AL3728" s="1" t="s">
        <v>9302</v>
      </c>
      <c r="AM3728" s="1" t="s">
        <v>12</v>
      </c>
      <c r="AN3728" s="1" t="s">
        <v>23098</v>
      </c>
      <c r="AO3728" s="1" t="s">
        <v>86</v>
      </c>
      <c r="AP3728" s="1" t="s">
        <v>57</v>
      </c>
      <c r="AQ3728" s="1" t="s">
        <v>25</v>
      </c>
      <c r="AR3728" s="1" t="s">
        <v>30</v>
      </c>
      <c r="AS3728" s="1" t="s">
        <v>23091</v>
      </c>
      <c r="AT3728" s="1" t="s">
        <v>26</v>
      </c>
    </row>
    <row r="3729" spans="1:46" x14ac:dyDescent="0.25">
      <c r="A3729" s="1" t="s">
        <v>17729</v>
      </c>
      <c r="B3729" s="2" t="s">
        <v>23101</v>
      </c>
      <c r="C3729" s="2" t="s">
        <v>23109</v>
      </c>
      <c r="D3729" s="1">
        <v>0</v>
      </c>
      <c r="E3729" s="1">
        <v>0</v>
      </c>
      <c r="F3729" s="1">
        <v>2</v>
      </c>
      <c r="G3729" s="1">
        <v>2</v>
      </c>
      <c r="H3729" s="6">
        <v>1</v>
      </c>
      <c r="I3729">
        <v>1</v>
      </c>
      <c r="J3729" s="1">
        <v>34</v>
      </c>
      <c r="K3729" s="1">
        <v>0</v>
      </c>
      <c r="L3729" s="1">
        <v>600</v>
      </c>
      <c r="M3729" s="6">
        <v>0.54</v>
      </c>
      <c r="N3729" s="4">
        <v>2400</v>
      </c>
      <c r="O3729" s="4">
        <v>200</v>
      </c>
      <c r="P3729" s="4">
        <v>200</v>
      </c>
      <c r="Q3729" s="3">
        <v>0.3</v>
      </c>
      <c r="R3729" s="1">
        <v>24</v>
      </c>
      <c r="S3729" s="1">
        <v>200</v>
      </c>
      <c r="T3729" s="1">
        <v>22</v>
      </c>
      <c r="U3729" s="1">
        <v>1</v>
      </c>
      <c r="V3729" s="1">
        <v>12</v>
      </c>
      <c r="W3729" s="1">
        <v>0</v>
      </c>
      <c r="X3729" s="1">
        <v>0</v>
      </c>
      <c r="Y3729" s="1">
        <v>1</v>
      </c>
      <c r="Z3729" s="1">
        <v>5</v>
      </c>
      <c r="AA3729" s="1">
        <v>0</v>
      </c>
      <c r="AB3729" s="1">
        <v>1</v>
      </c>
      <c r="AC3729" s="1">
        <v>0</v>
      </c>
      <c r="AD3729" s="1">
        <v>0</v>
      </c>
      <c r="AE3729" s="1">
        <v>0</v>
      </c>
      <c r="AF3729" s="1">
        <v>816</v>
      </c>
      <c r="AG3729" s="1">
        <v>27</v>
      </c>
      <c r="AH3729" s="1">
        <v>900</v>
      </c>
      <c r="AI3729" s="1">
        <v>1743</v>
      </c>
      <c r="AJ3729" s="1" t="s">
        <v>2263</v>
      </c>
      <c r="AK3729" s="1" t="s">
        <v>2264</v>
      </c>
      <c r="AL3729" s="1" t="s">
        <v>2265</v>
      </c>
      <c r="AM3729" s="1" t="s">
        <v>16</v>
      </c>
      <c r="AN3729" s="1" t="s">
        <v>23097</v>
      </c>
      <c r="AO3729" s="1" t="s">
        <v>86</v>
      </c>
      <c r="AP3729" s="1" t="s">
        <v>57</v>
      </c>
      <c r="AQ3729" s="1" t="s">
        <v>25</v>
      </c>
      <c r="AR3729" s="1" t="s">
        <v>19</v>
      </c>
      <c r="AS3729" s="1" t="s">
        <v>23090</v>
      </c>
      <c r="AT3729" s="1" t="s">
        <v>101</v>
      </c>
    </row>
    <row r="3730" spans="1:46" x14ac:dyDescent="0.25">
      <c r="A3730" s="1" t="s">
        <v>17732</v>
      </c>
      <c r="B3730" s="2" t="s">
        <v>23101</v>
      </c>
      <c r="C3730" s="2" t="s">
        <v>23109</v>
      </c>
      <c r="D3730" s="1">
        <v>0</v>
      </c>
      <c r="E3730" s="1">
        <v>0</v>
      </c>
      <c r="F3730" s="1">
        <v>1</v>
      </c>
      <c r="G3730" s="1">
        <v>1</v>
      </c>
      <c r="H3730" s="6">
        <v>1</v>
      </c>
      <c r="I3730">
        <v>0</v>
      </c>
      <c r="J3730" s="1">
        <v>25</v>
      </c>
      <c r="K3730" s="1">
        <v>1</v>
      </c>
      <c r="L3730" s="1">
        <v>600</v>
      </c>
      <c r="M3730" s="6">
        <v>7.0000000000000007E-2</v>
      </c>
      <c r="N3730" s="4">
        <v>2000</v>
      </c>
      <c r="O3730" s="4">
        <v>150</v>
      </c>
      <c r="P3730" s="4">
        <v>200</v>
      </c>
      <c r="Q3730" s="3">
        <v>0.35</v>
      </c>
      <c r="R3730" s="1">
        <v>24</v>
      </c>
      <c r="S3730" s="1">
        <v>200</v>
      </c>
      <c r="T3730" s="1">
        <v>17</v>
      </c>
      <c r="U3730" s="1">
        <v>1</v>
      </c>
      <c r="V3730" s="1">
        <v>12</v>
      </c>
      <c r="W3730" s="1">
        <v>0</v>
      </c>
      <c r="X3730" s="1">
        <v>0</v>
      </c>
      <c r="Y3730" s="1">
        <v>1</v>
      </c>
      <c r="Z3730" s="1">
        <v>3</v>
      </c>
      <c r="AA3730" s="1">
        <v>0</v>
      </c>
      <c r="AB3730" s="1">
        <v>0</v>
      </c>
      <c r="AC3730" s="1">
        <v>0</v>
      </c>
      <c r="AD3730" s="1">
        <v>0</v>
      </c>
      <c r="AE3730" s="1">
        <v>0</v>
      </c>
      <c r="AF3730" s="1">
        <v>0</v>
      </c>
      <c r="AG3730" s="1">
        <v>0</v>
      </c>
      <c r="AH3730" s="1">
        <v>0</v>
      </c>
      <c r="AI3730" s="1">
        <v>0</v>
      </c>
      <c r="AJ3730" s="1" t="s">
        <v>2270</v>
      </c>
      <c r="AK3730" s="1" t="s">
        <v>2271</v>
      </c>
      <c r="AL3730" s="1" t="s">
        <v>2272</v>
      </c>
      <c r="AM3730" s="1" t="s">
        <v>12</v>
      </c>
      <c r="AN3730" s="1" t="s">
        <v>23098</v>
      </c>
      <c r="AO3730" s="1" t="s">
        <v>86</v>
      </c>
      <c r="AP3730" s="1" t="s">
        <v>57</v>
      </c>
      <c r="AQ3730" s="1" t="s">
        <v>25</v>
      </c>
      <c r="AR3730" s="1" t="s">
        <v>19</v>
      </c>
      <c r="AS3730" s="1" t="s">
        <v>23090</v>
      </c>
      <c r="AT3730" s="1" t="s">
        <v>26</v>
      </c>
    </row>
    <row r="3731" spans="1:46" x14ac:dyDescent="0.25">
      <c r="A3731" s="1" t="s">
        <v>19623</v>
      </c>
      <c r="B3731" s="2" t="s">
        <v>23101</v>
      </c>
      <c r="C3731" s="2" t="s">
        <v>23109</v>
      </c>
      <c r="D3731" s="1">
        <v>0</v>
      </c>
      <c r="E3731" s="1">
        <v>1</v>
      </c>
      <c r="F3731" s="1">
        <v>1</v>
      </c>
      <c r="G3731" s="1">
        <v>2</v>
      </c>
      <c r="H3731" s="6">
        <v>0.5</v>
      </c>
      <c r="I3731">
        <v>0</v>
      </c>
      <c r="J3731" s="1">
        <v>29</v>
      </c>
      <c r="K3731" s="1">
        <v>1</v>
      </c>
      <c r="L3731" s="1">
        <v>600</v>
      </c>
      <c r="M3731" s="6">
        <v>0.03</v>
      </c>
      <c r="N3731" s="4">
        <v>1800</v>
      </c>
      <c r="O3731" s="4">
        <v>150</v>
      </c>
      <c r="P3731" s="4">
        <v>100</v>
      </c>
      <c r="Q3731" s="3">
        <v>0.35</v>
      </c>
      <c r="R3731" s="1">
        <v>24</v>
      </c>
      <c r="S3731" s="1">
        <v>100</v>
      </c>
      <c r="T3731" s="1">
        <v>13</v>
      </c>
      <c r="U3731" s="1">
        <v>1</v>
      </c>
      <c r="V3731" s="1">
        <v>12</v>
      </c>
      <c r="W3731" s="1">
        <v>1</v>
      </c>
      <c r="X3731" s="1">
        <v>0</v>
      </c>
      <c r="Y3731" s="1">
        <v>1</v>
      </c>
      <c r="Z3731" s="1">
        <v>3</v>
      </c>
      <c r="AA3731" s="1">
        <v>0</v>
      </c>
      <c r="AB3731" s="1">
        <v>0</v>
      </c>
      <c r="AC3731" s="1">
        <v>0</v>
      </c>
      <c r="AD3731" s="1">
        <v>0</v>
      </c>
      <c r="AE3731" s="1">
        <v>0</v>
      </c>
      <c r="AF3731" s="1">
        <v>0</v>
      </c>
      <c r="AG3731" s="1">
        <v>0</v>
      </c>
      <c r="AH3731" s="1">
        <v>0</v>
      </c>
      <c r="AI3731" s="1">
        <v>0</v>
      </c>
      <c r="AJ3731" s="1" t="s">
        <v>7724</v>
      </c>
      <c r="AK3731" s="1" t="s">
        <v>7725</v>
      </c>
      <c r="AL3731" s="1" t="s">
        <v>7726</v>
      </c>
      <c r="AM3731" s="1" t="s">
        <v>12</v>
      </c>
      <c r="AN3731" s="1" t="s">
        <v>23098</v>
      </c>
      <c r="AO3731" s="1" t="s">
        <v>86</v>
      </c>
      <c r="AP3731" s="1" t="s">
        <v>86</v>
      </c>
      <c r="AQ3731" s="1" t="s">
        <v>25</v>
      </c>
      <c r="AR3731" s="1" t="s">
        <v>19</v>
      </c>
      <c r="AS3731" s="1" t="s">
        <v>23090</v>
      </c>
      <c r="AT3731" s="1" t="s">
        <v>26</v>
      </c>
    </row>
    <row r="3732" spans="1:46" x14ac:dyDescent="0.25">
      <c r="A3732" s="1" t="s">
        <v>21749</v>
      </c>
      <c r="B3732" s="2" t="s">
        <v>23101</v>
      </c>
      <c r="C3732" s="2" t="s">
        <v>23109</v>
      </c>
      <c r="D3732" s="1">
        <v>0</v>
      </c>
      <c r="E3732" s="1">
        <v>0</v>
      </c>
      <c r="F3732" s="1">
        <v>1</v>
      </c>
      <c r="G3732" s="1">
        <v>1</v>
      </c>
      <c r="H3732" s="6">
        <v>1</v>
      </c>
      <c r="I3732">
        <v>0</v>
      </c>
      <c r="J3732" s="1">
        <v>47</v>
      </c>
      <c r="K3732" s="1">
        <v>1</v>
      </c>
      <c r="L3732" s="1">
        <v>603</v>
      </c>
      <c r="M3732" s="6">
        <v>0.12</v>
      </c>
      <c r="N3732" s="4">
        <v>4000</v>
      </c>
      <c r="O3732" s="4">
        <v>330</v>
      </c>
      <c r="P3732" s="4">
        <v>300</v>
      </c>
      <c r="Q3732" s="3">
        <v>0.35</v>
      </c>
      <c r="R3732" s="1">
        <v>24</v>
      </c>
      <c r="S3732" s="1">
        <v>300</v>
      </c>
      <c r="T3732" s="1">
        <v>36</v>
      </c>
      <c r="U3732" s="1">
        <v>1</v>
      </c>
      <c r="V3732" s="1">
        <v>12</v>
      </c>
      <c r="W3732" s="1">
        <v>0</v>
      </c>
      <c r="X3732" s="1">
        <v>1</v>
      </c>
      <c r="Y3732" s="1">
        <v>1</v>
      </c>
      <c r="Z3732" s="1">
        <v>0</v>
      </c>
      <c r="AA3732" s="1">
        <v>1</v>
      </c>
      <c r="AB3732" s="1">
        <v>0</v>
      </c>
      <c r="AC3732" s="1">
        <v>0</v>
      </c>
      <c r="AD3732" s="1">
        <v>0</v>
      </c>
      <c r="AE3732" s="1">
        <v>0</v>
      </c>
      <c r="AF3732" s="1">
        <v>0</v>
      </c>
      <c r="AG3732" s="1">
        <v>0</v>
      </c>
      <c r="AH3732" s="1">
        <v>400</v>
      </c>
      <c r="AI3732" s="1">
        <v>400</v>
      </c>
      <c r="AJ3732" s="1" t="s">
        <v>13495</v>
      </c>
      <c r="AK3732" s="1" t="s">
        <v>13496</v>
      </c>
      <c r="AL3732" s="1" t="s">
        <v>13497</v>
      </c>
      <c r="AM3732" s="1" t="s">
        <v>12</v>
      </c>
      <c r="AN3732" s="1" t="s">
        <v>23098</v>
      </c>
      <c r="AO3732" s="1" t="s">
        <v>86</v>
      </c>
      <c r="AP3732" s="1" t="s">
        <v>57</v>
      </c>
      <c r="AQ3732" s="1" t="s">
        <v>14</v>
      </c>
      <c r="AR3732" s="1" t="s">
        <v>19</v>
      </c>
      <c r="AS3732" s="1" t="s">
        <v>23091</v>
      </c>
      <c r="AT3732" s="1" t="s">
        <v>26</v>
      </c>
    </row>
    <row r="3733" spans="1:46" x14ac:dyDescent="0.25">
      <c r="A3733" s="1" t="s">
        <v>23050</v>
      </c>
      <c r="B3733" s="2" t="s">
        <v>23101</v>
      </c>
      <c r="C3733" s="2" t="s">
        <v>23109</v>
      </c>
      <c r="D3733" s="1">
        <v>0</v>
      </c>
      <c r="E3733" s="1">
        <v>0</v>
      </c>
      <c r="F3733" s="1">
        <v>1</v>
      </c>
      <c r="G3733" s="1">
        <v>1</v>
      </c>
      <c r="H3733" s="6">
        <v>1</v>
      </c>
      <c r="I3733">
        <v>0</v>
      </c>
      <c r="J3733" s="1">
        <v>27</v>
      </c>
      <c r="K3733" s="1">
        <v>1</v>
      </c>
      <c r="L3733" s="1">
        <v>652</v>
      </c>
      <c r="M3733" s="6">
        <v>0.24</v>
      </c>
      <c r="N3733" s="4">
        <v>3000</v>
      </c>
      <c r="O3733" s="4">
        <v>250</v>
      </c>
      <c r="P3733" s="4">
        <v>200</v>
      </c>
      <c r="Q3733" s="3">
        <v>0.35</v>
      </c>
      <c r="R3733" s="1">
        <v>12</v>
      </c>
      <c r="S3733" s="1">
        <v>200</v>
      </c>
      <c r="T3733" s="1">
        <v>25</v>
      </c>
      <c r="U3733" s="1">
        <v>1</v>
      </c>
      <c r="V3733" s="1">
        <v>12</v>
      </c>
      <c r="W3733" s="1">
        <v>1</v>
      </c>
      <c r="X3733" s="1">
        <v>1</v>
      </c>
      <c r="Y3733" s="1">
        <v>1</v>
      </c>
      <c r="Z3733" s="1">
        <v>4</v>
      </c>
      <c r="AA3733" s="1">
        <v>0</v>
      </c>
      <c r="AB3733" s="1">
        <v>0</v>
      </c>
      <c r="AC3733" s="1">
        <v>0</v>
      </c>
      <c r="AD3733" s="1">
        <v>0</v>
      </c>
      <c r="AE3733" s="1">
        <v>0</v>
      </c>
      <c r="AF3733" s="1">
        <v>332</v>
      </c>
      <c r="AG3733" s="1">
        <v>0</v>
      </c>
      <c r="AH3733" s="1">
        <v>400</v>
      </c>
      <c r="AI3733" s="1">
        <v>732</v>
      </c>
      <c r="AJ3733" s="1" t="s">
        <v>16962</v>
      </c>
      <c r="AK3733" s="1" t="s">
        <v>16963</v>
      </c>
      <c r="AL3733" s="1" t="s">
        <v>16964</v>
      </c>
      <c r="AM3733" s="1" t="s">
        <v>12</v>
      </c>
      <c r="AN3733" s="1" t="s">
        <v>23098</v>
      </c>
      <c r="AO3733" s="1" t="s">
        <v>86</v>
      </c>
      <c r="AP3733" s="1" t="s">
        <v>86</v>
      </c>
      <c r="AQ3733" s="1" t="s">
        <v>14</v>
      </c>
      <c r="AR3733" s="1" t="s">
        <v>19</v>
      </c>
      <c r="AS3733" s="1" t="s">
        <v>23090</v>
      </c>
      <c r="AT3733" s="1" t="s">
        <v>26</v>
      </c>
    </row>
    <row r="3734" spans="1:46" x14ac:dyDescent="0.25">
      <c r="A3734" s="1" t="s">
        <v>22940</v>
      </c>
      <c r="B3734" s="2" t="s">
        <v>23101</v>
      </c>
      <c r="C3734" s="2" t="s">
        <v>23109</v>
      </c>
      <c r="D3734" s="1">
        <v>0</v>
      </c>
      <c r="E3734" s="1">
        <v>1</v>
      </c>
      <c r="F3734" s="1">
        <v>1</v>
      </c>
      <c r="G3734" s="1">
        <v>2</v>
      </c>
      <c r="H3734" s="6">
        <v>0.5</v>
      </c>
      <c r="I3734">
        <v>0</v>
      </c>
      <c r="J3734" s="1">
        <v>39</v>
      </c>
      <c r="K3734" s="1">
        <v>1</v>
      </c>
      <c r="L3734" s="1">
        <v>756</v>
      </c>
      <c r="M3734" s="6">
        <v>0.61</v>
      </c>
      <c r="N3734" s="4">
        <v>3120</v>
      </c>
      <c r="O3734" s="4">
        <v>240</v>
      </c>
      <c r="P3734" s="4">
        <v>600</v>
      </c>
      <c r="Q3734" s="3">
        <v>0.24</v>
      </c>
      <c r="R3734" s="1">
        <v>18</v>
      </c>
      <c r="S3734" s="1">
        <v>627</v>
      </c>
      <c r="T3734" s="1">
        <v>72</v>
      </c>
      <c r="U3734" s="1">
        <v>0</v>
      </c>
      <c r="V3734" s="1">
        <v>12</v>
      </c>
      <c r="W3734" s="1">
        <v>0</v>
      </c>
      <c r="X3734" s="1">
        <v>0</v>
      </c>
      <c r="Y3734" s="1">
        <v>1</v>
      </c>
      <c r="Z3734" s="1">
        <v>1</v>
      </c>
      <c r="AA3734" s="1">
        <v>0</v>
      </c>
      <c r="AB3734" s="1">
        <v>1</v>
      </c>
      <c r="AC3734" s="1">
        <v>1596</v>
      </c>
      <c r="AD3734" s="1">
        <v>0</v>
      </c>
      <c r="AE3734" s="1">
        <v>2346</v>
      </c>
      <c r="AF3734" s="1">
        <v>0</v>
      </c>
      <c r="AG3734" s="1">
        <v>0</v>
      </c>
      <c r="AH3734" s="1">
        <v>0</v>
      </c>
      <c r="AI3734" s="1">
        <v>3942</v>
      </c>
      <c r="AJ3734" s="1" t="s">
        <v>16660</v>
      </c>
      <c r="AK3734" s="1" t="s">
        <v>16661</v>
      </c>
      <c r="AL3734" s="1" t="s">
        <v>16662</v>
      </c>
      <c r="AM3734" s="1" t="s">
        <v>12</v>
      </c>
      <c r="AN3734" s="1" t="s">
        <v>23098</v>
      </c>
      <c r="AO3734" s="1" t="s">
        <v>364</v>
      </c>
      <c r="AP3734" s="1" t="s">
        <v>57</v>
      </c>
      <c r="AQ3734" s="1" t="s">
        <v>25</v>
      </c>
      <c r="AR3734" s="1" t="s">
        <v>19</v>
      </c>
      <c r="AS3734" s="1" t="s">
        <v>23090</v>
      </c>
      <c r="AT3734" s="1" t="s">
        <v>101</v>
      </c>
    </row>
    <row r="3735" spans="1:46" x14ac:dyDescent="0.25">
      <c r="A3735" s="1" t="s">
        <v>23064</v>
      </c>
      <c r="B3735" s="2" t="s">
        <v>23101</v>
      </c>
      <c r="C3735" s="2" t="s">
        <v>23109</v>
      </c>
      <c r="D3735" s="1">
        <v>0</v>
      </c>
      <c r="E3735" s="1">
        <v>0</v>
      </c>
      <c r="F3735" s="1">
        <v>1</v>
      </c>
      <c r="G3735" s="1">
        <v>1</v>
      </c>
      <c r="H3735" s="6">
        <v>1</v>
      </c>
      <c r="I3735">
        <v>0</v>
      </c>
      <c r="J3735" s="1">
        <v>28</v>
      </c>
      <c r="K3735" s="1">
        <v>1</v>
      </c>
      <c r="L3735" s="1">
        <v>631</v>
      </c>
      <c r="M3735" s="6">
        <v>0.2</v>
      </c>
      <c r="N3735" s="4">
        <v>3000</v>
      </c>
      <c r="O3735" s="4">
        <v>250</v>
      </c>
      <c r="P3735" s="4">
        <v>200</v>
      </c>
      <c r="Q3735" s="3">
        <v>0.3</v>
      </c>
      <c r="R3735" s="1">
        <v>24</v>
      </c>
      <c r="S3735" s="1">
        <v>200</v>
      </c>
      <c r="T3735" s="1">
        <v>29</v>
      </c>
      <c r="U3735" s="1">
        <v>1</v>
      </c>
      <c r="V3735" s="1">
        <v>12</v>
      </c>
      <c r="W3735" s="1">
        <v>0</v>
      </c>
      <c r="X3735" s="1">
        <v>1</v>
      </c>
      <c r="Y3735" s="1">
        <v>1</v>
      </c>
      <c r="Z3735" s="1">
        <v>0</v>
      </c>
      <c r="AA3735" s="1">
        <v>1</v>
      </c>
      <c r="AB3735" s="1">
        <v>1</v>
      </c>
      <c r="AC3735" s="1">
        <v>0</v>
      </c>
      <c r="AD3735" s="1">
        <v>0</v>
      </c>
      <c r="AE3735" s="1">
        <v>0</v>
      </c>
      <c r="AF3735" s="1">
        <v>250</v>
      </c>
      <c r="AG3735" s="1">
        <v>0</v>
      </c>
      <c r="AH3735" s="1">
        <v>450</v>
      </c>
      <c r="AI3735" s="1">
        <v>700</v>
      </c>
      <c r="AJ3735" s="1" t="s">
        <v>1186</v>
      </c>
      <c r="AK3735" s="1" t="s">
        <v>17001</v>
      </c>
      <c r="AL3735" s="1" t="s">
        <v>17002</v>
      </c>
      <c r="AM3735" s="1" t="s">
        <v>12</v>
      </c>
      <c r="AN3735" s="1" t="s">
        <v>23098</v>
      </c>
      <c r="AO3735" s="1" t="s">
        <v>86</v>
      </c>
      <c r="AP3735" s="1" t="s">
        <v>57</v>
      </c>
      <c r="AQ3735" s="1" t="s">
        <v>14</v>
      </c>
      <c r="AR3735" s="1" t="s">
        <v>19</v>
      </c>
      <c r="AS3735" s="1" t="s">
        <v>23091</v>
      </c>
      <c r="AT3735" s="1" t="s">
        <v>101</v>
      </c>
    </row>
    <row r="3736" spans="1:46" x14ac:dyDescent="0.25">
      <c r="A3736" s="1" t="s">
        <v>22528</v>
      </c>
      <c r="B3736" s="2" t="s">
        <v>23076</v>
      </c>
      <c r="C3736" s="2" t="s">
        <v>23104</v>
      </c>
      <c r="D3736" s="1">
        <v>0</v>
      </c>
      <c r="E3736" s="1">
        <v>0</v>
      </c>
      <c r="F3736" s="1">
        <v>1</v>
      </c>
      <c r="G3736" s="1">
        <v>1</v>
      </c>
      <c r="H3736" s="6">
        <v>1</v>
      </c>
      <c r="I3736">
        <v>0</v>
      </c>
      <c r="J3736" s="1">
        <v>34</v>
      </c>
      <c r="K3736" s="1">
        <v>1</v>
      </c>
      <c r="L3736" s="1">
        <v>0</v>
      </c>
      <c r="M3736" s="6">
        <v>0.35</v>
      </c>
      <c r="N3736" s="4">
        <v>1200</v>
      </c>
      <c r="O3736" s="4">
        <v>100</v>
      </c>
      <c r="P3736" s="4">
        <v>300</v>
      </c>
      <c r="Q3736" s="3">
        <v>0.35</v>
      </c>
      <c r="R3736" s="1">
        <v>24</v>
      </c>
      <c r="S3736" s="1">
        <v>300</v>
      </c>
      <c r="T3736" s="1">
        <v>12</v>
      </c>
      <c r="U3736" s="1">
        <v>0</v>
      </c>
      <c r="V3736" s="1">
        <v>11</v>
      </c>
      <c r="W3736" s="1">
        <v>1</v>
      </c>
      <c r="X3736" s="1">
        <v>0</v>
      </c>
      <c r="Y3736" s="1">
        <v>1</v>
      </c>
      <c r="Z3736" s="1">
        <v>2</v>
      </c>
      <c r="AA3736" s="1">
        <v>0</v>
      </c>
      <c r="AB3736" s="1">
        <v>0</v>
      </c>
      <c r="AC3736" s="1">
        <v>0</v>
      </c>
      <c r="AD3736" s="1">
        <v>0</v>
      </c>
      <c r="AE3736" s="1">
        <v>0</v>
      </c>
      <c r="AF3736" s="1">
        <v>0</v>
      </c>
      <c r="AG3736" s="1">
        <v>0</v>
      </c>
      <c r="AH3736" s="1">
        <v>300</v>
      </c>
      <c r="AI3736" s="1">
        <v>300</v>
      </c>
      <c r="AJ3736" s="1" t="s">
        <v>15539</v>
      </c>
      <c r="AK3736" s="1" t="s">
        <v>15540</v>
      </c>
      <c r="AL3736" s="1" t="s">
        <v>15541</v>
      </c>
      <c r="AM3736" s="1" t="s">
        <v>12</v>
      </c>
      <c r="AN3736" s="1" t="s">
        <v>23098</v>
      </c>
      <c r="AO3736" s="1" t="s">
        <v>364</v>
      </c>
      <c r="AP3736" s="1" t="s">
        <v>86</v>
      </c>
      <c r="AQ3736" s="1" t="s">
        <v>25</v>
      </c>
      <c r="AR3736" s="1" t="s">
        <v>19</v>
      </c>
      <c r="AS3736" s="1" t="s">
        <v>23090</v>
      </c>
      <c r="AT3736" s="1" t="s">
        <v>26</v>
      </c>
    </row>
    <row r="3737" spans="1:46" x14ac:dyDescent="0.25">
      <c r="A3737" s="1" t="s">
        <v>20258</v>
      </c>
      <c r="B3737" s="2" t="s">
        <v>23076</v>
      </c>
      <c r="C3737" s="2" t="s">
        <v>23104</v>
      </c>
      <c r="D3737" s="1">
        <v>1</v>
      </c>
      <c r="E3737" s="1">
        <v>0</v>
      </c>
      <c r="F3737" s="1">
        <v>1</v>
      </c>
      <c r="G3737" s="1">
        <v>2</v>
      </c>
      <c r="H3737" s="6">
        <v>0.5</v>
      </c>
      <c r="I3737">
        <v>0</v>
      </c>
      <c r="J3737" s="1">
        <v>36</v>
      </c>
      <c r="K3737" s="1">
        <v>0</v>
      </c>
      <c r="L3737" s="1">
        <v>552</v>
      </c>
      <c r="M3737" s="6">
        <v>0.11</v>
      </c>
      <c r="N3737" s="4">
        <v>2400</v>
      </c>
      <c r="O3737" s="4">
        <v>165</v>
      </c>
      <c r="P3737" s="4">
        <v>200</v>
      </c>
      <c r="Q3737" s="3">
        <v>0.3</v>
      </c>
      <c r="R3737" s="1">
        <v>12</v>
      </c>
      <c r="S3737" s="1">
        <v>200</v>
      </c>
      <c r="T3737" s="1">
        <v>9</v>
      </c>
      <c r="U3737" s="1">
        <v>1</v>
      </c>
      <c r="V3737" s="1">
        <v>11</v>
      </c>
      <c r="W3737" s="1">
        <v>0</v>
      </c>
      <c r="X3737" s="1">
        <v>0</v>
      </c>
      <c r="Y3737" s="1">
        <v>1</v>
      </c>
      <c r="Z3737" s="1">
        <v>3</v>
      </c>
      <c r="AA3737" s="1">
        <v>1</v>
      </c>
      <c r="AB3737" s="1">
        <v>0</v>
      </c>
      <c r="AC3737" s="1">
        <v>0</v>
      </c>
      <c r="AD3737" s="1">
        <v>0</v>
      </c>
      <c r="AE3737" s="1">
        <v>0</v>
      </c>
      <c r="AF3737" s="1">
        <v>0</v>
      </c>
      <c r="AG3737" s="1">
        <v>0</v>
      </c>
      <c r="AH3737" s="1">
        <v>0</v>
      </c>
      <c r="AI3737" s="1">
        <v>0</v>
      </c>
      <c r="AJ3737" s="1" t="s">
        <v>9450</v>
      </c>
      <c r="AK3737" s="1" t="s">
        <v>9451</v>
      </c>
      <c r="AL3737" s="1" t="s">
        <v>9452</v>
      </c>
      <c r="AM3737" s="1" t="s">
        <v>12</v>
      </c>
      <c r="AN3737" s="1" t="s">
        <v>23097</v>
      </c>
      <c r="AO3737" s="1" t="s">
        <v>86</v>
      </c>
      <c r="AP3737" s="1" t="s">
        <v>57</v>
      </c>
      <c r="AQ3737" s="1" t="s">
        <v>25</v>
      </c>
      <c r="AR3737" s="1" t="s">
        <v>19</v>
      </c>
      <c r="AS3737" s="1" t="s">
        <v>23091</v>
      </c>
      <c r="AT3737" s="1" t="s">
        <v>26</v>
      </c>
    </row>
    <row r="3738" spans="1:46" x14ac:dyDescent="0.25">
      <c r="A3738" s="1" t="s">
        <v>20851</v>
      </c>
      <c r="B3738" s="2" t="s">
        <v>23076</v>
      </c>
      <c r="C3738" s="2" t="s">
        <v>23105</v>
      </c>
      <c r="D3738" s="1">
        <v>0</v>
      </c>
      <c r="E3738" s="1">
        <v>4</v>
      </c>
      <c r="F3738" s="1">
        <v>1</v>
      </c>
      <c r="G3738" s="1">
        <v>5</v>
      </c>
      <c r="H3738" s="6">
        <v>0.2</v>
      </c>
      <c r="I3738">
        <v>0</v>
      </c>
      <c r="J3738" s="1">
        <v>30</v>
      </c>
      <c r="K3738" s="1">
        <v>0</v>
      </c>
      <c r="L3738" s="1">
        <v>655</v>
      </c>
      <c r="M3738" s="6">
        <v>0.37</v>
      </c>
      <c r="N3738" s="4">
        <v>2200</v>
      </c>
      <c r="O3738" s="4">
        <v>140</v>
      </c>
      <c r="P3738" s="4">
        <v>200</v>
      </c>
      <c r="Q3738" s="3">
        <v>0.36</v>
      </c>
      <c r="R3738" s="1">
        <v>12</v>
      </c>
      <c r="S3738" s="1">
        <v>200</v>
      </c>
      <c r="T3738" s="1">
        <v>36</v>
      </c>
      <c r="U3738" s="1">
        <v>1</v>
      </c>
      <c r="V3738" s="1">
        <v>11</v>
      </c>
      <c r="W3738" s="1">
        <v>0</v>
      </c>
      <c r="X3738" s="1">
        <v>0</v>
      </c>
      <c r="Y3738" s="1">
        <v>1</v>
      </c>
      <c r="Z3738" s="1">
        <v>0</v>
      </c>
      <c r="AA3738" s="1">
        <v>1</v>
      </c>
      <c r="AB3738" s="1">
        <v>0</v>
      </c>
      <c r="AC3738" s="1">
        <v>0</v>
      </c>
      <c r="AD3738" s="1">
        <v>0</v>
      </c>
      <c r="AE3738" s="1">
        <v>606</v>
      </c>
      <c r="AF3738" s="1">
        <v>0</v>
      </c>
      <c r="AG3738" s="1">
        <v>10</v>
      </c>
      <c r="AH3738" s="1">
        <v>150</v>
      </c>
      <c r="AI3738" s="1">
        <v>766</v>
      </c>
      <c r="AJ3738" s="1" t="s">
        <v>11072</v>
      </c>
      <c r="AK3738" s="1" t="s">
        <v>11073</v>
      </c>
      <c r="AL3738" s="1" t="s">
        <v>11074</v>
      </c>
      <c r="AM3738" s="1" t="s">
        <v>12</v>
      </c>
      <c r="AN3738" s="1" t="s">
        <v>23097</v>
      </c>
      <c r="AO3738" s="1" t="s">
        <v>86</v>
      </c>
      <c r="AP3738" s="1" t="s">
        <v>57</v>
      </c>
      <c r="AQ3738" s="1" t="s">
        <v>25</v>
      </c>
      <c r="AR3738" s="1" t="s">
        <v>19</v>
      </c>
      <c r="AS3738" s="1" t="s">
        <v>23091</v>
      </c>
      <c r="AT3738" s="1" t="s">
        <v>26</v>
      </c>
    </row>
    <row r="3739" spans="1:46" x14ac:dyDescent="0.25">
      <c r="A3739" s="1" t="s">
        <v>19158</v>
      </c>
      <c r="B3739" s="2" t="s">
        <v>23076</v>
      </c>
      <c r="C3739" s="2" t="s">
        <v>23105</v>
      </c>
      <c r="D3739" s="1">
        <v>0</v>
      </c>
      <c r="E3739" s="1">
        <v>0</v>
      </c>
      <c r="F3739" s="1">
        <v>1</v>
      </c>
      <c r="G3739" s="1">
        <v>1</v>
      </c>
      <c r="H3739" s="6">
        <v>1</v>
      </c>
      <c r="I3739">
        <v>0</v>
      </c>
      <c r="J3739" s="1">
        <v>33</v>
      </c>
      <c r="K3739" s="1">
        <v>1</v>
      </c>
      <c r="L3739" s="1">
        <v>744</v>
      </c>
      <c r="M3739" s="6">
        <v>0.08</v>
      </c>
      <c r="N3739" s="4">
        <v>2300</v>
      </c>
      <c r="O3739" s="4">
        <v>220</v>
      </c>
      <c r="P3739" s="4">
        <v>200</v>
      </c>
      <c r="Q3739" s="3">
        <v>0.34</v>
      </c>
      <c r="R3739" s="1">
        <v>12</v>
      </c>
      <c r="S3739" s="1">
        <v>200</v>
      </c>
      <c r="T3739" s="1">
        <v>27</v>
      </c>
      <c r="U3739" s="1">
        <v>0</v>
      </c>
      <c r="V3739" s="1">
        <v>11</v>
      </c>
      <c r="W3739" s="1">
        <v>0</v>
      </c>
      <c r="X3739" s="1">
        <v>0</v>
      </c>
      <c r="Y3739" s="1">
        <v>0</v>
      </c>
      <c r="Z3739" s="1">
        <v>1</v>
      </c>
      <c r="AA3739" s="1">
        <v>0</v>
      </c>
      <c r="AB3739" s="1">
        <v>0</v>
      </c>
      <c r="AC3739" s="1">
        <v>0</v>
      </c>
      <c r="AD3739" s="1">
        <v>0</v>
      </c>
      <c r="AE3739" s="1">
        <v>0</v>
      </c>
      <c r="AF3739" s="1">
        <v>0</v>
      </c>
      <c r="AG3739" s="1">
        <v>0</v>
      </c>
      <c r="AH3739" s="1">
        <v>0</v>
      </c>
      <c r="AI3739" s="1">
        <v>0</v>
      </c>
      <c r="AJ3739" s="1" t="s">
        <v>6399</v>
      </c>
      <c r="AK3739" s="1" t="s">
        <v>6400</v>
      </c>
      <c r="AL3739" s="1" t="s">
        <v>6401</v>
      </c>
      <c r="AM3739" s="1" t="s">
        <v>12</v>
      </c>
      <c r="AN3739" s="1" t="s">
        <v>23098</v>
      </c>
      <c r="AO3739" s="1" t="s">
        <v>364</v>
      </c>
      <c r="AP3739" s="1" t="s">
        <v>57</v>
      </c>
      <c r="AQ3739" s="1" t="s">
        <v>25</v>
      </c>
      <c r="AR3739" s="1" t="s">
        <v>30</v>
      </c>
      <c r="AS3739" s="1" t="s">
        <v>23090</v>
      </c>
      <c r="AT3739" s="1" t="s">
        <v>26</v>
      </c>
    </row>
    <row r="3740" spans="1:46" x14ac:dyDescent="0.25">
      <c r="A3740" s="1" t="s">
        <v>17984</v>
      </c>
      <c r="B3740" s="2" t="s">
        <v>23076</v>
      </c>
      <c r="C3740" s="2" t="s">
        <v>23106</v>
      </c>
      <c r="D3740" s="1">
        <v>0</v>
      </c>
      <c r="E3740" s="1">
        <v>0</v>
      </c>
      <c r="F3740" s="1">
        <v>3</v>
      </c>
      <c r="G3740" s="1">
        <v>3</v>
      </c>
      <c r="H3740" s="6">
        <v>1</v>
      </c>
      <c r="I3740">
        <v>0</v>
      </c>
      <c r="J3740" s="1">
        <v>44</v>
      </c>
      <c r="K3740" s="1">
        <v>1</v>
      </c>
      <c r="L3740" s="1">
        <v>596</v>
      </c>
      <c r="M3740" s="6">
        <v>0.45</v>
      </c>
      <c r="N3740" s="4">
        <v>3000</v>
      </c>
      <c r="O3740" s="4">
        <v>250</v>
      </c>
      <c r="P3740" s="4">
        <v>500</v>
      </c>
      <c r="Q3740" s="3">
        <v>0.3</v>
      </c>
      <c r="R3740" s="1">
        <v>12</v>
      </c>
      <c r="S3740" s="1">
        <v>500</v>
      </c>
      <c r="T3740" s="1">
        <v>47</v>
      </c>
      <c r="U3740" s="1">
        <v>1</v>
      </c>
      <c r="V3740" s="1">
        <v>11</v>
      </c>
      <c r="W3740" s="1">
        <v>1</v>
      </c>
      <c r="X3740" s="1">
        <v>0</v>
      </c>
      <c r="Y3740" s="1">
        <v>0</v>
      </c>
      <c r="Z3740" s="1">
        <v>2</v>
      </c>
      <c r="AA3740" s="1">
        <v>1</v>
      </c>
      <c r="AB3740" s="1">
        <v>0</v>
      </c>
      <c r="AC3740" s="1">
        <v>0</v>
      </c>
      <c r="AD3740" s="1">
        <v>0</v>
      </c>
      <c r="AE3740" s="1">
        <v>1500</v>
      </c>
      <c r="AF3740" s="1">
        <v>0</v>
      </c>
      <c r="AG3740" s="1">
        <v>235</v>
      </c>
      <c r="AH3740" s="1">
        <v>0</v>
      </c>
      <c r="AI3740" s="1">
        <v>1735</v>
      </c>
      <c r="AJ3740" s="1" t="s">
        <v>2986</v>
      </c>
      <c r="AK3740" s="1" t="s">
        <v>2987</v>
      </c>
      <c r="AL3740" s="1" t="s">
        <v>2988</v>
      </c>
      <c r="AM3740" s="1" t="s">
        <v>12</v>
      </c>
      <c r="AN3740" s="1" t="s">
        <v>23098</v>
      </c>
      <c r="AO3740" s="1" t="s">
        <v>86</v>
      </c>
      <c r="AP3740" s="1" t="s">
        <v>86</v>
      </c>
      <c r="AQ3740" s="1" t="s">
        <v>25</v>
      </c>
      <c r="AR3740" s="1" t="s">
        <v>30</v>
      </c>
      <c r="AS3740" s="1" t="s">
        <v>23091</v>
      </c>
      <c r="AT3740" s="1" t="s">
        <v>26</v>
      </c>
    </row>
    <row r="3741" spans="1:46" x14ac:dyDescent="0.25">
      <c r="A3741" s="1" t="s">
        <v>18056</v>
      </c>
      <c r="B3741" s="2" t="s">
        <v>23076</v>
      </c>
      <c r="C3741" s="2" t="s">
        <v>23106</v>
      </c>
      <c r="D3741" s="1">
        <v>0</v>
      </c>
      <c r="E3741" s="1">
        <v>0</v>
      </c>
      <c r="F3741" s="1">
        <v>1</v>
      </c>
      <c r="G3741" s="1">
        <v>1</v>
      </c>
      <c r="H3741" s="6">
        <v>1</v>
      </c>
      <c r="I3741">
        <v>1</v>
      </c>
      <c r="J3741" s="1">
        <v>36</v>
      </c>
      <c r="K3741" s="1">
        <v>0</v>
      </c>
      <c r="L3741" s="1">
        <v>669</v>
      </c>
      <c r="M3741" s="6">
        <v>0.34</v>
      </c>
      <c r="N3741" s="4">
        <v>4200</v>
      </c>
      <c r="O3741" s="4">
        <v>350</v>
      </c>
      <c r="P3741" s="4">
        <v>1200</v>
      </c>
      <c r="Q3741" s="3">
        <v>0.32</v>
      </c>
      <c r="R3741" s="1">
        <v>24</v>
      </c>
      <c r="S3741" s="1">
        <v>1200</v>
      </c>
      <c r="T3741" s="1">
        <v>115</v>
      </c>
      <c r="U3741" s="1">
        <v>0</v>
      </c>
      <c r="V3741" s="1">
        <v>11</v>
      </c>
      <c r="W3741" s="1">
        <v>1</v>
      </c>
      <c r="X3741" s="1">
        <v>1</v>
      </c>
      <c r="Y3741" s="1">
        <v>0</v>
      </c>
      <c r="Z3741" s="1">
        <v>2</v>
      </c>
      <c r="AA3741" s="1">
        <v>0</v>
      </c>
      <c r="AB3741" s="1">
        <v>1</v>
      </c>
      <c r="AC3741" s="1">
        <v>0</v>
      </c>
      <c r="AD3741" s="1">
        <v>0</v>
      </c>
      <c r="AE3741" s="1">
        <v>0</v>
      </c>
      <c r="AF3741" s="1">
        <v>536</v>
      </c>
      <c r="AG3741" s="1">
        <v>0</v>
      </c>
      <c r="AH3741" s="1">
        <v>400</v>
      </c>
      <c r="AI3741" s="1">
        <v>936</v>
      </c>
      <c r="AJ3741" s="1" t="s">
        <v>3211</v>
      </c>
      <c r="AK3741" s="1" t="s">
        <v>3212</v>
      </c>
      <c r="AL3741" s="1" t="s">
        <v>3213</v>
      </c>
      <c r="AM3741" s="1" t="s">
        <v>16</v>
      </c>
      <c r="AN3741" s="1" t="s">
        <v>23097</v>
      </c>
      <c r="AO3741" s="1" t="s">
        <v>364</v>
      </c>
      <c r="AP3741" s="1" t="s">
        <v>86</v>
      </c>
      <c r="AQ3741" s="1" t="s">
        <v>14</v>
      </c>
      <c r="AR3741" s="1" t="s">
        <v>30</v>
      </c>
      <c r="AS3741" s="1" t="s">
        <v>23090</v>
      </c>
      <c r="AT3741" s="1" t="s">
        <v>101</v>
      </c>
    </row>
    <row r="3742" spans="1:46" x14ac:dyDescent="0.25">
      <c r="A3742" s="1" t="s">
        <v>19360</v>
      </c>
      <c r="B3742" s="2" t="s">
        <v>23076</v>
      </c>
      <c r="C3742" s="2" t="s">
        <v>23107</v>
      </c>
      <c r="D3742" s="1">
        <v>0</v>
      </c>
      <c r="E3742" s="1">
        <v>1</v>
      </c>
      <c r="F3742" s="1">
        <v>2</v>
      </c>
      <c r="G3742" s="1">
        <v>3</v>
      </c>
      <c r="H3742" s="6">
        <v>0.66666666666666663</v>
      </c>
      <c r="I3742">
        <v>0</v>
      </c>
      <c r="J3742" s="1">
        <v>30</v>
      </c>
      <c r="K3742" s="1">
        <v>0</v>
      </c>
      <c r="L3742" s="1">
        <v>732</v>
      </c>
      <c r="M3742" s="6">
        <v>1.05</v>
      </c>
      <c r="N3742" s="4">
        <v>1680</v>
      </c>
      <c r="O3742" s="4">
        <v>140</v>
      </c>
      <c r="P3742" s="4">
        <v>500</v>
      </c>
      <c r="Q3742" s="3">
        <v>0.3</v>
      </c>
      <c r="R3742" s="1">
        <v>24</v>
      </c>
      <c r="S3742" s="1">
        <v>500</v>
      </c>
      <c r="T3742" s="1">
        <v>48</v>
      </c>
      <c r="U3742" s="1">
        <v>0</v>
      </c>
      <c r="V3742" s="1">
        <v>11</v>
      </c>
      <c r="W3742" s="1">
        <v>0</v>
      </c>
      <c r="X3742" s="1">
        <v>0</v>
      </c>
      <c r="Y3742" s="1">
        <v>1</v>
      </c>
      <c r="Z3742" s="1">
        <v>3</v>
      </c>
      <c r="AA3742" s="1">
        <v>0</v>
      </c>
      <c r="AB3742" s="1">
        <v>0</v>
      </c>
      <c r="AC3742" s="1">
        <v>1696</v>
      </c>
      <c r="AD3742" s="1">
        <v>0</v>
      </c>
      <c r="AE3742" s="1">
        <v>0</v>
      </c>
      <c r="AF3742" s="1">
        <v>0</v>
      </c>
      <c r="AG3742" s="1">
        <v>11</v>
      </c>
      <c r="AH3742" s="1">
        <v>800</v>
      </c>
      <c r="AI3742" s="1">
        <v>2507</v>
      </c>
      <c r="AJ3742" s="1" t="s">
        <v>6964</v>
      </c>
      <c r="AK3742" s="1" t="s">
        <v>6965</v>
      </c>
      <c r="AL3742" s="1" t="s">
        <v>6966</v>
      </c>
      <c r="AM3742" s="1" t="s">
        <v>12</v>
      </c>
      <c r="AN3742" s="1" t="s">
        <v>23097</v>
      </c>
      <c r="AO3742" s="1" t="s">
        <v>364</v>
      </c>
      <c r="AP3742" s="1" t="s">
        <v>57</v>
      </c>
      <c r="AQ3742" s="1" t="s">
        <v>25</v>
      </c>
      <c r="AR3742" s="1" t="s">
        <v>19</v>
      </c>
      <c r="AS3742" s="1" t="s">
        <v>23090</v>
      </c>
      <c r="AT3742" s="1" t="s">
        <v>26</v>
      </c>
    </row>
    <row r="3743" spans="1:46" x14ac:dyDescent="0.25">
      <c r="A3743" s="1" t="s">
        <v>20012</v>
      </c>
      <c r="B3743" s="2" t="s">
        <v>23076</v>
      </c>
      <c r="C3743" s="2" t="s">
        <v>23107</v>
      </c>
      <c r="D3743" s="1">
        <v>0</v>
      </c>
      <c r="E3743" s="1">
        <v>2</v>
      </c>
      <c r="F3743" s="1">
        <v>6</v>
      </c>
      <c r="G3743" s="1">
        <v>8</v>
      </c>
      <c r="H3743" s="6">
        <v>0.75</v>
      </c>
      <c r="I3743">
        <v>0</v>
      </c>
      <c r="J3743" s="1">
        <v>33</v>
      </c>
      <c r="K3743" s="1">
        <v>0</v>
      </c>
      <c r="L3743" s="1">
        <v>854</v>
      </c>
      <c r="M3743" s="6">
        <v>0.13</v>
      </c>
      <c r="N3743" s="4">
        <v>1700</v>
      </c>
      <c r="O3743" s="4">
        <v>135</v>
      </c>
      <c r="P3743" s="4">
        <v>100</v>
      </c>
      <c r="Q3743" s="3">
        <v>0.35</v>
      </c>
      <c r="R3743" s="1">
        <v>6</v>
      </c>
      <c r="S3743" s="1">
        <v>100</v>
      </c>
      <c r="T3743" s="1">
        <v>16</v>
      </c>
      <c r="U3743" s="1">
        <v>1</v>
      </c>
      <c r="V3743" s="1">
        <v>11</v>
      </c>
      <c r="W3743" s="1">
        <v>0</v>
      </c>
      <c r="X3743" s="1">
        <v>0</v>
      </c>
      <c r="Y3743" s="1">
        <v>1</v>
      </c>
      <c r="Z3743" s="1">
        <v>4</v>
      </c>
      <c r="AA3743" s="1">
        <v>0</v>
      </c>
      <c r="AB3743" s="1">
        <v>0</v>
      </c>
      <c r="AC3743" s="1">
        <v>0</v>
      </c>
      <c r="AD3743" s="1">
        <v>0</v>
      </c>
      <c r="AE3743" s="1">
        <v>0</v>
      </c>
      <c r="AF3743" s="1">
        <v>0</v>
      </c>
      <c r="AG3743" s="1">
        <v>0</v>
      </c>
      <c r="AH3743" s="1">
        <v>0</v>
      </c>
      <c r="AI3743" s="1">
        <v>0</v>
      </c>
      <c r="AJ3743" s="1" t="s">
        <v>8787</v>
      </c>
      <c r="AK3743" s="1" t="s">
        <v>8788</v>
      </c>
      <c r="AL3743" s="1" t="s">
        <v>8789</v>
      </c>
      <c r="AM3743" s="1" t="s">
        <v>12</v>
      </c>
      <c r="AN3743" s="1" t="s">
        <v>23097</v>
      </c>
      <c r="AO3743" s="1" t="s">
        <v>86</v>
      </c>
      <c r="AP3743" s="1" t="s">
        <v>57</v>
      </c>
      <c r="AQ3743" s="1" t="s">
        <v>25</v>
      </c>
      <c r="AR3743" s="1" t="s">
        <v>19</v>
      </c>
      <c r="AS3743" s="1" t="s">
        <v>23090</v>
      </c>
      <c r="AT3743" s="1" t="s">
        <v>26</v>
      </c>
    </row>
    <row r="3744" spans="1:46" x14ac:dyDescent="0.25">
      <c r="A3744" s="1" t="s">
        <v>20032</v>
      </c>
      <c r="B3744" s="2" t="s">
        <v>23076</v>
      </c>
      <c r="C3744" s="2" t="s">
        <v>23107</v>
      </c>
      <c r="D3744" s="1">
        <v>0</v>
      </c>
      <c r="E3744" s="1">
        <v>0</v>
      </c>
      <c r="F3744" s="1">
        <v>2</v>
      </c>
      <c r="G3744" s="1">
        <v>2</v>
      </c>
      <c r="H3744" s="6">
        <v>1</v>
      </c>
      <c r="I3744">
        <v>0</v>
      </c>
      <c r="J3744" s="1">
        <v>39</v>
      </c>
      <c r="K3744" s="1">
        <v>1</v>
      </c>
      <c r="L3744" s="1">
        <v>771</v>
      </c>
      <c r="M3744" s="6">
        <v>0.49</v>
      </c>
      <c r="N3744" s="4">
        <v>3000</v>
      </c>
      <c r="O3744" s="4">
        <v>300</v>
      </c>
      <c r="P3744" s="4">
        <v>400</v>
      </c>
      <c r="Q3744" s="3">
        <v>0.3</v>
      </c>
      <c r="R3744" s="1">
        <v>24</v>
      </c>
      <c r="S3744" s="1">
        <v>400</v>
      </c>
      <c r="T3744" s="1">
        <v>50</v>
      </c>
      <c r="U3744" s="1">
        <v>1</v>
      </c>
      <c r="V3744" s="1">
        <v>11</v>
      </c>
      <c r="W3744" s="1">
        <v>1</v>
      </c>
      <c r="X3744" s="1">
        <v>1</v>
      </c>
      <c r="Y3744" s="1">
        <v>0</v>
      </c>
      <c r="Z3744" s="1">
        <v>3</v>
      </c>
      <c r="AA3744" s="1">
        <v>1</v>
      </c>
      <c r="AB3744" s="1">
        <v>0</v>
      </c>
      <c r="AC3744" s="1">
        <v>386</v>
      </c>
      <c r="AD3744" s="1">
        <v>0</v>
      </c>
      <c r="AE3744" s="1">
        <v>1993</v>
      </c>
      <c r="AF3744" s="1">
        <v>0</v>
      </c>
      <c r="AG3744" s="1">
        <v>0</v>
      </c>
      <c r="AH3744" s="1">
        <v>600</v>
      </c>
      <c r="AI3744" s="1">
        <v>2979</v>
      </c>
      <c r="AJ3744" s="1" t="s">
        <v>8846</v>
      </c>
      <c r="AK3744" s="1" t="s">
        <v>8847</v>
      </c>
      <c r="AL3744" s="1" t="s">
        <v>8848</v>
      </c>
      <c r="AM3744" s="1" t="s">
        <v>12</v>
      </c>
      <c r="AN3744" s="1" t="s">
        <v>23098</v>
      </c>
      <c r="AO3744" s="1" t="s">
        <v>86</v>
      </c>
      <c r="AP3744" s="1" t="s">
        <v>86</v>
      </c>
      <c r="AQ3744" s="1" t="s">
        <v>14</v>
      </c>
      <c r="AR3744" s="1" t="s">
        <v>30</v>
      </c>
      <c r="AS3744" s="1" t="s">
        <v>23091</v>
      </c>
      <c r="AT3744" s="1" t="s">
        <v>26</v>
      </c>
    </row>
    <row r="3745" spans="1:46" x14ac:dyDescent="0.25">
      <c r="A3745" s="1" t="s">
        <v>21133</v>
      </c>
      <c r="B3745" s="2" t="s">
        <v>23076</v>
      </c>
      <c r="C3745" s="2" t="s">
        <v>23108</v>
      </c>
      <c r="D3745" s="1">
        <v>0</v>
      </c>
      <c r="E3745" s="1">
        <v>3</v>
      </c>
      <c r="F3745" s="1">
        <v>4</v>
      </c>
      <c r="G3745" s="1">
        <v>7</v>
      </c>
      <c r="H3745" s="6">
        <v>0.5714285714285714</v>
      </c>
      <c r="I3745">
        <v>0</v>
      </c>
      <c r="J3745" s="1">
        <v>32</v>
      </c>
      <c r="K3745" s="1">
        <v>0</v>
      </c>
      <c r="L3745" s="1">
        <v>620</v>
      </c>
      <c r="M3745" s="6">
        <v>0.1</v>
      </c>
      <c r="N3745" s="4">
        <v>2400</v>
      </c>
      <c r="O3745" s="4">
        <v>200</v>
      </c>
      <c r="P3745" s="4">
        <v>300</v>
      </c>
      <c r="Q3745" s="3">
        <v>0.26</v>
      </c>
      <c r="R3745" s="1">
        <v>18</v>
      </c>
      <c r="S3745" s="1">
        <v>300</v>
      </c>
      <c r="T3745" s="1">
        <v>29</v>
      </c>
      <c r="U3745" s="1">
        <v>1</v>
      </c>
      <c r="V3745" s="1">
        <v>11</v>
      </c>
      <c r="W3745" s="1">
        <v>0</v>
      </c>
      <c r="X3745" s="1">
        <v>0</v>
      </c>
      <c r="Y3745" s="1">
        <v>1</v>
      </c>
      <c r="Z3745" s="1">
        <v>4</v>
      </c>
      <c r="AA3745" s="1">
        <v>0</v>
      </c>
      <c r="AB3745" s="1">
        <v>0</v>
      </c>
      <c r="AC3745" s="1">
        <v>0</v>
      </c>
      <c r="AD3745" s="1">
        <v>0</v>
      </c>
      <c r="AE3745" s="1">
        <v>0</v>
      </c>
      <c r="AF3745" s="1">
        <v>0</v>
      </c>
      <c r="AG3745" s="1">
        <v>0</v>
      </c>
      <c r="AH3745" s="1">
        <v>0</v>
      </c>
      <c r="AI3745" s="1">
        <v>0</v>
      </c>
      <c r="AJ3745" s="1" t="s">
        <v>11846</v>
      </c>
      <c r="AK3745" s="1" t="s">
        <v>11847</v>
      </c>
      <c r="AL3745" s="1" t="s">
        <v>11848</v>
      </c>
      <c r="AM3745" s="1" t="s">
        <v>12</v>
      </c>
      <c r="AN3745" s="1" t="s">
        <v>23097</v>
      </c>
      <c r="AO3745" s="1" t="s">
        <v>86</v>
      </c>
      <c r="AP3745" s="1" t="s">
        <v>57</v>
      </c>
      <c r="AQ3745" s="1" t="s">
        <v>25</v>
      </c>
      <c r="AR3745" s="1" t="s">
        <v>19</v>
      </c>
      <c r="AS3745" s="1" t="s">
        <v>23090</v>
      </c>
      <c r="AT3745" s="1" t="s">
        <v>26</v>
      </c>
    </row>
    <row r="3746" spans="1:46" x14ac:dyDescent="0.25">
      <c r="A3746" s="1" t="s">
        <v>17084</v>
      </c>
      <c r="B3746" s="2" t="s">
        <v>23073</v>
      </c>
      <c r="C3746" s="2" t="s">
        <v>23104</v>
      </c>
      <c r="D3746" s="1">
        <v>3</v>
      </c>
      <c r="E3746" s="1">
        <v>1</v>
      </c>
      <c r="F3746" s="1">
        <v>2</v>
      </c>
      <c r="G3746" s="1">
        <v>6</v>
      </c>
      <c r="H3746" s="6">
        <v>0.33333333333333331</v>
      </c>
      <c r="I3746">
        <v>1</v>
      </c>
      <c r="J3746" s="1">
        <v>37</v>
      </c>
      <c r="K3746" s="1">
        <v>0</v>
      </c>
      <c r="L3746" s="1">
        <v>618</v>
      </c>
      <c r="M3746" s="6">
        <v>0.23</v>
      </c>
      <c r="N3746" s="4">
        <v>2200</v>
      </c>
      <c r="O3746" s="4">
        <v>180</v>
      </c>
      <c r="P3746" s="4">
        <v>350</v>
      </c>
      <c r="Q3746" s="3">
        <v>0.36</v>
      </c>
      <c r="R3746" s="1">
        <v>24</v>
      </c>
      <c r="S3746" s="1">
        <v>350</v>
      </c>
      <c r="T3746" s="1">
        <v>40</v>
      </c>
      <c r="U3746" s="1">
        <v>0</v>
      </c>
      <c r="V3746" s="1">
        <v>11</v>
      </c>
      <c r="W3746" s="1">
        <v>0</v>
      </c>
      <c r="X3746" s="1">
        <v>0</v>
      </c>
      <c r="Y3746" s="1">
        <v>1</v>
      </c>
      <c r="Z3746" s="1">
        <v>1</v>
      </c>
      <c r="AA3746" s="1">
        <v>0</v>
      </c>
      <c r="AB3746" s="1">
        <v>1</v>
      </c>
      <c r="AC3746" s="1">
        <v>0</v>
      </c>
      <c r="AD3746" s="1">
        <v>0</v>
      </c>
      <c r="AE3746" s="1">
        <v>0</v>
      </c>
      <c r="AF3746" s="1">
        <v>400</v>
      </c>
      <c r="AG3746" s="1">
        <v>21</v>
      </c>
      <c r="AH3746" s="1">
        <v>0</v>
      </c>
      <c r="AI3746" s="1">
        <v>421</v>
      </c>
      <c r="AJ3746" s="1" t="s">
        <v>213</v>
      </c>
      <c r="AK3746" s="1" t="s">
        <v>214</v>
      </c>
      <c r="AL3746" s="1" t="s">
        <v>215</v>
      </c>
      <c r="AM3746" s="1" t="s">
        <v>16</v>
      </c>
      <c r="AN3746" s="1" t="s">
        <v>23097</v>
      </c>
      <c r="AO3746" s="1" t="s">
        <v>364</v>
      </c>
      <c r="AP3746" s="1" t="s">
        <v>57</v>
      </c>
      <c r="AQ3746" s="1" t="s">
        <v>25</v>
      </c>
      <c r="AR3746" s="1" t="s">
        <v>19</v>
      </c>
      <c r="AS3746" s="1" t="s">
        <v>23090</v>
      </c>
      <c r="AT3746" s="1" t="s">
        <v>101</v>
      </c>
    </row>
    <row r="3747" spans="1:46" x14ac:dyDescent="0.25">
      <c r="A3747" s="1" t="s">
        <v>21978</v>
      </c>
      <c r="B3747" s="2" t="s">
        <v>23073</v>
      </c>
      <c r="C3747" s="2" t="s">
        <v>23105</v>
      </c>
      <c r="D3747" s="1">
        <v>0</v>
      </c>
      <c r="E3747" s="1">
        <v>0</v>
      </c>
      <c r="F3747" s="1">
        <v>1</v>
      </c>
      <c r="G3747" s="1">
        <v>1</v>
      </c>
      <c r="H3747" s="6">
        <v>1</v>
      </c>
      <c r="I3747">
        <v>1</v>
      </c>
      <c r="J3747" s="1">
        <v>38</v>
      </c>
      <c r="K3747" s="1">
        <v>1</v>
      </c>
      <c r="L3747" s="1">
        <v>765</v>
      </c>
      <c r="M3747" s="6">
        <v>0.23</v>
      </c>
      <c r="N3747" s="4">
        <v>3000</v>
      </c>
      <c r="O3747" s="4">
        <v>250</v>
      </c>
      <c r="P3747" s="4">
        <v>500</v>
      </c>
      <c r="Q3747" s="3">
        <v>0.32</v>
      </c>
      <c r="R3747" s="1">
        <v>24</v>
      </c>
      <c r="S3747" s="1">
        <v>500</v>
      </c>
      <c r="T3747" s="1">
        <v>39</v>
      </c>
      <c r="U3747" s="1">
        <v>0</v>
      </c>
      <c r="V3747" s="1">
        <v>11</v>
      </c>
      <c r="W3747" s="1">
        <v>1</v>
      </c>
      <c r="X3747" s="1">
        <v>1</v>
      </c>
      <c r="Y3747" s="1">
        <v>1</v>
      </c>
      <c r="Z3747" s="1">
        <v>0</v>
      </c>
      <c r="AA3747" s="1">
        <v>1</v>
      </c>
      <c r="AB3747" s="1">
        <v>1</v>
      </c>
      <c r="AC3747" s="1">
        <v>0</v>
      </c>
      <c r="AD3747" s="1">
        <v>500</v>
      </c>
      <c r="AE3747" s="1">
        <v>0</v>
      </c>
      <c r="AF3747" s="1">
        <v>0</v>
      </c>
      <c r="AG3747" s="1">
        <v>380</v>
      </c>
      <c r="AH3747" s="1">
        <v>0</v>
      </c>
      <c r="AI3747" s="1">
        <v>880</v>
      </c>
      <c r="AJ3747" s="1" t="s">
        <v>14078</v>
      </c>
      <c r="AK3747" s="1" t="s">
        <v>14079</v>
      </c>
      <c r="AL3747" s="1" t="s">
        <v>14080</v>
      </c>
      <c r="AM3747" s="1" t="s">
        <v>16</v>
      </c>
      <c r="AN3747" s="1" t="s">
        <v>23098</v>
      </c>
      <c r="AO3747" s="1" t="s">
        <v>364</v>
      </c>
      <c r="AP3747" s="1" t="s">
        <v>86</v>
      </c>
      <c r="AQ3747" s="1" t="s">
        <v>14</v>
      </c>
      <c r="AR3747" s="1" t="s">
        <v>19</v>
      </c>
      <c r="AS3747" s="1" t="s">
        <v>23091</v>
      </c>
      <c r="AT3747" s="1" t="s">
        <v>101</v>
      </c>
    </row>
    <row r="3748" spans="1:46" x14ac:dyDescent="0.25">
      <c r="A3748" s="1" t="s">
        <v>17097</v>
      </c>
      <c r="B3748" s="2" t="s">
        <v>23073</v>
      </c>
      <c r="C3748" s="2" t="s">
        <v>23105</v>
      </c>
      <c r="D3748" s="1">
        <v>3</v>
      </c>
      <c r="E3748" s="1">
        <v>0</v>
      </c>
      <c r="F3748" s="1">
        <v>1</v>
      </c>
      <c r="G3748" s="1">
        <v>4</v>
      </c>
      <c r="H3748" s="6">
        <v>0.25</v>
      </c>
      <c r="I3748">
        <v>1</v>
      </c>
      <c r="J3748" s="1">
        <v>34</v>
      </c>
      <c r="K3748" s="1">
        <v>1</v>
      </c>
      <c r="L3748" s="1">
        <v>641</v>
      </c>
      <c r="M3748" s="6">
        <v>0.16</v>
      </c>
      <c r="N3748" s="4">
        <v>2000</v>
      </c>
      <c r="O3748" s="4">
        <v>160</v>
      </c>
      <c r="P3748" s="4">
        <v>100</v>
      </c>
      <c r="Q3748" s="3">
        <v>0.4</v>
      </c>
      <c r="R3748" s="1">
        <v>12</v>
      </c>
      <c r="S3748" s="1">
        <v>100</v>
      </c>
      <c r="T3748" s="1">
        <v>15</v>
      </c>
      <c r="U3748" s="1">
        <v>1</v>
      </c>
      <c r="V3748" s="1">
        <v>11</v>
      </c>
      <c r="W3748" s="1">
        <v>1</v>
      </c>
      <c r="X3748" s="1">
        <v>0</v>
      </c>
      <c r="Y3748" s="1">
        <v>1</v>
      </c>
      <c r="Z3748" s="1">
        <v>3</v>
      </c>
      <c r="AA3748" s="1">
        <v>0</v>
      </c>
      <c r="AB3748" s="1">
        <v>1</v>
      </c>
      <c r="AC3748" s="1">
        <v>0</v>
      </c>
      <c r="AD3748" s="1">
        <v>310</v>
      </c>
      <c r="AE3748" s="1">
        <v>0</v>
      </c>
      <c r="AF3748" s="1">
        <v>0</v>
      </c>
      <c r="AG3748" s="1">
        <v>169</v>
      </c>
      <c r="AH3748" s="1">
        <v>0</v>
      </c>
      <c r="AI3748" s="1">
        <v>479</v>
      </c>
      <c r="AJ3748" s="1" t="s">
        <v>259</v>
      </c>
      <c r="AK3748" s="1" t="s">
        <v>260</v>
      </c>
      <c r="AL3748" s="1" t="s">
        <v>261</v>
      </c>
      <c r="AM3748" s="1" t="s">
        <v>16</v>
      </c>
      <c r="AN3748" s="1" t="s">
        <v>23098</v>
      </c>
      <c r="AO3748" s="1" t="s">
        <v>86</v>
      </c>
      <c r="AP3748" s="1" t="s">
        <v>86</v>
      </c>
      <c r="AQ3748" s="1" t="s">
        <v>25</v>
      </c>
      <c r="AR3748" s="1" t="s">
        <v>19</v>
      </c>
      <c r="AS3748" s="1" t="s">
        <v>23090</v>
      </c>
      <c r="AT3748" s="1" t="s">
        <v>101</v>
      </c>
    </row>
    <row r="3749" spans="1:46" x14ac:dyDescent="0.25">
      <c r="A3749" s="1" t="s">
        <v>17878</v>
      </c>
      <c r="B3749" s="2" t="s">
        <v>23073</v>
      </c>
      <c r="C3749" s="2" t="s">
        <v>23105</v>
      </c>
      <c r="D3749" s="1">
        <v>0</v>
      </c>
      <c r="E3749" s="1">
        <v>1</v>
      </c>
      <c r="F3749" s="1">
        <v>1</v>
      </c>
      <c r="G3749" s="1">
        <v>2</v>
      </c>
      <c r="H3749" s="6">
        <v>0.5</v>
      </c>
      <c r="I3749">
        <v>1</v>
      </c>
      <c r="J3749" s="1">
        <v>36</v>
      </c>
      <c r="K3749" s="1">
        <v>0</v>
      </c>
      <c r="L3749" s="1">
        <v>577</v>
      </c>
      <c r="M3749" s="6">
        <v>0.1</v>
      </c>
      <c r="N3749" s="4">
        <v>4800</v>
      </c>
      <c r="O3749" s="4">
        <v>400</v>
      </c>
      <c r="P3749" s="4">
        <v>250</v>
      </c>
      <c r="Q3749" s="3">
        <v>0.35</v>
      </c>
      <c r="R3749" s="1">
        <v>12</v>
      </c>
      <c r="S3749" s="1">
        <v>250</v>
      </c>
      <c r="T3749" s="1">
        <v>37</v>
      </c>
      <c r="U3749" s="1">
        <v>1</v>
      </c>
      <c r="V3749" s="1">
        <v>11</v>
      </c>
      <c r="W3749" s="1">
        <v>1</v>
      </c>
      <c r="X3749" s="1">
        <v>1</v>
      </c>
      <c r="Y3749" s="1">
        <v>0</v>
      </c>
      <c r="Z3749" s="1">
        <v>3</v>
      </c>
      <c r="AA3749" s="1">
        <v>1</v>
      </c>
      <c r="AB3749" s="1">
        <v>1</v>
      </c>
      <c r="AC3749" s="1">
        <v>0</v>
      </c>
      <c r="AD3749" s="1">
        <v>261</v>
      </c>
      <c r="AE3749" s="1">
        <v>0</v>
      </c>
      <c r="AF3749" s="1">
        <v>0</v>
      </c>
      <c r="AG3749" s="1">
        <v>67</v>
      </c>
      <c r="AH3749" s="1">
        <v>0</v>
      </c>
      <c r="AI3749" s="1">
        <v>328</v>
      </c>
      <c r="AJ3749" s="1" t="s">
        <v>2682</v>
      </c>
      <c r="AK3749" s="1" t="s">
        <v>2683</v>
      </c>
      <c r="AL3749" s="1" t="s">
        <v>2684</v>
      </c>
      <c r="AM3749" s="1" t="s">
        <v>16</v>
      </c>
      <c r="AN3749" s="1" t="s">
        <v>23097</v>
      </c>
      <c r="AO3749" s="1" t="s">
        <v>86</v>
      </c>
      <c r="AP3749" s="1" t="s">
        <v>86</v>
      </c>
      <c r="AQ3749" s="1" t="s">
        <v>14</v>
      </c>
      <c r="AR3749" s="1" t="s">
        <v>30</v>
      </c>
      <c r="AS3749" s="1" t="s">
        <v>23091</v>
      </c>
      <c r="AT3749" s="1" t="s">
        <v>101</v>
      </c>
    </row>
    <row r="3750" spans="1:46" x14ac:dyDescent="0.25">
      <c r="A3750" s="1" t="s">
        <v>19741</v>
      </c>
      <c r="B3750" s="2" t="s">
        <v>23073</v>
      </c>
      <c r="C3750" s="2" t="s">
        <v>23105</v>
      </c>
      <c r="D3750" s="1">
        <v>1</v>
      </c>
      <c r="E3750" s="1">
        <v>2</v>
      </c>
      <c r="F3750" s="1">
        <v>1</v>
      </c>
      <c r="G3750" s="1">
        <v>4</v>
      </c>
      <c r="H3750" s="6">
        <v>0.25</v>
      </c>
      <c r="I3750">
        <v>1</v>
      </c>
      <c r="J3750" s="1">
        <v>28</v>
      </c>
      <c r="K3750" s="1">
        <v>1</v>
      </c>
      <c r="L3750" s="1">
        <v>777</v>
      </c>
      <c r="M3750" s="6">
        <v>0.73</v>
      </c>
      <c r="N3750" s="4">
        <v>2000</v>
      </c>
      <c r="O3750" s="4">
        <v>180</v>
      </c>
      <c r="P3750" s="4">
        <v>500</v>
      </c>
      <c r="Q3750" s="3">
        <v>0.3</v>
      </c>
      <c r="R3750" s="1">
        <v>24</v>
      </c>
      <c r="S3750" s="1">
        <v>500</v>
      </c>
      <c r="T3750" s="1">
        <v>43</v>
      </c>
      <c r="U3750" s="1">
        <v>0</v>
      </c>
      <c r="V3750" s="1">
        <v>11</v>
      </c>
      <c r="W3750" s="1">
        <v>0</v>
      </c>
      <c r="X3750" s="1">
        <v>0</v>
      </c>
      <c r="Y3750" s="1">
        <v>1</v>
      </c>
      <c r="Z3750" s="1">
        <v>1</v>
      </c>
      <c r="AA3750" s="1">
        <v>0</v>
      </c>
      <c r="AB3750" s="1">
        <v>1</v>
      </c>
      <c r="AC3750" s="1">
        <v>500</v>
      </c>
      <c r="AD3750" s="1">
        <v>1350</v>
      </c>
      <c r="AE3750" s="1">
        <v>0</v>
      </c>
      <c r="AF3750" s="1">
        <v>410</v>
      </c>
      <c r="AG3750" s="1">
        <v>65</v>
      </c>
      <c r="AH3750" s="1">
        <v>250</v>
      </c>
      <c r="AI3750" s="1">
        <v>2575</v>
      </c>
      <c r="AJ3750" s="1" t="s">
        <v>8037</v>
      </c>
      <c r="AK3750" s="1" t="s">
        <v>8038</v>
      </c>
      <c r="AL3750" s="1" t="s">
        <v>8039</v>
      </c>
      <c r="AM3750" s="1" t="s">
        <v>16</v>
      </c>
      <c r="AN3750" s="1" t="s">
        <v>23098</v>
      </c>
      <c r="AO3750" s="1" t="s">
        <v>364</v>
      </c>
      <c r="AP3750" s="1" t="s">
        <v>57</v>
      </c>
      <c r="AQ3750" s="1" t="s">
        <v>25</v>
      </c>
      <c r="AR3750" s="1" t="s">
        <v>19</v>
      </c>
      <c r="AS3750" s="1" t="s">
        <v>23090</v>
      </c>
      <c r="AT3750" s="1" t="s">
        <v>101</v>
      </c>
    </row>
    <row r="3751" spans="1:46" x14ac:dyDescent="0.25">
      <c r="A3751" s="1" t="s">
        <v>18509</v>
      </c>
      <c r="B3751" s="2" t="s">
        <v>23073</v>
      </c>
      <c r="C3751" s="2" t="s">
        <v>23105</v>
      </c>
      <c r="D3751" s="1">
        <v>1</v>
      </c>
      <c r="E3751" s="1">
        <v>1</v>
      </c>
      <c r="F3751" s="1">
        <v>2</v>
      </c>
      <c r="G3751" s="1">
        <v>4</v>
      </c>
      <c r="H3751" s="6">
        <v>0.5</v>
      </c>
      <c r="I3751">
        <v>0</v>
      </c>
      <c r="J3751" s="1">
        <v>34</v>
      </c>
      <c r="K3751" s="1">
        <v>0</v>
      </c>
      <c r="L3751" s="1">
        <v>763</v>
      </c>
      <c r="M3751" s="6">
        <v>0.33</v>
      </c>
      <c r="N3751" s="4">
        <v>1870</v>
      </c>
      <c r="O3751" s="4">
        <v>150</v>
      </c>
      <c r="P3751" s="4">
        <v>120</v>
      </c>
      <c r="Q3751" s="3">
        <v>0.3</v>
      </c>
      <c r="R3751" s="1">
        <v>12</v>
      </c>
      <c r="S3751" s="1">
        <v>120</v>
      </c>
      <c r="T3751" s="1">
        <v>3</v>
      </c>
      <c r="U3751" s="1">
        <v>1</v>
      </c>
      <c r="V3751" s="1">
        <v>11</v>
      </c>
      <c r="W3751" s="1">
        <v>0</v>
      </c>
      <c r="X3751" s="1">
        <v>0</v>
      </c>
      <c r="Y3751" s="1">
        <v>1</v>
      </c>
      <c r="Z3751" s="1">
        <v>0</v>
      </c>
      <c r="AA3751" s="1">
        <v>1</v>
      </c>
      <c r="AB3751" s="1">
        <v>0</v>
      </c>
      <c r="AC3751" s="1">
        <v>300</v>
      </c>
      <c r="AD3751" s="1">
        <v>0</v>
      </c>
      <c r="AE3751" s="1">
        <v>185</v>
      </c>
      <c r="AF3751" s="1">
        <v>0</v>
      </c>
      <c r="AG3751" s="1">
        <v>188</v>
      </c>
      <c r="AH3751" s="1">
        <v>280</v>
      </c>
      <c r="AI3751" s="1">
        <v>953</v>
      </c>
      <c r="AJ3751" s="1" t="s">
        <v>4549</v>
      </c>
      <c r="AK3751" s="1" t="s">
        <v>4550</v>
      </c>
      <c r="AL3751" s="1" t="s">
        <v>4551</v>
      </c>
      <c r="AM3751" s="1" t="s">
        <v>12</v>
      </c>
      <c r="AN3751" s="1" t="s">
        <v>23097</v>
      </c>
      <c r="AO3751" s="1" t="s">
        <v>86</v>
      </c>
      <c r="AP3751" s="1" t="s">
        <v>57</v>
      </c>
      <c r="AQ3751" s="1" t="s">
        <v>25</v>
      </c>
      <c r="AR3751" s="1" t="s">
        <v>19</v>
      </c>
      <c r="AS3751" s="1" t="s">
        <v>23091</v>
      </c>
      <c r="AT3751" s="1" t="s">
        <v>26</v>
      </c>
    </row>
    <row r="3752" spans="1:46" x14ac:dyDescent="0.25">
      <c r="A3752" s="1" t="s">
        <v>17923</v>
      </c>
      <c r="B3752" s="2" t="s">
        <v>23073</v>
      </c>
      <c r="C3752" s="2" t="s">
        <v>23105</v>
      </c>
      <c r="D3752" s="1">
        <v>0</v>
      </c>
      <c r="E3752" s="1">
        <v>2</v>
      </c>
      <c r="F3752" s="1">
        <v>4</v>
      </c>
      <c r="G3752" s="1">
        <v>6</v>
      </c>
      <c r="H3752" s="6">
        <v>0.66666666666666663</v>
      </c>
      <c r="I3752">
        <v>0</v>
      </c>
      <c r="J3752" s="1">
        <v>42</v>
      </c>
      <c r="K3752" s="1">
        <v>0</v>
      </c>
      <c r="L3752" s="1">
        <v>567</v>
      </c>
      <c r="M3752" s="6">
        <v>0.37</v>
      </c>
      <c r="N3752" s="4">
        <v>3500</v>
      </c>
      <c r="O3752" s="4">
        <v>250</v>
      </c>
      <c r="P3752" s="4">
        <v>200</v>
      </c>
      <c r="Q3752" s="3">
        <v>0.33</v>
      </c>
      <c r="R3752" s="1">
        <v>18</v>
      </c>
      <c r="S3752" s="1">
        <v>200</v>
      </c>
      <c r="T3752" s="1">
        <v>29</v>
      </c>
      <c r="U3752" s="1">
        <v>1</v>
      </c>
      <c r="V3752" s="1">
        <v>11</v>
      </c>
      <c r="W3752" s="1">
        <v>0</v>
      </c>
      <c r="X3752" s="1">
        <v>0</v>
      </c>
      <c r="Y3752" s="1">
        <v>0</v>
      </c>
      <c r="Z3752" s="1">
        <v>4</v>
      </c>
      <c r="AA3752" s="1">
        <v>0</v>
      </c>
      <c r="AB3752" s="1">
        <v>0</v>
      </c>
      <c r="AC3752" s="1">
        <v>612</v>
      </c>
      <c r="AD3752" s="1">
        <v>273</v>
      </c>
      <c r="AE3752" s="1">
        <v>0</v>
      </c>
      <c r="AF3752" s="1">
        <v>266</v>
      </c>
      <c r="AG3752" s="1">
        <v>0</v>
      </c>
      <c r="AH3752" s="1">
        <v>600</v>
      </c>
      <c r="AI3752" s="1">
        <v>1751</v>
      </c>
      <c r="AJ3752" s="1" t="s">
        <v>2809</v>
      </c>
      <c r="AK3752" s="1" t="s">
        <v>2810</v>
      </c>
      <c r="AL3752" s="1" t="s">
        <v>2811</v>
      </c>
      <c r="AM3752" s="1" t="s">
        <v>12</v>
      </c>
      <c r="AN3752" s="1" t="s">
        <v>23097</v>
      </c>
      <c r="AO3752" s="1" t="s">
        <v>86</v>
      </c>
      <c r="AP3752" s="1" t="s">
        <v>57</v>
      </c>
      <c r="AQ3752" s="1" t="s">
        <v>25</v>
      </c>
      <c r="AR3752" s="1" t="s">
        <v>30</v>
      </c>
      <c r="AS3752" s="1" t="s">
        <v>23090</v>
      </c>
      <c r="AT3752" s="1" t="s">
        <v>26</v>
      </c>
    </row>
    <row r="3753" spans="1:46" x14ac:dyDescent="0.25">
      <c r="A3753" s="1" t="s">
        <v>20997</v>
      </c>
      <c r="B3753" s="2" t="s">
        <v>23073</v>
      </c>
      <c r="C3753" s="2" t="s">
        <v>23106</v>
      </c>
      <c r="D3753" s="1">
        <v>0</v>
      </c>
      <c r="E3753" s="1">
        <v>3</v>
      </c>
      <c r="F3753" s="1">
        <v>2</v>
      </c>
      <c r="G3753" s="1">
        <v>5</v>
      </c>
      <c r="H3753" s="6">
        <v>0.4</v>
      </c>
      <c r="I3753">
        <v>1</v>
      </c>
      <c r="J3753" s="1">
        <v>38</v>
      </c>
      <c r="K3753" s="1">
        <v>0</v>
      </c>
      <c r="L3753" s="1">
        <v>656</v>
      </c>
      <c r="M3753" s="6">
        <v>0.48</v>
      </c>
      <c r="N3753" s="4">
        <v>3936</v>
      </c>
      <c r="O3753" s="4">
        <v>328</v>
      </c>
      <c r="P3753" s="4">
        <v>1000</v>
      </c>
      <c r="Q3753" s="3">
        <v>0.3</v>
      </c>
      <c r="R3753" s="1">
        <v>24</v>
      </c>
      <c r="S3753" s="1">
        <v>1000</v>
      </c>
      <c r="T3753" s="1">
        <v>80</v>
      </c>
      <c r="U3753" s="1">
        <v>1</v>
      </c>
      <c r="V3753" s="1">
        <v>11</v>
      </c>
      <c r="W3753" s="1">
        <v>1</v>
      </c>
      <c r="X3753" s="1">
        <v>1</v>
      </c>
      <c r="Y3753" s="1">
        <v>0</v>
      </c>
      <c r="Z3753" s="1">
        <v>4</v>
      </c>
      <c r="AA3753" s="1">
        <v>0</v>
      </c>
      <c r="AB3753" s="1">
        <v>1</v>
      </c>
      <c r="AC3753" s="1">
        <v>0</v>
      </c>
      <c r="AD3753" s="1">
        <v>433</v>
      </c>
      <c r="AE3753" s="1">
        <v>0</v>
      </c>
      <c r="AF3753" s="1">
        <v>1570</v>
      </c>
      <c r="AG3753" s="1">
        <v>140</v>
      </c>
      <c r="AH3753" s="1">
        <v>0</v>
      </c>
      <c r="AI3753" s="1">
        <v>2143</v>
      </c>
      <c r="AJ3753" s="1" t="s">
        <v>11458</v>
      </c>
      <c r="AK3753" s="1" t="s">
        <v>11459</v>
      </c>
      <c r="AL3753" s="1" t="s">
        <v>11460</v>
      </c>
      <c r="AM3753" s="1" t="s">
        <v>16</v>
      </c>
      <c r="AN3753" s="1" t="s">
        <v>23097</v>
      </c>
      <c r="AO3753" s="1" t="s">
        <v>86</v>
      </c>
      <c r="AP3753" s="1" t="s">
        <v>86</v>
      </c>
      <c r="AQ3753" s="1" t="s">
        <v>14</v>
      </c>
      <c r="AR3753" s="1" t="s">
        <v>30</v>
      </c>
      <c r="AS3753" s="1" t="s">
        <v>23090</v>
      </c>
      <c r="AT3753" s="1" t="s">
        <v>101</v>
      </c>
    </row>
    <row r="3754" spans="1:46" x14ac:dyDescent="0.25">
      <c r="A3754" s="1" t="s">
        <v>22737</v>
      </c>
      <c r="B3754" s="2" t="s">
        <v>23073</v>
      </c>
      <c r="C3754" s="2" t="s">
        <v>23107</v>
      </c>
      <c r="D3754" s="1">
        <v>0</v>
      </c>
      <c r="E3754" s="1">
        <v>0</v>
      </c>
      <c r="F3754" s="1">
        <v>1</v>
      </c>
      <c r="G3754" s="1">
        <v>1</v>
      </c>
      <c r="H3754" s="6">
        <v>1</v>
      </c>
      <c r="I3754">
        <v>0</v>
      </c>
      <c r="J3754" s="1">
        <v>46</v>
      </c>
      <c r="K3754" s="1">
        <v>1</v>
      </c>
      <c r="L3754" s="1">
        <v>742</v>
      </c>
      <c r="M3754" s="6">
        <v>0.31</v>
      </c>
      <c r="N3754" s="4">
        <v>4000</v>
      </c>
      <c r="O3754" s="4">
        <v>300</v>
      </c>
      <c r="P3754" s="4">
        <v>500</v>
      </c>
      <c r="Q3754" s="3">
        <v>0.3</v>
      </c>
      <c r="R3754" s="1">
        <v>24</v>
      </c>
      <c r="S3754" s="1">
        <v>500</v>
      </c>
      <c r="T3754" s="1">
        <v>48</v>
      </c>
      <c r="U3754" s="1">
        <v>1</v>
      </c>
      <c r="V3754" s="1">
        <v>11</v>
      </c>
      <c r="W3754" s="1">
        <v>0</v>
      </c>
      <c r="X3754" s="1">
        <v>0</v>
      </c>
      <c r="Y3754" s="1">
        <v>1</v>
      </c>
      <c r="Z3754" s="1">
        <v>3</v>
      </c>
      <c r="AA3754" s="1">
        <v>0</v>
      </c>
      <c r="AB3754" s="1">
        <v>0</v>
      </c>
      <c r="AC3754" s="1">
        <v>448</v>
      </c>
      <c r="AD3754" s="1">
        <v>0</v>
      </c>
      <c r="AE3754" s="1">
        <v>877</v>
      </c>
      <c r="AF3754" s="1">
        <v>338</v>
      </c>
      <c r="AG3754" s="1">
        <v>0</v>
      </c>
      <c r="AH3754" s="1">
        <v>0</v>
      </c>
      <c r="AI3754" s="1">
        <v>1663</v>
      </c>
      <c r="AJ3754" s="1" t="s">
        <v>16096</v>
      </c>
      <c r="AK3754" s="1" t="s">
        <v>16097</v>
      </c>
      <c r="AL3754" s="1" t="s">
        <v>16098</v>
      </c>
      <c r="AM3754" s="1" t="s">
        <v>12</v>
      </c>
      <c r="AN3754" s="1" t="s">
        <v>23098</v>
      </c>
      <c r="AO3754" s="1" t="s">
        <v>86</v>
      </c>
      <c r="AP3754" s="1" t="s">
        <v>57</v>
      </c>
      <c r="AQ3754" s="1" t="s">
        <v>25</v>
      </c>
      <c r="AR3754" s="1" t="s">
        <v>19</v>
      </c>
      <c r="AS3754" s="1" t="s">
        <v>23090</v>
      </c>
      <c r="AT3754" s="1" t="s">
        <v>26</v>
      </c>
    </row>
    <row r="3755" spans="1:46" x14ac:dyDescent="0.25">
      <c r="A3755" s="1" t="s">
        <v>20003</v>
      </c>
      <c r="B3755" s="2" t="s">
        <v>23073</v>
      </c>
      <c r="C3755" s="2" t="s">
        <v>23107</v>
      </c>
      <c r="D3755" s="1">
        <v>0</v>
      </c>
      <c r="E3755" s="1">
        <v>0</v>
      </c>
      <c r="F3755" s="1">
        <v>2</v>
      </c>
      <c r="G3755" s="1">
        <v>2</v>
      </c>
      <c r="H3755" s="6">
        <v>1</v>
      </c>
      <c r="I3755">
        <v>0</v>
      </c>
      <c r="J3755" s="1">
        <v>35</v>
      </c>
      <c r="K3755" s="1">
        <v>0</v>
      </c>
      <c r="L3755" s="1">
        <v>685</v>
      </c>
      <c r="M3755" s="6">
        <v>0.47</v>
      </c>
      <c r="N3755" s="4">
        <v>3500</v>
      </c>
      <c r="O3755" s="4">
        <v>260</v>
      </c>
      <c r="P3755" s="4">
        <v>150</v>
      </c>
      <c r="Q3755" s="3">
        <v>0.3</v>
      </c>
      <c r="R3755" s="1">
        <v>12</v>
      </c>
      <c r="S3755" s="1">
        <v>150</v>
      </c>
      <c r="T3755" s="1">
        <v>10</v>
      </c>
      <c r="U3755" s="1">
        <v>1</v>
      </c>
      <c r="V3755" s="1">
        <v>11</v>
      </c>
      <c r="W3755" s="1">
        <v>0</v>
      </c>
      <c r="X3755" s="1">
        <v>0</v>
      </c>
      <c r="Y3755" s="1">
        <v>1</v>
      </c>
      <c r="Z3755" s="1">
        <v>3</v>
      </c>
      <c r="AA3755" s="1">
        <v>0</v>
      </c>
      <c r="AB3755" s="1">
        <v>0</v>
      </c>
      <c r="AC3755" s="1">
        <v>479</v>
      </c>
      <c r="AD3755" s="1">
        <v>0</v>
      </c>
      <c r="AE3755" s="1">
        <v>1242</v>
      </c>
      <c r="AF3755" s="1">
        <v>580</v>
      </c>
      <c r="AG3755" s="1">
        <v>0</v>
      </c>
      <c r="AH3755" s="1">
        <v>250</v>
      </c>
      <c r="AI3755" s="1">
        <v>2551</v>
      </c>
      <c r="AJ3755" s="1" t="s">
        <v>8761</v>
      </c>
      <c r="AK3755" s="1" t="s">
        <v>8762</v>
      </c>
      <c r="AL3755" s="1" t="s">
        <v>8763</v>
      </c>
      <c r="AM3755" s="1" t="s">
        <v>12</v>
      </c>
      <c r="AN3755" s="1" t="s">
        <v>23097</v>
      </c>
      <c r="AO3755" s="1" t="s">
        <v>86</v>
      </c>
      <c r="AP3755" s="1" t="s">
        <v>57</v>
      </c>
      <c r="AQ3755" s="1" t="s">
        <v>25</v>
      </c>
      <c r="AR3755" s="1" t="s">
        <v>19</v>
      </c>
      <c r="AS3755" s="1" t="s">
        <v>23090</v>
      </c>
      <c r="AT3755" s="1" t="s">
        <v>26</v>
      </c>
    </row>
    <row r="3756" spans="1:46" x14ac:dyDescent="0.25">
      <c r="A3756" s="1" t="s">
        <v>21071</v>
      </c>
      <c r="B3756" s="2" t="s">
        <v>23073</v>
      </c>
      <c r="C3756" s="2" t="s">
        <v>23107</v>
      </c>
      <c r="D3756" s="1">
        <v>1</v>
      </c>
      <c r="E3756" s="1">
        <v>1</v>
      </c>
      <c r="F3756" s="1">
        <v>2</v>
      </c>
      <c r="G3756" s="1">
        <v>4</v>
      </c>
      <c r="H3756" s="6">
        <v>0.5</v>
      </c>
      <c r="I3756">
        <v>1</v>
      </c>
      <c r="J3756" s="1">
        <v>40</v>
      </c>
      <c r="K3756" s="1">
        <v>0</v>
      </c>
      <c r="L3756" s="1">
        <v>804</v>
      </c>
      <c r="M3756" s="6">
        <v>0.24</v>
      </c>
      <c r="N3756" s="4">
        <v>3600</v>
      </c>
      <c r="O3756" s="4">
        <v>270</v>
      </c>
      <c r="P3756" s="4">
        <v>200</v>
      </c>
      <c r="Q3756" s="3">
        <v>0.2</v>
      </c>
      <c r="R3756" s="1">
        <v>6</v>
      </c>
      <c r="S3756" s="1">
        <v>200</v>
      </c>
      <c r="T3756" s="1">
        <v>24</v>
      </c>
      <c r="U3756" s="1">
        <v>0</v>
      </c>
      <c r="V3756" s="1">
        <v>11</v>
      </c>
      <c r="W3756" s="1">
        <v>0</v>
      </c>
      <c r="X3756" s="1">
        <v>0</v>
      </c>
      <c r="Y3756" s="1">
        <v>1</v>
      </c>
      <c r="Z3756" s="1">
        <v>1</v>
      </c>
      <c r="AA3756" s="1">
        <v>0</v>
      </c>
      <c r="AB3756" s="1">
        <v>1</v>
      </c>
      <c r="AC3756" s="1">
        <v>746</v>
      </c>
      <c r="AD3756" s="1">
        <v>148</v>
      </c>
      <c r="AE3756" s="1">
        <v>0</v>
      </c>
      <c r="AF3756" s="1">
        <v>0</v>
      </c>
      <c r="AG3756" s="1">
        <v>8</v>
      </c>
      <c r="AH3756" s="1">
        <v>0</v>
      </c>
      <c r="AI3756" s="1">
        <v>902</v>
      </c>
      <c r="AJ3756" s="1" t="s">
        <v>11668</v>
      </c>
      <c r="AK3756" s="1" t="s">
        <v>11669</v>
      </c>
      <c r="AL3756" s="1" t="s">
        <v>11670</v>
      </c>
      <c r="AM3756" s="1" t="s">
        <v>16</v>
      </c>
      <c r="AN3756" s="1" t="s">
        <v>23097</v>
      </c>
      <c r="AO3756" s="1" t="s">
        <v>364</v>
      </c>
      <c r="AP3756" s="1" t="s">
        <v>57</v>
      </c>
      <c r="AQ3756" s="1" t="s">
        <v>25</v>
      </c>
      <c r="AR3756" s="1" t="s">
        <v>19</v>
      </c>
      <c r="AS3756" s="1" t="s">
        <v>23090</v>
      </c>
      <c r="AT3756" s="1" t="s">
        <v>101</v>
      </c>
    </row>
    <row r="3757" spans="1:46" x14ac:dyDescent="0.25">
      <c r="A3757" s="1" t="s">
        <v>22826</v>
      </c>
      <c r="B3757" s="2" t="s">
        <v>23073</v>
      </c>
      <c r="C3757" s="2" t="s">
        <v>23107</v>
      </c>
      <c r="D3757" s="1">
        <v>6</v>
      </c>
      <c r="E3757" s="1">
        <v>2</v>
      </c>
      <c r="F3757" s="1">
        <v>1</v>
      </c>
      <c r="G3757" s="1">
        <v>9</v>
      </c>
      <c r="H3757" s="6">
        <v>0.1111111111111111</v>
      </c>
      <c r="I3757">
        <v>0</v>
      </c>
      <c r="J3757" s="1">
        <v>31</v>
      </c>
      <c r="K3757" s="1">
        <v>1</v>
      </c>
      <c r="L3757" s="1">
        <v>804</v>
      </c>
      <c r="M3757" s="6">
        <v>0.24</v>
      </c>
      <c r="N3757" s="4">
        <v>6000</v>
      </c>
      <c r="O3757" s="4">
        <v>450</v>
      </c>
      <c r="P3757" s="4">
        <v>500</v>
      </c>
      <c r="Q3757" s="3">
        <v>0.26</v>
      </c>
      <c r="R3757" s="1">
        <v>24</v>
      </c>
      <c r="S3757" s="1">
        <v>500</v>
      </c>
      <c r="T3757" s="1">
        <v>46</v>
      </c>
      <c r="U3757" s="1">
        <v>1</v>
      </c>
      <c r="V3757" s="1">
        <v>11</v>
      </c>
      <c r="W3757" s="1">
        <v>1</v>
      </c>
      <c r="X3757" s="1">
        <v>1</v>
      </c>
      <c r="Y3757" s="1">
        <v>1</v>
      </c>
      <c r="Z3757" s="1">
        <v>3</v>
      </c>
      <c r="AA3757" s="1">
        <v>0</v>
      </c>
      <c r="AB3757" s="1">
        <v>0</v>
      </c>
      <c r="AC3757" s="1">
        <v>0</v>
      </c>
      <c r="AD3757" s="1">
        <v>3850</v>
      </c>
      <c r="AE3757" s="1">
        <v>545</v>
      </c>
      <c r="AF3757" s="1">
        <v>0</v>
      </c>
      <c r="AG3757" s="1">
        <v>0</v>
      </c>
      <c r="AH3757" s="1">
        <v>0</v>
      </c>
      <c r="AI3757" s="1">
        <v>4395</v>
      </c>
      <c r="AJ3757" s="1" t="s">
        <v>4348</v>
      </c>
      <c r="AK3757" s="1" t="s">
        <v>16345</v>
      </c>
      <c r="AL3757" s="1" t="s">
        <v>16346</v>
      </c>
      <c r="AM3757" s="1" t="s">
        <v>12</v>
      </c>
      <c r="AN3757" s="1" t="s">
        <v>23098</v>
      </c>
      <c r="AO3757" s="1" t="s">
        <v>86</v>
      </c>
      <c r="AP3757" s="1" t="s">
        <v>86</v>
      </c>
      <c r="AQ3757" s="1" t="s">
        <v>14</v>
      </c>
      <c r="AR3757" s="1" t="s">
        <v>19</v>
      </c>
      <c r="AS3757" s="1" t="s">
        <v>23090</v>
      </c>
      <c r="AT3757" s="1" t="s">
        <v>26</v>
      </c>
    </row>
    <row r="3758" spans="1:46" x14ac:dyDescent="0.25">
      <c r="A3758" s="1" t="s">
        <v>19101</v>
      </c>
      <c r="B3758" s="2" t="s">
        <v>23074</v>
      </c>
      <c r="C3758" s="2" t="s">
        <v>23104</v>
      </c>
      <c r="D3758" s="1">
        <v>1</v>
      </c>
      <c r="E3758" s="1">
        <v>0</v>
      </c>
      <c r="F3758" s="1">
        <v>3</v>
      </c>
      <c r="G3758" s="1">
        <v>4</v>
      </c>
      <c r="H3758" s="6">
        <v>0.75</v>
      </c>
      <c r="I3758">
        <v>0</v>
      </c>
      <c r="J3758" s="1">
        <v>41</v>
      </c>
      <c r="K3758" s="1">
        <v>0</v>
      </c>
      <c r="L3758" s="1">
        <v>415</v>
      </c>
      <c r="M3758" s="6">
        <v>0</v>
      </c>
      <c r="N3758" s="4">
        <v>2660</v>
      </c>
      <c r="O3758" s="4">
        <v>176</v>
      </c>
      <c r="P3758" s="4">
        <v>260</v>
      </c>
      <c r="Q3758" s="3">
        <v>0.38</v>
      </c>
      <c r="R3758" s="1">
        <v>24</v>
      </c>
      <c r="S3758" s="1">
        <v>260</v>
      </c>
      <c r="T3758" s="1">
        <v>12</v>
      </c>
      <c r="U3758" s="1">
        <v>1</v>
      </c>
      <c r="V3758" s="1">
        <v>11</v>
      </c>
      <c r="W3758" s="1">
        <v>0</v>
      </c>
      <c r="X3758" s="1">
        <v>0</v>
      </c>
      <c r="Y3758" s="1">
        <v>1</v>
      </c>
      <c r="Z3758" s="1">
        <v>0</v>
      </c>
      <c r="AA3758" s="1">
        <v>1</v>
      </c>
      <c r="AB3758" s="1">
        <v>0</v>
      </c>
      <c r="AC3758" s="1">
        <v>480</v>
      </c>
      <c r="AD3758" s="1">
        <v>0</v>
      </c>
      <c r="AE3758" s="1">
        <v>0</v>
      </c>
      <c r="AF3758" s="1">
        <v>0</v>
      </c>
      <c r="AG3758" s="1">
        <v>0</v>
      </c>
      <c r="AH3758" s="1">
        <v>770</v>
      </c>
      <c r="AI3758" s="1">
        <v>1250</v>
      </c>
      <c r="AJ3758" s="1" t="s">
        <v>6235</v>
      </c>
      <c r="AK3758" s="1" t="s">
        <v>6236</v>
      </c>
      <c r="AL3758" s="1" t="s">
        <v>6237</v>
      </c>
      <c r="AM3758" s="1" t="s">
        <v>12</v>
      </c>
      <c r="AN3758" s="1" t="s">
        <v>23097</v>
      </c>
      <c r="AO3758" s="1" t="s">
        <v>86</v>
      </c>
      <c r="AP3758" s="1" t="s">
        <v>57</v>
      </c>
      <c r="AQ3758" s="1" t="s">
        <v>25</v>
      </c>
      <c r="AR3758" s="1" t="s">
        <v>19</v>
      </c>
      <c r="AS3758" s="1" t="s">
        <v>23091</v>
      </c>
      <c r="AT3758" s="1" t="s">
        <v>26</v>
      </c>
    </row>
    <row r="3759" spans="1:46" x14ac:dyDescent="0.25">
      <c r="A3759" s="1" t="s">
        <v>21993</v>
      </c>
      <c r="B3759" s="2" t="s">
        <v>23074</v>
      </c>
      <c r="C3759" s="2" t="s">
        <v>23105</v>
      </c>
      <c r="D3759" s="1">
        <v>0</v>
      </c>
      <c r="E3759" s="1">
        <v>1</v>
      </c>
      <c r="F3759" s="1">
        <v>1</v>
      </c>
      <c r="G3759" s="1">
        <v>2</v>
      </c>
      <c r="H3759" s="6">
        <v>0.5</v>
      </c>
      <c r="I3759">
        <v>1</v>
      </c>
      <c r="J3759" s="1">
        <v>34</v>
      </c>
      <c r="K3759" s="1">
        <v>0</v>
      </c>
      <c r="L3759" s="1">
        <v>615</v>
      </c>
      <c r="M3759" s="6">
        <v>0.48</v>
      </c>
      <c r="N3759" s="4">
        <v>1200</v>
      </c>
      <c r="O3759" s="4">
        <v>100</v>
      </c>
      <c r="P3759" s="4">
        <v>210</v>
      </c>
      <c r="Q3759" s="3">
        <v>0.35</v>
      </c>
      <c r="R3759" s="1">
        <v>12</v>
      </c>
      <c r="S3759" s="1">
        <v>210</v>
      </c>
      <c r="T3759" s="1">
        <v>39</v>
      </c>
      <c r="U3759" s="1">
        <v>0</v>
      </c>
      <c r="V3759" s="1">
        <v>11</v>
      </c>
      <c r="W3759" s="1">
        <v>0</v>
      </c>
      <c r="X3759" s="1">
        <v>0</v>
      </c>
      <c r="Y3759" s="1">
        <v>1</v>
      </c>
      <c r="Z3759" s="1">
        <v>3</v>
      </c>
      <c r="AA3759" s="1">
        <v>1</v>
      </c>
      <c r="AB3759" s="1">
        <v>1</v>
      </c>
      <c r="AC3759" s="1">
        <v>0</v>
      </c>
      <c r="AD3759" s="1">
        <v>450</v>
      </c>
      <c r="AE3759" s="1">
        <v>0</v>
      </c>
      <c r="AF3759" s="1">
        <v>0</v>
      </c>
      <c r="AG3759" s="1">
        <v>0</v>
      </c>
      <c r="AH3759" s="1">
        <v>200</v>
      </c>
      <c r="AI3759" s="1">
        <v>650</v>
      </c>
      <c r="AJ3759" s="1" t="s">
        <v>14116</v>
      </c>
      <c r="AK3759" s="1" t="s">
        <v>14117</v>
      </c>
      <c r="AL3759" s="1" t="s">
        <v>14118</v>
      </c>
      <c r="AM3759" s="1" t="s">
        <v>16</v>
      </c>
      <c r="AN3759" s="1" t="s">
        <v>23097</v>
      </c>
      <c r="AO3759" s="1" t="s">
        <v>364</v>
      </c>
      <c r="AP3759" s="1" t="s">
        <v>57</v>
      </c>
      <c r="AQ3759" s="1" t="s">
        <v>25</v>
      </c>
      <c r="AR3759" s="1" t="s">
        <v>19</v>
      </c>
      <c r="AS3759" s="1" t="s">
        <v>23091</v>
      </c>
      <c r="AT3759" s="1" t="s">
        <v>101</v>
      </c>
    </row>
    <row r="3760" spans="1:46" x14ac:dyDescent="0.25">
      <c r="A3760" s="1" t="s">
        <v>17117</v>
      </c>
      <c r="B3760" s="2" t="s">
        <v>23074</v>
      </c>
      <c r="C3760" s="2" t="s">
        <v>23105</v>
      </c>
      <c r="D3760" s="1">
        <v>1</v>
      </c>
      <c r="E3760" s="1">
        <v>0</v>
      </c>
      <c r="F3760" s="1">
        <v>1</v>
      </c>
      <c r="G3760" s="1">
        <v>2</v>
      </c>
      <c r="H3760" s="6">
        <v>0.5</v>
      </c>
      <c r="I3760">
        <v>1</v>
      </c>
      <c r="J3760" s="1">
        <v>31</v>
      </c>
      <c r="K3760" s="1">
        <v>1</v>
      </c>
      <c r="L3760" s="1">
        <v>520</v>
      </c>
      <c r="M3760" s="6">
        <v>0.41</v>
      </c>
      <c r="N3760" s="4">
        <v>2200</v>
      </c>
      <c r="O3760" s="4">
        <v>160</v>
      </c>
      <c r="P3760" s="4">
        <v>200</v>
      </c>
      <c r="Q3760" s="3">
        <v>0.4</v>
      </c>
      <c r="R3760" s="1">
        <v>12</v>
      </c>
      <c r="S3760" s="1">
        <v>200</v>
      </c>
      <c r="T3760" s="1">
        <v>12</v>
      </c>
      <c r="U3760" s="1">
        <v>1</v>
      </c>
      <c r="V3760" s="1">
        <v>11</v>
      </c>
      <c r="W3760" s="1">
        <v>0</v>
      </c>
      <c r="X3760" s="1">
        <v>1</v>
      </c>
      <c r="Y3760" s="1">
        <v>1</v>
      </c>
      <c r="Z3760" s="1">
        <v>4</v>
      </c>
      <c r="AA3760" s="1">
        <v>0</v>
      </c>
      <c r="AB3760" s="1">
        <v>1</v>
      </c>
      <c r="AC3760" s="1">
        <v>0</v>
      </c>
      <c r="AD3760" s="1">
        <v>0</v>
      </c>
      <c r="AE3760" s="1">
        <v>0</v>
      </c>
      <c r="AF3760" s="1">
        <v>318</v>
      </c>
      <c r="AG3760" s="1">
        <v>0</v>
      </c>
      <c r="AH3760" s="1">
        <v>500</v>
      </c>
      <c r="AI3760" s="1">
        <v>818</v>
      </c>
      <c r="AJ3760" s="1" t="s">
        <v>324</v>
      </c>
      <c r="AK3760" s="1" t="s">
        <v>325</v>
      </c>
      <c r="AL3760" s="1" t="s">
        <v>326</v>
      </c>
      <c r="AM3760" s="1" t="s">
        <v>16</v>
      </c>
      <c r="AN3760" s="1" t="s">
        <v>23098</v>
      </c>
      <c r="AO3760" s="1" t="s">
        <v>86</v>
      </c>
      <c r="AP3760" s="1" t="s">
        <v>57</v>
      </c>
      <c r="AQ3760" s="1" t="s">
        <v>14</v>
      </c>
      <c r="AR3760" s="1" t="s">
        <v>19</v>
      </c>
      <c r="AS3760" s="1" t="s">
        <v>23090</v>
      </c>
      <c r="AT3760" s="1" t="s">
        <v>101</v>
      </c>
    </row>
    <row r="3761" spans="1:46" x14ac:dyDescent="0.25">
      <c r="A3761" s="1" t="s">
        <v>19742</v>
      </c>
      <c r="B3761" s="2" t="s">
        <v>23074</v>
      </c>
      <c r="C3761" s="2" t="s">
        <v>23105</v>
      </c>
      <c r="D3761" s="1">
        <v>1</v>
      </c>
      <c r="E3761" s="1">
        <v>1</v>
      </c>
      <c r="F3761" s="1">
        <v>3</v>
      </c>
      <c r="G3761" s="1">
        <v>5</v>
      </c>
      <c r="H3761" s="6">
        <v>0.6</v>
      </c>
      <c r="I3761">
        <v>0</v>
      </c>
      <c r="J3761" s="1">
        <v>31</v>
      </c>
      <c r="K3761" s="1">
        <v>0</v>
      </c>
      <c r="L3761" s="1">
        <v>708</v>
      </c>
      <c r="M3761" s="6">
        <v>0.56000000000000005</v>
      </c>
      <c r="N3761" s="4">
        <v>1900</v>
      </c>
      <c r="O3761" s="4">
        <v>130</v>
      </c>
      <c r="P3761" s="4">
        <v>600</v>
      </c>
      <c r="Q3761" s="3">
        <v>0.27</v>
      </c>
      <c r="R3761" s="1">
        <v>24</v>
      </c>
      <c r="S3761" s="1">
        <v>600</v>
      </c>
      <c r="T3761" s="1">
        <v>92</v>
      </c>
      <c r="U3761" s="1">
        <v>0</v>
      </c>
      <c r="V3761" s="1">
        <v>11</v>
      </c>
      <c r="W3761" s="1">
        <v>0</v>
      </c>
      <c r="X3761" s="1">
        <v>0</v>
      </c>
      <c r="Y3761" s="1">
        <v>1</v>
      </c>
      <c r="Z3761" s="1">
        <v>3</v>
      </c>
      <c r="AA3761" s="1">
        <v>1</v>
      </c>
      <c r="AB3761" s="1">
        <v>0</v>
      </c>
      <c r="AC3761" s="1">
        <v>0</v>
      </c>
      <c r="AD3761" s="1">
        <v>116</v>
      </c>
      <c r="AE3761" s="1">
        <v>571</v>
      </c>
      <c r="AF3761" s="1">
        <v>0</v>
      </c>
      <c r="AG3761" s="1">
        <v>283</v>
      </c>
      <c r="AH3761" s="1">
        <v>0</v>
      </c>
      <c r="AI3761" s="1">
        <v>970</v>
      </c>
      <c r="AJ3761" s="1" t="s">
        <v>8040</v>
      </c>
      <c r="AK3761" s="1" t="s">
        <v>8041</v>
      </c>
      <c r="AL3761" s="1" t="s">
        <v>8042</v>
      </c>
      <c r="AM3761" s="1" t="s">
        <v>12</v>
      </c>
      <c r="AN3761" s="1" t="s">
        <v>23097</v>
      </c>
      <c r="AO3761" s="1" t="s">
        <v>364</v>
      </c>
      <c r="AP3761" s="1" t="s">
        <v>57</v>
      </c>
      <c r="AQ3761" s="1" t="s">
        <v>25</v>
      </c>
      <c r="AR3761" s="1" t="s">
        <v>19</v>
      </c>
      <c r="AS3761" s="1" t="s">
        <v>23091</v>
      </c>
      <c r="AT3761" s="1" t="s">
        <v>26</v>
      </c>
    </row>
    <row r="3762" spans="1:46" x14ac:dyDescent="0.25">
      <c r="A3762" s="1" t="s">
        <v>19744</v>
      </c>
      <c r="B3762" s="2" t="s">
        <v>23074</v>
      </c>
      <c r="C3762" s="2" t="s">
        <v>23105</v>
      </c>
      <c r="D3762" s="1">
        <v>6</v>
      </c>
      <c r="E3762" s="1">
        <v>3</v>
      </c>
      <c r="F3762" s="1">
        <v>7</v>
      </c>
      <c r="G3762" s="1">
        <v>16</v>
      </c>
      <c r="H3762" s="6">
        <v>0.4375</v>
      </c>
      <c r="I3762">
        <v>1</v>
      </c>
      <c r="J3762" s="1">
        <v>31</v>
      </c>
      <c r="K3762" s="1">
        <v>1</v>
      </c>
      <c r="L3762" s="1">
        <v>673</v>
      </c>
      <c r="M3762" s="6">
        <v>1</v>
      </c>
      <c r="N3762" s="4">
        <v>2280</v>
      </c>
      <c r="O3762" s="4">
        <v>160</v>
      </c>
      <c r="P3762" s="4">
        <v>200</v>
      </c>
      <c r="Q3762" s="3">
        <v>0.27</v>
      </c>
      <c r="R3762" s="1">
        <v>12</v>
      </c>
      <c r="S3762" s="1">
        <v>200</v>
      </c>
      <c r="T3762" s="1">
        <v>13</v>
      </c>
      <c r="U3762" s="1">
        <v>0</v>
      </c>
      <c r="V3762" s="1">
        <v>11</v>
      </c>
      <c r="W3762" s="1">
        <v>0</v>
      </c>
      <c r="X3762" s="1">
        <v>1</v>
      </c>
      <c r="Y3762" s="1">
        <v>1</v>
      </c>
      <c r="Z3762" s="1">
        <v>3</v>
      </c>
      <c r="AA3762" s="1">
        <v>1</v>
      </c>
      <c r="AB3762" s="1">
        <v>1</v>
      </c>
      <c r="AC3762" s="1">
        <v>500</v>
      </c>
      <c r="AD3762" s="1">
        <v>0</v>
      </c>
      <c r="AE3762" s="1">
        <v>0</v>
      </c>
      <c r="AF3762" s="1">
        <v>1900</v>
      </c>
      <c r="AG3762" s="1">
        <v>5</v>
      </c>
      <c r="AH3762" s="1">
        <v>400</v>
      </c>
      <c r="AI3762" s="1">
        <v>2805</v>
      </c>
      <c r="AJ3762" s="1" t="s">
        <v>788</v>
      </c>
      <c r="AK3762" s="1" t="s">
        <v>8046</v>
      </c>
      <c r="AL3762" s="1" t="s">
        <v>8047</v>
      </c>
      <c r="AM3762" s="1" t="s">
        <v>16</v>
      </c>
      <c r="AN3762" s="1" t="s">
        <v>23098</v>
      </c>
      <c r="AO3762" s="1" t="s">
        <v>364</v>
      </c>
      <c r="AP3762" s="1" t="s">
        <v>57</v>
      </c>
      <c r="AQ3762" s="1" t="s">
        <v>14</v>
      </c>
      <c r="AR3762" s="1" t="s">
        <v>19</v>
      </c>
      <c r="AS3762" s="1" t="s">
        <v>23091</v>
      </c>
      <c r="AT3762" s="1" t="s">
        <v>101</v>
      </c>
    </row>
    <row r="3763" spans="1:46" x14ac:dyDescent="0.25">
      <c r="A3763" s="1" t="s">
        <v>21425</v>
      </c>
      <c r="B3763" s="2" t="s">
        <v>23074</v>
      </c>
      <c r="C3763" s="2" t="s">
        <v>23105</v>
      </c>
      <c r="D3763" s="1">
        <v>1</v>
      </c>
      <c r="E3763" s="1">
        <v>0</v>
      </c>
      <c r="F3763" s="1">
        <v>2</v>
      </c>
      <c r="G3763" s="1">
        <v>3</v>
      </c>
      <c r="H3763" s="6">
        <v>0.66666666666666663</v>
      </c>
      <c r="I3763">
        <v>0</v>
      </c>
      <c r="J3763" s="1">
        <v>32</v>
      </c>
      <c r="K3763" s="1">
        <v>0</v>
      </c>
      <c r="L3763" s="1">
        <v>709</v>
      </c>
      <c r="M3763" s="6">
        <v>0.33</v>
      </c>
      <c r="N3763" s="4">
        <v>2400</v>
      </c>
      <c r="O3763" s="4">
        <v>200</v>
      </c>
      <c r="P3763" s="4">
        <v>100</v>
      </c>
      <c r="Q3763" s="3">
        <v>0.35</v>
      </c>
      <c r="R3763" s="1">
        <v>6</v>
      </c>
      <c r="S3763" s="1">
        <v>100</v>
      </c>
      <c r="T3763" s="1">
        <v>12</v>
      </c>
      <c r="U3763" s="1">
        <v>1</v>
      </c>
      <c r="V3763" s="1">
        <v>11</v>
      </c>
      <c r="W3763" s="1">
        <v>1</v>
      </c>
      <c r="X3763" s="1">
        <v>1</v>
      </c>
      <c r="Y3763" s="1">
        <v>1</v>
      </c>
      <c r="Z3763" s="1">
        <v>3</v>
      </c>
      <c r="AA3763" s="1">
        <v>1</v>
      </c>
      <c r="AB3763" s="1">
        <v>0</v>
      </c>
      <c r="AC3763" s="1">
        <v>0</v>
      </c>
      <c r="AD3763" s="1">
        <v>0</v>
      </c>
      <c r="AE3763" s="1">
        <v>0</v>
      </c>
      <c r="AF3763" s="1">
        <v>0</v>
      </c>
      <c r="AG3763" s="1">
        <v>0</v>
      </c>
      <c r="AH3763" s="1">
        <v>800</v>
      </c>
      <c r="AI3763" s="1">
        <v>800</v>
      </c>
      <c r="AJ3763" s="1" t="s">
        <v>468</v>
      </c>
      <c r="AK3763" s="1" t="s">
        <v>12611</v>
      </c>
      <c r="AL3763" s="1" t="s">
        <v>12612</v>
      </c>
      <c r="AM3763" s="1" t="s">
        <v>12</v>
      </c>
      <c r="AN3763" s="1" t="s">
        <v>23097</v>
      </c>
      <c r="AO3763" s="1" t="s">
        <v>86</v>
      </c>
      <c r="AP3763" s="1" t="s">
        <v>86</v>
      </c>
      <c r="AQ3763" s="1" t="s">
        <v>14</v>
      </c>
      <c r="AR3763" s="1" t="s">
        <v>19</v>
      </c>
      <c r="AS3763" s="1" t="s">
        <v>23091</v>
      </c>
      <c r="AT3763" s="1" t="s">
        <v>26</v>
      </c>
    </row>
    <row r="3764" spans="1:46" x14ac:dyDescent="0.25">
      <c r="A3764" s="1" t="s">
        <v>20934</v>
      </c>
      <c r="B3764" s="2" t="s">
        <v>23074</v>
      </c>
      <c r="C3764" s="2" t="s">
        <v>23106</v>
      </c>
      <c r="D3764" s="1">
        <v>0</v>
      </c>
      <c r="E3764" s="1">
        <v>0</v>
      </c>
      <c r="F3764" s="1">
        <v>1</v>
      </c>
      <c r="G3764" s="1">
        <v>1</v>
      </c>
      <c r="H3764" s="6">
        <v>1</v>
      </c>
      <c r="I3764">
        <v>1</v>
      </c>
      <c r="J3764" s="1">
        <v>34</v>
      </c>
      <c r="K3764" s="1">
        <v>0</v>
      </c>
      <c r="L3764" s="1">
        <v>669</v>
      </c>
      <c r="M3764" s="6">
        <v>1.33</v>
      </c>
      <c r="N3764" s="4">
        <v>1700</v>
      </c>
      <c r="O3764" s="4">
        <v>130</v>
      </c>
      <c r="P3764" s="4">
        <v>400</v>
      </c>
      <c r="Q3764" s="3">
        <v>0.28999999999999998</v>
      </c>
      <c r="R3764" s="1">
        <v>24</v>
      </c>
      <c r="S3764" s="1">
        <v>400</v>
      </c>
      <c r="T3764" s="1">
        <v>4</v>
      </c>
      <c r="U3764" s="1">
        <v>0</v>
      </c>
      <c r="V3764" s="1">
        <v>11</v>
      </c>
      <c r="W3764" s="1">
        <v>0</v>
      </c>
      <c r="X3764" s="1">
        <v>0</v>
      </c>
      <c r="Y3764" s="1">
        <v>0</v>
      </c>
      <c r="Z3764" s="1">
        <v>2</v>
      </c>
      <c r="AA3764" s="1">
        <v>0</v>
      </c>
      <c r="AB3764" s="1">
        <v>1</v>
      </c>
      <c r="AC3764" s="1">
        <v>9047</v>
      </c>
      <c r="AD3764" s="1">
        <v>24</v>
      </c>
      <c r="AE3764" s="1">
        <v>181</v>
      </c>
      <c r="AF3764" s="1">
        <v>1018</v>
      </c>
      <c r="AG3764" s="1">
        <v>80</v>
      </c>
      <c r="AH3764" s="1">
        <v>0</v>
      </c>
      <c r="AI3764" s="1">
        <v>10350</v>
      </c>
      <c r="AJ3764" s="1" t="s">
        <v>11282</v>
      </c>
      <c r="AK3764" s="1" t="s">
        <v>11283</v>
      </c>
      <c r="AL3764" s="1" t="s">
        <v>11284</v>
      </c>
      <c r="AM3764" s="1" t="s">
        <v>16</v>
      </c>
      <c r="AN3764" s="1" t="s">
        <v>23097</v>
      </c>
      <c r="AO3764" s="1" t="s">
        <v>364</v>
      </c>
      <c r="AP3764" s="1" t="s">
        <v>57</v>
      </c>
      <c r="AQ3764" s="1" t="s">
        <v>25</v>
      </c>
      <c r="AR3764" s="1" t="s">
        <v>30</v>
      </c>
      <c r="AS3764" s="1" t="s">
        <v>23090</v>
      </c>
      <c r="AT3764" s="1" t="s">
        <v>101</v>
      </c>
    </row>
    <row r="3765" spans="1:46" x14ac:dyDescent="0.25">
      <c r="A3765" s="1" t="s">
        <v>19296</v>
      </c>
      <c r="B3765" s="2" t="s">
        <v>23074</v>
      </c>
      <c r="C3765" s="2" t="s">
        <v>23106</v>
      </c>
      <c r="D3765" s="1">
        <v>0</v>
      </c>
      <c r="E3765" s="1">
        <v>0</v>
      </c>
      <c r="F3765" s="1">
        <v>1</v>
      </c>
      <c r="G3765" s="1">
        <v>1</v>
      </c>
      <c r="H3765" s="6">
        <v>1</v>
      </c>
      <c r="I3765">
        <v>0</v>
      </c>
      <c r="J3765" s="1">
        <v>45</v>
      </c>
      <c r="K3765" s="1">
        <v>0</v>
      </c>
      <c r="L3765" s="1">
        <v>691</v>
      </c>
      <c r="M3765" s="6">
        <v>0.89</v>
      </c>
      <c r="N3765" s="4">
        <v>3500</v>
      </c>
      <c r="O3765" s="4">
        <v>260</v>
      </c>
      <c r="P3765" s="4">
        <v>1000</v>
      </c>
      <c r="Q3765" s="3">
        <v>0.33</v>
      </c>
      <c r="R3765" s="1">
        <v>24</v>
      </c>
      <c r="S3765" s="1">
        <v>1000</v>
      </c>
      <c r="T3765" s="1">
        <v>76</v>
      </c>
      <c r="U3765" s="1">
        <v>0</v>
      </c>
      <c r="V3765" s="1">
        <v>11</v>
      </c>
      <c r="W3765" s="1">
        <v>0</v>
      </c>
      <c r="X3765" s="1">
        <v>0</v>
      </c>
      <c r="Y3765" s="1">
        <v>0</v>
      </c>
      <c r="Z3765" s="1">
        <v>2</v>
      </c>
      <c r="AA3765" s="1">
        <v>1</v>
      </c>
      <c r="AB3765" s="1">
        <v>0</v>
      </c>
      <c r="AC3765" s="1">
        <v>3685</v>
      </c>
      <c r="AD3765" s="1">
        <v>0</v>
      </c>
      <c r="AE3765" s="1">
        <v>0</v>
      </c>
      <c r="AF3765" s="1">
        <v>0</v>
      </c>
      <c r="AG3765" s="1">
        <v>0</v>
      </c>
      <c r="AH3765" s="1">
        <v>845</v>
      </c>
      <c r="AI3765" s="1">
        <v>4530</v>
      </c>
      <c r="AJ3765" s="1" t="s">
        <v>6776</v>
      </c>
      <c r="AK3765" s="1" t="s">
        <v>6777</v>
      </c>
      <c r="AL3765" s="1" t="s">
        <v>6778</v>
      </c>
      <c r="AM3765" s="1" t="s">
        <v>12</v>
      </c>
      <c r="AN3765" s="1" t="s">
        <v>23097</v>
      </c>
      <c r="AO3765" s="1" t="s">
        <v>364</v>
      </c>
      <c r="AP3765" s="1" t="s">
        <v>57</v>
      </c>
      <c r="AQ3765" s="1" t="s">
        <v>25</v>
      </c>
      <c r="AR3765" s="1" t="s">
        <v>30</v>
      </c>
      <c r="AS3765" s="1" t="s">
        <v>23091</v>
      </c>
      <c r="AT3765" s="1" t="s">
        <v>26</v>
      </c>
    </row>
    <row r="3766" spans="1:46" x14ac:dyDescent="0.25">
      <c r="A3766" s="1" t="s">
        <v>19917</v>
      </c>
      <c r="B3766" s="2" t="s">
        <v>23074</v>
      </c>
      <c r="C3766" s="2" t="s">
        <v>23106</v>
      </c>
      <c r="D3766" s="1">
        <v>0</v>
      </c>
      <c r="E3766" s="1">
        <v>0</v>
      </c>
      <c r="F3766" s="1">
        <v>1</v>
      </c>
      <c r="G3766" s="1">
        <v>1</v>
      </c>
      <c r="H3766" s="6">
        <v>1</v>
      </c>
      <c r="I3766">
        <v>0</v>
      </c>
      <c r="J3766" s="1">
        <v>38</v>
      </c>
      <c r="K3766" s="1">
        <v>0</v>
      </c>
      <c r="L3766" s="1">
        <v>664</v>
      </c>
      <c r="M3766" s="6">
        <v>0.66</v>
      </c>
      <c r="N3766" s="4">
        <v>2100</v>
      </c>
      <c r="O3766" s="4">
        <v>175</v>
      </c>
      <c r="P3766" s="4">
        <v>600</v>
      </c>
      <c r="Q3766" s="3">
        <v>0.3</v>
      </c>
      <c r="R3766" s="1">
        <v>24</v>
      </c>
      <c r="S3766" s="1">
        <v>600</v>
      </c>
      <c r="T3766" s="1">
        <v>44</v>
      </c>
      <c r="U3766" s="1">
        <v>0</v>
      </c>
      <c r="V3766" s="1">
        <v>11</v>
      </c>
      <c r="W3766" s="1">
        <v>0</v>
      </c>
      <c r="X3766" s="1">
        <v>0</v>
      </c>
      <c r="Y3766" s="1">
        <v>1</v>
      </c>
      <c r="Z3766" s="1">
        <v>2</v>
      </c>
      <c r="AA3766" s="1">
        <v>0</v>
      </c>
      <c r="AB3766" s="1">
        <v>0</v>
      </c>
      <c r="AC3766" s="1">
        <v>1104</v>
      </c>
      <c r="AD3766" s="1">
        <v>0</v>
      </c>
      <c r="AE3766" s="1">
        <v>187</v>
      </c>
      <c r="AF3766" s="1">
        <v>0</v>
      </c>
      <c r="AG3766" s="1">
        <v>492</v>
      </c>
      <c r="AH3766" s="1">
        <v>398</v>
      </c>
      <c r="AI3766" s="1">
        <v>2181</v>
      </c>
      <c r="AJ3766" s="1" t="s">
        <v>7784</v>
      </c>
      <c r="AK3766" s="1" t="s">
        <v>1017</v>
      </c>
      <c r="AL3766" s="1" t="s">
        <v>8516</v>
      </c>
      <c r="AM3766" s="1" t="s">
        <v>12</v>
      </c>
      <c r="AN3766" s="1" t="s">
        <v>23097</v>
      </c>
      <c r="AO3766" s="1" t="s">
        <v>364</v>
      </c>
      <c r="AP3766" s="1" t="s">
        <v>57</v>
      </c>
      <c r="AQ3766" s="1" t="s">
        <v>25</v>
      </c>
      <c r="AR3766" s="1" t="s">
        <v>19</v>
      </c>
      <c r="AS3766" s="1" t="s">
        <v>23090</v>
      </c>
      <c r="AT3766" s="1" t="s">
        <v>26</v>
      </c>
    </row>
    <row r="3767" spans="1:46" x14ac:dyDescent="0.25">
      <c r="A3767" s="1" t="s">
        <v>19919</v>
      </c>
      <c r="B3767" s="2" t="s">
        <v>23074</v>
      </c>
      <c r="C3767" s="2" t="s">
        <v>23106</v>
      </c>
      <c r="D3767" s="1">
        <v>0</v>
      </c>
      <c r="E3767" s="1">
        <v>0</v>
      </c>
      <c r="F3767" s="1">
        <v>1</v>
      </c>
      <c r="G3767" s="1">
        <v>1</v>
      </c>
      <c r="H3767" s="6">
        <v>1</v>
      </c>
      <c r="I3767">
        <v>0</v>
      </c>
      <c r="J3767" s="1">
        <v>30</v>
      </c>
      <c r="K3767" s="1">
        <v>0</v>
      </c>
      <c r="L3767" s="1">
        <v>760</v>
      </c>
      <c r="M3767" s="6">
        <v>0.26</v>
      </c>
      <c r="N3767" s="4">
        <v>2000</v>
      </c>
      <c r="O3767" s="4">
        <v>150</v>
      </c>
      <c r="P3767" s="4">
        <v>300</v>
      </c>
      <c r="Q3767" s="3">
        <v>0.3</v>
      </c>
      <c r="R3767" s="1">
        <v>18</v>
      </c>
      <c r="S3767" s="1">
        <v>300</v>
      </c>
      <c r="T3767" s="1">
        <v>48</v>
      </c>
      <c r="U3767" s="1">
        <v>0</v>
      </c>
      <c r="V3767" s="1">
        <v>11</v>
      </c>
      <c r="W3767" s="1">
        <v>0</v>
      </c>
      <c r="X3767" s="1">
        <v>0</v>
      </c>
      <c r="Y3767" s="1">
        <v>1</v>
      </c>
      <c r="Z3767" s="1">
        <v>5</v>
      </c>
      <c r="AA3767" s="1">
        <v>1</v>
      </c>
      <c r="AB3767" s="1">
        <v>0</v>
      </c>
      <c r="AC3767" s="1">
        <v>153</v>
      </c>
      <c r="AD3767" s="1">
        <v>0</v>
      </c>
      <c r="AE3767" s="1">
        <v>0</v>
      </c>
      <c r="AF3767" s="1">
        <v>0</v>
      </c>
      <c r="AG3767" s="1">
        <v>0</v>
      </c>
      <c r="AH3767" s="1">
        <v>250</v>
      </c>
      <c r="AI3767" s="1">
        <v>403</v>
      </c>
      <c r="AJ3767" s="1" t="s">
        <v>8520</v>
      </c>
      <c r="AK3767" s="1" t="s">
        <v>8521</v>
      </c>
      <c r="AL3767" s="1" t="s">
        <v>8522</v>
      </c>
      <c r="AM3767" s="1" t="s">
        <v>12</v>
      </c>
      <c r="AN3767" s="1" t="s">
        <v>23097</v>
      </c>
      <c r="AO3767" s="1" t="s">
        <v>364</v>
      </c>
      <c r="AP3767" s="1" t="s">
        <v>57</v>
      </c>
      <c r="AQ3767" s="1" t="s">
        <v>25</v>
      </c>
      <c r="AR3767" s="1" t="s">
        <v>19</v>
      </c>
      <c r="AS3767" s="1" t="s">
        <v>23091</v>
      </c>
      <c r="AT3767" s="1" t="s">
        <v>26</v>
      </c>
    </row>
    <row r="3768" spans="1:46" x14ac:dyDescent="0.25">
      <c r="A3768" s="1" t="s">
        <v>21015</v>
      </c>
      <c r="B3768" s="2" t="s">
        <v>23074</v>
      </c>
      <c r="C3768" s="2" t="s">
        <v>23106</v>
      </c>
      <c r="D3768" s="1">
        <v>0</v>
      </c>
      <c r="E3768" s="1">
        <v>1</v>
      </c>
      <c r="F3768" s="1">
        <v>5</v>
      </c>
      <c r="G3768" s="1">
        <v>6</v>
      </c>
      <c r="H3768" s="6">
        <v>0.83333333333333337</v>
      </c>
      <c r="I3768">
        <v>0</v>
      </c>
      <c r="J3768" s="1">
        <v>41</v>
      </c>
      <c r="K3768" s="1">
        <v>1</v>
      </c>
      <c r="L3768" s="1">
        <v>625</v>
      </c>
      <c r="M3768" s="6">
        <v>0.24</v>
      </c>
      <c r="N3768" s="4">
        <v>2500</v>
      </c>
      <c r="O3768" s="4">
        <v>170</v>
      </c>
      <c r="P3768" s="4">
        <v>100</v>
      </c>
      <c r="Q3768" s="3">
        <v>0.25</v>
      </c>
      <c r="R3768" s="1">
        <v>12</v>
      </c>
      <c r="S3768" s="1">
        <v>100</v>
      </c>
      <c r="T3768" s="1">
        <v>14</v>
      </c>
      <c r="U3768" s="1">
        <v>1</v>
      </c>
      <c r="V3768" s="1">
        <v>11</v>
      </c>
      <c r="W3768" s="1">
        <v>0</v>
      </c>
      <c r="X3768" s="1">
        <v>0</v>
      </c>
      <c r="Y3768" s="1">
        <v>0</v>
      </c>
      <c r="Z3768" s="1">
        <v>3</v>
      </c>
      <c r="AA3768" s="1">
        <v>1</v>
      </c>
      <c r="AB3768" s="1">
        <v>0</v>
      </c>
      <c r="AC3768" s="1">
        <v>450</v>
      </c>
      <c r="AD3768" s="1">
        <v>125</v>
      </c>
      <c r="AE3768" s="1">
        <v>343</v>
      </c>
      <c r="AF3768" s="1">
        <v>0</v>
      </c>
      <c r="AG3768" s="1">
        <v>3</v>
      </c>
      <c r="AH3768" s="1">
        <v>0</v>
      </c>
      <c r="AI3768" s="1">
        <v>921</v>
      </c>
      <c r="AJ3768" s="1" t="s">
        <v>11510</v>
      </c>
      <c r="AK3768" s="1" t="s">
        <v>11511</v>
      </c>
      <c r="AL3768" s="1" t="s">
        <v>11512</v>
      </c>
      <c r="AM3768" s="1" t="s">
        <v>12</v>
      </c>
      <c r="AN3768" s="1" t="s">
        <v>23098</v>
      </c>
      <c r="AO3768" s="1" t="s">
        <v>86</v>
      </c>
      <c r="AP3768" s="1" t="s">
        <v>57</v>
      </c>
      <c r="AQ3768" s="1" t="s">
        <v>25</v>
      </c>
      <c r="AR3768" s="1" t="s">
        <v>30</v>
      </c>
      <c r="AS3768" s="1" t="s">
        <v>23091</v>
      </c>
      <c r="AT3768" s="1" t="s">
        <v>26</v>
      </c>
    </row>
    <row r="3769" spans="1:46" x14ac:dyDescent="0.25">
      <c r="A3769" s="1" t="s">
        <v>22178</v>
      </c>
      <c r="B3769" s="2" t="s">
        <v>23074</v>
      </c>
      <c r="C3769" s="2" t="s">
        <v>23107</v>
      </c>
      <c r="D3769" s="1">
        <v>0</v>
      </c>
      <c r="E3769" s="1">
        <v>1</v>
      </c>
      <c r="F3769" s="1">
        <v>1</v>
      </c>
      <c r="G3769" s="1">
        <v>2</v>
      </c>
      <c r="H3769" s="6">
        <v>0.5</v>
      </c>
      <c r="I3769">
        <v>1</v>
      </c>
      <c r="J3769" s="1">
        <v>40</v>
      </c>
      <c r="K3769" s="1">
        <v>1</v>
      </c>
      <c r="L3769" s="1">
        <v>707</v>
      </c>
      <c r="M3769" s="6">
        <v>0.24</v>
      </c>
      <c r="N3769" s="4">
        <v>4000</v>
      </c>
      <c r="O3769" s="4">
        <v>350</v>
      </c>
      <c r="P3769" s="4">
        <v>500</v>
      </c>
      <c r="Q3769" s="3">
        <v>0.3</v>
      </c>
      <c r="R3769" s="1">
        <v>12</v>
      </c>
      <c r="S3769" s="1">
        <v>500</v>
      </c>
      <c r="T3769" s="1">
        <v>51</v>
      </c>
      <c r="U3769" s="1">
        <v>1</v>
      </c>
      <c r="V3769" s="1">
        <v>11</v>
      </c>
      <c r="W3769" s="1">
        <v>1</v>
      </c>
      <c r="X3769" s="1">
        <v>1</v>
      </c>
      <c r="Y3769" s="1">
        <v>0</v>
      </c>
      <c r="Z3769" s="1">
        <v>4</v>
      </c>
      <c r="AA3769" s="1">
        <v>1</v>
      </c>
      <c r="AB3769" s="1">
        <v>1</v>
      </c>
      <c r="AC3769" s="1">
        <v>600</v>
      </c>
      <c r="AD3769" s="1">
        <v>500</v>
      </c>
      <c r="AE3769" s="1">
        <v>0</v>
      </c>
      <c r="AF3769" s="1">
        <v>0</v>
      </c>
      <c r="AG3769" s="1">
        <v>0</v>
      </c>
      <c r="AH3769" s="1">
        <v>0</v>
      </c>
      <c r="AI3769" s="1">
        <v>1100</v>
      </c>
      <c r="AJ3769" s="1" t="s">
        <v>14617</v>
      </c>
      <c r="AK3769" s="1" t="s">
        <v>14618</v>
      </c>
      <c r="AL3769" s="1" t="s">
        <v>14619</v>
      </c>
      <c r="AM3769" s="1" t="s">
        <v>16</v>
      </c>
      <c r="AN3769" s="1" t="s">
        <v>23098</v>
      </c>
      <c r="AO3769" s="1" t="s">
        <v>86</v>
      </c>
      <c r="AP3769" s="1" t="s">
        <v>86</v>
      </c>
      <c r="AQ3769" s="1" t="s">
        <v>14</v>
      </c>
      <c r="AR3769" s="1" t="s">
        <v>30</v>
      </c>
      <c r="AS3769" s="1" t="s">
        <v>23091</v>
      </c>
      <c r="AT3769" s="1" t="s">
        <v>101</v>
      </c>
    </row>
    <row r="3770" spans="1:46" x14ac:dyDescent="0.25">
      <c r="A3770" s="1" t="s">
        <v>19953</v>
      </c>
      <c r="B3770" s="2" t="s">
        <v>23074</v>
      </c>
      <c r="C3770" s="2" t="s">
        <v>23107</v>
      </c>
      <c r="D3770" s="1">
        <v>0</v>
      </c>
      <c r="E3770" s="1">
        <v>1</v>
      </c>
      <c r="F3770" s="1">
        <v>2</v>
      </c>
      <c r="G3770" s="1">
        <v>3</v>
      </c>
      <c r="H3770" s="6">
        <v>0.66666666666666663</v>
      </c>
      <c r="I3770">
        <v>0</v>
      </c>
      <c r="J3770" s="1">
        <v>33</v>
      </c>
      <c r="K3770" s="1">
        <v>1</v>
      </c>
      <c r="L3770" s="1">
        <v>718</v>
      </c>
      <c r="M3770" s="6">
        <v>0.34</v>
      </c>
      <c r="N3770" s="4">
        <v>1700</v>
      </c>
      <c r="O3770" s="4">
        <v>139</v>
      </c>
      <c r="P3770" s="4">
        <v>500</v>
      </c>
      <c r="Q3770" s="3">
        <v>0.33</v>
      </c>
      <c r="R3770" s="1">
        <v>24</v>
      </c>
      <c r="S3770" s="1">
        <v>500</v>
      </c>
      <c r="T3770" s="1">
        <v>53</v>
      </c>
      <c r="U3770" s="1">
        <v>1</v>
      </c>
      <c r="V3770" s="1">
        <v>11</v>
      </c>
      <c r="W3770" s="1">
        <v>1</v>
      </c>
      <c r="X3770" s="1">
        <v>0</v>
      </c>
      <c r="Y3770" s="1">
        <v>0</v>
      </c>
      <c r="Z3770" s="1">
        <v>5</v>
      </c>
      <c r="AA3770" s="1">
        <v>0</v>
      </c>
      <c r="AB3770" s="1">
        <v>0</v>
      </c>
      <c r="AC3770" s="1">
        <v>0</v>
      </c>
      <c r="AD3770" s="1">
        <v>0</v>
      </c>
      <c r="AE3770" s="1">
        <v>0</v>
      </c>
      <c r="AF3770" s="1">
        <v>0</v>
      </c>
      <c r="AG3770" s="1">
        <v>0</v>
      </c>
      <c r="AH3770" s="1">
        <v>350</v>
      </c>
      <c r="AI3770" s="1">
        <v>350</v>
      </c>
      <c r="AJ3770" s="1" t="s">
        <v>276</v>
      </c>
      <c r="AK3770" s="1" t="s">
        <v>8621</v>
      </c>
      <c r="AL3770" s="1" t="s">
        <v>8622</v>
      </c>
      <c r="AM3770" s="1" t="s">
        <v>12</v>
      </c>
      <c r="AN3770" s="1" t="s">
        <v>23098</v>
      </c>
      <c r="AO3770" s="1" t="s">
        <v>86</v>
      </c>
      <c r="AP3770" s="1" t="s">
        <v>86</v>
      </c>
      <c r="AQ3770" s="1" t="s">
        <v>25</v>
      </c>
      <c r="AR3770" s="1" t="s">
        <v>30</v>
      </c>
      <c r="AS3770" s="1" t="s">
        <v>23090</v>
      </c>
      <c r="AT3770" s="1" t="s">
        <v>26</v>
      </c>
    </row>
    <row r="3771" spans="1:46" x14ac:dyDescent="0.25">
      <c r="A3771" s="1" t="s">
        <v>19952</v>
      </c>
      <c r="B3771" s="2" t="s">
        <v>23074</v>
      </c>
      <c r="C3771" s="2" t="s">
        <v>23107</v>
      </c>
      <c r="D3771" s="1">
        <v>0</v>
      </c>
      <c r="E3771" s="1">
        <v>2</v>
      </c>
      <c r="F3771" s="1">
        <v>5</v>
      </c>
      <c r="G3771" s="1">
        <v>7</v>
      </c>
      <c r="H3771" s="6">
        <v>0.7142857142857143</v>
      </c>
      <c r="I3771">
        <v>1</v>
      </c>
      <c r="J3771" s="1">
        <v>34</v>
      </c>
      <c r="K3771" s="1">
        <v>1</v>
      </c>
      <c r="L3771" s="1">
        <v>794</v>
      </c>
      <c r="M3771" s="6">
        <v>0.52</v>
      </c>
      <c r="N3771" s="4">
        <v>3600</v>
      </c>
      <c r="O3771" s="4">
        <v>200</v>
      </c>
      <c r="P3771" s="4">
        <v>400</v>
      </c>
      <c r="Q3771" s="3">
        <v>0.28000000000000003</v>
      </c>
      <c r="R3771" s="1">
        <v>12</v>
      </c>
      <c r="S3771" s="1">
        <v>400</v>
      </c>
      <c r="T3771" s="1">
        <v>47</v>
      </c>
      <c r="U3771" s="1">
        <v>1</v>
      </c>
      <c r="V3771" s="1">
        <v>11</v>
      </c>
      <c r="W3771" s="1">
        <v>1</v>
      </c>
      <c r="X3771" s="1">
        <v>1</v>
      </c>
      <c r="Y3771" s="1">
        <v>1</v>
      </c>
      <c r="Z3771" s="1">
        <v>3</v>
      </c>
      <c r="AA3771" s="1">
        <v>0</v>
      </c>
      <c r="AB3771" s="1">
        <v>1</v>
      </c>
      <c r="AC3771" s="1">
        <v>550</v>
      </c>
      <c r="AD3771" s="1">
        <v>1000</v>
      </c>
      <c r="AE3771" s="1">
        <v>272</v>
      </c>
      <c r="AF3771" s="1">
        <v>0</v>
      </c>
      <c r="AG3771" s="1">
        <v>0</v>
      </c>
      <c r="AH3771" s="1">
        <v>0</v>
      </c>
      <c r="AI3771" s="1">
        <v>1822</v>
      </c>
      <c r="AJ3771" s="1" t="s">
        <v>47</v>
      </c>
      <c r="AK3771" s="1" t="s">
        <v>8619</v>
      </c>
      <c r="AL3771" s="1" t="s">
        <v>8620</v>
      </c>
      <c r="AM3771" s="1" t="s">
        <v>16</v>
      </c>
      <c r="AN3771" s="1" t="s">
        <v>23098</v>
      </c>
      <c r="AO3771" s="1" t="s">
        <v>86</v>
      </c>
      <c r="AP3771" s="1" t="s">
        <v>86</v>
      </c>
      <c r="AQ3771" s="1" t="s">
        <v>14</v>
      </c>
      <c r="AR3771" s="1" t="s">
        <v>19</v>
      </c>
      <c r="AS3771" s="1" t="s">
        <v>23090</v>
      </c>
      <c r="AT3771" s="1" t="s">
        <v>101</v>
      </c>
    </row>
    <row r="3772" spans="1:46" x14ac:dyDescent="0.25">
      <c r="A3772" s="1" t="s">
        <v>21617</v>
      </c>
      <c r="B3772" s="2" t="s">
        <v>23074</v>
      </c>
      <c r="C3772" s="2" t="s">
        <v>23107</v>
      </c>
      <c r="D3772" s="1">
        <v>0</v>
      </c>
      <c r="E3772" s="1">
        <v>1</v>
      </c>
      <c r="F3772" s="1">
        <v>5</v>
      </c>
      <c r="G3772" s="1">
        <v>6</v>
      </c>
      <c r="H3772" s="6">
        <v>0.83333333333333337</v>
      </c>
      <c r="I3772">
        <v>0</v>
      </c>
      <c r="J3772" s="1">
        <v>40</v>
      </c>
      <c r="K3772" s="1">
        <v>0</v>
      </c>
      <c r="L3772" s="1">
        <v>589</v>
      </c>
      <c r="M3772" s="6">
        <v>0.32</v>
      </c>
      <c r="N3772" s="4">
        <v>4000</v>
      </c>
      <c r="O3772" s="4">
        <v>370</v>
      </c>
      <c r="P3772" s="4">
        <v>400</v>
      </c>
      <c r="Q3772" s="3">
        <v>0.32</v>
      </c>
      <c r="R3772" s="1">
        <v>24</v>
      </c>
      <c r="S3772" s="1">
        <v>400</v>
      </c>
      <c r="T3772" s="1">
        <v>40</v>
      </c>
      <c r="U3772" s="1">
        <v>0</v>
      </c>
      <c r="V3772" s="1">
        <v>11</v>
      </c>
      <c r="W3772" s="1">
        <v>1</v>
      </c>
      <c r="X3772" s="1">
        <v>1</v>
      </c>
      <c r="Y3772" s="1">
        <v>1</v>
      </c>
      <c r="Z3772" s="1">
        <v>3</v>
      </c>
      <c r="AA3772" s="1">
        <v>0</v>
      </c>
      <c r="AB3772" s="1">
        <v>0</v>
      </c>
      <c r="AC3772" s="1">
        <v>0</v>
      </c>
      <c r="AD3772" s="1">
        <v>451</v>
      </c>
      <c r="AE3772" s="1">
        <v>55</v>
      </c>
      <c r="AF3772" s="1">
        <v>232</v>
      </c>
      <c r="AG3772" s="1">
        <v>840</v>
      </c>
      <c r="AH3772" s="1">
        <v>700</v>
      </c>
      <c r="AI3772" s="1">
        <v>2278</v>
      </c>
      <c r="AJ3772" s="1" t="s">
        <v>4290</v>
      </c>
      <c r="AK3772" s="1" t="s">
        <v>13137</v>
      </c>
      <c r="AL3772" s="1" t="s">
        <v>13138</v>
      </c>
      <c r="AM3772" s="1" t="s">
        <v>12</v>
      </c>
      <c r="AN3772" s="1" t="s">
        <v>23097</v>
      </c>
      <c r="AO3772" s="1" t="s">
        <v>364</v>
      </c>
      <c r="AP3772" s="1" t="s">
        <v>86</v>
      </c>
      <c r="AQ3772" s="1" t="s">
        <v>14</v>
      </c>
      <c r="AR3772" s="1" t="s">
        <v>19</v>
      </c>
      <c r="AS3772" s="1" t="s">
        <v>23090</v>
      </c>
      <c r="AT3772" s="1" t="s">
        <v>26</v>
      </c>
    </row>
    <row r="3773" spans="1:46" x14ac:dyDescent="0.25">
      <c r="A3773" s="1" t="s">
        <v>22773</v>
      </c>
      <c r="B3773" s="2" t="s">
        <v>23074</v>
      </c>
      <c r="C3773" s="2" t="s">
        <v>23107</v>
      </c>
      <c r="D3773" s="1">
        <v>1</v>
      </c>
      <c r="E3773" s="1">
        <v>1</v>
      </c>
      <c r="F3773" s="1">
        <v>5</v>
      </c>
      <c r="G3773" s="1">
        <v>7</v>
      </c>
      <c r="H3773" s="6">
        <v>0.7142857142857143</v>
      </c>
      <c r="I3773">
        <v>0</v>
      </c>
      <c r="J3773" s="1">
        <v>33</v>
      </c>
      <c r="K3773" s="1">
        <v>1</v>
      </c>
      <c r="L3773" s="1">
        <v>722</v>
      </c>
      <c r="M3773" s="6">
        <v>0.46</v>
      </c>
      <c r="N3773" s="4">
        <v>3200</v>
      </c>
      <c r="O3773" s="4">
        <v>220</v>
      </c>
      <c r="P3773" s="4">
        <v>400</v>
      </c>
      <c r="Q3773" s="3">
        <v>0.35</v>
      </c>
      <c r="R3773" s="1">
        <v>18</v>
      </c>
      <c r="S3773" s="1">
        <v>400</v>
      </c>
      <c r="T3773" s="1">
        <v>33</v>
      </c>
      <c r="U3773" s="1">
        <v>1</v>
      </c>
      <c r="V3773" s="1">
        <v>11</v>
      </c>
      <c r="W3773" s="1">
        <v>0</v>
      </c>
      <c r="X3773" s="1">
        <v>0</v>
      </c>
      <c r="Y3773" s="1">
        <v>0</v>
      </c>
      <c r="Z3773" s="1">
        <v>4</v>
      </c>
      <c r="AA3773" s="1">
        <v>1</v>
      </c>
      <c r="AB3773" s="1">
        <v>0</v>
      </c>
      <c r="AC3773" s="1">
        <v>0</v>
      </c>
      <c r="AD3773" s="1">
        <v>1522</v>
      </c>
      <c r="AE3773" s="1">
        <v>0</v>
      </c>
      <c r="AF3773" s="1">
        <v>353</v>
      </c>
      <c r="AG3773" s="1">
        <v>0</v>
      </c>
      <c r="AH3773" s="1">
        <v>0</v>
      </c>
      <c r="AI3773" s="1">
        <v>1875</v>
      </c>
      <c r="AJ3773" s="1" t="s">
        <v>16199</v>
      </c>
      <c r="AK3773" s="1" t="s">
        <v>16200</v>
      </c>
      <c r="AL3773" s="1" t="s">
        <v>16201</v>
      </c>
      <c r="AM3773" s="1" t="s">
        <v>12</v>
      </c>
      <c r="AN3773" s="1" t="s">
        <v>23098</v>
      </c>
      <c r="AO3773" s="1" t="s">
        <v>86</v>
      </c>
      <c r="AP3773" s="1" t="s">
        <v>57</v>
      </c>
      <c r="AQ3773" s="1" t="s">
        <v>25</v>
      </c>
      <c r="AR3773" s="1" t="s">
        <v>30</v>
      </c>
      <c r="AS3773" s="1" t="s">
        <v>23091</v>
      </c>
      <c r="AT3773" s="1" t="s">
        <v>26</v>
      </c>
    </row>
    <row r="3774" spans="1:46" x14ac:dyDescent="0.25">
      <c r="A3774" s="1" t="s">
        <v>22208</v>
      </c>
      <c r="B3774" s="2" t="s">
        <v>23074</v>
      </c>
      <c r="C3774" s="2" t="s">
        <v>23107</v>
      </c>
      <c r="D3774" s="1">
        <v>2</v>
      </c>
      <c r="E3774" s="1">
        <v>0</v>
      </c>
      <c r="F3774" s="1">
        <v>2</v>
      </c>
      <c r="G3774" s="1">
        <v>4</v>
      </c>
      <c r="H3774" s="6">
        <v>0.5</v>
      </c>
      <c r="I3774">
        <v>0</v>
      </c>
      <c r="J3774" s="1">
        <v>31</v>
      </c>
      <c r="K3774" s="1">
        <v>0</v>
      </c>
      <c r="L3774" s="1">
        <v>771</v>
      </c>
      <c r="M3774" s="6">
        <v>7.0000000000000007E-2</v>
      </c>
      <c r="N3774" s="4">
        <v>1500</v>
      </c>
      <c r="O3774" s="4">
        <v>125</v>
      </c>
      <c r="P3774" s="4">
        <v>100</v>
      </c>
      <c r="Q3774" s="3">
        <v>0.28999999999999998</v>
      </c>
      <c r="R3774" s="1">
        <v>12</v>
      </c>
      <c r="S3774" s="1">
        <v>100</v>
      </c>
      <c r="T3774" s="1">
        <v>12</v>
      </c>
      <c r="U3774" s="1">
        <v>1</v>
      </c>
      <c r="V3774" s="1">
        <v>11</v>
      </c>
      <c r="W3774" s="1">
        <v>0</v>
      </c>
      <c r="X3774" s="1">
        <v>1</v>
      </c>
      <c r="Y3774" s="1">
        <v>1</v>
      </c>
      <c r="Z3774" s="1">
        <v>1</v>
      </c>
      <c r="AA3774" s="1">
        <v>1</v>
      </c>
      <c r="AB3774" s="1">
        <v>0</v>
      </c>
      <c r="AC3774" s="1">
        <v>0</v>
      </c>
      <c r="AD3774" s="1">
        <v>0</v>
      </c>
      <c r="AE3774" s="1">
        <v>0</v>
      </c>
      <c r="AF3774" s="1">
        <v>0</v>
      </c>
      <c r="AG3774" s="1">
        <v>0</v>
      </c>
      <c r="AH3774" s="1">
        <v>0</v>
      </c>
      <c r="AI3774" s="1">
        <v>0</v>
      </c>
      <c r="AJ3774" s="1" t="s">
        <v>14702</v>
      </c>
      <c r="AK3774" s="1" t="s">
        <v>14703</v>
      </c>
      <c r="AL3774" s="1" t="s">
        <v>14704</v>
      </c>
      <c r="AM3774" s="1" t="s">
        <v>12</v>
      </c>
      <c r="AN3774" s="1" t="s">
        <v>23097</v>
      </c>
      <c r="AO3774" s="1" t="s">
        <v>86</v>
      </c>
      <c r="AP3774" s="1" t="s">
        <v>57</v>
      </c>
      <c r="AQ3774" s="1" t="s">
        <v>14</v>
      </c>
      <c r="AR3774" s="1" t="s">
        <v>19</v>
      </c>
      <c r="AS3774" s="1" t="s">
        <v>23091</v>
      </c>
      <c r="AT3774" s="1" t="s">
        <v>26</v>
      </c>
    </row>
    <row r="3775" spans="1:46" x14ac:dyDescent="0.25">
      <c r="A3775" s="1" t="s">
        <v>18759</v>
      </c>
      <c r="B3775" s="2" t="s">
        <v>23074</v>
      </c>
      <c r="C3775" s="2" t="s">
        <v>23107</v>
      </c>
      <c r="D3775" s="1">
        <v>2</v>
      </c>
      <c r="E3775" s="1">
        <v>1</v>
      </c>
      <c r="F3775" s="1">
        <v>3</v>
      </c>
      <c r="G3775" s="1">
        <v>6</v>
      </c>
      <c r="H3775" s="6">
        <v>0.5</v>
      </c>
      <c r="I3775">
        <v>1</v>
      </c>
      <c r="J3775" s="1">
        <v>28</v>
      </c>
      <c r="K3775" s="1">
        <v>0</v>
      </c>
      <c r="L3775" s="1">
        <v>790</v>
      </c>
      <c r="M3775" s="6">
        <v>0.18</v>
      </c>
      <c r="N3775" s="4">
        <v>1800</v>
      </c>
      <c r="O3775" s="4">
        <v>140</v>
      </c>
      <c r="P3775" s="4">
        <v>200</v>
      </c>
      <c r="Q3775" s="3">
        <v>0.25</v>
      </c>
      <c r="R3775" s="1">
        <v>24</v>
      </c>
      <c r="S3775" s="1">
        <v>200</v>
      </c>
      <c r="T3775" s="1">
        <v>18</v>
      </c>
      <c r="U3775" s="1">
        <v>1</v>
      </c>
      <c r="V3775" s="1">
        <v>11</v>
      </c>
      <c r="W3775" s="1">
        <v>0</v>
      </c>
      <c r="X3775" s="1">
        <v>0</v>
      </c>
      <c r="Y3775" s="1">
        <v>1</v>
      </c>
      <c r="Z3775" s="1">
        <v>0</v>
      </c>
      <c r="AA3775" s="1">
        <v>1</v>
      </c>
      <c r="AB3775" s="1">
        <v>1</v>
      </c>
      <c r="AC3775" s="1">
        <v>0</v>
      </c>
      <c r="AD3775" s="1">
        <v>0</v>
      </c>
      <c r="AE3775" s="1">
        <v>0</v>
      </c>
      <c r="AF3775" s="1">
        <v>284</v>
      </c>
      <c r="AG3775" s="1">
        <v>35</v>
      </c>
      <c r="AH3775" s="1">
        <v>0</v>
      </c>
      <c r="AI3775" s="1">
        <v>319</v>
      </c>
      <c r="AJ3775" s="1" t="s">
        <v>5269</v>
      </c>
      <c r="AK3775" s="1" t="s">
        <v>5270</v>
      </c>
      <c r="AL3775" s="1" t="s">
        <v>5271</v>
      </c>
      <c r="AM3775" s="1" t="s">
        <v>16</v>
      </c>
      <c r="AN3775" s="1" t="s">
        <v>23097</v>
      </c>
      <c r="AO3775" s="1" t="s">
        <v>86</v>
      </c>
      <c r="AP3775" s="1" t="s">
        <v>57</v>
      </c>
      <c r="AQ3775" s="1" t="s">
        <v>25</v>
      </c>
      <c r="AR3775" s="1" t="s">
        <v>19</v>
      </c>
      <c r="AS3775" s="1" t="s">
        <v>23091</v>
      </c>
      <c r="AT3775" s="1" t="s">
        <v>101</v>
      </c>
    </row>
    <row r="3776" spans="1:46" x14ac:dyDescent="0.25">
      <c r="A3776" s="1" t="s">
        <v>22221</v>
      </c>
      <c r="B3776" s="2" t="s">
        <v>23074</v>
      </c>
      <c r="C3776" s="2" t="s">
        <v>23107</v>
      </c>
      <c r="D3776" s="1">
        <v>0</v>
      </c>
      <c r="E3776" s="1">
        <v>1</v>
      </c>
      <c r="F3776" s="1">
        <v>2</v>
      </c>
      <c r="G3776" s="1">
        <v>3</v>
      </c>
      <c r="H3776" s="6">
        <v>0.66666666666666663</v>
      </c>
      <c r="I3776">
        <v>1</v>
      </c>
      <c r="J3776" s="1">
        <v>31</v>
      </c>
      <c r="K3776" s="1">
        <v>1</v>
      </c>
      <c r="L3776" s="1">
        <v>866</v>
      </c>
      <c r="M3776" s="6">
        <v>0.25</v>
      </c>
      <c r="N3776" s="4">
        <v>2000</v>
      </c>
      <c r="O3776" s="4">
        <v>200</v>
      </c>
      <c r="P3776" s="4">
        <v>700</v>
      </c>
      <c r="Q3776" s="3">
        <v>0.25</v>
      </c>
      <c r="R3776" s="1">
        <v>24</v>
      </c>
      <c r="S3776" s="1">
        <v>700</v>
      </c>
      <c r="T3776" s="1">
        <v>47</v>
      </c>
      <c r="U3776" s="1">
        <v>1</v>
      </c>
      <c r="V3776" s="1">
        <v>11</v>
      </c>
      <c r="W3776" s="1">
        <v>1</v>
      </c>
      <c r="X3776" s="1">
        <v>1</v>
      </c>
      <c r="Y3776" s="1">
        <v>0</v>
      </c>
      <c r="Z3776" s="1">
        <v>2</v>
      </c>
      <c r="AA3776" s="1">
        <v>1</v>
      </c>
      <c r="AB3776" s="1">
        <v>1</v>
      </c>
      <c r="AC3776" s="1">
        <v>191</v>
      </c>
      <c r="AD3776" s="1">
        <v>167</v>
      </c>
      <c r="AE3776" s="1">
        <v>0</v>
      </c>
      <c r="AF3776" s="1">
        <v>0</v>
      </c>
      <c r="AG3776" s="1">
        <v>30</v>
      </c>
      <c r="AH3776" s="1">
        <v>0</v>
      </c>
      <c r="AI3776" s="1">
        <v>388</v>
      </c>
      <c r="AJ3776" s="1" t="s">
        <v>14739</v>
      </c>
      <c r="AK3776" s="1" t="s">
        <v>14740</v>
      </c>
      <c r="AL3776" s="1" t="s">
        <v>14741</v>
      </c>
      <c r="AM3776" s="1" t="s">
        <v>16</v>
      </c>
      <c r="AN3776" s="1" t="s">
        <v>23098</v>
      </c>
      <c r="AO3776" s="1" t="s">
        <v>86</v>
      </c>
      <c r="AP3776" s="1" t="s">
        <v>86</v>
      </c>
      <c r="AQ3776" s="1" t="s">
        <v>14</v>
      </c>
      <c r="AR3776" s="1" t="s">
        <v>30</v>
      </c>
      <c r="AS3776" s="1" t="s">
        <v>23091</v>
      </c>
      <c r="AT3776" s="1" t="s">
        <v>101</v>
      </c>
    </row>
    <row r="3777" spans="1:46" x14ac:dyDescent="0.25">
      <c r="A3777" s="1" t="s">
        <v>19986</v>
      </c>
      <c r="B3777" s="2" t="s">
        <v>23074</v>
      </c>
      <c r="C3777" s="2" t="s">
        <v>23107</v>
      </c>
      <c r="D3777" s="1">
        <v>0</v>
      </c>
      <c r="E3777" s="1">
        <v>0</v>
      </c>
      <c r="F3777" s="1">
        <v>2</v>
      </c>
      <c r="G3777" s="1">
        <v>2</v>
      </c>
      <c r="H3777" s="6">
        <v>1</v>
      </c>
      <c r="I3777">
        <v>0</v>
      </c>
      <c r="J3777" s="1">
        <v>42</v>
      </c>
      <c r="K3777" s="1">
        <v>0</v>
      </c>
      <c r="L3777" s="1">
        <v>628</v>
      </c>
      <c r="M3777" s="6">
        <v>0.28999999999999998</v>
      </c>
      <c r="N3777" s="4">
        <v>4000</v>
      </c>
      <c r="O3777" s="4">
        <v>350</v>
      </c>
      <c r="P3777" s="4">
        <v>700</v>
      </c>
      <c r="Q3777" s="3">
        <v>0.32</v>
      </c>
      <c r="R3777" s="1">
        <v>24</v>
      </c>
      <c r="S3777" s="1">
        <v>700</v>
      </c>
      <c r="T3777" s="1">
        <v>52</v>
      </c>
      <c r="U3777" s="1">
        <v>1</v>
      </c>
      <c r="V3777" s="1">
        <v>11</v>
      </c>
      <c r="W3777" s="1">
        <v>1</v>
      </c>
      <c r="X3777" s="1">
        <v>1</v>
      </c>
      <c r="Y3777" s="1">
        <v>0</v>
      </c>
      <c r="Z3777" s="1">
        <v>1</v>
      </c>
      <c r="AA3777" s="1">
        <v>0</v>
      </c>
      <c r="AB3777" s="1">
        <v>0</v>
      </c>
      <c r="AC3777" s="1">
        <v>0</v>
      </c>
      <c r="AD3777" s="1">
        <v>900</v>
      </c>
      <c r="AE3777" s="1">
        <v>300</v>
      </c>
      <c r="AF3777" s="1">
        <v>0</v>
      </c>
      <c r="AG3777" s="1">
        <v>0</v>
      </c>
      <c r="AH3777" s="1">
        <v>320</v>
      </c>
      <c r="AI3777" s="1">
        <v>1520</v>
      </c>
      <c r="AJ3777" s="1" t="s">
        <v>8713</v>
      </c>
      <c r="AK3777" s="1" t="s">
        <v>8714</v>
      </c>
      <c r="AL3777" s="1" t="s">
        <v>8715</v>
      </c>
      <c r="AM3777" s="1" t="s">
        <v>12</v>
      </c>
      <c r="AN3777" s="1" t="s">
        <v>23097</v>
      </c>
      <c r="AO3777" s="1" t="s">
        <v>86</v>
      </c>
      <c r="AP3777" s="1" t="s">
        <v>86</v>
      </c>
      <c r="AQ3777" s="1" t="s">
        <v>14</v>
      </c>
      <c r="AR3777" s="1" t="s">
        <v>30</v>
      </c>
      <c r="AS3777" s="1" t="s">
        <v>23090</v>
      </c>
      <c r="AT3777" s="1" t="s">
        <v>26</v>
      </c>
    </row>
    <row r="3778" spans="1:46" x14ac:dyDescent="0.25">
      <c r="A3778" s="1" t="s">
        <v>22239</v>
      </c>
      <c r="B3778" s="2" t="s">
        <v>23074</v>
      </c>
      <c r="C3778" s="2" t="s">
        <v>23107</v>
      </c>
      <c r="D3778" s="1">
        <v>0</v>
      </c>
      <c r="E3778" s="1">
        <v>1</v>
      </c>
      <c r="F3778" s="1">
        <v>1</v>
      </c>
      <c r="G3778" s="1">
        <v>2</v>
      </c>
      <c r="H3778" s="6">
        <v>0.5</v>
      </c>
      <c r="I3778">
        <v>0</v>
      </c>
      <c r="J3778" s="1">
        <v>27</v>
      </c>
      <c r="K3778" s="1">
        <v>1</v>
      </c>
      <c r="L3778" s="1">
        <v>822</v>
      </c>
      <c r="M3778" s="6">
        <v>0.06</v>
      </c>
      <c r="N3778" s="4">
        <v>2500</v>
      </c>
      <c r="O3778" s="4">
        <v>200</v>
      </c>
      <c r="P3778" s="4">
        <v>600</v>
      </c>
      <c r="Q3778" s="3">
        <v>0.3</v>
      </c>
      <c r="R3778" s="1">
        <v>24</v>
      </c>
      <c r="S3778" s="1">
        <v>600</v>
      </c>
      <c r="T3778" s="1">
        <v>73</v>
      </c>
      <c r="U3778" s="1">
        <v>1</v>
      </c>
      <c r="V3778" s="1">
        <v>11</v>
      </c>
      <c r="W3778" s="1">
        <v>0</v>
      </c>
      <c r="X3778" s="1">
        <v>1</v>
      </c>
      <c r="Y3778" s="1">
        <v>1</v>
      </c>
      <c r="Z3778" s="1">
        <v>2</v>
      </c>
      <c r="AA3778" s="1">
        <v>0</v>
      </c>
      <c r="AB3778" s="1">
        <v>0</v>
      </c>
      <c r="AC3778" s="1">
        <v>0</v>
      </c>
      <c r="AD3778" s="1">
        <v>0</v>
      </c>
      <c r="AE3778" s="1">
        <v>0</v>
      </c>
      <c r="AF3778" s="1">
        <v>0</v>
      </c>
      <c r="AG3778" s="1">
        <v>0</v>
      </c>
      <c r="AH3778" s="1">
        <v>200</v>
      </c>
      <c r="AI3778" s="1">
        <v>200</v>
      </c>
      <c r="AJ3778" s="1" t="s">
        <v>14785</v>
      </c>
      <c r="AK3778" s="1" t="s">
        <v>14786</v>
      </c>
      <c r="AL3778" s="1" t="s">
        <v>14787</v>
      </c>
      <c r="AM3778" s="1" t="s">
        <v>12</v>
      </c>
      <c r="AN3778" s="1" t="s">
        <v>23098</v>
      </c>
      <c r="AO3778" s="1" t="s">
        <v>86</v>
      </c>
      <c r="AP3778" s="1" t="s">
        <v>57</v>
      </c>
      <c r="AQ3778" s="1" t="s">
        <v>14</v>
      </c>
      <c r="AR3778" s="1" t="s">
        <v>19</v>
      </c>
      <c r="AS3778" s="1" t="s">
        <v>23090</v>
      </c>
      <c r="AT3778" s="1" t="s">
        <v>26</v>
      </c>
    </row>
    <row r="3779" spans="1:46" x14ac:dyDescent="0.25">
      <c r="A3779" s="1" t="s">
        <v>18816</v>
      </c>
      <c r="B3779" s="2" t="s">
        <v>23074</v>
      </c>
      <c r="C3779" s="2" t="s">
        <v>23107</v>
      </c>
      <c r="D3779" s="1">
        <v>0</v>
      </c>
      <c r="E3779" s="1">
        <v>0</v>
      </c>
      <c r="F3779" s="1">
        <v>4</v>
      </c>
      <c r="G3779" s="1">
        <v>4</v>
      </c>
      <c r="H3779" s="6">
        <v>1</v>
      </c>
      <c r="I3779">
        <v>1</v>
      </c>
      <c r="J3779" s="1">
        <v>35</v>
      </c>
      <c r="K3779" s="1">
        <v>0</v>
      </c>
      <c r="L3779" s="1">
        <v>757</v>
      </c>
      <c r="M3779" s="6">
        <v>0.25</v>
      </c>
      <c r="N3779" s="4">
        <v>3500</v>
      </c>
      <c r="O3779" s="4">
        <v>261</v>
      </c>
      <c r="P3779" s="4">
        <v>400</v>
      </c>
      <c r="Q3779" s="3">
        <v>0.32</v>
      </c>
      <c r="R3779" s="1">
        <v>12</v>
      </c>
      <c r="S3779" s="1">
        <v>400</v>
      </c>
      <c r="T3779" s="1">
        <v>28</v>
      </c>
      <c r="U3779" s="1">
        <v>0</v>
      </c>
      <c r="V3779" s="1">
        <v>11</v>
      </c>
      <c r="W3779" s="1">
        <v>0</v>
      </c>
      <c r="X3779" s="1">
        <v>0</v>
      </c>
      <c r="Y3779" s="1">
        <v>1</v>
      </c>
      <c r="Z3779" s="1">
        <v>0</v>
      </c>
      <c r="AA3779" s="1">
        <v>1</v>
      </c>
      <c r="AB3779" s="1">
        <v>1</v>
      </c>
      <c r="AC3779" s="1">
        <v>0</v>
      </c>
      <c r="AD3779" s="1">
        <v>500</v>
      </c>
      <c r="AE3779" s="1">
        <v>0</v>
      </c>
      <c r="AF3779" s="1">
        <v>0</v>
      </c>
      <c r="AG3779" s="1">
        <v>275</v>
      </c>
      <c r="AH3779" s="1">
        <v>0</v>
      </c>
      <c r="AI3779" s="1">
        <v>775</v>
      </c>
      <c r="AJ3779" s="1" t="s">
        <v>5442</v>
      </c>
      <c r="AK3779" s="1" t="s">
        <v>5443</v>
      </c>
      <c r="AL3779" s="1" t="s">
        <v>5444</v>
      </c>
      <c r="AM3779" s="1" t="s">
        <v>16</v>
      </c>
      <c r="AN3779" s="1" t="s">
        <v>23097</v>
      </c>
      <c r="AO3779" s="1" t="s">
        <v>364</v>
      </c>
      <c r="AP3779" s="1" t="s">
        <v>57</v>
      </c>
      <c r="AQ3779" s="1" t="s">
        <v>25</v>
      </c>
      <c r="AR3779" s="1" t="s">
        <v>19</v>
      </c>
      <c r="AS3779" s="1" t="s">
        <v>23091</v>
      </c>
      <c r="AT3779" s="1" t="s">
        <v>101</v>
      </c>
    </row>
    <row r="3780" spans="1:46" x14ac:dyDescent="0.25">
      <c r="A3780" s="1" t="s">
        <v>18169</v>
      </c>
      <c r="B3780" s="2" t="s">
        <v>23074</v>
      </c>
      <c r="C3780" s="2" t="s">
        <v>23107</v>
      </c>
      <c r="D3780" s="1">
        <v>0</v>
      </c>
      <c r="E3780" s="1">
        <v>0</v>
      </c>
      <c r="F3780" s="1">
        <v>1</v>
      </c>
      <c r="G3780" s="1">
        <v>1</v>
      </c>
      <c r="H3780" s="6">
        <v>1</v>
      </c>
      <c r="I3780">
        <v>0</v>
      </c>
      <c r="J3780" s="1">
        <v>42</v>
      </c>
      <c r="K3780" s="1">
        <v>0</v>
      </c>
      <c r="L3780" s="1">
        <v>741</v>
      </c>
      <c r="M3780" s="6">
        <v>0.22</v>
      </c>
      <c r="N3780" s="4">
        <v>2100</v>
      </c>
      <c r="O3780" s="4">
        <v>140</v>
      </c>
      <c r="P3780" s="4">
        <v>300</v>
      </c>
      <c r="Q3780" s="3">
        <v>0.3</v>
      </c>
      <c r="R3780" s="1">
        <v>12</v>
      </c>
      <c r="S3780" s="1">
        <v>300</v>
      </c>
      <c r="T3780" s="1">
        <v>26</v>
      </c>
      <c r="U3780" s="1">
        <v>1</v>
      </c>
      <c r="V3780" s="1">
        <v>11</v>
      </c>
      <c r="W3780" s="1">
        <v>0</v>
      </c>
      <c r="X3780" s="1">
        <v>0</v>
      </c>
      <c r="Y3780" s="1">
        <v>1</v>
      </c>
      <c r="Z3780" s="1">
        <v>3</v>
      </c>
      <c r="AA3780" s="1">
        <v>0</v>
      </c>
      <c r="AB3780" s="1">
        <v>0</v>
      </c>
      <c r="AC3780" s="1">
        <v>130</v>
      </c>
      <c r="AD3780" s="1">
        <v>0</v>
      </c>
      <c r="AE3780" s="1">
        <v>0</v>
      </c>
      <c r="AF3780" s="1">
        <v>0</v>
      </c>
      <c r="AG3780" s="1">
        <v>0</v>
      </c>
      <c r="AH3780" s="1">
        <v>0</v>
      </c>
      <c r="AI3780" s="1">
        <v>130</v>
      </c>
      <c r="AJ3780" s="1" t="s">
        <v>3569</v>
      </c>
      <c r="AK3780" s="1" t="s">
        <v>3570</v>
      </c>
      <c r="AL3780" s="1" t="s">
        <v>3571</v>
      </c>
      <c r="AM3780" s="1" t="s">
        <v>12</v>
      </c>
      <c r="AN3780" s="1" t="s">
        <v>23097</v>
      </c>
      <c r="AO3780" s="1" t="s">
        <v>86</v>
      </c>
      <c r="AP3780" s="1" t="s">
        <v>57</v>
      </c>
      <c r="AQ3780" s="1" t="s">
        <v>25</v>
      </c>
      <c r="AR3780" s="1" t="s">
        <v>19</v>
      </c>
      <c r="AS3780" s="1" t="s">
        <v>23090</v>
      </c>
      <c r="AT3780" s="1" t="s">
        <v>26</v>
      </c>
    </row>
    <row r="3781" spans="1:46" x14ac:dyDescent="0.25">
      <c r="A3781" s="1" t="s">
        <v>21093</v>
      </c>
      <c r="B3781" s="2" t="s">
        <v>23074</v>
      </c>
      <c r="C3781" s="2" t="s">
        <v>23107</v>
      </c>
      <c r="D3781" s="1">
        <v>3</v>
      </c>
      <c r="E3781" s="1">
        <v>1</v>
      </c>
      <c r="F3781" s="1">
        <v>6</v>
      </c>
      <c r="G3781" s="1">
        <v>10</v>
      </c>
      <c r="H3781" s="6">
        <v>0.6</v>
      </c>
      <c r="I3781">
        <v>0</v>
      </c>
      <c r="J3781" s="1">
        <v>35</v>
      </c>
      <c r="K3781" s="1">
        <v>1</v>
      </c>
      <c r="L3781" s="1">
        <v>777</v>
      </c>
      <c r="M3781" s="6">
        <v>0.11</v>
      </c>
      <c r="N3781" s="4">
        <v>8000</v>
      </c>
      <c r="O3781" s="4">
        <v>700</v>
      </c>
      <c r="P3781" s="4">
        <v>600</v>
      </c>
      <c r="Q3781" s="3">
        <v>0.26</v>
      </c>
      <c r="R3781" s="1">
        <v>12</v>
      </c>
      <c r="S3781" s="1">
        <v>600</v>
      </c>
      <c r="T3781" s="1">
        <v>33</v>
      </c>
      <c r="U3781" s="1">
        <v>1</v>
      </c>
      <c r="V3781" s="1">
        <v>11</v>
      </c>
      <c r="W3781" s="1">
        <v>1</v>
      </c>
      <c r="X3781" s="1">
        <v>1</v>
      </c>
      <c r="Y3781" s="1">
        <v>0</v>
      </c>
      <c r="Z3781" s="1">
        <v>5</v>
      </c>
      <c r="AA3781" s="1">
        <v>0</v>
      </c>
      <c r="AB3781" s="1">
        <v>0</v>
      </c>
      <c r="AC3781" s="1">
        <v>0</v>
      </c>
      <c r="AD3781" s="1">
        <v>0</v>
      </c>
      <c r="AE3781" s="1">
        <v>0</v>
      </c>
      <c r="AF3781" s="1">
        <v>500</v>
      </c>
      <c r="AG3781" s="1">
        <v>0</v>
      </c>
      <c r="AH3781" s="1">
        <v>0</v>
      </c>
      <c r="AI3781" s="1">
        <v>500</v>
      </c>
      <c r="AJ3781" s="1" t="s">
        <v>11734</v>
      </c>
      <c r="AK3781" s="1" t="s">
        <v>11735</v>
      </c>
      <c r="AL3781" s="1" t="s">
        <v>11736</v>
      </c>
      <c r="AM3781" s="1" t="s">
        <v>12</v>
      </c>
      <c r="AN3781" s="1" t="s">
        <v>23098</v>
      </c>
      <c r="AO3781" s="1" t="s">
        <v>86</v>
      </c>
      <c r="AP3781" s="1" t="s">
        <v>86</v>
      </c>
      <c r="AQ3781" s="1" t="s">
        <v>14</v>
      </c>
      <c r="AR3781" s="1" t="s">
        <v>30</v>
      </c>
      <c r="AS3781" s="1" t="s">
        <v>23090</v>
      </c>
      <c r="AT3781" s="1" t="s">
        <v>26</v>
      </c>
    </row>
    <row r="3782" spans="1:46" x14ac:dyDescent="0.25">
      <c r="A3782" s="1" t="s">
        <v>21700</v>
      </c>
      <c r="B3782" s="2" t="s">
        <v>23074</v>
      </c>
      <c r="C3782" s="2" t="s">
        <v>23108</v>
      </c>
      <c r="D3782" s="1">
        <v>0</v>
      </c>
      <c r="E3782" s="1">
        <v>0</v>
      </c>
      <c r="F3782" s="1">
        <v>2</v>
      </c>
      <c r="G3782" s="1">
        <v>2</v>
      </c>
      <c r="H3782" s="6">
        <v>1</v>
      </c>
      <c r="I3782">
        <v>1</v>
      </c>
      <c r="J3782" s="1">
        <v>25</v>
      </c>
      <c r="K3782" s="1">
        <v>1</v>
      </c>
      <c r="L3782" s="1">
        <v>762</v>
      </c>
      <c r="M3782" s="6">
        <v>0.57999999999999996</v>
      </c>
      <c r="N3782" s="4">
        <v>1440</v>
      </c>
      <c r="O3782" s="4">
        <v>120</v>
      </c>
      <c r="P3782" s="4">
        <v>150</v>
      </c>
      <c r="Q3782" s="3">
        <v>0.3</v>
      </c>
      <c r="R3782" s="1">
        <v>24</v>
      </c>
      <c r="S3782" s="1">
        <v>150</v>
      </c>
      <c r="T3782" s="1">
        <v>17</v>
      </c>
      <c r="U3782" s="1">
        <v>1</v>
      </c>
      <c r="V3782" s="1">
        <v>11</v>
      </c>
      <c r="W3782" s="1">
        <v>0</v>
      </c>
      <c r="X3782" s="1">
        <v>0</v>
      </c>
      <c r="Y3782" s="1">
        <v>1</v>
      </c>
      <c r="Z3782" s="1">
        <v>2</v>
      </c>
      <c r="AA3782" s="1">
        <v>1</v>
      </c>
      <c r="AB3782" s="1">
        <v>1</v>
      </c>
      <c r="AC3782" s="1">
        <v>0</v>
      </c>
      <c r="AD3782" s="1">
        <v>0</v>
      </c>
      <c r="AE3782" s="1">
        <v>0</v>
      </c>
      <c r="AF3782" s="1">
        <v>818</v>
      </c>
      <c r="AG3782" s="1">
        <v>40</v>
      </c>
      <c r="AH3782" s="1">
        <v>300</v>
      </c>
      <c r="AI3782" s="1">
        <v>1158</v>
      </c>
      <c r="AJ3782" s="1" t="s">
        <v>1243</v>
      </c>
      <c r="AK3782" s="1" t="s">
        <v>13365</v>
      </c>
      <c r="AL3782" s="1" t="s">
        <v>13366</v>
      </c>
      <c r="AM3782" s="1" t="s">
        <v>16</v>
      </c>
      <c r="AN3782" s="1" t="s">
        <v>23098</v>
      </c>
      <c r="AO3782" s="1" t="s">
        <v>86</v>
      </c>
      <c r="AP3782" s="1" t="s">
        <v>57</v>
      </c>
      <c r="AQ3782" s="1" t="s">
        <v>25</v>
      </c>
      <c r="AR3782" s="1" t="s">
        <v>19</v>
      </c>
      <c r="AS3782" s="1" t="s">
        <v>23091</v>
      </c>
      <c r="AT3782" s="1" t="s">
        <v>101</v>
      </c>
    </row>
    <row r="3783" spans="1:46" x14ac:dyDescent="0.25">
      <c r="A3783" s="1" t="s">
        <v>22868</v>
      </c>
      <c r="B3783" s="2" t="s">
        <v>23074</v>
      </c>
      <c r="C3783" s="2" t="s">
        <v>23108</v>
      </c>
      <c r="D3783" s="1">
        <v>0</v>
      </c>
      <c r="E3783" s="1">
        <v>1</v>
      </c>
      <c r="F3783" s="1">
        <v>1</v>
      </c>
      <c r="G3783" s="1">
        <v>2</v>
      </c>
      <c r="H3783" s="6">
        <v>0.5</v>
      </c>
      <c r="I3783">
        <v>0</v>
      </c>
      <c r="J3783" s="1">
        <v>45</v>
      </c>
      <c r="K3783" s="1">
        <v>1</v>
      </c>
      <c r="L3783" s="1">
        <v>606</v>
      </c>
      <c r="M3783" s="6">
        <v>0.46</v>
      </c>
      <c r="N3783" s="4">
        <v>3600</v>
      </c>
      <c r="O3783" s="4">
        <v>295</v>
      </c>
      <c r="P3783" s="4">
        <v>450</v>
      </c>
      <c r="Q3783" s="3">
        <v>0.3</v>
      </c>
      <c r="R3783" s="1">
        <v>24</v>
      </c>
      <c r="S3783" s="1">
        <v>450</v>
      </c>
      <c r="T3783" s="1">
        <v>57</v>
      </c>
      <c r="U3783" s="1">
        <v>1</v>
      </c>
      <c r="V3783" s="1">
        <v>11</v>
      </c>
      <c r="W3783" s="1">
        <v>1</v>
      </c>
      <c r="X3783" s="1">
        <v>1</v>
      </c>
      <c r="Y3783" s="1">
        <v>0</v>
      </c>
      <c r="Z3783" s="1">
        <v>4</v>
      </c>
      <c r="AA3783" s="1">
        <v>1</v>
      </c>
      <c r="AB3783" s="1">
        <v>0</v>
      </c>
      <c r="AC3783" s="1">
        <v>1400</v>
      </c>
      <c r="AD3783" s="1">
        <v>0</v>
      </c>
      <c r="AE3783" s="1">
        <v>1300</v>
      </c>
      <c r="AF3783" s="1">
        <v>0</v>
      </c>
      <c r="AG3783" s="1">
        <v>0</v>
      </c>
      <c r="AH3783" s="1">
        <v>250</v>
      </c>
      <c r="AI3783" s="1">
        <v>2950</v>
      </c>
      <c r="AJ3783" s="1" t="s">
        <v>16461</v>
      </c>
      <c r="AK3783" s="1" t="s">
        <v>16462</v>
      </c>
      <c r="AL3783" s="1" t="s">
        <v>16463</v>
      </c>
      <c r="AM3783" s="1" t="s">
        <v>12</v>
      </c>
      <c r="AN3783" s="1" t="s">
        <v>23098</v>
      </c>
      <c r="AO3783" s="1" t="s">
        <v>86</v>
      </c>
      <c r="AP3783" s="1" t="s">
        <v>86</v>
      </c>
      <c r="AQ3783" s="1" t="s">
        <v>14</v>
      </c>
      <c r="AR3783" s="1" t="s">
        <v>30</v>
      </c>
      <c r="AS3783" s="1" t="s">
        <v>23091</v>
      </c>
      <c r="AT3783" s="1" t="s">
        <v>26</v>
      </c>
    </row>
    <row r="3784" spans="1:46" x14ac:dyDescent="0.25">
      <c r="A3784" s="1" t="s">
        <v>19493</v>
      </c>
      <c r="B3784" s="2" t="s">
        <v>23074</v>
      </c>
      <c r="C3784" s="2" t="s">
        <v>23109</v>
      </c>
      <c r="D3784" s="1">
        <v>0</v>
      </c>
      <c r="E3784" s="1">
        <v>0</v>
      </c>
      <c r="F3784" s="1">
        <v>3</v>
      </c>
      <c r="G3784" s="1">
        <v>3</v>
      </c>
      <c r="H3784" s="6">
        <v>1</v>
      </c>
      <c r="I3784">
        <v>0</v>
      </c>
      <c r="J3784" s="1">
        <v>38</v>
      </c>
      <c r="K3784" s="1">
        <v>1</v>
      </c>
      <c r="L3784" s="1">
        <v>657</v>
      </c>
      <c r="M3784" s="6">
        <v>0.22</v>
      </c>
      <c r="N3784" s="4">
        <v>1800</v>
      </c>
      <c r="O3784" s="4">
        <v>135</v>
      </c>
      <c r="P3784" s="4">
        <v>300</v>
      </c>
      <c r="Q3784" s="3">
        <v>0.25</v>
      </c>
      <c r="R3784" s="1">
        <v>24</v>
      </c>
      <c r="S3784" s="1">
        <v>300</v>
      </c>
      <c r="T3784" s="1">
        <v>21</v>
      </c>
      <c r="U3784" s="1">
        <v>1</v>
      </c>
      <c r="V3784" s="1">
        <v>11</v>
      </c>
      <c r="W3784" s="1">
        <v>0</v>
      </c>
      <c r="X3784" s="1">
        <v>1</v>
      </c>
      <c r="Y3784" s="1">
        <v>1</v>
      </c>
      <c r="Z3784" s="1">
        <v>0</v>
      </c>
      <c r="AA3784" s="1">
        <v>1</v>
      </c>
      <c r="AB3784" s="1">
        <v>0</v>
      </c>
      <c r="AC3784" s="1">
        <v>440</v>
      </c>
      <c r="AD3784" s="1">
        <v>0</v>
      </c>
      <c r="AE3784" s="1">
        <v>0</v>
      </c>
      <c r="AF3784" s="1">
        <v>0</v>
      </c>
      <c r="AG3784" s="1">
        <v>0</v>
      </c>
      <c r="AH3784" s="1">
        <v>0</v>
      </c>
      <c r="AI3784" s="1">
        <v>440</v>
      </c>
      <c r="AJ3784" s="1" t="s">
        <v>7350</v>
      </c>
      <c r="AK3784" s="1" t="s">
        <v>7351</v>
      </c>
      <c r="AL3784" s="1" t="s">
        <v>7352</v>
      </c>
      <c r="AM3784" s="1" t="s">
        <v>12</v>
      </c>
      <c r="AN3784" s="1" t="s">
        <v>23098</v>
      </c>
      <c r="AO3784" s="1" t="s">
        <v>86</v>
      </c>
      <c r="AP3784" s="1" t="s">
        <v>57</v>
      </c>
      <c r="AQ3784" s="1" t="s">
        <v>14</v>
      </c>
      <c r="AR3784" s="1" t="s">
        <v>19</v>
      </c>
      <c r="AS3784" s="1" t="s">
        <v>23091</v>
      </c>
      <c r="AT3784" s="1" t="s">
        <v>26</v>
      </c>
    </row>
    <row r="3785" spans="1:46" x14ac:dyDescent="0.25">
      <c r="A3785" s="1" t="s">
        <v>18247</v>
      </c>
      <c r="B3785" s="2" t="s">
        <v>23074</v>
      </c>
      <c r="C3785" s="2" t="s">
        <v>23109</v>
      </c>
      <c r="D3785" s="1">
        <v>0</v>
      </c>
      <c r="E3785" s="1">
        <v>0</v>
      </c>
      <c r="F3785" s="1">
        <v>2</v>
      </c>
      <c r="G3785" s="1">
        <v>2</v>
      </c>
      <c r="H3785" s="6">
        <v>1</v>
      </c>
      <c r="I3785">
        <v>0</v>
      </c>
      <c r="J3785" s="1">
        <v>33</v>
      </c>
      <c r="K3785" s="1">
        <v>1</v>
      </c>
      <c r="L3785" s="1">
        <v>627</v>
      </c>
      <c r="M3785" s="6">
        <v>0.19</v>
      </c>
      <c r="N3785" s="4">
        <v>3000</v>
      </c>
      <c r="O3785" s="4">
        <v>250</v>
      </c>
      <c r="P3785" s="4">
        <v>200</v>
      </c>
      <c r="Q3785" s="3">
        <v>0.35</v>
      </c>
      <c r="R3785" s="1">
        <v>6</v>
      </c>
      <c r="S3785" s="1">
        <v>200</v>
      </c>
      <c r="T3785" s="1">
        <v>19</v>
      </c>
      <c r="U3785" s="1">
        <v>1</v>
      </c>
      <c r="V3785" s="1">
        <v>11</v>
      </c>
      <c r="W3785" s="1">
        <v>1</v>
      </c>
      <c r="X3785" s="1">
        <v>1</v>
      </c>
      <c r="Y3785" s="1">
        <v>0</v>
      </c>
      <c r="Z3785" s="1">
        <v>3</v>
      </c>
      <c r="AA3785" s="1">
        <v>0</v>
      </c>
      <c r="AB3785" s="1">
        <v>0</v>
      </c>
      <c r="AC3785" s="1">
        <v>0</v>
      </c>
      <c r="AD3785" s="1">
        <v>0</v>
      </c>
      <c r="AE3785" s="1">
        <v>0</v>
      </c>
      <c r="AF3785" s="1">
        <v>0</v>
      </c>
      <c r="AG3785" s="1">
        <v>0</v>
      </c>
      <c r="AH3785" s="1">
        <v>200</v>
      </c>
      <c r="AI3785" s="1">
        <v>200</v>
      </c>
      <c r="AJ3785" s="1" t="s">
        <v>2400</v>
      </c>
      <c r="AK3785" s="1" t="s">
        <v>3816</v>
      </c>
      <c r="AL3785" s="1" t="s">
        <v>3817</v>
      </c>
      <c r="AM3785" s="1" t="s">
        <v>12</v>
      </c>
      <c r="AN3785" s="1" t="s">
        <v>23098</v>
      </c>
      <c r="AO3785" s="1" t="s">
        <v>86</v>
      </c>
      <c r="AP3785" s="1" t="s">
        <v>86</v>
      </c>
      <c r="AQ3785" s="1" t="s">
        <v>14</v>
      </c>
      <c r="AR3785" s="1" t="s">
        <v>30</v>
      </c>
      <c r="AS3785" s="1" t="s">
        <v>23090</v>
      </c>
      <c r="AT3785" s="1" t="s">
        <v>26</v>
      </c>
    </row>
    <row r="3786" spans="1:46" x14ac:dyDescent="0.25">
      <c r="A3786" s="1" t="s">
        <v>18908</v>
      </c>
      <c r="B3786" s="2" t="s">
        <v>23074</v>
      </c>
      <c r="C3786" s="2" t="s">
        <v>23109</v>
      </c>
      <c r="D3786" s="1">
        <v>0</v>
      </c>
      <c r="E3786" s="1">
        <v>1</v>
      </c>
      <c r="F3786" s="1">
        <v>1</v>
      </c>
      <c r="G3786" s="1">
        <v>2</v>
      </c>
      <c r="H3786" s="6">
        <v>0.5</v>
      </c>
      <c r="I3786">
        <v>0</v>
      </c>
      <c r="J3786" s="1">
        <v>36</v>
      </c>
      <c r="K3786" s="1">
        <v>1</v>
      </c>
      <c r="L3786" s="1">
        <v>518</v>
      </c>
      <c r="M3786" s="6">
        <v>0.24</v>
      </c>
      <c r="N3786" s="4">
        <v>2800</v>
      </c>
      <c r="O3786" s="4">
        <v>230</v>
      </c>
      <c r="P3786" s="4">
        <v>300</v>
      </c>
      <c r="Q3786" s="3">
        <v>0.3</v>
      </c>
      <c r="R3786" s="1">
        <v>18</v>
      </c>
      <c r="S3786" s="1">
        <v>300</v>
      </c>
      <c r="T3786" s="1">
        <v>39</v>
      </c>
      <c r="U3786" s="1">
        <v>1</v>
      </c>
      <c r="V3786" s="1">
        <v>11</v>
      </c>
      <c r="W3786" s="1">
        <v>0</v>
      </c>
      <c r="X3786" s="1">
        <v>0</v>
      </c>
      <c r="Y3786" s="1">
        <v>0</v>
      </c>
      <c r="Z3786" s="1">
        <v>6</v>
      </c>
      <c r="AA3786" s="1">
        <v>0</v>
      </c>
      <c r="AB3786" s="1">
        <v>0</v>
      </c>
      <c r="AC3786" s="1">
        <v>0</v>
      </c>
      <c r="AD3786" s="1">
        <v>0</v>
      </c>
      <c r="AE3786" s="1">
        <v>0</v>
      </c>
      <c r="AF3786" s="1">
        <v>0</v>
      </c>
      <c r="AG3786" s="1">
        <v>12</v>
      </c>
      <c r="AH3786" s="1">
        <v>600</v>
      </c>
      <c r="AI3786" s="1">
        <v>612</v>
      </c>
      <c r="AJ3786" s="1" t="s">
        <v>5715</v>
      </c>
      <c r="AK3786" s="1" t="s">
        <v>5716</v>
      </c>
      <c r="AL3786" s="1" t="s">
        <v>5717</v>
      </c>
      <c r="AM3786" s="1" t="s">
        <v>12</v>
      </c>
      <c r="AN3786" s="1" t="s">
        <v>23098</v>
      </c>
      <c r="AO3786" s="1" t="s">
        <v>86</v>
      </c>
      <c r="AP3786" s="1" t="s">
        <v>57</v>
      </c>
      <c r="AQ3786" s="1" t="s">
        <v>25</v>
      </c>
      <c r="AR3786" s="1" t="s">
        <v>30</v>
      </c>
      <c r="AS3786" s="1" t="s">
        <v>23090</v>
      </c>
      <c r="AT3786" s="1" t="s">
        <v>26</v>
      </c>
    </row>
    <row r="3787" spans="1:46" x14ac:dyDescent="0.25">
      <c r="A3787" s="1" t="s">
        <v>21773</v>
      </c>
      <c r="B3787" s="2" t="s">
        <v>23074</v>
      </c>
      <c r="C3787" s="2" t="s">
        <v>23109</v>
      </c>
      <c r="D3787" s="1">
        <v>0</v>
      </c>
      <c r="E3787" s="1">
        <v>1</v>
      </c>
      <c r="F3787" s="1">
        <v>2</v>
      </c>
      <c r="G3787" s="1">
        <v>3</v>
      </c>
      <c r="H3787" s="6">
        <v>0.66666666666666663</v>
      </c>
      <c r="I3787">
        <v>1</v>
      </c>
      <c r="J3787" s="1">
        <v>41</v>
      </c>
      <c r="K3787" s="1">
        <v>1</v>
      </c>
      <c r="L3787" s="1">
        <v>528</v>
      </c>
      <c r="M3787" s="6">
        <v>0.66</v>
      </c>
      <c r="N3787" s="4">
        <v>1440</v>
      </c>
      <c r="O3787" s="4">
        <v>120</v>
      </c>
      <c r="P3787" s="4">
        <v>150</v>
      </c>
      <c r="Q3787" s="3">
        <v>0.34</v>
      </c>
      <c r="R3787" s="1">
        <v>12</v>
      </c>
      <c r="S3787" s="1">
        <v>150</v>
      </c>
      <c r="T3787" s="1">
        <v>21</v>
      </c>
      <c r="U3787" s="1">
        <v>1</v>
      </c>
      <c r="V3787" s="1">
        <v>11</v>
      </c>
      <c r="W3787" s="1">
        <v>0</v>
      </c>
      <c r="X3787" s="1">
        <v>0</v>
      </c>
      <c r="Y3787" s="1">
        <v>0</v>
      </c>
      <c r="Z3787" s="1">
        <v>4</v>
      </c>
      <c r="AA3787" s="1">
        <v>0</v>
      </c>
      <c r="AB3787" s="1">
        <v>1</v>
      </c>
      <c r="AC3787" s="1">
        <v>794</v>
      </c>
      <c r="AD3787" s="1">
        <v>0</v>
      </c>
      <c r="AE3787" s="1">
        <v>990</v>
      </c>
      <c r="AF3787" s="1">
        <v>0</v>
      </c>
      <c r="AG3787" s="1">
        <v>0</v>
      </c>
      <c r="AH3787" s="1">
        <v>0</v>
      </c>
      <c r="AI3787" s="1">
        <v>1784</v>
      </c>
      <c r="AJ3787" s="1" t="s">
        <v>13557</v>
      </c>
      <c r="AK3787" s="1" t="s">
        <v>13558</v>
      </c>
      <c r="AL3787" s="1" t="s">
        <v>13559</v>
      </c>
      <c r="AM3787" s="1" t="s">
        <v>16</v>
      </c>
      <c r="AN3787" s="1" t="s">
        <v>23098</v>
      </c>
      <c r="AO3787" s="1" t="s">
        <v>86</v>
      </c>
      <c r="AP3787" s="1" t="s">
        <v>57</v>
      </c>
      <c r="AQ3787" s="1" t="s">
        <v>25</v>
      </c>
      <c r="AR3787" s="1" t="s">
        <v>30</v>
      </c>
      <c r="AS3787" s="1" t="s">
        <v>23090</v>
      </c>
      <c r="AT3787" s="1" t="s">
        <v>101</v>
      </c>
    </row>
    <row r="3788" spans="1:46" x14ac:dyDescent="0.25">
      <c r="A3788" s="1" t="s">
        <v>20115</v>
      </c>
      <c r="B3788" s="2" t="s">
        <v>23074</v>
      </c>
      <c r="C3788" s="2" t="s">
        <v>23109</v>
      </c>
      <c r="D3788" s="1">
        <v>0</v>
      </c>
      <c r="E3788" s="1">
        <v>0</v>
      </c>
      <c r="F3788" s="1">
        <v>2</v>
      </c>
      <c r="G3788" s="1">
        <v>2</v>
      </c>
      <c r="H3788" s="6">
        <v>1</v>
      </c>
      <c r="I3788">
        <v>0</v>
      </c>
      <c r="J3788" s="1">
        <v>35</v>
      </c>
      <c r="K3788" s="1">
        <v>1</v>
      </c>
      <c r="L3788" s="1">
        <v>693</v>
      </c>
      <c r="M3788" s="6">
        <v>0.31</v>
      </c>
      <c r="N3788" s="4">
        <v>4080</v>
      </c>
      <c r="O3788" s="4">
        <v>340</v>
      </c>
      <c r="P3788" s="4">
        <v>500</v>
      </c>
      <c r="Q3788" s="3">
        <v>0.3</v>
      </c>
      <c r="R3788" s="1">
        <v>24</v>
      </c>
      <c r="S3788" s="1">
        <v>500</v>
      </c>
      <c r="T3788" s="1">
        <v>47</v>
      </c>
      <c r="U3788" s="1">
        <v>1</v>
      </c>
      <c r="V3788" s="1">
        <v>11</v>
      </c>
      <c r="W3788" s="1">
        <v>0</v>
      </c>
      <c r="X3788" s="1">
        <v>1</v>
      </c>
      <c r="Y3788" s="1">
        <v>1</v>
      </c>
      <c r="Z3788" s="1">
        <v>4</v>
      </c>
      <c r="AA3788" s="1">
        <v>0</v>
      </c>
      <c r="AB3788" s="1">
        <v>0</v>
      </c>
      <c r="AC3788" s="1">
        <v>0</v>
      </c>
      <c r="AD3788" s="1">
        <v>0</v>
      </c>
      <c r="AE3788" s="1">
        <v>450</v>
      </c>
      <c r="AF3788" s="1">
        <v>283</v>
      </c>
      <c r="AG3788" s="1">
        <v>0</v>
      </c>
      <c r="AH3788" s="1">
        <v>818</v>
      </c>
      <c r="AI3788" s="1">
        <v>1551</v>
      </c>
      <c r="AJ3788" s="1" t="s">
        <v>9085</v>
      </c>
      <c r="AK3788" s="1" t="s">
        <v>9086</v>
      </c>
      <c r="AL3788" s="1" t="s">
        <v>9087</v>
      </c>
      <c r="AM3788" s="1" t="s">
        <v>12</v>
      </c>
      <c r="AN3788" s="1" t="s">
        <v>23098</v>
      </c>
      <c r="AO3788" s="1" t="s">
        <v>86</v>
      </c>
      <c r="AP3788" s="1" t="s">
        <v>57</v>
      </c>
      <c r="AQ3788" s="1" t="s">
        <v>14</v>
      </c>
      <c r="AR3788" s="1" t="s">
        <v>19</v>
      </c>
      <c r="AS3788" s="1" t="s">
        <v>23090</v>
      </c>
      <c r="AT3788" s="1" t="s">
        <v>26</v>
      </c>
    </row>
    <row r="3789" spans="1:46" x14ac:dyDescent="0.25">
      <c r="A3789" s="1" t="s">
        <v>18150</v>
      </c>
      <c r="B3789" s="2" t="s">
        <v>23074</v>
      </c>
      <c r="C3789" s="2" t="s">
        <v>23110</v>
      </c>
      <c r="D3789" s="1">
        <v>0</v>
      </c>
      <c r="E3789" s="1">
        <v>1</v>
      </c>
      <c r="F3789" s="1">
        <v>1</v>
      </c>
      <c r="G3789" s="1">
        <v>2</v>
      </c>
      <c r="H3789" s="6">
        <v>0.5</v>
      </c>
      <c r="I3789">
        <v>0</v>
      </c>
      <c r="J3789" s="1">
        <v>33</v>
      </c>
      <c r="K3789" s="1">
        <v>1</v>
      </c>
      <c r="L3789" s="1">
        <v>767</v>
      </c>
      <c r="M3789" s="6">
        <v>0.73</v>
      </c>
      <c r="N3789" s="4">
        <v>3372</v>
      </c>
      <c r="O3789" s="4">
        <v>281</v>
      </c>
      <c r="P3789" s="4">
        <v>750</v>
      </c>
      <c r="Q3789" s="3">
        <v>0.22</v>
      </c>
      <c r="R3789" s="1">
        <v>24</v>
      </c>
      <c r="S3789" s="1">
        <v>750</v>
      </c>
      <c r="T3789" s="1">
        <v>75</v>
      </c>
      <c r="U3789" s="1">
        <v>0</v>
      </c>
      <c r="V3789" s="1">
        <v>11</v>
      </c>
      <c r="W3789" s="1">
        <v>0</v>
      </c>
      <c r="X3789" s="1">
        <v>0</v>
      </c>
      <c r="Y3789" s="1">
        <v>0</v>
      </c>
      <c r="Z3789" s="1">
        <v>1</v>
      </c>
      <c r="AA3789" s="1">
        <v>0</v>
      </c>
      <c r="AB3789" s="1">
        <v>0</v>
      </c>
      <c r="AC3789" s="1">
        <v>11916</v>
      </c>
      <c r="AD3789" s="1">
        <v>0</v>
      </c>
      <c r="AE3789" s="1">
        <v>1868</v>
      </c>
      <c r="AF3789" s="1">
        <v>944</v>
      </c>
      <c r="AG3789" s="1">
        <v>0</v>
      </c>
      <c r="AH3789" s="1">
        <v>0</v>
      </c>
      <c r="AI3789" s="1">
        <v>14728</v>
      </c>
      <c r="AJ3789" s="1" t="s">
        <v>3508</v>
      </c>
      <c r="AK3789" s="1" t="s">
        <v>3509</v>
      </c>
      <c r="AL3789" s="1" t="s">
        <v>3510</v>
      </c>
      <c r="AM3789" s="1" t="s">
        <v>12</v>
      </c>
      <c r="AN3789" s="1" t="s">
        <v>23098</v>
      </c>
      <c r="AO3789" s="1" t="s">
        <v>364</v>
      </c>
      <c r="AP3789" s="1" t="s">
        <v>57</v>
      </c>
      <c r="AQ3789" s="1" t="s">
        <v>25</v>
      </c>
      <c r="AR3789" s="1" t="s">
        <v>30</v>
      </c>
      <c r="AS3789" s="1" t="s">
        <v>23090</v>
      </c>
      <c r="AT3789" s="1" t="s">
        <v>26</v>
      </c>
    </row>
    <row r="3790" spans="1:46" x14ac:dyDescent="0.25">
      <c r="A3790" s="1" t="s">
        <v>21685</v>
      </c>
      <c r="B3790" s="2" t="s">
        <v>23074</v>
      </c>
      <c r="C3790" s="2" t="s">
        <v>23110</v>
      </c>
      <c r="D3790" s="1">
        <v>2</v>
      </c>
      <c r="E3790" s="1">
        <v>1</v>
      </c>
      <c r="F3790" s="1">
        <v>2</v>
      </c>
      <c r="G3790" s="1">
        <v>5</v>
      </c>
      <c r="H3790" s="6">
        <v>0.4</v>
      </c>
      <c r="I3790">
        <v>0</v>
      </c>
      <c r="J3790" s="1">
        <v>41</v>
      </c>
      <c r="K3790" s="1">
        <v>1</v>
      </c>
      <c r="L3790" s="1">
        <v>668</v>
      </c>
      <c r="M3790" s="6">
        <v>0.51</v>
      </c>
      <c r="N3790" s="4">
        <v>6387</v>
      </c>
      <c r="O3790" s="4">
        <v>532</v>
      </c>
      <c r="P3790" s="4">
        <v>800</v>
      </c>
      <c r="Q3790" s="3">
        <v>0.23</v>
      </c>
      <c r="R3790" s="1">
        <v>24</v>
      </c>
      <c r="S3790" s="1">
        <v>800</v>
      </c>
      <c r="T3790" s="1">
        <v>73</v>
      </c>
      <c r="U3790" s="1">
        <v>1</v>
      </c>
      <c r="V3790" s="1">
        <v>11</v>
      </c>
      <c r="W3790" s="1">
        <v>0</v>
      </c>
      <c r="X3790" s="1">
        <v>0</v>
      </c>
      <c r="Y3790" s="1">
        <v>0</v>
      </c>
      <c r="Z3790" s="1">
        <v>3</v>
      </c>
      <c r="AA3790" s="1">
        <v>1</v>
      </c>
      <c r="AB3790" s="1">
        <v>0</v>
      </c>
      <c r="AC3790" s="1">
        <v>0</v>
      </c>
      <c r="AD3790" s="1">
        <v>0</v>
      </c>
      <c r="AE3790" s="1">
        <v>2609</v>
      </c>
      <c r="AF3790" s="1">
        <v>2487</v>
      </c>
      <c r="AG3790" s="1">
        <v>0</v>
      </c>
      <c r="AH3790" s="1">
        <v>0</v>
      </c>
      <c r="AI3790" s="1">
        <v>5096</v>
      </c>
      <c r="AJ3790" s="1" t="s">
        <v>13326</v>
      </c>
      <c r="AK3790" s="1" t="s">
        <v>13327</v>
      </c>
      <c r="AL3790" s="1" t="s">
        <v>13328</v>
      </c>
      <c r="AM3790" s="1" t="s">
        <v>12</v>
      </c>
      <c r="AN3790" s="1" t="s">
        <v>23098</v>
      </c>
      <c r="AO3790" s="1" t="s">
        <v>86</v>
      </c>
      <c r="AP3790" s="1" t="s">
        <v>57</v>
      </c>
      <c r="AQ3790" s="1" t="s">
        <v>25</v>
      </c>
      <c r="AR3790" s="1" t="s">
        <v>30</v>
      </c>
      <c r="AS3790" s="1" t="s">
        <v>23091</v>
      </c>
      <c r="AT3790" s="1" t="s">
        <v>26</v>
      </c>
    </row>
    <row r="3791" spans="1:46" x14ac:dyDescent="0.25">
      <c r="A3791" s="1" t="s">
        <v>17752</v>
      </c>
      <c r="B3791" s="2" t="s">
        <v>23074</v>
      </c>
      <c r="C3791" s="2" t="s">
        <v>23111</v>
      </c>
      <c r="D3791" s="1">
        <v>0</v>
      </c>
      <c r="E3791" s="1">
        <v>1</v>
      </c>
      <c r="F3791" s="1">
        <v>3</v>
      </c>
      <c r="G3791" s="1">
        <v>4</v>
      </c>
      <c r="H3791" s="6">
        <v>0.75</v>
      </c>
      <c r="I3791">
        <v>1</v>
      </c>
      <c r="J3791" s="1">
        <v>33</v>
      </c>
      <c r="K3791" s="1">
        <v>0</v>
      </c>
      <c r="L3791" s="1">
        <v>614</v>
      </c>
      <c r="M3791" s="6">
        <v>0.55000000000000004</v>
      </c>
      <c r="N3791" s="4">
        <v>2210</v>
      </c>
      <c r="O3791" s="4">
        <v>170</v>
      </c>
      <c r="P3791" s="4">
        <v>200</v>
      </c>
      <c r="Q3791" s="3">
        <v>0.28999999999999998</v>
      </c>
      <c r="R3791" s="1">
        <v>18</v>
      </c>
      <c r="S3791" s="1">
        <v>200</v>
      </c>
      <c r="T3791" s="1">
        <v>16</v>
      </c>
      <c r="U3791" s="1">
        <v>1</v>
      </c>
      <c r="V3791" s="1">
        <v>11</v>
      </c>
      <c r="W3791" s="1">
        <v>0</v>
      </c>
      <c r="X3791" s="1">
        <v>0</v>
      </c>
      <c r="Y3791" s="1">
        <v>1</v>
      </c>
      <c r="Z3791" s="1">
        <v>1</v>
      </c>
      <c r="AA3791" s="1">
        <v>1</v>
      </c>
      <c r="AB3791" s="1">
        <v>1</v>
      </c>
      <c r="AC3791" s="1">
        <v>966</v>
      </c>
      <c r="AD3791" s="1">
        <v>0</v>
      </c>
      <c r="AE3791" s="1">
        <v>0</v>
      </c>
      <c r="AF3791" s="1">
        <v>916</v>
      </c>
      <c r="AG3791" s="1">
        <v>22</v>
      </c>
      <c r="AH3791" s="1">
        <v>0</v>
      </c>
      <c r="AI3791" s="1">
        <v>1904</v>
      </c>
      <c r="AJ3791" s="1" t="s">
        <v>2329</v>
      </c>
      <c r="AK3791" s="1" t="s">
        <v>2330</v>
      </c>
      <c r="AL3791" s="1" t="s">
        <v>2331</v>
      </c>
      <c r="AM3791" s="1" t="s">
        <v>16</v>
      </c>
      <c r="AN3791" s="1" t="s">
        <v>23097</v>
      </c>
      <c r="AO3791" s="1" t="s">
        <v>86</v>
      </c>
      <c r="AP3791" s="1" t="s">
        <v>57</v>
      </c>
      <c r="AQ3791" s="1" t="s">
        <v>25</v>
      </c>
      <c r="AR3791" s="1" t="s">
        <v>19</v>
      </c>
      <c r="AS3791" s="1" t="s">
        <v>23091</v>
      </c>
      <c r="AT3791" s="1" t="s">
        <v>101</v>
      </c>
    </row>
    <row r="3792" spans="1:46" x14ac:dyDescent="0.25">
      <c r="A3792" s="1" t="s">
        <v>17039</v>
      </c>
      <c r="B3792" s="2" t="s">
        <v>23075</v>
      </c>
      <c r="C3792" s="2" t="s">
        <v>23104</v>
      </c>
      <c r="D3792" s="1">
        <v>0</v>
      </c>
      <c r="E3792" s="1">
        <v>5</v>
      </c>
      <c r="F3792" s="1">
        <v>1</v>
      </c>
      <c r="G3792" s="1">
        <v>6</v>
      </c>
      <c r="H3792" s="6">
        <v>0.16666666666666666</v>
      </c>
      <c r="I3792">
        <v>0</v>
      </c>
      <c r="J3792" s="1">
        <v>34</v>
      </c>
      <c r="K3792" s="1">
        <v>0</v>
      </c>
      <c r="L3792" s="1">
        <v>548</v>
      </c>
      <c r="M3792" s="6">
        <v>0</v>
      </c>
      <c r="N3792" s="4">
        <v>3600</v>
      </c>
      <c r="O3792" s="4">
        <v>450</v>
      </c>
      <c r="P3792" s="4">
        <v>800</v>
      </c>
      <c r="Q3792" s="3">
        <v>0.35</v>
      </c>
      <c r="R3792" s="1">
        <v>12</v>
      </c>
      <c r="S3792" s="1">
        <v>800</v>
      </c>
      <c r="T3792" s="1">
        <v>20</v>
      </c>
      <c r="U3792" s="1">
        <v>1</v>
      </c>
      <c r="V3792" s="1">
        <v>11</v>
      </c>
      <c r="W3792" s="1">
        <v>0</v>
      </c>
      <c r="X3792" s="1">
        <v>0</v>
      </c>
      <c r="Y3792" s="1">
        <v>0</v>
      </c>
      <c r="Z3792" s="1">
        <v>3</v>
      </c>
      <c r="AA3792" s="1">
        <v>1</v>
      </c>
      <c r="AB3792" s="1">
        <v>0</v>
      </c>
      <c r="AC3792" s="1">
        <v>0</v>
      </c>
      <c r="AD3792" s="1">
        <v>275</v>
      </c>
      <c r="AE3792" s="1">
        <v>214</v>
      </c>
      <c r="AF3792" s="1">
        <v>90</v>
      </c>
      <c r="AG3792" s="1">
        <v>0</v>
      </c>
      <c r="AH3792" s="1">
        <v>490</v>
      </c>
      <c r="AI3792" s="1">
        <v>1069</v>
      </c>
      <c r="AJ3792" s="1" t="s">
        <v>78</v>
      </c>
      <c r="AK3792" s="1" t="s">
        <v>79</v>
      </c>
      <c r="AL3792" s="1" t="s">
        <v>11</v>
      </c>
      <c r="AM3792" s="1" t="s">
        <v>12</v>
      </c>
      <c r="AN3792" s="1" t="s">
        <v>23097</v>
      </c>
      <c r="AO3792" s="1" t="s">
        <v>86</v>
      </c>
      <c r="AP3792" s="1" t="s">
        <v>57</v>
      </c>
      <c r="AQ3792" s="1" t="s">
        <v>25</v>
      </c>
      <c r="AR3792" s="1" t="s">
        <v>30</v>
      </c>
      <c r="AS3792" s="1" t="s">
        <v>23091</v>
      </c>
      <c r="AT3792" s="1" t="s">
        <v>26</v>
      </c>
    </row>
    <row r="3793" spans="1:46" x14ac:dyDescent="0.25">
      <c r="A3793" s="1" t="s">
        <v>17889</v>
      </c>
      <c r="B3793" s="2" t="s">
        <v>23075</v>
      </c>
      <c r="C3793" s="2" t="s">
        <v>23105</v>
      </c>
      <c r="D3793" s="1">
        <v>0</v>
      </c>
      <c r="E3793" s="1">
        <v>0</v>
      </c>
      <c r="F3793" s="1">
        <v>1</v>
      </c>
      <c r="G3793" s="1">
        <v>1</v>
      </c>
      <c r="H3793" s="6">
        <v>1</v>
      </c>
      <c r="I3793">
        <v>0</v>
      </c>
      <c r="J3793" s="1">
        <v>36</v>
      </c>
      <c r="K3793" s="1">
        <v>0</v>
      </c>
      <c r="L3793" s="1">
        <v>616</v>
      </c>
      <c r="M3793" s="6">
        <v>0.44</v>
      </c>
      <c r="N3793" s="4">
        <v>3600</v>
      </c>
      <c r="O3793" s="4">
        <v>300</v>
      </c>
      <c r="P3793" s="4">
        <v>400</v>
      </c>
      <c r="Q3793" s="3">
        <v>0.35</v>
      </c>
      <c r="R3793" s="1">
        <v>24</v>
      </c>
      <c r="S3793" s="1">
        <v>400</v>
      </c>
      <c r="T3793" s="1">
        <v>49</v>
      </c>
      <c r="U3793" s="1">
        <v>0</v>
      </c>
      <c r="V3793" s="1">
        <v>11</v>
      </c>
      <c r="W3793" s="1">
        <v>0</v>
      </c>
      <c r="X3793" s="1">
        <v>0</v>
      </c>
      <c r="Y3793" s="1">
        <v>1</v>
      </c>
      <c r="Z3793" s="1">
        <v>1</v>
      </c>
      <c r="AA3793" s="1">
        <v>1</v>
      </c>
      <c r="AB3793" s="1">
        <v>0</v>
      </c>
      <c r="AC3793" s="1">
        <v>2182</v>
      </c>
      <c r="AD3793" s="1">
        <v>0</v>
      </c>
      <c r="AE3793" s="1">
        <v>0</v>
      </c>
      <c r="AF3793" s="1">
        <v>300</v>
      </c>
      <c r="AG3793" s="1">
        <v>90</v>
      </c>
      <c r="AH3793" s="1">
        <v>200</v>
      </c>
      <c r="AI3793" s="1">
        <v>2772</v>
      </c>
      <c r="AJ3793" s="1" t="s">
        <v>2714</v>
      </c>
      <c r="AK3793" s="1" t="s">
        <v>2715</v>
      </c>
      <c r="AL3793" s="1" t="s">
        <v>2716</v>
      </c>
      <c r="AM3793" s="1" t="s">
        <v>12</v>
      </c>
      <c r="AN3793" s="1" t="s">
        <v>23097</v>
      </c>
      <c r="AO3793" s="1" t="s">
        <v>364</v>
      </c>
      <c r="AP3793" s="1" t="s">
        <v>57</v>
      </c>
      <c r="AQ3793" s="1" t="s">
        <v>25</v>
      </c>
      <c r="AR3793" s="1" t="s">
        <v>19</v>
      </c>
      <c r="AS3793" s="1" t="s">
        <v>23091</v>
      </c>
      <c r="AT3793" s="1" t="s">
        <v>26</v>
      </c>
    </row>
    <row r="3794" spans="1:46" x14ac:dyDescent="0.25">
      <c r="A3794" s="1" t="s">
        <v>17134</v>
      </c>
      <c r="B3794" s="2" t="s">
        <v>23075</v>
      </c>
      <c r="C3794" s="2" t="s">
        <v>23105</v>
      </c>
      <c r="D3794" s="1">
        <v>5</v>
      </c>
      <c r="E3794" s="1">
        <v>3</v>
      </c>
      <c r="F3794" s="1">
        <v>4</v>
      </c>
      <c r="G3794" s="1">
        <v>12</v>
      </c>
      <c r="H3794" s="6">
        <v>0.33333333333333331</v>
      </c>
      <c r="I3794">
        <v>0</v>
      </c>
      <c r="J3794" s="1">
        <v>31</v>
      </c>
      <c r="K3794" s="1">
        <v>0</v>
      </c>
      <c r="L3794" s="1">
        <v>621</v>
      </c>
      <c r="M3794" s="6">
        <v>0.65</v>
      </c>
      <c r="N3794" s="4">
        <v>1600</v>
      </c>
      <c r="O3794" s="4">
        <v>130</v>
      </c>
      <c r="P3794" s="4">
        <v>400</v>
      </c>
      <c r="Q3794" s="3">
        <v>0.35</v>
      </c>
      <c r="R3794" s="1">
        <v>24</v>
      </c>
      <c r="S3794" s="1">
        <v>400</v>
      </c>
      <c r="T3794" s="1">
        <v>26</v>
      </c>
      <c r="U3794" s="1">
        <v>1</v>
      </c>
      <c r="V3794" s="1">
        <v>11</v>
      </c>
      <c r="W3794" s="1">
        <v>0</v>
      </c>
      <c r="X3794" s="1">
        <v>0</v>
      </c>
      <c r="Y3794" s="1">
        <v>1</v>
      </c>
      <c r="Z3794" s="1">
        <v>2</v>
      </c>
      <c r="AA3794" s="1">
        <v>0</v>
      </c>
      <c r="AB3794" s="1">
        <v>0</v>
      </c>
      <c r="AC3794" s="1">
        <v>396</v>
      </c>
      <c r="AD3794" s="1">
        <v>0</v>
      </c>
      <c r="AE3794" s="1">
        <v>0</v>
      </c>
      <c r="AF3794" s="1">
        <v>917</v>
      </c>
      <c r="AG3794" s="1">
        <v>0</v>
      </c>
      <c r="AH3794" s="1">
        <v>0</v>
      </c>
      <c r="AI3794" s="1">
        <v>1313</v>
      </c>
      <c r="AJ3794" s="1" t="s">
        <v>383</v>
      </c>
      <c r="AK3794" s="1" t="s">
        <v>384</v>
      </c>
      <c r="AL3794" s="1" t="s">
        <v>385</v>
      </c>
      <c r="AM3794" s="1" t="s">
        <v>12</v>
      </c>
      <c r="AN3794" s="1" t="s">
        <v>23097</v>
      </c>
      <c r="AO3794" s="1" t="s">
        <v>86</v>
      </c>
      <c r="AP3794" s="1" t="s">
        <v>57</v>
      </c>
      <c r="AQ3794" s="1" t="s">
        <v>25</v>
      </c>
      <c r="AR3794" s="1" t="s">
        <v>19</v>
      </c>
      <c r="AS3794" s="1" t="s">
        <v>23090</v>
      </c>
      <c r="AT3794" s="1" t="s">
        <v>26</v>
      </c>
    </row>
    <row r="3795" spans="1:46" x14ac:dyDescent="0.25">
      <c r="A3795" s="1" t="s">
        <v>19772</v>
      </c>
      <c r="B3795" s="2" t="s">
        <v>23075</v>
      </c>
      <c r="C3795" s="2" t="s">
        <v>23105</v>
      </c>
      <c r="D3795" s="1">
        <v>0</v>
      </c>
      <c r="E3795" s="1">
        <v>1</v>
      </c>
      <c r="F3795" s="1">
        <v>3</v>
      </c>
      <c r="G3795" s="1">
        <v>4</v>
      </c>
      <c r="H3795" s="6">
        <v>0.75</v>
      </c>
      <c r="I3795">
        <v>0</v>
      </c>
      <c r="J3795" s="1">
        <v>34</v>
      </c>
      <c r="K3795" s="1">
        <v>0</v>
      </c>
      <c r="L3795" s="1">
        <v>627</v>
      </c>
      <c r="M3795" s="6">
        <v>0.42</v>
      </c>
      <c r="N3795" s="4">
        <v>2470</v>
      </c>
      <c r="O3795" s="4">
        <v>188</v>
      </c>
      <c r="P3795" s="4">
        <v>400</v>
      </c>
      <c r="Q3795" s="3">
        <v>0.3</v>
      </c>
      <c r="R3795" s="1">
        <v>24</v>
      </c>
      <c r="S3795" s="1">
        <v>400</v>
      </c>
      <c r="T3795" s="1">
        <v>45</v>
      </c>
      <c r="U3795" s="1">
        <v>1</v>
      </c>
      <c r="V3795" s="1">
        <v>11</v>
      </c>
      <c r="W3795" s="1">
        <v>0</v>
      </c>
      <c r="X3795" s="1">
        <v>0</v>
      </c>
      <c r="Y3795" s="1">
        <v>1</v>
      </c>
      <c r="Z3795" s="1">
        <v>4</v>
      </c>
      <c r="AA3795" s="1">
        <v>0</v>
      </c>
      <c r="AB3795" s="1">
        <v>0</v>
      </c>
      <c r="AC3795" s="1">
        <v>0</v>
      </c>
      <c r="AD3795" s="1">
        <v>0</v>
      </c>
      <c r="AE3795" s="1">
        <v>0</v>
      </c>
      <c r="AF3795" s="1">
        <v>440</v>
      </c>
      <c r="AG3795" s="1">
        <v>0</v>
      </c>
      <c r="AH3795" s="1">
        <v>400</v>
      </c>
      <c r="AI3795" s="1">
        <v>840</v>
      </c>
      <c r="AJ3795" s="1" t="s">
        <v>8117</v>
      </c>
      <c r="AK3795" s="1" t="s">
        <v>8118</v>
      </c>
      <c r="AL3795" s="1" t="s">
        <v>8119</v>
      </c>
      <c r="AM3795" s="1" t="s">
        <v>12</v>
      </c>
      <c r="AN3795" s="1" t="s">
        <v>23097</v>
      </c>
      <c r="AO3795" s="1" t="s">
        <v>86</v>
      </c>
      <c r="AP3795" s="1" t="s">
        <v>57</v>
      </c>
      <c r="AQ3795" s="1" t="s">
        <v>25</v>
      </c>
      <c r="AR3795" s="1" t="s">
        <v>19</v>
      </c>
      <c r="AS3795" s="1" t="s">
        <v>23090</v>
      </c>
      <c r="AT3795" s="1" t="s">
        <v>26</v>
      </c>
    </row>
    <row r="3796" spans="1:46" x14ac:dyDescent="0.25">
      <c r="A3796" s="1" t="s">
        <v>19211</v>
      </c>
      <c r="B3796" s="2" t="s">
        <v>23075</v>
      </c>
      <c r="C3796" s="2" t="s">
        <v>23106</v>
      </c>
      <c r="D3796" s="1">
        <v>1</v>
      </c>
      <c r="E3796" s="1">
        <v>0</v>
      </c>
      <c r="F3796" s="1">
        <v>3</v>
      </c>
      <c r="G3796" s="1">
        <v>4</v>
      </c>
      <c r="H3796" s="6">
        <v>0.75</v>
      </c>
      <c r="I3796">
        <v>0</v>
      </c>
      <c r="J3796" s="1">
        <v>41</v>
      </c>
      <c r="K3796" s="1">
        <v>0</v>
      </c>
      <c r="L3796" s="1">
        <v>745</v>
      </c>
      <c r="M3796" s="6">
        <v>0.59</v>
      </c>
      <c r="N3796" s="4">
        <v>2660</v>
      </c>
      <c r="O3796" s="4">
        <v>176</v>
      </c>
      <c r="P3796" s="4">
        <v>770</v>
      </c>
      <c r="Q3796" s="3">
        <v>0.28000000000000003</v>
      </c>
      <c r="R3796" s="1">
        <v>24</v>
      </c>
      <c r="S3796" s="1">
        <v>770</v>
      </c>
      <c r="T3796" s="1">
        <v>61</v>
      </c>
      <c r="U3796" s="1">
        <v>0</v>
      </c>
      <c r="V3796" s="1">
        <v>11</v>
      </c>
      <c r="W3796" s="1">
        <v>0</v>
      </c>
      <c r="X3796" s="1">
        <v>0</v>
      </c>
      <c r="Y3796" s="1">
        <v>1</v>
      </c>
      <c r="Z3796" s="1">
        <v>0</v>
      </c>
      <c r="AA3796" s="1">
        <v>1</v>
      </c>
      <c r="AB3796" s="1">
        <v>0</v>
      </c>
      <c r="AC3796" s="1">
        <v>480</v>
      </c>
      <c r="AD3796" s="1">
        <v>0</v>
      </c>
      <c r="AE3796" s="1">
        <v>0</v>
      </c>
      <c r="AF3796" s="1">
        <v>0</v>
      </c>
      <c r="AG3796" s="1">
        <v>0</v>
      </c>
      <c r="AH3796" s="1">
        <v>770</v>
      </c>
      <c r="AI3796" s="1">
        <v>1250</v>
      </c>
      <c r="AJ3796" s="1" t="s">
        <v>6535</v>
      </c>
      <c r="AK3796" s="1" t="s">
        <v>6536</v>
      </c>
      <c r="AL3796" s="1" t="s">
        <v>6537</v>
      </c>
      <c r="AM3796" s="1" t="s">
        <v>12</v>
      </c>
      <c r="AN3796" s="1" t="s">
        <v>23097</v>
      </c>
      <c r="AO3796" s="1" t="s">
        <v>364</v>
      </c>
      <c r="AP3796" s="1" t="s">
        <v>57</v>
      </c>
      <c r="AQ3796" s="1" t="s">
        <v>25</v>
      </c>
      <c r="AR3796" s="1" t="s">
        <v>19</v>
      </c>
      <c r="AS3796" s="1" t="s">
        <v>23091</v>
      </c>
      <c r="AT3796" s="1" t="s">
        <v>26</v>
      </c>
    </row>
    <row r="3797" spans="1:46" x14ac:dyDescent="0.25">
      <c r="A3797" s="1" t="s">
        <v>19894</v>
      </c>
      <c r="B3797" s="2" t="s">
        <v>23075</v>
      </c>
      <c r="C3797" s="2" t="s">
        <v>23106</v>
      </c>
      <c r="D3797" s="1">
        <v>0</v>
      </c>
      <c r="E3797" s="1">
        <v>0</v>
      </c>
      <c r="F3797" s="1">
        <v>1</v>
      </c>
      <c r="G3797" s="1">
        <v>1</v>
      </c>
      <c r="H3797" s="6">
        <v>1</v>
      </c>
      <c r="I3797">
        <v>0</v>
      </c>
      <c r="J3797" s="1">
        <v>30</v>
      </c>
      <c r="K3797" s="1">
        <v>1</v>
      </c>
      <c r="L3797" s="1">
        <v>604</v>
      </c>
      <c r="M3797" s="6">
        <v>0.35</v>
      </c>
      <c r="N3797" s="4">
        <v>1700</v>
      </c>
      <c r="O3797" s="4">
        <v>140</v>
      </c>
      <c r="P3797" s="4">
        <v>300</v>
      </c>
      <c r="Q3797" s="3">
        <v>0.36</v>
      </c>
      <c r="R3797" s="1">
        <v>24</v>
      </c>
      <c r="S3797" s="1">
        <v>300</v>
      </c>
      <c r="T3797" s="1">
        <v>30</v>
      </c>
      <c r="U3797" s="1">
        <v>1</v>
      </c>
      <c r="V3797" s="1">
        <v>11</v>
      </c>
      <c r="W3797" s="1">
        <v>0</v>
      </c>
      <c r="X3797" s="1">
        <v>1</v>
      </c>
      <c r="Y3797" s="1">
        <v>1</v>
      </c>
      <c r="Z3797" s="1">
        <v>2</v>
      </c>
      <c r="AA3797" s="1">
        <v>0</v>
      </c>
      <c r="AB3797" s="1">
        <v>0</v>
      </c>
      <c r="AC3797" s="1">
        <v>0</v>
      </c>
      <c r="AD3797" s="1">
        <v>0</v>
      </c>
      <c r="AE3797" s="1">
        <v>0</v>
      </c>
      <c r="AF3797" s="1">
        <v>0</v>
      </c>
      <c r="AG3797" s="1">
        <v>0</v>
      </c>
      <c r="AH3797" s="1">
        <v>550</v>
      </c>
      <c r="AI3797" s="1">
        <v>550</v>
      </c>
      <c r="AJ3797" s="1" t="s">
        <v>8451</v>
      </c>
      <c r="AK3797" s="1" t="s">
        <v>8452</v>
      </c>
      <c r="AL3797" s="1" t="s">
        <v>8453</v>
      </c>
      <c r="AM3797" s="1" t="s">
        <v>12</v>
      </c>
      <c r="AN3797" s="1" t="s">
        <v>23098</v>
      </c>
      <c r="AO3797" s="1" t="s">
        <v>86</v>
      </c>
      <c r="AP3797" s="1" t="s">
        <v>57</v>
      </c>
      <c r="AQ3797" s="1" t="s">
        <v>14</v>
      </c>
      <c r="AR3797" s="1" t="s">
        <v>19</v>
      </c>
      <c r="AS3797" s="1" t="s">
        <v>23090</v>
      </c>
      <c r="AT3797" s="1" t="s">
        <v>26</v>
      </c>
    </row>
    <row r="3798" spans="1:46" x14ac:dyDescent="0.25">
      <c r="A3798" s="1" t="s">
        <v>17402</v>
      </c>
      <c r="B3798" s="2" t="s">
        <v>23075</v>
      </c>
      <c r="C3798" s="2" t="s">
        <v>23107</v>
      </c>
      <c r="D3798" s="1">
        <v>0</v>
      </c>
      <c r="E3798" s="1">
        <v>1</v>
      </c>
      <c r="F3798" s="1">
        <v>2</v>
      </c>
      <c r="G3798" s="1">
        <v>3</v>
      </c>
      <c r="H3798" s="6">
        <v>0.66666666666666663</v>
      </c>
      <c r="I3798">
        <v>1</v>
      </c>
      <c r="J3798" s="1">
        <v>25</v>
      </c>
      <c r="K3798" s="1">
        <v>0</v>
      </c>
      <c r="L3798" s="1">
        <v>714</v>
      </c>
      <c r="M3798" s="6">
        <v>0.41</v>
      </c>
      <c r="N3798" s="4">
        <v>1700</v>
      </c>
      <c r="O3798" s="4">
        <v>140</v>
      </c>
      <c r="P3798" s="4">
        <v>200</v>
      </c>
      <c r="Q3798" s="3">
        <v>0.3</v>
      </c>
      <c r="R3798" s="1">
        <v>24</v>
      </c>
      <c r="S3798" s="1">
        <v>200</v>
      </c>
      <c r="T3798" s="1">
        <v>23</v>
      </c>
      <c r="U3798" s="1">
        <v>1</v>
      </c>
      <c r="V3798" s="1">
        <v>11</v>
      </c>
      <c r="W3798" s="1">
        <v>0</v>
      </c>
      <c r="X3798" s="1">
        <v>0</v>
      </c>
      <c r="Y3798" s="1">
        <v>1</v>
      </c>
      <c r="Z3798" s="1">
        <v>1</v>
      </c>
      <c r="AA3798" s="1">
        <v>1</v>
      </c>
      <c r="AB3798" s="1">
        <v>1</v>
      </c>
      <c r="AC3798" s="1">
        <v>0</v>
      </c>
      <c r="AD3798" s="1">
        <v>0</v>
      </c>
      <c r="AE3798" s="1">
        <v>0</v>
      </c>
      <c r="AF3798" s="1">
        <v>901</v>
      </c>
      <c r="AG3798" s="1">
        <v>0</v>
      </c>
      <c r="AH3798" s="1">
        <v>0</v>
      </c>
      <c r="AI3798" s="1">
        <v>901</v>
      </c>
      <c r="AJ3798" s="1" t="s">
        <v>1253</v>
      </c>
      <c r="AK3798" s="1" t="s">
        <v>1254</v>
      </c>
      <c r="AL3798" s="1" t="s">
        <v>1255</v>
      </c>
      <c r="AM3798" s="1" t="s">
        <v>16</v>
      </c>
      <c r="AN3798" s="1" t="s">
        <v>23097</v>
      </c>
      <c r="AO3798" s="1" t="s">
        <v>86</v>
      </c>
      <c r="AP3798" s="1" t="s">
        <v>57</v>
      </c>
      <c r="AQ3798" s="1" t="s">
        <v>25</v>
      </c>
      <c r="AR3798" s="1" t="s">
        <v>19</v>
      </c>
      <c r="AS3798" s="1" t="s">
        <v>23091</v>
      </c>
      <c r="AT3798" s="1" t="s">
        <v>101</v>
      </c>
    </row>
    <row r="3799" spans="1:46" x14ac:dyDescent="0.25">
      <c r="A3799" s="1" t="s">
        <v>22831</v>
      </c>
      <c r="B3799" s="2" t="s">
        <v>23075</v>
      </c>
      <c r="C3799" s="2" t="s">
        <v>23107</v>
      </c>
      <c r="D3799" s="1">
        <v>0</v>
      </c>
      <c r="E3799" s="1">
        <v>0</v>
      </c>
      <c r="F3799" s="1">
        <v>1</v>
      </c>
      <c r="G3799" s="1">
        <v>1</v>
      </c>
      <c r="H3799" s="6">
        <v>1</v>
      </c>
      <c r="I3799">
        <v>0</v>
      </c>
      <c r="J3799" s="1">
        <v>31</v>
      </c>
      <c r="K3799" s="1">
        <v>1</v>
      </c>
      <c r="L3799" s="1">
        <v>667</v>
      </c>
      <c r="M3799" s="6">
        <v>0.28000000000000003</v>
      </c>
      <c r="N3799" s="4">
        <v>1440</v>
      </c>
      <c r="O3799" s="4">
        <v>120</v>
      </c>
      <c r="P3799" s="4">
        <v>500</v>
      </c>
      <c r="Q3799" s="3">
        <v>0.3</v>
      </c>
      <c r="R3799" s="1">
        <v>18</v>
      </c>
      <c r="S3799" s="1">
        <v>500</v>
      </c>
      <c r="T3799" s="1">
        <v>45</v>
      </c>
      <c r="U3799" s="1">
        <v>1</v>
      </c>
      <c r="V3799" s="1">
        <v>11</v>
      </c>
      <c r="W3799" s="1">
        <v>0</v>
      </c>
      <c r="X3799" s="1">
        <v>0</v>
      </c>
      <c r="Y3799" s="1">
        <v>1</v>
      </c>
      <c r="Z3799" s="1">
        <v>2</v>
      </c>
      <c r="AA3799" s="1">
        <v>0</v>
      </c>
      <c r="AB3799" s="1">
        <v>0</v>
      </c>
      <c r="AC3799" s="1">
        <v>0</v>
      </c>
      <c r="AD3799" s="1">
        <v>0</v>
      </c>
      <c r="AE3799" s="1">
        <v>0</v>
      </c>
      <c r="AF3799" s="1">
        <v>0</v>
      </c>
      <c r="AG3799" s="1">
        <v>0</v>
      </c>
      <c r="AH3799" s="1">
        <v>0</v>
      </c>
      <c r="AI3799" s="1">
        <v>0</v>
      </c>
      <c r="AJ3799" s="1" t="s">
        <v>16359</v>
      </c>
      <c r="AK3799" s="1" t="s">
        <v>16360</v>
      </c>
      <c r="AL3799" s="1" t="s">
        <v>16361</v>
      </c>
      <c r="AM3799" s="1" t="s">
        <v>12</v>
      </c>
      <c r="AN3799" s="1" t="s">
        <v>23098</v>
      </c>
      <c r="AO3799" s="1" t="s">
        <v>86</v>
      </c>
      <c r="AP3799" s="1" t="s">
        <v>57</v>
      </c>
      <c r="AQ3799" s="1" t="s">
        <v>25</v>
      </c>
      <c r="AR3799" s="1" t="s">
        <v>19</v>
      </c>
      <c r="AS3799" s="1" t="s">
        <v>23090</v>
      </c>
      <c r="AT3799" s="1" t="s">
        <v>26</v>
      </c>
    </row>
    <row r="3800" spans="1:46" x14ac:dyDescent="0.25">
      <c r="A3800" s="1" t="s">
        <v>21333</v>
      </c>
      <c r="B3800" s="2" t="s">
        <v>23101</v>
      </c>
      <c r="C3800" s="2" t="s">
        <v>23104</v>
      </c>
      <c r="D3800" s="1">
        <v>1</v>
      </c>
      <c r="E3800" s="1">
        <v>4</v>
      </c>
      <c r="F3800" s="1">
        <v>1</v>
      </c>
      <c r="G3800" s="1">
        <v>6</v>
      </c>
      <c r="H3800" s="6">
        <v>0.16666666666666666</v>
      </c>
      <c r="I3800">
        <v>0</v>
      </c>
      <c r="J3800" s="1">
        <v>43</v>
      </c>
      <c r="K3800" s="1">
        <v>0</v>
      </c>
      <c r="L3800" s="1">
        <v>574</v>
      </c>
      <c r="M3800" s="6">
        <v>0</v>
      </c>
      <c r="N3800" s="4">
        <v>90000</v>
      </c>
      <c r="O3800" s="4">
        <v>800</v>
      </c>
      <c r="P3800" s="4">
        <v>1000</v>
      </c>
      <c r="Q3800" s="3">
        <v>0.37</v>
      </c>
      <c r="R3800" s="1">
        <v>24</v>
      </c>
      <c r="S3800" s="1">
        <v>1000</v>
      </c>
      <c r="T3800" s="1">
        <v>16</v>
      </c>
      <c r="U3800" s="1">
        <v>0</v>
      </c>
      <c r="V3800" s="1">
        <v>11</v>
      </c>
      <c r="W3800" s="1">
        <v>0</v>
      </c>
      <c r="X3800" s="1">
        <v>1</v>
      </c>
      <c r="Y3800" s="1">
        <v>1</v>
      </c>
      <c r="Z3800" s="1">
        <v>0</v>
      </c>
      <c r="AA3800" s="1">
        <v>1</v>
      </c>
      <c r="AB3800" s="1">
        <v>0</v>
      </c>
      <c r="AC3800" s="1">
        <v>0</v>
      </c>
      <c r="AD3800" s="1">
        <v>0</v>
      </c>
      <c r="AE3800" s="1">
        <v>660</v>
      </c>
      <c r="AF3800" s="1">
        <v>0</v>
      </c>
      <c r="AG3800" s="1">
        <v>46</v>
      </c>
      <c r="AH3800" s="1">
        <v>400</v>
      </c>
      <c r="AI3800" s="1">
        <v>1106</v>
      </c>
      <c r="AJ3800" s="1" t="s">
        <v>12370</v>
      </c>
      <c r="AK3800" s="1" t="s">
        <v>12371</v>
      </c>
      <c r="AL3800" s="1" t="s">
        <v>11</v>
      </c>
      <c r="AM3800" s="1" t="s">
        <v>12</v>
      </c>
      <c r="AN3800" s="1" t="s">
        <v>23097</v>
      </c>
      <c r="AO3800" s="1" t="s">
        <v>364</v>
      </c>
      <c r="AP3800" s="1" t="s">
        <v>57</v>
      </c>
      <c r="AQ3800" s="1" t="s">
        <v>14</v>
      </c>
      <c r="AR3800" s="1" t="s">
        <v>19</v>
      </c>
      <c r="AS3800" s="1" t="s">
        <v>23091</v>
      </c>
      <c r="AT3800" s="1" t="s">
        <v>26</v>
      </c>
    </row>
    <row r="3801" spans="1:46" x14ac:dyDescent="0.25">
      <c r="A3801" s="1" t="s">
        <v>19194</v>
      </c>
      <c r="B3801" s="2" t="s">
        <v>23101</v>
      </c>
      <c r="C3801" s="2" t="s">
        <v>23104</v>
      </c>
      <c r="D3801" s="1">
        <v>0</v>
      </c>
      <c r="E3801" s="1">
        <v>1</v>
      </c>
      <c r="F3801" s="1">
        <v>1</v>
      </c>
      <c r="G3801" s="1">
        <v>2</v>
      </c>
      <c r="H3801" s="6">
        <v>0.5</v>
      </c>
      <c r="I3801">
        <v>0</v>
      </c>
      <c r="J3801" s="1">
        <v>40</v>
      </c>
      <c r="K3801" s="1">
        <v>1</v>
      </c>
      <c r="L3801" s="1">
        <v>411</v>
      </c>
      <c r="M3801" s="6">
        <v>0</v>
      </c>
      <c r="N3801" s="4">
        <v>2400</v>
      </c>
      <c r="O3801" s="4">
        <v>184</v>
      </c>
      <c r="P3801" s="4">
        <v>300</v>
      </c>
      <c r="Q3801" s="3">
        <v>0.25</v>
      </c>
      <c r="R3801" s="1">
        <v>36</v>
      </c>
      <c r="S3801" s="1">
        <v>300</v>
      </c>
      <c r="T3801" s="1">
        <v>7</v>
      </c>
      <c r="U3801" s="1">
        <v>0</v>
      </c>
      <c r="V3801" s="1">
        <v>11</v>
      </c>
      <c r="W3801" s="1">
        <v>0</v>
      </c>
      <c r="X3801" s="1">
        <v>0</v>
      </c>
      <c r="Y3801" s="1">
        <v>1</v>
      </c>
      <c r="Z3801" s="1">
        <v>0</v>
      </c>
      <c r="AA3801" s="1">
        <v>1</v>
      </c>
      <c r="AB3801" s="1">
        <v>0</v>
      </c>
      <c r="AC3801" s="1">
        <v>240</v>
      </c>
      <c r="AD3801" s="1">
        <v>0</v>
      </c>
      <c r="AE3801" s="1">
        <v>560</v>
      </c>
      <c r="AF3801" s="1">
        <v>800</v>
      </c>
      <c r="AG3801" s="1">
        <v>0</v>
      </c>
      <c r="AH3801" s="1">
        <v>500</v>
      </c>
      <c r="AI3801" s="1">
        <v>2100</v>
      </c>
      <c r="AJ3801" s="1" t="s">
        <v>6488</v>
      </c>
      <c r="AK3801" s="1" t="s">
        <v>6489</v>
      </c>
      <c r="AL3801" s="1" t="s">
        <v>11</v>
      </c>
      <c r="AM3801" s="1" t="s">
        <v>12</v>
      </c>
      <c r="AN3801" s="1" t="s">
        <v>23098</v>
      </c>
      <c r="AO3801" s="1" t="s">
        <v>364</v>
      </c>
      <c r="AP3801" s="1" t="s">
        <v>57</v>
      </c>
      <c r="AQ3801" s="1" t="s">
        <v>25</v>
      </c>
      <c r="AR3801" s="1" t="s">
        <v>19</v>
      </c>
      <c r="AS3801" s="1" t="s">
        <v>23091</v>
      </c>
      <c r="AT3801" s="1" t="s">
        <v>26</v>
      </c>
    </row>
    <row r="3802" spans="1:46" x14ac:dyDescent="0.25">
      <c r="A3802" s="1" t="s">
        <v>18570</v>
      </c>
      <c r="B3802" s="2" t="s">
        <v>23101</v>
      </c>
      <c r="C3802" s="2" t="s">
        <v>23104</v>
      </c>
      <c r="D3802" s="1">
        <v>0</v>
      </c>
      <c r="E3802" s="1">
        <v>1</v>
      </c>
      <c r="F3802" s="1">
        <v>1</v>
      </c>
      <c r="G3802" s="1">
        <v>2</v>
      </c>
      <c r="H3802" s="6">
        <v>0.5</v>
      </c>
      <c r="I3802">
        <v>0</v>
      </c>
      <c r="J3802" s="1">
        <v>36</v>
      </c>
      <c r="K3802" s="1">
        <v>0</v>
      </c>
      <c r="L3802" s="1">
        <v>386</v>
      </c>
      <c r="M3802" s="6">
        <v>0</v>
      </c>
      <c r="N3802" s="4">
        <v>2200</v>
      </c>
      <c r="O3802" s="4">
        <v>170</v>
      </c>
      <c r="P3802" s="4">
        <v>200</v>
      </c>
      <c r="Q3802" s="3">
        <v>0.38</v>
      </c>
      <c r="R3802" s="1">
        <v>12</v>
      </c>
      <c r="S3802" s="1">
        <v>200</v>
      </c>
      <c r="T3802" s="1">
        <v>6</v>
      </c>
      <c r="U3802" s="1">
        <v>1</v>
      </c>
      <c r="V3802" s="1">
        <v>11</v>
      </c>
      <c r="W3802" s="1">
        <v>0</v>
      </c>
      <c r="X3802" s="1">
        <v>0</v>
      </c>
      <c r="Y3802" s="1">
        <v>1</v>
      </c>
      <c r="Z3802" s="1">
        <v>1</v>
      </c>
      <c r="AA3802" s="1">
        <v>0</v>
      </c>
      <c r="AB3802" s="1">
        <v>0</v>
      </c>
      <c r="AC3802" s="1">
        <v>2890</v>
      </c>
      <c r="AD3802" s="1">
        <v>0</v>
      </c>
      <c r="AE3802" s="1">
        <v>1590</v>
      </c>
      <c r="AF3802" s="1">
        <v>286</v>
      </c>
      <c r="AG3802" s="1">
        <v>0</v>
      </c>
      <c r="AH3802" s="1">
        <v>0</v>
      </c>
      <c r="AI3802" s="1">
        <v>4766</v>
      </c>
      <c r="AJ3802" s="1" t="s">
        <v>4716</v>
      </c>
      <c r="AK3802" s="1" t="s">
        <v>4717</v>
      </c>
      <c r="AL3802" s="1" t="s">
        <v>11</v>
      </c>
      <c r="AM3802" s="1" t="s">
        <v>12</v>
      </c>
      <c r="AN3802" s="1" t="s">
        <v>23097</v>
      </c>
      <c r="AO3802" s="1" t="s">
        <v>86</v>
      </c>
      <c r="AP3802" s="1" t="s">
        <v>57</v>
      </c>
      <c r="AQ3802" s="1" t="s">
        <v>25</v>
      </c>
      <c r="AR3802" s="1" t="s">
        <v>19</v>
      </c>
      <c r="AS3802" s="1" t="s">
        <v>23090</v>
      </c>
      <c r="AT3802" s="1" t="s">
        <v>26</v>
      </c>
    </row>
    <row r="3803" spans="1:46" x14ac:dyDescent="0.25">
      <c r="A3803" s="1" t="s">
        <v>20804</v>
      </c>
      <c r="B3803" s="2" t="s">
        <v>23101</v>
      </c>
      <c r="C3803" s="2" t="s">
        <v>23104</v>
      </c>
      <c r="D3803" s="1">
        <v>0</v>
      </c>
      <c r="E3803" s="1">
        <v>1</v>
      </c>
      <c r="F3803" s="1">
        <v>1</v>
      </c>
      <c r="G3803" s="1">
        <v>2</v>
      </c>
      <c r="H3803" s="6">
        <v>0.5</v>
      </c>
      <c r="I3803">
        <v>1</v>
      </c>
      <c r="J3803" s="1">
        <v>30</v>
      </c>
      <c r="K3803" s="1">
        <v>0</v>
      </c>
      <c r="L3803" s="1">
        <v>554</v>
      </c>
      <c r="M3803" s="6">
        <v>0.35</v>
      </c>
      <c r="N3803" s="4">
        <v>3000</v>
      </c>
      <c r="O3803" s="4">
        <v>120</v>
      </c>
      <c r="P3803" s="4">
        <v>300</v>
      </c>
      <c r="Q3803" s="3">
        <v>0.4</v>
      </c>
      <c r="R3803" s="1">
        <v>24</v>
      </c>
      <c r="S3803" s="1">
        <v>300</v>
      </c>
      <c r="T3803" s="1">
        <v>9</v>
      </c>
      <c r="U3803" s="1">
        <v>1</v>
      </c>
      <c r="V3803" s="1">
        <v>11</v>
      </c>
      <c r="W3803" s="1">
        <v>1</v>
      </c>
      <c r="X3803" s="1">
        <v>1</v>
      </c>
      <c r="Y3803" s="1">
        <v>1</v>
      </c>
      <c r="Z3803" s="1">
        <v>2</v>
      </c>
      <c r="AA3803" s="1">
        <v>0</v>
      </c>
      <c r="AB3803" s="1">
        <v>1</v>
      </c>
      <c r="AC3803" s="1">
        <v>0</v>
      </c>
      <c r="AD3803" s="1">
        <v>0</v>
      </c>
      <c r="AE3803" s="1">
        <v>0</v>
      </c>
      <c r="AF3803" s="1">
        <v>500</v>
      </c>
      <c r="AG3803" s="1">
        <v>32</v>
      </c>
      <c r="AH3803" s="1">
        <v>0</v>
      </c>
      <c r="AI3803" s="1">
        <v>532</v>
      </c>
      <c r="AJ3803" s="1" t="s">
        <v>677</v>
      </c>
      <c r="AK3803" s="1" t="s">
        <v>10944</v>
      </c>
      <c r="AL3803" s="1" t="s">
        <v>10945</v>
      </c>
      <c r="AM3803" s="1" t="s">
        <v>16</v>
      </c>
      <c r="AN3803" s="1" t="s">
        <v>23097</v>
      </c>
      <c r="AO3803" s="1" t="s">
        <v>86</v>
      </c>
      <c r="AP3803" s="1" t="s">
        <v>86</v>
      </c>
      <c r="AQ3803" s="1" t="s">
        <v>14</v>
      </c>
      <c r="AR3803" s="1" t="s">
        <v>19</v>
      </c>
      <c r="AS3803" s="1" t="s">
        <v>23090</v>
      </c>
      <c r="AT3803" s="1" t="s">
        <v>101</v>
      </c>
    </row>
    <row r="3804" spans="1:46" x14ac:dyDescent="0.25">
      <c r="A3804" s="1" t="s">
        <v>20269</v>
      </c>
      <c r="B3804" s="2" t="s">
        <v>23101</v>
      </c>
      <c r="C3804" s="2" t="s">
        <v>23104</v>
      </c>
      <c r="D3804" s="1">
        <v>1</v>
      </c>
      <c r="E3804" s="1">
        <v>1</v>
      </c>
      <c r="F3804" s="1">
        <v>1</v>
      </c>
      <c r="G3804" s="1">
        <v>3</v>
      </c>
      <c r="H3804" s="6">
        <v>0.33333333333333331</v>
      </c>
      <c r="I3804">
        <v>0</v>
      </c>
      <c r="J3804" s="1">
        <v>34</v>
      </c>
      <c r="K3804" s="1">
        <v>0</v>
      </c>
      <c r="L3804" s="1">
        <v>581</v>
      </c>
      <c r="M3804" s="6">
        <v>0.54</v>
      </c>
      <c r="N3804" s="4">
        <v>2520</v>
      </c>
      <c r="O3804" s="4">
        <v>210</v>
      </c>
      <c r="P3804" s="4">
        <v>1000</v>
      </c>
      <c r="Q3804" s="3">
        <v>0.33</v>
      </c>
      <c r="R3804" s="1">
        <v>36</v>
      </c>
      <c r="S3804" s="1">
        <v>1000</v>
      </c>
      <c r="T3804" s="1">
        <v>39</v>
      </c>
      <c r="U3804" s="1">
        <v>0</v>
      </c>
      <c r="V3804" s="1">
        <v>11</v>
      </c>
      <c r="W3804" s="1">
        <v>0</v>
      </c>
      <c r="X3804" s="1">
        <v>0</v>
      </c>
      <c r="Y3804" s="1">
        <v>1</v>
      </c>
      <c r="Z3804" s="1">
        <v>2</v>
      </c>
      <c r="AA3804" s="1">
        <v>0</v>
      </c>
      <c r="AB3804" s="1">
        <v>0</v>
      </c>
      <c r="AC3804" s="1">
        <v>0</v>
      </c>
      <c r="AD3804" s="1">
        <v>0</v>
      </c>
      <c r="AE3804" s="1">
        <v>0</v>
      </c>
      <c r="AF3804" s="1">
        <v>607</v>
      </c>
      <c r="AG3804" s="1">
        <v>65</v>
      </c>
      <c r="AH3804" s="1">
        <v>600</v>
      </c>
      <c r="AI3804" s="1">
        <v>1272</v>
      </c>
      <c r="AJ3804" s="1" t="s">
        <v>9479</v>
      </c>
      <c r="AK3804" s="1" t="s">
        <v>9480</v>
      </c>
      <c r="AL3804" s="1" t="s">
        <v>9481</v>
      </c>
      <c r="AM3804" s="1" t="s">
        <v>12</v>
      </c>
      <c r="AN3804" s="1" t="s">
        <v>23097</v>
      </c>
      <c r="AO3804" s="1" t="s">
        <v>364</v>
      </c>
      <c r="AP3804" s="1" t="s">
        <v>57</v>
      </c>
      <c r="AQ3804" s="1" t="s">
        <v>25</v>
      </c>
      <c r="AR3804" s="1" t="s">
        <v>19</v>
      </c>
      <c r="AS3804" s="1" t="s">
        <v>23090</v>
      </c>
      <c r="AT3804" s="1" t="s">
        <v>26</v>
      </c>
    </row>
    <row r="3805" spans="1:46" x14ac:dyDescent="0.25">
      <c r="A3805" s="1" t="s">
        <v>20806</v>
      </c>
      <c r="B3805" s="2" t="s">
        <v>23101</v>
      </c>
      <c r="C3805" s="2" t="s">
        <v>23104</v>
      </c>
      <c r="D3805" s="1">
        <v>0</v>
      </c>
      <c r="E3805" s="1">
        <v>1</v>
      </c>
      <c r="F3805" s="1">
        <v>1</v>
      </c>
      <c r="G3805" s="1">
        <v>2</v>
      </c>
      <c r="H3805" s="6">
        <v>0.5</v>
      </c>
      <c r="I3805">
        <v>1</v>
      </c>
      <c r="J3805" s="1">
        <v>28</v>
      </c>
      <c r="K3805" s="1">
        <v>1</v>
      </c>
      <c r="L3805" s="1">
        <v>443</v>
      </c>
      <c r="M3805" s="6">
        <v>0.49</v>
      </c>
      <c r="N3805" s="4">
        <v>1200</v>
      </c>
      <c r="O3805" s="4">
        <v>100</v>
      </c>
      <c r="P3805" s="4">
        <v>200</v>
      </c>
      <c r="Q3805" s="3">
        <v>0.38</v>
      </c>
      <c r="R3805" s="1">
        <v>24</v>
      </c>
      <c r="S3805" s="1">
        <v>200</v>
      </c>
      <c r="T3805" s="1">
        <v>15</v>
      </c>
      <c r="U3805" s="1">
        <v>1</v>
      </c>
      <c r="V3805" s="1">
        <v>11</v>
      </c>
      <c r="W3805" s="1">
        <v>0</v>
      </c>
      <c r="X3805" s="1">
        <v>1</v>
      </c>
      <c r="Y3805" s="1">
        <v>1</v>
      </c>
      <c r="Z3805" s="1">
        <v>1</v>
      </c>
      <c r="AA3805" s="1">
        <v>1</v>
      </c>
      <c r="AB3805" s="1">
        <v>1</v>
      </c>
      <c r="AC3805" s="1">
        <v>0</v>
      </c>
      <c r="AD3805" s="1">
        <v>0</v>
      </c>
      <c r="AE3805" s="1">
        <v>0</v>
      </c>
      <c r="AF3805" s="1">
        <v>700</v>
      </c>
      <c r="AG3805" s="1">
        <v>0</v>
      </c>
      <c r="AH3805" s="1">
        <v>0</v>
      </c>
      <c r="AI3805" s="1">
        <v>700</v>
      </c>
      <c r="AJ3805" s="1" t="s">
        <v>10949</v>
      </c>
      <c r="AK3805" s="1" t="s">
        <v>10950</v>
      </c>
      <c r="AL3805" s="1" t="s">
        <v>10951</v>
      </c>
      <c r="AM3805" s="1" t="s">
        <v>16</v>
      </c>
      <c r="AN3805" s="1" t="s">
        <v>23098</v>
      </c>
      <c r="AO3805" s="1" t="s">
        <v>86</v>
      </c>
      <c r="AP3805" s="1" t="s">
        <v>57</v>
      </c>
      <c r="AQ3805" s="1" t="s">
        <v>14</v>
      </c>
      <c r="AR3805" s="1" t="s">
        <v>19</v>
      </c>
      <c r="AS3805" s="1" t="s">
        <v>23091</v>
      </c>
      <c r="AT3805" s="1" t="s">
        <v>101</v>
      </c>
    </row>
    <row r="3806" spans="1:46" x14ac:dyDescent="0.25">
      <c r="A3806" s="1" t="s">
        <v>17064</v>
      </c>
      <c r="B3806" s="2" t="s">
        <v>23101</v>
      </c>
      <c r="C3806" s="2" t="s">
        <v>23104</v>
      </c>
      <c r="D3806" s="1">
        <v>0</v>
      </c>
      <c r="E3806" s="1">
        <v>0</v>
      </c>
      <c r="F3806" s="1">
        <v>1</v>
      </c>
      <c r="G3806" s="1">
        <v>1</v>
      </c>
      <c r="H3806" s="6">
        <v>1</v>
      </c>
      <c r="I3806">
        <v>0</v>
      </c>
      <c r="J3806" s="1">
        <v>40</v>
      </c>
      <c r="K3806" s="1">
        <v>1</v>
      </c>
      <c r="L3806" s="1">
        <v>595</v>
      </c>
      <c r="M3806" s="6">
        <v>0.44</v>
      </c>
      <c r="N3806" s="4">
        <v>4800</v>
      </c>
      <c r="O3806" s="4">
        <v>400</v>
      </c>
      <c r="P3806" s="4">
        <v>950</v>
      </c>
      <c r="Q3806" s="3">
        <v>0.33</v>
      </c>
      <c r="R3806" s="1">
        <v>24</v>
      </c>
      <c r="S3806" s="1">
        <v>950</v>
      </c>
      <c r="T3806" s="1">
        <v>59</v>
      </c>
      <c r="U3806" s="1">
        <v>0</v>
      </c>
      <c r="V3806" s="1">
        <v>11</v>
      </c>
      <c r="W3806" s="1">
        <v>0</v>
      </c>
      <c r="X3806" s="1">
        <v>1</v>
      </c>
      <c r="Y3806" s="1">
        <v>0</v>
      </c>
      <c r="Z3806" s="1">
        <v>2</v>
      </c>
      <c r="AA3806" s="1">
        <v>1</v>
      </c>
      <c r="AB3806" s="1">
        <v>0</v>
      </c>
      <c r="AC3806" s="1">
        <v>0</v>
      </c>
      <c r="AD3806" s="1">
        <v>0</v>
      </c>
      <c r="AE3806" s="1">
        <v>1497</v>
      </c>
      <c r="AF3806" s="1">
        <v>0</v>
      </c>
      <c r="AG3806" s="1">
        <v>50</v>
      </c>
      <c r="AH3806" s="1">
        <v>950</v>
      </c>
      <c r="AI3806" s="1">
        <v>2497</v>
      </c>
      <c r="AJ3806" s="1" t="s">
        <v>153</v>
      </c>
      <c r="AK3806" s="1" t="s">
        <v>154</v>
      </c>
      <c r="AL3806" s="1" t="s">
        <v>155</v>
      </c>
      <c r="AM3806" s="1" t="s">
        <v>12</v>
      </c>
      <c r="AN3806" s="1" t="s">
        <v>23098</v>
      </c>
      <c r="AO3806" s="1" t="s">
        <v>364</v>
      </c>
      <c r="AP3806" s="1" t="s">
        <v>57</v>
      </c>
      <c r="AQ3806" s="1" t="s">
        <v>14</v>
      </c>
      <c r="AR3806" s="1" t="s">
        <v>30</v>
      </c>
      <c r="AS3806" s="1" t="s">
        <v>23091</v>
      </c>
      <c r="AT3806" s="1" t="s">
        <v>26</v>
      </c>
    </row>
    <row r="3807" spans="1:46" x14ac:dyDescent="0.25">
      <c r="A3807" s="1" t="s">
        <v>19122</v>
      </c>
      <c r="B3807" s="2" t="s">
        <v>23101</v>
      </c>
      <c r="C3807" s="2" t="s">
        <v>23104</v>
      </c>
      <c r="D3807" s="1">
        <v>0</v>
      </c>
      <c r="E3807" s="1">
        <v>0</v>
      </c>
      <c r="F3807" s="1">
        <v>1</v>
      </c>
      <c r="G3807" s="1">
        <v>1</v>
      </c>
      <c r="H3807" s="6">
        <v>1</v>
      </c>
      <c r="I3807">
        <v>0</v>
      </c>
      <c r="J3807" s="1">
        <v>34</v>
      </c>
      <c r="K3807" s="1">
        <v>1</v>
      </c>
      <c r="L3807" s="1">
        <v>612</v>
      </c>
      <c r="M3807" s="6">
        <v>0.25</v>
      </c>
      <c r="N3807" s="4">
        <v>3500</v>
      </c>
      <c r="O3807" s="4">
        <v>250</v>
      </c>
      <c r="P3807" s="4">
        <v>800</v>
      </c>
      <c r="Q3807" s="3">
        <v>0.36</v>
      </c>
      <c r="R3807" s="1">
        <v>36</v>
      </c>
      <c r="S3807" s="1">
        <v>800</v>
      </c>
      <c r="T3807" s="1">
        <v>65</v>
      </c>
      <c r="U3807" s="1">
        <v>0</v>
      </c>
      <c r="V3807" s="1">
        <v>11</v>
      </c>
      <c r="W3807" s="1">
        <v>0</v>
      </c>
      <c r="X3807" s="1">
        <v>0</v>
      </c>
      <c r="Y3807" s="1">
        <v>1</v>
      </c>
      <c r="Z3807" s="1">
        <v>4</v>
      </c>
      <c r="AA3807" s="1">
        <v>0</v>
      </c>
      <c r="AB3807" s="1">
        <v>0</v>
      </c>
      <c r="AC3807" s="1">
        <v>0</v>
      </c>
      <c r="AD3807" s="1">
        <v>0</v>
      </c>
      <c r="AE3807" s="1">
        <v>0</v>
      </c>
      <c r="AF3807" s="1">
        <v>286</v>
      </c>
      <c r="AG3807" s="1">
        <v>0</v>
      </c>
      <c r="AH3807" s="1">
        <v>210</v>
      </c>
      <c r="AI3807" s="1">
        <v>496</v>
      </c>
      <c r="AJ3807" s="1" t="s">
        <v>6295</v>
      </c>
      <c r="AK3807" s="1" t="s">
        <v>6296</v>
      </c>
      <c r="AL3807" s="1" t="s">
        <v>6297</v>
      </c>
      <c r="AM3807" s="1" t="s">
        <v>12</v>
      </c>
      <c r="AN3807" s="1" t="s">
        <v>23098</v>
      </c>
      <c r="AO3807" s="1" t="s">
        <v>364</v>
      </c>
      <c r="AP3807" s="1" t="s">
        <v>57</v>
      </c>
      <c r="AQ3807" s="1" t="s">
        <v>25</v>
      </c>
      <c r="AR3807" s="1" t="s">
        <v>19</v>
      </c>
      <c r="AS3807" s="1" t="s">
        <v>23090</v>
      </c>
      <c r="AT3807" s="1" t="s">
        <v>26</v>
      </c>
    </row>
    <row r="3808" spans="1:46" x14ac:dyDescent="0.25">
      <c r="A3808" s="1" t="s">
        <v>22670</v>
      </c>
      <c r="B3808" s="2" t="s">
        <v>23101</v>
      </c>
      <c r="C3808" s="2" t="s">
        <v>23104</v>
      </c>
      <c r="D3808" s="1">
        <v>3</v>
      </c>
      <c r="E3808" s="1">
        <v>0</v>
      </c>
      <c r="F3808" s="1">
        <v>2</v>
      </c>
      <c r="G3808" s="1">
        <v>5</v>
      </c>
      <c r="H3808" s="6">
        <v>0.4</v>
      </c>
      <c r="I3808">
        <v>0</v>
      </c>
      <c r="J3808" s="1">
        <v>33</v>
      </c>
      <c r="K3808" s="1">
        <v>1</v>
      </c>
      <c r="L3808" s="1">
        <v>656</v>
      </c>
      <c r="M3808" s="6">
        <v>0.14000000000000001</v>
      </c>
      <c r="N3808" s="4">
        <v>2200</v>
      </c>
      <c r="O3808" s="4">
        <v>140</v>
      </c>
      <c r="P3808" s="4">
        <v>300</v>
      </c>
      <c r="Q3808" s="3">
        <v>0.4</v>
      </c>
      <c r="R3808" s="1">
        <v>36</v>
      </c>
      <c r="S3808" s="1">
        <v>300</v>
      </c>
      <c r="T3808" s="1">
        <v>36</v>
      </c>
      <c r="U3808" s="1">
        <v>0</v>
      </c>
      <c r="V3808" s="1">
        <v>11</v>
      </c>
      <c r="W3808" s="1">
        <v>0</v>
      </c>
      <c r="X3808" s="1">
        <v>0</v>
      </c>
      <c r="Y3808" s="1">
        <v>1</v>
      </c>
      <c r="Z3808" s="1">
        <v>1</v>
      </c>
      <c r="AA3808" s="1">
        <v>1</v>
      </c>
      <c r="AB3808" s="1">
        <v>0</v>
      </c>
      <c r="AC3808" s="1">
        <v>0</v>
      </c>
      <c r="AD3808" s="1">
        <v>0</v>
      </c>
      <c r="AE3808" s="1">
        <v>0</v>
      </c>
      <c r="AF3808" s="1">
        <v>0</v>
      </c>
      <c r="AG3808" s="1">
        <v>0</v>
      </c>
      <c r="AH3808" s="1">
        <v>100</v>
      </c>
      <c r="AI3808" s="1">
        <v>100</v>
      </c>
      <c r="AJ3808" s="1" t="s">
        <v>15909</v>
      </c>
      <c r="AK3808" s="1" t="s">
        <v>15910</v>
      </c>
      <c r="AL3808" s="1" t="s">
        <v>15911</v>
      </c>
      <c r="AM3808" s="1" t="s">
        <v>12</v>
      </c>
      <c r="AN3808" s="1" t="s">
        <v>23098</v>
      </c>
      <c r="AO3808" s="1" t="s">
        <v>364</v>
      </c>
      <c r="AP3808" s="1" t="s">
        <v>57</v>
      </c>
      <c r="AQ3808" s="1" t="s">
        <v>25</v>
      </c>
      <c r="AR3808" s="1" t="s">
        <v>19</v>
      </c>
      <c r="AS3808" s="1" t="s">
        <v>23091</v>
      </c>
      <c r="AT3808" s="1" t="s">
        <v>26</v>
      </c>
    </row>
    <row r="3809" spans="1:46" x14ac:dyDescent="0.25">
      <c r="A3809" s="1" t="s">
        <v>20409</v>
      </c>
      <c r="B3809" s="2" t="s">
        <v>23101</v>
      </c>
      <c r="C3809" s="2" t="s">
        <v>23104</v>
      </c>
      <c r="D3809" s="1">
        <v>0</v>
      </c>
      <c r="E3809" s="1">
        <v>0</v>
      </c>
      <c r="F3809" s="1">
        <v>1</v>
      </c>
      <c r="G3809" s="1">
        <v>1</v>
      </c>
      <c r="H3809" s="6">
        <v>1</v>
      </c>
      <c r="I3809">
        <v>1</v>
      </c>
      <c r="J3809" s="1">
        <v>41</v>
      </c>
      <c r="K3809" s="1">
        <v>1</v>
      </c>
      <c r="L3809" s="1">
        <v>576</v>
      </c>
      <c r="M3809" s="6">
        <v>0.32</v>
      </c>
      <c r="N3809" s="4">
        <v>5500</v>
      </c>
      <c r="O3809" s="4">
        <v>500</v>
      </c>
      <c r="P3809" s="4">
        <v>200</v>
      </c>
      <c r="Q3809" s="3">
        <v>0.36</v>
      </c>
      <c r="R3809" s="1">
        <v>12</v>
      </c>
      <c r="S3809" s="1">
        <v>200</v>
      </c>
      <c r="T3809" s="1">
        <v>23</v>
      </c>
      <c r="U3809" s="1">
        <v>1</v>
      </c>
      <c r="V3809" s="1">
        <v>11</v>
      </c>
      <c r="W3809" s="1">
        <v>0</v>
      </c>
      <c r="X3809" s="1">
        <v>1</v>
      </c>
      <c r="Y3809" s="1">
        <v>1</v>
      </c>
      <c r="Z3809" s="1">
        <v>0</v>
      </c>
      <c r="AA3809" s="1">
        <v>1</v>
      </c>
      <c r="AB3809" s="1">
        <v>1</v>
      </c>
      <c r="AC3809" s="1">
        <v>16151</v>
      </c>
      <c r="AD3809" s="1">
        <v>0</v>
      </c>
      <c r="AE3809" s="1">
        <v>0</v>
      </c>
      <c r="AF3809" s="1">
        <v>348</v>
      </c>
      <c r="AG3809" s="1">
        <v>0</v>
      </c>
      <c r="AH3809" s="1">
        <v>0</v>
      </c>
      <c r="AI3809" s="1">
        <v>16499</v>
      </c>
      <c r="AJ3809" s="1" t="s">
        <v>9861</v>
      </c>
      <c r="AK3809" s="1" t="s">
        <v>9862</v>
      </c>
      <c r="AL3809" s="1" t="s">
        <v>9863</v>
      </c>
      <c r="AM3809" s="1" t="s">
        <v>16</v>
      </c>
      <c r="AN3809" s="1" t="s">
        <v>23098</v>
      </c>
      <c r="AO3809" s="1" t="s">
        <v>86</v>
      </c>
      <c r="AP3809" s="1" t="s">
        <v>57</v>
      </c>
      <c r="AQ3809" s="1" t="s">
        <v>14</v>
      </c>
      <c r="AR3809" s="1" t="s">
        <v>19</v>
      </c>
      <c r="AS3809" s="1" t="s">
        <v>23091</v>
      </c>
      <c r="AT3809" s="1" t="s">
        <v>101</v>
      </c>
    </row>
    <row r="3810" spans="1:46" x14ac:dyDescent="0.25">
      <c r="A3810" s="1" t="s">
        <v>18668</v>
      </c>
      <c r="B3810" s="2" t="s">
        <v>23101</v>
      </c>
      <c r="C3810" s="2" t="s">
        <v>23104</v>
      </c>
      <c r="D3810" s="1">
        <v>0</v>
      </c>
      <c r="E3810" s="1">
        <v>0</v>
      </c>
      <c r="F3810" s="1">
        <v>1</v>
      </c>
      <c r="G3810" s="1">
        <v>1</v>
      </c>
      <c r="H3810" s="6">
        <v>1</v>
      </c>
      <c r="I3810">
        <v>1</v>
      </c>
      <c r="J3810" s="1">
        <v>32</v>
      </c>
      <c r="K3810" s="1">
        <v>0</v>
      </c>
      <c r="L3810" s="1">
        <v>513</v>
      </c>
      <c r="M3810" s="6">
        <v>0.66</v>
      </c>
      <c r="N3810" s="4">
        <v>1800</v>
      </c>
      <c r="O3810" s="4">
        <v>135</v>
      </c>
      <c r="P3810" s="4">
        <v>400</v>
      </c>
      <c r="Q3810" s="3">
        <v>0.38</v>
      </c>
      <c r="R3810" s="1">
        <v>36</v>
      </c>
      <c r="S3810" s="1">
        <v>400</v>
      </c>
      <c r="T3810" s="1">
        <v>35</v>
      </c>
      <c r="U3810" s="1">
        <v>0</v>
      </c>
      <c r="V3810" s="1">
        <v>11</v>
      </c>
      <c r="W3810" s="1">
        <v>0</v>
      </c>
      <c r="X3810" s="1">
        <v>0</v>
      </c>
      <c r="Y3810" s="1">
        <v>1</v>
      </c>
      <c r="Z3810" s="1">
        <v>4</v>
      </c>
      <c r="AA3810" s="1">
        <v>0</v>
      </c>
      <c r="AB3810" s="1">
        <v>1</v>
      </c>
      <c r="AC3810" s="1">
        <v>0</v>
      </c>
      <c r="AD3810" s="1">
        <v>0</v>
      </c>
      <c r="AE3810" s="1">
        <v>350</v>
      </c>
      <c r="AF3810" s="1">
        <v>800</v>
      </c>
      <c r="AG3810" s="1">
        <v>0</v>
      </c>
      <c r="AH3810" s="1">
        <v>300</v>
      </c>
      <c r="AI3810" s="1">
        <v>1450</v>
      </c>
      <c r="AJ3810" s="1" t="s">
        <v>5005</v>
      </c>
      <c r="AK3810" s="1" t="s">
        <v>5006</v>
      </c>
      <c r="AL3810" s="1" t="s">
        <v>5007</v>
      </c>
      <c r="AM3810" s="1" t="s">
        <v>16</v>
      </c>
      <c r="AN3810" s="1" t="s">
        <v>23097</v>
      </c>
      <c r="AO3810" s="1" t="s">
        <v>364</v>
      </c>
      <c r="AP3810" s="1" t="s">
        <v>57</v>
      </c>
      <c r="AQ3810" s="1" t="s">
        <v>25</v>
      </c>
      <c r="AR3810" s="1" t="s">
        <v>19</v>
      </c>
      <c r="AS3810" s="1" t="s">
        <v>23090</v>
      </c>
      <c r="AT3810" s="1" t="s">
        <v>101</v>
      </c>
    </row>
    <row r="3811" spans="1:46" x14ac:dyDescent="0.25">
      <c r="A3811" s="1" t="s">
        <v>22570</v>
      </c>
      <c r="B3811" s="2" t="s">
        <v>23101</v>
      </c>
      <c r="C3811" s="2" t="s">
        <v>23105</v>
      </c>
      <c r="D3811" s="1">
        <v>3</v>
      </c>
      <c r="E3811" s="1">
        <v>0</v>
      </c>
      <c r="F3811" s="1">
        <v>2</v>
      </c>
      <c r="G3811" s="1">
        <v>5</v>
      </c>
      <c r="H3811" s="6">
        <v>0.4</v>
      </c>
      <c r="I3811">
        <v>0</v>
      </c>
      <c r="J3811" s="1">
        <v>33</v>
      </c>
      <c r="K3811" s="1">
        <v>1</v>
      </c>
      <c r="L3811" s="1">
        <v>600</v>
      </c>
      <c r="M3811" s="6">
        <v>0.37</v>
      </c>
      <c r="N3811" s="4">
        <v>2300</v>
      </c>
      <c r="O3811" s="4">
        <v>140</v>
      </c>
      <c r="P3811" s="4">
        <v>500</v>
      </c>
      <c r="Q3811" s="3">
        <v>0.35</v>
      </c>
      <c r="R3811" s="1">
        <v>36</v>
      </c>
      <c r="S3811" s="1">
        <v>500</v>
      </c>
      <c r="T3811" s="1">
        <v>59</v>
      </c>
      <c r="U3811" s="1">
        <v>0</v>
      </c>
      <c r="V3811" s="1">
        <v>11</v>
      </c>
      <c r="W3811" s="1">
        <v>0</v>
      </c>
      <c r="X3811" s="1">
        <v>0</v>
      </c>
      <c r="Y3811" s="1">
        <v>1</v>
      </c>
      <c r="Z3811" s="1">
        <v>1</v>
      </c>
      <c r="AA3811" s="1">
        <v>1</v>
      </c>
      <c r="AB3811" s="1">
        <v>0</v>
      </c>
      <c r="AC3811" s="1">
        <v>0</v>
      </c>
      <c r="AD3811" s="1">
        <v>0</v>
      </c>
      <c r="AE3811" s="1">
        <v>0</v>
      </c>
      <c r="AF3811" s="1">
        <v>0</v>
      </c>
      <c r="AG3811" s="1">
        <v>14</v>
      </c>
      <c r="AH3811" s="1">
        <v>500</v>
      </c>
      <c r="AI3811" s="1">
        <v>514</v>
      </c>
      <c r="AJ3811" s="1" t="s">
        <v>15658</v>
      </c>
      <c r="AK3811" s="1" t="s">
        <v>15659</v>
      </c>
      <c r="AL3811" s="1" t="s">
        <v>15660</v>
      </c>
      <c r="AM3811" s="1" t="s">
        <v>12</v>
      </c>
      <c r="AN3811" s="1" t="s">
        <v>23098</v>
      </c>
      <c r="AO3811" s="1" t="s">
        <v>364</v>
      </c>
      <c r="AP3811" s="1" t="s">
        <v>57</v>
      </c>
      <c r="AQ3811" s="1" t="s">
        <v>25</v>
      </c>
      <c r="AR3811" s="1" t="s">
        <v>19</v>
      </c>
      <c r="AS3811" s="1" t="s">
        <v>23091</v>
      </c>
      <c r="AT3811" s="1" t="s">
        <v>26</v>
      </c>
    </row>
    <row r="3812" spans="1:46" x14ac:dyDescent="0.25">
      <c r="A3812" s="1" t="s">
        <v>22577</v>
      </c>
      <c r="B3812" s="2" t="s">
        <v>23101</v>
      </c>
      <c r="C3812" s="2" t="s">
        <v>23105</v>
      </c>
      <c r="D3812" s="1">
        <v>0</v>
      </c>
      <c r="E3812" s="1">
        <v>1</v>
      </c>
      <c r="F3812" s="1">
        <v>1</v>
      </c>
      <c r="G3812" s="1">
        <v>2</v>
      </c>
      <c r="H3812" s="6">
        <v>0.5</v>
      </c>
      <c r="I3812">
        <v>0</v>
      </c>
      <c r="J3812" s="1">
        <v>29</v>
      </c>
      <c r="K3812" s="1">
        <v>0</v>
      </c>
      <c r="L3812" s="1">
        <v>597</v>
      </c>
      <c r="M3812" s="6">
        <v>0.23</v>
      </c>
      <c r="N3812" s="4">
        <v>2100</v>
      </c>
      <c r="O3812" s="4">
        <v>148</v>
      </c>
      <c r="P3812" s="4">
        <v>400</v>
      </c>
      <c r="Q3812" s="3">
        <v>0.36</v>
      </c>
      <c r="R3812" s="1">
        <v>24</v>
      </c>
      <c r="S3812" s="1">
        <v>400</v>
      </c>
      <c r="T3812" s="1">
        <v>50</v>
      </c>
      <c r="U3812" s="1">
        <v>1</v>
      </c>
      <c r="V3812" s="1">
        <v>11</v>
      </c>
      <c r="W3812" s="1">
        <v>0</v>
      </c>
      <c r="X3812" s="1">
        <v>0</v>
      </c>
      <c r="Y3812" s="1">
        <v>1</v>
      </c>
      <c r="Z3812" s="1">
        <v>1</v>
      </c>
      <c r="AA3812" s="1">
        <v>1</v>
      </c>
      <c r="AB3812" s="1">
        <v>0</v>
      </c>
      <c r="AC3812" s="1">
        <v>0</v>
      </c>
      <c r="AD3812" s="1">
        <v>0</v>
      </c>
      <c r="AE3812" s="1">
        <v>0</v>
      </c>
      <c r="AF3812" s="1">
        <v>0</v>
      </c>
      <c r="AG3812" s="1">
        <v>0</v>
      </c>
      <c r="AH3812" s="1">
        <v>200</v>
      </c>
      <c r="AI3812" s="1">
        <v>200</v>
      </c>
      <c r="AJ3812" s="1" t="s">
        <v>15677</v>
      </c>
      <c r="AK3812" s="1" t="s">
        <v>15678</v>
      </c>
      <c r="AL3812" s="1" t="s">
        <v>15679</v>
      </c>
      <c r="AM3812" s="1" t="s">
        <v>12</v>
      </c>
      <c r="AN3812" s="1" t="s">
        <v>23097</v>
      </c>
      <c r="AO3812" s="1" t="s">
        <v>86</v>
      </c>
      <c r="AP3812" s="1" t="s">
        <v>57</v>
      </c>
      <c r="AQ3812" s="1" t="s">
        <v>25</v>
      </c>
      <c r="AR3812" s="1" t="s">
        <v>19</v>
      </c>
      <c r="AS3812" s="1" t="s">
        <v>23091</v>
      </c>
      <c r="AT3812" s="1" t="s">
        <v>26</v>
      </c>
    </row>
    <row r="3813" spans="1:46" x14ac:dyDescent="0.25">
      <c r="A3813" s="1" t="s">
        <v>20366</v>
      </c>
      <c r="B3813" s="2" t="s">
        <v>23101</v>
      </c>
      <c r="C3813" s="2" t="s">
        <v>23106</v>
      </c>
      <c r="D3813" s="1">
        <v>1</v>
      </c>
      <c r="E3813" s="1">
        <v>0</v>
      </c>
      <c r="F3813" s="1">
        <v>1</v>
      </c>
      <c r="G3813" s="1">
        <v>2</v>
      </c>
      <c r="H3813" s="6">
        <v>0.5</v>
      </c>
      <c r="I3813">
        <v>0</v>
      </c>
      <c r="J3813" s="1">
        <v>41</v>
      </c>
      <c r="K3813" s="1">
        <v>1</v>
      </c>
      <c r="L3813" s="1">
        <v>626</v>
      </c>
      <c r="M3813" s="6">
        <v>0.19</v>
      </c>
      <c r="N3813" s="4">
        <v>3500</v>
      </c>
      <c r="O3813" s="4">
        <v>230</v>
      </c>
      <c r="P3813" s="4">
        <v>500</v>
      </c>
      <c r="Q3813" s="3">
        <v>0.3</v>
      </c>
      <c r="R3813" s="1">
        <v>24</v>
      </c>
      <c r="S3813" s="1">
        <v>500</v>
      </c>
      <c r="T3813" s="1">
        <v>27</v>
      </c>
      <c r="U3813" s="1">
        <v>1</v>
      </c>
      <c r="V3813" s="1">
        <v>11</v>
      </c>
      <c r="W3813" s="1">
        <v>1</v>
      </c>
      <c r="X3813" s="1">
        <v>0</v>
      </c>
      <c r="Y3813" s="1">
        <v>1</v>
      </c>
      <c r="Z3813" s="1">
        <v>3</v>
      </c>
      <c r="AA3813" s="1">
        <v>0</v>
      </c>
      <c r="AB3813" s="1">
        <v>0</v>
      </c>
      <c r="AC3813" s="1">
        <v>500</v>
      </c>
      <c r="AD3813" s="1">
        <v>0</v>
      </c>
      <c r="AE3813" s="1">
        <v>0</v>
      </c>
      <c r="AF3813" s="1">
        <v>0</v>
      </c>
      <c r="AG3813" s="1">
        <v>0</v>
      </c>
      <c r="AH3813" s="1">
        <v>0</v>
      </c>
      <c r="AI3813" s="1">
        <v>500</v>
      </c>
      <c r="AJ3813" s="1" t="s">
        <v>9737</v>
      </c>
      <c r="AK3813" s="1" t="s">
        <v>9738</v>
      </c>
      <c r="AL3813" s="1" t="s">
        <v>9739</v>
      </c>
      <c r="AM3813" s="1" t="s">
        <v>12</v>
      </c>
      <c r="AN3813" s="1" t="s">
        <v>23098</v>
      </c>
      <c r="AO3813" s="1" t="s">
        <v>86</v>
      </c>
      <c r="AP3813" s="1" t="s">
        <v>86</v>
      </c>
      <c r="AQ3813" s="1" t="s">
        <v>25</v>
      </c>
      <c r="AR3813" s="1" t="s">
        <v>19</v>
      </c>
      <c r="AS3813" s="1" t="s">
        <v>23090</v>
      </c>
      <c r="AT3813" s="1" t="s">
        <v>26</v>
      </c>
    </row>
    <row r="3814" spans="1:46" x14ac:dyDescent="0.25">
      <c r="A3814" s="1" t="s">
        <v>20370</v>
      </c>
      <c r="B3814" s="2" t="s">
        <v>23101</v>
      </c>
      <c r="C3814" s="2" t="s">
        <v>23106</v>
      </c>
      <c r="D3814" s="1">
        <v>1</v>
      </c>
      <c r="E3814" s="1">
        <v>0</v>
      </c>
      <c r="F3814" s="1">
        <v>1</v>
      </c>
      <c r="G3814" s="1">
        <v>2</v>
      </c>
      <c r="H3814" s="6">
        <v>0.5</v>
      </c>
      <c r="I3814">
        <v>0</v>
      </c>
      <c r="J3814" s="1">
        <v>30</v>
      </c>
      <c r="K3814" s="1">
        <v>1</v>
      </c>
      <c r="L3814" s="1">
        <v>667</v>
      </c>
      <c r="M3814" s="6">
        <v>0.36</v>
      </c>
      <c r="N3814" s="4">
        <v>4300</v>
      </c>
      <c r="O3814" s="4">
        <v>300</v>
      </c>
      <c r="P3814" s="4">
        <v>700</v>
      </c>
      <c r="Q3814" s="3">
        <v>0.3</v>
      </c>
      <c r="R3814" s="1">
        <v>18</v>
      </c>
      <c r="S3814" s="1">
        <v>700</v>
      </c>
      <c r="T3814" s="1">
        <v>38</v>
      </c>
      <c r="U3814" s="1">
        <v>0</v>
      </c>
      <c r="V3814" s="1">
        <v>11</v>
      </c>
      <c r="W3814" s="1">
        <v>1</v>
      </c>
      <c r="X3814" s="1">
        <v>1</v>
      </c>
      <c r="Y3814" s="1">
        <v>1</v>
      </c>
      <c r="Z3814" s="1">
        <v>2</v>
      </c>
      <c r="AA3814" s="1">
        <v>0</v>
      </c>
      <c r="AB3814" s="1">
        <v>0</v>
      </c>
      <c r="AC3814" s="1">
        <v>558</v>
      </c>
      <c r="AD3814" s="1">
        <v>0</v>
      </c>
      <c r="AE3814" s="1">
        <v>0</v>
      </c>
      <c r="AF3814" s="1">
        <v>596</v>
      </c>
      <c r="AG3814" s="1">
        <v>0</v>
      </c>
      <c r="AH3814" s="1">
        <v>176</v>
      </c>
      <c r="AI3814" s="1">
        <v>1330</v>
      </c>
      <c r="AJ3814" s="1" t="s">
        <v>9748</v>
      </c>
      <c r="AK3814" s="1" t="s">
        <v>9749</v>
      </c>
      <c r="AL3814" s="1" t="s">
        <v>9750</v>
      </c>
      <c r="AM3814" s="1" t="s">
        <v>12</v>
      </c>
      <c r="AN3814" s="1" t="s">
        <v>23098</v>
      </c>
      <c r="AO3814" s="1" t="s">
        <v>364</v>
      </c>
      <c r="AP3814" s="1" t="s">
        <v>86</v>
      </c>
      <c r="AQ3814" s="1" t="s">
        <v>14</v>
      </c>
      <c r="AR3814" s="1" t="s">
        <v>19</v>
      </c>
      <c r="AS3814" s="1" t="s">
        <v>23090</v>
      </c>
      <c r="AT3814" s="1" t="s">
        <v>26</v>
      </c>
    </row>
    <row r="3815" spans="1:46" x14ac:dyDescent="0.25">
      <c r="A3815" s="1" t="s">
        <v>18637</v>
      </c>
      <c r="B3815" s="2" t="s">
        <v>23101</v>
      </c>
      <c r="C3815" s="2" t="s">
        <v>23106</v>
      </c>
      <c r="D3815" s="1">
        <v>1</v>
      </c>
      <c r="E3815" s="1">
        <v>0</v>
      </c>
      <c r="F3815" s="1">
        <v>2</v>
      </c>
      <c r="G3815" s="1">
        <v>3</v>
      </c>
      <c r="H3815" s="6">
        <v>0.66666666666666663</v>
      </c>
      <c r="I3815">
        <v>0</v>
      </c>
      <c r="J3815" s="1">
        <v>34</v>
      </c>
      <c r="K3815" s="1">
        <v>1</v>
      </c>
      <c r="L3815" s="1">
        <v>756</v>
      </c>
      <c r="M3815" s="6">
        <v>0.5</v>
      </c>
      <c r="N3815" s="4">
        <v>4000</v>
      </c>
      <c r="O3815" s="4">
        <v>240</v>
      </c>
      <c r="P3815" s="4">
        <v>1100</v>
      </c>
      <c r="Q3815" s="3">
        <v>0.3</v>
      </c>
      <c r="R3815" s="1">
        <v>24</v>
      </c>
      <c r="S3815" s="1">
        <v>1100</v>
      </c>
      <c r="T3815" s="1">
        <v>59</v>
      </c>
      <c r="U3815" s="1">
        <v>1</v>
      </c>
      <c r="V3815" s="1">
        <v>11</v>
      </c>
      <c r="W3815" s="1">
        <v>0</v>
      </c>
      <c r="X3815" s="1">
        <v>0</v>
      </c>
      <c r="Y3815" s="1">
        <v>1</v>
      </c>
      <c r="Z3815" s="1">
        <v>2</v>
      </c>
      <c r="AA3815" s="1">
        <v>1</v>
      </c>
      <c r="AB3815" s="1">
        <v>0</v>
      </c>
      <c r="AC3815" s="1">
        <v>0</v>
      </c>
      <c r="AD3815" s="1">
        <v>0</v>
      </c>
      <c r="AE3815" s="1">
        <v>0</v>
      </c>
      <c r="AF3815" s="1">
        <v>0</v>
      </c>
      <c r="AG3815" s="1">
        <v>0</v>
      </c>
      <c r="AH3815" s="1">
        <v>1000</v>
      </c>
      <c r="AI3815" s="1">
        <v>1000</v>
      </c>
      <c r="AJ3815" s="1" t="s">
        <v>4914</v>
      </c>
      <c r="AK3815" s="1" t="s">
        <v>4915</v>
      </c>
      <c r="AL3815" s="1" t="s">
        <v>4916</v>
      </c>
      <c r="AM3815" s="1" t="s">
        <v>12</v>
      </c>
      <c r="AN3815" s="1" t="s">
        <v>23098</v>
      </c>
      <c r="AO3815" s="1" t="s">
        <v>86</v>
      </c>
      <c r="AP3815" s="1" t="s">
        <v>57</v>
      </c>
      <c r="AQ3815" s="1" t="s">
        <v>25</v>
      </c>
      <c r="AR3815" s="1" t="s">
        <v>19</v>
      </c>
      <c r="AS3815" s="1" t="s">
        <v>23091</v>
      </c>
      <c r="AT3815" s="1" t="s">
        <v>26</v>
      </c>
    </row>
    <row r="3816" spans="1:46" x14ac:dyDescent="0.25">
      <c r="A3816" s="1" t="s">
        <v>21572</v>
      </c>
      <c r="B3816" s="2" t="s">
        <v>23101</v>
      </c>
      <c r="C3816" s="2" t="s">
        <v>23106</v>
      </c>
      <c r="D3816" s="1">
        <v>0</v>
      </c>
      <c r="E3816" s="1">
        <v>0</v>
      </c>
      <c r="F3816" s="1">
        <v>1</v>
      </c>
      <c r="G3816" s="1">
        <v>1</v>
      </c>
      <c r="H3816" s="6">
        <v>1</v>
      </c>
      <c r="I3816">
        <v>1</v>
      </c>
      <c r="J3816" s="1">
        <v>34</v>
      </c>
      <c r="K3816" s="1">
        <v>1</v>
      </c>
      <c r="L3816" s="1">
        <v>635</v>
      </c>
      <c r="M3816" s="6">
        <v>0.6</v>
      </c>
      <c r="N3816" s="4">
        <v>3600</v>
      </c>
      <c r="O3816" s="4">
        <v>300</v>
      </c>
      <c r="P3816" s="4">
        <v>1100</v>
      </c>
      <c r="Q3816" s="3">
        <v>0.3</v>
      </c>
      <c r="R3816" s="1">
        <v>24</v>
      </c>
      <c r="S3816" s="1">
        <v>1100</v>
      </c>
      <c r="T3816" s="1">
        <v>80</v>
      </c>
      <c r="U3816" s="1">
        <v>0</v>
      </c>
      <c r="V3816" s="1">
        <v>11</v>
      </c>
      <c r="W3816" s="1">
        <v>1</v>
      </c>
      <c r="X3816" s="1">
        <v>1</v>
      </c>
      <c r="Y3816" s="1">
        <v>1</v>
      </c>
      <c r="Z3816" s="1">
        <v>3</v>
      </c>
      <c r="AA3816" s="1">
        <v>0</v>
      </c>
      <c r="AB3816" s="1">
        <v>1</v>
      </c>
      <c r="AC3816" s="1">
        <v>0</v>
      </c>
      <c r="AD3816" s="1">
        <v>645</v>
      </c>
      <c r="AE3816" s="1">
        <v>448</v>
      </c>
      <c r="AF3816" s="1">
        <v>0</v>
      </c>
      <c r="AG3816" s="1">
        <v>0</v>
      </c>
      <c r="AH3816" s="1">
        <v>1337</v>
      </c>
      <c r="AI3816" s="1">
        <v>2430</v>
      </c>
      <c r="AJ3816" s="1" t="s">
        <v>13014</v>
      </c>
      <c r="AK3816" s="1" t="s">
        <v>13015</v>
      </c>
      <c r="AL3816" s="1" t="s">
        <v>13016</v>
      </c>
      <c r="AM3816" s="1" t="s">
        <v>16</v>
      </c>
      <c r="AN3816" s="1" t="s">
        <v>23098</v>
      </c>
      <c r="AO3816" s="1" t="s">
        <v>364</v>
      </c>
      <c r="AP3816" s="1" t="s">
        <v>86</v>
      </c>
      <c r="AQ3816" s="1" t="s">
        <v>14</v>
      </c>
      <c r="AR3816" s="1" t="s">
        <v>19</v>
      </c>
      <c r="AS3816" s="1" t="s">
        <v>23090</v>
      </c>
      <c r="AT3816" s="1" t="s">
        <v>101</v>
      </c>
    </row>
    <row r="3817" spans="1:46" x14ac:dyDescent="0.25">
      <c r="A3817" s="1" t="s">
        <v>18062</v>
      </c>
      <c r="B3817" s="2" t="s">
        <v>23101</v>
      </c>
      <c r="C3817" s="2" t="s">
        <v>23106</v>
      </c>
      <c r="D3817" s="1">
        <v>0</v>
      </c>
      <c r="E3817" s="1">
        <v>0</v>
      </c>
      <c r="F3817" s="1">
        <v>1</v>
      </c>
      <c r="G3817" s="1">
        <v>1</v>
      </c>
      <c r="H3817" s="6">
        <v>1</v>
      </c>
      <c r="I3817">
        <v>0</v>
      </c>
      <c r="J3817" s="1">
        <v>31</v>
      </c>
      <c r="K3817" s="1">
        <v>0</v>
      </c>
      <c r="L3817" s="1">
        <v>673</v>
      </c>
      <c r="M3817" s="6">
        <v>1.03</v>
      </c>
      <c r="N3817" s="4">
        <v>2400</v>
      </c>
      <c r="O3817" s="4">
        <v>170</v>
      </c>
      <c r="P3817" s="4">
        <v>1300</v>
      </c>
      <c r="Q3817" s="3">
        <v>0.33</v>
      </c>
      <c r="R3817" s="1">
        <v>24</v>
      </c>
      <c r="S3817" s="1">
        <v>1300</v>
      </c>
      <c r="T3817" s="1">
        <v>96</v>
      </c>
      <c r="U3817" s="1">
        <v>0</v>
      </c>
      <c r="V3817" s="1">
        <v>11</v>
      </c>
      <c r="W3817" s="1">
        <v>0</v>
      </c>
      <c r="X3817" s="1">
        <v>0</v>
      </c>
      <c r="Y3817" s="1">
        <v>1</v>
      </c>
      <c r="Z3817" s="1">
        <v>0</v>
      </c>
      <c r="AA3817" s="1">
        <v>1</v>
      </c>
      <c r="AB3817" s="1">
        <v>0</v>
      </c>
      <c r="AC3817" s="1">
        <v>0</v>
      </c>
      <c r="AD3817" s="1">
        <v>0</v>
      </c>
      <c r="AE3817" s="1">
        <v>665</v>
      </c>
      <c r="AF3817" s="1">
        <v>1436</v>
      </c>
      <c r="AG3817" s="1">
        <v>0</v>
      </c>
      <c r="AH3817" s="1">
        <v>0</v>
      </c>
      <c r="AI3817" s="1">
        <v>2101</v>
      </c>
      <c r="AJ3817" s="1" t="s">
        <v>3232</v>
      </c>
      <c r="AK3817" s="1" t="s">
        <v>3233</v>
      </c>
      <c r="AL3817" s="1" t="s">
        <v>3234</v>
      </c>
      <c r="AM3817" s="1" t="s">
        <v>12</v>
      </c>
      <c r="AN3817" s="1" t="s">
        <v>23097</v>
      </c>
      <c r="AO3817" s="1" t="s">
        <v>364</v>
      </c>
      <c r="AP3817" s="1" t="s">
        <v>57</v>
      </c>
      <c r="AQ3817" s="1" t="s">
        <v>25</v>
      </c>
      <c r="AR3817" s="1" t="s">
        <v>19</v>
      </c>
      <c r="AS3817" s="1" t="s">
        <v>23091</v>
      </c>
      <c r="AT3817" s="1" t="s">
        <v>26</v>
      </c>
    </row>
    <row r="3818" spans="1:46" x14ac:dyDescent="0.25">
      <c r="A3818" s="1" t="s">
        <v>17316</v>
      </c>
      <c r="B3818" s="2" t="s">
        <v>23101</v>
      </c>
      <c r="C3818" s="2" t="s">
        <v>23106</v>
      </c>
      <c r="D3818" s="1">
        <v>1</v>
      </c>
      <c r="E3818" s="1">
        <v>0</v>
      </c>
      <c r="F3818" s="1">
        <v>2</v>
      </c>
      <c r="G3818" s="1">
        <v>3</v>
      </c>
      <c r="H3818" s="6">
        <v>0.66666666666666663</v>
      </c>
      <c r="I3818">
        <v>0</v>
      </c>
      <c r="J3818" s="1">
        <v>40</v>
      </c>
      <c r="K3818" s="1">
        <v>0</v>
      </c>
      <c r="L3818" s="1">
        <v>611</v>
      </c>
      <c r="M3818" s="6">
        <v>0.42</v>
      </c>
      <c r="N3818" s="4">
        <v>2300</v>
      </c>
      <c r="O3818" s="4">
        <v>175</v>
      </c>
      <c r="P3818" s="4">
        <v>300</v>
      </c>
      <c r="Q3818" s="3">
        <v>0.33</v>
      </c>
      <c r="R3818" s="1">
        <v>18</v>
      </c>
      <c r="S3818" s="1">
        <v>300</v>
      </c>
      <c r="T3818" s="1">
        <v>40</v>
      </c>
      <c r="U3818" s="1">
        <v>1</v>
      </c>
      <c r="V3818" s="1">
        <v>11</v>
      </c>
      <c r="W3818" s="1">
        <v>0</v>
      </c>
      <c r="X3818" s="1">
        <v>0</v>
      </c>
      <c r="Y3818" s="1">
        <v>1</v>
      </c>
      <c r="Z3818" s="1">
        <v>1</v>
      </c>
      <c r="AA3818" s="1">
        <v>0</v>
      </c>
      <c r="AB3818" s="1">
        <v>0</v>
      </c>
      <c r="AC3818" s="1">
        <v>0</v>
      </c>
      <c r="AD3818" s="1">
        <v>0</v>
      </c>
      <c r="AE3818" s="1">
        <v>432</v>
      </c>
      <c r="AF3818" s="1">
        <v>188</v>
      </c>
      <c r="AG3818" s="1">
        <v>60</v>
      </c>
      <c r="AH3818" s="1">
        <v>400</v>
      </c>
      <c r="AI3818" s="1">
        <v>1080</v>
      </c>
      <c r="AJ3818" s="1" t="s">
        <v>982</v>
      </c>
      <c r="AK3818" s="1" t="s">
        <v>983</v>
      </c>
      <c r="AL3818" s="1" t="s">
        <v>984</v>
      </c>
      <c r="AM3818" s="1" t="s">
        <v>12</v>
      </c>
      <c r="AN3818" s="1" t="s">
        <v>23097</v>
      </c>
      <c r="AO3818" s="1" t="s">
        <v>86</v>
      </c>
      <c r="AP3818" s="1" t="s">
        <v>57</v>
      </c>
      <c r="AQ3818" s="1" t="s">
        <v>25</v>
      </c>
      <c r="AR3818" s="1" t="s">
        <v>19</v>
      </c>
      <c r="AS3818" s="1" t="s">
        <v>23090</v>
      </c>
      <c r="AT3818" s="1" t="s">
        <v>26</v>
      </c>
    </row>
    <row r="3819" spans="1:46" x14ac:dyDescent="0.25">
      <c r="A3819" s="1" t="s">
        <v>21018</v>
      </c>
      <c r="B3819" s="2" t="s">
        <v>23101</v>
      </c>
      <c r="C3819" s="2" t="s">
        <v>23106</v>
      </c>
      <c r="D3819" s="1">
        <v>0</v>
      </c>
      <c r="E3819" s="1">
        <v>0</v>
      </c>
      <c r="F3819" s="1">
        <v>1</v>
      </c>
      <c r="G3819" s="1">
        <v>1</v>
      </c>
      <c r="H3819" s="6">
        <v>1</v>
      </c>
      <c r="I3819">
        <v>0</v>
      </c>
      <c r="J3819" s="1">
        <v>49</v>
      </c>
      <c r="K3819" s="1">
        <v>1</v>
      </c>
      <c r="L3819" s="1">
        <v>641</v>
      </c>
      <c r="M3819" s="6">
        <v>0.41</v>
      </c>
      <c r="N3819" s="4">
        <v>2700</v>
      </c>
      <c r="O3819" s="4">
        <v>210</v>
      </c>
      <c r="P3819" s="4">
        <v>200</v>
      </c>
      <c r="Q3819" s="3">
        <v>0.3</v>
      </c>
      <c r="R3819" s="1">
        <v>18</v>
      </c>
      <c r="S3819" s="1">
        <v>200</v>
      </c>
      <c r="T3819" s="1">
        <v>46</v>
      </c>
      <c r="U3819" s="1">
        <v>1</v>
      </c>
      <c r="V3819" s="1">
        <v>11</v>
      </c>
      <c r="W3819" s="1">
        <v>0</v>
      </c>
      <c r="X3819" s="1">
        <v>0</v>
      </c>
      <c r="Y3819" s="1">
        <v>0</v>
      </c>
      <c r="Z3819" s="1">
        <v>3</v>
      </c>
      <c r="AA3819" s="1">
        <v>1</v>
      </c>
      <c r="AB3819" s="1">
        <v>0</v>
      </c>
      <c r="AC3819" s="1">
        <v>1000</v>
      </c>
      <c r="AD3819" s="1">
        <v>0</v>
      </c>
      <c r="AE3819" s="1">
        <v>500</v>
      </c>
      <c r="AF3819" s="1">
        <v>350</v>
      </c>
      <c r="AG3819" s="1">
        <v>45</v>
      </c>
      <c r="AH3819" s="1">
        <v>0</v>
      </c>
      <c r="AI3819" s="1">
        <v>1895</v>
      </c>
      <c r="AJ3819" s="1" t="s">
        <v>11519</v>
      </c>
      <c r="AK3819" s="1" t="s">
        <v>11520</v>
      </c>
      <c r="AL3819" s="1" t="s">
        <v>11521</v>
      </c>
      <c r="AM3819" s="1" t="s">
        <v>12</v>
      </c>
      <c r="AN3819" s="1" t="s">
        <v>23098</v>
      </c>
      <c r="AO3819" s="1" t="s">
        <v>86</v>
      </c>
      <c r="AP3819" s="1" t="s">
        <v>57</v>
      </c>
      <c r="AQ3819" s="1" t="s">
        <v>25</v>
      </c>
      <c r="AR3819" s="1" t="s">
        <v>30</v>
      </c>
      <c r="AS3819" s="1" t="s">
        <v>23091</v>
      </c>
      <c r="AT3819" s="1" t="s">
        <v>26</v>
      </c>
    </row>
    <row r="3820" spans="1:46" x14ac:dyDescent="0.25">
      <c r="A3820" s="1" t="s">
        <v>19324</v>
      </c>
      <c r="B3820" s="2" t="s">
        <v>23101</v>
      </c>
      <c r="C3820" s="2" t="s">
        <v>23107</v>
      </c>
      <c r="D3820" s="1">
        <v>0</v>
      </c>
      <c r="E3820" s="1">
        <v>1</v>
      </c>
      <c r="F3820" s="1">
        <v>1</v>
      </c>
      <c r="G3820" s="1">
        <v>2</v>
      </c>
      <c r="H3820" s="6">
        <v>0.5</v>
      </c>
      <c r="I3820">
        <v>0</v>
      </c>
      <c r="J3820" s="1">
        <v>35</v>
      </c>
      <c r="K3820" s="1">
        <v>0</v>
      </c>
      <c r="L3820" s="1">
        <v>729</v>
      </c>
      <c r="M3820" s="6">
        <v>0.38</v>
      </c>
      <c r="N3820" s="4">
        <v>3700</v>
      </c>
      <c r="O3820" s="4">
        <v>300</v>
      </c>
      <c r="P3820" s="4">
        <v>300</v>
      </c>
      <c r="Q3820" s="3">
        <v>0.28999999999999998</v>
      </c>
      <c r="R3820" s="1">
        <v>24</v>
      </c>
      <c r="S3820" s="1">
        <v>300</v>
      </c>
      <c r="T3820" s="1">
        <v>59</v>
      </c>
      <c r="U3820" s="1">
        <v>1</v>
      </c>
      <c r="V3820" s="1">
        <v>11</v>
      </c>
      <c r="W3820" s="1">
        <v>0</v>
      </c>
      <c r="X3820" s="1">
        <v>0</v>
      </c>
      <c r="Y3820" s="1">
        <v>1</v>
      </c>
      <c r="Z3820" s="1">
        <v>2</v>
      </c>
      <c r="AA3820" s="1">
        <v>1</v>
      </c>
      <c r="AB3820" s="1">
        <v>0</v>
      </c>
      <c r="AC3820" s="1">
        <v>720</v>
      </c>
      <c r="AD3820" s="1">
        <v>0</v>
      </c>
      <c r="AE3820" s="1">
        <v>289</v>
      </c>
      <c r="AF3820" s="1">
        <v>1133</v>
      </c>
      <c r="AG3820" s="1">
        <v>0</v>
      </c>
      <c r="AH3820" s="1">
        <v>80</v>
      </c>
      <c r="AI3820" s="1">
        <v>2222</v>
      </c>
      <c r="AJ3820" s="1" t="s">
        <v>6862</v>
      </c>
      <c r="AK3820" s="1" t="s">
        <v>6863</v>
      </c>
      <c r="AL3820" s="1" t="s">
        <v>6864</v>
      </c>
      <c r="AM3820" s="1" t="s">
        <v>12</v>
      </c>
      <c r="AN3820" s="1" t="s">
        <v>23097</v>
      </c>
      <c r="AO3820" s="1" t="s">
        <v>86</v>
      </c>
      <c r="AP3820" s="1" t="s">
        <v>57</v>
      </c>
      <c r="AQ3820" s="1" t="s">
        <v>25</v>
      </c>
      <c r="AR3820" s="1" t="s">
        <v>19</v>
      </c>
      <c r="AS3820" s="1" t="s">
        <v>23091</v>
      </c>
      <c r="AT3820" s="1" t="s">
        <v>26</v>
      </c>
    </row>
    <row r="3821" spans="1:46" x14ac:dyDescent="0.25">
      <c r="A3821" s="1" t="s">
        <v>22197</v>
      </c>
      <c r="B3821" s="2" t="s">
        <v>23101</v>
      </c>
      <c r="C3821" s="2" t="s">
        <v>23107</v>
      </c>
      <c r="D3821" s="1">
        <v>0</v>
      </c>
      <c r="E3821" s="1">
        <v>2</v>
      </c>
      <c r="F3821" s="1">
        <v>1</v>
      </c>
      <c r="G3821" s="1">
        <v>3</v>
      </c>
      <c r="H3821" s="6">
        <v>0.33333333333333331</v>
      </c>
      <c r="I3821">
        <v>0</v>
      </c>
      <c r="J3821" s="1">
        <v>38</v>
      </c>
      <c r="K3821" s="1">
        <v>0</v>
      </c>
      <c r="L3821" s="1">
        <v>669</v>
      </c>
      <c r="M3821" s="6">
        <v>0.52</v>
      </c>
      <c r="N3821" s="4">
        <v>4500</v>
      </c>
      <c r="O3821" s="4">
        <v>380</v>
      </c>
      <c r="P3821" s="4">
        <v>800</v>
      </c>
      <c r="Q3821" s="3">
        <v>0.31</v>
      </c>
      <c r="R3821" s="1">
        <v>24</v>
      </c>
      <c r="S3821" s="1">
        <v>800</v>
      </c>
      <c r="T3821" s="1">
        <v>40</v>
      </c>
      <c r="U3821" s="1">
        <v>0</v>
      </c>
      <c r="V3821" s="1">
        <v>11</v>
      </c>
      <c r="W3821" s="1">
        <v>0</v>
      </c>
      <c r="X3821" s="1">
        <v>0</v>
      </c>
      <c r="Y3821" s="1">
        <v>1</v>
      </c>
      <c r="Z3821" s="1">
        <v>0</v>
      </c>
      <c r="AA3821" s="1">
        <v>1</v>
      </c>
      <c r="AB3821" s="1">
        <v>0</v>
      </c>
      <c r="AC3821" s="1">
        <v>1511</v>
      </c>
      <c r="AD3821" s="1">
        <v>550</v>
      </c>
      <c r="AE3821" s="1">
        <v>0</v>
      </c>
      <c r="AF3821" s="1">
        <v>728</v>
      </c>
      <c r="AG3821" s="1">
        <v>90</v>
      </c>
      <c r="AH3821" s="1">
        <v>700</v>
      </c>
      <c r="AI3821" s="1">
        <v>3579</v>
      </c>
      <c r="AJ3821" s="1" t="s">
        <v>14672</v>
      </c>
      <c r="AK3821" s="1" t="s">
        <v>14673</v>
      </c>
      <c r="AL3821" s="1" t="s">
        <v>14674</v>
      </c>
      <c r="AM3821" s="1" t="s">
        <v>12</v>
      </c>
      <c r="AN3821" s="1" t="s">
        <v>23097</v>
      </c>
      <c r="AO3821" s="1" t="s">
        <v>364</v>
      </c>
      <c r="AP3821" s="1" t="s">
        <v>57</v>
      </c>
      <c r="AQ3821" s="1" t="s">
        <v>25</v>
      </c>
      <c r="AR3821" s="1" t="s">
        <v>19</v>
      </c>
      <c r="AS3821" s="1" t="s">
        <v>23091</v>
      </c>
      <c r="AT3821" s="1" t="s">
        <v>26</v>
      </c>
    </row>
    <row r="3822" spans="1:46" x14ac:dyDescent="0.25">
      <c r="A3822" s="1" t="s">
        <v>17540</v>
      </c>
      <c r="B3822" s="2" t="s">
        <v>23101</v>
      </c>
      <c r="C3822" s="2" t="s">
        <v>23107</v>
      </c>
      <c r="D3822" s="1">
        <v>0</v>
      </c>
      <c r="E3822" s="1">
        <v>1</v>
      </c>
      <c r="F3822" s="1">
        <v>1</v>
      </c>
      <c r="G3822" s="1">
        <v>2</v>
      </c>
      <c r="H3822" s="6">
        <v>0.5</v>
      </c>
      <c r="I3822">
        <v>0</v>
      </c>
      <c r="J3822" s="1">
        <v>29</v>
      </c>
      <c r="K3822" s="1">
        <v>0</v>
      </c>
      <c r="L3822" s="1">
        <v>759</v>
      </c>
      <c r="M3822" s="6">
        <v>0.28999999999999998</v>
      </c>
      <c r="N3822" s="4">
        <v>2300</v>
      </c>
      <c r="O3822" s="4">
        <v>170</v>
      </c>
      <c r="P3822" s="4">
        <v>500</v>
      </c>
      <c r="Q3822" s="3">
        <v>0.36</v>
      </c>
      <c r="R3822" s="1">
        <v>12</v>
      </c>
      <c r="S3822" s="1">
        <v>500</v>
      </c>
      <c r="T3822" s="1">
        <v>43</v>
      </c>
      <c r="U3822" s="1">
        <v>1</v>
      </c>
      <c r="V3822" s="1">
        <v>11</v>
      </c>
      <c r="W3822" s="1">
        <v>0</v>
      </c>
      <c r="X3822" s="1">
        <v>1</v>
      </c>
      <c r="Y3822" s="1">
        <v>0</v>
      </c>
      <c r="Z3822" s="1">
        <v>2</v>
      </c>
      <c r="AA3822" s="1">
        <v>1</v>
      </c>
      <c r="AB3822" s="1">
        <v>0</v>
      </c>
      <c r="AC3822" s="1">
        <v>0</v>
      </c>
      <c r="AD3822" s="1">
        <v>0</v>
      </c>
      <c r="AE3822" s="1">
        <v>0</v>
      </c>
      <c r="AF3822" s="1">
        <v>0</v>
      </c>
      <c r="AG3822" s="1">
        <v>0</v>
      </c>
      <c r="AH3822" s="1">
        <v>0</v>
      </c>
      <c r="AI3822" s="1">
        <v>0</v>
      </c>
      <c r="AJ3822" s="1" t="s">
        <v>1691</v>
      </c>
      <c r="AK3822" s="1" t="s">
        <v>1692</v>
      </c>
      <c r="AL3822" s="1" t="s">
        <v>1693</v>
      </c>
      <c r="AM3822" s="1" t="s">
        <v>12</v>
      </c>
      <c r="AN3822" s="1" t="s">
        <v>23097</v>
      </c>
      <c r="AO3822" s="1" t="s">
        <v>86</v>
      </c>
      <c r="AP3822" s="1" t="s">
        <v>57</v>
      </c>
      <c r="AQ3822" s="1" t="s">
        <v>14</v>
      </c>
      <c r="AR3822" s="1" t="s">
        <v>30</v>
      </c>
      <c r="AS3822" s="1" t="s">
        <v>23091</v>
      </c>
      <c r="AT3822" s="1" t="s">
        <v>26</v>
      </c>
    </row>
    <row r="3823" spans="1:46" x14ac:dyDescent="0.25">
      <c r="A3823" s="1" t="s">
        <v>22219</v>
      </c>
      <c r="B3823" s="2" t="s">
        <v>23101</v>
      </c>
      <c r="C3823" s="2" t="s">
        <v>23107</v>
      </c>
      <c r="D3823" s="1">
        <v>0</v>
      </c>
      <c r="E3823" s="1">
        <v>2</v>
      </c>
      <c r="F3823" s="1">
        <v>3</v>
      </c>
      <c r="G3823" s="1">
        <v>5</v>
      </c>
      <c r="H3823" s="6">
        <v>0.6</v>
      </c>
      <c r="I3823">
        <v>0</v>
      </c>
      <c r="J3823" s="1">
        <v>32</v>
      </c>
      <c r="K3823" s="1">
        <v>0</v>
      </c>
      <c r="L3823" s="1">
        <v>714</v>
      </c>
      <c r="M3823" s="6">
        <v>0.17</v>
      </c>
      <c r="N3823" s="4">
        <v>4200</v>
      </c>
      <c r="O3823" s="4">
        <v>350</v>
      </c>
      <c r="P3823" s="4">
        <v>1000</v>
      </c>
      <c r="Q3823" s="3">
        <v>0.3</v>
      </c>
      <c r="R3823" s="1">
        <v>24</v>
      </c>
      <c r="S3823" s="1">
        <v>1000</v>
      </c>
      <c r="T3823" s="1">
        <v>74</v>
      </c>
      <c r="U3823" s="1">
        <v>1</v>
      </c>
      <c r="V3823" s="1">
        <v>11</v>
      </c>
      <c r="W3823" s="1">
        <v>0</v>
      </c>
      <c r="X3823" s="1">
        <v>1</v>
      </c>
      <c r="Y3823" s="1">
        <v>0</v>
      </c>
      <c r="Z3823" s="1">
        <v>5</v>
      </c>
      <c r="AA3823" s="1">
        <v>0</v>
      </c>
      <c r="AB3823" s="1">
        <v>0</v>
      </c>
      <c r="AC3823" s="1">
        <v>0</v>
      </c>
      <c r="AD3823" s="1">
        <v>0</v>
      </c>
      <c r="AE3823" s="1">
        <v>0</v>
      </c>
      <c r="AF3823" s="1">
        <v>136</v>
      </c>
      <c r="AG3823" s="1">
        <v>0</v>
      </c>
      <c r="AH3823" s="1">
        <v>0</v>
      </c>
      <c r="AI3823" s="1">
        <v>136</v>
      </c>
      <c r="AJ3823" s="1" t="s">
        <v>14733</v>
      </c>
      <c r="AK3823" s="1" t="s">
        <v>14734</v>
      </c>
      <c r="AL3823" s="1" t="s">
        <v>14735</v>
      </c>
      <c r="AM3823" s="1" t="s">
        <v>12</v>
      </c>
      <c r="AN3823" s="1" t="s">
        <v>23097</v>
      </c>
      <c r="AO3823" s="1" t="s">
        <v>86</v>
      </c>
      <c r="AP3823" s="1" t="s">
        <v>57</v>
      </c>
      <c r="AQ3823" s="1" t="s">
        <v>14</v>
      </c>
      <c r="AR3823" s="1" t="s">
        <v>30</v>
      </c>
      <c r="AS3823" s="1" t="s">
        <v>23090</v>
      </c>
      <c r="AT3823" s="1" t="s">
        <v>26</v>
      </c>
    </row>
    <row r="3824" spans="1:46" x14ac:dyDescent="0.25">
      <c r="A3824" s="1" t="s">
        <v>17547</v>
      </c>
      <c r="B3824" s="2" t="s">
        <v>23101</v>
      </c>
      <c r="C3824" s="2" t="s">
        <v>23107</v>
      </c>
      <c r="D3824" s="1">
        <v>10</v>
      </c>
      <c r="E3824" s="1">
        <v>7</v>
      </c>
      <c r="F3824" s="1">
        <v>7</v>
      </c>
      <c r="G3824" s="1">
        <v>24</v>
      </c>
      <c r="H3824" s="6">
        <v>0.29166666666666669</v>
      </c>
      <c r="I3824">
        <v>0</v>
      </c>
      <c r="J3824" s="1">
        <v>37</v>
      </c>
      <c r="K3824" s="1">
        <v>1</v>
      </c>
      <c r="L3824" s="1">
        <v>808</v>
      </c>
      <c r="M3824" s="6">
        <v>0.27</v>
      </c>
      <c r="N3824" s="4">
        <v>2800</v>
      </c>
      <c r="O3824" s="4">
        <v>200</v>
      </c>
      <c r="P3824" s="4">
        <v>450</v>
      </c>
      <c r="Q3824" s="3">
        <v>0.32</v>
      </c>
      <c r="R3824" s="1">
        <v>24</v>
      </c>
      <c r="S3824" s="1">
        <v>450</v>
      </c>
      <c r="T3824" s="1">
        <v>19</v>
      </c>
      <c r="U3824" s="1">
        <v>1</v>
      </c>
      <c r="V3824" s="1">
        <v>11</v>
      </c>
      <c r="W3824" s="1">
        <v>0</v>
      </c>
      <c r="X3824" s="1">
        <v>0</v>
      </c>
      <c r="Y3824" s="1">
        <v>0</v>
      </c>
      <c r="Z3824" s="1">
        <v>5</v>
      </c>
      <c r="AA3824" s="1">
        <v>0</v>
      </c>
      <c r="AB3824" s="1">
        <v>0</v>
      </c>
      <c r="AC3824" s="1">
        <v>896</v>
      </c>
      <c r="AD3824" s="1">
        <v>0</v>
      </c>
      <c r="AE3824" s="1">
        <v>0</v>
      </c>
      <c r="AF3824" s="1">
        <v>0</v>
      </c>
      <c r="AG3824" s="1">
        <v>0</v>
      </c>
      <c r="AH3824" s="1">
        <v>0</v>
      </c>
      <c r="AI3824" s="1">
        <v>896</v>
      </c>
      <c r="AJ3824" s="1" t="s">
        <v>1716</v>
      </c>
      <c r="AK3824" s="1" t="s">
        <v>1717</v>
      </c>
      <c r="AL3824" s="1" t="s">
        <v>1718</v>
      </c>
      <c r="AM3824" s="1" t="s">
        <v>12</v>
      </c>
      <c r="AN3824" s="1" t="s">
        <v>23098</v>
      </c>
      <c r="AO3824" s="1" t="s">
        <v>86</v>
      </c>
      <c r="AP3824" s="1" t="s">
        <v>57</v>
      </c>
      <c r="AQ3824" s="1" t="s">
        <v>25</v>
      </c>
      <c r="AR3824" s="1" t="s">
        <v>30</v>
      </c>
      <c r="AS3824" s="1" t="s">
        <v>23090</v>
      </c>
      <c r="AT3824" s="1" t="s">
        <v>26</v>
      </c>
    </row>
    <row r="3825" spans="1:46" x14ac:dyDescent="0.25">
      <c r="A3825" s="1" t="s">
        <v>22324</v>
      </c>
      <c r="B3825" s="2" t="s">
        <v>23101</v>
      </c>
      <c r="C3825" s="2" t="s">
        <v>23107</v>
      </c>
      <c r="D3825" s="1">
        <v>0</v>
      </c>
      <c r="E3825" s="1">
        <v>0</v>
      </c>
      <c r="F3825" s="1">
        <v>1</v>
      </c>
      <c r="G3825" s="1">
        <v>1</v>
      </c>
      <c r="H3825" s="6">
        <v>1</v>
      </c>
      <c r="I3825">
        <v>0</v>
      </c>
      <c r="J3825" s="1">
        <v>46</v>
      </c>
      <c r="K3825" s="1">
        <v>0</v>
      </c>
      <c r="L3825" s="1">
        <v>798</v>
      </c>
      <c r="M3825" s="6">
        <v>0.42</v>
      </c>
      <c r="N3825" s="4">
        <v>3240</v>
      </c>
      <c r="O3825" s="4">
        <v>270</v>
      </c>
      <c r="P3825" s="4">
        <v>400</v>
      </c>
      <c r="Q3825" s="3">
        <v>0.28999999999999998</v>
      </c>
      <c r="R3825" s="1">
        <v>12</v>
      </c>
      <c r="S3825" s="1">
        <v>400</v>
      </c>
      <c r="T3825" s="1">
        <v>19</v>
      </c>
      <c r="U3825" s="1">
        <v>0</v>
      </c>
      <c r="V3825" s="1">
        <v>11</v>
      </c>
      <c r="W3825" s="1">
        <v>1</v>
      </c>
      <c r="X3825" s="1">
        <v>0</v>
      </c>
      <c r="Y3825" s="1">
        <v>1</v>
      </c>
      <c r="Z3825" s="1">
        <v>3</v>
      </c>
      <c r="AA3825" s="1">
        <v>0</v>
      </c>
      <c r="AB3825" s="1">
        <v>0</v>
      </c>
      <c r="AC3825" s="1">
        <v>744</v>
      </c>
      <c r="AD3825" s="1">
        <v>0</v>
      </c>
      <c r="AE3825" s="1">
        <v>0</v>
      </c>
      <c r="AF3825" s="1">
        <v>0</v>
      </c>
      <c r="AG3825" s="1">
        <v>97</v>
      </c>
      <c r="AH3825" s="1">
        <v>800</v>
      </c>
      <c r="AI3825" s="1">
        <v>1641</v>
      </c>
      <c r="AJ3825" s="1" t="s">
        <v>15019</v>
      </c>
      <c r="AK3825" s="1" t="s">
        <v>15020</v>
      </c>
      <c r="AL3825" s="1" t="s">
        <v>15021</v>
      </c>
      <c r="AM3825" s="1" t="s">
        <v>12</v>
      </c>
      <c r="AN3825" s="1" t="s">
        <v>23097</v>
      </c>
      <c r="AO3825" s="1" t="s">
        <v>364</v>
      </c>
      <c r="AP3825" s="1" t="s">
        <v>86</v>
      </c>
      <c r="AQ3825" s="1" t="s">
        <v>25</v>
      </c>
      <c r="AR3825" s="1" t="s">
        <v>19</v>
      </c>
      <c r="AS3825" s="1" t="s">
        <v>23090</v>
      </c>
      <c r="AT3825" s="1" t="s">
        <v>26</v>
      </c>
    </row>
    <row r="3826" spans="1:46" x14ac:dyDescent="0.25">
      <c r="A3826" s="1" t="s">
        <v>19427</v>
      </c>
      <c r="B3826" s="2" t="s">
        <v>23101</v>
      </c>
      <c r="C3826" s="2" t="s">
        <v>23107</v>
      </c>
      <c r="D3826" s="1">
        <v>0</v>
      </c>
      <c r="E3826" s="1">
        <v>1</v>
      </c>
      <c r="F3826" s="1">
        <v>1</v>
      </c>
      <c r="G3826" s="1">
        <v>2</v>
      </c>
      <c r="H3826" s="6">
        <v>0.5</v>
      </c>
      <c r="I3826">
        <v>0</v>
      </c>
      <c r="J3826" s="1">
        <v>31</v>
      </c>
      <c r="K3826" s="1">
        <v>1</v>
      </c>
      <c r="L3826" s="1">
        <v>730</v>
      </c>
      <c r="M3826" s="6">
        <v>0.51</v>
      </c>
      <c r="N3826" s="4">
        <v>2400</v>
      </c>
      <c r="O3826" s="4">
        <v>180</v>
      </c>
      <c r="P3826" s="4">
        <v>650</v>
      </c>
      <c r="Q3826" s="3">
        <v>0.25</v>
      </c>
      <c r="R3826" s="1">
        <v>24</v>
      </c>
      <c r="S3826" s="1">
        <v>650</v>
      </c>
      <c r="T3826" s="1">
        <v>49</v>
      </c>
      <c r="U3826" s="1">
        <v>1</v>
      </c>
      <c r="V3826" s="1">
        <v>11</v>
      </c>
      <c r="W3826" s="1">
        <v>0</v>
      </c>
      <c r="X3826" s="1">
        <v>0</v>
      </c>
      <c r="Y3826" s="1">
        <v>0</v>
      </c>
      <c r="Z3826" s="1">
        <v>2</v>
      </c>
      <c r="AA3826" s="1">
        <v>1</v>
      </c>
      <c r="AB3826" s="1">
        <v>1</v>
      </c>
      <c r="AC3826" s="1">
        <v>155</v>
      </c>
      <c r="AD3826" s="1">
        <v>480</v>
      </c>
      <c r="AE3826" s="1">
        <v>0</v>
      </c>
      <c r="AF3826" s="1">
        <v>0</v>
      </c>
      <c r="AG3826" s="1">
        <v>0</v>
      </c>
      <c r="AH3826" s="1">
        <v>600</v>
      </c>
      <c r="AI3826" s="1">
        <v>1235</v>
      </c>
      <c r="AJ3826" s="1" t="s">
        <v>3760</v>
      </c>
      <c r="AK3826" s="1" t="s">
        <v>7160</v>
      </c>
      <c r="AL3826" s="1" t="s">
        <v>7161</v>
      </c>
      <c r="AM3826" s="1" t="s">
        <v>12</v>
      </c>
      <c r="AN3826" s="1" t="s">
        <v>23098</v>
      </c>
      <c r="AO3826" s="1" t="s">
        <v>86</v>
      </c>
      <c r="AP3826" s="1" t="s">
        <v>57</v>
      </c>
      <c r="AQ3826" s="1" t="s">
        <v>25</v>
      </c>
      <c r="AR3826" s="1" t="s">
        <v>30</v>
      </c>
      <c r="AS3826" s="1" t="s">
        <v>23091</v>
      </c>
      <c r="AT3826" s="1" t="s">
        <v>101</v>
      </c>
    </row>
    <row r="3827" spans="1:46" x14ac:dyDescent="0.25">
      <c r="A3827" s="1" t="s">
        <v>19499</v>
      </c>
      <c r="B3827" s="2" t="s">
        <v>23101</v>
      </c>
      <c r="C3827" s="2" t="s">
        <v>23107</v>
      </c>
      <c r="D3827" s="1">
        <v>0</v>
      </c>
      <c r="E3827" s="1">
        <v>0</v>
      </c>
      <c r="F3827" s="1">
        <v>3</v>
      </c>
      <c r="G3827" s="1">
        <v>3</v>
      </c>
      <c r="H3827" s="6">
        <v>1</v>
      </c>
      <c r="I3827">
        <v>0</v>
      </c>
      <c r="J3827" s="1">
        <v>41</v>
      </c>
      <c r="K3827" s="1">
        <v>1</v>
      </c>
      <c r="L3827" s="1">
        <v>669</v>
      </c>
      <c r="M3827" s="6">
        <v>0.21</v>
      </c>
      <c r="N3827" s="4">
        <v>3600</v>
      </c>
      <c r="O3827" s="4">
        <v>300</v>
      </c>
      <c r="P3827" s="4">
        <v>300</v>
      </c>
      <c r="Q3827" s="3">
        <v>0.35</v>
      </c>
      <c r="R3827" s="1">
        <v>12</v>
      </c>
      <c r="S3827" s="1">
        <v>300</v>
      </c>
      <c r="T3827" s="1">
        <v>28</v>
      </c>
      <c r="U3827" s="1">
        <v>1</v>
      </c>
      <c r="V3827" s="1">
        <v>11</v>
      </c>
      <c r="W3827" s="1">
        <v>1</v>
      </c>
      <c r="X3827" s="1">
        <v>1</v>
      </c>
      <c r="Y3827" s="1">
        <v>0</v>
      </c>
      <c r="Z3827" s="1">
        <v>2</v>
      </c>
      <c r="AA3827" s="1">
        <v>1</v>
      </c>
      <c r="AB3827" s="1">
        <v>1</v>
      </c>
      <c r="AC3827" s="1">
        <v>400</v>
      </c>
      <c r="AD3827" s="1">
        <v>0</v>
      </c>
      <c r="AE3827" s="1">
        <v>0</v>
      </c>
      <c r="AF3827" s="1">
        <v>60</v>
      </c>
      <c r="AG3827" s="1">
        <v>0</v>
      </c>
      <c r="AH3827" s="1">
        <v>300</v>
      </c>
      <c r="AI3827" s="1">
        <v>760</v>
      </c>
      <c r="AJ3827" s="1" t="s">
        <v>7368</v>
      </c>
      <c r="AK3827" s="1" t="s">
        <v>7369</v>
      </c>
      <c r="AL3827" s="1" t="s">
        <v>7370</v>
      </c>
      <c r="AM3827" s="1" t="s">
        <v>12</v>
      </c>
      <c r="AN3827" s="1" t="s">
        <v>23098</v>
      </c>
      <c r="AO3827" s="1" t="s">
        <v>86</v>
      </c>
      <c r="AP3827" s="1" t="s">
        <v>86</v>
      </c>
      <c r="AQ3827" s="1" t="s">
        <v>14</v>
      </c>
      <c r="AR3827" s="1" t="s">
        <v>30</v>
      </c>
      <c r="AS3827" s="1" t="s">
        <v>23091</v>
      </c>
      <c r="AT3827" s="1" t="s">
        <v>101</v>
      </c>
    </row>
    <row r="3828" spans="1:46" x14ac:dyDescent="0.25">
      <c r="A3828" s="1" t="s">
        <v>19498</v>
      </c>
      <c r="B3828" s="2" t="s">
        <v>23101</v>
      </c>
      <c r="C3828" s="2" t="s">
        <v>23107</v>
      </c>
      <c r="D3828" s="1">
        <v>0</v>
      </c>
      <c r="E3828" s="1">
        <v>0</v>
      </c>
      <c r="F3828" s="1">
        <v>1</v>
      </c>
      <c r="G3828" s="1">
        <v>1</v>
      </c>
      <c r="H3828" s="6">
        <v>1</v>
      </c>
      <c r="I3828">
        <v>0</v>
      </c>
      <c r="J3828" s="1">
        <v>37</v>
      </c>
      <c r="K3828" s="1">
        <v>1</v>
      </c>
      <c r="L3828" s="1">
        <v>770</v>
      </c>
      <c r="M3828" s="6">
        <v>0.18</v>
      </c>
      <c r="N3828" s="4">
        <v>2400</v>
      </c>
      <c r="O3828" s="4">
        <v>200</v>
      </c>
      <c r="P3828" s="4">
        <v>200</v>
      </c>
      <c r="Q3828" s="3">
        <v>0.28000000000000003</v>
      </c>
      <c r="R3828" s="1">
        <v>6</v>
      </c>
      <c r="S3828" s="1">
        <v>200</v>
      </c>
      <c r="T3828" s="1">
        <v>24</v>
      </c>
      <c r="U3828" s="1">
        <v>1</v>
      </c>
      <c r="V3828" s="1">
        <v>11</v>
      </c>
      <c r="W3828" s="1">
        <v>1</v>
      </c>
      <c r="X3828" s="1">
        <v>0</v>
      </c>
      <c r="Y3828" s="1">
        <v>1</v>
      </c>
      <c r="Z3828" s="1">
        <v>0</v>
      </c>
      <c r="AA3828" s="1">
        <v>1</v>
      </c>
      <c r="AB3828" s="1">
        <v>0</v>
      </c>
      <c r="AC3828" s="1">
        <v>0</v>
      </c>
      <c r="AD3828" s="1">
        <v>0</v>
      </c>
      <c r="AE3828" s="1">
        <v>0</v>
      </c>
      <c r="AF3828" s="1">
        <v>0</v>
      </c>
      <c r="AG3828" s="1">
        <v>0</v>
      </c>
      <c r="AH3828" s="1">
        <v>0</v>
      </c>
      <c r="AI3828" s="1">
        <v>0</v>
      </c>
      <c r="AJ3828" s="1" t="s">
        <v>7365</v>
      </c>
      <c r="AK3828" s="1" t="s">
        <v>7366</v>
      </c>
      <c r="AL3828" s="1" t="s">
        <v>7367</v>
      </c>
      <c r="AM3828" s="1" t="s">
        <v>12</v>
      </c>
      <c r="AN3828" s="1" t="s">
        <v>23098</v>
      </c>
      <c r="AO3828" s="1" t="s">
        <v>86</v>
      </c>
      <c r="AP3828" s="1" t="s">
        <v>86</v>
      </c>
      <c r="AQ3828" s="1" t="s">
        <v>25</v>
      </c>
      <c r="AR3828" s="1" t="s">
        <v>19</v>
      </c>
      <c r="AS3828" s="1" t="s">
        <v>23091</v>
      </c>
      <c r="AT3828" s="1" t="s">
        <v>26</v>
      </c>
    </row>
    <row r="3829" spans="1:46" x14ac:dyDescent="0.25">
      <c r="A3829" s="1" t="s">
        <v>22893</v>
      </c>
      <c r="B3829" s="2" t="s">
        <v>23101</v>
      </c>
      <c r="C3829" s="2" t="s">
        <v>23107</v>
      </c>
      <c r="D3829" s="1">
        <v>0</v>
      </c>
      <c r="E3829" s="1">
        <v>0</v>
      </c>
      <c r="F3829" s="1">
        <v>3</v>
      </c>
      <c r="G3829" s="1">
        <v>3</v>
      </c>
      <c r="H3829" s="6">
        <v>1</v>
      </c>
      <c r="I3829">
        <v>0</v>
      </c>
      <c r="J3829" s="1">
        <v>29</v>
      </c>
      <c r="K3829" s="1">
        <v>0</v>
      </c>
      <c r="L3829" s="1">
        <v>704</v>
      </c>
      <c r="M3829" s="6">
        <v>0.33</v>
      </c>
      <c r="N3829" s="4">
        <v>2950</v>
      </c>
      <c r="O3829" s="4">
        <v>175</v>
      </c>
      <c r="P3829" s="4">
        <v>200</v>
      </c>
      <c r="Q3829" s="3">
        <v>0.35</v>
      </c>
      <c r="R3829" s="1">
        <v>24</v>
      </c>
      <c r="S3829" s="1">
        <v>200</v>
      </c>
      <c r="T3829" s="1">
        <v>25</v>
      </c>
      <c r="U3829" s="1">
        <v>1</v>
      </c>
      <c r="V3829" s="1">
        <v>11</v>
      </c>
      <c r="W3829" s="1">
        <v>0</v>
      </c>
      <c r="X3829" s="1">
        <v>0</v>
      </c>
      <c r="Y3829" s="1">
        <v>1</v>
      </c>
      <c r="Z3829" s="1">
        <v>4</v>
      </c>
      <c r="AA3829" s="1">
        <v>0</v>
      </c>
      <c r="AB3829" s="1">
        <v>0</v>
      </c>
      <c r="AC3829" s="1">
        <v>0</v>
      </c>
      <c r="AD3829" s="1">
        <v>365</v>
      </c>
      <c r="AE3829" s="1">
        <v>0</v>
      </c>
      <c r="AF3829" s="1">
        <v>0</v>
      </c>
      <c r="AG3829" s="1">
        <v>280</v>
      </c>
      <c r="AH3829" s="1">
        <v>420</v>
      </c>
      <c r="AI3829" s="1">
        <v>1065</v>
      </c>
      <c r="AJ3829" s="1" t="s">
        <v>280</v>
      </c>
      <c r="AK3829" s="1" t="s">
        <v>16530</v>
      </c>
      <c r="AL3829" s="1" t="s">
        <v>16531</v>
      </c>
      <c r="AM3829" s="1" t="s">
        <v>12</v>
      </c>
      <c r="AN3829" s="1" t="s">
        <v>23097</v>
      </c>
      <c r="AO3829" s="1" t="s">
        <v>86</v>
      </c>
      <c r="AP3829" s="1" t="s">
        <v>57</v>
      </c>
      <c r="AQ3829" s="1" t="s">
        <v>25</v>
      </c>
      <c r="AR3829" s="1" t="s">
        <v>19</v>
      </c>
      <c r="AS3829" s="1" t="s">
        <v>23090</v>
      </c>
      <c r="AT3829" s="1" t="s">
        <v>26</v>
      </c>
    </row>
    <row r="3830" spans="1:46" x14ac:dyDescent="0.25">
      <c r="A3830" s="1" t="s">
        <v>17568</v>
      </c>
      <c r="B3830" s="2" t="s">
        <v>23101</v>
      </c>
      <c r="C3830" s="2" t="s">
        <v>23107</v>
      </c>
      <c r="D3830" s="1">
        <v>0</v>
      </c>
      <c r="E3830" s="1">
        <v>0</v>
      </c>
      <c r="F3830" s="1">
        <v>2</v>
      </c>
      <c r="G3830" s="1">
        <v>2</v>
      </c>
      <c r="H3830" s="6">
        <v>1</v>
      </c>
      <c r="I3830">
        <v>1</v>
      </c>
      <c r="J3830" s="1">
        <v>39</v>
      </c>
      <c r="K3830" s="1">
        <v>0</v>
      </c>
      <c r="L3830" s="1">
        <v>707</v>
      </c>
      <c r="M3830" s="6">
        <v>0.14000000000000001</v>
      </c>
      <c r="N3830" s="4">
        <v>2000</v>
      </c>
      <c r="O3830" s="4">
        <v>150</v>
      </c>
      <c r="P3830" s="4">
        <v>300</v>
      </c>
      <c r="Q3830" s="3">
        <v>0.3</v>
      </c>
      <c r="R3830" s="1">
        <v>24</v>
      </c>
      <c r="S3830" s="1">
        <v>300</v>
      </c>
      <c r="T3830" s="1">
        <v>26</v>
      </c>
      <c r="U3830" s="1">
        <v>1</v>
      </c>
      <c r="V3830" s="1">
        <v>11</v>
      </c>
      <c r="W3830" s="1">
        <v>0</v>
      </c>
      <c r="X3830" s="1">
        <v>1</v>
      </c>
      <c r="Y3830" s="1">
        <v>0</v>
      </c>
      <c r="Z3830" s="1">
        <v>4</v>
      </c>
      <c r="AA3830" s="1">
        <v>1</v>
      </c>
      <c r="AB3830" s="1">
        <v>1</v>
      </c>
      <c r="AC3830" s="1">
        <v>0</v>
      </c>
      <c r="AD3830" s="1">
        <v>0</v>
      </c>
      <c r="AE3830" s="1">
        <v>140</v>
      </c>
      <c r="AF3830" s="1">
        <v>0</v>
      </c>
      <c r="AG3830" s="1">
        <v>0</v>
      </c>
      <c r="AH3830" s="1">
        <v>0</v>
      </c>
      <c r="AI3830" s="1">
        <v>140</v>
      </c>
      <c r="AJ3830" s="1" t="s">
        <v>1780</v>
      </c>
      <c r="AK3830" s="1" t="s">
        <v>1781</v>
      </c>
      <c r="AL3830" s="1" t="s">
        <v>1782</v>
      </c>
      <c r="AM3830" s="1" t="s">
        <v>16</v>
      </c>
      <c r="AN3830" s="1" t="s">
        <v>23097</v>
      </c>
      <c r="AO3830" s="1" t="s">
        <v>86</v>
      </c>
      <c r="AP3830" s="1" t="s">
        <v>57</v>
      </c>
      <c r="AQ3830" s="1" t="s">
        <v>14</v>
      </c>
      <c r="AR3830" s="1" t="s">
        <v>30</v>
      </c>
      <c r="AS3830" s="1" t="s">
        <v>23091</v>
      </c>
      <c r="AT3830" s="1" t="s">
        <v>101</v>
      </c>
    </row>
    <row r="3831" spans="1:46" x14ac:dyDescent="0.25">
      <c r="A3831" s="1" t="s">
        <v>18249</v>
      </c>
      <c r="B3831" s="2" t="s">
        <v>23101</v>
      </c>
      <c r="C3831" s="2" t="s">
        <v>23107</v>
      </c>
      <c r="D3831" s="1">
        <v>0</v>
      </c>
      <c r="E3831" s="1">
        <v>0</v>
      </c>
      <c r="F3831" s="1">
        <v>1</v>
      </c>
      <c r="G3831" s="1">
        <v>1</v>
      </c>
      <c r="H3831" s="6">
        <v>1</v>
      </c>
      <c r="I3831">
        <v>0</v>
      </c>
      <c r="J3831" s="1">
        <v>32</v>
      </c>
      <c r="K3831" s="1">
        <v>1</v>
      </c>
      <c r="L3831" s="1">
        <v>470</v>
      </c>
      <c r="M3831" s="6">
        <v>0.65</v>
      </c>
      <c r="N3831" s="4">
        <v>3000</v>
      </c>
      <c r="O3831" s="4">
        <v>250</v>
      </c>
      <c r="P3831" s="4">
        <v>150</v>
      </c>
      <c r="Q3831" s="3">
        <v>0.35</v>
      </c>
      <c r="R3831" s="1">
        <v>24</v>
      </c>
      <c r="S3831" s="1">
        <v>180</v>
      </c>
      <c r="T3831" s="1">
        <v>16</v>
      </c>
      <c r="U3831" s="1">
        <v>1</v>
      </c>
      <c r="V3831" s="1">
        <v>11</v>
      </c>
      <c r="W3831" s="1">
        <v>0</v>
      </c>
      <c r="X3831" s="1">
        <v>0</v>
      </c>
      <c r="Y3831" s="1">
        <v>1</v>
      </c>
      <c r="Z3831" s="1">
        <v>0</v>
      </c>
      <c r="AA3831" s="1">
        <v>1</v>
      </c>
      <c r="AB3831" s="1">
        <v>0</v>
      </c>
      <c r="AC3831" s="1">
        <v>2320</v>
      </c>
      <c r="AD3831" s="1">
        <v>0</v>
      </c>
      <c r="AE3831" s="1">
        <v>50</v>
      </c>
      <c r="AF3831" s="1">
        <v>1400</v>
      </c>
      <c r="AG3831" s="1">
        <v>18</v>
      </c>
      <c r="AH3831" s="1">
        <v>0</v>
      </c>
      <c r="AI3831" s="1">
        <v>3788</v>
      </c>
      <c r="AJ3831" s="1" t="s">
        <v>3821</v>
      </c>
      <c r="AK3831" s="1" t="s">
        <v>3822</v>
      </c>
      <c r="AL3831" s="1" t="s">
        <v>3823</v>
      </c>
      <c r="AM3831" s="1" t="s">
        <v>12</v>
      </c>
      <c r="AN3831" s="1" t="s">
        <v>23098</v>
      </c>
      <c r="AO3831" s="1" t="s">
        <v>86</v>
      </c>
      <c r="AP3831" s="1" t="s">
        <v>57</v>
      </c>
      <c r="AQ3831" s="1" t="s">
        <v>25</v>
      </c>
      <c r="AR3831" s="1" t="s">
        <v>19</v>
      </c>
      <c r="AS3831" s="1" t="s">
        <v>23091</v>
      </c>
      <c r="AT3831" s="1" t="s">
        <v>26</v>
      </c>
    </row>
    <row r="3832" spans="1:46" x14ac:dyDescent="0.25">
      <c r="A3832" s="1" t="s">
        <v>17453</v>
      </c>
      <c r="B3832" s="2" t="s">
        <v>23101</v>
      </c>
      <c r="C3832" s="2" t="s">
        <v>23107</v>
      </c>
      <c r="D3832" s="1">
        <v>2</v>
      </c>
      <c r="E3832" s="1">
        <v>0</v>
      </c>
      <c r="F3832" s="1">
        <v>4</v>
      </c>
      <c r="G3832" s="1">
        <v>6</v>
      </c>
      <c r="H3832" s="6">
        <v>0.66666666666666663</v>
      </c>
      <c r="I3832">
        <v>1</v>
      </c>
      <c r="J3832" s="1">
        <v>37</v>
      </c>
      <c r="K3832" s="1">
        <v>0</v>
      </c>
      <c r="L3832" s="1">
        <v>663</v>
      </c>
      <c r="M3832" s="6">
        <v>0.22</v>
      </c>
      <c r="N3832" s="4">
        <v>7500</v>
      </c>
      <c r="O3832" s="4">
        <v>600</v>
      </c>
      <c r="P3832" s="4">
        <v>1000</v>
      </c>
      <c r="Q3832" s="3">
        <v>0.26</v>
      </c>
      <c r="R3832" s="1">
        <v>24</v>
      </c>
      <c r="S3832" s="1">
        <v>1000</v>
      </c>
      <c r="T3832" s="1">
        <v>75</v>
      </c>
      <c r="U3832" s="1">
        <v>1</v>
      </c>
      <c r="V3832" s="1">
        <v>11</v>
      </c>
      <c r="W3832" s="1">
        <v>1</v>
      </c>
      <c r="X3832" s="1">
        <v>1</v>
      </c>
      <c r="Y3832" s="1">
        <v>1</v>
      </c>
      <c r="Z3832" s="1">
        <v>2</v>
      </c>
      <c r="AA3832" s="1">
        <v>0</v>
      </c>
      <c r="AB3832" s="1">
        <v>1</v>
      </c>
      <c r="AC3832" s="1">
        <v>0</v>
      </c>
      <c r="AD3832" s="1">
        <v>183</v>
      </c>
      <c r="AE3832" s="1">
        <v>0</v>
      </c>
      <c r="AF3832" s="1">
        <v>1237</v>
      </c>
      <c r="AG3832" s="1">
        <v>252</v>
      </c>
      <c r="AH3832" s="1">
        <v>0</v>
      </c>
      <c r="AI3832" s="1">
        <v>1672</v>
      </c>
      <c r="AJ3832" s="1" t="s">
        <v>1418</v>
      </c>
      <c r="AK3832" s="1" t="s">
        <v>1419</v>
      </c>
      <c r="AL3832" s="1" t="s">
        <v>1420</v>
      </c>
      <c r="AM3832" s="1" t="s">
        <v>16</v>
      </c>
      <c r="AN3832" s="1" t="s">
        <v>23097</v>
      </c>
      <c r="AO3832" s="1" t="s">
        <v>86</v>
      </c>
      <c r="AP3832" s="1" t="s">
        <v>86</v>
      </c>
      <c r="AQ3832" s="1" t="s">
        <v>14</v>
      </c>
      <c r="AR3832" s="1" t="s">
        <v>19</v>
      </c>
      <c r="AS3832" s="1" t="s">
        <v>23090</v>
      </c>
      <c r="AT3832" s="1" t="s">
        <v>101</v>
      </c>
    </row>
    <row r="3833" spans="1:46" x14ac:dyDescent="0.25">
      <c r="A3833" s="1" t="s">
        <v>18263</v>
      </c>
      <c r="B3833" s="2" t="s">
        <v>23101</v>
      </c>
      <c r="C3833" s="2" t="s">
        <v>23107</v>
      </c>
      <c r="D3833" s="1">
        <v>0</v>
      </c>
      <c r="E3833" s="1">
        <v>0</v>
      </c>
      <c r="F3833" s="1">
        <v>1</v>
      </c>
      <c r="G3833" s="1">
        <v>1</v>
      </c>
      <c r="H3833" s="6">
        <v>1</v>
      </c>
      <c r="I3833">
        <v>0</v>
      </c>
      <c r="J3833" s="1">
        <v>41</v>
      </c>
      <c r="K3833" s="1">
        <v>0</v>
      </c>
      <c r="L3833" s="1">
        <v>792</v>
      </c>
      <c r="M3833" s="6">
        <v>0.19</v>
      </c>
      <c r="N3833" s="4">
        <v>1440</v>
      </c>
      <c r="O3833" s="4">
        <v>120</v>
      </c>
      <c r="P3833" s="4">
        <v>200</v>
      </c>
      <c r="Q3833" s="3">
        <v>0.3</v>
      </c>
      <c r="R3833" s="1">
        <v>24</v>
      </c>
      <c r="S3833" s="1">
        <v>200</v>
      </c>
      <c r="T3833" s="1">
        <v>27</v>
      </c>
      <c r="U3833" s="1">
        <v>1</v>
      </c>
      <c r="V3833" s="1">
        <v>11</v>
      </c>
      <c r="W3833" s="1">
        <v>0</v>
      </c>
      <c r="X3833" s="1">
        <v>1</v>
      </c>
      <c r="Y3833" s="1">
        <v>1</v>
      </c>
      <c r="Z3833" s="1">
        <v>3</v>
      </c>
      <c r="AA3833" s="1">
        <v>0</v>
      </c>
      <c r="AB3833" s="1">
        <v>0</v>
      </c>
      <c r="AC3833" s="1">
        <v>0</v>
      </c>
      <c r="AD3833" s="1">
        <v>0</v>
      </c>
      <c r="AE3833" s="1">
        <v>0</v>
      </c>
      <c r="AF3833" s="1">
        <v>0</v>
      </c>
      <c r="AG3833" s="1">
        <v>0</v>
      </c>
      <c r="AH3833" s="1">
        <v>200</v>
      </c>
      <c r="AI3833" s="1">
        <v>200</v>
      </c>
      <c r="AJ3833" s="1" t="s">
        <v>3861</v>
      </c>
      <c r="AK3833" s="1" t="s">
        <v>3862</v>
      </c>
      <c r="AL3833" s="1" t="s">
        <v>3863</v>
      </c>
      <c r="AM3833" s="1" t="s">
        <v>12</v>
      </c>
      <c r="AN3833" s="1" t="s">
        <v>23097</v>
      </c>
      <c r="AO3833" s="1" t="s">
        <v>86</v>
      </c>
      <c r="AP3833" s="1" t="s">
        <v>57</v>
      </c>
      <c r="AQ3833" s="1" t="s">
        <v>14</v>
      </c>
      <c r="AR3833" s="1" t="s">
        <v>19</v>
      </c>
      <c r="AS3833" s="1" t="s">
        <v>23090</v>
      </c>
      <c r="AT3833" s="1" t="s">
        <v>26</v>
      </c>
    </row>
    <row r="3834" spans="1:46" x14ac:dyDescent="0.25">
      <c r="A3834" s="1" t="s">
        <v>22843</v>
      </c>
      <c r="B3834" s="2" t="s">
        <v>23101</v>
      </c>
      <c r="C3834" s="2" t="s">
        <v>23108</v>
      </c>
      <c r="D3834" s="1">
        <v>2</v>
      </c>
      <c r="E3834" s="1">
        <v>0</v>
      </c>
      <c r="F3834" s="1">
        <v>1</v>
      </c>
      <c r="G3834" s="1">
        <v>3</v>
      </c>
      <c r="H3834" s="6">
        <v>0.33333333333333331</v>
      </c>
      <c r="I3834">
        <v>0</v>
      </c>
      <c r="J3834" s="1">
        <v>34</v>
      </c>
      <c r="K3834" s="1">
        <v>1</v>
      </c>
      <c r="L3834" s="1">
        <v>745</v>
      </c>
      <c r="M3834" s="6">
        <v>0.18</v>
      </c>
      <c r="N3834" s="4">
        <v>4800</v>
      </c>
      <c r="O3834" s="4">
        <v>400</v>
      </c>
      <c r="P3834" s="4">
        <v>1000</v>
      </c>
      <c r="Q3834" s="3">
        <v>0.28000000000000003</v>
      </c>
      <c r="R3834" s="1">
        <v>24</v>
      </c>
      <c r="S3834" s="1">
        <v>1000</v>
      </c>
      <c r="T3834" s="1">
        <v>86</v>
      </c>
      <c r="U3834" s="1">
        <v>1</v>
      </c>
      <c r="V3834" s="1">
        <v>11</v>
      </c>
      <c r="W3834" s="1">
        <v>1</v>
      </c>
      <c r="X3834" s="1">
        <v>0</v>
      </c>
      <c r="Y3834" s="1">
        <v>0</v>
      </c>
      <c r="Z3834" s="1">
        <v>1</v>
      </c>
      <c r="AA3834" s="1">
        <v>1</v>
      </c>
      <c r="AB3834" s="1">
        <v>0</v>
      </c>
      <c r="AC3834" s="1">
        <v>0</v>
      </c>
      <c r="AD3834" s="1">
        <v>0</v>
      </c>
      <c r="AE3834" s="1">
        <v>0</v>
      </c>
      <c r="AF3834" s="1">
        <v>375</v>
      </c>
      <c r="AG3834" s="1">
        <v>0</v>
      </c>
      <c r="AH3834" s="1">
        <v>0</v>
      </c>
      <c r="AI3834" s="1">
        <v>375</v>
      </c>
      <c r="AJ3834" s="1" t="s">
        <v>1654</v>
      </c>
      <c r="AK3834" s="1" t="s">
        <v>16394</v>
      </c>
      <c r="AL3834" s="1" t="s">
        <v>16395</v>
      </c>
      <c r="AM3834" s="1" t="s">
        <v>12</v>
      </c>
      <c r="AN3834" s="1" t="s">
        <v>23098</v>
      </c>
      <c r="AO3834" s="1" t="s">
        <v>86</v>
      </c>
      <c r="AP3834" s="1" t="s">
        <v>86</v>
      </c>
      <c r="AQ3834" s="1" t="s">
        <v>25</v>
      </c>
      <c r="AR3834" s="1" t="s">
        <v>30</v>
      </c>
      <c r="AS3834" s="1" t="s">
        <v>23091</v>
      </c>
      <c r="AT3834" s="1" t="s">
        <v>26</v>
      </c>
    </row>
    <row r="3835" spans="1:46" x14ac:dyDescent="0.25">
      <c r="A3835" s="1" t="s">
        <v>18196</v>
      </c>
      <c r="B3835" s="2" t="s">
        <v>23101</v>
      </c>
      <c r="C3835" s="2" t="s">
        <v>23108</v>
      </c>
      <c r="D3835" s="1">
        <v>0</v>
      </c>
      <c r="E3835" s="1">
        <v>0</v>
      </c>
      <c r="F3835" s="1">
        <v>1</v>
      </c>
      <c r="G3835" s="1">
        <v>1</v>
      </c>
      <c r="H3835" s="6">
        <v>1</v>
      </c>
      <c r="I3835">
        <v>0</v>
      </c>
      <c r="J3835" s="1">
        <v>38</v>
      </c>
      <c r="K3835" s="1">
        <v>1</v>
      </c>
      <c r="L3835" s="1">
        <v>664</v>
      </c>
      <c r="M3835" s="6">
        <v>0.14000000000000001</v>
      </c>
      <c r="N3835" s="4">
        <v>5000</v>
      </c>
      <c r="O3835" s="4">
        <v>300</v>
      </c>
      <c r="P3835" s="4">
        <v>200</v>
      </c>
      <c r="Q3835" s="3">
        <v>0.23</v>
      </c>
      <c r="R3835" s="1">
        <v>24</v>
      </c>
      <c r="S3835" s="1">
        <v>200</v>
      </c>
      <c r="T3835" s="1">
        <v>26</v>
      </c>
      <c r="U3835" s="1">
        <v>1</v>
      </c>
      <c r="V3835" s="1">
        <v>11</v>
      </c>
      <c r="W3835" s="1">
        <v>1</v>
      </c>
      <c r="X3835" s="1">
        <v>1</v>
      </c>
      <c r="Y3835" s="1">
        <v>1</v>
      </c>
      <c r="Z3835" s="1">
        <v>2</v>
      </c>
      <c r="AA3835" s="1">
        <v>0</v>
      </c>
      <c r="AB3835" s="1">
        <v>0</v>
      </c>
      <c r="AC3835" s="1">
        <v>0</v>
      </c>
      <c r="AD3835" s="1">
        <v>0</v>
      </c>
      <c r="AE3835" s="1">
        <v>0</v>
      </c>
      <c r="AF3835" s="1">
        <v>256</v>
      </c>
      <c r="AG3835" s="1">
        <v>131</v>
      </c>
      <c r="AH3835" s="1">
        <v>283</v>
      </c>
      <c r="AI3835" s="1">
        <v>670</v>
      </c>
      <c r="AJ3835" s="1" t="s">
        <v>3648</v>
      </c>
      <c r="AK3835" s="1" t="s">
        <v>3649</v>
      </c>
      <c r="AL3835" s="1" t="s">
        <v>3650</v>
      </c>
      <c r="AM3835" s="1" t="s">
        <v>12</v>
      </c>
      <c r="AN3835" s="1" t="s">
        <v>23098</v>
      </c>
      <c r="AO3835" s="1" t="s">
        <v>86</v>
      </c>
      <c r="AP3835" s="1" t="s">
        <v>86</v>
      </c>
      <c r="AQ3835" s="1" t="s">
        <v>14</v>
      </c>
      <c r="AR3835" s="1" t="s">
        <v>19</v>
      </c>
      <c r="AS3835" s="1" t="s">
        <v>23090</v>
      </c>
      <c r="AT3835" s="1" t="s">
        <v>26</v>
      </c>
    </row>
    <row r="3836" spans="1:46" x14ac:dyDescent="0.25">
      <c r="A3836" s="1" t="s">
        <v>17586</v>
      </c>
      <c r="B3836" s="2" t="s">
        <v>23101</v>
      </c>
      <c r="C3836" s="2" t="s">
        <v>23108</v>
      </c>
      <c r="D3836" s="1">
        <v>0</v>
      </c>
      <c r="E3836" s="1">
        <v>1</v>
      </c>
      <c r="F3836" s="1">
        <v>1</v>
      </c>
      <c r="G3836" s="1">
        <v>2</v>
      </c>
      <c r="H3836" s="6">
        <v>0.5</v>
      </c>
      <c r="I3836">
        <v>0</v>
      </c>
      <c r="J3836" s="1">
        <v>31</v>
      </c>
      <c r="K3836" s="1">
        <v>1</v>
      </c>
      <c r="L3836" s="1">
        <v>822</v>
      </c>
      <c r="M3836" s="6">
        <v>0.47</v>
      </c>
      <c r="N3836" s="4">
        <v>1320</v>
      </c>
      <c r="O3836" s="4">
        <v>110</v>
      </c>
      <c r="P3836" s="4">
        <v>400</v>
      </c>
      <c r="Q3836" s="3">
        <v>0.3</v>
      </c>
      <c r="R3836" s="1">
        <v>24</v>
      </c>
      <c r="S3836" s="1">
        <v>400</v>
      </c>
      <c r="T3836" s="1">
        <v>46</v>
      </c>
      <c r="U3836" s="1">
        <v>1</v>
      </c>
      <c r="V3836" s="1">
        <v>11</v>
      </c>
      <c r="W3836" s="1">
        <v>1</v>
      </c>
      <c r="X3836" s="1">
        <v>0</v>
      </c>
      <c r="Y3836" s="1">
        <v>1</v>
      </c>
      <c r="Z3836" s="1">
        <v>2</v>
      </c>
      <c r="AA3836" s="1">
        <v>0</v>
      </c>
      <c r="AB3836" s="1">
        <v>0</v>
      </c>
      <c r="AC3836" s="1">
        <v>0</v>
      </c>
      <c r="AD3836" s="1">
        <v>0</v>
      </c>
      <c r="AE3836" s="1">
        <v>0</v>
      </c>
      <c r="AF3836" s="1">
        <v>0</v>
      </c>
      <c r="AG3836" s="1">
        <v>0</v>
      </c>
      <c r="AH3836" s="1">
        <v>500</v>
      </c>
      <c r="AI3836" s="1">
        <v>500</v>
      </c>
      <c r="AJ3836" s="1" t="s">
        <v>1837</v>
      </c>
      <c r="AK3836" s="1" t="s">
        <v>1838</v>
      </c>
      <c r="AL3836" s="1" t="s">
        <v>1839</v>
      </c>
      <c r="AM3836" s="1" t="s">
        <v>12</v>
      </c>
      <c r="AN3836" s="1" t="s">
        <v>23098</v>
      </c>
      <c r="AO3836" s="1" t="s">
        <v>86</v>
      </c>
      <c r="AP3836" s="1" t="s">
        <v>86</v>
      </c>
      <c r="AQ3836" s="1" t="s">
        <v>25</v>
      </c>
      <c r="AR3836" s="1" t="s">
        <v>19</v>
      </c>
      <c r="AS3836" s="1" t="s">
        <v>23090</v>
      </c>
      <c r="AT3836" s="1" t="s">
        <v>26</v>
      </c>
    </row>
    <row r="3837" spans="1:46" x14ac:dyDescent="0.25">
      <c r="A3837" s="1" t="s">
        <v>22941</v>
      </c>
      <c r="B3837" s="2" t="s">
        <v>23101</v>
      </c>
      <c r="C3837" s="2" t="s">
        <v>23108</v>
      </c>
      <c r="D3837" s="1">
        <v>0</v>
      </c>
      <c r="E3837" s="1">
        <v>0</v>
      </c>
      <c r="F3837" s="1">
        <v>1</v>
      </c>
      <c r="G3837" s="1">
        <v>1</v>
      </c>
      <c r="H3837" s="6">
        <v>1</v>
      </c>
      <c r="I3837">
        <v>1</v>
      </c>
      <c r="J3837" s="1">
        <v>30</v>
      </c>
      <c r="K3837" s="1">
        <v>1</v>
      </c>
      <c r="L3837" s="1">
        <v>597</v>
      </c>
      <c r="M3837" s="6">
        <v>1.04</v>
      </c>
      <c r="N3837" s="4">
        <v>1700</v>
      </c>
      <c r="O3837" s="4">
        <v>135</v>
      </c>
      <c r="P3837" s="4">
        <v>100</v>
      </c>
      <c r="Q3837" s="3">
        <v>0.35</v>
      </c>
      <c r="R3837" s="1">
        <v>12</v>
      </c>
      <c r="S3837" s="1">
        <v>100</v>
      </c>
      <c r="T3837" s="1">
        <v>14</v>
      </c>
      <c r="U3837" s="1">
        <v>1</v>
      </c>
      <c r="V3837" s="1">
        <v>11</v>
      </c>
      <c r="W3837" s="1">
        <v>0</v>
      </c>
      <c r="X3837" s="1">
        <v>0</v>
      </c>
      <c r="Y3837" s="1">
        <v>0</v>
      </c>
      <c r="Z3837" s="1">
        <v>2</v>
      </c>
      <c r="AA3837" s="1">
        <v>1</v>
      </c>
      <c r="AB3837" s="1">
        <v>1</v>
      </c>
      <c r="AC3837" s="1">
        <v>2638</v>
      </c>
      <c r="AD3837" s="1">
        <v>525</v>
      </c>
      <c r="AE3837" s="1">
        <v>0</v>
      </c>
      <c r="AF3837" s="1">
        <v>584</v>
      </c>
      <c r="AG3837" s="1">
        <v>0</v>
      </c>
      <c r="AH3837" s="1">
        <v>550</v>
      </c>
      <c r="AI3837" s="1">
        <v>4297</v>
      </c>
      <c r="AJ3837" s="1" t="s">
        <v>16663</v>
      </c>
      <c r="AK3837" s="1" t="s">
        <v>16664</v>
      </c>
      <c r="AL3837" s="1" t="s">
        <v>16665</v>
      </c>
      <c r="AM3837" s="1" t="s">
        <v>16</v>
      </c>
      <c r="AN3837" s="1" t="s">
        <v>23098</v>
      </c>
      <c r="AO3837" s="1" t="s">
        <v>86</v>
      </c>
      <c r="AP3837" s="1" t="s">
        <v>57</v>
      </c>
      <c r="AQ3837" s="1" t="s">
        <v>25</v>
      </c>
      <c r="AR3837" s="1" t="s">
        <v>30</v>
      </c>
      <c r="AS3837" s="1" t="s">
        <v>23091</v>
      </c>
      <c r="AT3837" s="1" t="s">
        <v>101</v>
      </c>
    </row>
    <row r="3838" spans="1:46" x14ac:dyDescent="0.25">
      <c r="A3838" s="1" t="s">
        <v>17621</v>
      </c>
      <c r="B3838" s="2" t="s">
        <v>23101</v>
      </c>
      <c r="C3838" s="2" t="s">
        <v>23108</v>
      </c>
      <c r="D3838" s="1">
        <v>1</v>
      </c>
      <c r="E3838" s="1">
        <v>1</v>
      </c>
      <c r="F3838" s="1">
        <v>2</v>
      </c>
      <c r="G3838" s="1">
        <v>4</v>
      </c>
      <c r="H3838" s="6">
        <v>0.5</v>
      </c>
      <c r="I3838">
        <v>0</v>
      </c>
      <c r="J3838" s="1">
        <v>34</v>
      </c>
      <c r="K3838" s="1">
        <v>1</v>
      </c>
      <c r="L3838" s="1">
        <v>566</v>
      </c>
      <c r="M3838" s="6">
        <v>5</v>
      </c>
      <c r="N3838" s="4">
        <v>2200</v>
      </c>
      <c r="O3838" s="4">
        <v>150</v>
      </c>
      <c r="P3838" s="4">
        <v>300</v>
      </c>
      <c r="Q3838" s="3">
        <v>0.28000000000000003</v>
      </c>
      <c r="R3838" s="1">
        <v>24</v>
      </c>
      <c r="S3838" s="1">
        <v>300</v>
      </c>
      <c r="T3838" s="1">
        <v>33</v>
      </c>
      <c r="U3838" s="1">
        <v>1</v>
      </c>
      <c r="V3838" s="1">
        <v>11</v>
      </c>
      <c r="W3838" s="1">
        <v>1</v>
      </c>
      <c r="X3838" s="1">
        <v>0</v>
      </c>
      <c r="Y3838" s="1">
        <v>1</v>
      </c>
      <c r="Z3838" s="1">
        <v>1</v>
      </c>
      <c r="AA3838" s="1">
        <v>1</v>
      </c>
      <c r="AB3838" s="1">
        <v>0</v>
      </c>
      <c r="AC3838" s="1">
        <v>38600</v>
      </c>
      <c r="AD3838" s="1">
        <v>0</v>
      </c>
      <c r="AE3838" s="1">
        <v>0</v>
      </c>
      <c r="AF3838" s="1">
        <v>0</v>
      </c>
      <c r="AG3838" s="1">
        <v>0</v>
      </c>
      <c r="AH3838" s="1">
        <v>0</v>
      </c>
      <c r="AI3838" s="1">
        <v>38600</v>
      </c>
      <c r="AJ3838" s="1" t="s">
        <v>1944</v>
      </c>
      <c r="AK3838" s="1" t="s">
        <v>1945</v>
      </c>
      <c r="AL3838" s="1" t="s">
        <v>1946</v>
      </c>
      <c r="AM3838" s="1" t="s">
        <v>12</v>
      </c>
      <c r="AN3838" s="1" t="s">
        <v>23098</v>
      </c>
      <c r="AO3838" s="1" t="s">
        <v>86</v>
      </c>
      <c r="AP3838" s="1" t="s">
        <v>86</v>
      </c>
      <c r="AQ3838" s="1" t="s">
        <v>25</v>
      </c>
      <c r="AR3838" s="1" t="s">
        <v>19</v>
      </c>
      <c r="AS3838" s="1" t="s">
        <v>23091</v>
      </c>
      <c r="AT3838" s="1" t="s">
        <v>26</v>
      </c>
    </row>
    <row r="3839" spans="1:46" x14ac:dyDescent="0.25">
      <c r="A3839" s="1" t="s">
        <v>22945</v>
      </c>
      <c r="B3839" s="2" t="s">
        <v>23101</v>
      </c>
      <c r="C3839" s="2" t="s">
        <v>23108</v>
      </c>
      <c r="D3839" s="1">
        <v>0</v>
      </c>
      <c r="E3839" s="1">
        <v>1</v>
      </c>
      <c r="F3839" s="1">
        <v>1</v>
      </c>
      <c r="G3839" s="1">
        <v>2</v>
      </c>
      <c r="H3839" s="6">
        <v>0.5</v>
      </c>
      <c r="I3839">
        <v>0</v>
      </c>
      <c r="J3839" s="1">
        <v>31</v>
      </c>
      <c r="K3839" s="1">
        <v>1</v>
      </c>
      <c r="L3839" s="1">
        <v>630</v>
      </c>
      <c r="M3839" s="6">
        <v>0.75</v>
      </c>
      <c r="N3839" s="4">
        <v>40000</v>
      </c>
      <c r="O3839" s="4">
        <v>300</v>
      </c>
      <c r="P3839" s="4">
        <v>500</v>
      </c>
      <c r="Q3839" s="3">
        <v>0.33</v>
      </c>
      <c r="R3839" s="1">
        <v>12</v>
      </c>
      <c r="S3839" s="1">
        <v>500</v>
      </c>
      <c r="T3839" s="1">
        <v>48</v>
      </c>
      <c r="U3839" s="1">
        <v>1</v>
      </c>
      <c r="V3839" s="1">
        <v>11</v>
      </c>
      <c r="W3839" s="1">
        <v>0</v>
      </c>
      <c r="X3839" s="1">
        <v>0</v>
      </c>
      <c r="Y3839" s="1">
        <v>1</v>
      </c>
      <c r="Z3839" s="1">
        <v>3</v>
      </c>
      <c r="AA3839" s="1">
        <v>0</v>
      </c>
      <c r="AB3839" s="1">
        <v>0</v>
      </c>
      <c r="AC3839" s="1">
        <v>0</v>
      </c>
      <c r="AD3839" s="1">
        <v>0</v>
      </c>
      <c r="AE3839" s="1">
        <v>2314</v>
      </c>
      <c r="AF3839" s="1">
        <v>200</v>
      </c>
      <c r="AG3839" s="1">
        <v>296</v>
      </c>
      <c r="AH3839" s="1">
        <v>1100</v>
      </c>
      <c r="AI3839" s="1">
        <v>3910</v>
      </c>
      <c r="AJ3839" s="1" t="s">
        <v>16675</v>
      </c>
      <c r="AK3839" s="1" t="s">
        <v>16676</v>
      </c>
      <c r="AL3839" s="1" t="s">
        <v>16677</v>
      </c>
      <c r="AM3839" s="1" t="s">
        <v>12</v>
      </c>
      <c r="AN3839" s="1" t="s">
        <v>23098</v>
      </c>
      <c r="AO3839" s="1" t="s">
        <v>86</v>
      </c>
      <c r="AP3839" s="1" t="s">
        <v>57</v>
      </c>
      <c r="AQ3839" s="1" t="s">
        <v>25</v>
      </c>
      <c r="AR3839" s="1" t="s">
        <v>19</v>
      </c>
      <c r="AS3839" s="1" t="s">
        <v>23090</v>
      </c>
      <c r="AT3839" s="1" t="s">
        <v>26</v>
      </c>
    </row>
    <row r="3840" spans="1:46" x14ac:dyDescent="0.25">
      <c r="A3840" s="1" t="s">
        <v>18332</v>
      </c>
      <c r="B3840" s="2" t="s">
        <v>23101</v>
      </c>
      <c r="C3840" s="2" t="s">
        <v>23108</v>
      </c>
      <c r="D3840" s="1">
        <v>6</v>
      </c>
      <c r="E3840" s="1">
        <v>0</v>
      </c>
      <c r="F3840" s="1">
        <v>1</v>
      </c>
      <c r="G3840" s="1">
        <v>7</v>
      </c>
      <c r="H3840" s="6">
        <v>0.14285714285714285</v>
      </c>
      <c r="I3840">
        <v>0</v>
      </c>
      <c r="J3840" s="1">
        <v>34</v>
      </c>
      <c r="K3840" s="1">
        <v>1</v>
      </c>
      <c r="L3840" s="1">
        <v>404</v>
      </c>
      <c r="M3840" s="6">
        <v>0.11</v>
      </c>
      <c r="N3840" s="4">
        <v>2760</v>
      </c>
      <c r="O3840" s="4">
        <v>230</v>
      </c>
      <c r="P3840" s="4">
        <v>500</v>
      </c>
      <c r="Q3840" s="3">
        <v>0.28000000000000003</v>
      </c>
      <c r="R3840" s="1">
        <v>24</v>
      </c>
      <c r="S3840" s="1">
        <v>500</v>
      </c>
      <c r="T3840" s="1">
        <v>44</v>
      </c>
      <c r="U3840" s="1">
        <v>1</v>
      </c>
      <c r="V3840" s="1">
        <v>11</v>
      </c>
      <c r="W3840" s="1">
        <v>0</v>
      </c>
      <c r="X3840" s="1">
        <v>0</v>
      </c>
      <c r="Y3840" s="1">
        <v>0</v>
      </c>
      <c r="Z3840" s="1">
        <v>3</v>
      </c>
      <c r="AA3840" s="1">
        <v>0</v>
      </c>
      <c r="AB3840" s="1">
        <v>1</v>
      </c>
      <c r="AC3840" s="1">
        <v>0</v>
      </c>
      <c r="AD3840" s="1">
        <v>0</v>
      </c>
      <c r="AE3840" s="1">
        <v>0</v>
      </c>
      <c r="AF3840" s="1">
        <v>0</v>
      </c>
      <c r="AG3840" s="1">
        <v>0</v>
      </c>
      <c r="AH3840" s="1">
        <v>0</v>
      </c>
      <c r="AI3840" s="1">
        <v>0</v>
      </c>
      <c r="AJ3840" s="1" t="s">
        <v>4059</v>
      </c>
      <c r="AK3840" s="1" t="s">
        <v>4060</v>
      </c>
      <c r="AL3840" s="1" t="s">
        <v>4061</v>
      </c>
      <c r="AM3840" s="1" t="s">
        <v>12</v>
      </c>
      <c r="AN3840" s="1" t="s">
        <v>23098</v>
      </c>
      <c r="AO3840" s="1" t="s">
        <v>86</v>
      </c>
      <c r="AP3840" s="1" t="s">
        <v>57</v>
      </c>
      <c r="AQ3840" s="1" t="s">
        <v>25</v>
      </c>
      <c r="AR3840" s="1" t="s">
        <v>30</v>
      </c>
      <c r="AS3840" s="1" t="s">
        <v>23090</v>
      </c>
      <c r="AT3840" s="1" t="s">
        <v>101</v>
      </c>
    </row>
    <row r="3841" spans="1:46" x14ac:dyDescent="0.25">
      <c r="A3841" s="1" t="s">
        <v>22962</v>
      </c>
      <c r="B3841" s="2" t="s">
        <v>23101</v>
      </c>
      <c r="C3841" s="2" t="s">
        <v>23108</v>
      </c>
      <c r="D3841" s="1">
        <v>0</v>
      </c>
      <c r="E3841" s="1">
        <v>0</v>
      </c>
      <c r="F3841" s="1">
        <v>1</v>
      </c>
      <c r="G3841" s="1">
        <v>1</v>
      </c>
      <c r="H3841" s="6">
        <v>1</v>
      </c>
      <c r="I3841">
        <v>1</v>
      </c>
      <c r="J3841" s="1">
        <v>35</v>
      </c>
      <c r="K3841" s="1">
        <v>1</v>
      </c>
      <c r="L3841" s="1">
        <v>600</v>
      </c>
      <c r="M3841" s="6">
        <v>0.37</v>
      </c>
      <c r="N3841" s="4">
        <v>4000</v>
      </c>
      <c r="O3841" s="4">
        <v>320</v>
      </c>
      <c r="P3841" s="4">
        <v>300</v>
      </c>
      <c r="Q3841" s="3">
        <v>0.35</v>
      </c>
      <c r="R3841" s="1">
        <v>24</v>
      </c>
      <c r="S3841" s="1">
        <v>300</v>
      </c>
      <c r="T3841" s="1">
        <v>27</v>
      </c>
      <c r="U3841" s="1">
        <v>1</v>
      </c>
      <c r="V3841" s="1">
        <v>11</v>
      </c>
      <c r="W3841" s="1">
        <v>0</v>
      </c>
      <c r="X3841" s="1">
        <v>0</v>
      </c>
      <c r="Y3841" s="1">
        <v>0</v>
      </c>
      <c r="Z3841" s="1">
        <v>4</v>
      </c>
      <c r="AA3841" s="1">
        <v>0</v>
      </c>
      <c r="AB3841" s="1">
        <v>1</v>
      </c>
      <c r="AC3841" s="1">
        <v>0</v>
      </c>
      <c r="AD3841" s="1">
        <v>0</v>
      </c>
      <c r="AE3841" s="1">
        <v>350</v>
      </c>
      <c r="AF3841" s="1">
        <v>300</v>
      </c>
      <c r="AG3841" s="1">
        <v>40</v>
      </c>
      <c r="AH3841" s="1">
        <v>1200</v>
      </c>
      <c r="AI3841" s="1">
        <v>1890</v>
      </c>
      <c r="AJ3841" s="1" t="s">
        <v>16722</v>
      </c>
      <c r="AK3841" s="1" t="s">
        <v>16723</v>
      </c>
      <c r="AL3841" s="1" t="s">
        <v>16724</v>
      </c>
      <c r="AM3841" s="1" t="s">
        <v>16</v>
      </c>
      <c r="AN3841" s="1" t="s">
        <v>23098</v>
      </c>
      <c r="AO3841" s="1" t="s">
        <v>86</v>
      </c>
      <c r="AP3841" s="1" t="s">
        <v>57</v>
      </c>
      <c r="AQ3841" s="1" t="s">
        <v>25</v>
      </c>
      <c r="AR3841" s="1" t="s">
        <v>30</v>
      </c>
      <c r="AS3841" s="1" t="s">
        <v>23090</v>
      </c>
      <c r="AT3841" s="1" t="s">
        <v>101</v>
      </c>
    </row>
    <row r="3842" spans="1:46" x14ac:dyDescent="0.25">
      <c r="A3842" s="1" t="s">
        <v>20683</v>
      </c>
      <c r="B3842" s="2" t="s">
        <v>23101</v>
      </c>
      <c r="C3842" s="2" t="s">
        <v>23108</v>
      </c>
      <c r="D3842" s="1">
        <v>0</v>
      </c>
      <c r="E3842" s="1">
        <v>0</v>
      </c>
      <c r="F3842" s="1">
        <v>1</v>
      </c>
      <c r="G3842" s="1">
        <v>1</v>
      </c>
      <c r="H3842" s="6">
        <v>1</v>
      </c>
      <c r="I3842">
        <v>1</v>
      </c>
      <c r="J3842" s="1">
        <v>34</v>
      </c>
      <c r="K3842" s="1">
        <v>0</v>
      </c>
      <c r="L3842" s="1">
        <v>672</v>
      </c>
      <c r="M3842" s="6">
        <v>0.38</v>
      </c>
      <c r="N3842" s="4">
        <v>3600</v>
      </c>
      <c r="O3842" s="4">
        <v>300</v>
      </c>
      <c r="P3842" s="4">
        <v>500</v>
      </c>
      <c r="Q3842" s="3">
        <v>0.3</v>
      </c>
      <c r="R3842" s="1">
        <v>24</v>
      </c>
      <c r="S3842" s="1">
        <v>500</v>
      </c>
      <c r="T3842" s="1">
        <v>52</v>
      </c>
      <c r="U3842" s="1">
        <v>1</v>
      </c>
      <c r="V3842" s="1">
        <v>11</v>
      </c>
      <c r="W3842" s="1">
        <v>1</v>
      </c>
      <c r="X3842" s="1">
        <v>1</v>
      </c>
      <c r="Y3842" s="1">
        <v>0</v>
      </c>
      <c r="Z3842" s="1">
        <v>3</v>
      </c>
      <c r="AA3842" s="1">
        <v>0</v>
      </c>
      <c r="AB3842" s="1">
        <v>1</v>
      </c>
      <c r="AC3842" s="1">
        <v>877</v>
      </c>
      <c r="AD3842" s="1">
        <v>0</v>
      </c>
      <c r="AE3842" s="1">
        <v>77</v>
      </c>
      <c r="AF3842" s="1">
        <v>953</v>
      </c>
      <c r="AG3842" s="1">
        <v>176</v>
      </c>
      <c r="AH3842" s="1">
        <v>0</v>
      </c>
      <c r="AI3842" s="1">
        <v>2083</v>
      </c>
      <c r="AJ3842" s="1" t="s">
        <v>3812</v>
      </c>
      <c r="AK3842" s="1" t="s">
        <v>10638</v>
      </c>
      <c r="AL3842" s="1" t="s">
        <v>10639</v>
      </c>
      <c r="AM3842" s="1" t="s">
        <v>16</v>
      </c>
      <c r="AN3842" s="1" t="s">
        <v>23097</v>
      </c>
      <c r="AO3842" s="1" t="s">
        <v>86</v>
      </c>
      <c r="AP3842" s="1" t="s">
        <v>86</v>
      </c>
      <c r="AQ3842" s="1" t="s">
        <v>14</v>
      </c>
      <c r="AR3842" s="1" t="s">
        <v>30</v>
      </c>
      <c r="AS3842" s="1" t="s">
        <v>23090</v>
      </c>
      <c r="AT3842" s="1" t="s">
        <v>101</v>
      </c>
    </row>
    <row r="3843" spans="1:46" x14ac:dyDescent="0.25">
      <c r="A3843" s="1" t="s">
        <v>20681</v>
      </c>
      <c r="B3843" s="2" t="s">
        <v>23101</v>
      </c>
      <c r="C3843" s="2" t="s">
        <v>23108</v>
      </c>
      <c r="D3843" s="1">
        <v>0</v>
      </c>
      <c r="E3843" s="1">
        <v>0</v>
      </c>
      <c r="F3843" s="1">
        <v>2</v>
      </c>
      <c r="G3843" s="1">
        <v>2</v>
      </c>
      <c r="H3843" s="6">
        <v>1</v>
      </c>
      <c r="I3843">
        <v>0</v>
      </c>
      <c r="J3843" s="1">
        <v>29</v>
      </c>
      <c r="K3843" s="1">
        <v>1</v>
      </c>
      <c r="L3843" s="1">
        <v>600</v>
      </c>
      <c r="M3843" s="6">
        <v>0.44</v>
      </c>
      <c r="N3843" s="4">
        <v>4000</v>
      </c>
      <c r="O3843" s="4">
        <v>250</v>
      </c>
      <c r="P3843" s="4">
        <v>300</v>
      </c>
      <c r="Q3843" s="3">
        <v>0.3</v>
      </c>
      <c r="R3843" s="1">
        <v>24</v>
      </c>
      <c r="S3843" s="1">
        <v>300</v>
      </c>
      <c r="T3843" s="1">
        <v>36</v>
      </c>
      <c r="U3843" s="1">
        <v>1</v>
      </c>
      <c r="V3843" s="1">
        <v>11</v>
      </c>
      <c r="W3843" s="1">
        <v>0</v>
      </c>
      <c r="X3843" s="1">
        <v>1</v>
      </c>
      <c r="Y3843" s="1">
        <v>1</v>
      </c>
      <c r="Z3843" s="1">
        <v>2</v>
      </c>
      <c r="AA3843" s="1">
        <v>0</v>
      </c>
      <c r="AB3843" s="1">
        <v>0</v>
      </c>
      <c r="AC3843" s="1">
        <v>912</v>
      </c>
      <c r="AD3843" s="1">
        <v>0</v>
      </c>
      <c r="AE3843" s="1">
        <v>711</v>
      </c>
      <c r="AF3843" s="1">
        <v>650</v>
      </c>
      <c r="AG3843" s="1">
        <v>60</v>
      </c>
      <c r="AH3843" s="1">
        <v>0</v>
      </c>
      <c r="AI3843" s="1">
        <v>2333</v>
      </c>
      <c r="AJ3843" s="1" t="s">
        <v>10632</v>
      </c>
      <c r="AK3843" s="1" t="s">
        <v>10633</v>
      </c>
      <c r="AL3843" s="1" t="s">
        <v>10634</v>
      </c>
      <c r="AM3843" s="1" t="s">
        <v>12</v>
      </c>
      <c r="AN3843" s="1" t="s">
        <v>23098</v>
      </c>
      <c r="AO3843" s="1" t="s">
        <v>86</v>
      </c>
      <c r="AP3843" s="1" t="s">
        <v>57</v>
      </c>
      <c r="AQ3843" s="1" t="s">
        <v>14</v>
      </c>
      <c r="AR3843" s="1" t="s">
        <v>19</v>
      </c>
      <c r="AS3843" s="1" t="s">
        <v>23090</v>
      </c>
      <c r="AT3843" s="1" t="s">
        <v>26</v>
      </c>
    </row>
    <row r="3844" spans="1:46" x14ac:dyDescent="0.25">
      <c r="A3844" s="1" t="s">
        <v>18993</v>
      </c>
      <c r="B3844" s="2" t="s">
        <v>23101</v>
      </c>
      <c r="C3844" s="2" t="s">
        <v>23108</v>
      </c>
      <c r="D3844" s="1">
        <v>0</v>
      </c>
      <c r="E3844" s="1">
        <v>0</v>
      </c>
      <c r="F3844" s="1">
        <v>1</v>
      </c>
      <c r="G3844" s="1">
        <v>1</v>
      </c>
      <c r="H3844" s="6">
        <v>1</v>
      </c>
      <c r="I3844">
        <v>1</v>
      </c>
      <c r="J3844" s="1">
        <v>25</v>
      </c>
      <c r="K3844" s="1">
        <v>1</v>
      </c>
      <c r="L3844" s="1">
        <v>600</v>
      </c>
      <c r="M3844" s="6">
        <v>0.36</v>
      </c>
      <c r="N3844" s="4">
        <v>1800</v>
      </c>
      <c r="O3844" s="4">
        <v>130</v>
      </c>
      <c r="P3844" s="4">
        <v>300</v>
      </c>
      <c r="Q3844" s="3">
        <v>0.25</v>
      </c>
      <c r="R3844" s="1">
        <v>24</v>
      </c>
      <c r="S3844" s="1">
        <v>300</v>
      </c>
      <c r="T3844" s="1">
        <v>37</v>
      </c>
      <c r="U3844" s="1">
        <v>1</v>
      </c>
      <c r="V3844" s="1">
        <v>11</v>
      </c>
      <c r="W3844" s="1">
        <v>1</v>
      </c>
      <c r="X3844" s="1">
        <v>0</v>
      </c>
      <c r="Y3844" s="1">
        <v>1</v>
      </c>
      <c r="Z3844" s="1">
        <v>4</v>
      </c>
      <c r="AA3844" s="1">
        <v>0</v>
      </c>
      <c r="AB3844" s="1">
        <v>1</v>
      </c>
      <c r="AC3844" s="1">
        <v>500</v>
      </c>
      <c r="AD3844" s="1">
        <v>373</v>
      </c>
      <c r="AE3844" s="1">
        <v>0</v>
      </c>
      <c r="AF3844" s="1">
        <v>0</v>
      </c>
      <c r="AG3844" s="1">
        <v>0</v>
      </c>
      <c r="AH3844" s="1">
        <v>0</v>
      </c>
      <c r="AI3844" s="1">
        <v>873</v>
      </c>
      <c r="AJ3844" s="1" t="s">
        <v>5961</v>
      </c>
      <c r="AK3844" s="1" t="s">
        <v>5962</v>
      </c>
      <c r="AL3844" s="1" t="s">
        <v>5963</v>
      </c>
      <c r="AM3844" s="1" t="s">
        <v>16</v>
      </c>
      <c r="AN3844" s="1" t="s">
        <v>23098</v>
      </c>
      <c r="AO3844" s="1" t="s">
        <v>86</v>
      </c>
      <c r="AP3844" s="1" t="s">
        <v>86</v>
      </c>
      <c r="AQ3844" s="1" t="s">
        <v>25</v>
      </c>
      <c r="AR3844" s="1" t="s">
        <v>19</v>
      </c>
      <c r="AS3844" s="1" t="s">
        <v>23090</v>
      </c>
      <c r="AT3844" s="1" t="s">
        <v>101</v>
      </c>
    </row>
    <row r="3845" spans="1:46" x14ac:dyDescent="0.25">
      <c r="A3845" s="1" t="s">
        <v>21841</v>
      </c>
      <c r="B3845" s="2" t="s">
        <v>23101</v>
      </c>
      <c r="C3845" s="2" t="s">
        <v>23108</v>
      </c>
      <c r="D3845" s="1">
        <v>0</v>
      </c>
      <c r="E3845" s="1">
        <v>0</v>
      </c>
      <c r="F3845" s="1">
        <v>1</v>
      </c>
      <c r="G3845" s="1">
        <v>1</v>
      </c>
      <c r="H3845" s="6">
        <v>1</v>
      </c>
      <c r="I3845">
        <v>0</v>
      </c>
      <c r="J3845" s="1">
        <v>31</v>
      </c>
      <c r="K3845" s="1">
        <v>1</v>
      </c>
      <c r="L3845" s="1">
        <v>552</v>
      </c>
      <c r="M3845" s="6">
        <v>0.51</v>
      </c>
      <c r="N3845" s="4">
        <v>2000</v>
      </c>
      <c r="O3845" s="4">
        <v>170</v>
      </c>
      <c r="P3845" s="4">
        <v>300</v>
      </c>
      <c r="Q3845" s="3">
        <v>0.35</v>
      </c>
      <c r="R3845" s="1">
        <v>24</v>
      </c>
      <c r="S3845" s="1">
        <v>300</v>
      </c>
      <c r="T3845" s="1">
        <v>39</v>
      </c>
      <c r="U3845" s="1">
        <v>1</v>
      </c>
      <c r="V3845" s="1">
        <v>11</v>
      </c>
      <c r="W3845" s="1">
        <v>0</v>
      </c>
      <c r="X3845" s="1">
        <v>0</v>
      </c>
      <c r="Y3845" s="1">
        <v>1</v>
      </c>
      <c r="Z3845" s="1">
        <v>2</v>
      </c>
      <c r="AA3845" s="1">
        <v>1</v>
      </c>
      <c r="AB3845" s="1">
        <v>0</v>
      </c>
      <c r="AC3845" s="1">
        <v>240</v>
      </c>
      <c r="AD3845" s="1">
        <v>0</v>
      </c>
      <c r="AE3845" s="1">
        <v>0</v>
      </c>
      <c r="AF3845" s="1">
        <v>0</v>
      </c>
      <c r="AG3845" s="1">
        <v>0</v>
      </c>
      <c r="AH3845" s="1">
        <v>1030</v>
      </c>
      <c r="AI3845" s="1">
        <v>1270</v>
      </c>
      <c r="AJ3845" s="1" t="s">
        <v>13741</v>
      </c>
      <c r="AK3845" s="1" t="s">
        <v>13742</v>
      </c>
      <c r="AL3845" s="1" t="s">
        <v>13743</v>
      </c>
      <c r="AM3845" s="1" t="s">
        <v>12</v>
      </c>
      <c r="AN3845" s="1" t="s">
        <v>23098</v>
      </c>
      <c r="AO3845" s="1" t="s">
        <v>86</v>
      </c>
      <c r="AP3845" s="1" t="s">
        <v>57</v>
      </c>
      <c r="AQ3845" s="1" t="s">
        <v>25</v>
      </c>
      <c r="AR3845" s="1" t="s">
        <v>19</v>
      </c>
      <c r="AS3845" s="1" t="s">
        <v>23091</v>
      </c>
      <c r="AT3845" s="1" t="s">
        <v>26</v>
      </c>
    </row>
    <row r="3846" spans="1:46" x14ac:dyDescent="0.25">
      <c r="A3846" s="1" t="s">
        <v>21249</v>
      </c>
      <c r="B3846" s="2" t="s">
        <v>23101</v>
      </c>
      <c r="C3846" s="2" t="s">
        <v>23108</v>
      </c>
      <c r="D3846" s="1">
        <v>0</v>
      </c>
      <c r="E3846" s="1">
        <v>0</v>
      </c>
      <c r="F3846" s="1">
        <v>1</v>
      </c>
      <c r="G3846" s="1">
        <v>1</v>
      </c>
      <c r="H3846" s="6">
        <v>1</v>
      </c>
      <c r="I3846">
        <v>0</v>
      </c>
      <c r="J3846" s="1">
        <v>44</v>
      </c>
      <c r="K3846" s="1">
        <v>1</v>
      </c>
      <c r="L3846" s="1">
        <v>582</v>
      </c>
      <c r="M3846" s="6">
        <v>0.37</v>
      </c>
      <c r="N3846" s="4">
        <v>2400</v>
      </c>
      <c r="O3846" s="4">
        <v>200</v>
      </c>
      <c r="P3846" s="4">
        <v>500</v>
      </c>
      <c r="Q3846" s="3">
        <v>0.25</v>
      </c>
      <c r="R3846" s="1">
        <v>24</v>
      </c>
      <c r="S3846" s="1">
        <v>500</v>
      </c>
      <c r="T3846" s="1">
        <v>53</v>
      </c>
      <c r="U3846" s="1">
        <v>1</v>
      </c>
      <c r="V3846" s="1">
        <v>11</v>
      </c>
      <c r="W3846" s="1">
        <v>0</v>
      </c>
      <c r="X3846" s="1">
        <v>0</v>
      </c>
      <c r="Y3846" s="1">
        <v>1</v>
      </c>
      <c r="Z3846" s="1">
        <v>1</v>
      </c>
      <c r="AA3846" s="1">
        <v>1</v>
      </c>
      <c r="AB3846" s="1">
        <v>0</v>
      </c>
      <c r="AC3846" s="1">
        <v>0</v>
      </c>
      <c r="AD3846" s="1">
        <v>0</v>
      </c>
      <c r="AE3846" s="1">
        <v>500</v>
      </c>
      <c r="AF3846" s="1">
        <v>0</v>
      </c>
      <c r="AG3846" s="1">
        <v>0</v>
      </c>
      <c r="AH3846" s="1">
        <v>500</v>
      </c>
      <c r="AI3846" s="1">
        <v>1000</v>
      </c>
      <c r="AJ3846" s="1" t="s">
        <v>12158</v>
      </c>
      <c r="AK3846" s="1" t="s">
        <v>12159</v>
      </c>
      <c r="AL3846" s="1" t="s">
        <v>12160</v>
      </c>
      <c r="AM3846" s="1" t="s">
        <v>12</v>
      </c>
      <c r="AN3846" s="1" t="s">
        <v>23098</v>
      </c>
      <c r="AO3846" s="1" t="s">
        <v>86</v>
      </c>
      <c r="AP3846" s="1" t="s">
        <v>57</v>
      </c>
      <c r="AQ3846" s="1" t="s">
        <v>25</v>
      </c>
      <c r="AR3846" s="1" t="s">
        <v>19</v>
      </c>
      <c r="AS3846" s="1" t="s">
        <v>23091</v>
      </c>
      <c r="AT3846" s="1" t="s">
        <v>26</v>
      </c>
    </row>
    <row r="3847" spans="1:46" x14ac:dyDescent="0.25">
      <c r="A3847" s="1" t="s">
        <v>21250</v>
      </c>
      <c r="B3847" s="2" t="s">
        <v>23101</v>
      </c>
      <c r="C3847" s="2" t="s">
        <v>23108</v>
      </c>
      <c r="D3847" s="1">
        <v>0</v>
      </c>
      <c r="E3847" s="1">
        <v>9</v>
      </c>
      <c r="F3847" s="1">
        <v>4</v>
      </c>
      <c r="G3847" s="1">
        <v>13</v>
      </c>
      <c r="H3847" s="6">
        <v>0.30769230769230771</v>
      </c>
      <c r="I3847">
        <v>0</v>
      </c>
      <c r="J3847" s="1">
        <v>34</v>
      </c>
      <c r="K3847" s="1">
        <v>1</v>
      </c>
      <c r="L3847" s="1">
        <v>732</v>
      </c>
      <c r="M3847" s="6">
        <v>0.64</v>
      </c>
      <c r="N3847" s="4">
        <v>1080</v>
      </c>
      <c r="O3847" s="4">
        <v>95</v>
      </c>
      <c r="P3847" s="4">
        <v>200</v>
      </c>
      <c r="Q3847" s="3">
        <v>0.28000000000000003</v>
      </c>
      <c r="R3847" s="1">
        <v>12</v>
      </c>
      <c r="S3847" s="1">
        <v>200</v>
      </c>
      <c r="T3847" s="1">
        <v>22</v>
      </c>
      <c r="U3847" s="1">
        <v>1</v>
      </c>
      <c r="V3847" s="1">
        <v>11</v>
      </c>
      <c r="W3847" s="1">
        <v>0</v>
      </c>
      <c r="X3847" s="1">
        <v>0</v>
      </c>
      <c r="Y3847" s="1">
        <v>1</v>
      </c>
      <c r="Z3847" s="1">
        <v>3</v>
      </c>
      <c r="AA3847" s="1">
        <v>0</v>
      </c>
      <c r="AB3847" s="1">
        <v>0</v>
      </c>
      <c r="AC3847" s="1">
        <v>338</v>
      </c>
      <c r="AD3847" s="1">
        <v>0</v>
      </c>
      <c r="AE3847" s="1">
        <v>0</v>
      </c>
      <c r="AF3847" s="1">
        <v>585</v>
      </c>
      <c r="AG3847" s="1">
        <v>0</v>
      </c>
      <c r="AH3847" s="1">
        <v>0</v>
      </c>
      <c r="AI3847" s="1">
        <v>923</v>
      </c>
      <c r="AJ3847" s="1" t="s">
        <v>12161</v>
      </c>
      <c r="AK3847" s="1" t="s">
        <v>12162</v>
      </c>
      <c r="AL3847" s="1" t="s">
        <v>12163</v>
      </c>
      <c r="AM3847" s="1" t="s">
        <v>12</v>
      </c>
      <c r="AN3847" s="1" t="s">
        <v>23098</v>
      </c>
      <c r="AO3847" s="1" t="s">
        <v>86</v>
      </c>
      <c r="AP3847" s="1" t="s">
        <v>57</v>
      </c>
      <c r="AQ3847" s="1" t="s">
        <v>25</v>
      </c>
      <c r="AR3847" s="1" t="s">
        <v>19</v>
      </c>
      <c r="AS3847" s="1" t="s">
        <v>23090</v>
      </c>
      <c r="AT3847" s="1" t="s">
        <v>26</v>
      </c>
    </row>
    <row r="3848" spans="1:46" x14ac:dyDescent="0.25">
      <c r="A3848" s="1" t="s">
        <v>22441</v>
      </c>
      <c r="B3848" s="2" t="s">
        <v>23101</v>
      </c>
      <c r="C3848" s="2" t="s">
        <v>23108</v>
      </c>
      <c r="D3848" s="1">
        <v>1</v>
      </c>
      <c r="E3848" s="1">
        <v>0</v>
      </c>
      <c r="F3848" s="1">
        <v>2</v>
      </c>
      <c r="G3848" s="1">
        <v>3</v>
      </c>
      <c r="H3848" s="6">
        <v>0.66666666666666663</v>
      </c>
      <c r="I3848">
        <v>0</v>
      </c>
      <c r="J3848" s="1">
        <v>32</v>
      </c>
      <c r="K3848" s="1">
        <v>1</v>
      </c>
      <c r="L3848" s="1">
        <v>606</v>
      </c>
      <c r="M3848" s="6">
        <v>0.1</v>
      </c>
      <c r="N3848" s="4">
        <v>1800</v>
      </c>
      <c r="O3848" s="4">
        <v>150</v>
      </c>
      <c r="P3848" s="4">
        <v>300</v>
      </c>
      <c r="Q3848" s="3">
        <v>0.26</v>
      </c>
      <c r="R3848" s="1">
        <v>24</v>
      </c>
      <c r="S3848" s="1">
        <v>300</v>
      </c>
      <c r="T3848" s="1">
        <v>25</v>
      </c>
      <c r="U3848" s="1">
        <v>1</v>
      </c>
      <c r="V3848" s="1">
        <v>11</v>
      </c>
      <c r="W3848" s="1">
        <v>1</v>
      </c>
      <c r="X3848" s="1">
        <v>0</v>
      </c>
      <c r="Y3848" s="1">
        <v>1</v>
      </c>
      <c r="Z3848" s="1">
        <v>4</v>
      </c>
      <c r="AA3848" s="1">
        <v>0</v>
      </c>
      <c r="AB3848" s="1">
        <v>0</v>
      </c>
      <c r="AC3848" s="1">
        <v>0</v>
      </c>
      <c r="AD3848" s="1">
        <v>0</v>
      </c>
      <c r="AE3848" s="1">
        <v>0</v>
      </c>
      <c r="AF3848" s="1">
        <v>0</v>
      </c>
      <c r="AG3848" s="1">
        <v>0</v>
      </c>
      <c r="AH3848" s="1">
        <v>0</v>
      </c>
      <c r="AI3848" s="1">
        <v>0</v>
      </c>
      <c r="AJ3848" s="1" t="s">
        <v>15341</v>
      </c>
      <c r="AK3848" s="1" t="s">
        <v>15342</v>
      </c>
      <c r="AL3848" s="1" t="s">
        <v>15343</v>
      </c>
      <c r="AM3848" s="1" t="s">
        <v>12</v>
      </c>
      <c r="AN3848" s="1" t="s">
        <v>23098</v>
      </c>
      <c r="AO3848" s="1" t="s">
        <v>86</v>
      </c>
      <c r="AP3848" s="1" t="s">
        <v>86</v>
      </c>
      <c r="AQ3848" s="1" t="s">
        <v>25</v>
      </c>
      <c r="AR3848" s="1" t="s">
        <v>19</v>
      </c>
      <c r="AS3848" s="1" t="s">
        <v>23090</v>
      </c>
      <c r="AT3848" s="1" t="s">
        <v>26</v>
      </c>
    </row>
    <row r="3849" spans="1:46" x14ac:dyDescent="0.25">
      <c r="A3849" s="1" t="s">
        <v>19585</v>
      </c>
      <c r="B3849" s="2" t="s">
        <v>23101</v>
      </c>
      <c r="C3849" s="2" t="s">
        <v>23109</v>
      </c>
      <c r="D3849" s="1">
        <v>0</v>
      </c>
      <c r="E3849" s="1">
        <v>1</v>
      </c>
      <c r="F3849" s="1">
        <v>1</v>
      </c>
      <c r="G3849" s="1">
        <v>2</v>
      </c>
      <c r="H3849" s="6">
        <v>0.5</v>
      </c>
      <c r="I3849">
        <v>0</v>
      </c>
      <c r="J3849" s="1">
        <v>27</v>
      </c>
      <c r="K3849" s="1">
        <v>1</v>
      </c>
      <c r="L3849" s="1">
        <v>600</v>
      </c>
      <c r="M3849" s="6">
        <v>0.51</v>
      </c>
      <c r="N3849" s="4">
        <v>1800</v>
      </c>
      <c r="O3849" s="4">
        <v>160</v>
      </c>
      <c r="P3849" s="4">
        <v>500</v>
      </c>
      <c r="Q3849" s="3">
        <v>0.28999999999999998</v>
      </c>
      <c r="R3849" s="1">
        <v>24</v>
      </c>
      <c r="S3849" s="1">
        <v>500</v>
      </c>
      <c r="T3849" s="1">
        <v>46</v>
      </c>
      <c r="U3849" s="1">
        <v>1</v>
      </c>
      <c r="V3849" s="1">
        <v>11</v>
      </c>
      <c r="W3849" s="1">
        <v>1</v>
      </c>
      <c r="X3849" s="1">
        <v>0</v>
      </c>
      <c r="Y3849" s="1">
        <v>1</v>
      </c>
      <c r="Z3849" s="1">
        <v>2</v>
      </c>
      <c r="AA3849" s="1">
        <v>1</v>
      </c>
      <c r="AB3849" s="1">
        <v>0</v>
      </c>
      <c r="AC3849" s="1">
        <v>0</v>
      </c>
      <c r="AD3849" s="1">
        <v>0</v>
      </c>
      <c r="AE3849" s="1">
        <v>0</v>
      </c>
      <c r="AF3849" s="1">
        <v>0</v>
      </c>
      <c r="AG3849" s="1">
        <v>40</v>
      </c>
      <c r="AH3849" s="1">
        <v>900</v>
      </c>
      <c r="AI3849" s="1">
        <v>940</v>
      </c>
      <c r="AJ3849" s="1" t="s">
        <v>7614</v>
      </c>
      <c r="AK3849" s="1" t="s">
        <v>7615</v>
      </c>
      <c r="AL3849" s="1" t="s">
        <v>7616</v>
      </c>
      <c r="AM3849" s="1" t="s">
        <v>12</v>
      </c>
      <c r="AN3849" s="1" t="s">
        <v>23098</v>
      </c>
      <c r="AO3849" s="1" t="s">
        <v>86</v>
      </c>
      <c r="AP3849" s="1" t="s">
        <v>86</v>
      </c>
      <c r="AQ3849" s="1" t="s">
        <v>25</v>
      </c>
      <c r="AR3849" s="1" t="s">
        <v>19</v>
      </c>
      <c r="AS3849" s="1" t="s">
        <v>23091</v>
      </c>
      <c r="AT3849" s="1" t="s">
        <v>26</v>
      </c>
    </row>
    <row r="3850" spans="1:46" x14ac:dyDescent="0.25">
      <c r="A3850" s="1" t="s">
        <v>19586</v>
      </c>
      <c r="B3850" s="2" t="s">
        <v>23101</v>
      </c>
      <c r="C3850" s="2" t="s">
        <v>23109</v>
      </c>
      <c r="D3850" s="1">
        <v>0</v>
      </c>
      <c r="E3850" s="1">
        <v>0</v>
      </c>
      <c r="F3850" s="1">
        <v>1</v>
      </c>
      <c r="G3850" s="1">
        <v>1</v>
      </c>
      <c r="H3850" s="6">
        <v>1</v>
      </c>
      <c r="I3850">
        <v>0</v>
      </c>
      <c r="J3850" s="1">
        <v>30</v>
      </c>
      <c r="K3850" s="1">
        <v>1</v>
      </c>
      <c r="L3850" s="1">
        <v>688</v>
      </c>
      <c r="M3850" s="6">
        <v>0.43</v>
      </c>
      <c r="N3850" s="4">
        <v>2000</v>
      </c>
      <c r="O3850" s="4">
        <v>150</v>
      </c>
      <c r="P3850" s="4">
        <v>300</v>
      </c>
      <c r="Q3850" s="3">
        <v>0.3</v>
      </c>
      <c r="R3850" s="1">
        <v>24</v>
      </c>
      <c r="S3850" s="1">
        <v>300</v>
      </c>
      <c r="T3850" s="1">
        <v>34</v>
      </c>
      <c r="U3850" s="1">
        <v>0</v>
      </c>
      <c r="V3850" s="1">
        <v>11</v>
      </c>
      <c r="W3850" s="1">
        <v>0</v>
      </c>
      <c r="X3850" s="1">
        <v>1</v>
      </c>
      <c r="Y3850" s="1">
        <v>1</v>
      </c>
      <c r="Z3850" s="1">
        <v>1</v>
      </c>
      <c r="AA3850" s="1">
        <v>1</v>
      </c>
      <c r="AB3850" s="1">
        <v>0</v>
      </c>
      <c r="AC3850" s="1">
        <v>941</v>
      </c>
      <c r="AD3850" s="1">
        <v>0</v>
      </c>
      <c r="AE3850" s="1">
        <v>0</v>
      </c>
      <c r="AF3850" s="1">
        <v>0</v>
      </c>
      <c r="AG3850" s="1">
        <v>596</v>
      </c>
      <c r="AH3850" s="1">
        <v>0</v>
      </c>
      <c r="AI3850" s="1">
        <v>1537</v>
      </c>
      <c r="AJ3850" s="1" t="s">
        <v>7617</v>
      </c>
      <c r="AK3850" s="1" t="s">
        <v>7618</v>
      </c>
      <c r="AL3850" s="1" t="s">
        <v>7619</v>
      </c>
      <c r="AM3850" s="1" t="s">
        <v>12</v>
      </c>
      <c r="AN3850" s="1" t="s">
        <v>23098</v>
      </c>
      <c r="AO3850" s="1" t="s">
        <v>364</v>
      </c>
      <c r="AP3850" s="1" t="s">
        <v>57</v>
      </c>
      <c r="AQ3850" s="1" t="s">
        <v>14</v>
      </c>
      <c r="AR3850" s="1" t="s">
        <v>19</v>
      </c>
      <c r="AS3850" s="1" t="s">
        <v>23091</v>
      </c>
      <c r="AT3850" s="1" t="s">
        <v>26</v>
      </c>
    </row>
    <row r="3851" spans="1:46" x14ac:dyDescent="0.25">
      <c r="A3851" s="1" t="s">
        <v>17710</v>
      </c>
      <c r="B3851" s="2" t="s">
        <v>23101</v>
      </c>
      <c r="C3851" s="2" t="s">
        <v>23109</v>
      </c>
      <c r="D3851" s="1">
        <v>0</v>
      </c>
      <c r="E3851" s="1">
        <v>0</v>
      </c>
      <c r="F3851" s="1">
        <v>1</v>
      </c>
      <c r="G3851" s="1">
        <v>1</v>
      </c>
      <c r="H3851" s="6">
        <v>1</v>
      </c>
      <c r="I3851">
        <v>0</v>
      </c>
      <c r="J3851" s="1">
        <v>30</v>
      </c>
      <c r="K3851" s="1">
        <v>1</v>
      </c>
      <c r="L3851" s="1">
        <v>648</v>
      </c>
      <c r="M3851" s="6">
        <v>0.22</v>
      </c>
      <c r="N3851" s="4">
        <v>3000</v>
      </c>
      <c r="O3851" s="4">
        <v>280</v>
      </c>
      <c r="P3851" s="4">
        <v>450</v>
      </c>
      <c r="Q3851" s="3">
        <v>0.25</v>
      </c>
      <c r="R3851" s="1">
        <v>24</v>
      </c>
      <c r="S3851" s="1">
        <v>450</v>
      </c>
      <c r="T3851" s="1">
        <v>49</v>
      </c>
      <c r="U3851" s="1">
        <v>1</v>
      </c>
      <c r="V3851" s="1">
        <v>11</v>
      </c>
      <c r="W3851" s="1">
        <v>1</v>
      </c>
      <c r="X3851" s="1">
        <v>1</v>
      </c>
      <c r="Y3851" s="1">
        <v>0</v>
      </c>
      <c r="Z3851" s="1">
        <v>0</v>
      </c>
      <c r="AA3851" s="1">
        <v>1</v>
      </c>
      <c r="AB3851" s="1">
        <v>0</v>
      </c>
      <c r="AC3851" s="1">
        <v>0</v>
      </c>
      <c r="AD3851" s="1">
        <v>1158</v>
      </c>
      <c r="AE3851" s="1">
        <v>0</v>
      </c>
      <c r="AF3851" s="1">
        <v>0</v>
      </c>
      <c r="AG3851" s="1">
        <v>0</v>
      </c>
      <c r="AH3851" s="1">
        <v>0</v>
      </c>
      <c r="AI3851" s="1">
        <v>1158</v>
      </c>
      <c r="AJ3851" s="1" t="s">
        <v>2206</v>
      </c>
      <c r="AK3851" s="1" t="s">
        <v>2207</v>
      </c>
      <c r="AL3851" s="1" t="s">
        <v>2208</v>
      </c>
      <c r="AM3851" s="1" t="s">
        <v>12</v>
      </c>
      <c r="AN3851" s="1" t="s">
        <v>23098</v>
      </c>
      <c r="AO3851" s="1" t="s">
        <v>86</v>
      </c>
      <c r="AP3851" s="1" t="s">
        <v>86</v>
      </c>
      <c r="AQ3851" s="1" t="s">
        <v>14</v>
      </c>
      <c r="AR3851" s="1" t="s">
        <v>30</v>
      </c>
      <c r="AS3851" s="1" t="s">
        <v>23091</v>
      </c>
      <c r="AT3851" s="1" t="s">
        <v>26</v>
      </c>
    </row>
    <row r="3852" spans="1:46" x14ac:dyDescent="0.25">
      <c r="A3852" s="1" t="s">
        <v>20714</v>
      </c>
      <c r="B3852" s="2" t="s">
        <v>23101</v>
      </c>
      <c r="C3852" s="2" t="s">
        <v>23109</v>
      </c>
      <c r="D3852" s="1">
        <v>1</v>
      </c>
      <c r="E3852" s="1">
        <v>0</v>
      </c>
      <c r="F3852" s="1">
        <v>2</v>
      </c>
      <c r="G3852" s="1">
        <v>3</v>
      </c>
      <c r="H3852" s="6">
        <v>0.66666666666666663</v>
      </c>
      <c r="I3852">
        <v>1</v>
      </c>
      <c r="J3852" s="1">
        <v>28</v>
      </c>
      <c r="K3852" s="1">
        <v>1</v>
      </c>
      <c r="L3852" s="1">
        <v>600</v>
      </c>
      <c r="M3852" s="6">
        <v>0.34</v>
      </c>
      <c r="N3852" s="4">
        <v>1500</v>
      </c>
      <c r="O3852" s="4">
        <v>130</v>
      </c>
      <c r="P3852" s="4">
        <v>250</v>
      </c>
      <c r="Q3852" s="3">
        <v>0.28000000000000003</v>
      </c>
      <c r="R3852" s="1">
        <v>24</v>
      </c>
      <c r="S3852" s="1">
        <v>250</v>
      </c>
      <c r="T3852" s="1">
        <v>28</v>
      </c>
      <c r="U3852" s="1">
        <v>1</v>
      </c>
      <c r="V3852" s="1">
        <v>11</v>
      </c>
      <c r="W3852" s="1">
        <v>0</v>
      </c>
      <c r="X3852" s="1">
        <v>1</v>
      </c>
      <c r="Y3852" s="1">
        <v>1</v>
      </c>
      <c r="Z3852" s="1">
        <v>1</v>
      </c>
      <c r="AA3852" s="1">
        <v>1</v>
      </c>
      <c r="AB3852" s="1">
        <v>1</v>
      </c>
      <c r="AC3852" s="1">
        <v>0</v>
      </c>
      <c r="AD3852" s="1">
        <v>0</v>
      </c>
      <c r="AE3852" s="1">
        <v>0</v>
      </c>
      <c r="AF3852" s="1">
        <v>500</v>
      </c>
      <c r="AG3852" s="1">
        <v>172</v>
      </c>
      <c r="AH3852" s="1">
        <v>0</v>
      </c>
      <c r="AI3852" s="1">
        <v>672</v>
      </c>
      <c r="AJ3852" s="1" t="s">
        <v>10723</v>
      </c>
      <c r="AK3852" s="1" t="s">
        <v>10724</v>
      </c>
      <c r="AL3852" s="1" t="s">
        <v>10725</v>
      </c>
      <c r="AM3852" s="1" t="s">
        <v>16</v>
      </c>
      <c r="AN3852" s="1" t="s">
        <v>23098</v>
      </c>
      <c r="AO3852" s="1" t="s">
        <v>86</v>
      </c>
      <c r="AP3852" s="1" t="s">
        <v>57</v>
      </c>
      <c r="AQ3852" s="1" t="s">
        <v>14</v>
      </c>
      <c r="AR3852" s="1" t="s">
        <v>19</v>
      </c>
      <c r="AS3852" s="1" t="s">
        <v>23091</v>
      </c>
      <c r="AT3852" s="1" t="s">
        <v>101</v>
      </c>
    </row>
    <row r="3853" spans="1:46" x14ac:dyDescent="0.25">
      <c r="A3853" s="1" t="s">
        <v>20717</v>
      </c>
      <c r="B3853" s="2" t="s">
        <v>23101</v>
      </c>
      <c r="C3853" s="2" t="s">
        <v>23109</v>
      </c>
      <c r="D3853" s="1">
        <v>0</v>
      </c>
      <c r="E3853" s="1">
        <v>0</v>
      </c>
      <c r="F3853" s="1">
        <v>2</v>
      </c>
      <c r="G3853" s="1">
        <v>2</v>
      </c>
      <c r="H3853" s="6">
        <v>1</v>
      </c>
      <c r="I3853">
        <v>0</v>
      </c>
      <c r="J3853" s="1">
        <v>31</v>
      </c>
      <c r="K3853" s="1">
        <v>1</v>
      </c>
      <c r="L3853" s="1">
        <v>600</v>
      </c>
      <c r="M3853" s="6">
        <v>1.18</v>
      </c>
      <c r="N3853" s="4">
        <v>2400</v>
      </c>
      <c r="O3853" s="4">
        <v>200</v>
      </c>
      <c r="P3853" s="4">
        <v>300</v>
      </c>
      <c r="Q3853" s="3">
        <v>0.25</v>
      </c>
      <c r="R3853" s="1">
        <v>12</v>
      </c>
      <c r="S3853" s="1">
        <v>300</v>
      </c>
      <c r="T3853" s="1">
        <v>42</v>
      </c>
      <c r="U3853" s="1">
        <v>1</v>
      </c>
      <c r="V3853" s="1">
        <v>11</v>
      </c>
      <c r="W3853" s="1">
        <v>1</v>
      </c>
      <c r="X3853" s="1">
        <v>0</v>
      </c>
      <c r="Y3853" s="1">
        <v>1</v>
      </c>
      <c r="Z3853" s="1">
        <v>3</v>
      </c>
      <c r="AA3853" s="1">
        <v>1</v>
      </c>
      <c r="AB3853" s="1">
        <v>1</v>
      </c>
      <c r="AC3853" s="1">
        <v>1279</v>
      </c>
      <c r="AD3853" s="1">
        <v>0</v>
      </c>
      <c r="AE3853" s="1">
        <v>1009</v>
      </c>
      <c r="AF3853" s="1">
        <v>1569</v>
      </c>
      <c r="AG3853" s="1">
        <v>0</v>
      </c>
      <c r="AH3853" s="1">
        <v>700</v>
      </c>
      <c r="AI3853" s="1">
        <v>4557</v>
      </c>
      <c r="AJ3853" s="1" t="s">
        <v>468</v>
      </c>
      <c r="AK3853" s="1" t="s">
        <v>10730</v>
      </c>
      <c r="AL3853" s="1" t="s">
        <v>10731</v>
      </c>
      <c r="AM3853" s="1" t="s">
        <v>12</v>
      </c>
      <c r="AN3853" s="1" t="s">
        <v>23098</v>
      </c>
      <c r="AO3853" s="1" t="s">
        <v>86</v>
      </c>
      <c r="AP3853" s="1" t="s">
        <v>86</v>
      </c>
      <c r="AQ3853" s="1" t="s">
        <v>25</v>
      </c>
      <c r="AR3853" s="1" t="s">
        <v>19</v>
      </c>
      <c r="AS3853" s="1" t="s">
        <v>23091</v>
      </c>
      <c r="AT3853" s="1" t="s">
        <v>101</v>
      </c>
    </row>
    <row r="3854" spans="1:46" x14ac:dyDescent="0.25">
      <c r="A3854" s="1" t="s">
        <v>21875</v>
      </c>
      <c r="B3854" s="2" t="s">
        <v>23101</v>
      </c>
      <c r="C3854" s="2" t="s">
        <v>23109</v>
      </c>
      <c r="D3854" s="1">
        <v>0</v>
      </c>
      <c r="E3854" s="1">
        <v>0</v>
      </c>
      <c r="F3854" s="1">
        <v>1</v>
      </c>
      <c r="G3854" s="1">
        <v>1</v>
      </c>
      <c r="H3854" s="6">
        <v>1</v>
      </c>
      <c r="I3854">
        <v>0</v>
      </c>
      <c r="J3854" s="1">
        <v>38</v>
      </c>
      <c r="K3854" s="1">
        <v>1</v>
      </c>
      <c r="L3854" s="1">
        <v>695</v>
      </c>
      <c r="M3854" s="6">
        <v>0.19</v>
      </c>
      <c r="N3854" s="4">
        <v>2400</v>
      </c>
      <c r="O3854" s="4">
        <v>200</v>
      </c>
      <c r="P3854" s="4">
        <v>350</v>
      </c>
      <c r="Q3854" s="3">
        <v>0.28999999999999998</v>
      </c>
      <c r="R3854" s="1">
        <v>24</v>
      </c>
      <c r="S3854" s="1">
        <v>350</v>
      </c>
      <c r="T3854" s="1">
        <v>39</v>
      </c>
      <c r="U3854" s="1">
        <v>1</v>
      </c>
      <c r="V3854" s="1">
        <v>11</v>
      </c>
      <c r="W3854" s="1">
        <v>1</v>
      </c>
      <c r="X3854" s="1">
        <v>1</v>
      </c>
      <c r="Y3854" s="1">
        <v>0</v>
      </c>
      <c r="Z3854" s="1">
        <v>4</v>
      </c>
      <c r="AA3854" s="1">
        <v>1</v>
      </c>
      <c r="AB3854" s="1">
        <v>1</v>
      </c>
      <c r="AC3854" s="1">
        <v>0</v>
      </c>
      <c r="AD3854" s="1">
        <v>0</v>
      </c>
      <c r="AE3854" s="1">
        <v>530</v>
      </c>
      <c r="AF3854" s="1">
        <v>0</v>
      </c>
      <c r="AG3854" s="1">
        <v>0</v>
      </c>
      <c r="AH3854" s="1">
        <v>0</v>
      </c>
      <c r="AI3854" s="1">
        <v>530</v>
      </c>
      <c r="AJ3854" s="1" t="s">
        <v>13835</v>
      </c>
      <c r="AK3854" s="1" t="s">
        <v>13836</v>
      </c>
      <c r="AL3854" s="1" t="s">
        <v>13837</v>
      </c>
      <c r="AM3854" s="1" t="s">
        <v>12</v>
      </c>
      <c r="AN3854" s="1" t="s">
        <v>23098</v>
      </c>
      <c r="AO3854" s="1" t="s">
        <v>86</v>
      </c>
      <c r="AP3854" s="1" t="s">
        <v>86</v>
      </c>
      <c r="AQ3854" s="1" t="s">
        <v>14</v>
      </c>
      <c r="AR3854" s="1" t="s">
        <v>30</v>
      </c>
      <c r="AS3854" s="1" t="s">
        <v>23091</v>
      </c>
      <c r="AT3854" s="1" t="s">
        <v>101</v>
      </c>
    </row>
    <row r="3855" spans="1:46" x14ac:dyDescent="0.25">
      <c r="A3855" s="1" t="s">
        <v>20726</v>
      </c>
      <c r="B3855" s="2" t="s">
        <v>23101</v>
      </c>
      <c r="C3855" s="2" t="s">
        <v>23109</v>
      </c>
      <c r="D3855" s="1">
        <v>0</v>
      </c>
      <c r="E3855" s="1">
        <v>0</v>
      </c>
      <c r="F3855" s="1">
        <v>1</v>
      </c>
      <c r="G3855" s="1">
        <v>1</v>
      </c>
      <c r="H3855" s="6">
        <v>1</v>
      </c>
      <c r="I3855">
        <v>1</v>
      </c>
      <c r="J3855" s="1">
        <v>28</v>
      </c>
      <c r="K3855" s="1">
        <v>1</v>
      </c>
      <c r="L3855" s="1">
        <v>629</v>
      </c>
      <c r="M3855" s="6">
        <v>1.05</v>
      </c>
      <c r="N3855" s="4">
        <v>1800</v>
      </c>
      <c r="O3855" s="4">
        <v>140</v>
      </c>
      <c r="P3855" s="4">
        <v>200</v>
      </c>
      <c r="Q3855" s="3">
        <v>0.25</v>
      </c>
      <c r="R3855" s="1">
        <v>24</v>
      </c>
      <c r="S3855" s="1">
        <v>200</v>
      </c>
      <c r="T3855" s="1">
        <v>30</v>
      </c>
      <c r="U3855" s="1">
        <v>1</v>
      </c>
      <c r="V3855" s="1">
        <v>11</v>
      </c>
      <c r="W3855" s="1">
        <v>0</v>
      </c>
      <c r="X3855" s="1">
        <v>0</v>
      </c>
      <c r="Y3855" s="1">
        <v>1</v>
      </c>
      <c r="Z3855" s="1">
        <v>2</v>
      </c>
      <c r="AA3855" s="1">
        <v>1</v>
      </c>
      <c r="AB3855" s="1">
        <v>1</v>
      </c>
      <c r="AC3855" s="1">
        <v>0</v>
      </c>
      <c r="AD3855" s="1">
        <v>0</v>
      </c>
      <c r="AE3855" s="1">
        <v>548</v>
      </c>
      <c r="AF3855" s="1">
        <v>1961</v>
      </c>
      <c r="AG3855" s="1">
        <v>0</v>
      </c>
      <c r="AH3855" s="1">
        <v>200</v>
      </c>
      <c r="AI3855" s="1">
        <v>2709</v>
      </c>
      <c r="AJ3855" s="1" t="s">
        <v>10756</v>
      </c>
      <c r="AK3855" s="1" t="s">
        <v>10757</v>
      </c>
      <c r="AL3855" s="1" t="s">
        <v>10758</v>
      </c>
      <c r="AM3855" s="1" t="s">
        <v>16</v>
      </c>
      <c r="AN3855" s="1" t="s">
        <v>23098</v>
      </c>
      <c r="AO3855" s="1" t="s">
        <v>86</v>
      </c>
      <c r="AP3855" s="1" t="s">
        <v>57</v>
      </c>
      <c r="AQ3855" s="1" t="s">
        <v>25</v>
      </c>
      <c r="AR3855" s="1" t="s">
        <v>19</v>
      </c>
      <c r="AS3855" s="1" t="s">
        <v>23091</v>
      </c>
      <c r="AT3855" s="1" t="s">
        <v>101</v>
      </c>
    </row>
    <row r="3856" spans="1:46" x14ac:dyDescent="0.25">
      <c r="A3856" s="1" t="s">
        <v>21884</v>
      </c>
      <c r="B3856" s="2" t="s">
        <v>23101</v>
      </c>
      <c r="C3856" s="2" t="s">
        <v>23109</v>
      </c>
      <c r="D3856" s="1">
        <v>0</v>
      </c>
      <c r="E3856" s="1">
        <v>1</v>
      </c>
      <c r="F3856" s="1">
        <v>1</v>
      </c>
      <c r="G3856" s="1">
        <v>2</v>
      </c>
      <c r="H3856" s="6">
        <v>0.5</v>
      </c>
      <c r="I3856">
        <v>1</v>
      </c>
      <c r="J3856" s="1">
        <v>41</v>
      </c>
      <c r="K3856" s="1">
        <v>1</v>
      </c>
      <c r="L3856" s="1">
        <v>514</v>
      </c>
      <c r="M3856" s="6">
        <v>0.05</v>
      </c>
      <c r="N3856" s="4">
        <v>2500</v>
      </c>
      <c r="O3856" s="4">
        <v>170</v>
      </c>
      <c r="P3856" s="4">
        <v>100</v>
      </c>
      <c r="Q3856" s="3">
        <v>0.25</v>
      </c>
      <c r="R3856" s="1">
        <v>12</v>
      </c>
      <c r="S3856" s="1">
        <v>118</v>
      </c>
      <c r="T3856" s="1">
        <v>11</v>
      </c>
      <c r="U3856" s="1">
        <v>1</v>
      </c>
      <c r="V3856" s="1">
        <v>11</v>
      </c>
      <c r="W3856" s="1">
        <v>0</v>
      </c>
      <c r="X3856" s="1">
        <v>0</v>
      </c>
      <c r="Y3856" s="1">
        <v>0</v>
      </c>
      <c r="Z3856" s="1">
        <v>3</v>
      </c>
      <c r="AA3856" s="1">
        <v>0</v>
      </c>
      <c r="AB3856" s="1">
        <v>1</v>
      </c>
      <c r="AC3856" s="1">
        <v>0</v>
      </c>
      <c r="AD3856" s="1">
        <v>0</v>
      </c>
      <c r="AE3856" s="1">
        <v>0</v>
      </c>
      <c r="AF3856" s="1">
        <v>0</v>
      </c>
      <c r="AG3856" s="1">
        <v>0</v>
      </c>
      <c r="AH3856" s="1">
        <v>0</v>
      </c>
      <c r="AI3856" s="1">
        <v>0</v>
      </c>
      <c r="AJ3856" s="1" t="s">
        <v>686</v>
      </c>
      <c r="AK3856" s="1" t="s">
        <v>13857</v>
      </c>
      <c r="AL3856" s="1" t="s">
        <v>13858</v>
      </c>
      <c r="AM3856" s="1" t="s">
        <v>16</v>
      </c>
      <c r="AN3856" s="1" t="s">
        <v>23098</v>
      </c>
      <c r="AO3856" s="1" t="s">
        <v>86</v>
      </c>
      <c r="AP3856" s="1" t="s">
        <v>57</v>
      </c>
      <c r="AQ3856" s="1" t="s">
        <v>25</v>
      </c>
      <c r="AR3856" s="1" t="s">
        <v>30</v>
      </c>
      <c r="AS3856" s="1" t="s">
        <v>23090</v>
      </c>
      <c r="AT3856" s="1" t="s">
        <v>101</v>
      </c>
    </row>
    <row r="3857" spans="1:46" x14ac:dyDescent="0.25">
      <c r="A3857" s="1" t="s">
        <v>19036</v>
      </c>
      <c r="B3857" s="2" t="s">
        <v>23101</v>
      </c>
      <c r="C3857" s="2" t="s">
        <v>23109</v>
      </c>
      <c r="D3857" s="1">
        <v>0</v>
      </c>
      <c r="E3857" s="1">
        <v>0</v>
      </c>
      <c r="F3857" s="1">
        <v>1</v>
      </c>
      <c r="G3857" s="1">
        <v>1</v>
      </c>
      <c r="H3857" s="6">
        <v>1</v>
      </c>
      <c r="I3857">
        <v>0</v>
      </c>
      <c r="J3857" s="1">
        <v>29</v>
      </c>
      <c r="K3857" s="1">
        <v>1</v>
      </c>
      <c r="L3857" s="1">
        <v>600</v>
      </c>
      <c r="M3857" s="6">
        <v>0.44</v>
      </c>
      <c r="N3857" s="4">
        <v>1700</v>
      </c>
      <c r="O3857" s="4">
        <v>140</v>
      </c>
      <c r="P3857" s="4">
        <v>300</v>
      </c>
      <c r="Q3857" s="3">
        <v>0.3</v>
      </c>
      <c r="R3857" s="1">
        <v>24</v>
      </c>
      <c r="S3857" s="1">
        <v>300</v>
      </c>
      <c r="T3857" s="1">
        <v>46</v>
      </c>
      <c r="U3857" s="1">
        <v>1</v>
      </c>
      <c r="V3857" s="1">
        <v>11</v>
      </c>
      <c r="W3857" s="1">
        <v>0</v>
      </c>
      <c r="X3857" s="1">
        <v>0</v>
      </c>
      <c r="Y3857" s="1">
        <v>1</v>
      </c>
      <c r="Z3857" s="1">
        <v>3</v>
      </c>
      <c r="AA3857" s="1">
        <v>0</v>
      </c>
      <c r="AB3857" s="1">
        <v>0</v>
      </c>
      <c r="AC3857" s="1">
        <v>0</v>
      </c>
      <c r="AD3857" s="1">
        <v>0</v>
      </c>
      <c r="AE3857" s="1">
        <v>400</v>
      </c>
      <c r="AF3857" s="1">
        <v>0</v>
      </c>
      <c r="AG3857" s="1">
        <v>0</v>
      </c>
      <c r="AH3857" s="1">
        <v>500</v>
      </c>
      <c r="AI3857" s="1">
        <v>900</v>
      </c>
      <c r="AJ3857" s="1" t="s">
        <v>6086</v>
      </c>
      <c r="AK3857" s="1" t="s">
        <v>6087</v>
      </c>
      <c r="AL3857" s="1" t="s">
        <v>6088</v>
      </c>
      <c r="AM3857" s="1" t="s">
        <v>12</v>
      </c>
      <c r="AN3857" s="1" t="s">
        <v>23098</v>
      </c>
      <c r="AO3857" s="1" t="s">
        <v>86</v>
      </c>
      <c r="AP3857" s="1" t="s">
        <v>57</v>
      </c>
      <c r="AQ3857" s="1" t="s">
        <v>25</v>
      </c>
      <c r="AR3857" s="1" t="s">
        <v>19</v>
      </c>
      <c r="AS3857" s="1" t="s">
        <v>23090</v>
      </c>
      <c r="AT3857" s="1" t="s">
        <v>26</v>
      </c>
    </row>
    <row r="3858" spans="1:46" x14ac:dyDescent="0.25">
      <c r="A3858" s="1" t="s">
        <v>20209</v>
      </c>
      <c r="B3858" s="2" t="s">
        <v>23101</v>
      </c>
      <c r="C3858" s="2" t="s">
        <v>23109</v>
      </c>
      <c r="D3858" s="1">
        <v>0</v>
      </c>
      <c r="E3858" s="1">
        <v>2</v>
      </c>
      <c r="F3858" s="1">
        <v>2</v>
      </c>
      <c r="G3858" s="1">
        <v>4</v>
      </c>
      <c r="H3858" s="6">
        <v>0.5</v>
      </c>
      <c r="I3858">
        <v>0</v>
      </c>
      <c r="J3858" s="1">
        <v>41</v>
      </c>
      <c r="K3858" s="1">
        <v>1</v>
      </c>
      <c r="L3858" s="1">
        <v>687</v>
      </c>
      <c r="M3858" s="6">
        <v>0.15</v>
      </c>
      <c r="N3858" s="4">
        <v>6000</v>
      </c>
      <c r="O3858" s="4">
        <v>340</v>
      </c>
      <c r="P3858" s="4">
        <v>1000</v>
      </c>
      <c r="Q3858" s="3">
        <v>0.28000000000000003</v>
      </c>
      <c r="R3858" s="1">
        <v>24</v>
      </c>
      <c r="S3858" s="1">
        <v>1000</v>
      </c>
      <c r="T3858" s="1">
        <v>105</v>
      </c>
      <c r="U3858" s="1">
        <v>0</v>
      </c>
      <c r="V3858" s="1">
        <v>11</v>
      </c>
      <c r="W3858" s="1">
        <v>1</v>
      </c>
      <c r="X3858" s="1">
        <v>0</v>
      </c>
      <c r="Y3858" s="1">
        <v>0</v>
      </c>
      <c r="Z3858" s="1">
        <v>3</v>
      </c>
      <c r="AA3858" s="1">
        <v>1</v>
      </c>
      <c r="AB3858" s="1">
        <v>1</v>
      </c>
      <c r="AC3858" s="1">
        <v>0</v>
      </c>
      <c r="AD3858" s="1">
        <v>0</v>
      </c>
      <c r="AE3858" s="1">
        <v>0</v>
      </c>
      <c r="AF3858" s="1">
        <v>0</v>
      </c>
      <c r="AG3858" s="1">
        <v>0</v>
      </c>
      <c r="AH3858" s="1">
        <v>0</v>
      </c>
      <c r="AI3858" s="1">
        <v>0</v>
      </c>
      <c r="AJ3858" s="1" t="s">
        <v>9341</v>
      </c>
      <c r="AK3858" s="1" t="s">
        <v>9342</v>
      </c>
      <c r="AL3858" s="1" t="s">
        <v>9343</v>
      </c>
      <c r="AM3858" s="1" t="s">
        <v>12</v>
      </c>
      <c r="AN3858" s="1" t="s">
        <v>23098</v>
      </c>
      <c r="AO3858" s="1" t="s">
        <v>364</v>
      </c>
      <c r="AP3858" s="1" t="s">
        <v>86</v>
      </c>
      <c r="AQ3858" s="1" t="s">
        <v>25</v>
      </c>
      <c r="AR3858" s="1" t="s">
        <v>30</v>
      </c>
      <c r="AS3858" s="1" t="s">
        <v>23091</v>
      </c>
      <c r="AT3858" s="1" t="s">
        <v>101</v>
      </c>
    </row>
    <row r="3859" spans="1:46" x14ac:dyDescent="0.25">
      <c r="A3859" s="1" t="s">
        <v>21891</v>
      </c>
      <c r="B3859" s="2" t="s">
        <v>23101</v>
      </c>
      <c r="C3859" s="2" t="s">
        <v>23109</v>
      </c>
      <c r="D3859" s="1">
        <v>0</v>
      </c>
      <c r="E3859" s="1">
        <v>2</v>
      </c>
      <c r="F3859" s="1">
        <v>1</v>
      </c>
      <c r="G3859" s="1">
        <v>3</v>
      </c>
      <c r="H3859" s="6">
        <v>0.33333333333333331</v>
      </c>
      <c r="I3859">
        <v>0</v>
      </c>
      <c r="J3859" s="1">
        <v>42</v>
      </c>
      <c r="K3859" s="1">
        <v>1</v>
      </c>
      <c r="L3859" s="1">
        <v>403</v>
      </c>
      <c r="M3859" s="6">
        <v>5</v>
      </c>
      <c r="N3859" s="4">
        <v>2400</v>
      </c>
      <c r="O3859" s="4">
        <v>200</v>
      </c>
      <c r="P3859" s="4">
        <v>100</v>
      </c>
      <c r="Q3859" s="3">
        <v>0.35</v>
      </c>
      <c r="R3859" s="1">
        <v>12</v>
      </c>
      <c r="S3859" s="1">
        <v>100</v>
      </c>
      <c r="T3859" s="1">
        <v>5</v>
      </c>
      <c r="U3859" s="1">
        <v>1</v>
      </c>
      <c r="V3859" s="1">
        <v>11</v>
      </c>
      <c r="W3859" s="1">
        <v>0</v>
      </c>
      <c r="X3859" s="1">
        <v>0</v>
      </c>
      <c r="Y3859" s="1">
        <v>0</v>
      </c>
      <c r="Z3859" s="1">
        <v>2</v>
      </c>
      <c r="AA3859" s="1">
        <v>1</v>
      </c>
      <c r="AB3859" s="1">
        <v>0</v>
      </c>
      <c r="AC3859" s="1">
        <v>0</v>
      </c>
      <c r="AD3859" s="1">
        <v>25</v>
      </c>
      <c r="AE3859" s="1">
        <v>4823</v>
      </c>
      <c r="AF3859" s="1">
        <v>9100</v>
      </c>
      <c r="AG3859" s="1">
        <v>0</v>
      </c>
      <c r="AH3859" s="1">
        <v>0</v>
      </c>
      <c r="AI3859" s="1">
        <v>13948</v>
      </c>
      <c r="AJ3859" s="1" t="s">
        <v>1154</v>
      </c>
      <c r="AK3859" s="1" t="s">
        <v>13873</v>
      </c>
      <c r="AL3859" s="1" t="s">
        <v>13874</v>
      </c>
      <c r="AM3859" s="1" t="s">
        <v>12</v>
      </c>
      <c r="AN3859" s="1" t="s">
        <v>23098</v>
      </c>
      <c r="AO3859" s="1" t="s">
        <v>86</v>
      </c>
      <c r="AP3859" s="1" t="s">
        <v>57</v>
      </c>
      <c r="AQ3859" s="1" t="s">
        <v>25</v>
      </c>
      <c r="AR3859" s="1" t="s">
        <v>30</v>
      </c>
      <c r="AS3859" s="1" t="s">
        <v>23091</v>
      </c>
      <c r="AT3859" s="1" t="s">
        <v>26</v>
      </c>
    </row>
    <row r="3860" spans="1:46" x14ac:dyDescent="0.25">
      <c r="A3860" s="1" t="s">
        <v>20214</v>
      </c>
      <c r="B3860" s="2" t="s">
        <v>23101</v>
      </c>
      <c r="C3860" s="2" t="s">
        <v>23109</v>
      </c>
      <c r="D3860" s="1">
        <v>1</v>
      </c>
      <c r="E3860" s="1">
        <v>2</v>
      </c>
      <c r="F3860" s="1">
        <v>1</v>
      </c>
      <c r="G3860" s="1">
        <v>4</v>
      </c>
      <c r="H3860" s="6">
        <v>0.25</v>
      </c>
      <c r="I3860">
        <v>0</v>
      </c>
      <c r="J3860" s="1">
        <v>30</v>
      </c>
      <c r="K3860" s="1">
        <v>0</v>
      </c>
      <c r="L3860" s="1">
        <v>449</v>
      </c>
      <c r="M3860" s="6">
        <v>0.11</v>
      </c>
      <c r="N3860" s="4">
        <v>2500</v>
      </c>
      <c r="O3860" s="4">
        <v>180</v>
      </c>
      <c r="P3860" s="4">
        <v>150</v>
      </c>
      <c r="Q3860" s="3">
        <v>0.35</v>
      </c>
      <c r="R3860" s="1">
        <v>18</v>
      </c>
      <c r="S3860" s="1">
        <v>150</v>
      </c>
      <c r="T3860" s="1">
        <v>19</v>
      </c>
      <c r="U3860" s="1">
        <v>1</v>
      </c>
      <c r="V3860" s="1">
        <v>11</v>
      </c>
      <c r="W3860" s="1">
        <v>1</v>
      </c>
      <c r="X3860" s="1">
        <v>0</v>
      </c>
      <c r="Y3860" s="1">
        <v>1</v>
      </c>
      <c r="Z3860" s="1">
        <v>3</v>
      </c>
      <c r="AA3860" s="1">
        <v>1</v>
      </c>
      <c r="AB3860" s="1">
        <v>0</v>
      </c>
      <c r="AC3860" s="1">
        <v>0</v>
      </c>
      <c r="AD3860" s="1">
        <v>0</v>
      </c>
      <c r="AE3860" s="1">
        <v>0</v>
      </c>
      <c r="AF3860" s="1">
        <v>150</v>
      </c>
      <c r="AG3860" s="1">
        <v>89</v>
      </c>
      <c r="AH3860" s="1">
        <v>0</v>
      </c>
      <c r="AI3860" s="1">
        <v>239</v>
      </c>
      <c r="AJ3860" s="1" t="s">
        <v>2420</v>
      </c>
      <c r="AK3860" s="1" t="s">
        <v>9355</v>
      </c>
      <c r="AL3860" s="1" t="s">
        <v>9356</v>
      </c>
      <c r="AM3860" s="1" t="s">
        <v>12</v>
      </c>
      <c r="AN3860" s="1" t="s">
        <v>23097</v>
      </c>
      <c r="AO3860" s="1" t="s">
        <v>86</v>
      </c>
      <c r="AP3860" s="1" t="s">
        <v>86</v>
      </c>
      <c r="AQ3860" s="1" t="s">
        <v>25</v>
      </c>
      <c r="AR3860" s="1" t="s">
        <v>19</v>
      </c>
      <c r="AS3860" s="1" t="s">
        <v>23091</v>
      </c>
      <c r="AT3860" s="1" t="s">
        <v>26</v>
      </c>
    </row>
    <row r="3861" spans="1:46" x14ac:dyDescent="0.25">
      <c r="A3861" s="1" t="s">
        <v>21289</v>
      </c>
      <c r="B3861" s="2" t="s">
        <v>23101</v>
      </c>
      <c r="C3861" s="2" t="s">
        <v>23109</v>
      </c>
      <c r="D3861" s="1">
        <v>0</v>
      </c>
      <c r="E3861" s="1">
        <v>0</v>
      </c>
      <c r="F3861" s="1">
        <v>1</v>
      </c>
      <c r="G3861" s="1">
        <v>1</v>
      </c>
      <c r="H3861" s="6">
        <v>1</v>
      </c>
      <c r="I3861">
        <v>0</v>
      </c>
      <c r="J3861" s="1">
        <v>31</v>
      </c>
      <c r="K3861" s="1">
        <v>1</v>
      </c>
      <c r="L3861" s="1">
        <v>605</v>
      </c>
      <c r="M3861" s="6">
        <v>0.6</v>
      </c>
      <c r="N3861" s="4">
        <v>3000</v>
      </c>
      <c r="O3861" s="4">
        <v>225</v>
      </c>
      <c r="P3861" s="4">
        <v>300</v>
      </c>
      <c r="Q3861" s="3">
        <v>0.35</v>
      </c>
      <c r="R3861" s="1">
        <v>24</v>
      </c>
      <c r="S3861" s="1">
        <v>300</v>
      </c>
      <c r="T3861" s="1">
        <v>29</v>
      </c>
      <c r="U3861" s="1">
        <v>1</v>
      </c>
      <c r="V3861" s="1">
        <v>11</v>
      </c>
      <c r="W3861" s="1">
        <v>0</v>
      </c>
      <c r="X3861" s="1">
        <v>0</v>
      </c>
      <c r="Y3861" s="1">
        <v>1</v>
      </c>
      <c r="Z3861" s="1">
        <v>3</v>
      </c>
      <c r="AA3861" s="1">
        <v>1</v>
      </c>
      <c r="AB3861" s="1">
        <v>0</v>
      </c>
      <c r="AC3861" s="1">
        <v>0</v>
      </c>
      <c r="AD3861" s="1">
        <v>0</v>
      </c>
      <c r="AE3861" s="1">
        <v>0</v>
      </c>
      <c r="AF3861" s="1">
        <v>1472</v>
      </c>
      <c r="AG3861" s="1">
        <v>0</v>
      </c>
      <c r="AH3861" s="1">
        <v>700</v>
      </c>
      <c r="AI3861" s="1">
        <v>2172</v>
      </c>
      <c r="AJ3861" s="1" t="s">
        <v>12272</v>
      </c>
      <c r="AK3861" s="1" t="s">
        <v>12273</v>
      </c>
      <c r="AL3861" s="1" t="s">
        <v>12274</v>
      </c>
      <c r="AM3861" s="1" t="s">
        <v>12</v>
      </c>
      <c r="AN3861" s="1" t="s">
        <v>23098</v>
      </c>
      <c r="AO3861" s="1" t="s">
        <v>86</v>
      </c>
      <c r="AP3861" s="1" t="s">
        <v>57</v>
      </c>
      <c r="AQ3861" s="1" t="s">
        <v>25</v>
      </c>
      <c r="AR3861" s="1" t="s">
        <v>19</v>
      </c>
      <c r="AS3861" s="1" t="s">
        <v>23091</v>
      </c>
      <c r="AT3861" s="1" t="s">
        <v>26</v>
      </c>
    </row>
    <row r="3862" spans="1:46" x14ac:dyDescent="0.25">
      <c r="A3862" s="1" t="s">
        <v>18930</v>
      </c>
      <c r="B3862" s="2" t="s">
        <v>23101</v>
      </c>
      <c r="C3862" s="2" t="s">
        <v>23109</v>
      </c>
      <c r="D3862" s="1">
        <v>0</v>
      </c>
      <c r="E3862" s="1">
        <v>0</v>
      </c>
      <c r="F3862" s="1">
        <v>1</v>
      </c>
      <c r="G3862" s="1">
        <v>1</v>
      </c>
      <c r="H3862" s="6">
        <v>1</v>
      </c>
      <c r="I3862">
        <v>0</v>
      </c>
      <c r="J3862" s="1">
        <v>26</v>
      </c>
      <c r="K3862" s="1">
        <v>0</v>
      </c>
      <c r="L3862" s="1">
        <v>600</v>
      </c>
      <c r="M3862" s="6">
        <v>0.54</v>
      </c>
      <c r="N3862" s="4">
        <v>2160</v>
      </c>
      <c r="O3862" s="4">
        <v>180</v>
      </c>
      <c r="P3862" s="4">
        <v>150</v>
      </c>
      <c r="Q3862" s="3">
        <v>0.22</v>
      </c>
      <c r="R3862" s="1">
        <v>12</v>
      </c>
      <c r="S3862" s="1">
        <v>150</v>
      </c>
      <c r="T3862" s="1">
        <v>19</v>
      </c>
      <c r="U3862" s="1">
        <v>1</v>
      </c>
      <c r="V3862" s="1">
        <v>11</v>
      </c>
      <c r="W3862" s="1">
        <v>0</v>
      </c>
      <c r="X3862" s="1">
        <v>0</v>
      </c>
      <c r="Y3862" s="1">
        <v>1</v>
      </c>
      <c r="Z3862" s="1">
        <v>3</v>
      </c>
      <c r="AA3862" s="1">
        <v>0</v>
      </c>
      <c r="AB3862" s="1">
        <v>0</v>
      </c>
      <c r="AC3862" s="1">
        <v>0</v>
      </c>
      <c r="AD3862" s="1">
        <v>0</v>
      </c>
      <c r="AE3862" s="1">
        <v>345</v>
      </c>
      <c r="AF3862" s="1">
        <v>2149</v>
      </c>
      <c r="AG3862" s="1">
        <v>0</v>
      </c>
      <c r="AH3862" s="1">
        <v>400</v>
      </c>
      <c r="AI3862" s="1">
        <v>2894</v>
      </c>
      <c r="AJ3862" s="1" t="s">
        <v>5780</v>
      </c>
      <c r="AK3862" s="1" t="s">
        <v>5781</v>
      </c>
      <c r="AL3862" s="1" t="s">
        <v>5782</v>
      </c>
      <c r="AM3862" s="1" t="s">
        <v>12</v>
      </c>
      <c r="AN3862" s="1" t="s">
        <v>23097</v>
      </c>
      <c r="AO3862" s="1" t="s">
        <v>86</v>
      </c>
      <c r="AP3862" s="1" t="s">
        <v>57</v>
      </c>
      <c r="AQ3862" s="1" t="s">
        <v>25</v>
      </c>
      <c r="AR3862" s="1" t="s">
        <v>19</v>
      </c>
      <c r="AS3862" s="1" t="s">
        <v>23090</v>
      </c>
      <c r="AT3862" s="1" t="s">
        <v>26</v>
      </c>
    </row>
    <row r="3863" spans="1:46" x14ac:dyDescent="0.25">
      <c r="A3863" s="1" t="s">
        <v>20227</v>
      </c>
      <c r="B3863" s="2" t="s">
        <v>23101</v>
      </c>
      <c r="C3863" s="2" t="s">
        <v>23109</v>
      </c>
      <c r="D3863" s="1">
        <v>2</v>
      </c>
      <c r="E3863" s="1">
        <v>3</v>
      </c>
      <c r="F3863" s="1">
        <v>1</v>
      </c>
      <c r="G3863" s="1">
        <v>6</v>
      </c>
      <c r="H3863" s="6">
        <v>0.16666666666666666</v>
      </c>
      <c r="I3863">
        <v>0</v>
      </c>
      <c r="J3863" s="1">
        <v>35</v>
      </c>
      <c r="K3863" s="1">
        <v>1</v>
      </c>
      <c r="L3863" s="1">
        <v>603</v>
      </c>
      <c r="M3863" s="6">
        <v>0.13</v>
      </c>
      <c r="N3863" s="4">
        <v>4000</v>
      </c>
      <c r="O3863" s="4">
        <v>300</v>
      </c>
      <c r="P3863" s="4">
        <v>400</v>
      </c>
      <c r="Q3863" s="3">
        <v>0.27</v>
      </c>
      <c r="R3863" s="1">
        <v>24</v>
      </c>
      <c r="S3863" s="1">
        <v>400</v>
      </c>
      <c r="T3863" s="1">
        <v>52</v>
      </c>
      <c r="U3863" s="1">
        <v>0</v>
      </c>
      <c r="V3863" s="1">
        <v>11</v>
      </c>
      <c r="W3863" s="1">
        <v>0</v>
      </c>
      <c r="X3863" s="1">
        <v>1</v>
      </c>
      <c r="Y3863" s="1">
        <v>0</v>
      </c>
      <c r="Z3863" s="1">
        <v>5</v>
      </c>
      <c r="AA3863" s="1">
        <v>0</v>
      </c>
      <c r="AB3863" s="1">
        <v>0</v>
      </c>
      <c r="AC3863" s="1">
        <v>0</v>
      </c>
      <c r="AD3863" s="1">
        <v>0</v>
      </c>
      <c r="AE3863" s="1">
        <v>0</v>
      </c>
      <c r="AF3863" s="1">
        <v>391</v>
      </c>
      <c r="AG3863" s="1">
        <v>0</v>
      </c>
      <c r="AH3863" s="1">
        <v>0</v>
      </c>
      <c r="AI3863" s="1">
        <v>391</v>
      </c>
      <c r="AJ3863" s="1" t="s">
        <v>1421</v>
      </c>
      <c r="AK3863" s="1" t="s">
        <v>9390</v>
      </c>
      <c r="AL3863" s="1" t="s">
        <v>9391</v>
      </c>
      <c r="AM3863" s="1" t="s">
        <v>12</v>
      </c>
      <c r="AN3863" s="1" t="s">
        <v>23098</v>
      </c>
      <c r="AO3863" s="1" t="s">
        <v>364</v>
      </c>
      <c r="AP3863" s="1" t="s">
        <v>57</v>
      </c>
      <c r="AQ3863" s="1" t="s">
        <v>14</v>
      </c>
      <c r="AR3863" s="1" t="s">
        <v>30</v>
      </c>
      <c r="AS3863" s="1" t="s">
        <v>23090</v>
      </c>
      <c r="AT3863" s="1" t="s">
        <v>26</v>
      </c>
    </row>
    <row r="3864" spans="1:46" x14ac:dyDescent="0.25">
      <c r="A3864" s="1" t="s">
        <v>21586</v>
      </c>
      <c r="B3864" s="2" t="s">
        <v>23076</v>
      </c>
      <c r="C3864" s="2" t="s">
        <v>23106</v>
      </c>
      <c r="D3864" s="1">
        <v>0</v>
      </c>
      <c r="E3864" s="1">
        <v>2</v>
      </c>
      <c r="F3864" s="1">
        <v>1</v>
      </c>
      <c r="G3864" s="1">
        <v>3</v>
      </c>
      <c r="H3864" s="6">
        <v>0.33333333333333331</v>
      </c>
      <c r="I3864">
        <v>1</v>
      </c>
      <c r="J3864" s="1">
        <v>35</v>
      </c>
      <c r="K3864" s="1">
        <v>0</v>
      </c>
      <c r="L3864" s="1">
        <v>646</v>
      </c>
      <c r="M3864" s="6">
        <v>0.51</v>
      </c>
      <c r="N3864" s="4">
        <v>2400</v>
      </c>
      <c r="O3864" s="4">
        <v>200</v>
      </c>
      <c r="P3864" s="4">
        <v>500</v>
      </c>
      <c r="Q3864" s="3">
        <v>0.34</v>
      </c>
      <c r="R3864" s="1">
        <v>24</v>
      </c>
      <c r="S3864" s="1">
        <v>500</v>
      </c>
      <c r="T3864" s="1">
        <v>50</v>
      </c>
      <c r="U3864" s="1">
        <v>0</v>
      </c>
      <c r="V3864" s="1">
        <v>10</v>
      </c>
      <c r="W3864" s="1">
        <v>0</v>
      </c>
      <c r="X3864" s="1">
        <v>1</v>
      </c>
      <c r="Y3864" s="1">
        <v>1</v>
      </c>
      <c r="Z3864" s="1">
        <v>4</v>
      </c>
      <c r="AA3864" s="1">
        <v>0</v>
      </c>
      <c r="AB3864" s="1">
        <v>1</v>
      </c>
      <c r="AC3864" s="1">
        <v>560</v>
      </c>
      <c r="AD3864" s="1">
        <v>400</v>
      </c>
      <c r="AE3864" s="1">
        <v>0</v>
      </c>
      <c r="AF3864" s="1">
        <v>0</v>
      </c>
      <c r="AG3864" s="1">
        <v>0</v>
      </c>
      <c r="AH3864" s="1">
        <v>700</v>
      </c>
      <c r="AI3864" s="1">
        <v>1660</v>
      </c>
      <c r="AJ3864" s="1" t="s">
        <v>13052</v>
      </c>
      <c r="AK3864" s="1" t="s">
        <v>13053</v>
      </c>
      <c r="AL3864" s="1" t="s">
        <v>13054</v>
      </c>
      <c r="AM3864" s="1" t="s">
        <v>16</v>
      </c>
      <c r="AN3864" s="1" t="s">
        <v>23097</v>
      </c>
      <c r="AO3864" s="1" t="s">
        <v>364</v>
      </c>
      <c r="AP3864" s="1" t="s">
        <v>57</v>
      </c>
      <c r="AQ3864" s="1" t="s">
        <v>14</v>
      </c>
      <c r="AR3864" s="1" t="s">
        <v>19</v>
      </c>
      <c r="AS3864" s="1" t="s">
        <v>23090</v>
      </c>
      <c r="AT3864" s="1" t="s">
        <v>101</v>
      </c>
    </row>
    <row r="3865" spans="1:46" x14ac:dyDescent="0.25">
      <c r="A3865" s="1" t="s">
        <v>18081</v>
      </c>
      <c r="B3865" s="2" t="s">
        <v>23076</v>
      </c>
      <c r="C3865" s="2" t="s">
        <v>23106</v>
      </c>
      <c r="D3865" s="1">
        <v>0</v>
      </c>
      <c r="E3865" s="1">
        <v>1</v>
      </c>
      <c r="F3865" s="1">
        <v>1</v>
      </c>
      <c r="G3865" s="1">
        <v>2</v>
      </c>
      <c r="H3865" s="6">
        <v>0.5</v>
      </c>
      <c r="I3865">
        <v>1</v>
      </c>
      <c r="J3865" s="1">
        <v>31</v>
      </c>
      <c r="K3865" s="1">
        <v>0</v>
      </c>
      <c r="L3865" s="1">
        <v>648</v>
      </c>
      <c r="M3865" s="6">
        <v>0.26</v>
      </c>
      <c r="N3865" s="4">
        <v>1800</v>
      </c>
      <c r="O3865" s="4">
        <v>150</v>
      </c>
      <c r="P3865" s="4">
        <v>300</v>
      </c>
      <c r="Q3865" s="3">
        <v>0.28000000000000003</v>
      </c>
      <c r="R3865" s="1">
        <v>12</v>
      </c>
      <c r="S3865" s="1">
        <v>300</v>
      </c>
      <c r="T3865" s="1">
        <v>40</v>
      </c>
      <c r="U3865" s="1">
        <v>1</v>
      </c>
      <c r="V3865" s="1">
        <v>10</v>
      </c>
      <c r="W3865" s="1">
        <v>0</v>
      </c>
      <c r="X3865" s="1">
        <v>0</v>
      </c>
      <c r="Y3865" s="1">
        <v>1</v>
      </c>
      <c r="Z3865" s="1">
        <v>1</v>
      </c>
      <c r="AA3865" s="1">
        <v>0</v>
      </c>
      <c r="AB3865" s="1">
        <v>1</v>
      </c>
      <c r="AC3865" s="1">
        <v>0</v>
      </c>
      <c r="AD3865" s="1">
        <v>0</v>
      </c>
      <c r="AE3865" s="1">
        <v>300</v>
      </c>
      <c r="AF3865" s="1">
        <v>0</v>
      </c>
      <c r="AG3865" s="1">
        <v>0</v>
      </c>
      <c r="AH3865" s="1">
        <v>0</v>
      </c>
      <c r="AI3865" s="1">
        <v>300</v>
      </c>
      <c r="AJ3865" s="1" t="s">
        <v>3290</v>
      </c>
      <c r="AK3865" s="1" t="s">
        <v>3291</v>
      </c>
      <c r="AL3865" s="1" t="s">
        <v>3292</v>
      </c>
      <c r="AM3865" s="1" t="s">
        <v>16</v>
      </c>
      <c r="AN3865" s="1" t="s">
        <v>23097</v>
      </c>
      <c r="AO3865" s="1" t="s">
        <v>86</v>
      </c>
      <c r="AP3865" s="1" t="s">
        <v>57</v>
      </c>
      <c r="AQ3865" s="1" t="s">
        <v>25</v>
      </c>
      <c r="AR3865" s="1" t="s">
        <v>19</v>
      </c>
      <c r="AS3865" s="1" t="s">
        <v>23090</v>
      </c>
      <c r="AT3865" s="1" t="s">
        <v>101</v>
      </c>
    </row>
    <row r="3866" spans="1:46" x14ac:dyDescent="0.25">
      <c r="A3866" s="1" t="s">
        <v>21598</v>
      </c>
      <c r="B3866" s="2" t="s">
        <v>23076</v>
      </c>
      <c r="C3866" s="2" t="s">
        <v>23107</v>
      </c>
      <c r="D3866" s="1">
        <v>2</v>
      </c>
      <c r="E3866" s="1">
        <v>1</v>
      </c>
      <c r="F3866" s="1">
        <v>6</v>
      </c>
      <c r="G3866" s="1">
        <v>9</v>
      </c>
      <c r="H3866" s="6">
        <v>0.66666666666666663</v>
      </c>
      <c r="I3866">
        <v>0</v>
      </c>
      <c r="J3866" s="1">
        <v>37</v>
      </c>
      <c r="K3866" s="1">
        <v>1</v>
      </c>
      <c r="L3866" s="1">
        <v>651</v>
      </c>
      <c r="M3866" s="6">
        <v>0.28000000000000003</v>
      </c>
      <c r="N3866" s="4">
        <v>6000</v>
      </c>
      <c r="O3866" s="4">
        <v>500</v>
      </c>
      <c r="P3866" s="4">
        <v>800</v>
      </c>
      <c r="Q3866" s="3">
        <v>0.3</v>
      </c>
      <c r="R3866" s="1">
        <v>24</v>
      </c>
      <c r="S3866" s="1">
        <v>800</v>
      </c>
      <c r="T3866" s="1">
        <v>25</v>
      </c>
      <c r="U3866" s="1">
        <v>1</v>
      </c>
      <c r="V3866" s="1">
        <v>10</v>
      </c>
      <c r="W3866" s="1">
        <v>0</v>
      </c>
      <c r="X3866" s="1">
        <v>1</v>
      </c>
      <c r="Y3866" s="1">
        <v>0</v>
      </c>
      <c r="Z3866" s="1">
        <v>4</v>
      </c>
      <c r="AA3866" s="1">
        <v>1</v>
      </c>
      <c r="AB3866" s="1">
        <v>0</v>
      </c>
      <c r="AC3866" s="1">
        <v>904</v>
      </c>
      <c r="AD3866" s="1">
        <v>0</v>
      </c>
      <c r="AE3866" s="1">
        <v>918</v>
      </c>
      <c r="AF3866" s="1">
        <v>0</v>
      </c>
      <c r="AG3866" s="1">
        <v>0</v>
      </c>
      <c r="AH3866" s="1">
        <v>550</v>
      </c>
      <c r="AI3866" s="1">
        <v>2372</v>
      </c>
      <c r="AJ3866" s="1" t="s">
        <v>13085</v>
      </c>
      <c r="AK3866" s="1" t="s">
        <v>13086</v>
      </c>
      <c r="AL3866" s="1" t="s">
        <v>13087</v>
      </c>
      <c r="AM3866" s="1" t="s">
        <v>12</v>
      </c>
      <c r="AN3866" s="1" t="s">
        <v>23098</v>
      </c>
      <c r="AO3866" s="1" t="s">
        <v>86</v>
      </c>
      <c r="AP3866" s="1" t="s">
        <v>57</v>
      </c>
      <c r="AQ3866" s="1" t="s">
        <v>14</v>
      </c>
      <c r="AR3866" s="1" t="s">
        <v>30</v>
      </c>
      <c r="AS3866" s="1" t="s">
        <v>23091</v>
      </c>
      <c r="AT3866" s="1" t="s">
        <v>26</v>
      </c>
    </row>
    <row r="3867" spans="1:46" x14ac:dyDescent="0.25">
      <c r="A3867" s="1" t="s">
        <v>21031</v>
      </c>
      <c r="B3867" s="2" t="s">
        <v>23076</v>
      </c>
      <c r="C3867" s="2" t="s">
        <v>23107</v>
      </c>
      <c r="D3867" s="1">
        <v>0</v>
      </c>
      <c r="E3867" s="1">
        <v>0</v>
      </c>
      <c r="F3867" s="1">
        <v>2</v>
      </c>
      <c r="G3867" s="1">
        <v>2</v>
      </c>
      <c r="H3867" s="6">
        <v>1</v>
      </c>
      <c r="I3867">
        <v>0</v>
      </c>
      <c r="J3867" s="1">
        <v>29</v>
      </c>
      <c r="K3867" s="1">
        <v>0</v>
      </c>
      <c r="L3867" s="1">
        <v>822</v>
      </c>
      <c r="M3867" s="6">
        <v>0.45</v>
      </c>
      <c r="N3867" s="4">
        <v>1500</v>
      </c>
      <c r="O3867" s="4">
        <v>120</v>
      </c>
      <c r="P3867" s="4">
        <v>200</v>
      </c>
      <c r="Q3867" s="3">
        <v>0.35</v>
      </c>
      <c r="R3867" s="1">
        <v>12</v>
      </c>
      <c r="S3867" s="1">
        <v>200</v>
      </c>
      <c r="T3867" s="1">
        <v>19</v>
      </c>
      <c r="U3867" s="1">
        <v>0</v>
      </c>
      <c r="V3867" s="1">
        <v>10</v>
      </c>
      <c r="W3867" s="1">
        <v>1</v>
      </c>
      <c r="X3867" s="1">
        <v>1</v>
      </c>
      <c r="Y3867" s="1">
        <v>1</v>
      </c>
      <c r="Z3867" s="1">
        <v>3</v>
      </c>
      <c r="AA3867" s="1">
        <v>1</v>
      </c>
      <c r="AB3867" s="1">
        <v>0</v>
      </c>
      <c r="AC3867" s="1">
        <v>0</v>
      </c>
      <c r="AD3867" s="1">
        <v>0</v>
      </c>
      <c r="AE3867" s="1">
        <v>0</v>
      </c>
      <c r="AF3867" s="1">
        <v>0</v>
      </c>
      <c r="AG3867" s="1">
        <v>0</v>
      </c>
      <c r="AH3867" s="1">
        <v>600</v>
      </c>
      <c r="AI3867" s="1">
        <v>600</v>
      </c>
      <c r="AJ3867" s="1" t="s">
        <v>11552</v>
      </c>
      <c r="AK3867" s="1" t="s">
        <v>11553</v>
      </c>
      <c r="AL3867" s="1" t="s">
        <v>11554</v>
      </c>
      <c r="AM3867" s="1" t="s">
        <v>12</v>
      </c>
      <c r="AN3867" s="1" t="s">
        <v>23097</v>
      </c>
      <c r="AO3867" s="1" t="s">
        <v>364</v>
      </c>
      <c r="AP3867" s="1" t="s">
        <v>86</v>
      </c>
      <c r="AQ3867" s="1" t="s">
        <v>14</v>
      </c>
      <c r="AR3867" s="1" t="s">
        <v>19</v>
      </c>
      <c r="AS3867" s="1" t="s">
        <v>23091</v>
      </c>
      <c r="AT3867" s="1" t="s">
        <v>26</v>
      </c>
    </row>
    <row r="3868" spans="1:46" x14ac:dyDescent="0.25">
      <c r="A3868" s="1" t="s">
        <v>22783</v>
      </c>
      <c r="B3868" s="2" t="s">
        <v>23076</v>
      </c>
      <c r="C3868" s="2" t="s">
        <v>23107</v>
      </c>
      <c r="D3868" s="1">
        <v>0</v>
      </c>
      <c r="E3868" s="1">
        <v>1</v>
      </c>
      <c r="F3868" s="1">
        <v>1</v>
      </c>
      <c r="G3868" s="1">
        <v>2</v>
      </c>
      <c r="H3868" s="6">
        <v>0.5</v>
      </c>
      <c r="I3868">
        <v>0</v>
      </c>
      <c r="J3868" s="1">
        <v>35</v>
      </c>
      <c r="K3868" s="1">
        <v>0</v>
      </c>
      <c r="L3868" s="1">
        <v>489</v>
      </c>
      <c r="M3868" s="6">
        <v>0.56000000000000005</v>
      </c>
      <c r="N3868" s="4">
        <v>2300</v>
      </c>
      <c r="O3868" s="4">
        <v>175</v>
      </c>
      <c r="P3868" s="4">
        <v>400</v>
      </c>
      <c r="Q3868" s="3">
        <v>0.3</v>
      </c>
      <c r="R3868" s="1">
        <v>24</v>
      </c>
      <c r="S3868" s="1">
        <v>400</v>
      </c>
      <c r="T3868" s="1">
        <v>48</v>
      </c>
      <c r="U3868" s="1">
        <v>0</v>
      </c>
      <c r="V3868" s="1">
        <v>10</v>
      </c>
      <c r="W3868" s="1">
        <v>0</v>
      </c>
      <c r="X3868" s="1">
        <v>0</v>
      </c>
      <c r="Y3868" s="1">
        <v>1</v>
      </c>
      <c r="Z3868" s="1">
        <v>1</v>
      </c>
      <c r="AA3868" s="1">
        <v>1</v>
      </c>
      <c r="AB3868" s="1">
        <v>0</v>
      </c>
      <c r="AC3868" s="1">
        <v>490</v>
      </c>
      <c r="AD3868" s="1">
        <v>0</v>
      </c>
      <c r="AE3868" s="1">
        <v>0</v>
      </c>
      <c r="AF3868" s="1">
        <v>485</v>
      </c>
      <c r="AG3868" s="1">
        <v>3</v>
      </c>
      <c r="AH3868" s="1">
        <v>560</v>
      </c>
      <c r="AI3868" s="1">
        <v>1538</v>
      </c>
      <c r="AJ3868" s="1" t="s">
        <v>16227</v>
      </c>
      <c r="AK3868" s="1" t="s">
        <v>16228</v>
      </c>
      <c r="AL3868" s="1" t="s">
        <v>16229</v>
      </c>
      <c r="AM3868" s="1" t="s">
        <v>12</v>
      </c>
      <c r="AN3868" s="1" t="s">
        <v>23097</v>
      </c>
      <c r="AO3868" s="1" t="s">
        <v>364</v>
      </c>
      <c r="AP3868" s="1" t="s">
        <v>57</v>
      </c>
      <c r="AQ3868" s="1" t="s">
        <v>25</v>
      </c>
      <c r="AR3868" s="1" t="s">
        <v>19</v>
      </c>
      <c r="AS3868" s="1" t="s">
        <v>23091</v>
      </c>
      <c r="AT3868" s="1" t="s">
        <v>26</v>
      </c>
    </row>
    <row r="3869" spans="1:46" x14ac:dyDescent="0.25">
      <c r="A3869" s="1" t="s">
        <v>19368</v>
      </c>
      <c r="B3869" s="2" t="s">
        <v>23076</v>
      </c>
      <c r="C3869" s="2" t="s">
        <v>23107</v>
      </c>
      <c r="D3869" s="1">
        <v>4</v>
      </c>
      <c r="E3869" s="1">
        <v>4</v>
      </c>
      <c r="F3869" s="1">
        <v>2</v>
      </c>
      <c r="G3869" s="1">
        <v>10</v>
      </c>
      <c r="H3869" s="6">
        <v>0.2</v>
      </c>
      <c r="I3869">
        <v>1</v>
      </c>
      <c r="J3869" s="1">
        <v>39</v>
      </c>
      <c r="K3869" s="1">
        <v>0</v>
      </c>
      <c r="L3869" s="1">
        <v>549</v>
      </c>
      <c r="M3869" s="6">
        <v>0.6</v>
      </c>
      <c r="N3869" s="4">
        <v>2100</v>
      </c>
      <c r="O3869" s="4">
        <v>160</v>
      </c>
      <c r="P3869" s="4">
        <v>800</v>
      </c>
      <c r="Q3869" s="3">
        <v>0.3</v>
      </c>
      <c r="R3869" s="1">
        <v>24</v>
      </c>
      <c r="S3869" s="1">
        <v>800</v>
      </c>
      <c r="T3869" s="1">
        <v>51</v>
      </c>
      <c r="U3869" s="1">
        <v>1</v>
      </c>
      <c r="V3869" s="1">
        <v>10</v>
      </c>
      <c r="W3869" s="1">
        <v>0</v>
      </c>
      <c r="X3869" s="1">
        <v>0</v>
      </c>
      <c r="Y3869" s="1">
        <v>0</v>
      </c>
      <c r="Z3869" s="1">
        <v>3</v>
      </c>
      <c r="AA3869" s="1">
        <v>1</v>
      </c>
      <c r="AB3869" s="1">
        <v>1</v>
      </c>
      <c r="AC3869" s="1">
        <v>58</v>
      </c>
      <c r="AD3869" s="1">
        <v>3300</v>
      </c>
      <c r="AE3869" s="1">
        <v>0</v>
      </c>
      <c r="AF3869" s="1">
        <v>233</v>
      </c>
      <c r="AG3869" s="1">
        <v>0</v>
      </c>
      <c r="AH3869" s="1">
        <v>0</v>
      </c>
      <c r="AI3869" s="1">
        <v>3591</v>
      </c>
      <c r="AJ3869" s="1" t="s">
        <v>6986</v>
      </c>
      <c r="AK3869" s="1" t="s">
        <v>6987</v>
      </c>
      <c r="AL3869" s="1" t="s">
        <v>6988</v>
      </c>
      <c r="AM3869" s="1" t="s">
        <v>16</v>
      </c>
      <c r="AN3869" s="1" t="s">
        <v>23097</v>
      </c>
      <c r="AO3869" s="1" t="s">
        <v>86</v>
      </c>
      <c r="AP3869" s="1" t="s">
        <v>57</v>
      </c>
      <c r="AQ3869" s="1" t="s">
        <v>25</v>
      </c>
      <c r="AR3869" s="1" t="s">
        <v>30</v>
      </c>
      <c r="AS3869" s="1" t="s">
        <v>23091</v>
      </c>
      <c r="AT3869" s="1" t="s">
        <v>101</v>
      </c>
    </row>
    <row r="3870" spans="1:46" x14ac:dyDescent="0.25">
      <c r="A3870" s="1" t="s">
        <v>20553</v>
      </c>
      <c r="B3870" s="2" t="s">
        <v>23076</v>
      </c>
      <c r="C3870" s="2" t="s">
        <v>23107</v>
      </c>
      <c r="D3870" s="1">
        <v>0</v>
      </c>
      <c r="E3870" s="1">
        <v>0</v>
      </c>
      <c r="F3870" s="1">
        <v>1</v>
      </c>
      <c r="G3870" s="1">
        <v>1</v>
      </c>
      <c r="H3870" s="6">
        <v>1</v>
      </c>
      <c r="I3870">
        <v>1</v>
      </c>
      <c r="J3870" s="1">
        <v>26</v>
      </c>
      <c r="K3870" s="1">
        <v>1</v>
      </c>
      <c r="L3870" s="1">
        <v>855</v>
      </c>
      <c r="M3870" s="6">
        <v>0.98</v>
      </c>
      <c r="N3870" s="4">
        <v>1800</v>
      </c>
      <c r="O3870" s="4">
        <v>95</v>
      </c>
      <c r="P3870" s="4">
        <v>200</v>
      </c>
      <c r="Q3870" s="3">
        <v>0.3</v>
      </c>
      <c r="R3870" s="1">
        <v>24</v>
      </c>
      <c r="S3870" s="1">
        <v>200</v>
      </c>
      <c r="T3870" s="1">
        <v>29</v>
      </c>
      <c r="U3870" s="1">
        <v>1</v>
      </c>
      <c r="V3870" s="1">
        <v>10</v>
      </c>
      <c r="W3870" s="1">
        <v>0</v>
      </c>
      <c r="X3870" s="1">
        <v>1</v>
      </c>
      <c r="Y3870" s="1">
        <v>1</v>
      </c>
      <c r="Z3870" s="1">
        <v>4</v>
      </c>
      <c r="AA3870" s="1">
        <v>1</v>
      </c>
      <c r="AB3870" s="1">
        <v>1</v>
      </c>
      <c r="AC3870" s="1">
        <v>2414</v>
      </c>
      <c r="AD3870" s="1">
        <v>0</v>
      </c>
      <c r="AE3870" s="1">
        <v>0</v>
      </c>
      <c r="AF3870" s="1">
        <v>0</v>
      </c>
      <c r="AG3870" s="1">
        <v>16</v>
      </c>
      <c r="AH3870" s="1">
        <v>0</v>
      </c>
      <c r="AI3870" s="1">
        <v>2430</v>
      </c>
      <c r="AJ3870" s="1" t="s">
        <v>10274</v>
      </c>
      <c r="AK3870" s="1" t="s">
        <v>10275</v>
      </c>
      <c r="AL3870" s="1" t="s">
        <v>10276</v>
      </c>
      <c r="AM3870" s="1" t="s">
        <v>16</v>
      </c>
      <c r="AN3870" s="1" t="s">
        <v>23098</v>
      </c>
      <c r="AO3870" s="1" t="s">
        <v>86</v>
      </c>
      <c r="AP3870" s="1" t="s">
        <v>57</v>
      </c>
      <c r="AQ3870" s="1" t="s">
        <v>14</v>
      </c>
      <c r="AR3870" s="1" t="s">
        <v>19</v>
      </c>
      <c r="AS3870" s="1" t="s">
        <v>23091</v>
      </c>
      <c r="AT3870" s="1" t="s">
        <v>101</v>
      </c>
    </row>
    <row r="3871" spans="1:46" x14ac:dyDescent="0.25">
      <c r="A3871" s="1" t="s">
        <v>17536</v>
      </c>
      <c r="B3871" s="2" t="s">
        <v>23076</v>
      </c>
      <c r="C3871" s="2" t="s">
        <v>23108</v>
      </c>
      <c r="D3871" s="1">
        <v>1</v>
      </c>
      <c r="E3871" s="1">
        <v>0</v>
      </c>
      <c r="F3871" s="1">
        <v>1</v>
      </c>
      <c r="G3871" s="1">
        <v>2</v>
      </c>
      <c r="H3871" s="6">
        <v>0.5</v>
      </c>
      <c r="I3871">
        <v>0</v>
      </c>
      <c r="J3871" s="1">
        <v>38</v>
      </c>
      <c r="K3871" s="1">
        <v>1</v>
      </c>
      <c r="L3871" s="1">
        <v>565</v>
      </c>
      <c r="M3871" s="6">
        <v>0.49</v>
      </c>
      <c r="N3871" s="4">
        <v>3490</v>
      </c>
      <c r="O3871" s="4">
        <v>250</v>
      </c>
      <c r="P3871" s="4">
        <v>300</v>
      </c>
      <c r="Q3871" s="3">
        <v>0.28999999999999998</v>
      </c>
      <c r="R3871" s="1">
        <v>24</v>
      </c>
      <c r="S3871" s="1">
        <v>300</v>
      </c>
      <c r="T3871" s="1">
        <v>35</v>
      </c>
      <c r="U3871" s="1">
        <v>1</v>
      </c>
      <c r="V3871" s="1">
        <v>10</v>
      </c>
      <c r="W3871" s="1">
        <v>0</v>
      </c>
      <c r="X3871" s="1">
        <v>0</v>
      </c>
      <c r="Y3871" s="1">
        <v>1</v>
      </c>
      <c r="Z3871" s="1">
        <v>1</v>
      </c>
      <c r="AA3871" s="1">
        <v>1</v>
      </c>
      <c r="AB3871" s="1">
        <v>0</v>
      </c>
      <c r="AC3871" s="1">
        <v>593</v>
      </c>
      <c r="AD3871" s="1">
        <v>387</v>
      </c>
      <c r="AE3871" s="1">
        <v>954</v>
      </c>
      <c r="AF3871" s="1">
        <v>0</v>
      </c>
      <c r="AG3871" s="1">
        <v>0</v>
      </c>
      <c r="AH3871" s="1">
        <v>590</v>
      </c>
      <c r="AI3871" s="1">
        <v>2524</v>
      </c>
      <c r="AJ3871" s="1" t="s">
        <v>1682</v>
      </c>
      <c r="AK3871" s="1" t="s">
        <v>1683</v>
      </c>
      <c r="AL3871" s="1" t="s">
        <v>1684</v>
      </c>
      <c r="AM3871" s="1" t="s">
        <v>12</v>
      </c>
      <c r="AN3871" s="1" t="s">
        <v>23098</v>
      </c>
      <c r="AO3871" s="1" t="s">
        <v>86</v>
      </c>
      <c r="AP3871" s="1" t="s">
        <v>57</v>
      </c>
      <c r="AQ3871" s="1" t="s">
        <v>25</v>
      </c>
      <c r="AR3871" s="1" t="s">
        <v>19</v>
      </c>
      <c r="AS3871" s="1" t="s">
        <v>23091</v>
      </c>
      <c r="AT3871" s="1" t="s">
        <v>26</v>
      </c>
    </row>
    <row r="3872" spans="1:46" x14ac:dyDescent="0.25">
      <c r="A3872" s="1" t="s">
        <v>20251</v>
      </c>
      <c r="B3872" s="2" t="s">
        <v>23073</v>
      </c>
      <c r="C3872" s="2" t="s">
        <v>23104</v>
      </c>
      <c r="D3872" s="1">
        <v>0</v>
      </c>
      <c r="E3872" s="1">
        <v>0</v>
      </c>
      <c r="F3872" s="1">
        <v>2</v>
      </c>
      <c r="G3872" s="1">
        <v>2</v>
      </c>
      <c r="H3872" s="6">
        <v>1</v>
      </c>
      <c r="I3872">
        <v>1</v>
      </c>
      <c r="J3872" s="1">
        <v>44</v>
      </c>
      <c r="K3872" s="1">
        <v>0</v>
      </c>
      <c r="L3872" s="1">
        <v>750</v>
      </c>
      <c r="M3872" s="6">
        <v>0</v>
      </c>
      <c r="N3872" s="4">
        <v>480</v>
      </c>
      <c r="O3872" s="4">
        <v>40</v>
      </c>
      <c r="P3872" s="4">
        <v>100</v>
      </c>
      <c r="Q3872" s="3">
        <v>0.21</v>
      </c>
      <c r="R3872" s="1">
        <v>12</v>
      </c>
      <c r="S3872" s="1">
        <v>100</v>
      </c>
      <c r="T3872" s="1">
        <v>5</v>
      </c>
      <c r="U3872" s="1">
        <v>1</v>
      </c>
      <c r="V3872" s="1">
        <v>10</v>
      </c>
      <c r="W3872" s="1">
        <v>0</v>
      </c>
      <c r="X3872" s="1">
        <v>1</v>
      </c>
      <c r="Y3872" s="1">
        <v>0</v>
      </c>
      <c r="Z3872" s="1">
        <v>4</v>
      </c>
      <c r="AA3872" s="1">
        <v>0</v>
      </c>
      <c r="AB3872" s="1">
        <v>1</v>
      </c>
      <c r="AC3872" s="1">
        <v>0</v>
      </c>
      <c r="AD3872" s="1">
        <v>0</v>
      </c>
      <c r="AE3872" s="1">
        <v>0</v>
      </c>
      <c r="AF3872" s="1">
        <v>0</v>
      </c>
      <c r="AG3872" s="1">
        <v>0</v>
      </c>
      <c r="AH3872" s="1">
        <v>0</v>
      </c>
      <c r="AI3872" s="1">
        <v>0</v>
      </c>
      <c r="AJ3872" s="1" t="s">
        <v>9431</v>
      </c>
      <c r="AK3872" s="1" t="s">
        <v>9432</v>
      </c>
      <c r="AL3872" s="1" t="s">
        <v>9433</v>
      </c>
      <c r="AM3872" s="1" t="s">
        <v>16</v>
      </c>
      <c r="AN3872" s="1" t="s">
        <v>23097</v>
      </c>
      <c r="AO3872" s="1" t="s">
        <v>86</v>
      </c>
      <c r="AP3872" s="1" t="s">
        <v>57</v>
      </c>
      <c r="AQ3872" s="1" t="s">
        <v>14</v>
      </c>
      <c r="AR3872" s="1" t="s">
        <v>30</v>
      </c>
      <c r="AS3872" s="1" t="s">
        <v>23090</v>
      </c>
      <c r="AT3872" s="1" t="s">
        <v>101</v>
      </c>
    </row>
    <row r="3873" spans="1:46" x14ac:dyDescent="0.25">
      <c r="A3873" s="1" t="s">
        <v>18444</v>
      </c>
      <c r="B3873" s="2" t="s">
        <v>23073</v>
      </c>
      <c r="C3873" s="2" t="s">
        <v>23104</v>
      </c>
      <c r="D3873" s="1">
        <v>6</v>
      </c>
      <c r="E3873" s="1">
        <v>1</v>
      </c>
      <c r="F3873" s="1">
        <v>2</v>
      </c>
      <c r="G3873" s="1">
        <v>9</v>
      </c>
      <c r="H3873" s="6">
        <v>0.22222222222222221</v>
      </c>
      <c r="I3873">
        <v>0</v>
      </c>
      <c r="J3873" s="1">
        <v>34</v>
      </c>
      <c r="K3873" s="1">
        <v>0</v>
      </c>
      <c r="L3873" s="1">
        <v>0</v>
      </c>
      <c r="M3873" s="6">
        <v>0.37</v>
      </c>
      <c r="N3873" s="4">
        <v>1800</v>
      </c>
      <c r="O3873" s="4">
        <v>150</v>
      </c>
      <c r="P3873" s="4">
        <v>360</v>
      </c>
      <c r="Q3873" s="3">
        <v>0.3</v>
      </c>
      <c r="R3873" s="1">
        <v>12</v>
      </c>
      <c r="S3873" s="1">
        <v>360</v>
      </c>
      <c r="T3873" s="1">
        <v>21</v>
      </c>
      <c r="U3873" s="1">
        <v>0</v>
      </c>
      <c r="V3873" s="1">
        <v>10</v>
      </c>
      <c r="W3873" s="1">
        <v>0</v>
      </c>
      <c r="X3873" s="1">
        <v>0</v>
      </c>
      <c r="Y3873" s="1">
        <v>1</v>
      </c>
      <c r="Z3873" s="1">
        <v>4</v>
      </c>
      <c r="AA3873" s="1">
        <v>1</v>
      </c>
      <c r="AB3873" s="1">
        <v>0</v>
      </c>
      <c r="AC3873" s="1">
        <v>0</v>
      </c>
      <c r="AD3873" s="1">
        <v>0</v>
      </c>
      <c r="AE3873" s="1">
        <v>0</v>
      </c>
      <c r="AF3873" s="1">
        <v>0</v>
      </c>
      <c r="AG3873" s="1">
        <v>0</v>
      </c>
      <c r="AH3873" s="1">
        <v>360</v>
      </c>
      <c r="AI3873" s="1">
        <v>360</v>
      </c>
      <c r="AJ3873" s="1" t="s">
        <v>591</v>
      </c>
      <c r="AK3873" s="1" t="s">
        <v>4367</v>
      </c>
      <c r="AL3873" s="1" t="s">
        <v>4368</v>
      </c>
      <c r="AM3873" s="1" t="s">
        <v>12</v>
      </c>
      <c r="AN3873" s="1" t="s">
        <v>23097</v>
      </c>
      <c r="AO3873" s="1" t="s">
        <v>364</v>
      </c>
      <c r="AP3873" s="1" t="s">
        <v>57</v>
      </c>
      <c r="AQ3873" s="1" t="s">
        <v>25</v>
      </c>
      <c r="AR3873" s="1" t="s">
        <v>19</v>
      </c>
      <c r="AS3873" s="1" t="s">
        <v>23091</v>
      </c>
      <c r="AT3873" s="1" t="s">
        <v>26</v>
      </c>
    </row>
    <row r="3874" spans="1:46" x14ac:dyDescent="0.25">
      <c r="A3874" s="1" t="s">
        <v>20256</v>
      </c>
      <c r="B3874" s="2" t="s">
        <v>23073</v>
      </c>
      <c r="C3874" s="2" t="s">
        <v>23104</v>
      </c>
      <c r="D3874" s="1">
        <v>0</v>
      </c>
      <c r="E3874" s="1">
        <v>0</v>
      </c>
      <c r="F3874" s="1">
        <v>2</v>
      </c>
      <c r="G3874" s="1">
        <v>2</v>
      </c>
      <c r="H3874" s="6">
        <v>1</v>
      </c>
      <c r="I3874">
        <v>1</v>
      </c>
      <c r="J3874" s="1">
        <v>44</v>
      </c>
      <c r="K3874" s="1">
        <v>0</v>
      </c>
      <c r="L3874" s="1">
        <v>750</v>
      </c>
      <c r="M3874" s="6">
        <v>0.12</v>
      </c>
      <c r="N3874" s="4">
        <v>480</v>
      </c>
      <c r="O3874" s="4">
        <v>40</v>
      </c>
      <c r="P3874" s="4">
        <v>100</v>
      </c>
      <c r="Q3874" s="3">
        <v>0.21</v>
      </c>
      <c r="R3874" s="1">
        <v>24</v>
      </c>
      <c r="S3874" s="1">
        <v>100</v>
      </c>
      <c r="T3874" s="1">
        <v>10</v>
      </c>
      <c r="U3874" s="1">
        <v>1</v>
      </c>
      <c r="V3874" s="1">
        <v>10</v>
      </c>
      <c r="W3874" s="1">
        <v>0</v>
      </c>
      <c r="X3874" s="1">
        <v>1</v>
      </c>
      <c r="Y3874" s="1">
        <v>0</v>
      </c>
      <c r="Z3874" s="1">
        <v>4</v>
      </c>
      <c r="AA3874" s="1">
        <v>0</v>
      </c>
      <c r="AB3874" s="1">
        <v>1</v>
      </c>
      <c r="AC3874" s="1">
        <v>0</v>
      </c>
      <c r="AD3874" s="1">
        <v>0</v>
      </c>
      <c r="AE3874" s="1">
        <v>0</v>
      </c>
      <c r="AF3874" s="1">
        <v>0</v>
      </c>
      <c r="AG3874" s="1">
        <v>0</v>
      </c>
      <c r="AH3874" s="1">
        <v>0</v>
      </c>
      <c r="AI3874" s="1">
        <v>0</v>
      </c>
      <c r="AJ3874" s="1" t="s">
        <v>9444</v>
      </c>
      <c r="AK3874" s="1" t="s">
        <v>9445</v>
      </c>
      <c r="AL3874" s="1" t="s">
        <v>9446</v>
      </c>
      <c r="AM3874" s="1" t="s">
        <v>16</v>
      </c>
      <c r="AN3874" s="1" t="s">
        <v>23097</v>
      </c>
      <c r="AO3874" s="1" t="s">
        <v>86</v>
      </c>
      <c r="AP3874" s="1" t="s">
        <v>57</v>
      </c>
      <c r="AQ3874" s="1" t="s">
        <v>14</v>
      </c>
      <c r="AR3874" s="1" t="s">
        <v>30</v>
      </c>
      <c r="AS3874" s="1" t="s">
        <v>23090</v>
      </c>
      <c r="AT3874" s="1" t="s">
        <v>101</v>
      </c>
    </row>
    <row r="3875" spans="1:46" x14ac:dyDescent="0.25">
      <c r="A3875" s="1" t="s">
        <v>20272</v>
      </c>
      <c r="B3875" s="2" t="s">
        <v>23073</v>
      </c>
      <c r="C3875" s="2" t="s">
        <v>23104</v>
      </c>
      <c r="D3875" s="1">
        <v>0</v>
      </c>
      <c r="E3875" s="1">
        <v>0</v>
      </c>
      <c r="F3875" s="1">
        <v>5</v>
      </c>
      <c r="G3875" s="1">
        <v>5</v>
      </c>
      <c r="H3875" s="6">
        <v>1</v>
      </c>
      <c r="I3875">
        <v>0</v>
      </c>
      <c r="J3875" s="1">
        <v>42</v>
      </c>
      <c r="K3875" s="1">
        <v>0</v>
      </c>
      <c r="L3875" s="1">
        <v>647</v>
      </c>
      <c r="M3875" s="6">
        <v>0.33</v>
      </c>
      <c r="N3875" s="4">
        <v>4200</v>
      </c>
      <c r="O3875" s="4">
        <v>350</v>
      </c>
      <c r="P3875" s="4">
        <v>1300</v>
      </c>
      <c r="Q3875" s="3">
        <v>0.3</v>
      </c>
      <c r="R3875" s="1">
        <v>24</v>
      </c>
      <c r="S3875" s="1">
        <v>1300</v>
      </c>
      <c r="T3875" s="1">
        <v>63</v>
      </c>
      <c r="U3875" s="1">
        <v>0</v>
      </c>
      <c r="V3875" s="1">
        <v>10</v>
      </c>
      <c r="W3875" s="1">
        <v>0</v>
      </c>
      <c r="X3875" s="1">
        <v>1</v>
      </c>
      <c r="Y3875" s="1">
        <v>0</v>
      </c>
      <c r="Z3875" s="1">
        <v>2</v>
      </c>
      <c r="AA3875" s="1">
        <v>1</v>
      </c>
      <c r="AB3875" s="1">
        <v>0</v>
      </c>
      <c r="AC3875" s="1">
        <v>0</v>
      </c>
      <c r="AD3875" s="1">
        <v>0</v>
      </c>
      <c r="AE3875" s="1">
        <v>1242</v>
      </c>
      <c r="AF3875" s="1">
        <v>0</v>
      </c>
      <c r="AG3875" s="1">
        <v>20</v>
      </c>
      <c r="AH3875" s="1">
        <v>0</v>
      </c>
      <c r="AI3875" s="1">
        <v>1262</v>
      </c>
      <c r="AJ3875" s="1" t="s">
        <v>9486</v>
      </c>
      <c r="AK3875" s="1" t="s">
        <v>9487</v>
      </c>
      <c r="AL3875" s="1" t="s">
        <v>9488</v>
      </c>
      <c r="AM3875" s="1" t="s">
        <v>12</v>
      </c>
      <c r="AN3875" s="1" t="s">
        <v>23097</v>
      </c>
      <c r="AO3875" s="1" t="s">
        <v>364</v>
      </c>
      <c r="AP3875" s="1" t="s">
        <v>57</v>
      </c>
      <c r="AQ3875" s="1" t="s">
        <v>14</v>
      </c>
      <c r="AR3875" s="1" t="s">
        <v>30</v>
      </c>
      <c r="AS3875" s="1" t="s">
        <v>23091</v>
      </c>
      <c r="AT3875" s="1" t="s">
        <v>26</v>
      </c>
    </row>
    <row r="3876" spans="1:46" x14ac:dyDescent="0.25">
      <c r="A3876" s="1" t="s">
        <v>19139</v>
      </c>
      <c r="B3876" s="2" t="s">
        <v>23073</v>
      </c>
      <c r="C3876" s="2" t="s">
        <v>23105</v>
      </c>
      <c r="D3876" s="1">
        <v>3</v>
      </c>
      <c r="E3876" s="1">
        <v>3</v>
      </c>
      <c r="F3876" s="1">
        <v>3</v>
      </c>
      <c r="G3876" s="1">
        <v>9</v>
      </c>
      <c r="H3876" s="6">
        <v>0.33333333333333331</v>
      </c>
      <c r="I3876">
        <v>1</v>
      </c>
      <c r="J3876" s="1">
        <v>33</v>
      </c>
      <c r="K3876" s="1">
        <v>0</v>
      </c>
      <c r="L3876" s="1">
        <v>693</v>
      </c>
      <c r="M3876" s="6">
        <v>0.43</v>
      </c>
      <c r="N3876" s="4">
        <v>2500</v>
      </c>
      <c r="O3876" s="4">
        <v>200</v>
      </c>
      <c r="P3876" s="4">
        <v>100</v>
      </c>
      <c r="Q3876" s="3">
        <v>0.25</v>
      </c>
      <c r="R3876" s="1">
        <v>12</v>
      </c>
      <c r="S3876" s="1">
        <v>100</v>
      </c>
      <c r="T3876" s="1">
        <v>6</v>
      </c>
      <c r="U3876" s="1">
        <v>1</v>
      </c>
      <c r="V3876" s="1">
        <v>10</v>
      </c>
      <c r="W3876" s="1">
        <v>0</v>
      </c>
      <c r="X3876" s="1">
        <v>0</v>
      </c>
      <c r="Y3876" s="1">
        <v>1</v>
      </c>
      <c r="Z3876" s="1">
        <v>0</v>
      </c>
      <c r="AA3876" s="1">
        <v>1</v>
      </c>
      <c r="AB3876" s="1">
        <v>1</v>
      </c>
      <c r="AC3876" s="1">
        <v>500</v>
      </c>
      <c r="AD3876" s="1">
        <v>0</v>
      </c>
      <c r="AE3876" s="1">
        <v>0</v>
      </c>
      <c r="AF3876" s="1">
        <v>0</v>
      </c>
      <c r="AG3876" s="1">
        <v>0</v>
      </c>
      <c r="AH3876" s="1">
        <v>1000</v>
      </c>
      <c r="AI3876" s="1">
        <v>1500</v>
      </c>
      <c r="AJ3876" s="1" t="s">
        <v>6343</v>
      </c>
      <c r="AK3876" s="1" t="s">
        <v>6344</v>
      </c>
      <c r="AL3876" s="1" t="s">
        <v>6345</v>
      </c>
      <c r="AM3876" s="1" t="s">
        <v>16</v>
      </c>
      <c r="AN3876" s="1" t="s">
        <v>23097</v>
      </c>
      <c r="AO3876" s="1" t="s">
        <v>86</v>
      </c>
      <c r="AP3876" s="1" t="s">
        <v>57</v>
      </c>
      <c r="AQ3876" s="1" t="s">
        <v>25</v>
      </c>
      <c r="AR3876" s="1" t="s">
        <v>19</v>
      </c>
      <c r="AS3876" s="1" t="s">
        <v>23091</v>
      </c>
      <c r="AT3876" s="1" t="s">
        <v>101</v>
      </c>
    </row>
    <row r="3877" spans="1:46" x14ac:dyDescent="0.25">
      <c r="A3877" s="1" t="s">
        <v>19140</v>
      </c>
      <c r="B3877" s="2" t="s">
        <v>23073</v>
      </c>
      <c r="C3877" s="2" t="s">
        <v>23105</v>
      </c>
      <c r="D3877" s="1">
        <v>1</v>
      </c>
      <c r="E3877" s="1">
        <v>0</v>
      </c>
      <c r="F3877" s="1">
        <v>1</v>
      </c>
      <c r="G3877" s="1">
        <v>2</v>
      </c>
      <c r="H3877" s="6">
        <v>0.5</v>
      </c>
      <c r="I3877">
        <v>1</v>
      </c>
      <c r="J3877" s="1">
        <v>44</v>
      </c>
      <c r="K3877" s="1">
        <v>0</v>
      </c>
      <c r="L3877" s="1">
        <v>591</v>
      </c>
      <c r="M3877" s="6">
        <v>0.11</v>
      </c>
      <c r="N3877" s="4">
        <v>6000</v>
      </c>
      <c r="O3877" s="4">
        <v>500</v>
      </c>
      <c r="P3877" s="4">
        <v>800</v>
      </c>
      <c r="Q3877" s="3">
        <v>0.35</v>
      </c>
      <c r="R3877" s="1">
        <v>36</v>
      </c>
      <c r="S3877" s="1">
        <v>800</v>
      </c>
      <c r="T3877" s="1">
        <v>52</v>
      </c>
      <c r="U3877" s="1">
        <v>1</v>
      </c>
      <c r="V3877" s="1">
        <v>10</v>
      </c>
      <c r="W3877" s="1">
        <v>0</v>
      </c>
      <c r="X3877" s="1">
        <v>1</v>
      </c>
      <c r="Y3877" s="1">
        <v>0</v>
      </c>
      <c r="Z3877" s="1">
        <v>3</v>
      </c>
      <c r="AA3877" s="1">
        <v>1</v>
      </c>
      <c r="AB3877" s="1">
        <v>1</v>
      </c>
      <c r="AC3877" s="1">
        <v>1500</v>
      </c>
      <c r="AD3877" s="1">
        <v>0</v>
      </c>
      <c r="AE3877" s="1">
        <v>0</v>
      </c>
      <c r="AF3877" s="1">
        <v>0</v>
      </c>
      <c r="AG3877" s="1">
        <v>0</v>
      </c>
      <c r="AH3877" s="1">
        <v>800</v>
      </c>
      <c r="AI3877" s="1">
        <v>2300</v>
      </c>
      <c r="AJ3877" s="1" t="s">
        <v>632</v>
      </c>
      <c r="AK3877" s="1" t="s">
        <v>6346</v>
      </c>
      <c r="AL3877" s="1" t="s">
        <v>6347</v>
      </c>
      <c r="AM3877" s="1" t="s">
        <v>16</v>
      </c>
      <c r="AN3877" s="1" t="s">
        <v>23097</v>
      </c>
      <c r="AO3877" s="1" t="s">
        <v>86</v>
      </c>
      <c r="AP3877" s="1" t="s">
        <v>57</v>
      </c>
      <c r="AQ3877" s="1" t="s">
        <v>14</v>
      </c>
      <c r="AR3877" s="1" t="s">
        <v>30</v>
      </c>
      <c r="AS3877" s="1" t="s">
        <v>23091</v>
      </c>
      <c r="AT3877" s="1" t="s">
        <v>101</v>
      </c>
    </row>
    <row r="3878" spans="1:46" x14ac:dyDescent="0.25">
      <c r="A3878" s="1" t="s">
        <v>22001</v>
      </c>
      <c r="B3878" s="2" t="s">
        <v>23073</v>
      </c>
      <c r="C3878" s="2" t="s">
        <v>23105</v>
      </c>
      <c r="D3878" s="1">
        <v>0</v>
      </c>
      <c r="E3878" s="1">
        <v>1</v>
      </c>
      <c r="F3878" s="1">
        <v>6</v>
      </c>
      <c r="G3878" s="1">
        <v>7</v>
      </c>
      <c r="H3878" s="6">
        <v>0.8571428571428571</v>
      </c>
      <c r="I3878">
        <v>1</v>
      </c>
      <c r="J3878" s="1">
        <v>31</v>
      </c>
      <c r="K3878" s="1">
        <v>1</v>
      </c>
      <c r="L3878" s="1">
        <v>421</v>
      </c>
      <c r="M3878" s="6">
        <v>0.16</v>
      </c>
      <c r="N3878" s="4">
        <v>1500</v>
      </c>
      <c r="O3878" s="4">
        <v>125</v>
      </c>
      <c r="P3878" s="4">
        <v>150</v>
      </c>
      <c r="Q3878" s="3">
        <v>0.39</v>
      </c>
      <c r="R3878" s="1">
        <v>12</v>
      </c>
      <c r="S3878" s="1">
        <v>150</v>
      </c>
      <c r="T3878" s="1">
        <v>19</v>
      </c>
      <c r="U3878" s="1">
        <v>1</v>
      </c>
      <c r="V3878" s="1">
        <v>10</v>
      </c>
      <c r="W3878" s="1">
        <v>0</v>
      </c>
      <c r="X3878" s="1">
        <v>1</v>
      </c>
      <c r="Y3878" s="1">
        <v>1</v>
      </c>
      <c r="Z3878" s="1">
        <v>2</v>
      </c>
      <c r="AA3878" s="1">
        <v>0</v>
      </c>
      <c r="AB3878" s="1">
        <v>1</v>
      </c>
      <c r="AC3878" s="1">
        <v>0</v>
      </c>
      <c r="AD3878" s="1">
        <v>0</v>
      </c>
      <c r="AE3878" s="1">
        <v>0</v>
      </c>
      <c r="AF3878" s="1">
        <v>0</v>
      </c>
      <c r="AG3878" s="1">
        <v>0</v>
      </c>
      <c r="AH3878" s="1">
        <v>100</v>
      </c>
      <c r="AI3878" s="1">
        <v>100</v>
      </c>
      <c r="AJ3878" s="1" t="s">
        <v>14136</v>
      </c>
      <c r="AK3878" s="1" t="s">
        <v>14137</v>
      </c>
      <c r="AL3878" s="1" t="s">
        <v>14138</v>
      </c>
      <c r="AM3878" s="1" t="s">
        <v>16</v>
      </c>
      <c r="AN3878" s="1" t="s">
        <v>23098</v>
      </c>
      <c r="AO3878" s="1" t="s">
        <v>86</v>
      </c>
      <c r="AP3878" s="1" t="s">
        <v>57</v>
      </c>
      <c r="AQ3878" s="1" t="s">
        <v>14</v>
      </c>
      <c r="AR3878" s="1" t="s">
        <v>19</v>
      </c>
      <c r="AS3878" s="1" t="s">
        <v>23090</v>
      </c>
      <c r="AT3878" s="1" t="s">
        <v>101</v>
      </c>
    </row>
    <row r="3879" spans="1:46" x14ac:dyDescent="0.25">
      <c r="A3879" s="1" t="s">
        <v>19780</v>
      </c>
      <c r="B3879" s="2" t="s">
        <v>23073</v>
      </c>
      <c r="C3879" s="2" t="s">
        <v>23105</v>
      </c>
      <c r="D3879" s="1">
        <v>0</v>
      </c>
      <c r="E3879" s="1">
        <v>0</v>
      </c>
      <c r="F3879" s="1">
        <v>3</v>
      </c>
      <c r="G3879" s="1">
        <v>3</v>
      </c>
      <c r="H3879" s="6">
        <v>1</v>
      </c>
      <c r="I3879">
        <v>0</v>
      </c>
      <c r="J3879" s="1">
        <v>34</v>
      </c>
      <c r="K3879" s="1">
        <v>1</v>
      </c>
      <c r="L3879" s="1">
        <v>603</v>
      </c>
      <c r="M3879" s="6">
        <v>0.54</v>
      </c>
      <c r="N3879" s="4">
        <v>1100</v>
      </c>
      <c r="O3879" s="4">
        <v>96</v>
      </c>
      <c r="P3879" s="4">
        <v>300</v>
      </c>
      <c r="Q3879" s="3">
        <v>0.35</v>
      </c>
      <c r="R3879" s="1">
        <v>24</v>
      </c>
      <c r="S3879" s="1">
        <v>300</v>
      </c>
      <c r="T3879" s="1">
        <v>34</v>
      </c>
      <c r="U3879" s="1">
        <v>0</v>
      </c>
      <c r="V3879" s="1">
        <v>10</v>
      </c>
      <c r="W3879" s="1">
        <v>1</v>
      </c>
      <c r="X3879" s="1">
        <v>1</v>
      </c>
      <c r="Y3879" s="1">
        <v>1</v>
      </c>
      <c r="Z3879" s="1">
        <v>1</v>
      </c>
      <c r="AA3879" s="1">
        <v>0</v>
      </c>
      <c r="AB3879" s="1">
        <v>1</v>
      </c>
      <c r="AC3879" s="1">
        <v>543</v>
      </c>
      <c r="AD3879" s="1">
        <v>2000</v>
      </c>
      <c r="AE3879" s="1">
        <v>0</v>
      </c>
      <c r="AF3879" s="1">
        <v>0</v>
      </c>
      <c r="AG3879" s="1">
        <v>0</v>
      </c>
      <c r="AH3879" s="1">
        <v>134</v>
      </c>
      <c r="AI3879" s="1">
        <v>2677</v>
      </c>
      <c r="AJ3879" s="1" t="s">
        <v>8136</v>
      </c>
      <c r="AK3879" s="1" t="s">
        <v>8137</v>
      </c>
      <c r="AL3879" s="1" t="s">
        <v>8138</v>
      </c>
      <c r="AM3879" s="1" t="s">
        <v>12</v>
      </c>
      <c r="AN3879" s="1" t="s">
        <v>23098</v>
      </c>
      <c r="AO3879" s="1" t="s">
        <v>364</v>
      </c>
      <c r="AP3879" s="1" t="s">
        <v>86</v>
      </c>
      <c r="AQ3879" s="1" t="s">
        <v>14</v>
      </c>
      <c r="AR3879" s="1" t="s">
        <v>19</v>
      </c>
      <c r="AS3879" s="1" t="s">
        <v>23090</v>
      </c>
      <c r="AT3879" s="1" t="s">
        <v>101</v>
      </c>
    </row>
    <row r="3880" spans="1:46" x14ac:dyDescent="0.25">
      <c r="A3880" s="1" t="s">
        <v>18552</v>
      </c>
      <c r="B3880" s="2" t="s">
        <v>23073</v>
      </c>
      <c r="C3880" s="2" t="s">
        <v>23105</v>
      </c>
      <c r="D3880" s="1">
        <v>0</v>
      </c>
      <c r="E3880" s="1">
        <v>0</v>
      </c>
      <c r="F3880" s="1">
        <v>1</v>
      </c>
      <c r="G3880" s="1">
        <v>1</v>
      </c>
      <c r="H3880" s="6">
        <v>1</v>
      </c>
      <c r="I3880">
        <v>1</v>
      </c>
      <c r="J3880" s="1">
        <v>38</v>
      </c>
      <c r="K3880" s="1">
        <v>0</v>
      </c>
      <c r="L3880" s="1">
        <v>839</v>
      </c>
      <c r="M3880" s="6">
        <v>0.35</v>
      </c>
      <c r="N3880" s="4">
        <v>1700</v>
      </c>
      <c r="O3880" s="4">
        <v>135</v>
      </c>
      <c r="P3880" s="4">
        <v>500</v>
      </c>
      <c r="Q3880" s="3">
        <v>0.25</v>
      </c>
      <c r="R3880" s="1">
        <v>24</v>
      </c>
      <c r="S3880" s="1">
        <v>500</v>
      </c>
      <c r="T3880" s="1">
        <v>21</v>
      </c>
      <c r="U3880" s="1">
        <v>0</v>
      </c>
      <c r="V3880" s="1">
        <v>10</v>
      </c>
      <c r="W3880" s="1">
        <v>0</v>
      </c>
      <c r="X3880" s="1">
        <v>1</v>
      </c>
      <c r="Y3880" s="1">
        <v>1</v>
      </c>
      <c r="Z3880" s="1">
        <v>0</v>
      </c>
      <c r="AA3880" s="1">
        <v>1</v>
      </c>
      <c r="AB3880" s="1">
        <v>1</v>
      </c>
      <c r="AC3880" s="1">
        <v>0</v>
      </c>
      <c r="AD3880" s="1">
        <v>0</v>
      </c>
      <c r="AE3880" s="1">
        <v>0</v>
      </c>
      <c r="AF3880" s="1">
        <v>0</v>
      </c>
      <c r="AG3880" s="1">
        <v>761</v>
      </c>
      <c r="AH3880" s="1">
        <v>0</v>
      </c>
      <c r="AI3880" s="1">
        <v>761</v>
      </c>
      <c r="AJ3880" s="1" t="s">
        <v>4662</v>
      </c>
      <c r="AK3880" s="1" t="s">
        <v>4663</v>
      </c>
      <c r="AL3880" s="1" t="s">
        <v>4664</v>
      </c>
      <c r="AM3880" s="1" t="s">
        <v>16</v>
      </c>
      <c r="AN3880" s="1" t="s">
        <v>23097</v>
      </c>
      <c r="AO3880" s="1" t="s">
        <v>364</v>
      </c>
      <c r="AP3880" s="1" t="s">
        <v>57</v>
      </c>
      <c r="AQ3880" s="1" t="s">
        <v>14</v>
      </c>
      <c r="AR3880" s="1" t="s">
        <v>19</v>
      </c>
      <c r="AS3880" s="1" t="s">
        <v>23091</v>
      </c>
      <c r="AT3880" s="1" t="s">
        <v>101</v>
      </c>
    </row>
    <row r="3881" spans="1:46" x14ac:dyDescent="0.25">
      <c r="A3881" s="1" t="s">
        <v>18559</v>
      </c>
      <c r="B3881" s="2" t="s">
        <v>23073</v>
      </c>
      <c r="C3881" s="2" t="s">
        <v>23105</v>
      </c>
      <c r="D3881" s="1">
        <v>0</v>
      </c>
      <c r="E3881" s="1">
        <v>0</v>
      </c>
      <c r="F3881" s="1">
        <v>1</v>
      </c>
      <c r="G3881" s="1">
        <v>1</v>
      </c>
      <c r="H3881" s="6">
        <v>1</v>
      </c>
      <c r="I3881">
        <v>0</v>
      </c>
      <c r="J3881" s="1">
        <v>42</v>
      </c>
      <c r="K3881" s="1">
        <v>0</v>
      </c>
      <c r="L3881" s="1">
        <v>950</v>
      </c>
      <c r="M3881" s="6">
        <v>1.1299999999999999</v>
      </c>
      <c r="N3881" s="4">
        <v>2040</v>
      </c>
      <c r="O3881" s="4">
        <v>130</v>
      </c>
      <c r="P3881" s="4">
        <v>700</v>
      </c>
      <c r="Q3881" s="3">
        <v>0.3</v>
      </c>
      <c r="R3881" s="1">
        <v>12</v>
      </c>
      <c r="S3881" s="1">
        <v>700</v>
      </c>
      <c r="T3881" s="1">
        <v>29</v>
      </c>
      <c r="U3881" s="1">
        <v>0</v>
      </c>
      <c r="V3881" s="1">
        <v>10</v>
      </c>
      <c r="W3881" s="1">
        <v>1</v>
      </c>
      <c r="X3881" s="1">
        <v>1</v>
      </c>
      <c r="Y3881" s="1">
        <v>1</v>
      </c>
      <c r="Z3881" s="1">
        <v>3</v>
      </c>
      <c r="AA3881" s="1">
        <v>1</v>
      </c>
      <c r="AB3881" s="1">
        <v>0</v>
      </c>
      <c r="AC3881" s="1">
        <v>7900</v>
      </c>
      <c r="AD3881" s="1">
        <v>0</v>
      </c>
      <c r="AE3881" s="1">
        <v>0</v>
      </c>
      <c r="AF3881" s="1">
        <v>0</v>
      </c>
      <c r="AG3881" s="1">
        <v>637</v>
      </c>
      <c r="AH3881" s="1">
        <v>0</v>
      </c>
      <c r="AI3881" s="1">
        <v>8537</v>
      </c>
      <c r="AJ3881" s="1" t="s">
        <v>4681</v>
      </c>
      <c r="AK3881" s="1" t="s">
        <v>4682</v>
      </c>
      <c r="AL3881" s="1" t="s">
        <v>4683</v>
      </c>
      <c r="AM3881" s="1" t="s">
        <v>12</v>
      </c>
      <c r="AN3881" s="1" t="s">
        <v>23097</v>
      </c>
      <c r="AO3881" s="1" t="s">
        <v>364</v>
      </c>
      <c r="AP3881" s="1" t="s">
        <v>86</v>
      </c>
      <c r="AQ3881" s="1" t="s">
        <v>14</v>
      </c>
      <c r="AR3881" s="1" t="s">
        <v>19</v>
      </c>
      <c r="AS3881" s="1" t="s">
        <v>23091</v>
      </c>
      <c r="AT3881" s="1" t="s">
        <v>26</v>
      </c>
    </row>
    <row r="3882" spans="1:46" x14ac:dyDescent="0.25">
      <c r="A3882" s="1" t="s">
        <v>20920</v>
      </c>
      <c r="B3882" s="2" t="s">
        <v>23073</v>
      </c>
      <c r="C3882" s="2" t="s">
        <v>23106</v>
      </c>
      <c r="D3882" s="1">
        <v>0</v>
      </c>
      <c r="E3882" s="1">
        <v>0</v>
      </c>
      <c r="F3882" s="1">
        <v>1</v>
      </c>
      <c r="G3882" s="1">
        <v>1</v>
      </c>
      <c r="H3882" s="6">
        <v>1</v>
      </c>
      <c r="I3882">
        <v>0</v>
      </c>
      <c r="J3882" s="1">
        <v>42</v>
      </c>
      <c r="K3882" s="1">
        <v>0</v>
      </c>
      <c r="L3882" s="1">
        <v>700</v>
      </c>
      <c r="M3882" s="6">
        <v>0.12</v>
      </c>
      <c r="N3882" s="4">
        <v>5400</v>
      </c>
      <c r="O3882" s="4">
        <v>450</v>
      </c>
      <c r="P3882" s="4">
        <v>1000</v>
      </c>
      <c r="Q3882" s="3">
        <v>0.34</v>
      </c>
      <c r="R3882" s="1">
        <v>24</v>
      </c>
      <c r="S3882" s="1">
        <v>1000</v>
      </c>
      <c r="T3882" s="1">
        <v>116</v>
      </c>
      <c r="U3882" s="1">
        <v>1</v>
      </c>
      <c r="V3882" s="1">
        <v>10</v>
      </c>
      <c r="W3882" s="1">
        <v>1</v>
      </c>
      <c r="X3882" s="1">
        <v>1</v>
      </c>
      <c r="Y3882" s="1">
        <v>0</v>
      </c>
      <c r="Z3882" s="1">
        <v>3</v>
      </c>
      <c r="AA3882" s="1">
        <v>0</v>
      </c>
      <c r="AB3882" s="1">
        <v>0</v>
      </c>
      <c r="AC3882" s="1">
        <v>0</v>
      </c>
      <c r="AD3882" s="1">
        <v>0</v>
      </c>
      <c r="AE3882" s="1">
        <v>0</v>
      </c>
      <c r="AF3882" s="1">
        <v>0</v>
      </c>
      <c r="AG3882" s="1">
        <v>0</v>
      </c>
      <c r="AH3882" s="1">
        <v>0</v>
      </c>
      <c r="AI3882" s="1">
        <v>0</v>
      </c>
      <c r="AJ3882" s="1" t="s">
        <v>11239</v>
      </c>
      <c r="AK3882" s="1" t="s">
        <v>11240</v>
      </c>
      <c r="AL3882" s="1" t="s">
        <v>11241</v>
      </c>
      <c r="AM3882" s="1" t="s">
        <v>12</v>
      </c>
      <c r="AN3882" s="1" t="s">
        <v>23097</v>
      </c>
      <c r="AO3882" s="1" t="s">
        <v>86</v>
      </c>
      <c r="AP3882" s="1" t="s">
        <v>86</v>
      </c>
      <c r="AQ3882" s="1" t="s">
        <v>14</v>
      </c>
      <c r="AR3882" s="1" t="s">
        <v>30</v>
      </c>
      <c r="AS3882" s="1" t="s">
        <v>23090</v>
      </c>
      <c r="AT3882" s="1" t="s">
        <v>26</v>
      </c>
    </row>
    <row r="3883" spans="1:46" x14ac:dyDescent="0.25">
      <c r="A3883" s="1" t="s">
        <v>17256</v>
      </c>
      <c r="B3883" s="2" t="s">
        <v>23073</v>
      </c>
      <c r="C3883" s="2" t="s">
        <v>23106</v>
      </c>
      <c r="D3883" s="1">
        <v>0</v>
      </c>
      <c r="E3883" s="1">
        <v>0</v>
      </c>
      <c r="F3883" s="1">
        <v>3</v>
      </c>
      <c r="G3883" s="1">
        <v>3</v>
      </c>
      <c r="H3883" s="6">
        <v>1</v>
      </c>
      <c r="I3883">
        <v>1</v>
      </c>
      <c r="J3883" s="1">
        <v>26</v>
      </c>
      <c r="K3883" s="1">
        <v>1</v>
      </c>
      <c r="L3883" s="1">
        <v>741</v>
      </c>
      <c r="M3883" s="6">
        <v>0.13</v>
      </c>
      <c r="N3883" s="4">
        <v>127</v>
      </c>
      <c r="O3883" s="4">
        <v>127</v>
      </c>
      <c r="P3883" s="4">
        <v>100</v>
      </c>
      <c r="Q3883" s="3">
        <v>0.2</v>
      </c>
      <c r="R3883" s="1">
        <v>6</v>
      </c>
      <c r="S3883" s="1">
        <v>100</v>
      </c>
      <c r="T3883" s="1">
        <v>10</v>
      </c>
      <c r="U3883" s="1">
        <v>1</v>
      </c>
      <c r="V3883" s="1">
        <v>10</v>
      </c>
      <c r="W3883" s="1">
        <v>0</v>
      </c>
      <c r="X3883" s="1">
        <v>0</v>
      </c>
      <c r="Y3883" s="1">
        <v>1</v>
      </c>
      <c r="Z3883" s="1">
        <v>1</v>
      </c>
      <c r="AA3883" s="1">
        <v>1</v>
      </c>
      <c r="AB3883" s="1">
        <v>1</v>
      </c>
      <c r="AC3883" s="1">
        <v>0</v>
      </c>
      <c r="AD3883" s="1">
        <v>0</v>
      </c>
      <c r="AE3883" s="1">
        <v>0</v>
      </c>
      <c r="AF3883" s="1">
        <v>0</v>
      </c>
      <c r="AG3883" s="1">
        <v>0</v>
      </c>
      <c r="AH3883" s="1">
        <v>0</v>
      </c>
      <c r="AI3883" s="1">
        <v>0</v>
      </c>
      <c r="AJ3883" s="1" t="s">
        <v>782</v>
      </c>
      <c r="AK3883" s="1" t="s">
        <v>783</v>
      </c>
      <c r="AL3883" s="1" t="s">
        <v>784</v>
      </c>
      <c r="AM3883" s="1" t="s">
        <v>16</v>
      </c>
      <c r="AN3883" s="1" t="s">
        <v>23098</v>
      </c>
      <c r="AO3883" s="1" t="s">
        <v>86</v>
      </c>
      <c r="AP3883" s="1" t="s">
        <v>57</v>
      </c>
      <c r="AQ3883" s="1" t="s">
        <v>25</v>
      </c>
      <c r="AR3883" s="1" t="s">
        <v>19</v>
      </c>
      <c r="AS3883" s="1" t="s">
        <v>23091</v>
      </c>
      <c r="AT3883" s="1" t="s">
        <v>101</v>
      </c>
    </row>
    <row r="3884" spans="1:46" x14ac:dyDescent="0.25">
      <c r="A3884" s="1" t="s">
        <v>21522</v>
      </c>
      <c r="B3884" s="2" t="s">
        <v>23073</v>
      </c>
      <c r="C3884" s="2" t="s">
        <v>23106</v>
      </c>
      <c r="D3884" s="1">
        <v>2</v>
      </c>
      <c r="E3884" s="1">
        <v>1</v>
      </c>
      <c r="F3884" s="1">
        <v>1</v>
      </c>
      <c r="G3884" s="1">
        <v>4</v>
      </c>
      <c r="H3884" s="6">
        <v>0.25</v>
      </c>
      <c r="I3884">
        <v>0</v>
      </c>
      <c r="J3884" s="1">
        <v>29</v>
      </c>
      <c r="K3884" s="1">
        <v>1</v>
      </c>
      <c r="L3884" s="1">
        <v>616</v>
      </c>
      <c r="M3884" s="6">
        <v>0.16</v>
      </c>
      <c r="N3884" s="4">
        <v>1800</v>
      </c>
      <c r="O3884" s="4">
        <v>150</v>
      </c>
      <c r="P3884" s="4">
        <v>150</v>
      </c>
      <c r="Q3884" s="3">
        <v>0.3</v>
      </c>
      <c r="R3884" s="1">
        <v>12</v>
      </c>
      <c r="S3884" s="1">
        <v>150</v>
      </c>
      <c r="T3884" s="1">
        <v>25</v>
      </c>
      <c r="U3884" s="1">
        <v>1</v>
      </c>
      <c r="V3884" s="1">
        <v>10</v>
      </c>
      <c r="W3884" s="1">
        <v>0</v>
      </c>
      <c r="X3884" s="1">
        <v>1</v>
      </c>
      <c r="Y3884" s="1">
        <v>1</v>
      </c>
      <c r="Z3884" s="1">
        <v>0</v>
      </c>
      <c r="AA3884" s="1">
        <v>1</v>
      </c>
      <c r="AB3884" s="1">
        <v>1</v>
      </c>
      <c r="AC3884" s="1">
        <v>0</v>
      </c>
      <c r="AD3884" s="1">
        <v>0</v>
      </c>
      <c r="AE3884" s="1">
        <v>258</v>
      </c>
      <c r="AF3884" s="1">
        <v>0</v>
      </c>
      <c r="AG3884" s="1">
        <v>0</v>
      </c>
      <c r="AH3884" s="1">
        <v>0</v>
      </c>
      <c r="AI3884" s="1">
        <v>258</v>
      </c>
      <c r="AJ3884" s="1" t="s">
        <v>12867</v>
      </c>
      <c r="AK3884" s="1" t="s">
        <v>12868</v>
      </c>
      <c r="AL3884" s="1" t="s">
        <v>12869</v>
      </c>
      <c r="AM3884" s="1" t="s">
        <v>12</v>
      </c>
      <c r="AN3884" s="1" t="s">
        <v>23098</v>
      </c>
      <c r="AO3884" s="1" t="s">
        <v>86</v>
      </c>
      <c r="AP3884" s="1" t="s">
        <v>57</v>
      </c>
      <c r="AQ3884" s="1" t="s">
        <v>14</v>
      </c>
      <c r="AR3884" s="1" t="s">
        <v>19</v>
      </c>
      <c r="AS3884" s="1" t="s">
        <v>23091</v>
      </c>
      <c r="AT3884" s="1" t="s">
        <v>101</v>
      </c>
    </row>
    <row r="3885" spans="1:46" x14ac:dyDescent="0.25">
      <c r="A3885" s="1" t="s">
        <v>18033</v>
      </c>
      <c r="B3885" s="2" t="s">
        <v>23073</v>
      </c>
      <c r="C3885" s="2" t="s">
        <v>23106</v>
      </c>
      <c r="D3885" s="1">
        <v>0</v>
      </c>
      <c r="E3885" s="1">
        <v>0</v>
      </c>
      <c r="F3885" s="1">
        <v>1</v>
      </c>
      <c r="G3885" s="1">
        <v>1</v>
      </c>
      <c r="H3885" s="6">
        <v>1</v>
      </c>
      <c r="I3885">
        <v>0</v>
      </c>
      <c r="J3885" s="1">
        <v>36</v>
      </c>
      <c r="K3885" s="1">
        <v>0</v>
      </c>
      <c r="L3885" s="1">
        <v>839</v>
      </c>
      <c r="M3885" s="6">
        <v>0.27</v>
      </c>
      <c r="N3885" s="4">
        <v>2280</v>
      </c>
      <c r="O3885" s="4">
        <v>190</v>
      </c>
      <c r="P3885" s="4">
        <v>1000</v>
      </c>
      <c r="Q3885" s="3">
        <v>0.25</v>
      </c>
      <c r="R3885" s="1">
        <v>24</v>
      </c>
      <c r="S3885" s="1">
        <v>1000</v>
      </c>
      <c r="T3885" s="1">
        <v>61</v>
      </c>
      <c r="U3885" s="1">
        <v>1</v>
      </c>
      <c r="V3885" s="1">
        <v>10</v>
      </c>
      <c r="W3885" s="1">
        <v>1</v>
      </c>
      <c r="X3885" s="1">
        <v>0</v>
      </c>
      <c r="Y3885" s="1">
        <v>1</v>
      </c>
      <c r="Z3885" s="1">
        <v>2</v>
      </c>
      <c r="AA3885" s="1">
        <v>1</v>
      </c>
      <c r="AB3885" s="1">
        <v>0</v>
      </c>
      <c r="AC3885" s="1">
        <v>0</v>
      </c>
      <c r="AD3885" s="1">
        <v>0</v>
      </c>
      <c r="AE3885" s="1">
        <v>0</v>
      </c>
      <c r="AF3885" s="1">
        <v>0</v>
      </c>
      <c r="AG3885" s="1">
        <v>0</v>
      </c>
      <c r="AH3885" s="1">
        <v>0</v>
      </c>
      <c r="AI3885" s="1">
        <v>0</v>
      </c>
      <c r="AJ3885" s="1" t="s">
        <v>3138</v>
      </c>
      <c r="AK3885" s="1" t="s">
        <v>3139</v>
      </c>
      <c r="AL3885" s="1" t="s">
        <v>3140</v>
      </c>
      <c r="AM3885" s="1" t="s">
        <v>12</v>
      </c>
      <c r="AN3885" s="1" t="s">
        <v>23097</v>
      </c>
      <c r="AO3885" s="1" t="s">
        <v>86</v>
      </c>
      <c r="AP3885" s="1" t="s">
        <v>86</v>
      </c>
      <c r="AQ3885" s="1" t="s">
        <v>25</v>
      </c>
      <c r="AR3885" s="1" t="s">
        <v>19</v>
      </c>
      <c r="AS3885" s="1" t="s">
        <v>23091</v>
      </c>
      <c r="AT3885" s="1" t="s">
        <v>26</v>
      </c>
    </row>
    <row r="3886" spans="1:46" x14ac:dyDescent="0.25">
      <c r="A3886" s="1" t="s">
        <v>18079</v>
      </c>
      <c r="B3886" s="2" t="s">
        <v>23073</v>
      </c>
      <c r="C3886" s="2" t="s">
        <v>23106</v>
      </c>
      <c r="D3886" s="1">
        <v>0</v>
      </c>
      <c r="E3886" s="1">
        <v>0</v>
      </c>
      <c r="F3886" s="1">
        <v>1</v>
      </c>
      <c r="G3886" s="1">
        <v>1</v>
      </c>
      <c r="H3886" s="6">
        <v>1</v>
      </c>
      <c r="I3886">
        <v>1</v>
      </c>
      <c r="J3886" s="1">
        <v>31</v>
      </c>
      <c r="K3886" s="1">
        <v>1</v>
      </c>
      <c r="L3886" s="1">
        <v>680</v>
      </c>
      <c r="M3886" s="6">
        <v>0.25</v>
      </c>
      <c r="N3886" s="4">
        <v>1500</v>
      </c>
      <c r="O3886" s="4">
        <v>123</v>
      </c>
      <c r="P3886" s="4">
        <v>500</v>
      </c>
      <c r="Q3886" s="3">
        <v>0.25</v>
      </c>
      <c r="R3886" s="1">
        <v>24</v>
      </c>
      <c r="S3886" s="1">
        <v>500</v>
      </c>
      <c r="T3886" s="1">
        <v>76</v>
      </c>
      <c r="U3886" s="1">
        <v>1</v>
      </c>
      <c r="V3886" s="1">
        <v>10</v>
      </c>
      <c r="W3886" s="1">
        <v>1</v>
      </c>
      <c r="X3886" s="1">
        <v>0</v>
      </c>
      <c r="Y3886" s="1">
        <v>1</v>
      </c>
      <c r="Z3886" s="1">
        <v>1</v>
      </c>
      <c r="AA3886" s="1">
        <v>0</v>
      </c>
      <c r="AB3886" s="1">
        <v>1</v>
      </c>
      <c r="AC3886" s="1">
        <v>0</v>
      </c>
      <c r="AD3886" s="1">
        <v>116</v>
      </c>
      <c r="AE3886" s="1">
        <v>0</v>
      </c>
      <c r="AF3886" s="1">
        <v>0</v>
      </c>
      <c r="AG3886" s="1">
        <v>20</v>
      </c>
      <c r="AH3886" s="1">
        <v>0</v>
      </c>
      <c r="AI3886" s="1">
        <v>136</v>
      </c>
      <c r="AJ3886" s="1" t="s">
        <v>3284</v>
      </c>
      <c r="AK3886" s="1" t="s">
        <v>3285</v>
      </c>
      <c r="AL3886" s="1" t="s">
        <v>3286</v>
      </c>
      <c r="AM3886" s="1" t="s">
        <v>16</v>
      </c>
      <c r="AN3886" s="1" t="s">
        <v>23098</v>
      </c>
      <c r="AO3886" s="1" t="s">
        <v>86</v>
      </c>
      <c r="AP3886" s="1" t="s">
        <v>86</v>
      </c>
      <c r="AQ3886" s="1" t="s">
        <v>25</v>
      </c>
      <c r="AR3886" s="1" t="s">
        <v>19</v>
      </c>
      <c r="AS3886" s="1" t="s">
        <v>23090</v>
      </c>
      <c r="AT3886" s="1" t="s">
        <v>101</v>
      </c>
    </row>
    <row r="3887" spans="1:46" x14ac:dyDescent="0.25">
      <c r="A3887" s="1" t="s">
        <v>17378</v>
      </c>
      <c r="B3887" s="2" t="s">
        <v>23073</v>
      </c>
      <c r="C3887" s="2" t="s">
        <v>23107</v>
      </c>
      <c r="D3887" s="1">
        <v>0</v>
      </c>
      <c r="E3887" s="1">
        <v>0</v>
      </c>
      <c r="F3887" s="1">
        <v>1</v>
      </c>
      <c r="G3887" s="1">
        <v>1</v>
      </c>
      <c r="H3887" s="6">
        <v>1</v>
      </c>
      <c r="I3887">
        <v>1</v>
      </c>
      <c r="J3887" s="1">
        <v>48</v>
      </c>
      <c r="K3887" s="1">
        <v>0</v>
      </c>
      <c r="L3887" s="1">
        <v>808</v>
      </c>
      <c r="M3887" s="6">
        <v>0.1</v>
      </c>
      <c r="N3887" s="4">
        <v>2740</v>
      </c>
      <c r="O3887" s="4">
        <v>220</v>
      </c>
      <c r="P3887" s="4">
        <v>150</v>
      </c>
      <c r="Q3887" s="3">
        <v>0.22</v>
      </c>
      <c r="R3887" s="1">
        <v>24</v>
      </c>
      <c r="S3887" s="1">
        <v>150</v>
      </c>
      <c r="T3887" s="1">
        <v>21</v>
      </c>
      <c r="U3887" s="1">
        <v>1</v>
      </c>
      <c r="V3887" s="1">
        <v>10</v>
      </c>
      <c r="W3887" s="1">
        <v>0</v>
      </c>
      <c r="X3887" s="1">
        <v>0</v>
      </c>
      <c r="Y3887" s="1">
        <v>0</v>
      </c>
      <c r="Z3887" s="1">
        <v>4</v>
      </c>
      <c r="AA3887" s="1">
        <v>0</v>
      </c>
      <c r="AB3887" s="1">
        <v>1</v>
      </c>
      <c r="AC3887" s="1">
        <v>500</v>
      </c>
      <c r="AD3887" s="1">
        <v>0</v>
      </c>
      <c r="AE3887" s="1">
        <v>0</v>
      </c>
      <c r="AF3887" s="1">
        <v>0</v>
      </c>
      <c r="AG3887" s="1">
        <v>0</v>
      </c>
      <c r="AH3887" s="1">
        <v>0</v>
      </c>
      <c r="AI3887" s="1">
        <v>500</v>
      </c>
      <c r="AJ3887" s="1" t="s">
        <v>1181</v>
      </c>
      <c r="AK3887" s="1" t="s">
        <v>1182</v>
      </c>
      <c r="AL3887" s="1" t="s">
        <v>1183</v>
      </c>
      <c r="AM3887" s="1" t="s">
        <v>16</v>
      </c>
      <c r="AN3887" s="1" t="s">
        <v>23097</v>
      </c>
      <c r="AO3887" s="1" t="s">
        <v>86</v>
      </c>
      <c r="AP3887" s="1" t="s">
        <v>57</v>
      </c>
      <c r="AQ3887" s="1" t="s">
        <v>25</v>
      </c>
      <c r="AR3887" s="1" t="s">
        <v>30</v>
      </c>
      <c r="AS3887" s="1" t="s">
        <v>23090</v>
      </c>
      <c r="AT3887" s="1" t="s">
        <v>101</v>
      </c>
    </row>
    <row r="3888" spans="1:46" x14ac:dyDescent="0.25">
      <c r="A3888" s="1" t="s">
        <v>18952</v>
      </c>
      <c r="B3888" s="2" t="s">
        <v>23073</v>
      </c>
      <c r="C3888" s="2" t="s">
        <v>23110</v>
      </c>
      <c r="D3888" s="1">
        <v>0</v>
      </c>
      <c r="E3888" s="1">
        <v>1</v>
      </c>
      <c r="F3888" s="1">
        <v>5</v>
      </c>
      <c r="G3888" s="1">
        <v>6</v>
      </c>
      <c r="H3888" s="6">
        <v>0.83333333333333337</v>
      </c>
      <c r="I3888">
        <v>1</v>
      </c>
      <c r="J3888" s="1">
        <v>40</v>
      </c>
      <c r="K3888" s="1">
        <v>0</v>
      </c>
      <c r="L3888" s="1">
        <v>800</v>
      </c>
      <c r="M3888" s="6">
        <v>0.1</v>
      </c>
      <c r="N3888" s="4">
        <v>1900</v>
      </c>
      <c r="O3888" s="4">
        <v>160</v>
      </c>
      <c r="P3888" s="4">
        <v>100</v>
      </c>
      <c r="Q3888" s="3">
        <v>0.25</v>
      </c>
      <c r="R3888" s="1">
        <v>6</v>
      </c>
      <c r="S3888" s="1">
        <v>100</v>
      </c>
      <c r="T3888" s="1">
        <v>11</v>
      </c>
      <c r="U3888" s="1">
        <v>1</v>
      </c>
      <c r="V3888" s="1">
        <v>10</v>
      </c>
      <c r="W3888" s="1">
        <v>0</v>
      </c>
      <c r="X3888" s="1">
        <v>0</v>
      </c>
      <c r="Y3888" s="1">
        <v>0</v>
      </c>
      <c r="Z3888" s="1">
        <v>4</v>
      </c>
      <c r="AA3888" s="1">
        <v>1</v>
      </c>
      <c r="AB3888" s="1">
        <v>0</v>
      </c>
      <c r="AC3888" s="1">
        <v>0</v>
      </c>
      <c r="AD3888" s="1">
        <v>0</v>
      </c>
      <c r="AE3888" s="1">
        <v>0</v>
      </c>
      <c r="AF3888" s="1">
        <v>0</v>
      </c>
      <c r="AG3888" s="1">
        <v>0</v>
      </c>
      <c r="AH3888" s="1">
        <v>0</v>
      </c>
      <c r="AI3888" s="1">
        <v>0</v>
      </c>
      <c r="AJ3888" s="1" t="s">
        <v>5841</v>
      </c>
      <c r="AK3888" s="1" t="s">
        <v>5842</v>
      </c>
      <c r="AL3888" s="1" t="s">
        <v>5843</v>
      </c>
      <c r="AM3888" s="1" t="s">
        <v>16</v>
      </c>
      <c r="AN3888" s="1" t="s">
        <v>23097</v>
      </c>
      <c r="AO3888" s="1" t="s">
        <v>86</v>
      </c>
      <c r="AP3888" s="1" t="s">
        <v>57</v>
      </c>
      <c r="AQ3888" s="1" t="s">
        <v>25</v>
      </c>
      <c r="AR3888" s="1" t="s">
        <v>30</v>
      </c>
      <c r="AS3888" s="1" t="s">
        <v>23091</v>
      </c>
      <c r="AT3888" s="1" t="s">
        <v>26</v>
      </c>
    </row>
    <row r="3889" spans="1:46" x14ac:dyDescent="0.25">
      <c r="A3889" s="1" t="s">
        <v>18448</v>
      </c>
      <c r="B3889" s="2" t="s">
        <v>23074</v>
      </c>
      <c r="C3889" s="2" t="s">
        <v>23104</v>
      </c>
      <c r="D3889" s="1">
        <v>0</v>
      </c>
      <c r="E3889" s="1">
        <v>0</v>
      </c>
      <c r="F3889" s="1">
        <v>1</v>
      </c>
      <c r="G3889" s="1">
        <v>1</v>
      </c>
      <c r="H3889" s="6">
        <v>1</v>
      </c>
      <c r="I3889">
        <v>0</v>
      </c>
      <c r="J3889" s="1">
        <v>43</v>
      </c>
      <c r="K3889" s="1">
        <v>1</v>
      </c>
      <c r="L3889" s="1">
        <v>478</v>
      </c>
      <c r="M3889" s="6">
        <v>0.36</v>
      </c>
      <c r="N3889" s="4">
        <v>1800</v>
      </c>
      <c r="O3889" s="4">
        <v>150</v>
      </c>
      <c r="P3889" s="4">
        <v>600</v>
      </c>
      <c r="Q3889" s="3">
        <v>0.35</v>
      </c>
      <c r="R3889" s="1">
        <v>36</v>
      </c>
      <c r="S3889" s="1">
        <v>600</v>
      </c>
      <c r="T3889" s="1">
        <v>26</v>
      </c>
      <c r="U3889" s="1">
        <v>0</v>
      </c>
      <c r="V3889" s="1">
        <v>10</v>
      </c>
      <c r="W3889" s="1">
        <v>0</v>
      </c>
      <c r="X3889" s="1">
        <v>0</v>
      </c>
      <c r="Y3889" s="1">
        <v>0</v>
      </c>
      <c r="Z3889" s="1">
        <v>3</v>
      </c>
      <c r="AA3889" s="1">
        <v>0</v>
      </c>
      <c r="AB3889" s="1">
        <v>0</v>
      </c>
      <c r="AC3889" s="1">
        <v>0</v>
      </c>
      <c r="AD3889" s="1">
        <v>0</v>
      </c>
      <c r="AE3889" s="1">
        <v>0</v>
      </c>
      <c r="AF3889" s="1">
        <v>128</v>
      </c>
      <c r="AG3889" s="1">
        <v>15</v>
      </c>
      <c r="AH3889" s="1">
        <v>350</v>
      </c>
      <c r="AI3889" s="1">
        <v>493</v>
      </c>
      <c r="AJ3889" s="1" t="s">
        <v>4378</v>
      </c>
      <c r="AK3889" s="1" t="s">
        <v>4379</v>
      </c>
      <c r="AL3889" s="1" t="s">
        <v>4380</v>
      </c>
      <c r="AM3889" s="1" t="s">
        <v>12</v>
      </c>
      <c r="AN3889" s="1" t="s">
        <v>23098</v>
      </c>
      <c r="AO3889" s="1" t="s">
        <v>364</v>
      </c>
      <c r="AP3889" s="1" t="s">
        <v>57</v>
      </c>
      <c r="AQ3889" s="1" t="s">
        <v>25</v>
      </c>
      <c r="AR3889" s="1" t="s">
        <v>30</v>
      </c>
      <c r="AS3889" s="1" t="s">
        <v>23090</v>
      </c>
      <c r="AT3889" s="1" t="s">
        <v>26</v>
      </c>
    </row>
    <row r="3890" spans="1:46" x14ac:dyDescent="0.25">
      <c r="A3890" s="1" t="s">
        <v>22537</v>
      </c>
      <c r="B3890" s="2" t="s">
        <v>23074</v>
      </c>
      <c r="C3890" s="2" t="s">
        <v>23104</v>
      </c>
      <c r="D3890" s="1">
        <v>2</v>
      </c>
      <c r="E3890" s="1">
        <v>1</v>
      </c>
      <c r="F3890" s="1">
        <v>3</v>
      </c>
      <c r="G3890" s="1">
        <v>6</v>
      </c>
      <c r="H3890" s="6">
        <v>0.5</v>
      </c>
      <c r="I3890">
        <v>1</v>
      </c>
      <c r="J3890" s="1">
        <v>31</v>
      </c>
      <c r="K3890" s="1">
        <v>0</v>
      </c>
      <c r="L3890" s="1">
        <v>608</v>
      </c>
      <c r="M3890" s="6">
        <v>0.11</v>
      </c>
      <c r="N3890" s="4">
        <v>1800</v>
      </c>
      <c r="O3890" s="4">
        <v>150</v>
      </c>
      <c r="P3890" s="4">
        <v>100</v>
      </c>
      <c r="Q3890" s="3">
        <v>0.3</v>
      </c>
      <c r="R3890" s="1">
        <v>24</v>
      </c>
      <c r="S3890" s="1">
        <v>100</v>
      </c>
      <c r="T3890" s="1">
        <v>8</v>
      </c>
      <c r="U3890" s="1">
        <v>1</v>
      </c>
      <c r="V3890" s="1">
        <v>10</v>
      </c>
      <c r="W3890" s="1">
        <v>0</v>
      </c>
      <c r="X3890" s="1">
        <v>0</v>
      </c>
      <c r="Y3890" s="1">
        <v>1</v>
      </c>
      <c r="Z3890" s="1">
        <v>0</v>
      </c>
      <c r="AA3890" s="1">
        <v>1</v>
      </c>
      <c r="AB3890" s="1">
        <v>1</v>
      </c>
      <c r="AC3890" s="1">
        <v>0</v>
      </c>
      <c r="AD3890" s="1">
        <v>0</v>
      </c>
      <c r="AE3890" s="1">
        <v>303</v>
      </c>
      <c r="AF3890" s="1">
        <v>0</v>
      </c>
      <c r="AG3890" s="1">
        <v>0</v>
      </c>
      <c r="AH3890" s="1">
        <v>0</v>
      </c>
      <c r="AI3890" s="1">
        <v>303</v>
      </c>
      <c r="AJ3890" s="1" t="s">
        <v>15564</v>
      </c>
      <c r="AK3890" s="1" t="s">
        <v>15565</v>
      </c>
      <c r="AL3890" s="1" t="s">
        <v>15566</v>
      </c>
      <c r="AM3890" s="1" t="s">
        <v>16</v>
      </c>
      <c r="AN3890" s="1" t="s">
        <v>23097</v>
      </c>
      <c r="AO3890" s="1" t="s">
        <v>86</v>
      </c>
      <c r="AP3890" s="1" t="s">
        <v>57</v>
      </c>
      <c r="AQ3890" s="1" t="s">
        <v>25</v>
      </c>
      <c r="AR3890" s="1" t="s">
        <v>19</v>
      </c>
      <c r="AS3890" s="1" t="s">
        <v>23091</v>
      </c>
      <c r="AT3890" s="1" t="s">
        <v>101</v>
      </c>
    </row>
    <row r="3891" spans="1:46" x14ac:dyDescent="0.25">
      <c r="A3891" s="1" t="s">
        <v>19705</v>
      </c>
      <c r="B3891" s="2" t="s">
        <v>23074</v>
      </c>
      <c r="C3891" s="2" t="s">
        <v>23105</v>
      </c>
      <c r="D3891" s="1">
        <v>6</v>
      </c>
      <c r="E3891" s="1">
        <v>1</v>
      </c>
      <c r="F3891" s="1">
        <v>2</v>
      </c>
      <c r="G3891" s="1">
        <v>9</v>
      </c>
      <c r="H3891" s="6">
        <v>0.22222222222222221</v>
      </c>
      <c r="I3891">
        <v>0</v>
      </c>
      <c r="J3891" s="1">
        <v>34</v>
      </c>
      <c r="K3891" s="1">
        <v>0</v>
      </c>
      <c r="L3891" s="1">
        <v>578</v>
      </c>
      <c r="M3891" s="6">
        <v>0.12</v>
      </c>
      <c r="N3891" s="4">
        <v>2160</v>
      </c>
      <c r="O3891" s="4">
        <v>170</v>
      </c>
      <c r="P3891" s="4">
        <v>400</v>
      </c>
      <c r="Q3891" s="3">
        <v>0.3</v>
      </c>
      <c r="R3891" s="1">
        <v>24</v>
      </c>
      <c r="S3891" s="1">
        <v>400</v>
      </c>
      <c r="T3891" s="1">
        <v>29</v>
      </c>
      <c r="U3891" s="1">
        <v>0</v>
      </c>
      <c r="V3891" s="1">
        <v>10</v>
      </c>
      <c r="W3891" s="1">
        <v>0</v>
      </c>
      <c r="X3891" s="1">
        <v>0</v>
      </c>
      <c r="Y3891" s="1">
        <v>1</v>
      </c>
      <c r="Z3891" s="1">
        <v>4</v>
      </c>
      <c r="AA3891" s="1">
        <v>1</v>
      </c>
      <c r="AB3891" s="1">
        <v>0</v>
      </c>
      <c r="AC3891" s="1">
        <v>0</v>
      </c>
      <c r="AD3891" s="1">
        <v>0</v>
      </c>
      <c r="AE3891" s="1">
        <v>0</v>
      </c>
      <c r="AF3891" s="1">
        <v>0</v>
      </c>
      <c r="AG3891" s="1">
        <v>0</v>
      </c>
      <c r="AH3891" s="1">
        <v>0</v>
      </c>
      <c r="AI3891" s="1">
        <v>0</v>
      </c>
      <c r="AJ3891" s="1" t="s">
        <v>7933</v>
      </c>
      <c r="AK3891" s="1" t="s">
        <v>7934</v>
      </c>
      <c r="AL3891" s="1" t="s">
        <v>7935</v>
      </c>
      <c r="AM3891" s="1" t="s">
        <v>12</v>
      </c>
      <c r="AN3891" s="1" t="s">
        <v>23097</v>
      </c>
      <c r="AO3891" s="1" t="s">
        <v>364</v>
      </c>
      <c r="AP3891" s="1" t="s">
        <v>57</v>
      </c>
      <c r="AQ3891" s="1" t="s">
        <v>25</v>
      </c>
      <c r="AR3891" s="1" t="s">
        <v>19</v>
      </c>
      <c r="AS3891" s="1" t="s">
        <v>23091</v>
      </c>
      <c r="AT3891" s="1" t="s">
        <v>26</v>
      </c>
    </row>
    <row r="3892" spans="1:46" x14ac:dyDescent="0.25">
      <c r="A3892" s="1" t="s">
        <v>19143</v>
      </c>
      <c r="B3892" s="2" t="s">
        <v>23074</v>
      </c>
      <c r="C3892" s="2" t="s">
        <v>23105</v>
      </c>
      <c r="D3892" s="1">
        <v>0</v>
      </c>
      <c r="E3892" s="1">
        <v>1</v>
      </c>
      <c r="F3892" s="1">
        <v>1</v>
      </c>
      <c r="G3892" s="1">
        <v>2</v>
      </c>
      <c r="H3892" s="6">
        <v>0.5</v>
      </c>
      <c r="I3892">
        <v>0</v>
      </c>
      <c r="J3892" s="1">
        <v>33</v>
      </c>
      <c r="K3892" s="1">
        <v>0</v>
      </c>
      <c r="L3892" s="1">
        <v>712</v>
      </c>
      <c r="M3892" s="6">
        <v>0.21</v>
      </c>
      <c r="N3892" s="4">
        <v>2400</v>
      </c>
      <c r="O3892" s="4">
        <v>200</v>
      </c>
      <c r="P3892" s="4">
        <v>300</v>
      </c>
      <c r="Q3892" s="3">
        <v>0.35</v>
      </c>
      <c r="R3892" s="1">
        <v>36</v>
      </c>
      <c r="S3892" s="1">
        <v>300</v>
      </c>
      <c r="T3892" s="1">
        <v>17</v>
      </c>
      <c r="U3892" s="1">
        <v>1</v>
      </c>
      <c r="V3892" s="1">
        <v>10</v>
      </c>
      <c r="W3892" s="1">
        <v>0</v>
      </c>
      <c r="X3892" s="1">
        <v>1</v>
      </c>
      <c r="Y3892" s="1">
        <v>1</v>
      </c>
      <c r="Z3892" s="1">
        <v>2</v>
      </c>
      <c r="AA3892" s="1">
        <v>0</v>
      </c>
      <c r="AB3892" s="1">
        <v>0</v>
      </c>
      <c r="AC3892" s="1">
        <v>0</v>
      </c>
      <c r="AD3892" s="1">
        <v>0</v>
      </c>
      <c r="AE3892" s="1">
        <v>281</v>
      </c>
      <c r="AF3892" s="1">
        <v>0</v>
      </c>
      <c r="AG3892" s="1">
        <v>30</v>
      </c>
      <c r="AH3892" s="1">
        <v>281</v>
      </c>
      <c r="AI3892" s="1">
        <v>592</v>
      </c>
      <c r="AJ3892" s="1" t="s">
        <v>6355</v>
      </c>
      <c r="AK3892" s="1" t="s">
        <v>6356</v>
      </c>
      <c r="AL3892" s="1" t="s">
        <v>6357</v>
      </c>
      <c r="AM3892" s="1" t="s">
        <v>12</v>
      </c>
      <c r="AN3892" s="1" t="s">
        <v>23097</v>
      </c>
      <c r="AO3892" s="1" t="s">
        <v>86</v>
      </c>
      <c r="AP3892" s="1" t="s">
        <v>57</v>
      </c>
      <c r="AQ3892" s="1" t="s">
        <v>14</v>
      </c>
      <c r="AR3892" s="1" t="s">
        <v>19</v>
      </c>
      <c r="AS3892" s="1" t="s">
        <v>23090</v>
      </c>
      <c r="AT3892" s="1" t="s">
        <v>26</v>
      </c>
    </row>
    <row r="3893" spans="1:46" x14ac:dyDescent="0.25">
      <c r="A3893" s="1" t="s">
        <v>21376</v>
      </c>
      <c r="B3893" s="2" t="s">
        <v>23074</v>
      </c>
      <c r="C3893" s="2" t="s">
        <v>23105</v>
      </c>
      <c r="D3893" s="1">
        <v>0</v>
      </c>
      <c r="E3893" s="1">
        <v>1</v>
      </c>
      <c r="F3893" s="1">
        <v>2</v>
      </c>
      <c r="G3893" s="1">
        <v>3</v>
      </c>
      <c r="H3893" s="6">
        <v>0.66666666666666663</v>
      </c>
      <c r="I3893">
        <v>0</v>
      </c>
      <c r="J3893" s="1">
        <v>32</v>
      </c>
      <c r="K3893" s="1">
        <v>0</v>
      </c>
      <c r="L3893" s="1">
        <v>728</v>
      </c>
      <c r="M3893" s="6">
        <v>0.1</v>
      </c>
      <c r="N3893" s="4">
        <v>2160</v>
      </c>
      <c r="O3893" s="4">
        <v>164</v>
      </c>
      <c r="P3893" s="4">
        <v>100</v>
      </c>
      <c r="Q3893" s="3">
        <v>0.38</v>
      </c>
      <c r="R3893" s="1">
        <v>12</v>
      </c>
      <c r="S3893" s="1">
        <v>100</v>
      </c>
      <c r="T3893" s="1">
        <v>16</v>
      </c>
      <c r="U3893" s="1">
        <v>1</v>
      </c>
      <c r="V3893" s="1">
        <v>10</v>
      </c>
      <c r="W3893" s="1">
        <v>0</v>
      </c>
      <c r="X3893" s="1">
        <v>0</v>
      </c>
      <c r="Y3893" s="1">
        <v>0</v>
      </c>
      <c r="Z3893" s="1">
        <v>1</v>
      </c>
      <c r="AA3893" s="1">
        <v>1</v>
      </c>
      <c r="AB3893" s="1">
        <v>0</v>
      </c>
      <c r="AC3893" s="1">
        <v>0</v>
      </c>
      <c r="AD3893" s="1">
        <v>0</v>
      </c>
      <c r="AE3893" s="1">
        <v>0</v>
      </c>
      <c r="AF3893" s="1">
        <v>0</v>
      </c>
      <c r="AG3893" s="1">
        <v>20</v>
      </c>
      <c r="AH3893" s="1">
        <v>100</v>
      </c>
      <c r="AI3893" s="1">
        <v>120</v>
      </c>
      <c r="AJ3893" s="1" t="s">
        <v>12484</v>
      </c>
      <c r="AK3893" s="1" t="s">
        <v>12485</v>
      </c>
      <c r="AL3893" s="1" t="s">
        <v>12486</v>
      </c>
      <c r="AM3893" s="1" t="s">
        <v>12</v>
      </c>
      <c r="AN3893" s="1" t="s">
        <v>23097</v>
      </c>
      <c r="AO3893" s="1" t="s">
        <v>86</v>
      </c>
      <c r="AP3893" s="1" t="s">
        <v>57</v>
      </c>
      <c r="AQ3893" s="1" t="s">
        <v>25</v>
      </c>
      <c r="AR3893" s="1" t="s">
        <v>30</v>
      </c>
      <c r="AS3893" s="1" t="s">
        <v>23091</v>
      </c>
      <c r="AT3893" s="1" t="s">
        <v>26</v>
      </c>
    </row>
    <row r="3894" spans="1:46" x14ac:dyDescent="0.25">
      <c r="A3894" s="1" t="s">
        <v>18566</v>
      </c>
      <c r="B3894" s="2" t="s">
        <v>23074</v>
      </c>
      <c r="C3894" s="2" t="s">
        <v>23105</v>
      </c>
      <c r="D3894" s="1">
        <v>3</v>
      </c>
      <c r="E3894" s="1">
        <v>4</v>
      </c>
      <c r="F3894" s="1">
        <v>3</v>
      </c>
      <c r="G3894" s="1">
        <v>10</v>
      </c>
      <c r="H3894" s="6">
        <v>0.3</v>
      </c>
      <c r="I3894">
        <v>0</v>
      </c>
      <c r="J3894" s="1">
        <v>36</v>
      </c>
      <c r="K3894" s="1">
        <v>0</v>
      </c>
      <c r="L3894" s="1">
        <v>609</v>
      </c>
      <c r="M3894" s="6">
        <v>0.74</v>
      </c>
      <c r="N3894" s="4">
        <v>4000</v>
      </c>
      <c r="O3894" s="4">
        <v>316</v>
      </c>
      <c r="P3894" s="4">
        <v>400</v>
      </c>
      <c r="Q3894" s="3">
        <v>0.3</v>
      </c>
      <c r="R3894" s="1">
        <v>24</v>
      </c>
      <c r="S3894" s="1">
        <v>400</v>
      </c>
      <c r="T3894" s="1">
        <v>28</v>
      </c>
      <c r="U3894" s="1">
        <v>1</v>
      </c>
      <c r="V3894" s="1">
        <v>10</v>
      </c>
      <c r="W3894" s="1">
        <v>0</v>
      </c>
      <c r="X3894" s="1">
        <v>1</v>
      </c>
      <c r="Y3894" s="1">
        <v>0</v>
      </c>
      <c r="Z3894" s="1">
        <v>2</v>
      </c>
      <c r="AA3894" s="1">
        <v>1</v>
      </c>
      <c r="AB3894" s="1">
        <v>0</v>
      </c>
      <c r="AC3894" s="1">
        <v>3789</v>
      </c>
      <c r="AD3894" s="1">
        <v>0</v>
      </c>
      <c r="AE3894" s="1">
        <v>750</v>
      </c>
      <c r="AF3894" s="1">
        <v>0</v>
      </c>
      <c r="AG3894" s="1">
        <v>0</v>
      </c>
      <c r="AH3894" s="1">
        <v>650</v>
      </c>
      <c r="AI3894" s="1">
        <v>5189</v>
      </c>
      <c r="AJ3894" s="1" t="s">
        <v>4703</v>
      </c>
      <c r="AK3894" s="1" t="s">
        <v>4704</v>
      </c>
      <c r="AL3894" s="1" t="s">
        <v>4705</v>
      </c>
      <c r="AM3894" s="1" t="s">
        <v>12</v>
      </c>
      <c r="AN3894" s="1" t="s">
        <v>23097</v>
      </c>
      <c r="AO3894" s="1" t="s">
        <v>86</v>
      </c>
      <c r="AP3894" s="1" t="s">
        <v>57</v>
      </c>
      <c r="AQ3894" s="1" t="s">
        <v>14</v>
      </c>
      <c r="AR3894" s="1" t="s">
        <v>30</v>
      </c>
      <c r="AS3894" s="1" t="s">
        <v>23091</v>
      </c>
      <c r="AT3894" s="1" t="s">
        <v>26</v>
      </c>
    </row>
    <row r="3895" spans="1:46" x14ac:dyDescent="0.25">
      <c r="A3895" s="1" t="s">
        <v>19249</v>
      </c>
      <c r="B3895" s="2" t="s">
        <v>23074</v>
      </c>
      <c r="C3895" s="2" t="s">
        <v>23106</v>
      </c>
      <c r="D3895" s="1">
        <v>1</v>
      </c>
      <c r="E3895" s="1">
        <v>0</v>
      </c>
      <c r="F3895" s="1">
        <v>2</v>
      </c>
      <c r="G3895" s="1">
        <v>3</v>
      </c>
      <c r="H3895" s="6">
        <v>0.66666666666666663</v>
      </c>
      <c r="I3895">
        <v>0</v>
      </c>
      <c r="J3895" s="1">
        <v>32</v>
      </c>
      <c r="K3895" s="1">
        <v>0</v>
      </c>
      <c r="L3895" s="1">
        <v>743</v>
      </c>
      <c r="M3895" s="6">
        <v>0.1</v>
      </c>
      <c r="N3895" s="4">
        <v>2200</v>
      </c>
      <c r="O3895" s="4">
        <v>180</v>
      </c>
      <c r="P3895" s="4">
        <v>200</v>
      </c>
      <c r="Q3895" s="3">
        <v>0.25</v>
      </c>
      <c r="R3895" s="1">
        <v>12</v>
      </c>
      <c r="S3895" s="1">
        <v>200</v>
      </c>
      <c r="T3895" s="1">
        <v>32</v>
      </c>
      <c r="U3895" s="1">
        <v>1</v>
      </c>
      <c r="V3895" s="1">
        <v>10</v>
      </c>
      <c r="W3895" s="1">
        <v>1</v>
      </c>
      <c r="X3895" s="1">
        <v>1</v>
      </c>
      <c r="Y3895" s="1">
        <v>1</v>
      </c>
      <c r="Z3895" s="1">
        <v>3</v>
      </c>
      <c r="AA3895" s="1">
        <v>0</v>
      </c>
      <c r="AB3895" s="1">
        <v>0</v>
      </c>
      <c r="AC3895" s="1">
        <v>0</v>
      </c>
      <c r="AD3895" s="1">
        <v>0</v>
      </c>
      <c r="AE3895" s="1">
        <v>0</v>
      </c>
      <c r="AF3895" s="1">
        <v>0</v>
      </c>
      <c r="AG3895" s="1">
        <v>0</v>
      </c>
      <c r="AH3895" s="1">
        <v>0</v>
      </c>
      <c r="AI3895" s="1">
        <v>0</v>
      </c>
      <c r="AJ3895" s="1" t="s">
        <v>6643</v>
      </c>
      <c r="AK3895" s="1" t="s">
        <v>6644</v>
      </c>
      <c r="AL3895" s="1" t="s">
        <v>6645</v>
      </c>
      <c r="AM3895" s="1" t="s">
        <v>12</v>
      </c>
      <c r="AN3895" s="1" t="s">
        <v>23097</v>
      </c>
      <c r="AO3895" s="1" t="s">
        <v>86</v>
      </c>
      <c r="AP3895" s="1" t="s">
        <v>86</v>
      </c>
      <c r="AQ3895" s="1" t="s">
        <v>14</v>
      </c>
      <c r="AR3895" s="1" t="s">
        <v>19</v>
      </c>
      <c r="AS3895" s="1" t="s">
        <v>23090</v>
      </c>
      <c r="AT3895" s="1" t="s">
        <v>26</v>
      </c>
    </row>
    <row r="3896" spans="1:46" x14ac:dyDescent="0.25">
      <c r="A3896" s="1" t="s">
        <v>18028</v>
      </c>
      <c r="B3896" s="2" t="s">
        <v>23074</v>
      </c>
      <c r="C3896" s="2" t="s">
        <v>23106</v>
      </c>
      <c r="D3896" s="1">
        <v>1</v>
      </c>
      <c r="E3896" s="1">
        <v>0</v>
      </c>
      <c r="F3896" s="1">
        <v>2</v>
      </c>
      <c r="G3896" s="1">
        <v>3</v>
      </c>
      <c r="H3896" s="6">
        <v>0.66666666666666663</v>
      </c>
      <c r="I3896">
        <v>0</v>
      </c>
      <c r="J3896" s="1">
        <v>31</v>
      </c>
      <c r="K3896" s="1">
        <v>1</v>
      </c>
      <c r="L3896" s="1">
        <v>642</v>
      </c>
      <c r="M3896" s="6">
        <v>0.13</v>
      </c>
      <c r="N3896" s="4">
        <v>11000</v>
      </c>
      <c r="O3896" s="4">
        <v>950</v>
      </c>
      <c r="P3896" s="4">
        <v>500</v>
      </c>
      <c r="Q3896" s="3">
        <v>0.35</v>
      </c>
      <c r="R3896" s="1">
        <v>12</v>
      </c>
      <c r="S3896" s="1">
        <v>500</v>
      </c>
      <c r="T3896" s="1">
        <v>26</v>
      </c>
      <c r="U3896" s="1">
        <v>1</v>
      </c>
      <c r="V3896" s="1">
        <v>10</v>
      </c>
      <c r="W3896" s="1">
        <v>1</v>
      </c>
      <c r="X3896" s="1">
        <v>1</v>
      </c>
      <c r="Y3896" s="1">
        <v>0</v>
      </c>
      <c r="Z3896" s="1">
        <v>2</v>
      </c>
      <c r="AA3896" s="1">
        <v>1</v>
      </c>
      <c r="AB3896" s="1">
        <v>1</v>
      </c>
      <c r="AC3896" s="1">
        <v>0</v>
      </c>
      <c r="AD3896" s="1">
        <v>0</v>
      </c>
      <c r="AE3896" s="1">
        <v>0</v>
      </c>
      <c r="AF3896" s="1">
        <v>463</v>
      </c>
      <c r="AG3896" s="1">
        <v>0</v>
      </c>
      <c r="AH3896" s="1">
        <v>880</v>
      </c>
      <c r="AI3896" s="1">
        <v>1343</v>
      </c>
      <c r="AJ3896" s="1" t="s">
        <v>3122</v>
      </c>
      <c r="AK3896" s="1" t="s">
        <v>3123</v>
      </c>
      <c r="AL3896" s="1" t="s">
        <v>3124</v>
      </c>
      <c r="AM3896" s="1" t="s">
        <v>12</v>
      </c>
      <c r="AN3896" s="1" t="s">
        <v>23098</v>
      </c>
      <c r="AO3896" s="1" t="s">
        <v>86</v>
      </c>
      <c r="AP3896" s="1" t="s">
        <v>86</v>
      </c>
      <c r="AQ3896" s="1" t="s">
        <v>14</v>
      </c>
      <c r="AR3896" s="1" t="s">
        <v>30</v>
      </c>
      <c r="AS3896" s="1" t="s">
        <v>23091</v>
      </c>
      <c r="AT3896" s="1" t="s">
        <v>101</v>
      </c>
    </row>
    <row r="3897" spans="1:46" x14ac:dyDescent="0.25">
      <c r="A3897" s="1" t="s">
        <v>22702</v>
      </c>
      <c r="B3897" s="2" t="s">
        <v>23074</v>
      </c>
      <c r="C3897" s="2" t="s">
        <v>23106</v>
      </c>
      <c r="D3897" s="1">
        <v>0</v>
      </c>
      <c r="E3897" s="1">
        <v>0</v>
      </c>
      <c r="F3897" s="1">
        <v>1</v>
      </c>
      <c r="G3897" s="1">
        <v>1</v>
      </c>
      <c r="H3897" s="6">
        <v>1</v>
      </c>
      <c r="I3897">
        <v>0</v>
      </c>
      <c r="J3897" s="1">
        <v>36</v>
      </c>
      <c r="K3897" s="1">
        <v>1</v>
      </c>
      <c r="L3897" s="1">
        <v>606</v>
      </c>
      <c r="M3897" s="6">
        <v>1.0900000000000001</v>
      </c>
      <c r="N3897" s="4">
        <v>2400</v>
      </c>
      <c r="O3897" s="4">
        <v>180</v>
      </c>
      <c r="P3897" s="4">
        <v>1050</v>
      </c>
      <c r="Q3897" s="3">
        <v>0.33</v>
      </c>
      <c r="R3897" s="1">
        <v>24</v>
      </c>
      <c r="S3897" s="1">
        <v>1050</v>
      </c>
      <c r="T3897" s="1">
        <v>72</v>
      </c>
      <c r="U3897" s="1">
        <v>0</v>
      </c>
      <c r="V3897" s="1">
        <v>10</v>
      </c>
      <c r="W3897" s="1">
        <v>0</v>
      </c>
      <c r="X3897" s="1">
        <v>0</v>
      </c>
      <c r="Y3897" s="1">
        <v>1</v>
      </c>
      <c r="Z3897" s="1">
        <v>2</v>
      </c>
      <c r="AA3897" s="1">
        <v>0</v>
      </c>
      <c r="AB3897" s="1">
        <v>0</v>
      </c>
      <c r="AC3897" s="1">
        <v>0</v>
      </c>
      <c r="AD3897" s="1">
        <v>472</v>
      </c>
      <c r="AE3897" s="1">
        <v>0</v>
      </c>
      <c r="AF3897" s="1">
        <v>1466</v>
      </c>
      <c r="AG3897" s="1">
        <v>0</v>
      </c>
      <c r="AH3897" s="1">
        <v>700</v>
      </c>
      <c r="AI3897" s="1">
        <v>2638</v>
      </c>
      <c r="AJ3897" s="1" t="s">
        <v>15997</v>
      </c>
      <c r="AK3897" s="1" t="s">
        <v>15998</v>
      </c>
      <c r="AL3897" s="1" t="s">
        <v>15999</v>
      </c>
      <c r="AM3897" s="1" t="s">
        <v>12</v>
      </c>
      <c r="AN3897" s="1" t="s">
        <v>23098</v>
      </c>
      <c r="AO3897" s="1" t="s">
        <v>364</v>
      </c>
      <c r="AP3897" s="1" t="s">
        <v>57</v>
      </c>
      <c r="AQ3897" s="1" t="s">
        <v>25</v>
      </c>
      <c r="AR3897" s="1" t="s">
        <v>19</v>
      </c>
      <c r="AS3897" s="1" t="s">
        <v>23090</v>
      </c>
      <c r="AT3897" s="1" t="s">
        <v>26</v>
      </c>
    </row>
    <row r="3898" spans="1:46" x14ac:dyDescent="0.25">
      <c r="A3898" s="1" t="s">
        <v>22710</v>
      </c>
      <c r="B3898" s="2" t="s">
        <v>23074</v>
      </c>
      <c r="C3898" s="2" t="s">
        <v>23106</v>
      </c>
      <c r="D3898" s="1">
        <v>0</v>
      </c>
      <c r="E3898" s="1">
        <v>1</v>
      </c>
      <c r="F3898" s="1">
        <v>1</v>
      </c>
      <c r="G3898" s="1">
        <v>2</v>
      </c>
      <c r="H3898" s="6">
        <v>0.5</v>
      </c>
      <c r="I3898">
        <v>1</v>
      </c>
      <c r="J3898" s="1">
        <v>33</v>
      </c>
      <c r="K3898" s="1">
        <v>0</v>
      </c>
      <c r="L3898" s="1">
        <v>746</v>
      </c>
      <c r="M3898" s="6">
        <v>0.7</v>
      </c>
      <c r="N3898" s="4">
        <v>1600</v>
      </c>
      <c r="O3898" s="4">
        <v>125</v>
      </c>
      <c r="P3898" s="4">
        <v>500</v>
      </c>
      <c r="Q3898" s="3">
        <v>0.26</v>
      </c>
      <c r="R3898" s="1">
        <v>24</v>
      </c>
      <c r="S3898" s="1">
        <v>500</v>
      </c>
      <c r="T3898" s="1">
        <v>45</v>
      </c>
      <c r="U3898" s="1">
        <v>1</v>
      </c>
      <c r="V3898" s="1">
        <v>10</v>
      </c>
      <c r="W3898" s="1">
        <v>0</v>
      </c>
      <c r="X3898" s="1">
        <v>0</v>
      </c>
      <c r="Y3898" s="1">
        <v>0</v>
      </c>
      <c r="Z3898" s="1">
        <v>2</v>
      </c>
      <c r="AA3898" s="1">
        <v>1</v>
      </c>
      <c r="AB3898" s="1">
        <v>1</v>
      </c>
      <c r="AC3898" s="1">
        <v>1843</v>
      </c>
      <c r="AD3898" s="1">
        <v>0</v>
      </c>
      <c r="AE3898" s="1">
        <v>0</v>
      </c>
      <c r="AF3898" s="1">
        <v>0</v>
      </c>
      <c r="AG3898" s="1">
        <v>0</v>
      </c>
      <c r="AH3898" s="1">
        <v>0</v>
      </c>
      <c r="AI3898" s="1">
        <v>1843</v>
      </c>
      <c r="AJ3898" s="1" t="s">
        <v>16019</v>
      </c>
      <c r="AK3898" s="1" t="s">
        <v>16020</v>
      </c>
      <c r="AL3898" s="1" t="s">
        <v>16021</v>
      </c>
      <c r="AM3898" s="1" t="s">
        <v>16</v>
      </c>
      <c r="AN3898" s="1" t="s">
        <v>23097</v>
      </c>
      <c r="AO3898" s="1" t="s">
        <v>86</v>
      </c>
      <c r="AP3898" s="1" t="s">
        <v>57</v>
      </c>
      <c r="AQ3898" s="1" t="s">
        <v>25</v>
      </c>
      <c r="AR3898" s="1" t="s">
        <v>30</v>
      </c>
      <c r="AS3898" s="1" t="s">
        <v>23091</v>
      </c>
      <c r="AT3898" s="1" t="s">
        <v>101</v>
      </c>
    </row>
    <row r="3899" spans="1:46" x14ac:dyDescent="0.25">
      <c r="A3899" s="1" t="s">
        <v>20455</v>
      </c>
      <c r="B3899" s="2" t="s">
        <v>23074</v>
      </c>
      <c r="C3899" s="2" t="s">
        <v>23106</v>
      </c>
      <c r="D3899" s="1">
        <v>0</v>
      </c>
      <c r="E3899" s="1">
        <v>1</v>
      </c>
      <c r="F3899" s="1">
        <v>1</v>
      </c>
      <c r="G3899" s="1">
        <v>2</v>
      </c>
      <c r="H3899" s="6">
        <v>0.5</v>
      </c>
      <c r="I3899">
        <v>0</v>
      </c>
      <c r="J3899" s="1">
        <v>38</v>
      </c>
      <c r="K3899" s="1">
        <v>0</v>
      </c>
      <c r="L3899" s="1">
        <v>636</v>
      </c>
      <c r="M3899" s="6">
        <v>0.31</v>
      </c>
      <c r="N3899" s="4">
        <v>3000</v>
      </c>
      <c r="O3899" s="4">
        <v>210</v>
      </c>
      <c r="P3899" s="4">
        <v>400</v>
      </c>
      <c r="Q3899" s="3">
        <v>0.33</v>
      </c>
      <c r="R3899" s="1">
        <v>24</v>
      </c>
      <c r="S3899" s="1">
        <v>400</v>
      </c>
      <c r="T3899" s="1">
        <v>45</v>
      </c>
      <c r="U3899" s="1">
        <v>0</v>
      </c>
      <c r="V3899" s="1">
        <v>10</v>
      </c>
      <c r="W3899" s="1">
        <v>0</v>
      </c>
      <c r="X3899" s="1">
        <v>0</v>
      </c>
      <c r="Y3899" s="1">
        <v>0</v>
      </c>
      <c r="Z3899" s="1">
        <v>1</v>
      </c>
      <c r="AA3899" s="1">
        <v>1</v>
      </c>
      <c r="AB3899" s="1">
        <v>0</v>
      </c>
      <c r="AC3899" s="1">
        <v>0</v>
      </c>
      <c r="AD3899" s="1">
        <v>0</v>
      </c>
      <c r="AE3899" s="1">
        <v>881</v>
      </c>
      <c r="AF3899" s="1">
        <v>199</v>
      </c>
      <c r="AG3899" s="1">
        <v>0</v>
      </c>
      <c r="AH3899" s="1">
        <v>0</v>
      </c>
      <c r="AI3899" s="1">
        <v>1080</v>
      </c>
      <c r="AJ3899" s="1" t="s">
        <v>9994</v>
      </c>
      <c r="AK3899" s="1" t="s">
        <v>9995</v>
      </c>
      <c r="AL3899" s="1" t="s">
        <v>9996</v>
      </c>
      <c r="AM3899" s="1" t="s">
        <v>12</v>
      </c>
      <c r="AN3899" s="1" t="s">
        <v>23097</v>
      </c>
      <c r="AO3899" s="1" t="s">
        <v>364</v>
      </c>
      <c r="AP3899" s="1" t="s">
        <v>57</v>
      </c>
      <c r="AQ3899" s="1" t="s">
        <v>25</v>
      </c>
      <c r="AR3899" s="1" t="s">
        <v>30</v>
      </c>
      <c r="AS3899" s="1" t="s">
        <v>23091</v>
      </c>
      <c r="AT3899" s="1" t="s">
        <v>26</v>
      </c>
    </row>
    <row r="3900" spans="1:46" x14ac:dyDescent="0.25">
      <c r="A3900" s="1" t="s">
        <v>22185</v>
      </c>
      <c r="B3900" s="2" t="s">
        <v>23074</v>
      </c>
      <c r="C3900" s="2" t="s">
        <v>23107</v>
      </c>
      <c r="D3900" s="1">
        <v>0</v>
      </c>
      <c r="E3900" s="1">
        <v>0</v>
      </c>
      <c r="F3900" s="1">
        <v>3</v>
      </c>
      <c r="G3900" s="1">
        <v>3</v>
      </c>
      <c r="H3900" s="6">
        <v>1</v>
      </c>
      <c r="I3900">
        <v>0</v>
      </c>
      <c r="J3900" s="1">
        <v>31</v>
      </c>
      <c r="K3900" s="1">
        <v>1</v>
      </c>
      <c r="L3900" s="1">
        <v>707</v>
      </c>
      <c r="M3900" s="6">
        <v>0.71</v>
      </c>
      <c r="N3900" s="4">
        <v>2000</v>
      </c>
      <c r="O3900" s="4">
        <v>150</v>
      </c>
      <c r="P3900" s="4">
        <v>800</v>
      </c>
      <c r="Q3900" s="3">
        <v>0.33</v>
      </c>
      <c r="R3900" s="1">
        <v>24</v>
      </c>
      <c r="S3900" s="1">
        <v>800</v>
      </c>
      <c r="T3900" s="1">
        <v>38</v>
      </c>
      <c r="U3900" s="1">
        <v>0</v>
      </c>
      <c r="V3900" s="1">
        <v>10</v>
      </c>
      <c r="W3900" s="1">
        <v>1</v>
      </c>
      <c r="X3900" s="1">
        <v>0</v>
      </c>
      <c r="Y3900" s="1">
        <v>1</v>
      </c>
      <c r="Z3900" s="1">
        <v>3</v>
      </c>
      <c r="AA3900" s="1">
        <v>0</v>
      </c>
      <c r="AB3900" s="1">
        <v>0</v>
      </c>
      <c r="AC3900" s="1">
        <v>983</v>
      </c>
      <c r="AD3900" s="1">
        <v>0</v>
      </c>
      <c r="AE3900" s="1">
        <v>0</v>
      </c>
      <c r="AF3900" s="1">
        <v>500</v>
      </c>
      <c r="AG3900" s="1">
        <v>90</v>
      </c>
      <c r="AH3900" s="1">
        <v>0</v>
      </c>
      <c r="AI3900" s="1">
        <v>1573</v>
      </c>
      <c r="AJ3900" s="1" t="s">
        <v>14637</v>
      </c>
      <c r="AK3900" s="1" t="s">
        <v>14638</v>
      </c>
      <c r="AL3900" s="1" t="s">
        <v>14639</v>
      </c>
      <c r="AM3900" s="1" t="s">
        <v>12</v>
      </c>
      <c r="AN3900" s="1" t="s">
        <v>23098</v>
      </c>
      <c r="AO3900" s="1" t="s">
        <v>364</v>
      </c>
      <c r="AP3900" s="1" t="s">
        <v>86</v>
      </c>
      <c r="AQ3900" s="1" t="s">
        <v>25</v>
      </c>
      <c r="AR3900" s="1" t="s">
        <v>19</v>
      </c>
      <c r="AS3900" s="1" t="s">
        <v>23090</v>
      </c>
      <c r="AT3900" s="1" t="s">
        <v>26</v>
      </c>
    </row>
    <row r="3901" spans="1:46" x14ac:dyDescent="0.25">
      <c r="A3901" s="1" t="s">
        <v>18772</v>
      </c>
      <c r="B3901" s="2" t="s">
        <v>23074</v>
      </c>
      <c r="C3901" s="2" t="s">
        <v>23107</v>
      </c>
      <c r="D3901" s="1">
        <v>0</v>
      </c>
      <c r="E3901" s="1">
        <v>2</v>
      </c>
      <c r="F3901" s="1">
        <v>1</v>
      </c>
      <c r="G3901" s="1">
        <v>3</v>
      </c>
      <c r="H3901" s="6">
        <v>0.33333333333333331</v>
      </c>
      <c r="I3901">
        <v>1</v>
      </c>
      <c r="J3901" s="1">
        <v>33</v>
      </c>
      <c r="K3901" s="1">
        <v>0</v>
      </c>
      <c r="L3901" s="1">
        <v>699</v>
      </c>
      <c r="M3901" s="6">
        <v>0.47</v>
      </c>
      <c r="N3901" s="4">
        <v>1960</v>
      </c>
      <c r="O3901" s="4">
        <v>140</v>
      </c>
      <c r="P3901" s="4">
        <v>300</v>
      </c>
      <c r="Q3901" s="3">
        <v>0.3</v>
      </c>
      <c r="R3901" s="1">
        <v>24</v>
      </c>
      <c r="S3901" s="1">
        <v>300</v>
      </c>
      <c r="T3901" s="1">
        <v>31</v>
      </c>
      <c r="U3901" s="1">
        <v>1</v>
      </c>
      <c r="V3901" s="1">
        <v>10</v>
      </c>
      <c r="W3901" s="1">
        <v>0</v>
      </c>
      <c r="X3901" s="1">
        <v>0</v>
      </c>
      <c r="Y3901" s="1">
        <v>1</v>
      </c>
      <c r="Z3901" s="1">
        <v>0</v>
      </c>
      <c r="AA3901" s="1">
        <v>0</v>
      </c>
      <c r="AB3901" s="1">
        <v>1</v>
      </c>
      <c r="AC3901" s="1">
        <v>0</v>
      </c>
      <c r="AD3901" s="1">
        <v>0</v>
      </c>
      <c r="AE3901" s="1">
        <v>0</v>
      </c>
      <c r="AF3901" s="1">
        <v>966</v>
      </c>
      <c r="AG3901" s="1">
        <v>0</v>
      </c>
      <c r="AH3901" s="1">
        <v>0</v>
      </c>
      <c r="AI3901" s="1">
        <v>966</v>
      </c>
      <c r="AJ3901" s="1" t="s">
        <v>5307</v>
      </c>
      <c r="AK3901" s="1" t="s">
        <v>5308</v>
      </c>
      <c r="AL3901" s="1" t="s">
        <v>5309</v>
      </c>
      <c r="AM3901" s="1" t="s">
        <v>16</v>
      </c>
      <c r="AN3901" s="1" t="s">
        <v>23097</v>
      </c>
      <c r="AO3901" s="1" t="s">
        <v>86</v>
      </c>
      <c r="AP3901" s="1" t="s">
        <v>57</v>
      </c>
      <c r="AQ3901" s="1" t="s">
        <v>25</v>
      </c>
      <c r="AR3901" s="1" t="s">
        <v>19</v>
      </c>
      <c r="AS3901" s="1" t="s">
        <v>23090</v>
      </c>
      <c r="AT3901" s="1" t="s">
        <v>101</v>
      </c>
    </row>
    <row r="3902" spans="1:46" x14ac:dyDescent="0.25">
      <c r="A3902" s="1" t="s">
        <v>18810</v>
      </c>
      <c r="B3902" s="2" t="s">
        <v>23074</v>
      </c>
      <c r="C3902" s="2" t="s">
        <v>23107</v>
      </c>
      <c r="D3902" s="1">
        <v>0</v>
      </c>
      <c r="E3902" s="1">
        <v>0</v>
      </c>
      <c r="F3902" s="1">
        <v>1</v>
      </c>
      <c r="G3902" s="1">
        <v>1</v>
      </c>
      <c r="H3902" s="6">
        <v>1</v>
      </c>
      <c r="I3902">
        <v>0</v>
      </c>
      <c r="J3902" s="1">
        <v>34</v>
      </c>
      <c r="K3902" s="1">
        <v>1</v>
      </c>
      <c r="L3902" s="1">
        <v>631</v>
      </c>
      <c r="M3902" s="6">
        <v>0.47</v>
      </c>
      <c r="N3902" s="4">
        <v>4000</v>
      </c>
      <c r="O3902" s="4">
        <v>300</v>
      </c>
      <c r="P3902" s="4">
        <v>700</v>
      </c>
      <c r="Q3902" s="3">
        <v>0.3</v>
      </c>
      <c r="R3902" s="1">
        <v>24</v>
      </c>
      <c r="S3902" s="1">
        <v>700</v>
      </c>
      <c r="T3902" s="1">
        <v>49</v>
      </c>
      <c r="U3902" s="1">
        <v>1</v>
      </c>
      <c r="V3902" s="1">
        <v>10</v>
      </c>
      <c r="W3902" s="1">
        <v>0</v>
      </c>
      <c r="X3902" s="1">
        <v>1</v>
      </c>
      <c r="Y3902" s="1">
        <v>1</v>
      </c>
      <c r="Z3902" s="1">
        <v>2</v>
      </c>
      <c r="AA3902" s="1">
        <v>0</v>
      </c>
      <c r="AB3902" s="1">
        <v>0</v>
      </c>
      <c r="AC3902" s="1">
        <v>0</v>
      </c>
      <c r="AD3902" s="1">
        <v>0</v>
      </c>
      <c r="AE3902" s="1">
        <v>386</v>
      </c>
      <c r="AF3902" s="1">
        <v>1014</v>
      </c>
      <c r="AG3902" s="1">
        <v>50</v>
      </c>
      <c r="AH3902" s="1">
        <v>550</v>
      </c>
      <c r="AI3902" s="1">
        <v>2000</v>
      </c>
      <c r="AJ3902" s="1" t="s">
        <v>5425</v>
      </c>
      <c r="AK3902" s="1" t="s">
        <v>5426</v>
      </c>
      <c r="AL3902" s="1" t="s">
        <v>5427</v>
      </c>
      <c r="AM3902" s="1" t="s">
        <v>12</v>
      </c>
      <c r="AN3902" s="1" t="s">
        <v>23098</v>
      </c>
      <c r="AO3902" s="1" t="s">
        <v>86</v>
      </c>
      <c r="AP3902" s="1" t="s">
        <v>57</v>
      </c>
      <c r="AQ3902" s="1" t="s">
        <v>14</v>
      </c>
      <c r="AR3902" s="1" t="s">
        <v>19</v>
      </c>
      <c r="AS3902" s="1" t="s">
        <v>23090</v>
      </c>
      <c r="AT3902" s="1" t="s">
        <v>26</v>
      </c>
    </row>
    <row r="3903" spans="1:46" x14ac:dyDescent="0.25">
      <c r="A3903" s="1" t="s">
        <v>18837</v>
      </c>
      <c r="B3903" s="2" t="s">
        <v>23074</v>
      </c>
      <c r="C3903" s="2" t="s">
        <v>23107</v>
      </c>
      <c r="D3903" s="1">
        <v>0</v>
      </c>
      <c r="E3903" s="1">
        <v>1</v>
      </c>
      <c r="F3903" s="1">
        <v>1</v>
      </c>
      <c r="G3903" s="1">
        <v>2</v>
      </c>
      <c r="H3903" s="6">
        <v>0.5</v>
      </c>
      <c r="I3903">
        <v>0</v>
      </c>
      <c r="J3903" s="1">
        <v>30</v>
      </c>
      <c r="K3903" s="1">
        <v>1</v>
      </c>
      <c r="L3903" s="1">
        <v>675</v>
      </c>
      <c r="M3903" s="6">
        <v>0.66</v>
      </c>
      <c r="N3903" s="4">
        <v>2500</v>
      </c>
      <c r="O3903" s="4">
        <v>150</v>
      </c>
      <c r="P3903" s="4">
        <v>750</v>
      </c>
      <c r="Q3903" s="3">
        <v>0.27</v>
      </c>
      <c r="R3903" s="1">
        <v>24</v>
      </c>
      <c r="S3903" s="1">
        <v>750</v>
      </c>
      <c r="T3903" s="1">
        <v>46</v>
      </c>
      <c r="U3903" s="1">
        <v>0</v>
      </c>
      <c r="V3903" s="1">
        <v>10</v>
      </c>
      <c r="W3903" s="1">
        <v>1</v>
      </c>
      <c r="X3903" s="1">
        <v>0</v>
      </c>
      <c r="Y3903" s="1">
        <v>1</v>
      </c>
      <c r="Z3903" s="1">
        <v>3</v>
      </c>
      <c r="AA3903" s="1">
        <v>1</v>
      </c>
      <c r="AB3903" s="1">
        <v>1</v>
      </c>
      <c r="AC3903" s="1">
        <v>1024</v>
      </c>
      <c r="AD3903" s="1">
        <v>0</v>
      </c>
      <c r="AE3903" s="1">
        <v>201</v>
      </c>
      <c r="AF3903" s="1">
        <v>0</v>
      </c>
      <c r="AG3903" s="1">
        <v>545</v>
      </c>
      <c r="AH3903" s="1">
        <v>0</v>
      </c>
      <c r="AI3903" s="1">
        <v>1770</v>
      </c>
      <c r="AJ3903" s="1" t="s">
        <v>3841</v>
      </c>
      <c r="AK3903" s="1" t="s">
        <v>5509</v>
      </c>
      <c r="AL3903" s="1" t="s">
        <v>5510</v>
      </c>
      <c r="AM3903" s="1" t="s">
        <v>12</v>
      </c>
      <c r="AN3903" s="1" t="s">
        <v>23098</v>
      </c>
      <c r="AO3903" s="1" t="s">
        <v>364</v>
      </c>
      <c r="AP3903" s="1" t="s">
        <v>86</v>
      </c>
      <c r="AQ3903" s="1" t="s">
        <v>25</v>
      </c>
      <c r="AR3903" s="1" t="s">
        <v>19</v>
      </c>
      <c r="AS3903" s="1" t="s">
        <v>23091</v>
      </c>
      <c r="AT3903" s="1" t="s">
        <v>101</v>
      </c>
    </row>
    <row r="3904" spans="1:46" x14ac:dyDescent="0.25">
      <c r="A3904" s="1" t="s">
        <v>19445</v>
      </c>
      <c r="B3904" s="2" t="s">
        <v>23074</v>
      </c>
      <c r="C3904" s="2" t="s">
        <v>23108</v>
      </c>
      <c r="D3904" s="1">
        <v>1</v>
      </c>
      <c r="E3904" s="1">
        <v>0</v>
      </c>
      <c r="F3904" s="1">
        <v>6</v>
      </c>
      <c r="G3904" s="1">
        <v>7</v>
      </c>
      <c r="H3904" s="6">
        <v>0.8571428571428571</v>
      </c>
      <c r="I3904">
        <v>1</v>
      </c>
      <c r="J3904" s="1">
        <v>40</v>
      </c>
      <c r="K3904" s="1">
        <v>1</v>
      </c>
      <c r="L3904" s="1">
        <v>768</v>
      </c>
      <c r="M3904" s="6">
        <v>0.52</v>
      </c>
      <c r="N3904" s="4">
        <v>1300</v>
      </c>
      <c r="O3904" s="4">
        <v>114</v>
      </c>
      <c r="P3904" s="4">
        <v>300</v>
      </c>
      <c r="Q3904" s="3">
        <v>0.26</v>
      </c>
      <c r="R3904" s="1">
        <v>24</v>
      </c>
      <c r="S3904" s="1">
        <v>300</v>
      </c>
      <c r="T3904" s="1">
        <v>31</v>
      </c>
      <c r="U3904" s="1">
        <v>1</v>
      </c>
      <c r="V3904" s="1">
        <v>10</v>
      </c>
      <c r="W3904" s="1">
        <v>0</v>
      </c>
      <c r="X3904" s="1">
        <v>0</v>
      </c>
      <c r="Y3904" s="1">
        <v>0</v>
      </c>
      <c r="Z3904" s="1">
        <v>3</v>
      </c>
      <c r="AA3904" s="1">
        <v>1</v>
      </c>
      <c r="AB3904" s="1">
        <v>1</v>
      </c>
      <c r="AC3904" s="1">
        <v>341</v>
      </c>
      <c r="AD3904" s="1">
        <v>69</v>
      </c>
      <c r="AE3904" s="1">
        <v>0</v>
      </c>
      <c r="AF3904" s="1">
        <v>361</v>
      </c>
      <c r="AG3904" s="1">
        <v>0</v>
      </c>
      <c r="AH3904" s="1">
        <v>0</v>
      </c>
      <c r="AI3904" s="1">
        <v>771</v>
      </c>
      <c r="AJ3904" s="1" t="s">
        <v>7212</v>
      </c>
      <c r="AK3904" s="1" t="s">
        <v>7213</v>
      </c>
      <c r="AL3904" s="1" t="s">
        <v>7214</v>
      </c>
      <c r="AM3904" s="1" t="s">
        <v>16</v>
      </c>
      <c r="AN3904" s="1" t="s">
        <v>23098</v>
      </c>
      <c r="AO3904" s="1" t="s">
        <v>86</v>
      </c>
      <c r="AP3904" s="1" t="s">
        <v>57</v>
      </c>
      <c r="AQ3904" s="1" t="s">
        <v>25</v>
      </c>
      <c r="AR3904" s="1" t="s">
        <v>30</v>
      </c>
      <c r="AS3904" s="1" t="s">
        <v>23091</v>
      </c>
      <c r="AT3904" s="1" t="s">
        <v>101</v>
      </c>
    </row>
    <row r="3905" spans="1:46" x14ac:dyDescent="0.25">
      <c r="A3905" s="1" t="s">
        <v>21724</v>
      </c>
      <c r="B3905" s="2" t="s">
        <v>23074</v>
      </c>
      <c r="C3905" s="2" t="s">
        <v>23108</v>
      </c>
      <c r="D3905" s="1">
        <v>0</v>
      </c>
      <c r="E3905" s="1">
        <v>1</v>
      </c>
      <c r="F3905" s="1">
        <v>3</v>
      </c>
      <c r="G3905" s="1">
        <v>4</v>
      </c>
      <c r="H3905" s="6">
        <v>0.75</v>
      </c>
      <c r="I3905">
        <v>1</v>
      </c>
      <c r="J3905" s="1">
        <v>32</v>
      </c>
      <c r="K3905" s="1">
        <v>0</v>
      </c>
      <c r="L3905" s="1">
        <v>555</v>
      </c>
      <c r="M3905" s="6">
        <v>0.42</v>
      </c>
      <c r="N3905" s="4">
        <v>3700</v>
      </c>
      <c r="O3905" s="4">
        <v>280</v>
      </c>
      <c r="P3905" s="4">
        <v>800</v>
      </c>
      <c r="Q3905" s="3">
        <v>0.28999999999999998</v>
      </c>
      <c r="R3905" s="1">
        <v>24</v>
      </c>
      <c r="S3905" s="1">
        <v>800</v>
      </c>
      <c r="T3905" s="1">
        <v>75</v>
      </c>
      <c r="U3905" s="1">
        <v>1</v>
      </c>
      <c r="V3905" s="1">
        <v>10</v>
      </c>
      <c r="W3905" s="1">
        <v>0</v>
      </c>
      <c r="X3905" s="1">
        <v>0</v>
      </c>
      <c r="Y3905" s="1">
        <v>1</v>
      </c>
      <c r="Z3905" s="1">
        <v>1</v>
      </c>
      <c r="AA3905" s="1">
        <v>1</v>
      </c>
      <c r="AB3905" s="1">
        <v>1</v>
      </c>
      <c r="AC3905" s="1">
        <v>1000</v>
      </c>
      <c r="AD3905" s="1">
        <v>0</v>
      </c>
      <c r="AE3905" s="1">
        <v>708</v>
      </c>
      <c r="AF3905" s="1">
        <v>240</v>
      </c>
      <c r="AG3905" s="1">
        <v>0</v>
      </c>
      <c r="AH3905" s="1">
        <v>0</v>
      </c>
      <c r="AI3905" s="1">
        <v>1948</v>
      </c>
      <c r="AJ3905" s="1" t="s">
        <v>13431</v>
      </c>
      <c r="AK3905" s="1" t="s">
        <v>13432</v>
      </c>
      <c r="AL3905" s="1" t="s">
        <v>13433</v>
      </c>
      <c r="AM3905" s="1" t="s">
        <v>16</v>
      </c>
      <c r="AN3905" s="1" t="s">
        <v>23097</v>
      </c>
      <c r="AO3905" s="1" t="s">
        <v>86</v>
      </c>
      <c r="AP3905" s="1" t="s">
        <v>57</v>
      </c>
      <c r="AQ3905" s="1" t="s">
        <v>25</v>
      </c>
      <c r="AR3905" s="1" t="s">
        <v>19</v>
      </c>
      <c r="AS3905" s="1" t="s">
        <v>23091</v>
      </c>
      <c r="AT3905" s="1" t="s">
        <v>101</v>
      </c>
    </row>
    <row r="3906" spans="1:46" x14ac:dyDescent="0.25">
      <c r="A3906" s="1" t="s">
        <v>22298</v>
      </c>
      <c r="B3906" s="2" t="s">
        <v>23074</v>
      </c>
      <c r="C3906" s="2" t="s">
        <v>23108</v>
      </c>
      <c r="D3906" s="1">
        <v>1</v>
      </c>
      <c r="E3906" s="1">
        <v>0</v>
      </c>
      <c r="F3906" s="1">
        <v>1</v>
      </c>
      <c r="G3906" s="1">
        <v>2</v>
      </c>
      <c r="H3906" s="6">
        <v>0.5</v>
      </c>
      <c r="I3906">
        <v>0</v>
      </c>
      <c r="J3906" s="1">
        <v>32</v>
      </c>
      <c r="K3906" s="1">
        <v>0</v>
      </c>
      <c r="L3906" s="1">
        <v>657</v>
      </c>
      <c r="M3906" s="6">
        <v>0.1</v>
      </c>
      <c r="N3906" s="4">
        <v>3500</v>
      </c>
      <c r="O3906" s="4">
        <v>280</v>
      </c>
      <c r="P3906" s="4">
        <v>300</v>
      </c>
      <c r="Q3906" s="3">
        <v>0.26</v>
      </c>
      <c r="R3906" s="1">
        <v>12</v>
      </c>
      <c r="S3906" s="1">
        <v>300</v>
      </c>
      <c r="T3906" s="1">
        <v>32</v>
      </c>
      <c r="U3906" s="1">
        <v>1</v>
      </c>
      <c r="V3906" s="1">
        <v>10</v>
      </c>
      <c r="W3906" s="1">
        <v>0</v>
      </c>
      <c r="X3906" s="1">
        <v>1</v>
      </c>
      <c r="Y3906" s="1">
        <v>1</v>
      </c>
      <c r="Z3906" s="1">
        <v>2</v>
      </c>
      <c r="AA3906" s="1">
        <v>1</v>
      </c>
      <c r="AB3906" s="1">
        <v>1</v>
      </c>
      <c r="AC3906" s="1">
        <v>0</v>
      </c>
      <c r="AD3906" s="1">
        <v>0</v>
      </c>
      <c r="AE3906" s="1">
        <v>0</v>
      </c>
      <c r="AF3906" s="1">
        <v>0</v>
      </c>
      <c r="AG3906" s="1">
        <v>0</v>
      </c>
      <c r="AH3906" s="1">
        <v>0</v>
      </c>
      <c r="AI3906" s="1">
        <v>0</v>
      </c>
      <c r="AJ3906" s="1" t="s">
        <v>14947</v>
      </c>
      <c r="AK3906" s="1" t="s">
        <v>14948</v>
      </c>
      <c r="AL3906" s="1" t="s">
        <v>14949</v>
      </c>
      <c r="AM3906" s="1" t="s">
        <v>12</v>
      </c>
      <c r="AN3906" s="1" t="s">
        <v>23097</v>
      </c>
      <c r="AO3906" s="1" t="s">
        <v>86</v>
      </c>
      <c r="AP3906" s="1" t="s">
        <v>57</v>
      </c>
      <c r="AQ3906" s="1" t="s">
        <v>14</v>
      </c>
      <c r="AR3906" s="1" t="s">
        <v>19</v>
      </c>
      <c r="AS3906" s="1" t="s">
        <v>23091</v>
      </c>
      <c r="AT3906" s="1" t="s">
        <v>101</v>
      </c>
    </row>
    <row r="3907" spans="1:46" x14ac:dyDescent="0.25">
      <c r="A3907" s="1" t="s">
        <v>21146</v>
      </c>
      <c r="B3907" s="2" t="s">
        <v>23074</v>
      </c>
      <c r="C3907" s="2" t="s">
        <v>23109</v>
      </c>
      <c r="D3907" s="1">
        <v>0</v>
      </c>
      <c r="E3907" s="1">
        <v>0</v>
      </c>
      <c r="F3907" s="1">
        <v>1</v>
      </c>
      <c r="G3907" s="1">
        <v>1</v>
      </c>
      <c r="H3907" s="6">
        <v>1</v>
      </c>
      <c r="I3907">
        <v>0</v>
      </c>
      <c r="J3907" s="1">
        <v>31</v>
      </c>
      <c r="K3907" s="1">
        <v>1</v>
      </c>
      <c r="L3907" s="1">
        <v>539</v>
      </c>
      <c r="M3907" s="6">
        <v>0.26</v>
      </c>
      <c r="N3907" s="4">
        <v>2700</v>
      </c>
      <c r="O3907" s="4">
        <v>225</v>
      </c>
      <c r="P3907" s="4">
        <v>100</v>
      </c>
      <c r="Q3907" s="3">
        <v>0.2</v>
      </c>
      <c r="R3907" s="1">
        <v>12</v>
      </c>
      <c r="S3907" s="1">
        <v>100</v>
      </c>
      <c r="T3907" s="1">
        <v>14</v>
      </c>
      <c r="U3907" s="1">
        <v>1</v>
      </c>
      <c r="V3907" s="1">
        <v>10</v>
      </c>
      <c r="W3907" s="1">
        <v>0</v>
      </c>
      <c r="X3907" s="1">
        <v>0</v>
      </c>
      <c r="Y3907" s="1">
        <v>0</v>
      </c>
      <c r="Z3907" s="1">
        <v>3</v>
      </c>
      <c r="AA3907" s="1">
        <v>1</v>
      </c>
      <c r="AB3907" s="1">
        <v>0</v>
      </c>
      <c r="AC3907" s="1">
        <v>782</v>
      </c>
      <c r="AD3907" s="1">
        <v>0</v>
      </c>
      <c r="AE3907" s="1">
        <v>0</v>
      </c>
      <c r="AF3907" s="1">
        <v>440</v>
      </c>
      <c r="AG3907" s="1">
        <v>30</v>
      </c>
      <c r="AH3907" s="1">
        <v>0</v>
      </c>
      <c r="AI3907" s="1">
        <v>1252</v>
      </c>
      <c r="AJ3907" s="1" t="s">
        <v>2750</v>
      </c>
      <c r="AK3907" s="1" t="s">
        <v>11881</v>
      </c>
      <c r="AL3907" s="1" t="s">
        <v>11882</v>
      </c>
      <c r="AM3907" s="1" t="s">
        <v>12</v>
      </c>
      <c r="AN3907" s="1" t="s">
        <v>23098</v>
      </c>
      <c r="AO3907" s="1" t="s">
        <v>86</v>
      </c>
      <c r="AP3907" s="1" t="s">
        <v>57</v>
      </c>
      <c r="AQ3907" s="1" t="s">
        <v>25</v>
      </c>
      <c r="AR3907" s="1" t="s">
        <v>30</v>
      </c>
      <c r="AS3907" s="1" t="s">
        <v>23091</v>
      </c>
      <c r="AT3907" s="1" t="s">
        <v>26</v>
      </c>
    </row>
    <row r="3908" spans="1:46" x14ac:dyDescent="0.25">
      <c r="A3908" s="1" t="s">
        <v>20629</v>
      </c>
      <c r="B3908" s="2" t="s">
        <v>23074</v>
      </c>
      <c r="C3908" s="2" t="s">
        <v>23109</v>
      </c>
      <c r="D3908" s="1">
        <v>0</v>
      </c>
      <c r="E3908" s="1">
        <v>0</v>
      </c>
      <c r="F3908" s="1">
        <v>1</v>
      </c>
      <c r="G3908" s="1">
        <v>1</v>
      </c>
      <c r="H3908" s="6">
        <v>1</v>
      </c>
      <c r="I3908">
        <v>0</v>
      </c>
      <c r="J3908" s="1">
        <v>32</v>
      </c>
      <c r="K3908" s="1">
        <v>1</v>
      </c>
      <c r="L3908" s="1">
        <v>717</v>
      </c>
      <c r="M3908" s="6">
        <v>0.8</v>
      </c>
      <c r="N3908" s="4">
        <v>1440</v>
      </c>
      <c r="O3908" s="4">
        <v>120</v>
      </c>
      <c r="P3908" s="4">
        <v>300</v>
      </c>
      <c r="Q3908" s="3">
        <v>0.25</v>
      </c>
      <c r="R3908" s="1">
        <v>24</v>
      </c>
      <c r="S3908" s="1">
        <v>300</v>
      </c>
      <c r="T3908" s="1">
        <v>36</v>
      </c>
      <c r="U3908" s="1">
        <v>0</v>
      </c>
      <c r="V3908" s="1">
        <v>10</v>
      </c>
      <c r="W3908" s="1">
        <v>0</v>
      </c>
      <c r="X3908" s="1">
        <v>0</v>
      </c>
      <c r="Y3908" s="1">
        <v>1</v>
      </c>
      <c r="Z3908" s="1">
        <v>1</v>
      </c>
      <c r="AA3908" s="1">
        <v>0</v>
      </c>
      <c r="AB3908" s="1">
        <v>0</v>
      </c>
      <c r="AC3908" s="1">
        <v>0</v>
      </c>
      <c r="AD3908" s="1">
        <v>2000</v>
      </c>
      <c r="AE3908" s="1">
        <v>138</v>
      </c>
      <c r="AF3908" s="1">
        <v>981</v>
      </c>
      <c r="AG3908" s="1">
        <v>0</v>
      </c>
      <c r="AH3908" s="1">
        <v>0</v>
      </c>
      <c r="AI3908" s="1">
        <v>3119</v>
      </c>
      <c r="AJ3908" s="1" t="s">
        <v>10491</v>
      </c>
      <c r="AK3908" s="1" t="s">
        <v>10492</v>
      </c>
      <c r="AL3908" s="1" t="s">
        <v>10493</v>
      </c>
      <c r="AM3908" s="1" t="s">
        <v>12</v>
      </c>
      <c r="AN3908" s="1" t="s">
        <v>23098</v>
      </c>
      <c r="AO3908" s="1" t="s">
        <v>364</v>
      </c>
      <c r="AP3908" s="1" t="s">
        <v>57</v>
      </c>
      <c r="AQ3908" s="1" t="s">
        <v>25</v>
      </c>
      <c r="AR3908" s="1" t="s">
        <v>19</v>
      </c>
      <c r="AS3908" s="1" t="s">
        <v>23090</v>
      </c>
      <c r="AT3908" s="1" t="s">
        <v>26</v>
      </c>
    </row>
    <row r="3909" spans="1:46" x14ac:dyDescent="0.25">
      <c r="A3909" s="1" t="s">
        <v>21788</v>
      </c>
      <c r="B3909" s="2" t="s">
        <v>23074</v>
      </c>
      <c r="C3909" s="2" t="s">
        <v>23110</v>
      </c>
      <c r="D3909" s="1">
        <v>1</v>
      </c>
      <c r="E3909" s="1">
        <v>0</v>
      </c>
      <c r="F3909" s="1">
        <v>1</v>
      </c>
      <c r="G3909" s="1">
        <v>2</v>
      </c>
      <c r="H3909" s="6">
        <v>0.5</v>
      </c>
      <c r="I3909">
        <v>0</v>
      </c>
      <c r="J3909" s="1">
        <v>27</v>
      </c>
      <c r="K3909" s="1">
        <v>1</v>
      </c>
      <c r="L3909" s="1">
        <v>702</v>
      </c>
      <c r="M3909" s="6">
        <v>0.52</v>
      </c>
      <c r="N3909" s="4">
        <v>1920</v>
      </c>
      <c r="O3909" s="4">
        <v>160</v>
      </c>
      <c r="P3909" s="4">
        <v>150</v>
      </c>
      <c r="Q3909" s="3">
        <v>0.28999999999999998</v>
      </c>
      <c r="R3909" s="1">
        <v>18</v>
      </c>
      <c r="S3909" s="1">
        <v>150</v>
      </c>
      <c r="T3909" s="1">
        <v>19</v>
      </c>
      <c r="U3909" s="1">
        <v>1</v>
      </c>
      <c r="V3909" s="1">
        <v>10</v>
      </c>
      <c r="W3909" s="1">
        <v>0</v>
      </c>
      <c r="X3909" s="1">
        <v>1</v>
      </c>
      <c r="Y3909" s="1">
        <v>1</v>
      </c>
      <c r="Z3909" s="1">
        <v>1</v>
      </c>
      <c r="AA3909" s="1">
        <v>1</v>
      </c>
      <c r="AB3909" s="1">
        <v>0</v>
      </c>
      <c r="AC3909" s="1">
        <v>449</v>
      </c>
      <c r="AD3909" s="1">
        <v>401</v>
      </c>
      <c r="AE3909" s="1">
        <v>0</v>
      </c>
      <c r="AF3909" s="1">
        <v>484</v>
      </c>
      <c r="AG3909" s="1">
        <v>0</v>
      </c>
      <c r="AH3909" s="1">
        <v>500</v>
      </c>
      <c r="AI3909" s="1">
        <v>1834</v>
      </c>
      <c r="AJ3909" s="1" t="s">
        <v>13598</v>
      </c>
      <c r="AK3909" s="1" t="s">
        <v>13599</v>
      </c>
      <c r="AL3909" s="1" t="s">
        <v>13600</v>
      </c>
      <c r="AM3909" s="1" t="s">
        <v>12</v>
      </c>
      <c r="AN3909" s="1" t="s">
        <v>23098</v>
      </c>
      <c r="AO3909" s="1" t="s">
        <v>86</v>
      </c>
      <c r="AP3909" s="1" t="s">
        <v>57</v>
      </c>
      <c r="AQ3909" s="1" t="s">
        <v>14</v>
      </c>
      <c r="AR3909" s="1" t="s">
        <v>19</v>
      </c>
      <c r="AS3909" s="1" t="s">
        <v>23091</v>
      </c>
      <c r="AT3909" s="1" t="s">
        <v>26</v>
      </c>
    </row>
    <row r="3910" spans="1:46" x14ac:dyDescent="0.25">
      <c r="A3910" s="1" t="s">
        <v>19002</v>
      </c>
      <c r="B3910" s="2" t="s">
        <v>23074</v>
      </c>
      <c r="C3910" s="2" t="s">
        <v>23110</v>
      </c>
      <c r="D3910" s="1">
        <v>0</v>
      </c>
      <c r="E3910" s="1">
        <v>0</v>
      </c>
      <c r="F3910" s="1">
        <v>1</v>
      </c>
      <c r="G3910" s="1">
        <v>1</v>
      </c>
      <c r="H3910" s="6">
        <v>1</v>
      </c>
      <c r="I3910">
        <v>0</v>
      </c>
      <c r="J3910" s="1">
        <v>27</v>
      </c>
      <c r="K3910" s="1">
        <v>1</v>
      </c>
      <c r="L3910" s="1">
        <v>696</v>
      </c>
      <c r="M3910" s="6">
        <v>0.14000000000000001</v>
      </c>
      <c r="N3910" s="4">
        <v>2800</v>
      </c>
      <c r="O3910" s="4">
        <v>220</v>
      </c>
      <c r="P3910" s="4">
        <v>300</v>
      </c>
      <c r="Q3910" s="3">
        <v>0.2</v>
      </c>
      <c r="R3910" s="1">
        <v>18</v>
      </c>
      <c r="S3910" s="1">
        <v>300</v>
      </c>
      <c r="T3910" s="1">
        <v>16</v>
      </c>
      <c r="U3910" s="1">
        <v>1</v>
      </c>
      <c r="V3910" s="1">
        <v>10</v>
      </c>
      <c r="W3910" s="1">
        <v>0</v>
      </c>
      <c r="X3910" s="1">
        <v>0</v>
      </c>
      <c r="Y3910" s="1">
        <v>1</v>
      </c>
      <c r="Z3910" s="1">
        <v>2</v>
      </c>
      <c r="AA3910" s="1">
        <v>0</v>
      </c>
      <c r="AB3910" s="1">
        <v>0</v>
      </c>
      <c r="AC3910" s="1">
        <v>1707</v>
      </c>
      <c r="AD3910" s="1">
        <v>0</v>
      </c>
      <c r="AE3910" s="1">
        <v>0</v>
      </c>
      <c r="AF3910" s="1">
        <v>0</v>
      </c>
      <c r="AG3910" s="1">
        <v>0</v>
      </c>
      <c r="AH3910" s="1">
        <v>0</v>
      </c>
      <c r="AI3910" s="1">
        <v>1707</v>
      </c>
      <c r="AJ3910" s="1" t="s">
        <v>5986</v>
      </c>
      <c r="AK3910" s="1" t="s">
        <v>5987</v>
      </c>
      <c r="AL3910" s="1" t="s">
        <v>5988</v>
      </c>
      <c r="AM3910" s="1" t="s">
        <v>12</v>
      </c>
      <c r="AN3910" s="1" t="s">
        <v>23098</v>
      </c>
      <c r="AO3910" s="1" t="s">
        <v>86</v>
      </c>
      <c r="AP3910" s="1" t="s">
        <v>57</v>
      </c>
      <c r="AQ3910" s="1" t="s">
        <v>25</v>
      </c>
      <c r="AR3910" s="1" t="s">
        <v>19</v>
      </c>
      <c r="AS3910" s="1" t="s">
        <v>23090</v>
      </c>
      <c r="AT3910" s="1" t="s">
        <v>26</v>
      </c>
    </row>
    <row r="3911" spans="1:46" x14ac:dyDescent="0.25">
      <c r="A3911" s="1" t="s">
        <v>17754</v>
      </c>
      <c r="B3911" s="2" t="s">
        <v>23074</v>
      </c>
      <c r="C3911" s="2" t="s">
        <v>23111</v>
      </c>
      <c r="D3911" s="1">
        <v>0</v>
      </c>
      <c r="E3911" s="1">
        <v>0</v>
      </c>
      <c r="F3911" s="1">
        <v>1</v>
      </c>
      <c r="G3911" s="1">
        <v>1</v>
      </c>
      <c r="H3911" s="6">
        <v>1</v>
      </c>
      <c r="I3911">
        <v>0</v>
      </c>
      <c r="J3911" s="1">
        <v>24</v>
      </c>
      <c r="K3911" s="1">
        <v>1</v>
      </c>
      <c r="L3911" s="1">
        <v>740</v>
      </c>
      <c r="M3911" s="6">
        <v>0.1</v>
      </c>
      <c r="N3911" s="4">
        <v>2040</v>
      </c>
      <c r="O3911" s="4">
        <v>170</v>
      </c>
      <c r="P3911" s="4">
        <v>200</v>
      </c>
      <c r="Q3911" s="3">
        <v>0.18</v>
      </c>
      <c r="R3911" s="1">
        <v>12</v>
      </c>
      <c r="S3911" s="1">
        <v>200</v>
      </c>
      <c r="T3911" s="1">
        <v>23</v>
      </c>
      <c r="U3911" s="1">
        <v>1</v>
      </c>
      <c r="V3911" s="1">
        <v>10</v>
      </c>
      <c r="W3911" s="1">
        <v>0</v>
      </c>
      <c r="X3911" s="1">
        <v>0</v>
      </c>
      <c r="Y3911" s="1">
        <v>1</v>
      </c>
      <c r="Z3911" s="1">
        <v>2</v>
      </c>
      <c r="AA3911" s="1">
        <v>0</v>
      </c>
      <c r="AB3911" s="1">
        <v>0</v>
      </c>
      <c r="AC3911" s="1">
        <v>0</v>
      </c>
      <c r="AD3911" s="1">
        <v>0</v>
      </c>
      <c r="AE3911" s="1">
        <v>0</v>
      </c>
      <c r="AF3911" s="1">
        <v>0</v>
      </c>
      <c r="AG3911" s="1">
        <v>0</v>
      </c>
      <c r="AH3911" s="1">
        <v>0</v>
      </c>
      <c r="AI3911" s="1">
        <v>0</v>
      </c>
      <c r="AJ3911" s="1" t="s">
        <v>2336</v>
      </c>
      <c r="AK3911" s="1" t="s">
        <v>2337</v>
      </c>
      <c r="AL3911" s="1" t="s">
        <v>2338</v>
      </c>
      <c r="AM3911" s="1" t="s">
        <v>12</v>
      </c>
      <c r="AN3911" s="1" t="s">
        <v>23098</v>
      </c>
      <c r="AO3911" s="1" t="s">
        <v>86</v>
      </c>
      <c r="AP3911" s="1" t="s">
        <v>57</v>
      </c>
      <c r="AQ3911" s="1" t="s">
        <v>25</v>
      </c>
      <c r="AR3911" s="1" t="s">
        <v>19</v>
      </c>
      <c r="AS3911" s="1" t="s">
        <v>23090</v>
      </c>
      <c r="AT3911" s="1" t="s">
        <v>26</v>
      </c>
    </row>
    <row r="3912" spans="1:46" x14ac:dyDescent="0.25">
      <c r="A3912" s="1" t="s">
        <v>19159</v>
      </c>
      <c r="B3912" s="2" t="s">
        <v>23075</v>
      </c>
      <c r="C3912" s="2" t="s">
        <v>23105</v>
      </c>
      <c r="D3912" s="1">
        <v>0</v>
      </c>
      <c r="E3912" s="1">
        <v>1</v>
      </c>
      <c r="F3912" s="1">
        <v>1</v>
      </c>
      <c r="G3912" s="1">
        <v>2</v>
      </c>
      <c r="H3912" s="6">
        <v>0.5</v>
      </c>
      <c r="I3912">
        <v>1</v>
      </c>
      <c r="J3912" s="1">
        <v>34</v>
      </c>
      <c r="K3912" s="1">
        <v>0</v>
      </c>
      <c r="L3912" s="1">
        <v>579</v>
      </c>
      <c r="M3912" s="6">
        <v>0.68</v>
      </c>
      <c r="N3912" s="4">
        <v>2000</v>
      </c>
      <c r="O3912" s="4">
        <v>142</v>
      </c>
      <c r="P3912" s="4">
        <v>300</v>
      </c>
      <c r="Q3912" s="3">
        <v>0.35</v>
      </c>
      <c r="R3912" s="1">
        <v>24</v>
      </c>
      <c r="S3912" s="1">
        <v>300</v>
      </c>
      <c r="T3912" s="1">
        <v>42</v>
      </c>
      <c r="U3912" s="1">
        <v>0</v>
      </c>
      <c r="V3912" s="1">
        <v>10</v>
      </c>
      <c r="W3912" s="1">
        <v>0</v>
      </c>
      <c r="X3912" s="1">
        <v>0</v>
      </c>
      <c r="Y3912" s="1">
        <v>1</v>
      </c>
      <c r="Z3912" s="1">
        <v>2</v>
      </c>
      <c r="AA3912" s="1">
        <v>1</v>
      </c>
      <c r="AB3912" s="1">
        <v>1</v>
      </c>
      <c r="AC3912" s="1">
        <v>0</v>
      </c>
      <c r="AD3912" s="1">
        <v>0</v>
      </c>
      <c r="AE3912" s="1">
        <v>0</v>
      </c>
      <c r="AF3912" s="1">
        <v>350</v>
      </c>
      <c r="AG3912" s="1">
        <v>0</v>
      </c>
      <c r="AH3912" s="1">
        <v>1030</v>
      </c>
      <c r="AI3912" s="1">
        <v>1380</v>
      </c>
      <c r="AJ3912" s="1" t="s">
        <v>6403</v>
      </c>
      <c r="AK3912" s="1" t="s">
        <v>6404</v>
      </c>
      <c r="AL3912" s="1" t="s">
        <v>6405</v>
      </c>
      <c r="AM3912" s="1" t="s">
        <v>16</v>
      </c>
      <c r="AN3912" s="1" t="s">
        <v>23097</v>
      </c>
      <c r="AO3912" s="1" t="s">
        <v>364</v>
      </c>
      <c r="AP3912" s="1" t="s">
        <v>57</v>
      </c>
      <c r="AQ3912" s="1" t="s">
        <v>25</v>
      </c>
      <c r="AR3912" s="1" t="s">
        <v>19</v>
      </c>
      <c r="AS3912" s="1" t="s">
        <v>23091</v>
      </c>
      <c r="AT3912" s="1" t="s">
        <v>101</v>
      </c>
    </row>
    <row r="3913" spans="1:46" x14ac:dyDescent="0.25">
      <c r="A3913" s="1" t="s">
        <v>21476</v>
      </c>
      <c r="B3913" s="2" t="s">
        <v>23075</v>
      </c>
      <c r="C3913" s="2" t="s">
        <v>23106</v>
      </c>
      <c r="D3913" s="1">
        <v>0</v>
      </c>
      <c r="E3913" s="1">
        <v>0</v>
      </c>
      <c r="F3913" s="1">
        <v>1</v>
      </c>
      <c r="G3913" s="1">
        <v>1</v>
      </c>
      <c r="H3913" s="6">
        <v>1</v>
      </c>
      <c r="I3913">
        <v>0</v>
      </c>
      <c r="J3913" s="1">
        <v>25</v>
      </c>
      <c r="K3913" s="1">
        <v>1</v>
      </c>
      <c r="L3913" s="1">
        <v>785</v>
      </c>
      <c r="M3913" s="6">
        <v>0.23</v>
      </c>
      <c r="N3913" s="4">
        <v>1476</v>
      </c>
      <c r="O3913" s="4">
        <v>123</v>
      </c>
      <c r="P3913" s="4">
        <v>300</v>
      </c>
      <c r="Q3913" s="3">
        <v>0.3</v>
      </c>
      <c r="R3913" s="1">
        <v>12</v>
      </c>
      <c r="S3913" s="1">
        <v>300</v>
      </c>
      <c r="T3913" s="1">
        <v>26</v>
      </c>
      <c r="U3913" s="1">
        <v>1</v>
      </c>
      <c r="V3913" s="1">
        <v>10</v>
      </c>
      <c r="W3913" s="1">
        <v>1</v>
      </c>
      <c r="X3913" s="1">
        <v>0</v>
      </c>
      <c r="Y3913" s="1">
        <v>1</v>
      </c>
      <c r="Z3913" s="1">
        <v>3</v>
      </c>
      <c r="AA3913" s="1">
        <v>1</v>
      </c>
      <c r="AB3913" s="1">
        <v>1</v>
      </c>
      <c r="AC3913" s="1">
        <v>0</v>
      </c>
      <c r="AD3913" s="1">
        <v>0</v>
      </c>
      <c r="AE3913" s="1">
        <v>0</v>
      </c>
      <c r="AF3913" s="1">
        <v>0</v>
      </c>
      <c r="AG3913" s="1">
        <v>0</v>
      </c>
      <c r="AH3913" s="1">
        <v>0</v>
      </c>
      <c r="AI3913" s="1">
        <v>0</v>
      </c>
      <c r="AJ3913" s="1" t="s">
        <v>12735</v>
      </c>
      <c r="AK3913" s="1" t="s">
        <v>12736</v>
      </c>
      <c r="AL3913" s="1" t="s">
        <v>12737</v>
      </c>
      <c r="AM3913" s="1" t="s">
        <v>12</v>
      </c>
      <c r="AN3913" s="1" t="s">
        <v>23098</v>
      </c>
      <c r="AO3913" s="1" t="s">
        <v>86</v>
      </c>
      <c r="AP3913" s="1" t="s">
        <v>86</v>
      </c>
      <c r="AQ3913" s="1" t="s">
        <v>25</v>
      </c>
      <c r="AR3913" s="1" t="s">
        <v>19</v>
      </c>
      <c r="AS3913" s="1" t="s">
        <v>23091</v>
      </c>
      <c r="AT3913" s="1" t="s">
        <v>101</v>
      </c>
    </row>
    <row r="3914" spans="1:46" x14ac:dyDescent="0.25">
      <c r="A3914" s="1" t="s">
        <v>17300</v>
      </c>
      <c r="B3914" s="2" t="s">
        <v>23075</v>
      </c>
      <c r="C3914" s="2" t="s">
        <v>23106</v>
      </c>
      <c r="D3914" s="1">
        <v>0</v>
      </c>
      <c r="E3914" s="1">
        <v>0</v>
      </c>
      <c r="F3914" s="1">
        <v>1</v>
      </c>
      <c r="G3914" s="1">
        <v>1</v>
      </c>
      <c r="H3914" s="6">
        <v>1</v>
      </c>
      <c r="I3914">
        <v>0</v>
      </c>
      <c r="J3914" s="1">
        <v>30</v>
      </c>
      <c r="K3914" s="1">
        <v>0</v>
      </c>
      <c r="L3914" s="1">
        <v>745</v>
      </c>
      <c r="M3914" s="6">
        <v>0.21</v>
      </c>
      <c r="N3914" s="4">
        <v>1500</v>
      </c>
      <c r="O3914" s="4">
        <v>126</v>
      </c>
      <c r="P3914" s="4">
        <v>500</v>
      </c>
      <c r="Q3914" s="3">
        <v>0.3</v>
      </c>
      <c r="R3914" s="1">
        <v>24</v>
      </c>
      <c r="S3914" s="1">
        <v>500</v>
      </c>
      <c r="T3914" s="1">
        <v>65</v>
      </c>
      <c r="U3914" s="1">
        <v>1</v>
      </c>
      <c r="V3914" s="1">
        <v>10</v>
      </c>
      <c r="W3914" s="1">
        <v>1</v>
      </c>
      <c r="X3914" s="1">
        <v>0</v>
      </c>
      <c r="Y3914" s="1">
        <v>1</v>
      </c>
      <c r="Z3914" s="1">
        <v>3</v>
      </c>
      <c r="AA3914" s="1">
        <v>0</v>
      </c>
      <c r="AB3914" s="1">
        <v>0</v>
      </c>
      <c r="AC3914" s="1">
        <v>0</v>
      </c>
      <c r="AD3914" s="1">
        <v>0</v>
      </c>
      <c r="AE3914" s="1">
        <v>0</v>
      </c>
      <c r="AF3914" s="1">
        <v>0</v>
      </c>
      <c r="AG3914" s="1">
        <v>0</v>
      </c>
      <c r="AH3914" s="1">
        <v>0</v>
      </c>
      <c r="AI3914" s="1">
        <v>0</v>
      </c>
      <c r="AJ3914" s="1" t="s">
        <v>922</v>
      </c>
      <c r="AK3914" s="1" t="s">
        <v>923</v>
      </c>
      <c r="AL3914" s="1" t="s">
        <v>924</v>
      </c>
      <c r="AM3914" s="1" t="s">
        <v>12</v>
      </c>
      <c r="AN3914" s="1" t="s">
        <v>23097</v>
      </c>
      <c r="AO3914" s="1" t="s">
        <v>86</v>
      </c>
      <c r="AP3914" s="1" t="s">
        <v>86</v>
      </c>
      <c r="AQ3914" s="1" t="s">
        <v>25</v>
      </c>
      <c r="AR3914" s="1" t="s">
        <v>19</v>
      </c>
      <c r="AS3914" s="1" t="s">
        <v>23090</v>
      </c>
      <c r="AT3914" s="1" t="s">
        <v>26</v>
      </c>
    </row>
    <row r="3915" spans="1:46" x14ac:dyDescent="0.25">
      <c r="A3915" s="1" t="s">
        <v>20447</v>
      </c>
      <c r="B3915" s="2" t="s">
        <v>23075</v>
      </c>
      <c r="C3915" s="2" t="s">
        <v>23106</v>
      </c>
      <c r="D3915" s="1">
        <v>0</v>
      </c>
      <c r="E3915" s="1">
        <v>0</v>
      </c>
      <c r="F3915" s="1">
        <v>1</v>
      </c>
      <c r="G3915" s="1">
        <v>1</v>
      </c>
      <c r="H3915" s="6">
        <v>1</v>
      </c>
      <c r="I3915">
        <v>0</v>
      </c>
      <c r="J3915" s="1">
        <v>35</v>
      </c>
      <c r="K3915" s="1">
        <v>0</v>
      </c>
      <c r="L3915" s="1">
        <v>624</v>
      </c>
      <c r="M3915" s="6">
        <v>0.11</v>
      </c>
      <c r="N3915" s="4">
        <v>9000</v>
      </c>
      <c r="O3915" s="4">
        <v>700</v>
      </c>
      <c r="P3915" s="4">
        <v>500</v>
      </c>
      <c r="Q3915" s="3">
        <v>0.35</v>
      </c>
      <c r="R3915" s="1">
        <v>24</v>
      </c>
      <c r="S3915" s="1">
        <v>500</v>
      </c>
      <c r="T3915" s="1">
        <v>94</v>
      </c>
      <c r="U3915" s="1">
        <v>1</v>
      </c>
      <c r="V3915" s="1">
        <v>10</v>
      </c>
      <c r="W3915" s="1">
        <v>1</v>
      </c>
      <c r="X3915" s="1">
        <v>1</v>
      </c>
      <c r="Y3915" s="1">
        <v>1</v>
      </c>
      <c r="Z3915" s="1">
        <v>1</v>
      </c>
      <c r="AA3915" s="1">
        <v>1</v>
      </c>
      <c r="AB3915" s="1">
        <v>0</v>
      </c>
      <c r="AC3915" s="1">
        <v>0</v>
      </c>
      <c r="AD3915" s="1">
        <v>0</v>
      </c>
      <c r="AE3915" s="1">
        <v>0</v>
      </c>
      <c r="AF3915" s="1">
        <v>0</v>
      </c>
      <c r="AG3915" s="1">
        <v>0</v>
      </c>
      <c r="AH3915" s="1">
        <v>800</v>
      </c>
      <c r="AI3915" s="1">
        <v>800</v>
      </c>
      <c r="AJ3915" s="1" t="s">
        <v>9971</v>
      </c>
      <c r="AK3915" s="1" t="s">
        <v>9972</v>
      </c>
      <c r="AL3915" s="1" t="s">
        <v>9973</v>
      </c>
      <c r="AM3915" s="1" t="s">
        <v>12</v>
      </c>
      <c r="AN3915" s="1" t="s">
        <v>23097</v>
      </c>
      <c r="AO3915" s="1" t="s">
        <v>86</v>
      </c>
      <c r="AP3915" s="1" t="s">
        <v>86</v>
      </c>
      <c r="AQ3915" s="1" t="s">
        <v>14</v>
      </c>
      <c r="AR3915" s="1" t="s">
        <v>19</v>
      </c>
      <c r="AS3915" s="1" t="s">
        <v>23091</v>
      </c>
      <c r="AT3915" s="1" t="s">
        <v>26</v>
      </c>
    </row>
    <row r="3916" spans="1:46" x14ac:dyDescent="0.25">
      <c r="A3916" s="1" t="s">
        <v>22157</v>
      </c>
      <c r="B3916" s="2" t="s">
        <v>23075</v>
      </c>
      <c r="C3916" s="2" t="s">
        <v>23106</v>
      </c>
      <c r="D3916" s="1">
        <v>0</v>
      </c>
      <c r="E3916" s="1">
        <v>1</v>
      </c>
      <c r="F3916" s="1">
        <v>1</v>
      </c>
      <c r="G3916" s="1">
        <v>2</v>
      </c>
      <c r="H3916" s="6">
        <v>0.5</v>
      </c>
      <c r="I3916">
        <v>0</v>
      </c>
      <c r="J3916" s="1">
        <v>36</v>
      </c>
      <c r="K3916" s="1">
        <v>1</v>
      </c>
      <c r="L3916" s="1">
        <v>652</v>
      </c>
      <c r="M3916" s="6">
        <v>0.62</v>
      </c>
      <c r="N3916" s="4">
        <v>1800</v>
      </c>
      <c r="O3916" s="4">
        <v>126</v>
      </c>
      <c r="P3916" s="4">
        <v>500</v>
      </c>
      <c r="Q3916" s="3">
        <v>0.36</v>
      </c>
      <c r="R3916" s="1">
        <v>24</v>
      </c>
      <c r="S3916" s="1">
        <v>500</v>
      </c>
      <c r="T3916" s="1">
        <v>65</v>
      </c>
      <c r="U3916" s="1">
        <v>1</v>
      </c>
      <c r="V3916" s="1">
        <v>10</v>
      </c>
      <c r="W3916" s="1">
        <v>0</v>
      </c>
      <c r="X3916" s="1">
        <v>0</v>
      </c>
      <c r="Y3916" s="1">
        <v>0</v>
      </c>
      <c r="Z3916" s="1">
        <v>3</v>
      </c>
      <c r="AA3916" s="1">
        <v>1</v>
      </c>
      <c r="AB3916" s="1">
        <v>0</v>
      </c>
      <c r="AC3916" s="1">
        <v>0</v>
      </c>
      <c r="AD3916" s="1">
        <v>0</v>
      </c>
      <c r="AE3916" s="1">
        <v>460</v>
      </c>
      <c r="AF3916" s="1">
        <v>600</v>
      </c>
      <c r="AG3916" s="1">
        <v>0</v>
      </c>
      <c r="AH3916" s="1">
        <v>0</v>
      </c>
      <c r="AI3916" s="1">
        <v>1060</v>
      </c>
      <c r="AJ3916" s="1" t="s">
        <v>14558</v>
      </c>
      <c r="AK3916" s="1" t="s">
        <v>14559</v>
      </c>
      <c r="AL3916" s="1" t="s">
        <v>14560</v>
      </c>
      <c r="AM3916" s="1" t="s">
        <v>12</v>
      </c>
      <c r="AN3916" s="1" t="s">
        <v>23098</v>
      </c>
      <c r="AO3916" s="1" t="s">
        <v>86</v>
      </c>
      <c r="AP3916" s="1" t="s">
        <v>57</v>
      </c>
      <c r="AQ3916" s="1" t="s">
        <v>25</v>
      </c>
      <c r="AR3916" s="1" t="s">
        <v>30</v>
      </c>
      <c r="AS3916" s="1" t="s">
        <v>23091</v>
      </c>
      <c r="AT3916" s="1" t="s">
        <v>26</v>
      </c>
    </row>
    <row r="3917" spans="1:46" x14ac:dyDescent="0.25">
      <c r="A3917" s="1" t="s">
        <v>22236</v>
      </c>
      <c r="B3917" s="2" t="s">
        <v>23075</v>
      </c>
      <c r="C3917" s="2" t="s">
        <v>23107</v>
      </c>
      <c r="D3917" s="1">
        <v>0</v>
      </c>
      <c r="E3917" s="1">
        <v>0</v>
      </c>
      <c r="F3917" s="1">
        <v>1</v>
      </c>
      <c r="G3917" s="1">
        <v>1</v>
      </c>
      <c r="H3917" s="6">
        <v>1</v>
      </c>
      <c r="I3917">
        <v>1</v>
      </c>
      <c r="J3917" s="1">
        <v>45</v>
      </c>
      <c r="K3917" s="1">
        <v>0</v>
      </c>
      <c r="L3917" s="1">
        <v>649</v>
      </c>
      <c r="M3917" s="6">
        <v>0.37</v>
      </c>
      <c r="N3917" s="4">
        <v>4000</v>
      </c>
      <c r="O3917" s="4">
        <v>300</v>
      </c>
      <c r="P3917" s="4">
        <v>300</v>
      </c>
      <c r="Q3917" s="3">
        <v>0.26</v>
      </c>
      <c r="R3917" s="1">
        <v>12</v>
      </c>
      <c r="S3917" s="1">
        <v>300</v>
      </c>
      <c r="T3917" s="1">
        <v>31</v>
      </c>
      <c r="U3917" s="1">
        <v>1</v>
      </c>
      <c r="V3917" s="1">
        <v>10</v>
      </c>
      <c r="W3917" s="1">
        <v>1</v>
      </c>
      <c r="X3917" s="1">
        <v>0</v>
      </c>
      <c r="Y3917" s="1">
        <v>0</v>
      </c>
      <c r="Z3917" s="1">
        <v>5</v>
      </c>
      <c r="AA3917" s="1">
        <v>0</v>
      </c>
      <c r="AB3917" s="1">
        <v>1</v>
      </c>
      <c r="AC3917" s="1">
        <v>0</v>
      </c>
      <c r="AD3917" s="1">
        <v>0</v>
      </c>
      <c r="AE3917" s="1">
        <v>1800</v>
      </c>
      <c r="AF3917" s="1">
        <v>0</v>
      </c>
      <c r="AG3917" s="1">
        <v>0</v>
      </c>
      <c r="AH3917" s="1">
        <v>230</v>
      </c>
      <c r="AI3917" s="1">
        <v>2030</v>
      </c>
      <c r="AJ3917" s="1" t="s">
        <v>14777</v>
      </c>
      <c r="AK3917" s="1" t="s">
        <v>14778</v>
      </c>
      <c r="AL3917" s="1" t="s">
        <v>14779</v>
      </c>
      <c r="AM3917" s="1" t="s">
        <v>16</v>
      </c>
      <c r="AN3917" s="1" t="s">
        <v>23097</v>
      </c>
      <c r="AO3917" s="1" t="s">
        <v>86</v>
      </c>
      <c r="AP3917" s="1" t="s">
        <v>86</v>
      </c>
      <c r="AQ3917" s="1" t="s">
        <v>25</v>
      </c>
      <c r="AR3917" s="1" t="s">
        <v>30</v>
      </c>
      <c r="AS3917" s="1" t="s">
        <v>23090</v>
      </c>
      <c r="AT3917" s="1" t="s">
        <v>101</v>
      </c>
    </row>
    <row r="3918" spans="1:46" x14ac:dyDescent="0.25">
      <c r="A3918" s="1" t="s">
        <v>18828</v>
      </c>
      <c r="B3918" s="2" t="s">
        <v>23075</v>
      </c>
      <c r="C3918" s="2" t="s">
        <v>23107</v>
      </c>
      <c r="D3918" s="1">
        <v>0</v>
      </c>
      <c r="E3918" s="1">
        <v>0</v>
      </c>
      <c r="F3918" s="1">
        <v>1</v>
      </c>
      <c r="G3918" s="1">
        <v>1</v>
      </c>
      <c r="H3918" s="6">
        <v>1</v>
      </c>
      <c r="I3918">
        <v>0</v>
      </c>
      <c r="J3918" s="1">
        <v>24</v>
      </c>
      <c r="K3918" s="1">
        <v>1</v>
      </c>
      <c r="L3918" s="1">
        <v>450</v>
      </c>
      <c r="M3918" s="6">
        <v>0.37</v>
      </c>
      <c r="N3918" s="4">
        <v>1200</v>
      </c>
      <c r="O3918" s="4">
        <v>100</v>
      </c>
      <c r="P3918" s="4">
        <v>100</v>
      </c>
      <c r="Q3918" s="3">
        <v>0.27</v>
      </c>
      <c r="R3918" s="1">
        <v>6</v>
      </c>
      <c r="S3918" s="1">
        <v>100</v>
      </c>
      <c r="T3918" s="1">
        <v>12</v>
      </c>
      <c r="U3918" s="1">
        <v>1</v>
      </c>
      <c r="V3918" s="1">
        <v>10</v>
      </c>
      <c r="W3918" s="1">
        <v>1</v>
      </c>
      <c r="X3918" s="1">
        <v>1</v>
      </c>
      <c r="Y3918" s="1">
        <v>1</v>
      </c>
      <c r="Z3918" s="1">
        <v>1</v>
      </c>
      <c r="AA3918" s="1">
        <v>1</v>
      </c>
      <c r="AB3918" s="1">
        <v>1</v>
      </c>
      <c r="AC3918" s="1">
        <v>118</v>
      </c>
      <c r="AD3918" s="1">
        <v>0</v>
      </c>
      <c r="AE3918" s="1">
        <v>0</v>
      </c>
      <c r="AF3918" s="1">
        <v>300</v>
      </c>
      <c r="AG3918" s="1">
        <v>0</v>
      </c>
      <c r="AH3918" s="1">
        <v>0</v>
      </c>
      <c r="AI3918" s="1">
        <v>418</v>
      </c>
      <c r="AJ3918" s="1" t="s">
        <v>5481</v>
      </c>
      <c r="AK3918" s="1" t="s">
        <v>5482</v>
      </c>
      <c r="AL3918" s="1" t="s">
        <v>5483</v>
      </c>
      <c r="AM3918" s="1" t="s">
        <v>12</v>
      </c>
      <c r="AN3918" s="1" t="s">
        <v>23098</v>
      </c>
      <c r="AO3918" s="1" t="s">
        <v>86</v>
      </c>
      <c r="AP3918" s="1" t="s">
        <v>86</v>
      </c>
      <c r="AQ3918" s="1" t="s">
        <v>14</v>
      </c>
      <c r="AR3918" s="1" t="s">
        <v>19</v>
      </c>
      <c r="AS3918" s="1" t="s">
        <v>23091</v>
      </c>
      <c r="AT3918" s="1" t="s">
        <v>101</v>
      </c>
    </row>
    <row r="3919" spans="1:46" x14ac:dyDescent="0.25">
      <c r="A3919" s="1" t="s">
        <v>19431</v>
      </c>
      <c r="B3919" s="2" t="s">
        <v>23075</v>
      </c>
      <c r="C3919" s="2" t="s">
        <v>23107</v>
      </c>
      <c r="D3919" s="1">
        <v>0</v>
      </c>
      <c r="E3919" s="1">
        <v>0</v>
      </c>
      <c r="F3919" s="1">
        <v>1</v>
      </c>
      <c r="G3919" s="1">
        <v>1</v>
      </c>
      <c r="H3919" s="6">
        <v>1</v>
      </c>
      <c r="I3919">
        <v>0</v>
      </c>
      <c r="J3919" s="1">
        <v>36</v>
      </c>
      <c r="K3919" s="1">
        <v>1</v>
      </c>
      <c r="L3919" s="1">
        <v>803</v>
      </c>
      <c r="M3919" s="6">
        <v>0.12</v>
      </c>
      <c r="N3919" s="4">
        <v>2640</v>
      </c>
      <c r="O3919" s="4">
        <v>220</v>
      </c>
      <c r="P3919" s="4">
        <v>500</v>
      </c>
      <c r="Q3919" s="3">
        <v>0.3</v>
      </c>
      <c r="R3919" s="1">
        <v>24</v>
      </c>
      <c r="S3919" s="1">
        <v>500</v>
      </c>
      <c r="T3919" s="1">
        <v>43</v>
      </c>
      <c r="U3919" s="1">
        <v>1</v>
      </c>
      <c r="V3919" s="1">
        <v>10</v>
      </c>
      <c r="W3919" s="1">
        <v>0</v>
      </c>
      <c r="X3919" s="1">
        <v>1</v>
      </c>
      <c r="Y3919" s="1">
        <v>1</v>
      </c>
      <c r="Z3919" s="1">
        <v>3</v>
      </c>
      <c r="AA3919" s="1">
        <v>1</v>
      </c>
      <c r="AB3919" s="1">
        <v>0</v>
      </c>
      <c r="AC3919" s="1">
        <v>0</v>
      </c>
      <c r="AD3919" s="1">
        <v>0</v>
      </c>
      <c r="AE3919" s="1">
        <v>0</v>
      </c>
      <c r="AF3919" s="1">
        <v>0</v>
      </c>
      <c r="AG3919" s="1">
        <v>0</v>
      </c>
      <c r="AH3919" s="1">
        <v>0</v>
      </c>
      <c r="AI3919" s="1">
        <v>0</v>
      </c>
      <c r="AJ3919" s="1" t="s">
        <v>865</v>
      </c>
      <c r="AK3919" s="1" t="s">
        <v>7171</v>
      </c>
      <c r="AL3919" s="1" t="s">
        <v>7172</v>
      </c>
      <c r="AM3919" s="1" t="s">
        <v>12</v>
      </c>
      <c r="AN3919" s="1" t="s">
        <v>23098</v>
      </c>
      <c r="AO3919" s="1" t="s">
        <v>86</v>
      </c>
      <c r="AP3919" s="1" t="s">
        <v>57</v>
      </c>
      <c r="AQ3919" s="1" t="s">
        <v>14</v>
      </c>
      <c r="AR3919" s="1" t="s">
        <v>19</v>
      </c>
      <c r="AS3919" s="1" t="s">
        <v>23091</v>
      </c>
      <c r="AT3919" s="1" t="s">
        <v>26</v>
      </c>
    </row>
    <row r="3920" spans="1:46" x14ac:dyDescent="0.25">
      <c r="A3920" s="1" t="s">
        <v>17796</v>
      </c>
      <c r="B3920" s="2" t="s">
        <v>23101</v>
      </c>
      <c r="C3920" s="2" t="s">
        <v>23104</v>
      </c>
      <c r="D3920" s="1">
        <v>0</v>
      </c>
      <c r="E3920" s="1">
        <v>1</v>
      </c>
      <c r="F3920" s="1">
        <v>1</v>
      </c>
      <c r="G3920" s="1">
        <v>2</v>
      </c>
      <c r="H3920" s="6">
        <v>0.5</v>
      </c>
      <c r="I3920">
        <v>1</v>
      </c>
      <c r="J3920" s="1">
        <v>32</v>
      </c>
      <c r="K3920" s="1">
        <v>1</v>
      </c>
      <c r="L3920" s="1">
        <v>591</v>
      </c>
      <c r="M3920" s="6">
        <v>0</v>
      </c>
      <c r="N3920" s="4">
        <v>1750</v>
      </c>
      <c r="O3920" s="4">
        <v>145</v>
      </c>
      <c r="P3920" s="4">
        <v>200</v>
      </c>
      <c r="Q3920" s="3">
        <v>0.45</v>
      </c>
      <c r="R3920" s="1">
        <v>24</v>
      </c>
      <c r="S3920" s="1">
        <v>200</v>
      </c>
      <c r="T3920" s="1">
        <v>10</v>
      </c>
      <c r="U3920" s="1">
        <v>0</v>
      </c>
      <c r="V3920" s="1">
        <v>10</v>
      </c>
      <c r="W3920" s="1">
        <v>0</v>
      </c>
      <c r="X3920" s="1">
        <v>0</v>
      </c>
      <c r="Y3920" s="1">
        <v>0</v>
      </c>
      <c r="Z3920" s="1">
        <v>3</v>
      </c>
      <c r="AA3920" s="1">
        <v>0</v>
      </c>
      <c r="AB3920" s="1">
        <v>1</v>
      </c>
      <c r="AC3920" s="1">
        <v>0</v>
      </c>
      <c r="AD3920" s="1">
        <v>0</v>
      </c>
      <c r="AE3920" s="1">
        <v>700</v>
      </c>
      <c r="AF3920" s="1">
        <v>700</v>
      </c>
      <c r="AG3920" s="1">
        <v>0</v>
      </c>
      <c r="AH3920" s="1">
        <v>0</v>
      </c>
      <c r="AI3920" s="1">
        <v>1400</v>
      </c>
      <c r="AJ3920" s="1" t="s">
        <v>2460</v>
      </c>
      <c r="AK3920" s="1" t="s">
        <v>2461</v>
      </c>
      <c r="AL3920" s="1" t="s">
        <v>11</v>
      </c>
      <c r="AM3920" s="1" t="s">
        <v>16</v>
      </c>
      <c r="AN3920" s="1" t="s">
        <v>23098</v>
      </c>
      <c r="AO3920" s="1" t="s">
        <v>364</v>
      </c>
      <c r="AP3920" s="1" t="s">
        <v>57</v>
      </c>
      <c r="AQ3920" s="1" t="s">
        <v>25</v>
      </c>
      <c r="AR3920" s="1" t="s">
        <v>30</v>
      </c>
      <c r="AS3920" s="1" t="s">
        <v>23090</v>
      </c>
      <c r="AT3920" s="1" t="s">
        <v>101</v>
      </c>
    </row>
    <row r="3921" spans="1:46" x14ac:dyDescent="0.25">
      <c r="A3921" s="1" t="s">
        <v>19794</v>
      </c>
      <c r="B3921" s="2" t="s">
        <v>23101</v>
      </c>
      <c r="C3921" s="2" t="s">
        <v>23104</v>
      </c>
      <c r="D3921" s="1">
        <v>0</v>
      </c>
      <c r="E3921" s="1">
        <v>7</v>
      </c>
      <c r="F3921" s="1">
        <v>1</v>
      </c>
      <c r="G3921" s="1">
        <v>8</v>
      </c>
      <c r="H3921" s="6">
        <v>0.125</v>
      </c>
      <c r="I3921">
        <v>0</v>
      </c>
      <c r="J3921" s="1">
        <v>34</v>
      </c>
      <c r="K3921" s="1">
        <v>0</v>
      </c>
      <c r="L3921" s="1">
        <v>365</v>
      </c>
      <c r="M3921" s="6">
        <v>0</v>
      </c>
      <c r="N3921" s="4">
        <v>2000</v>
      </c>
      <c r="O3921" s="4">
        <v>160</v>
      </c>
      <c r="P3921" s="4">
        <v>200</v>
      </c>
      <c r="Q3921" s="3">
        <v>0.39</v>
      </c>
      <c r="R3921" s="1">
        <v>12</v>
      </c>
      <c r="S3921" s="1">
        <v>200</v>
      </c>
      <c r="T3921" s="1">
        <v>17</v>
      </c>
      <c r="U3921" s="1">
        <v>0</v>
      </c>
      <c r="V3921" s="1">
        <v>10</v>
      </c>
      <c r="W3921" s="1">
        <v>0</v>
      </c>
      <c r="X3921" s="1">
        <v>0</v>
      </c>
      <c r="Y3921" s="1">
        <v>1</v>
      </c>
      <c r="Z3921" s="1">
        <v>3</v>
      </c>
      <c r="AA3921" s="1">
        <v>0</v>
      </c>
      <c r="AB3921" s="1">
        <v>0</v>
      </c>
      <c r="AC3921" s="1">
        <v>0</v>
      </c>
      <c r="AD3921" s="1">
        <v>0</v>
      </c>
      <c r="AE3921" s="1">
        <v>0</v>
      </c>
      <c r="AF3921" s="1">
        <v>600</v>
      </c>
      <c r="AG3921" s="1">
        <v>0</v>
      </c>
      <c r="AH3921" s="1">
        <v>260</v>
      </c>
      <c r="AI3921" s="1">
        <v>860</v>
      </c>
      <c r="AJ3921" s="1" t="s">
        <v>8167</v>
      </c>
      <c r="AK3921" s="1" t="s">
        <v>8168</v>
      </c>
      <c r="AL3921" s="1" t="s">
        <v>8169</v>
      </c>
      <c r="AM3921" s="1" t="s">
        <v>12</v>
      </c>
      <c r="AN3921" s="1" t="s">
        <v>23097</v>
      </c>
      <c r="AO3921" s="1" t="s">
        <v>364</v>
      </c>
      <c r="AP3921" s="1" t="s">
        <v>57</v>
      </c>
      <c r="AQ3921" s="1" t="s">
        <v>25</v>
      </c>
      <c r="AR3921" s="1" t="s">
        <v>19</v>
      </c>
      <c r="AS3921" s="1" t="s">
        <v>23090</v>
      </c>
      <c r="AT3921" s="1" t="s">
        <v>26</v>
      </c>
    </row>
    <row r="3922" spans="1:46" x14ac:dyDescent="0.25">
      <c r="A3922" s="1" t="s">
        <v>17198</v>
      </c>
      <c r="B3922" s="2" t="s">
        <v>23101</v>
      </c>
      <c r="C3922" s="2" t="s">
        <v>23104</v>
      </c>
      <c r="D3922" s="1">
        <v>6</v>
      </c>
      <c r="E3922" s="1">
        <v>3</v>
      </c>
      <c r="F3922" s="1">
        <v>7</v>
      </c>
      <c r="G3922" s="1">
        <v>16</v>
      </c>
      <c r="H3922" s="6">
        <v>0.4375</v>
      </c>
      <c r="I3922">
        <v>1</v>
      </c>
      <c r="J3922" s="1">
        <v>31</v>
      </c>
      <c r="K3922" s="1">
        <v>1</v>
      </c>
      <c r="L3922" s="1">
        <v>703</v>
      </c>
      <c r="M3922" s="6">
        <v>0</v>
      </c>
      <c r="N3922" s="4">
        <v>2280</v>
      </c>
      <c r="O3922" s="4">
        <v>160</v>
      </c>
      <c r="P3922" s="4">
        <v>700</v>
      </c>
      <c r="Q3922" s="3">
        <v>0.34</v>
      </c>
      <c r="R3922" s="1">
        <v>12</v>
      </c>
      <c r="S3922" s="1">
        <v>700</v>
      </c>
      <c r="T3922" s="1">
        <v>24</v>
      </c>
      <c r="U3922" s="1">
        <v>0</v>
      </c>
      <c r="V3922" s="1">
        <v>10</v>
      </c>
      <c r="W3922" s="1">
        <v>0</v>
      </c>
      <c r="X3922" s="1">
        <v>0</v>
      </c>
      <c r="Y3922" s="1">
        <v>1</v>
      </c>
      <c r="Z3922" s="1">
        <v>3</v>
      </c>
      <c r="AA3922" s="1">
        <v>0</v>
      </c>
      <c r="AB3922" s="1">
        <v>1</v>
      </c>
      <c r="AC3922" s="1">
        <v>500</v>
      </c>
      <c r="AD3922" s="1">
        <v>0</v>
      </c>
      <c r="AE3922" s="1">
        <v>0</v>
      </c>
      <c r="AF3922" s="1">
        <v>1900</v>
      </c>
      <c r="AG3922" s="1">
        <v>5</v>
      </c>
      <c r="AH3922" s="1">
        <v>400</v>
      </c>
      <c r="AI3922" s="1">
        <v>2805</v>
      </c>
      <c r="AJ3922" s="1" t="s">
        <v>585</v>
      </c>
      <c r="AK3922" s="1" t="s">
        <v>586</v>
      </c>
      <c r="AL3922" s="1" t="s">
        <v>587</v>
      </c>
      <c r="AM3922" s="1" t="s">
        <v>16</v>
      </c>
      <c r="AN3922" s="1" t="s">
        <v>23098</v>
      </c>
      <c r="AO3922" s="1" t="s">
        <v>364</v>
      </c>
      <c r="AP3922" s="1" t="s">
        <v>57</v>
      </c>
      <c r="AQ3922" s="1" t="s">
        <v>25</v>
      </c>
      <c r="AR3922" s="1" t="s">
        <v>19</v>
      </c>
      <c r="AS3922" s="1" t="s">
        <v>23090</v>
      </c>
      <c r="AT3922" s="1" t="s">
        <v>101</v>
      </c>
    </row>
    <row r="3923" spans="1:46" x14ac:dyDescent="0.25">
      <c r="A3923" s="1" t="s">
        <v>17201</v>
      </c>
      <c r="B3923" s="2" t="s">
        <v>23101</v>
      </c>
      <c r="C3923" s="2" t="s">
        <v>23104</v>
      </c>
      <c r="D3923" s="1">
        <v>0</v>
      </c>
      <c r="E3923" s="1">
        <v>0</v>
      </c>
      <c r="F3923" s="1">
        <v>1</v>
      </c>
      <c r="G3923" s="1">
        <v>1</v>
      </c>
      <c r="H3923" s="6">
        <v>1</v>
      </c>
      <c r="I3923">
        <v>0</v>
      </c>
      <c r="J3923" s="1">
        <v>34</v>
      </c>
      <c r="K3923" s="1">
        <v>0</v>
      </c>
      <c r="L3923" s="1">
        <v>495</v>
      </c>
      <c r="M3923" s="6">
        <v>0.48</v>
      </c>
      <c r="N3923" s="4">
        <v>2100</v>
      </c>
      <c r="O3923" s="4">
        <v>175</v>
      </c>
      <c r="P3923" s="4">
        <v>500</v>
      </c>
      <c r="Q3923" s="3">
        <v>0.3</v>
      </c>
      <c r="R3923" s="1">
        <v>24</v>
      </c>
      <c r="S3923" s="1">
        <v>500</v>
      </c>
      <c r="T3923" s="1">
        <v>17</v>
      </c>
      <c r="U3923" s="1">
        <v>0</v>
      </c>
      <c r="V3923" s="1">
        <v>10</v>
      </c>
      <c r="W3923" s="1">
        <v>0</v>
      </c>
      <c r="X3923" s="1">
        <v>0</v>
      </c>
      <c r="Y3923" s="1">
        <v>1</v>
      </c>
      <c r="Z3923" s="1">
        <v>4</v>
      </c>
      <c r="AA3923" s="1">
        <v>0</v>
      </c>
      <c r="AB3923" s="1">
        <v>0</v>
      </c>
      <c r="AC3923" s="1">
        <v>0</v>
      </c>
      <c r="AD3923" s="1">
        <v>0</v>
      </c>
      <c r="AE3923" s="1">
        <v>300</v>
      </c>
      <c r="AF3923" s="1">
        <v>315</v>
      </c>
      <c r="AG3923" s="1">
        <v>0</v>
      </c>
      <c r="AH3923" s="1">
        <v>500</v>
      </c>
      <c r="AI3923" s="1">
        <v>1115</v>
      </c>
      <c r="AJ3923" s="1" t="s">
        <v>596</v>
      </c>
      <c r="AK3923" s="1" t="s">
        <v>597</v>
      </c>
      <c r="AL3923" s="1" t="s">
        <v>598</v>
      </c>
      <c r="AM3923" s="1" t="s">
        <v>12</v>
      </c>
      <c r="AN3923" s="1" t="s">
        <v>23097</v>
      </c>
      <c r="AO3923" s="1" t="s">
        <v>364</v>
      </c>
      <c r="AP3923" s="1" t="s">
        <v>57</v>
      </c>
      <c r="AQ3923" s="1" t="s">
        <v>25</v>
      </c>
      <c r="AR3923" s="1" t="s">
        <v>19</v>
      </c>
      <c r="AS3923" s="1" t="s">
        <v>23090</v>
      </c>
      <c r="AT3923" s="1" t="s">
        <v>26</v>
      </c>
    </row>
    <row r="3924" spans="1:46" x14ac:dyDescent="0.25">
      <c r="A3924" s="1" t="s">
        <v>18587</v>
      </c>
      <c r="B3924" s="2" t="s">
        <v>23101</v>
      </c>
      <c r="C3924" s="2" t="s">
        <v>23104</v>
      </c>
      <c r="D3924" s="1">
        <v>3</v>
      </c>
      <c r="E3924" s="1">
        <v>0</v>
      </c>
      <c r="F3924" s="1">
        <v>4</v>
      </c>
      <c r="G3924" s="1">
        <v>7</v>
      </c>
      <c r="H3924" s="6">
        <v>0.5714285714285714</v>
      </c>
      <c r="I3924">
        <v>1</v>
      </c>
      <c r="J3924" s="1">
        <v>32</v>
      </c>
      <c r="K3924" s="1">
        <v>0</v>
      </c>
      <c r="L3924" s="1">
        <v>387</v>
      </c>
      <c r="M3924" s="6">
        <v>0.05</v>
      </c>
      <c r="N3924" s="4">
        <v>6000</v>
      </c>
      <c r="O3924" s="4">
        <v>500</v>
      </c>
      <c r="P3924" s="4">
        <v>300</v>
      </c>
      <c r="Q3924" s="3">
        <v>0.35</v>
      </c>
      <c r="R3924" s="1">
        <v>24</v>
      </c>
      <c r="S3924" s="1">
        <v>300</v>
      </c>
      <c r="T3924" s="1">
        <v>13</v>
      </c>
      <c r="U3924" s="1">
        <v>1</v>
      </c>
      <c r="V3924" s="1">
        <v>10</v>
      </c>
      <c r="W3924" s="1">
        <v>1</v>
      </c>
      <c r="X3924" s="1">
        <v>1</v>
      </c>
      <c r="Y3924" s="1">
        <v>0</v>
      </c>
      <c r="Z3924" s="1">
        <v>1</v>
      </c>
      <c r="AA3924" s="1">
        <v>1</v>
      </c>
      <c r="AB3924" s="1">
        <v>1</v>
      </c>
      <c r="AC3924" s="1">
        <v>0</v>
      </c>
      <c r="AD3924" s="1">
        <v>0</v>
      </c>
      <c r="AE3924" s="1">
        <v>257</v>
      </c>
      <c r="AF3924" s="1">
        <v>0</v>
      </c>
      <c r="AG3924" s="1">
        <v>51</v>
      </c>
      <c r="AH3924" s="1">
        <v>0</v>
      </c>
      <c r="AI3924" s="1">
        <v>308</v>
      </c>
      <c r="AJ3924" s="1" t="s">
        <v>4766</v>
      </c>
      <c r="AK3924" s="1" t="s">
        <v>4767</v>
      </c>
      <c r="AL3924" s="1" t="s">
        <v>4768</v>
      </c>
      <c r="AM3924" s="1" t="s">
        <v>16</v>
      </c>
      <c r="AN3924" s="1" t="s">
        <v>23097</v>
      </c>
      <c r="AO3924" s="1" t="s">
        <v>86</v>
      </c>
      <c r="AP3924" s="1" t="s">
        <v>86</v>
      </c>
      <c r="AQ3924" s="1" t="s">
        <v>14</v>
      </c>
      <c r="AR3924" s="1" t="s">
        <v>30</v>
      </c>
      <c r="AS3924" s="1" t="s">
        <v>23091</v>
      </c>
      <c r="AT3924" s="1" t="s">
        <v>101</v>
      </c>
    </row>
    <row r="3925" spans="1:46" x14ac:dyDescent="0.25">
      <c r="A3925" s="1" t="s">
        <v>21345</v>
      </c>
      <c r="B3925" s="2" t="s">
        <v>23101</v>
      </c>
      <c r="C3925" s="2" t="s">
        <v>23104</v>
      </c>
      <c r="D3925" s="1">
        <v>3</v>
      </c>
      <c r="E3925" s="1">
        <v>0</v>
      </c>
      <c r="F3925" s="1">
        <v>4</v>
      </c>
      <c r="G3925" s="1">
        <v>7</v>
      </c>
      <c r="H3925" s="6">
        <v>0.5714285714285714</v>
      </c>
      <c r="I3925">
        <v>1</v>
      </c>
      <c r="J3925" s="1">
        <v>32</v>
      </c>
      <c r="K3925" s="1">
        <v>0</v>
      </c>
      <c r="L3925" s="1">
        <v>387</v>
      </c>
      <c r="M3925" s="6">
        <v>0.06</v>
      </c>
      <c r="N3925" s="4">
        <v>6000</v>
      </c>
      <c r="O3925" s="4">
        <v>500</v>
      </c>
      <c r="P3925" s="4">
        <v>400</v>
      </c>
      <c r="Q3925" s="3">
        <v>0.36</v>
      </c>
      <c r="R3925" s="1">
        <v>24</v>
      </c>
      <c r="S3925" s="1">
        <v>400</v>
      </c>
      <c r="T3925" s="1">
        <v>12</v>
      </c>
      <c r="U3925" s="1">
        <v>1</v>
      </c>
      <c r="V3925" s="1">
        <v>10</v>
      </c>
      <c r="W3925" s="1">
        <v>1</v>
      </c>
      <c r="X3925" s="1">
        <v>1</v>
      </c>
      <c r="Y3925" s="1">
        <v>0</v>
      </c>
      <c r="Z3925" s="1">
        <v>1</v>
      </c>
      <c r="AA3925" s="1">
        <v>1</v>
      </c>
      <c r="AB3925" s="1">
        <v>1</v>
      </c>
      <c r="AC3925" s="1">
        <v>257</v>
      </c>
      <c r="AD3925" s="1">
        <v>0</v>
      </c>
      <c r="AE3925" s="1">
        <v>0</v>
      </c>
      <c r="AF3925" s="1">
        <v>0</v>
      </c>
      <c r="AG3925" s="1">
        <v>52</v>
      </c>
      <c r="AH3925" s="1">
        <v>0</v>
      </c>
      <c r="AI3925" s="1">
        <v>309</v>
      </c>
      <c r="AJ3925" s="1" t="s">
        <v>12401</v>
      </c>
      <c r="AK3925" s="1" t="s">
        <v>8212</v>
      </c>
      <c r="AL3925" s="1" t="s">
        <v>12402</v>
      </c>
      <c r="AM3925" s="1" t="s">
        <v>16</v>
      </c>
      <c r="AN3925" s="1" t="s">
        <v>23097</v>
      </c>
      <c r="AO3925" s="1" t="s">
        <v>86</v>
      </c>
      <c r="AP3925" s="1" t="s">
        <v>86</v>
      </c>
      <c r="AQ3925" s="1" t="s">
        <v>14</v>
      </c>
      <c r="AR3925" s="1" t="s">
        <v>30</v>
      </c>
      <c r="AS3925" s="1" t="s">
        <v>23091</v>
      </c>
      <c r="AT3925" s="1" t="s">
        <v>101</v>
      </c>
    </row>
    <row r="3926" spans="1:46" x14ac:dyDescent="0.25">
      <c r="A3926" s="1" t="s">
        <v>18603</v>
      </c>
      <c r="B3926" s="2" t="s">
        <v>23101</v>
      </c>
      <c r="C3926" s="2" t="s">
        <v>23104</v>
      </c>
      <c r="D3926" s="1">
        <v>0</v>
      </c>
      <c r="E3926" s="1">
        <v>0</v>
      </c>
      <c r="F3926" s="1">
        <v>1</v>
      </c>
      <c r="G3926" s="1">
        <v>1</v>
      </c>
      <c r="H3926" s="6">
        <v>1</v>
      </c>
      <c r="I3926">
        <v>1</v>
      </c>
      <c r="J3926" s="1">
        <v>46</v>
      </c>
      <c r="K3926" s="1">
        <v>0</v>
      </c>
      <c r="L3926" s="1">
        <v>16</v>
      </c>
      <c r="M3926" s="6">
        <v>0.15</v>
      </c>
      <c r="N3926" s="4">
        <v>1500</v>
      </c>
      <c r="O3926" s="4">
        <v>110</v>
      </c>
      <c r="P3926" s="4">
        <v>300</v>
      </c>
      <c r="Q3926" s="3">
        <v>0.36</v>
      </c>
      <c r="R3926" s="1">
        <v>24</v>
      </c>
      <c r="S3926" s="1">
        <v>300</v>
      </c>
      <c r="T3926" s="1">
        <v>21</v>
      </c>
      <c r="U3926" s="1">
        <v>1</v>
      </c>
      <c r="V3926" s="1">
        <v>10</v>
      </c>
      <c r="W3926" s="1">
        <v>0</v>
      </c>
      <c r="X3926" s="1">
        <v>0</v>
      </c>
      <c r="Y3926" s="1">
        <v>0</v>
      </c>
      <c r="Z3926" s="1">
        <v>4</v>
      </c>
      <c r="AA3926" s="1">
        <v>1</v>
      </c>
      <c r="AB3926" s="1">
        <v>1</v>
      </c>
      <c r="AC3926" s="1">
        <v>0</v>
      </c>
      <c r="AD3926" s="1">
        <v>0</v>
      </c>
      <c r="AE3926" s="1">
        <v>0</v>
      </c>
      <c r="AF3926" s="1">
        <v>0</v>
      </c>
      <c r="AG3926" s="1">
        <v>0</v>
      </c>
      <c r="AH3926" s="1">
        <v>0</v>
      </c>
      <c r="AI3926" s="1">
        <v>0</v>
      </c>
      <c r="AJ3926" s="1" t="s">
        <v>4817</v>
      </c>
      <c r="AK3926" s="1" t="s">
        <v>4818</v>
      </c>
      <c r="AL3926" s="1" t="s">
        <v>4819</v>
      </c>
      <c r="AM3926" s="1" t="s">
        <v>16</v>
      </c>
      <c r="AN3926" s="1" t="s">
        <v>23097</v>
      </c>
      <c r="AO3926" s="1" t="s">
        <v>86</v>
      </c>
      <c r="AP3926" s="1" t="s">
        <v>57</v>
      </c>
      <c r="AQ3926" s="1" t="s">
        <v>25</v>
      </c>
      <c r="AR3926" s="1" t="s">
        <v>30</v>
      </c>
      <c r="AS3926" s="1" t="s">
        <v>23091</v>
      </c>
      <c r="AT3926" s="1" t="s">
        <v>101</v>
      </c>
    </row>
    <row r="3927" spans="1:46" x14ac:dyDescent="0.25">
      <c r="A3927" s="1" t="s">
        <v>20803</v>
      </c>
      <c r="B3927" s="2" t="s">
        <v>23101</v>
      </c>
      <c r="C3927" s="2" t="s">
        <v>23104</v>
      </c>
      <c r="D3927" s="1">
        <v>0</v>
      </c>
      <c r="E3927" s="1">
        <v>1</v>
      </c>
      <c r="F3927" s="1">
        <v>1</v>
      </c>
      <c r="G3927" s="1">
        <v>2</v>
      </c>
      <c r="H3927" s="6">
        <v>0.5</v>
      </c>
      <c r="I3927">
        <v>0</v>
      </c>
      <c r="J3927" s="1">
        <v>43</v>
      </c>
      <c r="K3927" s="1">
        <v>0</v>
      </c>
      <c r="L3927" s="1">
        <v>437</v>
      </c>
      <c r="M3927" s="6">
        <v>0.63</v>
      </c>
      <c r="N3927" s="4">
        <v>2450</v>
      </c>
      <c r="O3927" s="4">
        <v>192</v>
      </c>
      <c r="P3927" s="4">
        <v>950</v>
      </c>
      <c r="Q3927" s="3">
        <v>0.33</v>
      </c>
      <c r="R3927" s="1">
        <v>36</v>
      </c>
      <c r="S3927" s="1">
        <v>950</v>
      </c>
      <c r="T3927" s="1">
        <v>29</v>
      </c>
      <c r="U3927" s="1">
        <v>0</v>
      </c>
      <c r="V3927" s="1">
        <v>10</v>
      </c>
      <c r="W3927" s="1">
        <v>0</v>
      </c>
      <c r="X3927" s="1">
        <v>0</v>
      </c>
      <c r="Y3927" s="1">
        <v>0</v>
      </c>
      <c r="Z3927" s="1">
        <v>3</v>
      </c>
      <c r="AA3927" s="1">
        <v>1</v>
      </c>
      <c r="AB3927" s="1">
        <v>0</v>
      </c>
      <c r="AC3927" s="1">
        <v>0</v>
      </c>
      <c r="AD3927" s="1">
        <v>0</v>
      </c>
      <c r="AE3927" s="1">
        <v>752</v>
      </c>
      <c r="AF3927" s="1">
        <v>197</v>
      </c>
      <c r="AG3927" s="1">
        <v>20</v>
      </c>
      <c r="AH3927" s="1">
        <v>1000</v>
      </c>
      <c r="AI3927" s="1">
        <v>1969</v>
      </c>
      <c r="AJ3927" s="1" t="s">
        <v>10941</v>
      </c>
      <c r="AK3927" s="1" t="s">
        <v>10942</v>
      </c>
      <c r="AL3927" s="1" t="s">
        <v>10943</v>
      </c>
      <c r="AM3927" s="1" t="s">
        <v>12</v>
      </c>
      <c r="AN3927" s="1" t="s">
        <v>23097</v>
      </c>
      <c r="AO3927" s="1" t="s">
        <v>364</v>
      </c>
      <c r="AP3927" s="1" t="s">
        <v>57</v>
      </c>
      <c r="AQ3927" s="1" t="s">
        <v>25</v>
      </c>
      <c r="AR3927" s="1" t="s">
        <v>30</v>
      </c>
      <c r="AS3927" s="1" t="s">
        <v>23091</v>
      </c>
      <c r="AT3927" s="1" t="s">
        <v>26</v>
      </c>
    </row>
    <row r="3928" spans="1:46" x14ac:dyDescent="0.25">
      <c r="A3928" s="1" t="s">
        <v>17059</v>
      </c>
      <c r="B3928" s="2" t="s">
        <v>23101</v>
      </c>
      <c r="C3928" s="2" t="s">
        <v>23104</v>
      </c>
      <c r="D3928" s="1">
        <v>3</v>
      </c>
      <c r="E3928" s="1">
        <v>0</v>
      </c>
      <c r="F3928" s="1">
        <v>4</v>
      </c>
      <c r="G3928" s="1">
        <v>7</v>
      </c>
      <c r="H3928" s="6">
        <v>0.5714285714285714</v>
      </c>
      <c r="I3928">
        <v>1</v>
      </c>
      <c r="J3928" s="1">
        <v>32</v>
      </c>
      <c r="K3928" s="1">
        <v>0</v>
      </c>
      <c r="L3928" s="1">
        <v>665</v>
      </c>
      <c r="M3928" s="6">
        <v>0.04</v>
      </c>
      <c r="N3928" s="4">
        <v>6000</v>
      </c>
      <c r="O3928" s="4">
        <v>500</v>
      </c>
      <c r="P3928" s="4">
        <v>235</v>
      </c>
      <c r="Q3928" s="3">
        <v>0.35</v>
      </c>
      <c r="R3928" s="1">
        <v>24</v>
      </c>
      <c r="S3928" s="1">
        <v>235</v>
      </c>
      <c r="T3928" s="1">
        <v>13</v>
      </c>
      <c r="U3928" s="1">
        <v>1</v>
      </c>
      <c r="V3928" s="1">
        <v>10</v>
      </c>
      <c r="W3928" s="1">
        <v>1</v>
      </c>
      <c r="X3928" s="1">
        <v>1</v>
      </c>
      <c r="Y3928" s="1">
        <v>0</v>
      </c>
      <c r="Z3928" s="1">
        <v>1</v>
      </c>
      <c r="AA3928" s="1">
        <v>1</v>
      </c>
      <c r="AB3928" s="1">
        <v>1</v>
      </c>
      <c r="AC3928" s="1">
        <v>0</v>
      </c>
      <c r="AD3928" s="1">
        <v>0</v>
      </c>
      <c r="AE3928" s="1">
        <v>235</v>
      </c>
      <c r="AF3928" s="1">
        <v>0</v>
      </c>
      <c r="AG3928" s="1">
        <v>0</v>
      </c>
      <c r="AH3928" s="1">
        <v>0</v>
      </c>
      <c r="AI3928" s="1">
        <v>235</v>
      </c>
      <c r="AJ3928" s="1" t="s">
        <v>138</v>
      </c>
      <c r="AK3928" s="1" t="s">
        <v>139</v>
      </c>
      <c r="AL3928" s="1" t="s">
        <v>140</v>
      </c>
      <c r="AM3928" s="1" t="s">
        <v>16</v>
      </c>
      <c r="AN3928" s="1" t="s">
        <v>23097</v>
      </c>
      <c r="AO3928" s="1" t="s">
        <v>86</v>
      </c>
      <c r="AP3928" s="1" t="s">
        <v>86</v>
      </c>
      <c r="AQ3928" s="1" t="s">
        <v>14</v>
      </c>
      <c r="AR3928" s="1" t="s">
        <v>30</v>
      </c>
      <c r="AS3928" s="1" t="s">
        <v>23091</v>
      </c>
      <c r="AT3928" s="1" t="s">
        <v>101</v>
      </c>
    </row>
    <row r="3929" spans="1:46" x14ac:dyDescent="0.25">
      <c r="A3929" s="1" t="s">
        <v>17828</v>
      </c>
      <c r="B3929" s="2" t="s">
        <v>23101</v>
      </c>
      <c r="C3929" s="2" t="s">
        <v>23104</v>
      </c>
      <c r="D3929" s="1">
        <v>2</v>
      </c>
      <c r="E3929" s="1">
        <v>4</v>
      </c>
      <c r="F3929" s="1">
        <v>1</v>
      </c>
      <c r="G3929" s="1">
        <v>7</v>
      </c>
      <c r="H3929" s="6">
        <v>0.14285714285714285</v>
      </c>
      <c r="I3929">
        <v>1</v>
      </c>
      <c r="J3929" s="1">
        <v>27</v>
      </c>
      <c r="K3929" s="1">
        <v>1</v>
      </c>
      <c r="L3929" s="1">
        <v>569</v>
      </c>
      <c r="M3929" s="6">
        <v>1.24</v>
      </c>
      <c r="N3929" s="4">
        <v>840</v>
      </c>
      <c r="O3929" s="4">
        <v>70</v>
      </c>
      <c r="P3929" s="4">
        <v>400</v>
      </c>
      <c r="Q3929" s="3">
        <v>0.37</v>
      </c>
      <c r="R3929" s="1">
        <v>24</v>
      </c>
      <c r="S3929" s="1">
        <v>400</v>
      </c>
      <c r="T3929" s="1">
        <v>25</v>
      </c>
      <c r="U3929" s="1">
        <v>0</v>
      </c>
      <c r="V3929" s="1">
        <v>10</v>
      </c>
      <c r="W3929" s="1">
        <v>1</v>
      </c>
      <c r="X3929" s="1">
        <v>1</v>
      </c>
      <c r="Y3929" s="1">
        <v>1</v>
      </c>
      <c r="Z3929" s="1">
        <v>3</v>
      </c>
      <c r="AA3929" s="1">
        <v>1</v>
      </c>
      <c r="AB3929" s="1">
        <v>1</v>
      </c>
      <c r="AC3929" s="1">
        <v>900</v>
      </c>
      <c r="AD3929" s="1">
        <v>0</v>
      </c>
      <c r="AE3929" s="1">
        <v>0</v>
      </c>
      <c r="AF3929" s="1">
        <v>290</v>
      </c>
      <c r="AG3929" s="1">
        <v>0</v>
      </c>
      <c r="AH3929" s="1">
        <v>300</v>
      </c>
      <c r="AI3929" s="1">
        <v>1490</v>
      </c>
      <c r="AJ3929" s="1" t="s">
        <v>2537</v>
      </c>
      <c r="AK3929" s="1" t="s">
        <v>2538</v>
      </c>
      <c r="AL3929" s="1" t="s">
        <v>2539</v>
      </c>
      <c r="AM3929" s="1" t="s">
        <v>16</v>
      </c>
      <c r="AN3929" s="1" t="s">
        <v>23098</v>
      </c>
      <c r="AO3929" s="1" t="s">
        <v>364</v>
      </c>
      <c r="AP3929" s="1" t="s">
        <v>86</v>
      </c>
      <c r="AQ3929" s="1" t="s">
        <v>14</v>
      </c>
      <c r="AR3929" s="1" t="s">
        <v>19</v>
      </c>
      <c r="AS3929" s="1" t="s">
        <v>23091</v>
      </c>
      <c r="AT3929" s="1" t="s">
        <v>101</v>
      </c>
    </row>
    <row r="3930" spans="1:46" x14ac:dyDescent="0.25">
      <c r="A3930" s="1" t="s">
        <v>19242</v>
      </c>
      <c r="B3930" s="2" t="s">
        <v>23101</v>
      </c>
      <c r="C3930" s="2" t="s">
        <v>23104</v>
      </c>
      <c r="D3930" s="1">
        <v>2</v>
      </c>
      <c r="E3930" s="1">
        <v>0</v>
      </c>
      <c r="F3930" s="1">
        <v>1</v>
      </c>
      <c r="G3930" s="1">
        <v>3</v>
      </c>
      <c r="H3930" s="6">
        <v>0.33333333333333331</v>
      </c>
      <c r="I3930">
        <v>0</v>
      </c>
      <c r="J3930" s="1">
        <v>28</v>
      </c>
      <c r="K3930" s="1">
        <v>0</v>
      </c>
      <c r="L3930" s="1">
        <v>624</v>
      </c>
      <c r="M3930" s="6">
        <v>0.08</v>
      </c>
      <c r="N3930" s="4">
        <v>12000</v>
      </c>
      <c r="O3930" s="4">
        <v>1000</v>
      </c>
      <c r="P3930" s="4">
        <v>160</v>
      </c>
      <c r="Q3930" s="3">
        <v>0.43</v>
      </c>
      <c r="R3930" s="1">
        <v>36</v>
      </c>
      <c r="S3930" s="1">
        <v>160</v>
      </c>
      <c r="T3930" s="1">
        <v>15</v>
      </c>
      <c r="U3930" s="1">
        <v>1</v>
      </c>
      <c r="V3930" s="1">
        <v>10</v>
      </c>
      <c r="W3930" s="1">
        <v>0</v>
      </c>
      <c r="X3930" s="1">
        <v>1</v>
      </c>
      <c r="Y3930" s="1">
        <v>1</v>
      </c>
      <c r="Z3930" s="1">
        <v>3</v>
      </c>
      <c r="AA3930" s="1">
        <v>0</v>
      </c>
      <c r="AB3930" s="1">
        <v>1</v>
      </c>
      <c r="AC3930" s="1">
        <v>0</v>
      </c>
      <c r="AD3930" s="1">
        <v>0</v>
      </c>
      <c r="AE3930" s="1">
        <v>0</v>
      </c>
      <c r="AF3930" s="1">
        <v>450</v>
      </c>
      <c r="AG3930" s="1">
        <v>0</v>
      </c>
      <c r="AH3930" s="1">
        <v>850</v>
      </c>
      <c r="AI3930" s="1">
        <v>1300</v>
      </c>
      <c r="AJ3930" s="1" t="s">
        <v>6622</v>
      </c>
      <c r="AK3930" s="1" t="s">
        <v>6623</v>
      </c>
      <c r="AL3930" s="1" t="s">
        <v>6624</v>
      </c>
      <c r="AM3930" s="1" t="s">
        <v>12</v>
      </c>
      <c r="AN3930" s="1" t="s">
        <v>23097</v>
      </c>
      <c r="AO3930" s="1" t="s">
        <v>86</v>
      </c>
      <c r="AP3930" s="1" t="s">
        <v>57</v>
      </c>
      <c r="AQ3930" s="1" t="s">
        <v>14</v>
      </c>
      <c r="AR3930" s="1" t="s">
        <v>19</v>
      </c>
      <c r="AS3930" s="1" t="s">
        <v>23090</v>
      </c>
      <c r="AT3930" s="1" t="s">
        <v>101</v>
      </c>
    </row>
    <row r="3931" spans="1:46" x14ac:dyDescent="0.25">
      <c r="A3931" s="1" t="s">
        <v>19840</v>
      </c>
      <c r="B3931" s="2" t="s">
        <v>23101</v>
      </c>
      <c r="C3931" s="2" t="s">
        <v>23104</v>
      </c>
      <c r="D3931" s="1">
        <v>0</v>
      </c>
      <c r="E3931" s="1">
        <v>3</v>
      </c>
      <c r="F3931" s="1">
        <v>1</v>
      </c>
      <c r="G3931" s="1">
        <v>4</v>
      </c>
      <c r="H3931" s="6">
        <v>0.25</v>
      </c>
      <c r="I3931">
        <v>0</v>
      </c>
      <c r="J3931" s="1">
        <v>30</v>
      </c>
      <c r="K3931" s="1">
        <v>1</v>
      </c>
      <c r="L3931" s="1">
        <v>632</v>
      </c>
      <c r="M3931" s="6">
        <v>0.26</v>
      </c>
      <c r="N3931" s="4">
        <v>3000</v>
      </c>
      <c r="O3931" s="4">
        <v>250</v>
      </c>
      <c r="P3931" s="4">
        <v>300</v>
      </c>
      <c r="Q3931" s="3">
        <v>0.45</v>
      </c>
      <c r="R3931" s="1">
        <v>24</v>
      </c>
      <c r="S3931" s="1">
        <v>300</v>
      </c>
      <c r="T3931" s="1">
        <v>21</v>
      </c>
      <c r="U3931" s="1">
        <v>0</v>
      </c>
      <c r="V3931" s="1">
        <v>10</v>
      </c>
      <c r="W3931" s="1">
        <v>0</v>
      </c>
      <c r="X3931" s="1">
        <v>0</v>
      </c>
      <c r="Y3931" s="1">
        <v>1</v>
      </c>
      <c r="Z3931" s="1">
        <v>2</v>
      </c>
      <c r="AA3931" s="1">
        <v>1</v>
      </c>
      <c r="AB3931" s="1">
        <v>0</v>
      </c>
      <c r="AC3931" s="1">
        <v>0</v>
      </c>
      <c r="AD3931" s="1">
        <v>12</v>
      </c>
      <c r="AE3931" s="1">
        <v>1170</v>
      </c>
      <c r="AF3931" s="1">
        <v>0</v>
      </c>
      <c r="AG3931" s="1">
        <v>0</v>
      </c>
      <c r="AH3931" s="1">
        <v>0</v>
      </c>
      <c r="AI3931" s="1">
        <v>1182</v>
      </c>
      <c r="AJ3931" s="1" t="s">
        <v>8298</v>
      </c>
      <c r="AK3931" s="1" t="s">
        <v>8299</v>
      </c>
      <c r="AL3931" s="1" t="s">
        <v>8300</v>
      </c>
      <c r="AM3931" s="1" t="s">
        <v>12</v>
      </c>
      <c r="AN3931" s="1" t="s">
        <v>23098</v>
      </c>
      <c r="AO3931" s="1" t="s">
        <v>364</v>
      </c>
      <c r="AP3931" s="1" t="s">
        <v>57</v>
      </c>
      <c r="AQ3931" s="1" t="s">
        <v>25</v>
      </c>
      <c r="AR3931" s="1" t="s">
        <v>19</v>
      </c>
      <c r="AS3931" s="1" t="s">
        <v>23091</v>
      </c>
      <c r="AT3931" s="1" t="s">
        <v>26</v>
      </c>
    </row>
    <row r="3932" spans="1:46" x14ac:dyDescent="0.25">
      <c r="A3932" s="1" t="s">
        <v>19847</v>
      </c>
      <c r="B3932" s="2" t="s">
        <v>23101</v>
      </c>
      <c r="C3932" s="2" t="s">
        <v>23104</v>
      </c>
      <c r="D3932" s="1">
        <v>13</v>
      </c>
      <c r="E3932" s="1">
        <v>6</v>
      </c>
      <c r="F3932" s="1">
        <v>4</v>
      </c>
      <c r="G3932" s="1">
        <v>23</v>
      </c>
      <c r="H3932" s="6">
        <v>0.17391304347826086</v>
      </c>
      <c r="I3932">
        <v>0</v>
      </c>
      <c r="J3932" s="1">
        <v>45</v>
      </c>
      <c r="K3932" s="1">
        <v>1</v>
      </c>
      <c r="L3932" s="1">
        <v>539</v>
      </c>
      <c r="M3932" s="6">
        <v>0.23</v>
      </c>
      <c r="N3932" s="4">
        <v>3600</v>
      </c>
      <c r="O3932" s="4">
        <v>280</v>
      </c>
      <c r="P3932" s="4">
        <v>400</v>
      </c>
      <c r="Q3932" s="3">
        <v>0.4</v>
      </c>
      <c r="R3932" s="1">
        <v>12</v>
      </c>
      <c r="S3932" s="1">
        <v>400</v>
      </c>
      <c r="T3932" s="1">
        <v>36</v>
      </c>
      <c r="U3932" s="1">
        <v>0</v>
      </c>
      <c r="V3932" s="1">
        <v>10</v>
      </c>
      <c r="W3932" s="1">
        <v>1</v>
      </c>
      <c r="X3932" s="1">
        <v>1</v>
      </c>
      <c r="Y3932" s="1">
        <v>0</v>
      </c>
      <c r="Z3932" s="1">
        <v>3</v>
      </c>
      <c r="AA3932" s="1">
        <v>1</v>
      </c>
      <c r="AB3932" s="1">
        <v>0</v>
      </c>
      <c r="AC3932" s="1">
        <v>0</v>
      </c>
      <c r="AD3932" s="1">
        <v>61</v>
      </c>
      <c r="AE3932" s="1">
        <v>61</v>
      </c>
      <c r="AF3932" s="1">
        <v>35</v>
      </c>
      <c r="AG3932" s="1">
        <v>0</v>
      </c>
      <c r="AH3932" s="1">
        <v>300</v>
      </c>
      <c r="AI3932" s="1">
        <v>457</v>
      </c>
      <c r="AJ3932" s="1" t="s">
        <v>8318</v>
      </c>
      <c r="AK3932" s="1" t="s">
        <v>8319</v>
      </c>
      <c r="AL3932" s="1" t="s">
        <v>8320</v>
      </c>
      <c r="AM3932" s="1" t="s">
        <v>12</v>
      </c>
      <c r="AN3932" s="1" t="s">
        <v>23098</v>
      </c>
      <c r="AO3932" s="1" t="s">
        <v>364</v>
      </c>
      <c r="AP3932" s="1" t="s">
        <v>86</v>
      </c>
      <c r="AQ3932" s="1" t="s">
        <v>14</v>
      </c>
      <c r="AR3932" s="1" t="s">
        <v>30</v>
      </c>
      <c r="AS3932" s="1" t="s">
        <v>23091</v>
      </c>
      <c r="AT3932" s="1" t="s">
        <v>26</v>
      </c>
    </row>
    <row r="3933" spans="1:46" x14ac:dyDescent="0.25">
      <c r="A3933" s="1" t="s">
        <v>22100</v>
      </c>
      <c r="B3933" s="2" t="s">
        <v>23101</v>
      </c>
      <c r="C3933" s="2" t="s">
        <v>23104</v>
      </c>
      <c r="D3933" s="1">
        <v>13</v>
      </c>
      <c r="E3933" s="1">
        <v>6</v>
      </c>
      <c r="F3933" s="1">
        <v>4</v>
      </c>
      <c r="G3933" s="1">
        <v>23</v>
      </c>
      <c r="H3933" s="6">
        <v>0.17391304347826086</v>
      </c>
      <c r="I3933">
        <v>0</v>
      </c>
      <c r="J3933" s="1">
        <v>45</v>
      </c>
      <c r="K3933" s="1">
        <v>1</v>
      </c>
      <c r="L3933" s="1">
        <v>539</v>
      </c>
      <c r="M3933" s="6">
        <v>0.35</v>
      </c>
      <c r="N3933" s="4">
        <v>1200</v>
      </c>
      <c r="O3933" s="4">
        <v>110</v>
      </c>
      <c r="P3933" s="4">
        <v>250</v>
      </c>
      <c r="Q3933" s="3">
        <v>0.4</v>
      </c>
      <c r="R3933" s="1">
        <v>24</v>
      </c>
      <c r="S3933" s="1">
        <v>250</v>
      </c>
      <c r="T3933" s="1">
        <v>17</v>
      </c>
      <c r="U3933" s="1">
        <v>1</v>
      </c>
      <c r="V3933" s="1">
        <v>10</v>
      </c>
      <c r="W3933" s="1">
        <v>1</v>
      </c>
      <c r="X3933" s="1">
        <v>1</v>
      </c>
      <c r="Y3933" s="1">
        <v>0</v>
      </c>
      <c r="Z3933" s="1">
        <v>3</v>
      </c>
      <c r="AA3933" s="1">
        <v>1</v>
      </c>
      <c r="AB3933" s="1">
        <v>0</v>
      </c>
      <c r="AC3933" s="1">
        <v>0</v>
      </c>
      <c r="AD3933" s="1">
        <v>61</v>
      </c>
      <c r="AE3933" s="1">
        <v>61</v>
      </c>
      <c r="AF3933" s="1">
        <v>35</v>
      </c>
      <c r="AG3933" s="1">
        <v>0</v>
      </c>
      <c r="AH3933" s="1">
        <v>300</v>
      </c>
      <c r="AI3933" s="1">
        <v>457</v>
      </c>
      <c r="AJ3933" s="1" t="s">
        <v>14396</v>
      </c>
      <c r="AK3933" s="1" t="s">
        <v>14397</v>
      </c>
      <c r="AL3933" s="1" t="s">
        <v>14398</v>
      </c>
      <c r="AM3933" s="1" t="s">
        <v>12</v>
      </c>
      <c r="AN3933" s="1" t="s">
        <v>23098</v>
      </c>
      <c r="AO3933" s="1" t="s">
        <v>86</v>
      </c>
      <c r="AP3933" s="1" t="s">
        <v>86</v>
      </c>
      <c r="AQ3933" s="1" t="s">
        <v>14</v>
      </c>
      <c r="AR3933" s="1" t="s">
        <v>30</v>
      </c>
      <c r="AS3933" s="1" t="s">
        <v>23091</v>
      </c>
      <c r="AT3933" s="1" t="s">
        <v>26</v>
      </c>
    </row>
    <row r="3934" spans="1:46" x14ac:dyDescent="0.25">
      <c r="A3934" s="1" t="s">
        <v>22663</v>
      </c>
      <c r="B3934" s="2" t="s">
        <v>23101</v>
      </c>
      <c r="C3934" s="2" t="s">
        <v>23104</v>
      </c>
      <c r="D3934" s="1">
        <v>0</v>
      </c>
      <c r="E3934" s="1">
        <v>1</v>
      </c>
      <c r="F3934" s="1">
        <v>1</v>
      </c>
      <c r="G3934" s="1">
        <v>2</v>
      </c>
      <c r="H3934" s="6">
        <v>0.5</v>
      </c>
      <c r="I3934">
        <v>0</v>
      </c>
      <c r="J3934" s="1">
        <v>52</v>
      </c>
      <c r="K3934" s="1">
        <v>1</v>
      </c>
      <c r="L3934" s="1">
        <v>446</v>
      </c>
      <c r="M3934" s="6">
        <v>0.19</v>
      </c>
      <c r="N3934" s="4">
        <v>3100</v>
      </c>
      <c r="O3934" s="4">
        <v>250</v>
      </c>
      <c r="P3934" s="4">
        <v>220</v>
      </c>
      <c r="Q3934" s="3">
        <v>0.4</v>
      </c>
      <c r="R3934" s="1">
        <v>24</v>
      </c>
      <c r="S3934" s="1">
        <v>220</v>
      </c>
      <c r="T3934" s="1">
        <v>21</v>
      </c>
      <c r="U3934" s="1">
        <v>1</v>
      </c>
      <c r="V3934" s="1">
        <v>10</v>
      </c>
      <c r="W3934" s="1">
        <v>0</v>
      </c>
      <c r="X3934" s="1">
        <v>1</v>
      </c>
      <c r="Y3934" s="1">
        <v>1</v>
      </c>
      <c r="Z3934" s="1">
        <v>1</v>
      </c>
      <c r="AA3934" s="1">
        <v>0</v>
      </c>
      <c r="AB3934" s="1">
        <v>0</v>
      </c>
      <c r="AC3934" s="1">
        <v>0</v>
      </c>
      <c r="AD3934" s="1">
        <v>0</v>
      </c>
      <c r="AE3934" s="1">
        <v>327</v>
      </c>
      <c r="AF3934" s="1">
        <v>185</v>
      </c>
      <c r="AG3934" s="1">
        <v>0</v>
      </c>
      <c r="AH3934" s="1">
        <v>200</v>
      </c>
      <c r="AI3934" s="1">
        <v>712</v>
      </c>
      <c r="AJ3934" s="1" t="s">
        <v>15888</v>
      </c>
      <c r="AK3934" s="1" t="s">
        <v>15889</v>
      </c>
      <c r="AL3934" s="1" t="s">
        <v>15890</v>
      </c>
      <c r="AM3934" s="1" t="s">
        <v>12</v>
      </c>
      <c r="AN3934" s="1" t="s">
        <v>23098</v>
      </c>
      <c r="AO3934" s="1" t="s">
        <v>86</v>
      </c>
      <c r="AP3934" s="1" t="s">
        <v>57</v>
      </c>
      <c r="AQ3934" s="1" t="s">
        <v>14</v>
      </c>
      <c r="AR3934" s="1" t="s">
        <v>19</v>
      </c>
      <c r="AS3934" s="1" t="s">
        <v>23090</v>
      </c>
      <c r="AT3934" s="1" t="s">
        <v>26</v>
      </c>
    </row>
    <row r="3935" spans="1:46" x14ac:dyDescent="0.25">
      <c r="A3935" s="1" t="s">
        <v>21509</v>
      </c>
      <c r="B3935" s="2" t="s">
        <v>23101</v>
      </c>
      <c r="C3935" s="2" t="s">
        <v>23104</v>
      </c>
      <c r="D3935" s="1">
        <v>0</v>
      </c>
      <c r="E3935" s="1">
        <v>1</v>
      </c>
      <c r="F3935" s="1">
        <v>1</v>
      </c>
      <c r="G3935" s="1">
        <v>2</v>
      </c>
      <c r="H3935" s="6">
        <v>0.5</v>
      </c>
      <c r="I3935">
        <v>0</v>
      </c>
      <c r="J3935" s="1">
        <v>37</v>
      </c>
      <c r="K3935" s="1">
        <v>0</v>
      </c>
      <c r="L3935" s="1">
        <v>650</v>
      </c>
      <c r="M3935" s="6">
        <v>0.64</v>
      </c>
      <c r="N3935" s="4">
        <v>3200</v>
      </c>
      <c r="O3935" s="4">
        <v>242</v>
      </c>
      <c r="P3935" s="4">
        <v>200</v>
      </c>
      <c r="Q3935" s="3">
        <v>0.42</v>
      </c>
      <c r="R3935" s="1">
        <v>24</v>
      </c>
      <c r="S3935" s="1">
        <v>200</v>
      </c>
      <c r="T3935" s="1">
        <v>17</v>
      </c>
      <c r="U3935" s="1">
        <v>0</v>
      </c>
      <c r="V3935" s="1">
        <v>10</v>
      </c>
      <c r="W3935" s="1">
        <v>0</v>
      </c>
      <c r="X3935" s="1">
        <v>0</v>
      </c>
      <c r="Y3935" s="1">
        <v>0</v>
      </c>
      <c r="Z3935" s="1">
        <v>0</v>
      </c>
      <c r="AA3935" s="1">
        <v>1</v>
      </c>
      <c r="AB3935" s="1">
        <v>0</v>
      </c>
      <c r="AC3935" s="1">
        <v>1700</v>
      </c>
      <c r="AD3935" s="1">
        <v>3166</v>
      </c>
      <c r="AE3935" s="1">
        <v>0</v>
      </c>
      <c r="AF3935" s="1">
        <v>750</v>
      </c>
      <c r="AG3935" s="1">
        <v>210</v>
      </c>
      <c r="AH3935" s="1">
        <v>0</v>
      </c>
      <c r="AI3935" s="1">
        <v>5826</v>
      </c>
      <c r="AJ3935" s="1" t="s">
        <v>12831</v>
      </c>
      <c r="AK3935" s="1" t="s">
        <v>12832</v>
      </c>
      <c r="AL3935" s="1" t="s">
        <v>12833</v>
      </c>
      <c r="AM3935" s="1" t="s">
        <v>12</v>
      </c>
      <c r="AN3935" s="1" t="s">
        <v>23097</v>
      </c>
      <c r="AO3935" s="1" t="s">
        <v>364</v>
      </c>
      <c r="AP3935" s="1" t="s">
        <v>57</v>
      </c>
      <c r="AQ3935" s="1" t="s">
        <v>25</v>
      </c>
      <c r="AR3935" s="1" t="s">
        <v>30</v>
      </c>
      <c r="AS3935" s="1" t="s">
        <v>23091</v>
      </c>
      <c r="AT3935" s="1" t="s">
        <v>26</v>
      </c>
    </row>
    <row r="3936" spans="1:46" x14ac:dyDescent="0.25">
      <c r="A3936" s="1" t="s">
        <v>18007</v>
      </c>
      <c r="B3936" s="2" t="s">
        <v>23101</v>
      </c>
      <c r="C3936" s="2" t="s">
        <v>23104</v>
      </c>
      <c r="D3936" s="1">
        <v>0</v>
      </c>
      <c r="E3936" s="1">
        <v>8</v>
      </c>
      <c r="F3936" s="1">
        <v>1</v>
      </c>
      <c r="G3936" s="1">
        <v>9</v>
      </c>
      <c r="H3936" s="6">
        <v>0.1111111111111111</v>
      </c>
      <c r="I3936">
        <v>0</v>
      </c>
      <c r="J3936" s="1">
        <v>35</v>
      </c>
      <c r="K3936" s="1">
        <v>1</v>
      </c>
      <c r="L3936" s="1">
        <v>605</v>
      </c>
      <c r="M3936" s="6">
        <v>0.72</v>
      </c>
      <c r="N3936" s="4">
        <v>2000</v>
      </c>
      <c r="O3936" s="4">
        <v>180</v>
      </c>
      <c r="P3936" s="4">
        <v>200</v>
      </c>
      <c r="Q3936" s="3">
        <v>0.45</v>
      </c>
      <c r="R3936" s="1">
        <v>36</v>
      </c>
      <c r="S3936" s="1">
        <v>200</v>
      </c>
      <c r="T3936" s="1">
        <v>35</v>
      </c>
      <c r="U3936" s="1">
        <v>1</v>
      </c>
      <c r="V3936" s="1">
        <v>10</v>
      </c>
      <c r="W3936" s="1">
        <v>1</v>
      </c>
      <c r="X3936" s="1">
        <v>1</v>
      </c>
      <c r="Y3936" s="1">
        <v>1</v>
      </c>
      <c r="Z3936" s="1">
        <v>2</v>
      </c>
      <c r="AA3936" s="1">
        <v>0</v>
      </c>
      <c r="AB3936" s="1">
        <v>0</v>
      </c>
      <c r="AC3936" s="1">
        <v>0</v>
      </c>
      <c r="AD3936" s="1">
        <v>0</v>
      </c>
      <c r="AE3936" s="1">
        <v>0</v>
      </c>
      <c r="AF3936" s="1">
        <v>1150</v>
      </c>
      <c r="AG3936" s="1">
        <v>0</v>
      </c>
      <c r="AH3936" s="1">
        <v>1000</v>
      </c>
      <c r="AI3936" s="1">
        <v>2150</v>
      </c>
      <c r="AJ3936" s="1" t="s">
        <v>3057</v>
      </c>
      <c r="AK3936" s="1" t="s">
        <v>3058</v>
      </c>
      <c r="AL3936" s="1" t="s">
        <v>3059</v>
      </c>
      <c r="AM3936" s="1" t="s">
        <v>12</v>
      </c>
      <c r="AN3936" s="1" t="s">
        <v>23098</v>
      </c>
      <c r="AO3936" s="1" t="s">
        <v>86</v>
      </c>
      <c r="AP3936" s="1" t="s">
        <v>86</v>
      </c>
      <c r="AQ3936" s="1" t="s">
        <v>14</v>
      </c>
      <c r="AR3936" s="1" t="s">
        <v>19</v>
      </c>
      <c r="AS3936" s="1" t="s">
        <v>23090</v>
      </c>
      <c r="AT3936" s="1" t="s">
        <v>26</v>
      </c>
    </row>
    <row r="3937" spans="1:46" x14ac:dyDescent="0.25">
      <c r="A3937" s="1" t="s">
        <v>19868</v>
      </c>
      <c r="B3937" s="2" t="s">
        <v>23101</v>
      </c>
      <c r="C3937" s="2" t="s">
        <v>23104</v>
      </c>
      <c r="D3937" s="1">
        <v>1</v>
      </c>
      <c r="E3937" s="1">
        <v>2</v>
      </c>
      <c r="F3937" s="1">
        <v>1</v>
      </c>
      <c r="G3937" s="1">
        <v>4</v>
      </c>
      <c r="H3937" s="6">
        <v>0.25</v>
      </c>
      <c r="I3937">
        <v>0</v>
      </c>
      <c r="J3937" s="1">
        <v>32</v>
      </c>
      <c r="K3937" s="1">
        <v>0</v>
      </c>
      <c r="L3937" s="1">
        <v>670</v>
      </c>
      <c r="M3937" s="6">
        <v>0.12</v>
      </c>
      <c r="N3937" s="4">
        <v>2300</v>
      </c>
      <c r="O3937" s="4">
        <v>180</v>
      </c>
      <c r="P3937" s="4">
        <v>400</v>
      </c>
      <c r="Q3937" s="3">
        <v>0.37</v>
      </c>
      <c r="R3937" s="1">
        <v>24</v>
      </c>
      <c r="S3937" s="1">
        <v>400</v>
      </c>
      <c r="T3937" s="1">
        <v>49</v>
      </c>
      <c r="U3937" s="1">
        <v>1</v>
      </c>
      <c r="V3937" s="1">
        <v>10</v>
      </c>
      <c r="W3937" s="1">
        <v>1</v>
      </c>
      <c r="X3937" s="1">
        <v>1</v>
      </c>
      <c r="Y3937" s="1">
        <v>1</v>
      </c>
      <c r="Z3937" s="1">
        <v>1</v>
      </c>
      <c r="AA3937" s="1">
        <v>1</v>
      </c>
      <c r="AB3937" s="1">
        <v>0</v>
      </c>
      <c r="AC3937" s="1">
        <v>0</v>
      </c>
      <c r="AD3937" s="1">
        <v>0</v>
      </c>
      <c r="AE3937" s="1">
        <v>0</v>
      </c>
      <c r="AF3937" s="1">
        <v>0</v>
      </c>
      <c r="AG3937" s="1">
        <v>0</v>
      </c>
      <c r="AH3937" s="1">
        <v>0</v>
      </c>
      <c r="AI3937" s="1">
        <v>0</v>
      </c>
      <c r="AJ3937" s="1" t="s">
        <v>8376</v>
      </c>
      <c r="AK3937" s="1" t="s">
        <v>8377</v>
      </c>
      <c r="AL3937" s="1" t="s">
        <v>8378</v>
      </c>
      <c r="AM3937" s="1" t="s">
        <v>12</v>
      </c>
      <c r="AN3937" s="1" t="s">
        <v>23097</v>
      </c>
      <c r="AO3937" s="1" t="s">
        <v>86</v>
      </c>
      <c r="AP3937" s="1" t="s">
        <v>86</v>
      </c>
      <c r="AQ3937" s="1" t="s">
        <v>14</v>
      </c>
      <c r="AR3937" s="1" t="s">
        <v>19</v>
      </c>
      <c r="AS3937" s="1" t="s">
        <v>23091</v>
      </c>
      <c r="AT3937" s="1" t="s">
        <v>26</v>
      </c>
    </row>
    <row r="3938" spans="1:46" x14ac:dyDescent="0.25">
      <c r="A3938" s="1" t="s">
        <v>19262</v>
      </c>
      <c r="B3938" s="2" t="s">
        <v>23101</v>
      </c>
      <c r="C3938" s="2" t="s">
        <v>23104</v>
      </c>
      <c r="D3938" s="1">
        <v>1</v>
      </c>
      <c r="E3938" s="1">
        <v>0</v>
      </c>
      <c r="F3938" s="1">
        <v>1</v>
      </c>
      <c r="G3938" s="1">
        <v>2</v>
      </c>
      <c r="H3938" s="6">
        <v>0.5</v>
      </c>
      <c r="I3938">
        <v>1</v>
      </c>
      <c r="J3938" s="1">
        <v>46</v>
      </c>
      <c r="K3938" s="1">
        <v>0</v>
      </c>
      <c r="L3938" s="1">
        <v>615</v>
      </c>
      <c r="M3938" s="6">
        <v>0.06</v>
      </c>
      <c r="N3938" s="4">
        <v>2200</v>
      </c>
      <c r="O3938" s="4">
        <v>180</v>
      </c>
      <c r="P3938" s="4">
        <v>200</v>
      </c>
      <c r="Q3938" s="3">
        <v>0.35</v>
      </c>
      <c r="R3938" s="1">
        <v>24</v>
      </c>
      <c r="S3938" s="1">
        <v>200</v>
      </c>
      <c r="T3938" s="1">
        <v>20</v>
      </c>
      <c r="U3938" s="1">
        <v>1</v>
      </c>
      <c r="V3938" s="1">
        <v>10</v>
      </c>
      <c r="W3938" s="1">
        <v>1</v>
      </c>
      <c r="X3938" s="1">
        <v>1</v>
      </c>
      <c r="Y3938" s="1">
        <v>0</v>
      </c>
      <c r="Z3938" s="1">
        <v>5</v>
      </c>
      <c r="AA3938" s="1">
        <v>1</v>
      </c>
      <c r="AB3938" s="1">
        <v>1</v>
      </c>
      <c r="AC3938" s="1">
        <v>0</v>
      </c>
      <c r="AD3938" s="1">
        <v>0</v>
      </c>
      <c r="AE3938" s="1">
        <v>0</v>
      </c>
      <c r="AF3938" s="1">
        <v>0</v>
      </c>
      <c r="AG3938" s="1">
        <v>0</v>
      </c>
      <c r="AH3938" s="1">
        <v>0</v>
      </c>
      <c r="AI3938" s="1">
        <v>0</v>
      </c>
      <c r="AJ3938" s="1" t="s">
        <v>6682</v>
      </c>
      <c r="AK3938" s="1" t="s">
        <v>6683</v>
      </c>
      <c r="AL3938" s="1" t="s">
        <v>6684</v>
      </c>
      <c r="AM3938" s="1" t="s">
        <v>16</v>
      </c>
      <c r="AN3938" s="1" t="s">
        <v>23097</v>
      </c>
      <c r="AO3938" s="1" t="s">
        <v>86</v>
      </c>
      <c r="AP3938" s="1" t="s">
        <v>86</v>
      </c>
      <c r="AQ3938" s="1" t="s">
        <v>14</v>
      </c>
      <c r="AR3938" s="1" t="s">
        <v>30</v>
      </c>
      <c r="AS3938" s="1" t="s">
        <v>23091</v>
      </c>
      <c r="AT3938" s="1" t="s">
        <v>101</v>
      </c>
    </row>
    <row r="3939" spans="1:46" x14ac:dyDescent="0.25">
      <c r="A3939" s="1" t="s">
        <v>17254</v>
      </c>
      <c r="B3939" s="2" t="s">
        <v>23101</v>
      </c>
      <c r="C3939" s="2" t="s">
        <v>23104</v>
      </c>
      <c r="D3939" s="1">
        <v>0</v>
      </c>
      <c r="E3939" s="1">
        <v>1</v>
      </c>
      <c r="F3939" s="1">
        <v>1</v>
      </c>
      <c r="G3939" s="1">
        <v>2</v>
      </c>
      <c r="H3939" s="6">
        <v>0.5</v>
      </c>
      <c r="I3939">
        <v>1</v>
      </c>
      <c r="J3939" s="1">
        <v>40</v>
      </c>
      <c r="K3939" s="1">
        <v>0</v>
      </c>
      <c r="L3939" s="1">
        <v>616</v>
      </c>
      <c r="M3939" s="6">
        <v>0.81</v>
      </c>
      <c r="N3939" s="4">
        <v>1800</v>
      </c>
      <c r="O3939" s="4">
        <v>150</v>
      </c>
      <c r="P3939" s="4">
        <v>200</v>
      </c>
      <c r="Q3939" s="3">
        <v>0.45</v>
      </c>
      <c r="R3939" s="1">
        <v>24</v>
      </c>
      <c r="S3939" s="1">
        <v>200</v>
      </c>
      <c r="T3939" s="1">
        <v>28</v>
      </c>
      <c r="U3939" s="1">
        <v>1</v>
      </c>
      <c r="V3939" s="1">
        <v>10</v>
      </c>
      <c r="W3939" s="1">
        <v>0</v>
      </c>
      <c r="X3939" s="1">
        <v>1</v>
      </c>
      <c r="Y3939" s="1">
        <v>0</v>
      </c>
      <c r="Z3939" s="1">
        <v>3</v>
      </c>
      <c r="AA3939" s="1">
        <v>1</v>
      </c>
      <c r="AB3939" s="1">
        <v>1</v>
      </c>
      <c r="AC3939" s="1">
        <v>2000</v>
      </c>
      <c r="AD3939" s="1">
        <v>0</v>
      </c>
      <c r="AE3939" s="1">
        <v>0</v>
      </c>
      <c r="AF3939" s="1">
        <v>0</v>
      </c>
      <c r="AG3939" s="1">
        <v>0</v>
      </c>
      <c r="AH3939" s="1">
        <v>700</v>
      </c>
      <c r="AI3939" s="1">
        <v>2700</v>
      </c>
      <c r="AJ3939" s="1" t="s">
        <v>776</v>
      </c>
      <c r="AK3939" s="1" t="s">
        <v>777</v>
      </c>
      <c r="AL3939" s="1" t="s">
        <v>778</v>
      </c>
      <c r="AM3939" s="1" t="s">
        <v>16</v>
      </c>
      <c r="AN3939" s="1" t="s">
        <v>23097</v>
      </c>
      <c r="AO3939" s="1" t="s">
        <v>86</v>
      </c>
      <c r="AP3939" s="1" t="s">
        <v>57</v>
      </c>
      <c r="AQ3939" s="1" t="s">
        <v>14</v>
      </c>
      <c r="AR3939" s="1" t="s">
        <v>30</v>
      </c>
      <c r="AS3939" s="1" t="s">
        <v>23091</v>
      </c>
      <c r="AT3939" s="1" t="s">
        <v>101</v>
      </c>
    </row>
    <row r="3940" spans="1:46" x14ac:dyDescent="0.25">
      <c r="A3940" s="1" t="s">
        <v>22671</v>
      </c>
      <c r="B3940" s="2" t="s">
        <v>23101</v>
      </c>
      <c r="C3940" s="2" t="s">
        <v>23104</v>
      </c>
      <c r="D3940" s="1">
        <v>0</v>
      </c>
      <c r="E3940" s="1">
        <v>0</v>
      </c>
      <c r="F3940" s="1">
        <v>1</v>
      </c>
      <c r="G3940" s="1">
        <v>1</v>
      </c>
      <c r="H3940" s="6">
        <v>1</v>
      </c>
      <c r="I3940">
        <v>0</v>
      </c>
      <c r="J3940" s="1">
        <v>35</v>
      </c>
      <c r="K3940" s="1">
        <v>0</v>
      </c>
      <c r="L3940" s="1">
        <v>746</v>
      </c>
      <c r="M3940" s="6">
        <v>0.39</v>
      </c>
      <c r="N3940" s="4">
        <v>3000</v>
      </c>
      <c r="O3940" s="4">
        <v>260</v>
      </c>
      <c r="P3940" s="4">
        <v>250</v>
      </c>
      <c r="Q3940" s="3">
        <v>0.32</v>
      </c>
      <c r="R3940" s="1">
        <v>12</v>
      </c>
      <c r="S3940" s="1">
        <v>250</v>
      </c>
      <c r="T3940" s="1">
        <v>14</v>
      </c>
      <c r="U3940" s="1">
        <v>0</v>
      </c>
      <c r="V3940" s="1">
        <v>10</v>
      </c>
      <c r="W3940" s="1">
        <v>1</v>
      </c>
      <c r="X3940" s="1">
        <v>1</v>
      </c>
      <c r="Y3940" s="1">
        <v>1</v>
      </c>
      <c r="Z3940" s="1">
        <v>2</v>
      </c>
      <c r="AA3940" s="1">
        <v>1</v>
      </c>
      <c r="AB3940" s="1">
        <v>0</v>
      </c>
      <c r="AC3940" s="1">
        <v>771</v>
      </c>
      <c r="AD3940" s="1">
        <v>0</v>
      </c>
      <c r="AE3940" s="1">
        <v>0</v>
      </c>
      <c r="AF3940" s="1">
        <v>0</v>
      </c>
      <c r="AG3940" s="1">
        <v>112</v>
      </c>
      <c r="AH3940" s="1">
        <v>650</v>
      </c>
      <c r="AI3940" s="1">
        <v>1533</v>
      </c>
      <c r="AJ3940" s="1" t="s">
        <v>35</v>
      </c>
      <c r="AK3940" s="1" t="s">
        <v>15912</v>
      </c>
      <c r="AL3940" s="1" t="s">
        <v>15913</v>
      </c>
      <c r="AM3940" s="1" t="s">
        <v>12</v>
      </c>
      <c r="AN3940" s="1" t="s">
        <v>23097</v>
      </c>
      <c r="AO3940" s="1" t="s">
        <v>364</v>
      </c>
      <c r="AP3940" s="1" t="s">
        <v>86</v>
      </c>
      <c r="AQ3940" s="1" t="s">
        <v>14</v>
      </c>
      <c r="AR3940" s="1" t="s">
        <v>19</v>
      </c>
      <c r="AS3940" s="1" t="s">
        <v>23091</v>
      </c>
      <c r="AT3940" s="1" t="s">
        <v>26</v>
      </c>
    </row>
    <row r="3941" spans="1:46" x14ac:dyDescent="0.25">
      <c r="A3941" s="1" t="s">
        <v>20278</v>
      </c>
      <c r="B3941" s="2" t="s">
        <v>23101</v>
      </c>
      <c r="C3941" s="2" t="s">
        <v>23104</v>
      </c>
      <c r="D3941" s="1">
        <v>2</v>
      </c>
      <c r="E3941" s="1">
        <v>3</v>
      </c>
      <c r="F3941" s="1">
        <v>1</v>
      </c>
      <c r="G3941" s="1">
        <v>6</v>
      </c>
      <c r="H3941" s="6">
        <v>0.16666666666666666</v>
      </c>
      <c r="I3941">
        <v>0</v>
      </c>
      <c r="J3941" s="1">
        <v>40</v>
      </c>
      <c r="K3941" s="1">
        <v>0</v>
      </c>
      <c r="L3941" s="1">
        <v>558</v>
      </c>
      <c r="M3941" s="6">
        <v>0.35</v>
      </c>
      <c r="N3941" s="4">
        <v>2500</v>
      </c>
      <c r="O3941" s="4">
        <v>200</v>
      </c>
      <c r="P3941" s="4">
        <v>500</v>
      </c>
      <c r="Q3941" s="3">
        <v>0.33</v>
      </c>
      <c r="R3941" s="1">
        <v>24</v>
      </c>
      <c r="S3941" s="1">
        <v>500</v>
      </c>
      <c r="T3941" s="1">
        <v>39</v>
      </c>
      <c r="U3941" s="1">
        <v>1</v>
      </c>
      <c r="V3941" s="1">
        <v>10</v>
      </c>
      <c r="W3941" s="1">
        <v>1</v>
      </c>
      <c r="X3941" s="1">
        <v>1</v>
      </c>
      <c r="Y3941" s="1">
        <v>0</v>
      </c>
      <c r="Z3941" s="1">
        <v>2</v>
      </c>
      <c r="AA3941" s="1">
        <v>1</v>
      </c>
      <c r="AB3941" s="1">
        <v>0</v>
      </c>
      <c r="AC3941" s="1">
        <v>0</v>
      </c>
      <c r="AD3941" s="1">
        <v>0</v>
      </c>
      <c r="AE3941" s="1">
        <v>0</v>
      </c>
      <c r="AF3941" s="1">
        <v>500</v>
      </c>
      <c r="AG3941" s="1">
        <v>0</v>
      </c>
      <c r="AH3941" s="1">
        <v>300</v>
      </c>
      <c r="AI3941" s="1">
        <v>800</v>
      </c>
      <c r="AJ3941" s="1" t="s">
        <v>9504</v>
      </c>
      <c r="AK3941" s="1" t="s">
        <v>9505</v>
      </c>
      <c r="AL3941" s="1" t="s">
        <v>9506</v>
      </c>
      <c r="AM3941" s="1" t="s">
        <v>12</v>
      </c>
      <c r="AN3941" s="1" t="s">
        <v>23097</v>
      </c>
      <c r="AO3941" s="1" t="s">
        <v>86</v>
      </c>
      <c r="AP3941" s="1" t="s">
        <v>86</v>
      </c>
      <c r="AQ3941" s="1" t="s">
        <v>14</v>
      </c>
      <c r="AR3941" s="1" t="s">
        <v>30</v>
      </c>
      <c r="AS3941" s="1" t="s">
        <v>23091</v>
      </c>
      <c r="AT3941" s="1" t="s">
        <v>26</v>
      </c>
    </row>
    <row r="3942" spans="1:46" x14ac:dyDescent="0.25">
      <c r="A3942" s="1" t="s">
        <v>18672</v>
      </c>
      <c r="B3942" s="2" t="s">
        <v>23101</v>
      </c>
      <c r="C3942" s="2" t="s">
        <v>23105</v>
      </c>
      <c r="D3942" s="1">
        <v>0</v>
      </c>
      <c r="E3942" s="1">
        <v>0</v>
      </c>
      <c r="F3942" s="1">
        <v>1</v>
      </c>
      <c r="G3942" s="1">
        <v>1</v>
      </c>
      <c r="H3942" s="6">
        <v>1</v>
      </c>
      <c r="I3942">
        <v>0</v>
      </c>
      <c r="J3942" s="1">
        <v>39</v>
      </c>
      <c r="K3942" s="1">
        <v>0</v>
      </c>
      <c r="L3942" s="1">
        <v>659</v>
      </c>
      <c r="M3942" s="6">
        <v>0.16</v>
      </c>
      <c r="N3942" s="4">
        <v>1800</v>
      </c>
      <c r="O3942" s="4">
        <v>150</v>
      </c>
      <c r="P3942" s="4">
        <v>200</v>
      </c>
      <c r="Q3942" s="3">
        <v>0.36</v>
      </c>
      <c r="R3942" s="1">
        <v>12</v>
      </c>
      <c r="S3942" s="1">
        <v>200</v>
      </c>
      <c r="T3942" s="1">
        <v>22</v>
      </c>
      <c r="U3942" s="1">
        <v>0</v>
      </c>
      <c r="V3942" s="1">
        <v>10</v>
      </c>
      <c r="W3942" s="1">
        <v>1</v>
      </c>
      <c r="X3942" s="1">
        <v>1</v>
      </c>
      <c r="Y3942" s="1">
        <v>1</v>
      </c>
      <c r="Z3942" s="1">
        <v>4</v>
      </c>
      <c r="AA3942" s="1">
        <v>0</v>
      </c>
      <c r="AB3942" s="1">
        <v>0</v>
      </c>
      <c r="AC3942" s="1">
        <v>0</v>
      </c>
      <c r="AD3942" s="1">
        <v>0</v>
      </c>
      <c r="AE3942" s="1">
        <v>0</v>
      </c>
      <c r="AF3942" s="1">
        <v>0</v>
      </c>
      <c r="AG3942" s="1">
        <v>146</v>
      </c>
      <c r="AH3942" s="1">
        <v>0</v>
      </c>
      <c r="AI3942" s="1">
        <v>146</v>
      </c>
      <c r="AJ3942" s="1" t="s">
        <v>5017</v>
      </c>
      <c r="AK3942" s="1" t="s">
        <v>5018</v>
      </c>
      <c r="AL3942" s="1" t="s">
        <v>5019</v>
      </c>
      <c r="AM3942" s="1" t="s">
        <v>12</v>
      </c>
      <c r="AN3942" s="1" t="s">
        <v>23097</v>
      </c>
      <c r="AO3942" s="1" t="s">
        <v>364</v>
      </c>
      <c r="AP3942" s="1" t="s">
        <v>86</v>
      </c>
      <c r="AQ3942" s="1" t="s">
        <v>14</v>
      </c>
      <c r="AR3942" s="1" t="s">
        <v>19</v>
      </c>
      <c r="AS3942" s="1" t="s">
        <v>23090</v>
      </c>
      <c r="AT3942" s="1" t="s">
        <v>26</v>
      </c>
    </row>
    <row r="3943" spans="1:46" x14ac:dyDescent="0.25">
      <c r="A3943" s="1" t="s">
        <v>18671</v>
      </c>
      <c r="B3943" s="2" t="s">
        <v>23101</v>
      </c>
      <c r="C3943" s="2" t="s">
        <v>23105</v>
      </c>
      <c r="D3943" s="1">
        <v>0</v>
      </c>
      <c r="E3943" s="1">
        <v>0</v>
      </c>
      <c r="F3943" s="1">
        <v>1</v>
      </c>
      <c r="G3943" s="1">
        <v>1</v>
      </c>
      <c r="H3943" s="6">
        <v>1</v>
      </c>
      <c r="I3943">
        <v>0</v>
      </c>
      <c r="J3943" s="1">
        <v>34</v>
      </c>
      <c r="K3943" s="1">
        <v>0</v>
      </c>
      <c r="L3943" s="1">
        <v>717</v>
      </c>
      <c r="M3943" s="6">
        <v>7.0000000000000007E-2</v>
      </c>
      <c r="N3943" s="4">
        <v>2000</v>
      </c>
      <c r="O3943" s="4">
        <v>150</v>
      </c>
      <c r="P3943" s="4">
        <v>200</v>
      </c>
      <c r="Q3943" s="3">
        <v>0.35</v>
      </c>
      <c r="R3943" s="1">
        <v>24</v>
      </c>
      <c r="S3943" s="1">
        <v>200</v>
      </c>
      <c r="T3943" s="1">
        <v>12</v>
      </c>
      <c r="U3943" s="1">
        <v>1</v>
      </c>
      <c r="V3943" s="1">
        <v>10</v>
      </c>
      <c r="W3943" s="1">
        <v>0</v>
      </c>
      <c r="X3943" s="1">
        <v>0</v>
      </c>
      <c r="Y3943" s="1">
        <v>1</v>
      </c>
      <c r="Z3943" s="1">
        <v>1</v>
      </c>
      <c r="AA3943" s="1">
        <v>1</v>
      </c>
      <c r="AB3943" s="1">
        <v>0</v>
      </c>
      <c r="AC3943" s="1">
        <v>0</v>
      </c>
      <c r="AD3943" s="1">
        <v>0</v>
      </c>
      <c r="AE3943" s="1">
        <v>0</v>
      </c>
      <c r="AF3943" s="1">
        <v>0</v>
      </c>
      <c r="AG3943" s="1">
        <v>0</v>
      </c>
      <c r="AH3943" s="1">
        <v>0</v>
      </c>
      <c r="AI3943" s="1">
        <v>0</v>
      </c>
      <c r="AJ3943" s="1" t="s">
        <v>5014</v>
      </c>
      <c r="AK3943" s="1" t="s">
        <v>5015</v>
      </c>
      <c r="AL3943" s="1" t="s">
        <v>5016</v>
      </c>
      <c r="AM3943" s="1" t="s">
        <v>12</v>
      </c>
      <c r="AN3943" s="1" t="s">
        <v>23097</v>
      </c>
      <c r="AO3943" s="1" t="s">
        <v>86</v>
      </c>
      <c r="AP3943" s="1" t="s">
        <v>57</v>
      </c>
      <c r="AQ3943" s="1" t="s">
        <v>25</v>
      </c>
      <c r="AR3943" s="1" t="s">
        <v>19</v>
      </c>
      <c r="AS3943" s="1" t="s">
        <v>23091</v>
      </c>
      <c r="AT3943" s="1" t="s">
        <v>26</v>
      </c>
    </row>
    <row r="3944" spans="1:46" x14ac:dyDescent="0.25">
      <c r="A3944" s="1" t="s">
        <v>18471</v>
      </c>
      <c r="B3944" s="2" t="s">
        <v>23101</v>
      </c>
      <c r="C3944" s="2" t="s">
        <v>23105</v>
      </c>
      <c r="D3944" s="1">
        <v>1</v>
      </c>
      <c r="E3944" s="1">
        <v>1</v>
      </c>
      <c r="F3944" s="1">
        <v>1</v>
      </c>
      <c r="G3944" s="1">
        <v>3</v>
      </c>
      <c r="H3944" s="6">
        <v>0.33333333333333331</v>
      </c>
      <c r="I3944">
        <v>0</v>
      </c>
      <c r="J3944" s="1">
        <v>34</v>
      </c>
      <c r="K3944" s="1">
        <v>0</v>
      </c>
      <c r="L3944" s="1">
        <v>515</v>
      </c>
      <c r="M3944" s="6">
        <v>0.14000000000000001</v>
      </c>
      <c r="N3944" s="4">
        <v>2400</v>
      </c>
      <c r="O3944" s="4">
        <v>180</v>
      </c>
      <c r="P3944" s="4">
        <v>300</v>
      </c>
      <c r="Q3944" s="3">
        <v>0.4</v>
      </c>
      <c r="R3944" s="1">
        <v>24</v>
      </c>
      <c r="S3944" s="1">
        <v>300</v>
      </c>
      <c r="T3944" s="1">
        <v>34</v>
      </c>
      <c r="U3944" s="1">
        <v>1</v>
      </c>
      <c r="V3944" s="1">
        <v>10</v>
      </c>
      <c r="W3944" s="1">
        <v>0</v>
      </c>
      <c r="X3944" s="1">
        <v>0</v>
      </c>
      <c r="Y3944" s="1">
        <v>0</v>
      </c>
      <c r="Z3944" s="1">
        <v>2</v>
      </c>
      <c r="AA3944" s="1">
        <v>0</v>
      </c>
      <c r="AB3944" s="1">
        <v>0</v>
      </c>
      <c r="AC3944" s="1">
        <v>220</v>
      </c>
      <c r="AD3944" s="1">
        <v>0</v>
      </c>
      <c r="AE3944" s="1">
        <v>0</v>
      </c>
      <c r="AF3944" s="1">
        <v>0</v>
      </c>
      <c r="AG3944" s="1">
        <v>0</v>
      </c>
      <c r="AH3944" s="1">
        <v>0</v>
      </c>
      <c r="AI3944" s="1">
        <v>220</v>
      </c>
      <c r="AJ3944" s="1" t="s">
        <v>4444</v>
      </c>
      <c r="AK3944" s="1" t="s">
        <v>4445</v>
      </c>
      <c r="AL3944" s="1" t="s">
        <v>4446</v>
      </c>
      <c r="AM3944" s="1" t="s">
        <v>12</v>
      </c>
      <c r="AN3944" s="1" t="s">
        <v>23097</v>
      </c>
      <c r="AO3944" s="1" t="s">
        <v>86</v>
      </c>
      <c r="AP3944" s="1" t="s">
        <v>57</v>
      </c>
      <c r="AQ3944" s="1" t="s">
        <v>25</v>
      </c>
      <c r="AR3944" s="1" t="s">
        <v>30</v>
      </c>
      <c r="AS3944" s="1" t="s">
        <v>23090</v>
      </c>
      <c r="AT3944" s="1" t="s">
        <v>26</v>
      </c>
    </row>
    <row r="3945" spans="1:46" x14ac:dyDescent="0.25">
      <c r="A3945" s="1" t="s">
        <v>18682</v>
      </c>
      <c r="B3945" s="2" t="s">
        <v>23101</v>
      </c>
      <c r="C3945" s="2" t="s">
        <v>23105</v>
      </c>
      <c r="D3945" s="1">
        <v>1</v>
      </c>
      <c r="E3945" s="1">
        <v>0</v>
      </c>
      <c r="F3945" s="1">
        <v>1</v>
      </c>
      <c r="G3945" s="1">
        <v>2</v>
      </c>
      <c r="H3945" s="6">
        <v>0.5</v>
      </c>
      <c r="I3945">
        <v>0</v>
      </c>
      <c r="J3945" s="1">
        <v>36</v>
      </c>
      <c r="K3945" s="1">
        <v>0</v>
      </c>
      <c r="L3945" s="1">
        <v>684</v>
      </c>
      <c r="M3945" s="6">
        <v>0.44</v>
      </c>
      <c r="N3945" s="4">
        <v>2500</v>
      </c>
      <c r="O3945" s="4">
        <v>189</v>
      </c>
      <c r="P3945" s="4">
        <v>300</v>
      </c>
      <c r="Q3945" s="3">
        <v>0.45</v>
      </c>
      <c r="R3945" s="1">
        <v>12</v>
      </c>
      <c r="S3945" s="1">
        <v>300</v>
      </c>
      <c r="T3945" s="1">
        <v>20</v>
      </c>
      <c r="U3945" s="1">
        <v>0</v>
      </c>
      <c r="V3945" s="1">
        <v>10</v>
      </c>
      <c r="W3945" s="1">
        <v>0</v>
      </c>
      <c r="X3945" s="1">
        <v>0</v>
      </c>
      <c r="Y3945" s="1">
        <v>1</v>
      </c>
      <c r="Z3945" s="1">
        <v>2</v>
      </c>
      <c r="AA3945" s="1">
        <v>0</v>
      </c>
      <c r="AB3945" s="1">
        <v>0</v>
      </c>
      <c r="AC3945" s="1">
        <v>316</v>
      </c>
      <c r="AD3945" s="1">
        <v>0</v>
      </c>
      <c r="AE3945" s="1">
        <v>871</v>
      </c>
      <c r="AF3945" s="1">
        <v>157</v>
      </c>
      <c r="AG3945" s="1">
        <v>0</v>
      </c>
      <c r="AH3945" s="1">
        <v>0</v>
      </c>
      <c r="AI3945" s="1">
        <v>1344</v>
      </c>
      <c r="AJ3945" s="1" t="s">
        <v>5046</v>
      </c>
      <c r="AK3945" s="1" t="s">
        <v>5047</v>
      </c>
      <c r="AL3945" s="1" t="s">
        <v>5048</v>
      </c>
      <c r="AM3945" s="1" t="s">
        <v>12</v>
      </c>
      <c r="AN3945" s="1" t="s">
        <v>23097</v>
      </c>
      <c r="AO3945" s="1" t="s">
        <v>364</v>
      </c>
      <c r="AP3945" s="1" t="s">
        <v>57</v>
      </c>
      <c r="AQ3945" s="1" t="s">
        <v>25</v>
      </c>
      <c r="AR3945" s="1" t="s">
        <v>19</v>
      </c>
      <c r="AS3945" s="1" t="s">
        <v>23090</v>
      </c>
      <c r="AT3945" s="1" t="s">
        <v>26</v>
      </c>
    </row>
    <row r="3946" spans="1:46" x14ac:dyDescent="0.25">
      <c r="A3946" s="1" t="s">
        <v>17101</v>
      </c>
      <c r="B3946" s="2" t="s">
        <v>23101</v>
      </c>
      <c r="C3946" s="2" t="s">
        <v>23105</v>
      </c>
      <c r="D3946" s="1">
        <v>0</v>
      </c>
      <c r="E3946" s="1">
        <v>0</v>
      </c>
      <c r="F3946" s="1">
        <v>1</v>
      </c>
      <c r="G3946" s="1">
        <v>1</v>
      </c>
      <c r="H3946" s="6">
        <v>1</v>
      </c>
      <c r="I3946">
        <v>0</v>
      </c>
      <c r="J3946" s="1">
        <v>34</v>
      </c>
      <c r="K3946" s="1">
        <v>0</v>
      </c>
      <c r="L3946" s="1">
        <v>619</v>
      </c>
      <c r="M3946" s="6">
        <v>0.36</v>
      </c>
      <c r="N3946" s="4">
        <v>2000</v>
      </c>
      <c r="O3946" s="4">
        <v>170</v>
      </c>
      <c r="P3946" s="4">
        <v>200</v>
      </c>
      <c r="Q3946" s="3">
        <v>0.33</v>
      </c>
      <c r="R3946" s="1">
        <v>24</v>
      </c>
      <c r="S3946" s="1">
        <v>200</v>
      </c>
      <c r="T3946" s="1">
        <v>18</v>
      </c>
      <c r="U3946" s="1">
        <v>1</v>
      </c>
      <c r="V3946" s="1">
        <v>10</v>
      </c>
      <c r="W3946" s="1">
        <v>0</v>
      </c>
      <c r="X3946" s="1">
        <v>0</v>
      </c>
      <c r="Y3946" s="1">
        <v>1</v>
      </c>
      <c r="Z3946" s="1">
        <v>2</v>
      </c>
      <c r="AA3946" s="1">
        <v>0</v>
      </c>
      <c r="AB3946" s="1">
        <v>0</v>
      </c>
      <c r="AC3946" s="1">
        <v>0</v>
      </c>
      <c r="AD3946" s="1">
        <v>0</v>
      </c>
      <c r="AE3946" s="1">
        <v>0</v>
      </c>
      <c r="AF3946" s="1">
        <v>400</v>
      </c>
      <c r="AG3946" s="1">
        <v>0</v>
      </c>
      <c r="AH3946" s="1">
        <v>500</v>
      </c>
      <c r="AI3946" s="1">
        <v>900</v>
      </c>
      <c r="AJ3946" s="1" t="s">
        <v>270</v>
      </c>
      <c r="AK3946" s="1" t="s">
        <v>271</v>
      </c>
      <c r="AL3946" s="1" t="s">
        <v>272</v>
      </c>
      <c r="AM3946" s="1" t="s">
        <v>12</v>
      </c>
      <c r="AN3946" s="1" t="s">
        <v>23097</v>
      </c>
      <c r="AO3946" s="1" t="s">
        <v>86</v>
      </c>
      <c r="AP3946" s="1" t="s">
        <v>57</v>
      </c>
      <c r="AQ3946" s="1" t="s">
        <v>25</v>
      </c>
      <c r="AR3946" s="1" t="s">
        <v>19</v>
      </c>
      <c r="AS3946" s="1" t="s">
        <v>23090</v>
      </c>
      <c r="AT3946" s="1" t="s">
        <v>26</v>
      </c>
    </row>
    <row r="3947" spans="1:46" x14ac:dyDescent="0.25">
      <c r="A3947" s="1" t="s">
        <v>21991</v>
      </c>
      <c r="B3947" s="2" t="s">
        <v>23101</v>
      </c>
      <c r="C3947" s="2" t="s">
        <v>23105</v>
      </c>
      <c r="D3947" s="1">
        <v>0</v>
      </c>
      <c r="E3947" s="1">
        <v>3</v>
      </c>
      <c r="F3947" s="1">
        <v>3</v>
      </c>
      <c r="G3947" s="1">
        <v>6</v>
      </c>
      <c r="H3947" s="6">
        <v>0.5</v>
      </c>
      <c r="I3947">
        <v>0</v>
      </c>
      <c r="J3947" s="1">
        <v>41</v>
      </c>
      <c r="K3947" s="1">
        <v>0</v>
      </c>
      <c r="L3947" s="1">
        <v>592</v>
      </c>
      <c r="M3947" s="6">
        <v>0.49</v>
      </c>
      <c r="N3947" s="4">
        <v>2640</v>
      </c>
      <c r="O3947" s="4">
        <v>210</v>
      </c>
      <c r="P3947" s="4">
        <v>200</v>
      </c>
      <c r="Q3947" s="3">
        <v>0.33</v>
      </c>
      <c r="R3947" s="1">
        <v>12</v>
      </c>
      <c r="S3947" s="1">
        <v>200</v>
      </c>
      <c r="T3947" s="1">
        <v>28</v>
      </c>
      <c r="U3947" s="1">
        <v>1</v>
      </c>
      <c r="V3947" s="1">
        <v>10</v>
      </c>
      <c r="W3947" s="1">
        <v>0</v>
      </c>
      <c r="X3947" s="1">
        <v>0</v>
      </c>
      <c r="Y3947" s="1">
        <v>1</v>
      </c>
      <c r="Z3947" s="1">
        <v>2</v>
      </c>
      <c r="AA3947" s="1">
        <v>0</v>
      </c>
      <c r="AB3947" s="1">
        <v>0</v>
      </c>
      <c r="AC3947" s="1">
        <v>850</v>
      </c>
      <c r="AD3947" s="1">
        <v>0</v>
      </c>
      <c r="AE3947" s="1">
        <v>700</v>
      </c>
      <c r="AF3947" s="1">
        <v>0</v>
      </c>
      <c r="AG3947" s="1">
        <v>130</v>
      </c>
      <c r="AH3947" s="1">
        <v>400</v>
      </c>
      <c r="AI3947" s="1">
        <v>2080</v>
      </c>
      <c r="AJ3947" s="1" t="s">
        <v>10266</v>
      </c>
      <c r="AK3947" s="1" t="s">
        <v>14111</v>
      </c>
      <c r="AL3947" s="1" t="s">
        <v>14112</v>
      </c>
      <c r="AM3947" s="1" t="s">
        <v>12</v>
      </c>
      <c r="AN3947" s="1" t="s">
        <v>23097</v>
      </c>
      <c r="AO3947" s="1" t="s">
        <v>86</v>
      </c>
      <c r="AP3947" s="1" t="s">
        <v>57</v>
      </c>
      <c r="AQ3947" s="1" t="s">
        <v>25</v>
      </c>
      <c r="AR3947" s="1" t="s">
        <v>19</v>
      </c>
      <c r="AS3947" s="1" t="s">
        <v>23090</v>
      </c>
      <c r="AT3947" s="1" t="s">
        <v>26</v>
      </c>
    </row>
    <row r="3948" spans="1:46" x14ac:dyDescent="0.25">
      <c r="A3948" s="1" t="s">
        <v>18497</v>
      </c>
      <c r="B3948" s="2" t="s">
        <v>23101</v>
      </c>
      <c r="C3948" s="2" t="s">
        <v>23105</v>
      </c>
      <c r="D3948" s="1">
        <v>0</v>
      </c>
      <c r="E3948" s="1">
        <v>0</v>
      </c>
      <c r="F3948" s="1">
        <v>1</v>
      </c>
      <c r="G3948" s="1">
        <v>1</v>
      </c>
      <c r="H3948" s="6">
        <v>1</v>
      </c>
      <c r="I3948">
        <v>0</v>
      </c>
      <c r="J3948" s="1">
        <v>37</v>
      </c>
      <c r="K3948" s="1">
        <v>0</v>
      </c>
      <c r="L3948" s="1">
        <v>687</v>
      </c>
      <c r="M3948" s="6">
        <v>0.52</v>
      </c>
      <c r="N3948" s="4">
        <v>2000</v>
      </c>
      <c r="O3948" s="4">
        <v>150</v>
      </c>
      <c r="P3948" s="4">
        <v>400</v>
      </c>
      <c r="Q3948" s="3">
        <v>0.35</v>
      </c>
      <c r="R3948" s="1">
        <v>24</v>
      </c>
      <c r="S3948" s="1">
        <v>400</v>
      </c>
      <c r="T3948" s="1">
        <v>61</v>
      </c>
      <c r="U3948" s="1">
        <v>0</v>
      </c>
      <c r="V3948" s="1">
        <v>10</v>
      </c>
      <c r="W3948" s="1">
        <v>1</v>
      </c>
      <c r="X3948" s="1">
        <v>1</v>
      </c>
      <c r="Y3948" s="1">
        <v>1</v>
      </c>
      <c r="Z3948" s="1">
        <v>4</v>
      </c>
      <c r="AA3948" s="1">
        <v>1</v>
      </c>
      <c r="AB3948" s="1">
        <v>0</v>
      </c>
      <c r="AC3948" s="1">
        <v>300</v>
      </c>
      <c r="AD3948" s="1">
        <v>0</v>
      </c>
      <c r="AE3948" s="1">
        <v>0</v>
      </c>
      <c r="AF3948" s="1">
        <v>290</v>
      </c>
      <c r="AG3948" s="1">
        <v>30</v>
      </c>
      <c r="AH3948" s="1">
        <v>480</v>
      </c>
      <c r="AI3948" s="1">
        <v>1100</v>
      </c>
      <c r="AJ3948" s="1" t="s">
        <v>4518</v>
      </c>
      <c r="AK3948" s="1" t="s">
        <v>4519</v>
      </c>
      <c r="AL3948" s="1" t="s">
        <v>4520</v>
      </c>
      <c r="AM3948" s="1" t="s">
        <v>12</v>
      </c>
      <c r="AN3948" s="1" t="s">
        <v>23097</v>
      </c>
      <c r="AO3948" s="1" t="s">
        <v>364</v>
      </c>
      <c r="AP3948" s="1" t="s">
        <v>86</v>
      </c>
      <c r="AQ3948" s="1" t="s">
        <v>14</v>
      </c>
      <c r="AR3948" s="1" t="s">
        <v>19</v>
      </c>
      <c r="AS3948" s="1" t="s">
        <v>23091</v>
      </c>
      <c r="AT3948" s="1" t="s">
        <v>26</v>
      </c>
    </row>
    <row r="3949" spans="1:46" x14ac:dyDescent="0.25">
      <c r="A3949" s="1" t="s">
        <v>20865</v>
      </c>
      <c r="B3949" s="2" t="s">
        <v>23101</v>
      </c>
      <c r="C3949" s="2" t="s">
        <v>23105</v>
      </c>
      <c r="D3949" s="1">
        <v>1</v>
      </c>
      <c r="E3949" s="1">
        <v>0</v>
      </c>
      <c r="F3949" s="1">
        <v>1</v>
      </c>
      <c r="G3949" s="1">
        <v>2</v>
      </c>
      <c r="H3949" s="6">
        <v>0.5</v>
      </c>
      <c r="I3949">
        <v>1</v>
      </c>
      <c r="J3949" s="1">
        <v>33</v>
      </c>
      <c r="K3949" s="1">
        <v>0</v>
      </c>
      <c r="L3949" s="1">
        <v>572</v>
      </c>
      <c r="M3949" s="6">
        <v>0.59</v>
      </c>
      <c r="N3949" s="4">
        <v>2100</v>
      </c>
      <c r="O3949" s="4">
        <v>161</v>
      </c>
      <c r="P3949" s="4">
        <v>500</v>
      </c>
      <c r="Q3949" s="3">
        <v>0.35</v>
      </c>
      <c r="R3949" s="1">
        <v>24</v>
      </c>
      <c r="S3949" s="1">
        <v>500</v>
      </c>
      <c r="T3949" s="1">
        <v>86</v>
      </c>
      <c r="U3949" s="1">
        <v>0</v>
      </c>
      <c r="V3949" s="1">
        <v>10</v>
      </c>
      <c r="W3949" s="1">
        <v>0</v>
      </c>
      <c r="X3949" s="1">
        <v>0</v>
      </c>
      <c r="Y3949" s="1">
        <v>1</v>
      </c>
      <c r="Z3949" s="1">
        <v>2</v>
      </c>
      <c r="AA3949" s="1">
        <v>1</v>
      </c>
      <c r="AB3949" s="1">
        <v>1</v>
      </c>
      <c r="AC3949" s="1">
        <v>22</v>
      </c>
      <c r="AD3949" s="1">
        <v>40</v>
      </c>
      <c r="AE3949" s="1">
        <v>453</v>
      </c>
      <c r="AF3949" s="1">
        <v>82</v>
      </c>
      <c r="AG3949" s="1">
        <v>126</v>
      </c>
      <c r="AH3949" s="1">
        <v>535</v>
      </c>
      <c r="AI3949" s="1">
        <v>1258</v>
      </c>
      <c r="AJ3949" s="1" t="s">
        <v>11110</v>
      </c>
      <c r="AK3949" s="1" t="s">
        <v>11111</v>
      </c>
      <c r="AL3949" s="1" t="s">
        <v>11112</v>
      </c>
      <c r="AM3949" s="1" t="s">
        <v>16</v>
      </c>
      <c r="AN3949" s="1" t="s">
        <v>23097</v>
      </c>
      <c r="AO3949" s="1" t="s">
        <v>364</v>
      </c>
      <c r="AP3949" s="1" t="s">
        <v>57</v>
      </c>
      <c r="AQ3949" s="1" t="s">
        <v>25</v>
      </c>
      <c r="AR3949" s="1" t="s">
        <v>19</v>
      </c>
      <c r="AS3949" s="1" t="s">
        <v>23091</v>
      </c>
      <c r="AT3949" s="1" t="s">
        <v>101</v>
      </c>
    </row>
    <row r="3950" spans="1:46" x14ac:dyDescent="0.25">
      <c r="A3950" s="1" t="s">
        <v>18763</v>
      </c>
      <c r="B3950" s="2" t="s">
        <v>23101</v>
      </c>
      <c r="C3950" s="2" t="s">
        <v>23105</v>
      </c>
      <c r="D3950" s="1">
        <v>0</v>
      </c>
      <c r="E3950" s="1">
        <v>0</v>
      </c>
      <c r="F3950" s="1">
        <v>2</v>
      </c>
      <c r="G3950" s="1">
        <v>2</v>
      </c>
      <c r="H3950" s="6">
        <v>1</v>
      </c>
      <c r="I3950">
        <v>0</v>
      </c>
      <c r="J3950" s="1">
        <v>52</v>
      </c>
      <c r="K3950" s="1">
        <v>0</v>
      </c>
      <c r="L3950" s="1">
        <v>622</v>
      </c>
      <c r="M3950" s="6">
        <v>0.21</v>
      </c>
      <c r="N3950" s="4">
        <v>5400</v>
      </c>
      <c r="O3950" s="4">
        <v>400</v>
      </c>
      <c r="P3950" s="4">
        <v>200</v>
      </c>
      <c r="Q3950" s="3">
        <v>0.3</v>
      </c>
      <c r="R3950" s="1">
        <v>12</v>
      </c>
      <c r="S3950" s="1">
        <v>200</v>
      </c>
      <c r="T3950" s="1">
        <v>42</v>
      </c>
      <c r="U3950" s="1">
        <v>1</v>
      </c>
      <c r="V3950" s="1">
        <v>10</v>
      </c>
      <c r="W3950" s="1">
        <v>0</v>
      </c>
      <c r="X3950" s="1">
        <v>1</v>
      </c>
      <c r="Y3950" s="1">
        <v>0</v>
      </c>
      <c r="Z3950" s="1">
        <v>4</v>
      </c>
      <c r="AA3950" s="1">
        <v>1</v>
      </c>
      <c r="AB3950" s="1">
        <v>0</v>
      </c>
      <c r="AC3950" s="1">
        <v>2000</v>
      </c>
      <c r="AD3950" s="1">
        <v>0</v>
      </c>
      <c r="AE3950" s="1">
        <v>0</v>
      </c>
      <c r="AF3950" s="1">
        <v>0</v>
      </c>
      <c r="AG3950" s="1">
        <v>0</v>
      </c>
      <c r="AH3950" s="1">
        <v>0</v>
      </c>
      <c r="AI3950" s="1">
        <v>2000</v>
      </c>
      <c r="AJ3950" s="1" t="s">
        <v>5281</v>
      </c>
      <c r="AK3950" s="1" t="s">
        <v>5282</v>
      </c>
      <c r="AL3950" s="1" t="s">
        <v>5283</v>
      </c>
      <c r="AM3950" s="1" t="s">
        <v>12</v>
      </c>
      <c r="AN3950" s="1" t="s">
        <v>23097</v>
      </c>
      <c r="AO3950" s="1" t="s">
        <v>86</v>
      </c>
      <c r="AP3950" s="1" t="s">
        <v>57</v>
      </c>
      <c r="AQ3950" s="1" t="s">
        <v>14</v>
      </c>
      <c r="AR3950" s="1" t="s">
        <v>30</v>
      </c>
      <c r="AS3950" s="1" t="s">
        <v>23091</v>
      </c>
      <c r="AT3950" s="1" t="s">
        <v>26</v>
      </c>
    </row>
    <row r="3951" spans="1:46" x14ac:dyDescent="0.25">
      <c r="A3951" s="1" t="s">
        <v>22656</v>
      </c>
      <c r="B3951" s="2" t="s">
        <v>23101</v>
      </c>
      <c r="C3951" s="2" t="s">
        <v>23106</v>
      </c>
      <c r="D3951" s="1">
        <v>0</v>
      </c>
      <c r="E3951" s="1">
        <v>0</v>
      </c>
      <c r="F3951" s="1">
        <v>1</v>
      </c>
      <c r="G3951" s="1">
        <v>1</v>
      </c>
      <c r="H3951" s="6">
        <v>1</v>
      </c>
      <c r="I3951">
        <v>0</v>
      </c>
      <c r="J3951" s="1">
        <v>37</v>
      </c>
      <c r="K3951" s="1">
        <v>0</v>
      </c>
      <c r="L3951" s="1">
        <v>592</v>
      </c>
      <c r="M3951" s="6">
        <v>0.39</v>
      </c>
      <c r="N3951" s="4">
        <v>4200</v>
      </c>
      <c r="O3951" s="4">
        <v>340</v>
      </c>
      <c r="P3951" s="4">
        <v>800</v>
      </c>
      <c r="Q3951" s="3">
        <v>0.33</v>
      </c>
      <c r="R3951" s="1">
        <v>24</v>
      </c>
      <c r="S3951" s="1">
        <v>800</v>
      </c>
      <c r="T3951" s="1">
        <v>97</v>
      </c>
      <c r="U3951" s="1">
        <v>1</v>
      </c>
      <c r="V3951" s="1">
        <v>10</v>
      </c>
      <c r="W3951" s="1">
        <v>0</v>
      </c>
      <c r="X3951" s="1">
        <v>0</v>
      </c>
      <c r="Y3951" s="1">
        <v>0</v>
      </c>
      <c r="Z3951" s="1">
        <v>1</v>
      </c>
      <c r="AA3951" s="1">
        <v>1</v>
      </c>
      <c r="AB3951" s="1">
        <v>0</v>
      </c>
      <c r="AC3951" s="1">
        <v>0</v>
      </c>
      <c r="AD3951" s="1">
        <v>0</v>
      </c>
      <c r="AE3951" s="1">
        <v>1200</v>
      </c>
      <c r="AF3951" s="1">
        <v>0</v>
      </c>
      <c r="AG3951" s="1">
        <v>0</v>
      </c>
      <c r="AH3951" s="1">
        <v>710</v>
      </c>
      <c r="AI3951" s="1">
        <v>1910</v>
      </c>
      <c r="AJ3951" s="1" t="s">
        <v>15868</v>
      </c>
      <c r="AK3951" s="1" t="s">
        <v>15869</v>
      </c>
      <c r="AL3951" s="1" t="s">
        <v>15870</v>
      </c>
      <c r="AM3951" s="1" t="s">
        <v>12</v>
      </c>
      <c r="AN3951" s="1" t="s">
        <v>23097</v>
      </c>
      <c r="AO3951" s="1" t="s">
        <v>86</v>
      </c>
      <c r="AP3951" s="1" t="s">
        <v>57</v>
      </c>
      <c r="AQ3951" s="1" t="s">
        <v>25</v>
      </c>
      <c r="AR3951" s="1" t="s">
        <v>30</v>
      </c>
      <c r="AS3951" s="1" t="s">
        <v>23091</v>
      </c>
      <c r="AT3951" s="1" t="s">
        <v>26</v>
      </c>
    </row>
    <row r="3952" spans="1:46" x14ac:dyDescent="0.25">
      <c r="A3952" s="1" t="s">
        <v>17235</v>
      </c>
      <c r="B3952" s="2" t="s">
        <v>23101</v>
      </c>
      <c r="C3952" s="2" t="s">
        <v>23106</v>
      </c>
      <c r="D3952" s="1">
        <v>0</v>
      </c>
      <c r="E3952" s="1">
        <v>2</v>
      </c>
      <c r="F3952" s="1">
        <v>2</v>
      </c>
      <c r="G3952" s="1">
        <v>4</v>
      </c>
      <c r="H3952" s="6">
        <v>0.5</v>
      </c>
      <c r="I3952">
        <v>0</v>
      </c>
      <c r="J3952" s="1">
        <v>33</v>
      </c>
      <c r="K3952" s="1">
        <v>1</v>
      </c>
      <c r="L3952" s="1">
        <v>623</v>
      </c>
      <c r="M3952" s="6">
        <v>0.16</v>
      </c>
      <c r="N3952" s="4">
        <v>4800</v>
      </c>
      <c r="O3952" s="4">
        <v>400</v>
      </c>
      <c r="P3952" s="4">
        <v>300</v>
      </c>
      <c r="Q3952" s="3">
        <v>0.31</v>
      </c>
      <c r="R3952" s="1">
        <v>24</v>
      </c>
      <c r="S3952" s="1">
        <v>300</v>
      </c>
      <c r="T3952" s="1">
        <v>57</v>
      </c>
      <c r="U3952" s="1">
        <v>1</v>
      </c>
      <c r="V3952" s="1">
        <v>10</v>
      </c>
      <c r="W3952" s="1">
        <v>1</v>
      </c>
      <c r="X3952" s="1">
        <v>1</v>
      </c>
      <c r="Y3952" s="1">
        <v>1</v>
      </c>
      <c r="Z3952" s="1">
        <v>1</v>
      </c>
      <c r="AA3952" s="1">
        <v>0</v>
      </c>
      <c r="AB3952" s="1">
        <v>0</v>
      </c>
      <c r="AC3952" s="1">
        <v>92</v>
      </c>
      <c r="AD3952" s="1">
        <v>300</v>
      </c>
      <c r="AE3952" s="1">
        <v>366</v>
      </c>
      <c r="AF3952" s="1">
        <v>0</v>
      </c>
      <c r="AG3952" s="1">
        <v>54</v>
      </c>
      <c r="AH3952" s="1">
        <v>350</v>
      </c>
      <c r="AI3952" s="1">
        <v>1162</v>
      </c>
      <c r="AJ3952" s="1" t="s">
        <v>714</v>
      </c>
      <c r="AK3952" s="1" t="s">
        <v>715</v>
      </c>
      <c r="AL3952" s="1" t="s">
        <v>716</v>
      </c>
      <c r="AM3952" s="1" t="s">
        <v>12</v>
      </c>
      <c r="AN3952" s="1" t="s">
        <v>23098</v>
      </c>
      <c r="AO3952" s="1" t="s">
        <v>86</v>
      </c>
      <c r="AP3952" s="1" t="s">
        <v>86</v>
      </c>
      <c r="AQ3952" s="1" t="s">
        <v>14</v>
      </c>
      <c r="AR3952" s="1" t="s">
        <v>19</v>
      </c>
      <c r="AS3952" s="1" t="s">
        <v>23090</v>
      </c>
      <c r="AT3952" s="1" t="s">
        <v>26</v>
      </c>
    </row>
    <row r="3953" spans="1:46" x14ac:dyDescent="0.25">
      <c r="A3953" s="1" t="s">
        <v>19862</v>
      </c>
      <c r="B3953" s="2" t="s">
        <v>23101</v>
      </c>
      <c r="C3953" s="2" t="s">
        <v>23106</v>
      </c>
      <c r="D3953" s="1">
        <v>1</v>
      </c>
      <c r="E3953" s="1">
        <v>0</v>
      </c>
      <c r="F3953" s="1">
        <v>1</v>
      </c>
      <c r="G3953" s="1">
        <v>2</v>
      </c>
      <c r="H3953" s="6">
        <v>0.5</v>
      </c>
      <c r="I3953">
        <v>0</v>
      </c>
      <c r="J3953" s="1">
        <v>37</v>
      </c>
      <c r="K3953" s="1">
        <v>0</v>
      </c>
      <c r="L3953" s="1">
        <v>783</v>
      </c>
      <c r="M3953" s="6">
        <v>0.63</v>
      </c>
      <c r="N3953" s="4">
        <v>2600</v>
      </c>
      <c r="O3953" s="4">
        <v>200</v>
      </c>
      <c r="P3953" s="4">
        <v>1000</v>
      </c>
      <c r="Q3953" s="3">
        <v>0.3</v>
      </c>
      <c r="R3953" s="1">
        <v>24</v>
      </c>
      <c r="S3953" s="1">
        <v>1000</v>
      </c>
      <c r="T3953" s="1">
        <v>41</v>
      </c>
      <c r="U3953" s="1">
        <v>0</v>
      </c>
      <c r="V3953" s="1">
        <v>10</v>
      </c>
      <c r="W3953" s="1">
        <v>0</v>
      </c>
      <c r="X3953" s="1">
        <v>0</v>
      </c>
      <c r="Y3953" s="1">
        <v>0</v>
      </c>
      <c r="Z3953" s="1">
        <v>3</v>
      </c>
      <c r="AA3953" s="1">
        <v>1</v>
      </c>
      <c r="AB3953" s="1">
        <v>0</v>
      </c>
      <c r="AC3953" s="1">
        <v>500</v>
      </c>
      <c r="AD3953" s="1">
        <v>1088</v>
      </c>
      <c r="AE3953" s="1">
        <v>0</v>
      </c>
      <c r="AF3953" s="1">
        <v>0</v>
      </c>
      <c r="AG3953" s="1">
        <v>492</v>
      </c>
      <c r="AH3953" s="1">
        <v>0</v>
      </c>
      <c r="AI3953" s="1">
        <v>2080</v>
      </c>
      <c r="AJ3953" s="1" t="s">
        <v>8358</v>
      </c>
      <c r="AK3953" s="1" t="s">
        <v>8359</v>
      </c>
      <c r="AL3953" s="1" t="s">
        <v>8360</v>
      </c>
      <c r="AM3953" s="1" t="s">
        <v>12</v>
      </c>
      <c r="AN3953" s="1" t="s">
        <v>23097</v>
      </c>
      <c r="AO3953" s="1" t="s">
        <v>364</v>
      </c>
      <c r="AP3953" s="1" t="s">
        <v>57</v>
      </c>
      <c r="AQ3953" s="1" t="s">
        <v>25</v>
      </c>
      <c r="AR3953" s="1" t="s">
        <v>30</v>
      </c>
      <c r="AS3953" s="1" t="s">
        <v>23091</v>
      </c>
      <c r="AT3953" s="1" t="s">
        <v>26</v>
      </c>
    </row>
    <row r="3954" spans="1:46" x14ac:dyDescent="0.25">
      <c r="A3954" s="1" t="s">
        <v>22679</v>
      </c>
      <c r="B3954" s="2" t="s">
        <v>23101</v>
      </c>
      <c r="C3954" s="2" t="s">
        <v>23106</v>
      </c>
      <c r="D3954" s="1">
        <v>0</v>
      </c>
      <c r="E3954" s="1">
        <v>1</v>
      </c>
      <c r="F3954" s="1">
        <v>1</v>
      </c>
      <c r="G3954" s="1">
        <v>2</v>
      </c>
      <c r="H3954" s="6">
        <v>0.5</v>
      </c>
      <c r="I3954">
        <v>1</v>
      </c>
      <c r="J3954" s="1">
        <v>28</v>
      </c>
      <c r="K3954" s="1">
        <v>0</v>
      </c>
      <c r="L3954" s="1">
        <v>684</v>
      </c>
      <c r="M3954" s="6">
        <v>0.74</v>
      </c>
      <c r="N3954" s="4">
        <v>2000</v>
      </c>
      <c r="O3954" s="4">
        <v>135</v>
      </c>
      <c r="P3954" s="4">
        <v>600</v>
      </c>
      <c r="Q3954" s="3">
        <v>0.33</v>
      </c>
      <c r="R3954" s="1">
        <v>24</v>
      </c>
      <c r="S3954" s="1">
        <v>600</v>
      </c>
      <c r="T3954" s="1">
        <v>38</v>
      </c>
      <c r="U3954" s="1">
        <v>0</v>
      </c>
      <c r="V3954" s="1">
        <v>10</v>
      </c>
      <c r="W3954" s="1">
        <v>0</v>
      </c>
      <c r="X3954" s="1">
        <v>0</v>
      </c>
      <c r="Y3954" s="1">
        <v>1</v>
      </c>
      <c r="Z3954" s="1">
        <v>3</v>
      </c>
      <c r="AA3954" s="1">
        <v>0</v>
      </c>
      <c r="AB3954" s="1">
        <v>1</v>
      </c>
      <c r="AC3954" s="1">
        <v>773</v>
      </c>
      <c r="AD3954" s="1">
        <v>0</v>
      </c>
      <c r="AE3954" s="1">
        <v>500</v>
      </c>
      <c r="AF3954" s="1">
        <v>386</v>
      </c>
      <c r="AG3954" s="1">
        <v>0</v>
      </c>
      <c r="AH3954" s="1">
        <v>0</v>
      </c>
      <c r="AI3954" s="1">
        <v>1659</v>
      </c>
      <c r="AJ3954" s="1" t="s">
        <v>15933</v>
      </c>
      <c r="AK3954" s="1" t="s">
        <v>15934</v>
      </c>
      <c r="AL3954" s="1" t="s">
        <v>15935</v>
      </c>
      <c r="AM3954" s="1" t="s">
        <v>16</v>
      </c>
      <c r="AN3954" s="1" t="s">
        <v>23097</v>
      </c>
      <c r="AO3954" s="1" t="s">
        <v>364</v>
      </c>
      <c r="AP3954" s="1" t="s">
        <v>57</v>
      </c>
      <c r="AQ3954" s="1" t="s">
        <v>25</v>
      </c>
      <c r="AR3954" s="1" t="s">
        <v>19</v>
      </c>
      <c r="AS3954" s="1" t="s">
        <v>23090</v>
      </c>
      <c r="AT3954" s="1" t="s">
        <v>101</v>
      </c>
    </row>
    <row r="3955" spans="1:46" x14ac:dyDescent="0.25">
      <c r="A3955" s="1" t="s">
        <v>17293</v>
      </c>
      <c r="B3955" s="2" t="s">
        <v>23101</v>
      </c>
      <c r="C3955" s="2" t="s">
        <v>23106</v>
      </c>
      <c r="D3955" s="1">
        <v>0</v>
      </c>
      <c r="E3955" s="1">
        <v>0</v>
      </c>
      <c r="F3955" s="1">
        <v>1</v>
      </c>
      <c r="G3955" s="1">
        <v>1</v>
      </c>
      <c r="H3955" s="6">
        <v>1</v>
      </c>
      <c r="I3955">
        <v>0</v>
      </c>
      <c r="J3955" s="1">
        <v>41</v>
      </c>
      <c r="K3955" s="1">
        <v>0</v>
      </c>
      <c r="L3955" s="1">
        <v>432</v>
      </c>
      <c r="M3955" s="6">
        <v>0.34</v>
      </c>
      <c r="N3955" s="4">
        <v>5000</v>
      </c>
      <c r="O3955" s="4">
        <v>390</v>
      </c>
      <c r="P3955" s="4">
        <v>1000</v>
      </c>
      <c r="Q3955" s="3">
        <v>0.3</v>
      </c>
      <c r="R3955" s="1">
        <v>24</v>
      </c>
      <c r="S3955" s="1">
        <v>1000</v>
      </c>
      <c r="T3955" s="1">
        <v>74</v>
      </c>
      <c r="U3955" s="1">
        <v>0</v>
      </c>
      <c r="V3955" s="1">
        <v>10</v>
      </c>
      <c r="W3955" s="1">
        <v>1</v>
      </c>
      <c r="X3955" s="1">
        <v>0</v>
      </c>
      <c r="Y3955" s="1">
        <v>1</v>
      </c>
      <c r="Z3955" s="1">
        <v>0</v>
      </c>
      <c r="AA3955" s="1">
        <v>1</v>
      </c>
      <c r="AB3955" s="1">
        <v>0</v>
      </c>
      <c r="AC3955" s="1">
        <v>156</v>
      </c>
      <c r="AD3955" s="1">
        <v>0</v>
      </c>
      <c r="AE3955" s="1">
        <v>1427</v>
      </c>
      <c r="AF3955" s="1">
        <v>332</v>
      </c>
      <c r="AG3955" s="1">
        <v>0</v>
      </c>
      <c r="AH3955" s="1">
        <v>0</v>
      </c>
      <c r="AI3955" s="1">
        <v>1915</v>
      </c>
      <c r="AJ3955" s="1" t="s">
        <v>901</v>
      </c>
      <c r="AK3955" s="1" t="s">
        <v>902</v>
      </c>
      <c r="AL3955" s="1" t="s">
        <v>903</v>
      </c>
      <c r="AM3955" s="1" t="s">
        <v>12</v>
      </c>
      <c r="AN3955" s="1" t="s">
        <v>23097</v>
      </c>
      <c r="AO3955" s="1" t="s">
        <v>364</v>
      </c>
      <c r="AP3955" s="1" t="s">
        <v>86</v>
      </c>
      <c r="AQ3955" s="1" t="s">
        <v>25</v>
      </c>
      <c r="AR3955" s="1" t="s">
        <v>19</v>
      </c>
      <c r="AS3955" s="1" t="s">
        <v>23091</v>
      </c>
      <c r="AT3955" s="1" t="s">
        <v>26</v>
      </c>
    </row>
    <row r="3956" spans="1:46" x14ac:dyDescent="0.25">
      <c r="A3956" s="1" t="s">
        <v>18049</v>
      </c>
      <c r="B3956" s="2" t="s">
        <v>23101</v>
      </c>
      <c r="C3956" s="2" t="s">
        <v>23106</v>
      </c>
      <c r="D3956" s="1">
        <v>0</v>
      </c>
      <c r="E3956" s="1">
        <v>1</v>
      </c>
      <c r="F3956" s="1">
        <v>1</v>
      </c>
      <c r="G3956" s="1">
        <v>2</v>
      </c>
      <c r="H3956" s="6">
        <v>0.5</v>
      </c>
      <c r="I3956">
        <v>0</v>
      </c>
      <c r="J3956" s="1">
        <v>41</v>
      </c>
      <c r="K3956" s="1">
        <v>1</v>
      </c>
      <c r="L3956" s="1">
        <v>679</v>
      </c>
      <c r="M3956" s="6">
        <v>0.32</v>
      </c>
      <c r="N3956" s="4">
        <v>3600</v>
      </c>
      <c r="O3956" s="4">
        <v>300</v>
      </c>
      <c r="P3956" s="4">
        <v>700</v>
      </c>
      <c r="Q3956" s="3">
        <v>0.3</v>
      </c>
      <c r="R3956" s="1">
        <v>24</v>
      </c>
      <c r="S3956" s="1">
        <v>700</v>
      </c>
      <c r="T3956" s="1">
        <v>75</v>
      </c>
      <c r="U3956" s="1">
        <v>1</v>
      </c>
      <c r="V3956" s="1">
        <v>10</v>
      </c>
      <c r="W3956" s="1">
        <v>1</v>
      </c>
      <c r="X3956" s="1">
        <v>1</v>
      </c>
      <c r="Y3956" s="1">
        <v>1</v>
      </c>
      <c r="Z3956" s="1">
        <v>1</v>
      </c>
      <c r="AA3956" s="1">
        <v>1</v>
      </c>
      <c r="AB3956" s="1">
        <v>0</v>
      </c>
      <c r="AC3956" s="1">
        <v>7900</v>
      </c>
      <c r="AD3956" s="1">
        <v>0</v>
      </c>
      <c r="AE3956" s="1">
        <v>0</v>
      </c>
      <c r="AF3956" s="1">
        <v>0</v>
      </c>
      <c r="AG3956" s="1">
        <v>0</v>
      </c>
      <c r="AH3956" s="1">
        <v>0</v>
      </c>
      <c r="AI3956" s="1">
        <v>7900</v>
      </c>
      <c r="AJ3956" s="1" t="s">
        <v>3189</v>
      </c>
      <c r="AK3956" s="1" t="s">
        <v>3190</v>
      </c>
      <c r="AL3956" s="1" t="s">
        <v>3191</v>
      </c>
      <c r="AM3956" s="1" t="s">
        <v>12</v>
      </c>
      <c r="AN3956" s="1" t="s">
        <v>23098</v>
      </c>
      <c r="AO3956" s="1" t="s">
        <v>86</v>
      </c>
      <c r="AP3956" s="1" t="s">
        <v>86</v>
      </c>
      <c r="AQ3956" s="1" t="s">
        <v>14</v>
      </c>
      <c r="AR3956" s="1" t="s">
        <v>19</v>
      </c>
      <c r="AS3956" s="1" t="s">
        <v>23091</v>
      </c>
      <c r="AT3956" s="1" t="s">
        <v>26</v>
      </c>
    </row>
    <row r="3957" spans="1:46" x14ac:dyDescent="0.25">
      <c r="A3957" s="1" t="s">
        <v>20477</v>
      </c>
      <c r="B3957" s="2" t="s">
        <v>23101</v>
      </c>
      <c r="C3957" s="2" t="s">
        <v>23106</v>
      </c>
      <c r="D3957" s="1">
        <v>0</v>
      </c>
      <c r="E3957" s="1">
        <v>1</v>
      </c>
      <c r="F3957" s="1">
        <v>4</v>
      </c>
      <c r="G3957" s="1">
        <v>5</v>
      </c>
      <c r="H3957" s="6">
        <v>0.8</v>
      </c>
      <c r="I3957">
        <v>0</v>
      </c>
      <c r="J3957" s="1">
        <v>38</v>
      </c>
      <c r="K3957" s="1">
        <v>1</v>
      </c>
      <c r="L3957" s="1">
        <v>613</v>
      </c>
      <c r="M3957" s="6">
        <v>0.19</v>
      </c>
      <c r="N3957" s="4">
        <v>8000</v>
      </c>
      <c r="O3957" s="4">
        <v>700</v>
      </c>
      <c r="P3957" s="4">
        <v>400</v>
      </c>
      <c r="Q3957" s="3">
        <v>0.3</v>
      </c>
      <c r="R3957" s="1">
        <v>24</v>
      </c>
      <c r="S3957" s="1">
        <v>400</v>
      </c>
      <c r="T3957" s="1">
        <v>68</v>
      </c>
      <c r="U3957" s="1">
        <v>1</v>
      </c>
      <c r="V3957" s="1">
        <v>10</v>
      </c>
      <c r="W3957" s="1">
        <v>1</v>
      </c>
      <c r="X3957" s="1">
        <v>0</v>
      </c>
      <c r="Y3957" s="1">
        <v>0</v>
      </c>
      <c r="Z3957" s="1">
        <v>3</v>
      </c>
      <c r="AA3957" s="1">
        <v>1</v>
      </c>
      <c r="AB3957" s="1">
        <v>0</v>
      </c>
      <c r="AC3957" s="1">
        <v>300</v>
      </c>
      <c r="AD3957" s="1">
        <v>9200</v>
      </c>
      <c r="AE3957" s="1">
        <v>0</v>
      </c>
      <c r="AF3957" s="1">
        <v>0</v>
      </c>
      <c r="AG3957" s="1">
        <v>0</v>
      </c>
      <c r="AH3957" s="1">
        <v>0</v>
      </c>
      <c r="AI3957" s="1">
        <v>9500</v>
      </c>
      <c r="AJ3957" s="1" t="s">
        <v>10058</v>
      </c>
      <c r="AK3957" s="1" t="s">
        <v>10059</v>
      </c>
      <c r="AL3957" s="1" t="s">
        <v>10060</v>
      </c>
      <c r="AM3957" s="1" t="s">
        <v>12</v>
      </c>
      <c r="AN3957" s="1" t="s">
        <v>23098</v>
      </c>
      <c r="AO3957" s="1" t="s">
        <v>86</v>
      </c>
      <c r="AP3957" s="1" t="s">
        <v>86</v>
      </c>
      <c r="AQ3957" s="1" t="s">
        <v>25</v>
      </c>
      <c r="AR3957" s="1" t="s">
        <v>30</v>
      </c>
      <c r="AS3957" s="1" t="s">
        <v>23091</v>
      </c>
      <c r="AT3957" s="1" t="s">
        <v>26</v>
      </c>
    </row>
    <row r="3958" spans="1:46" x14ac:dyDescent="0.25">
      <c r="A3958" s="1" t="s">
        <v>17337</v>
      </c>
      <c r="B3958" s="2" t="s">
        <v>23101</v>
      </c>
      <c r="C3958" s="2" t="s">
        <v>23106</v>
      </c>
      <c r="D3958" s="1">
        <v>0</v>
      </c>
      <c r="E3958" s="1">
        <v>0</v>
      </c>
      <c r="F3958" s="1">
        <v>1</v>
      </c>
      <c r="G3958" s="1">
        <v>1</v>
      </c>
      <c r="H3958" s="6">
        <v>1</v>
      </c>
      <c r="I3958">
        <v>1</v>
      </c>
      <c r="J3958" s="1">
        <v>46</v>
      </c>
      <c r="K3958" s="1">
        <v>1</v>
      </c>
      <c r="L3958" s="1">
        <v>628</v>
      </c>
      <c r="M3958" s="6">
        <v>0.36</v>
      </c>
      <c r="N3958" s="4">
        <v>3000</v>
      </c>
      <c r="O3958" s="4">
        <v>250</v>
      </c>
      <c r="P3958" s="4">
        <v>500</v>
      </c>
      <c r="Q3958" s="3">
        <v>0.32</v>
      </c>
      <c r="R3958" s="1">
        <v>24</v>
      </c>
      <c r="S3958" s="1">
        <v>500</v>
      </c>
      <c r="T3958" s="1">
        <v>57</v>
      </c>
      <c r="U3958" s="1">
        <v>1</v>
      </c>
      <c r="V3958" s="1">
        <v>10</v>
      </c>
      <c r="W3958" s="1">
        <v>1</v>
      </c>
      <c r="X3958" s="1">
        <v>1</v>
      </c>
      <c r="Y3958" s="1">
        <v>0</v>
      </c>
      <c r="Z3958" s="1">
        <v>3</v>
      </c>
      <c r="AA3958" s="1">
        <v>1</v>
      </c>
      <c r="AB3958" s="1">
        <v>1</v>
      </c>
      <c r="AC3958" s="1">
        <v>200</v>
      </c>
      <c r="AD3958" s="1">
        <v>1062</v>
      </c>
      <c r="AE3958" s="1">
        <v>0</v>
      </c>
      <c r="AF3958" s="1">
        <v>0</v>
      </c>
      <c r="AG3958" s="1">
        <v>0</v>
      </c>
      <c r="AH3958" s="1">
        <v>300</v>
      </c>
      <c r="AI3958" s="1">
        <v>1562</v>
      </c>
      <c r="AJ3958" s="1" t="s">
        <v>1046</v>
      </c>
      <c r="AK3958" s="1" t="s">
        <v>1047</v>
      </c>
      <c r="AL3958" s="1" t="s">
        <v>1048</v>
      </c>
      <c r="AM3958" s="1" t="s">
        <v>16</v>
      </c>
      <c r="AN3958" s="1" t="s">
        <v>23098</v>
      </c>
      <c r="AO3958" s="1" t="s">
        <v>86</v>
      </c>
      <c r="AP3958" s="1" t="s">
        <v>86</v>
      </c>
      <c r="AQ3958" s="1" t="s">
        <v>14</v>
      </c>
      <c r="AR3958" s="1" t="s">
        <v>30</v>
      </c>
      <c r="AS3958" s="1" t="s">
        <v>23091</v>
      </c>
      <c r="AT3958" s="1" t="s">
        <v>101</v>
      </c>
    </row>
    <row r="3959" spans="1:46" x14ac:dyDescent="0.25">
      <c r="A3959" s="1" t="s">
        <v>22732</v>
      </c>
      <c r="B3959" s="2" t="s">
        <v>23101</v>
      </c>
      <c r="C3959" s="2" t="s">
        <v>23106</v>
      </c>
      <c r="D3959" s="1">
        <v>0</v>
      </c>
      <c r="E3959" s="1">
        <v>2</v>
      </c>
      <c r="F3959" s="1">
        <v>2</v>
      </c>
      <c r="G3959" s="1">
        <v>4</v>
      </c>
      <c r="H3959" s="6">
        <v>0.5</v>
      </c>
      <c r="I3959">
        <v>1</v>
      </c>
      <c r="J3959" s="1">
        <v>32</v>
      </c>
      <c r="K3959" s="1">
        <v>1</v>
      </c>
      <c r="L3959" s="1">
        <v>608</v>
      </c>
      <c r="M3959" s="6">
        <v>0.37</v>
      </c>
      <c r="N3959" s="4">
        <v>3000</v>
      </c>
      <c r="O3959" s="4">
        <v>250</v>
      </c>
      <c r="P3959" s="4">
        <v>500</v>
      </c>
      <c r="Q3959" s="3">
        <v>0.3</v>
      </c>
      <c r="R3959" s="1">
        <v>24</v>
      </c>
      <c r="S3959" s="1">
        <v>500</v>
      </c>
      <c r="T3959" s="1">
        <v>60</v>
      </c>
      <c r="U3959" s="1">
        <v>1</v>
      </c>
      <c r="V3959" s="1">
        <v>10</v>
      </c>
      <c r="W3959" s="1">
        <v>1</v>
      </c>
      <c r="X3959" s="1">
        <v>1</v>
      </c>
      <c r="Y3959" s="1">
        <v>1</v>
      </c>
      <c r="Z3959" s="1">
        <v>1</v>
      </c>
      <c r="AA3959" s="1">
        <v>1</v>
      </c>
      <c r="AB3959" s="1">
        <v>1</v>
      </c>
      <c r="AC3959" s="1">
        <v>1000</v>
      </c>
      <c r="AD3959" s="1">
        <v>0</v>
      </c>
      <c r="AE3959" s="1">
        <v>0</v>
      </c>
      <c r="AF3959" s="1">
        <v>292</v>
      </c>
      <c r="AG3959" s="1">
        <v>0</v>
      </c>
      <c r="AH3959" s="1">
        <v>300</v>
      </c>
      <c r="AI3959" s="1">
        <v>1592</v>
      </c>
      <c r="AJ3959" s="1" t="s">
        <v>16082</v>
      </c>
      <c r="AK3959" s="1" t="s">
        <v>16083</v>
      </c>
      <c r="AL3959" s="1" t="s">
        <v>16084</v>
      </c>
      <c r="AM3959" s="1" t="s">
        <v>16</v>
      </c>
      <c r="AN3959" s="1" t="s">
        <v>23098</v>
      </c>
      <c r="AO3959" s="1" t="s">
        <v>86</v>
      </c>
      <c r="AP3959" s="1" t="s">
        <v>86</v>
      </c>
      <c r="AQ3959" s="1" t="s">
        <v>14</v>
      </c>
      <c r="AR3959" s="1" t="s">
        <v>19</v>
      </c>
      <c r="AS3959" s="1" t="s">
        <v>23091</v>
      </c>
      <c r="AT3959" s="1" t="s">
        <v>101</v>
      </c>
    </row>
    <row r="3960" spans="1:46" x14ac:dyDescent="0.25">
      <c r="A3960" s="1" t="s">
        <v>17338</v>
      </c>
      <c r="B3960" s="2" t="s">
        <v>23101</v>
      </c>
      <c r="C3960" s="2" t="s">
        <v>23106</v>
      </c>
      <c r="D3960" s="1">
        <v>0</v>
      </c>
      <c r="E3960" s="1">
        <v>1</v>
      </c>
      <c r="F3960" s="1">
        <v>4</v>
      </c>
      <c r="G3960" s="1">
        <v>5</v>
      </c>
      <c r="H3960" s="6">
        <v>0.8</v>
      </c>
      <c r="I3960">
        <v>1</v>
      </c>
      <c r="J3960" s="1">
        <v>39</v>
      </c>
      <c r="K3960" s="1">
        <v>1</v>
      </c>
      <c r="L3960" s="1">
        <v>687</v>
      </c>
      <c r="M3960" s="6">
        <v>0.37</v>
      </c>
      <c r="N3960" s="4">
        <v>1400</v>
      </c>
      <c r="O3960" s="4">
        <v>120</v>
      </c>
      <c r="P3960" s="4">
        <v>300</v>
      </c>
      <c r="Q3960" s="3">
        <v>0.3</v>
      </c>
      <c r="R3960" s="1">
        <v>24</v>
      </c>
      <c r="S3960" s="1">
        <v>300</v>
      </c>
      <c r="T3960" s="1">
        <v>29</v>
      </c>
      <c r="U3960" s="1">
        <v>1</v>
      </c>
      <c r="V3960" s="1">
        <v>10</v>
      </c>
      <c r="W3960" s="1">
        <v>1</v>
      </c>
      <c r="X3960" s="1">
        <v>1</v>
      </c>
      <c r="Y3960" s="1">
        <v>0</v>
      </c>
      <c r="Z3960" s="1">
        <v>4</v>
      </c>
      <c r="AA3960" s="1">
        <v>1</v>
      </c>
      <c r="AB3960" s="1">
        <v>1</v>
      </c>
      <c r="AC3960" s="1">
        <v>410</v>
      </c>
      <c r="AD3960" s="1">
        <v>400</v>
      </c>
      <c r="AE3960" s="1">
        <v>0</v>
      </c>
      <c r="AF3960" s="1">
        <v>0</v>
      </c>
      <c r="AG3960" s="1">
        <v>26</v>
      </c>
      <c r="AH3960" s="1">
        <v>0</v>
      </c>
      <c r="AI3960" s="1">
        <v>836</v>
      </c>
      <c r="AJ3960" s="1" t="s">
        <v>1049</v>
      </c>
      <c r="AK3960" s="1" t="s">
        <v>1050</v>
      </c>
      <c r="AL3960" s="1" t="s">
        <v>1051</v>
      </c>
      <c r="AM3960" s="1" t="s">
        <v>16</v>
      </c>
      <c r="AN3960" s="1" t="s">
        <v>23098</v>
      </c>
      <c r="AO3960" s="1" t="s">
        <v>86</v>
      </c>
      <c r="AP3960" s="1" t="s">
        <v>86</v>
      </c>
      <c r="AQ3960" s="1" t="s">
        <v>14</v>
      </c>
      <c r="AR3960" s="1" t="s">
        <v>30</v>
      </c>
      <c r="AS3960" s="1" t="s">
        <v>23091</v>
      </c>
      <c r="AT3960" s="1" t="s">
        <v>101</v>
      </c>
    </row>
    <row r="3961" spans="1:46" x14ac:dyDescent="0.25">
      <c r="A3961" s="1" t="s">
        <v>21600</v>
      </c>
      <c r="B3961" s="2" t="s">
        <v>23101</v>
      </c>
      <c r="C3961" s="2" t="s">
        <v>23107</v>
      </c>
      <c r="D3961" s="1">
        <v>1</v>
      </c>
      <c r="E3961" s="1">
        <v>0</v>
      </c>
      <c r="F3961" s="1">
        <v>1</v>
      </c>
      <c r="G3961" s="1">
        <v>2</v>
      </c>
      <c r="H3961" s="6">
        <v>0.5</v>
      </c>
      <c r="I3961">
        <v>1</v>
      </c>
      <c r="J3961" s="1">
        <v>38</v>
      </c>
      <c r="K3961" s="1">
        <v>1</v>
      </c>
      <c r="L3961" s="1">
        <v>743</v>
      </c>
      <c r="M3961" s="6">
        <v>0.32</v>
      </c>
      <c r="N3961" s="4">
        <v>1600</v>
      </c>
      <c r="O3961" s="4">
        <v>130</v>
      </c>
      <c r="P3961" s="4">
        <v>300</v>
      </c>
      <c r="Q3961" s="3">
        <v>0.36</v>
      </c>
      <c r="R3961" s="1">
        <v>12</v>
      </c>
      <c r="S3961" s="1">
        <v>300</v>
      </c>
      <c r="T3961" s="1">
        <v>53</v>
      </c>
      <c r="U3961" s="1">
        <v>1</v>
      </c>
      <c r="V3961" s="1">
        <v>10</v>
      </c>
      <c r="W3961" s="1">
        <v>0</v>
      </c>
      <c r="X3961" s="1">
        <v>0</v>
      </c>
      <c r="Y3961" s="1">
        <v>0</v>
      </c>
      <c r="Z3961" s="1">
        <v>4</v>
      </c>
      <c r="AA3961" s="1">
        <v>0</v>
      </c>
      <c r="AB3961" s="1">
        <v>1</v>
      </c>
      <c r="AC3961" s="1">
        <v>0</v>
      </c>
      <c r="AD3961" s="1">
        <v>0</v>
      </c>
      <c r="AE3961" s="1">
        <v>0</v>
      </c>
      <c r="AF3961" s="1">
        <v>0</v>
      </c>
      <c r="AG3961" s="1">
        <v>0</v>
      </c>
      <c r="AH3961" s="1">
        <v>200</v>
      </c>
      <c r="AI3961" s="1">
        <v>200</v>
      </c>
      <c r="AJ3961" s="1" t="s">
        <v>1437</v>
      </c>
      <c r="AK3961" s="1" t="s">
        <v>13091</v>
      </c>
      <c r="AL3961" s="1" t="s">
        <v>13092</v>
      </c>
      <c r="AM3961" s="1" t="s">
        <v>16</v>
      </c>
      <c r="AN3961" s="1" t="s">
        <v>23098</v>
      </c>
      <c r="AO3961" s="1" t="s">
        <v>86</v>
      </c>
      <c r="AP3961" s="1" t="s">
        <v>57</v>
      </c>
      <c r="AQ3961" s="1" t="s">
        <v>25</v>
      </c>
      <c r="AR3961" s="1" t="s">
        <v>30</v>
      </c>
      <c r="AS3961" s="1" t="s">
        <v>23090</v>
      </c>
      <c r="AT3961" s="1" t="s">
        <v>101</v>
      </c>
    </row>
    <row r="3962" spans="1:46" x14ac:dyDescent="0.25">
      <c r="A3962" s="1" t="s">
        <v>22172</v>
      </c>
      <c r="B3962" s="2" t="s">
        <v>23101</v>
      </c>
      <c r="C3962" s="2" t="s">
        <v>23107</v>
      </c>
      <c r="D3962" s="1">
        <v>0</v>
      </c>
      <c r="E3962" s="1">
        <v>0</v>
      </c>
      <c r="F3962" s="1">
        <v>1</v>
      </c>
      <c r="G3962" s="1">
        <v>1</v>
      </c>
      <c r="H3962" s="6">
        <v>1</v>
      </c>
      <c r="I3962">
        <v>1</v>
      </c>
      <c r="J3962" s="1">
        <v>37</v>
      </c>
      <c r="K3962" s="1">
        <v>0</v>
      </c>
      <c r="L3962" s="1">
        <v>755</v>
      </c>
      <c r="M3962" s="6">
        <v>0.31</v>
      </c>
      <c r="N3962" s="4">
        <v>3000</v>
      </c>
      <c r="O3962" s="4">
        <v>350</v>
      </c>
      <c r="P3962" s="4">
        <v>500</v>
      </c>
      <c r="Q3962" s="3">
        <v>0.36</v>
      </c>
      <c r="R3962" s="1">
        <v>24</v>
      </c>
      <c r="S3962" s="1">
        <v>500</v>
      </c>
      <c r="T3962" s="1">
        <v>77</v>
      </c>
      <c r="U3962" s="1">
        <v>1</v>
      </c>
      <c r="V3962" s="1">
        <v>10</v>
      </c>
      <c r="W3962" s="1">
        <v>1</v>
      </c>
      <c r="X3962" s="1">
        <v>1</v>
      </c>
      <c r="Y3962" s="1">
        <v>1</v>
      </c>
      <c r="Z3962" s="1">
        <v>4</v>
      </c>
      <c r="AA3962" s="1">
        <v>0</v>
      </c>
      <c r="AB3962" s="1">
        <v>1</v>
      </c>
      <c r="AC3962" s="1">
        <v>0</v>
      </c>
      <c r="AD3962" s="1">
        <v>0</v>
      </c>
      <c r="AE3962" s="1">
        <v>0</v>
      </c>
      <c r="AF3962" s="1">
        <v>964</v>
      </c>
      <c r="AG3962" s="1">
        <v>38</v>
      </c>
      <c r="AH3962" s="1">
        <v>500</v>
      </c>
      <c r="AI3962" s="1">
        <v>1502</v>
      </c>
      <c r="AJ3962" s="1" t="s">
        <v>14600</v>
      </c>
      <c r="AK3962" s="1" t="s">
        <v>14601</v>
      </c>
      <c r="AL3962" s="1" t="s">
        <v>14602</v>
      </c>
      <c r="AM3962" s="1" t="s">
        <v>16</v>
      </c>
      <c r="AN3962" s="1" t="s">
        <v>23097</v>
      </c>
      <c r="AO3962" s="1" t="s">
        <v>86</v>
      </c>
      <c r="AP3962" s="1" t="s">
        <v>86</v>
      </c>
      <c r="AQ3962" s="1" t="s">
        <v>14</v>
      </c>
      <c r="AR3962" s="1" t="s">
        <v>19</v>
      </c>
      <c r="AS3962" s="1" t="s">
        <v>23090</v>
      </c>
      <c r="AT3962" s="1" t="s">
        <v>101</v>
      </c>
    </row>
    <row r="3963" spans="1:46" x14ac:dyDescent="0.25">
      <c r="A3963" s="1" t="s">
        <v>17532</v>
      </c>
      <c r="B3963" s="2" t="s">
        <v>23101</v>
      </c>
      <c r="C3963" s="2" t="s">
        <v>23107</v>
      </c>
      <c r="D3963" s="1">
        <v>0</v>
      </c>
      <c r="E3963" s="1">
        <v>3</v>
      </c>
      <c r="F3963" s="1">
        <v>6</v>
      </c>
      <c r="G3963" s="1">
        <v>9</v>
      </c>
      <c r="H3963" s="6">
        <v>0.66666666666666663</v>
      </c>
      <c r="I3963">
        <v>1</v>
      </c>
      <c r="J3963" s="1">
        <v>39</v>
      </c>
      <c r="K3963" s="1">
        <v>0</v>
      </c>
      <c r="L3963" s="1">
        <v>636</v>
      </c>
      <c r="M3963" s="6">
        <v>0.43</v>
      </c>
      <c r="N3963" s="4">
        <v>2300</v>
      </c>
      <c r="O3963" s="4">
        <v>140</v>
      </c>
      <c r="P3963" s="4">
        <v>300</v>
      </c>
      <c r="Q3963" s="3">
        <v>0.36</v>
      </c>
      <c r="R3963" s="1">
        <v>18</v>
      </c>
      <c r="S3963" s="1">
        <v>300</v>
      </c>
      <c r="T3963" s="1">
        <v>34</v>
      </c>
      <c r="U3963" s="1">
        <v>1</v>
      </c>
      <c r="V3963" s="1">
        <v>10</v>
      </c>
      <c r="W3963" s="1">
        <v>0</v>
      </c>
      <c r="X3963" s="1">
        <v>0</v>
      </c>
      <c r="Y3963" s="1">
        <v>0</v>
      </c>
      <c r="Z3963" s="1">
        <v>4</v>
      </c>
      <c r="AA3963" s="1">
        <v>1</v>
      </c>
      <c r="AB3963" s="1">
        <v>1</v>
      </c>
      <c r="AC3963" s="1">
        <v>0</v>
      </c>
      <c r="AD3963" s="1">
        <v>0</v>
      </c>
      <c r="AE3963" s="1">
        <v>0</v>
      </c>
      <c r="AF3963" s="1">
        <v>400</v>
      </c>
      <c r="AG3963" s="1">
        <v>0</v>
      </c>
      <c r="AH3963" s="1">
        <v>300</v>
      </c>
      <c r="AI3963" s="1">
        <v>700</v>
      </c>
      <c r="AJ3963" s="1" t="s">
        <v>1667</v>
      </c>
      <c r="AK3963" s="1" t="s">
        <v>1668</v>
      </c>
      <c r="AL3963" s="1" t="s">
        <v>1669</v>
      </c>
      <c r="AM3963" s="1" t="s">
        <v>16</v>
      </c>
      <c r="AN3963" s="1" t="s">
        <v>23097</v>
      </c>
      <c r="AO3963" s="1" t="s">
        <v>86</v>
      </c>
      <c r="AP3963" s="1" t="s">
        <v>57</v>
      </c>
      <c r="AQ3963" s="1" t="s">
        <v>25</v>
      </c>
      <c r="AR3963" s="1" t="s">
        <v>30</v>
      </c>
      <c r="AS3963" s="1" t="s">
        <v>23091</v>
      </c>
      <c r="AT3963" s="1" t="s">
        <v>101</v>
      </c>
    </row>
    <row r="3964" spans="1:46" x14ac:dyDescent="0.25">
      <c r="A3964" s="1" t="s">
        <v>19958</v>
      </c>
      <c r="B3964" s="2" t="s">
        <v>23101</v>
      </c>
      <c r="C3964" s="2" t="s">
        <v>23107</v>
      </c>
      <c r="D3964" s="1">
        <v>0</v>
      </c>
      <c r="E3964" s="1">
        <v>0</v>
      </c>
      <c r="F3964" s="1">
        <v>2</v>
      </c>
      <c r="G3964" s="1">
        <v>2</v>
      </c>
      <c r="H3964" s="6">
        <v>1</v>
      </c>
      <c r="I3964">
        <v>0</v>
      </c>
      <c r="J3964" s="1">
        <v>39</v>
      </c>
      <c r="K3964" s="1">
        <v>0</v>
      </c>
      <c r="L3964" s="1">
        <v>698</v>
      </c>
      <c r="M3964" s="6">
        <v>0.79</v>
      </c>
      <c r="N3964" s="4">
        <v>4500</v>
      </c>
      <c r="O3964" s="4">
        <v>250</v>
      </c>
      <c r="P3964" s="4">
        <v>700</v>
      </c>
      <c r="Q3964" s="3">
        <v>0.3</v>
      </c>
      <c r="R3964" s="1">
        <v>24</v>
      </c>
      <c r="S3964" s="1">
        <v>700</v>
      </c>
      <c r="T3964" s="1">
        <v>56</v>
      </c>
      <c r="U3964" s="1">
        <v>0</v>
      </c>
      <c r="V3964" s="1">
        <v>10</v>
      </c>
      <c r="W3964" s="1">
        <v>0</v>
      </c>
      <c r="X3964" s="1">
        <v>0</v>
      </c>
      <c r="Y3964" s="1">
        <v>0</v>
      </c>
      <c r="Z3964" s="1">
        <v>5</v>
      </c>
      <c r="AA3964" s="1">
        <v>1</v>
      </c>
      <c r="AB3964" s="1">
        <v>0</v>
      </c>
      <c r="AC3964" s="1">
        <v>1956</v>
      </c>
      <c r="AD3964" s="1">
        <v>1392</v>
      </c>
      <c r="AE3964" s="1">
        <v>0</v>
      </c>
      <c r="AF3964" s="1">
        <v>0</v>
      </c>
      <c r="AG3964" s="1">
        <v>20</v>
      </c>
      <c r="AH3964" s="1">
        <v>700</v>
      </c>
      <c r="AI3964" s="1">
        <v>4068</v>
      </c>
      <c r="AJ3964" s="1" t="s">
        <v>8634</v>
      </c>
      <c r="AK3964" s="1" t="s">
        <v>8635</v>
      </c>
      <c r="AL3964" s="1" t="s">
        <v>8636</v>
      </c>
      <c r="AM3964" s="1" t="s">
        <v>12</v>
      </c>
      <c r="AN3964" s="1" t="s">
        <v>23097</v>
      </c>
      <c r="AO3964" s="1" t="s">
        <v>364</v>
      </c>
      <c r="AP3964" s="1" t="s">
        <v>57</v>
      </c>
      <c r="AQ3964" s="1" t="s">
        <v>25</v>
      </c>
      <c r="AR3964" s="1" t="s">
        <v>30</v>
      </c>
      <c r="AS3964" s="1" t="s">
        <v>23091</v>
      </c>
      <c r="AT3964" s="1" t="s">
        <v>26</v>
      </c>
    </row>
    <row r="3965" spans="1:46" x14ac:dyDescent="0.25">
      <c r="A3965" s="1" t="s">
        <v>19387</v>
      </c>
      <c r="B3965" s="2" t="s">
        <v>23101</v>
      </c>
      <c r="C3965" s="2" t="s">
        <v>23107</v>
      </c>
      <c r="D3965" s="1">
        <v>0</v>
      </c>
      <c r="E3965" s="1">
        <v>2</v>
      </c>
      <c r="F3965" s="1">
        <v>3</v>
      </c>
      <c r="G3965" s="1">
        <v>5</v>
      </c>
      <c r="H3965" s="6">
        <v>0.6</v>
      </c>
      <c r="I3965">
        <v>0</v>
      </c>
      <c r="J3965" s="1">
        <v>33</v>
      </c>
      <c r="K3965" s="1">
        <v>1</v>
      </c>
      <c r="L3965" s="1">
        <v>669</v>
      </c>
      <c r="M3965" s="6">
        <v>0.87</v>
      </c>
      <c r="N3965" s="4">
        <v>2200</v>
      </c>
      <c r="O3965" s="4">
        <v>172</v>
      </c>
      <c r="P3965" s="4">
        <v>700</v>
      </c>
      <c r="Q3965" s="3">
        <v>0.33</v>
      </c>
      <c r="R3965" s="1">
        <v>24</v>
      </c>
      <c r="S3965" s="1">
        <v>700</v>
      </c>
      <c r="T3965" s="1">
        <v>65</v>
      </c>
      <c r="U3965" s="1">
        <v>1</v>
      </c>
      <c r="V3965" s="1">
        <v>10</v>
      </c>
      <c r="W3965" s="1">
        <v>0</v>
      </c>
      <c r="X3965" s="1">
        <v>0</v>
      </c>
      <c r="Y3965" s="1">
        <v>0</v>
      </c>
      <c r="Z3965" s="1">
        <v>3</v>
      </c>
      <c r="AA3965" s="1">
        <v>1</v>
      </c>
      <c r="AB3965" s="1">
        <v>0</v>
      </c>
      <c r="AC3965" s="1">
        <v>0</v>
      </c>
      <c r="AD3965" s="1">
        <v>0</v>
      </c>
      <c r="AE3965" s="1">
        <v>0</v>
      </c>
      <c r="AF3965" s="1">
        <v>0</v>
      </c>
      <c r="AG3965" s="1">
        <v>70</v>
      </c>
      <c r="AH3965" s="1">
        <v>1800</v>
      </c>
      <c r="AI3965" s="1">
        <v>1870</v>
      </c>
      <c r="AJ3965" s="1" t="s">
        <v>7041</v>
      </c>
      <c r="AK3965" s="1" t="s">
        <v>7042</v>
      </c>
      <c r="AL3965" s="1" t="s">
        <v>7043</v>
      </c>
      <c r="AM3965" s="1" t="s">
        <v>12</v>
      </c>
      <c r="AN3965" s="1" t="s">
        <v>23098</v>
      </c>
      <c r="AO3965" s="1" t="s">
        <v>86</v>
      </c>
      <c r="AP3965" s="1" t="s">
        <v>57</v>
      </c>
      <c r="AQ3965" s="1" t="s">
        <v>25</v>
      </c>
      <c r="AR3965" s="1" t="s">
        <v>30</v>
      </c>
      <c r="AS3965" s="1" t="s">
        <v>23091</v>
      </c>
      <c r="AT3965" s="1" t="s">
        <v>26</v>
      </c>
    </row>
    <row r="3966" spans="1:46" x14ac:dyDescent="0.25">
      <c r="A3966" s="1" t="s">
        <v>17572</v>
      </c>
      <c r="B3966" s="2" t="s">
        <v>23101</v>
      </c>
      <c r="C3966" s="2" t="s">
        <v>23107</v>
      </c>
      <c r="D3966" s="1">
        <v>0</v>
      </c>
      <c r="E3966" s="1">
        <v>2</v>
      </c>
      <c r="F3966" s="1">
        <v>1</v>
      </c>
      <c r="G3966" s="1">
        <v>3</v>
      </c>
      <c r="H3966" s="6">
        <v>0.33333333333333331</v>
      </c>
      <c r="I3966">
        <v>1</v>
      </c>
      <c r="J3966" s="1">
        <v>24</v>
      </c>
      <c r="K3966" s="1">
        <v>1</v>
      </c>
      <c r="L3966" s="1">
        <v>622</v>
      </c>
      <c r="M3966" s="6">
        <v>0.13</v>
      </c>
      <c r="N3966" s="4">
        <v>2400</v>
      </c>
      <c r="O3966" s="4">
        <v>150</v>
      </c>
      <c r="P3966" s="4">
        <v>200</v>
      </c>
      <c r="Q3966" s="3">
        <v>0.3</v>
      </c>
      <c r="R3966" s="1">
        <v>24</v>
      </c>
      <c r="S3966" s="1">
        <v>200</v>
      </c>
      <c r="T3966" s="1">
        <v>25</v>
      </c>
      <c r="U3966" s="1">
        <v>1</v>
      </c>
      <c r="V3966" s="1">
        <v>10</v>
      </c>
      <c r="W3966" s="1">
        <v>1</v>
      </c>
      <c r="X3966" s="1">
        <v>1</v>
      </c>
      <c r="Y3966" s="1">
        <v>1</v>
      </c>
      <c r="Z3966" s="1">
        <v>2</v>
      </c>
      <c r="AA3966" s="1">
        <v>0</v>
      </c>
      <c r="AB3966" s="1">
        <v>1</v>
      </c>
      <c r="AC3966" s="1">
        <v>0</v>
      </c>
      <c r="AD3966" s="1">
        <v>0</v>
      </c>
      <c r="AE3966" s="1">
        <v>0</v>
      </c>
      <c r="AF3966" s="1">
        <v>0</v>
      </c>
      <c r="AG3966" s="1">
        <v>0</v>
      </c>
      <c r="AH3966" s="1">
        <v>150</v>
      </c>
      <c r="AI3966" s="1">
        <v>150</v>
      </c>
      <c r="AJ3966" s="1" t="s">
        <v>1791</v>
      </c>
      <c r="AK3966" s="1" t="s">
        <v>1792</v>
      </c>
      <c r="AL3966" s="1" t="s">
        <v>1793</v>
      </c>
      <c r="AM3966" s="1" t="s">
        <v>16</v>
      </c>
      <c r="AN3966" s="1" t="s">
        <v>23098</v>
      </c>
      <c r="AO3966" s="1" t="s">
        <v>86</v>
      </c>
      <c r="AP3966" s="1" t="s">
        <v>86</v>
      </c>
      <c r="AQ3966" s="1" t="s">
        <v>14</v>
      </c>
      <c r="AR3966" s="1" t="s">
        <v>19</v>
      </c>
      <c r="AS3966" s="1" t="s">
        <v>23090</v>
      </c>
      <c r="AT3966" s="1" t="s">
        <v>101</v>
      </c>
    </row>
    <row r="3967" spans="1:46" x14ac:dyDescent="0.25">
      <c r="A3967" s="1" t="s">
        <v>17103</v>
      </c>
      <c r="B3967" s="2" t="s">
        <v>23101</v>
      </c>
      <c r="C3967" s="2" t="s">
        <v>23107</v>
      </c>
      <c r="D3967" s="1">
        <v>0</v>
      </c>
      <c r="E3967" s="1">
        <v>0</v>
      </c>
      <c r="F3967" s="1">
        <v>1</v>
      </c>
      <c r="G3967" s="1">
        <v>1</v>
      </c>
      <c r="H3967" s="6">
        <v>1</v>
      </c>
      <c r="I3967">
        <v>1</v>
      </c>
      <c r="J3967" s="1">
        <v>23</v>
      </c>
      <c r="K3967" s="1">
        <v>1</v>
      </c>
      <c r="L3967" s="1">
        <v>835</v>
      </c>
      <c r="M3967" s="6">
        <v>0.43</v>
      </c>
      <c r="N3967" s="4">
        <v>1920</v>
      </c>
      <c r="O3967" s="4">
        <v>160</v>
      </c>
      <c r="P3967" s="4">
        <v>700</v>
      </c>
      <c r="Q3967" s="3">
        <v>0.35</v>
      </c>
      <c r="R3967" s="1">
        <v>12</v>
      </c>
      <c r="S3967" s="1">
        <v>700</v>
      </c>
      <c r="T3967" s="1">
        <v>67</v>
      </c>
      <c r="U3967" s="1">
        <v>1</v>
      </c>
      <c r="V3967" s="1">
        <v>10</v>
      </c>
      <c r="W3967" s="1">
        <v>0</v>
      </c>
      <c r="X3967" s="1">
        <v>1</v>
      </c>
      <c r="Y3967" s="1">
        <v>1</v>
      </c>
      <c r="Z3967" s="1">
        <v>3</v>
      </c>
      <c r="AA3967" s="1">
        <v>0</v>
      </c>
      <c r="AB3967" s="1">
        <v>1</v>
      </c>
      <c r="AC3967" s="1">
        <v>0</v>
      </c>
      <c r="AD3967" s="1">
        <v>0</v>
      </c>
      <c r="AE3967" s="1">
        <v>0</v>
      </c>
      <c r="AF3967" s="1">
        <v>0</v>
      </c>
      <c r="AG3967" s="1">
        <v>0</v>
      </c>
      <c r="AH3967" s="1">
        <v>0</v>
      </c>
      <c r="AI3967" s="1">
        <v>0</v>
      </c>
      <c r="AJ3967" s="1" t="s">
        <v>276</v>
      </c>
      <c r="AK3967" s="1" t="s">
        <v>277</v>
      </c>
      <c r="AL3967" s="1" t="s">
        <v>278</v>
      </c>
      <c r="AM3967" s="1" t="s">
        <v>16</v>
      </c>
      <c r="AN3967" s="1" t="s">
        <v>23098</v>
      </c>
      <c r="AO3967" s="1" t="s">
        <v>86</v>
      </c>
      <c r="AP3967" s="1" t="s">
        <v>57</v>
      </c>
      <c r="AQ3967" s="1" t="s">
        <v>14</v>
      </c>
      <c r="AR3967" s="1" t="s">
        <v>19</v>
      </c>
      <c r="AS3967" s="1" t="s">
        <v>23090</v>
      </c>
      <c r="AT3967" s="1" t="s">
        <v>101</v>
      </c>
    </row>
    <row r="3968" spans="1:46" x14ac:dyDescent="0.25">
      <c r="A3968" s="1" t="s">
        <v>22348</v>
      </c>
      <c r="B3968" s="2" t="s">
        <v>23101</v>
      </c>
      <c r="C3968" s="2" t="s">
        <v>23108</v>
      </c>
      <c r="D3968" s="1">
        <v>0</v>
      </c>
      <c r="E3968" s="1">
        <v>1</v>
      </c>
      <c r="F3968" s="1">
        <v>2</v>
      </c>
      <c r="G3968" s="1">
        <v>3</v>
      </c>
      <c r="H3968" s="6">
        <v>0.66666666666666663</v>
      </c>
      <c r="I3968">
        <v>1</v>
      </c>
      <c r="J3968" s="1">
        <v>24</v>
      </c>
      <c r="K3968" s="1">
        <v>1</v>
      </c>
      <c r="L3968" s="1">
        <v>830</v>
      </c>
      <c r="M3968" s="6">
        <v>0.05</v>
      </c>
      <c r="N3968" s="4">
        <v>2640</v>
      </c>
      <c r="O3968" s="4">
        <v>220</v>
      </c>
      <c r="P3968" s="4">
        <v>200</v>
      </c>
      <c r="Q3968" s="3">
        <v>0.28999999999999998</v>
      </c>
      <c r="R3968" s="1">
        <v>24</v>
      </c>
      <c r="S3968" s="1">
        <v>200</v>
      </c>
      <c r="T3968" s="1">
        <v>23</v>
      </c>
      <c r="U3968" s="1">
        <v>1</v>
      </c>
      <c r="V3968" s="1">
        <v>10</v>
      </c>
      <c r="W3968" s="1">
        <v>0</v>
      </c>
      <c r="X3968" s="1">
        <v>1</v>
      </c>
      <c r="Y3968" s="1">
        <v>1</v>
      </c>
      <c r="Z3968" s="1">
        <v>4</v>
      </c>
      <c r="AA3968" s="1">
        <v>0</v>
      </c>
      <c r="AB3968" s="1">
        <v>1</v>
      </c>
      <c r="AC3968" s="1">
        <v>0</v>
      </c>
      <c r="AD3968" s="1">
        <v>0</v>
      </c>
      <c r="AE3968" s="1">
        <v>0</v>
      </c>
      <c r="AF3968" s="1">
        <v>0</v>
      </c>
      <c r="AG3968" s="1">
        <v>0</v>
      </c>
      <c r="AH3968" s="1">
        <v>0</v>
      </c>
      <c r="AI3968" s="1">
        <v>0</v>
      </c>
      <c r="AJ3968" s="1" t="s">
        <v>15084</v>
      </c>
      <c r="AK3968" s="1" t="e">
        <f>-계기여러번고민을하다가제대출을신청하게되었습니다.사업장을얻으려고하는데200만원정도가모자르게되어서신청하게되었습니다.-사용용도개인으로인터넷쇼핑몰에대해서브랜드사업장을내려고하고있습니다.그래서보증금이2천정도가되는데200정도가모자르게되어서보증금사용용도로사용을신청하게되었습니다.</f>
        <v>#NAME?</v>
      </c>
      <c r="AL3968" s="1" t="s">
        <v>15085</v>
      </c>
      <c r="AM3968" s="1" t="s">
        <v>16</v>
      </c>
      <c r="AN3968" s="1" t="s">
        <v>23098</v>
      </c>
      <c r="AO3968" s="1" t="s">
        <v>86</v>
      </c>
      <c r="AP3968" s="1" t="s">
        <v>57</v>
      </c>
      <c r="AQ3968" s="1" t="s">
        <v>14</v>
      </c>
      <c r="AR3968" s="1" t="s">
        <v>19</v>
      </c>
      <c r="AS3968" s="1" t="s">
        <v>23090</v>
      </c>
      <c r="AT3968" s="1" t="s">
        <v>101</v>
      </c>
    </row>
    <row r="3969" spans="1:46" x14ac:dyDescent="0.25">
      <c r="A3969" s="1" t="s">
        <v>19447</v>
      </c>
      <c r="B3969" s="2" t="s">
        <v>23101</v>
      </c>
      <c r="C3969" s="2" t="s">
        <v>23108</v>
      </c>
      <c r="D3969" s="1">
        <v>0</v>
      </c>
      <c r="E3969" s="1">
        <v>0</v>
      </c>
      <c r="F3969" s="1">
        <v>1</v>
      </c>
      <c r="G3969" s="1">
        <v>1</v>
      </c>
      <c r="H3969" s="6">
        <v>1</v>
      </c>
      <c r="I3969">
        <v>0</v>
      </c>
      <c r="J3969" s="1">
        <v>31</v>
      </c>
      <c r="K3969" s="1">
        <v>1</v>
      </c>
      <c r="L3969" s="1">
        <v>699</v>
      </c>
      <c r="M3969" s="6">
        <v>0.33</v>
      </c>
      <c r="N3969" s="4">
        <v>2760</v>
      </c>
      <c r="O3969" s="4">
        <v>200</v>
      </c>
      <c r="P3969" s="4">
        <v>300</v>
      </c>
      <c r="Q3969" s="3">
        <v>0.26</v>
      </c>
      <c r="R3969" s="1">
        <v>24</v>
      </c>
      <c r="S3969" s="1">
        <v>300</v>
      </c>
      <c r="T3969" s="1">
        <v>32</v>
      </c>
      <c r="U3969" s="1">
        <v>1</v>
      </c>
      <c r="V3969" s="1">
        <v>10</v>
      </c>
      <c r="W3969" s="1">
        <v>0</v>
      </c>
      <c r="X3969" s="1">
        <v>1</v>
      </c>
      <c r="Y3969" s="1">
        <v>1</v>
      </c>
      <c r="Z3969" s="1">
        <v>2</v>
      </c>
      <c r="AA3969" s="1">
        <v>0</v>
      </c>
      <c r="AB3969" s="1">
        <v>1</v>
      </c>
      <c r="AC3969" s="1">
        <v>0</v>
      </c>
      <c r="AD3969" s="1">
        <v>0</v>
      </c>
      <c r="AE3969" s="1">
        <v>0</v>
      </c>
      <c r="AF3969" s="1">
        <v>0</v>
      </c>
      <c r="AG3969" s="1">
        <v>0</v>
      </c>
      <c r="AH3969" s="1">
        <v>850</v>
      </c>
      <c r="AI3969" s="1">
        <v>850</v>
      </c>
      <c r="AJ3969" s="1" t="s">
        <v>7218</v>
      </c>
      <c r="AK3969" s="1" t="s">
        <v>7219</v>
      </c>
      <c r="AL3969" s="1" t="s">
        <v>7220</v>
      </c>
      <c r="AM3969" s="1" t="s">
        <v>12</v>
      </c>
      <c r="AN3969" s="1" t="s">
        <v>23098</v>
      </c>
      <c r="AO3969" s="1" t="s">
        <v>86</v>
      </c>
      <c r="AP3969" s="1" t="s">
        <v>57</v>
      </c>
      <c r="AQ3969" s="1" t="s">
        <v>14</v>
      </c>
      <c r="AR3969" s="1" t="s">
        <v>19</v>
      </c>
      <c r="AS3969" s="1" t="s">
        <v>23090</v>
      </c>
      <c r="AT3969" s="1" t="s">
        <v>101</v>
      </c>
    </row>
    <row r="3970" spans="1:46" x14ac:dyDescent="0.25">
      <c r="A3970" s="1" t="s">
        <v>21169</v>
      </c>
      <c r="B3970" s="2" t="s">
        <v>23101</v>
      </c>
      <c r="C3970" s="2" t="s">
        <v>23108</v>
      </c>
      <c r="D3970" s="1">
        <v>0</v>
      </c>
      <c r="E3970" s="1">
        <v>0</v>
      </c>
      <c r="F3970" s="1">
        <v>1</v>
      </c>
      <c r="G3970" s="1">
        <v>1</v>
      </c>
      <c r="H3970" s="6">
        <v>1</v>
      </c>
      <c r="I3970">
        <v>1</v>
      </c>
      <c r="J3970" s="1">
        <v>30</v>
      </c>
      <c r="K3970" s="1">
        <v>0</v>
      </c>
      <c r="L3970" s="1">
        <v>628</v>
      </c>
      <c r="M3970" s="6">
        <v>1</v>
      </c>
      <c r="N3970" s="4">
        <v>2400</v>
      </c>
      <c r="O3970" s="4">
        <v>180</v>
      </c>
      <c r="P3970" s="4">
        <v>300</v>
      </c>
      <c r="Q3970" s="3">
        <v>0.35</v>
      </c>
      <c r="R3970" s="1">
        <v>24</v>
      </c>
      <c r="S3970" s="1">
        <v>300</v>
      </c>
      <c r="T3970" s="1">
        <v>28</v>
      </c>
      <c r="U3970" s="1">
        <v>1</v>
      </c>
      <c r="V3970" s="1">
        <v>10</v>
      </c>
      <c r="W3970" s="1">
        <v>0</v>
      </c>
      <c r="X3970" s="1">
        <v>0</v>
      </c>
      <c r="Y3970" s="1">
        <v>0</v>
      </c>
      <c r="Z3970" s="1">
        <v>2</v>
      </c>
      <c r="AA3970" s="1">
        <v>1</v>
      </c>
      <c r="AB3970" s="1">
        <v>1</v>
      </c>
      <c r="AC3970" s="1">
        <v>0</v>
      </c>
      <c r="AD3970" s="1">
        <v>275</v>
      </c>
      <c r="AE3970" s="1">
        <v>0</v>
      </c>
      <c r="AF3970" s="1">
        <v>733</v>
      </c>
      <c r="AG3970" s="1">
        <v>0</v>
      </c>
      <c r="AH3970" s="1">
        <v>1900</v>
      </c>
      <c r="AI3970" s="1">
        <v>2908</v>
      </c>
      <c r="AJ3970" s="1" t="s">
        <v>11942</v>
      </c>
      <c r="AK3970" s="1" t="s">
        <v>11943</v>
      </c>
      <c r="AL3970" s="1" t="s">
        <v>11944</v>
      </c>
      <c r="AM3970" s="1" t="s">
        <v>16</v>
      </c>
      <c r="AN3970" s="1" t="s">
        <v>23097</v>
      </c>
      <c r="AO3970" s="1" t="s">
        <v>86</v>
      </c>
      <c r="AP3970" s="1" t="s">
        <v>57</v>
      </c>
      <c r="AQ3970" s="1" t="s">
        <v>25</v>
      </c>
      <c r="AR3970" s="1" t="s">
        <v>30</v>
      </c>
      <c r="AS3970" s="1" t="s">
        <v>23091</v>
      </c>
      <c r="AT3970" s="1" t="s">
        <v>101</v>
      </c>
    </row>
    <row r="3971" spans="1:46" x14ac:dyDescent="0.25">
      <c r="A3971" s="1" t="s">
        <v>22357</v>
      </c>
      <c r="B3971" s="2" t="s">
        <v>23101</v>
      </c>
      <c r="C3971" s="2" t="s">
        <v>23108</v>
      </c>
      <c r="D3971" s="1">
        <v>1</v>
      </c>
      <c r="E3971" s="1">
        <v>1</v>
      </c>
      <c r="F3971" s="1">
        <v>1</v>
      </c>
      <c r="G3971" s="1">
        <v>3</v>
      </c>
      <c r="H3971" s="6">
        <v>0.33333333333333331</v>
      </c>
      <c r="I3971">
        <v>0</v>
      </c>
      <c r="J3971" s="1">
        <v>44</v>
      </c>
      <c r="K3971" s="1">
        <v>0</v>
      </c>
      <c r="L3971" s="1">
        <v>704</v>
      </c>
      <c r="M3971" s="6">
        <v>0.32</v>
      </c>
      <c r="N3971" s="4">
        <v>3240</v>
      </c>
      <c r="O3971" s="4">
        <v>270</v>
      </c>
      <c r="P3971" s="4">
        <v>400</v>
      </c>
      <c r="Q3971" s="3">
        <v>0.34</v>
      </c>
      <c r="R3971" s="1">
        <v>24</v>
      </c>
      <c r="S3971" s="1">
        <v>400</v>
      </c>
      <c r="T3971" s="1">
        <v>43</v>
      </c>
      <c r="U3971" s="1">
        <v>1</v>
      </c>
      <c r="V3971" s="1">
        <v>10</v>
      </c>
      <c r="W3971" s="1">
        <v>1</v>
      </c>
      <c r="X3971" s="1">
        <v>1</v>
      </c>
      <c r="Y3971" s="1">
        <v>0</v>
      </c>
      <c r="Z3971" s="1">
        <v>3</v>
      </c>
      <c r="AA3971" s="1">
        <v>1</v>
      </c>
      <c r="AB3971" s="1">
        <v>0</v>
      </c>
      <c r="AC3971" s="1">
        <v>1309</v>
      </c>
      <c r="AD3971" s="1">
        <v>0</v>
      </c>
      <c r="AE3971" s="1">
        <v>69</v>
      </c>
      <c r="AF3971" s="1">
        <v>0</v>
      </c>
      <c r="AG3971" s="1">
        <v>0</v>
      </c>
      <c r="AH3971" s="1">
        <v>300</v>
      </c>
      <c r="AI3971" s="1">
        <v>1678</v>
      </c>
      <c r="AJ3971" s="1" t="s">
        <v>15108</v>
      </c>
      <c r="AK3971" s="1" t="s">
        <v>15109</v>
      </c>
      <c r="AL3971" s="1" t="s">
        <v>15110</v>
      </c>
      <c r="AM3971" s="1" t="s">
        <v>12</v>
      </c>
      <c r="AN3971" s="1" t="s">
        <v>23097</v>
      </c>
      <c r="AO3971" s="1" t="s">
        <v>86</v>
      </c>
      <c r="AP3971" s="1" t="s">
        <v>86</v>
      </c>
      <c r="AQ3971" s="1" t="s">
        <v>14</v>
      </c>
      <c r="AR3971" s="1" t="s">
        <v>30</v>
      </c>
      <c r="AS3971" s="1" t="s">
        <v>23091</v>
      </c>
      <c r="AT3971" s="1" t="s">
        <v>26</v>
      </c>
    </row>
    <row r="3972" spans="1:46" x14ac:dyDescent="0.25">
      <c r="A3972" s="1" t="s">
        <v>18278</v>
      </c>
      <c r="B3972" s="2" t="s">
        <v>23101</v>
      </c>
      <c r="C3972" s="2" t="s">
        <v>23108</v>
      </c>
      <c r="D3972" s="1">
        <v>0</v>
      </c>
      <c r="E3972" s="1">
        <v>1</v>
      </c>
      <c r="F3972" s="1">
        <v>1</v>
      </c>
      <c r="G3972" s="1">
        <v>2</v>
      </c>
      <c r="H3972" s="6">
        <v>0.5</v>
      </c>
      <c r="I3972">
        <v>1</v>
      </c>
      <c r="J3972" s="1">
        <v>36</v>
      </c>
      <c r="K3972" s="1">
        <v>1</v>
      </c>
      <c r="L3972" s="1">
        <v>685</v>
      </c>
      <c r="M3972" s="6">
        <v>0.66</v>
      </c>
      <c r="N3972" s="4">
        <v>4400</v>
      </c>
      <c r="O3972" s="4">
        <v>370</v>
      </c>
      <c r="P3972" s="4">
        <v>1000</v>
      </c>
      <c r="Q3972" s="3">
        <v>0.3</v>
      </c>
      <c r="R3972" s="1">
        <v>24</v>
      </c>
      <c r="S3972" s="1">
        <v>1000</v>
      </c>
      <c r="T3972" s="1">
        <v>93</v>
      </c>
      <c r="U3972" s="1">
        <v>0</v>
      </c>
      <c r="V3972" s="1">
        <v>10</v>
      </c>
      <c r="W3972" s="1">
        <v>0</v>
      </c>
      <c r="X3972" s="1">
        <v>0</v>
      </c>
      <c r="Y3972" s="1">
        <v>0</v>
      </c>
      <c r="Z3972" s="1">
        <v>5</v>
      </c>
      <c r="AA3972" s="1">
        <v>0</v>
      </c>
      <c r="AB3972" s="1">
        <v>1</v>
      </c>
      <c r="AC3972" s="1">
        <v>0</v>
      </c>
      <c r="AD3972" s="1">
        <v>7500</v>
      </c>
      <c r="AE3972" s="1">
        <v>0</v>
      </c>
      <c r="AF3972" s="1">
        <v>1934</v>
      </c>
      <c r="AG3972" s="1">
        <v>40</v>
      </c>
      <c r="AH3972" s="1">
        <v>0</v>
      </c>
      <c r="AI3972" s="1">
        <v>9474</v>
      </c>
      <c r="AJ3972" s="1" t="s">
        <v>3904</v>
      </c>
      <c r="AK3972" s="1" t="e">
        <f>-출산하면서생활자금으로받았던저축은행2곳을대환하고싶어신청하게되었습니다.-가게를운영하며프리랜서로일하다결혼후출산을하면서가게를접고...일을못하게되서주부대출로저축은행2곳에서대출을받았는데요...고금리라저금리로대환을하고싶습니다.지금은다시일을하고있어서연체없이꼬박잘갚아가고있지만...너무고금리라...아이가크기전에하루라도빨리저금리로갈아타부채를줄이고싶어요.</f>
        <v>#NAME?</v>
      </c>
      <c r="AL3972" s="1" t="s">
        <v>3905</v>
      </c>
      <c r="AM3972" s="1" t="s">
        <v>16</v>
      </c>
      <c r="AN3972" s="1" t="s">
        <v>23098</v>
      </c>
      <c r="AO3972" s="1" t="s">
        <v>364</v>
      </c>
      <c r="AP3972" s="1" t="s">
        <v>57</v>
      </c>
      <c r="AQ3972" s="1" t="s">
        <v>25</v>
      </c>
      <c r="AR3972" s="1" t="s">
        <v>30</v>
      </c>
      <c r="AS3972" s="1" t="s">
        <v>23090</v>
      </c>
      <c r="AT3972" s="1" t="s">
        <v>101</v>
      </c>
    </row>
    <row r="3973" spans="1:46" x14ac:dyDescent="0.25">
      <c r="A3973" s="1" t="s">
        <v>17607</v>
      </c>
      <c r="B3973" s="2" t="s">
        <v>23101</v>
      </c>
      <c r="C3973" s="2" t="s">
        <v>23108</v>
      </c>
      <c r="D3973" s="1">
        <v>0</v>
      </c>
      <c r="E3973" s="1">
        <v>0</v>
      </c>
      <c r="F3973" s="1">
        <v>1</v>
      </c>
      <c r="G3973" s="1">
        <v>1</v>
      </c>
      <c r="H3973" s="6">
        <v>1</v>
      </c>
      <c r="I3973">
        <v>0</v>
      </c>
      <c r="J3973" s="1">
        <v>32</v>
      </c>
      <c r="K3973" s="1">
        <v>1</v>
      </c>
      <c r="L3973" s="1">
        <v>583</v>
      </c>
      <c r="M3973" s="6">
        <v>0.03</v>
      </c>
      <c r="N3973" s="4">
        <v>2500</v>
      </c>
      <c r="O3973" s="4">
        <v>180</v>
      </c>
      <c r="P3973" s="4">
        <v>150</v>
      </c>
      <c r="Q3973" s="3">
        <v>0.25</v>
      </c>
      <c r="R3973" s="1">
        <v>24</v>
      </c>
      <c r="S3973" s="1">
        <v>150</v>
      </c>
      <c r="T3973" s="1">
        <v>11</v>
      </c>
      <c r="U3973" s="1">
        <v>1</v>
      </c>
      <c r="V3973" s="1">
        <v>10</v>
      </c>
      <c r="W3973" s="1">
        <v>0</v>
      </c>
      <c r="X3973" s="1">
        <v>1</v>
      </c>
      <c r="Y3973" s="1">
        <v>1</v>
      </c>
      <c r="Z3973" s="1">
        <v>3</v>
      </c>
      <c r="AA3973" s="1">
        <v>1</v>
      </c>
      <c r="AB3973" s="1">
        <v>0</v>
      </c>
      <c r="AC3973" s="1">
        <v>0</v>
      </c>
      <c r="AD3973" s="1">
        <v>0</v>
      </c>
      <c r="AE3973" s="1">
        <v>0</v>
      </c>
      <c r="AF3973" s="1">
        <v>0</v>
      </c>
      <c r="AG3973" s="1">
        <v>0</v>
      </c>
      <c r="AH3973" s="1">
        <v>0</v>
      </c>
      <c r="AI3973" s="1">
        <v>0</v>
      </c>
      <c r="AJ3973" s="1" t="s">
        <v>1904</v>
      </c>
      <c r="AK3973" s="1" t="s">
        <v>1905</v>
      </c>
      <c r="AL3973" s="1" t="s">
        <v>1906</v>
      </c>
      <c r="AM3973" s="1" t="s">
        <v>12</v>
      </c>
      <c r="AN3973" s="1" t="s">
        <v>23098</v>
      </c>
      <c r="AO3973" s="1" t="s">
        <v>86</v>
      </c>
      <c r="AP3973" s="1" t="s">
        <v>57</v>
      </c>
      <c r="AQ3973" s="1" t="s">
        <v>14</v>
      </c>
      <c r="AR3973" s="1" t="s">
        <v>19</v>
      </c>
      <c r="AS3973" s="1" t="s">
        <v>23091</v>
      </c>
      <c r="AT3973" s="1" t="s">
        <v>26</v>
      </c>
    </row>
    <row r="3974" spans="1:46" x14ac:dyDescent="0.25">
      <c r="A3974" s="1" t="s">
        <v>21784</v>
      </c>
      <c r="B3974" s="2" t="s">
        <v>23101</v>
      </c>
      <c r="C3974" s="2" t="s">
        <v>23108</v>
      </c>
      <c r="D3974" s="1">
        <v>0</v>
      </c>
      <c r="E3974" s="1">
        <v>0</v>
      </c>
      <c r="F3974" s="1">
        <v>1</v>
      </c>
      <c r="G3974" s="1">
        <v>1</v>
      </c>
      <c r="H3974" s="6">
        <v>1</v>
      </c>
      <c r="I3974">
        <v>0</v>
      </c>
      <c r="J3974" s="1">
        <v>33</v>
      </c>
      <c r="K3974" s="1">
        <v>1</v>
      </c>
      <c r="L3974" s="1">
        <v>612</v>
      </c>
      <c r="M3974" s="6">
        <v>0.98</v>
      </c>
      <c r="N3974" s="4">
        <v>2200</v>
      </c>
      <c r="O3974" s="4">
        <v>165</v>
      </c>
      <c r="P3974" s="4">
        <v>500</v>
      </c>
      <c r="Q3974" s="3">
        <v>0.28999999999999998</v>
      </c>
      <c r="R3974" s="1">
        <v>24</v>
      </c>
      <c r="S3974" s="1">
        <v>500</v>
      </c>
      <c r="T3974" s="1">
        <v>57</v>
      </c>
      <c r="U3974" s="1">
        <v>0</v>
      </c>
      <c r="V3974" s="1">
        <v>10</v>
      </c>
      <c r="W3974" s="1">
        <v>0</v>
      </c>
      <c r="X3974" s="1">
        <v>0</v>
      </c>
      <c r="Y3974" s="1">
        <v>1</v>
      </c>
      <c r="Z3974" s="1">
        <v>0</v>
      </c>
      <c r="AA3974" s="1">
        <v>0</v>
      </c>
      <c r="AB3974" s="1">
        <v>0</v>
      </c>
      <c r="AC3974" s="1">
        <v>1080</v>
      </c>
      <c r="AD3974" s="1">
        <v>0</v>
      </c>
      <c r="AE3974" s="1">
        <v>1000</v>
      </c>
      <c r="AF3974" s="1">
        <v>370</v>
      </c>
      <c r="AG3974" s="1">
        <v>240</v>
      </c>
      <c r="AH3974" s="1">
        <v>1000</v>
      </c>
      <c r="AI3974" s="1">
        <v>3690</v>
      </c>
      <c r="AJ3974" s="1" t="s">
        <v>13586</v>
      </c>
      <c r="AK3974" s="1" t="s">
        <v>13587</v>
      </c>
      <c r="AL3974" s="1" t="s">
        <v>13588</v>
      </c>
      <c r="AM3974" s="1" t="s">
        <v>12</v>
      </c>
      <c r="AN3974" s="1" t="s">
        <v>23098</v>
      </c>
      <c r="AO3974" s="1" t="s">
        <v>364</v>
      </c>
      <c r="AP3974" s="1" t="s">
        <v>57</v>
      </c>
      <c r="AQ3974" s="1" t="s">
        <v>25</v>
      </c>
      <c r="AR3974" s="1" t="s">
        <v>19</v>
      </c>
      <c r="AS3974" s="1" t="s">
        <v>23090</v>
      </c>
      <c r="AT3974" s="1" t="s">
        <v>26</v>
      </c>
    </row>
    <row r="3975" spans="1:46" x14ac:dyDescent="0.25">
      <c r="A3975" s="1" t="s">
        <v>18289</v>
      </c>
      <c r="B3975" s="2" t="s">
        <v>23101</v>
      </c>
      <c r="C3975" s="2" t="s">
        <v>23108</v>
      </c>
      <c r="D3975" s="1">
        <v>0</v>
      </c>
      <c r="E3975" s="1">
        <v>0</v>
      </c>
      <c r="F3975" s="1">
        <v>3</v>
      </c>
      <c r="G3975" s="1">
        <v>3</v>
      </c>
      <c r="H3975" s="6">
        <v>1</v>
      </c>
      <c r="I3975">
        <v>0</v>
      </c>
      <c r="J3975" s="1">
        <v>29</v>
      </c>
      <c r="K3975" s="1">
        <v>1</v>
      </c>
      <c r="L3975" s="1">
        <v>525</v>
      </c>
      <c r="M3975" s="6">
        <v>0.59</v>
      </c>
      <c r="N3975" s="4">
        <v>2000</v>
      </c>
      <c r="O3975" s="4">
        <v>165</v>
      </c>
      <c r="P3975" s="4">
        <v>300</v>
      </c>
      <c r="Q3975" s="3">
        <v>0.3</v>
      </c>
      <c r="R3975" s="1">
        <v>24</v>
      </c>
      <c r="S3975" s="1">
        <v>300</v>
      </c>
      <c r="T3975" s="1">
        <v>24</v>
      </c>
      <c r="U3975" s="1">
        <v>1</v>
      </c>
      <c r="V3975" s="1">
        <v>10</v>
      </c>
      <c r="W3975" s="1">
        <v>0</v>
      </c>
      <c r="X3975" s="1">
        <v>0</v>
      </c>
      <c r="Y3975" s="1">
        <v>1</v>
      </c>
      <c r="Z3975" s="1">
        <v>3</v>
      </c>
      <c r="AA3975" s="1">
        <v>0</v>
      </c>
      <c r="AB3975" s="1">
        <v>0</v>
      </c>
      <c r="AC3975" s="1">
        <v>580</v>
      </c>
      <c r="AD3975" s="1">
        <v>0</v>
      </c>
      <c r="AE3975" s="1">
        <v>0</v>
      </c>
      <c r="AF3975" s="1">
        <v>500</v>
      </c>
      <c r="AG3975" s="1">
        <v>0</v>
      </c>
      <c r="AH3975" s="1">
        <v>600</v>
      </c>
      <c r="AI3975" s="1">
        <v>1680</v>
      </c>
      <c r="AJ3975" s="1" t="s">
        <v>3936</v>
      </c>
      <c r="AK3975" s="1" t="s">
        <v>3937</v>
      </c>
      <c r="AL3975" s="1" t="s">
        <v>3938</v>
      </c>
      <c r="AM3975" s="1" t="s">
        <v>12</v>
      </c>
      <c r="AN3975" s="1" t="s">
        <v>23098</v>
      </c>
      <c r="AO3975" s="1" t="s">
        <v>86</v>
      </c>
      <c r="AP3975" s="1" t="s">
        <v>57</v>
      </c>
      <c r="AQ3975" s="1" t="s">
        <v>25</v>
      </c>
      <c r="AR3975" s="1" t="s">
        <v>19</v>
      </c>
      <c r="AS3975" s="1" t="s">
        <v>23090</v>
      </c>
      <c r="AT3975" s="1" t="s">
        <v>26</v>
      </c>
    </row>
    <row r="3976" spans="1:46" x14ac:dyDescent="0.25">
      <c r="A3976" s="1" t="s">
        <v>20119</v>
      </c>
      <c r="B3976" s="2" t="s">
        <v>23101</v>
      </c>
      <c r="C3976" s="2" t="s">
        <v>23108</v>
      </c>
      <c r="D3976" s="1">
        <v>0</v>
      </c>
      <c r="E3976" s="1">
        <v>0</v>
      </c>
      <c r="F3976" s="1">
        <v>1</v>
      </c>
      <c r="G3976" s="1">
        <v>1</v>
      </c>
      <c r="H3976" s="6">
        <v>1</v>
      </c>
      <c r="I3976">
        <v>1</v>
      </c>
      <c r="J3976" s="1">
        <v>24</v>
      </c>
      <c r="K3976" s="1">
        <v>1</v>
      </c>
      <c r="L3976" s="1">
        <v>515</v>
      </c>
      <c r="M3976" s="6">
        <v>0.45</v>
      </c>
      <c r="N3976" s="4">
        <v>1440</v>
      </c>
      <c r="O3976" s="4">
        <v>120</v>
      </c>
      <c r="P3976" s="4">
        <v>300</v>
      </c>
      <c r="Q3976" s="3">
        <v>0.35</v>
      </c>
      <c r="R3976" s="1">
        <v>6</v>
      </c>
      <c r="S3976" s="1">
        <v>300</v>
      </c>
      <c r="T3976" s="1">
        <v>24</v>
      </c>
      <c r="U3976" s="1">
        <v>1</v>
      </c>
      <c r="V3976" s="1">
        <v>10</v>
      </c>
      <c r="W3976" s="1">
        <v>0</v>
      </c>
      <c r="X3976" s="1">
        <v>1</v>
      </c>
      <c r="Y3976" s="1">
        <v>1</v>
      </c>
      <c r="Z3976" s="1">
        <v>1</v>
      </c>
      <c r="AA3976" s="1">
        <v>0</v>
      </c>
      <c r="AB3976" s="1">
        <v>1</v>
      </c>
      <c r="AC3976" s="1">
        <v>0</v>
      </c>
      <c r="AD3976" s="1">
        <v>0</v>
      </c>
      <c r="AE3976" s="1">
        <v>0</v>
      </c>
      <c r="AF3976" s="1">
        <v>0</v>
      </c>
      <c r="AG3976" s="1">
        <v>0</v>
      </c>
      <c r="AH3976" s="1">
        <v>0</v>
      </c>
      <c r="AI3976" s="1">
        <v>0</v>
      </c>
      <c r="AJ3976" s="1" t="s">
        <v>9096</v>
      </c>
      <c r="AK3976" s="1" t="s">
        <v>9097</v>
      </c>
      <c r="AL3976" s="1" t="s">
        <v>9098</v>
      </c>
      <c r="AM3976" s="1" t="s">
        <v>16</v>
      </c>
      <c r="AN3976" s="1" t="s">
        <v>23098</v>
      </c>
      <c r="AO3976" s="1" t="s">
        <v>86</v>
      </c>
      <c r="AP3976" s="1" t="s">
        <v>57</v>
      </c>
      <c r="AQ3976" s="1" t="s">
        <v>14</v>
      </c>
      <c r="AR3976" s="1" t="s">
        <v>19</v>
      </c>
      <c r="AS3976" s="1" t="s">
        <v>23090</v>
      </c>
      <c r="AT3976" s="1" t="s">
        <v>101</v>
      </c>
    </row>
    <row r="3977" spans="1:46" x14ac:dyDescent="0.25">
      <c r="A3977" s="1" t="s">
        <v>19528</v>
      </c>
      <c r="B3977" s="2" t="s">
        <v>23101</v>
      </c>
      <c r="C3977" s="2" t="s">
        <v>23108</v>
      </c>
      <c r="D3977" s="1">
        <v>0</v>
      </c>
      <c r="E3977" s="1">
        <v>1</v>
      </c>
      <c r="F3977" s="1">
        <v>2</v>
      </c>
      <c r="G3977" s="1">
        <v>3</v>
      </c>
      <c r="H3977" s="6">
        <v>0.66666666666666663</v>
      </c>
      <c r="I3977">
        <v>0</v>
      </c>
      <c r="J3977" s="1">
        <v>36</v>
      </c>
      <c r="K3977" s="1">
        <v>0</v>
      </c>
      <c r="L3977" s="1">
        <v>616</v>
      </c>
      <c r="M3977" s="6">
        <v>0.12</v>
      </c>
      <c r="N3977" s="4">
        <v>2100</v>
      </c>
      <c r="O3977" s="4">
        <v>180</v>
      </c>
      <c r="P3977" s="4">
        <v>400</v>
      </c>
      <c r="Q3977" s="3">
        <v>0.28999999999999998</v>
      </c>
      <c r="R3977" s="1">
        <v>24</v>
      </c>
      <c r="S3977" s="1">
        <v>400</v>
      </c>
      <c r="T3977" s="1">
        <v>39</v>
      </c>
      <c r="U3977" s="1">
        <v>1</v>
      </c>
      <c r="V3977" s="1">
        <v>10</v>
      </c>
      <c r="W3977" s="1">
        <v>1</v>
      </c>
      <c r="X3977" s="1">
        <v>1</v>
      </c>
      <c r="Y3977" s="1">
        <v>1</v>
      </c>
      <c r="Z3977" s="1">
        <v>1</v>
      </c>
      <c r="AA3977" s="1">
        <v>0</v>
      </c>
      <c r="AB3977" s="1">
        <v>0</v>
      </c>
      <c r="AC3977" s="1">
        <v>0</v>
      </c>
      <c r="AD3977" s="1">
        <v>0</v>
      </c>
      <c r="AE3977" s="1">
        <v>0</v>
      </c>
      <c r="AF3977" s="1">
        <v>0</v>
      </c>
      <c r="AG3977" s="1">
        <v>0</v>
      </c>
      <c r="AH3977" s="1">
        <v>0</v>
      </c>
      <c r="AI3977" s="1">
        <v>0</v>
      </c>
      <c r="AJ3977" s="1" t="s">
        <v>7448</v>
      </c>
      <c r="AK3977" s="1" t="s">
        <v>7449</v>
      </c>
      <c r="AL3977" s="1" t="s">
        <v>7450</v>
      </c>
      <c r="AM3977" s="1" t="s">
        <v>12</v>
      </c>
      <c r="AN3977" s="1" t="s">
        <v>23097</v>
      </c>
      <c r="AO3977" s="1" t="s">
        <v>86</v>
      </c>
      <c r="AP3977" s="1" t="s">
        <v>86</v>
      </c>
      <c r="AQ3977" s="1" t="s">
        <v>14</v>
      </c>
      <c r="AR3977" s="1" t="s">
        <v>19</v>
      </c>
      <c r="AS3977" s="1" t="s">
        <v>23090</v>
      </c>
      <c r="AT3977" s="1" t="s">
        <v>26</v>
      </c>
    </row>
    <row r="3978" spans="1:46" x14ac:dyDescent="0.25">
      <c r="A3978" s="1" t="s">
        <v>18311</v>
      </c>
      <c r="B3978" s="2" t="s">
        <v>23101</v>
      </c>
      <c r="C3978" s="2" t="s">
        <v>23108</v>
      </c>
      <c r="D3978" s="1">
        <v>0</v>
      </c>
      <c r="E3978" s="1">
        <v>0</v>
      </c>
      <c r="F3978" s="1">
        <v>1</v>
      </c>
      <c r="G3978" s="1">
        <v>1</v>
      </c>
      <c r="H3978" s="6">
        <v>1</v>
      </c>
      <c r="I3978">
        <v>0</v>
      </c>
      <c r="J3978" s="1">
        <v>28</v>
      </c>
      <c r="K3978" s="1">
        <v>1</v>
      </c>
      <c r="L3978" s="1">
        <v>515</v>
      </c>
      <c r="M3978" s="6">
        <v>0.72</v>
      </c>
      <c r="N3978" s="4">
        <v>2800</v>
      </c>
      <c r="O3978" s="4">
        <v>100</v>
      </c>
      <c r="P3978" s="4">
        <v>300</v>
      </c>
      <c r="Q3978" s="3">
        <v>0.3</v>
      </c>
      <c r="R3978" s="1">
        <v>24</v>
      </c>
      <c r="S3978" s="1">
        <v>300</v>
      </c>
      <c r="T3978" s="1">
        <v>32</v>
      </c>
      <c r="U3978" s="1">
        <v>0</v>
      </c>
      <c r="V3978" s="1">
        <v>10</v>
      </c>
      <c r="W3978" s="1">
        <v>0</v>
      </c>
      <c r="X3978" s="1">
        <v>1</v>
      </c>
      <c r="Y3978" s="1">
        <v>1</v>
      </c>
      <c r="Z3978" s="1">
        <v>3</v>
      </c>
      <c r="AA3978" s="1">
        <v>0</v>
      </c>
      <c r="AB3978" s="1">
        <v>0</v>
      </c>
      <c r="AC3978" s="1">
        <v>0</v>
      </c>
      <c r="AD3978" s="1">
        <v>0</v>
      </c>
      <c r="AE3978" s="1">
        <v>496</v>
      </c>
      <c r="AF3978" s="1">
        <v>0</v>
      </c>
      <c r="AG3978" s="1">
        <v>90</v>
      </c>
      <c r="AH3978" s="1">
        <v>800</v>
      </c>
      <c r="AI3978" s="1">
        <v>1386</v>
      </c>
      <c r="AJ3978" s="1" t="s">
        <v>4000</v>
      </c>
      <c r="AK3978" s="1" t="s">
        <v>4001</v>
      </c>
      <c r="AL3978" s="1" t="s">
        <v>4002</v>
      </c>
      <c r="AM3978" s="1" t="s">
        <v>12</v>
      </c>
      <c r="AN3978" s="1" t="s">
        <v>23098</v>
      </c>
      <c r="AO3978" s="1" t="s">
        <v>364</v>
      </c>
      <c r="AP3978" s="1" t="s">
        <v>57</v>
      </c>
      <c r="AQ3978" s="1" t="s">
        <v>14</v>
      </c>
      <c r="AR3978" s="1" t="s">
        <v>19</v>
      </c>
      <c r="AS3978" s="1" t="s">
        <v>23090</v>
      </c>
      <c r="AT3978" s="1" t="s">
        <v>26</v>
      </c>
    </row>
    <row r="3979" spans="1:46" x14ac:dyDescent="0.25">
      <c r="A3979" s="1" t="s">
        <v>17648</v>
      </c>
      <c r="B3979" s="2" t="s">
        <v>23101</v>
      </c>
      <c r="C3979" s="2" t="s">
        <v>23108</v>
      </c>
      <c r="D3979" s="1">
        <v>0</v>
      </c>
      <c r="E3979" s="1">
        <v>0</v>
      </c>
      <c r="F3979" s="1">
        <v>1</v>
      </c>
      <c r="G3979" s="1">
        <v>1</v>
      </c>
      <c r="H3979" s="6">
        <v>1</v>
      </c>
      <c r="I3979">
        <v>0</v>
      </c>
      <c r="J3979" s="1">
        <v>28</v>
      </c>
      <c r="K3979" s="1">
        <v>0</v>
      </c>
      <c r="L3979" s="1">
        <v>552</v>
      </c>
      <c r="M3979" s="6">
        <v>0.38</v>
      </c>
      <c r="N3979" s="4">
        <v>200</v>
      </c>
      <c r="O3979" s="4">
        <v>160</v>
      </c>
      <c r="P3979" s="4">
        <v>300</v>
      </c>
      <c r="Q3979" s="3">
        <v>0.35</v>
      </c>
      <c r="R3979" s="1">
        <v>24</v>
      </c>
      <c r="S3979" s="1">
        <v>300</v>
      </c>
      <c r="T3979" s="1">
        <v>35</v>
      </c>
      <c r="U3979" s="1">
        <v>1</v>
      </c>
      <c r="V3979" s="1">
        <v>10</v>
      </c>
      <c r="W3979" s="1">
        <v>0</v>
      </c>
      <c r="X3979" s="1">
        <v>0</v>
      </c>
      <c r="Y3979" s="1">
        <v>1</v>
      </c>
      <c r="Z3979" s="1">
        <v>4</v>
      </c>
      <c r="AA3979" s="1">
        <v>0</v>
      </c>
      <c r="AB3979" s="1">
        <v>0</v>
      </c>
      <c r="AC3979" s="1">
        <v>0</v>
      </c>
      <c r="AD3979" s="1">
        <v>0</v>
      </c>
      <c r="AE3979" s="1">
        <v>0</v>
      </c>
      <c r="AF3979" s="1">
        <v>843</v>
      </c>
      <c r="AG3979" s="1">
        <v>0</v>
      </c>
      <c r="AH3979" s="1">
        <v>0</v>
      </c>
      <c r="AI3979" s="1">
        <v>843</v>
      </c>
      <c r="AJ3979" s="1" t="s">
        <v>2022</v>
      </c>
      <c r="AK3979" s="1" t="s">
        <v>2023</v>
      </c>
      <c r="AL3979" s="1" t="s">
        <v>2024</v>
      </c>
      <c r="AM3979" s="1" t="s">
        <v>12</v>
      </c>
      <c r="AN3979" s="1" t="s">
        <v>23097</v>
      </c>
      <c r="AO3979" s="1" t="s">
        <v>86</v>
      </c>
      <c r="AP3979" s="1" t="s">
        <v>57</v>
      </c>
      <c r="AQ3979" s="1" t="s">
        <v>25</v>
      </c>
      <c r="AR3979" s="1" t="s">
        <v>19</v>
      </c>
      <c r="AS3979" s="1" t="s">
        <v>23090</v>
      </c>
      <c r="AT3979" s="1" t="s">
        <v>26</v>
      </c>
    </row>
    <row r="3980" spans="1:46" x14ac:dyDescent="0.25">
      <c r="A3980" s="1" t="s">
        <v>21214</v>
      </c>
      <c r="B3980" s="2" t="s">
        <v>23101</v>
      </c>
      <c r="C3980" s="2" t="s">
        <v>23108</v>
      </c>
      <c r="D3980" s="1">
        <v>0</v>
      </c>
      <c r="E3980" s="1">
        <v>1</v>
      </c>
      <c r="F3980" s="1">
        <v>1</v>
      </c>
      <c r="G3980" s="1">
        <v>2</v>
      </c>
      <c r="H3980" s="6">
        <v>0.5</v>
      </c>
      <c r="I3980">
        <v>1</v>
      </c>
      <c r="J3980" s="1">
        <v>40</v>
      </c>
      <c r="K3980" s="1">
        <v>0</v>
      </c>
      <c r="L3980" s="1">
        <v>445</v>
      </c>
      <c r="M3980" s="6">
        <v>0.08</v>
      </c>
      <c r="N3980" s="4">
        <v>1560</v>
      </c>
      <c r="O3980" s="4">
        <v>130</v>
      </c>
      <c r="P3980" s="4">
        <v>200</v>
      </c>
      <c r="Q3980" s="3">
        <v>0.3</v>
      </c>
      <c r="R3980" s="1">
        <v>24</v>
      </c>
      <c r="S3980" s="1">
        <v>200</v>
      </c>
      <c r="T3980" s="1">
        <v>17</v>
      </c>
      <c r="U3980" s="1">
        <v>0</v>
      </c>
      <c r="V3980" s="1">
        <v>10</v>
      </c>
      <c r="W3980" s="1">
        <v>0</v>
      </c>
      <c r="X3980" s="1">
        <v>0</v>
      </c>
      <c r="Y3980" s="1">
        <v>0</v>
      </c>
      <c r="Z3980" s="1">
        <v>4</v>
      </c>
      <c r="AA3980" s="1">
        <v>0</v>
      </c>
      <c r="AB3980" s="1">
        <v>1</v>
      </c>
      <c r="AC3980" s="1">
        <v>0</v>
      </c>
      <c r="AD3980" s="1">
        <v>0</v>
      </c>
      <c r="AE3980" s="1">
        <v>0</v>
      </c>
      <c r="AF3980" s="1">
        <v>0</v>
      </c>
      <c r="AG3980" s="1">
        <v>12</v>
      </c>
      <c r="AH3980" s="1">
        <v>0</v>
      </c>
      <c r="AI3980" s="1">
        <v>12</v>
      </c>
      <c r="AJ3980" s="1" t="s">
        <v>12067</v>
      </c>
      <c r="AK3980" s="1" t="s">
        <v>12068</v>
      </c>
      <c r="AL3980" s="1" t="s">
        <v>12069</v>
      </c>
      <c r="AM3980" s="1" t="s">
        <v>16</v>
      </c>
      <c r="AN3980" s="1" t="s">
        <v>23097</v>
      </c>
      <c r="AO3980" s="1" t="s">
        <v>364</v>
      </c>
      <c r="AP3980" s="1" t="s">
        <v>57</v>
      </c>
      <c r="AQ3980" s="1" t="s">
        <v>25</v>
      </c>
      <c r="AR3980" s="1" t="s">
        <v>30</v>
      </c>
      <c r="AS3980" s="1" t="s">
        <v>23090</v>
      </c>
      <c r="AT3980" s="1" t="s">
        <v>101</v>
      </c>
    </row>
    <row r="3981" spans="1:46" x14ac:dyDescent="0.25">
      <c r="A3981" s="1" t="s">
        <v>18331</v>
      </c>
      <c r="B3981" s="2" t="s">
        <v>23101</v>
      </c>
      <c r="C3981" s="2" t="s">
        <v>23108</v>
      </c>
      <c r="D3981" s="1">
        <v>0</v>
      </c>
      <c r="E3981" s="1">
        <v>1</v>
      </c>
      <c r="F3981" s="1">
        <v>1</v>
      </c>
      <c r="G3981" s="1">
        <v>2</v>
      </c>
      <c r="H3981" s="6">
        <v>0.5</v>
      </c>
      <c r="I3981">
        <v>0</v>
      </c>
      <c r="J3981" s="1">
        <v>35</v>
      </c>
      <c r="K3981" s="1">
        <v>1</v>
      </c>
      <c r="L3981" s="1">
        <v>604</v>
      </c>
      <c r="M3981" s="6">
        <v>0.48</v>
      </c>
      <c r="N3981" s="4">
        <v>2700</v>
      </c>
      <c r="O3981" s="4">
        <v>230</v>
      </c>
      <c r="P3981" s="4">
        <v>300</v>
      </c>
      <c r="Q3981" s="3">
        <v>0.3</v>
      </c>
      <c r="R3981" s="1">
        <v>12</v>
      </c>
      <c r="S3981" s="1">
        <v>300</v>
      </c>
      <c r="T3981" s="1">
        <v>37</v>
      </c>
      <c r="U3981" s="1">
        <v>1</v>
      </c>
      <c r="V3981" s="1">
        <v>10</v>
      </c>
      <c r="W3981" s="1">
        <v>0</v>
      </c>
      <c r="X3981" s="1">
        <v>1</v>
      </c>
      <c r="Y3981" s="1">
        <v>1</v>
      </c>
      <c r="Z3981" s="1">
        <v>1</v>
      </c>
      <c r="AA3981" s="1">
        <v>1</v>
      </c>
      <c r="AB3981" s="1">
        <v>0</v>
      </c>
      <c r="AC3981" s="1">
        <v>104</v>
      </c>
      <c r="AD3981" s="1">
        <v>0</v>
      </c>
      <c r="AE3981" s="1">
        <v>0</v>
      </c>
      <c r="AF3981" s="1">
        <v>581</v>
      </c>
      <c r="AG3981" s="1">
        <v>0</v>
      </c>
      <c r="AH3981" s="1">
        <v>800</v>
      </c>
      <c r="AI3981" s="1">
        <v>1485</v>
      </c>
      <c r="AJ3981" s="1" t="s">
        <v>4056</v>
      </c>
      <c r="AK3981" s="1" t="s">
        <v>4057</v>
      </c>
      <c r="AL3981" s="1" t="s">
        <v>4058</v>
      </c>
      <c r="AM3981" s="1" t="s">
        <v>12</v>
      </c>
      <c r="AN3981" s="1" t="s">
        <v>23098</v>
      </c>
      <c r="AO3981" s="1" t="s">
        <v>86</v>
      </c>
      <c r="AP3981" s="1" t="s">
        <v>57</v>
      </c>
      <c r="AQ3981" s="1" t="s">
        <v>14</v>
      </c>
      <c r="AR3981" s="1" t="s">
        <v>19</v>
      </c>
      <c r="AS3981" s="1" t="s">
        <v>23091</v>
      </c>
      <c r="AT3981" s="1" t="s">
        <v>26</v>
      </c>
    </row>
    <row r="3982" spans="1:46" x14ac:dyDescent="0.25">
      <c r="A3982" s="1" t="s">
        <v>21231</v>
      </c>
      <c r="B3982" s="2" t="s">
        <v>23101</v>
      </c>
      <c r="C3982" s="2" t="s">
        <v>23108</v>
      </c>
      <c r="D3982" s="1">
        <v>0</v>
      </c>
      <c r="E3982" s="1">
        <v>1</v>
      </c>
      <c r="F3982" s="1">
        <v>1</v>
      </c>
      <c r="G3982" s="1">
        <v>2</v>
      </c>
      <c r="H3982" s="6">
        <v>0.5</v>
      </c>
      <c r="I3982">
        <v>0</v>
      </c>
      <c r="J3982" s="1">
        <v>29</v>
      </c>
      <c r="K3982" s="1">
        <v>1</v>
      </c>
      <c r="L3982" s="1">
        <v>589</v>
      </c>
      <c r="M3982" s="6">
        <v>0.56999999999999995</v>
      </c>
      <c r="N3982" s="4">
        <v>2600</v>
      </c>
      <c r="O3982" s="4">
        <v>200</v>
      </c>
      <c r="P3982" s="4">
        <v>500</v>
      </c>
      <c r="Q3982" s="3">
        <v>0.33</v>
      </c>
      <c r="R3982" s="1">
        <v>24</v>
      </c>
      <c r="S3982" s="1">
        <v>500</v>
      </c>
      <c r="T3982" s="1">
        <v>43</v>
      </c>
      <c r="U3982" s="1">
        <v>1</v>
      </c>
      <c r="V3982" s="1">
        <v>10</v>
      </c>
      <c r="W3982" s="1">
        <v>1</v>
      </c>
      <c r="X3982" s="1">
        <v>0</v>
      </c>
      <c r="Y3982" s="1">
        <v>1</v>
      </c>
      <c r="Z3982" s="1">
        <v>1</v>
      </c>
      <c r="AA3982" s="1">
        <v>1</v>
      </c>
      <c r="AB3982" s="1">
        <v>0</v>
      </c>
      <c r="AC3982" s="1">
        <v>0</v>
      </c>
      <c r="AD3982" s="1">
        <v>0</v>
      </c>
      <c r="AE3982" s="1">
        <v>620</v>
      </c>
      <c r="AF3982" s="1">
        <v>1000</v>
      </c>
      <c r="AG3982" s="1">
        <v>0</v>
      </c>
      <c r="AH3982" s="1">
        <v>150</v>
      </c>
      <c r="AI3982" s="1">
        <v>1770</v>
      </c>
      <c r="AJ3982" s="1" t="s">
        <v>12111</v>
      </c>
      <c r="AK3982" s="1" t="e">
        <f>-대출을하게된계기고금리로이용중인사금융한곳대환및전세보증금인상을위하여신청하게되었습니다.-대출금의사용용도대출금이마련된다면일단러쉬앤캐쉬에있는150만원을상환하고나머지금액은전세보증금인상에사용하려고합니다.</f>
        <v>#NAME?</v>
      </c>
      <c r="AL3982" s="1" t="s">
        <v>12112</v>
      </c>
      <c r="AM3982" s="1" t="s">
        <v>12</v>
      </c>
      <c r="AN3982" s="1" t="s">
        <v>23098</v>
      </c>
      <c r="AO3982" s="1" t="s">
        <v>86</v>
      </c>
      <c r="AP3982" s="1" t="s">
        <v>86</v>
      </c>
      <c r="AQ3982" s="1" t="s">
        <v>25</v>
      </c>
      <c r="AR3982" s="1" t="s">
        <v>19</v>
      </c>
      <c r="AS3982" s="1" t="s">
        <v>23091</v>
      </c>
      <c r="AT3982" s="1" t="s">
        <v>26</v>
      </c>
    </row>
    <row r="3983" spans="1:46" x14ac:dyDescent="0.25">
      <c r="A3983" s="1" t="s">
        <v>22417</v>
      </c>
      <c r="B3983" s="2" t="s">
        <v>23101</v>
      </c>
      <c r="C3983" s="2" t="s">
        <v>23108</v>
      </c>
      <c r="D3983" s="1">
        <v>1</v>
      </c>
      <c r="E3983" s="1">
        <v>0</v>
      </c>
      <c r="F3983" s="1">
        <v>1</v>
      </c>
      <c r="G3983" s="1">
        <v>2</v>
      </c>
      <c r="H3983" s="6">
        <v>0.5</v>
      </c>
      <c r="I3983">
        <v>0</v>
      </c>
      <c r="J3983" s="1">
        <v>37</v>
      </c>
      <c r="K3983" s="1">
        <v>0</v>
      </c>
      <c r="L3983" s="1">
        <v>615</v>
      </c>
      <c r="M3983" s="6">
        <v>0.33</v>
      </c>
      <c r="N3983" s="4">
        <v>5040</v>
      </c>
      <c r="O3983" s="4">
        <v>420</v>
      </c>
      <c r="P3983" s="4">
        <v>500</v>
      </c>
      <c r="Q3983" s="3">
        <v>0.32</v>
      </c>
      <c r="R3983" s="1">
        <v>24</v>
      </c>
      <c r="S3983" s="1">
        <v>500</v>
      </c>
      <c r="T3983" s="1">
        <v>49</v>
      </c>
      <c r="U3983" s="1">
        <v>0</v>
      </c>
      <c r="V3983" s="1">
        <v>10</v>
      </c>
      <c r="W3983" s="1">
        <v>0</v>
      </c>
      <c r="X3983" s="1">
        <v>0</v>
      </c>
      <c r="Y3983" s="1">
        <v>0</v>
      </c>
      <c r="Z3983" s="1">
        <v>2</v>
      </c>
      <c r="AA3983" s="1">
        <v>1</v>
      </c>
      <c r="AB3983" s="1">
        <v>0</v>
      </c>
      <c r="AC3983" s="1">
        <v>3985</v>
      </c>
      <c r="AD3983" s="1">
        <v>0</v>
      </c>
      <c r="AE3983" s="1">
        <v>4200</v>
      </c>
      <c r="AF3983" s="1">
        <v>350</v>
      </c>
      <c r="AG3983" s="1">
        <v>0</v>
      </c>
      <c r="AH3983" s="1">
        <v>1170</v>
      </c>
      <c r="AI3983" s="1">
        <v>9705</v>
      </c>
      <c r="AJ3983" s="1" t="s">
        <v>15277</v>
      </c>
      <c r="AK3983" s="1" t="s">
        <v>15278</v>
      </c>
      <c r="AL3983" s="1" t="s">
        <v>15279</v>
      </c>
      <c r="AM3983" s="1" t="s">
        <v>12</v>
      </c>
      <c r="AN3983" s="1" t="s">
        <v>23097</v>
      </c>
      <c r="AO3983" s="1" t="s">
        <v>364</v>
      </c>
      <c r="AP3983" s="1" t="s">
        <v>57</v>
      </c>
      <c r="AQ3983" s="1" t="s">
        <v>25</v>
      </c>
      <c r="AR3983" s="1" t="s">
        <v>30</v>
      </c>
      <c r="AS3983" s="1" t="s">
        <v>23091</v>
      </c>
      <c r="AT3983" s="1" t="s">
        <v>26</v>
      </c>
    </row>
    <row r="3984" spans="1:46" x14ac:dyDescent="0.25">
      <c r="A3984" s="1" t="s">
        <v>21241</v>
      </c>
      <c r="B3984" s="2" t="s">
        <v>23101</v>
      </c>
      <c r="C3984" s="2" t="s">
        <v>23108</v>
      </c>
      <c r="D3984" s="1">
        <v>0</v>
      </c>
      <c r="E3984" s="1">
        <v>0</v>
      </c>
      <c r="F3984" s="1">
        <v>1</v>
      </c>
      <c r="G3984" s="1">
        <v>1</v>
      </c>
      <c r="H3984" s="6">
        <v>1</v>
      </c>
      <c r="I3984">
        <v>1</v>
      </c>
      <c r="J3984" s="1">
        <v>28</v>
      </c>
      <c r="K3984" s="1">
        <v>1</v>
      </c>
      <c r="L3984" s="1">
        <v>645</v>
      </c>
      <c r="M3984" s="6">
        <v>0.99</v>
      </c>
      <c r="N3984" s="4">
        <v>1740</v>
      </c>
      <c r="O3984" s="4">
        <v>145</v>
      </c>
      <c r="P3984" s="4">
        <v>100</v>
      </c>
      <c r="Q3984" s="3">
        <v>0.28999999999999998</v>
      </c>
      <c r="R3984" s="1">
        <v>24</v>
      </c>
      <c r="S3984" s="1">
        <v>100</v>
      </c>
      <c r="T3984" s="1">
        <v>15</v>
      </c>
      <c r="U3984" s="1">
        <v>1</v>
      </c>
      <c r="V3984" s="1">
        <v>10</v>
      </c>
      <c r="W3984" s="1">
        <v>0</v>
      </c>
      <c r="X3984" s="1">
        <v>0</v>
      </c>
      <c r="Y3984" s="1">
        <v>1</v>
      </c>
      <c r="Z3984" s="1">
        <v>0</v>
      </c>
      <c r="AA3984" s="1">
        <v>1</v>
      </c>
      <c r="AB3984" s="1">
        <v>1</v>
      </c>
      <c r="AC3984" s="1">
        <v>956</v>
      </c>
      <c r="AD3984" s="1">
        <v>0</v>
      </c>
      <c r="AE3984" s="1">
        <v>191</v>
      </c>
      <c r="AF3984" s="1">
        <v>1248</v>
      </c>
      <c r="AG3984" s="1">
        <v>0</v>
      </c>
      <c r="AH3984" s="1">
        <v>550</v>
      </c>
      <c r="AI3984" s="1">
        <v>2945</v>
      </c>
      <c r="AJ3984" s="1" t="s">
        <v>12136</v>
      </c>
      <c r="AK3984" s="1" t="s">
        <v>12137</v>
      </c>
      <c r="AL3984" s="1" t="s">
        <v>12138</v>
      </c>
      <c r="AM3984" s="1" t="s">
        <v>16</v>
      </c>
      <c r="AN3984" s="1" t="s">
        <v>23098</v>
      </c>
      <c r="AO3984" s="1" t="s">
        <v>86</v>
      </c>
      <c r="AP3984" s="1" t="s">
        <v>57</v>
      </c>
      <c r="AQ3984" s="1" t="s">
        <v>25</v>
      </c>
      <c r="AR3984" s="1" t="s">
        <v>19</v>
      </c>
      <c r="AS3984" s="1" t="s">
        <v>23091</v>
      </c>
      <c r="AT3984" s="1" t="s">
        <v>101</v>
      </c>
    </row>
    <row r="3985" spans="1:46" x14ac:dyDescent="0.25">
      <c r="A3985" s="1" t="s">
        <v>21838</v>
      </c>
      <c r="B3985" s="2" t="s">
        <v>23101</v>
      </c>
      <c r="C3985" s="2" t="s">
        <v>23108</v>
      </c>
      <c r="D3985" s="1">
        <v>0</v>
      </c>
      <c r="E3985" s="1">
        <v>0</v>
      </c>
      <c r="F3985" s="1">
        <v>1</v>
      </c>
      <c r="G3985" s="1">
        <v>1</v>
      </c>
      <c r="H3985" s="6">
        <v>1</v>
      </c>
      <c r="I3985">
        <v>1</v>
      </c>
      <c r="J3985" s="1">
        <v>25</v>
      </c>
      <c r="K3985" s="1">
        <v>0</v>
      </c>
      <c r="L3985" s="1">
        <v>738</v>
      </c>
      <c r="M3985" s="6">
        <v>0.62</v>
      </c>
      <c r="N3985" s="4">
        <v>3400</v>
      </c>
      <c r="O3985" s="4">
        <v>190</v>
      </c>
      <c r="P3985" s="4">
        <v>200</v>
      </c>
      <c r="Q3985" s="3">
        <v>0.28000000000000003</v>
      </c>
      <c r="R3985" s="1">
        <v>6</v>
      </c>
      <c r="S3985" s="1">
        <v>200</v>
      </c>
      <c r="T3985" s="1">
        <v>22</v>
      </c>
      <c r="U3985" s="1">
        <v>1</v>
      </c>
      <c r="V3985" s="1">
        <v>10</v>
      </c>
      <c r="W3985" s="1">
        <v>1</v>
      </c>
      <c r="X3985" s="1">
        <v>0</v>
      </c>
      <c r="Y3985" s="1">
        <v>1</v>
      </c>
      <c r="Z3985" s="1">
        <v>0</v>
      </c>
      <c r="AA3985" s="1">
        <v>1</v>
      </c>
      <c r="AB3985" s="1">
        <v>1</v>
      </c>
      <c r="AC3985" s="1">
        <v>0</v>
      </c>
      <c r="AD3985" s="1">
        <v>0</v>
      </c>
      <c r="AE3985" s="1">
        <v>0</v>
      </c>
      <c r="AF3985" s="1">
        <v>1000</v>
      </c>
      <c r="AG3985" s="1">
        <v>0</v>
      </c>
      <c r="AH3985" s="1">
        <v>500</v>
      </c>
      <c r="AI3985" s="1">
        <v>1500</v>
      </c>
      <c r="AJ3985" s="1" t="s">
        <v>13732</v>
      </c>
      <c r="AK3985" s="1" t="s">
        <v>13733</v>
      </c>
      <c r="AL3985" s="1" t="s">
        <v>13734</v>
      </c>
      <c r="AM3985" s="1" t="s">
        <v>16</v>
      </c>
      <c r="AN3985" s="1" t="s">
        <v>23097</v>
      </c>
      <c r="AO3985" s="1" t="s">
        <v>86</v>
      </c>
      <c r="AP3985" s="1" t="s">
        <v>86</v>
      </c>
      <c r="AQ3985" s="1" t="s">
        <v>25</v>
      </c>
      <c r="AR3985" s="1" t="s">
        <v>19</v>
      </c>
      <c r="AS3985" s="1" t="s">
        <v>23091</v>
      </c>
      <c r="AT3985" s="1" t="s">
        <v>101</v>
      </c>
    </row>
    <row r="3986" spans="1:46" x14ac:dyDescent="0.25">
      <c r="A3986" s="1" t="s">
        <v>21849</v>
      </c>
      <c r="B3986" s="2" t="s">
        <v>23101</v>
      </c>
      <c r="C3986" s="2" t="s">
        <v>23108</v>
      </c>
      <c r="D3986" s="1">
        <v>0</v>
      </c>
      <c r="E3986" s="1">
        <v>0</v>
      </c>
      <c r="F3986" s="1">
        <v>1</v>
      </c>
      <c r="G3986" s="1">
        <v>1</v>
      </c>
      <c r="H3986" s="6">
        <v>1</v>
      </c>
      <c r="I3986">
        <v>1</v>
      </c>
      <c r="J3986" s="1">
        <v>30</v>
      </c>
      <c r="K3986" s="1">
        <v>1</v>
      </c>
      <c r="L3986" s="1">
        <v>600</v>
      </c>
      <c r="M3986" s="6">
        <v>0.14000000000000001</v>
      </c>
      <c r="N3986" s="4">
        <v>2800</v>
      </c>
      <c r="O3986" s="4">
        <v>190</v>
      </c>
      <c r="P3986" s="4">
        <v>300</v>
      </c>
      <c r="Q3986" s="3">
        <v>0.25</v>
      </c>
      <c r="R3986" s="1">
        <v>12</v>
      </c>
      <c r="S3986" s="1">
        <v>300</v>
      </c>
      <c r="T3986" s="1">
        <v>29</v>
      </c>
      <c r="U3986" s="1">
        <v>1</v>
      </c>
      <c r="V3986" s="1">
        <v>10</v>
      </c>
      <c r="W3986" s="1">
        <v>0</v>
      </c>
      <c r="X3986" s="1">
        <v>0</v>
      </c>
      <c r="Y3986" s="1">
        <v>1</v>
      </c>
      <c r="Z3986" s="1">
        <v>3</v>
      </c>
      <c r="AA3986" s="1">
        <v>0</v>
      </c>
      <c r="AB3986" s="1">
        <v>1</v>
      </c>
      <c r="AC3986" s="1">
        <v>0</v>
      </c>
      <c r="AD3986" s="1">
        <v>0</v>
      </c>
      <c r="AE3986" s="1">
        <v>0</v>
      </c>
      <c r="AF3986" s="1">
        <v>0</v>
      </c>
      <c r="AG3986" s="1">
        <v>0</v>
      </c>
      <c r="AH3986" s="1">
        <v>0</v>
      </c>
      <c r="AI3986" s="1">
        <v>0</v>
      </c>
      <c r="AJ3986" s="1" t="s">
        <v>13761</v>
      </c>
      <c r="AK3986" s="1" t="s">
        <v>13762</v>
      </c>
      <c r="AL3986" s="1" t="s">
        <v>13763</v>
      </c>
      <c r="AM3986" s="1" t="s">
        <v>16</v>
      </c>
      <c r="AN3986" s="1" t="s">
        <v>23098</v>
      </c>
      <c r="AO3986" s="1" t="s">
        <v>86</v>
      </c>
      <c r="AP3986" s="1" t="s">
        <v>57</v>
      </c>
      <c r="AQ3986" s="1" t="s">
        <v>25</v>
      </c>
      <c r="AR3986" s="1" t="s">
        <v>19</v>
      </c>
      <c r="AS3986" s="1" t="s">
        <v>23090</v>
      </c>
      <c r="AT3986" s="1" t="s">
        <v>101</v>
      </c>
    </row>
    <row r="3987" spans="1:46" x14ac:dyDescent="0.25">
      <c r="A3987" s="1" t="s">
        <v>22431</v>
      </c>
      <c r="B3987" s="2" t="s">
        <v>23101</v>
      </c>
      <c r="C3987" s="2" t="s">
        <v>23108</v>
      </c>
      <c r="D3987" s="1">
        <v>0</v>
      </c>
      <c r="E3987" s="1">
        <v>0</v>
      </c>
      <c r="F3987" s="1">
        <v>1</v>
      </c>
      <c r="G3987" s="1">
        <v>1</v>
      </c>
      <c r="H3987" s="6">
        <v>1</v>
      </c>
      <c r="I3987">
        <v>1</v>
      </c>
      <c r="J3987" s="1">
        <v>36</v>
      </c>
      <c r="K3987" s="1">
        <v>1</v>
      </c>
      <c r="L3987" s="1">
        <v>600</v>
      </c>
      <c r="M3987" s="6">
        <v>0.03</v>
      </c>
      <c r="N3987" s="4">
        <v>3000</v>
      </c>
      <c r="O3987" s="4">
        <v>300</v>
      </c>
      <c r="P3987" s="4">
        <v>200</v>
      </c>
      <c r="Q3987" s="3">
        <v>0.35</v>
      </c>
      <c r="R3987" s="1">
        <v>24</v>
      </c>
      <c r="S3987" s="1">
        <v>200</v>
      </c>
      <c r="T3987" s="1">
        <v>12</v>
      </c>
      <c r="U3987" s="1">
        <v>1</v>
      </c>
      <c r="V3987" s="1">
        <v>10</v>
      </c>
      <c r="W3987" s="1">
        <v>0</v>
      </c>
      <c r="X3987" s="1">
        <v>0</v>
      </c>
      <c r="Y3987" s="1">
        <v>0</v>
      </c>
      <c r="Z3987" s="1">
        <v>4</v>
      </c>
      <c r="AA3987" s="1">
        <v>0</v>
      </c>
      <c r="AB3987" s="1">
        <v>1</v>
      </c>
      <c r="AC3987" s="1">
        <v>0</v>
      </c>
      <c r="AD3987" s="1">
        <v>0</v>
      </c>
      <c r="AE3987" s="1">
        <v>0</v>
      </c>
      <c r="AF3987" s="1">
        <v>0</v>
      </c>
      <c r="AG3987" s="1">
        <v>0</v>
      </c>
      <c r="AH3987" s="1">
        <v>0</v>
      </c>
      <c r="AI3987" s="1">
        <v>0</v>
      </c>
      <c r="AJ3987" s="1" t="s">
        <v>15312</v>
      </c>
      <c r="AK3987" s="1" t="s">
        <v>15313</v>
      </c>
      <c r="AL3987" s="1" t="s">
        <v>15314</v>
      </c>
      <c r="AM3987" s="1" t="s">
        <v>16</v>
      </c>
      <c r="AN3987" s="1" t="s">
        <v>23098</v>
      </c>
      <c r="AO3987" s="1" t="s">
        <v>86</v>
      </c>
      <c r="AP3987" s="1" t="s">
        <v>57</v>
      </c>
      <c r="AQ3987" s="1" t="s">
        <v>25</v>
      </c>
      <c r="AR3987" s="1" t="s">
        <v>30</v>
      </c>
      <c r="AS3987" s="1" t="s">
        <v>23090</v>
      </c>
      <c r="AT3987" s="1" t="s">
        <v>101</v>
      </c>
    </row>
    <row r="3988" spans="1:46" x14ac:dyDescent="0.25">
      <c r="A3988" s="1" t="s">
        <v>23001</v>
      </c>
      <c r="B3988" s="2" t="s">
        <v>23101</v>
      </c>
      <c r="C3988" s="2" t="s">
        <v>23108</v>
      </c>
      <c r="D3988" s="1">
        <v>1</v>
      </c>
      <c r="E3988" s="1">
        <v>2</v>
      </c>
      <c r="F3988" s="1">
        <v>1</v>
      </c>
      <c r="G3988" s="1">
        <v>4</v>
      </c>
      <c r="H3988" s="6">
        <v>0.25</v>
      </c>
      <c r="I3988">
        <v>0</v>
      </c>
      <c r="J3988" s="1">
        <v>48</v>
      </c>
      <c r="K3988" s="1">
        <v>0</v>
      </c>
      <c r="L3988" s="1">
        <v>515</v>
      </c>
      <c r="M3988" s="6">
        <v>0.25</v>
      </c>
      <c r="N3988" s="4">
        <v>3000</v>
      </c>
      <c r="O3988" s="4">
        <v>250</v>
      </c>
      <c r="P3988" s="4">
        <v>500</v>
      </c>
      <c r="Q3988" s="3">
        <v>0.33</v>
      </c>
      <c r="R3988" s="1">
        <v>24</v>
      </c>
      <c r="S3988" s="1">
        <v>513</v>
      </c>
      <c r="T3988" s="1">
        <v>57</v>
      </c>
      <c r="U3988" s="1">
        <v>1</v>
      </c>
      <c r="V3988" s="1">
        <v>10</v>
      </c>
      <c r="W3988" s="1">
        <v>0</v>
      </c>
      <c r="X3988" s="1">
        <v>0</v>
      </c>
      <c r="Y3988" s="1">
        <v>0</v>
      </c>
      <c r="Z3988" s="1">
        <v>5</v>
      </c>
      <c r="AA3988" s="1">
        <v>0</v>
      </c>
      <c r="AB3988" s="1">
        <v>0</v>
      </c>
      <c r="AC3988" s="1">
        <v>0</v>
      </c>
      <c r="AD3988" s="1">
        <v>0</v>
      </c>
      <c r="AE3988" s="1">
        <v>480</v>
      </c>
      <c r="AF3988" s="1">
        <v>320</v>
      </c>
      <c r="AG3988" s="1">
        <v>30</v>
      </c>
      <c r="AH3988" s="1">
        <v>0</v>
      </c>
      <c r="AI3988" s="1">
        <v>830</v>
      </c>
      <c r="AJ3988" s="1" t="s">
        <v>47</v>
      </c>
      <c r="AK3988" s="1" t="s">
        <v>16829</v>
      </c>
      <c r="AL3988" s="1" t="s">
        <v>16830</v>
      </c>
      <c r="AM3988" s="1" t="s">
        <v>12</v>
      </c>
      <c r="AN3988" s="1" t="s">
        <v>23097</v>
      </c>
      <c r="AO3988" s="1" t="s">
        <v>86</v>
      </c>
      <c r="AP3988" s="1" t="s">
        <v>57</v>
      </c>
      <c r="AQ3988" s="1" t="s">
        <v>25</v>
      </c>
      <c r="AR3988" s="1" t="s">
        <v>30</v>
      </c>
      <c r="AS3988" s="1" t="s">
        <v>23090</v>
      </c>
      <c r="AT3988" s="1" t="s">
        <v>26</v>
      </c>
    </row>
    <row r="3989" spans="1:46" x14ac:dyDescent="0.25">
      <c r="A3989" s="1" t="s">
        <v>21850</v>
      </c>
      <c r="B3989" s="2" t="s">
        <v>23101</v>
      </c>
      <c r="C3989" s="2" t="s">
        <v>23108</v>
      </c>
      <c r="D3989" s="1">
        <v>0</v>
      </c>
      <c r="E3989" s="1">
        <v>0</v>
      </c>
      <c r="F3989" s="1">
        <v>2</v>
      </c>
      <c r="G3989" s="1">
        <v>2</v>
      </c>
      <c r="H3989" s="6">
        <v>1</v>
      </c>
      <c r="I3989">
        <v>0</v>
      </c>
      <c r="J3989" s="1">
        <v>36</v>
      </c>
      <c r="K3989" s="1">
        <v>1</v>
      </c>
      <c r="L3989" s="1">
        <v>595</v>
      </c>
      <c r="M3989" s="6">
        <v>0.27</v>
      </c>
      <c r="N3989" s="4">
        <v>3000</v>
      </c>
      <c r="O3989" s="4">
        <v>250</v>
      </c>
      <c r="P3989" s="4">
        <v>500</v>
      </c>
      <c r="Q3989" s="3">
        <v>0.3</v>
      </c>
      <c r="R3989" s="1">
        <v>24</v>
      </c>
      <c r="S3989" s="1">
        <v>500</v>
      </c>
      <c r="T3989" s="1">
        <v>58</v>
      </c>
      <c r="U3989" s="1">
        <v>1</v>
      </c>
      <c r="V3989" s="1">
        <v>10</v>
      </c>
      <c r="W3989" s="1">
        <v>0</v>
      </c>
      <c r="X3989" s="1">
        <v>1</v>
      </c>
      <c r="Y3989" s="1">
        <v>1</v>
      </c>
      <c r="Z3989" s="1">
        <v>3</v>
      </c>
      <c r="AA3989" s="1">
        <v>0</v>
      </c>
      <c r="AB3989" s="1">
        <v>0</v>
      </c>
      <c r="AC3989" s="1">
        <v>0</v>
      </c>
      <c r="AD3989" s="1">
        <v>0</v>
      </c>
      <c r="AE3989" s="1">
        <v>0</v>
      </c>
      <c r="AF3989" s="1">
        <v>799</v>
      </c>
      <c r="AG3989" s="1">
        <v>0</v>
      </c>
      <c r="AH3989" s="1">
        <v>0</v>
      </c>
      <c r="AI3989" s="1">
        <v>799</v>
      </c>
      <c r="AJ3989" s="1" t="s">
        <v>13765</v>
      </c>
      <c r="AK3989" s="1" t="s">
        <v>13766</v>
      </c>
      <c r="AL3989" s="1" t="s">
        <v>13767</v>
      </c>
      <c r="AM3989" s="1" t="s">
        <v>12</v>
      </c>
      <c r="AN3989" s="1" t="s">
        <v>23098</v>
      </c>
      <c r="AO3989" s="1" t="s">
        <v>86</v>
      </c>
      <c r="AP3989" s="1" t="s">
        <v>57</v>
      </c>
      <c r="AQ3989" s="1" t="s">
        <v>14</v>
      </c>
      <c r="AR3989" s="1" t="s">
        <v>19</v>
      </c>
      <c r="AS3989" s="1" t="s">
        <v>23090</v>
      </c>
      <c r="AT3989" s="1" t="s">
        <v>26</v>
      </c>
    </row>
    <row r="3990" spans="1:46" x14ac:dyDescent="0.25">
      <c r="A3990" s="1" t="s">
        <v>21856</v>
      </c>
      <c r="B3990" s="2" t="s">
        <v>23101</v>
      </c>
      <c r="C3990" s="2" t="s">
        <v>23108</v>
      </c>
      <c r="D3990" s="1">
        <v>0</v>
      </c>
      <c r="E3990" s="1">
        <v>3</v>
      </c>
      <c r="F3990" s="1">
        <v>2</v>
      </c>
      <c r="G3990" s="1">
        <v>5</v>
      </c>
      <c r="H3990" s="6">
        <v>0.4</v>
      </c>
      <c r="I3990">
        <v>1</v>
      </c>
      <c r="J3990" s="1">
        <v>37</v>
      </c>
      <c r="K3990" s="1">
        <v>1</v>
      </c>
      <c r="L3990" s="1">
        <v>624</v>
      </c>
      <c r="M3990" s="6">
        <v>0.46</v>
      </c>
      <c r="N3990" s="4">
        <v>4200</v>
      </c>
      <c r="O3990" s="4">
        <v>300</v>
      </c>
      <c r="P3990" s="4">
        <v>300</v>
      </c>
      <c r="Q3990" s="3">
        <v>0.27</v>
      </c>
      <c r="R3990" s="1">
        <v>12</v>
      </c>
      <c r="S3990" s="1">
        <v>300</v>
      </c>
      <c r="T3990" s="1">
        <v>36</v>
      </c>
      <c r="U3990" s="1">
        <v>1</v>
      </c>
      <c r="V3990" s="1">
        <v>10</v>
      </c>
      <c r="W3990" s="1">
        <v>1</v>
      </c>
      <c r="X3990" s="1">
        <v>1</v>
      </c>
      <c r="Y3990" s="1">
        <v>0</v>
      </c>
      <c r="Z3990" s="1">
        <v>5</v>
      </c>
      <c r="AA3990" s="1">
        <v>0</v>
      </c>
      <c r="AB3990" s="1">
        <v>1</v>
      </c>
      <c r="AC3990" s="1">
        <v>4996</v>
      </c>
      <c r="AD3990" s="1">
        <v>0</v>
      </c>
      <c r="AE3990" s="1">
        <v>0</v>
      </c>
      <c r="AF3990" s="1">
        <v>893</v>
      </c>
      <c r="AG3990" s="1">
        <v>0</v>
      </c>
      <c r="AH3990" s="1">
        <v>0</v>
      </c>
      <c r="AI3990" s="1">
        <v>5889</v>
      </c>
      <c r="AJ3990" s="1" t="s">
        <v>13781</v>
      </c>
      <c r="AK3990" s="1" t="s">
        <v>13782</v>
      </c>
      <c r="AL3990" s="1" t="s">
        <v>13783</v>
      </c>
      <c r="AM3990" s="1" t="s">
        <v>16</v>
      </c>
      <c r="AN3990" s="1" t="s">
        <v>23098</v>
      </c>
      <c r="AO3990" s="1" t="s">
        <v>86</v>
      </c>
      <c r="AP3990" s="1" t="s">
        <v>86</v>
      </c>
      <c r="AQ3990" s="1" t="s">
        <v>14</v>
      </c>
      <c r="AR3990" s="1" t="s">
        <v>30</v>
      </c>
      <c r="AS3990" s="1" t="s">
        <v>23090</v>
      </c>
      <c r="AT3990" s="1" t="s">
        <v>101</v>
      </c>
    </row>
    <row r="3991" spans="1:46" x14ac:dyDescent="0.25">
      <c r="A3991" s="1" t="s">
        <v>22443</v>
      </c>
      <c r="B3991" s="2" t="s">
        <v>23101</v>
      </c>
      <c r="C3991" s="2" t="s">
        <v>23108</v>
      </c>
      <c r="D3991" s="1">
        <v>1</v>
      </c>
      <c r="E3991" s="1">
        <v>0</v>
      </c>
      <c r="F3991" s="1">
        <v>1</v>
      </c>
      <c r="G3991" s="1">
        <v>2</v>
      </c>
      <c r="H3991" s="6">
        <v>0.5</v>
      </c>
      <c r="I3991">
        <v>1</v>
      </c>
      <c r="J3991" s="1">
        <v>31</v>
      </c>
      <c r="K3991" s="1">
        <v>1</v>
      </c>
      <c r="L3991" s="1">
        <v>578</v>
      </c>
      <c r="M3991" s="6">
        <v>0.39</v>
      </c>
      <c r="N3991" s="4">
        <v>2400</v>
      </c>
      <c r="O3991" s="4">
        <v>200</v>
      </c>
      <c r="P3991" s="4">
        <v>500</v>
      </c>
      <c r="Q3991" s="3">
        <v>0.3</v>
      </c>
      <c r="R3991" s="1">
        <v>12</v>
      </c>
      <c r="S3991" s="1">
        <v>500</v>
      </c>
      <c r="T3991" s="1">
        <v>60</v>
      </c>
      <c r="U3991" s="1">
        <v>1</v>
      </c>
      <c r="V3991" s="1">
        <v>10</v>
      </c>
      <c r="W3991" s="1">
        <v>1</v>
      </c>
      <c r="X3991" s="1">
        <v>1</v>
      </c>
      <c r="Y3991" s="1">
        <v>1</v>
      </c>
      <c r="Z3991" s="1">
        <v>2</v>
      </c>
      <c r="AA3991" s="1">
        <v>1</v>
      </c>
      <c r="AB3991" s="1">
        <v>1</v>
      </c>
      <c r="AC3991" s="1">
        <v>895</v>
      </c>
      <c r="AD3991" s="1">
        <v>0</v>
      </c>
      <c r="AE3991" s="1">
        <v>0</v>
      </c>
      <c r="AF3991" s="1">
        <v>0</v>
      </c>
      <c r="AG3991" s="1">
        <v>0</v>
      </c>
      <c r="AH3991" s="1">
        <v>0</v>
      </c>
      <c r="AI3991" s="1">
        <v>895</v>
      </c>
      <c r="AJ3991" s="1" t="s">
        <v>15346</v>
      </c>
      <c r="AK3991" s="1" t="s">
        <v>15347</v>
      </c>
      <c r="AL3991" s="1" t="s">
        <v>15348</v>
      </c>
      <c r="AM3991" s="1" t="s">
        <v>16</v>
      </c>
      <c r="AN3991" s="1" t="s">
        <v>23098</v>
      </c>
      <c r="AO3991" s="1" t="s">
        <v>86</v>
      </c>
      <c r="AP3991" s="1" t="s">
        <v>86</v>
      </c>
      <c r="AQ3991" s="1" t="s">
        <v>14</v>
      </c>
      <c r="AR3991" s="1" t="s">
        <v>19</v>
      </c>
      <c r="AS3991" s="1" t="s">
        <v>23091</v>
      </c>
      <c r="AT3991" s="1" t="s">
        <v>101</v>
      </c>
    </row>
    <row r="3992" spans="1:46" x14ac:dyDescent="0.25">
      <c r="A3992" s="1" t="s">
        <v>23013</v>
      </c>
      <c r="B3992" s="2" t="s">
        <v>23101</v>
      </c>
      <c r="C3992" s="2" t="s">
        <v>23108</v>
      </c>
      <c r="D3992" s="1">
        <v>0</v>
      </c>
      <c r="E3992" s="1">
        <v>0</v>
      </c>
      <c r="F3992" s="1">
        <v>2</v>
      </c>
      <c r="G3992" s="1">
        <v>2</v>
      </c>
      <c r="H3992" s="6">
        <v>1</v>
      </c>
      <c r="I3992">
        <v>0</v>
      </c>
      <c r="J3992" s="1">
        <v>39</v>
      </c>
      <c r="K3992" s="1">
        <v>0</v>
      </c>
      <c r="L3992" s="1">
        <v>654</v>
      </c>
      <c r="M3992" s="6">
        <v>0.41</v>
      </c>
      <c r="N3992" s="4">
        <v>2400</v>
      </c>
      <c r="O3992" s="4">
        <v>200</v>
      </c>
      <c r="P3992" s="4">
        <v>300</v>
      </c>
      <c r="Q3992" s="3">
        <v>0.25</v>
      </c>
      <c r="R3992" s="1">
        <v>24</v>
      </c>
      <c r="S3992" s="1">
        <v>300</v>
      </c>
      <c r="T3992" s="1">
        <v>28</v>
      </c>
      <c r="U3992" s="1">
        <v>1</v>
      </c>
      <c r="V3992" s="1">
        <v>10</v>
      </c>
      <c r="W3992" s="1">
        <v>0</v>
      </c>
      <c r="X3992" s="1">
        <v>1</v>
      </c>
      <c r="Y3992" s="1">
        <v>1</v>
      </c>
      <c r="Z3992" s="1">
        <v>0</v>
      </c>
      <c r="AA3992" s="1">
        <v>0</v>
      </c>
      <c r="AB3992" s="1">
        <v>0</v>
      </c>
      <c r="AC3992" s="1">
        <v>300</v>
      </c>
      <c r="AD3992" s="1">
        <v>45</v>
      </c>
      <c r="AE3992" s="1">
        <v>25</v>
      </c>
      <c r="AF3992" s="1">
        <v>620</v>
      </c>
      <c r="AG3992" s="1">
        <v>990</v>
      </c>
      <c r="AH3992" s="1">
        <v>0</v>
      </c>
      <c r="AI3992" s="1">
        <v>1980</v>
      </c>
      <c r="AJ3992" s="1" t="s">
        <v>942</v>
      </c>
      <c r="AK3992" s="1" t="s">
        <v>16860</v>
      </c>
      <c r="AL3992" s="1" t="s">
        <v>16861</v>
      </c>
      <c r="AM3992" s="1" t="s">
        <v>12</v>
      </c>
      <c r="AN3992" s="1" t="s">
        <v>23097</v>
      </c>
      <c r="AO3992" s="1" t="s">
        <v>86</v>
      </c>
      <c r="AP3992" s="1" t="s">
        <v>57</v>
      </c>
      <c r="AQ3992" s="1" t="s">
        <v>14</v>
      </c>
      <c r="AR3992" s="1" t="s">
        <v>19</v>
      </c>
      <c r="AS3992" s="1" t="s">
        <v>23090</v>
      </c>
      <c r="AT3992" s="1" t="s">
        <v>26</v>
      </c>
    </row>
    <row r="3993" spans="1:46" x14ac:dyDescent="0.25">
      <c r="A3993" s="1" t="s">
        <v>17701</v>
      </c>
      <c r="B3993" s="2" t="s">
        <v>23101</v>
      </c>
      <c r="C3993" s="2" t="s">
        <v>23108</v>
      </c>
      <c r="D3993" s="1">
        <v>0</v>
      </c>
      <c r="E3993" s="1">
        <v>0</v>
      </c>
      <c r="F3993" s="1">
        <v>1</v>
      </c>
      <c r="G3993" s="1">
        <v>1</v>
      </c>
      <c r="H3993" s="6">
        <v>1</v>
      </c>
      <c r="I3993">
        <v>1</v>
      </c>
      <c r="J3993" s="1">
        <v>43</v>
      </c>
      <c r="K3993" s="1">
        <v>1</v>
      </c>
      <c r="L3993" s="1">
        <v>600</v>
      </c>
      <c r="M3993" s="6">
        <v>0.08</v>
      </c>
      <c r="N3993" s="4">
        <v>4200</v>
      </c>
      <c r="O3993" s="4">
        <v>350</v>
      </c>
      <c r="P3993" s="4">
        <v>300</v>
      </c>
      <c r="Q3993" s="3">
        <v>0.3</v>
      </c>
      <c r="R3993" s="1">
        <v>12</v>
      </c>
      <c r="S3993" s="1">
        <v>300</v>
      </c>
      <c r="T3993" s="1">
        <v>21</v>
      </c>
      <c r="U3993" s="1">
        <v>1</v>
      </c>
      <c r="V3993" s="1">
        <v>10</v>
      </c>
      <c r="W3993" s="1">
        <v>0</v>
      </c>
      <c r="X3993" s="1">
        <v>0</v>
      </c>
      <c r="Y3993" s="1">
        <v>0</v>
      </c>
      <c r="Z3993" s="1">
        <v>4</v>
      </c>
      <c r="AA3993" s="1">
        <v>0</v>
      </c>
      <c r="AB3993" s="1">
        <v>0</v>
      </c>
      <c r="AC3993" s="1">
        <v>0</v>
      </c>
      <c r="AD3993" s="1">
        <v>0</v>
      </c>
      <c r="AE3993" s="1">
        <v>0</v>
      </c>
      <c r="AF3993" s="1">
        <v>0</v>
      </c>
      <c r="AG3993" s="1">
        <v>0</v>
      </c>
      <c r="AH3993" s="1">
        <v>0</v>
      </c>
      <c r="AI3993" s="1">
        <v>0</v>
      </c>
      <c r="AJ3993" s="1" t="s">
        <v>2179</v>
      </c>
      <c r="AK3993" s="1" t="s">
        <v>2180</v>
      </c>
      <c r="AL3993" s="1" t="s">
        <v>2181</v>
      </c>
      <c r="AM3993" s="1" t="s">
        <v>16</v>
      </c>
      <c r="AN3993" s="1" t="s">
        <v>23098</v>
      </c>
      <c r="AO3993" s="1" t="s">
        <v>86</v>
      </c>
      <c r="AP3993" s="1" t="s">
        <v>57</v>
      </c>
      <c r="AQ3993" s="1" t="s">
        <v>25</v>
      </c>
      <c r="AR3993" s="1" t="s">
        <v>30</v>
      </c>
      <c r="AS3993" s="1" t="s">
        <v>23090</v>
      </c>
      <c r="AT3993" s="1" t="s">
        <v>26</v>
      </c>
    </row>
    <row r="3994" spans="1:46" x14ac:dyDescent="0.25">
      <c r="A3994" s="1" t="s">
        <v>23015</v>
      </c>
      <c r="B3994" s="2" t="s">
        <v>23101</v>
      </c>
      <c r="C3994" s="2" t="s">
        <v>23108</v>
      </c>
      <c r="D3994" s="1">
        <v>0</v>
      </c>
      <c r="E3994" s="1">
        <v>0</v>
      </c>
      <c r="F3994" s="1">
        <v>1</v>
      </c>
      <c r="G3994" s="1">
        <v>1</v>
      </c>
      <c r="H3994" s="6">
        <v>1</v>
      </c>
      <c r="I3994">
        <v>0</v>
      </c>
      <c r="J3994" s="1">
        <v>38</v>
      </c>
      <c r="K3994" s="1">
        <v>0</v>
      </c>
      <c r="L3994" s="1">
        <v>670</v>
      </c>
      <c r="M3994" s="6">
        <v>7.0000000000000007E-2</v>
      </c>
      <c r="N3994" s="4">
        <v>1440</v>
      </c>
      <c r="O3994" s="4">
        <v>120</v>
      </c>
      <c r="P3994" s="4">
        <v>100</v>
      </c>
      <c r="Q3994" s="3">
        <v>0.2</v>
      </c>
      <c r="R3994" s="1">
        <v>12</v>
      </c>
      <c r="S3994" s="1">
        <v>100</v>
      </c>
      <c r="T3994" s="1">
        <v>11</v>
      </c>
      <c r="U3994" s="1">
        <v>1</v>
      </c>
      <c r="V3994" s="1">
        <v>10</v>
      </c>
      <c r="W3994" s="1">
        <v>1</v>
      </c>
      <c r="X3994" s="1">
        <v>0</v>
      </c>
      <c r="Y3994" s="1">
        <v>1</v>
      </c>
      <c r="Z3994" s="1">
        <v>1</v>
      </c>
      <c r="AA3994" s="1">
        <v>1</v>
      </c>
      <c r="AB3994" s="1">
        <v>0</v>
      </c>
      <c r="AC3994" s="1">
        <v>0</v>
      </c>
      <c r="AD3994" s="1">
        <v>0</v>
      </c>
      <c r="AE3994" s="1">
        <v>0</v>
      </c>
      <c r="AF3994" s="1">
        <v>0</v>
      </c>
      <c r="AG3994" s="1">
        <v>0</v>
      </c>
      <c r="AH3994" s="1">
        <v>0</v>
      </c>
      <c r="AI3994" s="1">
        <v>0</v>
      </c>
      <c r="AJ3994" s="1" t="s">
        <v>16864</v>
      </c>
      <c r="AK3994" s="1" t="s">
        <v>16865</v>
      </c>
      <c r="AL3994" s="1" t="s">
        <v>16866</v>
      </c>
      <c r="AM3994" s="1" t="s">
        <v>12</v>
      </c>
      <c r="AN3994" s="1" t="s">
        <v>23097</v>
      </c>
      <c r="AO3994" s="1" t="s">
        <v>86</v>
      </c>
      <c r="AP3994" s="1" t="s">
        <v>86</v>
      </c>
      <c r="AQ3994" s="1" t="s">
        <v>25</v>
      </c>
      <c r="AR3994" s="1" t="s">
        <v>19</v>
      </c>
      <c r="AS3994" s="1" t="s">
        <v>23091</v>
      </c>
      <c r="AT3994" s="1" t="s">
        <v>26</v>
      </c>
    </row>
    <row r="3995" spans="1:46" x14ac:dyDescent="0.25">
      <c r="A3995" s="1" t="s">
        <v>19008</v>
      </c>
      <c r="B3995" s="2" t="s">
        <v>23101</v>
      </c>
      <c r="C3995" s="2" t="s">
        <v>23108</v>
      </c>
      <c r="D3995" s="1">
        <v>0</v>
      </c>
      <c r="E3995" s="1">
        <v>0</v>
      </c>
      <c r="F3995" s="1">
        <v>1</v>
      </c>
      <c r="G3995" s="1">
        <v>1</v>
      </c>
      <c r="H3995" s="6">
        <v>1</v>
      </c>
      <c r="I3995">
        <v>1</v>
      </c>
      <c r="J3995" s="1">
        <v>32</v>
      </c>
      <c r="K3995" s="1">
        <v>0</v>
      </c>
      <c r="L3995" s="1">
        <v>600</v>
      </c>
      <c r="M3995" s="6">
        <v>0.51</v>
      </c>
      <c r="N3995" s="4">
        <v>1950</v>
      </c>
      <c r="O3995" s="4">
        <v>165</v>
      </c>
      <c r="P3995" s="4">
        <v>112</v>
      </c>
      <c r="Q3995" s="3">
        <v>0.3</v>
      </c>
      <c r="R3995" s="1">
        <v>12</v>
      </c>
      <c r="S3995" s="1">
        <v>112</v>
      </c>
      <c r="T3995" s="1">
        <v>11</v>
      </c>
      <c r="U3995" s="1">
        <v>1</v>
      </c>
      <c r="V3995" s="1">
        <v>10</v>
      </c>
      <c r="W3995" s="1">
        <v>1</v>
      </c>
      <c r="X3995" s="1">
        <v>0</v>
      </c>
      <c r="Y3995" s="1">
        <v>1</v>
      </c>
      <c r="Z3995" s="1">
        <v>2</v>
      </c>
      <c r="AA3995" s="1">
        <v>0</v>
      </c>
      <c r="AB3995" s="1">
        <v>1</v>
      </c>
      <c r="AC3995" s="1">
        <v>0</v>
      </c>
      <c r="AD3995" s="1">
        <v>187</v>
      </c>
      <c r="AE3995" s="1">
        <v>278</v>
      </c>
      <c r="AF3995" s="1">
        <v>960</v>
      </c>
      <c r="AG3995" s="1">
        <v>250</v>
      </c>
      <c r="AH3995" s="1">
        <v>0</v>
      </c>
      <c r="AI3995" s="1">
        <v>1675</v>
      </c>
      <c r="AJ3995" s="1" t="s">
        <v>6003</v>
      </c>
      <c r="AK3995" s="1" t="s">
        <v>6004</v>
      </c>
      <c r="AL3995" s="1" t="s">
        <v>6005</v>
      </c>
      <c r="AM3995" s="1" t="s">
        <v>16</v>
      </c>
      <c r="AN3995" s="1" t="s">
        <v>23097</v>
      </c>
      <c r="AO3995" s="1" t="s">
        <v>86</v>
      </c>
      <c r="AP3995" s="1" t="s">
        <v>86</v>
      </c>
      <c r="AQ3995" s="1" t="s">
        <v>25</v>
      </c>
      <c r="AR3995" s="1" t="s">
        <v>19</v>
      </c>
      <c r="AS3995" s="1" t="s">
        <v>23090</v>
      </c>
      <c r="AT3995" s="1" t="s">
        <v>101</v>
      </c>
    </row>
    <row r="3996" spans="1:46" x14ac:dyDescent="0.25">
      <c r="A3996" s="1" t="s">
        <v>19591</v>
      </c>
      <c r="B3996" s="2" t="s">
        <v>23101</v>
      </c>
      <c r="C3996" s="2" t="s">
        <v>23109</v>
      </c>
      <c r="D3996" s="1">
        <v>0</v>
      </c>
      <c r="E3996" s="1">
        <v>0</v>
      </c>
      <c r="F3996" s="1">
        <v>1</v>
      </c>
      <c r="G3996" s="1">
        <v>1</v>
      </c>
      <c r="H3996" s="6">
        <v>1</v>
      </c>
      <c r="I3996">
        <v>0</v>
      </c>
      <c r="J3996" s="1">
        <v>33</v>
      </c>
      <c r="K3996" s="1">
        <v>0</v>
      </c>
      <c r="L3996" s="1">
        <v>612</v>
      </c>
      <c r="M3996" s="6">
        <v>0.34</v>
      </c>
      <c r="N3996" s="4">
        <v>2400</v>
      </c>
      <c r="O3996" s="4">
        <v>180</v>
      </c>
      <c r="P3996" s="4">
        <v>200</v>
      </c>
      <c r="Q3996" s="3">
        <v>0.35</v>
      </c>
      <c r="R3996" s="1">
        <v>24</v>
      </c>
      <c r="S3996" s="1">
        <v>200</v>
      </c>
      <c r="T3996" s="1">
        <v>27</v>
      </c>
      <c r="U3996" s="1">
        <v>1</v>
      </c>
      <c r="V3996" s="1">
        <v>10</v>
      </c>
      <c r="W3996" s="1">
        <v>0</v>
      </c>
      <c r="X3996" s="1">
        <v>0</v>
      </c>
      <c r="Y3996" s="1">
        <v>1</v>
      </c>
      <c r="Z3996" s="1">
        <v>0</v>
      </c>
      <c r="AA3996" s="1">
        <v>1</v>
      </c>
      <c r="AB3996" s="1">
        <v>0</v>
      </c>
      <c r="AC3996" s="1">
        <v>764</v>
      </c>
      <c r="AD3996" s="1">
        <v>0</v>
      </c>
      <c r="AE3996" s="1">
        <v>0</v>
      </c>
      <c r="AF3996" s="1">
        <v>489</v>
      </c>
      <c r="AG3996" s="1">
        <v>0</v>
      </c>
      <c r="AH3996" s="1">
        <v>0</v>
      </c>
      <c r="AI3996" s="1">
        <v>1253</v>
      </c>
      <c r="AJ3996" s="1" t="s">
        <v>7632</v>
      </c>
      <c r="AK3996" s="1" t="s">
        <v>7633</v>
      </c>
      <c r="AL3996" s="1" t="s">
        <v>7634</v>
      </c>
      <c r="AM3996" s="1" t="s">
        <v>12</v>
      </c>
      <c r="AN3996" s="1" t="s">
        <v>23097</v>
      </c>
      <c r="AO3996" s="1" t="s">
        <v>86</v>
      </c>
      <c r="AP3996" s="1" t="s">
        <v>57</v>
      </c>
      <c r="AQ3996" s="1" t="s">
        <v>25</v>
      </c>
      <c r="AR3996" s="1" t="s">
        <v>19</v>
      </c>
      <c r="AS3996" s="1" t="s">
        <v>23091</v>
      </c>
      <c r="AT3996" s="1" t="s">
        <v>26</v>
      </c>
    </row>
    <row r="3997" spans="1:46" x14ac:dyDescent="0.25">
      <c r="A3997" s="1" t="s">
        <v>21149</v>
      </c>
      <c r="B3997" s="2" t="s">
        <v>23101</v>
      </c>
      <c r="C3997" s="2" t="s">
        <v>23109</v>
      </c>
      <c r="D3997" s="1">
        <v>0</v>
      </c>
      <c r="E3997" s="1">
        <v>1</v>
      </c>
      <c r="F3997" s="1">
        <v>1</v>
      </c>
      <c r="G3997" s="1">
        <v>2</v>
      </c>
      <c r="H3997" s="6">
        <v>0.5</v>
      </c>
      <c r="I3997">
        <v>0</v>
      </c>
      <c r="J3997" s="1">
        <v>45</v>
      </c>
      <c r="K3997" s="1">
        <v>1</v>
      </c>
      <c r="L3997" s="1">
        <v>476</v>
      </c>
      <c r="M3997" s="6">
        <v>0.24</v>
      </c>
      <c r="N3997" s="4">
        <v>2400</v>
      </c>
      <c r="O3997" s="4">
        <v>200</v>
      </c>
      <c r="P3997" s="4">
        <v>150</v>
      </c>
      <c r="Q3997" s="3">
        <v>0.28999999999999998</v>
      </c>
      <c r="R3997" s="1">
        <v>24</v>
      </c>
      <c r="S3997" s="1">
        <v>150</v>
      </c>
      <c r="T3997" s="1">
        <v>23</v>
      </c>
      <c r="U3997" s="1">
        <v>1</v>
      </c>
      <c r="V3997" s="1">
        <v>10</v>
      </c>
      <c r="W3997" s="1">
        <v>1</v>
      </c>
      <c r="X3997" s="1">
        <v>0</v>
      </c>
      <c r="Y3997" s="1">
        <v>1</v>
      </c>
      <c r="Z3997" s="1">
        <v>4</v>
      </c>
      <c r="AA3997" s="1">
        <v>0</v>
      </c>
      <c r="AB3997" s="1">
        <v>0</v>
      </c>
      <c r="AC3997" s="1">
        <v>0</v>
      </c>
      <c r="AD3997" s="1">
        <v>0</v>
      </c>
      <c r="AE3997" s="1">
        <v>0</v>
      </c>
      <c r="AF3997" s="1">
        <v>0</v>
      </c>
      <c r="AG3997" s="1">
        <v>0</v>
      </c>
      <c r="AH3997" s="1">
        <v>800</v>
      </c>
      <c r="AI3997" s="1">
        <v>800</v>
      </c>
      <c r="AJ3997" s="1" t="s">
        <v>565</v>
      </c>
      <c r="AK3997" s="1" t="s">
        <v>11889</v>
      </c>
      <c r="AL3997" s="1" t="s">
        <v>11890</v>
      </c>
      <c r="AM3997" s="1" t="s">
        <v>12</v>
      </c>
      <c r="AN3997" s="1" t="s">
        <v>23098</v>
      </c>
      <c r="AO3997" s="1" t="s">
        <v>86</v>
      </c>
      <c r="AP3997" s="1" t="s">
        <v>86</v>
      </c>
      <c r="AQ3997" s="1" t="s">
        <v>25</v>
      </c>
      <c r="AR3997" s="1" t="s">
        <v>19</v>
      </c>
      <c r="AS3997" s="1" t="s">
        <v>23090</v>
      </c>
      <c r="AT3997" s="1" t="s">
        <v>26</v>
      </c>
    </row>
    <row r="3998" spans="1:46" x14ac:dyDescent="0.25">
      <c r="A3998" s="1" t="s">
        <v>19038</v>
      </c>
      <c r="B3998" s="2" t="s">
        <v>23101</v>
      </c>
      <c r="C3998" s="2" t="s">
        <v>23109</v>
      </c>
      <c r="D3998" s="1">
        <v>0</v>
      </c>
      <c r="E3998" s="1">
        <v>0</v>
      </c>
      <c r="F3998" s="1">
        <v>2</v>
      </c>
      <c r="G3998" s="1">
        <v>2</v>
      </c>
      <c r="H3998" s="6">
        <v>1</v>
      </c>
      <c r="I3998">
        <v>0</v>
      </c>
      <c r="J3998" s="1">
        <v>39</v>
      </c>
      <c r="K3998" s="1">
        <v>0</v>
      </c>
      <c r="L3998" s="1">
        <v>600</v>
      </c>
      <c r="M3998" s="6">
        <v>0.23</v>
      </c>
      <c r="N3998" s="4">
        <v>3800</v>
      </c>
      <c r="O3998" s="4">
        <v>280</v>
      </c>
      <c r="P3998" s="4">
        <v>200</v>
      </c>
      <c r="Q3998" s="3">
        <v>0.32</v>
      </c>
      <c r="R3998" s="1">
        <v>24</v>
      </c>
      <c r="S3998" s="1">
        <v>200</v>
      </c>
      <c r="T3998" s="1">
        <v>26</v>
      </c>
      <c r="U3998" s="1">
        <v>1</v>
      </c>
      <c r="V3998" s="1">
        <v>10</v>
      </c>
      <c r="W3998" s="1">
        <v>0</v>
      </c>
      <c r="X3998" s="1">
        <v>0</v>
      </c>
      <c r="Y3998" s="1">
        <v>1</v>
      </c>
      <c r="Z3998" s="1">
        <v>0</v>
      </c>
      <c r="AA3998" s="1">
        <v>0</v>
      </c>
      <c r="AB3998" s="1">
        <v>0</v>
      </c>
      <c r="AC3998" s="1">
        <v>300</v>
      </c>
      <c r="AD3998" s="1">
        <v>20</v>
      </c>
      <c r="AE3998" s="1">
        <v>1</v>
      </c>
      <c r="AF3998" s="1">
        <v>490</v>
      </c>
      <c r="AG3998" s="1">
        <v>587</v>
      </c>
      <c r="AH3998" s="1">
        <v>0</v>
      </c>
      <c r="AI3998" s="1">
        <v>1398</v>
      </c>
      <c r="AJ3998" s="1" t="s">
        <v>942</v>
      </c>
      <c r="AK3998" s="1" t="s">
        <v>6092</v>
      </c>
      <c r="AL3998" s="1" t="s">
        <v>6093</v>
      </c>
      <c r="AM3998" s="1" t="s">
        <v>12</v>
      </c>
      <c r="AN3998" s="1" t="s">
        <v>23097</v>
      </c>
      <c r="AO3998" s="1" t="s">
        <v>86</v>
      </c>
      <c r="AP3998" s="1" t="s">
        <v>57</v>
      </c>
      <c r="AQ3998" s="1" t="s">
        <v>25</v>
      </c>
      <c r="AR3998" s="1" t="s">
        <v>19</v>
      </c>
      <c r="AS3998" s="1" t="s">
        <v>23090</v>
      </c>
      <c r="AT3998" s="1" t="s">
        <v>26</v>
      </c>
    </row>
    <row r="3999" spans="1:46" x14ac:dyDescent="0.25">
      <c r="A3999" s="1" t="s">
        <v>20747</v>
      </c>
      <c r="B3999" s="2" t="s">
        <v>23101</v>
      </c>
      <c r="C3999" s="2" t="s">
        <v>23109</v>
      </c>
      <c r="D3999" s="1">
        <v>0</v>
      </c>
      <c r="E3999" s="1">
        <v>0</v>
      </c>
      <c r="F3999" s="1">
        <v>1</v>
      </c>
      <c r="G3999" s="1">
        <v>1</v>
      </c>
      <c r="H3999" s="6">
        <v>1</v>
      </c>
      <c r="I3999">
        <v>0</v>
      </c>
      <c r="J3999" s="1">
        <v>31</v>
      </c>
      <c r="K3999" s="1">
        <v>1</v>
      </c>
      <c r="L3999" s="1">
        <v>564</v>
      </c>
      <c r="M3999" s="6">
        <v>0.42</v>
      </c>
      <c r="N3999" s="4">
        <v>1800</v>
      </c>
      <c r="O3999" s="4">
        <v>150</v>
      </c>
      <c r="P3999" s="4">
        <v>300</v>
      </c>
      <c r="Q3999" s="3">
        <v>0.35</v>
      </c>
      <c r="R3999" s="1">
        <v>12</v>
      </c>
      <c r="S3999" s="1">
        <v>300</v>
      </c>
      <c r="T3999" s="1">
        <v>26</v>
      </c>
      <c r="U3999" s="1">
        <v>1</v>
      </c>
      <c r="V3999" s="1">
        <v>10</v>
      </c>
      <c r="W3999" s="1">
        <v>0</v>
      </c>
      <c r="X3999" s="1">
        <v>0</v>
      </c>
      <c r="Y3999" s="1">
        <v>1</v>
      </c>
      <c r="Z3999" s="1">
        <v>0</v>
      </c>
      <c r="AA3999" s="1">
        <v>1</v>
      </c>
      <c r="AB3999" s="1">
        <v>0</v>
      </c>
      <c r="AC3999" s="1">
        <v>0</v>
      </c>
      <c r="AD3999" s="1">
        <v>0</v>
      </c>
      <c r="AE3999" s="1">
        <v>0</v>
      </c>
      <c r="AF3999" s="1">
        <v>0</v>
      </c>
      <c r="AG3999" s="1">
        <v>0</v>
      </c>
      <c r="AH3999" s="1">
        <v>570</v>
      </c>
      <c r="AI3999" s="1">
        <v>570</v>
      </c>
      <c r="AJ3999" s="1" t="s">
        <v>10814</v>
      </c>
      <c r="AK3999" s="1" t="e">
        <f>-어머니수술비가필요하여급하게올립니다.</f>
        <v>#NAME?</v>
      </c>
      <c r="AL3999" s="1" t="e">
        <f>-현재직장다니고있으며재직확인가능합니다.-현재통장으로150만원수령중이며수당으로30만원씩받고있습니다.-매달5일이월급날이며5일날분활하여바로바로입금해드리겠습니다.-성실히입금해드릴것을약속드립니다.</f>
        <v>#NAME?</v>
      </c>
      <c r="AM3999" s="1" t="s">
        <v>12</v>
      </c>
      <c r="AN3999" s="1" t="s">
        <v>23098</v>
      </c>
      <c r="AO3999" s="1" t="s">
        <v>86</v>
      </c>
      <c r="AP3999" s="1" t="s">
        <v>57</v>
      </c>
      <c r="AQ3999" s="1" t="s">
        <v>25</v>
      </c>
      <c r="AR3999" s="1" t="s">
        <v>19</v>
      </c>
      <c r="AS3999" s="1" t="s">
        <v>23091</v>
      </c>
      <c r="AT3999" s="1" t="s">
        <v>26</v>
      </c>
    </row>
    <row r="4000" spans="1:46" x14ac:dyDescent="0.25">
      <c r="A4000" s="1" t="s">
        <v>22483</v>
      </c>
      <c r="B4000" s="2" t="s">
        <v>23101</v>
      </c>
      <c r="C4000" s="2" t="s">
        <v>23109</v>
      </c>
      <c r="D4000" s="1">
        <v>0</v>
      </c>
      <c r="E4000" s="1">
        <v>1</v>
      </c>
      <c r="F4000" s="1">
        <v>1</v>
      </c>
      <c r="G4000" s="1">
        <v>2</v>
      </c>
      <c r="H4000" s="6">
        <v>0.5</v>
      </c>
      <c r="I4000">
        <v>1</v>
      </c>
      <c r="J4000" s="1">
        <v>32</v>
      </c>
      <c r="K4000" s="1">
        <v>1</v>
      </c>
      <c r="L4000" s="1">
        <v>566</v>
      </c>
      <c r="M4000" s="6">
        <v>0</v>
      </c>
      <c r="N4000" s="4">
        <v>139440</v>
      </c>
      <c r="O4000" s="4">
        <v>1137</v>
      </c>
      <c r="P4000" s="4">
        <v>200</v>
      </c>
      <c r="Q4000" s="3">
        <v>0.28000000000000003</v>
      </c>
      <c r="R4000" s="1">
        <v>18</v>
      </c>
      <c r="S4000" s="1">
        <v>200</v>
      </c>
      <c r="T4000" s="1">
        <v>28</v>
      </c>
      <c r="U4000" s="1">
        <v>1</v>
      </c>
      <c r="V4000" s="1">
        <v>10</v>
      </c>
      <c r="W4000" s="1">
        <v>0</v>
      </c>
      <c r="X4000" s="1">
        <v>1</v>
      </c>
      <c r="Y4000" s="1">
        <v>1</v>
      </c>
      <c r="Z4000" s="1">
        <v>2</v>
      </c>
      <c r="AA4000" s="1">
        <v>0</v>
      </c>
      <c r="AB4000" s="1">
        <v>1</v>
      </c>
      <c r="AC4000" s="1">
        <v>180</v>
      </c>
      <c r="AD4000" s="1">
        <v>0</v>
      </c>
      <c r="AE4000" s="1">
        <v>0</v>
      </c>
      <c r="AF4000" s="1">
        <v>0</v>
      </c>
      <c r="AG4000" s="1">
        <v>0</v>
      </c>
      <c r="AH4000" s="1">
        <v>880</v>
      </c>
      <c r="AI4000" s="1">
        <v>1060</v>
      </c>
      <c r="AJ4000" s="1" t="s">
        <v>15453</v>
      </c>
      <c r="AK4000" s="1" t="s">
        <v>15454</v>
      </c>
      <c r="AL4000" s="1" t="s">
        <v>15455</v>
      </c>
      <c r="AM4000" s="1" t="s">
        <v>16</v>
      </c>
      <c r="AN4000" s="1" t="s">
        <v>23098</v>
      </c>
      <c r="AO4000" s="1" t="s">
        <v>86</v>
      </c>
      <c r="AP4000" s="1" t="s">
        <v>57</v>
      </c>
      <c r="AQ4000" s="1" t="s">
        <v>14</v>
      </c>
      <c r="AR4000" s="1" t="s">
        <v>19</v>
      </c>
      <c r="AS4000" s="1" t="s">
        <v>23090</v>
      </c>
      <c r="AT4000" s="1" t="s">
        <v>101</v>
      </c>
    </row>
    <row r="4001" spans="1:46" x14ac:dyDescent="0.25">
      <c r="A4001" s="1" t="s">
        <v>23062</v>
      </c>
      <c r="B4001" s="2" t="s">
        <v>23101</v>
      </c>
      <c r="C4001" s="2" t="s">
        <v>23109</v>
      </c>
      <c r="D4001" s="1">
        <v>1</v>
      </c>
      <c r="E4001" s="1">
        <v>0</v>
      </c>
      <c r="F4001" s="1">
        <v>4</v>
      </c>
      <c r="G4001" s="1">
        <v>5</v>
      </c>
      <c r="H4001" s="6">
        <v>0.8</v>
      </c>
      <c r="I4001">
        <v>1</v>
      </c>
      <c r="J4001" s="1">
        <v>29</v>
      </c>
      <c r="K4001" s="1">
        <v>1</v>
      </c>
      <c r="L4001" s="1">
        <v>649</v>
      </c>
      <c r="M4001" s="6">
        <v>0.73</v>
      </c>
      <c r="N4001" s="4">
        <v>2050</v>
      </c>
      <c r="O4001" s="4">
        <v>153</v>
      </c>
      <c r="P4001" s="4">
        <v>450</v>
      </c>
      <c r="Q4001" s="3">
        <v>0.3</v>
      </c>
      <c r="R4001" s="1">
        <v>24</v>
      </c>
      <c r="S4001" s="1">
        <v>450</v>
      </c>
      <c r="T4001" s="1">
        <v>51</v>
      </c>
      <c r="U4001" s="1">
        <v>0</v>
      </c>
      <c r="V4001" s="1">
        <v>10</v>
      </c>
      <c r="W4001" s="1">
        <v>0</v>
      </c>
      <c r="X4001" s="1">
        <v>0</v>
      </c>
      <c r="Y4001" s="1">
        <v>1</v>
      </c>
      <c r="Z4001" s="1">
        <v>3</v>
      </c>
      <c r="AA4001" s="1">
        <v>1</v>
      </c>
      <c r="AB4001" s="1">
        <v>1</v>
      </c>
      <c r="AC4001" s="1">
        <v>0</v>
      </c>
      <c r="AD4001" s="1">
        <v>0</v>
      </c>
      <c r="AE4001" s="1">
        <v>0</v>
      </c>
      <c r="AF4001" s="1">
        <v>1839</v>
      </c>
      <c r="AG4001" s="1">
        <v>494</v>
      </c>
      <c r="AH4001" s="1">
        <v>0</v>
      </c>
      <c r="AI4001" s="1">
        <v>2333</v>
      </c>
      <c r="AJ4001" s="1" t="s">
        <v>16995</v>
      </c>
      <c r="AK4001" s="1" t="s">
        <v>16996</v>
      </c>
      <c r="AL4001" s="1" t="s">
        <v>16997</v>
      </c>
      <c r="AM4001" s="1" t="s">
        <v>16</v>
      </c>
      <c r="AN4001" s="1" t="s">
        <v>23098</v>
      </c>
      <c r="AO4001" s="1" t="s">
        <v>364</v>
      </c>
      <c r="AP4001" s="1" t="s">
        <v>57</v>
      </c>
      <c r="AQ4001" s="1" t="s">
        <v>25</v>
      </c>
      <c r="AR4001" s="1" t="s">
        <v>19</v>
      </c>
      <c r="AS4001" s="1" t="s">
        <v>23091</v>
      </c>
      <c r="AT4001" s="1" t="s">
        <v>101</v>
      </c>
    </row>
    <row r="4002" spans="1:46" x14ac:dyDescent="0.25">
      <c r="A4002" s="1" t="s">
        <v>23063</v>
      </c>
      <c r="B4002" s="2" t="s">
        <v>23101</v>
      </c>
      <c r="C4002" s="2" t="s">
        <v>23109</v>
      </c>
      <c r="D4002" s="1">
        <v>0</v>
      </c>
      <c r="E4002" s="1">
        <v>0</v>
      </c>
      <c r="F4002" s="1">
        <v>1</v>
      </c>
      <c r="G4002" s="1">
        <v>1</v>
      </c>
      <c r="H4002" s="6">
        <v>1</v>
      </c>
      <c r="I4002">
        <v>0</v>
      </c>
      <c r="J4002" s="1">
        <v>36</v>
      </c>
      <c r="K4002" s="1">
        <v>0</v>
      </c>
      <c r="L4002" s="1">
        <v>697</v>
      </c>
      <c r="M4002" s="6">
        <v>0.32</v>
      </c>
      <c r="N4002" s="4">
        <v>4800</v>
      </c>
      <c r="O4002" s="4">
        <v>350</v>
      </c>
      <c r="P4002" s="4">
        <v>200</v>
      </c>
      <c r="Q4002" s="3">
        <v>0.25</v>
      </c>
      <c r="R4002" s="1">
        <v>6</v>
      </c>
      <c r="S4002" s="1">
        <v>200</v>
      </c>
      <c r="T4002" s="1">
        <v>23</v>
      </c>
      <c r="U4002" s="1">
        <v>1</v>
      </c>
      <c r="V4002" s="1">
        <v>10</v>
      </c>
      <c r="W4002" s="1">
        <v>0</v>
      </c>
      <c r="X4002" s="1">
        <v>1</v>
      </c>
      <c r="Y4002" s="1">
        <v>1</v>
      </c>
      <c r="Z4002" s="1">
        <v>2</v>
      </c>
      <c r="AA4002" s="1">
        <v>1</v>
      </c>
      <c r="AB4002" s="1">
        <v>0</v>
      </c>
      <c r="AC4002" s="1">
        <v>1300</v>
      </c>
      <c r="AD4002" s="1">
        <v>0</v>
      </c>
      <c r="AE4002" s="1">
        <v>0</v>
      </c>
      <c r="AF4002" s="1">
        <v>0</v>
      </c>
      <c r="AG4002" s="1">
        <v>0</v>
      </c>
      <c r="AH4002" s="1">
        <v>600</v>
      </c>
      <c r="AI4002" s="1">
        <v>1900</v>
      </c>
      <c r="AJ4002" s="1" t="s">
        <v>16998</v>
      </c>
      <c r="AK4002" s="1" t="s">
        <v>16999</v>
      </c>
      <c r="AL4002" s="1" t="s">
        <v>17000</v>
      </c>
      <c r="AM4002" s="1" t="s">
        <v>12</v>
      </c>
      <c r="AN4002" s="1" t="s">
        <v>23097</v>
      </c>
      <c r="AO4002" s="1" t="s">
        <v>86</v>
      </c>
      <c r="AP4002" s="1" t="s">
        <v>57</v>
      </c>
      <c r="AQ4002" s="1" t="s">
        <v>14</v>
      </c>
      <c r="AR4002" s="1" t="s">
        <v>19</v>
      </c>
      <c r="AS4002" s="1" t="s">
        <v>23091</v>
      </c>
      <c r="AT4002" s="1" t="s">
        <v>26</v>
      </c>
    </row>
    <row r="4003" spans="1:46" x14ac:dyDescent="0.25">
      <c r="A4003" s="1" t="s">
        <v>22756</v>
      </c>
      <c r="B4003" s="2" t="s">
        <v>23101</v>
      </c>
      <c r="C4003" s="2" t="s">
        <v>23109</v>
      </c>
      <c r="D4003" s="1">
        <v>0</v>
      </c>
      <c r="E4003" s="1">
        <v>0</v>
      </c>
      <c r="F4003" s="1">
        <v>1</v>
      </c>
      <c r="G4003" s="1">
        <v>1</v>
      </c>
      <c r="H4003" s="6">
        <v>1</v>
      </c>
      <c r="I4003">
        <v>0</v>
      </c>
      <c r="J4003" s="1">
        <v>36</v>
      </c>
      <c r="K4003" s="1">
        <v>1</v>
      </c>
      <c r="L4003" s="1">
        <v>861</v>
      </c>
      <c r="M4003" s="6">
        <v>0.14000000000000001</v>
      </c>
      <c r="N4003" s="4">
        <v>12000</v>
      </c>
      <c r="O4003" s="4">
        <v>1000</v>
      </c>
      <c r="P4003" s="4">
        <v>1000</v>
      </c>
      <c r="Q4003" s="3">
        <v>0.2</v>
      </c>
      <c r="R4003" s="1">
        <v>24</v>
      </c>
      <c r="S4003" s="1">
        <v>1000</v>
      </c>
      <c r="T4003" s="1">
        <v>96</v>
      </c>
      <c r="U4003" s="1">
        <v>1</v>
      </c>
      <c r="V4003" s="1">
        <v>10</v>
      </c>
      <c r="W4003" s="1">
        <v>1</v>
      </c>
      <c r="X4003" s="1">
        <v>1</v>
      </c>
      <c r="Y4003" s="1">
        <v>0</v>
      </c>
      <c r="Z4003" s="1">
        <v>3</v>
      </c>
      <c r="AA4003" s="1">
        <v>1</v>
      </c>
      <c r="AB4003" s="1">
        <v>0</v>
      </c>
      <c r="AC4003" s="1">
        <v>0</v>
      </c>
      <c r="AD4003" s="1">
        <v>0</v>
      </c>
      <c r="AE4003" s="1">
        <v>3924</v>
      </c>
      <c r="AF4003" s="1">
        <v>0</v>
      </c>
      <c r="AG4003" s="1">
        <v>0</v>
      </c>
      <c r="AH4003" s="1">
        <v>0</v>
      </c>
      <c r="AI4003" s="1">
        <v>3924</v>
      </c>
      <c r="AJ4003" s="1" t="s">
        <v>16148</v>
      </c>
      <c r="AK4003" s="1" t="s">
        <v>16149</v>
      </c>
      <c r="AL4003" s="1" t="s">
        <v>16150</v>
      </c>
      <c r="AM4003" s="1" t="s">
        <v>12</v>
      </c>
      <c r="AN4003" s="1" t="s">
        <v>23098</v>
      </c>
      <c r="AO4003" s="1" t="s">
        <v>86</v>
      </c>
      <c r="AP4003" s="1" t="s">
        <v>86</v>
      </c>
      <c r="AQ4003" s="1" t="s">
        <v>14</v>
      </c>
      <c r="AR4003" s="1" t="s">
        <v>30</v>
      </c>
      <c r="AS4003" s="1" t="s">
        <v>23091</v>
      </c>
      <c r="AT4003" s="1" t="s">
        <v>26</v>
      </c>
    </row>
    <row r="4004" spans="1:46" x14ac:dyDescent="0.25">
      <c r="A4004" s="1" t="s">
        <v>18450</v>
      </c>
      <c r="B4004" s="2" t="s">
        <v>23076</v>
      </c>
      <c r="C4004" s="2" t="s">
        <v>23104</v>
      </c>
      <c r="D4004" s="1">
        <v>1</v>
      </c>
      <c r="E4004" s="1">
        <v>0</v>
      </c>
      <c r="F4004" s="1">
        <v>2</v>
      </c>
      <c r="G4004" s="1">
        <v>3</v>
      </c>
      <c r="H4004" s="6">
        <v>0.66666666666666663</v>
      </c>
      <c r="I4004">
        <v>0</v>
      </c>
      <c r="J4004" s="1">
        <v>32</v>
      </c>
      <c r="K4004" s="1">
        <v>1</v>
      </c>
      <c r="L4004" s="1">
        <v>614</v>
      </c>
      <c r="M4004" s="6">
        <v>0.25</v>
      </c>
      <c r="N4004" s="4">
        <v>1350</v>
      </c>
      <c r="O4004" s="4">
        <v>114</v>
      </c>
      <c r="P4004" s="4">
        <v>360</v>
      </c>
      <c r="Q4004" s="3">
        <v>0.35</v>
      </c>
      <c r="R4004" s="1">
        <v>36</v>
      </c>
      <c r="S4004" s="1">
        <v>360</v>
      </c>
      <c r="T4004" s="1">
        <v>16</v>
      </c>
      <c r="U4004" s="1">
        <v>0</v>
      </c>
      <c r="V4004" s="1">
        <v>9</v>
      </c>
      <c r="W4004" s="1">
        <v>1</v>
      </c>
      <c r="X4004" s="1">
        <v>0</v>
      </c>
      <c r="Y4004" s="1">
        <v>1</v>
      </c>
      <c r="Z4004" s="1">
        <v>3</v>
      </c>
      <c r="AA4004" s="1">
        <v>0</v>
      </c>
      <c r="AB4004" s="1">
        <v>0</v>
      </c>
      <c r="AC4004" s="1">
        <v>0</v>
      </c>
      <c r="AD4004" s="1">
        <v>0</v>
      </c>
      <c r="AE4004" s="1">
        <v>340</v>
      </c>
      <c r="AF4004" s="1">
        <v>0</v>
      </c>
      <c r="AG4004" s="1">
        <v>0</v>
      </c>
      <c r="AH4004" s="1">
        <v>0</v>
      </c>
      <c r="AI4004" s="1">
        <v>340</v>
      </c>
      <c r="AJ4004" s="1" t="s">
        <v>4384</v>
      </c>
      <c r="AK4004" s="1" t="s">
        <v>4385</v>
      </c>
      <c r="AL4004" s="1" t="s">
        <v>4386</v>
      </c>
      <c r="AM4004" s="1" t="s">
        <v>12</v>
      </c>
      <c r="AN4004" s="1" t="s">
        <v>23098</v>
      </c>
      <c r="AO4004" s="1" t="s">
        <v>364</v>
      </c>
      <c r="AP4004" s="1" t="s">
        <v>86</v>
      </c>
      <c r="AQ4004" s="1" t="s">
        <v>25</v>
      </c>
      <c r="AR4004" s="1" t="s">
        <v>19</v>
      </c>
      <c r="AS4004" s="1" t="s">
        <v>23090</v>
      </c>
      <c r="AT4004" s="1" t="s">
        <v>26</v>
      </c>
    </row>
    <row r="4005" spans="1:46" x14ac:dyDescent="0.25">
      <c r="A4005" s="1" t="s">
        <v>21442</v>
      </c>
      <c r="B4005" s="2" t="s">
        <v>23076</v>
      </c>
      <c r="C4005" s="2" t="s">
        <v>23105</v>
      </c>
      <c r="D4005" s="1">
        <v>1</v>
      </c>
      <c r="E4005" s="1">
        <v>3</v>
      </c>
      <c r="F4005" s="1">
        <v>2</v>
      </c>
      <c r="G4005" s="1">
        <v>6</v>
      </c>
      <c r="H4005" s="6">
        <v>0.33333333333333331</v>
      </c>
      <c r="I4005">
        <v>0</v>
      </c>
      <c r="J4005" s="1">
        <v>34</v>
      </c>
      <c r="K4005" s="1">
        <v>0</v>
      </c>
      <c r="L4005" s="1">
        <v>615</v>
      </c>
      <c r="M4005" s="6">
        <v>0.28000000000000003</v>
      </c>
      <c r="N4005" s="4">
        <v>3000</v>
      </c>
      <c r="O4005" s="4">
        <v>160</v>
      </c>
      <c r="P4005" s="4">
        <v>600</v>
      </c>
      <c r="Q4005" s="3">
        <v>0.33</v>
      </c>
      <c r="R4005" s="1">
        <v>24</v>
      </c>
      <c r="S4005" s="1">
        <v>600</v>
      </c>
      <c r="T4005" s="1">
        <v>66</v>
      </c>
      <c r="U4005" s="1">
        <v>1</v>
      </c>
      <c r="V4005" s="1">
        <v>9</v>
      </c>
      <c r="W4005" s="1">
        <v>0</v>
      </c>
      <c r="X4005" s="1">
        <v>0</v>
      </c>
      <c r="Y4005" s="1">
        <v>1</v>
      </c>
      <c r="Z4005" s="1">
        <v>2</v>
      </c>
      <c r="AA4005" s="1">
        <v>1</v>
      </c>
      <c r="AB4005" s="1">
        <v>0</v>
      </c>
      <c r="AC4005" s="1">
        <v>0</v>
      </c>
      <c r="AD4005" s="1">
        <v>0</v>
      </c>
      <c r="AE4005" s="1">
        <v>0</v>
      </c>
      <c r="AF4005" s="1">
        <v>0</v>
      </c>
      <c r="AG4005" s="1">
        <v>0</v>
      </c>
      <c r="AH4005" s="1">
        <v>190</v>
      </c>
      <c r="AI4005" s="1">
        <v>190</v>
      </c>
      <c r="AJ4005" s="1" t="s">
        <v>12652</v>
      </c>
      <c r="AK4005" s="1" t="s">
        <v>12653</v>
      </c>
      <c r="AL4005" s="1" t="s">
        <v>12654</v>
      </c>
      <c r="AM4005" s="1" t="s">
        <v>12</v>
      </c>
      <c r="AN4005" s="1" t="s">
        <v>23097</v>
      </c>
      <c r="AO4005" s="1" t="s">
        <v>86</v>
      </c>
      <c r="AP4005" s="1" t="s">
        <v>57</v>
      </c>
      <c r="AQ4005" s="1" t="s">
        <v>25</v>
      </c>
      <c r="AR4005" s="1" t="s">
        <v>19</v>
      </c>
      <c r="AS4005" s="1" t="s">
        <v>23091</v>
      </c>
      <c r="AT4005" s="1" t="s">
        <v>26</v>
      </c>
    </row>
    <row r="4006" spans="1:46" x14ac:dyDescent="0.25">
      <c r="A4006" s="1" t="s">
        <v>20930</v>
      </c>
      <c r="B4006" s="2" t="s">
        <v>23076</v>
      </c>
      <c r="C4006" s="2" t="s">
        <v>23106</v>
      </c>
      <c r="D4006" s="1">
        <v>1</v>
      </c>
      <c r="E4006" s="1">
        <v>1</v>
      </c>
      <c r="F4006" s="1">
        <v>5</v>
      </c>
      <c r="G4006" s="1">
        <v>7</v>
      </c>
      <c r="H4006" s="6">
        <v>0.7142857142857143</v>
      </c>
      <c r="I4006">
        <v>0</v>
      </c>
      <c r="J4006" s="1">
        <v>33</v>
      </c>
      <c r="K4006" s="1">
        <v>1</v>
      </c>
      <c r="L4006" s="1">
        <v>524</v>
      </c>
      <c r="M4006" s="6">
        <v>0.27</v>
      </c>
      <c r="N4006" s="4">
        <v>3260</v>
      </c>
      <c r="O4006" s="4">
        <v>257</v>
      </c>
      <c r="P4006" s="4">
        <v>500</v>
      </c>
      <c r="Q4006" s="3">
        <v>0.32</v>
      </c>
      <c r="R4006" s="1">
        <v>12</v>
      </c>
      <c r="S4006" s="1">
        <v>500</v>
      </c>
      <c r="T4006" s="1">
        <v>68</v>
      </c>
      <c r="U4006" s="1">
        <v>1</v>
      </c>
      <c r="V4006" s="1">
        <v>9</v>
      </c>
      <c r="W4006" s="1">
        <v>0</v>
      </c>
      <c r="X4006" s="1">
        <v>0</v>
      </c>
      <c r="Y4006" s="1">
        <v>0</v>
      </c>
      <c r="Z4006" s="1">
        <v>4</v>
      </c>
      <c r="AA4006" s="1">
        <v>1</v>
      </c>
      <c r="AB4006" s="1">
        <v>0</v>
      </c>
      <c r="AC4006" s="1">
        <v>85</v>
      </c>
      <c r="AD4006" s="1">
        <v>535</v>
      </c>
      <c r="AE4006" s="1">
        <v>0</v>
      </c>
      <c r="AF4006" s="1">
        <v>0</v>
      </c>
      <c r="AG4006" s="1">
        <v>0</v>
      </c>
      <c r="AH4006" s="1">
        <v>0</v>
      </c>
      <c r="AI4006" s="1">
        <v>620</v>
      </c>
      <c r="AJ4006" s="1" t="s">
        <v>11270</v>
      </c>
      <c r="AK4006" s="1" t="s">
        <v>11271</v>
      </c>
      <c r="AL4006" s="1" t="s">
        <v>11272</v>
      </c>
      <c r="AM4006" s="1" t="s">
        <v>12</v>
      </c>
      <c r="AN4006" s="1" t="s">
        <v>23098</v>
      </c>
      <c r="AO4006" s="1" t="s">
        <v>86</v>
      </c>
      <c r="AP4006" s="1" t="s">
        <v>57</v>
      </c>
      <c r="AQ4006" s="1" t="s">
        <v>25</v>
      </c>
      <c r="AR4006" s="1" t="s">
        <v>30</v>
      </c>
      <c r="AS4006" s="1" t="s">
        <v>23091</v>
      </c>
      <c r="AT4006" s="1" t="s">
        <v>26</v>
      </c>
    </row>
    <row r="4007" spans="1:46" x14ac:dyDescent="0.25">
      <c r="A4007" s="1" t="s">
        <v>20433</v>
      </c>
      <c r="B4007" s="2" t="s">
        <v>23076</v>
      </c>
      <c r="C4007" s="2" t="s">
        <v>23106</v>
      </c>
      <c r="D4007" s="1">
        <v>0</v>
      </c>
      <c r="E4007" s="1">
        <v>0</v>
      </c>
      <c r="F4007" s="1">
        <v>1</v>
      </c>
      <c r="G4007" s="1">
        <v>1</v>
      </c>
      <c r="H4007" s="6">
        <v>1</v>
      </c>
      <c r="I4007">
        <v>1</v>
      </c>
      <c r="J4007" s="1">
        <v>30</v>
      </c>
      <c r="K4007" s="1">
        <v>0</v>
      </c>
      <c r="L4007" s="1">
        <v>593</v>
      </c>
      <c r="M4007" s="6">
        <v>0.89</v>
      </c>
      <c r="N4007" s="4">
        <v>2000</v>
      </c>
      <c r="O4007" s="4">
        <v>150</v>
      </c>
      <c r="P4007" s="4">
        <v>750</v>
      </c>
      <c r="Q4007" s="3">
        <v>0.3</v>
      </c>
      <c r="R4007" s="1">
        <v>24</v>
      </c>
      <c r="S4007" s="1">
        <v>750</v>
      </c>
      <c r="T4007" s="1">
        <v>46</v>
      </c>
      <c r="U4007" s="1">
        <v>0</v>
      </c>
      <c r="V4007" s="1">
        <v>9</v>
      </c>
      <c r="W4007" s="1">
        <v>1</v>
      </c>
      <c r="X4007" s="1">
        <v>1</v>
      </c>
      <c r="Y4007" s="1">
        <v>1</v>
      </c>
      <c r="Z4007" s="1">
        <v>4</v>
      </c>
      <c r="AA4007" s="1">
        <v>0</v>
      </c>
      <c r="AB4007" s="1">
        <v>1</v>
      </c>
      <c r="AC4007" s="1">
        <v>0</v>
      </c>
      <c r="AD4007" s="1">
        <v>224</v>
      </c>
      <c r="AE4007" s="1">
        <v>410</v>
      </c>
      <c r="AF4007" s="1">
        <v>0</v>
      </c>
      <c r="AG4007" s="1">
        <v>0</v>
      </c>
      <c r="AH4007" s="1">
        <v>1150</v>
      </c>
      <c r="AI4007" s="1">
        <v>1784</v>
      </c>
      <c r="AJ4007" s="1" t="s">
        <v>9929</v>
      </c>
      <c r="AK4007" s="1" t="s">
        <v>9930</v>
      </c>
      <c r="AL4007" s="1" t="s">
        <v>9931</v>
      </c>
      <c r="AM4007" s="1" t="s">
        <v>16</v>
      </c>
      <c r="AN4007" s="1" t="s">
        <v>23097</v>
      </c>
      <c r="AO4007" s="1" t="s">
        <v>364</v>
      </c>
      <c r="AP4007" s="1" t="s">
        <v>86</v>
      </c>
      <c r="AQ4007" s="1" t="s">
        <v>14</v>
      </c>
      <c r="AR4007" s="1" t="s">
        <v>19</v>
      </c>
      <c r="AS4007" s="1" t="s">
        <v>23090</v>
      </c>
      <c r="AT4007" s="1" t="s">
        <v>101</v>
      </c>
    </row>
    <row r="4008" spans="1:46" x14ac:dyDescent="0.25">
      <c r="A4008" s="1" t="s">
        <v>21686</v>
      </c>
      <c r="B4008" s="2" t="s">
        <v>23076</v>
      </c>
      <c r="C4008" s="2" t="s">
        <v>23108</v>
      </c>
      <c r="D4008" s="1">
        <v>0</v>
      </c>
      <c r="E4008" s="1">
        <v>0</v>
      </c>
      <c r="F4008" s="1">
        <v>1</v>
      </c>
      <c r="G4008" s="1">
        <v>1</v>
      </c>
      <c r="H4008" s="6">
        <v>1</v>
      </c>
      <c r="I4008">
        <v>1</v>
      </c>
      <c r="J4008" s="1">
        <v>28</v>
      </c>
      <c r="K4008" s="1">
        <v>0</v>
      </c>
      <c r="L4008" s="1">
        <v>745</v>
      </c>
      <c r="M4008" s="6">
        <v>0.12</v>
      </c>
      <c r="N4008" s="4">
        <v>3360</v>
      </c>
      <c r="O4008" s="4">
        <v>150</v>
      </c>
      <c r="P4008" s="4">
        <v>100</v>
      </c>
      <c r="Q4008" s="3">
        <v>0.26</v>
      </c>
      <c r="R4008" s="1">
        <v>12</v>
      </c>
      <c r="S4008" s="1">
        <v>100</v>
      </c>
      <c r="T4008" s="1">
        <v>14</v>
      </c>
      <c r="U4008" s="1">
        <v>1</v>
      </c>
      <c r="V4008" s="1">
        <v>9</v>
      </c>
      <c r="W4008" s="1">
        <v>0</v>
      </c>
      <c r="X4008" s="1">
        <v>1</v>
      </c>
      <c r="Y4008" s="1">
        <v>0</v>
      </c>
      <c r="Z4008" s="1">
        <v>2</v>
      </c>
      <c r="AA4008" s="1">
        <v>1</v>
      </c>
      <c r="AB4008" s="1">
        <v>1</v>
      </c>
      <c r="AC4008" s="1">
        <v>0</v>
      </c>
      <c r="AD4008" s="1">
        <v>0</v>
      </c>
      <c r="AE4008" s="1">
        <v>0</v>
      </c>
      <c r="AF4008" s="1">
        <v>170</v>
      </c>
      <c r="AG4008" s="1">
        <v>0</v>
      </c>
      <c r="AH4008" s="1">
        <v>0</v>
      </c>
      <c r="AI4008" s="1">
        <v>170</v>
      </c>
      <c r="AJ4008" s="1" t="s">
        <v>13329</v>
      </c>
      <c r="AK4008" s="1" t="s">
        <v>13330</v>
      </c>
      <c r="AL4008" s="1" t="s">
        <v>13331</v>
      </c>
      <c r="AM4008" s="1" t="s">
        <v>16</v>
      </c>
      <c r="AN4008" s="1" t="s">
        <v>23097</v>
      </c>
      <c r="AO4008" s="1" t="s">
        <v>86</v>
      </c>
      <c r="AP4008" s="1" t="s">
        <v>57</v>
      </c>
      <c r="AQ4008" s="1" t="s">
        <v>14</v>
      </c>
      <c r="AR4008" s="1" t="s">
        <v>30</v>
      </c>
      <c r="AS4008" s="1" t="s">
        <v>23091</v>
      </c>
      <c r="AT4008" s="1" t="s">
        <v>101</v>
      </c>
    </row>
    <row r="4009" spans="1:46" x14ac:dyDescent="0.25">
      <c r="A4009" s="1" t="s">
        <v>18870</v>
      </c>
      <c r="B4009" s="2" t="s">
        <v>23076</v>
      </c>
      <c r="C4009" s="2" t="s">
        <v>23108</v>
      </c>
      <c r="D4009" s="1">
        <v>1</v>
      </c>
      <c r="E4009" s="1">
        <v>0</v>
      </c>
      <c r="F4009" s="1">
        <v>2</v>
      </c>
      <c r="G4009" s="1">
        <v>3</v>
      </c>
      <c r="H4009" s="6">
        <v>0.66666666666666663</v>
      </c>
      <c r="I4009">
        <v>0</v>
      </c>
      <c r="J4009" s="1">
        <v>34</v>
      </c>
      <c r="K4009" s="1">
        <v>0</v>
      </c>
      <c r="L4009" s="1">
        <v>914</v>
      </c>
      <c r="M4009" s="6">
        <v>0.21</v>
      </c>
      <c r="N4009" s="4">
        <v>3000</v>
      </c>
      <c r="O4009" s="4">
        <v>200</v>
      </c>
      <c r="P4009" s="4">
        <v>200</v>
      </c>
      <c r="Q4009" s="3">
        <v>0.24</v>
      </c>
      <c r="R4009" s="1">
        <v>24</v>
      </c>
      <c r="S4009" s="1">
        <v>200</v>
      </c>
      <c r="T4009" s="1">
        <v>18</v>
      </c>
      <c r="U4009" s="1">
        <v>1</v>
      </c>
      <c r="V4009" s="1">
        <v>9</v>
      </c>
      <c r="W4009" s="1">
        <v>1</v>
      </c>
      <c r="X4009" s="1">
        <v>1</v>
      </c>
      <c r="Y4009" s="1">
        <v>0</v>
      </c>
      <c r="Z4009" s="1">
        <v>1</v>
      </c>
      <c r="AA4009" s="1">
        <v>0</v>
      </c>
      <c r="AB4009" s="1">
        <v>0</v>
      </c>
      <c r="AC4009" s="1">
        <v>0</v>
      </c>
      <c r="AD4009" s="1">
        <v>0</v>
      </c>
      <c r="AE4009" s="1">
        <v>0</v>
      </c>
      <c r="AF4009" s="1">
        <v>0</v>
      </c>
      <c r="AG4009" s="1">
        <v>180</v>
      </c>
      <c r="AH4009" s="1">
        <v>500</v>
      </c>
      <c r="AI4009" s="1">
        <v>680</v>
      </c>
      <c r="AJ4009" s="1" t="s">
        <v>5604</v>
      </c>
      <c r="AK4009" s="1" t="s">
        <v>5605</v>
      </c>
      <c r="AL4009" s="1" t="s">
        <v>5606</v>
      </c>
      <c r="AM4009" s="1" t="s">
        <v>12</v>
      </c>
      <c r="AN4009" s="1" t="s">
        <v>23097</v>
      </c>
      <c r="AO4009" s="1" t="s">
        <v>86</v>
      </c>
      <c r="AP4009" s="1" t="s">
        <v>86</v>
      </c>
      <c r="AQ4009" s="1" t="s">
        <v>14</v>
      </c>
      <c r="AR4009" s="1" t="s">
        <v>30</v>
      </c>
      <c r="AS4009" s="1" t="s">
        <v>23090</v>
      </c>
      <c r="AT4009" s="1" t="s">
        <v>26</v>
      </c>
    </row>
    <row r="4010" spans="1:46" x14ac:dyDescent="0.25">
      <c r="A4010" s="1" t="s">
        <v>22869</v>
      </c>
      <c r="B4010" s="2" t="s">
        <v>23076</v>
      </c>
      <c r="C4010" s="2" t="s">
        <v>23108</v>
      </c>
      <c r="D4010" s="1">
        <v>0</v>
      </c>
      <c r="E4010" s="1">
        <v>0</v>
      </c>
      <c r="F4010" s="1">
        <v>2</v>
      </c>
      <c r="G4010" s="1">
        <v>2</v>
      </c>
      <c r="H4010" s="6">
        <v>1</v>
      </c>
      <c r="I4010">
        <v>0</v>
      </c>
      <c r="J4010" s="1">
        <v>40</v>
      </c>
      <c r="K4010" s="1">
        <v>0</v>
      </c>
      <c r="L4010" s="1">
        <v>566</v>
      </c>
      <c r="M4010" s="6">
        <v>0.15</v>
      </c>
      <c r="N4010" s="4">
        <v>2500</v>
      </c>
      <c r="O4010" s="4">
        <v>210</v>
      </c>
      <c r="P4010" s="4">
        <v>100</v>
      </c>
      <c r="Q4010" s="3">
        <v>0.35</v>
      </c>
      <c r="R4010" s="1">
        <v>12</v>
      </c>
      <c r="S4010" s="1">
        <v>100</v>
      </c>
      <c r="T4010" s="1">
        <v>9</v>
      </c>
      <c r="U4010" s="1">
        <v>1</v>
      </c>
      <c r="V4010" s="1">
        <v>9</v>
      </c>
      <c r="W4010" s="1">
        <v>0</v>
      </c>
      <c r="X4010" s="1">
        <v>0</v>
      </c>
      <c r="Y4010" s="1">
        <v>1</v>
      </c>
      <c r="Z4010" s="1">
        <v>5</v>
      </c>
      <c r="AA4010" s="1">
        <v>0</v>
      </c>
      <c r="AB4010" s="1">
        <v>0</v>
      </c>
      <c r="AC4010" s="1">
        <v>0</v>
      </c>
      <c r="AD4010" s="1">
        <v>0</v>
      </c>
      <c r="AE4010" s="1">
        <v>0</v>
      </c>
      <c r="AF4010" s="1">
        <v>0</v>
      </c>
      <c r="AG4010" s="1">
        <v>0</v>
      </c>
      <c r="AH4010" s="1">
        <v>400</v>
      </c>
      <c r="AI4010" s="1">
        <v>400</v>
      </c>
      <c r="AJ4010" s="1" t="s">
        <v>16464</v>
      </c>
      <c r="AK4010" s="1" t="s">
        <v>16465</v>
      </c>
      <c r="AL4010" s="1" t="s">
        <v>16466</v>
      </c>
      <c r="AM4010" s="1" t="s">
        <v>12</v>
      </c>
      <c r="AN4010" s="1" t="s">
        <v>23097</v>
      </c>
      <c r="AO4010" s="1" t="s">
        <v>86</v>
      </c>
      <c r="AP4010" s="1" t="s">
        <v>57</v>
      </c>
      <c r="AQ4010" s="1" t="s">
        <v>25</v>
      </c>
      <c r="AR4010" s="1" t="s">
        <v>19</v>
      </c>
      <c r="AS4010" s="1" t="s">
        <v>23090</v>
      </c>
      <c r="AT4010" s="1" t="s">
        <v>26</v>
      </c>
    </row>
    <row r="4011" spans="1:46" x14ac:dyDescent="0.25">
      <c r="A4011" s="1" t="s">
        <v>19606</v>
      </c>
      <c r="B4011" s="2" t="s">
        <v>23076</v>
      </c>
      <c r="C4011" s="2" t="s">
        <v>23110</v>
      </c>
      <c r="D4011" s="1">
        <v>0</v>
      </c>
      <c r="E4011" s="1">
        <v>0</v>
      </c>
      <c r="F4011" s="1">
        <v>2</v>
      </c>
      <c r="G4011" s="1">
        <v>2</v>
      </c>
      <c r="H4011" s="6">
        <v>1</v>
      </c>
      <c r="I4011">
        <v>0</v>
      </c>
      <c r="J4011" s="1">
        <v>36</v>
      </c>
      <c r="K4011" s="1">
        <v>1</v>
      </c>
      <c r="L4011" s="1">
        <v>786</v>
      </c>
      <c r="M4011" s="6">
        <v>0.06</v>
      </c>
      <c r="N4011" s="4">
        <v>7200</v>
      </c>
      <c r="O4011" s="4">
        <v>600</v>
      </c>
      <c r="P4011" s="4">
        <v>600</v>
      </c>
      <c r="Q4011" s="3">
        <v>0.28000000000000003</v>
      </c>
      <c r="R4011" s="1">
        <v>6</v>
      </c>
      <c r="S4011" s="1">
        <v>600</v>
      </c>
      <c r="T4011" s="1">
        <v>50</v>
      </c>
      <c r="U4011" s="1">
        <v>1</v>
      </c>
      <c r="V4011" s="1">
        <v>9</v>
      </c>
      <c r="W4011" s="1">
        <v>0</v>
      </c>
      <c r="X4011" s="1">
        <v>0</v>
      </c>
      <c r="Y4011" s="1">
        <v>0</v>
      </c>
      <c r="Z4011" s="1">
        <v>3</v>
      </c>
      <c r="AA4011" s="1">
        <v>1</v>
      </c>
      <c r="AB4011" s="1">
        <v>0</v>
      </c>
      <c r="AC4011" s="1">
        <v>0</v>
      </c>
      <c r="AD4011" s="1">
        <v>0</v>
      </c>
      <c r="AE4011" s="1">
        <v>3244</v>
      </c>
      <c r="AF4011" s="1">
        <v>0</v>
      </c>
      <c r="AG4011" s="1">
        <v>0</v>
      </c>
      <c r="AH4011" s="1">
        <v>0</v>
      </c>
      <c r="AI4011" s="1">
        <v>3244</v>
      </c>
      <c r="AJ4011" s="1" t="s">
        <v>7675</v>
      </c>
      <c r="AK4011" s="1" t="s">
        <v>7676</v>
      </c>
      <c r="AL4011" s="1" t="s">
        <v>7677</v>
      </c>
      <c r="AM4011" s="1" t="s">
        <v>12</v>
      </c>
      <c r="AN4011" s="1" t="s">
        <v>23098</v>
      </c>
      <c r="AO4011" s="1" t="s">
        <v>86</v>
      </c>
      <c r="AP4011" s="1" t="s">
        <v>57</v>
      </c>
      <c r="AQ4011" s="1" t="s">
        <v>25</v>
      </c>
      <c r="AR4011" s="1" t="s">
        <v>30</v>
      </c>
      <c r="AS4011" s="1" t="s">
        <v>23091</v>
      </c>
      <c r="AT4011" s="1" t="s">
        <v>26</v>
      </c>
    </row>
    <row r="4012" spans="1:46" x14ac:dyDescent="0.25">
      <c r="A4012" s="1" t="s">
        <v>20774</v>
      </c>
      <c r="B4012" s="2" t="s">
        <v>23073</v>
      </c>
      <c r="C4012" s="2" t="s">
        <v>23103</v>
      </c>
      <c r="D4012" s="1">
        <v>1</v>
      </c>
      <c r="E4012" s="1">
        <v>3</v>
      </c>
      <c r="F4012" s="1">
        <v>2</v>
      </c>
      <c r="G4012" s="1">
        <v>6</v>
      </c>
      <c r="H4012" s="6">
        <v>0.33333333333333331</v>
      </c>
      <c r="I4012">
        <v>0</v>
      </c>
      <c r="J4012" s="1">
        <v>30</v>
      </c>
      <c r="K4012" s="1">
        <v>1</v>
      </c>
      <c r="L4012" s="1">
        <v>458</v>
      </c>
      <c r="M4012" s="6">
        <v>0</v>
      </c>
      <c r="N4012" s="4">
        <v>800</v>
      </c>
      <c r="O4012" s="4">
        <v>70</v>
      </c>
      <c r="P4012" s="4">
        <v>150</v>
      </c>
      <c r="Q4012" s="3">
        <v>0.4</v>
      </c>
      <c r="R4012" s="1">
        <v>12</v>
      </c>
      <c r="S4012" s="1">
        <v>150</v>
      </c>
      <c r="T4012" s="1">
        <v>3</v>
      </c>
      <c r="U4012" s="1">
        <v>0</v>
      </c>
      <c r="V4012" s="1">
        <v>9</v>
      </c>
      <c r="W4012" s="1">
        <v>1</v>
      </c>
      <c r="X4012" s="1">
        <v>0</v>
      </c>
      <c r="Y4012" s="1">
        <v>1</v>
      </c>
      <c r="Z4012" s="1">
        <v>5</v>
      </c>
      <c r="AA4012" s="1">
        <v>1</v>
      </c>
      <c r="AB4012" s="1">
        <v>0</v>
      </c>
      <c r="AC4012" s="1">
        <v>129</v>
      </c>
      <c r="AD4012" s="1">
        <v>0</v>
      </c>
      <c r="AE4012" s="1">
        <v>0</v>
      </c>
      <c r="AF4012" s="1">
        <v>0</v>
      </c>
      <c r="AG4012" s="1">
        <v>0</v>
      </c>
      <c r="AH4012" s="1">
        <v>350</v>
      </c>
      <c r="AI4012" s="1">
        <v>479</v>
      </c>
      <c r="AJ4012" s="1" t="s">
        <v>10878</v>
      </c>
      <c r="AK4012" s="1" t="s">
        <v>10879</v>
      </c>
      <c r="AL4012" s="1" t="s">
        <v>11</v>
      </c>
      <c r="AM4012" s="1" t="s">
        <v>12</v>
      </c>
      <c r="AN4012" s="1" t="s">
        <v>23098</v>
      </c>
      <c r="AO4012" s="1" t="s">
        <v>364</v>
      </c>
      <c r="AP4012" s="1" t="s">
        <v>86</v>
      </c>
      <c r="AQ4012" s="1" t="s">
        <v>25</v>
      </c>
      <c r="AR4012" s="1" t="s">
        <v>19</v>
      </c>
      <c r="AS4012" s="1" t="s">
        <v>23091</v>
      </c>
      <c r="AT4012" s="1" t="s">
        <v>26</v>
      </c>
    </row>
    <row r="4013" spans="1:46" x14ac:dyDescent="0.25">
      <c r="A4013" s="1" t="s">
        <v>20793</v>
      </c>
      <c r="B4013" s="2" t="s">
        <v>23073</v>
      </c>
      <c r="C4013" s="2" t="s">
        <v>23104</v>
      </c>
      <c r="D4013" s="1">
        <v>1</v>
      </c>
      <c r="E4013" s="1">
        <v>2</v>
      </c>
      <c r="F4013" s="1">
        <v>4</v>
      </c>
      <c r="G4013" s="1">
        <v>7</v>
      </c>
      <c r="H4013" s="6">
        <v>0.5714285714285714</v>
      </c>
      <c r="I4013">
        <v>0</v>
      </c>
      <c r="J4013" s="1">
        <v>42</v>
      </c>
      <c r="K4013" s="1">
        <v>1</v>
      </c>
      <c r="L4013" s="1">
        <v>0</v>
      </c>
      <c r="M4013" s="6">
        <v>0.27</v>
      </c>
      <c r="N4013" s="4">
        <v>2000</v>
      </c>
      <c r="O4013" s="4">
        <v>170</v>
      </c>
      <c r="P4013" s="4">
        <v>350</v>
      </c>
      <c r="Q4013" s="3">
        <v>0.32</v>
      </c>
      <c r="R4013" s="1">
        <v>12</v>
      </c>
      <c r="S4013" s="1">
        <v>350</v>
      </c>
      <c r="T4013" s="1">
        <v>11</v>
      </c>
      <c r="U4013" s="1">
        <v>0</v>
      </c>
      <c r="V4013" s="1">
        <v>9</v>
      </c>
      <c r="W4013" s="1">
        <v>0</v>
      </c>
      <c r="X4013" s="1">
        <v>1</v>
      </c>
      <c r="Y4013" s="1">
        <v>0</v>
      </c>
      <c r="Z4013" s="1">
        <v>1</v>
      </c>
      <c r="AA4013" s="1">
        <v>1</v>
      </c>
      <c r="AB4013" s="1">
        <v>0</v>
      </c>
      <c r="AC4013" s="1">
        <v>0</v>
      </c>
      <c r="AD4013" s="1">
        <v>0</v>
      </c>
      <c r="AE4013" s="1">
        <v>0</v>
      </c>
      <c r="AF4013" s="1">
        <v>0</v>
      </c>
      <c r="AG4013" s="1">
        <v>0</v>
      </c>
      <c r="AH4013" s="1">
        <v>200</v>
      </c>
      <c r="AI4013" s="1">
        <v>200</v>
      </c>
      <c r="AJ4013" s="1" t="s">
        <v>10916</v>
      </c>
      <c r="AK4013" s="1" t="s">
        <v>10917</v>
      </c>
      <c r="AL4013" s="1" t="s">
        <v>10918</v>
      </c>
      <c r="AM4013" s="1" t="s">
        <v>12</v>
      </c>
      <c r="AN4013" s="1" t="s">
        <v>23098</v>
      </c>
      <c r="AO4013" s="1" t="s">
        <v>364</v>
      </c>
      <c r="AP4013" s="1" t="s">
        <v>57</v>
      </c>
      <c r="AQ4013" s="1" t="s">
        <v>14</v>
      </c>
      <c r="AR4013" s="1" t="s">
        <v>30</v>
      </c>
      <c r="AS4013" s="1" t="s">
        <v>23091</v>
      </c>
      <c r="AT4013" s="1" t="s">
        <v>26</v>
      </c>
    </row>
    <row r="4014" spans="1:46" x14ac:dyDescent="0.25">
      <c r="A4014" s="1" t="s">
        <v>22589</v>
      </c>
      <c r="B4014" s="2" t="s">
        <v>23073</v>
      </c>
      <c r="C4014" s="2" t="s">
        <v>23105</v>
      </c>
      <c r="D4014" s="1">
        <v>1</v>
      </c>
      <c r="E4014" s="1">
        <v>1</v>
      </c>
      <c r="F4014" s="1">
        <v>1</v>
      </c>
      <c r="G4014" s="1">
        <v>3</v>
      </c>
      <c r="H4014" s="6">
        <v>0.33333333333333331</v>
      </c>
      <c r="I4014">
        <v>0</v>
      </c>
      <c r="J4014" s="1">
        <v>40</v>
      </c>
      <c r="K4014" s="1">
        <v>0</v>
      </c>
      <c r="L4014" s="1">
        <v>611</v>
      </c>
      <c r="M4014" s="6">
        <v>0.62</v>
      </c>
      <c r="N4014" s="4">
        <v>3600</v>
      </c>
      <c r="O4014" s="4">
        <v>250</v>
      </c>
      <c r="P4014" s="4">
        <v>1000</v>
      </c>
      <c r="Q4014" s="3">
        <v>0.36</v>
      </c>
      <c r="R4014" s="1">
        <v>24</v>
      </c>
      <c r="S4014" s="1">
        <v>1000</v>
      </c>
      <c r="T4014" s="1">
        <v>85</v>
      </c>
      <c r="U4014" s="1">
        <v>0</v>
      </c>
      <c r="V4014" s="1">
        <v>9</v>
      </c>
      <c r="W4014" s="1">
        <v>0</v>
      </c>
      <c r="X4014" s="1">
        <v>1</v>
      </c>
      <c r="Y4014" s="1">
        <v>0</v>
      </c>
      <c r="Z4014" s="1">
        <v>2</v>
      </c>
      <c r="AA4014" s="1">
        <v>1</v>
      </c>
      <c r="AB4014" s="1">
        <v>1</v>
      </c>
      <c r="AC4014" s="1">
        <v>400</v>
      </c>
      <c r="AD4014" s="1">
        <v>0</v>
      </c>
      <c r="AE4014" s="1">
        <v>1080</v>
      </c>
      <c r="AF4014" s="1">
        <v>0</v>
      </c>
      <c r="AG4014" s="1">
        <v>0</v>
      </c>
      <c r="AH4014" s="1">
        <v>700</v>
      </c>
      <c r="AI4014" s="1">
        <v>2180</v>
      </c>
      <c r="AJ4014" s="1" t="s">
        <v>15711</v>
      </c>
      <c r="AK4014" s="1" t="s">
        <v>15712</v>
      </c>
      <c r="AL4014" s="1" t="s">
        <v>15713</v>
      </c>
      <c r="AM4014" s="1" t="s">
        <v>12</v>
      </c>
      <c r="AN4014" s="1" t="s">
        <v>23097</v>
      </c>
      <c r="AO4014" s="1" t="s">
        <v>364</v>
      </c>
      <c r="AP4014" s="1" t="s">
        <v>57</v>
      </c>
      <c r="AQ4014" s="1" t="s">
        <v>14</v>
      </c>
      <c r="AR4014" s="1" t="s">
        <v>30</v>
      </c>
      <c r="AS4014" s="1" t="s">
        <v>23091</v>
      </c>
      <c r="AT4014" s="1" t="s">
        <v>101</v>
      </c>
    </row>
    <row r="4015" spans="1:46" x14ac:dyDescent="0.25">
      <c r="A4015" s="1" t="s">
        <v>20874</v>
      </c>
      <c r="B4015" s="2" t="s">
        <v>23073</v>
      </c>
      <c r="C4015" s="2" t="s">
        <v>23105</v>
      </c>
      <c r="D4015" s="1">
        <v>0</v>
      </c>
      <c r="E4015" s="1">
        <v>0</v>
      </c>
      <c r="F4015" s="1">
        <v>3</v>
      </c>
      <c r="G4015" s="1">
        <v>3</v>
      </c>
      <c r="H4015" s="6">
        <v>1</v>
      </c>
      <c r="I4015">
        <v>0</v>
      </c>
      <c r="J4015" s="1">
        <v>31</v>
      </c>
      <c r="K4015" s="1">
        <v>1</v>
      </c>
      <c r="L4015" s="1">
        <v>560</v>
      </c>
      <c r="M4015" s="6">
        <v>0.32</v>
      </c>
      <c r="N4015" s="4">
        <v>2600</v>
      </c>
      <c r="O4015" s="4">
        <v>190</v>
      </c>
      <c r="P4015" s="4">
        <v>150</v>
      </c>
      <c r="Q4015" s="3">
        <v>0.36</v>
      </c>
      <c r="R4015" s="1">
        <v>12</v>
      </c>
      <c r="S4015" s="1">
        <v>150</v>
      </c>
      <c r="T4015" s="1">
        <v>7</v>
      </c>
      <c r="U4015" s="1">
        <v>1</v>
      </c>
      <c r="V4015" s="1">
        <v>9</v>
      </c>
      <c r="W4015" s="1">
        <v>0</v>
      </c>
      <c r="X4015" s="1">
        <v>0</v>
      </c>
      <c r="Y4015" s="1">
        <v>1</v>
      </c>
      <c r="Z4015" s="1">
        <v>5</v>
      </c>
      <c r="AA4015" s="1">
        <v>1</v>
      </c>
      <c r="AB4015" s="1">
        <v>0</v>
      </c>
      <c r="AC4015" s="1">
        <v>884</v>
      </c>
      <c r="AD4015" s="1">
        <v>280</v>
      </c>
      <c r="AE4015" s="1">
        <v>0</v>
      </c>
      <c r="AF4015" s="1">
        <v>0</v>
      </c>
      <c r="AG4015" s="1">
        <v>0</v>
      </c>
      <c r="AH4015" s="1">
        <v>100</v>
      </c>
      <c r="AI4015" s="1">
        <v>1264</v>
      </c>
      <c r="AJ4015" s="1" t="s">
        <v>11131</v>
      </c>
      <c r="AK4015" s="1" t="s">
        <v>11132</v>
      </c>
      <c r="AL4015" s="1" t="s">
        <v>11133</v>
      </c>
      <c r="AM4015" s="1" t="s">
        <v>12</v>
      </c>
      <c r="AN4015" s="1" t="s">
        <v>23098</v>
      </c>
      <c r="AO4015" s="1" t="s">
        <v>86</v>
      </c>
      <c r="AP4015" s="1" t="s">
        <v>57</v>
      </c>
      <c r="AQ4015" s="1" t="s">
        <v>25</v>
      </c>
      <c r="AR4015" s="1" t="s">
        <v>19</v>
      </c>
      <c r="AS4015" s="1" t="s">
        <v>23091</v>
      </c>
      <c r="AT4015" s="1" t="s">
        <v>26</v>
      </c>
    </row>
    <row r="4016" spans="1:46" x14ac:dyDescent="0.25">
      <c r="A4016" s="1" t="s">
        <v>22060</v>
      </c>
      <c r="B4016" s="2" t="s">
        <v>23073</v>
      </c>
      <c r="C4016" s="2" t="s">
        <v>23106</v>
      </c>
      <c r="D4016" s="1">
        <v>0</v>
      </c>
      <c r="E4016" s="1">
        <v>1</v>
      </c>
      <c r="F4016" s="1">
        <v>1</v>
      </c>
      <c r="G4016" s="1">
        <v>2</v>
      </c>
      <c r="H4016" s="6">
        <v>0.5</v>
      </c>
      <c r="I4016">
        <v>1</v>
      </c>
      <c r="J4016" s="1">
        <v>48</v>
      </c>
      <c r="K4016" s="1">
        <v>0</v>
      </c>
      <c r="L4016" s="1">
        <v>831</v>
      </c>
      <c r="M4016" s="6">
        <v>0.87</v>
      </c>
      <c r="N4016" s="4">
        <v>2400</v>
      </c>
      <c r="O4016" s="4">
        <v>150</v>
      </c>
      <c r="P4016" s="4">
        <v>1200</v>
      </c>
      <c r="Q4016" s="3">
        <v>0.25</v>
      </c>
      <c r="R4016" s="1">
        <v>12</v>
      </c>
      <c r="S4016" s="1">
        <v>1200</v>
      </c>
      <c r="T4016" s="1">
        <v>93</v>
      </c>
      <c r="U4016" s="1">
        <v>1</v>
      </c>
      <c r="V4016" s="1">
        <v>9</v>
      </c>
      <c r="W4016" s="1">
        <v>1</v>
      </c>
      <c r="X4016" s="1">
        <v>0</v>
      </c>
      <c r="Y4016" s="1">
        <v>0</v>
      </c>
      <c r="Z4016" s="1">
        <v>3</v>
      </c>
      <c r="AA4016" s="1">
        <v>0</v>
      </c>
      <c r="AB4016" s="1">
        <v>1</v>
      </c>
      <c r="AC4016" s="1">
        <v>500</v>
      </c>
      <c r="AD4016" s="1">
        <v>0</v>
      </c>
      <c r="AE4016" s="1">
        <v>0</v>
      </c>
      <c r="AF4016" s="1">
        <v>0</v>
      </c>
      <c r="AG4016" s="1">
        <v>0</v>
      </c>
      <c r="AH4016" s="1">
        <v>0</v>
      </c>
      <c r="AI4016" s="1">
        <v>500</v>
      </c>
      <c r="AJ4016" s="1" t="s">
        <v>14281</v>
      </c>
      <c r="AK4016" s="1" t="s">
        <v>14282</v>
      </c>
      <c r="AL4016" s="1" t="s">
        <v>14283</v>
      </c>
      <c r="AM4016" s="1" t="s">
        <v>16</v>
      </c>
      <c r="AN4016" s="1" t="s">
        <v>23097</v>
      </c>
      <c r="AO4016" s="1" t="s">
        <v>86</v>
      </c>
      <c r="AP4016" s="1" t="s">
        <v>86</v>
      </c>
      <c r="AQ4016" s="1" t="s">
        <v>25</v>
      </c>
      <c r="AR4016" s="1" t="s">
        <v>30</v>
      </c>
      <c r="AS4016" s="1" t="s">
        <v>23090</v>
      </c>
      <c r="AT4016" s="1" t="s">
        <v>101</v>
      </c>
    </row>
    <row r="4017" spans="1:46" x14ac:dyDescent="0.25">
      <c r="A4017" s="1" t="s">
        <v>20923</v>
      </c>
      <c r="B4017" s="2" t="s">
        <v>23073</v>
      </c>
      <c r="C4017" s="2" t="s">
        <v>23106</v>
      </c>
      <c r="D4017" s="1">
        <v>2</v>
      </c>
      <c r="E4017" s="1">
        <v>1</v>
      </c>
      <c r="F4017" s="1">
        <v>2</v>
      </c>
      <c r="G4017" s="1">
        <v>5</v>
      </c>
      <c r="H4017" s="6">
        <v>0.4</v>
      </c>
      <c r="I4017">
        <v>0</v>
      </c>
      <c r="J4017" s="1">
        <v>41</v>
      </c>
      <c r="K4017" s="1">
        <v>1</v>
      </c>
      <c r="L4017" s="1">
        <v>677</v>
      </c>
      <c r="M4017" s="6">
        <v>0.18</v>
      </c>
      <c r="N4017" s="4">
        <v>4600</v>
      </c>
      <c r="O4017" s="4">
        <v>383</v>
      </c>
      <c r="P4017" s="4">
        <v>1000</v>
      </c>
      <c r="Q4017" s="3">
        <v>0.3</v>
      </c>
      <c r="R4017" s="1">
        <v>18</v>
      </c>
      <c r="S4017" s="1">
        <v>1000</v>
      </c>
      <c r="T4017" s="1">
        <v>65</v>
      </c>
      <c r="U4017" s="1">
        <v>1</v>
      </c>
      <c r="V4017" s="1">
        <v>9</v>
      </c>
      <c r="W4017" s="1">
        <v>0</v>
      </c>
      <c r="X4017" s="1">
        <v>0</v>
      </c>
      <c r="Y4017" s="1">
        <v>0</v>
      </c>
      <c r="Z4017" s="1">
        <v>3</v>
      </c>
      <c r="AA4017" s="1">
        <v>1</v>
      </c>
      <c r="AB4017" s="1">
        <v>0</v>
      </c>
      <c r="AC4017" s="1">
        <v>0</v>
      </c>
      <c r="AD4017" s="1">
        <v>0</v>
      </c>
      <c r="AE4017" s="1">
        <v>0</v>
      </c>
      <c r="AF4017" s="1">
        <v>0</v>
      </c>
      <c r="AG4017" s="1">
        <v>0</v>
      </c>
      <c r="AH4017" s="1">
        <v>0</v>
      </c>
      <c r="AI4017" s="1">
        <v>0</v>
      </c>
      <c r="AJ4017" s="1" t="s">
        <v>11248</v>
      </c>
      <c r="AK4017" s="1" t="s">
        <v>11249</v>
      </c>
      <c r="AL4017" s="1" t="s">
        <v>11250</v>
      </c>
      <c r="AM4017" s="1" t="s">
        <v>12</v>
      </c>
      <c r="AN4017" s="1" t="s">
        <v>23098</v>
      </c>
      <c r="AO4017" s="1" t="s">
        <v>86</v>
      </c>
      <c r="AP4017" s="1" t="s">
        <v>57</v>
      </c>
      <c r="AQ4017" s="1" t="s">
        <v>25</v>
      </c>
      <c r="AR4017" s="1" t="s">
        <v>30</v>
      </c>
      <c r="AS4017" s="1" t="s">
        <v>23091</v>
      </c>
      <c r="AT4017" s="1" t="s">
        <v>26</v>
      </c>
    </row>
    <row r="4018" spans="1:46" x14ac:dyDescent="0.25">
      <c r="A4018" s="1" t="s">
        <v>22704</v>
      </c>
      <c r="B4018" s="2" t="s">
        <v>23073</v>
      </c>
      <c r="C4018" s="2" t="s">
        <v>23106</v>
      </c>
      <c r="D4018" s="1">
        <v>0</v>
      </c>
      <c r="E4018" s="1">
        <v>2</v>
      </c>
      <c r="F4018" s="1">
        <v>1</v>
      </c>
      <c r="G4018" s="1">
        <v>3</v>
      </c>
      <c r="H4018" s="6">
        <v>0.33333333333333331</v>
      </c>
      <c r="I4018">
        <v>0</v>
      </c>
      <c r="J4018" s="1">
        <v>33</v>
      </c>
      <c r="K4018" s="1">
        <v>1</v>
      </c>
      <c r="L4018" s="1">
        <v>630</v>
      </c>
      <c r="M4018" s="6">
        <v>0.56999999999999995</v>
      </c>
      <c r="N4018" s="4">
        <v>2700</v>
      </c>
      <c r="O4018" s="4">
        <v>250</v>
      </c>
      <c r="P4018" s="4">
        <v>900</v>
      </c>
      <c r="Q4018" s="3">
        <v>0.33</v>
      </c>
      <c r="R4018" s="1">
        <v>24</v>
      </c>
      <c r="S4018" s="1">
        <v>900</v>
      </c>
      <c r="T4018" s="1">
        <v>64</v>
      </c>
      <c r="U4018" s="1">
        <v>0</v>
      </c>
      <c r="V4018" s="1">
        <v>9</v>
      </c>
      <c r="W4018" s="1">
        <v>0</v>
      </c>
      <c r="X4018" s="1">
        <v>0</v>
      </c>
      <c r="Y4018" s="1">
        <v>1</v>
      </c>
      <c r="Z4018" s="1">
        <v>0</v>
      </c>
      <c r="AA4018" s="1">
        <v>1</v>
      </c>
      <c r="AB4018" s="1">
        <v>0</v>
      </c>
      <c r="AC4018" s="1">
        <v>0</v>
      </c>
      <c r="AD4018" s="1">
        <v>0</v>
      </c>
      <c r="AE4018" s="1">
        <v>1408</v>
      </c>
      <c r="AF4018" s="1">
        <v>0</v>
      </c>
      <c r="AG4018" s="1">
        <v>10</v>
      </c>
      <c r="AH4018" s="1">
        <v>640</v>
      </c>
      <c r="AI4018" s="1">
        <v>2058</v>
      </c>
      <c r="AJ4018" s="1" t="s">
        <v>16002</v>
      </c>
      <c r="AK4018" s="1" t="s">
        <v>16003</v>
      </c>
      <c r="AL4018" s="1" t="s">
        <v>16004</v>
      </c>
      <c r="AM4018" s="1" t="s">
        <v>12</v>
      </c>
      <c r="AN4018" s="1" t="s">
        <v>23098</v>
      </c>
      <c r="AO4018" s="1" t="s">
        <v>364</v>
      </c>
      <c r="AP4018" s="1" t="s">
        <v>57</v>
      </c>
      <c r="AQ4018" s="1" t="s">
        <v>25</v>
      </c>
      <c r="AR4018" s="1" t="s">
        <v>19</v>
      </c>
      <c r="AS4018" s="1" t="s">
        <v>23091</v>
      </c>
      <c r="AT4018" s="1" t="s">
        <v>26</v>
      </c>
    </row>
    <row r="4019" spans="1:46" x14ac:dyDescent="0.25">
      <c r="A4019" s="1" t="s">
        <v>21599</v>
      </c>
      <c r="B4019" s="2" t="s">
        <v>23073</v>
      </c>
      <c r="C4019" s="2" t="s">
        <v>23106</v>
      </c>
      <c r="D4019" s="1">
        <v>0</v>
      </c>
      <c r="E4019" s="1">
        <v>3</v>
      </c>
      <c r="F4019" s="1">
        <v>2</v>
      </c>
      <c r="G4019" s="1">
        <v>5</v>
      </c>
      <c r="H4019" s="6">
        <v>0.4</v>
      </c>
      <c r="I4019">
        <v>1</v>
      </c>
      <c r="J4019" s="1">
        <v>28</v>
      </c>
      <c r="K4019" s="1">
        <v>1</v>
      </c>
      <c r="L4019" s="1">
        <v>745</v>
      </c>
      <c r="M4019" s="6">
        <v>0.21</v>
      </c>
      <c r="N4019" s="4">
        <v>7200</v>
      </c>
      <c r="O4019" s="4">
        <v>600</v>
      </c>
      <c r="P4019" s="4">
        <v>600</v>
      </c>
      <c r="Q4019" s="3">
        <v>0.3</v>
      </c>
      <c r="R4019" s="1">
        <v>24</v>
      </c>
      <c r="S4019" s="1">
        <v>600</v>
      </c>
      <c r="T4019" s="1">
        <v>88</v>
      </c>
      <c r="U4019" s="1">
        <v>1</v>
      </c>
      <c r="V4019" s="1">
        <v>9</v>
      </c>
      <c r="W4019" s="1">
        <v>1</v>
      </c>
      <c r="X4019" s="1">
        <v>1</v>
      </c>
      <c r="Y4019" s="1">
        <v>1</v>
      </c>
      <c r="Z4019" s="1">
        <v>5</v>
      </c>
      <c r="AA4019" s="1">
        <v>0</v>
      </c>
      <c r="AB4019" s="1">
        <v>1</v>
      </c>
      <c r="AC4019" s="1">
        <v>0</v>
      </c>
      <c r="AD4019" s="1">
        <v>0</v>
      </c>
      <c r="AE4019" s="1">
        <v>380</v>
      </c>
      <c r="AF4019" s="1">
        <v>801</v>
      </c>
      <c r="AG4019" s="1">
        <v>140</v>
      </c>
      <c r="AH4019" s="1">
        <v>600</v>
      </c>
      <c r="AI4019" s="1">
        <v>1921</v>
      </c>
      <c r="AJ4019" s="1" t="s">
        <v>13088</v>
      </c>
      <c r="AK4019" s="1" t="s">
        <v>13089</v>
      </c>
      <c r="AL4019" s="1" t="s">
        <v>13090</v>
      </c>
      <c r="AM4019" s="1" t="s">
        <v>16</v>
      </c>
      <c r="AN4019" s="1" t="s">
        <v>23098</v>
      </c>
      <c r="AO4019" s="1" t="s">
        <v>86</v>
      </c>
      <c r="AP4019" s="1" t="s">
        <v>86</v>
      </c>
      <c r="AQ4019" s="1" t="s">
        <v>14</v>
      </c>
      <c r="AR4019" s="1" t="s">
        <v>19</v>
      </c>
      <c r="AS4019" s="1" t="s">
        <v>23090</v>
      </c>
      <c r="AT4019" s="1" t="s">
        <v>101</v>
      </c>
    </row>
    <row r="4020" spans="1:46" x14ac:dyDescent="0.25">
      <c r="A4020" s="1" t="s">
        <v>20490</v>
      </c>
      <c r="B4020" s="2" t="s">
        <v>23073</v>
      </c>
      <c r="C4020" s="2" t="s">
        <v>23107</v>
      </c>
      <c r="D4020" s="1">
        <v>0</v>
      </c>
      <c r="E4020" s="1">
        <v>2</v>
      </c>
      <c r="F4020" s="1">
        <v>1</v>
      </c>
      <c r="G4020" s="1">
        <v>3</v>
      </c>
      <c r="H4020" s="6">
        <v>0.33333333333333331</v>
      </c>
      <c r="I4020">
        <v>0</v>
      </c>
      <c r="J4020" s="1">
        <v>44</v>
      </c>
      <c r="K4020" s="1">
        <v>0</v>
      </c>
      <c r="L4020" s="1">
        <v>641</v>
      </c>
      <c r="M4020" s="6">
        <v>0.53</v>
      </c>
      <c r="N4020" s="4">
        <v>9000</v>
      </c>
      <c r="O4020" s="4">
        <v>800</v>
      </c>
      <c r="P4020" s="4">
        <v>600</v>
      </c>
      <c r="Q4020" s="3">
        <v>0.3</v>
      </c>
      <c r="R4020" s="1">
        <v>24</v>
      </c>
      <c r="S4020" s="1">
        <v>600</v>
      </c>
      <c r="T4020" s="1">
        <v>33</v>
      </c>
      <c r="U4020" s="1">
        <v>1</v>
      </c>
      <c r="V4020" s="1">
        <v>9</v>
      </c>
      <c r="W4020" s="1">
        <v>1</v>
      </c>
      <c r="X4020" s="1">
        <v>1</v>
      </c>
      <c r="Y4020" s="1">
        <v>0</v>
      </c>
      <c r="Z4020" s="1">
        <v>5</v>
      </c>
      <c r="AA4020" s="1">
        <v>0</v>
      </c>
      <c r="AB4020" s="1">
        <v>0</v>
      </c>
      <c r="AC4020" s="1">
        <v>3264</v>
      </c>
      <c r="AD4020" s="1">
        <v>9235</v>
      </c>
      <c r="AE4020" s="1">
        <v>0</v>
      </c>
      <c r="AF4020" s="1">
        <v>2854</v>
      </c>
      <c r="AG4020" s="1">
        <v>515</v>
      </c>
      <c r="AH4020" s="1">
        <v>0</v>
      </c>
      <c r="AI4020" s="1">
        <v>15868</v>
      </c>
      <c r="AJ4020" s="1" t="s">
        <v>10094</v>
      </c>
      <c r="AK4020" s="1" t="s">
        <v>10095</v>
      </c>
      <c r="AL4020" s="1" t="s">
        <v>10096</v>
      </c>
      <c r="AM4020" s="1" t="s">
        <v>12</v>
      </c>
      <c r="AN4020" s="1" t="s">
        <v>23097</v>
      </c>
      <c r="AO4020" s="1" t="s">
        <v>86</v>
      </c>
      <c r="AP4020" s="1" t="s">
        <v>86</v>
      </c>
      <c r="AQ4020" s="1" t="s">
        <v>14</v>
      </c>
      <c r="AR4020" s="1" t="s">
        <v>30</v>
      </c>
      <c r="AS4020" s="1" t="s">
        <v>23090</v>
      </c>
      <c r="AT4020" s="1" t="s">
        <v>26</v>
      </c>
    </row>
    <row r="4021" spans="1:46" x14ac:dyDescent="0.25">
      <c r="A4021" s="1" t="s">
        <v>20008</v>
      </c>
      <c r="B4021" s="2" t="s">
        <v>23073</v>
      </c>
      <c r="C4021" s="2" t="s">
        <v>23107</v>
      </c>
      <c r="D4021" s="1">
        <v>0</v>
      </c>
      <c r="E4021" s="1">
        <v>0</v>
      </c>
      <c r="F4021" s="1">
        <v>1</v>
      </c>
      <c r="G4021" s="1">
        <v>1</v>
      </c>
      <c r="H4021" s="6">
        <v>1</v>
      </c>
      <c r="I4021">
        <v>1</v>
      </c>
      <c r="J4021" s="1">
        <v>29</v>
      </c>
      <c r="K4021" s="1">
        <v>0</v>
      </c>
      <c r="L4021" s="1">
        <v>855</v>
      </c>
      <c r="M4021" s="6">
        <v>0.8</v>
      </c>
      <c r="N4021" s="4">
        <v>1700</v>
      </c>
      <c r="O4021" s="4">
        <v>142</v>
      </c>
      <c r="P4021" s="4">
        <v>1060</v>
      </c>
      <c r="Q4021" s="3">
        <v>0.26</v>
      </c>
      <c r="R4021" s="1">
        <v>24</v>
      </c>
      <c r="S4021" s="1">
        <v>1060</v>
      </c>
      <c r="T4021" s="1">
        <v>74</v>
      </c>
      <c r="U4021" s="1">
        <v>1</v>
      </c>
      <c r="V4021" s="1">
        <v>9</v>
      </c>
      <c r="W4021" s="1">
        <v>0</v>
      </c>
      <c r="X4021" s="1">
        <v>0</v>
      </c>
      <c r="Y4021" s="1">
        <v>1</v>
      </c>
      <c r="Z4021" s="1">
        <v>3</v>
      </c>
      <c r="AA4021" s="1">
        <v>1</v>
      </c>
      <c r="AB4021" s="1">
        <v>1</v>
      </c>
      <c r="AC4021" s="1">
        <v>1678</v>
      </c>
      <c r="AD4021" s="1">
        <v>0</v>
      </c>
      <c r="AE4021" s="1">
        <v>0</v>
      </c>
      <c r="AF4021" s="1">
        <v>0</v>
      </c>
      <c r="AG4021" s="1">
        <v>0</v>
      </c>
      <c r="AH4021" s="1">
        <v>0</v>
      </c>
      <c r="AI4021" s="1">
        <v>1678</v>
      </c>
      <c r="AJ4021" s="1" t="s">
        <v>8774</v>
      </c>
      <c r="AK4021" s="1" t="s">
        <v>8775</v>
      </c>
      <c r="AL4021" s="1" t="s">
        <v>8776</v>
      </c>
      <c r="AM4021" s="1" t="s">
        <v>16</v>
      </c>
      <c r="AN4021" s="1" t="s">
        <v>23097</v>
      </c>
      <c r="AO4021" s="1" t="s">
        <v>86</v>
      </c>
      <c r="AP4021" s="1" t="s">
        <v>57</v>
      </c>
      <c r="AQ4021" s="1" t="s">
        <v>25</v>
      </c>
      <c r="AR4021" s="1" t="s">
        <v>19</v>
      </c>
      <c r="AS4021" s="1" t="s">
        <v>23091</v>
      </c>
      <c r="AT4021" s="1" t="s">
        <v>101</v>
      </c>
    </row>
    <row r="4022" spans="1:46" x14ac:dyDescent="0.25">
      <c r="A4022" s="1" t="s">
        <v>21069</v>
      </c>
      <c r="B4022" s="2" t="s">
        <v>23073</v>
      </c>
      <c r="C4022" s="2" t="s">
        <v>23107</v>
      </c>
      <c r="D4022" s="1">
        <v>0</v>
      </c>
      <c r="E4022" s="1">
        <v>0</v>
      </c>
      <c r="F4022" s="1">
        <v>2</v>
      </c>
      <c r="G4022" s="1">
        <v>2</v>
      </c>
      <c r="H4022" s="6">
        <v>1</v>
      </c>
      <c r="I4022">
        <v>0</v>
      </c>
      <c r="J4022" s="1">
        <v>35</v>
      </c>
      <c r="K4022" s="1">
        <v>1</v>
      </c>
      <c r="L4022" s="1">
        <v>745</v>
      </c>
      <c r="M4022" s="6">
        <v>0.38</v>
      </c>
      <c r="N4022" s="4">
        <v>2640</v>
      </c>
      <c r="O4022" s="4">
        <v>220</v>
      </c>
      <c r="P4022" s="4">
        <v>300</v>
      </c>
      <c r="Q4022" s="3">
        <v>0.3</v>
      </c>
      <c r="R4022" s="1">
        <v>12</v>
      </c>
      <c r="S4022" s="1">
        <v>300</v>
      </c>
      <c r="T4022" s="1">
        <v>28</v>
      </c>
      <c r="U4022" s="1">
        <v>1</v>
      </c>
      <c r="V4022" s="1">
        <v>9</v>
      </c>
      <c r="W4022" s="1">
        <v>1</v>
      </c>
      <c r="X4022" s="1">
        <v>1</v>
      </c>
      <c r="Y4022" s="1">
        <v>1</v>
      </c>
      <c r="Z4022" s="1">
        <v>0</v>
      </c>
      <c r="AA4022" s="1">
        <v>1</v>
      </c>
      <c r="AB4022" s="1">
        <v>0</v>
      </c>
      <c r="AC4022" s="1">
        <v>0</v>
      </c>
      <c r="AD4022" s="1">
        <v>0</v>
      </c>
      <c r="AE4022" s="1">
        <v>0</v>
      </c>
      <c r="AF4022" s="1">
        <v>276</v>
      </c>
      <c r="AG4022" s="1">
        <v>0</v>
      </c>
      <c r="AH4022" s="1">
        <v>680</v>
      </c>
      <c r="AI4022" s="1">
        <v>956</v>
      </c>
      <c r="AJ4022" s="1" t="s">
        <v>11662</v>
      </c>
      <c r="AK4022" s="1" t="s">
        <v>11663</v>
      </c>
      <c r="AL4022" s="1" t="s">
        <v>11664</v>
      </c>
      <c r="AM4022" s="1" t="s">
        <v>12</v>
      </c>
      <c r="AN4022" s="1" t="s">
        <v>23098</v>
      </c>
      <c r="AO4022" s="1" t="s">
        <v>86</v>
      </c>
      <c r="AP4022" s="1" t="s">
        <v>86</v>
      </c>
      <c r="AQ4022" s="1" t="s">
        <v>14</v>
      </c>
      <c r="AR4022" s="1" t="s">
        <v>19</v>
      </c>
      <c r="AS4022" s="1" t="s">
        <v>23091</v>
      </c>
      <c r="AT4022" s="1" t="s">
        <v>26</v>
      </c>
    </row>
    <row r="4023" spans="1:46" x14ac:dyDescent="0.25">
      <c r="A4023" s="1" t="s">
        <v>18813</v>
      </c>
      <c r="B4023" s="2" t="s">
        <v>23073</v>
      </c>
      <c r="C4023" s="2" t="s">
        <v>23107</v>
      </c>
      <c r="D4023" s="1">
        <v>0</v>
      </c>
      <c r="E4023" s="1">
        <v>1</v>
      </c>
      <c r="F4023" s="1">
        <v>2</v>
      </c>
      <c r="G4023" s="1">
        <v>3</v>
      </c>
      <c r="H4023" s="6">
        <v>0.66666666666666663</v>
      </c>
      <c r="I4023">
        <v>0</v>
      </c>
      <c r="J4023" s="1">
        <v>45</v>
      </c>
      <c r="K4023" s="1">
        <v>0</v>
      </c>
      <c r="L4023" s="1">
        <v>773</v>
      </c>
      <c r="M4023" s="6">
        <v>0.09</v>
      </c>
      <c r="N4023" s="4">
        <v>3600</v>
      </c>
      <c r="O4023" s="4">
        <v>300</v>
      </c>
      <c r="P4023" s="4">
        <v>300</v>
      </c>
      <c r="Q4023" s="3">
        <v>0.3</v>
      </c>
      <c r="R4023" s="1">
        <v>12</v>
      </c>
      <c r="S4023" s="1">
        <v>300</v>
      </c>
      <c r="T4023" s="1">
        <v>21</v>
      </c>
      <c r="U4023" s="1">
        <v>1</v>
      </c>
      <c r="V4023" s="1">
        <v>9</v>
      </c>
      <c r="W4023" s="1">
        <v>0</v>
      </c>
      <c r="X4023" s="1">
        <v>1</v>
      </c>
      <c r="Y4023" s="1">
        <v>0</v>
      </c>
      <c r="Z4023" s="1">
        <v>3</v>
      </c>
      <c r="AA4023" s="1">
        <v>1</v>
      </c>
      <c r="AB4023" s="1">
        <v>0</v>
      </c>
      <c r="AC4023" s="1">
        <v>0</v>
      </c>
      <c r="AD4023" s="1">
        <v>0</v>
      </c>
      <c r="AE4023" s="1">
        <v>0</v>
      </c>
      <c r="AF4023" s="1">
        <v>0</v>
      </c>
      <c r="AG4023" s="1">
        <v>0</v>
      </c>
      <c r="AH4023" s="1">
        <v>0</v>
      </c>
      <c r="AI4023" s="1">
        <v>0</v>
      </c>
      <c r="AJ4023" s="1" t="s">
        <v>5434</v>
      </c>
      <c r="AK4023" s="1" t="e">
        <f>-대출목적:병원비장모님께서뇌출혈및치매증상으로수술및입원치료하는과정에서치료비가많이발생하게되었습니다.자식들이다들형편이않좋은관계로힘들지만나눠서부담하기로했는데사실몇년전에사업을하다가크게실패하는바람에여유자금이전혀없는상황인지라어쩔수없이대출을신청하게되었습니다몇년전사업을운영할때사금융권대출을이용하면서너무너무힘들었던기억이있어서대출은가능한피하고싶었지만이번에자식으로서도리를못한다면아내의가슴에두고두고한이남을것같아이렇게대출을신청하게되었습니다.</f>
        <v>#NAME?</v>
      </c>
      <c r="AL4023" s="1" t="s">
        <v>5435</v>
      </c>
      <c r="AM4023" s="1" t="s">
        <v>12</v>
      </c>
      <c r="AN4023" s="1" t="s">
        <v>23097</v>
      </c>
      <c r="AO4023" s="1" t="s">
        <v>86</v>
      </c>
      <c r="AP4023" s="1" t="s">
        <v>57</v>
      </c>
      <c r="AQ4023" s="1" t="s">
        <v>14</v>
      </c>
      <c r="AR4023" s="1" t="s">
        <v>30</v>
      </c>
      <c r="AS4023" s="1" t="s">
        <v>23091</v>
      </c>
      <c r="AT4023" s="1" t="s">
        <v>26</v>
      </c>
    </row>
    <row r="4024" spans="1:46" x14ac:dyDescent="0.25">
      <c r="A4024" s="1" t="s">
        <v>21698</v>
      </c>
      <c r="B4024" s="2" t="s">
        <v>23073</v>
      </c>
      <c r="C4024" s="2" t="s">
        <v>23108</v>
      </c>
      <c r="D4024" s="1">
        <v>0</v>
      </c>
      <c r="E4024" s="1">
        <v>0</v>
      </c>
      <c r="F4024" s="1">
        <v>2</v>
      </c>
      <c r="G4024" s="1">
        <v>2</v>
      </c>
      <c r="H4024" s="6">
        <v>1</v>
      </c>
      <c r="I4024">
        <v>0</v>
      </c>
      <c r="J4024" s="1">
        <v>32</v>
      </c>
      <c r="K4024" s="1">
        <v>1</v>
      </c>
      <c r="L4024" s="1">
        <v>636</v>
      </c>
      <c r="M4024" s="6">
        <v>0.38</v>
      </c>
      <c r="N4024" s="4">
        <v>2500</v>
      </c>
      <c r="O4024" s="4">
        <v>150</v>
      </c>
      <c r="P4024" s="4">
        <v>270</v>
      </c>
      <c r="Q4024" s="3">
        <v>0.3</v>
      </c>
      <c r="R4024" s="1">
        <v>18</v>
      </c>
      <c r="S4024" s="1">
        <v>270</v>
      </c>
      <c r="T4024" s="1">
        <v>24</v>
      </c>
      <c r="U4024" s="1">
        <v>1</v>
      </c>
      <c r="V4024" s="1">
        <v>9</v>
      </c>
      <c r="W4024" s="1">
        <v>0</v>
      </c>
      <c r="X4024" s="1">
        <v>0</v>
      </c>
      <c r="Y4024" s="1">
        <v>1</v>
      </c>
      <c r="Z4024" s="1">
        <v>2</v>
      </c>
      <c r="AA4024" s="1">
        <v>0</v>
      </c>
      <c r="AB4024" s="1">
        <v>0</v>
      </c>
      <c r="AC4024" s="1">
        <v>0</v>
      </c>
      <c r="AD4024" s="1">
        <v>149</v>
      </c>
      <c r="AE4024" s="1">
        <v>366</v>
      </c>
      <c r="AF4024" s="1">
        <v>0</v>
      </c>
      <c r="AG4024" s="1">
        <v>0</v>
      </c>
      <c r="AH4024" s="1">
        <v>340</v>
      </c>
      <c r="AI4024" s="1">
        <v>855</v>
      </c>
      <c r="AJ4024" s="1" t="s">
        <v>13359</v>
      </c>
      <c r="AK4024" s="1" t="s">
        <v>13360</v>
      </c>
      <c r="AL4024" s="1" t="s">
        <v>13361</v>
      </c>
      <c r="AM4024" s="1" t="s">
        <v>12</v>
      </c>
      <c r="AN4024" s="1" t="s">
        <v>23098</v>
      </c>
      <c r="AO4024" s="1" t="s">
        <v>86</v>
      </c>
      <c r="AP4024" s="1" t="s">
        <v>57</v>
      </c>
      <c r="AQ4024" s="1" t="s">
        <v>25</v>
      </c>
      <c r="AR4024" s="1" t="s">
        <v>19</v>
      </c>
      <c r="AS4024" s="1" t="s">
        <v>23090</v>
      </c>
      <c r="AT4024" s="1" t="s">
        <v>26</v>
      </c>
    </row>
    <row r="4025" spans="1:46" x14ac:dyDescent="0.25">
      <c r="A4025" s="1" t="s">
        <v>19510</v>
      </c>
      <c r="B4025" s="2" t="s">
        <v>23073</v>
      </c>
      <c r="C4025" s="2" t="s">
        <v>23109</v>
      </c>
      <c r="D4025" s="1">
        <v>1</v>
      </c>
      <c r="E4025" s="1">
        <v>2</v>
      </c>
      <c r="F4025" s="1">
        <v>1</v>
      </c>
      <c r="G4025" s="1">
        <v>4</v>
      </c>
      <c r="H4025" s="6">
        <v>0.25</v>
      </c>
      <c r="I4025">
        <v>0</v>
      </c>
      <c r="J4025" s="1">
        <v>42</v>
      </c>
      <c r="K4025" s="1">
        <v>1</v>
      </c>
      <c r="L4025" s="1">
        <v>654</v>
      </c>
      <c r="M4025" s="6">
        <v>0.63</v>
      </c>
      <c r="N4025" s="4">
        <v>6800</v>
      </c>
      <c r="O4025" s="4">
        <v>566</v>
      </c>
      <c r="P4025" s="4">
        <v>1300</v>
      </c>
      <c r="Q4025" s="3">
        <v>0.28999999999999998</v>
      </c>
      <c r="R4025" s="1">
        <v>18</v>
      </c>
      <c r="S4025" s="1">
        <v>1300</v>
      </c>
      <c r="T4025" s="1">
        <v>86</v>
      </c>
      <c r="U4025" s="1">
        <v>0</v>
      </c>
      <c r="V4025" s="1">
        <v>9</v>
      </c>
      <c r="W4025" s="1">
        <v>0</v>
      </c>
      <c r="X4025" s="1">
        <v>0</v>
      </c>
      <c r="Y4025" s="1">
        <v>0</v>
      </c>
      <c r="Z4025" s="1">
        <v>4</v>
      </c>
      <c r="AA4025" s="1">
        <v>0</v>
      </c>
      <c r="AB4025" s="1">
        <v>0</v>
      </c>
      <c r="AC4025" s="1">
        <v>0</v>
      </c>
      <c r="AD4025" s="1">
        <v>0</v>
      </c>
      <c r="AE4025" s="1">
        <v>3050</v>
      </c>
      <c r="AF4025" s="1">
        <v>890</v>
      </c>
      <c r="AG4025" s="1">
        <v>660</v>
      </c>
      <c r="AH4025" s="1">
        <v>1400</v>
      </c>
      <c r="AI4025" s="1">
        <v>6000</v>
      </c>
      <c r="AJ4025" s="1" t="s">
        <v>7399</v>
      </c>
      <c r="AK4025" s="1" t="s">
        <v>7400</v>
      </c>
      <c r="AL4025" s="1" t="s">
        <v>7401</v>
      </c>
      <c r="AM4025" s="1" t="s">
        <v>12</v>
      </c>
      <c r="AN4025" s="1" t="s">
        <v>23098</v>
      </c>
      <c r="AO4025" s="1" t="s">
        <v>364</v>
      </c>
      <c r="AP4025" s="1" t="s">
        <v>57</v>
      </c>
      <c r="AQ4025" s="1" t="s">
        <v>25</v>
      </c>
      <c r="AR4025" s="1" t="s">
        <v>30</v>
      </c>
      <c r="AS4025" s="1" t="s">
        <v>23090</v>
      </c>
      <c r="AT4025" s="1" t="s">
        <v>26</v>
      </c>
    </row>
    <row r="4026" spans="1:46" x14ac:dyDescent="0.25">
      <c r="A4026" s="1" t="s">
        <v>21044</v>
      </c>
      <c r="B4026" s="2" t="s">
        <v>23073</v>
      </c>
      <c r="C4026" s="2" t="s">
        <v>23110</v>
      </c>
      <c r="D4026" s="1">
        <v>0</v>
      </c>
      <c r="E4026" s="1">
        <v>1</v>
      </c>
      <c r="F4026" s="1">
        <v>2</v>
      </c>
      <c r="G4026" s="1">
        <v>3</v>
      </c>
      <c r="H4026" s="6">
        <v>0.66666666666666663</v>
      </c>
      <c r="I4026">
        <v>0</v>
      </c>
      <c r="J4026" s="1">
        <v>30</v>
      </c>
      <c r="K4026" s="1">
        <v>1</v>
      </c>
      <c r="L4026" s="1">
        <v>600</v>
      </c>
      <c r="M4026" s="6">
        <v>0.43</v>
      </c>
      <c r="N4026" s="4">
        <v>2400</v>
      </c>
      <c r="O4026" s="4">
        <v>200</v>
      </c>
      <c r="P4026" s="4">
        <v>300</v>
      </c>
      <c r="Q4026" s="3">
        <v>0.25</v>
      </c>
      <c r="R4026" s="1">
        <v>12</v>
      </c>
      <c r="S4026" s="1">
        <v>300</v>
      </c>
      <c r="T4026" s="1">
        <v>44</v>
      </c>
      <c r="U4026" s="1">
        <v>0</v>
      </c>
      <c r="V4026" s="1">
        <v>9</v>
      </c>
      <c r="W4026" s="1">
        <v>1</v>
      </c>
      <c r="X4026" s="1">
        <v>1</v>
      </c>
      <c r="Y4026" s="1">
        <v>1</v>
      </c>
      <c r="Z4026" s="1">
        <v>3</v>
      </c>
      <c r="AA4026" s="1">
        <v>1</v>
      </c>
      <c r="AB4026" s="1">
        <v>0</v>
      </c>
      <c r="AC4026" s="1">
        <v>324</v>
      </c>
      <c r="AD4026" s="1">
        <v>0</v>
      </c>
      <c r="AE4026" s="1">
        <v>0</v>
      </c>
      <c r="AF4026" s="1">
        <v>0</v>
      </c>
      <c r="AG4026" s="1">
        <v>0</v>
      </c>
      <c r="AH4026" s="1">
        <v>950</v>
      </c>
      <c r="AI4026" s="1">
        <v>1274</v>
      </c>
      <c r="AJ4026" s="1" t="s">
        <v>4450</v>
      </c>
      <c r="AK4026" s="1" t="s">
        <v>11591</v>
      </c>
      <c r="AL4026" s="1" t="s">
        <v>11592</v>
      </c>
      <c r="AM4026" s="1" t="s">
        <v>12</v>
      </c>
      <c r="AN4026" s="1" t="s">
        <v>23098</v>
      </c>
      <c r="AO4026" s="1" t="s">
        <v>364</v>
      </c>
      <c r="AP4026" s="1" t="s">
        <v>86</v>
      </c>
      <c r="AQ4026" s="1" t="s">
        <v>14</v>
      </c>
      <c r="AR4026" s="1" t="s">
        <v>19</v>
      </c>
      <c r="AS4026" s="1" t="s">
        <v>23091</v>
      </c>
      <c r="AT4026" s="1" t="s">
        <v>26</v>
      </c>
    </row>
    <row r="4027" spans="1:46" x14ac:dyDescent="0.25">
      <c r="A4027" s="1" t="s">
        <v>19079</v>
      </c>
      <c r="B4027" s="2" t="s">
        <v>23074</v>
      </c>
      <c r="C4027" s="2" t="s">
        <v>23103</v>
      </c>
      <c r="D4027" s="1">
        <v>0</v>
      </c>
      <c r="E4027" s="1">
        <v>3</v>
      </c>
      <c r="F4027" s="1">
        <v>1</v>
      </c>
      <c r="G4027" s="1">
        <v>4</v>
      </c>
      <c r="H4027" s="6">
        <v>0.25</v>
      </c>
      <c r="I4027">
        <v>0</v>
      </c>
      <c r="J4027" s="1">
        <v>34</v>
      </c>
      <c r="K4027" s="1">
        <v>1</v>
      </c>
      <c r="L4027" s="1">
        <v>685</v>
      </c>
      <c r="M4027" s="6">
        <v>0</v>
      </c>
      <c r="N4027" s="4">
        <v>2400</v>
      </c>
      <c r="O4027" s="4">
        <v>150</v>
      </c>
      <c r="P4027" s="4">
        <v>200</v>
      </c>
      <c r="Q4027" s="3">
        <v>0.4</v>
      </c>
      <c r="R4027" s="1">
        <v>12</v>
      </c>
      <c r="S4027" s="1">
        <v>200</v>
      </c>
      <c r="T4027" s="1">
        <v>5</v>
      </c>
      <c r="U4027" s="1">
        <v>0</v>
      </c>
      <c r="V4027" s="1">
        <v>9</v>
      </c>
      <c r="W4027" s="1">
        <v>0</v>
      </c>
      <c r="X4027" s="1">
        <v>0</v>
      </c>
      <c r="Y4027" s="1">
        <v>1</v>
      </c>
      <c r="Z4027" s="1">
        <v>2</v>
      </c>
      <c r="AA4027" s="1">
        <v>1</v>
      </c>
      <c r="AB4027" s="1">
        <v>0</v>
      </c>
      <c r="AC4027" s="1">
        <v>0</v>
      </c>
      <c r="AD4027" s="1">
        <v>0</v>
      </c>
      <c r="AE4027" s="1">
        <v>0</v>
      </c>
      <c r="AF4027" s="1">
        <v>0</v>
      </c>
      <c r="AG4027" s="1">
        <v>61</v>
      </c>
      <c r="AH4027" s="1">
        <v>0</v>
      </c>
      <c r="AI4027" s="1">
        <v>61</v>
      </c>
      <c r="AJ4027" s="1" t="s">
        <v>6196</v>
      </c>
      <c r="AK4027" s="1" t="s">
        <v>6197</v>
      </c>
      <c r="AL4027" s="1" t="s">
        <v>11</v>
      </c>
      <c r="AM4027" s="1" t="s">
        <v>12</v>
      </c>
      <c r="AN4027" s="1" t="s">
        <v>23098</v>
      </c>
      <c r="AO4027" s="1" t="s">
        <v>364</v>
      </c>
      <c r="AP4027" s="1" t="s">
        <v>57</v>
      </c>
      <c r="AQ4027" s="1" t="s">
        <v>25</v>
      </c>
      <c r="AR4027" s="1" t="s">
        <v>19</v>
      </c>
      <c r="AS4027" s="1" t="s">
        <v>23091</v>
      </c>
      <c r="AT4027" s="1" t="s">
        <v>26</v>
      </c>
    </row>
    <row r="4028" spans="1:46" x14ac:dyDescent="0.25">
      <c r="A4028" s="1" t="s">
        <v>18454</v>
      </c>
      <c r="B4028" s="2" t="s">
        <v>23074</v>
      </c>
      <c r="C4028" s="2" t="s">
        <v>23104</v>
      </c>
      <c r="D4028" s="1">
        <v>1</v>
      </c>
      <c r="E4028" s="1">
        <v>2</v>
      </c>
      <c r="F4028" s="1">
        <v>4</v>
      </c>
      <c r="G4028" s="1">
        <v>7</v>
      </c>
      <c r="H4028" s="6">
        <v>0.5714285714285714</v>
      </c>
      <c r="I4028">
        <v>0</v>
      </c>
      <c r="J4028" s="1">
        <v>42</v>
      </c>
      <c r="K4028" s="1">
        <v>1</v>
      </c>
      <c r="L4028" s="1">
        <v>681</v>
      </c>
      <c r="M4028" s="6">
        <v>0.16</v>
      </c>
      <c r="N4028" s="4">
        <v>2000</v>
      </c>
      <c r="O4028" s="4">
        <v>180</v>
      </c>
      <c r="P4028" s="4">
        <v>400</v>
      </c>
      <c r="Q4028" s="3">
        <v>0.28999999999999998</v>
      </c>
      <c r="R4028" s="1">
        <v>24</v>
      </c>
      <c r="S4028" s="1">
        <v>400</v>
      </c>
      <c r="T4028" s="1">
        <v>37</v>
      </c>
      <c r="U4028" s="1">
        <v>1</v>
      </c>
      <c r="V4028" s="1">
        <v>9</v>
      </c>
      <c r="W4028" s="1">
        <v>0</v>
      </c>
      <c r="X4028" s="1">
        <v>1</v>
      </c>
      <c r="Y4028" s="1">
        <v>0</v>
      </c>
      <c r="Z4028" s="1">
        <v>1</v>
      </c>
      <c r="AA4028" s="1">
        <v>1</v>
      </c>
      <c r="AB4028" s="1">
        <v>0</v>
      </c>
      <c r="AC4028" s="1">
        <v>0</v>
      </c>
      <c r="AD4028" s="1">
        <v>0</v>
      </c>
      <c r="AE4028" s="1">
        <v>200</v>
      </c>
      <c r="AF4028" s="1">
        <v>0</v>
      </c>
      <c r="AG4028" s="1">
        <v>0</v>
      </c>
      <c r="AH4028" s="1">
        <v>0</v>
      </c>
      <c r="AI4028" s="1">
        <v>200</v>
      </c>
      <c r="AJ4028" s="1" t="s">
        <v>4395</v>
      </c>
      <c r="AK4028" s="1" t="s">
        <v>4396</v>
      </c>
      <c r="AL4028" s="1" t="s">
        <v>4397</v>
      </c>
      <c r="AM4028" s="1" t="s">
        <v>12</v>
      </c>
      <c r="AN4028" s="1" t="s">
        <v>23098</v>
      </c>
      <c r="AO4028" s="1" t="s">
        <v>86</v>
      </c>
      <c r="AP4028" s="1" t="s">
        <v>57</v>
      </c>
      <c r="AQ4028" s="1" t="s">
        <v>14</v>
      </c>
      <c r="AR4028" s="1" t="s">
        <v>30</v>
      </c>
      <c r="AS4028" s="1" t="s">
        <v>23091</v>
      </c>
      <c r="AT4028" s="1" t="s">
        <v>26</v>
      </c>
    </row>
    <row r="4029" spans="1:46" x14ac:dyDescent="0.25">
      <c r="A4029" s="1" t="s">
        <v>22541</v>
      </c>
      <c r="B4029" s="2" t="s">
        <v>23074</v>
      </c>
      <c r="C4029" s="2" t="s">
        <v>23104</v>
      </c>
      <c r="D4029" s="1">
        <v>1</v>
      </c>
      <c r="E4029" s="1">
        <v>0</v>
      </c>
      <c r="F4029" s="1">
        <v>2</v>
      </c>
      <c r="G4029" s="1">
        <v>3</v>
      </c>
      <c r="H4029" s="6">
        <v>0.66666666666666663</v>
      </c>
      <c r="I4029">
        <v>0</v>
      </c>
      <c r="J4029" s="1">
        <v>32</v>
      </c>
      <c r="K4029" s="1">
        <v>1</v>
      </c>
      <c r="L4029" s="1">
        <v>610</v>
      </c>
      <c r="M4029" s="6">
        <v>0.14000000000000001</v>
      </c>
      <c r="N4029" s="4">
        <v>1400</v>
      </c>
      <c r="O4029" s="4">
        <v>120</v>
      </c>
      <c r="P4029" s="4">
        <v>100</v>
      </c>
      <c r="Q4029" s="3">
        <v>0.3</v>
      </c>
      <c r="R4029" s="1">
        <v>36</v>
      </c>
      <c r="S4029" s="1">
        <v>100</v>
      </c>
      <c r="T4029" s="1">
        <v>9</v>
      </c>
      <c r="U4029" s="1">
        <v>1</v>
      </c>
      <c r="V4029" s="1">
        <v>9</v>
      </c>
      <c r="W4029" s="1">
        <v>1</v>
      </c>
      <c r="X4029" s="1">
        <v>0</v>
      </c>
      <c r="Y4029" s="1">
        <v>1</v>
      </c>
      <c r="Z4029" s="1">
        <v>3</v>
      </c>
      <c r="AA4029" s="1">
        <v>0</v>
      </c>
      <c r="AB4029" s="1">
        <v>0</v>
      </c>
      <c r="AC4029" s="1">
        <v>0</v>
      </c>
      <c r="AD4029" s="1">
        <v>0</v>
      </c>
      <c r="AE4029" s="1">
        <v>340</v>
      </c>
      <c r="AF4029" s="1">
        <v>0</v>
      </c>
      <c r="AG4029" s="1">
        <v>0</v>
      </c>
      <c r="AH4029" s="1">
        <v>0</v>
      </c>
      <c r="AI4029" s="1">
        <v>340</v>
      </c>
      <c r="AJ4029" s="1" t="s">
        <v>15576</v>
      </c>
      <c r="AK4029" s="1" t="s">
        <v>15577</v>
      </c>
      <c r="AL4029" s="1" t="s">
        <v>15578</v>
      </c>
      <c r="AM4029" s="1" t="s">
        <v>12</v>
      </c>
      <c r="AN4029" s="1" t="s">
        <v>23098</v>
      </c>
      <c r="AO4029" s="1" t="s">
        <v>86</v>
      </c>
      <c r="AP4029" s="1" t="s">
        <v>86</v>
      </c>
      <c r="AQ4029" s="1" t="s">
        <v>25</v>
      </c>
      <c r="AR4029" s="1" t="s">
        <v>19</v>
      </c>
      <c r="AS4029" s="1" t="s">
        <v>23090</v>
      </c>
      <c r="AT4029" s="1" t="s">
        <v>26</v>
      </c>
    </row>
    <row r="4030" spans="1:46" x14ac:dyDescent="0.25">
      <c r="A4030" s="1" t="s">
        <v>19699</v>
      </c>
      <c r="B4030" s="2" t="s">
        <v>23074</v>
      </c>
      <c r="C4030" s="2" t="s">
        <v>23104</v>
      </c>
      <c r="D4030" s="1">
        <v>1</v>
      </c>
      <c r="E4030" s="1">
        <v>1</v>
      </c>
      <c r="F4030" s="1">
        <v>1</v>
      </c>
      <c r="G4030" s="1">
        <v>3</v>
      </c>
      <c r="H4030" s="6">
        <v>0.33333333333333331</v>
      </c>
      <c r="I4030">
        <v>0</v>
      </c>
      <c r="J4030" s="1">
        <v>36</v>
      </c>
      <c r="K4030" s="1">
        <v>0</v>
      </c>
      <c r="L4030" s="1">
        <v>641</v>
      </c>
      <c r="M4030" s="6">
        <v>0.35</v>
      </c>
      <c r="N4030" s="4">
        <v>3700</v>
      </c>
      <c r="O4030" s="4">
        <v>280</v>
      </c>
      <c r="P4030" s="4">
        <v>750</v>
      </c>
      <c r="Q4030" s="3">
        <v>0.31</v>
      </c>
      <c r="R4030" s="1">
        <v>36</v>
      </c>
      <c r="S4030" s="1">
        <v>750</v>
      </c>
      <c r="T4030" s="1">
        <v>70</v>
      </c>
      <c r="U4030" s="1">
        <v>0</v>
      </c>
      <c r="V4030" s="1">
        <v>9</v>
      </c>
      <c r="W4030" s="1">
        <v>0</v>
      </c>
      <c r="X4030" s="1">
        <v>0</v>
      </c>
      <c r="Y4030" s="1">
        <v>0</v>
      </c>
      <c r="Z4030" s="1">
        <v>3</v>
      </c>
      <c r="AA4030" s="1">
        <v>0</v>
      </c>
      <c r="AB4030" s="1">
        <v>0</v>
      </c>
      <c r="AC4030" s="1">
        <v>6400</v>
      </c>
      <c r="AD4030" s="1">
        <v>425</v>
      </c>
      <c r="AE4030" s="1">
        <v>0</v>
      </c>
      <c r="AF4030" s="1">
        <v>0</v>
      </c>
      <c r="AG4030" s="1">
        <v>70</v>
      </c>
      <c r="AH4030" s="1">
        <v>0</v>
      </c>
      <c r="AI4030" s="1">
        <v>6895</v>
      </c>
      <c r="AJ4030" s="1" t="s">
        <v>7915</v>
      </c>
      <c r="AK4030" s="1" t="s">
        <v>7916</v>
      </c>
      <c r="AL4030" s="1" t="s">
        <v>7917</v>
      </c>
      <c r="AM4030" s="1" t="s">
        <v>12</v>
      </c>
      <c r="AN4030" s="1" t="s">
        <v>23097</v>
      </c>
      <c r="AO4030" s="1" t="s">
        <v>364</v>
      </c>
      <c r="AP4030" s="1" t="s">
        <v>57</v>
      </c>
      <c r="AQ4030" s="1" t="s">
        <v>25</v>
      </c>
      <c r="AR4030" s="1" t="s">
        <v>30</v>
      </c>
      <c r="AS4030" s="1" t="s">
        <v>23090</v>
      </c>
      <c r="AT4030" s="1" t="s">
        <v>26</v>
      </c>
    </row>
    <row r="4031" spans="1:46" x14ac:dyDescent="0.25">
      <c r="A4031" s="1" t="s">
        <v>20864</v>
      </c>
      <c r="B4031" s="2" t="s">
        <v>23074</v>
      </c>
      <c r="C4031" s="2" t="s">
        <v>23105</v>
      </c>
      <c r="D4031" s="1">
        <v>0</v>
      </c>
      <c r="E4031" s="1">
        <v>3</v>
      </c>
      <c r="F4031" s="1">
        <v>1</v>
      </c>
      <c r="G4031" s="1">
        <v>4</v>
      </c>
      <c r="H4031" s="6">
        <v>0.25</v>
      </c>
      <c r="I4031">
        <v>0</v>
      </c>
      <c r="J4031" s="1">
        <v>35</v>
      </c>
      <c r="K4031" s="1">
        <v>0</v>
      </c>
      <c r="L4031" s="1">
        <v>606</v>
      </c>
      <c r="M4031" s="6">
        <v>0.44</v>
      </c>
      <c r="N4031" s="4">
        <v>2600</v>
      </c>
      <c r="O4031" s="4">
        <v>195</v>
      </c>
      <c r="P4031" s="4">
        <v>700</v>
      </c>
      <c r="Q4031" s="3">
        <v>0.33</v>
      </c>
      <c r="R4031" s="1">
        <v>24</v>
      </c>
      <c r="S4031" s="1">
        <v>700</v>
      </c>
      <c r="T4031" s="1">
        <v>111</v>
      </c>
      <c r="U4031" s="1">
        <v>0</v>
      </c>
      <c r="V4031" s="1">
        <v>9</v>
      </c>
      <c r="W4031" s="1">
        <v>0</v>
      </c>
      <c r="X4031" s="1">
        <v>0</v>
      </c>
      <c r="Y4031" s="1">
        <v>1</v>
      </c>
      <c r="Z4031" s="1">
        <v>3</v>
      </c>
      <c r="AA4031" s="1">
        <v>0</v>
      </c>
      <c r="AB4031" s="1">
        <v>0</v>
      </c>
      <c r="AC4031" s="1">
        <v>0</v>
      </c>
      <c r="AD4031" s="1">
        <v>0</v>
      </c>
      <c r="AE4031" s="1">
        <v>0</v>
      </c>
      <c r="AF4031" s="1">
        <v>873</v>
      </c>
      <c r="AG4031" s="1">
        <v>0</v>
      </c>
      <c r="AH4031" s="1">
        <v>0</v>
      </c>
      <c r="AI4031" s="1">
        <v>873</v>
      </c>
      <c r="AJ4031" s="1" t="s">
        <v>11107</v>
      </c>
      <c r="AK4031" s="1" t="s">
        <v>11108</v>
      </c>
      <c r="AL4031" s="1" t="s">
        <v>11109</v>
      </c>
      <c r="AM4031" s="1" t="s">
        <v>12</v>
      </c>
      <c r="AN4031" s="1" t="s">
        <v>23097</v>
      </c>
      <c r="AO4031" s="1" t="s">
        <v>364</v>
      </c>
      <c r="AP4031" s="1" t="s">
        <v>57</v>
      </c>
      <c r="AQ4031" s="1" t="s">
        <v>25</v>
      </c>
      <c r="AR4031" s="1" t="s">
        <v>19</v>
      </c>
      <c r="AS4031" s="1" t="s">
        <v>23090</v>
      </c>
      <c r="AT4031" s="1" t="s">
        <v>26</v>
      </c>
    </row>
    <row r="4032" spans="1:46" x14ac:dyDescent="0.25">
      <c r="A4032" s="1" t="s">
        <v>17133</v>
      </c>
      <c r="B4032" s="2" t="s">
        <v>23074</v>
      </c>
      <c r="C4032" s="2" t="s">
        <v>23105</v>
      </c>
      <c r="D4032" s="1">
        <v>3</v>
      </c>
      <c r="E4032" s="1">
        <v>2</v>
      </c>
      <c r="F4032" s="1">
        <v>1</v>
      </c>
      <c r="G4032" s="1">
        <v>6</v>
      </c>
      <c r="H4032" s="6">
        <v>0.16666666666666666</v>
      </c>
      <c r="I4032">
        <v>0</v>
      </c>
      <c r="J4032" s="1">
        <v>33</v>
      </c>
      <c r="K4032" s="1">
        <v>1</v>
      </c>
      <c r="L4032" s="1">
        <v>650</v>
      </c>
      <c r="M4032" s="6">
        <v>0.26</v>
      </c>
      <c r="N4032" s="4">
        <v>2600</v>
      </c>
      <c r="O4032" s="4">
        <v>200</v>
      </c>
      <c r="P4032" s="4">
        <v>200</v>
      </c>
      <c r="Q4032" s="3">
        <v>0.35</v>
      </c>
      <c r="R4032" s="1">
        <v>24</v>
      </c>
      <c r="S4032" s="1">
        <v>200</v>
      </c>
      <c r="T4032" s="1">
        <v>37</v>
      </c>
      <c r="U4032" s="1">
        <v>0</v>
      </c>
      <c r="V4032" s="1">
        <v>9</v>
      </c>
      <c r="W4032" s="1">
        <v>1</v>
      </c>
      <c r="X4032" s="1">
        <v>0</v>
      </c>
      <c r="Y4032" s="1">
        <v>1</v>
      </c>
      <c r="Z4032" s="1">
        <v>20</v>
      </c>
      <c r="AA4032" s="1">
        <v>0</v>
      </c>
      <c r="AB4032" s="1">
        <v>0</v>
      </c>
      <c r="AC4032" s="1">
        <v>0</v>
      </c>
      <c r="AD4032" s="1">
        <v>0</v>
      </c>
      <c r="AE4032" s="1">
        <v>0</v>
      </c>
      <c r="AF4032" s="1">
        <v>0</v>
      </c>
      <c r="AG4032" s="1">
        <v>0</v>
      </c>
      <c r="AH4032" s="1">
        <v>400</v>
      </c>
      <c r="AI4032" s="1">
        <v>400</v>
      </c>
      <c r="AJ4032" s="1" t="s">
        <v>380</v>
      </c>
      <c r="AK4032" s="1" t="s">
        <v>381</v>
      </c>
      <c r="AL4032" s="1" t="s">
        <v>382</v>
      </c>
      <c r="AM4032" s="1" t="s">
        <v>12</v>
      </c>
      <c r="AN4032" s="1" t="s">
        <v>23098</v>
      </c>
      <c r="AO4032" s="1" t="s">
        <v>364</v>
      </c>
      <c r="AP4032" s="1" t="s">
        <v>86</v>
      </c>
      <c r="AQ4032" s="1" t="s">
        <v>25</v>
      </c>
      <c r="AR4032" s="1" t="s">
        <v>19</v>
      </c>
      <c r="AS4032" s="1" t="s">
        <v>23090</v>
      </c>
      <c r="AT4032" s="1" t="s">
        <v>26</v>
      </c>
    </row>
    <row r="4033" spans="1:46" x14ac:dyDescent="0.25">
      <c r="A4033" s="1" t="s">
        <v>18534</v>
      </c>
      <c r="B4033" s="2" t="s">
        <v>23074</v>
      </c>
      <c r="C4033" s="2" t="s">
        <v>23105</v>
      </c>
      <c r="D4033" s="1">
        <v>0</v>
      </c>
      <c r="E4033" s="1">
        <v>1</v>
      </c>
      <c r="F4033" s="1">
        <v>1</v>
      </c>
      <c r="G4033" s="1">
        <v>2</v>
      </c>
      <c r="H4033" s="6">
        <v>0.5</v>
      </c>
      <c r="I4033">
        <v>0</v>
      </c>
      <c r="J4033" s="1">
        <v>38</v>
      </c>
      <c r="K4033" s="1">
        <v>0</v>
      </c>
      <c r="L4033" s="1">
        <v>683</v>
      </c>
      <c r="M4033" s="6">
        <v>0.51</v>
      </c>
      <c r="N4033" s="4">
        <v>6000</v>
      </c>
      <c r="O4033" s="4">
        <v>350</v>
      </c>
      <c r="P4033" s="4">
        <v>1000</v>
      </c>
      <c r="Q4033" s="3">
        <v>0.33</v>
      </c>
      <c r="R4033" s="1">
        <v>24</v>
      </c>
      <c r="S4033" s="1">
        <v>1000</v>
      </c>
      <c r="T4033" s="1">
        <v>18</v>
      </c>
      <c r="U4033" s="1">
        <v>0</v>
      </c>
      <c r="V4033" s="1">
        <v>9</v>
      </c>
      <c r="W4033" s="1">
        <v>0</v>
      </c>
      <c r="X4033" s="1">
        <v>0</v>
      </c>
      <c r="Y4033" s="1">
        <v>0</v>
      </c>
      <c r="Z4033" s="1">
        <v>1</v>
      </c>
      <c r="AA4033" s="1">
        <v>0</v>
      </c>
      <c r="AB4033" s="1">
        <v>0</v>
      </c>
      <c r="AC4033" s="1">
        <v>16000</v>
      </c>
      <c r="AD4033" s="1">
        <v>0</v>
      </c>
      <c r="AE4033" s="1">
        <v>0</v>
      </c>
      <c r="AF4033" s="1">
        <v>0</v>
      </c>
      <c r="AG4033" s="1">
        <v>0</v>
      </c>
      <c r="AH4033" s="1">
        <v>0</v>
      </c>
      <c r="AI4033" s="1">
        <v>16000</v>
      </c>
      <c r="AJ4033" s="1" t="s">
        <v>4614</v>
      </c>
      <c r="AK4033" s="1" t="s">
        <v>4615</v>
      </c>
      <c r="AL4033" s="1" t="s">
        <v>4616</v>
      </c>
      <c r="AM4033" s="1" t="s">
        <v>12</v>
      </c>
      <c r="AN4033" s="1" t="s">
        <v>23097</v>
      </c>
      <c r="AO4033" s="1" t="s">
        <v>364</v>
      </c>
      <c r="AP4033" s="1" t="s">
        <v>57</v>
      </c>
      <c r="AQ4033" s="1" t="s">
        <v>25</v>
      </c>
      <c r="AR4033" s="1" t="s">
        <v>30</v>
      </c>
      <c r="AS4033" s="1" t="s">
        <v>23090</v>
      </c>
      <c r="AT4033" s="1" t="s">
        <v>26</v>
      </c>
    </row>
    <row r="4034" spans="1:46" x14ac:dyDescent="0.25">
      <c r="A4034" s="1" t="s">
        <v>20379</v>
      </c>
      <c r="B4034" s="2" t="s">
        <v>23074</v>
      </c>
      <c r="C4034" s="2" t="s">
        <v>23106</v>
      </c>
      <c r="D4034" s="1">
        <v>0</v>
      </c>
      <c r="E4034" s="1">
        <v>0</v>
      </c>
      <c r="F4034" s="1">
        <v>2</v>
      </c>
      <c r="G4034" s="1">
        <v>2</v>
      </c>
      <c r="H4034" s="6">
        <v>1</v>
      </c>
      <c r="I4034">
        <v>1</v>
      </c>
      <c r="J4034" s="1">
        <v>30</v>
      </c>
      <c r="K4034" s="1">
        <v>1</v>
      </c>
      <c r="L4034" s="1">
        <v>678</v>
      </c>
      <c r="M4034" s="6">
        <v>0.2</v>
      </c>
      <c r="N4034" s="4">
        <v>1900</v>
      </c>
      <c r="O4034" s="4">
        <v>145</v>
      </c>
      <c r="P4034" s="4">
        <v>250</v>
      </c>
      <c r="Q4034" s="3">
        <v>0.28000000000000003</v>
      </c>
      <c r="R4034" s="1">
        <v>12</v>
      </c>
      <c r="S4034" s="1">
        <v>250</v>
      </c>
      <c r="T4034" s="1">
        <v>24</v>
      </c>
      <c r="U4034" s="1">
        <v>1</v>
      </c>
      <c r="V4034" s="1">
        <v>9</v>
      </c>
      <c r="W4034" s="1">
        <v>0</v>
      </c>
      <c r="X4034" s="1">
        <v>0</v>
      </c>
      <c r="Y4034" s="1">
        <v>1</v>
      </c>
      <c r="Z4034" s="1">
        <v>3</v>
      </c>
      <c r="AA4034" s="1">
        <v>0</v>
      </c>
      <c r="AB4034" s="1">
        <v>1</v>
      </c>
      <c r="AC4034" s="1">
        <v>58</v>
      </c>
      <c r="AD4034" s="1">
        <v>0</v>
      </c>
      <c r="AE4034" s="1">
        <v>150</v>
      </c>
      <c r="AF4034" s="1">
        <v>0</v>
      </c>
      <c r="AG4034" s="1">
        <v>0</v>
      </c>
      <c r="AH4034" s="1">
        <v>0</v>
      </c>
      <c r="AI4034" s="1">
        <v>208</v>
      </c>
      <c r="AJ4034" s="1" t="s">
        <v>9774</v>
      </c>
      <c r="AK4034" s="1" t="s">
        <v>9775</v>
      </c>
      <c r="AL4034" s="1" t="s">
        <v>9776</v>
      </c>
      <c r="AM4034" s="1" t="s">
        <v>16</v>
      </c>
      <c r="AN4034" s="1" t="s">
        <v>23098</v>
      </c>
      <c r="AO4034" s="1" t="s">
        <v>86</v>
      </c>
      <c r="AP4034" s="1" t="s">
        <v>57</v>
      </c>
      <c r="AQ4034" s="1" t="s">
        <v>25</v>
      </c>
      <c r="AR4034" s="1" t="s">
        <v>19</v>
      </c>
      <c r="AS4034" s="1" t="s">
        <v>23090</v>
      </c>
      <c r="AT4034" s="1" t="s">
        <v>101</v>
      </c>
    </row>
    <row r="4035" spans="1:46" x14ac:dyDescent="0.25">
      <c r="A4035" s="1" t="s">
        <v>20958</v>
      </c>
      <c r="B4035" s="2" t="s">
        <v>23074</v>
      </c>
      <c r="C4035" s="2" t="s">
        <v>23106</v>
      </c>
      <c r="D4035" s="1">
        <v>0</v>
      </c>
      <c r="E4035" s="1">
        <v>2</v>
      </c>
      <c r="F4035" s="1">
        <v>1</v>
      </c>
      <c r="G4035" s="1">
        <v>3</v>
      </c>
      <c r="H4035" s="6">
        <v>0.33333333333333331</v>
      </c>
      <c r="I4035">
        <v>1</v>
      </c>
      <c r="J4035" s="1">
        <v>28</v>
      </c>
      <c r="K4035" s="1">
        <v>0</v>
      </c>
      <c r="L4035" s="1">
        <v>522</v>
      </c>
      <c r="M4035" s="6">
        <v>0.67</v>
      </c>
      <c r="N4035" s="4">
        <v>1800</v>
      </c>
      <c r="O4035" s="4">
        <v>130</v>
      </c>
      <c r="P4035" s="4">
        <v>200</v>
      </c>
      <c r="Q4035" s="3">
        <v>0.3</v>
      </c>
      <c r="R4035" s="1">
        <v>24</v>
      </c>
      <c r="S4035" s="1">
        <v>200</v>
      </c>
      <c r="T4035" s="1">
        <v>20</v>
      </c>
      <c r="U4035" s="1">
        <v>1</v>
      </c>
      <c r="V4035" s="1">
        <v>9</v>
      </c>
      <c r="W4035" s="1">
        <v>0</v>
      </c>
      <c r="X4035" s="1">
        <v>0</v>
      </c>
      <c r="Y4035" s="1">
        <v>1</v>
      </c>
      <c r="Z4035" s="1">
        <v>2</v>
      </c>
      <c r="AA4035" s="1">
        <v>1</v>
      </c>
      <c r="AB4035" s="1">
        <v>1</v>
      </c>
      <c r="AC4035" s="1">
        <v>300</v>
      </c>
      <c r="AD4035" s="1">
        <v>0</v>
      </c>
      <c r="AE4035" s="1">
        <v>0</v>
      </c>
      <c r="AF4035" s="1">
        <v>511</v>
      </c>
      <c r="AG4035" s="1">
        <v>0</v>
      </c>
      <c r="AH4035" s="1">
        <v>650</v>
      </c>
      <c r="AI4035" s="1">
        <v>1461</v>
      </c>
      <c r="AJ4035" s="1" t="s">
        <v>11346</v>
      </c>
      <c r="AK4035" s="1" t="s">
        <v>11347</v>
      </c>
      <c r="AL4035" s="1" t="s">
        <v>11348</v>
      </c>
      <c r="AM4035" s="1" t="s">
        <v>16</v>
      </c>
      <c r="AN4035" s="1" t="s">
        <v>23097</v>
      </c>
      <c r="AO4035" s="1" t="s">
        <v>86</v>
      </c>
      <c r="AP4035" s="1" t="s">
        <v>57</v>
      </c>
      <c r="AQ4035" s="1" t="s">
        <v>25</v>
      </c>
      <c r="AR4035" s="1" t="s">
        <v>19</v>
      </c>
      <c r="AS4035" s="1" t="s">
        <v>23091</v>
      </c>
      <c r="AT4035" s="1" t="s">
        <v>101</v>
      </c>
    </row>
    <row r="4036" spans="1:46" x14ac:dyDescent="0.25">
      <c r="A4036" s="1" t="s">
        <v>21582</v>
      </c>
      <c r="B4036" s="2" t="s">
        <v>23074</v>
      </c>
      <c r="C4036" s="2" t="s">
        <v>23106</v>
      </c>
      <c r="D4036" s="1">
        <v>2</v>
      </c>
      <c r="E4036" s="1">
        <v>2</v>
      </c>
      <c r="F4036" s="1">
        <v>2</v>
      </c>
      <c r="G4036" s="1">
        <v>6</v>
      </c>
      <c r="H4036" s="6">
        <v>0.33333333333333331</v>
      </c>
      <c r="I4036">
        <v>0</v>
      </c>
      <c r="J4036" s="1">
        <v>38</v>
      </c>
      <c r="K4036" s="1">
        <v>1</v>
      </c>
      <c r="L4036" s="1">
        <v>610</v>
      </c>
      <c r="M4036" s="6">
        <v>0.19</v>
      </c>
      <c r="N4036" s="4">
        <v>18000</v>
      </c>
      <c r="O4036" s="4">
        <v>500</v>
      </c>
      <c r="P4036" s="4">
        <v>400</v>
      </c>
      <c r="Q4036" s="3">
        <v>0.33</v>
      </c>
      <c r="R4036" s="1">
        <v>18</v>
      </c>
      <c r="S4036" s="1">
        <v>400</v>
      </c>
      <c r="T4036" s="1">
        <v>43</v>
      </c>
      <c r="U4036" s="1">
        <v>1</v>
      </c>
      <c r="V4036" s="1">
        <v>9</v>
      </c>
      <c r="W4036" s="1">
        <v>1</v>
      </c>
      <c r="X4036" s="1">
        <v>1</v>
      </c>
      <c r="Y4036" s="1">
        <v>1</v>
      </c>
      <c r="Z4036" s="1">
        <v>2</v>
      </c>
      <c r="AA4036" s="1">
        <v>0</v>
      </c>
      <c r="AB4036" s="1">
        <v>0</v>
      </c>
      <c r="AC4036" s="1">
        <v>83</v>
      </c>
      <c r="AD4036" s="1">
        <v>400</v>
      </c>
      <c r="AE4036" s="1">
        <v>280</v>
      </c>
      <c r="AF4036" s="1">
        <v>0</v>
      </c>
      <c r="AG4036" s="1">
        <v>0</v>
      </c>
      <c r="AH4036" s="1">
        <v>700</v>
      </c>
      <c r="AI4036" s="1">
        <v>1463</v>
      </c>
      <c r="AJ4036" s="1" t="s">
        <v>13042</v>
      </c>
      <c r="AK4036" s="1" t="s">
        <v>13043</v>
      </c>
      <c r="AL4036" s="1" t="s">
        <v>13044</v>
      </c>
      <c r="AM4036" s="1" t="s">
        <v>12</v>
      </c>
      <c r="AN4036" s="1" t="s">
        <v>23098</v>
      </c>
      <c r="AO4036" s="1" t="s">
        <v>86</v>
      </c>
      <c r="AP4036" s="1" t="s">
        <v>86</v>
      </c>
      <c r="AQ4036" s="1" t="s">
        <v>14</v>
      </c>
      <c r="AR4036" s="1" t="s">
        <v>19</v>
      </c>
      <c r="AS4036" s="1" t="s">
        <v>23090</v>
      </c>
      <c r="AT4036" s="1" t="s">
        <v>26</v>
      </c>
    </row>
    <row r="4037" spans="1:46" x14ac:dyDescent="0.25">
      <c r="A4037" s="1" t="s">
        <v>19327</v>
      </c>
      <c r="B4037" s="2" t="s">
        <v>23074</v>
      </c>
      <c r="C4037" s="2" t="s">
        <v>23107</v>
      </c>
      <c r="D4037" s="1">
        <v>0</v>
      </c>
      <c r="E4037" s="1">
        <v>0</v>
      </c>
      <c r="F4037" s="1">
        <v>3</v>
      </c>
      <c r="G4037" s="1">
        <v>3</v>
      </c>
      <c r="H4037" s="6">
        <v>1</v>
      </c>
      <c r="I4037">
        <v>0</v>
      </c>
      <c r="J4037" s="1">
        <v>52</v>
      </c>
      <c r="K4037" s="1">
        <v>0</v>
      </c>
      <c r="L4037" s="1">
        <v>538</v>
      </c>
      <c r="M4037" s="6">
        <v>0.6</v>
      </c>
      <c r="N4037" s="4">
        <v>2200</v>
      </c>
      <c r="O4037" s="4">
        <v>180</v>
      </c>
      <c r="P4037" s="4">
        <v>200</v>
      </c>
      <c r="Q4037" s="3">
        <v>0.36</v>
      </c>
      <c r="R4037" s="1">
        <v>12</v>
      </c>
      <c r="S4037" s="1">
        <v>200</v>
      </c>
      <c r="T4037" s="1">
        <v>10</v>
      </c>
      <c r="U4037" s="1">
        <v>1</v>
      </c>
      <c r="V4037" s="1">
        <v>9</v>
      </c>
      <c r="W4037" s="1">
        <v>1</v>
      </c>
      <c r="X4037" s="1">
        <v>0</v>
      </c>
      <c r="Y4037" s="1">
        <v>0</v>
      </c>
      <c r="Z4037" s="1">
        <v>5</v>
      </c>
      <c r="AA4037" s="1">
        <v>1</v>
      </c>
      <c r="AB4037" s="1">
        <v>0</v>
      </c>
      <c r="AC4037" s="1">
        <v>688</v>
      </c>
      <c r="AD4037" s="1">
        <v>0</v>
      </c>
      <c r="AE4037" s="1">
        <v>0</v>
      </c>
      <c r="AF4037" s="1">
        <v>1190</v>
      </c>
      <c r="AG4037" s="1">
        <v>60</v>
      </c>
      <c r="AH4037" s="1">
        <v>0</v>
      </c>
      <c r="AI4037" s="1">
        <v>1938</v>
      </c>
      <c r="AJ4037" s="1" t="s">
        <v>6871</v>
      </c>
      <c r="AK4037" s="1" t="s">
        <v>6872</v>
      </c>
      <c r="AL4037" s="1" t="s">
        <v>6873</v>
      </c>
      <c r="AM4037" s="1" t="s">
        <v>12</v>
      </c>
      <c r="AN4037" s="1" t="s">
        <v>23097</v>
      </c>
      <c r="AO4037" s="1" t="s">
        <v>86</v>
      </c>
      <c r="AP4037" s="1" t="s">
        <v>86</v>
      </c>
      <c r="AQ4037" s="1" t="s">
        <v>25</v>
      </c>
      <c r="AR4037" s="1" t="s">
        <v>30</v>
      </c>
      <c r="AS4037" s="1" t="s">
        <v>23091</v>
      </c>
      <c r="AT4037" s="1" t="s">
        <v>26</v>
      </c>
    </row>
    <row r="4038" spans="1:46" x14ac:dyDescent="0.25">
      <c r="A4038" s="1" t="s">
        <v>21604</v>
      </c>
      <c r="B4038" s="2" t="s">
        <v>23074</v>
      </c>
      <c r="C4038" s="2" t="s">
        <v>23107</v>
      </c>
      <c r="D4038" s="1">
        <v>0</v>
      </c>
      <c r="E4038" s="1">
        <v>1</v>
      </c>
      <c r="F4038" s="1">
        <v>3</v>
      </c>
      <c r="G4038" s="1">
        <v>4</v>
      </c>
      <c r="H4038" s="6">
        <v>0.75</v>
      </c>
      <c r="I4038">
        <v>0</v>
      </c>
      <c r="J4038" s="1">
        <v>38</v>
      </c>
      <c r="K4038" s="1">
        <v>0</v>
      </c>
      <c r="L4038" s="1">
        <v>758</v>
      </c>
      <c r="M4038" s="6">
        <v>0.35</v>
      </c>
      <c r="N4038" s="4">
        <v>2000</v>
      </c>
      <c r="O4038" s="4">
        <v>155</v>
      </c>
      <c r="P4038" s="4">
        <v>200</v>
      </c>
      <c r="Q4038" s="3">
        <v>0.27</v>
      </c>
      <c r="R4038" s="1">
        <v>18</v>
      </c>
      <c r="S4038" s="1">
        <v>200</v>
      </c>
      <c r="T4038" s="1">
        <v>24</v>
      </c>
      <c r="U4038" s="1">
        <v>1</v>
      </c>
      <c r="V4038" s="1">
        <v>9</v>
      </c>
      <c r="W4038" s="1">
        <v>0</v>
      </c>
      <c r="X4038" s="1">
        <v>0</v>
      </c>
      <c r="Y4038" s="1">
        <v>1</v>
      </c>
      <c r="Z4038" s="1">
        <v>2</v>
      </c>
      <c r="AA4038" s="1">
        <v>0</v>
      </c>
      <c r="AB4038" s="1">
        <v>0</v>
      </c>
      <c r="AC4038" s="1">
        <v>30</v>
      </c>
      <c r="AD4038" s="1">
        <v>0</v>
      </c>
      <c r="AE4038" s="1">
        <v>0</v>
      </c>
      <c r="AF4038" s="1">
        <v>771</v>
      </c>
      <c r="AG4038" s="1">
        <v>0</v>
      </c>
      <c r="AH4038" s="1">
        <v>0</v>
      </c>
      <c r="AI4038" s="1">
        <v>801</v>
      </c>
      <c r="AJ4038" s="1" t="s">
        <v>13101</v>
      </c>
      <c r="AK4038" s="1" t="s">
        <v>13102</v>
      </c>
      <c r="AL4038" s="1" t="s">
        <v>13103</v>
      </c>
      <c r="AM4038" s="1" t="s">
        <v>12</v>
      </c>
      <c r="AN4038" s="1" t="s">
        <v>23097</v>
      </c>
      <c r="AO4038" s="1" t="s">
        <v>86</v>
      </c>
      <c r="AP4038" s="1" t="s">
        <v>57</v>
      </c>
      <c r="AQ4038" s="1" t="s">
        <v>25</v>
      </c>
      <c r="AR4038" s="1" t="s">
        <v>19</v>
      </c>
      <c r="AS4038" s="1" t="s">
        <v>23090</v>
      </c>
      <c r="AT4038" s="1" t="s">
        <v>26</v>
      </c>
    </row>
    <row r="4039" spans="1:46" x14ac:dyDescent="0.25">
      <c r="A4039" s="1" t="s">
        <v>21622</v>
      </c>
      <c r="B4039" s="2" t="s">
        <v>23074</v>
      </c>
      <c r="C4039" s="2" t="s">
        <v>23107</v>
      </c>
      <c r="D4039" s="1">
        <v>4</v>
      </c>
      <c r="E4039" s="1">
        <v>2</v>
      </c>
      <c r="F4039" s="1">
        <v>5</v>
      </c>
      <c r="G4039" s="1">
        <v>11</v>
      </c>
      <c r="H4039" s="6">
        <v>0.45454545454545453</v>
      </c>
      <c r="I4039">
        <v>0</v>
      </c>
      <c r="J4039" s="1">
        <v>34</v>
      </c>
      <c r="K4039" s="1">
        <v>1</v>
      </c>
      <c r="L4039" s="1">
        <v>693</v>
      </c>
      <c r="M4039" s="6">
        <v>0.13</v>
      </c>
      <c r="N4039" s="4">
        <v>2700</v>
      </c>
      <c r="O4039" s="4">
        <v>200</v>
      </c>
      <c r="P4039" s="4">
        <v>400</v>
      </c>
      <c r="Q4039" s="3">
        <v>0.28000000000000003</v>
      </c>
      <c r="R4039" s="1">
        <v>24</v>
      </c>
      <c r="S4039" s="1">
        <v>400</v>
      </c>
      <c r="T4039" s="1">
        <v>50</v>
      </c>
      <c r="U4039" s="1">
        <v>1</v>
      </c>
      <c r="V4039" s="1">
        <v>9</v>
      </c>
      <c r="W4039" s="1">
        <v>0</v>
      </c>
      <c r="X4039" s="1">
        <v>0</v>
      </c>
      <c r="Y4039" s="1">
        <v>1</v>
      </c>
      <c r="Z4039" s="1">
        <v>0</v>
      </c>
      <c r="AA4039" s="1">
        <v>1</v>
      </c>
      <c r="AB4039" s="1">
        <v>0</v>
      </c>
      <c r="AC4039" s="1">
        <v>0</v>
      </c>
      <c r="AD4039" s="1">
        <v>0</v>
      </c>
      <c r="AE4039" s="1">
        <v>0</v>
      </c>
      <c r="AF4039" s="1">
        <v>106</v>
      </c>
      <c r="AG4039" s="1">
        <v>0</v>
      </c>
      <c r="AH4039" s="1">
        <v>0</v>
      </c>
      <c r="AI4039" s="1">
        <v>106</v>
      </c>
      <c r="AJ4039" s="1" t="s">
        <v>13150</v>
      </c>
      <c r="AK4039" s="1" t="s">
        <v>13151</v>
      </c>
      <c r="AL4039" s="1" t="s">
        <v>13152</v>
      </c>
      <c r="AM4039" s="1" t="s">
        <v>12</v>
      </c>
      <c r="AN4039" s="1" t="s">
        <v>23098</v>
      </c>
      <c r="AO4039" s="1" t="s">
        <v>86</v>
      </c>
      <c r="AP4039" s="1" t="s">
        <v>57</v>
      </c>
      <c r="AQ4039" s="1" t="s">
        <v>25</v>
      </c>
      <c r="AR4039" s="1" t="s">
        <v>19</v>
      </c>
      <c r="AS4039" s="1" t="s">
        <v>23091</v>
      </c>
      <c r="AT4039" s="1" t="s">
        <v>26</v>
      </c>
    </row>
    <row r="4040" spans="1:46" x14ac:dyDescent="0.25">
      <c r="A4040" s="1" t="s">
        <v>22230</v>
      </c>
      <c r="B4040" s="2" t="s">
        <v>23074</v>
      </c>
      <c r="C4040" s="2" t="s">
        <v>23107</v>
      </c>
      <c r="D4040" s="1">
        <v>0</v>
      </c>
      <c r="E4040" s="1">
        <v>0</v>
      </c>
      <c r="F4040" s="1">
        <v>1</v>
      </c>
      <c r="G4040" s="1">
        <v>1</v>
      </c>
      <c r="H4040" s="6">
        <v>1</v>
      </c>
      <c r="I4040">
        <v>0</v>
      </c>
      <c r="J4040" s="1">
        <v>43</v>
      </c>
      <c r="K4040" s="1">
        <v>0</v>
      </c>
      <c r="L4040" s="1">
        <v>821</v>
      </c>
      <c r="M4040" s="6">
        <v>0.19</v>
      </c>
      <c r="N4040" s="4">
        <v>2000</v>
      </c>
      <c r="O4040" s="4">
        <v>200</v>
      </c>
      <c r="P4040" s="4">
        <v>500</v>
      </c>
      <c r="Q4040" s="3">
        <v>0.3</v>
      </c>
      <c r="R4040" s="1">
        <v>24</v>
      </c>
      <c r="S4040" s="1">
        <v>500</v>
      </c>
      <c r="T4040" s="1">
        <v>60</v>
      </c>
      <c r="U4040" s="1">
        <v>1</v>
      </c>
      <c r="V4040" s="1">
        <v>9</v>
      </c>
      <c r="W4040" s="1">
        <v>1</v>
      </c>
      <c r="X4040" s="1">
        <v>0</v>
      </c>
      <c r="Y4040" s="1">
        <v>1</v>
      </c>
      <c r="Z4040" s="1">
        <v>1</v>
      </c>
      <c r="AA4040" s="1">
        <v>0</v>
      </c>
      <c r="AB4040" s="1">
        <v>0</v>
      </c>
      <c r="AC4040" s="1">
        <v>0</v>
      </c>
      <c r="AD4040" s="1">
        <v>110</v>
      </c>
      <c r="AE4040" s="1">
        <v>0</v>
      </c>
      <c r="AF4040" s="1">
        <v>0</v>
      </c>
      <c r="AG4040" s="1">
        <v>280</v>
      </c>
      <c r="AH4040" s="1">
        <v>0</v>
      </c>
      <c r="AI4040" s="1">
        <v>390</v>
      </c>
      <c r="AJ4040" s="1" t="s">
        <v>14760</v>
      </c>
      <c r="AK4040" s="1" t="s">
        <v>14761</v>
      </c>
      <c r="AL4040" s="1" t="s">
        <v>14762</v>
      </c>
      <c r="AM4040" s="1" t="s">
        <v>12</v>
      </c>
      <c r="AN4040" s="1" t="s">
        <v>23097</v>
      </c>
      <c r="AO4040" s="1" t="s">
        <v>86</v>
      </c>
      <c r="AP4040" s="1" t="s">
        <v>86</v>
      </c>
      <c r="AQ4040" s="1" t="s">
        <v>25</v>
      </c>
      <c r="AR4040" s="1" t="s">
        <v>19</v>
      </c>
      <c r="AS4040" s="1" t="s">
        <v>23090</v>
      </c>
      <c r="AT4040" s="1" t="s">
        <v>26</v>
      </c>
    </row>
    <row r="4041" spans="1:46" x14ac:dyDescent="0.25">
      <c r="A4041" s="1" t="s">
        <v>20524</v>
      </c>
      <c r="B4041" s="2" t="s">
        <v>23074</v>
      </c>
      <c r="C4041" s="2" t="s">
        <v>23107</v>
      </c>
      <c r="D4041" s="1">
        <v>0</v>
      </c>
      <c r="E4041" s="1">
        <v>0</v>
      </c>
      <c r="F4041" s="1">
        <v>1</v>
      </c>
      <c r="G4041" s="1">
        <v>1</v>
      </c>
      <c r="H4041" s="6">
        <v>1</v>
      </c>
      <c r="I4041">
        <v>0</v>
      </c>
      <c r="J4041" s="1">
        <v>42</v>
      </c>
      <c r="K4041" s="1">
        <v>1</v>
      </c>
      <c r="L4041" s="1">
        <v>696</v>
      </c>
      <c r="M4041" s="6">
        <v>0.19</v>
      </c>
      <c r="N4041" s="4">
        <v>7200</v>
      </c>
      <c r="O4041" s="4">
        <v>600</v>
      </c>
      <c r="P4041" s="4">
        <v>500</v>
      </c>
      <c r="Q4041" s="3">
        <v>0.3</v>
      </c>
      <c r="R4041" s="1">
        <v>24</v>
      </c>
      <c r="S4041" s="1">
        <v>500</v>
      </c>
      <c r="T4041" s="1">
        <v>48</v>
      </c>
      <c r="U4041" s="1">
        <v>0</v>
      </c>
      <c r="V4041" s="1">
        <v>9</v>
      </c>
      <c r="W4041" s="1">
        <v>1</v>
      </c>
      <c r="X4041" s="1">
        <v>1</v>
      </c>
      <c r="Y4041" s="1">
        <v>0</v>
      </c>
      <c r="Z4041" s="1">
        <v>4</v>
      </c>
      <c r="AA4041" s="1">
        <v>0</v>
      </c>
      <c r="AB4041" s="1">
        <v>0</v>
      </c>
      <c r="AC4041" s="1">
        <v>1399</v>
      </c>
      <c r="AD4041" s="1">
        <v>325</v>
      </c>
      <c r="AE4041" s="1">
        <v>0</v>
      </c>
      <c r="AF4041" s="1">
        <v>500</v>
      </c>
      <c r="AG4041" s="1">
        <v>230</v>
      </c>
      <c r="AH4041" s="1">
        <v>0</v>
      </c>
      <c r="AI4041" s="1">
        <v>2454</v>
      </c>
      <c r="AJ4041" s="1" t="s">
        <v>10188</v>
      </c>
      <c r="AK4041" s="1" t="s">
        <v>10189</v>
      </c>
      <c r="AL4041" s="1" t="s">
        <v>10190</v>
      </c>
      <c r="AM4041" s="1" t="s">
        <v>12</v>
      </c>
      <c r="AN4041" s="1" t="s">
        <v>23098</v>
      </c>
      <c r="AO4041" s="1" t="s">
        <v>364</v>
      </c>
      <c r="AP4041" s="1" t="s">
        <v>86</v>
      </c>
      <c r="AQ4041" s="1" t="s">
        <v>14</v>
      </c>
      <c r="AR4041" s="1" t="s">
        <v>30</v>
      </c>
      <c r="AS4041" s="1" t="s">
        <v>23090</v>
      </c>
      <c r="AT4041" s="1" t="s">
        <v>26</v>
      </c>
    </row>
    <row r="4042" spans="1:46" x14ac:dyDescent="0.25">
      <c r="A4042" s="1" t="s">
        <v>17436</v>
      </c>
      <c r="B4042" s="2" t="s">
        <v>23074</v>
      </c>
      <c r="C4042" s="2" t="s">
        <v>23107</v>
      </c>
      <c r="D4042" s="1">
        <v>0</v>
      </c>
      <c r="E4042" s="1">
        <v>0</v>
      </c>
      <c r="F4042" s="1">
        <v>2</v>
      </c>
      <c r="G4042" s="1">
        <v>2</v>
      </c>
      <c r="H4042" s="6">
        <v>1</v>
      </c>
      <c r="I4042">
        <v>0</v>
      </c>
      <c r="J4042" s="1">
        <v>53</v>
      </c>
      <c r="K4042" s="1">
        <v>0</v>
      </c>
      <c r="L4042" s="1">
        <v>654</v>
      </c>
      <c r="M4042" s="6">
        <v>0.54</v>
      </c>
      <c r="N4042" s="4">
        <v>17000</v>
      </c>
      <c r="O4042" s="4">
        <v>1100</v>
      </c>
      <c r="P4042" s="4">
        <v>800</v>
      </c>
      <c r="Q4042" s="3">
        <v>0.28000000000000003</v>
      </c>
      <c r="R4042" s="1">
        <v>12</v>
      </c>
      <c r="S4042" s="1">
        <v>800</v>
      </c>
      <c r="T4042" s="1">
        <v>50</v>
      </c>
      <c r="U4042" s="1">
        <v>1</v>
      </c>
      <c r="V4042" s="1">
        <v>9</v>
      </c>
      <c r="W4042" s="1">
        <v>0</v>
      </c>
      <c r="X4042" s="1">
        <v>0</v>
      </c>
      <c r="Y4042" s="1">
        <v>0</v>
      </c>
      <c r="Z4042" s="1">
        <v>4</v>
      </c>
      <c r="AA4042" s="1">
        <v>0</v>
      </c>
      <c r="AB4042" s="1">
        <v>0</v>
      </c>
      <c r="AC4042" s="1">
        <v>5000</v>
      </c>
      <c r="AD4042" s="1">
        <v>455</v>
      </c>
      <c r="AE4042" s="1">
        <v>8700</v>
      </c>
      <c r="AF4042" s="1">
        <v>0</v>
      </c>
      <c r="AG4042" s="1">
        <v>0</v>
      </c>
      <c r="AH4042" s="1">
        <v>0</v>
      </c>
      <c r="AI4042" s="1">
        <v>14155</v>
      </c>
      <c r="AJ4042" s="1" t="s">
        <v>1363</v>
      </c>
      <c r="AK4042" s="1" t="s">
        <v>1364</v>
      </c>
      <c r="AL4042" s="1" t="s">
        <v>1365</v>
      </c>
      <c r="AM4042" s="1" t="s">
        <v>12</v>
      </c>
      <c r="AN4042" s="1" t="s">
        <v>23097</v>
      </c>
      <c r="AO4042" s="1" t="s">
        <v>86</v>
      </c>
      <c r="AP4042" s="1" t="s">
        <v>57</v>
      </c>
      <c r="AQ4042" s="1" t="s">
        <v>25</v>
      </c>
      <c r="AR4042" s="1" t="s">
        <v>30</v>
      </c>
      <c r="AS4042" s="1" t="s">
        <v>23090</v>
      </c>
      <c r="AT4042" s="1" t="s">
        <v>26</v>
      </c>
    </row>
    <row r="4043" spans="1:46" x14ac:dyDescent="0.25">
      <c r="A4043" s="1" t="s">
        <v>20030</v>
      </c>
      <c r="B4043" s="2" t="s">
        <v>23074</v>
      </c>
      <c r="C4043" s="2" t="s">
        <v>23107</v>
      </c>
      <c r="D4043" s="1">
        <v>0</v>
      </c>
      <c r="E4043" s="1">
        <v>2</v>
      </c>
      <c r="F4043" s="1">
        <v>2</v>
      </c>
      <c r="G4043" s="1">
        <v>4</v>
      </c>
      <c r="H4043" s="6">
        <v>0.5</v>
      </c>
      <c r="I4043">
        <v>1</v>
      </c>
      <c r="J4043" s="1">
        <v>38</v>
      </c>
      <c r="K4043" s="1">
        <v>0</v>
      </c>
      <c r="L4043" s="1">
        <v>811</v>
      </c>
      <c r="M4043" s="6">
        <v>0.52</v>
      </c>
      <c r="N4043" s="4">
        <v>3500</v>
      </c>
      <c r="O4043" s="4">
        <v>250</v>
      </c>
      <c r="P4043" s="4">
        <v>1000</v>
      </c>
      <c r="Q4043" s="3">
        <v>0.3</v>
      </c>
      <c r="R4043" s="1">
        <v>24</v>
      </c>
      <c r="S4043" s="1">
        <v>1000</v>
      </c>
      <c r="T4043" s="1">
        <v>95</v>
      </c>
      <c r="U4043" s="1">
        <v>0</v>
      </c>
      <c r="V4043" s="1">
        <v>9</v>
      </c>
      <c r="W4043" s="1">
        <v>1</v>
      </c>
      <c r="X4043" s="1">
        <v>1</v>
      </c>
      <c r="Y4043" s="1">
        <v>1</v>
      </c>
      <c r="Z4043" s="1">
        <v>3</v>
      </c>
      <c r="AA4043" s="1">
        <v>0</v>
      </c>
      <c r="AB4043" s="1">
        <v>1</v>
      </c>
      <c r="AC4043" s="1">
        <v>969</v>
      </c>
      <c r="AD4043" s="1">
        <v>0</v>
      </c>
      <c r="AE4043" s="1">
        <v>0</v>
      </c>
      <c r="AF4043" s="1">
        <v>0</v>
      </c>
      <c r="AG4043" s="1">
        <v>100</v>
      </c>
      <c r="AH4043" s="1">
        <v>655</v>
      </c>
      <c r="AI4043" s="1">
        <v>1724</v>
      </c>
      <c r="AJ4043" s="1" t="s">
        <v>8838</v>
      </c>
      <c r="AK4043" s="1" t="s">
        <v>8839</v>
      </c>
      <c r="AL4043" s="1" t="s">
        <v>8840</v>
      </c>
      <c r="AM4043" s="1" t="s">
        <v>16</v>
      </c>
      <c r="AN4043" s="1" t="s">
        <v>23097</v>
      </c>
      <c r="AO4043" s="1" t="s">
        <v>364</v>
      </c>
      <c r="AP4043" s="1" t="s">
        <v>86</v>
      </c>
      <c r="AQ4043" s="1" t="s">
        <v>14</v>
      </c>
      <c r="AR4043" s="1" t="s">
        <v>19</v>
      </c>
      <c r="AS4043" s="1" t="s">
        <v>23090</v>
      </c>
      <c r="AT4043" s="1" t="s">
        <v>101</v>
      </c>
    </row>
    <row r="4044" spans="1:46" x14ac:dyDescent="0.25">
      <c r="A4044" s="1" t="s">
        <v>21096</v>
      </c>
      <c r="B4044" s="2" t="s">
        <v>23074</v>
      </c>
      <c r="C4044" s="2" t="s">
        <v>23107</v>
      </c>
      <c r="D4044" s="1">
        <v>0</v>
      </c>
      <c r="E4044" s="1">
        <v>1</v>
      </c>
      <c r="F4044" s="1">
        <v>1</v>
      </c>
      <c r="G4044" s="1">
        <v>2</v>
      </c>
      <c r="H4044" s="6">
        <v>0.5</v>
      </c>
      <c r="I4044">
        <v>0</v>
      </c>
      <c r="J4044" s="1">
        <v>29</v>
      </c>
      <c r="K4044" s="1">
        <v>1</v>
      </c>
      <c r="L4044" s="1">
        <v>832</v>
      </c>
      <c r="M4044" s="6">
        <v>0.48</v>
      </c>
      <c r="N4044" s="4">
        <v>1200</v>
      </c>
      <c r="O4044" s="4">
        <v>100</v>
      </c>
      <c r="P4044" s="4">
        <v>400</v>
      </c>
      <c r="Q4044" s="3">
        <v>0.26</v>
      </c>
      <c r="R4044" s="1">
        <v>24</v>
      </c>
      <c r="S4044" s="1">
        <v>400</v>
      </c>
      <c r="T4044" s="1">
        <v>48</v>
      </c>
      <c r="U4044" s="1">
        <v>1</v>
      </c>
      <c r="V4044" s="1">
        <v>9</v>
      </c>
      <c r="W4044" s="1">
        <v>0</v>
      </c>
      <c r="X4044" s="1">
        <v>0</v>
      </c>
      <c r="Y4044" s="1">
        <v>1</v>
      </c>
      <c r="Z4044" s="1">
        <v>4</v>
      </c>
      <c r="AA4044" s="1">
        <v>0</v>
      </c>
      <c r="AB4044" s="1">
        <v>0</v>
      </c>
      <c r="AC4044" s="1">
        <v>157</v>
      </c>
      <c r="AD4044" s="1">
        <v>590</v>
      </c>
      <c r="AE4044" s="1">
        <v>0</v>
      </c>
      <c r="AF4044" s="1">
        <v>0</v>
      </c>
      <c r="AG4044" s="1">
        <v>0</v>
      </c>
      <c r="AH4044" s="1">
        <v>0</v>
      </c>
      <c r="AI4044" s="1">
        <v>747</v>
      </c>
      <c r="AJ4044" s="1" t="s">
        <v>11743</v>
      </c>
      <c r="AK4044" s="1" t="s">
        <v>11744</v>
      </c>
      <c r="AL4044" s="1" t="s">
        <v>11745</v>
      </c>
      <c r="AM4044" s="1" t="s">
        <v>12</v>
      </c>
      <c r="AN4044" s="1" t="s">
        <v>23098</v>
      </c>
      <c r="AO4044" s="1" t="s">
        <v>86</v>
      </c>
      <c r="AP4044" s="1" t="s">
        <v>57</v>
      </c>
      <c r="AQ4044" s="1" t="s">
        <v>25</v>
      </c>
      <c r="AR4044" s="1" t="s">
        <v>19</v>
      </c>
      <c r="AS4044" s="1" t="s">
        <v>23090</v>
      </c>
      <c r="AT4044" s="1" t="s">
        <v>26</v>
      </c>
    </row>
    <row r="4045" spans="1:46" x14ac:dyDescent="0.25">
      <c r="A4045" s="1" t="s">
        <v>17462</v>
      </c>
      <c r="B4045" s="2" t="s">
        <v>23074</v>
      </c>
      <c r="C4045" s="2" t="s">
        <v>23107</v>
      </c>
      <c r="D4045" s="1">
        <v>1</v>
      </c>
      <c r="E4045" s="1">
        <v>6</v>
      </c>
      <c r="F4045" s="1">
        <v>2</v>
      </c>
      <c r="G4045" s="1">
        <v>9</v>
      </c>
      <c r="H4045" s="6">
        <v>0.22222222222222221</v>
      </c>
      <c r="I4045">
        <v>0</v>
      </c>
      <c r="J4045" s="1">
        <v>40</v>
      </c>
      <c r="K4045" s="1">
        <v>0</v>
      </c>
      <c r="L4045" s="1">
        <v>747</v>
      </c>
      <c r="M4045" s="6">
        <v>0.51</v>
      </c>
      <c r="N4045" s="4">
        <v>2600</v>
      </c>
      <c r="O4045" s="4">
        <v>210</v>
      </c>
      <c r="P4045" s="4">
        <v>500</v>
      </c>
      <c r="Q4045" s="3">
        <v>0.25</v>
      </c>
      <c r="R4045" s="1">
        <v>24</v>
      </c>
      <c r="S4045" s="1">
        <v>500</v>
      </c>
      <c r="T4045" s="1">
        <v>51</v>
      </c>
      <c r="U4045" s="1">
        <v>0</v>
      </c>
      <c r="V4045" s="1">
        <v>9</v>
      </c>
      <c r="W4045" s="1">
        <v>0</v>
      </c>
      <c r="X4045" s="1">
        <v>0</v>
      </c>
      <c r="Y4045" s="1">
        <v>1</v>
      </c>
      <c r="Z4045" s="1">
        <v>3</v>
      </c>
      <c r="AA4045" s="1">
        <v>0</v>
      </c>
      <c r="AB4045" s="1">
        <v>0</v>
      </c>
      <c r="AC4045" s="1">
        <v>884</v>
      </c>
      <c r="AD4045" s="1">
        <v>0</v>
      </c>
      <c r="AE4045" s="1">
        <v>0</v>
      </c>
      <c r="AF4045" s="1">
        <v>220</v>
      </c>
      <c r="AG4045" s="1">
        <v>0</v>
      </c>
      <c r="AH4045" s="1">
        <v>684</v>
      </c>
      <c r="AI4045" s="1">
        <v>1788</v>
      </c>
      <c r="AJ4045" s="1" t="s">
        <v>1448</v>
      </c>
      <c r="AK4045" s="1" t="s">
        <v>1449</v>
      </c>
      <c r="AL4045" s="1" t="s">
        <v>1450</v>
      </c>
      <c r="AM4045" s="1" t="s">
        <v>12</v>
      </c>
      <c r="AN4045" s="1" t="s">
        <v>23097</v>
      </c>
      <c r="AO4045" s="1" t="s">
        <v>364</v>
      </c>
      <c r="AP4045" s="1" t="s">
        <v>57</v>
      </c>
      <c r="AQ4045" s="1" t="s">
        <v>25</v>
      </c>
      <c r="AR4045" s="1" t="s">
        <v>19</v>
      </c>
      <c r="AS4045" s="1" t="s">
        <v>23090</v>
      </c>
      <c r="AT4045" s="1" t="s">
        <v>26</v>
      </c>
    </row>
    <row r="4046" spans="1:46" x14ac:dyDescent="0.25">
      <c r="A4046" s="1" t="s">
        <v>20562</v>
      </c>
      <c r="B4046" s="2" t="s">
        <v>23074</v>
      </c>
      <c r="C4046" s="2" t="s">
        <v>23108</v>
      </c>
      <c r="D4046" s="1">
        <v>0</v>
      </c>
      <c r="E4046" s="1">
        <v>1</v>
      </c>
      <c r="F4046" s="1">
        <v>2</v>
      </c>
      <c r="G4046" s="1">
        <v>3</v>
      </c>
      <c r="H4046" s="6">
        <v>0.66666666666666663</v>
      </c>
      <c r="I4046">
        <v>1</v>
      </c>
      <c r="J4046" s="1">
        <v>41</v>
      </c>
      <c r="K4046" s="1">
        <v>1</v>
      </c>
      <c r="L4046" s="1">
        <v>680</v>
      </c>
      <c r="M4046" s="6">
        <v>0.54</v>
      </c>
      <c r="N4046" s="4">
        <v>1700</v>
      </c>
      <c r="O4046" s="4">
        <v>131</v>
      </c>
      <c r="P4046" s="4">
        <v>300</v>
      </c>
      <c r="Q4046" s="3">
        <v>0.3</v>
      </c>
      <c r="R4046" s="1">
        <v>18</v>
      </c>
      <c r="S4046" s="1">
        <v>300</v>
      </c>
      <c r="T4046" s="1">
        <v>28</v>
      </c>
      <c r="U4046" s="1">
        <v>1</v>
      </c>
      <c r="V4046" s="1">
        <v>9</v>
      </c>
      <c r="W4046" s="1">
        <v>0</v>
      </c>
      <c r="X4046" s="1">
        <v>0</v>
      </c>
      <c r="Y4046" s="1">
        <v>1</v>
      </c>
      <c r="Z4046" s="1">
        <v>1</v>
      </c>
      <c r="AA4046" s="1">
        <v>1</v>
      </c>
      <c r="AB4046" s="1">
        <v>1</v>
      </c>
      <c r="AC4046" s="1">
        <v>0</v>
      </c>
      <c r="AD4046" s="1">
        <v>0</v>
      </c>
      <c r="AE4046" s="1">
        <v>0</v>
      </c>
      <c r="AF4046" s="1">
        <v>468</v>
      </c>
      <c r="AG4046" s="1">
        <v>303</v>
      </c>
      <c r="AH4046" s="1">
        <v>292</v>
      </c>
      <c r="AI4046" s="1">
        <v>1063</v>
      </c>
      <c r="AJ4046" s="1" t="s">
        <v>10300</v>
      </c>
      <c r="AK4046" s="1" t="s">
        <v>10301</v>
      </c>
      <c r="AL4046" s="1" t="s">
        <v>10302</v>
      </c>
      <c r="AM4046" s="1" t="s">
        <v>16</v>
      </c>
      <c r="AN4046" s="1" t="s">
        <v>23098</v>
      </c>
      <c r="AO4046" s="1" t="s">
        <v>86</v>
      </c>
      <c r="AP4046" s="1" t="s">
        <v>57</v>
      </c>
      <c r="AQ4046" s="1" t="s">
        <v>25</v>
      </c>
      <c r="AR4046" s="1" t="s">
        <v>19</v>
      </c>
      <c r="AS4046" s="1" t="s">
        <v>23091</v>
      </c>
      <c r="AT4046" s="1" t="s">
        <v>101</v>
      </c>
    </row>
    <row r="4047" spans="1:46" x14ac:dyDescent="0.25">
      <c r="A4047" s="1" t="s">
        <v>20058</v>
      </c>
      <c r="B4047" s="2" t="s">
        <v>23074</v>
      </c>
      <c r="C4047" s="2" t="s">
        <v>23108</v>
      </c>
      <c r="D4047" s="1">
        <v>0</v>
      </c>
      <c r="E4047" s="1">
        <v>0</v>
      </c>
      <c r="F4047" s="1">
        <v>1</v>
      </c>
      <c r="G4047" s="1">
        <v>1</v>
      </c>
      <c r="H4047" s="6">
        <v>1</v>
      </c>
      <c r="I4047">
        <v>0</v>
      </c>
      <c r="J4047" s="1">
        <v>36</v>
      </c>
      <c r="K4047" s="1">
        <v>0</v>
      </c>
      <c r="L4047" s="1">
        <v>821</v>
      </c>
      <c r="M4047" s="6">
        <v>0.32</v>
      </c>
      <c r="N4047" s="4">
        <v>3500</v>
      </c>
      <c r="O4047" s="4">
        <v>260</v>
      </c>
      <c r="P4047" s="4">
        <v>500</v>
      </c>
      <c r="Q4047" s="3">
        <v>0.24</v>
      </c>
      <c r="R4047" s="1">
        <v>18</v>
      </c>
      <c r="S4047" s="1">
        <v>500</v>
      </c>
      <c r="T4047" s="1">
        <v>54</v>
      </c>
      <c r="U4047" s="1">
        <v>1</v>
      </c>
      <c r="V4047" s="1">
        <v>9</v>
      </c>
      <c r="W4047" s="1">
        <v>0</v>
      </c>
      <c r="X4047" s="1">
        <v>0</v>
      </c>
      <c r="Y4047" s="1">
        <v>1</v>
      </c>
      <c r="Z4047" s="1">
        <v>0</v>
      </c>
      <c r="AA4047" s="1">
        <v>1</v>
      </c>
      <c r="AB4047" s="1">
        <v>0</v>
      </c>
      <c r="AC4047" s="1">
        <v>1410</v>
      </c>
      <c r="AD4047" s="1">
        <v>88</v>
      </c>
      <c r="AE4047" s="1">
        <v>0</v>
      </c>
      <c r="AF4047" s="1">
        <v>0</v>
      </c>
      <c r="AG4047" s="1">
        <v>9</v>
      </c>
      <c r="AH4047" s="1">
        <v>0</v>
      </c>
      <c r="AI4047" s="1">
        <v>1507</v>
      </c>
      <c r="AJ4047" s="1" t="s">
        <v>8919</v>
      </c>
      <c r="AK4047" s="1" t="s">
        <v>8920</v>
      </c>
      <c r="AL4047" s="1" t="s">
        <v>8921</v>
      </c>
      <c r="AM4047" s="1" t="s">
        <v>12</v>
      </c>
      <c r="AN4047" s="1" t="s">
        <v>23097</v>
      </c>
      <c r="AO4047" s="1" t="s">
        <v>86</v>
      </c>
      <c r="AP4047" s="1" t="s">
        <v>57</v>
      </c>
      <c r="AQ4047" s="1" t="s">
        <v>25</v>
      </c>
      <c r="AR4047" s="1" t="s">
        <v>19</v>
      </c>
      <c r="AS4047" s="1" t="s">
        <v>23091</v>
      </c>
      <c r="AT4047" s="1" t="s">
        <v>26</v>
      </c>
    </row>
    <row r="4048" spans="1:46" x14ac:dyDescent="0.25">
      <c r="A4048" s="1" t="s">
        <v>18240</v>
      </c>
      <c r="B4048" s="2" t="s">
        <v>23074</v>
      </c>
      <c r="C4048" s="2" t="s">
        <v>23109</v>
      </c>
      <c r="D4048" s="1">
        <v>0</v>
      </c>
      <c r="E4048" s="1">
        <v>0</v>
      </c>
      <c r="F4048" s="1">
        <v>3</v>
      </c>
      <c r="G4048" s="1">
        <v>3</v>
      </c>
      <c r="H4048" s="6">
        <v>1</v>
      </c>
      <c r="I4048">
        <v>0</v>
      </c>
      <c r="J4048" s="1">
        <v>38</v>
      </c>
      <c r="K4048" s="1">
        <v>1</v>
      </c>
      <c r="L4048" s="1">
        <v>640</v>
      </c>
      <c r="M4048" s="6">
        <v>0.2</v>
      </c>
      <c r="N4048" s="4">
        <v>1800</v>
      </c>
      <c r="O4048" s="4">
        <v>125</v>
      </c>
      <c r="P4048" s="4">
        <v>100</v>
      </c>
      <c r="Q4048" s="3">
        <v>0.27</v>
      </c>
      <c r="R4048" s="1">
        <v>12</v>
      </c>
      <c r="S4048" s="1">
        <v>100</v>
      </c>
      <c r="T4048" s="1">
        <v>11</v>
      </c>
      <c r="U4048" s="1">
        <v>1</v>
      </c>
      <c r="V4048" s="1">
        <v>9</v>
      </c>
      <c r="W4048" s="1">
        <v>0</v>
      </c>
      <c r="X4048" s="1">
        <v>1</v>
      </c>
      <c r="Y4048" s="1">
        <v>1</v>
      </c>
      <c r="Z4048" s="1">
        <v>0</v>
      </c>
      <c r="AA4048" s="1">
        <v>1</v>
      </c>
      <c r="AB4048" s="1">
        <v>0</v>
      </c>
      <c r="AC4048" s="1">
        <v>500</v>
      </c>
      <c r="AD4048" s="1">
        <v>0</v>
      </c>
      <c r="AE4048" s="1">
        <v>0</v>
      </c>
      <c r="AF4048" s="1">
        <v>0</v>
      </c>
      <c r="AG4048" s="1">
        <v>0</v>
      </c>
      <c r="AH4048" s="1">
        <v>0</v>
      </c>
      <c r="AI4048" s="1">
        <v>500</v>
      </c>
      <c r="AJ4048" s="1" t="s">
        <v>3792</v>
      </c>
      <c r="AK4048" s="1" t="s">
        <v>3793</v>
      </c>
      <c r="AL4048" s="1" t="s">
        <v>3794</v>
      </c>
      <c r="AM4048" s="1" t="s">
        <v>12</v>
      </c>
      <c r="AN4048" s="1" t="s">
        <v>23098</v>
      </c>
      <c r="AO4048" s="1" t="s">
        <v>86</v>
      </c>
      <c r="AP4048" s="1" t="s">
        <v>57</v>
      </c>
      <c r="AQ4048" s="1" t="s">
        <v>14</v>
      </c>
      <c r="AR4048" s="1" t="s">
        <v>19</v>
      </c>
      <c r="AS4048" s="1" t="s">
        <v>23091</v>
      </c>
      <c r="AT4048" s="1" t="s">
        <v>26</v>
      </c>
    </row>
    <row r="4049" spans="1:46" x14ac:dyDescent="0.25">
      <c r="A4049" s="1" t="s">
        <v>20624</v>
      </c>
      <c r="B4049" s="2" t="s">
        <v>23074</v>
      </c>
      <c r="C4049" s="2" t="s">
        <v>23109</v>
      </c>
      <c r="D4049" s="1">
        <v>3</v>
      </c>
      <c r="E4049" s="1">
        <v>5</v>
      </c>
      <c r="F4049" s="1">
        <v>7</v>
      </c>
      <c r="G4049" s="1">
        <v>15</v>
      </c>
      <c r="H4049" s="6">
        <v>0.46666666666666667</v>
      </c>
      <c r="I4049">
        <v>1</v>
      </c>
      <c r="J4049" s="1">
        <v>31</v>
      </c>
      <c r="K4049" s="1">
        <v>0</v>
      </c>
      <c r="L4049" s="1">
        <v>686</v>
      </c>
      <c r="M4049" s="6">
        <v>0.77</v>
      </c>
      <c r="N4049" s="4">
        <v>5160</v>
      </c>
      <c r="O4049" s="4">
        <v>326</v>
      </c>
      <c r="P4049" s="4">
        <v>500</v>
      </c>
      <c r="Q4049" s="3">
        <v>0.26</v>
      </c>
      <c r="R4049" s="1">
        <v>24</v>
      </c>
      <c r="S4049" s="1">
        <v>500</v>
      </c>
      <c r="T4049" s="1">
        <v>45</v>
      </c>
      <c r="U4049" s="1">
        <v>0</v>
      </c>
      <c r="V4049" s="1">
        <v>9</v>
      </c>
      <c r="W4049" s="1">
        <v>0</v>
      </c>
      <c r="X4049" s="1">
        <v>0</v>
      </c>
      <c r="Y4049" s="1">
        <v>1</v>
      </c>
      <c r="Z4049" s="1">
        <v>2</v>
      </c>
      <c r="AA4049" s="1">
        <v>1</v>
      </c>
      <c r="AB4049" s="1">
        <v>1</v>
      </c>
      <c r="AC4049" s="1">
        <v>742</v>
      </c>
      <c r="AD4049" s="1">
        <v>239</v>
      </c>
      <c r="AE4049" s="1">
        <v>0</v>
      </c>
      <c r="AF4049" s="1">
        <v>2683</v>
      </c>
      <c r="AG4049" s="1">
        <v>0</v>
      </c>
      <c r="AH4049" s="1">
        <v>846</v>
      </c>
      <c r="AI4049" s="1">
        <v>4510</v>
      </c>
      <c r="AJ4049" s="1" t="s">
        <v>10477</v>
      </c>
      <c r="AK4049" s="1" t="s">
        <v>10478</v>
      </c>
      <c r="AL4049" s="1" t="s">
        <v>10479</v>
      </c>
      <c r="AM4049" s="1" t="s">
        <v>16</v>
      </c>
      <c r="AN4049" s="1" t="s">
        <v>23097</v>
      </c>
      <c r="AO4049" s="1" t="s">
        <v>364</v>
      </c>
      <c r="AP4049" s="1" t="s">
        <v>57</v>
      </c>
      <c r="AQ4049" s="1" t="s">
        <v>25</v>
      </c>
      <c r="AR4049" s="1" t="s">
        <v>19</v>
      </c>
      <c r="AS4049" s="1" t="s">
        <v>23091</v>
      </c>
      <c r="AT4049" s="1" t="s">
        <v>101</v>
      </c>
    </row>
    <row r="4050" spans="1:46" x14ac:dyDescent="0.25">
      <c r="A4050" s="1" t="s">
        <v>22521</v>
      </c>
      <c r="B4050" s="2" t="s">
        <v>23075</v>
      </c>
      <c r="C4050" s="2" t="s">
        <v>23104</v>
      </c>
      <c r="D4050" s="1">
        <v>0</v>
      </c>
      <c r="E4050" s="1">
        <v>2</v>
      </c>
      <c r="F4050" s="1">
        <v>1</v>
      </c>
      <c r="G4050" s="1">
        <v>3</v>
      </c>
      <c r="H4050" s="6">
        <v>0.33333333333333331</v>
      </c>
      <c r="I4050">
        <v>0</v>
      </c>
      <c r="J4050" s="1">
        <v>40</v>
      </c>
      <c r="K4050" s="1">
        <v>1</v>
      </c>
      <c r="L4050" s="1">
        <v>436</v>
      </c>
      <c r="M4050" s="6">
        <v>0</v>
      </c>
      <c r="N4050" s="4">
        <v>3000</v>
      </c>
      <c r="O4050" s="4">
        <v>240</v>
      </c>
      <c r="P4050" s="4">
        <v>300</v>
      </c>
      <c r="Q4050" s="3">
        <v>0.38</v>
      </c>
      <c r="R4050" s="1">
        <v>12</v>
      </c>
      <c r="S4050" s="1">
        <v>300</v>
      </c>
      <c r="T4050" s="1">
        <v>11</v>
      </c>
      <c r="U4050" s="1">
        <v>0</v>
      </c>
      <c r="V4050" s="1">
        <v>9</v>
      </c>
      <c r="W4050" s="1">
        <v>0</v>
      </c>
      <c r="X4050" s="1">
        <v>0</v>
      </c>
      <c r="Y4050" s="1">
        <v>1</v>
      </c>
      <c r="Z4050" s="1">
        <v>3</v>
      </c>
      <c r="AA4050" s="1">
        <v>0</v>
      </c>
      <c r="AB4050" s="1">
        <v>0</v>
      </c>
      <c r="AC4050" s="1">
        <v>0</v>
      </c>
      <c r="AD4050" s="1">
        <v>0</v>
      </c>
      <c r="AE4050" s="1">
        <v>900</v>
      </c>
      <c r="AF4050" s="1">
        <v>0</v>
      </c>
      <c r="AG4050" s="1">
        <v>0</v>
      </c>
      <c r="AH4050" s="1">
        <v>300</v>
      </c>
      <c r="AI4050" s="1">
        <v>1200</v>
      </c>
      <c r="AJ4050" s="1" t="s">
        <v>15525</v>
      </c>
      <c r="AK4050" s="1" t="s">
        <v>15526</v>
      </c>
      <c r="AL4050" s="1" t="s">
        <v>11</v>
      </c>
      <c r="AM4050" s="1" t="s">
        <v>12</v>
      </c>
      <c r="AN4050" s="1" t="s">
        <v>23098</v>
      </c>
      <c r="AO4050" s="1" t="s">
        <v>364</v>
      </c>
      <c r="AP4050" s="1" t="s">
        <v>57</v>
      </c>
      <c r="AQ4050" s="1" t="s">
        <v>25</v>
      </c>
      <c r="AR4050" s="1" t="s">
        <v>19</v>
      </c>
      <c r="AS4050" s="1" t="s">
        <v>23090</v>
      </c>
      <c r="AT4050" s="1" t="s">
        <v>26</v>
      </c>
    </row>
    <row r="4051" spans="1:46" x14ac:dyDescent="0.25">
      <c r="A4051" s="1" t="s">
        <v>21340</v>
      </c>
      <c r="B4051" s="2" t="s">
        <v>23075</v>
      </c>
      <c r="C4051" s="2" t="s">
        <v>23104</v>
      </c>
      <c r="D4051" s="1">
        <v>1</v>
      </c>
      <c r="E4051" s="1">
        <v>3</v>
      </c>
      <c r="F4051" s="1">
        <v>2</v>
      </c>
      <c r="G4051" s="1">
        <v>6</v>
      </c>
      <c r="H4051" s="6">
        <v>0.33333333333333331</v>
      </c>
      <c r="I4051">
        <v>0</v>
      </c>
      <c r="J4051" s="1">
        <v>30</v>
      </c>
      <c r="K4051" s="1">
        <v>1</v>
      </c>
      <c r="L4051" s="1">
        <v>458</v>
      </c>
      <c r="M4051" s="6">
        <v>0</v>
      </c>
      <c r="N4051" s="4">
        <v>800</v>
      </c>
      <c r="O4051" s="4">
        <v>70</v>
      </c>
      <c r="P4051" s="4">
        <v>250</v>
      </c>
      <c r="Q4051" s="3">
        <v>0.36</v>
      </c>
      <c r="R4051" s="1">
        <v>24</v>
      </c>
      <c r="S4051" s="1">
        <v>250</v>
      </c>
      <c r="T4051" s="1">
        <v>14</v>
      </c>
      <c r="U4051" s="1">
        <v>0</v>
      </c>
      <c r="V4051" s="1">
        <v>9</v>
      </c>
      <c r="W4051" s="1">
        <v>1</v>
      </c>
      <c r="X4051" s="1">
        <v>0</v>
      </c>
      <c r="Y4051" s="1">
        <v>1</v>
      </c>
      <c r="Z4051" s="1">
        <v>5</v>
      </c>
      <c r="AA4051" s="1">
        <v>1</v>
      </c>
      <c r="AB4051" s="1">
        <v>0</v>
      </c>
      <c r="AC4051" s="1">
        <v>129</v>
      </c>
      <c r="AD4051" s="1">
        <v>0</v>
      </c>
      <c r="AE4051" s="1">
        <v>0</v>
      </c>
      <c r="AF4051" s="1">
        <v>0</v>
      </c>
      <c r="AG4051" s="1">
        <v>0</v>
      </c>
      <c r="AH4051" s="1">
        <v>350</v>
      </c>
      <c r="AI4051" s="1">
        <v>479</v>
      </c>
      <c r="AJ4051" s="1" t="s">
        <v>12387</v>
      </c>
      <c r="AK4051" s="1" t="s">
        <v>12388</v>
      </c>
      <c r="AL4051" s="1" t="s">
        <v>12389</v>
      </c>
      <c r="AM4051" s="1" t="s">
        <v>12</v>
      </c>
      <c r="AN4051" s="1" t="s">
        <v>23098</v>
      </c>
      <c r="AO4051" s="1" t="s">
        <v>364</v>
      </c>
      <c r="AP4051" s="1" t="s">
        <v>86</v>
      </c>
      <c r="AQ4051" s="1" t="s">
        <v>25</v>
      </c>
      <c r="AR4051" s="1" t="s">
        <v>19</v>
      </c>
      <c r="AS4051" s="1" t="s">
        <v>23091</v>
      </c>
      <c r="AT4051" s="1" t="s">
        <v>26</v>
      </c>
    </row>
    <row r="4052" spans="1:46" x14ac:dyDescent="0.25">
      <c r="A4052" s="1" t="s">
        <v>20254</v>
      </c>
      <c r="B4052" s="2" t="s">
        <v>23075</v>
      </c>
      <c r="C4052" s="2" t="s">
        <v>23104</v>
      </c>
      <c r="D4052" s="1">
        <v>1</v>
      </c>
      <c r="E4052" s="1">
        <v>0</v>
      </c>
      <c r="F4052" s="1">
        <v>1</v>
      </c>
      <c r="G4052" s="1">
        <v>2</v>
      </c>
      <c r="H4052" s="6">
        <v>0.5</v>
      </c>
      <c r="I4052">
        <v>1</v>
      </c>
      <c r="J4052" s="1">
        <v>36</v>
      </c>
      <c r="K4052" s="1">
        <v>0</v>
      </c>
      <c r="L4052" s="1">
        <v>631</v>
      </c>
      <c r="M4052" s="6">
        <v>0.56999999999999995</v>
      </c>
      <c r="N4052" s="4">
        <v>1600</v>
      </c>
      <c r="O4052" s="4">
        <v>130</v>
      </c>
      <c r="P4052" s="4">
        <v>1000</v>
      </c>
      <c r="Q4052" s="3">
        <v>0.38</v>
      </c>
      <c r="R4052" s="1">
        <v>36</v>
      </c>
      <c r="S4052" s="1">
        <v>1000</v>
      </c>
      <c r="T4052" s="1">
        <v>23</v>
      </c>
      <c r="U4052" s="1">
        <v>0</v>
      </c>
      <c r="V4052" s="1">
        <v>9</v>
      </c>
      <c r="W4052" s="1">
        <v>0</v>
      </c>
      <c r="X4052" s="1">
        <v>0</v>
      </c>
      <c r="Y4052" s="1">
        <v>1</v>
      </c>
      <c r="Z4052" s="1">
        <v>2</v>
      </c>
      <c r="AA4052" s="1">
        <v>1</v>
      </c>
      <c r="AB4052" s="1">
        <v>1</v>
      </c>
      <c r="AC4052" s="1">
        <v>0</v>
      </c>
      <c r="AD4052" s="1">
        <v>0</v>
      </c>
      <c r="AE4052" s="1">
        <v>400</v>
      </c>
      <c r="AF4052" s="1">
        <v>0</v>
      </c>
      <c r="AG4052" s="1">
        <v>20</v>
      </c>
      <c r="AH4052" s="1">
        <v>200</v>
      </c>
      <c r="AI4052" s="1">
        <v>620</v>
      </c>
      <c r="AJ4052" s="1" t="s">
        <v>575</v>
      </c>
      <c r="AK4052" s="1" t="s">
        <v>9439</v>
      </c>
      <c r="AL4052" s="1" t="s">
        <v>9440</v>
      </c>
      <c r="AM4052" s="1" t="s">
        <v>16</v>
      </c>
      <c r="AN4052" s="1" t="s">
        <v>23097</v>
      </c>
      <c r="AO4052" s="1" t="s">
        <v>364</v>
      </c>
      <c r="AP4052" s="1" t="s">
        <v>57</v>
      </c>
      <c r="AQ4052" s="1" t="s">
        <v>25</v>
      </c>
      <c r="AR4052" s="1" t="s">
        <v>19</v>
      </c>
      <c r="AS4052" s="1" t="s">
        <v>23091</v>
      </c>
      <c r="AT4052" s="1" t="s">
        <v>101</v>
      </c>
    </row>
    <row r="4053" spans="1:46" x14ac:dyDescent="0.25">
      <c r="A4053" s="1" t="s">
        <v>18036</v>
      </c>
      <c r="B4053" s="2" t="s">
        <v>23075</v>
      </c>
      <c r="C4053" s="2" t="s">
        <v>23106</v>
      </c>
      <c r="D4053" s="1">
        <v>0</v>
      </c>
      <c r="E4053" s="1">
        <v>0</v>
      </c>
      <c r="F4053" s="1">
        <v>1</v>
      </c>
      <c r="G4053" s="1">
        <v>1</v>
      </c>
      <c r="H4053" s="6">
        <v>1</v>
      </c>
      <c r="I4053">
        <v>0</v>
      </c>
      <c r="J4053" s="1">
        <v>38</v>
      </c>
      <c r="K4053" s="1">
        <v>1</v>
      </c>
      <c r="L4053" s="1">
        <v>570</v>
      </c>
      <c r="M4053" s="6">
        <v>0.44</v>
      </c>
      <c r="N4053" s="4">
        <v>2400</v>
      </c>
      <c r="O4053" s="4">
        <v>180</v>
      </c>
      <c r="P4053" s="4">
        <v>550</v>
      </c>
      <c r="Q4053" s="3">
        <v>0.33</v>
      </c>
      <c r="R4053" s="1">
        <v>24</v>
      </c>
      <c r="S4053" s="1">
        <v>550</v>
      </c>
      <c r="T4053" s="1">
        <v>68</v>
      </c>
      <c r="U4053" s="1">
        <v>1</v>
      </c>
      <c r="V4053" s="1">
        <v>9</v>
      </c>
      <c r="W4053" s="1">
        <v>0</v>
      </c>
      <c r="X4053" s="1">
        <v>0</v>
      </c>
      <c r="Y4053" s="1">
        <v>0</v>
      </c>
      <c r="Z4053" s="1">
        <v>1</v>
      </c>
      <c r="AA4053" s="1">
        <v>1</v>
      </c>
      <c r="AB4053" s="1">
        <v>0</v>
      </c>
      <c r="AC4053" s="1">
        <v>12</v>
      </c>
      <c r="AD4053" s="1">
        <v>245</v>
      </c>
      <c r="AE4053" s="1">
        <v>594</v>
      </c>
      <c r="AF4053" s="1">
        <v>304</v>
      </c>
      <c r="AG4053" s="1">
        <v>0</v>
      </c>
      <c r="AH4053" s="1">
        <v>0</v>
      </c>
      <c r="AI4053" s="1">
        <v>1155</v>
      </c>
      <c r="AJ4053" s="1" t="s">
        <v>3147</v>
      </c>
      <c r="AK4053" s="1" t="s">
        <v>3148</v>
      </c>
      <c r="AL4053" s="1" t="s">
        <v>3149</v>
      </c>
      <c r="AM4053" s="1" t="s">
        <v>12</v>
      </c>
      <c r="AN4053" s="1" t="s">
        <v>23098</v>
      </c>
      <c r="AO4053" s="1" t="s">
        <v>86</v>
      </c>
      <c r="AP4053" s="1" t="s">
        <v>57</v>
      </c>
      <c r="AQ4053" s="1" t="s">
        <v>25</v>
      </c>
      <c r="AR4053" s="1" t="s">
        <v>30</v>
      </c>
      <c r="AS4053" s="1" t="s">
        <v>23091</v>
      </c>
      <c r="AT4053" s="1" t="s">
        <v>26</v>
      </c>
    </row>
    <row r="4054" spans="1:46" x14ac:dyDescent="0.25">
      <c r="A4054" s="1" t="s">
        <v>22134</v>
      </c>
      <c r="B4054" s="2" t="s">
        <v>23075</v>
      </c>
      <c r="C4054" s="2" t="s">
        <v>23106</v>
      </c>
      <c r="D4054" s="1">
        <v>0</v>
      </c>
      <c r="E4054" s="1">
        <v>0</v>
      </c>
      <c r="F4054" s="1">
        <v>1</v>
      </c>
      <c r="G4054" s="1">
        <v>1</v>
      </c>
      <c r="H4054" s="6">
        <v>1</v>
      </c>
      <c r="I4054">
        <v>0</v>
      </c>
      <c r="J4054" s="1">
        <v>30</v>
      </c>
      <c r="K4054" s="1">
        <v>1</v>
      </c>
      <c r="L4054" s="1">
        <v>618</v>
      </c>
      <c r="M4054" s="6">
        <v>0.34</v>
      </c>
      <c r="N4054" s="4">
        <v>2100</v>
      </c>
      <c r="O4054" s="4">
        <v>150</v>
      </c>
      <c r="P4054" s="4">
        <v>500</v>
      </c>
      <c r="Q4054" s="3">
        <v>0.33</v>
      </c>
      <c r="R4054" s="1">
        <v>12</v>
      </c>
      <c r="S4054" s="1">
        <v>500</v>
      </c>
      <c r="T4054" s="1">
        <v>41</v>
      </c>
      <c r="U4054" s="1">
        <v>1</v>
      </c>
      <c r="V4054" s="1">
        <v>9</v>
      </c>
      <c r="W4054" s="1">
        <v>0</v>
      </c>
      <c r="X4054" s="1">
        <v>0</v>
      </c>
      <c r="Y4054" s="1">
        <v>1</v>
      </c>
      <c r="Z4054" s="1">
        <v>3</v>
      </c>
      <c r="AA4054" s="1">
        <v>0</v>
      </c>
      <c r="AB4054" s="1">
        <v>0</v>
      </c>
      <c r="AC4054" s="1">
        <v>84</v>
      </c>
      <c r="AD4054" s="1">
        <v>0</v>
      </c>
      <c r="AE4054" s="1">
        <v>0</v>
      </c>
      <c r="AF4054" s="1">
        <v>0</v>
      </c>
      <c r="AG4054" s="1">
        <v>0</v>
      </c>
      <c r="AH4054" s="1">
        <v>0</v>
      </c>
      <c r="AI4054" s="1">
        <v>84</v>
      </c>
      <c r="AJ4054" s="1" t="s">
        <v>14494</v>
      </c>
      <c r="AK4054" s="1" t="s">
        <v>14495</v>
      </c>
      <c r="AL4054" s="1" t="s">
        <v>14496</v>
      </c>
      <c r="AM4054" s="1" t="s">
        <v>12</v>
      </c>
      <c r="AN4054" s="1" t="s">
        <v>23098</v>
      </c>
      <c r="AO4054" s="1" t="s">
        <v>86</v>
      </c>
      <c r="AP4054" s="1" t="s">
        <v>57</v>
      </c>
      <c r="AQ4054" s="1" t="s">
        <v>25</v>
      </c>
      <c r="AR4054" s="1" t="s">
        <v>19</v>
      </c>
      <c r="AS4054" s="1" t="s">
        <v>23090</v>
      </c>
      <c r="AT4054" s="1" t="s">
        <v>26</v>
      </c>
    </row>
    <row r="4055" spans="1:46" x14ac:dyDescent="0.25">
      <c r="A4055" s="1" t="s">
        <v>21575</v>
      </c>
      <c r="B4055" s="2" t="s">
        <v>23075</v>
      </c>
      <c r="C4055" s="2" t="s">
        <v>23106</v>
      </c>
      <c r="D4055" s="1">
        <v>0</v>
      </c>
      <c r="E4055" s="1">
        <v>1</v>
      </c>
      <c r="F4055" s="1">
        <v>1</v>
      </c>
      <c r="G4055" s="1">
        <v>2</v>
      </c>
      <c r="H4055" s="6">
        <v>0.5</v>
      </c>
      <c r="I4055">
        <v>0</v>
      </c>
      <c r="J4055" s="1">
        <v>28</v>
      </c>
      <c r="K4055" s="1">
        <v>1</v>
      </c>
      <c r="L4055" s="1">
        <v>712</v>
      </c>
      <c r="M4055" s="6">
        <v>0.18</v>
      </c>
      <c r="N4055" s="4">
        <v>6000</v>
      </c>
      <c r="O4055" s="4">
        <v>500</v>
      </c>
      <c r="P4055" s="4">
        <v>1300</v>
      </c>
      <c r="Q4055" s="3">
        <v>0.3</v>
      </c>
      <c r="R4055" s="1">
        <v>18</v>
      </c>
      <c r="S4055" s="1">
        <v>1300</v>
      </c>
      <c r="T4055" s="1">
        <v>76</v>
      </c>
      <c r="U4055" s="1">
        <v>1</v>
      </c>
      <c r="V4055" s="1">
        <v>9</v>
      </c>
      <c r="W4055" s="1">
        <v>1</v>
      </c>
      <c r="X4055" s="1">
        <v>0</v>
      </c>
      <c r="Y4055" s="1">
        <v>1</v>
      </c>
      <c r="Z4055" s="1">
        <v>4</v>
      </c>
      <c r="AA4055" s="1">
        <v>0</v>
      </c>
      <c r="AB4055" s="1">
        <v>0</v>
      </c>
      <c r="AC4055" s="1">
        <v>0</v>
      </c>
      <c r="AD4055" s="1">
        <v>0</v>
      </c>
      <c r="AE4055" s="1">
        <v>0</v>
      </c>
      <c r="AF4055" s="1">
        <v>0</v>
      </c>
      <c r="AG4055" s="1">
        <v>0</v>
      </c>
      <c r="AH4055" s="1">
        <v>0</v>
      </c>
      <c r="AI4055" s="1">
        <v>0</v>
      </c>
      <c r="AJ4055" s="1" t="s">
        <v>13022</v>
      </c>
      <c r="AK4055" s="1" t="s">
        <v>13023</v>
      </c>
      <c r="AL4055" s="1" t="s">
        <v>13024</v>
      </c>
      <c r="AM4055" s="1" t="s">
        <v>12</v>
      </c>
      <c r="AN4055" s="1" t="s">
        <v>23098</v>
      </c>
      <c r="AO4055" s="1" t="s">
        <v>86</v>
      </c>
      <c r="AP4055" s="1" t="s">
        <v>86</v>
      </c>
      <c r="AQ4055" s="1" t="s">
        <v>25</v>
      </c>
      <c r="AR4055" s="1" t="s">
        <v>19</v>
      </c>
      <c r="AS4055" s="1" t="s">
        <v>23090</v>
      </c>
      <c r="AT4055" s="1" t="s">
        <v>26</v>
      </c>
    </row>
    <row r="4056" spans="1:46" x14ac:dyDescent="0.25">
      <c r="A4056" s="1" t="s">
        <v>19946</v>
      </c>
      <c r="B4056" s="2" t="s">
        <v>23075</v>
      </c>
      <c r="C4056" s="2" t="s">
        <v>23107</v>
      </c>
      <c r="D4056" s="1">
        <v>0</v>
      </c>
      <c r="E4056" s="1">
        <v>0</v>
      </c>
      <c r="F4056" s="1">
        <v>1</v>
      </c>
      <c r="G4056" s="1">
        <v>1</v>
      </c>
      <c r="H4056" s="6">
        <v>1</v>
      </c>
      <c r="I4056">
        <v>0</v>
      </c>
      <c r="J4056" s="1">
        <v>37</v>
      </c>
      <c r="K4056" s="1">
        <v>1</v>
      </c>
      <c r="L4056" s="1">
        <v>686</v>
      </c>
      <c r="M4056" s="6">
        <v>0.73</v>
      </c>
      <c r="N4056" s="4">
        <v>3200</v>
      </c>
      <c r="O4056" s="4">
        <v>175</v>
      </c>
      <c r="P4056" s="4">
        <v>700</v>
      </c>
      <c r="Q4056" s="3">
        <v>0.3</v>
      </c>
      <c r="R4056" s="1">
        <v>24</v>
      </c>
      <c r="S4056" s="1">
        <v>700</v>
      </c>
      <c r="T4056" s="1">
        <v>104</v>
      </c>
      <c r="U4056" s="1">
        <v>1</v>
      </c>
      <c r="V4056" s="1">
        <v>9</v>
      </c>
      <c r="W4056" s="1">
        <v>0</v>
      </c>
      <c r="X4056" s="1">
        <v>0</v>
      </c>
      <c r="Y4056" s="1">
        <v>0</v>
      </c>
      <c r="Z4056" s="1">
        <v>2</v>
      </c>
      <c r="AA4056" s="1">
        <v>1</v>
      </c>
      <c r="AB4056" s="1">
        <v>0</v>
      </c>
      <c r="AC4056" s="1">
        <v>0</v>
      </c>
      <c r="AD4056" s="1">
        <v>0</v>
      </c>
      <c r="AE4056" s="1">
        <v>0</v>
      </c>
      <c r="AF4056" s="1">
        <v>1000</v>
      </c>
      <c r="AG4056" s="1">
        <v>0</v>
      </c>
      <c r="AH4056" s="1">
        <v>620</v>
      </c>
      <c r="AI4056" s="1">
        <v>1620</v>
      </c>
      <c r="AJ4056" s="1" t="s">
        <v>8601</v>
      </c>
      <c r="AK4056" s="1" t="s">
        <v>8602</v>
      </c>
      <c r="AL4056" s="1" t="s">
        <v>8603</v>
      </c>
      <c r="AM4056" s="1" t="s">
        <v>12</v>
      </c>
      <c r="AN4056" s="1" t="s">
        <v>23098</v>
      </c>
      <c r="AO4056" s="1" t="s">
        <v>86</v>
      </c>
      <c r="AP4056" s="1" t="s">
        <v>57</v>
      </c>
      <c r="AQ4056" s="1" t="s">
        <v>25</v>
      </c>
      <c r="AR4056" s="1" t="s">
        <v>30</v>
      </c>
      <c r="AS4056" s="1" t="s">
        <v>23091</v>
      </c>
      <c r="AT4056" s="1" t="s">
        <v>26</v>
      </c>
    </row>
    <row r="4057" spans="1:46" x14ac:dyDescent="0.25">
      <c r="A4057" s="1" t="s">
        <v>21730</v>
      </c>
      <c r="B4057" s="2" t="s">
        <v>23075</v>
      </c>
      <c r="C4057" s="2" t="s">
        <v>23108</v>
      </c>
      <c r="D4057" s="1">
        <v>1</v>
      </c>
      <c r="E4057" s="1">
        <v>0</v>
      </c>
      <c r="F4057" s="1">
        <v>2</v>
      </c>
      <c r="G4057" s="1">
        <v>3</v>
      </c>
      <c r="H4057" s="6">
        <v>0.66666666666666663</v>
      </c>
      <c r="I4057">
        <v>0</v>
      </c>
      <c r="J4057" s="1">
        <v>32</v>
      </c>
      <c r="K4057" s="1">
        <v>1</v>
      </c>
      <c r="L4057" s="1">
        <v>751</v>
      </c>
      <c r="M4057" s="6">
        <v>0.41</v>
      </c>
      <c r="N4057" s="4">
        <v>2300</v>
      </c>
      <c r="O4057" s="4">
        <v>172</v>
      </c>
      <c r="P4057" s="4">
        <v>500</v>
      </c>
      <c r="Q4057" s="3">
        <v>0.25</v>
      </c>
      <c r="R4057" s="1">
        <v>12</v>
      </c>
      <c r="S4057" s="1">
        <v>500</v>
      </c>
      <c r="T4057" s="1">
        <v>38</v>
      </c>
      <c r="U4057" s="1">
        <v>1</v>
      </c>
      <c r="V4057" s="1">
        <v>9</v>
      </c>
      <c r="W4057" s="1">
        <v>0</v>
      </c>
      <c r="X4057" s="1">
        <v>1</v>
      </c>
      <c r="Y4057" s="1">
        <v>1</v>
      </c>
      <c r="Z4057" s="1">
        <v>4</v>
      </c>
      <c r="AA4057" s="1">
        <v>0</v>
      </c>
      <c r="AB4057" s="1">
        <v>0</v>
      </c>
      <c r="AC4057" s="1">
        <v>701</v>
      </c>
      <c r="AD4057" s="1">
        <v>0</v>
      </c>
      <c r="AE4057" s="1">
        <v>0</v>
      </c>
      <c r="AF4057" s="1">
        <v>0</v>
      </c>
      <c r="AG4057" s="1">
        <v>36</v>
      </c>
      <c r="AH4057" s="1">
        <v>0</v>
      </c>
      <c r="AI4057" s="1">
        <v>737</v>
      </c>
      <c r="AJ4057" s="1" t="s">
        <v>7451</v>
      </c>
      <c r="AK4057" s="1" t="s">
        <v>7452</v>
      </c>
      <c r="AL4057" s="1" t="s">
        <v>13447</v>
      </c>
      <c r="AM4057" s="1" t="s">
        <v>12</v>
      </c>
      <c r="AN4057" s="1" t="s">
        <v>23098</v>
      </c>
      <c r="AO4057" s="1" t="s">
        <v>86</v>
      </c>
      <c r="AP4057" s="1" t="s">
        <v>57</v>
      </c>
      <c r="AQ4057" s="1" t="s">
        <v>14</v>
      </c>
      <c r="AR4057" s="1" t="s">
        <v>19</v>
      </c>
      <c r="AS4057" s="1" t="s">
        <v>23090</v>
      </c>
      <c r="AT4057" s="1" t="s">
        <v>26</v>
      </c>
    </row>
    <row r="4058" spans="1:46" x14ac:dyDescent="0.25">
      <c r="A4058" s="1" t="s">
        <v>22628</v>
      </c>
      <c r="B4058" s="2" t="s">
        <v>23101</v>
      </c>
      <c r="C4058" s="2" t="s">
        <v>23104</v>
      </c>
      <c r="D4058" s="1">
        <v>0</v>
      </c>
      <c r="E4058" s="1">
        <v>2</v>
      </c>
      <c r="F4058" s="1">
        <v>1</v>
      </c>
      <c r="G4058" s="1">
        <v>3</v>
      </c>
      <c r="H4058" s="6">
        <v>0.33333333333333331</v>
      </c>
      <c r="I4058">
        <v>1</v>
      </c>
      <c r="J4058" s="1">
        <v>31</v>
      </c>
      <c r="K4058" s="1">
        <v>0</v>
      </c>
      <c r="L4058" s="1">
        <v>663</v>
      </c>
      <c r="M4058" s="6">
        <v>0</v>
      </c>
      <c r="N4058" s="4">
        <v>1800</v>
      </c>
      <c r="O4058" s="4">
        <v>150</v>
      </c>
      <c r="P4058" s="4">
        <v>300</v>
      </c>
      <c r="Q4058" s="3">
        <v>0.35</v>
      </c>
      <c r="R4058" s="1">
        <v>24</v>
      </c>
      <c r="S4058" s="1">
        <v>300</v>
      </c>
      <c r="T4058" s="1">
        <v>14</v>
      </c>
      <c r="U4058" s="1">
        <v>0</v>
      </c>
      <c r="V4058" s="1">
        <v>9</v>
      </c>
      <c r="W4058" s="1">
        <v>0</v>
      </c>
      <c r="X4058" s="1">
        <v>1</v>
      </c>
      <c r="Y4058" s="1">
        <v>1</v>
      </c>
      <c r="Z4058" s="1">
        <v>0</v>
      </c>
      <c r="AA4058" s="1">
        <v>1</v>
      </c>
      <c r="AB4058" s="1">
        <v>1</v>
      </c>
      <c r="AC4058" s="1">
        <v>0</v>
      </c>
      <c r="AD4058" s="1">
        <v>0</v>
      </c>
      <c r="AE4058" s="1">
        <v>0</v>
      </c>
      <c r="AF4058" s="1">
        <v>2000</v>
      </c>
      <c r="AG4058" s="1">
        <v>0</v>
      </c>
      <c r="AH4058" s="1">
        <v>450</v>
      </c>
      <c r="AI4058" s="1">
        <v>2450</v>
      </c>
      <c r="AJ4058" s="1" t="s">
        <v>2886</v>
      </c>
      <c r="AK4058" s="1" t="s">
        <v>15795</v>
      </c>
      <c r="AL4058" s="1" t="s">
        <v>15796</v>
      </c>
      <c r="AM4058" s="1" t="s">
        <v>16</v>
      </c>
      <c r="AN4058" s="1" t="s">
        <v>23097</v>
      </c>
      <c r="AO4058" s="1" t="s">
        <v>364</v>
      </c>
      <c r="AP4058" s="1" t="s">
        <v>57</v>
      </c>
      <c r="AQ4058" s="1" t="s">
        <v>14</v>
      </c>
      <c r="AR4058" s="1" t="s">
        <v>19</v>
      </c>
      <c r="AS4058" s="1" t="s">
        <v>23091</v>
      </c>
      <c r="AT4058" s="1" t="s">
        <v>101</v>
      </c>
    </row>
    <row r="4059" spans="1:46" x14ac:dyDescent="0.25">
      <c r="A4059" s="1" t="s">
        <v>20918</v>
      </c>
      <c r="B4059" s="2" t="s">
        <v>23101</v>
      </c>
      <c r="C4059" s="2" t="s">
        <v>23104</v>
      </c>
      <c r="D4059" s="1">
        <v>0</v>
      </c>
      <c r="E4059" s="1">
        <v>1</v>
      </c>
      <c r="F4059" s="1">
        <v>2</v>
      </c>
      <c r="G4059" s="1">
        <v>3</v>
      </c>
      <c r="H4059" s="6">
        <v>0.66666666666666663</v>
      </c>
      <c r="I4059">
        <v>0</v>
      </c>
      <c r="J4059" s="1">
        <v>33</v>
      </c>
      <c r="K4059" s="1">
        <v>0</v>
      </c>
      <c r="L4059" s="1">
        <v>669</v>
      </c>
      <c r="M4059" s="6">
        <v>0</v>
      </c>
      <c r="N4059" s="4">
        <v>2400</v>
      </c>
      <c r="O4059" s="4">
        <v>200</v>
      </c>
      <c r="P4059" s="4">
        <v>500</v>
      </c>
      <c r="Q4059" s="3">
        <v>0.3</v>
      </c>
      <c r="R4059" s="1">
        <v>36</v>
      </c>
      <c r="S4059" s="1">
        <v>500</v>
      </c>
      <c r="T4059" s="1">
        <v>14</v>
      </c>
      <c r="U4059" s="1">
        <v>1</v>
      </c>
      <c r="V4059" s="1">
        <v>9</v>
      </c>
      <c r="W4059" s="1">
        <v>0</v>
      </c>
      <c r="X4059" s="1">
        <v>1</v>
      </c>
      <c r="Y4059" s="1">
        <v>1</v>
      </c>
      <c r="Z4059" s="1">
        <v>0</v>
      </c>
      <c r="AA4059" s="1">
        <v>1</v>
      </c>
      <c r="AB4059" s="1">
        <v>0</v>
      </c>
      <c r="AC4059" s="1">
        <v>0</v>
      </c>
      <c r="AD4059" s="1">
        <v>0</v>
      </c>
      <c r="AE4059" s="1">
        <v>0</v>
      </c>
      <c r="AF4059" s="1">
        <v>0</v>
      </c>
      <c r="AG4059" s="1">
        <v>0</v>
      </c>
      <c r="AH4059" s="1">
        <v>0</v>
      </c>
      <c r="AI4059" s="1">
        <v>0</v>
      </c>
      <c r="AJ4059" s="1" t="s">
        <v>11234</v>
      </c>
      <c r="AK4059" s="1" t="s">
        <v>11235</v>
      </c>
      <c r="AL4059" s="1" t="s">
        <v>11236</v>
      </c>
      <c r="AM4059" s="1" t="s">
        <v>12</v>
      </c>
      <c r="AN4059" s="1" t="s">
        <v>23097</v>
      </c>
      <c r="AO4059" s="1" t="s">
        <v>86</v>
      </c>
      <c r="AP4059" s="1" t="s">
        <v>57</v>
      </c>
      <c r="AQ4059" s="1" t="s">
        <v>14</v>
      </c>
      <c r="AR4059" s="1" t="s">
        <v>19</v>
      </c>
      <c r="AS4059" s="1" t="s">
        <v>23091</v>
      </c>
      <c r="AT4059" s="1" t="s">
        <v>26</v>
      </c>
    </row>
    <row r="4060" spans="1:46" x14ac:dyDescent="0.25">
      <c r="A4060" s="1" t="s">
        <v>19815</v>
      </c>
      <c r="B4060" s="2" t="s">
        <v>23101</v>
      </c>
      <c r="C4060" s="2" t="s">
        <v>23104</v>
      </c>
      <c r="D4060" s="1">
        <v>0</v>
      </c>
      <c r="E4060" s="1">
        <v>0</v>
      </c>
      <c r="F4060" s="1">
        <v>1</v>
      </c>
      <c r="G4060" s="1">
        <v>1</v>
      </c>
      <c r="H4060" s="6">
        <v>1</v>
      </c>
      <c r="I4060">
        <v>0</v>
      </c>
      <c r="J4060" s="1">
        <v>34</v>
      </c>
      <c r="K4060" s="1">
        <v>1</v>
      </c>
      <c r="L4060" s="1">
        <v>115</v>
      </c>
      <c r="M4060" s="6">
        <v>0.2</v>
      </c>
      <c r="N4060" s="4">
        <v>1400</v>
      </c>
      <c r="O4060" s="4">
        <v>120</v>
      </c>
      <c r="P4060" s="4">
        <v>100</v>
      </c>
      <c r="Q4060" s="3">
        <v>0.3</v>
      </c>
      <c r="R4060" s="1">
        <v>12</v>
      </c>
      <c r="S4060" s="1">
        <v>100</v>
      </c>
      <c r="T4060" s="1">
        <v>1</v>
      </c>
      <c r="U4060" s="1">
        <v>1</v>
      </c>
      <c r="V4060" s="1">
        <v>9</v>
      </c>
      <c r="W4060" s="1">
        <v>1</v>
      </c>
      <c r="X4060" s="1">
        <v>0</v>
      </c>
      <c r="Y4060" s="1">
        <v>1</v>
      </c>
      <c r="Z4060" s="1">
        <v>3</v>
      </c>
      <c r="AA4060" s="1">
        <v>1</v>
      </c>
      <c r="AB4060" s="1">
        <v>0</v>
      </c>
      <c r="AC4060" s="1">
        <v>0</v>
      </c>
      <c r="AD4060" s="1">
        <v>0</v>
      </c>
      <c r="AE4060" s="1">
        <v>0</v>
      </c>
      <c r="AF4060" s="1">
        <v>0</v>
      </c>
      <c r="AG4060" s="1">
        <v>0</v>
      </c>
      <c r="AH4060" s="1">
        <v>0</v>
      </c>
      <c r="AI4060" s="1">
        <v>0</v>
      </c>
      <c r="AJ4060" s="1" t="s">
        <v>8226</v>
      </c>
      <c r="AK4060" s="1" t="s">
        <v>8227</v>
      </c>
      <c r="AL4060" s="1" t="s">
        <v>8228</v>
      </c>
      <c r="AM4060" s="1" t="s">
        <v>12</v>
      </c>
      <c r="AN4060" s="1" t="s">
        <v>23098</v>
      </c>
      <c r="AO4060" s="1" t="s">
        <v>86</v>
      </c>
      <c r="AP4060" s="1" t="s">
        <v>86</v>
      </c>
      <c r="AQ4060" s="1" t="s">
        <v>25</v>
      </c>
      <c r="AR4060" s="1" t="s">
        <v>19</v>
      </c>
      <c r="AS4060" s="1" t="s">
        <v>23091</v>
      </c>
      <c r="AT4060" s="1" t="s">
        <v>26</v>
      </c>
    </row>
    <row r="4061" spans="1:46" x14ac:dyDescent="0.25">
      <c r="A4061" s="1" t="s">
        <v>18629</v>
      </c>
      <c r="B4061" s="2" t="s">
        <v>23101</v>
      </c>
      <c r="C4061" s="2" t="s">
        <v>23104</v>
      </c>
      <c r="D4061" s="1">
        <v>1</v>
      </c>
      <c r="E4061" s="1">
        <v>0</v>
      </c>
      <c r="F4061" s="1">
        <v>1</v>
      </c>
      <c r="G4061" s="1">
        <v>2</v>
      </c>
      <c r="H4061" s="6">
        <v>0.5</v>
      </c>
      <c r="I4061">
        <v>0</v>
      </c>
      <c r="J4061" s="1">
        <v>31</v>
      </c>
      <c r="K4061" s="1">
        <v>0</v>
      </c>
      <c r="L4061" s="1">
        <v>674</v>
      </c>
      <c r="M4061" s="6">
        <v>0.24</v>
      </c>
      <c r="N4061" s="4">
        <v>3000</v>
      </c>
      <c r="O4061" s="4">
        <v>200</v>
      </c>
      <c r="P4061" s="4">
        <v>500</v>
      </c>
      <c r="Q4061" s="3">
        <v>0.35</v>
      </c>
      <c r="R4061" s="1">
        <v>24</v>
      </c>
      <c r="S4061" s="1">
        <v>500</v>
      </c>
      <c r="T4061" s="1">
        <v>47</v>
      </c>
      <c r="U4061" s="1">
        <v>1</v>
      </c>
      <c r="V4061" s="1">
        <v>9</v>
      </c>
      <c r="W4061" s="1">
        <v>0</v>
      </c>
      <c r="X4061" s="1">
        <v>1</v>
      </c>
      <c r="Y4061" s="1">
        <v>1</v>
      </c>
      <c r="Z4061" s="1">
        <v>0</v>
      </c>
      <c r="AA4061" s="1">
        <v>0</v>
      </c>
      <c r="AB4061" s="1">
        <v>0</v>
      </c>
      <c r="AC4061" s="1">
        <v>0</v>
      </c>
      <c r="AD4061" s="1">
        <v>0</v>
      </c>
      <c r="AE4061" s="1">
        <v>508</v>
      </c>
      <c r="AF4061" s="1">
        <v>0</v>
      </c>
      <c r="AG4061" s="1">
        <v>0</v>
      </c>
      <c r="AH4061" s="1">
        <v>0</v>
      </c>
      <c r="AI4061" s="1">
        <v>508</v>
      </c>
      <c r="AJ4061" s="1" t="s">
        <v>4888</v>
      </c>
      <c r="AK4061" s="1" t="s">
        <v>4889</v>
      </c>
      <c r="AL4061" s="1" t="s">
        <v>4890</v>
      </c>
      <c r="AM4061" s="1" t="s">
        <v>12</v>
      </c>
      <c r="AN4061" s="1" t="s">
        <v>23097</v>
      </c>
      <c r="AO4061" s="1" t="s">
        <v>86</v>
      </c>
      <c r="AP4061" s="1" t="s">
        <v>57</v>
      </c>
      <c r="AQ4061" s="1" t="s">
        <v>14</v>
      </c>
      <c r="AR4061" s="1" t="s">
        <v>19</v>
      </c>
      <c r="AS4061" s="1" t="s">
        <v>23090</v>
      </c>
      <c r="AT4061" s="1" t="s">
        <v>26</v>
      </c>
    </row>
    <row r="4062" spans="1:46" x14ac:dyDescent="0.25">
      <c r="A4062" s="1" t="s">
        <v>21362</v>
      </c>
      <c r="B4062" s="2" t="s">
        <v>23101</v>
      </c>
      <c r="C4062" s="2" t="s">
        <v>23104</v>
      </c>
      <c r="D4062" s="1">
        <v>9</v>
      </c>
      <c r="E4062" s="1">
        <v>4</v>
      </c>
      <c r="F4062" s="1">
        <v>2</v>
      </c>
      <c r="G4062" s="1">
        <v>15</v>
      </c>
      <c r="H4062" s="6">
        <v>0.13333333333333333</v>
      </c>
      <c r="I4062">
        <v>1</v>
      </c>
      <c r="J4062" s="1">
        <v>35</v>
      </c>
      <c r="K4062" s="1">
        <v>1</v>
      </c>
      <c r="L4062" s="1">
        <v>624</v>
      </c>
      <c r="M4062" s="6">
        <v>0.23</v>
      </c>
      <c r="N4062" s="4">
        <v>1800</v>
      </c>
      <c r="O4062" s="4">
        <v>300</v>
      </c>
      <c r="P4062" s="4">
        <v>300</v>
      </c>
      <c r="Q4062" s="3">
        <v>0.39</v>
      </c>
      <c r="R4062" s="1">
        <v>12</v>
      </c>
      <c r="S4062" s="1">
        <v>300</v>
      </c>
      <c r="T4062" s="1">
        <v>33</v>
      </c>
      <c r="U4062" s="1">
        <v>1</v>
      </c>
      <c r="V4062" s="1">
        <v>9</v>
      </c>
      <c r="W4062" s="1">
        <v>0</v>
      </c>
      <c r="X4062" s="1">
        <v>1</v>
      </c>
      <c r="Y4062" s="1">
        <v>0</v>
      </c>
      <c r="Z4062" s="1">
        <v>3</v>
      </c>
      <c r="AA4062" s="1">
        <v>1</v>
      </c>
      <c r="AB4062" s="1">
        <v>1</v>
      </c>
      <c r="AC4062" s="1">
        <v>0</v>
      </c>
      <c r="AD4062" s="1">
        <v>0</v>
      </c>
      <c r="AE4062" s="1">
        <v>399</v>
      </c>
      <c r="AF4062" s="1">
        <v>482</v>
      </c>
      <c r="AG4062" s="1">
        <v>0</v>
      </c>
      <c r="AH4062" s="1">
        <v>0</v>
      </c>
      <c r="AI4062" s="1">
        <v>881</v>
      </c>
      <c r="AJ4062" s="1" t="s">
        <v>12446</v>
      </c>
      <c r="AK4062" s="1" t="s">
        <v>12447</v>
      </c>
      <c r="AL4062" s="1" t="s">
        <v>12448</v>
      </c>
      <c r="AM4062" s="1" t="s">
        <v>16</v>
      </c>
      <c r="AN4062" s="1" t="s">
        <v>23098</v>
      </c>
      <c r="AO4062" s="1" t="s">
        <v>86</v>
      </c>
      <c r="AP4062" s="1" t="s">
        <v>57</v>
      </c>
      <c r="AQ4062" s="1" t="s">
        <v>14</v>
      </c>
      <c r="AR4062" s="1" t="s">
        <v>30</v>
      </c>
      <c r="AS4062" s="1" t="s">
        <v>23091</v>
      </c>
      <c r="AT4062" s="1" t="s">
        <v>101</v>
      </c>
    </row>
    <row r="4063" spans="1:46" x14ac:dyDescent="0.25">
      <c r="A4063" s="1" t="s">
        <v>18015</v>
      </c>
      <c r="B4063" s="2" t="s">
        <v>23101</v>
      </c>
      <c r="C4063" s="2" t="s">
        <v>23104</v>
      </c>
      <c r="D4063" s="1">
        <v>3</v>
      </c>
      <c r="E4063" s="1">
        <v>7</v>
      </c>
      <c r="F4063" s="1">
        <v>1</v>
      </c>
      <c r="G4063" s="1">
        <v>11</v>
      </c>
      <c r="H4063" s="6">
        <v>9.0909090909090912E-2</v>
      </c>
      <c r="I4063">
        <v>0</v>
      </c>
      <c r="J4063" s="1">
        <v>46</v>
      </c>
      <c r="K4063" s="1">
        <v>0</v>
      </c>
      <c r="L4063" s="1">
        <v>551</v>
      </c>
      <c r="M4063" s="6">
        <v>0.25</v>
      </c>
      <c r="N4063" s="4">
        <v>2400</v>
      </c>
      <c r="O4063" s="4">
        <v>200</v>
      </c>
      <c r="P4063" s="4">
        <v>500</v>
      </c>
      <c r="Q4063" s="3">
        <v>0.4</v>
      </c>
      <c r="R4063" s="1">
        <v>12</v>
      </c>
      <c r="S4063" s="1">
        <v>500</v>
      </c>
      <c r="T4063" s="1">
        <v>37</v>
      </c>
      <c r="U4063" s="1">
        <v>1</v>
      </c>
      <c r="V4063" s="1">
        <v>9</v>
      </c>
      <c r="W4063" s="1">
        <v>0</v>
      </c>
      <c r="X4063" s="1">
        <v>1</v>
      </c>
      <c r="Y4063" s="1">
        <v>0</v>
      </c>
      <c r="Z4063" s="1">
        <v>2</v>
      </c>
      <c r="AA4063" s="1">
        <v>0</v>
      </c>
      <c r="AB4063" s="1">
        <v>0</v>
      </c>
      <c r="AC4063" s="1">
        <v>0</v>
      </c>
      <c r="AD4063" s="1">
        <v>0</v>
      </c>
      <c r="AE4063" s="1">
        <v>0</v>
      </c>
      <c r="AF4063" s="1">
        <v>0</v>
      </c>
      <c r="AG4063" s="1">
        <v>0</v>
      </c>
      <c r="AH4063" s="1">
        <v>0</v>
      </c>
      <c r="AI4063" s="1">
        <v>0</v>
      </c>
      <c r="AJ4063" s="1" t="s">
        <v>3081</v>
      </c>
      <c r="AK4063" s="1" t="s">
        <v>3082</v>
      </c>
      <c r="AL4063" s="1" t="s">
        <v>3083</v>
      </c>
      <c r="AM4063" s="1" t="s">
        <v>12</v>
      </c>
      <c r="AN4063" s="1" t="s">
        <v>23097</v>
      </c>
      <c r="AO4063" s="1" t="s">
        <v>86</v>
      </c>
      <c r="AP4063" s="1" t="s">
        <v>57</v>
      </c>
      <c r="AQ4063" s="1" t="s">
        <v>14</v>
      </c>
      <c r="AR4063" s="1" t="s">
        <v>30</v>
      </c>
      <c r="AS4063" s="1" t="s">
        <v>23090</v>
      </c>
      <c r="AT4063" s="1" t="s">
        <v>26</v>
      </c>
    </row>
    <row r="4064" spans="1:46" x14ac:dyDescent="0.25">
      <c r="A4064" s="1" t="s">
        <v>22683</v>
      </c>
      <c r="B4064" s="2" t="s">
        <v>23101</v>
      </c>
      <c r="C4064" s="2" t="s">
        <v>23104</v>
      </c>
      <c r="D4064" s="1">
        <v>2</v>
      </c>
      <c r="E4064" s="1">
        <v>2</v>
      </c>
      <c r="F4064" s="1">
        <v>1</v>
      </c>
      <c r="G4064" s="1">
        <v>5</v>
      </c>
      <c r="H4064" s="6">
        <v>0.2</v>
      </c>
      <c r="I4064">
        <v>0</v>
      </c>
      <c r="J4064" s="1">
        <v>29</v>
      </c>
      <c r="K4064" s="1">
        <v>1</v>
      </c>
      <c r="L4064" s="1">
        <v>504</v>
      </c>
      <c r="M4064" s="6">
        <v>0.53</v>
      </c>
      <c r="N4064" s="4">
        <v>1800</v>
      </c>
      <c r="O4064" s="4">
        <v>130</v>
      </c>
      <c r="P4064" s="4">
        <v>150</v>
      </c>
      <c r="Q4064" s="3">
        <v>0.4</v>
      </c>
      <c r="R4064" s="1">
        <v>12</v>
      </c>
      <c r="S4064" s="1">
        <v>150</v>
      </c>
      <c r="T4064" s="1">
        <v>15</v>
      </c>
      <c r="U4064" s="1">
        <v>0</v>
      </c>
      <c r="V4064" s="1">
        <v>9</v>
      </c>
      <c r="W4064" s="1">
        <v>0</v>
      </c>
      <c r="X4064" s="1">
        <v>0</v>
      </c>
      <c r="Y4064" s="1">
        <v>0</v>
      </c>
      <c r="Z4064" s="1">
        <v>3</v>
      </c>
      <c r="AA4064" s="1">
        <v>0</v>
      </c>
      <c r="AB4064" s="1">
        <v>1</v>
      </c>
      <c r="AC4064" s="1">
        <v>0</v>
      </c>
      <c r="AD4064" s="1">
        <v>1490</v>
      </c>
      <c r="AE4064" s="1">
        <v>0</v>
      </c>
      <c r="AF4064" s="1">
        <v>0</v>
      </c>
      <c r="AG4064" s="1">
        <v>0</v>
      </c>
      <c r="AH4064" s="1">
        <v>0</v>
      </c>
      <c r="AI4064" s="1">
        <v>1490</v>
      </c>
      <c r="AJ4064" s="1" t="s">
        <v>591</v>
      </c>
      <c r="AK4064" s="1" t="s">
        <v>15944</v>
      </c>
      <c r="AL4064" s="1" t="s">
        <v>15945</v>
      </c>
      <c r="AM4064" s="1" t="s">
        <v>12</v>
      </c>
      <c r="AN4064" s="1" t="s">
        <v>23098</v>
      </c>
      <c r="AO4064" s="1" t="s">
        <v>364</v>
      </c>
      <c r="AP4064" s="1" t="s">
        <v>57</v>
      </c>
      <c r="AQ4064" s="1" t="s">
        <v>25</v>
      </c>
      <c r="AR4064" s="1" t="s">
        <v>30</v>
      </c>
      <c r="AS4064" s="1" t="s">
        <v>23090</v>
      </c>
      <c r="AT4064" s="1" t="s">
        <v>101</v>
      </c>
    </row>
    <row r="4065" spans="1:46" x14ac:dyDescent="0.25">
      <c r="A4065" s="1" t="s">
        <v>17855</v>
      </c>
      <c r="B4065" s="2" t="s">
        <v>23101</v>
      </c>
      <c r="C4065" s="2" t="s">
        <v>23105</v>
      </c>
      <c r="D4065" s="1">
        <v>0</v>
      </c>
      <c r="E4065" s="1">
        <v>1</v>
      </c>
      <c r="F4065" s="1">
        <v>1</v>
      </c>
      <c r="G4065" s="1">
        <v>2</v>
      </c>
      <c r="H4065" s="6">
        <v>0.5</v>
      </c>
      <c r="I4065">
        <v>0</v>
      </c>
      <c r="J4065" s="1">
        <v>32</v>
      </c>
      <c r="K4065" s="1">
        <v>0</v>
      </c>
      <c r="L4065" s="1">
        <v>745</v>
      </c>
      <c r="M4065" s="6">
        <v>2.83</v>
      </c>
      <c r="N4065" s="4">
        <v>2200</v>
      </c>
      <c r="O4065" s="4">
        <v>180</v>
      </c>
      <c r="P4065" s="4">
        <v>450</v>
      </c>
      <c r="Q4065" s="3">
        <v>0.3</v>
      </c>
      <c r="R4065" s="1">
        <v>24</v>
      </c>
      <c r="S4065" s="1">
        <v>450</v>
      </c>
      <c r="T4065" s="1">
        <v>32</v>
      </c>
      <c r="U4065" s="1">
        <v>0</v>
      </c>
      <c r="V4065" s="1">
        <v>9</v>
      </c>
      <c r="W4065" s="1">
        <v>0</v>
      </c>
      <c r="X4065" s="1">
        <v>0</v>
      </c>
      <c r="Y4065" s="1">
        <v>1</v>
      </c>
      <c r="Z4065" s="1">
        <v>0</v>
      </c>
      <c r="AA4065" s="1">
        <v>0</v>
      </c>
      <c r="AB4065" s="1">
        <v>0</v>
      </c>
      <c r="AC4065" s="1">
        <v>0</v>
      </c>
      <c r="AD4065" s="1">
        <v>0</v>
      </c>
      <c r="AE4065" s="1">
        <v>8360</v>
      </c>
      <c r="AF4065" s="1">
        <v>2556</v>
      </c>
      <c r="AG4065" s="1">
        <v>134</v>
      </c>
      <c r="AH4065" s="1">
        <v>300</v>
      </c>
      <c r="AI4065" s="1">
        <v>11350</v>
      </c>
      <c r="AJ4065" s="1" t="s">
        <v>2615</v>
      </c>
      <c r="AK4065" s="1" t="s">
        <v>2616</v>
      </c>
      <c r="AL4065" s="1" t="s">
        <v>2617</v>
      </c>
      <c r="AM4065" s="1" t="s">
        <v>12</v>
      </c>
      <c r="AN4065" s="1" t="s">
        <v>23097</v>
      </c>
      <c r="AO4065" s="1" t="s">
        <v>364</v>
      </c>
      <c r="AP4065" s="1" t="s">
        <v>57</v>
      </c>
      <c r="AQ4065" s="1" t="s">
        <v>25</v>
      </c>
      <c r="AR4065" s="1" t="s">
        <v>19</v>
      </c>
      <c r="AS4065" s="1" t="s">
        <v>23090</v>
      </c>
      <c r="AT4065" s="1" t="s">
        <v>26</v>
      </c>
    </row>
    <row r="4066" spans="1:46" x14ac:dyDescent="0.25">
      <c r="A4066" s="1" t="s">
        <v>20989</v>
      </c>
      <c r="B4066" s="2" t="s">
        <v>23101</v>
      </c>
      <c r="C4066" s="2" t="s">
        <v>23105</v>
      </c>
      <c r="D4066" s="1">
        <v>2</v>
      </c>
      <c r="E4066" s="1">
        <v>0</v>
      </c>
      <c r="F4066" s="1">
        <v>1</v>
      </c>
      <c r="G4066" s="1">
        <v>3</v>
      </c>
      <c r="H4066" s="6">
        <v>0.33333333333333331</v>
      </c>
      <c r="I4066">
        <v>0</v>
      </c>
      <c r="J4066" s="1">
        <v>33</v>
      </c>
      <c r="K4066" s="1">
        <v>0</v>
      </c>
      <c r="L4066" s="1">
        <v>702</v>
      </c>
      <c r="M4066" s="6">
        <v>0.22</v>
      </c>
      <c r="N4066" s="4">
        <v>1800</v>
      </c>
      <c r="O4066" s="4">
        <v>150</v>
      </c>
      <c r="P4066" s="4">
        <v>200</v>
      </c>
      <c r="Q4066" s="3">
        <v>0.38</v>
      </c>
      <c r="R4066" s="1">
        <v>24</v>
      </c>
      <c r="S4066" s="1">
        <v>200</v>
      </c>
      <c r="T4066" s="1">
        <v>11</v>
      </c>
      <c r="U4066" s="1">
        <v>1</v>
      </c>
      <c r="V4066" s="1">
        <v>9</v>
      </c>
      <c r="W4066" s="1">
        <v>1</v>
      </c>
      <c r="X4066" s="1">
        <v>1</v>
      </c>
      <c r="Y4066" s="1">
        <v>1</v>
      </c>
      <c r="Z4066" s="1">
        <v>4</v>
      </c>
      <c r="AA4066" s="1">
        <v>1</v>
      </c>
      <c r="AB4066" s="1">
        <v>0</v>
      </c>
      <c r="AC4066" s="1">
        <v>0</v>
      </c>
      <c r="AD4066" s="1">
        <v>0</v>
      </c>
      <c r="AE4066" s="1">
        <v>0</v>
      </c>
      <c r="AF4066" s="1">
        <v>0</v>
      </c>
      <c r="AG4066" s="1">
        <v>0</v>
      </c>
      <c r="AH4066" s="1">
        <v>200</v>
      </c>
      <c r="AI4066" s="1">
        <v>200</v>
      </c>
      <c r="AJ4066" s="1" t="s">
        <v>11436</v>
      </c>
      <c r="AK4066" s="1" t="s">
        <v>8457</v>
      </c>
      <c r="AL4066" s="1" t="s">
        <v>11437</v>
      </c>
      <c r="AM4066" s="1" t="s">
        <v>12</v>
      </c>
      <c r="AN4066" s="1" t="s">
        <v>23097</v>
      </c>
      <c r="AO4066" s="1" t="s">
        <v>86</v>
      </c>
      <c r="AP4066" s="1" t="s">
        <v>86</v>
      </c>
      <c r="AQ4066" s="1" t="s">
        <v>14</v>
      </c>
      <c r="AR4066" s="1" t="s">
        <v>19</v>
      </c>
      <c r="AS4066" s="1" t="s">
        <v>23091</v>
      </c>
      <c r="AT4066" s="1" t="s">
        <v>26</v>
      </c>
    </row>
    <row r="4067" spans="1:46" x14ac:dyDescent="0.25">
      <c r="A4067" s="1" t="s">
        <v>22706</v>
      </c>
      <c r="B4067" s="2" t="s">
        <v>23101</v>
      </c>
      <c r="C4067" s="2" t="s">
        <v>23105</v>
      </c>
      <c r="D4067" s="1">
        <v>12</v>
      </c>
      <c r="E4067" s="1">
        <v>3</v>
      </c>
      <c r="F4067" s="1">
        <v>1</v>
      </c>
      <c r="G4067" s="1">
        <v>16</v>
      </c>
      <c r="H4067" s="6">
        <v>6.25E-2</v>
      </c>
      <c r="I4067">
        <v>0</v>
      </c>
      <c r="J4067" s="1">
        <v>32</v>
      </c>
      <c r="K4067" s="1">
        <v>1</v>
      </c>
      <c r="L4067" s="1">
        <v>641</v>
      </c>
      <c r="M4067" s="6">
        <v>0.14000000000000001</v>
      </c>
      <c r="N4067" s="4">
        <v>1680</v>
      </c>
      <c r="O4067" s="4">
        <v>140</v>
      </c>
      <c r="P4067" s="4">
        <v>200</v>
      </c>
      <c r="Q4067" s="3">
        <v>0.4</v>
      </c>
      <c r="R4067" s="1">
        <v>12</v>
      </c>
      <c r="S4067" s="1">
        <v>200</v>
      </c>
      <c r="T4067" s="1">
        <v>25</v>
      </c>
      <c r="U4067" s="1">
        <v>0</v>
      </c>
      <c r="V4067" s="1">
        <v>9</v>
      </c>
      <c r="W4067" s="1">
        <v>0</v>
      </c>
      <c r="X4067" s="1">
        <v>0</v>
      </c>
      <c r="Y4067" s="1">
        <v>1</v>
      </c>
      <c r="Z4067" s="1">
        <v>2</v>
      </c>
      <c r="AA4067" s="1">
        <v>0</v>
      </c>
      <c r="AB4067" s="1">
        <v>0</v>
      </c>
      <c r="AC4067" s="1">
        <v>0</v>
      </c>
      <c r="AD4067" s="1">
        <v>0</v>
      </c>
      <c r="AE4067" s="1">
        <v>0</v>
      </c>
      <c r="AF4067" s="1">
        <v>0</v>
      </c>
      <c r="AG4067" s="1">
        <v>0</v>
      </c>
      <c r="AH4067" s="1">
        <v>0</v>
      </c>
      <c r="AI4067" s="1">
        <v>0</v>
      </c>
      <c r="AJ4067" s="1" t="s">
        <v>16008</v>
      </c>
      <c r="AK4067" s="1" t="s">
        <v>16009</v>
      </c>
      <c r="AL4067" s="1" t="s">
        <v>16010</v>
      </c>
      <c r="AM4067" s="1" t="s">
        <v>12</v>
      </c>
      <c r="AN4067" s="1" t="s">
        <v>23098</v>
      </c>
      <c r="AO4067" s="1" t="s">
        <v>364</v>
      </c>
      <c r="AP4067" s="1" t="s">
        <v>57</v>
      </c>
      <c r="AQ4067" s="1" t="s">
        <v>25</v>
      </c>
      <c r="AR4067" s="1" t="s">
        <v>19</v>
      </c>
      <c r="AS4067" s="1" t="s">
        <v>23090</v>
      </c>
      <c r="AT4067" s="1" t="s">
        <v>26</v>
      </c>
    </row>
    <row r="4068" spans="1:46" x14ac:dyDescent="0.25">
      <c r="A4068" s="1" t="s">
        <v>19145</v>
      </c>
      <c r="B4068" s="2" t="s">
        <v>23101</v>
      </c>
      <c r="C4068" s="2" t="s">
        <v>23105</v>
      </c>
      <c r="D4068" s="1">
        <v>0</v>
      </c>
      <c r="E4068" s="1">
        <v>0</v>
      </c>
      <c r="F4068" s="1">
        <v>1</v>
      </c>
      <c r="G4068" s="1">
        <v>1</v>
      </c>
      <c r="H4068" s="6">
        <v>1</v>
      </c>
      <c r="I4068">
        <v>1</v>
      </c>
      <c r="J4068" s="1">
        <v>32</v>
      </c>
      <c r="K4068" s="1">
        <v>1</v>
      </c>
      <c r="L4068" s="1">
        <v>554</v>
      </c>
      <c r="M4068" s="6">
        <v>0.38</v>
      </c>
      <c r="N4068" s="4">
        <v>4000</v>
      </c>
      <c r="O4068" s="4">
        <v>350</v>
      </c>
      <c r="P4068" s="4">
        <v>400</v>
      </c>
      <c r="Q4068" s="3">
        <v>0.38</v>
      </c>
      <c r="R4068" s="1">
        <v>24</v>
      </c>
      <c r="S4068" s="1">
        <v>400</v>
      </c>
      <c r="T4068" s="1">
        <v>38</v>
      </c>
      <c r="U4068" s="1">
        <v>1</v>
      </c>
      <c r="V4068" s="1">
        <v>9</v>
      </c>
      <c r="W4068" s="1">
        <v>1</v>
      </c>
      <c r="X4068" s="1">
        <v>1</v>
      </c>
      <c r="Y4068" s="1">
        <v>1</v>
      </c>
      <c r="Z4068" s="1">
        <v>4</v>
      </c>
      <c r="AA4068" s="1">
        <v>0</v>
      </c>
      <c r="AB4068" s="1">
        <v>1</v>
      </c>
      <c r="AC4068" s="1">
        <v>0</v>
      </c>
      <c r="AD4068" s="1">
        <v>0</v>
      </c>
      <c r="AE4068" s="1">
        <v>700</v>
      </c>
      <c r="AF4068" s="1">
        <v>480</v>
      </c>
      <c r="AG4068" s="1">
        <v>172</v>
      </c>
      <c r="AH4068" s="1">
        <v>851</v>
      </c>
      <c r="AI4068" s="1">
        <v>2203</v>
      </c>
      <c r="AJ4068" s="1" t="s">
        <v>6361</v>
      </c>
      <c r="AK4068" s="1" t="s">
        <v>6362</v>
      </c>
      <c r="AL4068" s="1" t="s">
        <v>6363</v>
      </c>
      <c r="AM4068" s="1" t="s">
        <v>16</v>
      </c>
      <c r="AN4068" s="1" t="s">
        <v>23098</v>
      </c>
      <c r="AO4068" s="1" t="s">
        <v>86</v>
      </c>
      <c r="AP4068" s="1" t="s">
        <v>86</v>
      </c>
      <c r="AQ4068" s="1" t="s">
        <v>14</v>
      </c>
      <c r="AR4068" s="1" t="s">
        <v>19</v>
      </c>
      <c r="AS4068" s="1" t="s">
        <v>23090</v>
      </c>
      <c r="AT4068" s="1" t="s">
        <v>101</v>
      </c>
    </row>
    <row r="4069" spans="1:46" x14ac:dyDescent="0.25">
      <c r="A4069" s="1" t="s">
        <v>17866</v>
      </c>
      <c r="B4069" s="2" t="s">
        <v>23101</v>
      </c>
      <c r="C4069" s="2" t="s">
        <v>23105</v>
      </c>
      <c r="D4069" s="1">
        <v>5</v>
      </c>
      <c r="E4069" s="1">
        <v>3</v>
      </c>
      <c r="F4069" s="1">
        <v>1</v>
      </c>
      <c r="G4069" s="1">
        <v>9</v>
      </c>
      <c r="H4069" s="6">
        <v>0.1111111111111111</v>
      </c>
      <c r="I4069">
        <v>0</v>
      </c>
      <c r="J4069" s="1">
        <v>35</v>
      </c>
      <c r="K4069" s="1">
        <v>1</v>
      </c>
      <c r="L4069" s="1">
        <v>704</v>
      </c>
      <c r="M4069" s="6">
        <v>0.33</v>
      </c>
      <c r="N4069" s="4">
        <v>2500</v>
      </c>
      <c r="O4069" s="4">
        <v>176</v>
      </c>
      <c r="P4069" s="4">
        <v>500</v>
      </c>
      <c r="Q4069" s="3">
        <v>0.3</v>
      </c>
      <c r="R4069" s="1">
        <v>36</v>
      </c>
      <c r="S4069" s="1">
        <v>500</v>
      </c>
      <c r="T4069" s="1">
        <v>65</v>
      </c>
      <c r="U4069" s="1">
        <v>0</v>
      </c>
      <c r="V4069" s="1">
        <v>9</v>
      </c>
      <c r="W4069" s="1">
        <v>0</v>
      </c>
      <c r="X4069" s="1">
        <v>0</v>
      </c>
      <c r="Y4069" s="1">
        <v>1</v>
      </c>
      <c r="Z4069" s="1">
        <v>3</v>
      </c>
      <c r="AA4069" s="1">
        <v>0</v>
      </c>
      <c r="AB4069" s="1">
        <v>0</v>
      </c>
      <c r="AC4069" s="1">
        <v>14</v>
      </c>
      <c r="AD4069" s="1">
        <v>0</v>
      </c>
      <c r="AE4069" s="1">
        <v>660</v>
      </c>
      <c r="AF4069" s="1">
        <v>0</v>
      </c>
      <c r="AG4069" s="1">
        <v>0</v>
      </c>
      <c r="AH4069" s="1">
        <v>200</v>
      </c>
      <c r="AI4069" s="1">
        <v>874</v>
      </c>
      <c r="AJ4069" s="1" t="s">
        <v>955</v>
      </c>
      <c r="AK4069" s="1" t="s">
        <v>2648</v>
      </c>
      <c r="AL4069" s="1" t="s">
        <v>2649</v>
      </c>
      <c r="AM4069" s="1" t="s">
        <v>12</v>
      </c>
      <c r="AN4069" s="1" t="s">
        <v>23098</v>
      </c>
      <c r="AO4069" s="1" t="s">
        <v>364</v>
      </c>
      <c r="AP4069" s="1" t="s">
        <v>57</v>
      </c>
      <c r="AQ4069" s="1" t="s">
        <v>25</v>
      </c>
      <c r="AR4069" s="1" t="s">
        <v>19</v>
      </c>
      <c r="AS4069" s="1" t="s">
        <v>23090</v>
      </c>
      <c r="AT4069" s="1" t="s">
        <v>26</v>
      </c>
    </row>
    <row r="4070" spans="1:46" x14ac:dyDescent="0.25">
      <c r="A4070" s="1" t="s">
        <v>17319</v>
      </c>
      <c r="B4070" s="2" t="s">
        <v>23101</v>
      </c>
      <c r="C4070" s="2" t="s">
        <v>23105</v>
      </c>
      <c r="D4070" s="1">
        <v>0</v>
      </c>
      <c r="E4070" s="1">
        <v>0</v>
      </c>
      <c r="F4070" s="1">
        <v>1</v>
      </c>
      <c r="G4070" s="1">
        <v>1</v>
      </c>
      <c r="H4070" s="6">
        <v>1</v>
      </c>
      <c r="I4070">
        <v>0</v>
      </c>
      <c r="J4070" s="1">
        <v>33</v>
      </c>
      <c r="K4070" s="1">
        <v>0</v>
      </c>
      <c r="L4070" s="1">
        <v>699</v>
      </c>
      <c r="M4070" s="6">
        <v>0.4</v>
      </c>
      <c r="N4070" s="4">
        <v>400</v>
      </c>
      <c r="O4070" s="4">
        <v>30</v>
      </c>
      <c r="P4070" s="4">
        <v>120</v>
      </c>
      <c r="Q4070" s="3">
        <v>0.45</v>
      </c>
      <c r="R4070" s="1">
        <v>12</v>
      </c>
      <c r="S4070" s="1">
        <v>120</v>
      </c>
      <c r="T4070" s="1">
        <v>14</v>
      </c>
      <c r="U4070" s="1">
        <v>1</v>
      </c>
      <c r="V4070" s="1">
        <v>9</v>
      </c>
      <c r="W4070" s="1">
        <v>1</v>
      </c>
      <c r="X4070" s="1">
        <v>1</v>
      </c>
      <c r="Y4070" s="1">
        <v>1</v>
      </c>
      <c r="Z4070" s="1">
        <v>4</v>
      </c>
      <c r="AA4070" s="1">
        <v>0</v>
      </c>
      <c r="AB4070" s="1">
        <v>1</v>
      </c>
      <c r="AC4070" s="1">
        <v>0</v>
      </c>
      <c r="AD4070" s="1">
        <v>0</v>
      </c>
      <c r="AE4070" s="1">
        <v>0</v>
      </c>
      <c r="AF4070" s="1">
        <v>0</v>
      </c>
      <c r="AG4070" s="1">
        <v>0</v>
      </c>
      <c r="AH4070" s="1">
        <v>0</v>
      </c>
      <c r="AI4070" s="1">
        <v>0</v>
      </c>
      <c r="AJ4070" s="1" t="s">
        <v>991</v>
      </c>
      <c r="AK4070" s="1" t="s">
        <v>992</v>
      </c>
      <c r="AL4070" s="1" t="s">
        <v>993</v>
      </c>
      <c r="AM4070" s="1" t="s">
        <v>12</v>
      </c>
      <c r="AN4070" s="1" t="s">
        <v>23097</v>
      </c>
      <c r="AO4070" s="1" t="s">
        <v>86</v>
      </c>
      <c r="AP4070" s="1" t="s">
        <v>86</v>
      </c>
      <c r="AQ4070" s="1" t="s">
        <v>14</v>
      </c>
      <c r="AR4070" s="1" t="s">
        <v>19</v>
      </c>
      <c r="AS4070" s="1" t="s">
        <v>23090</v>
      </c>
      <c r="AT4070" s="1" t="s">
        <v>101</v>
      </c>
    </row>
    <row r="4071" spans="1:46" x14ac:dyDescent="0.25">
      <c r="A4071" s="1" t="s">
        <v>20871</v>
      </c>
      <c r="B4071" s="2" t="s">
        <v>23101</v>
      </c>
      <c r="C4071" s="2" t="s">
        <v>23105</v>
      </c>
      <c r="D4071" s="1">
        <v>0</v>
      </c>
      <c r="E4071" s="1">
        <v>1</v>
      </c>
      <c r="F4071" s="1">
        <v>1</v>
      </c>
      <c r="G4071" s="1">
        <v>2</v>
      </c>
      <c r="H4071" s="6">
        <v>0.5</v>
      </c>
      <c r="I4071">
        <v>1</v>
      </c>
      <c r="J4071" s="1">
        <v>46</v>
      </c>
      <c r="K4071" s="1">
        <v>1</v>
      </c>
      <c r="L4071" s="1">
        <v>706</v>
      </c>
      <c r="M4071" s="6">
        <v>0.14000000000000001</v>
      </c>
      <c r="N4071" s="4">
        <v>4000</v>
      </c>
      <c r="O4071" s="4">
        <v>350</v>
      </c>
      <c r="P4071" s="4">
        <v>500</v>
      </c>
      <c r="Q4071" s="3">
        <v>0.36</v>
      </c>
      <c r="R4071" s="1">
        <v>12</v>
      </c>
      <c r="S4071" s="1">
        <v>500</v>
      </c>
      <c r="T4071" s="1">
        <v>44</v>
      </c>
      <c r="U4071" s="1">
        <v>1</v>
      </c>
      <c r="V4071" s="1">
        <v>9</v>
      </c>
      <c r="W4071" s="1">
        <v>1</v>
      </c>
      <c r="X4071" s="1">
        <v>1</v>
      </c>
      <c r="Y4071" s="1">
        <v>0</v>
      </c>
      <c r="Z4071" s="1">
        <v>2</v>
      </c>
      <c r="AA4071" s="1">
        <v>0</v>
      </c>
      <c r="AB4071" s="1">
        <v>1</v>
      </c>
      <c r="AC4071" s="1">
        <v>0</v>
      </c>
      <c r="AD4071" s="1">
        <v>0</v>
      </c>
      <c r="AE4071" s="1">
        <v>0</v>
      </c>
      <c r="AF4071" s="1">
        <v>0</v>
      </c>
      <c r="AG4071" s="1">
        <v>60</v>
      </c>
      <c r="AH4071" s="1">
        <v>0</v>
      </c>
      <c r="AI4071" s="1">
        <v>60</v>
      </c>
      <c r="AJ4071" s="1" t="s">
        <v>11125</v>
      </c>
      <c r="AK4071" s="1" t="s">
        <v>11126</v>
      </c>
      <c r="AL4071" s="1" t="s">
        <v>11127</v>
      </c>
      <c r="AM4071" s="1" t="s">
        <v>16</v>
      </c>
      <c r="AN4071" s="1" t="s">
        <v>23098</v>
      </c>
      <c r="AO4071" s="1" t="s">
        <v>86</v>
      </c>
      <c r="AP4071" s="1" t="s">
        <v>86</v>
      </c>
      <c r="AQ4071" s="1" t="s">
        <v>14</v>
      </c>
      <c r="AR4071" s="1" t="s">
        <v>30</v>
      </c>
      <c r="AS4071" s="1" t="s">
        <v>23090</v>
      </c>
      <c r="AT4071" s="1" t="s">
        <v>101</v>
      </c>
    </row>
    <row r="4072" spans="1:46" x14ac:dyDescent="0.25">
      <c r="A4072" s="1" t="s">
        <v>18542</v>
      </c>
      <c r="B4072" s="2" t="s">
        <v>23101</v>
      </c>
      <c r="C4072" s="2" t="s">
        <v>23105</v>
      </c>
      <c r="D4072" s="1">
        <v>0</v>
      </c>
      <c r="E4072" s="1">
        <v>1</v>
      </c>
      <c r="F4072" s="1">
        <v>1</v>
      </c>
      <c r="G4072" s="1">
        <v>2</v>
      </c>
      <c r="H4072" s="6">
        <v>0.5</v>
      </c>
      <c r="I4072">
        <v>0</v>
      </c>
      <c r="J4072" s="1">
        <v>48</v>
      </c>
      <c r="K4072" s="1">
        <v>0</v>
      </c>
      <c r="L4072" s="1">
        <v>581</v>
      </c>
      <c r="M4072" s="6">
        <v>0.55000000000000004</v>
      </c>
      <c r="N4072" s="4">
        <v>3600</v>
      </c>
      <c r="O4072" s="4">
        <v>309</v>
      </c>
      <c r="P4072" s="4">
        <v>850</v>
      </c>
      <c r="Q4072" s="3">
        <v>0.3</v>
      </c>
      <c r="R4072" s="1">
        <v>24</v>
      </c>
      <c r="S4072" s="1">
        <v>850</v>
      </c>
      <c r="T4072" s="1">
        <v>27</v>
      </c>
      <c r="U4072" s="1">
        <v>0</v>
      </c>
      <c r="V4072" s="1">
        <v>9</v>
      </c>
      <c r="W4072" s="1">
        <v>0</v>
      </c>
      <c r="X4072" s="1">
        <v>1</v>
      </c>
      <c r="Y4072" s="1">
        <v>0</v>
      </c>
      <c r="Z4072" s="1">
        <v>2</v>
      </c>
      <c r="AA4072" s="1">
        <v>1</v>
      </c>
      <c r="AB4072" s="1">
        <v>0</v>
      </c>
      <c r="AC4072" s="1">
        <v>1400</v>
      </c>
      <c r="AD4072" s="1">
        <v>480</v>
      </c>
      <c r="AE4072" s="1">
        <v>0</v>
      </c>
      <c r="AF4072" s="1">
        <v>0</v>
      </c>
      <c r="AG4072" s="1">
        <v>0</v>
      </c>
      <c r="AH4072" s="1">
        <v>1270</v>
      </c>
      <c r="AI4072" s="1">
        <v>3150</v>
      </c>
      <c r="AJ4072" s="1" t="s">
        <v>4636</v>
      </c>
      <c r="AK4072" s="1" t="s">
        <v>4637</v>
      </c>
      <c r="AL4072" s="1" t="s">
        <v>4638</v>
      </c>
      <c r="AM4072" s="1" t="s">
        <v>12</v>
      </c>
      <c r="AN4072" s="1" t="s">
        <v>23097</v>
      </c>
      <c r="AO4072" s="1" t="s">
        <v>364</v>
      </c>
      <c r="AP4072" s="1" t="s">
        <v>57</v>
      </c>
      <c r="AQ4072" s="1" t="s">
        <v>14</v>
      </c>
      <c r="AR4072" s="1" t="s">
        <v>30</v>
      </c>
      <c r="AS4072" s="1" t="s">
        <v>23091</v>
      </c>
      <c r="AT4072" s="1" t="s">
        <v>26</v>
      </c>
    </row>
    <row r="4073" spans="1:46" x14ac:dyDescent="0.25">
      <c r="A4073" s="1" t="s">
        <v>22615</v>
      </c>
      <c r="B4073" s="2" t="s">
        <v>23101</v>
      </c>
      <c r="C4073" s="2" t="s">
        <v>23105</v>
      </c>
      <c r="D4073" s="1">
        <v>0</v>
      </c>
      <c r="E4073" s="1">
        <v>0</v>
      </c>
      <c r="F4073" s="1">
        <v>1</v>
      </c>
      <c r="G4073" s="1">
        <v>1</v>
      </c>
      <c r="H4073" s="6">
        <v>1</v>
      </c>
      <c r="I4073">
        <v>1</v>
      </c>
      <c r="J4073" s="1">
        <v>29</v>
      </c>
      <c r="K4073" s="1">
        <v>0</v>
      </c>
      <c r="L4073" s="1">
        <v>431</v>
      </c>
      <c r="M4073" s="6">
        <v>0.16</v>
      </c>
      <c r="N4073" s="4">
        <v>2000</v>
      </c>
      <c r="O4073" s="4">
        <v>150</v>
      </c>
      <c r="P4073" s="4">
        <v>200</v>
      </c>
      <c r="Q4073" s="3">
        <v>0.39</v>
      </c>
      <c r="R4073" s="1">
        <v>12</v>
      </c>
      <c r="S4073" s="1">
        <v>200</v>
      </c>
      <c r="T4073" s="1">
        <v>30</v>
      </c>
      <c r="U4073" s="1">
        <v>0</v>
      </c>
      <c r="V4073" s="1">
        <v>9</v>
      </c>
      <c r="W4073" s="1">
        <v>0</v>
      </c>
      <c r="X4073" s="1">
        <v>0</v>
      </c>
      <c r="Y4073" s="1">
        <v>1</v>
      </c>
      <c r="Z4073" s="1">
        <v>2</v>
      </c>
      <c r="AA4073" s="1">
        <v>1</v>
      </c>
      <c r="AB4073" s="1">
        <v>1</v>
      </c>
      <c r="AC4073" s="1">
        <v>0</v>
      </c>
      <c r="AD4073" s="1">
        <v>0</v>
      </c>
      <c r="AE4073" s="1">
        <v>0</v>
      </c>
      <c r="AF4073" s="1">
        <v>0</v>
      </c>
      <c r="AG4073" s="1">
        <v>0</v>
      </c>
      <c r="AH4073" s="1">
        <v>300</v>
      </c>
      <c r="AI4073" s="1">
        <v>300</v>
      </c>
      <c r="AJ4073" s="1" t="s">
        <v>15765</v>
      </c>
      <c r="AK4073" s="1" t="s">
        <v>15766</v>
      </c>
      <c r="AL4073" s="1" t="s">
        <v>15766</v>
      </c>
      <c r="AM4073" s="1" t="s">
        <v>16</v>
      </c>
      <c r="AN4073" s="1" t="s">
        <v>23097</v>
      </c>
      <c r="AO4073" s="1" t="s">
        <v>364</v>
      </c>
      <c r="AP4073" s="1" t="s">
        <v>57</v>
      </c>
      <c r="AQ4073" s="1" t="s">
        <v>25</v>
      </c>
      <c r="AR4073" s="1" t="s">
        <v>19</v>
      </c>
      <c r="AS4073" s="1" t="s">
        <v>23091</v>
      </c>
      <c r="AT4073" s="1" t="s">
        <v>101</v>
      </c>
    </row>
    <row r="4074" spans="1:46" x14ac:dyDescent="0.25">
      <c r="A4074" s="1" t="s">
        <v>20520</v>
      </c>
      <c r="B4074" s="2" t="s">
        <v>23101</v>
      </c>
      <c r="C4074" s="2" t="s">
        <v>23105</v>
      </c>
      <c r="D4074" s="1">
        <v>0</v>
      </c>
      <c r="E4074" s="1">
        <v>3</v>
      </c>
      <c r="F4074" s="1">
        <v>1</v>
      </c>
      <c r="G4074" s="1">
        <v>4</v>
      </c>
      <c r="H4074" s="6">
        <v>0.25</v>
      </c>
      <c r="I4074">
        <v>0</v>
      </c>
      <c r="J4074" s="1">
        <v>36</v>
      </c>
      <c r="K4074" s="1">
        <v>0</v>
      </c>
      <c r="L4074" s="1">
        <v>680</v>
      </c>
      <c r="M4074" s="6">
        <v>0.18</v>
      </c>
      <c r="N4074" s="4">
        <v>3000</v>
      </c>
      <c r="O4074" s="4">
        <v>200</v>
      </c>
      <c r="P4074" s="4">
        <v>200</v>
      </c>
      <c r="Q4074" s="3">
        <v>0.39</v>
      </c>
      <c r="R4074" s="1">
        <v>6</v>
      </c>
      <c r="S4074" s="1">
        <v>200</v>
      </c>
      <c r="T4074" s="1">
        <v>33</v>
      </c>
      <c r="U4074" s="1">
        <v>1</v>
      </c>
      <c r="V4074" s="1">
        <v>9</v>
      </c>
      <c r="W4074" s="1">
        <v>0</v>
      </c>
      <c r="X4074" s="1">
        <v>1</v>
      </c>
      <c r="Y4074" s="1">
        <v>1</v>
      </c>
      <c r="Z4074" s="1">
        <v>4</v>
      </c>
      <c r="AA4074" s="1">
        <v>0</v>
      </c>
      <c r="AB4074" s="1">
        <v>1</v>
      </c>
      <c r="AC4074" s="1">
        <v>0</v>
      </c>
      <c r="AD4074" s="1">
        <v>0</v>
      </c>
      <c r="AE4074" s="1">
        <v>0</v>
      </c>
      <c r="AF4074" s="1">
        <v>0</v>
      </c>
      <c r="AG4074" s="1">
        <v>0</v>
      </c>
      <c r="AH4074" s="1">
        <v>0</v>
      </c>
      <c r="AI4074" s="1">
        <v>0</v>
      </c>
      <c r="AJ4074" s="1" t="s">
        <v>10176</v>
      </c>
      <c r="AK4074" s="1" t="s">
        <v>10177</v>
      </c>
      <c r="AL4074" s="1" t="s">
        <v>10178</v>
      </c>
      <c r="AM4074" s="1" t="s">
        <v>12</v>
      </c>
      <c r="AN4074" s="1" t="s">
        <v>23097</v>
      </c>
      <c r="AO4074" s="1" t="s">
        <v>86</v>
      </c>
      <c r="AP4074" s="1" t="s">
        <v>57</v>
      </c>
      <c r="AQ4074" s="1" t="s">
        <v>14</v>
      </c>
      <c r="AR4074" s="1" t="s">
        <v>19</v>
      </c>
      <c r="AS4074" s="1" t="s">
        <v>23090</v>
      </c>
      <c r="AT4074" s="1" t="s">
        <v>101</v>
      </c>
    </row>
    <row r="4075" spans="1:46" x14ac:dyDescent="0.25">
      <c r="A4075" s="1" t="s">
        <v>20549</v>
      </c>
      <c r="B4075" s="2" t="s">
        <v>23101</v>
      </c>
      <c r="C4075" s="2" t="s">
        <v>23106</v>
      </c>
      <c r="D4075" s="1">
        <v>0</v>
      </c>
      <c r="E4075" s="1">
        <v>0</v>
      </c>
      <c r="F4075" s="1">
        <v>2</v>
      </c>
      <c r="G4075" s="1">
        <v>2</v>
      </c>
      <c r="H4075" s="6">
        <v>1</v>
      </c>
      <c r="I4075">
        <v>0</v>
      </c>
      <c r="J4075" s="1">
        <v>35</v>
      </c>
      <c r="K4075" s="1">
        <v>0</v>
      </c>
      <c r="L4075" s="1">
        <v>728</v>
      </c>
      <c r="M4075" s="6">
        <v>0.43</v>
      </c>
      <c r="N4075" s="4">
        <v>2500</v>
      </c>
      <c r="O4075" s="4">
        <v>210</v>
      </c>
      <c r="P4075" s="4">
        <v>300</v>
      </c>
      <c r="Q4075" s="3">
        <v>0.32</v>
      </c>
      <c r="R4075" s="1">
        <v>6</v>
      </c>
      <c r="S4075" s="1">
        <v>300</v>
      </c>
      <c r="T4075" s="1">
        <v>36</v>
      </c>
      <c r="U4075" s="1">
        <v>1</v>
      </c>
      <c r="V4075" s="1">
        <v>9</v>
      </c>
      <c r="W4075" s="1">
        <v>1</v>
      </c>
      <c r="X4075" s="1">
        <v>1</v>
      </c>
      <c r="Y4075" s="1">
        <v>1</v>
      </c>
      <c r="Z4075" s="1">
        <v>0</v>
      </c>
      <c r="AA4075" s="1">
        <v>1</v>
      </c>
      <c r="AB4075" s="1">
        <v>0</v>
      </c>
      <c r="AC4075" s="1">
        <v>291</v>
      </c>
      <c r="AD4075" s="1">
        <v>0</v>
      </c>
      <c r="AE4075" s="1">
        <v>0</v>
      </c>
      <c r="AF4075" s="1">
        <v>0</v>
      </c>
      <c r="AG4075" s="1">
        <v>0</v>
      </c>
      <c r="AH4075" s="1">
        <v>462</v>
      </c>
      <c r="AI4075" s="1">
        <v>753</v>
      </c>
      <c r="AJ4075" s="1" t="s">
        <v>10260</v>
      </c>
      <c r="AK4075" s="1" t="s">
        <v>10261</v>
      </c>
      <c r="AL4075" s="1" t="s">
        <v>10262</v>
      </c>
      <c r="AM4075" s="1" t="s">
        <v>12</v>
      </c>
      <c r="AN4075" s="1" t="s">
        <v>23097</v>
      </c>
      <c r="AO4075" s="1" t="s">
        <v>86</v>
      </c>
      <c r="AP4075" s="1" t="s">
        <v>86</v>
      </c>
      <c r="AQ4075" s="1" t="s">
        <v>14</v>
      </c>
      <c r="AR4075" s="1" t="s">
        <v>19</v>
      </c>
      <c r="AS4075" s="1" t="s">
        <v>23091</v>
      </c>
      <c r="AT4075" s="1" t="s">
        <v>26</v>
      </c>
    </row>
    <row r="4076" spans="1:46" x14ac:dyDescent="0.25">
      <c r="A4076" s="1" t="s">
        <v>18197</v>
      </c>
      <c r="B4076" s="2" t="s">
        <v>23101</v>
      </c>
      <c r="C4076" s="2" t="s">
        <v>23106</v>
      </c>
      <c r="D4076" s="1">
        <v>0</v>
      </c>
      <c r="E4076" s="1">
        <v>2</v>
      </c>
      <c r="F4076" s="1">
        <v>1</v>
      </c>
      <c r="G4076" s="1">
        <v>3</v>
      </c>
      <c r="H4076" s="6">
        <v>0.33333333333333331</v>
      </c>
      <c r="I4076">
        <v>0</v>
      </c>
      <c r="J4076" s="1">
        <v>32</v>
      </c>
      <c r="K4076" s="1">
        <v>0</v>
      </c>
      <c r="L4076" s="1">
        <v>641</v>
      </c>
      <c r="M4076" s="6">
        <v>0.21</v>
      </c>
      <c r="N4076" s="4">
        <v>2600</v>
      </c>
      <c r="O4076" s="4">
        <v>170</v>
      </c>
      <c r="P4076" s="4">
        <v>200</v>
      </c>
      <c r="Q4076" s="3">
        <v>0.35</v>
      </c>
      <c r="R4076" s="1">
        <v>6</v>
      </c>
      <c r="S4076" s="1">
        <v>200</v>
      </c>
      <c r="T4076" s="1">
        <v>30</v>
      </c>
      <c r="U4076" s="1">
        <v>1</v>
      </c>
      <c r="V4076" s="1">
        <v>9</v>
      </c>
      <c r="W4076" s="1">
        <v>0</v>
      </c>
      <c r="X4076" s="1">
        <v>0</v>
      </c>
      <c r="Y4076" s="1">
        <v>1</v>
      </c>
      <c r="Z4076" s="1">
        <v>0</v>
      </c>
      <c r="AA4076" s="1">
        <v>1</v>
      </c>
      <c r="AB4076" s="1">
        <v>0</v>
      </c>
      <c r="AC4076" s="1">
        <v>0</v>
      </c>
      <c r="AD4076" s="1">
        <v>0</v>
      </c>
      <c r="AE4076" s="1">
        <v>0</v>
      </c>
      <c r="AF4076" s="1">
        <v>0</v>
      </c>
      <c r="AG4076" s="1">
        <v>0</v>
      </c>
      <c r="AH4076" s="1">
        <v>0</v>
      </c>
      <c r="AI4076" s="1">
        <v>0</v>
      </c>
      <c r="AJ4076" s="1" t="s">
        <v>3651</v>
      </c>
      <c r="AK4076" s="1" t="s">
        <v>3652</v>
      </c>
      <c r="AL4076" s="1" t="s">
        <v>3653</v>
      </c>
      <c r="AM4076" s="1" t="s">
        <v>12</v>
      </c>
      <c r="AN4076" s="1" t="s">
        <v>23097</v>
      </c>
      <c r="AO4076" s="1" t="s">
        <v>86</v>
      </c>
      <c r="AP4076" s="1" t="s">
        <v>57</v>
      </c>
      <c r="AQ4076" s="1" t="s">
        <v>25</v>
      </c>
      <c r="AR4076" s="1" t="s">
        <v>19</v>
      </c>
      <c r="AS4076" s="1" t="s">
        <v>23091</v>
      </c>
      <c r="AT4076" s="1" t="s">
        <v>26</v>
      </c>
    </row>
    <row r="4077" spans="1:46" x14ac:dyDescent="0.25">
      <c r="A4077" s="1" t="s">
        <v>17505</v>
      </c>
      <c r="B4077" s="2" t="s">
        <v>23101</v>
      </c>
      <c r="C4077" s="2" t="s">
        <v>23106</v>
      </c>
      <c r="D4077" s="1">
        <v>0</v>
      </c>
      <c r="E4077" s="1">
        <v>0</v>
      </c>
      <c r="F4077" s="1">
        <v>1</v>
      </c>
      <c r="G4077" s="1">
        <v>1</v>
      </c>
      <c r="H4077" s="6">
        <v>1</v>
      </c>
      <c r="I4077">
        <v>0</v>
      </c>
      <c r="J4077" s="1">
        <v>24</v>
      </c>
      <c r="K4077" s="1">
        <v>1</v>
      </c>
      <c r="L4077" s="1">
        <v>715</v>
      </c>
      <c r="M4077" s="6">
        <v>0.23</v>
      </c>
      <c r="N4077" s="4">
        <v>1440</v>
      </c>
      <c r="O4077" s="4">
        <v>121</v>
      </c>
      <c r="P4077" s="4">
        <v>300</v>
      </c>
      <c r="Q4077" s="3">
        <v>0.34</v>
      </c>
      <c r="R4077" s="1">
        <v>12</v>
      </c>
      <c r="S4077" s="1">
        <v>300</v>
      </c>
      <c r="T4077" s="1">
        <v>24</v>
      </c>
      <c r="U4077" s="1">
        <v>1</v>
      </c>
      <c r="V4077" s="1">
        <v>9</v>
      </c>
      <c r="W4077" s="1">
        <v>0</v>
      </c>
      <c r="X4077" s="1">
        <v>0</v>
      </c>
      <c r="Y4077" s="1">
        <v>1</v>
      </c>
      <c r="Z4077" s="1">
        <v>2</v>
      </c>
      <c r="AA4077" s="1">
        <v>1</v>
      </c>
      <c r="AB4077" s="1">
        <v>1</v>
      </c>
      <c r="AC4077" s="1">
        <v>0</v>
      </c>
      <c r="AD4077" s="1">
        <v>0</v>
      </c>
      <c r="AE4077" s="1">
        <v>0</v>
      </c>
      <c r="AF4077" s="1">
        <v>0</v>
      </c>
      <c r="AG4077" s="1">
        <v>0</v>
      </c>
      <c r="AH4077" s="1">
        <v>0</v>
      </c>
      <c r="AI4077" s="1">
        <v>0</v>
      </c>
      <c r="AJ4077" s="1" t="s">
        <v>1584</v>
      </c>
      <c r="AK4077" s="1" t="s">
        <v>1585</v>
      </c>
      <c r="AL4077" s="1" t="s">
        <v>1586</v>
      </c>
      <c r="AM4077" s="1" t="s">
        <v>12</v>
      </c>
      <c r="AN4077" s="1" t="s">
        <v>23098</v>
      </c>
      <c r="AO4077" s="1" t="s">
        <v>86</v>
      </c>
      <c r="AP4077" s="1" t="s">
        <v>57</v>
      </c>
      <c r="AQ4077" s="1" t="s">
        <v>25</v>
      </c>
      <c r="AR4077" s="1" t="s">
        <v>19</v>
      </c>
      <c r="AS4077" s="1" t="s">
        <v>23091</v>
      </c>
      <c r="AT4077" s="1" t="s">
        <v>101</v>
      </c>
    </row>
    <row r="4078" spans="1:46" x14ac:dyDescent="0.25">
      <c r="A4078" s="1" t="s">
        <v>20590</v>
      </c>
      <c r="B4078" s="2" t="s">
        <v>23101</v>
      </c>
      <c r="C4078" s="2" t="s">
        <v>23106</v>
      </c>
      <c r="D4078" s="1">
        <v>1</v>
      </c>
      <c r="E4078" s="1">
        <v>2</v>
      </c>
      <c r="F4078" s="1">
        <v>4</v>
      </c>
      <c r="G4078" s="1">
        <v>7</v>
      </c>
      <c r="H4078" s="6">
        <v>0.5714285714285714</v>
      </c>
      <c r="I4078">
        <v>0</v>
      </c>
      <c r="J4078" s="1">
        <v>44</v>
      </c>
      <c r="K4078" s="1">
        <v>0</v>
      </c>
      <c r="L4078" s="1">
        <v>619</v>
      </c>
      <c r="M4078" s="6">
        <v>0.35</v>
      </c>
      <c r="N4078" s="4">
        <v>3400</v>
      </c>
      <c r="O4078" s="4">
        <v>260</v>
      </c>
      <c r="P4078" s="4">
        <v>120</v>
      </c>
      <c r="Q4078" s="3">
        <v>0.34</v>
      </c>
      <c r="R4078" s="1">
        <v>12</v>
      </c>
      <c r="S4078" s="1">
        <v>120</v>
      </c>
      <c r="T4078" s="1">
        <v>19</v>
      </c>
      <c r="U4078" s="1">
        <v>1</v>
      </c>
      <c r="V4078" s="1">
        <v>9</v>
      </c>
      <c r="W4078" s="1">
        <v>0</v>
      </c>
      <c r="X4078" s="1">
        <v>0</v>
      </c>
      <c r="Y4078" s="1">
        <v>0</v>
      </c>
      <c r="Z4078" s="1">
        <v>1</v>
      </c>
      <c r="AA4078" s="1">
        <v>1</v>
      </c>
      <c r="AB4078" s="1">
        <v>0</v>
      </c>
      <c r="AC4078" s="1">
        <v>266</v>
      </c>
      <c r="AD4078" s="1">
        <v>0</v>
      </c>
      <c r="AE4078" s="1">
        <v>982</v>
      </c>
      <c r="AF4078" s="1">
        <v>570</v>
      </c>
      <c r="AG4078" s="1">
        <v>90</v>
      </c>
      <c r="AH4078" s="1">
        <v>0</v>
      </c>
      <c r="AI4078" s="1">
        <v>1908</v>
      </c>
      <c r="AJ4078" s="1" t="s">
        <v>10378</v>
      </c>
      <c r="AK4078" s="1" t="s">
        <v>10379</v>
      </c>
      <c r="AL4078" s="1" t="s">
        <v>10380</v>
      </c>
      <c r="AM4078" s="1" t="s">
        <v>12</v>
      </c>
      <c r="AN4078" s="1" t="s">
        <v>23097</v>
      </c>
      <c r="AO4078" s="1" t="s">
        <v>86</v>
      </c>
      <c r="AP4078" s="1" t="s">
        <v>57</v>
      </c>
      <c r="AQ4078" s="1" t="s">
        <v>25</v>
      </c>
      <c r="AR4078" s="1" t="s">
        <v>30</v>
      </c>
      <c r="AS4078" s="1" t="s">
        <v>23091</v>
      </c>
      <c r="AT4078" s="1" t="s">
        <v>26</v>
      </c>
    </row>
    <row r="4079" spans="1:46" x14ac:dyDescent="0.25">
      <c r="A4079" s="1" t="s">
        <v>18235</v>
      </c>
      <c r="B4079" s="2" t="s">
        <v>23101</v>
      </c>
      <c r="C4079" s="2" t="s">
        <v>23107</v>
      </c>
      <c r="D4079" s="1">
        <v>0</v>
      </c>
      <c r="E4079" s="1">
        <v>0</v>
      </c>
      <c r="F4079" s="1">
        <v>1</v>
      </c>
      <c r="G4079" s="1">
        <v>1</v>
      </c>
      <c r="H4079" s="6">
        <v>1</v>
      </c>
      <c r="I4079">
        <v>1</v>
      </c>
      <c r="J4079" s="1">
        <v>63</v>
      </c>
      <c r="K4079" s="1">
        <v>0</v>
      </c>
      <c r="L4079" s="1">
        <v>802</v>
      </c>
      <c r="M4079" s="6">
        <v>0.3</v>
      </c>
      <c r="N4079" s="4">
        <v>4000</v>
      </c>
      <c r="O4079" s="4">
        <v>300</v>
      </c>
      <c r="P4079" s="4">
        <v>300</v>
      </c>
      <c r="Q4079" s="3">
        <v>0.3</v>
      </c>
      <c r="R4079" s="1">
        <v>6</v>
      </c>
      <c r="S4079" s="1">
        <v>300</v>
      </c>
      <c r="T4079" s="1">
        <v>27</v>
      </c>
      <c r="U4079" s="1">
        <v>1</v>
      </c>
      <c r="V4079" s="1">
        <v>9</v>
      </c>
      <c r="W4079" s="1">
        <v>1</v>
      </c>
      <c r="X4079" s="1">
        <v>1</v>
      </c>
      <c r="Y4079" s="1">
        <v>0</v>
      </c>
      <c r="Z4079" s="1">
        <v>5</v>
      </c>
      <c r="AA4079" s="1">
        <v>1</v>
      </c>
      <c r="AB4079" s="1">
        <v>1</v>
      </c>
      <c r="AC4079" s="1">
        <v>0</v>
      </c>
      <c r="AD4079" s="1">
        <v>0</v>
      </c>
      <c r="AE4079" s="1">
        <v>380</v>
      </c>
      <c r="AF4079" s="1">
        <v>400</v>
      </c>
      <c r="AG4079" s="1">
        <v>0</v>
      </c>
      <c r="AH4079" s="1">
        <v>0</v>
      </c>
      <c r="AI4079" s="1">
        <v>780</v>
      </c>
      <c r="AJ4079" s="1" t="s">
        <v>3777</v>
      </c>
      <c r="AK4079" s="1" t="s">
        <v>3778</v>
      </c>
      <c r="AL4079" s="1" t="s">
        <v>3779</v>
      </c>
      <c r="AM4079" s="1" t="s">
        <v>16</v>
      </c>
      <c r="AN4079" s="1" t="s">
        <v>23097</v>
      </c>
      <c r="AO4079" s="1" t="s">
        <v>86</v>
      </c>
      <c r="AP4079" s="1" t="s">
        <v>86</v>
      </c>
      <c r="AQ4079" s="1" t="s">
        <v>14</v>
      </c>
      <c r="AR4079" s="1" t="s">
        <v>30</v>
      </c>
      <c r="AS4079" s="1" t="s">
        <v>23091</v>
      </c>
      <c r="AT4079" s="1" t="s">
        <v>101</v>
      </c>
    </row>
    <row r="4080" spans="1:46" x14ac:dyDescent="0.25">
      <c r="A4080" s="1" t="s">
        <v>19371</v>
      </c>
      <c r="B4080" s="2" t="s">
        <v>23101</v>
      </c>
      <c r="C4080" s="2" t="s">
        <v>23107</v>
      </c>
      <c r="D4080" s="1">
        <v>1</v>
      </c>
      <c r="E4080" s="1">
        <v>4</v>
      </c>
      <c r="F4080" s="1">
        <v>4</v>
      </c>
      <c r="G4080" s="1">
        <v>9</v>
      </c>
      <c r="H4080" s="6">
        <v>0.44444444444444442</v>
      </c>
      <c r="I4080">
        <v>0</v>
      </c>
      <c r="J4080" s="1">
        <v>30</v>
      </c>
      <c r="K4080" s="1">
        <v>0</v>
      </c>
      <c r="L4080" s="1">
        <v>750</v>
      </c>
      <c r="M4080" s="6">
        <v>0.91</v>
      </c>
      <c r="N4080" s="4">
        <v>2400</v>
      </c>
      <c r="O4080" s="4">
        <v>170</v>
      </c>
      <c r="P4080" s="4">
        <v>1300</v>
      </c>
      <c r="Q4080" s="3">
        <v>0.33</v>
      </c>
      <c r="R4080" s="1">
        <v>24</v>
      </c>
      <c r="S4080" s="1">
        <v>1300</v>
      </c>
      <c r="T4080" s="1">
        <v>77</v>
      </c>
      <c r="U4080" s="1">
        <v>0</v>
      </c>
      <c r="V4080" s="1">
        <v>9</v>
      </c>
      <c r="W4080" s="1">
        <v>0</v>
      </c>
      <c r="X4080" s="1">
        <v>1</v>
      </c>
      <c r="Y4080" s="1">
        <v>1</v>
      </c>
      <c r="Z4080" s="1">
        <v>2</v>
      </c>
      <c r="AA4080" s="1">
        <v>1</v>
      </c>
      <c r="AB4080" s="1">
        <v>0</v>
      </c>
      <c r="AC4080" s="1">
        <v>314</v>
      </c>
      <c r="AD4080" s="1">
        <v>946</v>
      </c>
      <c r="AE4080" s="1">
        <v>166</v>
      </c>
      <c r="AF4080" s="1">
        <v>0</v>
      </c>
      <c r="AG4080" s="1">
        <v>0</v>
      </c>
      <c r="AH4080" s="1">
        <v>500</v>
      </c>
      <c r="AI4080" s="1">
        <v>1926</v>
      </c>
      <c r="AJ4080" s="1" t="s">
        <v>6995</v>
      </c>
      <c r="AK4080" s="1" t="s">
        <v>6996</v>
      </c>
      <c r="AL4080" s="1" t="s">
        <v>6997</v>
      </c>
      <c r="AM4080" s="1" t="s">
        <v>12</v>
      </c>
      <c r="AN4080" s="1" t="s">
        <v>23097</v>
      </c>
      <c r="AO4080" s="1" t="s">
        <v>364</v>
      </c>
      <c r="AP4080" s="1" t="s">
        <v>57</v>
      </c>
      <c r="AQ4080" s="1" t="s">
        <v>14</v>
      </c>
      <c r="AR4080" s="1" t="s">
        <v>19</v>
      </c>
      <c r="AS4080" s="1" t="s">
        <v>23091</v>
      </c>
      <c r="AT4080" s="1" t="s">
        <v>26</v>
      </c>
    </row>
    <row r="4081" spans="1:46" x14ac:dyDescent="0.25">
      <c r="A4081" s="1" t="s">
        <v>21148</v>
      </c>
      <c r="B4081" s="2" t="s">
        <v>23101</v>
      </c>
      <c r="C4081" s="2" t="s">
        <v>23107</v>
      </c>
      <c r="D4081" s="1">
        <v>0</v>
      </c>
      <c r="E4081" s="1">
        <v>0</v>
      </c>
      <c r="F4081" s="1">
        <v>3</v>
      </c>
      <c r="G4081" s="1">
        <v>3</v>
      </c>
      <c r="H4081" s="6">
        <v>1</v>
      </c>
      <c r="I4081">
        <v>0</v>
      </c>
      <c r="J4081" s="1">
        <v>36</v>
      </c>
      <c r="K4081" s="1">
        <v>1</v>
      </c>
      <c r="L4081" s="1">
        <v>706</v>
      </c>
      <c r="M4081" s="6">
        <v>0.95</v>
      </c>
      <c r="N4081" s="4">
        <v>2600</v>
      </c>
      <c r="O4081" s="4">
        <v>200</v>
      </c>
      <c r="P4081" s="4">
        <v>700</v>
      </c>
      <c r="Q4081" s="3">
        <v>0.3</v>
      </c>
      <c r="R4081" s="1">
        <v>24</v>
      </c>
      <c r="S4081" s="1">
        <v>700</v>
      </c>
      <c r="T4081" s="1">
        <v>57</v>
      </c>
      <c r="U4081" s="1">
        <v>0</v>
      </c>
      <c r="V4081" s="1">
        <v>9</v>
      </c>
      <c r="W4081" s="1">
        <v>0</v>
      </c>
      <c r="X4081" s="1">
        <v>0</v>
      </c>
      <c r="Y4081" s="1">
        <v>1</v>
      </c>
      <c r="Z4081" s="1">
        <v>2</v>
      </c>
      <c r="AA4081" s="1">
        <v>1</v>
      </c>
      <c r="AB4081" s="1">
        <v>0</v>
      </c>
      <c r="AC4081" s="1">
        <v>0</v>
      </c>
      <c r="AD4081" s="1">
        <v>847</v>
      </c>
      <c r="AE4081" s="1">
        <v>2186</v>
      </c>
      <c r="AF4081" s="1">
        <v>636</v>
      </c>
      <c r="AG4081" s="1">
        <v>10</v>
      </c>
      <c r="AH4081" s="1">
        <v>0</v>
      </c>
      <c r="AI4081" s="1">
        <v>3679</v>
      </c>
      <c r="AJ4081" s="1" t="s">
        <v>11886</v>
      </c>
      <c r="AK4081" s="1" t="s">
        <v>11887</v>
      </c>
      <c r="AL4081" s="1" t="s">
        <v>11888</v>
      </c>
      <c r="AM4081" s="1" t="s">
        <v>12</v>
      </c>
      <c r="AN4081" s="1" t="s">
        <v>23098</v>
      </c>
      <c r="AO4081" s="1" t="s">
        <v>364</v>
      </c>
      <c r="AP4081" s="1" t="s">
        <v>57</v>
      </c>
      <c r="AQ4081" s="1" t="s">
        <v>25</v>
      </c>
      <c r="AR4081" s="1" t="s">
        <v>19</v>
      </c>
      <c r="AS4081" s="1" t="s">
        <v>23091</v>
      </c>
      <c r="AT4081" s="1" t="s">
        <v>26</v>
      </c>
    </row>
    <row r="4082" spans="1:46" x14ac:dyDescent="0.25">
      <c r="A4082" s="1" t="s">
        <v>18389</v>
      </c>
      <c r="B4082" s="2" t="s">
        <v>23101</v>
      </c>
      <c r="C4082" s="2" t="s">
        <v>23107</v>
      </c>
      <c r="D4082" s="1">
        <v>0</v>
      </c>
      <c r="E4082" s="1">
        <v>0</v>
      </c>
      <c r="F4082" s="1">
        <v>3</v>
      </c>
      <c r="G4082" s="1">
        <v>3</v>
      </c>
      <c r="H4082" s="6">
        <v>1</v>
      </c>
      <c r="I4082">
        <v>0</v>
      </c>
      <c r="J4082" s="1">
        <v>29</v>
      </c>
      <c r="K4082" s="1">
        <v>0</v>
      </c>
      <c r="L4082" s="1">
        <v>600</v>
      </c>
      <c r="M4082" s="6">
        <v>0.11</v>
      </c>
      <c r="N4082" s="4">
        <v>2600</v>
      </c>
      <c r="O4082" s="4">
        <v>175</v>
      </c>
      <c r="P4082" s="4">
        <v>150</v>
      </c>
      <c r="Q4082" s="3">
        <v>0.35</v>
      </c>
      <c r="R4082" s="1">
        <v>12</v>
      </c>
      <c r="S4082" s="1">
        <v>150</v>
      </c>
      <c r="T4082" s="1">
        <v>21</v>
      </c>
      <c r="U4082" s="1">
        <v>1</v>
      </c>
      <c r="V4082" s="1">
        <v>9</v>
      </c>
      <c r="W4082" s="1">
        <v>0</v>
      </c>
      <c r="X4082" s="1">
        <v>0</v>
      </c>
      <c r="Y4082" s="1">
        <v>1</v>
      </c>
      <c r="Z4082" s="1">
        <v>4</v>
      </c>
      <c r="AA4082" s="1">
        <v>0</v>
      </c>
      <c r="AB4082" s="1">
        <v>0</v>
      </c>
      <c r="AC4082" s="1">
        <v>0</v>
      </c>
      <c r="AD4082" s="1">
        <v>15</v>
      </c>
      <c r="AE4082" s="1">
        <v>0</v>
      </c>
      <c r="AF4082" s="1">
        <v>106</v>
      </c>
      <c r="AG4082" s="1">
        <v>0</v>
      </c>
      <c r="AH4082" s="1">
        <v>0</v>
      </c>
      <c r="AI4082" s="1">
        <v>121</v>
      </c>
      <c r="AJ4082" s="1" t="s">
        <v>4229</v>
      </c>
      <c r="AK4082" s="1" t="s">
        <v>4230</v>
      </c>
      <c r="AL4082" s="1" t="s">
        <v>4231</v>
      </c>
      <c r="AM4082" s="1" t="s">
        <v>12</v>
      </c>
      <c r="AN4082" s="1" t="s">
        <v>23097</v>
      </c>
      <c r="AO4082" s="1" t="s">
        <v>86</v>
      </c>
      <c r="AP4082" s="1" t="s">
        <v>57</v>
      </c>
      <c r="AQ4082" s="1" t="s">
        <v>25</v>
      </c>
      <c r="AR4082" s="1" t="s">
        <v>19</v>
      </c>
      <c r="AS4082" s="1" t="s">
        <v>23090</v>
      </c>
      <c r="AT4082" s="1" t="s">
        <v>26</v>
      </c>
    </row>
    <row r="4083" spans="1:46" x14ac:dyDescent="0.25">
      <c r="A4083" s="1" t="s">
        <v>21664</v>
      </c>
      <c r="B4083" s="2" t="s">
        <v>23101</v>
      </c>
      <c r="C4083" s="2" t="s">
        <v>23107</v>
      </c>
      <c r="D4083" s="1">
        <v>0</v>
      </c>
      <c r="E4083" s="1">
        <v>1</v>
      </c>
      <c r="F4083" s="1">
        <v>1</v>
      </c>
      <c r="G4083" s="1">
        <v>2</v>
      </c>
      <c r="H4083" s="6">
        <v>0.5</v>
      </c>
      <c r="I4083">
        <v>0</v>
      </c>
      <c r="J4083" s="1">
        <v>38</v>
      </c>
      <c r="K4083" s="1">
        <v>0</v>
      </c>
      <c r="L4083" s="1">
        <v>600</v>
      </c>
      <c r="M4083" s="6">
        <v>0.14000000000000001</v>
      </c>
      <c r="N4083" s="4">
        <v>2000</v>
      </c>
      <c r="O4083" s="4">
        <v>150</v>
      </c>
      <c r="P4083" s="4">
        <v>200</v>
      </c>
      <c r="Q4083" s="3">
        <v>0.3</v>
      </c>
      <c r="R4083" s="1">
        <v>24</v>
      </c>
      <c r="S4083" s="1">
        <v>200</v>
      </c>
      <c r="T4083" s="1">
        <v>22</v>
      </c>
      <c r="U4083" s="1">
        <v>1</v>
      </c>
      <c r="V4083" s="1">
        <v>9</v>
      </c>
      <c r="W4083" s="1">
        <v>0</v>
      </c>
      <c r="X4083" s="1">
        <v>0</v>
      </c>
      <c r="Y4083" s="1">
        <v>1</v>
      </c>
      <c r="Z4083" s="1">
        <v>1</v>
      </c>
      <c r="AA4083" s="1">
        <v>1</v>
      </c>
      <c r="AB4083" s="1">
        <v>0</v>
      </c>
      <c r="AC4083" s="1">
        <v>0</v>
      </c>
      <c r="AD4083" s="1">
        <v>0</v>
      </c>
      <c r="AE4083" s="1">
        <v>0</v>
      </c>
      <c r="AF4083" s="1">
        <v>200</v>
      </c>
      <c r="AG4083" s="1">
        <v>0</v>
      </c>
      <c r="AH4083" s="1">
        <v>0</v>
      </c>
      <c r="AI4083" s="1">
        <v>200</v>
      </c>
      <c r="AJ4083" s="1" t="s">
        <v>13271</v>
      </c>
      <c r="AK4083" s="1" t="s">
        <v>13272</v>
      </c>
      <c r="AL4083" s="1" t="s">
        <v>13273</v>
      </c>
      <c r="AM4083" s="1" t="s">
        <v>12</v>
      </c>
      <c r="AN4083" s="1" t="s">
        <v>23097</v>
      </c>
      <c r="AO4083" s="1" t="s">
        <v>86</v>
      </c>
      <c r="AP4083" s="1" t="s">
        <v>57</v>
      </c>
      <c r="AQ4083" s="1" t="s">
        <v>25</v>
      </c>
      <c r="AR4083" s="1" t="s">
        <v>19</v>
      </c>
      <c r="AS4083" s="1" t="s">
        <v>23091</v>
      </c>
      <c r="AT4083" s="1" t="s">
        <v>26</v>
      </c>
    </row>
    <row r="4084" spans="1:46" x14ac:dyDescent="0.25">
      <c r="A4084" s="1" t="s">
        <v>19501</v>
      </c>
      <c r="B4084" s="2" t="s">
        <v>23101</v>
      </c>
      <c r="C4084" s="2" t="s">
        <v>23107</v>
      </c>
      <c r="D4084" s="1">
        <v>0</v>
      </c>
      <c r="E4084" s="1">
        <v>0</v>
      </c>
      <c r="F4084" s="1">
        <v>1</v>
      </c>
      <c r="G4084" s="1">
        <v>1</v>
      </c>
      <c r="H4084" s="6">
        <v>1</v>
      </c>
      <c r="I4084">
        <v>0</v>
      </c>
      <c r="J4084" s="1">
        <v>37</v>
      </c>
      <c r="K4084" s="1">
        <v>0</v>
      </c>
      <c r="L4084" s="1">
        <v>600</v>
      </c>
      <c r="M4084" s="6">
        <v>0.18</v>
      </c>
      <c r="N4084" s="4">
        <v>2000</v>
      </c>
      <c r="O4084" s="4">
        <v>200</v>
      </c>
      <c r="P4084" s="4">
        <v>200</v>
      </c>
      <c r="Q4084" s="3">
        <v>0.33</v>
      </c>
      <c r="R4084" s="1">
        <v>6</v>
      </c>
      <c r="S4084" s="1">
        <v>200</v>
      </c>
      <c r="T4084" s="1">
        <v>26</v>
      </c>
      <c r="U4084" s="1">
        <v>1</v>
      </c>
      <c r="V4084" s="1">
        <v>9</v>
      </c>
      <c r="W4084" s="1">
        <v>1</v>
      </c>
      <c r="X4084" s="1">
        <v>0</v>
      </c>
      <c r="Y4084" s="1">
        <v>1</v>
      </c>
      <c r="Z4084" s="1">
        <v>1</v>
      </c>
      <c r="AA4084" s="1">
        <v>1</v>
      </c>
      <c r="AB4084" s="1">
        <v>0</v>
      </c>
      <c r="AC4084" s="1">
        <v>0</v>
      </c>
      <c r="AD4084" s="1">
        <v>0</v>
      </c>
      <c r="AE4084" s="1">
        <v>0</v>
      </c>
      <c r="AF4084" s="1">
        <v>0</v>
      </c>
      <c r="AG4084" s="1">
        <v>0</v>
      </c>
      <c r="AH4084" s="1">
        <v>0</v>
      </c>
      <c r="AI4084" s="1">
        <v>0</v>
      </c>
      <c r="AJ4084" s="1" t="s">
        <v>7374</v>
      </c>
      <c r="AK4084" s="1" t="s">
        <v>7375</v>
      </c>
      <c r="AL4084" s="1" t="s">
        <v>7376</v>
      </c>
      <c r="AM4084" s="1" t="s">
        <v>12</v>
      </c>
      <c r="AN4084" s="1" t="s">
        <v>23097</v>
      </c>
      <c r="AO4084" s="1" t="s">
        <v>86</v>
      </c>
      <c r="AP4084" s="1" t="s">
        <v>86</v>
      </c>
      <c r="AQ4084" s="1" t="s">
        <v>25</v>
      </c>
      <c r="AR4084" s="1" t="s">
        <v>19</v>
      </c>
      <c r="AS4084" s="1" t="s">
        <v>23091</v>
      </c>
      <c r="AT4084" s="1" t="s">
        <v>26</v>
      </c>
    </row>
    <row r="4085" spans="1:46" x14ac:dyDescent="0.25">
      <c r="A4085" s="1" t="s">
        <v>20612</v>
      </c>
      <c r="B4085" s="2" t="s">
        <v>23101</v>
      </c>
      <c r="C4085" s="2" t="s">
        <v>23107</v>
      </c>
      <c r="D4085" s="1">
        <v>0</v>
      </c>
      <c r="E4085" s="1">
        <v>0</v>
      </c>
      <c r="F4085" s="1">
        <v>1</v>
      </c>
      <c r="G4085" s="1">
        <v>1</v>
      </c>
      <c r="H4085" s="6">
        <v>1</v>
      </c>
      <c r="I4085">
        <v>1</v>
      </c>
      <c r="J4085" s="1">
        <v>36</v>
      </c>
      <c r="K4085" s="1">
        <v>1</v>
      </c>
      <c r="L4085" s="1">
        <v>784</v>
      </c>
      <c r="M4085" s="6">
        <v>0.34</v>
      </c>
      <c r="N4085" s="4">
        <v>1700</v>
      </c>
      <c r="O4085" s="4">
        <v>135</v>
      </c>
      <c r="P4085" s="4">
        <v>100</v>
      </c>
      <c r="Q4085" s="3">
        <v>0.2</v>
      </c>
      <c r="R4085" s="1">
        <v>24</v>
      </c>
      <c r="S4085" s="1">
        <v>100</v>
      </c>
      <c r="T4085" s="1">
        <v>16</v>
      </c>
      <c r="U4085" s="1">
        <v>1</v>
      </c>
      <c r="V4085" s="1">
        <v>9</v>
      </c>
      <c r="W4085" s="1">
        <v>1</v>
      </c>
      <c r="X4085" s="1">
        <v>0</v>
      </c>
      <c r="Y4085" s="1">
        <v>1</v>
      </c>
      <c r="Z4085" s="1">
        <v>0</v>
      </c>
      <c r="AA4085" s="1">
        <v>1</v>
      </c>
      <c r="AB4085" s="1">
        <v>1</v>
      </c>
      <c r="AC4085" s="1">
        <v>900</v>
      </c>
      <c r="AD4085" s="1">
        <v>300</v>
      </c>
      <c r="AE4085" s="1">
        <v>0</v>
      </c>
      <c r="AF4085" s="1">
        <v>0</v>
      </c>
      <c r="AG4085" s="1">
        <v>0</v>
      </c>
      <c r="AH4085" s="1">
        <v>0</v>
      </c>
      <c r="AI4085" s="1">
        <v>1200</v>
      </c>
      <c r="AJ4085" s="1" t="s">
        <v>10442</v>
      </c>
      <c r="AK4085" s="1" t="s">
        <v>10443</v>
      </c>
      <c r="AL4085" s="1" t="s">
        <v>10444</v>
      </c>
      <c r="AM4085" s="1" t="s">
        <v>16</v>
      </c>
      <c r="AN4085" s="1" t="s">
        <v>23098</v>
      </c>
      <c r="AO4085" s="1" t="s">
        <v>86</v>
      </c>
      <c r="AP4085" s="1" t="s">
        <v>86</v>
      </c>
      <c r="AQ4085" s="1" t="s">
        <v>25</v>
      </c>
      <c r="AR4085" s="1" t="s">
        <v>19</v>
      </c>
      <c r="AS4085" s="1" t="s">
        <v>23091</v>
      </c>
      <c r="AT4085" s="1" t="s">
        <v>101</v>
      </c>
    </row>
    <row r="4086" spans="1:46" x14ac:dyDescent="0.25">
      <c r="A4086" s="1" t="s">
        <v>17442</v>
      </c>
      <c r="B4086" s="2" t="s">
        <v>23101</v>
      </c>
      <c r="C4086" s="2" t="s">
        <v>23107</v>
      </c>
      <c r="D4086" s="1">
        <v>0</v>
      </c>
      <c r="E4086" s="1">
        <v>1</v>
      </c>
      <c r="F4086" s="1">
        <v>3</v>
      </c>
      <c r="G4086" s="1">
        <v>4</v>
      </c>
      <c r="H4086" s="6">
        <v>0.75</v>
      </c>
      <c r="I4086">
        <v>0</v>
      </c>
      <c r="J4086" s="1">
        <v>38</v>
      </c>
      <c r="K4086" s="1">
        <v>1</v>
      </c>
      <c r="L4086" s="1">
        <v>711</v>
      </c>
      <c r="M4086" s="6">
        <v>0.49</v>
      </c>
      <c r="N4086" s="4">
        <v>5000</v>
      </c>
      <c r="O4086" s="4">
        <v>350</v>
      </c>
      <c r="P4086" s="4">
        <v>550</v>
      </c>
      <c r="Q4086" s="3">
        <v>0.28000000000000003</v>
      </c>
      <c r="R4086" s="1">
        <v>18</v>
      </c>
      <c r="S4086" s="1">
        <v>550</v>
      </c>
      <c r="T4086" s="1">
        <v>43</v>
      </c>
      <c r="U4086" s="1">
        <v>1</v>
      </c>
      <c r="V4086" s="1">
        <v>9</v>
      </c>
      <c r="W4086" s="1">
        <v>1</v>
      </c>
      <c r="X4086" s="1">
        <v>1</v>
      </c>
      <c r="Y4086" s="1">
        <v>0</v>
      </c>
      <c r="Z4086" s="1">
        <v>6</v>
      </c>
      <c r="AA4086" s="1">
        <v>0</v>
      </c>
      <c r="AB4086" s="1">
        <v>0</v>
      </c>
      <c r="AC4086" s="1">
        <v>1789</v>
      </c>
      <c r="AD4086" s="1">
        <v>300</v>
      </c>
      <c r="AE4086" s="1">
        <v>695</v>
      </c>
      <c r="AF4086" s="1">
        <v>0</v>
      </c>
      <c r="AG4086" s="1">
        <v>0</v>
      </c>
      <c r="AH4086" s="1">
        <v>600</v>
      </c>
      <c r="AI4086" s="1">
        <v>3384</v>
      </c>
      <c r="AJ4086" s="1" t="s">
        <v>1383</v>
      </c>
      <c r="AK4086" s="1" t="s">
        <v>1384</v>
      </c>
      <c r="AL4086" s="1" t="s">
        <v>1385</v>
      </c>
      <c r="AM4086" s="1" t="s">
        <v>12</v>
      </c>
      <c r="AN4086" s="1" t="s">
        <v>23098</v>
      </c>
      <c r="AO4086" s="1" t="s">
        <v>86</v>
      </c>
      <c r="AP4086" s="1" t="s">
        <v>86</v>
      </c>
      <c r="AQ4086" s="1" t="s">
        <v>14</v>
      </c>
      <c r="AR4086" s="1" t="s">
        <v>30</v>
      </c>
      <c r="AS4086" s="1" t="s">
        <v>23090</v>
      </c>
      <c r="AT4086" s="1" t="s">
        <v>26</v>
      </c>
    </row>
    <row r="4087" spans="1:46" x14ac:dyDescent="0.25">
      <c r="A4087" s="1" t="s">
        <v>17450</v>
      </c>
      <c r="B4087" s="2" t="s">
        <v>23101</v>
      </c>
      <c r="C4087" s="2" t="s">
        <v>23107</v>
      </c>
      <c r="D4087" s="1">
        <v>0</v>
      </c>
      <c r="E4087" s="1">
        <v>2</v>
      </c>
      <c r="F4087" s="1">
        <v>1</v>
      </c>
      <c r="G4087" s="1">
        <v>3</v>
      </c>
      <c r="H4087" s="6">
        <v>0.33333333333333331</v>
      </c>
      <c r="I4087">
        <v>1</v>
      </c>
      <c r="J4087" s="1">
        <v>26</v>
      </c>
      <c r="K4087" s="1">
        <v>0</v>
      </c>
      <c r="L4087" s="1">
        <v>544</v>
      </c>
      <c r="M4087" s="6">
        <v>0.55000000000000004</v>
      </c>
      <c r="N4087" s="4">
        <v>2400</v>
      </c>
      <c r="O4087" s="4">
        <v>180</v>
      </c>
      <c r="P4087" s="4">
        <v>250</v>
      </c>
      <c r="Q4087" s="3">
        <v>0.35</v>
      </c>
      <c r="R4087" s="1">
        <v>24</v>
      </c>
      <c r="S4087" s="1">
        <v>250</v>
      </c>
      <c r="T4087" s="1">
        <v>26</v>
      </c>
      <c r="U4087" s="1">
        <v>1</v>
      </c>
      <c r="V4087" s="1">
        <v>9</v>
      </c>
      <c r="W4087" s="1">
        <v>0</v>
      </c>
      <c r="X4087" s="1">
        <v>1</v>
      </c>
      <c r="Y4087" s="1">
        <v>1</v>
      </c>
      <c r="Z4087" s="1">
        <v>4</v>
      </c>
      <c r="AA4087" s="1">
        <v>1</v>
      </c>
      <c r="AB4087" s="1">
        <v>1</v>
      </c>
      <c r="AC4087" s="1">
        <v>961</v>
      </c>
      <c r="AD4087" s="1">
        <v>0</v>
      </c>
      <c r="AE4087" s="1">
        <v>0</v>
      </c>
      <c r="AF4087" s="1">
        <v>989</v>
      </c>
      <c r="AG4087" s="1">
        <v>0</v>
      </c>
      <c r="AH4087" s="1">
        <v>0</v>
      </c>
      <c r="AI4087" s="1">
        <v>1950</v>
      </c>
      <c r="AJ4087" s="1" t="s">
        <v>1407</v>
      </c>
      <c r="AK4087" s="1" t="s">
        <v>1408</v>
      </c>
      <c r="AL4087" s="1" t="s">
        <v>1409</v>
      </c>
      <c r="AM4087" s="1" t="s">
        <v>16</v>
      </c>
      <c r="AN4087" s="1" t="s">
        <v>23097</v>
      </c>
      <c r="AO4087" s="1" t="s">
        <v>86</v>
      </c>
      <c r="AP4087" s="1" t="s">
        <v>57</v>
      </c>
      <c r="AQ4087" s="1" t="s">
        <v>14</v>
      </c>
      <c r="AR4087" s="1" t="s">
        <v>19</v>
      </c>
      <c r="AS4087" s="1" t="s">
        <v>23091</v>
      </c>
      <c r="AT4087" s="1" t="s">
        <v>101</v>
      </c>
    </row>
    <row r="4088" spans="1:46" x14ac:dyDescent="0.25">
      <c r="A4088" s="1" t="s">
        <v>18258</v>
      </c>
      <c r="B4088" s="2" t="s">
        <v>23101</v>
      </c>
      <c r="C4088" s="2" t="s">
        <v>23107</v>
      </c>
      <c r="D4088" s="1">
        <v>0</v>
      </c>
      <c r="E4088" s="1">
        <v>0</v>
      </c>
      <c r="F4088" s="1">
        <v>1</v>
      </c>
      <c r="G4088" s="1">
        <v>1</v>
      </c>
      <c r="H4088" s="6">
        <v>1</v>
      </c>
      <c r="I4088">
        <v>1</v>
      </c>
      <c r="J4088" s="1">
        <v>43</v>
      </c>
      <c r="K4088" s="1">
        <v>1</v>
      </c>
      <c r="L4088" s="1">
        <v>771</v>
      </c>
      <c r="M4088" s="6">
        <v>0.16</v>
      </c>
      <c r="N4088" s="4">
        <v>1800</v>
      </c>
      <c r="O4088" s="4">
        <v>150</v>
      </c>
      <c r="P4088" s="4">
        <v>100</v>
      </c>
      <c r="Q4088" s="3">
        <v>0.3</v>
      </c>
      <c r="R4088" s="1">
        <v>12</v>
      </c>
      <c r="S4088" s="1">
        <v>100</v>
      </c>
      <c r="T4088" s="1">
        <v>11</v>
      </c>
      <c r="U4088" s="1">
        <v>1</v>
      </c>
      <c r="V4088" s="1">
        <v>9</v>
      </c>
      <c r="W4088" s="1">
        <v>1</v>
      </c>
      <c r="X4088" s="1">
        <v>1</v>
      </c>
      <c r="Y4088" s="1">
        <v>0</v>
      </c>
      <c r="Z4088" s="1">
        <v>3</v>
      </c>
      <c r="AA4088" s="1">
        <v>1</v>
      </c>
      <c r="AB4088" s="1">
        <v>1</v>
      </c>
      <c r="AC4088" s="1">
        <v>0</v>
      </c>
      <c r="AD4088" s="1">
        <v>0</v>
      </c>
      <c r="AE4088" s="1">
        <v>0</v>
      </c>
      <c r="AF4088" s="1">
        <v>0</v>
      </c>
      <c r="AG4088" s="1">
        <v>0</v>
      </c>
      <c r="AH4088" s="1">
        <v>260</v>
      </c>
      <c r="AI4088" s="1">
        <v>260</v>
      </c>
      <c r="AJ4088" s="1" t="s">
        <v>41</v>
      </c>
      <c r="AK4088" s="1" t="s">
        <v>3847</v>
      </c>
      <c r="AL4088" s="1" t="s">
        <v>3848</v>
      </c>
      <c r="AM4088" s="1" t="s">
        <v>16</v>
      </c>
      <c r="AN4088" s="1" t="s">
        <v>23098</v>
      </c>
      <c r="AO4088" s="1" t="s">
        <v>86</v>
      </c>
      <c r="AP4088" s="1" t="s">
        <v>86</v>
      </c>
      <c r="AQ4088" s="1" t="s">
        <v>14</v>
      </c>
      <c r="AR4088" s="1" t="s">
        <v>30</v>
      </c>
      <c r="AS4088" s="1" t="s">
        <v>23091</v>
      </c>
      <c r="AT4088" s="1" t="s">
        <v>101</v>
      </c>
    </row>
    <row r="4089" spans="1:46" x14ac:dyDescent="0.25">
      <c r="A4089" s="1" t="s">
        <v>18179</v>
      </c>
      <c r="B4089" s="2" t="s">
        <v>23101</v>
      </c>
      <c r="C4089" s="2" t="s">
        <v>23107</v>
      </c>
      <c r="D4089" s="1">
        <v>0</v>
      </c>
      <c r="E4089" s="1">
        <v>0</v>
      </c>
      <c r="F4089" s="1">
        <v>1</v>
      </c>
      <c r="G4089" s="1">
        <v>1</v>
      </c>
      <c r="H4089" s="6">
        <v>1</v>
      </c>
      <c r="I4089">
        <v>0</v>
      </c>
      <c r="J4089" s="1">
        <v>30</v>
      </c>
      <c r="K4089" s="1">
        <v>0</v>
      </c>
      <c r="L4089" s="1">
        <v>753</v>
      </c>
      <c r="M4089" s="6">
        <v>0.36</v>
      </c>
      <c r="N4089" s="4">
        <v>1752</v>
      </c>
      <c r="O4089" s="4">
        <v>146</v>
      </c>
      <c r="P4089" s="4">
        <v>500</v>
      </c>
      <c r="Q4089" s="3">
        <v>0.3</v>
      </c>
      <c r="R4089" s="1">
        <v>24</v>
      </c>
      <c r="S4089" s="1">
        <v>500</v>
      </c>
      <c r="T4089" s="1">
        <v>50</v>
      </c>
      <c r="U4089" s="1">
        <v>1</v>
      </c>
      <c r="V4089" s="1">
        <v>9</v>
      </c>
      <c r="W4089" s="1">
        <v>1</v>
      </c>
      <c r="X4089" s="1">
        <v>0</v>
      </c>
      <c r="Y4089" s="1">
        <v>1</v>
      </c>
      <c r="Z4089" s="1">
        <v>0</v>
      </c>
      <c r="AA4089" s="1">
        <v>1</v>
      </c>
      <c r="AB4089" s="1">
        <v>0</v>
      </c>
      <c r="AC4089" s="1">
        <v>0</v>
      </c>
      <c r="AD4089" s="1">
        <v>0</v>
      </c>
      <c r="AE4089" s="1">
        <v>290</v>
      </c>
      <c r="AF4089" s="1">
        <v>0</v>
      </c>
      <c r="AG4089" s="1">
        <v>0</v>
      </c>
      <c r="AH4089" s="1">
        <v>250</v>
      </c>
      <c r="AI4089" s="1">
        <v>540</v>
      </c>
      <c r="AJ4089" s="1" t="s">
        <v>3599</v>
      </c>
      <c r="AK4089" s="1" t="e">
        <f>-렌트카교통사고로급하게자금이필요해서도움을요청합니다..</f>
        <v>#NAME?</v>
      </c>
      <c r="AL4089" s="1" t="s">
        <v>3600</v>
      </c>
      <c r="AM4089" s="1" t="s">
        <v>12</v>
      </c>
      <c r="AN4089" s="1" t="s">
        <v>23097</v>
      </c>
      <c r="AO4089" s="1" t="s">
        <v>86</v>
      </c>
      <c r="AP4089" s="1" t="s">
        <v>86</v>
      </c>
      <c r="AQ4089" s="1" t="s">
        <v>25</v>
      </c>
      <c r="AR4089" s="1" t="s">
        <v>19</v>
      </c>
      <c r="AS4089" s="1" t="s">
        <v>23091</v>
      </c>
      <c r="AT4089" s="1" t="s">
        <v>26</v>
      </c>
    </row>
    <row r="4090" spans="1:46" x14ac:dyDescent="0.25">
      <c r="A4090" s="1" t="s">
        <v>17588</v>
      </c>
      <c r="B4090" s="2" t="s">
        <v>23101</v>
      </c>
      <c r="C4090" s="2" t="s">
        <v>23108</v>
      </c>
      <c r="D4090" s="1">
        <v>0</v>
      </c>
      <c r="E4090" s="1">
        <v>3</v>
      </c>
      <c r="F4090" s="1">
        <v>2</v>
      </c>
      <c r="G4090" s="1">
        <v>5</v>
      </c>
      <c r="H4090" s="6">
        <v>0.4</v>
      </c>
      <c r="I4090">
        <v>0</v>
      </c>
      <c r="J4090" s="1">
        <v>31</v>
      </c>
      <c r="K4090" s="1">
        <v>1</v>
      </c>
      <c r="L4090" s="1">
        <v>753</v>
      </c>
      <c r="M4090" s="6">
        <v>0.11</v>
      </c>
      <c r="N4090" s="4">
        <v>2400</v>
      </c>
      <c r="O4090" s="4">
        <v>200</v>
      </c>
      <c r="P4090" s="4">
        <v>100</v>
      </c>
      <c r="Q4090" s="3">
        <v>0.24</v>
      </c>
      <c r="R4090" s="1">
        <v>12</v>
      </c>
      <c r="S4090" s="1">
        <v>100</v>
      </c>
      <c r="T4090" s="1">
        <v>13</v>
      </c>
      <c r="U4090" s="1">
        <v>1</v>
      </c>
      <c r="V4090" s="1">
        <v>9</v>
      </c>
      <c r="W4090" s="1">
        <v>0</v>
      </c>
      <c r="X4090" s="1">
        <v>1</v>
      </c>
      <c r="Y4090" s="1">
        <v>1</v>
      </c>
      <c r="Z4090" s="1">
        <v>5</v>
      </c>
      <c r="AA4090" s="1">
        <v>0</v>
      </c>
      <c r="AB4090" s="1">
        <v>0</v>
      </c>
      <c r="AC4090" s="1">
        <v>425</v>
      </c>
      <c r="AD4090" s="1">
        <v>0</v>
      </c>
      <c r="AE4090" s="1">
        <v>0</v>
      </c>
      <c r="AF4090" s="1">
        <v>0</v>
      </c>
      <c r="AG4090" s="1">
        <v>0</v>
      </c>
      <c r="AH4090" s="1">
        <v>0</v>
      </c>
      <c r="AI4090" s="1">
        <v>425</v>
      </c>
      <c r="AJ4090" s="1" t="s">
        <v>1843</v>
      </c>
      <c r="AK4090" s="1" t="s">
        <v>1844</v>
      </c>
      <c r="AL4090" s="1" t="s">
        <v>1845</v>
      </c>
      <c r="AM4090" s="1" t="s">
        <v>12</v>
      </c>
      <c r="AN4090" s="1" t="s">
        <v>23098</v>
      </c>
      <c r="AO4090" s="1" t="s">
        <v>86</v>
      </c>
      <c r="AP4090" s="1" t="s">
        <v>57</v>
      </c>
      <c r="AQ4090" s="1" t="s">
        <v>14</v>
      </c>
      <c r="AR4090" s="1" t="s">
        <v>19</v>
      </c>
      <c r="AS4090" s="1" t="s">
        <v>23090</v>
      </c>
      <c r="AT4090" s="1" t="s">
        <v>26</v>
      </c>
    </row>
    <row r="4091" spans="1:46" x14ac:dyDescent="0.25">
      <c r="A4091" s="1" t="s">
        <v>22355</v>
      </c>
      <c r="B4091" s="2" t="s">
        <v>23101</v>
      </c>
      <c r="C4091" s="2" t="s">
        <v>23108</v>
      </c>
      <c r="D4091" s="1">
        <v>0</v>
      </c>
      <c r="E4091" s="1">
        <v>0</v>
      </c>
      <c r="F4091" s="1">
        <v>3</v>
      </c>
      <c r="G4091" s="1">
        <v>3</v>
      </c>
      <c r="H4091" s="6">
        <v>1</v>
      </c>
      <c r="I4091">
        <v>0</v>
      </c>
      <c r="J4091" s="1">
        <v>30</v>
      </c>
      <c r="K4091" s="1">
        <v>0</v>
      </c>
      <c r="L4091" s="1">
        <v>755</v>
      </c>
      <c r="M4091" s="6">
        <v>0.46</v>
      </c>
      <c r="N4091" s="4">
        <v>2000</v>
      </c>
      <c r="O4091" s="4">
        <v>100</v>
      </c>
      <c r="P4091" s="4">
        <v>300</v>
      </c>
      <c r="Q4091" s="3">
        <v>0.35</v>
      </c>
      <c r="R4091" s="1">
        <v>12</v>
      </c>
      <c r="S4091" s="1">
        <v>300</v>
      </c>
      <c r="T4091" s="1">
        <v>26</v>
      </c>
      <c r="U4091" s="1">
        <v>1</v>
      </c>
      <c r="V4091" s="1">
        <v>9</v>
      </c>
      <c r="W4091" s="1">
        <v>0</v>
      </c>
      <c r="X4091" s="1">
        <v>1</v>
      </c>
      <c r="Y4091" s="1">
        <v>0</v>
      </c>
      <c r="Z4091" s="1">
        <v>3</v>
      </c>
      <c r="AA4091" s="1">
        <v>1</v>
      </c>
      <c r="AB4091" s="1">
        <v>1</v>
      </c>
      <c r="AC4091" s="1">
        <v>0</v>
      </c>
      <c r="AD4091" s="1">
        <v>69</v>
      </c>
      <c r="AE4091" s="1">
        <v>0</v>
      </c>
      <c r="AF4091" s="1">
        <v>0</v>
      </c>
      <c r="AG4091" s="1">
        <v>0</v>
      </c>
      <c r="AH4091" s="1">
        <v>250</v>
      </c>
      <c r="AI4091" s="1">
        <v>319</v>
      </c>
      <c r="AJ4091" s="1" t="s">
        <v>15102</v>
      </c>
      <c r="AK4091" s="1" t="s">
        <v>15103</v>
      </c>
      <c r="AL4091" s="1" t="s">
        <v>15104</v>
      </c>
      <c r="AM4091" s="1" t="s">
        <v>12</v>
      </c>
      <c r="AN4091" s="1" t="s">
        <v>23097</v>
      </c>
      <c r="AO4091" s="1" t="s">
        <v>86</v>
      </c>
      <c r="AP4091" s="1" t="s">
        <v>57</v>
      </c>
      <c r="AQ4091" s="1" t="s">
        <v>14</v>
      </c>
      <c r="AR4091" s="1" t="s">
        <v>30</v>
      </c>
      <c r="AS4091" s="1" t="s">
        <v>23091</v>
      </c>
      <c r="AT4091" s="1" t="s">
        <v>101</v>
      </c>
    </row>
    <row r="4092" spans="1:46" x14ac:dyDescent="0.25">
      <c r="A4092" s="1" t="s">
        <v>21702</v>
      </c>
      <c r="B4092" s="2" t="s">
        <v>23101</v>
      </c>
      <c r="C4092" s="2" t="s">
        <v>23108</v>
      </c>
      <c r="D4092" s="1">
        <v>0</v>
      </c>
      <c r="E4092" s="1">
        <v>0</v>
      </c>
      <c r="F4092" s="1">
        <v>1</v>
      </c>
      <c r="G4092" s="1">
        <v>1</v>
      </c>
      <c r="H4092" s="6">
        <v>1</v>
      </c>
      <c r="I4092">
        <v>0</v>
      </c>
      <c r="J4092" s="1">
        <v>26</v>
      </c>
      <c r="K4092" s="1">
        <v>1</v>
      </c>
      <c r="L4092" s="1">
        <v>835</v>
      </c>
      <c r="M4092" s="6">
        <v>0.24</v>
      </c>
      <c r="N4092" s="4">
        <v>2500</v>
      </c>
      <c r="O4092" s="4">
        <v>200</v>
      </c>
      <c r="P4092" s="4">
        <v>500</v>
      </c>
      <c r="Q4092" s="3">
        <v>0.3</v>
      </c>
      <c r="R4092" s="1">
        <v>12</v>
      </c>
      <c r="S4092" s="1">
        <v>550</v>
      </c>
      <c r="T4092" s="1">
        <v>43</v>
      </c>
      <c r="U4092" s="1">
        <v>1</v>
      </c>
      <c r="V4092" s="1">
        <v>9</v>
      </c>
      <c r="W4092" s="1">
        <v>0</v>
      </c>
      <c r="X4092" s="1">
        <v>1</v>
      </c>
      <c r="Y4092" s="1">
        <v>1</v>
      </c>
      <c r="Z4092" s="1">
        <v>0</v>
      </c>
      <c r="AA4092" s="1">
        <v>1</v>
      </c>
      <c r="AB4092" s="1">
        <v>0</v>
      </c>
      <c r="AC4092" s="1">
        <v>0</v>
      </c>
      <c r="AD4092" s="1">
        <v>0</v>
      </c>
      <c r="AE4092" s="1">
        <v>0</v>
      </c>
      <c r="AF4092" s="1">
        <v>0</v>
      </c>
      <c r="AG4092" s="1">
        <v>0</v>
      </c>
      <c r="AH4092" s="1">
        <v>0</v>
      </c>
      <c r="AI4092" s="1">
        <v>0</v>
      </c>
      <c r="AJ4092" s="1" t="s">
        <v>13370</v>
      </c>
      <c r="AK4092" s="1" t="s">
        <v>13371</v>
      </c>
      <c r="AL4092" s="1" t="s">
        <v>13372</v>
      </c>
      <c r="AM4092" s="1" t="s">
        <v>12</v>
      </c>
      <c r="AN4092" s="1" t="s">
        <v>23098</v>
      </c>
      <c r="AO4092" s="1" t="s">
        <v>86</v>
      </c>
      <c r="AP4092" s="1" t="s">
        <v>57</v>
      </c>
      <c r="AQ4092" s="1" t="s">
        <v>14</v>
      </c>
      <c r="AR4092" s="1" t="s">
        <v>19</v>
      </c>
      <c r="AS4092" s="1" t="s">
        <v>23091</v>
      </c>
      <c r="AT4092" s="1" t="s">
        <v>26</v>
      </c>
    </row>
    <row r="4093" spans="1:46" x14ac:dyDescent="0.25">
      <c r="A4093" s="1" t="s">
        <v>18281</v>
      </c>
      <c r="B4093" s="2" t="s">
        <v>23101</v>
      </c>
      <c r="C4093" s="2" t="s">
        <v>23108</v>
      </c>
      <c r="D4093" s="1">
        <v>0</v>
      </c>
      <c r="E4093" s="1">
        <v>0</v>
      </c>
      <c r="F4093" s="1">
        <v>1</v>
      </c>
      <c r="G4093" s="1">
        <v>1</v>
      </c>
      <c r="H4093" s="6">
        <v>1</v>
      </c>
      <c r="I4093">
        <v>1</v>
      </c>
      <c r="J4093" s="1">
        <v>28</v>
      </c>
      <c r="K4093" s="1">
        <v>0</v>
      </c>
      <c r="L4093" s="1">
        <v>673</v>
      </c>
      <c r="M4093" s="6">
        <v>0.19</v>
      </c>
      <c r="N4093" s="4">
        <v>4800</v>
      </c>
      <c r="O4093" s="4">
        <v>400</v>
      </c>
      <c r="P4093" s="4">
        <v>500</v>
      </c>
      <c r="Q4093" s="3">
        <v>0.34</v>
      </c>
      <c r="R4093" s="1">
        <v>24</v>
      </c>
      <c r="S4093" s="1">
        <v>500</v>
      </c>
      <c r="T4093" s="1">
        <v>43</v>
      </c>
      <c r="U4093" s="1">
        <v>1</v>
      </c>
      <c r="V4093" s="1">
        <v>9</v>
      </c>
      <c r="W4093" s="1">
        <v>1</v>
      </c>
      <c r="X4093" s="1">
        <v>1</v>
      </c>
      <c r="Y4093" s="1">
        <v>1</v>
      </c>
      <c r="Z4093" s="1">
        <v>3</v>
      </c>
      <c r="AA4093" s="1">
        <v>1</v>
      </c>
      <c r="AB4093" s="1">
        <v>1</v>
      </c>
      <c r="AC4093" s="1">
        <v>0</v>
      </c>
      <c r="AD4093" s="1">
        <v>0</v>
      </c>
      <c r="AE4093" s="1">
        <v>0</v>
      </c>
      <c r="AF4093" s="1">
        <v>844</v>
      </c>
      <c r="AG4093" s="1">
        <v>118</v>
      </c>
      <c r="AH4093" s="1">
        <v>0</v>
      </c>
      <c r="AI4093" s="1">
        <v>962</v>
      </c>
      <c r="AJ4093" s="1" t="s">
        <v>3912</v>
      </c>
      <c r="AK4093" s="1" t="s">
        <v>3913</v>
      </c>
      <c r="AL4093" s="1" t="s">
        <v>3914</v>
      </c>
      <c r="AM4093" s="1" t="s">
        <v>16</v>
      </c>
      <c r="AN4093" s="1" t="s">
        <v>23097</v>
      </c>
      <c r="AO4093" s="1" t="s">
        <v>86</v>
      </c>
      <c r="AP4093" s="1" t="s">
        <v>86</v>
      </c>
      <c r="AQ4093" s="1" t="s">
        <v>14</v>
      </c>
      <c r="AR4093" s="1" t="s">
        <v>19</v>
      </c>
      <c r="AS4093" s="1" t="s">
        <v>23091</v>
      </c>
      <c r="AT4093" s="1" t="s">
        <v>101</v>
      </c>
    </row>
    <row r="4094" spans="1:46" x14ac:dyDescent="0.25">
      <c r="A4094" s="1" t="s">
        <v>17608</v>
      </c>
      <c r="B4094" s="2" t="s">
        <v>23101</v>
      </c>
      <c r="C4094" s="2" t="s">
        <v>23108</v>
      </c>
      <c r="D4094" s="1">
        <v>0</v>
      </c>
      <c r="E4094" s="1">
        <v>0</v>
      </c>
      <c r="F4094" s="1">
        <v>1</v>
      </c>
      <c r="G4094" s="1">
        <v>1</v>
      </c>
      <c r="H4094" s="6">
        <v>1</v>
      </c>
      <c r="I4094">
        <v>0</v>
      </c>
      <c r="J4094" s="1">
        <v>30</v>
      </c>
      <c r="K4094" s="1">
        <v>1</v>
      </c>
      <c r="L4094" s="1">
        <v>600</v>
      </c>
      <c r="M4094" s="6">
        <v>0.67</v>
      </c>
      <c r="N4094" s="4">
        <v>3300</v>
      </c>
      <c r="O4094" s="4">
        <v>250</v>
      </c>
      <c r="P4094" s="4">
        <v>400</v>
      </c>
      <c r="Q4094" s="3">
        <v>0.3</v>
      </c>
      <c r="R4094" s="1">
        <v>24</v>
      </c>
      <c r="S4094" s="1">
        <v>400</v>
      </c>
      <c r="T4094" s="1">
        <v>33</v>
      </c>
      <c r="U4094" s="1">
        <v>1</v>
      </c>
      <c r="V4094" s="1">
        <v>9</v>
      </c>
      <c r="W4094" s="1">
        <v>0</v>
      </c>
      <c r="X4094" s="1">
        <v>0</v>
      </c>
      <c r="Y4094" s="1">
        <v>1</v>
      </c>
      <c r="Z4094" s="1">
        <v>3</v>
      </c>
      <c r="AA4094" s="1">
        <v>1</v>
      </c>
      <c r="AB4094" s="1">
        <v>0</v>
      </c>
      <c r="AC4094" s="1">
        <v>341</v>
      </c>
      <c r="AD4094" s="1">
        <v>0</v>
      </c>
      <c r="AE4094" s="1">
        <v>2693</v>
      </c>
      <c r="AF4094" s="1">
        <v>0</v>
      </c>
      <c r="AG4094" s="1">
        <v>0</v>
      </c>
      <c r="AH4094" s="1">
        <v>500</v>
      </c>
      <c r="AI4094" s="1">
        <v>3534</v>
      </c>
      <c r="AJ4094" s="1" t="s">
        <v>1907</v>
      </c>
      <c r="AK4094" s="1" t="s">
        <v>1908</v>
      </c>
      <c r="AL4094" s="1" t="s">
        <v>1909</v>
      </c>
      <c r="AM4094" s="1" t="s">
        <v>12</v>
      </c>
      <c r="AN4094" s="1" t="s">
        <v>23098</v>
      </c>
      <c r="AO4094" s="1" t="s">
        <v>86</v>
      </c>
      <c r="AP4094" s="1" t="s">
        <v>57</v>
      </c>
      <c r="AQ4094" s="1" t="s">
        <v>25</v>
      </c>
      <c r="AR4094" s="1" t="s">
        <v>19</v>
      </c>
      <c r="AS4094" s="1" t="s">
        <v>23091</v>
      </c>
      <c r="AT4094" s="1" t="s">
        <v>26</v>
      </c>
    </row>
    <row r="4095" spans="1:46" x14ac:dyDescent="0.25">
      <c r="A4095" s="1" t="s">
        <v>22386</v>
      </c>
      <c r="B4095" s="2" t="s">
        <v>23101</v>
      </c>
      <c r="C4095" s="2" t="s">
        <v>23108</v>
      </c>
      <c r="D4095" s="1">
        <v>0</v>
      </c>
      <c r="E4095" s="1">
        <v>1</v>
      </c>
      <c r="F4095" s="1">
        <v>1</v>
      </c>
      <c r="G4095" s="1">
        <v>2</v>
      </c>
      <c r="H4095" s="6">
        <v>0.5</v>
      </c>
      <c r="I4095">
        <v>1</v>
      </c>
      <c r="J4095" s="1">
        <v>26</v>
      </c>
      <c r="K4095" s="1">
        <v>0</v>
      </c>
      <c r="L4095" s="1">
        <v>691</v>
      </c>
      <c r="M4095" s="6">
        <v>0.28000000000000003</v>
      </c>
      <c r="N4095" s="4">
        <v>4800</v>
      </c>
      <c r="O4095" s="4">
        <v>400</v>
      </c>
      <c r="P4095" s="4">
        <v>900</v>
      </c>
      <c r="Q4095" s="3">
        <v>0.3</v>
      </c>
      <c r="R4095" s="1">
        <v>24</v>
      </c>
      <c r="S4095" s="1">
        <v>900</v>
      </c>
      <c r="T4095" s="1">
        <v>84</v>
      </c>
      <c r="U4095" s="1">
        <v>1</v>
      </c>
      <c r="V4095" s="1">
        <v>9</v>
      </c>
      <c r="W4095" s="1">
        <v>0</v>
      </c>
      <c r="X4095" s="1">
        <v>0</v>
      </c>
      <c r="Y4095" s="1">
        <v>0</v>
      </c>
      <c r="Z4095" s="1">
        <v>4</v>
      </c>
      <c r="AA4095" s="1">
        <v>1</v>
      </c>
      <c r="AB4095" s="1">
        <v>1</v>
      </c>
      <c r="AC4095" s="1">
        <v>866</v>
      </c>
      <c r="AD4095" s="1">
        <v>0</v>
      </c>
      <c r="AE4095" s="1">
        <v>930</v>
      </c>
      <c r="AF4095" s="1">
        <v>0</v>
      </c>
      <c r="AG4095" s="1">
        <v>0</v>
      </c>
      <c r="AH4095" s="1">
        <v>0</v>
      </c>
      <c r="AI4095" s="1">
        <v>1796</v>
      </c>
      <c r="AJ4095" s="1" t="s">
        <v>1641</v>
      </c>
      <c r="AK4095" s="1" t="s">
        <v>15189</v>
      </c>
      <c r="AL4095" s="1" t="s">
        <v>15190</v>
      </c>
      <c r="AM4095" s="1" t="s">
        <v>16</v>
      </c>
      <c r="AN4095" s="1" t="s">
        <v>23097</v>
      </c>
      <c r="AO4095" s="1" t="s">
        <v>86</v>
      </c>
      <c r="AP4095" s="1" t="s">
        <v>57</v>
      </c>
      <c r="AQ4095" s="1" t="s">
        <v>25</v>
      </c>
      <c r="AR4095" s="1" t="s">
        <v>30</v>
      </c>
      <c r="AS4095" s="1" t="s">
        <v>23091</v>
      </c>
      <c r="AT4095" s="1" t="s">
        <v>101</v>
      </c>
    </row>
    <row r="4096" spans="1:46" x14ac:dyDescent="0.25">
      <c r="A4096" s="1" t="s">
        <v>17636</v>
      </c>
      <c r="B4096" s="2" t="s">
        <v>23101</v>
      </c>
      <c r="C4096" s="2" t="s">
        <v>23108</v>
      </c>
      <c r="D4096" s="1">
        <v>0</v>
      </c>
      <c r="E4096" s="1">
        <v>0</v>
      </c>
      <c r="F4096" s="1">
        <v>1</v>
      </c>
      <c r="G4096" s="1">
        <v>1</v>
      </c>
      <c r="H4096" s="6">
        <v>1</v>
      </c>
      <c r="I4096">
        <v>0</v>
      </c>
      <c r="J4096" s="1">
        <v>26</v>
      </c>
      <c r="K4096" s="1">
        <v>1</v>
      </c>
      <c r="L4096" s="1">
        <v>628</v>
      </c>
      <c r="M4096" s="6">
        <v>0.6</v>
      </c>
      <c r="N4096" s="4">
        <v>120</v>
      </c>
      <c r="O4096" s="4">
        <v>200</v>
      </c>
      <c r="P4096" s="4">
        <v>200</v>
      </c>
      <c r="Q4096" s="3">
        <v>0.35</v>
      </c>
      <c r="R4096" s="1">
        <v>6</v>
      </c>
      <c r="S4096" s="1">
        <v>200</v>
      </c>
      <c r="T4096" s="1">
        <v>18</v>
      </c>
      <c r="U4096" s="1">
        <v>1</v>
      </c>
      <c r="V4096" s="1">
        <v>9</v>
      </c>
      <c r="W4096" s="1">
        <v>1</v>
      </c>
      <c r="X4096" s="1">
        <v>0</v>
      </c>
      <c r="Y4096" s="1">
        <v>1</v>
      </c>
      <c r="Z4096" s="1">
        <v>3</v>
      </c>
      <c r="AA4096" s="1">
        <v>0</v>
      </c>
      <c r="AB4096" s="1">
        <v>0</v>
      </c>
      <c r="AC4096" s="1">
        <v>0</v>
      </c>
      <c r="AD4096" s="1">
        <v>0</v>
      </c>
      <c r="AE4096" s="1">
        <v>0</v>
      </c>
      <c r="AF4096" s="1">
        <v>1050</v>
      </c>
      <c r="AG4096" s="1">
        <v>0</v>
      </c>
      <c r="AH4096" s="1">
        <v>500</v>
      </c>
      <c r="AI4096" s="1">
        <v>1550</v>
      </c>
      <c r="AJ4096" s="1" t="s">
        <v>1987</v>
      </c>
      <c r="AK4096" s="1" t="s">
        <v>1988</v>
      </c>
      <c r="AL4096" s="1" t="s">
        <v>1989</v>
      </c>
      <c r="AM4096" s="1" t="s">
        <v>12</v>
      </c>
      <c r="AN4096" s="1" t="s">
        <v>23098</v>
      </c>
      <c r="AO4096" s="1" t="s">
        <v>86</v>
      </c>
      <c r="AP4096" s="1" t="s">
        <v>86</v>
      </c>
      <c r="AQ4096" s="1" t="s">
        <v>25</v>
      </c>
      <c r="AR4096" s="1" t="s">
        <v>19</v>
      </c>
      <c r="AS4096" s="1" t="s">
        <v>23090</v>
      </c>
      <c r="AT4096" s="1" t="s">
        <v>26</v>
      </c>
    </row>
    <row r="4097" spans="1:46" x14ac:dyDescent="0.25">
      <c r="A4097" s="1" t="s">
        <v>18305</v>
      </c>
      <c r="B4097" s="2" t="s">
        <v>23101</v>
      </c>
      <c r="C4097" s="2" t="s">
        <v>23108</v>
      </c>
      <c r="D4097" s="1">
        <v>0</v>
      </c>
      <c r="E4097" s="1">
        <v>3</v>
      </c>
      <c r="F4097" s="1">
        <v>2</v>
      </c>
      <c r="G4097" s="1">
        <v>5</v>
      </c>
      <c r="H4097" s="6">
        <v>0.4</v>
      </c>
      <c r="I4097">
        <v>0</v>
      </c>
      <c r="J4097" s="1">
        <v>44</v>
      </c>
      <c r="K4097" s="1">
        <v>0</v>
      </c>
      <c r="L4097" s="1">
        <v>613</v>
      </c>
      <c r="M4097" s="6">
        <v>0.3</v>
      </c>
      <c r="N4097" s="4">
        <v>8400</v>
      </c>
      <c r="O4097" s="4">
        <v>700</v>
      </c>
      <c r="P4097" s="4">
        <v>1000</v>
      </c>
      <c r="Q4097" s="3">
        <v>0.3</v>
      </c>
      <c r="R4097" s="1">
        <v>18</v>
      </c>
      <c r="S4097" s="1">
        <v>1000</v>
      </c>
      <c r="T4097" s="1">
        <v>93</v>
      </c>
      <c r="U4097" s="1">
        <v>1</v>
      </c>
      <c r="V4097" s="1">
        <v>9</v>
      </c>
      <c r="W4097" s="1">
        <v>1</v>
      </c>
      <c r="X4097" s="1">
        <v>1</v>
      </c>
      <c r="Y4097" s="1">
        <v>0</v>
      </c>
      <c r="Z4097" s="1">
        <v>3</v>
      </c>
      <c r="AA4097" s="1">
        <v>0</v>
      </c>
      <c r="AB4097" s="1">
        <v>0</v>
      </c>
      <c r="AC4097" s="1">
        <v>0</v>
      </c>
      <c r="AD4097" s="1">
        <v>0</v>
      </c>
      <c r="AE4097" s="1">
        <v>3685</v>
      </c>
      <c r="AF4097" s="1">
        <v>0</v>
      </c>
      <c r="AG4097" s="1">
        <v>0</v>
      </c>
      <c r="AH4097" s="1">
        <v>0</v>
      </c>
      <c r="AI4097" s="1">
        <v>3685</v>
      </c>
      <c r="AJ4097" s="1" t="s">
        <v>1108</v>
      </c>
      <c r="AK4097" s="1" t="s">
        <v>3982</v>
      </c>
      <c r="AL4097" s="1" t="s">
        <v>3983</v>
      </c>
      <c r="AM4097" s="1" t="s">
        <v>12</v>
      </c>
      <c r="AN4097" s="1" t="s">
        <v>23097</v>
      </c>
      <c r="AO4097" s="1" t="s">
        <v>86</v>
      </c>
      <c r="AP4097" s="1" t="s">
        <v>86</v>
      </c>
      <c r="AQ4097" s="1" t="s">
        <v>14</v>
      </c>
      <c r="AR4097" s="1" t="s">
        <v>30</v>
      </c>
      <c r="AS4097" s="1" t="s">
        <v>23090</v>
      </c>
      <c r="AT4097" s="1" t="s">
        <v>26</v>
      </c>
    </row>
    <row r="4098" spans="1:46" x14ac:dyDescent="0.25">
      <c r="A4098" s="1" t="s">
        <v>18315</v>
      </c>
      <c r="B4098" s="2" t="s">
        <v>23101</v>
      </c>
      <c r="C4098" s="2" t="s">
        <v>23108</v>
      </c>
      <c r="D4098" s="1">
        <v>0</v>
      </c>
      <c r="E4098" s="1">
        <v>0</v>
      </c>
      <c r="F4098" s="1">
        <v>1</v>
      </c>
      <c r="G4098" s="1">
        <v>1</v>
      </c>
      <c r="H4098" s="6">
        <v>1</v>
      </c>
      <c r="I4098">
        <v>0</v>
      </c>
      <c r="J4098" s="1">
        <v>28</v>
      </c>
      <c r="K4098" s="1">
        <v>0</v>
      </c>
      <c r="L4098" s="1">
        <v>744</v>
      </c>
      <c r="M4098" s="6">
        <v>0.41</v>
      </c>
      <c r="N4098" s="4">
        <v>1800</v>
      </c>
      <c r="O4098" s="4">
        <v>150</v>
      </c>
      <c r="P4098" s="4">
        <v>600</v>
      </c>
      <c r="Q4098" s="3">
        <v>0.26</v>
      </c>
      <c r="R4098" s="1">
        <v>24</v>
      </c>
      <c r="S4098" s="1">
        <v>600</v>
      </c>
      <c r="T4098" s="1">
        <v>51</v>
      </c>
      <c r="U4098" s="1">
        <v>1</v>
      </c>
      <c r="V4098" s="1">
        <v>9</v>
      </c>
      <c r="W4098" s="1">
        <v>0</v>
      </c>
      <c r="X4098" s="1">
        <v>1</v>
      </c>
      <c r="Y4098" s="1">
        <v>1</v>
      </c>
      <c r="Z4098" s="1">
        <v>5</v>
      </c>
      <c r="AA4098" s="1">
        <v>0</v>
      </c>
      <c r="AB4098" s="1">
        <v>0</v>
      </c>
      <c r="AC4098" s="1">
        <v>0</v>
      </c>
      <c r="AD4098" s="1">
        <v>0</v>
      </c>
      <c r="AE4098" s="1">
        <v>2198</v>
      </c>
      <c r="AF4098" s="1">
        <v>0</v>
      </c>
      <c r="AG4098" s="1">
        <v>145</v>
      </c>
      <c r="AH4098" s="1">
        <v>0</v>
      </c>
      <c r="AI4098" s="1">
        <v>2343</v>
      </c>
      <c r="AJ4098" s="1" t="s">
        <v>4011</v>
      </c>
      <c r="AK4098" s="1" t="s">
        <v>4012</v>
      </c>
      <c r="AL4098" s="1" t="s">
        <v>4013</v>
      </c>
      <c r="AM4098" s="1" t="s">
        <v>12</v>
      </c>
      <c r="AN4098" s="1" t="s">
        <v>23097</v>
      </c>
      <c r="AO4098" s="1" t="s">
        <v>86</v>
      </c>
      <c r="AP4098" s="1" t="s">
        <v>57</v>
      </c>
      <c r="AQ4098" s="1" t="s">
        <v>14</v>
      </c>
      <c r="AR4098" s="1" t="s">
        <v>19</v>
      </c>
      <c r="AS4098" s="1" t="s">
        <v>23090</v>
      </c>
      <c r="AT4098" s="1" t="s">
        <v>26</v>
      </c>
    </row>
    <row r="4099" spans="1:46" x14ac:dyDescent="0.25">
      <c r="A4099" s="1" t="s">
        <v>20128</v>
      </c>
      <c r="B4099" s="2" t="s">
        <v>23101</v>
      </c>
      <c r="C4099" s="2" t="s">
        <v>23108</v>
      </c>
      <c r="D4099" s="1">
        <v>0</v>
      </c>
      <c r="E4099" s="1">
        <v>0</v>
      </c>
      <c r="F4099" s="1">
        <v>1</v>
      </c>
      <c r="G4099" s="1">
        <v>1</v>
      </c>
      <c r="H4099" s="6">
        <v>1</v>
      </c>
      <c r="I4099">
        <v>0</v>
      </c>
      <c r="J4099" s="1">
        <v>31</v>
      </c>
      <c r="K4099" s="1">
        <v>0</v>
      </c>
      <c r="L4099" s="1">
        <v>738</v>
      </c>
      <c r="M4099" s="6">
        <v>0.39</v>
      </c>
      <c r="N4099" s="4">
        <v>2700</v>
      </c>
      <c r="O4099" s="4">
        <v>250</v>
      </c>
      <c r="P4099" s="4">
        <v>300</v>
      </c>
      <c r="Q4099" s="3">
        <v>0.35</v>
      </c>
      <c r="R4099" s="1">
        <v>18</v>
      </c>
      <c r="S4099" s="1">
        <v>300</v>
      </c>
      <c r="T4099" s="1">
        <v>34</v>
      </c>
      <c r="U4099" s="1">
        <v>1</v>
      </c>
      <c r="V4099" s="1">
        <v>9</v>
      </c>
      <c r="W4099" s="1">
        <v>0</v>
      </c>
      <c r="X4099" s="1">
        <v>1</v>
      </c>
      <c r="Y4099" s="1">
        <v>1</v>
      </c>
      <c r="Z4099" s="1">
        <v>0</v>
      </c>
      <c r="AA4099" s="1">
        <v>1</v>
      </c>
      <c r="AB4099" s="1">
        <v>1</v>
      </c>
      <c r="AC4099" s="1">
        <v>1100</v>
      </c>
      <c r="AD4099" s="1">
        <v>0</v>
      </c>
      <c r="AE4099" s="1">
        <v>0</v>
      </c>
      <c r="AF4099" s="1">
        <v>400</v>
      </c>
      <c r="AG4099" s="1">
        <v>0</v>
      </c>
      <c r="AH4099" s="1">
        <v>300</v>
      </c>
      <c r="AI4099" s="1">
        <v>1800</v>
      </c>
      <c r="AJ4099" s="1" t="s">
        <v>9122</v>
      </c>
      <c r="AK4099" s="1" t="s">
        <v>9123</v>
      </c>
      <c r="AL4099" s="1" t="s">
        <v>9124</v>
      </c>
      <c r="AM4099" s="1" t="s">
        <v>12</v>
      </c>
      <c r="AN4099" s="1" t="s">
        <v>23097</v>
      </c>
      <c r="AO4099" s="1" t="s">
        <v>86</v>
      </c>
      <c r="AP4099" s="1" t="s">
        <v>57</v>
      </c>
      <c r="AQ4099" s="1" t="s">
        <v>14</v>
      </c>
      <c r="AR4099" s="1" t="s">
        <v>19</v>
      </c>
      <c r="AS4099" s="1" t="s">
        <v>23091</v>
      </c>
      <c r="AT4099" s="1" t="s">
        <v>101</v>
      </c>
    </row>
    <row r="4100" spans="1:46" x14ac:dyDescent="0.25">
      <c r="A4100" s="1" t="s">
        <v>22407</v>
      </c>
      <c r="B4100" s="2" t="s">
        <v>23101</v>
      </c>
      <c r="C4100" s="2" t="s">
        <v>23108</v>
      </c>
      <c r="D4100" s="1">
        <v>0</v>
      </c>
      <c r="E4100" s="1">
        <v>0</v>
      </c>
      <c r="F4100" s="1">
        <v>1</v>
      </c>
      <c r="G4100" s="1">
        <v>1</v>
      </c>
      <c r="H4100" s="6">
        <v>1</v>
      </c>
      <c r="I4100">
        <v>0</v>
      </c>
      <c r="J4100" s="1">
        <v>29</v>
      </c>
      <c r="K4100" s="1">
        <v>1</v>
      </c>
      <c r="L4100" s="1">
        <v>548</v>
      </c>
      <c r="M4100" s="6">
        <v>0.64</v>
      </c>
      <c r="N4100" s="4">
        <v>2000</v>
      </c>
      <c r="O4100" s="4">
        <v>180</v>
      </c>
      <c r="P4100" s="4">
        <v>200</v>
      </c>
      <c r="Q4100" s="3">
        <v>0.3</v>
      </c>
      <c r="R4100" s="1">
        <v>12</v>
      </c>
      <c r="S4100" s="1">
        <v>200</v>
      </c>
      <c r="T4100" s="1">
        <v>24</v>
      </c>
      <c r="U4100" s="1">
        <v>1</v>
      </c>
      <c r="V4100" s="1">
        <v>9</v>
      </c>
      <c r="W4100" s="1">
        <v>0</v>
      </c>
      <c r="X4100" s="1">
        <v>0</v>
      </c>
      <c r="Y4100" s="1">
        <v>1</v>
      </c>
      <c r="Z4100" s="1">
        <v>3</v>
      </c>
      <c r="AA4100" s="1">
        <v>1</v>
      </c>
      <c r="AB4100" s="1">
        <v>0</v>
      </c>
      <c r="AC4100" s="1">
        <v>2045</v>
      </c>
      <c r="AD4100" s="1">
        <v>0</v>
      </c>
      <c r="AE4100" s="1">
        <v>0</v>
      </c>
      <c r="AF4100" s="1">
        <v>0</v>
      </c>
      <c r="AG4100" s="1">
        <v>0</v>
      </c>
      <c r="AH4100" s="1">
        <v>460</v>
      </c>
      <c r="AI4100" s="1">
        <v>2505</v>
      </c>
      <c r="AJ4100" s="1" t="s">
        <v>15247</v>
      </c>
      <c r="AK4100" s="1" t="s">
        <v>15248</v>
      </c>
      <c r="AL4100" s="1" t="s">
        <v>15249</v>
      </c>
      <c r="AM4100" s="1" t="s">
        <v>12</v>
      </c>
      <c r="AN4100" s="1" t="s">
        <v>23098</v>
      </c>
      <c r="AO4100" s="1" t="s">
        <v>86</v>
      </c>
      <c r="AP4100" s="1" t="s">
        <v>57</v>
      </c>
      <c r="AQ4100" s="1" t="s">
        <v>25</v>
      </c>
      <c r="AR4100" s="1" t="s">
        <v>19</v>
      </c>
      <c r="AS4100" s="1" t="s">
        <v>23091</v>
      </c>
      <c r="AT4100" s="1" t="s">
        <v>26</v>
      </c>
    </row>
    <row r="4101" spans="1:46" x14ac:dyDescent="0.25">
      <c r="A4101" s="1" t="s">
        <v>22977</v>
      </c>
      <c r="B4101" s="2" t="s">
        <v>23101</v>
      </c>
      <c r="C4101" s="2" t="s">
        <v>23108</v>
      </c>
      <c r="D4101" s="1">
        <v>0</v>
      </c>
      <c r="E4101" s="1">
        <v>0</v>
      </c>
      <c r="F4101" s="1">
        <v>1</v>
      </c>
      <c r="G4101" s="1">
        <v>1</v>
      </c>
      <c r="H4101" s="6">
        <v>1</v>
      </c>
      <c r="I4101">
        <v>0</v>
      </c>
      <c r="J4101" s="1">
        <v>30</v>
      </c>
      <c r="K4101" s="1">
        <v>1</v>
      </c>
      <c r="L4101" s="1">
        <v>758</v>
      </c>
      <c r="M4101" s="6">
        <v>0.24</v>
      </c>
      <c r="N4101" s="4">
        <v>2400</v>
      </c>
      <c r="O4101" s="4">
        <v>200</v>
      </c>
      <c r="P4101" s="4">
        <v>500</v>
      </c>
      <c r="Q4101" s="3">
        <v>0.35</v>
      </c>
      <c r="R4101" s="1">
        <v>12</v>
      </c>
      <c r="S4101" s="1">
        <v>500</v>
      </c>
      <c r="T4101" s="1">
        <v>60</v>
      </c>
      <c r="U4101" s="1">
        <v>1</v>
      </c>
      <c r="V4101" s="1">
        <v>9</v>
      </c>
      <c r="W4101" s="1">
        <v>0</v>
      </c>
      <c r="X4101" s="1">
        <v>0</v>
      </c>
      <c r="Y4101" s="1">
        <v>1</v>
      </c>
      <c r="Z4101" s="1">
        <v>1</v>
      </c>
      <c r="AA4101" s="1">
        <v>0</v>
      </c>
      <c r="AB4101" s="1">
        <v>0</v>
      </c>
      <c r="AC4101" s="1">
        <v>0</v>
      </c>
      <c r="AD4101" s="1">
        <v>0</v>
      </c>
      <c r="AE4101" s="1">
        <v>0</v>
      </c>
      <c r="AF4101" s="1">
        <v>0</v>
      </c>
      <c r="AG4101" s="1">
        <v>0</v>
      </c>
      <c r="AH4101" s="1">
        <v>0</v>
      </c>
      <c r="AI4101" s="1">
        <v>0</v>
      </c>
      <c r="AJ4101" s="1" t="s">
        <v>16764</v>
      </c>
      <c r="AK4101" s="1" t="s">
        <v>16765</v>
      </c>
      <c r="AL4101" s="1" t="s">
        <v>16766</v>
      </c>
      <c r="AM4101" s="1" t="s">
        <v>12</v>
      </c>
      <c r="AN4101" s="1" t="s">
        <v>23098</v>
      </c>
      <c r="AO4101" s="1" t="s">
        <v>86</v>
      </c>
      <c r="AP4101" s="1" t="s">
        <v>57</v>
      </c>
      <c r="AQ4101" s="1" t="s">
        <v>25</v>
      </c>
      <c r="AR4101" s="1" t="s">
        <v>19</v>
      </c>
      <c r="AS4101" s="1" t="s">
        <v>23090</v>
      </c>
      <c r="AT4101" s="1" t="s">
        <v>26</v>
      </c>
    </row>
    <row r="4102" spans="1:46" x14ac:dyDescent="0.25">
      <c r="A4102" s="1" t="s">
        <v>20684</v>
      </c>
      <c r="B4102" s="2" t="s">
        <v>23101</v>
      </c>
      <c r="C4102" s="2" t="s">
        <v>23108</v>
      </c>
      <c r="D4102" s="1">
        <v>0</v>
      </c>
      <c r="E4102" s="1">
        <v>0</v>
      </c>
      <c r="F4102" s="1">
        <v>2</v>
      </c>
      <c r="G4102" s="1">
        <v>2</v>
      </c>
      <c r="H4102" s="6">
        <v>1</v>
      </c>
      <c r="I4102">
        <v>0</v>
      </c>
      <c r="J4102" s="1">
        <v>27</v>
      </c>
      <c r="K4102" s="1">
        <v>1</v>
      </c>
      <c r="L4102" s="1">
        <v>558</v>
      </c>
      <c r="M4102" s="6">
        <v>0.06</v>
      </c>
      <c r="N4102" s="4">
        <v>2100</v>
      </c>
      <c r="O4102" s="4">
        <v>170</v>
      </c>
      <c r="P4102" s="4">
        <v>200</v>
      </c>
      <c r="Q4102" s="3">
        <v>0.3</v>
      </c>
      <c r="R4102" s="1">
        <v>24</v>
      </c>
      <c r="S4102" s="1">
        <v>200</v>
      </c>
      <c r="T4102" s="1">
        <v>17</v>
      </c>
      <c r="U4102" s="1">
        <v>1</v>
      </c>
      <c r="V4102" s="1">
        <v>9</v>
      </c>
      <c r="W4102" s="1">
        <v>0</v>
      </c>
      <c r="X4102" s="1">
        <v>1</v>
      </c>
      <c r="Y4102" s="1">
        <v>1</v>
      </c>
      <c r="Z4102" s="1">
        <v>2</v>
      </c>
      <c r="AA4102" s="1">
        <v>0</v>
      </c>
      <c r="AB4102" s="1">
        <v>1</v>
      </c>
      <c r="AC4102" s="1">
        <v>0</v>
      </c>
      <c r="AD4102" s="1">
        <v>0</v>
      </c>
      <c r="AE4102" s="1">
        <v>0</v>
      </c>
      <c r="AF4102" s="1">
        <v>0</v>
      </c>
      <c r="AG4102" s="1">
        <v>0</v>
      </c>
      <c r="AH4102" s="1">
        <v>0</v>
      </c>
      <c r="AI4102" s="1">
        <v>0</v>
      </c>
      <c r="AJ4102" s="1" t="s">
        <v>10640</v>
      </c>
      <c r="AK4102" s="1" t="s">
        <v>10641</v>
      </c>
      <c r="AL4102" s="1" t="s">
        <v>10642</v>
      </c>
      <c r="AM4102" s="1" t="s">
        <v>12</v>
      </c>
      <c r="AN4102" s="1" t="s">
        <v>23098</v>
      </c>
      <c r="AO4102" s="1" t="s">
        <v>86</v>
      </c>
      <c r="AP4102" s="1" t="s">
        <v>57</v>
      </c>
      <c r="AQ4102" s="1" t="s">
        <v>14</v>
      </c>
      <c r="AR4102" s="1" t="s">
        <v>19</v>
      </c>
      <c r="AS4102" s="1" t="s">
        <v>23090</v>
      </c>
      <c r="AT4102" s="1" t="s">
        <v>101</v>
      </c>
    </row>
    <row r="4103" spans="1:46" x14ac:dyDescent="0.25">
      <c r="A4103" s="1" t="s">
        <v>21243</v>
      </c>
      <c r="B4103" s="2" t="s">
        <v>23101</v>
      </c>
      <c r="C4103" s="2" t="s">
        <v>23108</v>
      </c>
      <c r="D4103" s="1">
        <v>0</v>
      </c>
      <c r="E4103" s="1">
        <v>0</v>
      </c>
      <c r="F4103" s="1">
        <v>1</v>
      </c>
      <c r="G4103" s="1">
        <v>1</v>
      </c>
      <c r="H4103" s="6">
        <v>1</v>
      </c>
      <c r="I4103">
        <v>1</v>
      </c>
      <c r="J4103" s="1">
        <v>40</v>
      </c>
      <c r="K4103" s="1">
        <v>0</v>
      </c>
      <c r="L4103" s="1">
        <v>600</v>
      </c>
      <c r="M4103" s="6">
        <v>0.41</v>
      </c>
      <c r="N4103" s="4">
        <v>2400</v>
      </c>
      <c r="O4103" s="4">
        <v>200</v>
      </c>
      <c r="P4103" s="4">
        <v>500</v>
      </c>
      <c r="Q4103" s="3">
        <v>0.3</v>
      </c>
      <c r="R4103" s="1">
        <v>12</v>
      </c>
      <c r="S4103" s="1">
        <v>500</v>
      </c>
      <c r="T4103" s="1">
        <v>41</v>
      </c>
      <c r="U4103" s="1">
        <v>1</v>
      </c>
      <c r="V4103" s="1">
        <v>9</v>
      </c>
      <c r="W4103" s="1">
        <v>0</v>
      </c>
      <c r="X4103" s="1">
        <v>0</v>
      </c>
      <c r="Y4103" s="1">
        <v>1</v>
      </c>
      <c r="Z4103" s="1">
        <v>0</v>
      </c>
      <c r="AA4103" s="1">
        <v>1</v>
      </c>
      <c r="AB4103" s="1">
        <v>1</v>
      </c>
      <c r="AC4103" s="1">
        <v>0</v>
      </c>
      <c r="AD4103" s="1">
        <v>0</v>
      </c>
      <c r="AE4103" s="1">
        <v>795</v>
      </c>
      <c r="AF4103" s="1">
        <v>0</v>
      </c>
      <c r="AG4103" s="1">
        <v>170</v>
      </c>
      <c r="AH4103" s="1">
        <v>0</v>
      </c>
      <c r="AI4103" s="1">
        <v>965</v>
      </c>
      <c r="AJ4103" s="1" t="s">
        <v>12141</v>
      </c>
      <c r="AK4103" s="1" t="s">
        <v>12142</v>
      </c>
      <c r="AL4103" s="1" t="s">
        <v>12143</v>
      </c>
      <c r="AM4103" s="1" t="s">
        <v>16</v>
      </c>
      <c r="AN4103" s="1" t="s">
        <v>23097</v>
      </c>
      <c r="AO4103" s="1" t="s">
        <v>86</v>
      </c>
      <c r="AP4103" s="1" t="s">
        <v>57</v>
      </c>
      <c r="AQ4103" s="1" t="s">
        <v>25</v>
      </c>
      <c r="AR4103" s="1" t="s">
        <v>19</v>
      </c>
      <c r="AS4103" s="1" t="s">
        <v>23091</v>
      </c>
      <c r="AT4103" s="1" t="s">
        <v>101</v>
      </c>
    </row>
    <row r="4104" spans="1:46" x14ac:dyDescent="0.25">
      <c r="A4104" s="1" t="s">
        <v>19578</v>
      </c>
      <c r="B4104" s="2" t="s">
        <v>23101</v>
      </c>
      <c r="C4104" s="2" t="s">
        <v>23108</v>
      </c>
      <c r="D4104" s="1">
        <v>0</v>
      </c>
      <c r="E4104" s="1">
        <v>0</v>
      </c>
      <c r="F4104" s="1">
        <v>1</v>
      </c>
      <c r="G4104" s="1">
        <v>1</v>
      </c>
      <c r="H4104" s="6">
        <v>1</v>
      </c>
      <c r="I4104">
        <v>1</v>
      </c>
      <c r="J4104" s="1">
        <v>49</v>
      </c>
      <c r="K4104" s="1">
        <v>1</v>
      </c>
      <c r="L4104" s="1">
        <v>610</v>
      </c>
      <c r="M4104" s="6">
        <v>0.13</v>
      </c>
      <c r="N4104" s="4">
        <v>2500</v>
      </c>
      <c r="O4104" s="4">
        <v>200</v>
      </c>
      <c r="P4104" s="4">
        <v>500</v>
      </c>
      <c r="Q4104" s="3">
        <v>0.28000000000000003</v>
      </c>
      <c r="R4104" s="1">
        <v>24</v>
      </c>
      <c r="S4104" s="1">
        <v>500</v>
      </c>
      <c r="T4104" s="1">
        <v>46</v>
      </c>
      <c r="U4104" s="1">
        <v>1</v>
      </c>
      <c r="V4104" s="1">
        <v>9</v>
      </c>
      <c r="W4104" s="1">
        <v>1</v>
      </c>
      <c r="X4104" s="1">
        <v>1</v>
      </c>
      <c r="Y4104" s="1">
        <v>0</v>
      </c>
      <c r="Z4104" s="1">
        <v>3</v>
      </c>
      <c r="AA4104" s="1">
        <v>1</v>
      </c>
      <c r="AB4104" s="1">
        <v>1</v>
      </c>
      <c r="AC4104" s="1">
        <v>0</v>
      </c>
      <c r="AD4104" s="1">
        <v>0</v>
      </c>
      <c r="AE4104" s="1">
        <v>0</v>
      </c>
      <c r="AF4104" s="1">
        <v>0</v>
      </c>
      <c r="AG4104" s="1">
        <v>0</v>
      </c>
      <c r="AH4104" s="1">
        <v>0</v>
      </c>
      <c r="AI4104" s="1">
        <v>0</v>
      </c>
      <c r="AJ4104" s="1" t="s">
        <v>7592</v>
      </c>
      <c r="AK4104" s="1" t="s">
        <v>7593</v>
      </c>
      <c r="AL4104" s="1" t="s">
        <v>7594</v>
      </c>
      <c r="AM4104" s="1" t="s">
        <v>16</v>
      </c>
      <c r="AN4104" s="1" t="s">
        <v>23098</v>
      </c>
      <c r="AO4104" s="1" t="s">
        <v>86</v>
      </c>
      <c r="AP4104" s="1" t="s">
        <v>86</v>
      </c>
      <c r="AQ4104" s="1" t="s">
        <v>14</v>
      </c>
      <c r="AR4104" s="1" t="s">
        <v>30</v>
      </c>
      <c r="AS4104" s="1" t="s">
        <v>23091</v>
      </c>
      <c r="AT4104" s="1" t="s">
        <v>101</v>
      </c>
    </row>
    <row r="4105" spans="1:46" x14ac:dyDescent="0.25">
      <c r="A4105" s="1" t="s">
        <v>21251</v>
      </c>
      <c r="B4105" s="2" t="s">
        <v>23101</v>
      </c>
      <c r="C4105" s="2" t="s">
        <v>23108</v>
      </c>
      <c r="D4105" s="1">
        <v>0</v>
      </c>
      <c r="E4105" s="1">
        <v>1</v>
      </c>
      <c r="F4105" s="1">
        <v>1</v>
      </c>
      <c r="G4105" s="1">
        <v>2</v>
      </c>
      <c r="H4105" s="6">
        <v>0.5</v>
      </c>
      <c r="I4105">
        <v>1</v>
      </c>
      <c r="J4105" s="1">
        <v>26</v>
      </c>
      <c r="K4105" s="1">
        <v>0</v>
      </c>
      <c r="L4105" s="1">
        <v>515</v>
      </c>
      <c r="M4105" s="6">
        <v>0.12</v>
      </c>
      <c r="N4105" s="4">
        <v>1540</v>
      </c>
      <c r="O4105" s="4">
        <v>130</v>
      </c>
      <c r="P4105" s="4">
        <v>300</v>
      </c>
      <c r="Q4105" s="3">
        <v>0.2</v>
      </c>
      <c r="R4105" s="1">
        <v>24</v>
      </c>
      <c r="S4105" s="1">
        <v>300</v>
      </c>
      <c r="T4105" s="1">
        <v>35</v>
      </c>
      <c r="U4105" s="1">
        <v>1</v>
      </c>
      <c r="V4105" s="1">
        <v>9</v>
      </c>
      <c r="W4105" s="1">
        <v>0</v>
      </c>
      <c r="X4105" s="1">
        <v>1</v>
      </c>
      <c r="Y4105" s="1">
        <v>1</v>
      </c>
      <c r="Z4105" s="1">
        <v>3</v>
      </c>
      <c r="AA4105" s="1">
        <v>1</v>
      </c>
      <c r="AB4105" s="1">
        <v>1</v>
      </c>
      <c r="AC4105" s="1">
        <v>0</v>
      </c>
      <c r="AD4105" s="1">
        <v>0</v>
      </c>
      <c r="AE4105" s="1">
        <v>0</v>
      </c>
      <c r="AF4105" s="1">
        <v>0</v>
      </c>
      <c r="AG4105" s="1">
        <v>21</v>
      </c>
      <c r="AH4105" s="1">
        <v>0</v>
      </c>
      <c r="AI4105" s="1">
        <v>21</v>
      </c>
      <c r="AJ4105" s="1" t="s">
        <v>12164</v>
      </c>
      <c r="AK4105" s="1" t="s">
        <v>12165</v>
      </c>
      <c r="AL4105" s="1" t="s">
        <v>12166</v>
      </c>
      <c r="AM4105" s="1" t="s">
        <v>16</v>
      </c>
      <c r="AN4105" s="1" t="s">
        <v>23097</v>
      </c>
      <c r="AO4105" s="1" t="s">
        <v>86</v>
      </c>
      <c r="AP4105" s="1" t="s">
        <v>57</v>
      </c>
      <c r="AQ4105" s="1" t="s">
        <v>14</v>
      </c>
      <c r="AR4105" s="1" t="s">
        <v>19</v>
      </c>
      <c r="AS4105" s="1" t="s">
        <v>23091</v>
      </c>
      <c r="AT4105" s="1" t="s">
        <v>101</v>
      </c>
    </row>
    <row r="4106" spans="1:46" x14ac:dyDescent="0.25">
      <c r="A4106" s="1" t="s">
        <v>22822</v>
      </c>
      <c r="B4106" s="2" t="s">
        <v>23101</v>
      </c>
      <c r="C4106" s="2" t="s">
        <v>23108</v>
      </c>
      <c r="D4106" s="1">
        <v>0</v>
      </c>
      <c r="E4106" s="1">
        <v>1</v>
      </c>
      <c r="F4106" s="1">
        <v>1</v>
      </c>
      <c r="G4106" s="1">
        <v>2</v>
      </c>
      <c r="H4106" s="6">
        <v>0.5</v>
      </c>
      <c r="I4106">
        <v>0</v>
      </c>
      <c r="J4106" s="1">
        <v>37</v>
      </c>
      <c r="K4106" s="1">
        <v>1</v>
      </c>
      <c r="L4106" s="1">
        <v>343</v>
      </c>
      <c r="M4106" s="6">
        <v>0.28999999999999998</v>
      </c>
      <c r="N4106" s="4">
        <v>2200</v>
      </c>
      <c r="O4106" s="4">
        <v>200</v>
      </c>
      <c r="P4106" s="4">
        <v>400</v>
      </c>
      <c r="Q4106" s="3">
        <v>0.33</v>
      </c>
      <c r="R4106" s="1">
        <v>12</v>
      </c>
      <c r="S4106" s="1">
        <v>400</v>
      </c>
      <c r="T4106" s="1">
        <v>19</v>
      </c>
      <c r="U4106" s="1">
        <v>1</v>
      </c>
      <c r="V4106" s="1">
        <v>9</v>
      </c>
      <c r="W4106" s="1">
        <v>1</v>
      </c>
      <c r="X4106" s="1">
        <v>0</v>
      </c>
      <c r="Y4106" s="1">
        <v>1</v>
      </c>
      <c r="Z4106" s="1">
        <v>2</v>
      </c>
      <c r="AA4106" s="1">
        <v>1</v>
      </c>
      <c r="AB4106" s="1">
        <v>0</v>
      </c>
      <c r="AC4106" s="1">
        <v>600</v>
      </c>
      <c r="AD4106" s="1">
        <v>0</v>
      </c>
      <c r="AE4106" s="1">
        <v>0</v>
      </c>
      <c r="AF4106" s="1">
        <v>0</v>
      </c>
      <c r="AG4106" s="1">
        <v>0</v>
      </c>
      <c r="AH4106" s="1">
        <v>0</v>
      </c>
      <c r="AI4106" s="1">
        <v>600</v>
      </c>
      <c r="AJ4106" s="1" t="s">
        <v>16333</v>
      </c>
      <c r="AK4106" s="1" t="s">
        <v>16334</v>
      </c>
      <c r="AL4106" s="1" t="s">
        <v>16335</v>
      </c>
      <c r="AM4106" s="1" t="s">
        <v>12</v>
      </c>
      <c r="AN4106" s="1" t="s">
        <v>23098</v>
      </c>
      <c r="AO4106" s="1" t="s">
        <v>86</v>
      </c>
      <c r="AP4106" s="1" t="s">
        <v>86</v>
      </c>
      <c r="AQ4106" s="1" t="s">
        <v>25</v>
      </c>
      <c r="AR4106" s="1" t="s">
        <v>19</v>
      </c>
      <c r="AS4106" s="1" t="s">
        <v>23091</v>
      </c>
      <c r="AT4106" s="1" t="s">
        <v>26</v>
      </c>
    </row>
    <row r="4107" spans="1:46" x14ac:dyDescent="0.25">
      <c r="A4107" s="1" t="s">
        <v>18352</v>
      </c>
      <c r="B4107" s="2" t="s">
        <v>23101</v>
      </c>
      <c r="C4107" s="2" t="s">
        <v>23108</v>
      </c>
      <c r="D4107" s="1">
        <v>3</v>
      </c>
      <c r="E4107" s="1">
        <v>2</v>
      </c>
      <c r="F4107" s="1">
        <v>1</v>
      </c>
      <c r="G4107" s="1">
        <v>6</v>
      </c>
      <c r="H4107" s="6">
        <v>0.16666666666666666</v>
      </c>
      <c r="I4107">
        <v>0</v>
      </c>
      <c r="J4107" s="1">
        <v>45</v>
      </c>
      <c r="K4107" s="1">
        <v>1</v>
      </c>
      <c r="L4107" s="1">
        <v>719</v>
      </c>
      <c r="M4107" s="6">
        <v>0.73</v>
      </c>
      <c r="N4107" s="4">
        <v>7200</v>
      </c>
      <c r="O4107" s="4">
        <v>600</v>
      </c>
      <c r="P4107" s="4">
        <v>1000</v>
      </c>
      <c r="Q4107" s="3">
        <v>0.28999999999999998</v>
      </c>
      <c r="R4107" s="1">
        <v>24</v>
      </c>
      <c r="S4107" s="1">
        <v>1000</v>
      </c>
      <c r="T4107" s="1">
        <v>5</v>
      </c>
      <c r="U4107" s="1">
        <v>1</v>
      </c>
      <c r="V4107" s="1">
        <v>9</v>
      </c>
      <c r="W4107" s="1">
        <v>1</v>
      </c>
      <c r="X4107" s="1">
        <v>1</v>
      </c>
      <c r="Y4107" s="1">
        <v>0</v>
      </c>
      <c r="Z4107" s="1">
        <v>2</v>
      </c>
      <c r="AA4107" s="1">
        <v>1</v>
      </c>
      <c r="AB4107" s="1">
        <v>0</v>
      </c>
      <c r="AC4107" s="1">
        <v>6000</v>
      </c>
      <c r="AD4107" s="1">
        <v>97</v>
      </c>
      <c r="AE4107" s="1">
        <v>1060</v>
      </c>
      <c r="AF4107" s="1">
        <v>2600</v>
      </c>
      <c r="AG4107" s="1">
        <v>0</v>
      </c>
      <c r="AH4107" s="1">
        <v>0</v>
      </c>
      <c r="AI4107" s="1">
        <v>9757</v>
      </c>
      <c r="AJ4107" s="1" t="s">
        <v>632</v>
      </c>
      <c r="AK4107" s="1" t="s">
        <v>4118</v>
      </c>
      <c r="AL4107" s="1" t="s">
        <v>4119</v>
      </c>
      <c r="AM4107" s="1" t="s">
        <v>12</v>
      </c>
      <c r="AN4107" s="1" t="s">
        <v>23098</v>
      </c>
      <c r="AO4107" s="1" t="s">
        <v>86</v>
      </c>
      <c r="AP4107" s="1" t="s">
        <v>86</v>
      </c>
      <c r="AQ4107" s="1" t="s">
        <v>14</v>
      </c>
      <c r="AR4107" s="1" t="s">
        <v>30</v>
      </c>
      <c r="AS4107" s="1" t="s">
        <v>23091</v>
      </c>
      <c r="AT4107" s="1" t="s">
        <v>26</v>
      </c>
    </row>
    <row r="4108" spans="1:46" x14ac:dyDescent="0.25">
      <c r="A4108" s="1" t="s">
        <v>22447</v>
      </c>
      <c r="B4108" s="2" t="s">
        <v>23101</v>
      </c>
      <c r="C4108" s="2" t="s">
        <v>23108</v>
      </c>
      <c r="D4108" s="1">
        <v>0</v>
      </c>
      <c r="E4108" s="1">
        <v>0</v>
      </c>
      <c r="F4108" s="1">
        <v>1</v>
      </c>
      <c r="G4108" s="1">
        <v>1</v>
      </c>
      <c r="H4108" s="6">
        <v>1</v>
      </c>
      <c r="I4108">
        <v>1</v>
      </c>
      <c r="J4108" s="1">
        <v>32</v>
      </c>
      <c r="K4108" s="1">
        <v>0</v>
      </c>
      <c r="L4108" s="1">
        <v>585</v>
      </c>
      <c r="M4108" s="6">
        <v>0.74</v>
      </c>
      <c r="N4108" s="4">
        <v>1680</v>
      </c>
      <c r="O4108" s="4">
        <v>156</v>
      </c>
      <c r="P4108" s="4">
        <v>706</v>
      </c>
      <c r="Q4108" s="3">
        <v>0.27</v>
      </c>
      <c r="R4108" s="1">
        <v>24</v>
      </c>
      <c r="S4108" s="1">
        <v>706</v>
      </c>
      <c r="T4108" s="1">
        <v>69</v>
      </c>
      <c r="U4108" s="1">
        <v>0</v>
      </c>
      <c r="V4108" s="1">
        <v>9</v>
      </c>
      <c r="W4108" s="1">
        <v>0</v>
      </c>
      <c r="X4108" s="1">
        <v>0</v>
      </c>
      <c r="Y4108" s="1">
        <v>1</v>
      </c>
      <c r="Z4108" s="1">
        <v>3</v>
      </c>
      <c r="AA4108" s="1">
        <v>0</v>
      </c>
      <c r="AB4108" s="1">
        <v>1</v>
      </c>
      <c r="AC4108" s="1">
        <v>690</v>
      </c>
      <c r="AD4108" s="1">
        <v>0</v>
      </c>
      <c r="AE4108" s="1">
        <v>0</v>
      </c>
      <c r="AF4108" s="1">
        <v>0</v>
      </c>
      <c r="AG4108" s="1">
        <v>0</v>
      </c>
      <c r="AH4108" s="1">
        <v>900</v>
      </c>
      <c r="AI4108" s="1">
        <v>1590</v>
      </c>
      <c r="AJ4108" s="1" t="s">
        <v>335</v>
      </c>
      <c r="AK4108" s="1" t="s">
        <v>15358</v>
      </c>
      <c r="AL4108" s="1" t="s">
        <v>15359</v>
      </c>
      <c r="AM4108" s="1" t="s">
        <v>16</v>
      </c>
      <c r="AN4108" s="1" t="s">
        <v>23097</v>
      </c>
      <c r="AO4108" s="1" t="s">
        <v>364</v>
      </c>
      <c r="AP4108" s="1" t="s">
        <v>57</v>
      </c>
      <c r="AQ4108" s="1" t="s">
        <v>25</v>
      </c>
      <c r="AR4108" s="1" t="s">
        <v>19</v>
      </c>
      <c r="AS4108" s="1" t="s">
        <v>23090</v>
      </c>
      <c r="AT4108" s="1" t="s">
        <v>101</v>
      </c>
    </row>
    <row r="4109" spans="1:46" x14ac:dyDescent="0.25">
      <c r="A4109" s="1" t="s">
        <v>23010</v>
      </c>
      <c r="B4109" s="2" t="s">
        <v>23101</v>
      </c>
      <c r="C4109" s="2" t="s">
        <v>23108</v>
      </c>
      <c r="D4109" s="1">
        <v>0</v>
      </c>
      <c r="E4109" s="1">
        <v>3</v>
      </c>
      <c r="F4109" s="1">
        <v>3</v>
      </c>
      <c r="G4109" s="1">
        <v>6</v>
      </c>
      <c r="H4109" s="6">
        <v>0.5</v>
      </c>
      <c r="I4109">
        <v>0</v>
      </c>
      <c r="J4109" s="1">
        <v>38</v>
      </c>
      <c r="K4109" s="1">
        <v>1</v>
      </c>
      <c r="L4109" s="1">
        <v>695</v>
      </c>
      <c r="M4109" s="6">
        <v>0.67</v>
      </c>
      <c r="N4109" s="4">
        <v>5000</v>
      </c>
      <c r="O4109" s="4">
        <v>350</v>
      </c>
      <c r="P4109" s="4">
        <v>700</v>
      </c>
      <c r="Q4109" s="3">
        <v>0.35</v>
      </c>
      <c r="R4109" s="1">
        <v>24</v>
      </c>
      <c r="S4109" s="1">
        <v>700</v>
      </c>
      <c r="T4109" s="1">
        <v>52</v>
      </c>
      <c r="U4109" s="1">
        <v>0</v>
      </c>
      <c r="V4109" s="1">
        <v>9</v>
      </c>
      <c r="W4109" s="1">
        <v>0</v>
      </c>
      <c r="X4109" s="1">
        <v>0</v>
      </c>
      <c r="Y4109" s="1">
        <v>0</v>
      </c>
      <c r="Z4109" s="1">
        <v>1</v>
      </c>
      <c r="AA4109" s="1">
        <v>1</v>
      </c>
      <c r="AB4109" s="1">
        <v>0</v>
      </c>
      <c r="AC4109" s="1">
        <v>50</v>
      </c>
      <c r="AD4109" s="1">
        <v>0</v>
      </c>
      <c r="AE4109" s="1">
        <v>261</v>
      </c>
      <c r="AF4109" s="1">
        <v>3032</v>
      </c>
      <c r="AG4109" s="1">
        <v>790</v>
      </c>
      <c r="AH4109" s="1">
        <v>0</v>
      </c>
      <c r="AI4109" s="1">
        <v>4133</v>
      </c>
      <c r="AJ4109" s="1" t="s">
        <v>1134</v>
      </c>
      <c r="AK4109" s="1" t="s">
        <v>16852</v>
      </c>
      <c r="AL4109" s="1" t="s">
        <v>16853</v>
      </c>
      <c r="AM4109" s="1" t="s">
        <v>12</v>
      </c>
      <c r="AN4109" s="1" t="s">
        <v>23098</v>
      </c>
      <c r="AO4109" s="1" t="s">
        <v>364</v>
      </c>
      <c r="AP4109" s="1" t="s">
        <v>57</v>
      </c>
      <c r="AQ4109" s="1" t="s">
        <v>25</v>
      </c>
      <c r="AR4109" s="1" t="s">
        <v>30</v>
      </c>
      <c r="AS4109" s="1" t="s">
        <v>23091</v>
      </c>
      <c r="AT4109" s="1" t="s">
        <v>26</v>
      </c>
    </row>
    <row r="4110" spans="1:46" x14ac:dyDescent="0.25">
      <c r="A4110" s="1" t="s">
        <v>17702</v>
      </c>
      <c r="B4110" s="2" t="s">
        <v>23101</v>
      </c>
      <c r="C4110" s="2" t="s">
        <v>23108</v>
      </c>
      <c r="D4110" s="1">
        <v>0</v>
      </c>
      <c r="E4110" s="1">
        <v>0</v>
      </c>
      <c r="F4110" s="1">
        <v>1</v>
      </c>
      <c r="G4110" s="1">
        <v>1</v>
      </c>
      <c r="H4110" s="6">
        <v>1</v>
      </c>
      <c r="I4110">
        <v>0</v>
      </c>
      <c r="J4110" s="1">
        <v>30</v>
      </c>
      <c r="K4110" s="1">
        <v>1</v>
      </c>
      <c r="L4110" s="1">
        <v>648</v>
      </c>
      <c r="M4110" s="6">
        <v>0.4</v>
      </c>
      <c r="N4110" s="4">
        <v>4320</v>
      </c>
      <c r="O4110" s="4">
        <v>360</v>
      </c>
      <c r="P4110" s="4">
        <v>1000</v>
      </c>
      <c r="Q4110" s="3">
        <v>0.33</v>
      </c>
      <c r="R4110" s="1">
        <v>24</v>
      </c>
      <c r="S4110" s="1">
        <v>1000</v>
      </c>
      <c r="T4110" s="1">
        <v>83</v>
      </c>
      <c r="U4110" s="1">
        <v>1</v>
      </c>
      <c r="V4110" s="1">
        <v>9</v>
      </c>
      <c r="W4110" s="1">
        <v>1</v>
      </c>
      <c r="X4110" s="1">
        <v>1</v>
      </c>
      <c r="Y4110" s="1">
        <v>1</v>
      </c>
      <c r="Z4110" s="1">
        <v>3</v>
      </c>
      <c r="AA4110" s="1">
        <v>0</v>
      </c>
      <c r="AB4110" s="1">
        <v>0</v>
      </c>
      <c r="AC4110" s="1">
        <v>987</v>
      </c>
      <c r="AD4110" s="1">
        <v>0</v>
      </c>
      <c r="AE4110" s="1">
        <v>374</v>
      </c>
      <c r="AF4110" s="1">
        <v>0</v>
      </c>
      <c r="AG4110" s="1">
        <v>30</v>
      </c>
      <c r="AH4110" s="1">
        <v>650</v>
      </c>
      <c r="AI4110" s="1">
        <v>2041</v>
      </c>
      <c r="AJ4110" s="1" t="s">
        <v>2182</v>
      </c>
      <c r="AK4110" s="1" t="s">
        <v>2183</v>
      </c>
      <c r="AL4110" s="1" t="s">
        <v>2184</v>
      </c>
      <c r="AM4110" s="1" t="s">
        <v>12</v>
      </c>
      <c r="AN4110" s="1" t="s">
        <v>23098</v>
      </c>
      <c r="AO4110" s="1" t="s">
        <v>86</v>
      </c>
      <c r="AP4110" s="1" t="s">
        <v>86</v>
      </c>
      <c r="AQ4110" s="1" t="s">
        <v>14</v>
      </c>
      <c r="AR4110" s="1" t="s">
        <v>19</v>
      </c>
      <c r="AS4110" s="1" t="s">
        <v>23090</v>
      </c>
      <c r="AT4110" s="1" t="s">
        <v>26</v>
      </c>
    </row>
    <row r="4111" spans="1:46" x14ac:dyDescent="0.25">
      <c r="A4111" s="1" t="s">
        <v>17723</v>
      </c>
      <c r="B4111" s="2" t="s">
        <v>23101</v>
      </c>
      <c r="C4111" s="2" t="s">
        <v>23109</v>
      </c>
      <c r="D4111" s="1">
        <v>0</v>
      </c>
      <c r="E4111" s="1">
        <v>0</v>
      </c>
      <c r="F4111" s="1">
        <v>1</v>
      </c>
      <c r="G4111" s="1">
        <v>1</v>
      </c>
      <c r="H4111" s="6">
        <v>1</v>
      </c>
      <c r="I4111">
        <v>1</v>
      </c>
      <c r="J4111" s="1">
        <v>37</v>
      </c>
      <c r="K4111" s="1">
        <v>1</v>
      </c>
      <c r="L4111" s="1">
        <v>659</v>
      </c>
      <c r="M4111" s="6">
        <v>0.31</v>
      </c>
      <c r="N4111" s="4">
        <v>4800</v>
      </c>
      <c r="O4111" s="4">
        <v>400</v>
      </c>
      <c r="P4111" s="4">
        <v>300</v>
      </c>
      <c r="Q4111" s="3">
        <v>0.23</v>
      </c>
      <c r="R4111" s="1">
        <v>6</v>
      </c>
      <c r="S4111" s="1">
        <v>300</v>
      </c>
      <c r="T4111" s="1">
        <v>15</v>
      </c>
      <c r="U4111" s="1">
        <v>1</v>
      </c>
      <c r="V4111" s="1">
        <v>9</v>
      </c>
      <c r="W4111" s="1">
        <v>0</v>
      </c>
      <c r="X4111" s="1">
        <v>0</v>
      </c>
      <c r="Y4111" s="1">
        <v>0</v>
      </c>
      <c r="Z4111" s="1">
        <v>5</v>
      </c>
      <c r="AA4111" s="1">
        <v>0</v>
      </c>
      <c r="AB4111" s="1">
        <v>1</v>
      </c>
      <c r="AC4111" s="1">
        <v>210</v>
      </c>
      <c r="AD4111" s="1">
        <v>0</v>
      </c>
      <c r="AE4111" s="1">
        <v>0</v>
      </c>
      <c r="AF4111" s="1">
        <v>840</v>
      </c>
      <c r="AG4111" s="1">
        <v>670</v>
      </c>
      <c r="AH4111" s="1">
        <v>0</v>
      </c>
      <c r="AI4111" s="1">
        <v>1720</v>
      </c>
      <c r="AJ4111" s="1" t="s">
        <v>2243</v>
      </c>
      <c r="AK4111" s="1" t="s">
        <v>2244</v>
      </c>
      <c r="AL4111" s="1" t="s">
        <v>2245</v>
      </c>
      <c r="AM4111" s="1" t="s">
        <v>16</v>
      </c>
      <c r="AN4111" s="1" t="s">
        <v>23098</v>
      </c>
      <c r="AO4111" s="1" t="s">
        <v>86</v>
      </c>
      <c r="AP4111" s="1" t="s">
        <v>57</v>
      </c>
      <c r="AQ4111" s="1" t="s">
        <v>25</v>
      </c>
      <c r="AR4111" s="1" t="s">
        <v>30</v>
      </c>
      <c r="AS4111" s="1" t="s">
        <v>23090</v>
      </c>
      <c r="AT4111" s="1" t="s">
        <v>101</v>
      </c>
    </row>
    <row r="4112" spans="1:46" x14ac:dyDescent="0.25">
      <c r="A4112" s="1" t="s">
        <v>18901</v>
      </c>
      <c r="B4112" s="2" t="s">
        <v>23101</v>
      </c>
      <c r="C4112" s="2" t="s">
        <v>23109</v>
      </c>
      <c r="D4112" s="1">
        <v>0</v>
      </c>
      <c r="E4112" s="1">
        <v>0</v>
      </c>
      <c r="F4112" s="1">
        <v>2</v>
      </c>
      <c r="G4112" s="1">
        <v>2</v>
      </c>
      <c r="H4112" s="6">
        <v>1</v>
      </c>
      <c r="I4112">
        <v>0</v>
      </c>
      <c r="J4112" s="1">
        <v>32</v>
      </c>
      <c r="K4112" s="1">
        <v>1</v>
      </c>
      <c r="L4112" s="1">
        <v>600</v>
      </c>
      <c r="M4112" s="6">
        <v>0.48</v>
      </c>
      <c r="N4112" s="4">
        <v>3300</v>
      </c>
      <c r="O4112" s="4">
        <v>220</v>
      </c>
      <c r="P4112" s="4">
        <v>200</v>
      </c>
      <c r="Q4112" s="3">
        <v>0.28999999999999998</v>
      </c>
      <c r="R4112" s="1">
        <v>24</v>
      </c>
      <c r="S4112" s="1">
        <v>200</v>
      </c>
      <c r="T4112" s="1">
        <v>23</v>
      </c>
      <c r="U4112" s="1">
        <v>1</v>
      </c>
      <c r="V4112" s="1">
        <v>9</v>
      </c>
      <c r="W4112" s="1">
        <v>0</v>
      </c>
      <c r="X4112" s="1">
        <v>0</v>
      </c>
      <c r="Y4112" s="1">
        <v>0</v>
      </c>
      <c r="Z4112" s="1">
        <v>3</v>
      </c>
      <c r="AA4112" s="1">
        <v>1</v>
      </c>
      <c r="AB4112" s="1">
        <v>0</v>
      </c>
      <c r="AC4112" s="1">
        <v>0</v>
      </c>
      <c r="AD4112" s="1">
        <v>0</v>
      </c>
      <c r="AE4112" s="1">
        <v>0</v>
      </c>
      <c r="AF4112" s="1">
        <v>790</v>
      </c>
      <c r="AG4112" s="1">
        <v>0</v>
      </c>
      <c r="AH4112" s="1">
        <v>900</v>
      </c>
      <c r="AI4112" s="1">
        <v>1690</v>
      </c>
      <c r="AJ4112" s="1" t="s">
        <v>5696</v>
      </c>
      <c r="AK4112" s="1" t="s">
        <v>5697</v>
      </c>
      <c r="AL4112" s="1" t="s">
        <v>5698</v>
      </c>
      <c r="AM4112" s="1" t="s">
        <v>12</v>
      </c>
      <c r="AN4112" s="1" t="s">
        <v>23098</v>
      </c>
      <c r="AO4112" s="1" t="s">
        <v>86</v>
      </c>
      <c r="AP4112" s="1" t="s">
        <v>57</v>
      </c>
      <c r="AQ4112" s="1" t="s">
        <v>25</v>
      </c>
      <c r="AR4112" s="1" t="s">
        <v>30</v>
      </c>
      <c r="AS4112" s="1" t="s">
        <v>23091</v>
      </c>
      <c r="AT4112" s="1" t="s">
        <v>26</v>
      </c>
    </row>
    <row r="4113" spans="1:46" x14ac:dyDescent="0.25">
      <c r="A4113" s="1" t="s">
        <v>19610</v>
      </c>
      <c r="B4113" s="2" t="s">
        <v>23101</v>
      </c>
      <c r="C4113" s="2" t="s">
        <v>23109</v>
      </c>
      <c r="D4113" s="1">
        <v>0</v>
      </c>
      <c r="E4113" s="1">
        <v>0</v>
      </c>
      <c r="F4113" s="1">
        <v>3</v>
      </c>
      <c r="G4113" s="1">
        <v>3</v>
      </c>
      <c r="H4113" s="6">
        <v>1</v>
      </c>
      <c r="I4113">
        <v>0</v>
      </c>
      <c r="J4113" s="1">
        <v>34</v>
      </c>
      <c r="K4113" s="1">
        <v>0</v>
      </c>
      <c r="L4113" s="1">
        <v>668</v>
      </c>
      <c r="M4113" s="6">
        <v>0.93</v>
      </c>
      <c r="N4113" s="4">
        <v>2200</v>
      </c>
      <c r="O4113" s="4">
        <v>160</v>
      </c>
      <c r="P4113" s="4">
        <v>300</v>
      </c>
      <c r="Q4113" s="3">
        <v>0.3</v>
      </c>
      <c r="R4113" s="1">
        <v>24</v>
      </c>
      <c r="S4113" s="1">
        <v>300</v>
      </c>
      <c r="T4113" s="1">
        <v>43</v>
      </c>
      <c r="U4113" s="1">
        <v>1</v>
      </c>
      <c r="V4113" s="1">
        <v>9</v>
      </c>
      <c r="W4113" s="1">
        <v>0</v>
      </c>
      <c r="X4113" s="1">
        <v>0</v>
      </c>
      <c r="Y4113" s="1">
        <v>1</v>
      </c>
      <c r="Z4113" s="1">
        <v>2</v>
      </c>
      <c r="AA4113" s="1">
        <v>1</v>
      </c>
      <c r="AB4113" s="1">
        <v>0</v>
      </c>
      <c r="AC4113" s="1">
        <v>740</v>
      </c>
      <c r="AD4113" s="1">
        <v>150</v>
      </c>
      <c r="AE4113" s="1">
        <v>0</v>
      </c>
      <c r="AF4113" s="1">
        <v>800</v>
      </c>
      <c r="AG4113" s="1">
        <v>0</v>
      </c>
      <c r="AH4113" s="1">
        <v>1000</v>
      </c>
      <c r="AI4113" s="1">
        <v>2690</v>
      </c>
      <c r="AJ4113" s="1" t="s">
        <v>7687</v>
      </c>
      <c r="AK4113" s="1" t="s">
        <v>7688</v>
      </c>
      <c r="AL4113" s="1" t="s">
        <v>7689</v>
      </c>
      <c r="AM4113" s="1" t="s">
        <v>12</v>
      </c>
      <c r="AN4113" s="1" t="s">
        <v>23097</v>
      </c>
      <c r="AO4113" s="1" t="s">
        <v>86</v>
      </c>
      <c r="AP4113" s="1" t="s">
        <v>57</v>
      </c>
      <c r="AQ4113" s="1" t="s">
        <v>25</v>
      </c>
      <c r="AR4113" s="1" t="s">
        <v>19</v>
      </c>
      <c r="AS4113" s="1" t="s">
        <v>23091</v>
      </c>
      <c r="AT4113" s="1" t="s">
        <v>26</v>
      </c>
    </row>
    <row r="4114" spans="1:46" x14ac:dyDescent="0.25">
      <c r="A4114" s="1" t="s">
        <v>19615</v>
      </c>
      <c r="B4114" s="2" t="s">
        <v>23101</v>
      </c>
      <c r="C4114" s="2" t="s">
        <v>23109</v>
      </c>
      <c r="D4114" s="1">
        <v>0</v>
      </c>
      <c r="E4114" s="1">
        <v>0</v>
      </c>
      <c r="F4114" s="1">
        <v>1</v>
      </c>
      <c r="G4114" s="1">
        <v>1</v>
      </c>
      <c r="H4114" s="6">
        <v>1</v>
      </c>
      <c r="I4114">
        <v>0</v>
      </c>
      <c r="J4114" s="1">
        <v>44</v>
      </c>
      <c r="K4114" s="1">
        <v>1</v>
      </c>
      <c r="L4114" s="1">
        <v>497</v>
      </c>
      <c r="M4114" s="6">
        <v>0.27</v>
      </c>
      <c r="N4114" s="4">
        <v>2500</v>
      </c>
      <c r="O4114" s="4">
        <v>200</v>
      </c>
      <c r="P4114" s="4">
        <v>200</v>
      </c>
      <c r="Q4114" s="3">
        <v>0.2</v>
      </c>
      <c r="R4114" s="1">
        <v>6</v>
      </c>
      <c r="S4114" s="1">
        <v>200</v>
      </c>
      <c r="T4114" s="1">
        <v>3</v>
      </c>
      <c r="U4114" s="1">
        <v>0</v>
      </c>
      <c r="V4114" s="1">
        <v>9</v>
      </c>
      <c r="W4114" s="1">
        <v>0</v>
      </c>
      <c r="X4114" s="1">
        <v>0</v>
      </c>
      <c r="Y4114" s="1">
        <v>0</v>
      </c>
      <c r="Z4114" s="1">
        <v>2</v>
      </c>
      <c r="AA4114" s="1">
        <v>0</v>
      </c>
      <c r="AB4114" s="1">
        <v>0</v>
      </c>
      <c r="AC4114" s="1">
        <v>0</v>
      </c>
      <c r="AD4114" s="1">
        <v>26</v>
      </c>
      <c r="AE4114" s="1">
        <v>480</v>
      </c>
      <c r="AF4114" s="1">
        <v>0</v>
      </c>
      <c r="AG4114" s="1">
        <v>0</v>
      </c>
      <c r="AH4114" s="1">
        <v>0</v>
      </c>
      <c r="AI4114" s="1">
        <v>506</v>
      </c>
      <c r="AJ4114" s="1" t="s">
        <v>2408</v>
      </c>
      <c r="AK4114" s="1" t="s">
        <v>7702</v>
      </c>
      <c r="AL4114" s="1" t="s">
        <v>7703</v>
      </c>
      <c r="AM4114" s="1" t="s">
        <v>12</v>
      </c>
      <c r="AN4114" s="1" t="s">
        <v>23098</v>
      </c>
      <c r="AO4114" s="1" t="s">
        <v>364</v>
      </c>
      <c r="AP4114" s="1" t="s">
        <v>57</v>
      </c>
      <c r="AQ4114" s="1" t="s">
        <v>25</v>
      </c>
      <c r="AR4114" s="1" t="s">
        <v>30</v>
      </c>
      <c r="AS4114" s="1" t="s">
        <v>23090</v>
      </c>
      <c r="AT4114" s="1" t="s">
        <v>26</v>
      </c>
    </row>
    <row r="4115" spans="1:46" x14ac:dyDescent="0.25">
      <c r="A4115" s="1" t="s">
        <v>20729</v>
      </c>
      <c r="B4115" s="2" t="s">
        <v>23101</v>
      </c>
      <c r="C4115" s="2" t="s">
        <v>23109</v>
      </c>
      <c r="D4115" s="1">
        <v>0</v>
      </c>
      <c r="E4115" s="1">
        <v>1</v>
      </c>
      <c r="F4115" s="1">
        <v>1</v>
      </c>
      <c r="G4115" s="1">
        <v>2</v>
      </c>
      <c r="H4115" s="6">
        <v>0.5</v>
      </c>
      <c r="I4115">
        <v>0</v>
      </c>
      <c r="J4115" s="1">
        <v>32</v>
      </c>
      <c r="K4115" s="1">
        <v>0</v>
      </c>
      <c r="L4115" s="1">
        <v>538</v>
      </c>
      <c r="M4115" s="6">
        <v>0.65</v>
      </c>
      <c r="N4115" s="4">
        <v>3600</v>
      </c>
      <c r="O4115" s="4">
        <v>260</v>
      </c>
      <c r="P4115" s="4">
        <v>300</v>
      </c>
      <c r="Q4115" s="3">
        <v>0.35</v>
      </c>
      <c r="R4115" s="1">
        <v>6</v>
      </c>
      <c r="S4115" s="1">
        <v>300</v>
      </c>
      <c r="T4115" s="1">
        <v>12</v>
      </c>
      <c r="U4115" s="1">
        <v>1</v>
      </c>
      <c r="V4115" s="1">
        <v>9</v>
      </c>
      <c r="W4115" s="1">
        <v>0</v>
      </c>
      <c r="X4115" s="1">
        <v>0</v>
      </c>
      <c r="Y4115" s="1">
        <v>1</v>
      </c>
      <c r="Z4115" s="1">
        <v>2</v>
      </c>
      <c r="AA4115" s="1">
        <v>0</v>
      </c>
      <c r="AB4115" s="1">
        <v>0</v>
      </c>
      <c r="AC4115" s="1">
        <v>2384</v>
      </c>
      <c r="AD4115" s="1">
        <v>550</v>
      </c>
      <c r="AE4115" s="1">
        <v>0</v>
      </c>
      <c r="AF4115" s="1">
        <v>272</v>
      </c>
      <c r="AG4115" s="1">
        <v>0</v>
      </c>
      <c r="AH4115" s="1">
        <v>0</v>
      </c>
      <c r="AI4115" s="1">
        <v>3206</v>
      </c>
      <c r="AJ4115" s="1" t="s">
        <v>10764</v>
      </c>
      <c r="AK4115" s="1" t="s">
        <v>10765</v>
      </c>
      <c r="AL4115" s="1" t="s">
        <v>10766</v>
      </c>
      <c r="AM4115" s="1" t="s">
        <v>12</v>
      </c>
      <c r="AN4115" s="1" t="s">
        <v>23097</v>
      </c>
      <c r="AO4115" s="1" t="s">
        <v>86</v>
      </c>
      <c r="AP4115" s="1" t="s">
        <v>57</v>
      </c>
      <c r="AQ4115" s="1" t="s">
        <v>25</v>
      </c>
      <c r="AR4115" s="1" t="s">
        <v>19</v>
      </c>
      <c r="AS4115" s="1" t="s">
        <v>23090</v>
      </c>
      <c r="AT4115" s="1" t="s">
        <v>26</v>
      </c>
    </row>
    <row r="4116" spans="1:46" x14ac:dyDescent="0.25">
      <c r="A4116" s="1" t="s">
        <v>17756</v>
      </c>
      <c r="B4116" s="2" t="s">
        <v>23101</v>
      </c>
      <c r="C4116" s="2" t="s">
        <v>23109</v>
      </c>
      <c r="D4116" s="1">
        <v>1</v>
      </c>
      <c r="E4116" s="1">
        <v>3</v>
      </c>
      <c r="F4116" s="1">
        <v>1</v>
      </c>
      <c r="G4116" s="1">
        <v>5</v>
      </c>
      <c r="H4116" s="6">
        <v>0.2</v>
      </c>
      <c r="I4116">
        <v>0</v>
      </c>
      <c r="J4116" s="1">
        <v>29</v>
      </c>
      <c r="K4116" s="1">
        <v>1</v>
      </c>
      <c r="L4116" s="1">
        <v>529</v>
      </c>
      <c r="M4116" s="6">
        <v>0.05</v>
      </c>
      <c r="N4116" s="4">
        <v>2200</v>
      </c>
      <c r="O4116" s="4">
        <v>180</v>
      </c>
      <c r="P4116" s="4">
        <v>100</v>
      </c>
      <c r="Q4116" s="3">
        <v>0.24</v>
      </c>
      <c r="R4116" s="1">
        <v>12</v>
      </c>
      <c r="S4116" s="1">
        <v>100</v>
      </c>
      <c r="T4116" s="1">
        <v>14</v>
      </c>
      <c r="U4116" s="1">
        <v>1</v>
      </c>
      <c r="V4116" s="1">
        <v>9</v>
      </c>
      <c r="W4116" s="1">
        <v>0</v>
      </c>
      <c r="X4116" s="1">
        <v>1</v>
      </c>
      <c r="Y4116" s="1">
        <v>1</v>
      </c>
      <c r="Z4116" s="1">
        <v>3</v>
      </c>
      <c r="AA4116" s="1">
        <v>1</v>
      </c>
      <c r="AB4116" s="1">
        <v>0</v>
      </c>
      <c r="AC4116" s="1">
        <v>0</v>
      </c>
      <c r="AD4116" s="1">
        <v>0</v>
      </c>
      <c r="AE4116" s="1">
        <v>0</v>
      </c>
      <c r="AF4116" s="1">
        <v>0</v>
      </c>
      <c r="AG4116" s="1">
        <v>0</v>
      </c>
      <c r="AH4116" s="1">
        <v>0</v>
      </c>
      <c r="AI4116" s="1">
        <v>0</v>
      </c>
      <c r="AJ4116" s="1" t="s">
        <v>2342</v>
      </c>
      <c r="AK4116" s="1" t="s">
        <v>2343</v>
      </c>
      <c r="AL4116" s="1" t="s">
        <v>2344</v>
      </c>
      <c r="AM4116" s="1" t="s">
        <v>12</v>
      </c>
      <c r="AN4116" s="1" t="s">
        <v>23098</v>
      </c>
      <c r="AO4116" s="1" t="s">
        <v>86</v>
      </c>
      <c r="AP4116" s="1" t="s">
        <v>57</v>
      </c>
      <c r="AQ4116" s="1" t="s">
        <v>14</v>
      </c>
      <c r="AR4116" s="1" t="s">
        <v>19</v>
      </c>
      <c r="AS4116" s="1" t="s">
        <v>23091</v>
      </c>
      <c r="AT4116" s="1" t="s">
        <v>26</v>
      </c>
    </row>
    <row r="4117" spans="1:46" x14ac:dyDescent="0.25">
      <c r="A4117" s="1" t="s">
        <v>20218</v>
      </c>
      <c r="B4117" s="2" t="s">
        <v>23101</v>
      </c>
      <c r="C4117" s="2" t="s">
        <v>23109</v>
      </c>
      <c r="D4117" s="1">
        <v>0</v>
      </c>
      <c r="E4117" s="1">
        <v>0</v>
      </c>
      <c r="F4117" s="1">
        <v>1</v>
      </c>
      <c r="G4117" s="1">
        <v>1</v>
      </c>
      <c r="H4117" s="6">
        <v>1</v>
      </c>
      <c r="I4117">
        <v>0</v>
      </c>
      <c r="J4117" s="1">
        <v>43</v>
      </c>
      <c r="K4117" s="1">
        <v>1</v>
      </c>
      <c r="L4117" s="1">
        <v>514</v>
      </c>
      <c r="M4117" s="6">
        <v>0.1</v>
      </c>
      <c r="N4117" s="4">
        <v>2560</v>
      </c>
      <c r="O4117" s="4">
        <v>180</v>
      </c>
      <c r="P4117" s="4">
        <v>200</v>
      </c>
      <c r="Q4117" s="3">
        <v>0.25</v>
      </c>
      <c r="R4117" s="1">
        <v>12</v>
      </c>
      <c r="S4117" s="1">
        <v>200</v>
      </c>
      <c r="T4117" s="1">
        <v>23</v>
      </c>
      <c r="U4117" s="1">
        <v>1</v>
      </c>
      <c r="V4117" s="1">
        <v>9</v>
      </c>
      <c r="W4117" s="1">
        <v>0</v>
      </c>
      <c r="X4117" s="1">
        <v>1</v>
      </c>
      <c r="Y4117" s="1">
        <v>1</v>
      </c>
      <c r="Z4117" s="1">
        <v>3</v>
      </c>
      <c r="AA4117" s="1">
        <v>0</v>
      </c>
      <c r="AB4117" s="1">
        <v>1</v>
      </c>
      <c r="AC4117" s="1">
        <v>0</v>
      </c>
      <c r="AD4117" s="1">
        <v>0</v>
      </c>
      <c r="AE4117" s="1">
        <v>0</v>
      </c>
      <c r="AF4117" s="1">
        <v>0</v>
      </c>
      <c r="AG4117" s="1">
        <v>0</v>
      </c>
      <c r="AH4117" s="1">
        <v>0</v>
      </c>
      <c r="AI4117" s="1">
        <v>0</v>
      </c>
      <c r="AJ4117" s="1" t="s">
        <v>9365</v>
      </c>
      <c r="AK4117" s="1" t="s">
        <v>9366</v>
      </c>
      <c r="AL4117" s="1" t="s">
        <v>9367</v>
      </c>
      <c r="AM4117" s="1" t="s">
        <v>12</v>
      </c>
      <c r="AN4117" s="1" t="s">
        <v>23098</v>
      </c>
      <c r="AO4117" s="1" t="s">
        <v>86</v>
      </c>
      <c r="AP4117" s="1" t="s">
        <v>57</v>
      </c>
      <c r="AQ4117" s="1" t="s">
        <v>14</v>
      </c>
      <c r="AR4117" s="1" t="s">
        <v>19</v>
      </c>
      <c r="AS4117" s="1" t="s">
        <v>23090</v>
      </c>
      <c r="AT4117" s="1" t="s">
        <v>101</v>
      </c>
    </row>
    <row r="4118" spans="1:46" x14ac:dyDescent="0.25">
      <c r="A4118" s="1" t="s">
        <v>20745</v>
      </c>
      <c r="B4118" s="2" t="s">
        <v>23101</v>
      </c>
      <c r="C4118" s="2" t="s">
        <v>23109</v>
      </c>
      <c r="D4118" s="1">
        <v>1</v>
      </c>
      <c r="E4118" s="1">
        <v>0</v>
      </c>
      <c r="F4118" s="1">
        <v>1</v>
      </c>
      <c r="G4118" s="1">
        <v>2</v>
      </c>
      <c r="H4118" s="6">
        <v>0.5</v>
      </c>
      <c r="I4118">
        <v>0</v>
      </c>
      <c r="J4118" s="1">
        <v>29</v>
      </c>
      <c r="K4118" s="1">
        <v>1</v>
      </c>
      <c r="L4118" s="1">
        <v>515</v>
      </c>
      <c r="M4118" s="6">
        <v>0.56000000000000005</v>
      </c>
      <c r="N4118" s="4">
        <v>4000</v>
      </c>
      <c r="O4118" s="4">
        <v>350</v>
      </c>
      <c r="P4118" s="4">
        <v>100</v>
      </c>
      <c r="Q4118" s="3">
        <v>0.35</v>
      </c>
      <c r="R4118" s="1">
        <v>12</v>
      </c>
      <c r="S4118" s="1">
        <v>100</v>
      </c>
      <c r="T4118" s="1">
        <v>10</v>
      </c>
      <c r="U4118" s="1">
        <v>1</v>
      </c>
      <c r="V4118" s="1">
        <v>9</v>
      </c>
      <c r="W4118" s="1">
        <v>1</v>
      </c>
      <c r="X4118" s="1">
        <v>1</v>
      </c>
      <c r="Y4118" s="1">
        <v>1</v>
      </c>
      <c r="Z4118" s="1">
        <v>3</v>
      </c>
      <c r="AA4118" s="1">
        <v>1</v>
      </c>
      <c r="AB4118" s="1">
        <v>0</v>
      </c>
      <c r="AC4118" s="1">
        <v>3605</v>
      </c>
      <c r="AD4118" s="1">
        <v>0</v>
      </c>
      <c r="AE4118" s="1">
        <v>0</v>
      </c>
      <c r="AF4118" s="1">
        <v>386</v>
      </c>
      <c r="AG4118" s="1">
        <v>78</v>
      </c>
      <c r="AH4118" s="1">
        <v>700</v>
      </c>
      <c r="AI4118" s="1">
        <v>4769</v>
      </c>
      <c r="AJ4118" s="1" t="s">
        <v>10808</v>
      </c>
      <c r="AK4118" s="1" t="s">
        <v>10809</v>
      </c>
      <c r="AL4118" s="1" t="s">
        <v>10810</v>
      </c>
      <c r="AM4118" s="1" t="s">
        <v>12</v>
      </c>
      <c r="AN4118" s="1" t="s">
        <v>23098</v>
      </c>
      <c r="AO4118" s="1" t="s">
        <v>86</v>
      </c>
      <c r="AP4118" s="1" t="s">
        <v>86</v>
      </c>
      <c r="AQ4118" s="1" t="s">
        <v>14</v>
      </c>
      <c r="AR4118" s="1" t="s">
        <v>19</v>
      </c>
      <c r="AS4118" s="1" t="s">
        <v>23091</v>
      </c>
      <c r="AT4118" s="1" t="s">
        <v>26</v>
      </c>
    </row>
    <row r="4119" spans="1:46" x14ac:dyDescent="0.25">
      <c r="A4119" s="1" t="s">
        <v>22475</v>
      </c>
      <c r="B4119" s="2" t="s">
        <v>23101</v>
      </c>
      <c r="C4119" s="2" t="s">
        <v>23109</v>
      </c>
      <c r="D4119" s="1">
        <v>0</v>
      </c>
      <c r="E4119" s="1">
        <v>0</v>
      </c>
      <c r="F4119" s="1">
        <v>1</v>
      </c>
      <c r="G4119" s="1">
        <v>1</v>
      </c>
      <c r="H4119" s="6">
        <v>1</v>
      </c>
      <c r="I4119">
        <v>0</v>
      </c>
      <c r="J4119" s="1">
        <v>33</v>
      </c>
      <c r="K4119" s="1">
        <v>0</v>
      </c>
      <c r="L4119" s="1">
        <v>514</v>
      </c>
      <c r="M4119" s="6">
        <v>0.19</v>
      </c>
      <c r="N4119" s="4">
        <v>1900</v>
      </c>
      <c r="O4119" s="4">
        <v>150</v>
      </c>
      <c r="P4119" s="4">
        <v>300</v>
      </c>
      <c r="Q4119" s="3">
        <v>0.3</v>
      </c>
      <c r="R4119" s="1">
        <v>12</v>
      </c>
      <c r="S4119" s="1">
        <v>300</v>
      </c>
      <c r="T4119" s="1">
        <v>32</v>
      </c>
      <c r="U4119" s="1">
        <v>0</v>
      </c>
      <c r="V4119" s="1">
        <v>9</v>
      </c>
      <c r="W4119" s="1">
        <v>0</v>
      </c>
      <c r="X4119" s="1">
        <v>0</v>
      </c>
      <c r="Y4119" s="1">
        <v>1</v>
      </c>
      <c r="Z4119" s="1">
        <v>3</v>
      </c>
      <c r="AA4119" s="1">
        <v>1</v>
      </c>
      <c r="AB4119" s="1">
        <v>0</v>
      </c>
      <c r="AC4119" s="1">
        <v>0</v>
      </c>
      <c r="AD4119" s="1">
        <v>0</v>
      </c>
      <c r="AE4119" s="1">
        <v>0</v>
      </c>
      <c r="AF4119" s="1">
        <v>0</v>
      </c>
      <c r="AG4119" s="1">
        <v>0</v>
      </c>
      <c r="AH4119" s="1">
        <v>0</v>
      </c>
      <c r="AI4119" s="1">
        <v>0</v>
      </c>
      <c r="AJ4119" s="1" t="s">
        <v>3031</v>
      </c>
      <c r="AK4119" s="1" t="s">
        <v>15432</v>
      </c>
      <c r="AL4119" s="1" t="s">
        <v>15433</v>
      </c>
      <c r="AM4119" s="1" t="s">
        <v>12</v>
      </c>
      <c r="AN4119" s="1" t="s">
        <v>23097</v>
      </c>
      <c r="AO4119" s="1" t="s">
        <v>364</v>
      </c>
      <c r="AP4119" s="1" t="s">
        <v>57</v>
      </c>
      <c r="AQ4119" s="1" t="s">
        <v>25</v>
      </c>
      <c r="AR4119" s="1" t="s">
        <v>19</v>
      </c>
      <c r="AS4119" s="1" t="s">
        <v>23091</v>
      </c>
      <c r="AT4119" s="1" t="s">
        <v>26</v>
      </c>
    </row>
    <row r="4120" spans="1:46" x14ac:dyDescent="0.25">
      <c r="A4120" s="1" t="s">
        <v>18396</v>
      </c>
      <c r="B4120" s="2" t="s">
        <v>23101</v>
      </c>
      <c r="C4120" s="2" t="s">
        <v>23109</v>
      </c>
      <c r="D4120" s="1">
        <v>0</v>
      </c>
      <c r="E4120" s="1">
        <v>0</v>
      </c>
      <c r="F4120" s="1">
        <v>1</v>
      </c>
      <c r="G4120" s="1">
        <v>1</v>
      </c>
      <c r="H4120" s="6">
        <v>1</v>
      </c>
      <c r="I4120">
        <v>0</v>
      </c>
      <c r="J4120" s="1">
        <v>25</v>
      </c>
      <c r="K4120" s="1">
        <v>1</v>
      </c>
      <c r="L4120" s="1">
        <v>420</v>
      </c>
      <c r="M4120" s="6">
        <v>0.25</v>
      </c>
      <c r="N4120" s="4">
        <v>1850</v>
      </c>
      <c r="O4120" s="4">
        <v>140</v>
      </c>
      <c r="P4120" s="4">
        <v>200</v>
      </c>
      <c r="Q4120" s="3">
        <v>0.35</v>
      </c>
      <c r="R4120" s="1">
        <v>6</v>
      </c>
      <c r="S4120" s="1">
        <v>200</v>
      </c>
      <c r="T4120" s="1">
        <v>27</v>
      </c>
      <c r="U4120" s="1">
        <v>1</v>
      </c>
      <c r="V4120" s="1">
        <v>9</v>
      </c>
      <c r="W4120" s="1">
        <v>0</v>
      </c>
      <c r="X4120" s="1">
        <v>0</v>
      </c>
      <c r="Y4120" s="1">
        <v>1</v>
      </c>
      <c r="Z4120" s="1">
        <v>6</v>
      </c>
      <c r="AA4120" s="1">
        <v>0</v>
      </c>
      <c r="AB4120" s="1">
        <v>0</v>
      </c>
      <c r="AC4120" s="1">
        <v>0</v>
      </c>
      <c r="AD4120" s="1">
        <v>0</v>
      </c>
      <c r="AE4120" s="1">
        <v>0</v>
      </c>
      <c r="AF4120" s="1">
        <v>0</v>
      </c>
      <c r="AG4120" s="1">
        <v>0</v>
      </c>
      <c r="AH4120" s="1">
        <v>0</v>
      </c>
      <c r="AI4120" s="1">
        <v>0</v>
      </c>
      <c r="AJ4120" s="1" t="s">
        <v>4251</v>
      </c>
      <c r="AK4120" s="1" t="s">
        <v>4252</v>
      </c>
      <c r="AL4120" s="1" t="s">
        <v>4253</v>
      </c>
      <c r="AM4120" s="1" t="s">
        <v>12</v>
      </c>
      <c r="AN4120" s="1" t="s">
        <v>23098</v>
      </c>
      <c r="AO4120" s="1" t="s">
        <v>86</v>
      </c>
      <c r="AP4120" s="1" t="s">
        <v>57</v>
      </c>
      <c r="AQ4120" s="1" t="s">
        <v>25</v>
      </c>
      <c r="AR4120" s="1" t="s">
        <v>19</v>
      </c>
      <c r="AS4120" s="1" t="s">
        <v>23090</v>
      </c>
      <c r="AT4120" s="1" t="s">
        <v>26</v>
      </c>
    </row>
    <row r="4121" spans="1:46" x14ac:dyDescent="0.25">
      <c r="A4121" s="1" t="s">
        <v>20758</v>
      </c>
      <c r="B4121" s="2" t="s">
        <v>23101</v>
      </c>
      <c r="C4121" s="2" t="s">
        <v>23109</v>
      </c>
      <c r="D4121" s="1">
        <v>1</v>
      </c>
      <c r="E4121" s="1">
        <v>2</v>
      </c>
      <c r="F4121" s="1">
        <v>2</v>
      </c>
      <c r="G4121" s="1">
        <v>5</v>
      </c>
      <c r="H4121" s="6">
        <v>0.4</v>
      </c>
      <c r="I4121">
        <v>0</v>
      </c>
      <c r="J4121" s="1">
        <v>31</v>
      </c>
      <c r="K4121" s="1">
        <v>0</v>
      </c>
      <c r="L4121" s="1">
        <v>600</v>
      </c>
      <c r="M4121" s="6">
        <v>0.36</v>
      </c>
      <c r="N4121" s="4">
        <v>2640</v>
      </c>
      <c r="O4121" s="4">
        <v>220</v>
      </c>
      <c r="P4121" s="4">
        <v>100</v>
      </c>
      <c r="Q4121" s="3">
        <v>0.3</v>
      </c>
      <c r="R4121" s="1">
        <v>12</v>
      </c>
      <c r="S4121" s="1">
        <v>100</v>
      </c>
      <c r="T4121" s="1">
        <v>13</v>
      </c>
      <c r="U4121" s="1">
        <v>1</v>
      </c>
      <c r="V4121" s="1">
        <v>9</v>
      </c>
      <c r="W4121" s="1">
        <v>0</v>
      </c>
      <c r="X4121" s="1">
        <v>1</v>
      </c>
      <c r="Y4121" s="1">
        <v>1</v>
      </c>
      <c r="Z4121" s="1">
        <v>4</v>
      </c>
      <c r="AA4121" s="1">
        <v>1</v>
      </c>
      <c r="AB4121" s="1">
        <v>0</v>
      </c>
      <c r="AC4121" s="1">
        <v>450</v>
      </c>
      <c r="AD4121" s="1">
        <v>0</v>
      </c>
      <c r="AE4121" s="1">
        <v>780</v>
      </c>
      <c r="AF4121" s="1">
        <v>373</v>
      </c>
      <c r="AG4121" s="1">
        <v>100</v>
      </c>
      <c r="AH4121" s="1">
        <v>200</v>
      </c>
      <c r="AI4121" s="1">
        <v>1903</v>
      </c>
      <c r="AJ4121" s="1" t="s">
        <v>10845</v>
      </c>
      <c r="AK4121" s="1" t="s">
        <v>10846</v>
      </c>
      <c r="AL4121" s="1" t="s">
        <v>10847</v>
      </c>
      <c r="AM4121" s="1" t="s">
        <v>12</v>
      </c>
      <c r="AN4121" s="1" t="s">
        <v>23097</v>
      </c>
      <c r="AO4121" s="1" t="s">
        <v>86</v>
      </c>
      <c r="AP4121" s="1" t="s">
        <v>57</v>
      </c>
      <c r="AQ4121" s="1" t="s">
        <v>14</v>
      </c>
      <c r="AR4121" s="1" t="s">
        <v>19</v>
      </c>
      <c r="AS4121" s="1" t="s">
        <v>23091</v>
      </c>
      <c r="AT4121" s="1" t="s">
        <v>26</v>
      </c>
    </row>
    <row r="4122" spans="1:46" x14ac:dyDescent="0.25">
      <c r="A4122" s="1" t="s">
        <v>22368</v>
      </c>
      <c r="B4122" s="2" t="s">
        <v>23101</v>
      </c>
      <c r="C4122" s="2" t="s">
        <v>23109</v>
      </c>
      <c r="D4122" s="1">
        <v>1</v>
      </c>
      <c r="E4122" s="1">
        <v>0</v>
      </c>
      <c r="F4122" s="1">
        <v>2</v>
      </c>
      <c r="G4122" s="1">
        <v>3</v>
      </c>
      <c r="H4122" s="6">
        <v>0.66666666666666663</v>
      </c>
      <c r="I4122">
        <v>0</v>
      </c>
      <c r="J4122" s="1">
        <v>31</v>
      </c>
      <c r="K4122" s="1">
        <v>0</v>
      </c>
      <c r="L4122" s="1">
        <v>556</v>
      </c>
      <c r="M4122" s="6">
        <v>0.52</v>
      </c>
      <c r="N4122" s="4">
        <v>3200</v>
      </c>
      <c r="O4122" s="4">
        <v>260</v>
      </c>
      <c r="P4122" s="4">
        <v>200</v>
      </c>
      <c r="Q4122" s="3">
        <v>0.3</v>
      </c>
      <c r="R4122" s="1">
        <v>24</v>
      </c>
      <c r="S4122" s="1">
        <v>200</v>
      </c>
      <c r="T4122" s="1">
        <v>29</v>
      </c>
      <c r="U4122" s="1">
        <v>1</v>
      </c>
      <c r="V4122" s="1">
        <v>9</v>
      </c>
      <c r="W4122" s="1">
        <v>0</v>
      </c>
      <c r="X4122" s="1">
        <v>0</v>
      </c>
      <c r="Y4122" s="1">
        <v>1</v>
      </c>
      <c r="Z4122" s="1">
        <v>0</v>
      </c>
      <c r="AA4122" s="1">
        <v>1</v>
      </c>
      <c r="AB4122" s="1">
        <v>0</v>
      </c>
      <c r="AC4122" s="1">
        <v>0</v>
      </c>
      <c r="AD4122" s="1">
        <v>0</v>
      </c>
      <c r="AE4122" s="1">
        <v>0</v>
      </c>
      <c r="AF4122" s="1">
        <v>1466</v>
      </c>
      <c r="AG4122" s="1">
        <v>0</v>
      </c>
      <c r="AH4122" s="1">
        <v>1000</v>
      </c>
      <c r="AI4122" s="1">
        <v>2466</v>
      </c>
      <c r="AJ4122" s="1" t="s">
        <v>15141</v>
      </c>
      <c r="AK4122" s="1" t="s">
        <v>15142</v>
      </c>
      <c r="AL4122" s="1" t="s">
        <v>15143</v>
      </c>
      <c r="AM4122" s="1" t="s">
        <v>12</v>
      </c>
      <c r="AN4122" s="1" t="s">
        <v>23097</v>
      </c>
      <c r="AO4122" s="1" t="s">
        <v>86</v>
      </c>
      <c r="AP4122" s="1" t="s">
        <v>57</v>
      </c>
      <c r="AQ4122" s="1" t="s">
        <v>25</v>
      </c>
      <c r="AR4122" s="1" t="s">
        <v>19</v>
      </c>
      <c r="AS4122" s="1" t="s">
        <v>23091</v>
      </c>
      <c r="AT4122" s="1" t="s">
        <v>26</v>
      </c>
    </row>
    <row r="4123" spans="1:46" x14ac:dyDescent="0.25">
      <c r="A4123" s="1" t="s">
        <v>17365</v>
      </c>
      <c r="B4123" s="2" t="s">
        <v>23101</v>
      </c>
      <c r="C4123" s="2" t="s">
        <v>23109</v>
      </c>
      <c r="D4123" s="1">
        <v>0</v>
      </c>
      <c r="E4123" s="1">
        <v>0</v>
      </c>
      <c r="F4123" s="1">
        <v>1</v>
      </c>
      <c r="G4123" s="1">
        <v>1</v>
      </c>
      <c r="H4123" s="6">
        <v>1</v>
      </c>
      <c r="I4123">
        <v>0</v>
      </c>
      <c r="J4123" s="1">
        <v>38</v>
      </c>
      <c r="K4123" s="1">
        <v>0</v>
      </c>
      <c r="L4123" s="1">
        <v>708</v>
      </c>
      <c r="M4123" s="6">
        <v>0.87</v>
      </c>
      <c r="N4123" s="4">
        <v>3500</v>
      </c>
      <c r="O4123" s="4">
        <v>290</v>
      </c>
      <c r="P4123" s="4">
        <v>500</v>
      </c>
      <c r="Q4123" s="3">
        <v>0.28999999999999998</v>
      </c>
      <c r="R4123" s="1">
        <v>24</v>
      </c>
      <c r="S4123" s="1">
        <v>500</v>
      </c>
      <c r="T4123" s="1">
        <v>60</v>
      </c>
      <c r="U4123" s="1">
        <v>1</v>
      </c>
      <c r="V4123" s="1">
        <v>9</v>
      </c>
      <c r="W4123" s="1">
        <v>0</v>
      </c>
      <c r="X4123" s="1">
        <v>0</v>
      </c>
      <c r="Y4123" s="1">
        <v>1</v>
      </c>
      <c r="Z4123" s="1">
        <v>2</v>
      </c>
      <c r="AA4123" s="1">
        <v>1</v>
      </c>
      <c r="AB4123" s="1">
        <v>0</v>
      </c>
      <c r="AC4123" s="1">
        <v>4001</v>
      </c>
      <c r="AD4123" s="1">
        <v>0</v>
      </c>
      <c r="AE4123" s="1">
        <v>1672</v>
      </c>
      <c r="AF4123" s="1">
        <v>859</v>
      </c>
      <c r="AG4123" s="1">
        <v>0</v>
      </c>
      <c r="AH4123" s="1">
        <v>1300</v>
      </c>
      <c r="AI4123" s="1">
        <v>7832</v>
      </c>
      <c r="AJ4123" s="1" t="s">
        <v>1138</v>
      </c>
      <c r="AK4123" s="1" t="s">
        <v>1139</v>
      </c>
      <c r="AL4123" s="1" t="s">
        <v>1140</v>
      </c>
      <c r="AM4123" s="1" t="s">
        <v>12</v>
      </c>
      <c r="AN4123" s="1" t="s">
        <v>23097</v>
      </c>
      <c r="AO4123" s="1" t="s">
        <v>86</v>
      </c>
      <c r="AP4123" s="1" t="s">
        <v>57</v>
      </c>
      <c r="AQ4123" s="1" t="s">
        <v>25</v>
      </c>
      <c r="AR4123" s="1" t="s">
        <v>19</v>
      </c>
      <c r="AS4123" s="1" t="s">
        <v>23091</v>
      </c>
      <c r="AT4123" s="1" t="s">
        <v>26</v>
      </c>
    </row>
    <row r="4124" spans="1:46" x14ac:dyDescent="0.25">
      <c r="A4124" s="1" t="s">
        <v>18537</v>
      </c>
      <c r="B4124" s="2" t="s">
        <v>23076</v>
      </c>
      <c r="C4124" s="2" t="s">
        <v>23105</v>
      </c>
      <c r="D4124" s="1">
        <v>0</v>
      </c>
      <c r="E4124" s="1">
        <v>0</v>
      </c>
      <c r="F4124" s="1">
        <v>1</v>
      </c>
      <c r="G4124" s="1">
        <v>1</v>
      </c>
      <c r="H4124" s="6">
        <v>1</v>
      </c>
      <c r="I4124">
        <v>0</v>
      </c>
      <c r="J4124" s="1">
        <v>33</v>
      </c>
      <c r="K4124" s="1">
        <v>1</v>
      </c>
      <c r="L4124" s="1">
        <v>654</v>
      </c>
      <c r="M4124" s="6">
        <v>0.48</v>
      </c>
      <c r="N4124" s="4">
        <v>3000</v>
      </c>
      <c r="O4124" s="4">
        <v>150</v>
      </c>
      <c r="P4124" s="4">
        <v>200</v>
      </c>
      <c r="Q4124" s="3">
        <v>0.3</v>
      </c>
      <c r="R4124" s="1">
        <v>12</v>
      </c>
      <c r="S4124" s="1">
        <v>200</v>
      </c>
      <c r="T4124" s="1">
        <v>7</v>
      </c>
      <c r="U4124" s="1">
        <v>1</v>
      </c>
      <c r="V4124" s="1">
        <v>8</v>
      </c>
      <c r="W4124" s="1">
        <v>0</v>
      </c>
      <c r="X4124" s="1">
        <v>0</v>
      </c>
      <c r="Y4124" s="1">
        <v>0</v>
      </c>
      <c r="Z4124" s="1">
        <v>2</v>
      </c>
      <c r="AA4124" s="1">
        <v>0</v>
      </c>
      <c r="AB4124" s="1">
        <v>0</v>
      </c>
      <c r="AC4124" s="1">
        <v>1440</v>
      </c>
      <c r="AD4124" s="1">
        <v>0</v>
      </c>
      <c r="AE4124" s="1">
        <v>0</v>
      </c>
      <c r="AF4124" s="1">
        <v>80</v>
      </c>
      <c r="AG4124" s="1">
        <v>0</v>
      </c>
      <c r="AH4124" s="1">
        <v>0</v>
      </c>
      <c r="AI4124" s="1">
        <v>1520</v>
      </c>
      <c r="AJ4124" s="1" t="s">
        <v>4623</v>
      </c>
      <c r="AK4124" s="1" t="s">
        <v>4624</v>
      </c>
      <c r="AL4124" s="1" t="s">
        <v>4625</v>
      </c>
      <c r="AM4124" s="1" t="s">
        <v>12</v>
      </c>
      <c r="AN4124" s="1" t="s">
        <v>23098</v>
      </c>
      <c r="AO4124" s="1" t="s">
        <v>86</v>
      </c>
      <c r="AP4124" s="1" t="s">
        <v>57</v>
      </c>
      <c r="AQ4124" s="1" t="s">
        <v>25</v>
      </c>
      <c r="AR4124" s="1" t="s">
        <v>30</v>
      </c>
      <c r="AS4124" s="1" t="s">
        <v>23090</v>
      </c>
      <c r="AT4124" s="1" t="s">
        <v>26</v>
      </c>
    </row>
    <row r="4125" spans="1:46" x14ac:dyDescent="0.25">
      <c r="A4125" s="1" t="s">
        <v>22623</v>
      </c>
      <c r="B4125" s="2" t="s">
        <v>23076</v>
      </c>
      <c r="C4125" s="2" t="s">
        <v>23105</v>
      </c>
      <c r="D4125" s="1">
        <v>2</v>
      </c>
      <c r="E4125" s="1">
        <v>0</v>
      </c>
      <c r="F4125" s="1">
        <v>3</v>
      </c>
      <c r="G4125" s="1">
        <v>5</v>
      </c>
      <c r="H4125" s="6">
        <v>0.6</v>
      </c>
      <c r="I4125">
        <v>1</v>
      </c>
      <c r="J4125" s="1">
        <v>31</v>
      </c>
      <c r="K4125" s="1">
        <v>0</v>
      </c>
      <c r="L4125" s="1">
        <v>636</v>
      </c>
      <c r="M4125" s="6">
        <v>0.96</v>
      </c>
      <c r="N4125" s="4">
        <v>3000</v>
      </c>
      <c r="O4125" s="4">
        <v>150</v>
      </c>
      <c r="P4125" s="4">
        <v>200</v>
      </c>
      <c r="Q4125" s="3">
        <v>0.35</v>
      </c>
      <c r="R4125" s="1">
        <v>12</v>
      </c>
      <c r="S4125" s="1">
        <v>200</v>
      </c>
      <c r="T4125" s="1">
        <v>11</v>
      </c>
      <c r="U4125" s="1">
        <v>1</v>
      </c>
      <c r="V4125" s="1">
        <v>8</v>
      </c>
      <c r="W4125" s="1">
        <v>0</v>
      </c>
      <c r="X4125" s="1">
        <v>1</v>
      </c>
      <c r="Y4125" s="1">
        <v>1</v>
      </c>
      <c r="Z4125" s="1">
        <v>0</v>
      </c>
      <c r="AA4125" s="1">
        <v>1</v>
      </c>
      <c r="AB4125" s="1">
        <v>1</v>
      </c>
      <c r="AC4125" s="1">
        <v>3362</v>
      </c>
      <c r="AD4125" s="1">
        <v>0</v>
      </c>
      <c r="AE4125" s="1">
        <v>0</v>
      </c>
      <c r="AF4125" s="1">
        <v>0</v>
      </c>
      <c r="AG4125" s="1">
        <v>0</v>
      </c>
      <c r="AH4125" s="1">
        <v>200</v>
      </c>
      <c r="AI4125" s="1">
        <v>3562</v>
      </c>
      <c r="AJ4125" s="1" t="s">
        <v>3238</v>
      </c>
      <c r="AK4125" s="1" t="s">
        <v>15784</v>
      </c>
      <c r="AL4125" s="1" t="s">
        <v>15785</v>
      </c>
      <c r="AM4125" s="1" t="s">
        <v>16</v>
      </c>
      <c r="AN4125" s="1" t="s">
        <v>23097</v>
      </c>
      <c r="AO4125" s="1" t="s">
        <v>86</v>
      </c>
      <c r="AP4125" s="1" t="s">
        <v>57</v>
      </c>
      <c r="AQ4125" s="1" t="s">
        <v>14</v>
      </c>
      <c r="AR4125" s="1" t="s">
        <v>19</v>
      </c>
      <c r="AS4125" s="1" t="s">
        <v>23091</v>
      </c>
      <c r="AT4125" s="1" t="s">
        <v>101</v>
      </c>
    </row>
    <row r="4126" spans="1:46" x14ac:dyDescent="0.25">
      <c r="A4126" s="1" t="s">
        <v>19803</v>
      </c>
      <c r="B4126" s="2" t="s">
        <v>23076</v>
      </c>
      <c r="C4126" s="2" t="s">
        <v>23106</v>
      </c>
      <c r="D4126" s="1">
        <v>0</v>
      </c>
      <c r="E4126" s="1">
        <v>2</v>
      </c>
      <c r="F4126" s="1">
        <v>3</v>
      </c>
      <c r="G4126" s="1">
        <v>5</v>
      </c>
      <c r="H4126" s="6">
        <v>0.6</v>
      </c>
      <c r="I4126">
        <v>0</v>
      </c>
      <c r="J4126" s="1">
        <v>36</v>
      </c>
      <c r="K4126" s="1">
        <v>0</v>
      </c>
      <c r="L4126" s="1">
        <v>602</v>
      </c>
      <c r="M4126" s="6">
        <v>0.35</v>
      </c>
      <c r="N4126" s="4">
        <v>3600</v>
      </c>
      <c r="O4126" s="4">
        <v>316</v>
      </c>
      <c r="P4126" s="4">
        <v>400</v>
      </c>
      <c r="Q4126" s="3">
        <v>0.3</v>
      </c>
      <c r="R4126" s="1">
        <v>24</v>
      </c>
      <c r="S4126" s="1">
        <v>400</v>
      </c>
      <c r="T4126" s="1">
        <v>56</v>
      </c>
      <c r="U4126" s="1">
        <v>1</v>
      </c>
      <c r="V4126" s="1">
        <v>8</v>
      </c>
      <c r="W4126" s="1">
        <v>0</v>
      </c>
      <c r="X4126" s="1">
        <v>0</v>
      </c>
      <c r="Y4126" s="1">
        <v>1</v>
      </c>
      <c r="Z4126" s="1">
        <v>2</v>
      </c>
      <c r="AA4126" s="1">
        <v>1</v>
      </c>
      <c r="AB4126" s="1">
        <v>0</v>
      </c>
      <c r="AC4126" s="1">
        <v>1860</v>
      </c>
      <c r="AD4126" s="1">
        <v>0</v>
      </c>
      <c r="AE4126" s="1">
        <v>0</v>
      </c>
      <c r="AF4126" s="1">
        <v>500</v>
      </c>
      <c r="AG4126" s="1">
        <v>0</v>
      </c>
      <c r="AH4126" s="1">
        <v>0</v>
      </c>
      <c r="AI4126" s="1">
        <v>2360</v>
      </c>
      <c r="AJ4126" s="1" t="s">
        <v>8192</v>
      </c>
      <c r="AK4126" s="1" t="s">
        <v>8193</v>
      </c>
      <c r="AL4126" s="1" t="s">
        <v>8194</v>
      </c>
      <c r="AM4126" s="1" t="s">
        <v>12</v>
      </c>
      <c r="AN4126" s="1" t="s">
        <v>23097</v>
      </c>
      <c r="AO4126" s="1" t="s">
        <v>86</v>
      </c>
      <c r="AP4126" s="1" t="s">
        <v>57</v>
      </c>
      <c r="AQ4126" s="1" t="s">
        <v>25</v>
      </c>
      <c r="AR4126" s="1" t="s">
        <v>19</v>
      </c>
      <c r="AS4126" s="1" t="s">
        <v>23091</v>
      </c>
      <c r="AT4126" s="1" t="s">
        <v>26</v>
      </c>
    </row>
    <row r="4127" spans="1:46" x14ac:dyDescent="0.25">
      <c r="A4127" s="1" t="s">
        <v>17998</v>
      </c>
      <c r="B4127" s="2" t="s">
        <v>23076</v>
      </c>
      <c r="C4127" s="2" t="s">
        <v>23106</v>
      </c>
      <c r="D4127" s="1">
        <v>0</v>
      </c>
      <c r="E4127" s="1">
        <v>0</v>
      </c>
      <c r="F4127" s="1">
        <v>2</v>
      </c>
      <c r="G4127" s="1">
        <v>2</v>
      </c>
      <c r="H4127" s="6">
        <v>1</v>
      </c>
      <c r="I4127">
        <v>0</v>
      </c>
      <c r="J4127" s="1">
        <v>34</v>
      </c>
      <c r="K4127" s="1">
        <v>0</v>
      </c>
      <c r="L4127" s="1">
        <v>674</v>
      </c>
      <c r="M4127" s="6">
        <v>0.81</v>
      </c>
      <c r="N4127" s="4">
        <v>3200</v>
      </c>
      <c r="O4127" s="4">
        <v>230</v>
      </c>
      <c r="P4127" s="4">
        <v>200</v>
      </c>
      <c r="Q4127" s="3">
        <v>0.3</v>
      </c>
      <c r="R4127" s="1">
        <v>12</v>
      </c>
      <c r="S4127" s="1">
        <v>200</v>
      </c>
      <c r="T4127" s="1">
        <v>28</v>
      </c>
      <c r="U4127" s="1">
        <v>1</v>
      </c>
      <c r="V4127" s="1">
        <v>8</v>
      </c>
      <c r="W4127" s="1">
        <v>0</v>
      </c>
      <c r="X4127" s="1">
        <v>0</v>
      </c>
      <c r="Y4127" s="1">
        <v>1</v>
      </c>
      <c r="Z4127" s="1">
        <v>0</v>
      </c>
      <c r="AA4127" s="1">
        <v>1</v>
      </c>
      <c r="AB4127" s="1">
        <v>1</v>
      </c>
      <c r="AC4127" s="1">
        <v>0</v>
      </c>
      <c r="AD4127" s="1">
        <v>250</v>
      </c>
      <c r="AE4127" s="1">
        <v>837</v>
      </c>
      <c r="AF4127" s="1">
        <v>895</v>
      </c>
      <c r="AG4127" s="1">
        <v>0</v>
      </c>
      <c r="AH4127" s="1">
        <v>1300</v>
      </c>
      <c r="AI4127" s="1">
        <v>3282</v>
      </c>
      <c r="AJ4127" s="1" t="s">
        <v>3028</v>
      </c>
      <c r="AK4127" s="1" t="s">
        <v>3029</v>
      </c>
      <c r="AL4127" s="1" t="s">
        <v>3030</v>
      </c>
      <c r="AM4127" s="1" t="s">
        <v>12</v>
      </c>
      <c r="AN4127" s="1" t="s">
        <v>23097</v>
      </c>
      <c r="AO4127" s="1" t="s">
        <v>86</v>
      </c>
      <c r="AP4127" s="1" t="s">
        <v>57</v>
      </c>
      <c r="AQ4127" s="1" t="s">
        <v>25</v>
      </c>
      <c r="AR4127" s="1" t="s">
        <v>19</v>
      </c>
      <c r="AS4127" s="1" t="s">
        <v>23091</v>
      </c>
      <c r="AT4127" s="1" t="s">
        <v>101</v>
      </c>
    </row>
    <row r="4128" spans="1:46" x14ac:dyDescent="0.25">
      <c r="A4128" s="1" t="s">
        <v>22709</v>
      </c>
      <c r="B4128" s="2" t="s">
        <v>23076</v>
      </c>
      <c r="C4128" s="2" t="s">
        <v>23106</v>
      </c>
      <c r="D4128" s="1">
        <v>0</v>
      </c>
      <c r="E4128" s="1">
        <v>2</v>
      </c>
      <c r="F4128" s="1">
        <v>1</v>
      </c>
      <c r="G4128" s="1">
        <v>3</v>
      </c>
      <c r="H4128" s="6">
        <v>0.33333333333333331</v>
      </c>
      <c r="I4128">
        <v>0</v>
      </c>
      <c r="J4128" s="1">
        <v>44</v>
      </c>
      <c r="K4128" s="1">
        <v>0</v>
      </c>
      <c r="L4128" s="1">
        <v>708</v>
      </c>
      <c r="M4128" s="6">
        <v>0.27</v>
      </c>
      <c r="N4128" s="4">
        <v>4200</v>
      </c>
      <c r="O4128" s="4">
        <v>350</v>
      </c>
      <c r="P4128" s="4">
        <v>1000</v>
      </c>
      <c r="Q4128" s="3">
        <v>0.3</v>
      </c>
      <c r="R4128" s="1">
        <v>12</v>
      </c>
      <c r="S4128" s="1">
        <v>1000</v>
      </c>
      <c r="T4128" s="1">
        <v>91</v>
      </c>
      <c r="U4128" s="1">
        <v>1</v>
      </c>
      <c r="V4128" s="1">
        <v>8</v>
      </c>
      <c r="W4128" s="1">
        <v>1</v>
      </c>
      <c r="X4128" s="1">
        <v>0</v>
      </c>
      <c r="Y4128" s="1">
        <v>0</v>
      </c>
      <c r="Z4128" s="1">
        <v>1</v>
      </c>
      <c r="AA4128" s="1">
        <v>1</v>
      </c>
      <c r="AB4128" s="1">
        <v>0</v>
      </c>
      <c r="AC4128" s="1">
        <v>0</v>
      </c>
      <c r="AD4128" s="1">
        <v>0</v>
      </c>
      <c r="AE4128" s="1">
        <v>0</v>
      </c>
      <c r="AF4128" s="1">
        <v>0</v>
      </c>
      <c r="AG4128" s="1">
        <v>0</v>
      </c>
      <c r="AH4128" s="1">
        <v>0</v>
      </c>
      <c r="AI4128" s="1">
        <v>0</v>
      </c>
      <c r="AJ4128" s="1" t="s">
        <v>16016</v>
      </c>
      <c r="AK4128" s="1" t="s">
        <v>16017</v>
      </c>
      <c r="AL4128" s="1" t="s">
        <v>16018</v>
      </c>
      <c r="AM4128" s="1" t="s">
        <v>12</v>
      </c>
      <c r="AN4128" s="1" t="s">
        <v>23097</v>
      </c>
      <c r="AO4128" s="1" t="s">
        <v>86</v>
      </c>
      <c r="AP4128" s="1" t="s">
        <v>86</v>
      </c>
      <c r="AQ4128" s="1" t="s">
        <v>25</v>
      </c>
      <c r="AR4128" s="1" t="s">
        <v>30</v>
      </c>
      <c r="AS4128" s="1" t="s">
        <v>23091</v>
      </c>
      <c r="AT4128" s="1" t="s">
        <v>26</v>
      </c>
    </row>
    <row r="4129" spans="1:46" x14ac:dyDescent="0.25">
      <c r="A4129" s="1" t="s">
        <v>21038</v>
      </c>
      <c r="B4129" s="2" t="s">
        <v>23076</v>
      </c>
      <c r="C4129" s="2" t="s">
        <v>23107</v>
      </c>
      <c r="D4129" s="1">
        <v>0</v>
      </c>
      <c r="E4129" s="1">
        <v>1</v>
      </c>
      <c r="F4129" s="1">
        <v>1</v>
      </c>
      <c r="G4129" s="1">
        <v>2</v>
      </c>
      <c r="H4129" s="6">
        <v>0.5</v>
      </c>
      <c r="I4129">
        <v>1</v>
      </c>
      <c r="J4129" s="1">
        <v>27</v>
      </c>
      <c r="K4129" s="1">
        <v>1</v>
      </c>
      <c r="L4129" s="1">
        <v>774</v>
      </c>
      <c r="M4129" s="6">
        <v>0.23</v>
      </c>
      <c r="N4129" s="4">
        <v>2200</v>
      </c>
      <c r="O4129" s="4">
        <v>165</v>
      </c>
      <c r="P4129" s="4">
        <v>400</v>
      </c>
      <c r="Q4129" s="3">
        <v>0.28999999999999998</v>
      </c>
      <c r="R4129" s="1">
        <v>18</v>
      </c>
      <c r="S4129" s="1">
        <v>400</v>
      </c>
      <c r="T4129" s="1">
        <v>62</v>
      </c>
      <c r="U4129" s="1">
        <v>1</v>
      </c>
      <c r="V4129" s="1">
        <v>8</v>
      </c>
      <c r="W4129" s="1">
        <v>0</v>
      </c>
      <c r="X4129" s="1">
        <v>0</v>
      </c>
      <c r="Y4129" s="1">
        <v>1</v>
      </c>
      <c r="Z4129" s="1">
        <v>4</v>
      </c>
      <c r="AA4129" s="1">
        <v>0</v>
      </c>
      <c r="AB4129" s="1">
        <v>1</v>
      </c>
      <c r="AC4129" s="1">
        <v>0</v>
      </c>
      <c r="AD4129" s="1">
        <v>0</v>
      </c>
      <c r="AE4129" s="1">
        <v>291</v>
      </c>
      <c r="AF4129" s="1">
        <v>0</v>
      </c>
      <c r="AG4129" s="1">
        <v>0</v>
      </c>
      <c r="AH4129" s="1">
        <v>0</v>
      </c>
      <c r="AI4129" s="1">
        <v>291</v>
      </c>
      <c r="AJ4129" s="1" t="s">
        <v>11573</v>
      </c>
      <c r="AK4129" s="1" t="s">
        <v>11574</v>
      </c>
      <c r="AL4129" s="1" t="s">
        <v>11575</v>
      </c>
      <c r="AM4129" s="1" t="s">
        <v>16</v>
      </c>
      <c r="AN4129" s="1" t="s">
        <v>23098</v>
      </c>
      <c r="AO4129" s="1" t="s">
        <v>86</v>
      </c>
      <c r="AP4129" s="1" t="s">
        <v>57</v>
      </c>
      <c r="AQ4129" s="1" t="s">
        <v>25</v>
      </c>
      <c r="AR4129" s="1" t="s">
        <v>19</v>
      </c>
      <c r="AS4129" s="1" t="s">
        <v>23090</v>
      </c>
      <c r="AT4129" s="1" t="s">
        <v>101</v>
      </c>
    </row>
    <row r="4130" spans="1:46" x14ac:dyDescent="0.25">
      <c r="A4130" s="1" t="s">
        <v>20020</v>
      </c>
      <c r="B4130" s="2" t="s">
        <v>23076</v>
      </c>
      <c r="C4130" s="2" t="s">
        <v>23107</v>
      </c>
      <c r="D4130" s="1">
        <v>0</v>
      </c>
      <c r="E4130" s="1">
        <v>2</v>
      </c>
      <c r="F4130" s="1">
        <v>1</v>
      </c>
      <c r="G4130" s="1">
        <v>3</v>
      </c>
      <c r="H4130" s="6">
        <v>0.33333333333333331</v>
      </c>
      <c r="I4130">
        <v>0</v>
      </c>
      <c r="J4130" s="1">
        <v>28</v>
      </c>
      <c r="K4130" s="1">
        <v>0</v>
      </c>
      <c r="L4130" s="1">
        <v>709</v>
      </c>
      <c r="M4130" s="6">
        <v>0.46</v>
      </c>
      <c r="N4130" s="4">
        <v>2000</v>
      </c>
      <c r="O4130" s="4">
        <v>160</v>
      </c>
      <c r="P4130" s="4">
        <v>200</v>
      </c>
      <c r="Q4130" s="3">
        <v>0.31</v>
      </c>
      <c r="R4130" s="1">
        <v>12</v>
      </c>
      <c r="S4130" s="1">
        <v>200</v>
      </c>
      <c r="T4130" s="1">
        <v>23</v>
      </c>
      <c r="U4130" s="1">
        <v>1</v>
      </c>
      <c r="V4130" s="1">
        <v>8</v>
      </c>
      <c r="W4130" s="1">
        <v>0</v>
      </c>
      <c r="X4130" s="1">
        <v>1</v>
      </c>
      <c r="Y4130" s="1">
        <v>1</v>
      </c>
      <c r="Z4130" s="1">
        <v>3</v>
      </c>
      <c r="AA4130" s="1">
        <v>0</v>
      </c>
      <c r="AB4130" s="1">
        <v>0</v>
      </c>
      <c r="AC4130" s="1">
        <v>270</v>
      </c>
      <c r="AD4130" s="1">
        <v>0</v>
      </c>
      <c r="AE4130" s="1">
        <v>730</v>
      </c>
      <c r="AF4130" s="1">
        <v>0</v>
      </c>
      <c r="AG4130" s="1">
        <v>0</v>
      </c>
      <c r="AH4130" s="1">
        <v>300</v>
      </c>
      <c r="AI4130" s="1">
        <v>1300</v>
      </c>
      <c r="AJ4130" s="1" t="s">
        <v>8810</v>
      </c>
      <c r="AK4130" s="1" t="s">
        <v>8811</v>
      </c>
      <c r="AL4130" s="1" t="s">
        <v>8812</v>
      </c>
      <c r="AM4130" s="1" t="s">
        <v>12</v>
      </c>
      <c r="AN4130" s="1" t="s">
        <v>23097</v>
      </c>
      <c r="AO4130" s="1" t="s">
        <v>86</v>
      </c>
      <c r="AP4130" s="1" t="s">
        <v>57</v>
      </c>
      <c r="AQ4130" s="1" t="s">
        <v>14</v>
      </c>
      <c r="AR4130" s="1" t="s">
        <v>19</v>
      </c>
      <c r="AS4130" s="1" t="s">
        <v>23090</v>
      </c>
      <c r="AT4130" s="1" t="s">
        <v>26</v>
      </c>
    </row>
    <row r="4131" spans="1:46" x14ac:dyDescent="0.25">
      <c r="A4131" s="1" t="s">
        <v>17464</v>
      </c>
      <c r="B4131" s="2" t="s">
        <v>23076</v>
      </c>
      <c r="C4131" s="2" t="s">
        <v>23108</v>
      </c>
      <c r="D4131" s="1">
        <v>2</v>
      </c>
      <c r="E4131" s="1">
        <v>0</v>
      </c>
      <c r="F4131" s="1">
        <v>1</v>
      </c>
      <c r="G4131" s="1">
        <v>3</v>
      </c>
      <c r="H4131" s="6">
        <v>0.33333333333333331</v>
      </c>
      <c r="I4131">
        <v>0</v>
      </c>
      <c r="J4131" s="1">
        <v>33</v>
      </c>
      <c r="K4131" s="1">
        <v>0</v>
      </c>
      <c r="L4131" s="1">
        <v>771</v>
      </c>
      <c r="M4131" s="6">
        <v>0.2</v>
      </c>
      <c r="N4131" s="4">
        <v>4300</v>
      </c>
      <c r="O4131" s="4">
        <v>330</v>
      </c>
      <c r="P4131" s="4">
        <v>300</v>
      </c>
      <c r="Q4131" s="3">
        <v>0.35</v>
      </c>
      <c r="R4131" s="1">
        <v>6</v>
      </c>
      <c r="S4131" s="1">
        <v>300</v>
      </c>
      <c r="T4131" s="1">
        <v>33</v>
      </c>
      <c r="U4131" s="1">
        <v>1</v>
      </c>
      <c r="V4131" s="1">
        <v>8</v>
      </c>
      <c r="W4131" s="1">
        <v>0</v>
      </c>
      <c r="X4131" s="1">
        <v>0</v>
      </c>
      <c r="Y4131" s="1">
        <v>1</v>
      </c>
      <c r="Z4131" s="1">
        <v>2</v>
      </c>
      <c r="AA4131" s="1">
        <v>1</v>
      </c>
      <c r="AB4131" s="1">
        <v>0</v>
      </c>
      <c r="AC4131" s="1">
        <v>0</v>
      </c>
      <c r="AD4131" s="1">
        <v>0</v>
      </c>
      <c r="AE4131" s="1">
        <v>0</v>
      </c>
      <c r="AF4131" s="1">
        <v>0</v>
      </c>
      <c r="AG4131" s="1">
        <v>0</v>
      </c>
      <c r="AH4131" s="1">
        <v>200</v>
      </c>
      <c r="AI4131" s="1">
        <v>200</v>
      </c>
      <c r="AJ4131" s="1" t="s">
        <v>1454</v>
      </c>
      <c r="AK4131" s="1" t="s">
        <v>1455</v>
      </c>
      <c r="AL4131" s="1" t="s">
        <v>1456</v>
      </c>
      <c r="AM4131" s="1" t="s">
        <v>12</v>
      </c>
      <c r="AN4131" s="1" t="s">
        <v>23097</v>
      </c>
      <c r="AO4131" s="1" t="s">
        <v>86</v>
      </c>
      <c r="AP4131" s="1" t="s">
        <v>57</v>
      </c>
      <c r="AQ4131" s="1" t="s">
        <v>25</v>
      </c>
      <c r="AR4131" s="1" t="s">
        <v>19</v>
      </c>
      <c r="AS4131" s="1" t="s">
        <v>23091</v>
      </c>
      <c r="AT4131" s="1" t="s">
        <v>26</v>
      </c>
    </row>
    <row r="4132" spans="1:46" x14ac:dyDescent="0.25">
      <c r="A4132" s="1" t="s">
        <v>20061</v>
      </c>
      <c r="B4132" s="2" t="s">
        <v>23076</v>
      </c>
      <c r="C4132" s="2" t="s">
        <v>23108</v>
      </c>
      <c r="D4132" s="1">
        <v>0</v>
      </c>
      <c r="E4132" s="1">
        <v>2</v>
      </c>
      <c r="F4132" s="1">
        <v>2</v>
      </c>
      <c r="G4132" s="1">
        <v>4</v>
      </c>
      <c r="H4132" s="6">
        <v>0.5</v>
      </c>
      <c r="I4132">
        <v>1</v>
      </c>
      <c r="J4132" s="1">
        <v>48</v>
      </c>
      <c r="K4132" s="1">
        <v>1</v>
      </c>
      <c r="L4132" s="1">
        <v>642</v>
      </c>
      <c r="M4132" s="6">
        <v>0.39</v>
      </c>
      <c r="N4132" s="4">
        <v>4000</v>
      </c>
      <c r="O4132" s="4">
        <v>300</v>
      </c>
      <c r="P4132" s="4">
        <v>150</v>
      </c>
      <c r="Q4132" s="3">
        <v>0.3</v>
      </c>
      <c r="R4132" s="1">
        <v>12</v>
      </c>
      <c r="S4132" s="1">
        <v>150</v>
      </c>
      <c r="T4132" s="1">
        <v>11</v>
      </c>
      <c r="U4132" s="1">
        <v>1</v>
      </c>
      <c r="V4132" s="1">
        <v>8</v>
      </c>
      <c r="W4132" s="1">
        <v>0</v>
      </c>
      <c r="X4132" s="1">
        <v>0</v>
      </c>
      <c r="Y4132" s="1">
        <v>0</v>
      </c>
      <c r="Z4132" s="1">
        <v>5</v>
      </c>
      <c r="AA4132" s="1">
        <v>1</v>
      </c>
      <c r="AB4132" s="1">
        <v>1</v>
      </c>
      <c r="AC4132" s="1">
        <v>0</v>
      </c>
      <c r="AD4132" s="1">
        <v>1440</v>
      </c>
      <c r="AE4132" s="1">
        <v>0</v>
      </c>
      <c r="AF4132" s="1">
        <v>60</v>
      </c>
      <c r="AG4132" s="1">
        <v>0</v>
      </c>
      <c r="AH4132" s="1">
        <v>800</v>
      </c>
      <c r="AI4132" s="1">
        <v>2300</v>
      </c>
      <c r="AJ4132" s="1" t="s">
        <v>8928</v>
      </c>
      <c r="AK4132" s="1" t="s">
        <v>8929</v>
      </c>
      <c r="AL4132" s="1" t="s">
        <v>8930</v>
      </c>
      <c r="AM4132" s="1" t="s">
        <v>16</v>
      </c>
      <c r="AN4132" s="1" t="s">
        <v>23098</v>
      </c>
      <c r="AO4132" s="1" t="s">
        <v>86</v>
      </c>
      <c r="AP4132" s="1" t="s">
        <v>57</v>
      </c>
      <c r="AQ4132" s="1" t="s">
        <v>25</v>
      </c>
      <c r="AR4132" s="1" t="s">
        <v>30</v>
      </c>
      <c r="AS4132" s="1" t="s">
        <v>23091</v>
      </c>
      <c r="AT4132" s="1" t="s">
        <v>101</v>
      </c>
    </row>
    <row r="4133" spans="1:46" x14ac:dyDescent="0.25">
      <c r="A4133" s="1" t="s">
        <v>20067</v>
      </c>
      <c r="B4133" s="2" t="s">
        <v>23076</v>
      </c>
      <c r="C4133" s="2" t="s">
        <v>23108</v>
      </c>
      <c r="D4133" s="1">
        <v>1</v>
      </c>
      <c r="E4133" s="1">
        <v>0</v>
      </c>
      <c r="F4133" s="1">
        <v>1</v>
      </c>
      <c r="G4133" s="1">
        <v>2</v>
      </c>
      <c r="H4133" s="6">
        <v>0.5</v>
      </c>
      <c r="I4133">
        <v>0</v>
      </c>
      <c r="J4133" s="1">
        <v>25</v>
      </c>
      <c r="K4133" s="1">
        <v>0</v>
      </c>
      <c r="L4133" s="1">
        <v>529</v>
      </c>
      <c r="M4133" s="6">
        <v>0.16</v>
      </c>
      <c r="N4133" s="4">
        <v>2400</v>
      </c>
      <c r="O4133" s="4">
        <v>200</v>
      </c>
      <c r="P4133" s="4">
        <v>200</v>
      </c>
      <c r="Q4133" s="3">
        <v>0.3</v>
      </c>
      <c r="R4133" s="1">
        <v>12</v>
      </c>
      <c r="S4133" s="1">
        <v>200</v>
      </c>
      <c r="T4133" s="1">
        <v>15</v>
      </c>
      <c r="U4133" s="1">
        <v>1</v>
      </c>
      <c r="V4133" s="1">
        <v>8</v>
      </c>
      <c r="W4133" s="1">
        <v>1</v>
      </c>
      <c r="X4133" s="1">
        <v>1</v>
      </c>
      <c r="Y4133" s="1">
        <v>1</v>
      </c>
      <c r="Z4133" s="1">
        <v>2</v>
      </c>
      <c r="AA4133" s="1">
        <v>1</v>
      </c>
      <c r="AB4133" s="1">
        <v>0</v>
      </c>
      <c r="AC4133" s="1">
        <v>0</v>
      </c>
      <c r="AD4133" s="1">
        <v>0</v>
      </c>
      <c r="AE4133" s="1">
        <v>0</v>
      </c>
      <c r="AF4133" s="1">
        <v>265</v>
      </c>
      <c r="AG4133" s="1">
        <v>0</v>
      </c>
      <c r="AH4133" s="1">
        <v>0</v>
      </c>
      <c r="AI4133" s="1">
        <v>265</v>
      </c>
      <c r="AJ4133" s="1" t="s">
        <v>8946</v>
      </c>
      <c r="AK4133" s="1" t="s">
        <v>8947</v>
      </c>
      <c r="AL4133" s="1" t="s">
        <v>8948</v>
      </c>
      <c r="AM4133" s="1" t="s">
        <v>12</v>
      </c>
      <c r="AN4133" s="1" t="s">
        <v>23097</v>
      </c>
      <c r="AO4133" s="1" t="s">
        <v>86</v>
      </c>
      <c r="AP4133" s="1" t="s">
        <v>86</v>
      </c>
      <c r="AQ4133" s="1" t="s">
        <v>14</v>
      </c>
      <c r="AR4133" s="1" t="s">
        <v>19</v>
      </c>
      <c r="AS4133" s="1" t="s">
        <v>23091</v>
      </c>
      <c r="AT4133" s="1" t="s">
        <v>26</v>
      </c>
    </row>
    <row r="4134" spans="1:46" x14ac:dyDescent="0.25">
      <c r="A4134" s="1" t="s">
        <v>19541</v>
      </c>
      <c r="B4134" s="2" t="s">
        <v>23076</v>
      </c>
      <c r="C4134" s="2" t="s">
        <v>23110</v>
      </c>
      <c r="D4134" s="1">
        <v>0</v>
      </c>
      <c r="E4134" s="1">
        <v>2</v>
      </c>
      <c r="F4134" s="1">
        <v>1</v>
      </c>
      <c r="G4134" s="1">
        <v>3</v>
      </c>
      <c r="H4134" s="6">
        <v>0.33333333333333331</v>
      </c>
      <c r="I4134">
        <v>0</v>
      </c>
      <c r="J4134" s="1">
        <v>57</v>
      </c>
      <c r="K4134" s="1">
        <v>0</v>
      </c>
      <c r="L4134" s="1">
        <v>586</v>
      </c>
      <c r="M4134" s="6">
        <v>0.42</v>
      </c>
      <c r="N4134" s="4">
        <v>4896</v>
      </c>
      <c r="O4134" s="4">
        <v>408</v>
      </c>
      <c r="P4134" s="4">
        <v>300</v>
      </c>
      <c r="Q4134" s="3">
        <v>0.25</v>
      </c>
      <c r="R4134" s="1">
        <v>18</v>
      </c>
      <c r="S4134" s="1">
        <v>300</v>
      </c>
      <c r="T4134" s="1">
        <v>42</v>
      </c>
      <c r="U4134" s="1">
        <v>0</v>
      </c>
      <c r="V4134" s="1">
        <v>8</v>
      </c>
      <c r="W4134" s="1">
        <v>0</v>
      </c>
      <c r="X4134" s="1">
        <v>1</v>
      </c>
      <c r="Y4134" s="1">
        <v>0</v>
      </c>
      <c r="Z4134" s="1">
        <v>2</v>
      </c>
      <c r="AA4134" s="1">
        <v>1</v>
      </c>
      <c r="AB4134" s="1">
        <v>0</v>
      </c>
      <c r="AC4134" s="1">
        <v>875</v>
      </c>
      <c r="AD4134" s="1">
        <v>0</v>
      </c>
      <c r="AE4134" s="1">
        <v>0</v>
      </c>
      <c r="AF4134" s="1">
        <v>2113</v>
      </c>
      <c r="AG4134" s="1">
        <v>114</v>
      </c>
      <c r="AH4134" s="1">
        <v>1200</v>
      </c>
      <c r="AI4134" s="1">
        <v>4302</v>
      </c>
      <c r="AJ4134" s="1" t="s">
        <v>7489</v>
      </c>
      <c r="AK4134" s="1" t="s">
        <v>7490</v>
      </c>
      <c r="AL4134" s="1" t="s">
        <v>7491</v>
      </c>
      <c r="AM4134" s="1" t="s">
        <v>12</v>
      </c>
      <c r="AN4134" s="1" t="s">
        <v>23097</v>
      </c>
      <c r="AO4134" s="1" t="s">
        <v>364</v>
      </c>
      <c r="AP4134" s="1" t="s">
        <v>57</v>
      </c>
      <c r="AQ4134" s="1" t="s">
        <v>14</v>
      </c>
      <c r="AR4134" s="1" t="s">
        <v>30</v>
      </c>
      <c r="AS4134" s="1" t="s">
        <v>23091</v>
      </c>
      <c r="AT4134" s="1" t="s">
        <v>26</v>
      </c>
    </row>
    <row r="4135" spans="1:46" x14ac:dyDescent="0.25">
      <c r="A4135" s="1" t="s">
        <v>21215</v>
      </c>
      <c r="B4135" s="2" t="s">
        <v>23076</v>
      </c>
      <c r="C4135" s="2" t="s">
        <v>23110</v>
      </c>
      <c r="D4135" s="1">
        <v>0</v>
      </c>
      <c r="E4135" s="1">
        <v>0</v>
      </c>
      <c r="F4135" s="1">
        <v>2</v>
      </c>
      <c r="G4135" s="1">
        <v>2</v>
      </c>
      <c r="H4135" s="6">
        <v>1</v>
      </c>
      <c r="I4135">
        <v>1</v>
      </c>
      <c r="J4135" s="1">
        <v>23</v>
      </c>
      <c r="K4135" s="1">
        <v>1</v>
      </c>
      <c r="L4135" s="1">
        <v>605</v>
      </c>
      <c r="M4135" s="6">
        <v>0.55000000000000004</v>
      </c>
      <c r="N4135" s="4">
        <v>1200</v>
      </c>
      <c r="O4135" s="4">
        <v>100</v>
      </c>
      <c r="P4135" s="4">
        <v>130</v>
      </c>
      <c r="Q4135" s="3">
        <v>0.28999999999999998</v>
      </c>
      <c r="R4135" s="1">
        <v>12</v>
      </c>
      <c r="S4135" s="1">
        <v>130</v>
      </c>
      <c r="T4135" s="1">
        <v>17</v>
      </c>
      <c r="U4135" s="1">
        <v>1</v>
      </c>
      <c r="V4135" s="1">
        <v>8</v>
      </c>
      <c r="W4135" s="1">
        <v>0</v>
      </c>
      <c r="X4135" s="1">
        <v>1</v>
      </c>
      <c r="Y4135" s="1">
        <v>1</v>
      </c>
      <c r="Z4135" s="1">
        <v>3</v>
      </c>
      <c r="AA4135" s="1">
        <v>0</v>
      </c>
      <c r="AB4135" s="1">
        <v>1</v>
      </c>
      <c r="AC4135" s="1">
        <v>0</v>
      </c>
      <c r="AD4135" s="1">
        <v>0</v>
      </c>
      <c r="AE4135" s="1">
        <v>0</v>
      </c>
      <c r="AF4135" s="1">
        <v>188</v>
      </c>
      <c r="AG4135" s="1">
        <v>0</v>
      </c>
      <c r="AH4135" s="1">
        <v>555</v>
      </c>
      <c r="AI4135" s="1">
        <v>742</v>
      </c>
      <c r="AJ4135" s="1" t="s">
        <v>12071</v>
      </c>
      <c r="AK4135" s="1" t="s">
        <v>12072</v>
      </c>
      <c r="AL4135" s="1" t="s">
        <v>12073</v>
      </c>
      <c r="AM4135" s="1" t="s">
        <v>16</v>
      </c>
      <c r="AN4135" s="1" t="s">
        <v>23098</v>
      </c>
      <c r="AO4135" s="1" t="s">
        <v>86</v>
      </c>
      <c r="AP4135" s="1" t="s">
        <v>57</v>
      </c>
      <c r="AQ4135" s="1" t="s">
        <v>14</v>
      </c>
      <c r="AR4135" s="1" t="s">
        <v>19</v>
      </c>
      <c r="AS4135" s="1" t="s">
        <v>23090</v>
      </c>
      <c r="AT4135" s="1" t="s">
        <v>101</v>
      </c>
    </row>
    <row r="4136" spans="1:46" x14ac:dyDescent="0.25">
      <c r="A4136" s="1" t="s">
        <v>17691</v>
      </c>
      <c r="B4136" s="2" t="s">
        <v>23076</v>
      </c>
      <c r="C4136" s="2" t="s">
        <v>23110</v>
      </c>
      <c r="D4136" s="1">
        <v>0</v>
      </c>
      <c r="E4136" s="1">
        <v>0</v>
      </c>
      <c r="F4136" s="1">
        <v>2</v>
      </c>
      <c r="G4136" s="1">
        <v>2</v>
      </c>
      <c r="H4136" s="6">
        <v>1</v>
      </c>
      <c r="I4136">
        <v>0</v>
      </c>
      <c r="J4136" s="1">
        <v>38</v>
      </c>
      <c r="K4136" s="1">
        <v>1</v>
      </c>
      <c r="L4136" s="1">
        <v>729</v>
      </c>
      <c r="M4136" s="6">
        <v>0.28000000000000003</v>
      </c>
      <c r="N4136" s="4">
        <v>3960</v>
      </c>
      <c r="O4136" s="4">
        <v>450</v>
      </c>
      <c r="P4136" s="4">
        <v>500</v>
      </c>
      <c r="Q4136" s="3">
        <v>0.2</v>
      </c>
      <c r="R4136" s="1">
        <v>6</v>
      </c>
      <c r="S4136" s="1">
        <v>500</v>
      </c>
      <c r="T4136" s="1">
        <v>42</v>
      </c>
      <c r="U4136" s="1">
        <v>1</v>
      </c>
      <c r="V4136" s="1">
        <v>8</v>
      </c>
      <c r="W4136" s="1">
        <v>1</v>
      </c>
      <c r="X4136" s="1">
        <v>1</v>
      </c>
      <c r="Y4136" s="1">
        <v>1</v>
      </c>
      <c r="Z4136" s="1">
        <v>3</v>
      </c>
      <c r="AA4136" s="1">
        <v>0</v>
      </c>
      <c r="AB4136" s="1">
        <v>0</v>
      </c>
      <c r="AC4136" s="1">
        <v>0</v>
      </c>
      <c r="AD4136" s="1">
        <v>325</v>
      </c>
      <c r="AE4136" s="1">
        <v>0</v>
      </c>
      <c r="AF4136" s="1">
        <v>484</v>
      </c>
      <c r="AG4136" s="1">
        <v>67</v>
      </c>
      <c r="AH4136" s="1">
        <v>0</v>
      </c>
      <c r="AI4136" s="1">
        <v>876</v>
      </c>
      <c r="AJ4136" s="1" t="s">
        <v>2150</v>
      </c>
      <c r="AK4136" s="1" t="s">
        <v>2151</v>
      </c>
      <c r="AL4136" s="1" t="s">
        <v>2152</v>
      </c>
      <c r="AM4136" s="1" t="s">
        <v>12</v>
      </c>
      <c r="AN4136" s="1" t="s">
        <v>23098</v>
      </c>
      <c r="AO4136" s="1" t="s">
        <v>86</v>
      </c>
      <c r="AP4136" s="1" t="s">
        <v>86</v>
      </c>
      <c r="AQ4136" s="1" t="s">
        <v>14</v>
      </c>
      <c r="AR4136" s="1" t="s">
        <v>19</v>
      </c>
      <c r="AS4136" s="1" t="s">
        <v>23090</v>
      </c>
      <c r="AT4136" s="1" t="s">
        <v>26</v>
      </c>
    </row>
    <row r="4137" spans="1:46" x14ac:dyDescent="0.25">
      <c r="A4137" s="1" t="s">
        <v>19118</v>
      </c>
      <c r="B4137" s="2" t="s">
        <v>23073</v>
      </c>
      <c r="C4137" s="2" t="s">
        <v>23104</v>
      </c>
      <c r="D4137" s="1">
        <v>2</v>
      </c>
      <c r="E4137" s="1">
        <v>2</v>
      </c>
      <c r="F4137" s="1">
        <v>5</v>
      </c>
      <c r="G4137" s="1">
        <v>9</v>
      </c>
      <c r="H4137" s="6">
        <v>0.55555555555555558</v>
      </c>
      <c r="I4137">
        <v>1</v>
      </c>
      <c r="J4137" s="1">
        <v>42</v>
      </c>
      <c r="K4137" s="1">
        <v>1</v>
      </c>
      <c r="L4137" s="1">
        <v>605</v>
      </c>
      <c r="M4137" s="6">
        <v>0.14000000000000001</v>
      </c>
      <c r="N4137" s="4">
        <v>6000</v>
      </c>
      <c r="O4137" s="4">
        <v>500</v>
      </c>
      <c r="P4137" s="4">
        <v>1000</v>
      </c>
      <c r="Q4137" s="3">
        <v>0.3</v>
      </c>
      <c r="R4137" s="1">
        <v>24</v>
      </c>
      <c r="S4137" s="1">
        <v>1000</v>
      </c>
      <c r="T4137" s="1">
        <v>49</v>
      </c>
      <c r="U4137" s="1">
        <v>1</v>
      </c>
      <c r="V4137" s="1">
        <v>8</v>
      </c>
      <c r="W4137" s="1">
        <v>0</v>
      </c>
      <c r="X4137" s="1">
        <v>1</v>
      </c>
      <c r="Y4137" s="1">
        <v>0</v>
      </c>
      <c r="Z4137" s="1">
        <v>5</v>
      </c>
      <c r="AA4137" s="1">
        <v>0</v>
      </c>
      <c r="AB4137" s="1">
        <v>1</v>
      </c>
      <c r="AC4137" s="1">
        <v>0</v>
      </c>
      <c r="AD4137" s="1">
        <v>0</v>
      </c>
      <c r="AE4137" s="1">
        <v>0</v>
      </c>
      <c r="AF4137" s="1">
        <v>300</v>
      </c>
      <c r="AG4137" s="1">
        <v>0</v>
      </c>
      <c r="AH4137" s="1">
        <v>0</v>
      </c>
      <c r="AI4137" s="1">
        <v>300</v>
      </c>
      <c r="AJ4137" s="1" t="s">
        <v>6283</v>
      </c>
      <c r="AK4137" s="1" t="s">
        <v>6284</v>
      </c>
      <c r="AL4137" s="1" t="s">
        <v>6285</v>
      </c>
      <c r="AM4137" s="1" t="s">
        <v>16</v>
      </c>
      <c r="AN4137" s="1" t="s">
        <v>23098</v>
      </c>
      <c r="AO4137" s="1" t="s">
        <v>86</v>
      </c>
      <c r="AP4137" s="1" t="s">
        <v>57</v>
      </c>
      <c r="AQ4137" s="1" t="s">
        <v>14</v>
      </c>
      <c r="AR4137" s="1" t="s">
        <v>30</v>
      </c>
      <c r="AS4137" s="1" t="s">
        <v>23090</v>
      </c>
      <c r="AT4137" s="1" t="s">
        <v>101</v>
      </c>
    </row>
    <row r="4138" spans="1:46" x14ac:dyDescent="0.25">
      <c r="A4138" s="1" t="s">
        <v>19126</v>
      </c>
      <c r="B4138" s="2" t="s">
        <v>23073</v>
      </c>
      <c r="C4138" s="2" t="s">
        <v>23104</v>
      </c>
      <c r="D4138" s="1">
        <v>2</v>
      </c>
      <c r="E4138" s="1">
        <v>1</v>
      </c>
      <c r="F4138" s="1">
        <v>4</v>
      </c>
      <c r="G4138" s="1">
        <v>7</v>
      </c>
      <c r="H4138" s="6">
        <v>0.5714285714285714</v>
      </c>
      <c r="I4138">
        <v>1</v>
      </c>
      <c r="J4138" s="1">
        <v>31</v>
      </c>
      <c r="K4138" s="1">
        <v>1</v>
      </c>
      <c r="L4138" s="1">
        <v>640</v>
      </c>
      <c r="M4138" s="6">
        <v>0.59</v>
      </c>
      <c r="N4138" s="4">
        <v>2200</v>
      </c>
      <c r="O4138" s="4">
        <v>150</v>
      </c>
      <c r="P4138" s="4">
        <v>300</v>
      </c>
      <c r="Q4138" s="3">
        <v>0.33</v>
      </c>
      <c r="R4138" s="1">
        <v>36</v>
      </c>
      <c r="S4138" s="1">
        <v>300</v>
      </c>
      <c r="T4138" s="1">
        <v>26</v>
      </c>
      <c r="U4138" s="1">
        <v>0</v>
      </c>
      <c r="V4138" s="1">
        <v>8</v>
      </c>
      <c r="W4138" s="1">
        <v>0</v>
      </c>
      <c r="X4138" s="1">
        <v>0</v>
      </c>
      <c r="Y4138" s="1">
        <v>1</v>
      </c>
      <c r="Z4138" s="1">
        <v>2</v>
      </c>
      <c r="AA4138" s="1">
        <v>0</v>
      </c>
      <c r="AB4138" s="1">
        <v>1</v>
      </c>
      <c r="AC4138" s="1">
        <v>0</v>
      </c>
      <c r="AD4138" s="1">
        <v>0</v>
      </c>
      <c r="AE4138" s="1">
        <v>540</v>
      </c>
      <c r="AF4138" s="1">
        <v>240</v>
      </c>
      <c r="AG4138" s="1">
        <v>0</v>
      </c>
      <c r="AH4138" s="1">
        <v>700</v>
      </c>
      <c r="AI4138" s="1">
        <v>1480</v>
      </c>
      <c r="AJ4138" s="1" t="s">
        <v>6307</v>
      </c>
      <c r="AK4138" s="1" t="s">
        <v>6308</v>
      </c>
      <c r="AL4138" s="1" t="s">
        <v>6309</v>
      </c>
      <c r="AM4138" s="1" t="s">
        <v>16</v>
      </c>
      <c r="AN4138" s="1" t="s">
        <v>23098</v>
      </c>
      <c r="AO4138" s="1" t="s">
        <v>364</v>
      </c>
      <c r="AP4138" s="1" t="s">
        <v>57</v>
      </c>
      <c r="AQ4138" s="1" t="s">
        <v>25</v>
      </c>
      <c r="AR4138" s="1" t="s">
        <v>19</v>
      </c>
      <c r="AS4138" s="1" t="s">
        <v>23090</v>
      </c>
      <c r="AT4138" s="1" t="s">
        <v>101</v>
      </c>
    </row>
    <row r="4139" spans="1:46" x14ac:dyDescent="0.25">
      <c r="A4139" s="1" t="s">
        <v>19713</v>
      </c>
      <c r="B4139" s="2" t="s">
        <v>23073</v>
      </c>
      <c r="C4139" s="2" t="s">
        <v>23105</v>
      </c>
      <c r="D4139" s="1">
        <v>5</v>
      </c>
      <c r="E4139" s="1">
        <v>0</v>
      </c>
      <c r="F4139" s="1">
        <v>2</v>
      </c>
      <c r="G4139" s="1">
        <v>7</v>
      </c>
      <c r="H4139" s="6">
        <v>0.2857142857142857</v>
      </c>
      <c r="I4139">
        <v>1</v>
      </c>
      <c r="J4139" s="1">
        <v>32</v>
      </c>
      <c r="K4139" s="1">
        <v>1</v>
      </c>
      <c r="L4139" s="1">
        <v>729</v>
      </c>
      <c r="M4139" s="6">
        <v>0.65</v>
      </c>
      <c r="N4139" s="4">
        <v>1800</v>
      </c>
      <c r="O4139" s="4">
        <v>143</v>
      </c>
      <c r="P4139" s="4">
        <v>700</v>
      </c>
      <c r="Q4139" s="3">
        <v>0.35</v>
      </c>
      <c r="R4139" s="1">
        <v>12</v>
      </c>
      <c r="S4139" s="1">
        <v>700</v>
      </c>
      <c r="T4139" s="1">
        <v>93</v>
      </c>
      <c r="U4139" s="1">
        <v>0</v>
      </c>
      <c r="V4139" s="1">
        <v>8</v>
      </c>
      <c r="W4139" s="1">
        <v>0</v>
      </c>
      <c r="X4139" s="1">
        <v>0</v>
      </c>
      <c r="Y4139" s="1">
        <v>1</v>
      </c>
      <c r="Z4139" s="1">
        <v>0</v>
      </c>
      <c r="AA4139" s="1">
        <v>1</v>
      </c>
      <c r="AB4139" s="1">
        <v>1</v>
      </c>
      <c r="AC4139" s="1">
        <v>0</v>
      </c>
      <c r="AD4139" s="1">
        <v>27</v>
      </c>
      <c r="AE4139" s="1">
        <v>0</v>
      </c>
      <c r="AF4139" s="1">
        <v>0</v>
      </c>
      <c r="AG4139" s="1">
        <v>70</v>
      </c>
      <c r="AH4139" s="1">
        <v>350</v>
      </c>
      <c r="AI4139" s="1">
        <v>447</v>
      </c>
      <c r="AJ4139" s="1" t="s">
        <v>7956</v>
      </c>
      <c r="AK4139" s="1" t="s">
        <v>7957</v>
      </c>
      <c r="AL4139" s="1" t="s">
        <v>7958</v>
      </c>
      <c r="AM4139" s="1" t="s">
        <v>16</v>
      </c>
      <c r="AN4139" s="1" t="s">
        <v>23098</v>
      </c>
      <c r="AO4139" s="1" t="s">
        <v>364</v>
      </c>
      <c r="AP4139" s="1" t="s">
        <v>57</v>
      </c>
      <c r="AQ4139" s="1" t="s">
        <v>25</v>
      </c>
      <c r="AR4139" s="1" t="s">
        <v>19</v>
      </c>
      <c r="AS4139" s="1" t="s">
        <v>23091</v>
      </c>
      <c r="AT4139" s="1" t="s">
        <v>101</v>
      </c>
    </row>
    <row r="4140" spans="1:46" x14ac:dyDescent="0.25">
      <c r="A4140" s="1" t="s">
        <v>17176</v>
      </c>
      <c r="B4140" s="2" t="s">
        <v>23073</v>
      </c>
      <c r="C4140" s="2" t="s">
        <v>23105</v>
      </c>
      <c r="D4140" s="1">
        <v>0</v>
      </c>
      <c r="E4140" s="1">
        <v>1</v>
      </c>
      <c r="F4140" s="1">
        <v>1</v>
      </c>
      <c r="G4140" s="1">
        <v>2</v>
      </c>
      <c r="H4140" s="6">
        <v>0.5</v>
      </c>
      <c r="I4140">
        <v>0</v>
      </c>
      <c r="J4140" s="1">
        <v>41</v>
      </c>
      <c r="K4140" s="1">
        <v>0</v>
      </c>
      <c r="L4140" s="1">
        <v>708</v>
      </c>
      <c r="M4140" s="6">
        <v>0.28999999999999998</v>
      </c>
      <c r="N4140" s="4">
        <v>3200</v>
      </c>
      <c r="O4140" s="4">
        <v>300</v>
      </c>
      <c r="P4140" s="4">
        <v>800</v>
      </c>
      <c r="Q4140" s="3">
        <v>0.31</v>
      </c>
      <c r="R4140" s="1">
        <v>12</v>
      </c>
      <c r="S4140" s="1">
        <v>800</v>
      </c>
      <c r="T4140" s="1">
        <v>98</v>
      </c>
      <c r="U4140" s="1">
        <v>0</v>
      </c>
      <c r="V4140" s="1">
        <v>8</v>
      </c>
      <c r="W4140" s="1">
        <v>1</v>
      </c>
      <c r="X4140" s="1">
        <v>1</v>
      </c>
      <c r="Y4140" s="1">
        <v>1</v>
      </c>
      <c r="Z4140" s="1">
        <v>3</v>
      </c>
      <c r="AA4140" s="1">
        <v>0</v>
      </c>
      <c r="AB4140" s="1">
        <v>0</v>
      </c>
      <c r="AC4140" s="1">
        <v>300</v>
      </c>
      <c r="AD4140" s="1">
        <v>0</v>
      </c>
      <c r="AE4140" s="1">
        <v>0</v>
      </c>
      <c r="AF4140" s="1">
        <v>0</v>
      </c>
      <c r="AG4140" s="1">
        <v>0</v>
      </c>
      <c r="AH4140" s="1">
        <v>0</v>
      </c>
      <c r="AI4140" s="1">
        <v>300</v>
      </c>
      <c r="AJ4140" s="1" t="s">
        <v>516</v>
      </c>
      <c r="AK4140" s="1" t="s">
        <v>517</v>
      </c>
      <c r="AL4140" s="1" t="s">
        <v>518</v>
      </c>
      <c r="AM4140" s="1" t="s">
        <v>12</v>
      </c>
      <c r="AN4140" s="1" t="s">
        <v>23097</v>
      </c>
      <c r="AO4140" s="1" t="s">
        <v>364</v>
      </c>
      <c r="AP4140" s="1" t="s">
        <v>86</v>
      </c>
      <c r="AQ4140" s="1" t="s">
        <v>14</v>
      </c>
      <c r="AR4140" s="1" t="s">
        <v>19</v>
      </c>
      <c r="AS4140" s="1" t="s">
        <v>23090</v>
      </c>
      <c r="AT4140" s="1" t="s">
        <v>26</v>
      </c>
    </row>
    <row r="4141" spans="1:46" x14ac:dyDescent="0.25">
      <c r="A4141" s="1" t="s">
        <v>21445</v>
      </c>
      <c r="B4141" s="2" t="s">
        <v>23073</v>
      </c>
      <c r="C4141" s="2" t="s">
        <v>23105</v>
      </c>
      <c r="D4141" s="1">
        <v>0</v>
      </c>
      <c r="E4141" s="1">
        <v>0</v>
      </c>
      <c r="F4141" s="1">
        <v>3</v>
      </c>
      <c r="G4141" s="1">
        <v>3</v>
      </c>
      <c r="H4141" s="6">
        <v>1</v>
      </c>
      <c r="I4141">
        <v>0</v>
      </c>
      <c r="J4141" s="1">
        <v>40</v>
      </c>
      <c r="K4141" s="1">
        <v>0</v>
      </c>
      <c r="L4141" s="1">
        <v>622</v>
      </c>
      <c r="M4141" s="6">
        <v>7.0000000000000007E-2</v>
      </c>
      <c r="N4141" s="4">
        <v>3300</v>
      </c>
      <c r="O4141" s="4">
        <v>250</v>
      </c>
      <c r="P4141" s="4">
        <v>100</v>
      </c>
      <c r="Q4141" s="3">
        <v>0.32</v>
      </c>
      <c r="R4141" s="1">
        <v>6</v>
      </c>
      <c r="S4141" s="1">
        <v>100</v>
      </c>
      <c r="T4141" s="1">
        <v>27</v>
      </c>
      <c r="U4141" s="1">
        <v>1</v>
      </c>
      <c r="V4141" s="1">
        <v>8</v>
      </c>
      <c r="W4141" s="1">
        <v>0</v>
      </c>
      <c r="X4141" s="1">
        <v>0</v>
      </c>
      <c r="Y4141" s="1">
        <v>1</v>
      </c>
      <c r="Z4141" s="1">
        <v>0</v>
      </c>
      <c r="AA4141" s="1">
        <v>1</v>
      </c>
      <c r="AB4141" s="1">
        <v>0</v>
      </c>
      <c r="AC4141" s="1">
        <v>0</v>
      </c>
      <c r="AD4141" s="1">
        <v>0</v>
      </c>
      <c r="AE4141" s="1">
        <v>0</v>
      </c>
      <c r="AF4141" s="1">
        <v>0</v>
      </c>
      <c r="AG4141" s="1">
        <v>0</v>
      </c>
      <c r="AH4141" s="1">
        <v>0</v>
      </c>
      <c r="AI4141" s="1">
        <v>0</v>
      </c>
      <c r="AJ4141" s="1" t="s">
        <v>41</v>
      </c>
      <c r="AK4141" s="1" t="s">
        <v>12658</v>
      </c>
      <c r="AL4141" s="1" t="s">
        <v>12659</v>
      </c>
      <c r="AM4141" s="1" t="s">
        <v>12</v>
      </c>
      <c r="AN4141" s="1" t="s">
        <v>23097</v>
      </c>
      <c r="AO4141" s="1" t="s">
        <v>86</v>
      </c>
      <c r="AP4141" s="1" t="s">
        <v>57</v>
      </c>
      <c r="AQ4141" s="1" t="s">
        <v>25</v>
      </c>
      <c r="AR4141" s="1" t="s">
        <v>19</v>
      </c>
      <c r="AS4141" s="1" t="s">
        <v>23091</v>
      </c>
      <c r="AT4141" s="1" t="s">
        <v>26</v>
      </c>
    </row>
    <row r="4142" spans="1:46" x14ac:dyDescent="0.25">
      <c r="A4142" s="1" t="s">
        <v>17286</v>
      </c>
      <c r="B4142" s="2" t="s">
        <v>23073</v>
      </c>
      <c r="C4142" s="2" t="s">
        <v>23106</v>
      </c>
      <c r="D4142" s="1">
        <v>0</v>
      </c>
      <c r="E4142" s="1">
        <v>0</v>
      </c>
      <c r="F4142" s="1">
        <v>1</v>
      </c>
      <c r="G4142" s="1">
        <v>1</v>
      </c>
      <c r="H4142" s="6">
        <v>1</v>
      </c>
      <c r="I4142">
        <v>0</v>
      </c>
      <c r="J4142" s="1">
        <v>41</v>
      </c>
      <c r="K4142" s="1">
        <v>0</v>
      </c>
      <c r="L4142" s="1">
        <v>710</v>
      </c>
      <c r="M4142" s="6">
        <v>0.16</v>
      </c>
      <c r="N4142" s="4">
        <v>3500</v>
      </c>
      <c r="O4142" s="4">
        <v>250</v>
      </c>
      <c r="P4142" s="4">
        <v>150</v>
      </c>
      <c r="Q4142" s="3">
        <v>0.35</v>
      </c>
      <c r="R4142" s="1">
        <v>12</v>
      </c>
      <c r="S4142" s="1">
        <v>150</v>
      </c>
      <c r="T4142" s="1">
        <v>31</v>
      </c>
      <c r="U4142" s="1">
        <v>1</v>
      </c>
      <c r="V4142" s="1">
        <v>8</v>
      </c>
      <c r="W4142" s="1">
        <v>1</v>
      </c>
      <c r="X4142" s="1">
        <v>1</v>
      </c>
      <c r="Y4142" s="1">
        <v>1</v>
      </c>
      <c r="Z4142" s="1">
        <v>0</v>
      </c>
      <c r="AA4142" s="1">
        <v>1</v>
      </c>
      <c r="AB4142" s="1">
        <v>0</v>
      </c>
      <c r="AC4142" s="1">
        <v>300</v>
      </c>
      <c r="AD4142" s="1">
        <v>0</v>
      </c>
      <c r="AE4142" s="1">
        <v>0</v>
      </c>
      <c r="AF4142" s="1">
        <v>0</v>
      </c>
      <c r="AG4142" s="1">
        <v>0</v>
      </c>
      <c r="AH4142" s="1">
        <v>300</v>
      </c>
      <c r="AI4142" s="1">
        <v>600</v>
      </c>
      <c r="AJ4142" s="1" t="s">
        <v>877</v>
      </c>
      <c r="AK4142" s="1" t="s">
        <v>878</v>
      </c>
      <c r="AL4142" s="1" t="s">
        <v>879</v>
      </c>
      <c r="AM4142" s="1" t="s">
        <v>12</v>
      </c>
      <c r="AN4142" s="1" t="s">
        <v>23097</v>
      </c>
      <c r="AO4142" s="1" t="s">
        <v>86</v>
      </c>
      <c r="AP4142" s="1" t="s">
        <v>86</v>
      </c>
      <c r="AQ4142" s="1" t="s">
        <v>14</v>
      </c>
      <c r="AR4142" s="1" t="s">
        <v>19</v>
      </c>
      <c r="AS4142" s="1" t="s">
        <v>23091</v>
      </c>
      <c r="AT4142" s="1" t="s">
        <v>26</v>
      </c>
    </row>
    <row r="4143" spans="1:46" x14ac:dyDescent="0.25">
      <c r="A4143" s="1" t="s">
        <v>22705</v>
      </c>
      <c r="B4143" s="2" t="s">
        <v>23073</v>
      </c>
      <c r="C4143" s="2" t="s">
        <v>23106</v>
      </c>
      <c r="D4143" s="1">
        <v>0</v>
      </c>
      <c r="E4143" s="1">
        <v>2</v>
      </c>
      <c r="F4143" s="1">
        <v>1</v>
      </c>
      <c r="G4143" s="1">
        <v>3</v>
      </c>
      <c r="H4143" s="6">
        <v>0.33333333333333331</v>
      </c>
      <c r="I4143">
        <v>1</v>
      </c>
      <c r="J4143" s="1">
        <v>28</v>
      </c>
      <c r="K4143" s="1">
        <v>1</v>
      </c>
      <c r="L4143" s="1">
        <v>611</v>
      </c>
      <c r="M4143" s="6">
        <v>1.07</v>
      </c>
      <c r="N4143" s="4">
        <v>1400</v>
      </c>
      <c r="O4143" s="4">
        <v>110</v>
      </c>
      <c r="P4143" s="4">
        <v>540</v>
      </c>
      <c r="Q4143" s="3">
        <v>0.3</v>
      </c>
      <c r="R4143" s="1">
        <v>24</v>
      </c>
      <c r="S4143" s="1">
        <v>540</v>
      </c>
      <c r="T4143" s="1">
        <v>64</v>
      </c>
      <c r="U4143" s="1">
        <v>0</v>
      </c>
      <c r="V4143" s="1">
        <v>8</v>
      </c>
      <c r="W4143" s="1">
        <v>0</v>
      </c>
      <c r="X4143" s="1">
        <v>0</v>
      </c>
      <c r="Y4143" s="1">
        <v>0</v>
      </c>
      <c r="Z4143" s="1">
        <v>3</v>
      </c>
      <c r="AA4143" s="1">
        <v>0</v>
      </c>
      <c r="AB4143" s="1">
        <v>1</v>
      </c>
      <c r="AC4143" s="1">
        <v>386</v>
      </c>
      <c r="AD4143" s="1">
        <v>1000</v>
      </c>
      <c r="AE4143" s="1">
        <v>0</v>
      </c>
      <c r="AF4143" s="1">
        <v>105</v>
      </c>
      <c r="AG4143" s="1">
        <v>0</v>
      </c>
      <c r="AH4143" s="1">
        <v>540</v>
      </c>
      <c r="AI4143" s="1">
        <v>2031</v>
      </c>
      <c r="AJ4143" s="1" t="s">
        <v>16005</v>
      </c>
      <c r="AK4143" s="1" t="s">
        <v>16006</v>
      </c>
      <c r="AL4143" s="1" t="s">
        <v>16007</v>
      </c>
      <c r="AM4143" s="1" t="s">
        <v>16</v>
      </c>
      <c r="AN4143" s="1" t="s">
        <v>23098</v>
      </c>
      <c r="AO4143" s="1" t="s">
        <v>364</v>
      </c>
      <c r="AP4143" s="1" t="s">
        <v>57</v>
      </c>
      <c r="AQ4143" s="1" t="s">
        <v>25</v>
      </c>
      <c r="AR4143" s="1" t="s">
        <v>30</v>
      </c>
      <c r="AS4143" s="1" t="s">
        <v>23090</v>
      </c>
      <c r="AT4143" s="1" t="s">
        <v>101</v>
      </c>
    </row>
    <row r="4144" spans="1:46" x14ac:dyDescent="0.25">
      <c r="A4144" s="1" t="s">
        <v>19923</v>
      </c>
      <c r="B4144" s="2" t="s">
        <v>23073</v>
      </c>
      <c r="C4144" s="2" t="s">
        <v>23106</v>
      </c>
      <c r="D4144" s="1">
        <v>0</v>
      </c>
      <c r="E4144" s="1">
        <v>0</v>
      </c>
      <c r="F4144" s="1">
        <v>1</v>
      </c>
      <c r="G4144" s="1">
        <v>1</v>
      </c>
      <c r="H4144" s="6">
        <v>1</v>
      </c>
      <c r="I4144">
        <v>1</v>
      </c>
      <c r="J4144" s="1">
        <v>30</v>
      </c>
      <c r="K4144" s="1">
        <v>1</v>
      </c>
      <c r="L4144" s="1">
        <v>519</v>
      </c>
      <c r="M4144" s="6">
        <v>0.28999999999999998</v>
      </c>
      <c r="N4144" s="4">
        <v>1900</v>
      </c>
      <c r="O4144" s="4">
        <v>140</v>
      </c>
      <c r="P4144" s="4">
        <v>400</v>
      </c>
      <c r="Q4144" s="3">
        <v>0.3</v>
      </c>
      <c r="R4144" s="1">
        <v>24</v>
      </c>
      <c r="S4144" s="1">
        <v>400</v>
      </c>
      <c r="T4144" s="1">
        <v>62</v>
      </c>
      <c r="U4144" s="1">
        <v>0</v>
      </c>
      <c r="V4144" s="1">
        <v>8</v>
      </c>
      <c r="W4144" s="1">
        <v>0</v>
      </c>
      <c r="X4144" s="1">
        <v>1</v>
      </c>
      <c r="Y4144" s="1">
        <v>1</v>
      </c>
      <c r="Z4144" s="1">
        <v>2</v>
      </c>
      <c r="AA4144" s="1">
        <v>1</v>
      </c>
      <c r="AB4144" s="1">
        <v>1</v>
      </c>
      <c r="AC4144" s="1">
        <v>0</v>
      </c>
      <c r="AD4144" s="1">
        <v>0</v>
      </c>
      <c r="AE4144" s="1">
        <v>0</v>
      </c>
      <c r="AF4144" s="1">
        <v>60</v>
      </c>
      <c r="AG4144" s="1">
        <v>0</v>
      </c>
      <c r="AH4144" s="1">
        <v>260</v>
      </c>
      <c r="AI4144" s="1">
        <v>320</v>
      </c>
      <c r="AJ4144" s="1" t="s">
        <v>41</v>
      </c>
      <c r="AK4144" s="1" t="s">
        <v>8532</v>
      </c>
      <c r="AL4144" s="1" t="s">
        <v>8533</v>
      </c>
      <c r="AM4144" s="1" t="s">
        <v>16</v>
      </c>
      <c r="AN4144" s="1" t="s">
        <v>23098</v>
      </c>
      <c r="AO4144" s="1" t="s">
        <v>364</v>
      </c>
      <c r="AP4144" s="1" t="s">
        <v>57</v>
      </c>
      <c r="AQ4144" s="1" t="s">
        <v>14</v>
      </c>
      <c r="AR4144" s="1" t="s">
        <v>19</v>
      </c>
      <c r="AS4144" s="1" t="s">
        <v>23091</v>
      </c>
      <c r="AT4144" s="1" t="s">
        <v>101</v>
      </c>
    </row>
    <row r="4145" spans="1:46" x14ac:dyDescent="0.25">
      <c r="A4145" s="1" t="s">
        <v>18705</v>
      </c>
      <c r="B4145" s="2" t="s">
        <v>23073</v>
      </c>
      <c r="C4145" s="2" t="s">
        <v>23106</v>
      </c>
      <c r="D4145" s="1">
        <v>2</v>
      </c>
      <c r="E4145" s="1">
        <v>2</v>
      </c>
      <c r="F4145" s="1">
        <v>1</v>
      </c>
      <c r="G4145" s="1">
        <v>5</v>
      </c>
      <c r="H4145" s="6">
        <v>0.2</v>
      </c>
      <c r="I4145">
        <v>0</v>
      </c>
      <c r="J4145" s="1">
        <v>35</v>
      </c>
      <c r="K4145" s="1">
        <v>1</v>
      </c>
      <c r="L4145" s="1">
        <v>613</v>
      </c>
      <c r="M4145" s="6">
        <v>0.41</v>
      </c>
      <c r="N4145" s="4">
        <v>2400</v>
      </c>
      <c r="O4145" s="4">
        <v>200</v>
      </c>
      <c r="P4145" s="4">
        <v>400</v>
      </c>
      <c r="Q4145" s="3">
        <v>0.32</v>
      </c>
      <c r="R4145" s="1">
        <v>18</v>
      </c>
      <c r="S4145" s="1">
        <v>400</v>
      </c>
      <c r="T4145" s="1">
        <v>71</v>
      </c>
      <c r="U4145" s="1">
        <v>1</v>
      </c>
      <c r="V4145" s="1">
        <v>8</v>
      </c>
      <c r="W4145" s="1">
        <v>0</v>
      </c>
      <c r="X4145" s="1">
        <v>0</v>
      </c>
      <c r="Y4145" s="1">
        <v>0</v>
      </c>
      <c r="Z4145" s="1">
        <v>2</v>
      </c>
      <c r="AA4145" s="1">
        <v>1</v>
      </c>
      <c r="AB4145" s="1">
        <v>0</v>
      </c>
      <c r="AC4145" s="1">
        <v>300</v>
      </c>
      <c r="AD4145" s="1">
        <v>450</v>
      </c>
      <c r="AE4145" s="1">
        <v>0</v>
      </c>
      <c r="AF4145" s="1">
        <v>333</v>
      </c>
      <c r="AG4145" s="1">
        <v>0</v>
      </c>
      <c r="AH4145" s="1">
        <v>170</v>
      </c>
      <c r="AI4145" s="1">
        <v>1253</v>
      </c>
      <c r="AJ4145" s="1" t="s">
        <v>5114</v>
      </c>
      <c r="AK4145" s="1" t="s">
        <v>5115</v>
      </c>
      <c r="AL4145" s="1" t="s">
        <v>5116</v>
      </c>
      <c r="AM4145" s="1" t="s">
        <v>12</v>
      </c>
      <c r="AN4145" s="1" t="s">
        <v>23098</v>
      </c>
      <c r="AO4145" s="1" t="s">
        <v>86</v>
      </c>
      <c r="AP4145" s="1" t="s">
        <v>57</v>
      </c>
      <c r="AQ4145" s="1" t="s">
        <v>25</v>
      </c>
      <c r="AR4145" s="1" t="s">
        <v>30</v>
      </c>
      <c r="AS4145" s="1" t="s">
        <v>23091</v>
      </c>
      <c r="AT4145" s="1" t="s">
        <v>26</v>
      </c>
    </row>
    <row r="4146" spans="1:46" x14ac:dyDescent="0.25">
      <c r="A4146" s="1" t="s">
        <v>19951</v>
      </c>
      <c r="B4146" s="2" t="s">
        <v>23073</v>
      </c>
      <c r="C4146" s="2" t="s">
        <v>23107</v>
      </c>
      <c r="D4146" s="1">
        <v>1</v>
      </c>
      <c r="E4146" s="1">
        <v>1</v>
      </c>
      <c r="F4146" s="1">
        <v>1</v>
      </c>
      <c r="G4146" s="1">
        <v>3</v>
      </c>
      <c r="H4146" s="6">
        <v>0.33333333333333331</v>
      </c>
      <c r="I4146">
        <v>1</v>
      </c>
      <c r="J4146" s="1">
        <v>31</v>
      </c>
      <c r="K4146" s="1">
        <v>0</v>
      </c>
      <c r="L4146" s="1">
        <v>874</v>
      </c>
      <c r="M4146" s="6">
        <v>0.15</v>
      </c>
      <c r="N4146" s="4">
        <v>4000</v>
      </c>
      <c r="O4146" s="4">
        <v>300</v>
      </c>
      <c r="P4146" s="4">
        <v>250</v>
      </c>
      <c r="Q4146" s="3">
        <v>0.25</v>
      </c>
      <c r="R4146" s="1">
        <v>18</v>
      </c>
      <c r="S4146" s="1">
        <v>250</v>
      </c>
      <c r="T4146" s="1">
        <v>33</v>
      </c>
      <c r="U4146" s="1">
        <v>1</v>
      </c>
      <c r="V4146" s="1">
        <v>8</v>
      </c>
      <c r="W4146" s="1">
        <v>1</v>
      </c>
      <c r="X4146" s="1">
        <v>1</v>
      </c>
      <c r="Y4146" s="1">
        <v>0</v>
      </c>
      <c r="Z4146" s="1">
        <v>4</v>
      </c>
      <c r="AA4146" s="1">
        <v>1</v>
      </c>
      <c r="AB4146" s="1">
        <v>1</v>
      </c>
      <c r="AC4146" s="1">
        <v>877</v>
      </c>
      <c r="AD4146" s="1">
        <v>0</v>
      </c>
      <c r="AE4146" s="1">
        <v>0</v>
      </c>
      <c r="AF4146" s="1">
        <v>0</v>
      </c>
      <c r="AG4146" s="1">
        <v>0</v>
      </c>
      <c r="AH4146" s="1">
        <v>0</v>
      </c>
      <c r="AI4146" s="1">
        <v>877</v>
      </c>
      <c r="AJ4146" s="1" t="s">
        <v>8615</v>
      </c>
      <c r="AK4146" s="1" t="s">
        <v>8616</v>
      </c>
      <c r="AL4146" s="1" t="s">
        <v>8617</v>
      </c>
      <c r="AM4146" s="1" t="s">
        <v>16</v>
      </c>
      <c r="AN4146" s="1" t="s">
        <v>23097</v>
      </c>
      <c r="AO4146" s="1" t="s">
        <v>86</v>
      </c>
      <c r="AP4146" s="1" t="s">
        <v>86</v>
      </c>
      <c r="AQ4146" s="1" t="s">
        <v>14</v>
      </c>
      <c r="AR4146" s="1" t="s">
        <v>30</v>
      </c>
      <c r="AS4146" s="1" t="s">
        <v>23091</v>
      </c>
      <c r="AT4146" s="1" t="s">
        <v>101</v>
      </c>
    </row>
    <row r="4147" spans="1:46" x14ac:dyDescent="0.25">
      <c r="A4147" s="1" t="s">
        <v>19989</v>
      </c>
      <c r="B4147" s="2" t="s">
        <v>23073</v>
      </c>
      <c r="C4147" s="2" t="s">
        <v>23107</v>
      </c>
      <c r="D4147" s="1">
        <v>0</v>
      </c>
      <c r="E4147" s="1">
        <v>3</v>
      </c>
      <c r="F4147" s="1">
        <v>1</v>
      </c>
      <c r="G4147" s="1">
        <v>4</v>
      </c>
      <c r="H4147" s="6">
        <v>0.25</v>
      </c>
      <c r="I4147">
        <v>0</v>
      </c>
      <c r="J4147" s="1">
        <v>40</v>
      </c>
      <c r="K4147" s="1">
        <v>0</v>
      </c>
      <c r="L4147" s="1">
        <v>682</v>
      </c>
      <c r="M4147" s="6">
        <v>0.21</v>
      </c>
      <c r="N4147" s="4">
        <v>3800</v>
      </c>
      <c r="O4147" s="4">
        <v>260</v>
      </c>
      <c r="P4147" s="4">
        <v>400</v>
      </c>
      <c r="Q4147" s="3">
        <v>0.3</v>
      </c>
      <c r="R4147" s="1">
        <v>24</v>
      </c>
      <c r="S4147" s="1">
        <v>400</v>
      </c>
      <c r="T4147" s="1">
        <v>47</v>
      </c>
      <c r="U4147" s="1">
        <v>1</v>
      </c>
      <c r="V4147" s="1">
        <v>8</v>
      </c>
      <c r="W4147" s="1">
        <v>0</v>
      </c>
      <c r="X4147" s="1">
        <v>0</v>
      </c>
      <c r="Y4147" s="1">
        <v>1</v>
      </c>
      <c r="Z4147" s="1">
        <v>1</v>
      </c>
      <c r="AA4147" s="1">
        <v>1</v>
      </c>
      <c r="AB4147" s="1">
        <v>0</v>
      </c>
      <c r="AC4147" s="1">
        <v>1024</v>
      </c>
      <c r="AD4147" s="1">
        <v>0</v>
      </c>
      <c r="AE4147" s="1">
        <v>0</v>
      </c>
      <c r="AF4147" s="1">
        <v>0</v>
      </c>
      <c r="AG4147" s="1">
        <v>0</v>
      </c>
      <c r="AH4147" s="1">
        <v>0</v>
      </c>
      <c r="AI4147" s="1">
        <v>1024</v>
      </c>
      <c r="AJ4147" s="1" t="s">
        <v>8719</v>
      </c>
      <c r="AK4147" s="1" t="s">
        <v>8720</v>
      </c>
      <c r="AL4147" s="1" t="s">
        <v>8721</v>
      </c>
      <c r="AM4147" s="1" t="s">
        <v>12</v>
      </c>
      <c r="AN4147" s="1" t="s">
        <v>23097</v>
      </c>
      <c r="AO4147" s="1" t="s">
        <v>86</v>
      </c>
      <c r="AP4147" s="1" t="s">
        <v>57</v>
      </c>
      <c r="AQ4147" s="1" t="s">
        <v>25</v>
      </c>
      <c r="AR4147" s="1" t="s">
        <v>19</v>
      </c>
      <c r="AS4147" s="1" t="s">
        <v>23091</v>
      </c>
      <c r="AT4147" s="1" t="s">
        <v>26</v>
      </c>
    </row>
    <row r="4148" spans="1:46" x14ac:dyDescent="0.25">
      <c r="A4148" s="1" t="s">
        <v>17399</v>
      </c>
      <c r="B4148" s="2" t="s">
        <v>23073</v>
      </c>
      <c r="C4148" s="2" t="s">
        <v>23107</v>
      </c>
      <c r="D4148" s="1">
        <v>0</v>
      </c>
      <c r="E4148" s="1">
        <v>0</v>
      </c>
      <c r="F4148" s="1">
        <v>2</v>
      </c>
      <c r="G4148" s="1">
        <v>2</v>
      </c>
      <c r="H4148" s="6">
        <v>1</v>
      </c>
      <c r="I4148">
        <v>0</v>
      </c>
      <c r="J4148" s="1">
        <v>41</v>
      </c>
      <c r="K4148" s="1">
        <v>1</v>
      </c>
      <c r="L4148" s="1">
        <v>546</v>
      </c>
      <c r="M4148" s="6">
        <v>0.44</v>
      </c>
      <c r="N4148" s="4">
        <v>2400</v>
      </c>
      <c r="O4148" s="4">
        <v>200</v>
      </c>
      <c r="P4148" s="4">
        <v>500</v>
      </c>
      <c r="Q4148" s="3">
        <v>0.25</v>
      </c>
      <c r="R4148" s="1">
        <v>24</v>
      </c>
      <c r="S4148" s="1">
        <v>500</v>
      </c>
      <c r="T4148" s="1">
        <v>34</v>
      </c>
      <c r="U4148" s="1">
        <v>1</v>
      </c>
      <c r="V4148" s="1">
        <v>8</v>
      </c>
      <c r="W4148" s="1">
        <v>0</v>
      </c>
      <c r="X4148" s="1">
        <v>0</v>
      </c>
      <c r="Y4148" s="1">
        <v>0</v>
      </c>
      <c r="Z4148" s="1">
        <v>3</v>
      </c>
      <c r="AA4148" s="1">
        <v>1</v>
      </c>
      <c r="AB4148" s="1">
        <v>0</v>
      </c>
      <c r="AC4148" s="1">
        <v>1021</v>
      </c>
      <c r="AD4148" s="1">
        <v>0</v>
      </c>
      <c r="AE4148" s="1">
        <v>732</v>
      </c>
      <c r="AF4148" s="1">
        <v>0</v>
      </c>
      <c r="AG4148" s="1">
        <v>0</v>
      </c>
      <c r="AH4148" s="1">
        <v>0</v>
      </c>
      <c r="AI4148" s="1">
        <v>1753</v>
      </c>
      <c r="AJ4148" s="1" t="s">
        <v>1244</v>
      </c>
      <c r="AK4148" s="1" t="s">
        <v>1245</v>
      </c>
      <c r="AL4148" s="1" t="s">
        <v>1246</v>
      </c>
      <c r="AM4148" s="1" t="s">
        <v>12</v>
      </c>
      <c r="AN4148" s="1" t="s">
        <v>23098</v>
      </c>
      <c r="AO4148" s="1" t="s">
        <v>86</v>
      </c>
      <c r="AP4148" s="1" t="s">
        <v>57</v>
      </c>
      <c r="AQ4148" s="1" t="s">
        <v>25</v>
      </c>
      <c r="AR4148" s="1" t="s">
        <v>30</v>
      </c>
      <c r="AS4148" s="1" t="s">
        <v>23091</v>
      </c>
      <c r="AT4148" s="1" t="s">
        <v>26</v>
      </c>
    </row>
    <row r="4149" spans="1:46" x14ac:dyDescent="0.25">
      <c r="A4149" s="1" t="s">
        <v>21084</v>
      </c>
      <c r="B4149" s="2" t="s">
        <v>23073</v>
      </c>
      <c r="C4149" s="2" t="s">
        <v>23107</v>
      </c>
      <c r="D4149" s="1">
        <v>0</v>
      </c>
      <c r="E4149" s="1">
        <v>5</v>
      </c>
      <c r="F4149" s="1">
        <v>3</v>
      </c>
      <c r="G4149" s="1">
        <v>8</v>
      </c>
      <c r="H4149" s="6">
        <v>0.375</v>
      </c>
      <c r="I4149">
        <v>0</v>
      </c>
      <c r="J4149" s="1">
        <v>37</v>
      </c>
      <c r="K4149" s="1">
        <v>1</v>
      </c>
      <c r="L4149" s="1">
        <v>751</v>
      </c>
      <c r="M4149" s="6">
        <v>0.27</v>
      </c>
      <c r="N4149" s="4">
        <v>12000</v>
      </c>
      <c r="O4149" s="4">
        <v>1000</v>
      </c>
      <c r="P4149" s="4">
        <v>800</v>
      </c>
      <c r="Q4149" s="3">
        <v>0.25</v>
      </c>
      <c r="R4149" s="1">
        <v>12</v>
      </c>
      <c r="S4149" s="1">
        <v>800</v>
      </c>
      <c r="T4149" s="1">
        <v>77</v>
      </c>
      <c r="U4149" s="1">
        <v>1</v>
      </c>
      <c r="V4149" s="1">
        <v>8</v>
      </c>
      <c r="W4149" s="1">
        <v>1</v>
      </c>
      <c r="X4149" s="1">
        <v>0</v>
      </c>
      <c r="Y4149" s="1">
        <v>1</v>
      </c>
      <c r="Z4149" s="1">
        <v>0</v>
      </c>
      <c r="AA4149" s="1">
        <v>0</v>
      </c>
      <c r="AB4149" s="1">
        <v>0</v>
      </c>
      <c r="AC4149" s="1">
        <v>3000</v>
      </c>
      <c r="AD4149" s="1">
        <v>700</v>
      </c>
      <c r="AE4149" s="1">
        <v>1290</v>
      </c>
      <c r="AF4149" s="1">
        <v>0</v>
      </c>
      <c r="AG4149" s="1">
        <v>708</v>
      </c>
      <c r="AH4149" s="1">
        <v>0</v>
      </c>
      <c r="AI4149" s="1">
        <v>5698</v>
      </c>
      <c r="AJ4149" s="1" t="s">
        <v>11708</v>
      </c>
      <c r="AK4149" s="1" t="s">
        <v>11709</v>
      </c>
      <c r="AL4149" s="1" t="s">
        <v>11710</v>
      </c>
      <c r="AM4149" s="1" t="s">
        <v>12</v>
      </c>
      <c r="AN4149" s="1" t="s">
        <v>23098</v>
      </c>
      <c r="AO4149" s="1" t="s">
        <v>86</v>
      </c>
      <c r="AP4149" s="1" t="s">
        <v>86</v>
      </c>
      <c r="AQ4149" s="1" t="s">
        <v>25</v>
      </c>
      <c r="AR4149" s="1" t="s">
        <v>19</v>
      </c>
      <c r="AS4149" s="1" t="s">
        <v>23090</v>
      </c>
      <c r="AT4149" s="1" t="s">
        <v>26</v>
      </c>
    </row>
    <row r="4150" spans="1:46" x14ac:dyDescent="0.25">
      <c r="A4150" s="1" t="s">
        <v>21602</v>
      </c>
      <c r="B4150" s="2" t="s">
        <v>23073</v>
      </c>
      <c r="C4150" s="2" t="s">
        <v>23109</v>
      </c>
      <c r="D4150" s="1">
        <v>0</v>
      </c>
      <c r="E4150" s="1">
        <v>0</v>
      </c>
      <c r="F4150" s="1">
        <v>1</v>
      </c>
      <c r="G4150" s="1">
        <v>1</v>
      </c>
      <c r="H4150" s="6">
        <v>1</v>
      </c>
      <c r="I4150">
        <v>0</v>
      </c>
      <c r="J4150" s="1">
        <v>49</v>
      </c>
      <c r="K4150" s="1">
        <v>0</v>
      </c>
      <c r="L4150" s="1">
        <v>598</v>
      </c>
      <c r="M4150" s="6">
        <v>0.54</v>
      </c>
      <c r="N4150" s="4">
        <v>5000</v>
      </c>
      <c r="O4150" s="4">
        <v>300</v>
      </c>
      <c r="P4150" s="4">
        <v>1000</v>
      </c>
      <c r="Q4150" s="3">
        <v>0.3</v>
      </c>
      <c r="R4150" s="1">
        <v>12</v>
      </c>
      <c r="S4150" s="1">
        <v>1000</v>
      </c>
      <c r="T4150" s="1">
        <v>80</v>
      </c>
      <c r="U4150" s="1">
        <v>1</v>
      </c>
      <c r="V4150" s="1">
        <v>8</v>
      </c>
      <c r="W4150" s="1">
        <v>1</v>
      </c>
      <c r="X4150" s="1">
        <v>0</v>
      </c>
      <c r="Y4150" s="1">
        <v>0</v>
      </c>
      <c r="Z4150" s="1">
        <v>1</v>
      </c>
      <c r="AA4150" s="1">
        <v>0</v>
      </c>
      <c r="AB4150" s="1">
        <v>0</v>
      </c>
      <c r="AC4150" s="1">
        <v>1310</v>
      </c>
      <c r="AD4150" s="1">
        <v>0</v>
      </c>
      <c r="AE4150" s="1">
        <v>552</v>
      </c>
      <c r="AF4150" s="1">
        <v>0</v>
      </c>
      <c r="AG4150" s="1">
        <v>0</v>
      </c>
      <c r="AH4150" s="1">
        <v>0</v>
      </c>
      <c r="AI4150" s="1">
        <v>1862</v>
      </c>
      <c r="AJ4150" s="1" t="s">
        <v>13095</v>
      </c>
      <c r="AK4150" s="1" t="s">
        <v>13096</v>
      </c>
      <c r="AL4150" s="1" t="s">
        <v>13097</v>
      </c>
      <c r="AM4150" s="1" t="s">
        <v>12</v>
      </c>
      <c r="AN4150" s="1" t="s">
        <v>23097</v>
      </c>
      <c r="AO4150" s="1" t="s">
        <v>86</v>
      </c>
      <c r="AP4150" s="1" t="s">
        <v>86</v>
      </c>
      <c r="AQ4150" s="1" t="s">
        <v>25</v>
      </c>
      <c r="AR4150" s="1" t="s">
        <v>30</v>
      </c>
      <c r="AS4150" s="1" t="s">
        <v>23090</v>
      </c>
      <c r="AT4150" s="1" t="s">
        <v>26</v>
      </c>
    </row>
    <row r="4151" spans="1:46" x14ac:dyDescent="0.25">
      <c r="A4151" s="1" t="s">
        <v>18730</v>
      </c>
      <c r="B4151" s="2" t="s">
        <v>23073</v>
      </c>
      <c r="C4151" s="2" t="s">
        <v>23109</v>
      </c>
      <c r="D4151" s="1">
        <v>1</v>
      </c>
      <c r="E4151" s="1">
        <v>0</v>
      </c>
      <c r="F4151" s="1">
        <v>2</v>
      </c>
      <c r="G4151" s="1">
        <v>3</v>
      </c>
      <c r="H4151" s="6">
        <v>0.66666666666666663</v>
      </c>
      <c r="I4151">
        <v>1</v>
      </c>
      <c r="J4151" s="1">
        <v>32</v>
      </c>
      <c r="K4151" s="1">
        <v>1</v>
      </c>
      <c r="L4151" s="1">
        <v>697</v>
      </c>
      <c r="M4151" s="6">
        <v>0.41</v>
      </c>
      <c r="N4151" s="4">
        <v>5000</v>
      </c>
      <c r="O4151" s="4">
        <v>450</v>
      </c>
      <c r="P4151" s="4">
        <v>700</v>
      </c>
      <c r="Q4151" s="3">
        <v>0.27</v>
      </c>
      <c r="R4151" s="1">
        <v>24</v>
      </c>
      <c r="S4151" s="1">
        <v>700</v>
      </c>
      <c r="T4151" s="1">
        <v>68</v>
      </c>
      <c r="U4151" s="1">
        <v>0</v>
      </c>
      <c r="V4151" s="1">
        <v>8</v>
      </c>
      <c r="W4151" s="1">
        <v>1</v>
      </c>
      <c r="X4151" s="1">
        <v>1</v>
      </c>
      <c r="Y4151" s="1">
        <v>1</v>
      </c>
      <c r="Z4151" s="1">
        <v>1</v>
      </c>
      <c r="AA4151" s="1">
        <v>1</v>
      </c>
      <c r="AB4151" s="1">
        <v>0</v>
      </c>
      <c r="AC4151" s="1">
        <v>1272</v>
      </c>
      <c r="AD4151" s="1">
        <v>0</v>
      </c>
      <c r="AE4151" s="1">
        <v>1072</v>
      </c>
      <c r="AF4151" s="1">
        <v>826</v>
      </c>
      <c r="AG4151" s="1">
        <v>131</v>
      </c>
      <c r="AH4151" s="1">
        <v>300</v>
      </c>
      <c r="AI4151" s="1">
        <v>3601</v>
      </c>
      <c r="AJ4151" s="1" t="s">
        <v>5189</v>
      </c>
      <c r="AK4151" s="1" t="s">
        <v>5190</v>
      </c>
      <c r="AL4151" s="1" t="s">
        <v>5191</v>
      </c>
      <c r="AM4151" s="1" t="s">
        <v>16</v>
      </c>
      <c r="AN4151" s="1" t="s">
        <v>23098</v>
      </c>
      <c r="AO4151" s="1" t="s">
        <v>364</v>
      </c>
      <c r="AP4151" s="1" t="s">
        <v>86</v>
      </c>
      <c r="AQ4151" s="1" t="s">
        <v>14</v>
      </c>
      <c r="AR4151" s="1" t="s">
        <v>19</v>
      </c>
      <c r="AS4151" s="1" t="s">
        <v>23091</v>
      </c>
      <c r="AT4151" s="1" t="s">
        <v>26</v>
      </c>
    </row>
    <row r="4152" spans="1:46" x14ac:dyDescent="0.25">
      <c r="A4152" s="1" t="s">
        <v>20001</v>
      </c>
      <c r="B4152" s="2" t="s">
        <v>23073</v>
      </c>
      <c r="C4152" s="2" t="s">
        <v>23110</v>
      </c>
      <c r="D4152" s="1">
        <v>0</v>
      </c>
      <c r="E4152" s="1">
        <v>1</v>
      </c>
      <c r="F4152" s="1">
        <v>1</v>
      </c>
      <c r="G4152" s="1">
        <v>2</v>
      </c>
      <c r="H4152" s="6">
        <v>0.5</v>
      </c>
      <c r="I4152">
        <v>0</v>
      </c>
      <c r="J4152" s="1">
        <v>52</v>
      </c>
      <c r="K4152" s="1">
        <v>0</v>
      </c>
      <c r="L4152" s="1">
        <v>689</v>
      </c>
      <c r="M4152" s="6">
        <v>0.27</v>
      </c>
      <c r="N4152" s="4">
        <v>7200</v>
      </c>
      <c r="O4152" s="4">
        <v>600</v>
      </c>
      <c r="P4152" s="4">
        <v>1000</v>
      </c>
      <c r="Q4152" s="3">
        <v>0.19</v>
      </c>
      <c r="R4152" s="1">
        <v>24</v>
      </c>
      <c r="S4152" s="1">
        <v>1000</v>
      </c>
      <c r="T4152" s="1">
        <v>81</v>
      </c>
      <c r="U4152" s="1">
        <v>0</v>
      </c>
      <c r="V4152" s="1">
        <v>8</v>
      </c>
      <c r="W4152" s="1">
        <v>1</v>
      </c>
      <c r="X4152" s="1">
        <v>0</v>
      </c>
      <c r="Y4152" s="1">
        <v>0</v>
      </c>
      <c r="Z4152" s="1">
        <v>3</v>
      </c>
      <c r="AA4152" s="1">
        <v>0</v>
      </c>
      <c r="AB4152" s="1">
        <v>1</v>
      </c>
      <c r="AC4152" s="1">
        <v>5400</v>
      </c>
      <c r="AD4152" s="1">
        <v>598</v>
      </c>
      <c r="AE4152" s="1">
        <v>1734</v>
      </c>
      <c r="AF4152" s="1">
        <v>364</v>
      </c>
      <c r="AG4152" s="1">
        <v>300</v>
      </c>
      <c r="AH4152" s="1">
        <v>0</v>
      </c>
      <c r="AI4152" s="1">
        <v>8396</v>
      </c>
      <c r="AJ4152" s="1" t="s">
        <v>8755</v>
      </c>
      <c r="AK4152" s="1" t="s">
        <v>8756</v>
      </c>
      <c r="AL4152" s="1" t="s">
        <v>8757</v>
      </c>
      <c r="AM4152" s="1" t="s">
        <v>12</v>
      </c>
      <c r="AN4152" s="1" t="s">
        <v>23097</v>
      </c>
      <c r="AO4152" s="1" t="s">
        <v>364</v>
      </c>
      <c r="AP4152" s="1" t="s">
        <v>86</v>
      </c>
      <c r="AQ4152" s="1" t="s">
        <v>25</v>
      </c>
      <c r="AR4152" s="1" t="s">
        <v>30</v>
      </c>
      <c r="AS4152" s="1" t="s">
        <v>23090</v>
      </c>
      <c r="AT4152" s="1" t="s">
        <v>101</v>
      </c>
    </row>
    <row r="4153" spans="1:46" x14ac:dyDescent="0.25">
      <c r="A4153" s="1" t="s">
        <v>17026</v>
      </c>
      <c r="B4153" s="2" t="s">
        <v>23074</v>
      </c>
      <c r="C4153" s="2" t="s">
        <v>23103</v>
      </c>
      <c r="D4153" s="1">
        <v>0</v>
      </c>
      <c r="E4153" s="1">
        <v>2</v>
      </c>
      <c r="F4153" s="1">
        <v>2</v>
      </c>
      <c r="G4153" s="1">
        <v>4</v>
      </c>
      <c r="H4153" s="6">
        <v>0.5</v>
      </c>
      <c r="I4153">
        <v>1</v>
      </c>
      <c r="J4153" s="1">
        <v>32</v>
      </c>
      <c r="K4153" s="1">
        <v>0</v>
      </c>
      <c r="L4153" s="1">
        <v>644</v>
      </c>
      <c r="M4153" s="6">
        <v>0</v>
      </c>
      <c r="N4153" s="4">
        <v>2500</v>
      </c>
      <c r="O4153" s="4">
        <v>220</v>
      </c>
      <c r="P4153" s="4">
        <v>300</v>
      </c>
      <c r="Q4153" s="3">
        <v>0.38</v>
      </c>
      <c r="R4153" s="1">
        <v>12</v>
      </c>
      <c r="S4153" s="1">
        <v>300</v>
      </c>
      <c r="T4153" s="1">
        <v>6</v>
      </c>
      <c r="U4153" s="1">
        <v>0</v>
      </c>
      <c r="V4153" s="1">
        <v>8</v>
      </c>
      <c r="W4153" s="1">
        <v>0</v>
      </c>
      <c r="X4153" s="1">
        <v>1</v>
      </c>
      <c r="Y4153" s="1">
        <v>1</v>
      </c>
      <c r="Z4153" s="1">
        <v>0</v>
      </c>
      <c r="AA4153" s="1">
        <v>1</v>
      </c>
      <c r="AB4153" s="1">
        <v>1</v>
      </c>
      <c r="AC4153" s="1">
        <v>600</v>
      </c>
      <c r="AD4153" s="1">
        <v>0</v>
      </c>
      <c r="AE4153" s="1">
        <v>0</v>
      </c>
      <c r="AF4153" s="1">
        <v>700</v>
      </c>
      <c r="AG4153" s="1">
        <v>20</v>
      </c>
      <c r="AH4153" s="1">
        <v>0</v>
      </c>
      <c r="AI4153" s="1">
        <v>1320</v>
      </c>
      <c r="AJ4153" s="1" t="s">
        <v>51</v>
      </c>
      <c r="AK4153" s="1" t="s">
        <v>52</v>
      </c>
      <c r="AL4153" s="1" t="s">
        <v>11</v>
      </c>
      <c r="AM4153" s="1" t="s">
        <v>16</v>
      </c>
      <c r="AN4153" s="1" t="s">
        <v>23097</v>
      </c>
      <c r="AO4153" s="1" t="s">
        <v>364</v>
      </c>
      <c r="AP4153" s="1" t="s">
        <v>57</v>
      </c>
      <c r="AQ4153" s="1" t="s">
        <v>14</v>
      </c>
      <c r="AR4153" s="1" t="s">
        <v>19</v>
      </c>
      <c r="AS4153" s="1" t="s">
        <v>23091</v>
      </c>
      <c r="AT4153" s="1" t="s">
        <v>101</v>
      </c>
    </row>
    <row r="4154" spans="1:46" x14ac:dyDescent="0.25">
      <c r="A4154" s="1" t="s">
        <v>20259</v>
      </c>
      <c r="B4154" s="2" t="s">
        <v>23074</v>
      </c>
      <c r="C4154" s="2" t="s">
        <v>23104</v>
      </c>
      <c r="D4154" s="1">
        <v>2</v>
      </c>
      <c r="E4154" s="1">
        <v>1</v>
      </c>
      <c r="F4154" s="1">
        <v>3</v>
      </c>
      <c r="G4154" s="1">
        <v>6</v>
      </c>
      <c r="H4154" s="6">
        <v>0.5</v>
      </c>
      <c r="I4154">
        <v>1</v>
      </c>
      <c r="J4154" s="1">
        <v>31</v>
      </c>
      <c r="K4154" s="1">
        <v>0</v>
      </c>
      <c r="L4154" s="1">
        <v>243</v>
      </c>
      <c r="M4154" s="6">
        <v>0.4</v>
      </c>
      <c r="N4154" s="4">
        <v>1800</v>
      </c>
      <c r="O4154" s="4">
        <v>150</v>
      </c>
      <c r="P4154" s="4">
        <v>380</v>
      </c>
      <c r="Q4154" s="3">
        <v>0.3</v>
      </c>
      <c r="R4154" s="1">
        <v>24</v>
      </c>
      <c r="S4154" s="1">
        <v>380</v>
      </c>
      <c r="T4154" s="1">
        <v>8</v>
      </c>
      <c r="U4154" s="1">
        <v>0</v>
      </c>
      <c r="V4154" s="1">
        <v>8</v>
      </c>
      <c r="W4154" s="1">
        <v>0</v>
      </c>
      <c r="X4154" s="1">
        <v>0</v>
      </c>
      <c r="Y4154" s="1">
        <v>1</v>
      </c>
      <c r="Z4154" s="1">
        <v>1</v>
      </c>
      <c r="AA4154" s="1">
        <v>1</v>
      </c>
      <c r="AB4154" s="1">
        <v>1</v>
      </c>
      <c r="AC4154" s="1">
        <v>0</v>
      </c>
      <c r="AD4154" s="1">
        <v>0</v>
      </c>
      <c r="AE4154" s="1">
        <v>400</v>
      </c>
      <c r="AF4154" s="1">
        <v>0</v>
      </c>
      <c r="AG4154" s="1">
        <v>0</v>
      </c>
      <c r="AH4154" s="1">
        <v>400</v>
      </c>
      <c r="AI4154" s="1">
        <v>800</v>
      </c>
      <c r="AJ4154" s="1" t="s">
        <v>9453</v>
      </c>
      <c r="AK4154" s="1" t="s">
        <v>9454</v>
      </c>
      <c r="AL4154" s="1" t="s">
        <v>9455</v>
      </c>
      <c r="AM4154" s="1" t="s">
        <v>16</v>
      </c>
      <c r="AN4154" s="1" t="s">
        <v>23097</v>
      </c>
      <c r="AO4154" s="1" t="s">
        <v>364</v>
      </c>
      <c r="AP4154" s="1" t="s">
        <v>57</v>
      </c>
      <c r="AQ4154" s="1" t="s">
        <v>25</v>
      </c>
      <c r="AR4154" s="1" t="s">
        <v>19</v>
      </c>
      <c r="AS4154" s="1" t="s">
        <v>23091</v>
      </c>
      <c r="AT4154" s="1" t="s">
        <v>101</v>
      </c>
    </row>
    <row r="4155" spans="1:46" x14ac:dyDescent="0.25">
      <c r="A4155" s="1" t="s">
        <v>17058</v>
      </c>
      <c r="B4155" s="2" t="s">
        <v>23074</v>
      </c>
      <c r="C4155" s="2" t="s">
        <v>23104</v>
      </c>
      <c r="D4155" s="1">
        <v>1</v>
      </c>
      <c r="E4155" s="1">
        <v>0</v>
      </c>
      <c r="F4155" s="1">
        <v>2</v>
      </c>
      <c r="G4155" s="1">
        <v>3</v>
      </c>
      <c r="H4155" s="6">
        <v>0.66666666666666663</v>
      </c>
      <c r="I4155">
        <v>0</v>
      </c>
      <c r="J4155" s="1">
        <v>54</v>
      </c>
      <c r="K4155" s="1">
        <v>0</v>
      </c>
      <c r="L4155" s="1">
        <v>549</v>
      </c>
      <c r="M4155" s="6">
        <v>0.35</v>
      </c>
      <c r="N4155" s="4">
        <v>8400</v>
      </c>
      <c r="O4155" s="4">
        <v>700</v>
      </c>
      <c r="P4155" s="4">
        <v>950</v>
      </c>
      <c r="Q4155" s="3">
        <v>0.3</v>
      </c>
      <c r="R4155" s="1">
        <v>36</v>
      </c>
      <c r="S4155" s="1">
        <v>950</v>
      </c>
      <c r="T4155" s="1">
        <v>29</v>
      </c>
      <c r="U4155" s="1">
        <v>0</v>
      </c>
      <c r="V4155" s="1">
        <v>8</v>
      </c>
      <c r="W4155" s="1">
        <v>0</v>
      </c>
      <c r="X4155" s="1">
        <v>0</v>
      </c>
      <c r="Y4155" s="1">
        <v>0</v>
      </c>
      <c r="Z4155" s="1">
        <v>3</v>
      </c>
      <c r="AA4155" s="1">
        <v>0</v>
      </c>
      <c r="AB4155" s="1">
        <v>0</v>
      </c>
      <c r="AC4155" s="1">
        <v>4850</v>
      </c>
      <c r="AD4155" s="1">
        <v>0</v>
      </c>
      <c r="AE4155" s="1">
        <v>826</v>
      </c>
      <c r="AF4155" s="1">
        <v>277</v>
      </c>
      <c r="AG4155" s="1">
        <v>0</v>
      </c>
      <c r="AH4155" s="1">
        <v>0</v>
      </c>
      <c r="AI4155" s="1">
        <v>5953</v>
      </c>
      <c r="AJ4155" s="1" t="s">
        <v>135</v>
      </c>
      <c r="AK4155" s="1" t="s">
        <v>136</v>
      </c>
      <c r="AL4155" s="1" t="s">
        <v>137</v>
      </c>
      <c r="AM4155" s="1" t="s">
        <v>12</v>
      </c>
      <c r="AN4155" s="1" t="s">
        <v>23097</v>
      </c>
      <c r="AO4155" s="1" t="s">
        <v>364</v>
      </c>
      <c r="AP4155" s="1" t="s">
        <v>57</v>
      </c>
      <c r="AQ4155" s="1" t="s">
        <v>25</v>
      </c>
      <c r="AR4155" s="1" t="s">
        <v>30</v>
      </c>
      <c r="AS4155" s="1" t="s">
        <v>23090</v>
      </c>
      <c r="AT4155" s="1" t="s">
        <v>26</v>
      </c>
    </row>
    <row r="4156" spans="1:46" x14ac:dyDescent="0.25">
      <c r="A4156" s="1" t="s">
        <v>20270</v>
      </c>
      <c r="B4156" s="2" t="s">
        <v>23074</v>
      </c>
      <c r="C4156" s="2" t="s">
        <v>23104</v>
      </c>
      <c r="D4156" s="1">
        <v>1</v>
      </c>
      <c r="E4156" s="1">
        <v>0</v>
      </c>
      <c r="F4156" s="1">
        <v>1</v>
      </c>
      <c r="G4156" s="1">
        <v>2</v>
      </c>
      <c r="H4156" s="6">
        <v>0.5</v>
      </c>
      <c r="I4156">
        <v>0</v>
      </c>
      <c r="J4156" s="1">
        <v>34</v>
      </c>
      <c r="K4156" s="1">
        <v>0</v>
      </c>
      <c r="L4156" s="1">
        <v>648</v>
      </c>
      <c r="M4156" s="6">
        <v>0.7</v>
      </c>
      <c r="N4156" s="4">
        <v>1440</v>
      </c>
      <c r="O4156" s="4">
        <v>120</v>
      </c>
      <c r="P4156" s="4">
        <v>500</v>
      </c>
      <c r="Q4156" s="3">
        <v>0.35</v>
      </c>
      <c r="R4156" s="1">
        <v>36</v>
      </c>
      <c r="S4156" s="1">
        <v>500</v>
      </c>
      <c r="T4156" s="1">
        <v>27</v>
      </c>
      <c r="U4156" s="1">
        <v>0</v>
      </c>
      <c r="V4156" s="1">
        <v>8</v>
      </c>
      <c r="W4156" s="1">
        <v>0</v>
      </c>
      <c r="X4156" s="1">
        <v>1</v>
      </c>
      <c r="Y4156" s="1">
        <v>1</v>
      </c>
      <c r="Z4156" s="1">
        <v>3</v>
      </c>
      <c r="AA4156" s="1">
        <v>0</v>
      </c>
      <c r="AB4156" s="1">
        <v>0</v>
      </c>
      <c r="AC4156" s="1">
        <v>1753</v>
      </c>
      <c r="AD4156" s="1">
        <v>0</v>
      </c>
      <c r="AE4156" s="1">
        <v>331</v>
      </c>
      <c r="AF4156" s="1">
        <v>491</v>
      </c>
      <c r="AG4156" s="1">
        <v>0</v>
      </c>
      <c r="AH4156" s="1">
        <v>0</v>
      </c>
      <c r="AI4156" s="1">
        <v>2575</v>
      </c>
      <c r="AJ4156" s="1" t="s">
        <v>3164</v>
      </c>
      <c r="AK4156" s="1" t="s">
        <v>2971</v>
      </c>
      <c r="AL4156" s="1" t="s">
        <v>9482</v>
      </c>
      <c r="AM4156" s="1" t="s">
        <v>12</v>
      </c>
      <c r="AN4156" s="1" t="s">
        <v>23097</v>
      </c>
      <c r="AO4156" s="1" t="s">
        <v>364</v>
      </c>
      <c r="AP4156" s="1" t="s">
        <v>57</v>
      </c>
      <c r="AQ4156" s="1" t="s">
        <v>14</v>
      </c>
      <c r="AR4156" s="1" t="s">
        <v>19</v>
      </c>
      <c r="AS4156" s="1" t="s">
        <v>23090</v>
      </c>
      <c r="AT4156" s="1" t="s">
        <v>26</v>
      </c>
    </row>
    <row r="4157" spans="1:46" x14ac:dyDescent="0.25">
      <c r="A4157" s="1" t="s">
        <v>17067</v>
      </c>
      <c r="B4157" s="2" t="s">
        <v>23074</v>
      </c>
      <c r="C4157" s="2" t="s">
        <v>23104</v>
      </c>
      <c r="D4157" s="1">
        <v>2</v>
      </c>
      <c r="E4157" s="1">
        <v>2</v>
      </c>
      <c r="F4157" s="1">
        <v>5</v>
      </c>
      <c r="G4157" s="1">
        <v>9</v>
      </c>
      <c r="H4157" s="6">
        <v>0.55555555555555558</v>
      </c>
      <c r="I4157">
        <v>1</v>
      </c>
      <c r="J4157" s="1">
        <v>42</v>
      </c>
      <c r="K4157" s="1">
        <v>1</v>
      </c>
      <c r="L4157" s="1">
        <v>657</v>
      </c>
      <c r="M4157" s="6">
        <v>0.12</v>
      </c>
      <c r="N4157" s="4">
        <v>6000</v>
      </c>
      <c r="O4157" s="4">
        <v>500</v>
      </c>
      <c r="P4157" s="4">
        <v>1000</v>
      </c>
      <c r="Q4157" s="3">
        <v>0.39</v>
      </c>
      <c r="R4157" s="1">
        <v>24</v>
      </c>
      <c r="S4157" s="1">
        <v>1000</v>
      </c>
      <c r="T4157" s="1">
        <v>71</v>
      </c>
      <c r="U4157" s="1">
        <v>1</v>
      </c>
      <c r="V4157" s="1">
        <v>8</v>
      </c>
      <c r="W4157" s="1">
        <v>0</v>
      </c>
      <c r="X4157" s="1">
        <v>1</v>
      </c>
      <c r="Y4157" s="1">
        <v>0</v>
      </c>
      <c r="Z4157" s="1">
        <v>5</v>
      </c>
      <c r="AA4157" s="1">
        <v>0</v>
      </c>
      <c r="AB4157" s="1">
        <v>1</v>
      </c>
      <c r="AC4157" s="1">
        <v>0</v>
      </c>
      <c r="AD4157" s="1">
        <v>0</v>
      </c>
      <c r="AE4157" s="1">
        <v>0</v>
      </c>
      <c r="AF4157" s="1">
        <v>0</v>
      </c>
      <c r="AG4157" s="1">
        <v>0</v>
      </c>
      <c r="AH4157" s="1">
        <v>0</v>
      </c>
      <c r="AI4157" s="1">
        <v>0</v>
      </c>
      <c r="AJ4157" s="1" t="s">
        <v>162</v>
      </c>
      <c r="AK4157" s="1" t="s">
        <v>163</v>
      </c>
      <c r="AL4157" s="1" t="s">
        <v>164</v>
      </c>
      <c r="AM4157" s="1" t="s">
        <v>16</v>
      </c>
      <c r="AN4157" s="1" t="s">
        <v>23098</v>
      </c>
      <c r="AO4157" s="1" t="s">
        <v>86</v>
      </c>
      <c r="AP4157" s="1" t="s">
        <v>57</v>
      </c>
      <c r="AQ4157" s="1" t="s">
        <v>14</v>
      </c>
      <c r="AR4157" s="1" t="s">
        <v>30</v>
      </c>
      <c r="AS4157" s="1" t="s">
        <v>23090</v>
      </c>
      <c r="AT4157" s="1" t="s">
        <v>101</v>
      </c>
    </row>
    <row r="4158" spans="1:46" x14ac:dyDescent="0.25">
      <c r="A4158" s="1" t="s">
        <v>20823</v>
      </c>
      <c r="B4158" s="2" t="s">
        <v>23074</v>
      </c>
      <c r="C4158" s="2" t="s">
        <v>23105</v>
      </c>
      <c r="D4158" s="1">
        <v>8</v>
      </c>
      <c r="E4158" s="1">
        <v>2</v>
      </c>
      <c r="F4158" s="1">
        <v>2</v>
      </c>
      <c r="G4158" s="1">
        <v>12</v>
      </c>
      <c r="H4158" s="6">
        <v>0.16666666666666666</v>
      </c>
      <c r="I4158">
        <v>1</v>
      </c>
      <c r="J4158" s="1">
        <v>33</v>
      </c>
      <c r="K4158" s="1">
        <v>1</v>
      </c>
      <c r="L4158" s="1">
        <v>680</v>
      </c>
      <c r="M4158" s="6">
        <v>0.59</v>
      </c>
      <c r="N4158" s="4">
        <v>2000</v>
      </c>
      <c r="O4158" s="4">
        <v>160</v>
      </c>
      <c r="P4158" s="4">
        <v>250</v>
      </c>
      <c r="Q4158" s="3">
        <v>0.38</v>
      </c>
      <c r="R4158" s="1">
        <v>36</v>
      </c>
      <c r="S4158" s="1">
        <v>250</v>
      </c>
      <c r="T4158" s="1">
        <v>23</v>
      </c>
      <c r="U4158" s="1">
        <v>0</v>
      </c>
      <c r="V4158" s="1">
        <v>8</v>
      </c>
      <c r="W4158" s="1">
        <v>0</v>
      </c>
      <c r="X4158" s="1">
        <v>1</v>
      </c>
      <c r="Y4158" s="1">
        <v>1</v>
      </c>
      <c r="Z4158" s="1">
        <v>1</v>
      </c>
      <c r="AA4158" s="1">
        <v>1</v>
      </c>
      <c r="AB4158" s="1">
        <v>1</v>
      </c>
      <c r="AC4158" s="1">
        <v>0</v>
      </c>
      <c r="AD4158" s="1">
        <v>0</v>
      </c>
      <c r="AE4158" s="1">
        <v>459</v>
      </c>
      <c r="AF4158" s="1">
        <v>337</v>
      </c>
      <c r="AG4158" s="1">
        <v>0</v>
      </c>
      <c r="AH4158" s="1">
        <v>567</v>
      </c>
      <c r="AI4158" s="1">
        <v>1363</v>
      </c>
      <c r="AJ4158" s="1" t="s">
        <v>6304</v>
      </c>
      <c r="AK4158" s="1" t="s">
        <v>10998</v>
      </c>
      <c r="AL4158" s="1" t="s">
        <v>10999</v>
      </c>
      <c r="AM4158" s="1" t="s">
        <v>16</v>
      </c>
      <c r="AN4158" s="1" t="s">
        <v>23098</v>
      </c>
      <c r="AO4158" s="1" t="s">
        <v>364</v>
      </c>
      <c r="AP4158" s="1" t="s">
        <v>57</v>
      </c>
      <c r="AQ4158" s="1" t="s">
        <v>14</v>
      </c>
      <c r="AR4158" s="1" t="s">
        <v>19</v>
      </c>
      <c r="AS4158" s="1" t="s">
        <v>23091</v>
      </c>
      <c r="AT4158" s="1" t="s">
        <v>101</v>
      </c>
    </row>
    <row r="4159" spans="1:46" x14ac:dyDescent="0.25">
      <c r="A4159" s="1" t="s">
        <v>20840</v>
      </c>
      <c r="B4159" s="2" t="s">
        <v>23074</v>
      </c>
      <c r="C4159" s="2" t="s">
        <v>23105</v>
      </c>
      <c r="D4159" s="1">
        <v>1</v>
      </c>
      <c r="E4159" s="1">
        <v>4</v>
      </c>
      <c r="F4159" s="1">
        <v>3</v>
      </c>
      <c r="G4159" s="1">
        <v>8</v>
      </c>
      <c r="H4159" s="6">
        <v>0.375</v>
      </c>
      <c r="I4159">
        <v>1</v>
      </c>
      <c r="J4159" s="1">
        <v>32</v>
      </c>
      <c r="K4159" s="1">
        <v>1</v>
      </c>
      <c r="L4159" s="1">
        <v>688</v>
      </c>
      <c r="M4159" s="6">
        <v>0.19</v>
      </c>
      <c r="N4159" s="4">
        <v>1200</v>
      </c>
      <c r="O4159" s="4">
        <v>100</v>
      </c>
      <c r="P4159" s="4">
        <v>320</v>
      </c>
      <c r="Q4159" s="3">
        <v>0.41</v>
      </c>
      <c r="R4159" s="1">
        <v>24</v>
      </c>
      <c r="S4159" s="1">
        <v>320</v>
      </c>
      <c r="T4159" s="1">
        <v>41</v>
      </c>
      <c r="U4159" s="1">
        <v>0</v>
      </c>
      <c r="V4159" s="1">
        <v>8</v>
      </c>
      <c r="W4159" s="1">
        <v>1</v>
      </c>
      <c r="X4159" s="1">
        <v>1</v>
      </c>
      <c r="Y4159" s="1">
        <v>0</v>
      </c>
      <c r="Z4159" s="1">
        <v>4</v>
      </c>
      <c r="AA4159" s="1">
        <v>1</v>
      </c>
      <c r="AB4159" s="1">
        <v>1</v>
      </c>
      <c r="AC4159" s="1">
        <v>0</v>
      </c>
      <c r="AD4159" s="1">
        <v>0</v>
      </c>
      <c r="AE4159" s="1">
        <v>0</v>
      </c>
      <c r="AF4159" s="1">
        <v>0</v>
      </c>
      <c r="AG4159" s="1">
        <v>0</v>
      </c>
      <c r="AH4159" s="1">
        <v>0</v>
      </c>
      <c r="AI4159" s="1">
        <v>0</v>
      </c>
      <c r="AJ4159" s="1" t="s">
        <v>11043</v>
      </c>
      <c r="AK4159" s="1" t="s">
        <v>11044</v>
      </c>
      <c r="AL4159" s="1" t="s">
        <v>11045</v>
      </c>
      <c r="AM4159" s="1" t="s">
        <v>16</v>
      </c>
      <c r="AN4159" s="1" t="s">
        <v>23098</v>
      </c>
      <c r="AO4159" s="1" t="s">
        <v>364</v>
      </c>
      <c r="AP4159" s="1" t="s">
        <v>86</v>
      </c>
      <c r="AQ4159" s="1" t="s">
        <v>14</v>
      </c>
      <c r="AR4159" s="1" t="s">
        <v>30</v>
      </c>
      <c r="AS4159" s="1" t="s">
        <v>23091</v>
      </c>
      <c r="AT4159" s="1" t="s">
        <v>101</v>
      </c>
    </row>
    <row r="4160" spans="1:46" x14ac:dyDescent="0.25">
      <c r="A4160" s="1" t="s">
        <v>17873</v>
      </c>
      <c r="B4160" s="2" t="s">
        <v>23074</v>
      </c>
      <c r="C4160" s="2" t="s">
        <v>23105</v>
      </c>
      <c r="D4160" s="1">
        <v>0</v>
      </c>
      <c r="E4160" s="1">
        <v>1</v>
      </c>
      <c r="F4160" s="1">
        <v>3</v>
      </c>
      <c r="G4160" s="1">
        <v>4</v>
      </c>
      <c r="H4160" s="6">
        <v>0.75</v>
      </c>
      <c r="I4160">
        <v>1</v>
      </c>
      <c r="J4160" s="1">
        <v>31</v>
      </c>
      <c r="K4160" s="1">
        <v>0</v>
      </c>
      <c r="L4160" s="1">
        <v>629</v>
      </c>
      <c r="M4160" s="6">
        <v>0.41</v>
      </c>
      <c r="N4160" s="4">
        <v>1500</v>
      </c>
      <c r="O4160" s="4">
        <v>100</v>
      </c>
      <c r="P4160" s="4">
        <v>250</v>
      </c>
      <c r="Q4160" s="3">
        <v>0.36</v>
      </c>
      <c r="R4160" s="1">
        <v>24</v>
      </c>
      <c r="S4160" s="1">
        <v>250</v>
      </c>
      <c r="T4160" s="1">
        <v>22</v>
      </c>
      <c r="U4160" s="1">
        <v>0</v>
      </c>
      <c r="V4160" s="1">
        <v>8</v>
      </c>
      <c r="W4160" s="1">
        <v>0</v>
      </c>
      <c r="X4160" s="1">
        <v>0</v>
      </c>
      <c r="Y4160" s="1">
        <v>1</v>
      </c>
      <c r="Z4160" s="1">
        <v>3</v>
      </c>
      <c r="AA4160" s="1">
        <v>1</v>
      </c>
      <c r="AB4160" s="1">
        <v>1</v>
      </c>
      <c r="AC4160" s="1">
        <v>0</v>
      </c>
      <c r="AD4160" s="1">
        <v>282</v>
      </c>
      <c r="AE4160" s="1">
        <v>0</v>
      </c>
      <c r="AF4160" s="1">
        <v>0</v>
      </c>
      <c r="AG4160" s="1">
        <v>74</v>
      </c>
      <c r="AH4160" s="1">
        <v>240</v>
      </c>
      <c r="AI4160" s="1">
        <v>596</v>
      </c>
      <c r="AJ4160" s="1" t="s">
        <v>2668</v>
      </c>
      <c r="AK4160" s="1" t="s">
        <v>2669</v>
      </c>
      <c r="AL4160" s="1" t="s">
        <v>2670</v>
      </c>
      <c r="AM4160" s="1" t="s">
        <v>16</v>
      </c>
      <c r="AN4160" s="1" t="s">
        <v>23097</v>
      </c>
      <c r="AO4160" s="1" t="s">
        <v>364</v>
      </c>
      <c r="AP4160" s="1" t="s">
        <v>57</v>
      </c>
      <c r="AQ4160" s="1" t="s">
        <v>25</v>
      </c>
      <c r="AR4160" s="1" t="s">
        <v>19</v>
      </c>
      <c r="AS4160" s="1" t="s">
        <v>23091</v>
      </c>
      <c r="AT4160" s="1" t="s">
        <v>101</v>
      </c>
    </row>
    <row r="4161" spans="1:46" x14ac:dyDescent="0.25">
      <c r="A4161" s="1" t="s">
        <v>20306</v>
      </c>
      <c r="B4161" s="2" t="s">
        <v>23074</v>
      </c>
      <c r="C4161" s="2" t="s">
        <v>23105</v>
      </c>
      <c r="D4161" s="1">
        <v>0</v>
      </c>
      <c r="E4161" s="1">
        <v>2</v>
      </c>
      <c r="F4161" s="1">
        <v>2</v>
      </c>
      <c r="G4161" s="1">
        <v>4</v>
      </c>
      <c r="H4161" s="6">
        <v>0.5</v>
      </c>
      <c r="I4161">
        <v>0</v>
      </c>
      <c r="J4161" s="1">
        <v>43</v>
      </c>
      <c r="K4161" s="1">
        <v>1</v>
      </c>
      <c r="L4161" s="1">
        <v>601</v>
      </c>
      <c r="M4161" s="6">
        <v>0.24</v>
      </c>
      <c r="N4161" s="4">
        <v>2400</v>
      </c>
      <c r="O4161" s="4">
        <v>200</v>
      </c>
      <c r="P4161" s="4">
        <v>300</v>
      </c>
      <c r="Q4161" s="3">
        <v>0.32</v>
      </c>
      <c r="R4161" s="1">
        <v>24</v>
      </c>
      <c r="S4161" s="1">
        <v>300</v>
      </c>
      <c r="T4161" s="1">
        <v>26</v>
      </c>
      <c r="U4161" s="1">
        <v>1</v>
      </c>
      <c r="V4161" s="1">
        <v>8</v>
      </c>
      <c r="W4161" s="1">
        <v>0</v>
      </c>
      <c r="X4161" s="1">
        <v>0</v>
      </c>
      <c r="Y4161" s="1">
        <v>0</v>
      </c>
      <c r="Z4161" s="1">
        <v>4</v>
      </c>
      <c r="AA4161" s="1">
        <v>0</v>
      </c>
      <c r="AB4161" s="1">
        <v>0</v>
      </c>
      <c r="AC4161" s="1">
        <v>700</v>
      </c>
      <c r="AD4161" s="1">
        <v>0</v>
      </c>
      <c r="AE4161" s="1">
        <v>0</v>
      </c>
      <c r="AF4161" s="1">
        <v>140</v>
      </c>
      <c r="AG4161" s="1">
        <v>0</v>
      </c>
      <c r="AH4161" s="1">
        <v>0</v>
      </c>
      <c r="AI4161" s="1">
        <v>840</v>
      </c>
      <c r="AJ4161" s="1" t="s">
        <v>9580</v>
      </c>
      <c r="AK4161" s="1" t="s">
        <v>9581</v>
      </c>
      <c r="AL4161" s="1" t="s">
        <v>9582</v>
      </c>
      <c r="AM4161" s="1" t="s">
        <v>12</v>
      </c>
      <c r="AN4161" s="1" t="s">
        <v>23098</v>
      </c>
      <c r="AO4161" s="1" t="s">
        <v>86</v>
      </c>
      <c r="AP4161" s="1" t="s">
        <v>57</v>
      </c>
      <c r="AQ4161" s="1" t="s">
        <v>25</v>
      </c>
      <c r="AR4161" s="1" t="s">
        <v>30</v>
      </c>
      <c r="AS4161" s="1" t="s">
        <v>23090</v>
      </c>
      <c r="AT4161" s="1" t="s">
        <v>26</v>
      </c>
    </row>
    <row r="4162" spans="1:46" x14ac:dyDescent="0.25">
      <c r="A4162" s="1" t="s">
        <v>17175</v>
      </c>
      <c r="B4162" s="2" t="s">
        <v>23074</v>
      </c>
      <c r="C4162" s="2" t="s">
        <v>23105</v>
      </c>
      <c r="D4162" s="1">
        <v>0</v>
      </c>
      <c r="E4162" s="1">
        <v>1</v>
      </c>
      <c r="F4162" s="1">
        <v>2</v>
      </c>
      <c r="G4162" s="1">
        <v>3</v>
      </c>
      <c r="H4162" s="6">
        <v>0.66666666666666663</v>
      </c>
      <c r="I4162">
        <v>0</v>
      </c>
      <c r="J4162" s="1">
        <v>33</v>
      </c>
      <c r="K4162" s="1">
        <v>1</v>
      </c>
      <c r="L4162" s="1">
        <v>655</v>
      </c>
      <c r="M4162" s="6">
        <v>0.48</v>
      </c>
      <c r="N4162" s="4">
        <v>4500</v>
      </c>
      <c r="O4162" s="4">
        <v>250</v>
      </c>
      <c r="P4162" s="4">
        <v>670</v>
      </c>
      <c r="Q4162" s="3">
        <v>0.32</v>
      </c>
      <c r="R4162" s="1">
        <v>12</v>
      </c>
      <c r="S4162" s="1">
        <v>670</v>
      </c>
      <c r="T4162" s="1">
        <v>36</v>
      </c>
      <c r="U4162" s="1">
        <v>1</v>
      </c>
      <c r="V4162" s="1">
        <v>8</v>
      </c>
      <c r="W4162" s="1">
        <v>0</v>
      </c>
      <c r="X4162" s="1">
        <v>0</v>
      </c>
      <c r="Y4162" s="1">
        <v>1</v>
      </c>
      <c r="Z4162" s="1">
        <v>0</v>
      </c>
      <c r="AA4162" s="1">
        <v>1</v>
      </c>
      <c r="AB4162" s="1">
        <v>0</v>
      </c>
      <c r="AC4162" s="1">
        <v>116</v>
      </c>
      <c r="AD4162" s="1">
        <v>0</v>
      </c>
      <c r="AE4162" s="1">
        <v>0</v>
      </c>
      <c r="AF4162" s="1">
        <v>170</v>
      </c>
      <c r="AG4162" s="1">
        <v>0</v>
      </c>
      <c r="AH4162" s="1">
        <v>740</v>
      </c>
      <c r="AI4162" s="1">
        <v>1026</v>
      </c>
      <c r="AJ4162" s="1" t="s">
        <v>512</v>
      </c>
      <c r="AK4162" s="1" t="s">
        <v>513</v>
      </c>
      <c r="AL4162" s="1" t="s">
        <v>514</v>
      </c>
      <c r="AM4162" s="1" t="s">
        <v>12</v>
      </c>
      <c r="AN4162" s="1" t="s">
        <v>23098</v>
      </c>
      <c r="AO4162" s="1" t="s">
        <v>86</v>
      </c>
      <c r="AP4162" s="1" t="s">
        <v>57</v>
      </c>
      <c r="AQ4162" s="1" t="s">
        <v>25</v>
      </c>
      <c r="AR4162" s="1" t="s">
        <v>19</v>
      </c>
      <c r="AS4162" s="1" t="s">
        <v>23091</v>
      </c>
      <c r="AT4162" s="1" t="s">
        <v>26</v>
      </c>
    </row>
    <row r="4163" spans="1:46" x14ac:dyDescent="0.25">
      <c r="A4163" s="1" t="s">
        <v>18589</v>
      </c>
      <c r="B4163" s="2" t="s">
        <v>23074</v>
      </c>
      <c r="C4163" s="2" t="s">
        <v>23106</v>
      </c>
      <c r="D4163" s="1">
        <v>1</v>
      </c>
      <c r="E4163" s="1">
        <v>0</v>
      </c>
      <c r="F4163" s="1">
        <v>2</v>
      </c>
      <c r="G4163" s="1">
        <v>3</v>
      </c>
      <c r="H4163" s="6">
        <v>0.66666666666666663</v>
      </c>
      <c r="I4163">
        <v>0</v>
      </c>
      <c r="J4163" s="1">
        <v>37</v>
      </c>
      <c r="K4163" s="1">
        <v>0</v>
      </c>
      <c r="L4163" s="1">
        <v>588</v>
      </c>
      <c r="M4163" s="6">
        <v>0.72</v>
      </c>
      <c r="N4163" s="4">
        <v>2600</v>
      </c>
      <c r="O4163" s="4">
        <v>200</v>
      </c>
      <c r="P4163" s="4">
        <v>400</v>
      </c>
      <c r="Q4163" s="3">
        <v>0.34</v>
      </c>
      <c r="R4163" s="1">
        <v>24</v>
      </c>
      <c r="S4163" s="1">
        <v>400</v>
      </c>
      <c r="T4163" s="1">
        <v>79</v>
      </c>
      <c r="U4163" s="1">
        <v>0</v>
      </c>
      <c r="V4163" s="1">
        <v>8</v>
      </c>
      <c r="W4163" s="1">
        <v>1</v>
      </c>
      <c r="X4163" s="1">
        <v>0</v>
      </c>
      <c r="Y4163" s="1">
        <v>1</v>
      </c>
      <c r="Z4163" s="1">
        <v>5</v>
      </c>
      <c r="AA4163" s="1">
        <v>0</v>
      </c>
      <c r="AB4163" s="1">
        <v>0</v>
      </c>
      <c r="AC4163" s="1">
        <v>8774</v>
      </c>
      <c r="AD4163" s="1">
        <v>140</v>
      </c>
      <c r="AE4163" s="1">
        <v>0</v>
      </c>
      <c r="AF4163" s="1">
        <v>200</v>
      </c>
      <c r="AG4163" s="1">
        <v>10</v>
      </c>
      <c r="AH4163" s="1">
        <v>0</v>
      </c>
      <c r="AI4163" s="1">
        <v>9124</v>
      </c>
      <c r="AJ4163" s="1" t="s">
        <v>4772</v>
      </c>
      <c r="AK4163" s="1" t="s">
        <v>4773</v>
      </c>
      <c r="AL4163" s="1" t="s">
        <v>4774</v>
      </c>
      <c r="AM4163" s="1" t="s">
        <v>12</v>
      </c>
      <c r="AN4163" s="1" t="s">
        <v>23097</v>
      </c>
      <c r="AO4163" s="1" t="s">
        <v>364</v>
      </c>
      <c r="AP4163" s="1" t="s">
        <v>86</v>
      </c>
      <c r="AQ4163" s="1" t="s">
        <v>25</v>
      </c>
      <c r="AR4163" s="1" t="s">
        <v>19</v>
      </c>
      <c r="AS4163" s="1" t="s">
        <v>23090</v>
      </c>
      <c r="AT4163" s="1" t="s">
        <v>26</v>
      </c>
    </row>
    <row r="4164" spans="1:46" x14ac:dyDescent="0.25">
      <c r="A4164" s="1" t="s">
        <v>21494</v>
      </c>
      <c r="B4164" s="2" t="s">
        <v>23074</v>
      </c>
      <c r="C4164" s="2" t="s">
        <v>23106</v>
      </c>
      <c r="D4164" s="1">
        <v>4</v>
      </c>
      <c r="E4164" s="1">
        <v>2</v>
      </c>
      <c r="F4164" s="1">
        <v>2</v>
      </c>
      <c r="G4164" s="1">
        <v>8</v>
      </c>
      <c r="H4164" s="6">
        <v>0.25</v>
      </c>
      <c r="I4164">
        <v>1</v>
      </c>
      <c r="J4164" s="1">
        <v>33</v>
      </c>
      <c r="K4164" s="1">
        <v>0</v>
      </c>
      <c r="L4164" s="1">
        <v>637</v>
      </c>
      <c r="M4164" s="6">
        <v>0.59</v>
      </c>
      <c r="N4164" s="4">
        <v>2400</v>
      </c>
      <c r="O4164" s="4">
        <v>200</v>
      </c>
      <c r="P4164" s="4">
        <v>800</v>
      </c>
      <c r="Q4164" s="3">
        <v>0.32</v>
      </c>
      <c r="R4164" s="1">
        <v>24</v>
      </c>
      <c r="S4164" s="1">
        <v>800</v>
      </c>
      <c r="T4164" s="1">
        <v>112</v>
      </c>
      <c r="U4164" s="1">
        <v>0</v>
      </c>
      <c r="V4164" s="1">
        <v>8</v>
      </c>
      <c r="W4164" s="1">
        <v>0</v>
      </c>
      <c r="X4164" s="1">
        <v>0</v>
      </c>
      <c r="Y4164" s="1">
        <v>1</v>
      </c>
      <c r="Z4164" s="1">
        <v>3</v>
      </c>
      <c r="AA4164" s="1">
        <v>0</v>
      </c>
      <c r="AB4164" s="1">
        <v>1</v>
      </c>
      <c r="AC4164" s="1">
        <v>369</v>
      </c>
      <c r="AD4164" s="1">
        <v>0</v>
      </c>
      <c r="AE4164" s="1">
        <v>0</v>
      </c>
      <c r="AF4164" s="1">
        <v>0</v>
      </c>
      <c r="AG4164" s="1">
        <v>0</v>
      </c>
      <c r="AH4164" s="1">
        <v>1030</v>
      </c>
      <c r="AI4164" s="1">
        <v>1399</v>
      </c>
      <c r="AJ4164" s="1" t="s">
        <v>1524</v>
      </c>
      <c r="AK4164" s="1" t="s">
        <v>12788</v>
      </c>
      <c r="AL4164" s="1" t="s">
        <v>12789</v>
      </c>
      <c r="AM4164" s="1" t="s">
        <v>16</v>
      </c>
      <c r="AN4164" s="1" t="s">
        <v>23097</v>
      </c>
      <c r="AO4164" s="1" t="s">
        <v>364</v>
      </c>
      <c r="AP4164" s="1" t="s">
        <v>57</v>
      </c>
      <c r="AQ4164" s="1" t="s">
        <v>25</v>
      </c>
      <c r="AR4164" s="1" t="s">
        <v>19</v>
      </c>
      <c r="AS4164" s="1" t="s">
        <v>23090</v>
      </c>
      <c r="AT4164" s="1" t="s">
        <v>101</v>
      </c>
    </row>
    <row r="4165" spans="1:46" x14ac:dyDescent="0.25">
      <c r="A4165" s="1" t="s">
        <v>18609</v>
      </c>
      <c r="B4165" s="2" t="s">
        <v>23074</v>
      </c>
      <c r="C4165" s="2" t="s">
        <v>23106</v>
      </c>
      <c r="D4165" s="1">
        <v>0</v>
      </c>
      <c r="E4165" s="1">
        <v>1</v>
      </c>
      <c r="F4165" s="1">
        <v>2</v>
      </c>
      <c r="G4165" s="1">
        <v>3</v>
      </c>
      <c r="H4165" s="6">
        <v>0.66666666666666663</v>
      </c>
      <c r="I4165">
        <v>0</v>
      </c>
      <c r="J4165" s="1">
        <v>34</v>
      </c>
      <c r="K4165" s="1">
        <v>0</v>
      </c>
      <c r="L4165" s="1">
        <v>580</v>
      </c>
      <c r="M4165" s="6">
        <v>0.22</v>
      </c>
      <c r="N4165" s="4">
        <v>1920</v>
      </c>
      <c r="O4165" s="4">
        <v>160</v>
      </c>
      <c r="P4165" s="4">
        <v>335</v>
      </c>
      <c r="Q4165" s="3">
        <v>0.3</v>
      </c>
      <c r="R4165" s="1">
        <v>24</v>
      </c>
      <c r="S4165" s="1">
        <v>335</v>
      </c>
      <c r="T4165" s="1">
        <v>2</v>
      </c>
      <c r="U4165" s="1">
        <v>0</v>
      </c>
      <c r="V4165" s="1">
        <v>8</v>
      </c>
      <c r="W4165" s="1">
        <v>0</v>
      </c>
      <c r="X4165" s="1">
        <v>1</v>
      </c>
      <c r="Y4165" s="1">
        <v>0</v>
      </c>
      <c r="Z4165" s="1">
        <v>4</v>
      </c>
      <c r="AA4165" s="1">
        <v>1</v>
      </c>
      <c r="AB4165" s="1">
        <v>1</v>
      </c>
      <c r="AC4165" s="1">
        <v>0</v>
      </c>
      <c r="AD4165" s="1">
        <v>0</v>
      </c>
      <c r="AE4165" s="1">
        <v>0</v>
      </c>
      <c r="AF4165" s="1">
        <v>350</v>
      </c>
      <c r="AG4165" s="1">
        <v>0</v>
      </c>
      <c r="AH4165" s="1">
        <v>0</v>
      </c>
      <c r="AI4165" s="1">
        <v>350</v>
      </c>
      <c r="AJ4165" s="1" t="s">
        <v>4830</v>
      </c>
      <c r="AK4165" s="1" t="s">
        <v>4831</v>
      </c>
      <c r="AL4165" s="1" t="s">
        <v>4832</v>
      </c>
      <c r="AM4165" s="1" t="s">
        <v>12</v>
      </c>
      <c r="AN4165" s="1" t="s">
        <v>23097</v>
      </c>
      <c r="AO4165" s="1" t="s">
        <v>364</v>
      </c>
      <c r="AP4165" s="1" t="s">
        <v>57</v>
      </c>
      <c r="AQ4165" s="1" t="s">
        <v>14</v>
      </c>
      <c r="AR4165" s="1" t="s">
        <v>30</v>
      </c>
      <c r="AS4165" s="1" t="s">
        <v>23091</v>
      </c>
      <c r="AT4165" s="1" t="s">
        <v>101</v>
      </c>
    </row>
    <row r="4166" spans="1:46" x14ac:dyDescent="0.25">
      <c r="A4166" s="1" t="s">
        <v>20975</v>
      </c>
      <c r="B4166" s="2" t="s">
        <v>23074</v>
      </c>
      <c r="C4166" s="2" t="s">
        <v>23106</v>
      </c>
      <c r="D4166" s="1">
        <v>0</v>
      </c>
      <c r="E4166" s="1">
        <v>3</v>
      </c>
      <c r="F4166" s="1">
        <v>2</v>
      </c>
      <c r="G4166" s="1">
        <v>5</v>
      </c>
      <c r="H4166" s="6">
        <v>0.4</v>
      </c>
      <c r="I4166">
        <v>1</v>
      </c>
      <c r="J4166" s="1">
        <v>31</v>
      </c>
      <c r="K4166" s="1">
        <v>0</v>
      </c>
      <c r="L4166" s="1">
        <v>720</v>
      </c>
      <c r="M4166" s="6">
        <v>0.47</v>
      </c>
      <c r="N4166" s="4">
        <v>1500</v>
      </c>
      <c r="O4166" s="4">
        <v>130</v>
      </c>
      <c r="P4166" s="4">
        <v>830</v>
      </c>
      <c r="Q4166" s="3">
        <v>0.27</v>
      </c>
      <c r="R4166" s="1">
        <v>24</v>
      </c>
      <c r="S4166" s="1">
        <v>830</v>
      </c>
      <c r="T4166" s="1">
        <v>40</v>
      </c>
      <c r="U4166" s="1">
        <v>0</v>
      </c>
      <c r="V4166" s="1">
        <v>8</v>
      </c>
      <c r="W4166" s="1">
        <v>0</v>
      </c>
      <c r="X4166" s="1">
        <v>0</v>
      </c>
      <c r="Y4166" s="1">
        <v>1</v>
      </c>
      <c r="Z4166" s="1">
        <v>4</v>
      </c>
      <c r="AA4166" s="1">
        <v>0</v>
      </c>
      <c r="AB4166" s="1">
        <v>1</v>
      </c>
      <c r="AC4166" s="1">
        <v>0</v>
      </c>
      <c r="AD4166" s="1">
        <v>0</v>
      </c>
      <c r="AE4166" s="1">
        <v>0</v>
      </c>
      <c r="AF4166" s="1">
        <v>0</v>
      </c>
      <c r="AG4166" s="1">
        <v>30</v>
      </c>
      <c r="AH4166" s="1">
        <v>270</v>
      </c>
      <c r="AI4166" s="1">
        <v>300</v>
      </c>
      <c r="AJ4166" s="1" t="s">
        <v>3534</v>
      </c>
      <c r="AK4166" s="1" t="s">
        <v>11395</v>
      </c>
      <c r="AL4166" s="1" t="s">
        <v>11396</v>
      </c>
      <c r="AM4166" s="1" t="s">
        <v>16</v>
      </c>
      <c r="AN4166" s="1" t="s">
        <v>23097</v>
      </c>
      <c r="AO4166" s="1" t="s">
        <v>364</v>
      </c>
      <c r="AP4166" s="1" t="s">
        <v>57</v>
      </c>
      <c r="AQ4166" s="1" t="s">
        <v>25</v>
      </c>
      <c r="AR4166" s="1" t="s">
        <v>19</v>
      </c>
      <c r="AS4166" s="1" t="s">
        <v>23090</v>
      </c>
      <c r="AT4166" s="1" t="s">
        <v>101</v>
      </c>
    </row>
    <row r="4167" spans="1:46" x14ac:dyDescent="0.25">
      <c r="A4167" s="1" t="s">
        <v>22717</v>
      </c>
      <c r="B4167" s="2" t="s">
        <v>23074</v>
      </c>
      <c r="C4167" s="2" t="s">
        <v>23106</v>
      </c>
      <c r="D4167" s="1">
        <v>0</v>
      </c>
      <c r="E4167" s="1">
        <v>1</v>
      </c>
      <c r="F4167" s="1">
        <v>1</v>
      </c>
      <c r="G4167" s="1">
        <v>2</v>
      </c>
      <c r="H4167" s="6">
        <v>0.5</v>
      </c>
      <c r="I4167">
        <v>1</v>
      </c>
      <c r="J4167" s="1">
        <v>41</v>
      </c>
      <c r="K4167" s="1">
        <v>0</v>
      </c>
      <c r="L4167" s="1">
        <v>651</v>
      </c>
      <c r="M4167" s="6">
        <v>0.46</v>
      </c>
      <c r="N4167" s="4">
        <v>2000</v>
      </c>
      <c r="O4167" s="4">
        <v>150</v>
      </c>
      <c r="P4167" s="4">
        <v>200</v>
      </c>
      <c r="Q4167" s="3">
        <v>0.3</v>
      </c>
      <c r="R4167" s="1">
        <v>12</v>
      </c>
      <c r="S4167" s="1">
        <v>200</v>
      </c>
      <c r="T4167" s="1">
        <v>20</v>
      </c>
      <c r="U4167" s="1">
        <v>1</v>
      </c>
      <c r="V4167" s="1">
        <v>8</v>
      </c>
      <c r="W4167" s="1">
        <v>0</v>
      </c>
      <c r="X4167" s="1">
        <v>0</v>
      </c>
      <c r="Y4167" s="1">
        <v>0</v>
      </c>
      <c r="Z4167" s="1">
        <v>3</v>
      </c>
      <c r="AA4167" s="1">
        <v>1</v>
      </c>
      <c r="AB4167" s="1">
        <v>1</v>
      </c>
      <c r="AC4167" s="1">
        <v>0</v>
      </c>
      <c r="AD4167" s="1">
        <v>800</v>
      </c>
      <c r="AE4167" s="1">
        <v>0</v>
      </c>
      <c r="AF4167" s="1">
        <v>390</v>
      </c>
      <c r="AG4167" s="1">
        <v>0</v>
      </c>
      <c r="AH4167" s="1">
        <v>0</v>
      </c>
      <c r="AI4167" s="1">
        <v>1190</v>
      </c>
      <c r="AJ4167" s="1" t="s">
        <v>16039</v>
      </c>
      <c r="AK4167" s="1" t="s">
        <v>16040</v>
      </c>
      <c r="AL4167" s="1" t="s">
        <v>16041</v>
      </c>
      <c r="AM4167" s="1" t="s">
        <v>16</v>
      </c>
      <c r="AN4167" s="1" t="s">
        <v>23097</v>
      </c>
      <c r="AO4167" s="1" t="s">
        <v>86</v>
      </c>
      <c r="AP4167" s="1" t="s">
        <v>57</v>
      </c>
      <c r="AQ4167" s="1" t="s">
        <v>25</v>
      </c>
      <c r="AR4167" s="1" t="s">
        <v>30</v>
      </c>
      <c r="AS4167" s="1" t="s">
        <v>23091</v>
      </c>
      <c r="AT4167" s="1" t="s">
        <v>101</v>
      </c>
    </row>
    <row r="4168" spans="1:46" x14ac:dyDescent="0.25">
      <c r="A4168" s="1" t="s">
        <v>19914</v>
      </c>
      <c r="B4168" s="2" t="s">
        <v>23074</v>
      </c>
      <c r="C4168" s="2" t="s">
        <v>23106</v>
      </c>
      <c r="D4168" s="1">
        <v>0</v>
      </c>
      <c r="E4168" s="1">
        <v>0</v>
      </c>
      <c r="F4168" s="1">
        <v>4</v>
      </c>
      <c r="G4168" s="1">
        <v>4</v>
      </c>
      <c r="H4168" s="6">
        <v>1</v>
      </c>
      <c r="I4168">
        <v>0</v>
      </c>
      <c r="J4168" s="1">
        <v>34</v>
      </c>
      <c r="K4168" s="1">
        <v>0</v>
      </c>
      <c r="L4168" s="1">
        <v>588</v>
      </c>
      <c r="M4168" s="6">
        <v>0.81</v>
      </c>
      <c r="N4168" s="4">
        <v>3000</v>
      </c>
      <c r="O4168" s="4">
        <v>175</v>
      </c>
      <c r="P4168" s="4">
        <v>1000</v>
      </c>
      <c r="Q4168" s="3">
        <v>0.28000000000000003</v>
      </c>
      <c r="R4168" s="1">
        <v>24</v>
      </c>
      <c r="S4168" s="1">
        <v>1000</v>
      </c>
      <c r="T4168" s="1">
        <v>46</v>
      </c>
      <c r="U4168" s="1">
        <v>0</v>
      </c>
      <c r="V4168" s="1">
        <v>8</v>
      </c>
      <c r="W4168" s="1">
        <v>0</v>
      </c>
      <c r="X4168" s="1">
        <v>0</v>
      </c>
      <c r="Y4168" s="1">
        <v>0</v>
      </c>
      <c r="Z4168" s="1">
        <v>3</v>
      </c>
      <c r="AA4168" s="1">
        <v>0</v>
      </c>
      <c r="AB4168" s="1">
        <v>0</v>
      </c>
      <c r="AC4168" s="1">
        <v>0</v>
      </c>
      <c r="AD4168" s="1">
        <v>0</v>
      </c>
      <c r="AE4168" s="1">
        <v>800</v>
      </c>
      <c r="AF4168" s="1">
        <v>0</v>
      </c>
      <c r="AG4168" s="1">
        <v>0</v>
      </c>
      <c r="AH4168" s="1">
        <v>940</v>
      </c>
      <c r="AI4168" s="1">
        <v>1740</v>
      </c>
      <c r="AJ4168" s="1" t="s">
        <v>8507</v>
      </c>
      <c r="AK4168" s="1" t="s">
        <v>8508</v>
      </c>
      <c r="AL4168" s="1" t="s">
        <v>8509</v>
      </c>
      <c r="AM4168" s="1" t="s">
        <v>12</v>
      </c>
      <c r="AN4168" s="1" t="s">
        <v>23097</v>
      </c>
      <c r="AO4168" s="1" t="s">
        <v>364</v>
      </c>
      <c r="AP4168" s="1" t="s">
        <v>57</v>
      </c>
      <c r="AQ4168" s="1" t="s">
        <v>25</v>
      </c>
      <c r="AR4168" s="1" t="s">
        <v>30</v>
      </c>
      <c r="AS4168" s="1" t="s">
        <v>23090</v>
      </c>
      <c r="AT4168" s="1" t="s">
        <v>26</v>
      </c>
    </row>
    <row r="4169" spans="1:46" x14ac:dyDescent="0.25">
      <c r="A4169" s="1" t="s">
        <v>17321</v>
      </c>
      <c r="B4169" s="2" t="s">
        <v>23074</v>
      </c>
      <c r="C4169" s="2" t="s">
        <v>23106</v>
      </c>
      <c r="D4169" s="1">
        <v>0</v>
      </c>
      <c r="E4169" s="1">
        <v>1</v>
      </c>
      <c r="F4169" s="1">
        <v>1</v>
      </c>
      <c r="G4169" s="1">
        <v>2</v>
      </c>
      <c r="H4169" s="6">
        <v>0.5</v>
      </c>
      <c r="I4169">
        <v>0</v>
      </c>
      <c r="J4169" s="1">
        <v>33</v>
      </c>
      <c r="K4169" s="1">
        <v>1</v>
      </c>
      <c r="L4169" s="1">
        <v>695</v>
      </c>
      <c r="M4169" s="6">
        <v>0.2</v>
      </c>
      <c r="N4169" s="4">
        <v>7200</v>
      </c>
      <c r="O4169" s="4">
        <v>582</v>
      </c>
      <c r="P4169" s="4">
        <v>1100</v>
      </c>
      <c r="Q4169" s="3">
        <v>0.3</v>
      </c>
      <c r="R4169" s="1">
        <v>24</v>
      </c>
      <c r="S4169" s="1">
        <v>1100</v>
      </c>
      <c r="T4169" s="1">
        <v>86</v>
      </c>
      <c r="U4169" s="1">
        <v>0</v>
      </c>
      <c r="V4169" s="1">
        <v>8</v>
      </c>
      <c r="W4169" s="1">
        <v>1</v>
      </c>
      <c r="X4169" s="1">
        <v>1</v>
      </c>
      <c r="Y4169" s="1">
        <v>1</v>
      </c>
      <c r="Z4169" s="1">
        <v>3</v>
      </c>
      <c r="AA4169" s="1">
        <v>0</v>
      </c>
      <c r="AB4169" s="1">
        <v>0</v>
      </c>
      <c r="AC4169" s="1">
        <v>0</v>
      </c>
      <c r="AD4169" s="1">
        <v>0</v>
      </c>
      <c r="AE4169" s="1">
        <v>0</v>
      </c>
      <c r="AF4169" s="1">
        <v>0</v>
      </c>
      <c r="AG4169" s="1">
        <v>0</v>
      </c>
      <c r="AH4169" s="1">
        <v>1000</v>
      </c>
      <c r="AI4169" s="1">
        <v>1000</v>
      </c>
      <c r="AJ4169" s="1" t="s">
        <v>997</v>
      </c>
      <c r="AK4169" s="1" t="s">
        <v>998</v>
      </c>
      <c r="AL4169" s="1" t="s">
        <v>999</v>
      </c>
      <c r="AM4169" s="1" t="s">
        <v>12</v>
      </c>
      <c r="AN4169" s="1" t="s">
        <v>23098</v>
      </c>
      <c r="AO4169" s="1" t="s">
        <v>364</v>
      </c>
      <c r="AP4169" s="1" t="s">
        <v>86</v>
      </c>
      <c r="AQ4169" s="1" t="s">
        <v>14</v>
      </c>
      <c r="AR4169" s="1" t="s">
        <v>19</v>
      </c>
      <c r="AS4169" s="1" t="s">
        <v>23090</v>
      </c>
      <c r="AT4169" s="1" t="s">
        <v>26</v>
      </c>
    </row>
    <row r="4170" spans="1:46" x14ac:dyDescent="0.25">
      <c r="A4170" s="1" t="s">
        <v>19314</v>
      </c>
      <c r="B4170" s="2" t="s">
        <v>23074</v>
      </c>
      <c r="C4170" s="2" t="s">
        <v>23106</v>
      </c>
      <c r="D4170" s="1">
        <v>0</v>
      </c>
      <c r="E4170" s="1">
        <v>0</v>
      </c>
      <c r="F4170" s="1">
        <v>1</v>
      </c>
      <c r="G4170" s="1">
        <v>1</v>
      </c>
      <c r="H4170" s="6">
        <v>1</v>
      </c>
      <c r="I4170">
        <v>0</v>
      </c>
      <c r="J4170" s="1">
        <v>35</v>
      </c>
      <c r="K4170" s="1">
        <v>1</v>
      </c>
      <c r="L4170" s="1">
        <v>526</v>
      </c>
      <c r="M4170" s="6">
        <v>0.51</v>
      </c>
      <c r="N4170" s="4">
        <v>1800</v>
      </c>
      <c r="O4170" s="4">
        <v>150</v>
      </c>
      <c r="P4170" s="4">
        <v>500</v>
      </c>
      <c r="Q4170" s="3">
        <v>0.32</v>
      </c>
      <c r="R4170" s="1">
        <v>12</v>
      </c>
      <c r="S4170" s="1">
        <v>500</v>
      </c>
      <c r="T4170" s="1">
        <v>60</v>
      </c>
      <c r="U4170" s="1">
        <v>0</v>
      </c>
      <c r="V4170" s="1">
        <v>8</v>
      </c>
      <c r="W4170" s="1">
        <v>0</v>
      </c>
      <c r="X4170" s="1">
        <v>1</v>
      </c>
      <c r="Y4170" s="1">
        <v>1</v>
      </c>
      <c r="Z4170" s="1">
        <v>2</v>
      </c>
      <c r="AA4170" s="1">
        <v>1</v>
      </c>
      <c r="AB4170" s="1">
        <v>0</v>
      </c>
      <c r="AC4170" s="1">
        <v>34</v>
      </c>
      <c r="AD4170" s="1">
        <v>0</v>
      </c>
      <c r="AE4170" s="1">
        <v>0</v>
      </c>
      <c r="AF4170" s="1">
        <v>0</v>
      </c>
      <c r="AG4170" s="1">
        <v>0</v>
      </c>
      <c r="AH4170" s="1">
        <v>450</v>
      </c>
      <c r="AI4170" s="1">
        <v>484</v>
      </c>
      <c r="AJ4170" s="1" t="s">
        <v>6832</v>
      </c>
      <c r="AK4170" s="1" t="s">
        <v>6833</v>
      </c>
      <c r="AL4170" s="1" t="s">
        <v>6834</v>
      </c>
      <c r="AM4170" s="1" t="s">
        <v>12</v>
      </c>
      <c r="AN4170" s="1" t="s">
        <v>23098</v>
      </c>
      <c r="AO4170" s="1" t="s">
        <v>364</v>
      </c>
      <c r="AP4170" s="1" t="s">
        <v>57</v>
      </c>
      <c r="AQ4170" s="1" t="s">
        <v>14</v>
      </c>
      <c r="AR4170" s="1" t="s">
        <v>19</v>
      </c>
      <c r="AS4170" s="1" t="s">
        <v>23091</v>
      </c>
      <c r="AT4170" s="1" t="s">
        <v>26</v>
      </c>
    </row>
    <row r="4171" spans="1:46" x14ac:dyDescent="0.25">
      <c r="A4171" s="1" t="s">
        <v>17350</v>
      </c>
      <c r="B4171" s="2" t="s">
        <v>23074</v>
      </c>
      <c r="C4171" s="2" t="s">
        <v>23107</v>
      </c>
      <c r="D4171" s="1">
        <v>1</v>
      </c>
      <c r="E4171" s="1">
        <v>0</v>
      </c>
      <c r="F4171" s="1">
        <v>1</v>
      </c>
      <c r="G4171" s="1">
        <v>2</v>
      </c>
      <c r="H4171" s="6">
        <v>0.5</v>
      </c>
      <c r="I4171">
        <v>0</v>
      </c>
      <c r="J4171" s="1">
        <v>39</v>
      </c>
      <c r="K4171" s="1">
        <v>1</v>
      </c>
      <c r="L4171" s="1">
        <v>855</v>
      </c>
      <c r="M4171" s="6">
        <v>0.4</v>
      </c>
      <c r="N4171" s="4">
        <v>3060</v>
      </c>
      <c r="O4171" s="4">
        <v>230</v>
      </c>
      <c r="P4171" s="4">
        <v>500</v>
      </c>
      <c r="Q4171" s="3">
        <v>0.2</v>
      </c>
      <c r="R4171" s="1">
        <v>24</v>
      </c>
      <c r="S4171" s="1">
        <v>500</v>
      </c>
      <c r="T4171" s="1">
        <v>62</v>
      </c>
      <c r="U4171" s="1">
        <v>0</v>
      </c>
      <c r="V4171" s="1">
        <v>8</v>
      </c>
      <c r="W4171" s="1">
        <v>0</v>
      </c>
      <c r="X4171" s="1">
        <v>0</v>
      </c>
      <c r="Y4171" s="1">
        <v>0</v>
      </c>
      <c r="Z4171" s="1">
        <v>2</v>
      </c>
      <c r="AA4171" s="1">
        <v>1</v>
      </c>
      <c r="AB4171" s="1">
        <v>0</v>
      </c>
      <c r="AC4171" s="1">
        <v>2000</v>
      </c>
      <c r="AD4171" s="1">
        <v>0</v>
      </c>
      <c r="AE4171" s="1">
        <v>0</v>
      </c>
      <c r="AF4171" s="1">
        <v>0</v>
      </c>
      <c r="AG4171" s="1">
        <v>1</v>
      </c>
      <c r="AH4171" s="1">
        <v>0</v>
      </c>
      <c r="AI4171" s="1">
        <v>2001</v>
      </c>
      <c r="AJ4171" s="1" t="s">
        <v>1089</v>
      </c>
      <c r="AK4171" s="1" t="s">
        <v>1090</v>
      </c>
      <c r="AL4171" s="1" t="s">
        <v>1091</v>
      </c>
      <c r="AM4171" s="1" t="s">
        <v>12</v>
      </c>
      <c r="AN4171" s="1" t="s">
        <v>23098</v>
      </c>
      <c r="AO4171" s="1" t="s">
        <v>364</v>
      </c>
      <c r="AP4171" s="1" t="s">
        <v>57</v>
      </c>
      <c r="AQ4171" s="1" t="s">
        <v>25</v>
      </c>
      <c r="AR4171" s="1" t="s">
        <v>30</v>
      </c>
      <c r="AS4171" s="1" t="s">
        <v>23091</v>
      </c>
      <c r="AT4171" s="1" t="s">
        <v>26</v>
      </c>
    </row>
    <row r="4172" spans="1:46" x14ac:dyDescent="0.25">
      <c r="A4172" s="1" t="s">
        <v>17358</v>
      </c>
      <c r="B4172" s="2" t="s">
        <v>23074</v>
      </c>
      <c r="C4172" s="2" t="s">
        <v>23107</v>
      </c>
      <c r="D4172" s="1">
        <v>1</v>
      </c>
      <c r="E4172" s="1">
        <v>0</v>
      </c>
      <c r="F4172" s="1">
        <v>1</v>
      </c>
      <c r="G4172" s="1">
        <v>2</v>
      </c>
      <c r="H4172" s="6">
        <v>0.5</v>
      </c>
      <c r="I4172">
        <v>0</v>
      </c>
      <c r="J4172" s="1">
        <v>33</v>
      </c>
      <c r="K4172" s="1">
        <v>0</v>
      </c>
      <c r="L4172" s="1">
        <v>750</v>
      </c>
      <c r="M4172" s="6">
        <v>0.51</v>
      </c>
      <c r="N4172" s="4">
        <v>2000</v>
      </c>
      <c r="O4172" s="4">
        <v>160</v>
      </c>
      <c r="P4172" s="4">
        <v>600</v>
      </c>
      <c r="Q4172" s="3">
        <v>0.3</v>
      </c>
      <c r="R4172" s="1">
        <v>24</v>
      </c>
      <c r="S4172" s="1">
        <v>600</v>
      </c>
      <c r="T4172" s="1">
        <v>89</v>
      </c>
      <c r="U4172" s="1">
        <v>0</v>
      </c>
      <c r="V4172" s="1">
        <v>8</v>
      </c>
      <c r="W4172" s="1">
        <v>0</v>
      </c>
      <c r="X4172" s="1">
        <v>0</v>
      </c>
      <c r="Y4172" s="1">
        <v>1</v>
      </c>
      <c r="Z4172" s="1">
        <v>1</v>
      </c>
      <c r="AA4172" s="1">
        <v>1</v>
      </c>
      <c r="AB4172" s="1">
        <v>0</v>
      </c>
      <c r="AC4172" s="1">
        <v>550</v>
      </c>
      <c r="AD4172" s="1">
        <v>0</v>
      </c>
      <c r="AE4172" s="1">
        <v>0</v>
      </c>
      <c r="AF4172" s="1">
        <v>0</v>
      </c>
      <c r="AG4172" s="1">
        <v>0</v>
      </c>
      <c r="AH4172" s="1">
        <v>500</v>
      </c>
      <c r="AI4172" s="1">
        <v>1050</v>
      </c>
      <c r="AJ4172" s="1" t="s">
        <v>1113</v>
      </c>
      <c r="AK4172" s="1" t="s">
        <v>1114</v>
      </c>
      <c r="AL4172" s="1" t="s">
        <v>1115</v>
      </c>
      <c r="AM4172" s="1" t="s">
        <v>12</v>
      </c>
      <c r="AN4172" s="1" t="s">
        <v>23097</v>
      </c>
      <c r="AO4172" s="1" t="s">
        <v>364</v>
      </c>
      <c r="AP4172" s="1" t="s">
        <v>57</v>
      </c>
      <c r="AQ4172" s="1" t="s">
        <v>25</v>
      </c>
      <c r="AR4172" s="1" t="s">
        <v>19</v>
      </c>
      <c r="AS4172" s="1" t="s">
        <v>23091</v>
      </c>
      <c r="AT4172" s="1" t="s">
        <v>26</v>
      </c>
    </row>
    <row r="4173" spans="1:46" x14ac:dyDescent="0.25">
      <c r="A4173" s="1" t="s">
        <v>19721</v>
      </c>
      <c r="B4173" s="2" t="s">
        <v>23074</v>
      </c>
      <c r="C4173" s="2" t="s">
        <v>23107</v>
      </c>
      <c r="D4173" s="1">
        <v>0</v>
      </c>
      <c r="E4173" s="1">
        <v>0</v>
      </c>
      <c r="F4173" s="1">
        <v>2</v>
      </c>
      <c r="G4173" s="1">
        <v>2</v>
      </c>
      <c r="H4173" s="6">
        <v>1</v>
      </c>
      <c r="I4173">
        <v>0</v>
      </c>
      <c r="J4173" s="1">
        <v>31</v>
      </c>
      <c r="K4173" s="1">
        <v>1</v>
      </c>
      <c r="L4173" s="1">
        <v>917</v>
      </c>
      <c r="M4173" s="6">
        <v>0.14000000000000001</v>
      </c>
      <c r="N4173" s="4">
        <v>2300</v>
      </c>
      <c r="O4173" s="4">
        <v>175</v>
      </c>
      <c r="P4173" s="4">
        <v>300</v>
      </c>
      <c r="Q4173" s="3">
        <v>0.2</v>
      </c>
      <c r="R4173" s="1">
        <v>24</v>
      </c>
      <c r="S4173" s="1">
        <v>300</v>
      </c>
      <c r="T4173" s="1">
        <v>32</v>
      </c>
      <c r="U4173" s="1">
        <v>0</v>
      </c>
      <c r="V4173" s="1">
        <v>8</v>
      </c>
      <c r="W4173" s="1">
        <v>0</v>
      </c>
      <c r="X4173" s="1">
        <v>0</v>
      </c>
      <c r="Y4173" s="1">
        <v>1</v>
      </c>
      <c r="Z4173" s="1">
        <v>1</v>
      </c>
      <c r="AA4173" s="1">
        <v>0</v>
      </c>
      <c r="AB4173" s="1">
        <v>0</v>
      </c>
      <c r="AC4173" s="1">
        <v>0</v>
      </c>
      <c r="AD4173" s="1">
        <v>0</v>
      </c>
      <c r="AE4173" s="1">
        <v>0</v>
      </c>
      <c r="AF4173" s="1">
        <v>0</v>
      </c>
      <c r="AG4173" s="1">
        <v>0</v>
      </c>
      <c r="AH4173" s="1">
        <v>185</v>
      </c>
      <c r="AI4173" s="1">
        <v>185</v>
      </c>
      <c r="AJ4173" s="1" t="s">
        <v>7978</v>
      </c>
      <c r="AK4173" s="1" t="s">
        <v>7979</v>
      </c>
      <c r="AL4173" s="1" t="s">
        <v>7980</v>
      </c>
      <c r="AM4173" s="1" t="s">
        <v>12</v>
      </c>
      <c r="AN4173" s="1" t="s">
        <v>23098</v>
      </c>
      <c r="AO4173" s="1" t="s">
        <v>364</v>
      </c>
      <c r="AP4173" s="1" t="s">
        <v>57</v>
      </c>
      <c r="AQ4173" s="1" t="s">
        <v>25</v>
      </c>
      <c r="AR4173" s="1" t="s">
        <v>19</v>
      </c>
      <c r="AS4173" s="1" t="s">
        <v>23090</v>
      </c>
      <c r="AT4173" s="1" t="s">
        <v>26</v>
      </c>
    </row>
    <row r="4174" spans="1:46" x14ac:dyDescent="0.25">
      <c r="A4174" s="1" t="s">
        <v>18498</v>
      </c>
      <c r="B4174" s="2" t="s">
        <v>23074</v>
      </c>
      <c r="C4174" s="2" t="s">
        <v>23108</v>
      </c>
      <c r="D4174" s="1">
        <v>0</v>
      </c>
      <c r="E4174" s="1">
        <v>1</v>
      </c>
      <c r="F4174" s="1">
        <v>5</v>
      </c>
      <c r="G4174" s="1">
        <v>6</v>
      </c>
      <c r="H4174" s="6">
        <v>0.83333333333333337</v>
      </c>
      <c r="I4174">
        <v>0</v>
      </c>
      <c r="J4174" s="1">
        <v>41</v>
      </c>
      <c r="K4174" s="1">
        <v>1</v>
      </c>
      <c r="L4174" s="1">
        <v>760</v>
      </c>
      <c r="M4174" s="6">
        <v>0.61</v>
      </c>
      <c r="N4174" s="4">
        <v>3200</v>
      </c>
      <c r="O4174" s="4">
        <v>230</v>
      </c>
      <c r="P4174" s="4">
        <v>400</v>
      </c>
      <c r="Q4174" s="3">
        <v>0.25</v>
      </c>
      <c r="R4174" s="1">
        <v>24</v>
      </c>
      <c r="S4174" s="1">
        <v>400</v>
      </c>
      <c r="T4174" s="1">
        <v>40</v>
      </c>
      <c r="U4174" s="1">
        <v>1</v>
      </c>
      <c r="V4174" s="1">
        <v>8</v>
      </c>
      <c r="W4174" s="1">
        <v>0</v>
      </c>
      <c r="X4174" s="1">
        <v>0</v>
      </c>
      <c r="Y4174" s="1">
        <v>0</v>
      </c>
      <c r="Z4174" s="1">
        <v>3</v>
      </c>
      <c r="AA4174" s="1">
        <v>1</v>
      </c>
      <c r="AB4174" s="1">
        <v>0</v>
      </c>
      <c r="AC4174" s="1">
        <v>0</v>
      </c>
      <c r="AD4174" s="1">
        <v>200</v>
      </c>
      <c r="AE4174" s="1">
        <v>2855</v>
      </c>
      <c r="AF4174" s="1">
        <v>0</v>
      </c>
      <c r="AG4174" s="1">
        <v>0</v>
      </c>
      <c r="AH4174" s="1">
        <v>0</v>
      </c>
      <c r="AI4174" s="1">
        <v>3055</v>
      </c>
      <c r="AJ4174" s="1" t="s">
        <v>3664</v>
      </c>
      <c r="AK4174" s="1" t="s">
        <v>4521</v>
      </c>
      <c r="AL4174" s="1" t="s">
        <v>4522</v>
      </c>
      <c r="AM4174" s="1" t="s">
        <v>12</v>
      </c>
      <c r="AN4174" s="1" t="s">
        <v>23098</v>
      </c>
      <c r="AO4174" s="1" t="s">
        <v>86</v>
      </c>
      <c r="AP4174" s="1" t="s">
        <v>57</v>
      </c>
      <c r="AQ4174" s="1" t="s">
        <v>25</v>
      </c>
      <c r="AR4174" s="1" t="s">
        <v>30</v>
      </c>
      <c r="AS4174" s="1" t="s">
        <v>23091</v>
      </c>
      <c r="AT4174" s="1" t="s">
        <v>26</v>
      </c>
    </row>
    <row r="4175" spans="1:46" x14ac:dyDescent="0.25">
      <c r="A4175" s="1" t="s">
        <v>20068</v>
      </c>
      <c r="B4175" s="2" t="s">
        <v>23074</v>
      </c>
      <c r="C4175" s="2" t="s">
        <v>23108</v>
      </c>
      <c r="D4175" s="1">
        <v>0</v>
      </c>
      <c r="E4175" s="1">
        <v>1</v>
      </c>
      <c r="F4175" s="1">
        <v>2</v>
      </c>
      <c r="G4175" s="1">
        <v>3</v>
      </c>
      <c r="H4175" s="6">
        <v>0.66666666666666663</v>
      </c>
      <c r="I4175">
        <v>0</v>
      </c>
      <c r="J4175" s="1">
        <v>42</v>
      </c>
      <c r="K4175" s="1">
        <v>0</v>
      </c>
      <c r="L4175" s="1">
        <v>696</v>
      </c>
      <c r="M4175" s="6">
        <v>0.32</v>
      </c>
      <c r="N4175" s="4">
        <v>2000</v>
      </c>
      <c r="O4175" s="4">
        <v>167</v>
      </c>
      <c r="P4175" s="4">
        <v>500</v>
      </c>
      <c r="Q4175" s="3">
        <v>0.3</v>
      </c>
      <c r="R4175" s="1">
        <v>24</v>
      </c>
      <c r="S4175" s="1">
        <v>500</v>
      </c>
      <c r="T4175" s="1">
        <v>59</v>
      </c>
      <c r="U4175" s="1">
        <v>1</v>
      </c>
      <c r="V4175" s="1">
        <v>8</v>
      </c>
      <c r="W4175" s="1">
        <v>0</v>
      </c>
      <c r="X4175" s="1">
        <v>0</v>
      </c>
      <c r="Y4175" s="1">
        <v>1</v>
      </c>
      <c r="Z4175" s="1">
        <v>1</v>
      </c>
      <c r="AA4175" s="1">
        <v>1</v>
      </c>
      <c r="AB4175" s="1">
        <v>0</v>
      </c>
      <c r="AC4175" s="1">
        <v>0</v>
      </c>
      <c r="AD4175" s="1">
        <v>0</v>
      </c>
      <c r="AE4175" s="1">
        <v>0</v>
      </c>
      <c r="AF4175" s="1">
        <v>500</v>
      </c>
      <c r="AG4175" s="1">
        <v>0</v>
      </c>
      <c r="AH4175" s="1">
        <v>0</v>
      </c>
      <c r="AI4175" s="1">
        <v>500</v>
      </c>
      <c r="AJ4175" s="1" t="s">
        <v>8949</v>
      </c>
      <c r="AK4175" s="1" t="s">
        <v>8950</v>
      </c>
      <c r="AL4175" s="1" t="s">
        <v>8951</v>
      </c>
      <c r="AM4175" s="1" t="s">
        <v>12</v>
      </c>
      <c r="AN4175" s="1" t="s">
        <v>23097</v>
      </c>
      <c r="AO4175" s="1" t="s">
        <v>86</v>
      </c>
      <c r="AP4175" s="1" t="s">
        <v>57</v>
      </c>
      <c r="AQ4175" s="1" t="s">
        <v>25</v>
      </c>
      <c r="AR4175" s="1" t="s">
        <v>19</v>
      </c>
      <c r="AS4175" s="1" t="s">
        <v>23091</v>
      </c>
      <c r="AT4175" s="1" t="s">
        <v>26</v>
      </c>
    </row>
    <row r="4176" spans="1:46" x14ac:dyDescent="0.25">
      <c r="A4176" s="1" t="s">
        <v>22859</v>
      </c>
      <c r="B4176" s="2" t="s">
        <v>23074</v>
      </c>
      <c r="C4176" s="2" t="s">
        <v>23108</v>
      </c>
      <c r="D4176" s="1">
        <v>0</v>
      </c>
      <c r="E4176" s="1">
        <v>0</v>
      </c>
      <c r="F4176" s="1">
        <v>2</v>
      </c>
      <c r="G4176" s="1">
        <v>2</v>
      </c>
      <c r="H4176" s="6">
        <v>1</v>
      </c>
      <c r="I4176">
        <v>0</v>
      </c>
      <c r="J4176" s="1">
        <v>33</v>
      </c>
      <c r="K4176" s="1">
        <v>1</v>
      </c>
      <c r="L4176" s="1">
        <v>604</v>
      </c>
      <c r="M4176" s="6">
        <v>0.26</v>
      </c>
      <c r="N4176" s="4">
        <v>2300</v>
      </c>
      <c r="O4176" s="4">
        <v>175</v>
      </c>
      <c r="P4176" s="4">
        <v>300</v>
      </c>
      <c r="Q4176" s="3">
        <v>0.23</v>
      </c>
      <c r="R4176" s="1">
        <v>18</v>
      </c>
      <c r="S4176" s="1">
        <v>300</v>
      </c>
      <c r="T4176" s="1">
        <v>34</v>
      </c>
      <c r="U4176" s="1">
        <v>1</v>
      </c>
      <c r="V4176" s="1">
        <v>8</v>
      </c>
      <c r="W4176" s="1">
        <v>0</v>
      </c>
      <c r="X4176" s="1">
        <v>0</v>
      </c>
      <c r="Y4176" s="1">
        <v>1</v>
      </c>
      <c r="Z4176" s="1">
        <v>3</v>
      </c>
      <c r="AA4176" s="1">
        <v>1</v>
      </c>
      <c r="AB4176" s="1">
        <v>0</v>
      </c>
      <c r="AC4176" s="1">
        <v>780</v>
      </c>
      <c r="AD4176" s="1">
        <v>0</v>
      </c>
      <c r="AE4176" s="1">
        <v>0</v>
      </c>
      <c r="AF4176" s="1">
        <v>0</v>
      </c>
      <c r="AG4176" s="1">
        <v>20</v>
      </c>
      <c r="AH4176" s="1">
        <v>0</v>
      </c>
      <c r="AI4176" s="1">
        <v>800</v>
      </c>
      <c r="AJ4176" s="1" t="s">
        <v>16436</v>
      </c>
      <c r="AK4176" s="1" t="s">
        <v>16437</v>
      </c>
      <c r="AL4176" s="1" t="s">
        <v>16438</v>
      </c>
      <c r="AM4176" s="1" t="s">
        <v>12</v>
      </c>
      <c r="AN4176" s="1" t="s">
        <v>23098</v>
      </c>
      <c r="AO4176" s="1" t="s">
        <v>86</v>
      </c>
      <c r="AP4176" s="1" t="s">
        <v>57</v>
      </c>
      <c r="AQ4176" s="1" t="s">
        <v>25</v>
      </c>
      <c r="AR4176" s="1" t="s">
        <v>19</v>
      </c>
      <c r="AS4176" s="1" t="s">
        <v>23091</v>
      </c>
      <c r="AT4176" s="1" t="s">
        <v>26</v>
      </c>
    </row>
    <row r="4177" spans="1:46" x14ac:dyDescent="0.25">
      <c r="A4177" s="1" t="s">
        <v>17516</v>
      </c>
      <c r="B4177" s="2" t="s">
        <v>23074</v>
      </c>
      <c r="C4177" s="2" t="s">
        <v>23108</v>
      </c>
      <c r="D4177" s="1">
        <v>0</v>
      </c>
      <c r="E4177" s="1">
        <v>0</v>
      </c>
      <c r="F4177" s="1">
        <v>3</v>
      </c>
      <c r="G4177" s="1">
        <v>3</v>
      </c>
      <c r="H4177" s="6">
        <v>1</v>
      </c>
      <c r="I4177">
        <v>0</v>
      </c>
      <c r="J4177" s="1">
        <v>40</v>
      </c>
      <c r="K4177" s="1">
        <v>1</v>
      </c>
      <c r="L4177" s="1">
        <v>872</v>
      </c>
      <c r="M4177" s="6">
        <v>1.33</v>
      </c>
      <c r="N4177" s="4">
        <v>2724</v>
      </c>
      <c r="O4177" s="4">
        <v>149</v>
      </c>
      <c r="P4177" s="4">
        <v>1700</v>
      </c>
      <c r="Q4177" s="3">
        <v>0.12</v>
      </c>
      <c r="R4177" s="1">
        <v>12</v>
      </c>
      <c r="S4177" s="1">
        <v>1700</v>
      </c>
      <c r="T4177" s="1">
        <v>28</v>
      </c>
      <c r="U4177" s="1">
        <v>1</v>
      </c>
      <c r="V4177" s="1">
        <v>8</v>
      </c>
      <c r="W4177" s="1">
        <v>0</v>
      </c>
      <c r="X4177" s="1">
        <v>0</v>
      </c>
      <c r="Y4177" s="1">
        <v>0</v>
      </c>
      <c r="Z4177" s="1">
        <v>3</v>
      </c>
      <c r="AA4177" s="1">
        <v>1</v>
      </c>
      <c r="AB4177" s="1">
        <v>0</v>
      </c>
      <c r="AC4177" s="1">
        <v>1409</v>
      </c>
      <c r="AD4177" s="1">
        <v>0</v>
      </c>
      <c r="AE4177" s="1">
        <v>0</v>
      </c>
      <c r="AF4177" s="1">
        <v>0</v>
      </c>
      <c r="AG4177" s="1">
        <v>0</v>
      </c>
      <c r="AH4177" s="1">
        <v>0</v>
      </c>
      <c r="AI4177" s="1">
        <v>1409</v>
      </c>
      <c r="AJ4177" s="1" t="s">
        <v>1619</v>
      </c>
      <c r="AK4177" s="1" t="s">
        <v>1620</v>
      </c>
      <c r="AL4177" s="1" t="s">
        <v>1621</v>
      </c>
      <c r="AM4177" s="1" t="s">
        <v>12</v>
      </c>
      <c r="AN4177" s="1" t="s">
        <v>23098</v>
      </c>
      <c r="AO4177" s="1" t="s">
        <v>86</v>
      </c>
      <c r="AP4177" s="1" t="s">
        <v>57</v>
      </c>
      <c r="AQ4177" s="1" t="s">
        <v>25</v>
      </c>
      <c r="AR4177" s="1" t="s">
        <v>30</v>
      </c>
      <c r="AS4177" s="1" t="s">
        <v>23091</v>
      </c>
      <c r="AT4177" s="1" t="s">
        <v>26</v>
      </c>
    </row>
    <row r="4178" spans="1:46" x14ac:dyDescent="0.25">
      <c r="A4178" s="1" t="s">
        <v>22876</v>
      </c>
      <c r="B4178" s="2" t="s">
        <v>23074</v>
      </c>
      <c r="C4178" s="2" t="s">
        <v>23108</v>
      </c>
      <c r="D4178" s="1">
        <v>2</v>
      </c>
      <c r="E4178" s="1">
        <v>0</v>
      </c>
      <c r="F4178" s="1">
        <v>2</v>
      </c>
      <c r="G4178" s="1">
        <v>4</v>
      </c>
      <c r="H4178" s="6">
        <v>0.5</v>
      </c>
      <c r="I4178">
        <v>0</v>
      </c>
      <c r="J4178" s="1">
        <v>40</v>
      </c>
      <c r="K4178" s="1">
        <v>0</v>
      </c>
      <c r="L4178" s="1">
        <v>643</v>
      </c>
      <c r="M4178" s="6">
        <v>0.13</v>
      </c>
      <c r="N4178" s="4">
        <v>2500</v>
      </c>
      <c r="O4178" s="4">
        <v>200</v>
      </c>
      <c r="P4178" s="4">
        <v>500</v>
      </c>
      <c r="Q4178" s="3">
        <v>0.3</v>
      </c>
      <c r="R4178" s="1">
        <v>24</v>
      </c>
      <c r="S4178" s="1">
        <v>500</v>
      </c>
      <c r="T4178" s="1">
        <v>48</v>
      </c>
      <c r="U4178" s="1">
        <v>1</v>
      </c>
      <c r="V4178" s="1">
        <v>8</v>
      </c>
      <c r="W4178" s="1">
        <v>0</v>
      </c>
      <c r="X4178" s="1">
        <v>0</v>
      </c>
      <c r="Y4178" s="1">
        <v>0</v>
      </c>
      <c r="Z4178" s="1">
        <v>0</v>
      </c>
      <c r="AA4178" s="1">
        <v>1</v>
      </c>
      <c r="AB4178" s="1">
        <v>0</v>
      </c>
      <c r="AC4178" s="1">
        <v>0</v>
      </c>
      <c r="AD4178" s="1">
        <v>0</v>
      </c>
      <c r="AE4178" s="1">
        <v>0</v>
      </c>
      <c r="AF4178" s="1">
        <v>0</v>
      </c>
      <c r="AG4178" s="1">
        <v>0</v>
      </c>
      <c r="AH4178" s="1">
        <v>0</v>
      </c>
      <c r="AI4178" s="1">
        <v>0</v>
      </c>
      <c r="AJ4178" s="1" t="s">
        <v>16483</v>
      </c>
      <c r="AK4178" s="1" t="s">
        <v>16484</v>
      </c>
      <c r="AL4178" s="1" t="s">
        <v>16485</v>
      </c>
      <c r="AM4178" s="1" t="s">
        <v>12</v>
      </c>
      <c r="AN4178" s="1" t="s">
        <v>23097</v>
      </c>
      <c r="AO4178" s="1" t="s">
        <v>86</v>
      </c>
      <c r="AP4178" s="1" t="s">
        <v>57</v>
      </c>
      <c r="AQ4178" s="1" t="s">
        <v>25</v>
      </c>
      <c r="AR4178" s="1" t="s">
        <v>30</v>
      </c>
      <c r="AS4178" s="1" t="s">
        <v>23091</v>
      </c>
      <c r="AT4178" s="1" t="s">
        <v>26</v>
      </c>
    </row>
    <row r="4179" spans="1:46" x14ac:dyDescent="0.25">
      <c r="A4179" s="1" t="s">
        <v>22881</v>
      </c>
      <c r="B4179" s="2" t="s">
        <v>23074</v>
      </c>
      <c r="C4179" s="2" t="s">
        <v>23108</v>
      </c>
      <c r="D4179" s="1">
        <v>0</v>
      </c>
      <c r="E4179" s="1">
        <v>2</v>
      </c>
      <c r="F4179" s="1">
        <v>2</v>
      </c>
      <c r="G4179" s="1">
        <v>4</v>
      </c>
      <c r="H4179" s="6">
        <v>0.5</v>
      </c>
      <c r="I4179">
        <v>0</v>
      </c>
      <c r="J4179" s="1">
        <v>33</v>
      </c>
      <c r="K4179" s="1">
        <v>0</v>
      </c>
      <c r="L4179" s="1">
        <v>589</v>
      </c>
      <c r="M4179" s="6">
        <v>0.23</v>
      </c>
      <c r="N4179" s="4">
        <v>3600</v>
      </c>
      <c r="O4179" s="4">
        <v>200</v>
      </c>
      <c r="P4179" s="4">
        <v>300</v>
      </c>
      <c r="Q4179" s="3">
        <v>0.27</v>
      </c>
      <c r="R4179" s="1">
        <v>12</v>
      </c>
      <c r="S4179" s="1">
        <v>300</v>
      </c>
      <c r="T4179" s="1">
        <v>33</v>
      </c>
      <c r="U4179" s="1">
        <v>1</v>
      </c>
      <c r="V4179" s="1">
        <v>8</v>
      </c>
      <c r="W4179" s="1">
        <v>0</v>
      </c>
      <c r="X4179" s="1">
        <v>0</v>
      </c>
      <c r="Y4179" s="1">
        <v>1</v>
      </c>
      <c r="Z4179" s="1">
        <v>2</v>
      </c>
      <c r="AA4179" s="1">
        <v>0</v>
      </c>
      <c r="AB4179" s="1">
        <v>0</v>
      </c>
      <c r="AC4179" s="1">
        <v>0</v>
      </c>
      <c r="AD4179" s="1">
        <v>0</v>
      </c>
      <c r="AE4179" s="1">
        <v>0</v>
      </c>
      <c r="AF4179" s="1">
        <v>0</v>
      </c>
      <c r="AG4179" s="1">
        <v>0</v>
      </c>
      <c r="AH4179" s="1">
        <v>300</v>
      </c>
      <c r="AI4179" s="1">
        <v>300</v>
      </c>
      <c r="AJ4179" s="1" t="s">
        <v>16497</v>
      </c>
      <c r="AK4179" s="1" t="s">
        <v>16498</v>
      </c>
      <c r="AL4179" s="1" t="s">
        <v>16499</v>
      </c>
      <c r="AM4179" s="1" t="s">
        <v>12</v>
      </c>
      <c r="AN4179" s="1" t="s">
        <v>23097</v>
      </c>
      <c r="AO4179" s="1" t="s">
        <v>86</v>
      </c>
      <c r="AP4179" s="1" t="s">
        <v>57</v>
      </c>
      <c r="AQ4179" s="1" t="s">
        <v>25</v>
      </c>
      <c r="AR4179" s="1" t="s">
        <v>19</v>
      </c>
      <c r="AS4179" s="1" t="s">
        <v>23090</v>
      </c>
      <c r="AT4179" s="1" t="s">
        <v>26</v>
      </c>
    </row>
    <row r="4180" spans="1:46" x14ac:dyDescent="0.25">
      <c r="A4180" s="1" t="s">
        <v>18936</v>
      </c>
      <c r="B4180" s="2" t="s">
        <v>23074</v>
      </c>
      <c r="C4180" s="2" t="s">
        <v>23109</v>
      </c>
      <c r="D4180" s="1">
        <v>0</v>
      </c>
      <c r="E4180" s="1">
        <v>0</v>
      </c>
      <c r="F4180" s="1">
        <v>1</v>
      </c>
      <c r="G4180" s="1">
        <v>1</v>
      </c>
      <c r="H4180" s="6">
        <v>1</v>
      </c>
      <c r="I4180">
        <v>0</v>
      </c>
      <c r="J4180" s="1">
        <v>38</v>
      </c>
      <c r="K4180" s="1">
        <v>0</v>
      </c>
      <c r="L4180" s="1">
        <v>591</v>
      </c>
      <c r="M4180" s="6">
        <v>0.48</v>
      </c>
      <c r="N4180" s="4">
        <v>2800</v>
      </c>
      <c r="O4180" s="4">
        <v>213</v>
      </c>
      <c r="P4180" s="4">
        <v>300</v>
      </c>
      <c r="Q4180" s="3">
        <v>0.3</v>
      </c>
      <c r="R4180" s="1">
        <v>24</v>
      </c>
      <c r="S4180" s="1">
        <v>300</v>
      </c>
      <c r="T4180" s="1">
        <v>40</v>
      </c>
      <c r="U4180" s="1">
        <v>1</v>
      </c>
      <c r="V4180" s="1">
        <v>8</v>
      </c>
      <c r="W4180" s="1">
        <v>0</v>
      </c>
      <c r="X4180" s="1">
        <v>0</v>
      </c>
      <c r="Y4180" s="1">
        <v>1</v>
      </c>
      <c r="Z4180" s="1">
        <v>3</v>
      </c>
      <c r="AA4180" s="1">
        <v>0</v>
      </c>
      <c r="AB4180" s="1">
        <v>0</v>
      </c>
      <c r="AC4180" s="1">
        <v>500</v>
      </c>
      <c r="AD4180" s="1">
        <v>0</v>
      </c>
      <c r="AE4180" s="1">
        <v>0</v>
      </c>
      <c r="AF4180" s="1">
        <v>1157</v>
      </c>
      <c r="AG4180" s="1">
        <v>0</v>
      </c>
      <c r="AH4180" s="1">
        <v>400</v>
      </c>
      <c r="AI4180" s="1">
        <v>2057</v>
      </c>
      <c r="AJ4180" s="1" t="s">
        <v>3485</v>
      </c>
      <c r="AK4180" s="1" t="s">
        <v>5798</v>
      </c>
      <c r="AL4180" s="1" t="s">
        <v>5799</v>
      </c>
      <c r="AM4180" s="1" t="s">
        <v>12</v>
      </c>
      <c r="AN4180" s="1" t="s">
        <v>23097</v>
      </c>
      <c r="AO4180" s="1" t="s">
        <v>86</v>
      </c>
      <c r="AP4180" s="1" t="s">
        <v>57</v>
      </c>
      <c r="AQ4180" s="1" t="s">
        <v>25</v>
      </c>
      <c r="AR4180" s="1" t="s">
        <v>19</v>
      </c>
      <c r="AS4180" s="1" t="s">
        <v>23090</v>
      </c>
      <c r="AT4180" s="1" t="s">
        <v>26</v>
      </c>
    </row>
    <row r="4181" spans="1:46" x14ac:dyDescent="0.25">
      <c r="A4181" s="1" t="s">
        <v>18937</v>
      </c>
      <c r="B4181" s="2" t="s">
        <v>23074</v>
      </c>
      <c r="C4181" s="2" t="s">
        <v>23109</v>
      </c>
      <c r="D4181" s="1">
        <v>0</v>
      </c>
      <c r="E4181" s="1">
        <v>1</v>
      </c>
      <c r="F4181" s="1">
        <v>3</v>
      </c>
      <c r="G4181" s="1">
        <v>4</v>
      </c>
      <c r="H4181" s="6">
        <v>0.75</v>
      </c>
      <c r="I4181">
        <v>0</v>
      </c>
      <c r="J4181" s="1">
        <v>35</v>
      </c>
      <c r="K4181" s="1">
        <v>1</v>
      </c>
      <c r="L4181" s="1">
        <v>732</v>
      </c>
      <c r="M4181" s="6">
        <v>0.69</v>
      </c>
      <c r="N4181" s="4">
        <v>2400</v>
      </c>
      <c r="O4181" s="4">
        <v>200</v>
      </c>
      <c r="P4181" s="4">
        <v>550</v>
      </c>
      <c r="Q4181" s="3">
        <v>0.24</v>
      </c>
      <c r="R4181" s="1">
        <v>18</v>
      </c>
      <c r="S4181" s="1">
        <v>550</v>
      </c>
      <c r="T4181" s="1">
        <v>57</v>
      </c>
      <c r="U4181" s="1">
        <v>0</v>
      </c>
      <c r="V4181" s="1">
        <v>8</v>
      </c>
      <c r="W4181" s="1">
        <v>0</v>
      </c>
      <c r="X4181" s="1">
        <v>0</v>
      </c>
      <c r="Y4181" s="1">
        <v>1</v>
      </c>
      <c r="Z4181" s="1">
        <v>3</v>
      </c>
      <c r="AA4181" s="1">
        <v>1</v>
      </c>
      <c r="AB4181" s="1">
        <v>0</v>
      </c>
      <c r="AC4181" s="1">
        <v>340</v>
      </c>
      <c r="AD4181" s="1">
        <v>252</v>
      </c>
      <c r="AE4181" s="1">
        <v>0</v>
      </c>
      <c r="AF4181" s="1">
        <v>1000</v>
      </c>
      <c r="AG4181" s="1">
        <v>0</v>
      </c>
      <c r="AH4181" s="1">
        <v>500</v>
      </c>
      <c r="AI4181" s="1">
        <v>2092</v>
      </c>
      <c r="AJ4181" s="1" t="s">
        <v>5800</v>
      </c>
      <c r="AK4181" s="1" t="s">
        <v>5801</v>
      </c>
      <c r="AL4181" s="1" t="s">
        <v>5802</v>
      </c>
      <c r="AM4181" s="1" t="s">
        <v>12</v>
      </c>
      <c r="AN4181" s="1" t="s">
        <v>23098</v>
      </c>
      <c r="AO4181" s="1" t="s">
        <v>364</v>
      </c>
      <c r="AP4181" s="1" t="s">
        <v>57</v>
      </c>
      <c r="AQ4181" s="1" t="s">
        <v>25</v>
      </c>
      <c r="AR4181" s="1" t="s">
        <v>19</v>
      </c>
      <c r="AS4181" s="1" t="s">
        <v>23091</v>
      </c>
      <c r="AT4181" s="1" t="s">
        <v>26</v>
      </c>
    </row>
    <row r="4182" spans="1:46" x14ac:dyDescent="0.25">
      <c r="A4182" s="1" t="s">
        <v>17046</v>
      </c>
      <c r="B4182" s="2" t="s">
        <v>23075</v>
      </c>
      <c r="C4182" s="2" t="s">
        <v>23104</v>
      </c>
      <c r="D4182" s="1">
        <v>2</v>
      </c>
      <c r="E4182" s="1">
        <v>7</v>
      </c>
      <c r="F4182" s="1">
        <v>1</v>
      </c>
      <c r="G4182" s="1">
        <v>10</v>
      </c>
      <c r="H4182" s="6">
        <v>0.1</v>
      </c>
      <c r="I4182">
        <v>0</v>
      </c>
      <c r="J4182" s="1">
        <v>30</v>
      </c>
      <c r="K4182" s="1">
        <v>0</v>
      </c>
      <c r="L4182" s="1">
        <v>629</v>
      </c>
      <c r="M4182" s="6">
        <v>0</v>
      </c>
      <c r="N4182" s="4">
        <v>3600</v>
      </c>
      <c r="O4182" s="4">
        <v>300</v>
      </c>
      <c r="P4182" s="4">
        <v>500</v>
      </c>
      <c r="Q4182" s="3">
        <v>0.28999999999999998</v>
      </c>
      <c r="R4182" s="1">
        <v>24</v>
      </c>
      <c r="S4182" s="1">
        <v>500</v>
      </c>
      <c r="T4182" s="1">
        <v>12</v>
      </c>
      <c r="U4182" s="1">
        <v>0</v>
      </c>
      <c r="V4182" s="1">
        <v>8</v>
      </c>
      <c r="W4182" s="1">
        <v>0</v>
      </c>
      <c r="X4182" s="1">
        <v>0</v>
      </c>
      <c r="Y4182" s="1">
        <v>1</v>
      </c>
      <c r="Z4182" s="1">
        <v>2</v>
      </c>
      <c r="AA4182" s="1">
        <v>1</v>
      </c>
      <c r="AB4182" s="1">
        <v>1</v>
      </c>
      <c r="AC4182" s="1">
        <v>552</v>
      </c>
      <c r="AD4182" s="1">
        <v>0</v>
      </c>
      <c r="AE4182" s="1">
        <v>5369</v>
      </c>
      <c r="AF4182" s="1">
        <v>0</v>
      </c>
      <c r="AG4182" s="1">
        <v>299</v>
      </c>
      <c r="AH4182" s="1">
        <v>0</v>
      </c>
      <c r="AI4182" s="1">
        <v>6220</v>
      </c>
      <c r="AJ4182" s="1" t="s">
        <v>98</v>
      </c>
      <c r="AK4182" s="1" t="s">
        <v>99</v>
      </c>
      <c r="AL4182" s="1" t="s">
        <v>100</v>
      </c>
      <c r="AM4182" s="1" t="s">
        <v>12</v>
      </c>
      <c r="AN4182" s="1" t="s">
        <v>23097</v>
      </c>
      <c r="AO4182" s="1" t="s">
        <v>364</v>
      </c>
      <c r="AP4182" s="1" t="s">
        <v>57</v>
      </c>
      <c r="AQ4182" s="1" t="s">
        <v>25</v>
      </c>
      <c r="AR4182" s="1" t="s">
        <v>19</v>
      </c>
      <c r="AS4182" s="1" t="s">
        <v>23091</v>
      </c>
      <c r="AT4182" s="1" t="s">
        <v>101</v>
      </c>
    </row>
    <row r="4183" spans="1:46" x14ac:dyDescent="0.25">
      <c r="A4183" s="1" t="s">
        <v>17060</v>
      </c>
      <c r="B4183" s="2" t="s">
        <v>23075</v>
      </c>
      <c r="C4183" s="2" t="s">
        <v>23104</v>
      </c>
      <c r="D4183" s="1">
        <v>0</v>
      </c>
      <c r="E4183" s="1">
        <v>0</v>
      </c>
      <c r="F4183" s="1">
        <v>1</v>
      </c>
      <c r="G4183" s="1">
        <v>1</v>
      </c>
      <c r="H4183" s="6">
        <v>1</v>
      </c>
      <c r="I4183">
        <v>0</v>
      </c>
      <c r="J4183" s="1">
        <v>35</v>
      </c>
      <c r="K4183" s="1">
        <v>0</v>
      </c>
      <c r="L4183" s="1">
        <v>750</v>
      </c>
      <c r="M4183" s="6">
        <v>0.34</v>
      </c>
      <c r="N4183" s="4">
        <v>1950</v>
      </c>
      <c r="O4183" s="4">
        <v>164</v>
      </c>
      <c r="P4183" s="4">
        <v>1000</v>
      </c>
      <c r="Q4183" s="3">
        <v>0.28000000000000003</v>
      </c>
      <c r="R4183" s="1">
        <v>36</v>
      </c>
      <c r="S4183" s="1">
        <v>1000</v>
      </c>
      <c r="T4183" s="1">
        <v>50</v>
      </c>
      <c r="U4183" s="1">
        <v>1</v>
      </c>
      <c r="V4183" s="1">
        <v>8</v>
      </c>
      <c r="W4183" s="1">
        <v>0</v>
      </c>
      <c r="X4183" s="1">
        <v>0</v>
      </c>
      <c r="Y4183" s="1">
        <v>0</v>
      </c>
      <c r="Z4183" s="1">
        <v>2</v>
      </c>
      <c r="AA4183" s="1">
        <v>1</v>
      </c>
      <c r="AB4183" s="1">
        <v>0</v>
      </c>
      <c r="AC4183" s="1">
        <v>500</v>
      </c>
      <c r="AD4183" s="1">
        <v>0</v>
      </c>
      <c r="AE4183" s="1">
        <v>0</v>
      </c>
      <c r="AF4183" s="1">
        <v>0</v>
      </c>
      <c r="AG4183" s="1">
        <v>0</v>
      </c>
      <c r="AH4183" s="1">
        <v>0</v>
      </c>
      <c r="AI4183" s="1">
        <v>500</v>
      </c>
      <c r="AJ4183" s="1" t="s">
        <v>141</v>
      </c>
      <c r="AK4183" s="1" t="s">
        <v>142</v>
      </c>
      <c r="AL4183" s="1" t="s">
        <v>143</v>
      </c>
      <c r="AM4183" s="1" t="s">
        <v>12</v>
      </c>
      <c r="AN4183" s="1" t="s">
        <v>23097</v>
      </c>
      <c r="AO4183" s="1" t="s">
        <v>86</v>
      </c>
      <c r="AP4183" s="1" t="s">
        <v>57</v>
      </c>
      <c r="AQ4183" s="1" t="s">
        <v>25</v>
      </c>
      <c r="AR4183" s="1" t="s">
        <v>30</v>
      </c>
      <c r="AS4183" s="1" t="s">
        <v>23091</v>
      </c>
      <c r="AT4183" s="1" t="s">
        <v>26</v>
      </c>
    </row>
    <row r="4184" spans="1:46" x14ac:dyDescent="0.25">
      <c r="A4184" s="1" t="s">
        <v>21975</v>
      </c>
      <c r="B4184" s="2" t="s">
        <v>23075</v>
      </c>
      <c r="C4184" s="2" t="s">
        <v>23105</v>
      </c>
      <c r="D4184" s="1">
        <v>1</v>
      </c>
      <c r="E4184" s="1">
        <v>1</v>
      </c>
      <c r="F4184" s="1">
        <v>1</v>
      </c>
      <c r="G4184" s="1">
        <v>3</v>
      </c>
      <c r="H4184" s="6">
        <v>0.33333333333333331</v>
      </c>
      <c r="I4184">
        <v>0</v>
      </c>
      <c r="J4184" s="1">
        <v>37</v>
      </c>
      <c r="K4184" s="1">
        <v>0</v>
      </c>
      <c r="L4184" s="1">
        <v>625</v>
      </c>
      <c r="M4184" s="6">
        <v>0.23</v>
      </c>
      <c r="N4184" s="4">
        <v>2300</v>
      </c>
      <c r="O4184" s="4">
        <v>190</v>
      </c>
      <c r="P4184" s="4">
        <v>300</v>
      </c>
      <c r="Q4184" s="3">
        <v>0.33</v>
      </c>
      <c r="R4184" s="1">
        <v>24</v>
      </c>
      <c r="S4184" s="1">
        <v>300</v>
      </c>
      <c r="T4184" s="1">
        <v>42</v>
      </c>
      <c r="U4184" s="1">
        <v>0</v>
      </c>
      <c r="V4184" s="1">
        <v>8</v>
      </c>
      <c r="W4184" s="1">
        <v>0</v>
      </c>
      <c r="X4184" s="1">
        <v>0</v>
      </c>
      <c r="Y4184" s="1">
        <v>1</v>
      </c>
      <c r="Z4184" s="1">
        <v>2</v>
      </c>
      <c r="AA4184" s="1">
        <v>0</v>
      </c>
      <c r="AB4184" s="1">
        <v>0</v>
      </c>
      <c r="AC4184" s="1">
        <v>0</v>
      </c>
      <c r="AD4184" s="1">
        <v>0</v>
      </c>
      <c r="AE4184" s="1">
        <v>0</v>
      </c>
      <c r="AF4184" s="1">
        <v>485</v>
      </c>
      <c r="AG4184" s="1">
        <v>120</v>
      </c>
      <c r="AH4184" s="1">
        <v>0</v>
      </c>
      <c r="AI4184" s="1">
        <v>605</v>
      </c>
      <c r="AJ4184" s="1" t="s">
        <v>14069</v>
      </c>
      <c r="AK4184" s="1" t="s">
        <v>14070</v>
      </c>
      <c r="AL4184" s="1" t="s">
        <v>14071</v>
      </c>
      <c r="AM4184" s="1" t="s">
        <v>12</v>
      </c>
      <c r="AN4184" s="1" t="s">
        <v>23097</v>
      </c>
      <c r="AO4184" s="1" t="s">
        <v>364</v>
      </c>
      <c r="AP4184" s="1" t="s">
        <v>57</v>
      </c>
      <c r="AQ4184" s="1" t="s">
        <v>25</v>
      </c>
      <c r="AR4184" s="1" t="s">
        <v>19</v>
      </c>
      <c r="AS4184" s="1" t="s">
        <v>23090</v>
      </c>
      <c r="AT4184" s="1" t="s">
        <v>26</v>
      </c>
    </row>
    <row r="4185" spans="1:46" x14ac:dyDescent="0.25">
      <c r="A4185" s="1" t="s">
        <v>21369</v>
      </c>
      <c r="B4185" s="2" t="s">
        <v>23075</v>
      </c>
      <c r="C4185" s="2" t="s">
        <v>23105</v>
      </c>
      <c r="D4185" s="1">
        <v>0</v>
      </c>
      <c r="E4185" s="1">
        <v>3</v>
      </c>
      <c r="F4185" s="1">
        <v>2</v>
      </c>
      <c r="G4185" s="1">
        <v>5</v>
      </c>
      <c r="H4185" s="6">
        <v>0.4</v>
      </c>
      <c r="I4185">
        <v>1</v>
      </c>
      <c r="J4185" s="1">
        <v>32</v>
      </c>
      <c r="K4185" s="1">
        <v>1</v>
      </c>
      <c r="L4185" s="1">
        <v>424</v>
      </c>
      <c r="M4185" s="6">
        <v>0.32</v>
      </c>
      <c r="N4185" s="4">
        <v>2800</v>
      </c>
      <c r="O4185" s="4">
        <v>250</v>
      </c>
      <c r="P4185" s="4">
        <v>200</v>
      </c>
      <c r="Q4185" s="3">
        <v>0.38</v>
      </c>
      <c r="R4185" s="1">
        <v>24</v>
      </c>
      <c r="S4185" s="1">
        <v>200</v>
      </c>
      <c r="T4185" s="1">
        <v>33</v>
      </c>
      <c r="U4185" s="1">
        <v>0</v>
      </c>
      <c r="V4185" s="1">
        <v>8</v>
      </c>
      <c r="W4185" s="1">
        <v>0</v>
      </c>
      <c r="X4185" s="1">
        <v>1</v>
      </c>
      <c r="Y4185" s="1">
        <v>1</v>
      </c>
      <c r="Z4185" s="1">
        <v>4</v>
      </c>
      <c r="AA4185" s="1">
        <v>0</v>
      </c>
      <c r="AB4185" s="1">
        <v>1</v>
      </c>
      <c r="AC4185" s="1">
        <v>0</v>
      </c>
      <c r="AD4185" s="1">
        <v>600</v>
      </c>
      <c r="AE4185" s="1">
        <v>0</v>
      </c>
      <c r="AF4185" s="1">
        <v>200</v>
      </c>
      <c r="AG4185" s="1">
        <v>0</v>
      </c>
      <c r="AH4185" s="1">
        <v>600</v>
      </c>
      <c r="AI4185" s="1">
        <v>1400</v>
      </c>
      <c r="AJ4185" s="1" t="s">
        <v>6177</v>
      </c>
      <c r="AK4185" s="1" t="s">
        <v>12465</v>
      </c>
      <c r="AL4185" s="1" t="s">
        <v>12466</v>
      </c>
      <c r="AM4185" s="1" t="s">
        <v>16</v>
      </c>
      <c r="AN4185" s="1" t="s">
        <v>23098</v>
      </c>
      <c r="AO4185" s="1" t="s">
        <v>364</v>
      </c>
      <c r="AP4185" s="1" t="s">
        <v>57</v>
      </c>
      <c r="AQ4185" s="1" t="s">
        <v>14</v>
      </c>
      <c r="AR4185" s="1" t="s">
        <v>19</v>
      </c>
      <c r="AS4185" s="1" t="s">
        <v>23090</v>
      </c>
      <c r="AT4185" s="1" t="s">
        <v>101</v>
      </c>
    </row>
    <row r="4186" spans="1:46" x14ac:dyDescent="0.25">
      <c r="A4186" s="1" t="s">
        <v>21420</v>
      </c>
      <c r="B4186" s="2" t="s">
        <v>23075</v>
      </c>
      <c r="C4186" s="2" t="s">
        <v>23105</v>
      </c>
      <c r="D4186" s="1">
        <v>0</v>
      </c>
      <c r="E4186" s="1">
        <v>2</v>
      </c>
      <c r="F4186" s="1">
        <v>3</v>
      </c>
      <c r="G4186" s="1">
        <v>5</v>
      </c>
      <c r="H4186" s="6">
        <v>0.6</v>
      </c>
      <c r="I4186">
        <v>0</v>
      </c>
      <c r="J4186" s="1">
        <v>37</v>
      </c>
      <c r="K4186" s="1">
        <v>0</v>
      </c>
      <c r="L4186" s="1">
        <v>692</v>
      </c>
      <c r="M4186" s="6">
        <v>0.28000000000000003</v>
      </c>
      <c r="N4186" s="4">
        <v>2500</v>
      </c>
      <c r="O4186" s="4">
        <v>200</v>
      </c>
      <c r="P4186" s="4">
        <v>500</v>
      </c>
      <c r="Q4186" s="3">
        <v>0.3</v>
      </c>
      <c r="R4186" s="1">
        <v>24</v>
      </c>
      <c r="S4186" s="1">
        <v>500</v>
      </c>
      <c r="T4186" s="1">
        <v>23</v>
      </c>
      <c r="U4186" s="1">
        <v>0</v>
      </c>
      <c r="V4186" s="1">
        <v>8</v>
      </c>
      <c r="W4186" s="1">
        <v>1</v>
      </c>
      <c r="X4186" s="1">
        <v>1</v>
      </c>
      <c r="Y4186" s="1">
        <v>1</v>
      </c>
      <c r="Z4186" s="1">
        <v>2</v>
      </c>
      <c r="AA4186" s="1">
        <v>1</v>
      </c>
      <c r="AB4186" s="1">
        <v>0</v>
      </c>
      <c r="AC4186" s="1">
        <v>0</v>
      </c>
      <c r="AD4186" s="1">
        <v>0</v>
      </c>
      <c r="AE4186" s="1">
        <v>0</v>
      </c>
      <c r="AF4186" s="1">
        <v>0</v>
      </c>
      <c r="AG4186" s="1">
        <v>0</v>
      </c>
      <c r="AH4186" s="1">
        <v>500</v>
      </c>
      <c r="AI4186" s="1">
        <v>500</v>
      </c>
      <c r="AJ4186" s="1" t="s">
        <v>12600</v>
      </c>
      <c r="AK4186" s="1" t="s">
        <v>12601</v>
      </c>
      <c r="AL4186" s="1" t="s">
        <v>12602</v>
      </c>
      <c r="AM4186" s="1" t="s">
        <v>12</v>
      </c>
      <c r="AN4186" s="1" t="s">
        <v>23097</v>
      </c>
      <c r="AO4186" s="1" t="s">
        <v>364</v>
      </c>
      <c r="AP4186" s="1" t="s">
        <v>86</v>
      </c>
      <c r="AQ4186" s="1" t="s">
        <v>14</v>
      </c>
      <c r="AR4186" s="1" t="s">
        <v>19</v>
      </c>
      <c r="AS4186" s="1" t="s">
        <v>23091</v>
      </c>
      <c r="AT4186" s="1" t="s">
        <v>26</v>
      </c>
    </row>
    <row r="4187" spans="1:46" x14ac:dyDescent="0.25">
      <c r="A4187" s="1" t="s">
        <v>22169</v>
      </c>
      <c r="B4187" s="2" t="s">
        <v>23075</v>
      </c>
      <c r="C4187" s="2" t="s">
        <v>23106</v>
      </c>
      <c r="D4187" s="1">
        <v>0</v>
      </c>
      <c r="E4187" s="1">
        <v>1</v>
      </c>
      <c r="F4187" s="1">
        <v>1</v>
      </c>
      <c r="G4187" s="1">
        <v>2</v>
      </c>
      <c r="H4187" s="6">
        <v>0.5</v>
      </c>
      <c r="I4187">
        <v>0</v>
      </c>
      <c r="J4187" s="1">
        <v>31</v>
      </c>
      <c r="K4187" s="1">
        <v>1</v>
      </c>
      <c r="L4187" s="1">
        <v>777</v>
      </c>
      <c r="M4187" s="6">
        <v>0.34</v>
      </c>
      <c r="N4187" s="4">
        <v>7000</v>
      </c>
      <c r="O4187" s="4">
        <v>600</v>
      </c>
      <c r="P4187" s="4">
        <v>1000</v>
      </c>
      <c r="Q4187" s="3">
        <v>0.3</v>
      </c>
      <c r="R4187" s="1">
        <v>12</v>
      </c>
      <c r="S4187" s="1">
        <v>1000</v>
      </c>
      <c r="T4187" s="1">
        <v>64</v>
      </c>
      <c r="U4187" s="1">
        <v>1</v>
      </c>
      <c r="V4187" s="1">
        <v>8</v>
      </c>
      <c r="W4187" s="1">
        <v>1</v>
      </c>
      <c r="X4187" s="1">
        <v>1</v>
      </c>
      <c r="Y4187" s="1">
        <v>0</v>
      </c>
      <c r="Z4187" s="1">
        <v>2</v>
      </c>
      <c r="AA4187" s="1">
        <v>1</v>
      </c>
      <c r="AB4187" s="1">
        <v>0</v>
      </c>
      <c r="AC4187" s="1">
        <v>1500</v>
      </c>
      <c r="AD4187" s="1">
        <v>684</v>
      </c>
      <c r="AE4187" s="1">
        <v>928</v>
      </c>
      <c r="AF4187" s="1">
        <v>0</v>
      </c>
      <c r="AG4187" s="1">
        <v>0</v>
      </c>
      <c r="AH4187" s="1">
        <v>0</v>
      </c>
      <c r="AI4187" s="1">
        <v>3112</v>
      </c>
      <c r="AJ4187" s="1" t="s">
        <v>14591</v>
      </c>
      <c r="AK4187" s="1" t="s">
        <v>14592</v>
      </c>
      <c r="AL4187" s="1" t="s">
        <v>14593</v>
      </c>
      <c r="AM4187" s="1" t="s">
        <v>12</v>
      </c>
      <c r="AN4187" s="1" t="s">
        <v>23098</v>
      </c>
      <c r="AO4187" s="1" t="s">
        <v>86</v>
      </c>
      <c r="AP4187" s="1" t="s">
        <v>86</v>
      </c>
      <c r="AQ4187" s="1" t="s">
        <v>14</v>
      </c>
      <c r="AR4187" s="1" t="s">
        <v>30</v>
      </c>
      <c r="AS4187" s="1" t="s">
        <v>23091</v>
      </c>
      <c r="AT4187" s="1" t="s">
        <v>26</v>
      </c>
    </row>
    <row r="4188" spans="1:46" x14ac:dyDescent="0.25">
      <c r="A4188" s="1" t="s">
        <v>21029</v>
      </c>
      <c r="B4188" s="2" t="s">
        <v>23075</v>
      </c>
      <c r="C4188" s="2" t="s">
        <v>23107</v>
      </c>
      <c r="D4188" s="1">
        <v>0</v>
      </c>
      <c r="E4188" s="1">
        <v>0</v>
      </c>
      <c r="F4188" s="1">
        <v>1</v>
      </c>
      <c r="G4188" s="1">
        <v>1</v>
      </c>
      <c r="H4188" s="6">
        <v>1</v>
      </c>
      <c r="I4188">
        <v>1</v>
      </c>
      <c r="J4188" s="1">
        <v>28</v>
      </c>
      <c r="K4188" s="1">
        <v>0</v>
      </c>
      <c r="L4188" s="1">
        <v>512</v>
      </c>
      <c r="M4188" s="6">
        <v>0.96</v>
      </c>
      <c r="N4188" s="4">
        <v>1560</v>
      </c>
      <c r="O4188" s="4">
        <v>120</v>
      </c>
      <c r="P4188" s="4">
        <v>500</v>
      </c>
      <c r="Q4188" s="3">
        <v>0.3</v>
      </c>
      <c r="R4188" s="1">
        <v>24</v>
      </c>
      <c r="S4188" s="1">
        <v>500</v>
      </c>
      <c r="T4188" s="1">
        <v>56</v>
      </c>
      <c r="U4188" s="1">
        <v>1</v>
      </c>
      <c r="V4188" s="1">
        <v>8</v>
      </c>
      <c r="W4188" s="1">
        <v>1</v>
      </c>
      <c r="X4188" s="1">
        <v>0</v>
      </c>
      <c r="Y4188" s="1">
        <v>1</v>
      </c>
      <c r="Z4188" s="1">
        <v>1</v>
      </c>
      <c r="AA4188" s="1">
        <v>1</v>
      </c>
      <c r="AB4188" s="1">
        <v>1</v>
      </c>
      <c r="AC4188" s="1">
        <v>0</v>
      </c>
      <c r="AD4188" s="1">
        <v>0</v>
      </c>
      <c r="AE4188" s="1">
        <v>0</v>
      </c>
      <c r="AF4188" s="1">
        <v>1131</v>
      </c>
      <c r="AG4188" s="1">
        <v>45</v>
      </c>
      <c r="AH4188" s="1">
        <v>450</v>
      </c>
      <c r="AI4188" s="1">
        <v>1626</v>
      </c>
      <c r="AJ4188" s="1" t="s">
        <v>11546</v>
      </c>
      <c r="AK4188" s="1" t="s">
        <v>11547</v>
      </c>
      <c r="AL4188" s="1" t="s">
        <v>11548</v>
      </c>
      <c r="AM4188" s="1" t="s">
        <v>16</v>
      </c>
      <c r="AN4188" s="1" t="s">
        <v>23097</v>
      </c>
      <c r="AO4188" s="1" t="s">
        <v>86</v>
      </c>
      <c r="AP4188" s="1" t="s">
        <v>86</v>
      </c>
      <c r="AQ4188" s="1" t="s">
        <v>25</v>
      </c>
      <c r="AR4188" s="1" t="s">
        <v>19</v>
      </c>
      <c r="AS4188" s="1" t="s">
        <v>23091</v>
      </c>
      <c r="AT4188" s="1" t="s">
        <v>101</v>
      </c>
    </row>
    <row r="4189" spans="1:46" x14ac:dyDescent="0.25">
      <c r="A4189" s="1" t="s">
        <v>17028</v>
      </c>
      <c r="B4189" s="2" t="s">
        <v>23101</v>
      </c>
      <c r="C4189" s="2" t="s">
        <v>23103</v>
      </c>
      <c r="D4189" s="1">
        <v>2</v>
      </c>
      <c r="E4189" s="1">
        <v>2</v>
      </c>
      <c r="F4189" s="1">
        <v>2</v>
      </c>
      <c r="G4189" s="1">
        <v>6</v>
      </c>
      <c r="H4189" s="6">
        <v>0.33333333333333331</v>
      </c>
      <c r="I4189">
        <v>0</v>
      </c>
      <c r="J4189" s="1">
        <v>33</v>
      </c>
      <c r="K4189" s="1">
        <v>0</v>
      </c>
      <c r="L4189" s="1">
        <v>300</v>
      </c>
      <c r="M4189" s="6">
        <v>0</v>
      </c>
      <c r="N4189" s="4">
        <v>1680</v>
      </c>
      <c r="O4189" s="4">
        <v>140</v>
      </c>
      <c r="P4189" s="4">
        <v>250</v>
      </c>
      <c r="Q4189" s="3">
        <v>0.38</v>
      </c>
      <c r="R4189" s="1">
        <v>24</v>
      </c>
      <c r="S4189" s="1">
        <v>250</v>
      </c>
      <c r="T4189" s="1">
        <v>7</v>
      </c>
      <c r="U4189" s="1">
        <v>0</v>
      </c>
      <c r="V4189" s="1">
        <v>8</v>
      </c>
      <c r="W4189" s="1">
        <v>0</v>
      </c>
      <c r="X4189" s="1">
        <v>0</v>
      </c>
      <c r="Y4189" s="1">
        <v>1</v>
      </c>
      <c r="Z4189" s="1">
        <v>0</v>
      </c>
      <c r="AA4189" s="1">
        <v>0</v>
      </c>
      <c r="AB4189" s="1">
        <v>0</v>
      </c>
      <c r="AC4189" s="1">
        <v>0</v>
      </c>
      <c r="AD4189" s="1">
        <v>0</v>
      </c>
      <c r="AE4189" s="1">
        <v>517</v>
      </c>
      <c r="AF4189" s="1">
        <v>1009</v>
      </c>
      <c r="AG4189" s="1">
        <v>0</v>
      </c>
      <c r="AH4189" s="1">
        <v>700</v>
      </c>
      <c r="AI4189" s="1">
        <v>2226</v>
      </c>
      <c r="AJ4189" s="1" t="s">
        <v>55</v>
      </c>
      <c r="AK4189" s="1" t="s">
        <v>56</v>
      </c>
      <c r="AL4189" s="1" t="s">
        <v>11</v>
      </c>
      <c r="AM4189" s="1" t="s">
        <v>12</v>
      </c>
      <c r="AN4189" s="1" t="s">
        <v>23097</v>
      </c>
      <c r="AO4189" s="1" t="s">
        <v>364</v>
      </c>
      <c r="AP4189" s="1" t="s">
        <v>57</v>
      </c>
      <c r="AQ4189" s="1" t="s">
        <v>25</v>
      </c>
      <c r="AR4189" s="1" t="s">
        <v>19</v>
      </c>
      <c r="AS4189" s="1" t="s">
        <v>23090</v>
      </c>
      <c r="AT4189" s="1" t="s">
        <v>26</v>
      </c>
    </row>
    <row r="4190" spans="1:46" x14ac:dyDescent="0.25">
      <c r="A4190" s="1" t="s">
        <v>20881</v>
      </c>
      <c r="B4190" s="2" t="s">
        <v>23101</v>
      </c>
      <c r="C4190" s="2" t="s">
        <v>23104</v>
      </c>
      <c r="D4190" s="1">
        <v>2</v>
      </c>
      <c r="E4190" s="1">
        <v>2</v>
      </c>
      <c r="F4190" s="1">
        <v>2</v>
      </c>
      <c r="G4190" s="1">
        <v>6</v>
      </c>
      <c r="H4190" s="6">
        <v>0.33333333333333331</v>
      </c>
      <c r="I4190">
        <v>0</v>
      </c>
      <c r="J4190" s="1">
        <v>33</v>
      </c>
      <c r="K4190" s="1">
        <v>0</v>
      </c>
      <c r="L4190" s="1">
        <v>300</v>
      </c>
      <c r="M4190" s="6">
        <v>0</v>
      </c>
      <c r="N4190" s="4">
        <v>1680</v>
      </c>
      <c r="O4190" s="4">
        <v>140</v>
      </c>
      <c r="P4190" s="4">
        <v>200</v>
      </c>
      <c r="Q4190" s="3">
        <v>0.39</v>
      </c>
      <c r="R4190" s="1">
        <v>24</v>
      </c>
      <c r="S4190" s="1">
        <v>200</v>
      </c>
      <c r="T4190" s="1">
        <v>9</v>
      </c>
      <c r="U4190" s="1">
        <v>0</v>
      </c>
      <c r="V4190" s="1">
        <v>8</v>
      </c>
      <c r="W4190" s="1">
        <v>0</v>
      </c>
      <c r="X4190" s="1">
        <v>0</v>
      </c>
      <c r="Y4190" s="1">
        <v>1</v>
      </c>
      <c r="Z4190" s="1">
        <v>0</v>
      </c>
      <c r="AA4190" s="1">
        <v>0</v>
      </c>
      <c r="AB4190" s="1">
        <v>0</v>
      </c>
      <c r="AC4190" s="1">
        <v>0</v>
      </c>
      <c r="AD4190" s="1">
        <v>0</v>
      </c>
      <c r="AE4190" s="1">
        <v>517</v>
      </c>
      <c r="AF4190" s="1">
        <v>1009</v>
      </c>
      <c r="AG4190" s="1">
        <v>0</v>
      </c>
      <c r="AH4190" s="1">
        <v>700</v>
      </c>
      <c r="AI4190" s="1">
        <v>2226</v>
      </c>
      <c r="AJ4190" s="1" t="s">
        <v>11146</v>
      </c>
      <c r="AK4190" s="1" t="s">
        <v>11147</v>
      </c>
      <c r="AL4190" s="1" t="s">
        <v>11</v>
      </c>
      <c r="AM4190" s="1" t="s">
        <v>12</v>
      </c>
      <c r="AN4190" s="1" t="s">
        <v>23097</v>
      </c>
      <c r="AO4190" s="1" t="s">
        <v>364</v>
      </c>
      <c r="AP4190" s="1" t="s">
        <v>57</v>
      </c>
      <c r="AQ4190" s="1" t="s">
        <v>25</v>
      </c>
      <c r="AR4190" s="1" t="s">
        <v>19</v>
      </c>
      <c r="AS4190" s="1" t="s">
        <v>23090</v>
      </c>
      <c r="AT4190" s="1" t="s">
        <v>26</v>
      </c>
    </row>
    <row r="4191" spans="1:46" x14ac:dyDescent="0.25">
      <c r="A4191" s="1" t="s">
        <v>17167</v>
      </c>
      <c r="B4191" s="2" t="s">
        <v>23101</v>
      </c>
      <c r="C4191" s="2" t="s">
        <v>23104</v>
      </c>
      <c r="D4191" s="1">
        <v>2</v>
      </c>
      <c r="E4191" s="1">
        <v>1</v>
      </c>
      <c r="F4191" s="1">
        <v>4</v>
      </c>
      <c r="G4191" s="1">
        <v>7</v>
      </c>
      <c r="H4191" s="6">
        <v>0.5714285714285714</v>
      </c>
      <c r="I4191">
        <v>1</v>
      </c>
      <c r="J4191" s="1">
        <v>31</v>
      </c>
      <c r="K4191" s="1">
        <v>1</v>
      </c>
      <c r="L4191" s="1">
        <v>640</v>
      </c>
      <c r="M4191" s="6">
        <v>0</v>
      </c>
      <c r="N4191" s="4">
        <v>2200</v>
      </c>
      <c r="O4191" s="4">
        <v>150</v>
      </c>
      <c r="P4191" s="4">
        <v>300</v>
      </c>
      <c r="Q4191" s="3">
        <v>0.45</v>
      </c>
      <c r="R4191" s="1">
        <v>36</v>
      </c>
      <c r="S4191" s="1">
        <v>300</v>
      </c>
      <c r="T4191" s="1">
        <v>10</v>
      </c>
      <c r="U4191" s="1">
        <v>0</v>
      </c>
      <c r="V4191" s="1">
        <v>8</v>
      </c>
      <c r="W4191" s="1">
        <v>0</v>
      </c>
      <c r="X4191" s="1">
        <v>0</v>
      </c>
      <c r="Y4191" s="1">
        <v>1</v>
      </c>
      <c r="Z4191" s="1">
        <v>2</v>
      </c>
      <c r="AA4191" s="1">
        <v>0</v>
      </c>
      <c r="AB4191" s="1">
        <v>1</v>
      </c>
      <c r="AC4191" s="1">
        <v>0</v>
      </c>
      <c r="AD4191" s="1">
        <v>0</v>
      </c>
      <c r="AE4191" s="1">
        <v>540</v>
      </c>
      <c r="AF4191" s="1">
        <v>240</v>
      </c>
      <c r="AG4191" s="1">
        <v>0</v>
      </c>
      <c r="AH4191" s="1">
        <v>700</v>
      </c>
      <c r="AI4191" s="1">
        <v>1480</v>
      </c>
      <c r="AJ4191" s="1" t="s">
        <v>239</v>
      </c>
      <c r="AK4191" s="1" t="s">
        <v>488</v>
      </c>
      <c r="AL4191" s="1" t="s">
        <v>11</v>
      </c>
      <c r="AM4191" s="1" t="s">
        <v>16</v>
      </c>
      <c r="AN4191" s="1" t="s">
        <v>23098</v>
      </c>
      <c r="AO4191" s="1" t="s">
        <v>364</v>
      </c>
      <c r="AP4191" s="1" t="s">
        <v>57</v>
      </c>
      <c r="AQ4191" s="1" t="s">
        <v>25</v>
      </c>
      <c r="AR4191" s="1" t="s">
        <v>19</v>
      </c>
      <c r="AS4191" s="1" t="s">
        <v>23090</v>
      </c>
      <c r="AT4191" s="1" t="s">
        <v>101</v>
      </c>
    </row>
    <row r="4192" spans="1:46" x14ac:dyDescent="0.25">
      <c r="A4192" s="1" t="s">
        <v>22032</v>
      </c>
      <c r="B4192" s="2" t="s">
        <v>23101</v>
      </c>
      <c r="C4192" s="2" t="s">
        <v>23104</v>
      </c>
      <c r="D4192" s="1">
        <v>0</v>
      </c>
      <c r="E4192" s="1">
        <v>2</v>
      </c>
      <c r="F4192" s="1">
        <v>3</v>
      </c>
      <c r="G4192" s="1">
        <v>5</v>
      </c>
      <c r="H4192" s="6">
        <v>0.6</v>
      </c>
      <c r="I4192">
        <v>0</v>
      </c>
      <c r="J4192" s="1">
        <v>36</v>
      </c>
      <c r="K4192" s="1">
        <v>0</v>
      </c>
      <c r="L4192" s="1">
        <v>402</v>
      </c>
      <c r="M4192" s="6">
        <v>0</v>
      </c>
      <c r="N4192" s="4">
        <v>3600</v>
      </c>
      <c r="O4192" s="4">
        <v>316</v>
      </c>
      <c r="P4192" s="4">
        <v>150</v>
      </c>
      <c r="Q4192" s="3">
        <v>0.42</v>
      </c>
      <c r="R4192" s="1">
        <v>12</v>
      </c>
      <c r="S4192" s="1">
        <v>150</v>
      </c>
      <c r="T4192" s="1">
        <v>7</v>
      </c>
      <c r="U4192" s="1">
        <v>1</v>
      </c>
      <c r="V4192" s="1">
        <v>8</v>
      </c>
      <c r="W4192" s="1">
        <v>0</v>
      </c>
      <c r="X4192" s="1">
        <v>0</v>
      </c>
      <c r="Y4192" s="1">
        <v>1</v>
      </c>
      <c r="Z4192" s="1">
        <v>2</v>
      </c>
      <c r="AA4192" s="1">
        <v>1</v>
      </c>
      <c r="AB4192" s="1">
        <v>0</v>
      </c>
      <c r="AC4192" s="1">
        <v>1860</v>
      </c>
      <c r="AD4192" s="1">
        <v>0</v>
      </c>
      <c r="AE4192" s="1">
        <v>0</v>
      </c>
      <c r="AF4192" s="1">
        <v>500</v>
      </c>
      <c r="AG4192" s="1">
        <v>0</v>
      </c>
      <c r="AH4192" s="1">
        <v>0</v>
      </c>
      <c r="AI4192" s="1">
        <v>2360</v>
      </c>
      <c r="AJ4192" s="1" t="s">
        <v>14217</v>
      </c>
      <c r="AK4192" s="1" t="s">
        <v>14218</v>
      </c>
      <c r="AL4192" s="1" t="s">
        <v>11</v>
      </c>
      <c r="AM4192" s="1" t="s">
        <v>12</v>
      </c>
      <c r="AN4192" s="1" t="s">
        <v>23097</v>
      </c>
      <c r="AO4192" s="1" t="s">
        <v>86</v>
      </c>
      <c r="AP4192" s="1" t="s">
        <v>57</v>
      </c>
      <c r="AQ4192" s="1" t="s">
        <v>25</v>
      </c>
      <c r="AR4192" s="1" t="s">
        <v>19</v>
      </c>
      <c r="AS4192" s="1" t="s">
        <v>23091</v>
      </c>
      <c r="AT4192" s="1" t="s">
        <v>26</v>
      </c>
    </row>
    <row r="4193" spans="1:46" x14ac:dyDescent="0.25">
      <c r="A4193" s="1" t="s">
        <v>19186</v>
      </c>
      <c r="B4193" s="2" t="s">
        <v>23101</v>
      </c>
      <c r="C4193" s="2" t="s">
        <v>23104</v>
      </c>
      <c r="D4193" s="1">
        <v>0</v>
      </c>
      <c r="E4193" s="1">
        <v>2</v>
      </c>
      <c r="F4193" s="1">
        <v>1</v>
      </c>
      <c r="G4193" s="1">
        <v>3</v>
      </c>
      <c r="H4193" s="6">
        <v>0.33333333333333331</v>
      </c>
      <c r="I4193">
        <v>0</v>
      </c>
      <c r="J4193" s="1">
        <v>56</v>
      </c>
      <c r="K4193" s="1">
        <v>0</v>
      </c>
      <c r="L4193" s="1">
        <v>339</v>
      </c>
      <c r="M4193" s="6">
        <v>0</v>
      </c>
      <c r="N4193" s="4">
        <v>2400</v>
      </c>
      <c r="O4193" s="4">
        <v>200</v>
      </c>
      <c r="P4193" s="4">
        <v>400</v>
      </c>
      <c r="Q4193" s="3">
        <v>0.36</v>
      </c>
      <c r="R4193" s="1">
        <v>24</v>
      </c>
      <c r="S4193" s="1">
        <v>400</v>
      </c>
      <c r="T4193" s="1">
        <v>10</v>
      </c>
      <c r="U4193" s="1">
        <v>0</v>
      </c>
      <c r="V4193" s="1">
        <v>8</v>
      </c>
      <c r="W4193" s="1">
        <v>0</v>
      </c>
      <c r="X4193" s="1">
        <v>0</v>
      </c>
      <c r="Y4193" s="1">
        <v>0</v>
      </c>
      <c r="Z4193" s="1">
        <v>2</v>
      </c>
      <c r="AA4193" s="1">
        <v>1</v>
      </c>
      <c r="AB4193" s="1">
        <v>1</v>
      </c>
      <c r="AC4193" s="1">
        <v>0</v>
      </c>
      <c r="AD4193" s="1">
        <v>0</v>
      </c>
      <c r="AE4193" s="1">
        <v>380</v>
      </c>
      <c r="AF4193" s="1">
        <v>0</v>
      </c>
      <c r="AG4193" s="1">
        <v>0</v>
      </c>
      <c r="AH4193" s="1">
        <v>1290</v>
      </c>
      <c r="AI4193" s="1">
        <v>1670</v>
      </c>
      <c r="AJ4193" s="1" t="s">
        <v>6466</v>
      </c>
      <c r="AK4193" s="1" t="s">
        <v>6467</v>
      </c>
      <c r="AL4193" s="1" t="s">
        <v>11</v>
      </c>
      <c r="AM4193" s="1" t="s">
        <v>12</v>
      </c>
      <c r="AN4193" s="1" t="s">
        <v>23097</v>
      </c>
      <c r="AO4193" s="1" t="s">
        <v>364</v>
      </c>
      <c r="AP4193" s="1" t="s">
        <v>57</v>
      </c>
      <c r="AQ4193" s="1" t="s">
        <v>25</v>
      </c>
      <c r="AR4193" s="1" t="s">
        <v>30</v>
      </c>
      <c r="AS4193" s="1" t="s">
        <v>23091</v>
      </c>
      <c r="AT4193" s="1" t="s">
        <v>101</v>
      </c>
    </row>
    <row r="4194" spans="1:46" x14ac:dyDescent="0.25">
      <c r="A4194" s="1" t="s">
        <v>17034</v>
      </c>
      <c r="B4194" s="2" t="s">
        <v>23101</v>
      </c>
      <c r="C4194" s="2" t="s">
        <v>23104</v>
      </c>
      <c r="D4194" s="1">
        <v>0</v>
      </c>
      <c r="E4194" s="1">
        <v>0</v>
      </c>
      <c r="F4194" s="1">
        <v>1</v>
      </c>
      <c r="G4194" s="1">
        <v>1</v>
      </c>
      <c r="H4194" s="6">
        <v>1</v>
      </c>
      <c r="I4194">
        <v>0</v>
      </c>
      <c r="J4194" s="1">
        <v>40</v>
      </c>
      <c r="K4194" s="1">
        <v>1</v>
      </c>
      <c r="L4194" s="1">
        <v>363</v>
      </c>
      <c r="M4194" s="6">
        <v>0</v>
      </c>
      <c r="N4194" s="4">
        <v>2800</v>
      </c>
      <c r="O4194" s="4">
        <v>230</v>
      </c>
      <c r="P4194" s="4">
        <v>300</v>
      </c>
      <c r="Q4194" s="3">
        <v>0.38</v>
      </c>
      <c r="R4194" s="1">
        <v>24</v>
      </c>
      <c r="S4194" s="1">
        <v>300</v>
      </c>
      <c r="T4194" s="1">
        <v>12</v>
      </c>
      <c r="U4194" s="1">
        <v>0</v>
      </c>
      <c r="V4194" s="1">
        <v>8</v>
      </c>
      <c r="W4194" s="1">
        <v>1</v>
      </c>
      <c r="X4194" s="1">
        <v>1</v>
      </c>
      <c r="Y4194" s="1">
        <v>0</v>
      </c>
      <c r="Z4194" s="1">
        <v>2</v>
      </c>
      <c r="AA4194" s="1">
        <v>0</v>
      </c>
      <c r="AB4194" s="1">
        <v>0</v>
      </c>
      <c r="AC4194" s="1">
        <v>3600</v>
      </c>
      <c r="AD4194" s="1">
        <v>0</v>
      </c>
      <c r="AE4194" s="1">
        <v>370</v>
      </c>
      <c r="AF4194" s="1">
        <v>160</v>
      </c>
      <c r="AG4194" s="1">
        <v>0</v>
      </c>
      <c r="AH4194" s="1">
        <v>300</v>
      </c>
      <c r="AI4194" s="1">
        <v>4430</v>
      </c>
      <c r="AJ4194" s="1" t="s">
        <v>68</v>
      </c>
      <c r="AK4194" s="1" t="s">
        <v>69</v>
      </c>
      <c r="AL4194" s="1" t="s">
        <v>11</v>
      </c>
      <c r="AM4194" s="1" t="s">
        <v>12</v>
      </c>
      <c r="AN4194" s="1" t="s">
        <v>23098</v>
      </c>
      <c r="AO4194" s="1" t="s">
        <v>364</v>
      </c>
      <c r="AP4194" s="1" t="s">
        <v>86</v>
      </c>
      <c r="AQ4194" s="1" t="s">
        <v>14</v>
      </c>
      <c r="AR4194" s="1" t="s">
        <v>30</v>
      </c>
      <c r="AS4194" s="1" t="s">
        <v>23090</v>
      </c>
      <c r="AT4194" s="1" t="s">
        <v>26</v>
      </c>
    </row>
    <row r="4195" spans="1:46" x14ac:dyDescent="0.25">
      <c r="A4195" s="1" t="s">
        <v>17186</v>
      </c>
      <c r="B4195" s="2" t="s">
        <v>23101</v>
      </c>
      <c r="C4195" s="2" t="s">
        <v>23104</v>
      </c>
      <c r="D4195" s="1">
        <v>7</v>
      </c>
      <c r="E4195" s="1">
        <v>2</v>
      </c>
      <c r="F4195" s="1">
        <v>3</v>
      </c>
      <c r="G4195" s="1">
        <v>12</v>
      </c>
      <c r="H4195" s="6">
        <v>0.25</v>
      </c>
      <c r="I4195">
        <v>0</v>
      </c>
      <c r="J4195" s="1">
        <v>39</v>
      </c>
      <c r="K4195" s="1">
        <v>1</v>
      </c>
      <c r="L4195" s="1">
        <v>612</v>
      </c>
      <c r="M4195" s="6">
        <v>0</v>
      </c>
      <c r="N4195" s="4">
        <v>4200</v>
      </c>
      <c r="O4195" s="4">
        <v>350</v>
      </c>
      <c r="P4195" s="4">
        <v>500</v>
      </c>
      <c r="Q4195" s="3">
        <v>0.4</v>
      </c>
      <c r="R4195" s="1">
        <v>36</v>
      </c>
      <c r="S4195" s="1">
        <v>500</v>
      </c>
      <c r="T4195" s="1">
        <v>10</v>
      </c>
      <c r="U4195" s="1">
        <v>1</v>
      </c>
      <c r="V4195" s="1">
        <v>8</v>
      </c>
      <c r="W4195" s="1">
        <v>1</v>
      </c>
      <c r="X4195" s="1">
        <v>0</v>
      </c>
      <c r="Y4195" s="1">
        <v>0</v>
      </c>
      <c r="Z4195" s="1">
        <v>2</v>
      </c>
      <c r="AA4195" s="1">
        <v>1</v>
      </c>
      <c r="AB4195" s="1">
        <v>0</v>
      </c>
      <c r="AC4195" s="1">
        <v>0</v>
      </c>
      <c r="AD4195" s="1">
        <v>0</v>
      </c>
      <c r="AE4195" s="1">
        <v>400</v>
      </c>
      <c r="AF4195" s="1">
        <v>1700</v>
      </c>
      <c r="AG4195" s="1">
        <v>0</v>
      </c>
      <c r="AH4195" s="1">
        <v>1100</v>
      </c>
      <c r="AI4195" s="1">
        <v>3200</v>
      </c>
      <c r="AJ4195" s="1" t="s">
        <v>549</v>
      </c>
      <c r="AK4195" s="1" t="s">
        <v>550</v>
      </c>
      <c r="AL4195" s="1" t="s">
        <v>11</v>
      </c>
      <c r="AM4195" s="1" t="s">
        <v>12</v>
      </c>
      <c r="AN4195" s="1" t="s">
        <v>23098</v>
      </c>
      <c r="AO4195" s="1" t="s">
        <v>86</v>
      </c>
      <c r="AP4195" s="1" t="s">
        <v>86</v>
      </c>
      <c r="AQ4195" s="1" t="s">
        <v>25</v>
      </c>
      <c r="AR4195" s="1" t="s">
        <v>30</v>
      </c>
      <c r="AS4195" s="1" t="s">
        <v>23091</v>
      </c>
      <c r="AT4195" s="1" t="s">
        <v>26</v>
      </c>
    </row>
    <row r="4196" spans="1:46" x14ac:dyDescent="0.25">
      <c r="A4196" s="1" t="s">
        <v>17943</v>
      </c>
      <c r="B4196" s="2" t="s">
        <v>23101</v>
      </c>
      <c r="C4196" s="2" t="s">
        <v>23104</v>
      </c>
      <c r="D4196" s="1">
        <v>1</v>
      </c>
      <c r="E4196" s="1">
        <v>8</v>
      </c>
      <c r="F4196" s="1">
        <v>1</v>
      </c>
      <c r="G4196" s="1">
        <v>10</v>
      </c>
      <c r="H4196" s="6">
        <v>0.1</v>
      </c>
      <c r="I4196">
        <v>1</v>
      </c>
      <c r="J4196" s="1">
        <v>43</v>
      </c>
      <c r="K4196" s="1">
        <v>0</v>
      </c>
      <c r="L4196" s="1">
        <v>654</v>
      </c>
      <c r="M4196" s="6">
        <v>0</v>
      </c>
      <c r="N4196" s="4">
        <v>5760</v>
      </c>
      <c r="O4196" s="4">
        <v>480</v>
      </c>
      <c r="P4196" s="4">
        <v>300</v>
      </c>
      <c r="Q4196" s="3">
        <v>0.45</v>
      </c>
      <c r="R4196" s="1">
        <v>12</v>
      </c>
      <c r="S4196" s="1">
        <v>300</v>
      </c>
      <c r="T4196" s="1">
        <v>5</v>
      </c>
      <c r="U4196" s="1">
        <v>0</v>
      </c>
      <c r="V4196" s="1">
        <v>8</v>
      </c>
      <c r="W4196" s="1">
        <v>0</v>
      </c>
      <c r="X4196" s="1">
        <v>1</v>
      </c>
      <c r="Y4196" s="1">
        <v>0</v>
      </c>
      <c r="Z4196" s="1">
        <v>2</v>
      </c>
      <c r="AA4196" s="1">
        <v>0</v>
      </c>
      <c r="AB4196" s="1">
        <v>1</v>
      </c>
      <c r="AC4196" s="1">
        <v>0</v>
      </c>
      <c r="AD4196" s="1">
        <v>0</v>
      </c>
      <c r="AE4196" s="1">
        <v>0</v>
      </c>
      <c r="AF4196" s="1">
        <v>1200</v>
      </c>
      <c r="AG4196" s="1">
        <v>0</v>
      </c>
      <c r="AH4196" s="1">
        <v>150</v>
      </c>
      <c r="AI4196" s="1">
        <v>1350</v>
      </c>
      <c r="AJ4196" s="1" t="s">
        <v>2861</v>
      </c>
      <c r="AK4196" s="1" t="s">
        <v>2862</v>
      </c>
      <c r="AL4196" s="1" t="s">
        <v>11</v>
      </c>
      <c r="AM4196" s="1" t="s">
        <v>16</v>
      </c>
      <c r="AN4196" s="1" t="s">
        <v>23097</v>
      </c>
      <c r="AO4196" s="1" t="s">
        <v>364</v>
      </c>
      <c r="AP4196" s="1" t="s">
        <v>57</v>
      </c>
      <c r="AQ4196" s="1" t="s">
        <v>14</v>
      </c>
      <c r="AR4196" s="1" t="s">
        <v>30</v>
      </c>
      <c r="AS4196" s="1" t="s">
        <v>23090</v>
      </c>
      <c r="AT4196" s="1" t="s">
        <v>101</v>
      </c>
    </row>
    <row r="4197" spans="1:46" x14ac:dyDescent="0.25">
      <c r="A4197" s="1" t="s">
        <v>17196</v>
      </c>
      <c r="B4197" s="2" t="s">
        <v>23101</v>
      </c>
      <c r="C4197" s="2" t="s">
        <v>23104</v>
      </c>
      <c r="D4197" s="1">
        <v>0</v>
      </c>
      <c r="E4197" s="1">
        <v>3</v>
      </c>
      <c r="F4197" s="1">
        <v>1</v>
      </c>
      <c r="G4197" s="1">
        <v>4</v>
      </c>
      <c r="H4197" s="6">
        <v>0.25</v>
      </c>
      <c r="I4197">
        <v>1</v>
      </c>
      <c r="J4197" s="1">
        <v>37</v>
      </c>
      <c r="K4197" s="1">
        <v>0</v>
      </c>
      <c r="L4197" s="1">
        <v>522</v>
      </c>
      <c r="M4197" s="6">
        <v>0</v>
      </c>
      <c r="N4197" s="4">
        <v>1560</v>
      </c>
      <c r="O4197" s="4">
        <v>130</v>
      </c>
      <c r="P4197" s="4">
        <v>700</v>
      </c>
      <c r="Q4197" s="3">
        <v>0.3</v>
      </c>
      <c r="R4197" s="1">
        <v>24</v>
      </c>
      <c r="S4197" s="1">
        <v>700</v>
      </c>
      <c r="T4197" s="1">
        <v>23</v>
      </c>
      <c r="U4197" s="1">
        <v>0</v>
      </c>
      <c r="V4197" s="1">
        <v>8</v>
      </c>
      <c r="W4197" s="1">
        <v>0</v>
      </c>
      <c r="X4197" s="1">
        <v>0</v>
      </c>
      <c r="Y4197" s="1">
        <v>0</v>
      </c>
      <c r="Z4197" s="1">
        <v>1</v>
      </c>
      <c r="AA4197" s="1">
        <v>1</v>
      </c>
      <c r="AB4197" s="1">
        <v>1</v>
      </c>
      <c r="AC4197" s="1">
        <v>400</v>
      </c>
      <c r="AD4197" s="1">
        <v>0</v>
      </c>
      <c r="AE4197" s="1">
        <v>710</v>
      </c>
      <c r="AF4197" s="1">
        <v>0</v>
      </c>
      <c r="AG4197" s="1">
        <v>0</v>
      </c>
      <c r="AH4197" s="1">
        <v>330</v>
      </c>
      <c r="AI4197" s="1">
        <v>1440</v>
      </c>
      <c r="AJ4197" s="1" t="s">
        <v>579</v>
      </c>
      <c r="AK4197" s="1" t="s">
        <v>580</v>
      </c>
      <c r="AL4197" s="1" t="s">
        <v>581</v>
      </c>
      <c r="AM4197" s="1" t="s">
        <v>16</v>
      </c>
      <c r="AN4197" s="1" t="s">
        <v>23097</v>
      </c>
      <c r="AO4197" s="1" t="s">
        <v>364</v>
      </c>
      <c r="AP4197" s="1" t="s">
        <v>57</v>
      </c>
      <c r="AQ4197" s="1" t="s">
        <v>25</v>
      </c>
      <c r="AR4197" s="1" t="s">
        <v>30</v>
      </c>
      <c r="AS4197" s="1" t="s">
        <v>23091</v>
      </c>
      <c r="AT4197" s="1" t="s">
        <v>101</v>
      </c>
    </row>
    <row r="4198" spans="1:46" x14ac:dyDescent="0.25">
      <c r="A4198" s="1" t="s">
        <v>17197</v>
      </c>
      <c r="B4198" s="2" t="s">
        <v>23101</v>
      </c>
      <c r="C4198" s="2" t="s">
        <v>23104</v>
      </c>
      <c r="D4198" s="1">
        <v>2</v>
      </c>
      <c r="E4198" s="1">
        <v>1</v>
      </c>
      <c r="F4198" s="1">
        <v>4</v>
      </c>
      <c r="G4198" s="1">
        <v>7</v>
      </c>
      <c r="H4198" s="6">
        <v>0.5714285714285714</v>
      </c>
      <c r="I4198">
        <v>1</v>
      </c>
      <c r="J4198" s="1">
        <v>31</v>
      </c>
      <c r="K4198" s="1">
        <v>1</v>
      </c>
      <c r="L4198" s="1">
        <v>640</v>
      </c>
      <c r="M4198" s="6">
        <v>0</v>
      </c>
      <c r="N4198" s="4">
        <v>2200</v>
      </c>
      <c r="O4198" s="4">
        <v>150</v>
      </c>
      <c r="P4198" s="4">
        <v>100</v>
      </c>
      <c r="Q4198" s="3">
        <v>0.45</v>
      </c>
      <c r="R4198" s="1">
        <v>24</v>
      </c>
      <c r="S4198" s="1">
        <v>100</v>
      </c>
      <c r="T4198" s="1">
        <v>11</v>
      </c>
      <c r="U4198" s="1">
        <v>0</v>
      </c>
      <c r="V4198" s="1">
        <v>8</v>
      </c>
      <c r="W4198" s="1">
        <v>0</v>
      </c>
      <c r="X4198" s="1">
        <v>0</v>
      </c>
      <c r="Y4198" s="1">
        <v>1</v>
      </c>
      <c r="Z4198" s="1">
        <v>2</v>
      </c>
      <c r="AA4198" s="1">
        <v>0</v>
      </c>
      <c r="AB4198" s="1">
        <v>1</v>
      </c>
      <c r="AC4198" s="1">
        <v>0</v>
      </c>
      <c r="AD4198" s="1">
        <v>0</v>
      </c>
      <c r="AE4198" s="1">
        <v>540</v>
      </c>
      <c r="AF4198" s="1">
        <v>240</v>
      </c>
      <c r="AG4198" s="1">
        <v>0</v>
      </c>
      <c r="AH4198" s="1">
        <v>700</v>
      </c>
      <c r="AI4198" s="1">
        <v>1480</v>
      </c>
      <c r="AJ4198" s="1" t="s">
        <v>582</v>
      </c>
      <c r="AK4198" s="1" t="s">
        <v>583</v>
      </c>
      <c r="AL4198" s="1" t="s">
        <v>584</v>
      </c>
      <c r="AM4198" s="1" t="s">
        <v>16</v>
      </c>
      <c r="AN4198" s="1" t="s">
        <v>23098</v>
      </c>
      <c r="AO4198" s="1" t="s">
        <v>364</v>
      </c>
      <c r="AP4198" s="1" t="s">
        <v>57</v>
      </c>
      <c r="AQ4198" s="1" t="s">
        <v>25</v>
      </c>
      <c r="AR4198" s="1" t="s">
        <v>19</v>
      </c>
      <c r="AS4198" s="1" t="s">
        <v>23090</v>
      </c>
      <c r="AT4198" s="1" t="s">
        <v>101</v>
      </c>
    </row>
    <row r="4199" spans="1:46" x14ac:dyDescent="0.25">
      <c r="A4199" s="1" t="s">
        <v>20350</v>
      </c>
      <c r="B4199" s="2" t="s">
        <v>23101</v>
      </c>
      <c r="C4199" s="2" t="s">
        <v>23104</v>
      </c>
      <c r="D4199" s="1">
        <v>7</v>
      </c>
      <c r="E4199" s="1">
        <v>2</v>
      </c>
      <c r="F4199" s="1">
        <v>3</v>
      </c>
      <c r="G4199" s="1">
        <v>12</v>
      </c>
      <c r="H4199" s="6">
        <v>0.25</v>
      </c>
      <c r="I4199">
        <v>0</v>
      </c>
      <c r="J4199" s="1">
        <v>39</v>
      </c>
      <c r="K4199" s="1">
        <v>1</v>
      </c>
      <c r="L4199" s="1">
        <v>612</v>
      </c>
      <c r="M4199" s="6">
        <v>0</v>
      </c>
      <c r="N4199" s="4">
        <v>4200</v>
      </c>
      <c r="O4199" s="4">
        <v>350</v>
      </c>
      <c r="P4199" s="4">
        <v>300</v>
      </c>
      <c r="Q4199" s="3">
        <v>0.35</v>
      </c>
      <c r="R4199" s="1">
        <v>36</v>
      </c>
      <c r="S4199" s="1">
        <v>300</v>
      </c>
      <c r="T4199" s="1">
        <v>13</v>
      </c>
      <c r="U4199" s="1">
        <v>1</v>
      </c>
      <c r="V4199" s="1">
        <v>8</v>
      </c>
      <c r="W4199" s="1">
        <v>1</v>
      </c>
      <c r="X4199" s="1">
        <v>0</v>
      </c>
      <c r="Y4199" s="1">
        <v>0</v>
      </c>
      <c r="Z4199" s="1">
        <v>2</v>
      </c>
      <c r="AA4199" s="1">
        <v>1</v>
      </c>
      <c r="AB4199" s="1">
        <v>0</v>
      </c>
      <c r="AC4199" s="1">
        <v>0</v>
      </c>
      <c r="AD4199" s="1">
        <v>0</v>
      </c>
      <c r="AE4199" s="1">
        <v>400</v>
      </c>
      <c r="AF4199" s="1">
        <v>1700</v>
      </c>
      <c r="AG4199" s="1">
        <v>0</v>
      </c>
      <c r="AH4199" s="1">
        <v>1100</v>
      </c>
      <c r="AI4199" s="1">
        <v>3200</v>
      </c>
      <c r="AJ4199" s="1" t="s">
        <v>9689</v>
      </c>
      <c r="AK4199" s="1" t="s">
        <v>9690</v>
      </c>
      <c r="AL4199" s="1" t="s">
        <v>9691</v>
      </c>
      <c r="AM4199" s="1" t="s">
        <v>12</v>
      </c>
      <c r="AN4199" s="1" t="s">
        <v>23098</v>
      </c>
      <c r="AO4199" s="1" t="s">
        <v>86</v>
      </c>
      <c r="AP4199" s="1" t="s">
        <v>86</v>
      </c>
      <c r="AQ4199" s="1" t="s">
        <v>25</v>
      </c>
      <c r="AR4199" s="1" t="s">
        <v>30</v>
      </c>
      <c r="AS4199" s="1" t="s">
        <v>23091</v>
      </c>
      <c r="AT4199" s="1" t="s">
        <v>26</v>
      </c>
    </row>
    <row r="4200" spans="1:46" x14ac:dyDescent="0.25">
      <c r="A4200" s="1" t="s">
        <v>19801</v>
      </c>
      <c r="B4200" s="2" t="s">
        <v>23101</v>
      </c>
      <c r="C4200" s="2" t="s">
        <v>23104</v>
      </c>
      <c r="D4200" s="1">
        <v>2</v>
      </c>
      <c r="E4200" s="1">
        <v>1</v>
      </c>
      <c r="F4200" s="1">
        <v>4</v>
      </c>
      <c r="G4200" s="1">
        <v>7</v>
      </c>
      <c r="H4200" s="6">
        <v>0.5714285714285714</v>
      </c>
      <c r="I4200">
        <v>1</v>
      </c>
      <c r="J4200" s="1">
        <v>31</v>
      </c>
      <c r="K4200" s="1">
        <v>1</v>
      </c>
      <c r="L4200" s="1">
        <v>640</v>
      </c>
      <c r="M4200" s="6">
        <v>0</v>
      </c>
      <c r="N4200" s="4">
        <v>2200</v>
      </c>
      <c r="O4200" s="4">
        <v>150</v>
      </c>
      <c r="P4200" s="4">
        <v>200</v>
      </c>
      <c r="Q4200" s="3">
        <v>0.35</v>
      </c>
      <c r="R4200" s="1">
        <v>24</v>
      </c>
      <c r="S4200" s="1">
        <v>200</v>
      </c>
      <c r="T4200" s="1">
        <v>2</v>
      </c>
      <c r="U4200" s="1">
        <v>0</v>
      </c>
      <c r="V4200" s="1">
        <v>8</v>
      </c>
      <c r="W4200" s="1">
        <v>0</v>
      </c>
      <c r="X4200" s="1">
        <v>0</v>
      </c>
      <c r="Y4200" s="1">
        <v>1</v>
      </c>
      <c r="Z4200" s="1">
        <v>2</v>
      </c>
      <c r="AA4200" s="1">
        <v>0</v>
      </c>
      <c r="AB4200" s="1">
        <v>1</v>
      </c>
      <c r="AC4200" s="1">
        <v>0</v>
      </c>
      <c r="AD4200" s="1">
        <v>0</v>
      </c>
      <c r="AE4200" s="1">
        <v>540</v>
      </c>
      <c r="AF4200" s="1">
        <v>240</v>
      </c>
      <c r="AG4200" s="1">
        <v>0</v>
      </c>
      <c r="AH4200" s="1">
        <v>700</v>
      </c>
      <c r="AI4200" s="1">
        <v>1480</v>
      </c>
      <c r="AJ4200" s="1" t="s">
        <v>8186</v>
      </c>
      <c r="AK4200" s="1" t="s">
        <v>8187</v>
      </c>
      <c r="AL4200" s="1" t="s">
        <v>8188</v>
      </c>
      <c r="AM4200" s="1" t="s">
        <v>16</v>
      </c>
      <c r="AN4200" s="1" t="s">
        <v>23098</v>
      </c>
      <c r="AO4200" s="1" t="s">
        <v>364</v>
      </c>
      <c r="AP4200" s="1" t="s">
        <v>57</v>
      </c>
      <c r="AQ4200" s="1" t="s">
        <v>25</v>
      </c>
      <c r="AR4200" s="1" t="s">
        <v>19</v>
      </c>
      <c r="AS4200" s="1" t="s">
        <v>23090</v>
      </c>
      <c r="AT4200" s="1" t="s">
        <v>101</v>
      </c>
    </row>
    <row r="4201" spans="1:46" x14ac:dyDescent="0.25">
      <c r="A4201" s="1" t="s">
        <v>21344</v>
      </c>
      <c r="B4201" s="2" t="s">
        <v>23101</v>
      </c>
      <c r="C4201" s="2" t="s">
        <v>23104</v>
      </c>
      <c r="D4201" s="1">
        <v>1</v>
      </c>
      <c r="E4201" s="1">
        <v>2</v>
      </c>
      <c r="F4201" s="1">
        <v>1</v>
      </c>
      <c r="G4201" s="1">
        <v>4</v>
      </c>
      <c r="H4201" s="6">
        <v>0.25</v>
      </c>
      <c r="I4201">
        <v>1</v>
      </c>
      <c r="J4201" s="1">
        <v>32</v>
      </c>
      <c r="K4201" s="1">
        <v>1</v>
      </c>
      <c r="L4201" s="1">
        <v>419</v>
      </c>
      <c r="M4201" s="6">
        <v>0.62</v>
      </c>
      <c r="N4201" s="4">
        <v>1400</v>
      </c>
      <c r="O4201" s="4">
        <v>130</v>
      </c>
      <c r="P4201" s="4">
        <v>700</v>
      </c>
      <c r="Q4201" s="3">
        <v>0.34</v>
      </c>
      <c r="R4201" s="1">
        <v>36</v>
      </c>
      <c r="S4201" s="1">
        <v>700</v>
      </c>
      <c r="T4201" s="1">
        <v>25</v>
      </c>
      <c r="U4201" s="1">
        <v>0</v>
      </c>
      <c r="V4201" s="1">
        <v>8</v>
      </c>
      <c r="W4201" s="1">
        <v>0</v>
      </c>
      <c r="X4201" s="1">
        <v>0</v>
      </c>
      <c r="Y4201" s="1">
        <v>0</v>
      </c>
      <c r="Z4201" s="1">
        <v>1</v>
      </c>
      <c r="AA4201" s="1">
        <v>1</v>
      </c>
      <c r="AB4201" s="1">
        <v>1</v>
      </c>
      <c r="AC4201" s="1">
        <v>700</v>
      </c>
      <c r="AD4201" s="1">
        <v>0</v>
      </c>
      <c r="AE4201" s="1">
        <v>670</v>
      </c>
      <c r="AF4201" s="1">
        <v>0</v>
      </c>
      <c r="AG4201" s="1">
        <v>0</v>
      </c>
      <c r="AH4201" s="1">
        <v>0</v>
      </c>
      <c r="AI4201" s="1">
        <v>1370</v>
      </c>
      <c r="AJ4201" s="1" t="s">
        <v>2863</v>
      </c>
      <c r="AK4201" s="1" t="s">
        <v>12399</v>
      </c>
      <c r="AL4201" s="1" t="s">
        <v>12400</v>
      </c>
      <c r="AM4201" s="1" t="s">
        <v>16</v>
      </c>
      <c r="AN4201" s="1" t="s">
        <v>23098</v>
      </c>
      <c r="AO4201" s="1" t="s">
        <v>364</v>
      </c>
      <c r="AP4201" s="1" t="s">
        <v>57</v>
      </c>
      <c r="AQ4201" s="1" t="s">
        <v>25</v>
      </c>
      <c r="AR4201" s="1" t="s">
        <v>30</v>
      </c>
      <c r="AS4201" s="1" t="s">
        <v>23091</v>
      </c>
      <c r="AT4201" s="1" t="s">
        <v>101</v>
      </c>
    </row>
    <row r="4202" spans="1:46" x14ac:dyDescent="0.25">
      <c r="A4202" s="1" t="s">
        <v>22070</v>
      </c>
      <c r="B4202" s="2" t="s">
        <v>23101</v>
      </c>
      <c r="C4202" s="2" t="s">
        <v>23104</v>
      </c>
      <c r="D4202" s="1">
        <v>0</v>
      </c>
      <c r="E4202" s="1">
        <v>1</v>
      </c>
      <c r="F4202" s="1">
        <v>2</v>
      </c>
      <c r="G4202" s="1">
        <v>3</v>
      </c>
      <c r="H4202" s="6">
        <v>0.66666666666666663</v>
      </c>
      <c r="I4202">
        <v>1</v>
      </c>
      <c r="J4202" s="1">
        <v>30</v>
      </c>
      <c r="K4202" s="1">
        <v>1</v>
      </c>
      <c r="L4202" s="1">
        <v>298</v>
      </c>
      <c r="M4202" s="6">
        <v>0.27</v>
      </c>
      <c r="N4202" s="4">
        <v>2000</v>
      </c>
      <c r="O4202" s="4">
        <v>160</v>
      </c>
      <c r="P4202" s="4">
        <v>150</v>
      </c>
      <c r="Q4202" s="3">
        <v>0.39</v>
      </c>
      <c r="R4202" s="1">
        <v>12</v>
      </c>
      <c r="S4202" s="1">
        <v>150</v>
      </c>
      <c r="T4202" s="1">
        <v>10</v>
      </c>
      <c r="U4202" s="1">
        <v>0</v>
      </c>
      <c r="V4202" s="1">
        <v>8</v>
      </c>
      <c r="W4202" s="1">
        <v>0</v>
      </c>
      <c r="X4202" s="1">
        <v>0</v>
      </c>
      <c r="Y4202" s="1">
        <v>1</v>
      </c>
      <c r="Z4202" s="1">
        <v>0</v>
      </c>
      <c r="AA4202" s="1">
        <v>1</v>
      </c>
      <c r="AB4202" s="1">
        <v>1</v>
      </c>
      <c r="AC4202" s="1">
        <v>0</v>
      </c>
      <c r="AD4202" s="1">
        <v>0</v>
      </c>
      <c r="AE4202" s="1">
        <v>0</v>
      </c>
      <c r="AF4202" s="1">
        <v>320</v>
      </c>
      <c r="AG4202" s="1">
        <v>0</v>
      </c>
      <c r="AH4202" s="1">
        <v>200</v>
      </c>
      <c r="AI4202" s="1">
        <v>520</v>
      </c>
      <c r="AJ4202" s="1" t="s">
        <v>14307</v>
      </c>
      <c r="AK4202" s="1" t="s">
        <v>14308</v>
      </c>
      <c r="AL4202" s="1" t="s">
        <v>14309</v>
      </c>
      <c r="AM4202" s="1" t="s">
        <v>16</v>
      </c>
      <c r="AN4202" s="1" t="s">
        <v>23098</v>
      </c>
      <c r="AO4202" s="1" t="s">
        <v>364</v>
      </c>
      <c r="AP4202" s="1" t="s">
        <v>57</v>
      </c>
      <c r="AQ4202" s="1" t="s">
        <v>25</v>
      </c>
      <c r="AR4202" s="1" t="s">
        <v>19</v>
      </c>
      <c r="AS4202" s="1" t="s">
        <v>23091</v>
      </c>
      <c r="AT4202" s="1" t="s">
        <v>101</v>
      </c>
    </row>
    <row r="4203" spans="1:46" x14ac:dyDescent="0.25">
      <c r="A4203" s="1" t="s">
        <v>19221</v>
      </c>
      <c r="B4203" s="2" t="s">
        <v>23101</v>
      </c>
      <c r="C4203" s="2" t="s">
        <v>23104</v>
      </c>
      <c r="D4203" s="1">
        <v>0</v>
      </c>
      <c r="E4203" s="1">
        <v>1</v>
      </c>
      <c r="F4203" s="1">
        <v>1</v>
      </c>
      <c r="G4203" s="1">
        <v>2</v>
      </c>
      <c r="H4203" s="6">
        <v>0.5</v>
      </c>
      <c r="I4203">
        <v>0</v>
      </c>
      <c r="J4203" s="1">
        <v>35</v>
      </c>
      <c r="K4203" s="1">
        <v>1</v>
      </c>
      <c r="L4203" s="1">
        <v>566</v>
      </c>
      <c r="M4203" s="6">
        <v>0.47</v>
      </c>
      <c r="N4203" s="4">
        <v>3000</v>
      </c>
      <c r="O4203" s="4">
        <v>256</v>
      </c>
      <c r="P4203" s="4">
        <v>400</v>
      </c>
      <c r="Q4203" s="3">
        <v>0.3</v>
      </c>
      <c r="R4203" s="1">
        <v>24</v>
      </c>
      <c r="S4203" s="1">
        <v>400</v>
      </c>
      <c r="T4203" s="1">
        <v>19</v>
      </c>
      <c r="U4203" s="1">
        <v>0</v>
      </c>
      <c r="V4203" s="1">
        <v>8</v>
      </c>
      <c r="W4203" s="1">
        <v>0</v>
      </c>
      <c r="X4203" s="1">
        <v>0</v>
      </c>
      <c r="Y4203" s="1">
        <v>0</v>
      </c>
      <c r="Z4203" s="1">
        <v>1</v>
      </c>
      <c r="AA4203" s="1">
        <v>0</v>
      </c>
      <c r="AB4203" s="1">
        <v>0</v>
      </c>
      <c r="AC4203" s="1">
        <v>1571</v>
      </c>
      <c r="AD4203" s="1">
        <v>295</v>
      </c>
      <c r="AE4203" s="1">
        <v>271</v>
      </c>
      <c r="AF4203" s="1">
        <v>300</v>
      </c>
      <c r="AG4203" s="1">
        <v>316</v>
      </c>
      <c r="AH4203" s="1">
        <v>0</v>
      </c>
      <c r="AI4203" s="1">
        <v>2753</v>
      </c>
      <c r="AJ4203" s="1" t="s">
        <v>6564</v>
      </c>
      <c r="AK4203" s="1" t="s">
        <v>6545</v>
      </c>
      <c r="AL4203" s="1" t="s">
        <v>6565</v>
      </c>
      <c r="AM4203" s="1" t="s">
        <v>12</v>
      </c>
      <c r="AN4203" s="1" t="s">
        <v>23098</v>
      </c>
      <c r="AO4203" s="1" t="s">
        <v>364</v>
      </c>
      <c r="AP4203" s="1" t="s">
        <v>57</v>
      </c>
      <c r="AQ4203" s="1" t="s">
        <v>25</v>
      </c>
      <c r="AR4203" s="1" t="s">
        <v>30</v>
      </c>
      <c r="AS4203" s="1" t="s">
        <v>23090</v>
      </c>
      <c r="AT4203" s="1" t="s">
        <v>26</v>
      </c>
    </row>
    <row r="4204" spans="1:46" x14ac:dyDescent="0.25">
      <c r="A4204" s="1" t="s">
        <v>19117</v>
      </c>
      <c r="B4204" s="2" t="s">
        <v>23101</v>
      </c>
      <c r="C4204" s="2" t="s">
        <v>23104</v>
      </c>
      <c r="D4204" s="1">
        <v>2</v>
      </c>
      <c r="E4204" s="1">
        <v>2</v>
      </c>
      <c r="F4204" s="1">
        <v>2</v>
      </c>
      <c r="G4204" s="1">
        <v>6</v>
      </c>
      <c r="H4204" s="6">
        <v>0.33333333333333331</v>
      </c>
      <c r="I4204">
        <v>0</v>
      </c>
      <c r="J4204" s="1">
        <v>37</v>
      </c>
      <c r="K4204" s="1">
        <v>1</v>
      </c>
      <c r="L4204" s="1">
        <v>635</v>
      </c>
      <c r="M4204" s="6">
        <v>0.35</v>
      </c>
      <c r="N4204" s="4">
        <v>3000</v>
      </c>
      <c r="O4204" s="4">
        <v>280</v>
      </c>
      <c r="P4204" s="4">
        <v>650</v>
      </c>
      <c r="Q4204" s="3">
        <v>0.33</v>
      </c>
      <c r="R4204" s="1">
        <v>24</v>
      </c>
      <c r="S4204" s="1">
        <v>650</v>
      </c>
      <c r="T4204" s="1">
        <v>41</v>
      </c>
      <c r="U4204" s="1">
        <v>0</v>
      </c>
      <c r="V4204" s="1">
        <v>8</v>
      </c>
      <c r="W4204" s="1">
        <v>0</v>
      </c>
      <c r="X4204" s="1">
        <v>1</v>
      </c>
      <c r="Y4204" s="1">
        <v>1</v>
      </c>
      <c r="Z4204" s="1">
        <v>3</v>
      </c>
      <c r="AA4204" s="1">
        <v>0</v>
      </c>
      <c r="AB4204" s="1">
        <v>0</v>
      </c>
      <c r="AC4204" s="1">
        <v>0</v>
      </c>
      <c r="AD4204" s="1">
        <v>280</v>
      </c>
      <c r="AE4204" s="1">
        <v>957</v>
      </c>
      <c r="AF4204" s="1">
        <v>290</v>
      </c>
      <c r="AG4204" s="1">
        <v>0</v>
      </c>
      <c r="AH4204" s="1">
        <v>0</v>
      </c>
      <c r="AI4204" s="1">
        <v>1527</v>
      </c>
      <c r="AJ4204" s="1" t="s">
        <v>6280</v>
      </c>
      <c r="AK4204" s="1" t="s">
        <v>6281</v>
      </c>
      <c r="AL4204" s="1" t="s">
        <v>6282</v>
      </c>
      <c r="AM4204" s="1" t="s">
        <v>12</v>
      </c>
      <c r="AN4204" s="1" t="s">
        <v>23098</v>
      </c>
      <c r="AO4204" s="1" t="s">
        <v>364</v>
      </c>
      <c r="AP4204" s="1" t="s">
        <v>57</v>
      </c>
      <c r="AQ4204" s="1" t="s">
        <v>14</v>
      </c>
      <c r="AR4204" s="1" t="s">
        <v>19</v>
      </c>
      <c r="AS4204" s="1" t="s">
        <v>23090</v>
      </c>
      <c r="AT4204" s="1" t="s">
        <v>26</v>
      </c>
    </row>
    <row r="4205" spans="1:46" x14ac:dyDescent="0.25">
      <c r="A4205" s="1" t="s">
        <v>20808</v>
      </c>
      <c r="B4205" s="2" t="s">
        <v>23101</v>
      </c>
      <c r="C4205" s="2" t="s">
        <v>23104</v>
      </c>
      <c r="D4205" s="1">
        <v>4</v>
      </c>
      <c r="E4205" s="1">
        <v>5</v>
      </c>
      <c r="F4205" s="1">
        <v>3</v>
      </c>
      <c r="G4205" s="1">
        <v>12</v>
      </c>
      <c r="H4205" s="6">
        <v>0.25</v>
      </c>
      <c r="I4205">
        <v>0</v>
      </c>
      <c r="J4205" s="1">
        <v>37</v>
      </c>
      <c r="K4205" s="1">
        <v>0</v>
      </c>
      <c r="L4205" s="1">
        <v>617</v>
      </c>
      <c r="M4205" s="6">
        <v>0.4</v>
      </c>
      <c r="N4205" s="4">
        <v>1800</v>
      </c>
      <c r="O4205" s="4">
        <v>145</v>
      </c>
      <c r="P4205" s="4">
        <v>584</v>
      </c>
      <c r="Q4205" s="3">
        <v>0.33</v>
      </c>
      <c r="R4205" s="1">
        <v>36</v>
      </c>
      <c r="S4205" s="1">
        <v>584</v>
      </c>
      <c r="T4205" s="1">
        <v>29</v>
      </c>
      <c r="U4205" s="1">
        <v>0</v>
      </c>
      <c r="V4205" s="1">
        <v>8</v>
      </c>
      <c r="W4205" s="1">
        <v>0</v>
      </c>
      <c r="X4205" s="1">
        <v>0</v>
      </c>
      <c r="Y4205" s="1">
        <v>1</v>
      </c>
      <c r="Z4205" s="1">
        <v>4</v>
      </c>
      <c r="AA4205" s="1">
        <v>0</v>
      </c>
      <c r="AB4205" s="1">
        <v>0</v>
      </c>
      <c r="AC4205" s="1">
        <v>0</v>
      </c>
      <c r="AD4205" s="1">
        <v>0</v>
      </c>
      <c r="AE4205" s="1">
        <v>0</v>
      </c>
      <c r="AF4205" s="1">
        <v>0</v>
      </c>
      <c r="AG4205" s="1">
        <v>0</v>
      </c>
      <c r="AH4205" s="1">
        <v>550</v>
      </c>
      <c r="AI4205" s="1">
        <v>550</v>
      </c>
      <c r="AJ4205" s="1" t="s">
        <v>10955</v>
      </c>
      <c r="AK4205" s="1" t="s">
        <v>10956</v>
      </c>
      <c r="AL4205" s="1" t="s">
        <v>10957</v>
      </c>
      <c r="AM4205" s="1" t="s">
        <v>12</v>
      </c>
      <c r="AN4205" s="1" t="s">
        <v>23097</v>
      </c>
      <c r="AO4205" s="1" t="s">
        <v>364</v>
      </c>
      <c r="AP4205" s="1" t="s">
        <v>57</v>
      </c>
      <c r="AQ4205" s="1" t="s">
        <v>25</v>
      </c>
      <c r="AR4205" s="1" t="s">
        <v>19</v>
      </c>
      <c r="AS4205" s="1" t="s">
        <v>23090</v>
      </c>
      <c r="AT4205" s="1" t="s">
        <v>26</v>
      </c>
    </row>
    <row r="4206" spans="1:46" x14ac:dyDescent="0.25">
      <c r="A4206" s="1" t="s">
        <v>17232</v>
      </c>
      <c r="B4206" s="2" t="s">
        <v>23101</v>
      </c>
      <c r="C4206" s="2" t="s">
        <v>23104</v>
      </c>
      <c r="D4206" s="1">
        <v>1</v>
      </c>
      <c r="E4206" s="1">
        <v>0</v>
      </c>
      <c r="F4206" s="1">
        <v>1</v>
      </c>
      <c r="G4206" s="1">
        <v>2</v>
      </c>
      <c r="H4206" s="6">
        <v>0.5</v>
      </c>
      <c r="I4206">
        <v>0</v>
      </c>
      <c r="J4206" s="1">
        <v>30</v>
      </c>
      <c r="K4206" s="1">
        <v>0</v>
      </c>
      <c r="L4206" s="1">
        <v>509</v>
      </c>
      <c r="M4206" s="6">
        <v>0.73</v>
      </c>
      <c r="N4206" s="4">
        <v>2200</v>
      </c>
      <c r="O4206" s="4">
        <v>130</v>
      </c>
      <c r="P4206" s="4">
        <v>220</v>
      </c>
      <c r="Q4206" s="3">
        <v>0.45</v>
      </c>
      <c r="R4206" s="1">
        <v>12</v>
      </c>
      <c r="S4206" s="1">
        <v>220</v>
      </c>
      <c r="T4206" s="1">
        <v>12</v>
      </c>
      <c r="U4206" s="1">
        <v>1</v>
      </c>
      <c r="V4206" s="1">
        <v>8</v>
      </c>
      <c r="W4206" s="1">
        <v>1</v>
      </c>
      <c r="X4206" s="1">
        <v>1</v>
      </c>
      <c r="Y4206" s="1">
        <v>1</v>
      </c>
      <c r="Z4206" s="1">
        <v>4</v>
      </c>
      <c r="AA4206" s="1">
        <v>0</v>
      </c>
      <c r="AB4206" s="1">
        <v>0</v>
      </c>
      <c r="AC4206" s="1">
        <v>0</v>
      </c>
      <c r="AD4206" s="1">
        <v>0</v>
      </c>
      <c r="AE4206" s="1">
        <v>0</v>
      </c>
      <c r="AF4206" s="1">
        <v>800</v>
      </c>
      <c r="AG4206" s="1">
        <v>0</v>
      </c>
      <c r="AH4206" s="1">
        <v>500</v>
      </c>
      <c r="AI4206" s="1">
        <v>1300</v>
      </c>
      <c r="AJ4206" s="1" t="s">
        <v>701</v>
      </c>
      <c r="AK4206" s="1" t="s">
        <v>702</v>
      </c>
      <c r="AL4206" s="1" t="s">
        <v>703</v>
      </c>
      <c r="AM4206" s="1" t="s">
        <v>12</v>
      </c>
      <c r="AN4206" s="1" t="s">
        <v>23097</v>
      </c>
      <c r="AO4206" s="1" t="s">
        <v>86</v>
      </c>
      <c r="AP4206" s="1" t="s">
        <v>86</v>
      </c>
      <c r="AQ4206" s="1" t="s">
        <v>14</v>
      </c>
      <c r="AR4206" s="1" t="s">
        <v>19</v>
      </c>
      <c r="AS4206" s="1" t="s">
        <v>23090</v>
      </c>
      <c r="AT4206" s="1" t="s">
        <v>26</v>
      </c>
    </row>
    <row r="4207" spans="1:46" x14ac:dyDescent="0.25">
      <c r="A4207" s="1" t="s">
        <v>17835</v>
      </c>
      <c r="B4207" s="2" t="s">
        <v>23101</v>
      </c>
      <c r="C4207" s="2" t="s">
        <v>23104</v>
      </c>
      <c r="D4207" s="1">
        <v>3</v>
      </c>
      <c r="E4207" s="1">
        <v>2</v>
      </c>
      <c r="F4207" s="1">
        <v>1</v>
      </c>
      <c r="G4207" s="1">
        <v>6</v>
      </c>
      <c r="H4207" s="6">
        <v>0.16666666666666666</v>
      </c>
      <c r="I4207">
        <v>1</v>
      </c>
      <c r="J4207" s="1">
        <v>29</v>
      </c>
      <c r="K4207" s="1">
        <v>1</v>
      </c>
      <c r="L4207" s="1">
        <v>625</v>
      </c>
      <c r="M4207" s="6">
        <v>0.41</v>
      </c>
      <c r="N4207" s="4">
        <v>1300</v>
      </c>
      <c r="O4207" s="4">
        <v>110</v>
      </c>
      <c r="P4207" s="4">
        <v>300</v>
      </c>
      <c r="Q4207" s="3">
        <v>0.3</v>
      </c>
      <c r="R4207" s="1">
        <v>36</v>
      </c>
      <c r="S4207" s="1">
        <v>300</v>
      </c>
      <c r="T4207" s="1">
        <v>24</v>
      </c>
      <c r="U4207" s="1">
        <v>0</v>
      </c>
      <c r="V4207" s="1">
        <v>8</v>
      </c>
      <c r="W4207" s="1">
        <v>0</v>
      </c>
      <c r="X4207" s="1">
        <v>0</v>
      </c>
      <c r="Y4207" s="1">
        <v>1</v>
      </c>
      <c r="Z4207" s="1">
        <v>2</v>
      </c>
      <c r="AA4207" s="1">
        <v>0</v>
      </c>
      <c r="AB4207" s="1">
        <v>1</v>
      </c>
      <c r="AC4207" s="1">
        <v>0</v>
      </c>
      <c r="AD4207" s="1">
        <v>0</v>
      </c>
      <c r="AE4207" s="1">
        <v>0</v>
      </c>
      <c r="AF4207" s="1">
        <v>300</v>
      </c>
      <c r="AG4207" s="1">
        <v>0</v>
      </c>
      <c r="AH4207" s="1">
        <v>300</v>
      </c>
      <c r="AI4207" s="1">
        <v>600</v>
      </c>
      <c r="AJ4207" s="1" t="s">
        <v>2558</v>
      </c>
      <c r="AK4207" s="1" t="s">
        <v>711</v>
      </c>
      <c r="AL4207" s="1" t="s">
        <v>712</v>
      </c>
      <c r="AM4207" s="1" t="s">
        <v>16</v>
      </c>
      <c r="AN4207" s="1" t="s">
        <v>23098</v>
      </c>
      <c r="AO4207" s="1" t="s">
        <v>364</v>
      </c>
      <c r="AP4207" s="1" t="s">
        <v>57</v>
      </c>
      <c r="AQ4207" s="1" t="s">
        <v>25</v>
      </c>
      <c r="AR4207" s="1" t="s">
        <v>19</v>
      </c>
      <c r="AS4207" s="1" t="s">
        <v>23090</v>
      </c>
      <c r="AT4207" s="1" t="s">
        <v>101</v>
      </c>
    </row>
    <row r="4208" spans="1:46" x14ac:dyDescent="0.25">
      <c r="A4208" s="1" t="s">
        <v>18458</v>
      </c>
      <c r="B4208" s="2" t="s">
        <v>23101</v>
      </c>
      <c r="C4208" s="2" t="s">
        <v>23104</v>
      </c>
      <c r="D4208" s="1">
        <v>9</v>
      </c>
      <c r="E4208" s="1">
        <v>4</v>
      </c>
      <c r="F4208" s="1">
        <v>2</v>
      </c>
      <c r="G4208" s="1">
        <v>15</v>
      </c>
      <c r="H4208" s="6">
        <v>0.13333333333333333</v>
      </c>
      <c r="I4208">
        <v>1</v>
      </c>
      <c r="J4208" s="1">
        <v>35</v>
      </c>
      <c r="K4208" s="1">
        <v>1</v>
      </c>
      <c r="L4208" s="1">
        <v>605</v>
      </c>
      <c r="M4208" s="6">
        <v>0.22</v>
      </c>
      <c r="N4208" s="4">
        <v>1800</v>
      </c>
      <c r="O4208" s="4">
        <v>300</v>
      </c>
      <c r="P4208" s="4">
        <v>500</v>
      </c>
      <c r="Q4208" s="3">
        <v>0.39</v>
      </c>
      <c r="R4208" s="1">
        <v>24</v>
      </c>
      <c r="S4208" s="1">
        <v>500</v>
      </c>
      <c r="T4208" s="1">
        <v>42</v>
      </c>
      <c r="U4208" s="1">
        <v>0</v>
      </c>
      <c r="V4208" s="1">
        <v>8</v>
      </c>
      <c r="W4208" s="1">
        <v>0</v>
      </c>
      <c r="X4208" s="1">
        <v>1</v>
      </c>
      <c r="Y4208" s="1">
        <v>0</v>
      </c>
      <c r="Z4208" s="1">
        <v>3</v>
      </c>
      <c r="AA4208" s="1">
        <v>1</v>
      </c>
      <c r="AB4208" s="1">
        <v>1</v>
      </c>
      <c r="AC4208" s="1">
        <v>0</v>
      </c>
      <c r="AD4208" s="1">
        <v>0</v>
      </c>
      <c r="AE4208" s="1">
        <v>687</v>
      </c>
      <c r="AF4208" s="1">
        <v>208</v>
      </c>
      <c r="AG4208" s="1">
        <v>0</v>
      </c>
      <c r="AH4208" s="1">
        <v>0</v>
      </c>
      <c r="AI4208" s="1">
        <v>895</v>
      </c>
      <c r="AJ4208" s="1" t="s">
        <v>4407</v>
      </c>
      <c r="AK4208" s="1" t="s">
        <v>4408</v>
      </c>
      <c r="AL4208" s="1" t="s">
        <v>4409</v>
      </c>
      <c r="AM4208" s="1" t="s">
        <v>16</v>
      </c>
      <c r="AN4208" s="1" t="s">
        <v>23098</v>
      </c>
      <c r="AO4208" s="1" t="s">
        <v>364</v>
      </c>
      <c r="AP4208" s="1" t="s">
        <v>57</v>
      </c>
      <c r="AQ4208" s="1" t="s">
        <v>14</v>
      </c>
      <c r="AR4208" s="1" t="s">
        <v>30</v>
      </c>
      <c r="AS4208" s="1" t="s">
        <v>23091</v>
      </c>
      <c r="AT4208" s="1" t="s">
        <v>101</v>
      </c>
    </row>
    <row r="4209" spans="1:46" x14ac:dyDescent="0.25">
      <c r="A4209" s="1" t="s">
        <v>19123</v>
      </c>
      <c r="B4209" s="2" t="s">
        <v>23101</v>
      </c>
      <c r="C4209" s="2" t="s">
        <v>23104</v>
      </c>
      <c r="D4209" s="1">
        <v>0</v>
      </c>
      <c r="E4209" s="1">
        <v>0</v>
      </c>
      <c r="F4209" s="1">
        <v>1</v>
      </c>
      <c r="G4209" s="1">
        <v>1</v>
      </c>
      <c r="H4209" s="6">
        <v>1</v>
      </c>
      <c r="I4209">
        <v>1</v>
      </c>
      <c r="J4209" s="1">
        <v>32</v>
      </c>
      <c r="K4209" s="1">
        <v>0</v>
      </c>
      <c r="L4209" s="1">
        <v>501</v>
      </c>
      <c r="M4209" s="6">
        <v>0.28999999999999998</v>
      </c>
      <c r="N4209" s="4">
        <v>2350</v>
      </c>
      <c r="O4209" s="4">
        <v>170</v>
      </c>
      <c r="P4209" s="4">
        <v>520</v>
      </c>
      <c r="Q4209" s="3">
        <v>0.33</v>
      </c>
      <c r="R4209" s="1">
        <v>36</v>
      </c>
      <c r="S4209" s="1">
        <v>520</v>
      </c>
      <c r="T4209" s="1">
        <v>37</v>
      </c>
      <c r="U4209" s="1">
        <v>0</v>
      </c>
      <c r="V4209" s="1">
        <v>8</v>
      </c>
      <c r="W4209" s="1">
        <v>0</v>
      </c>
      <c r="X4209" s="1">
        <v>0</v>
      </c>
      <c r="Y4209" s="1">
        <v>1</v>
      </c>
      <c r="Z4209" s="1">
        <v>1</v>
      </c>
      <c r="AA4209" s="1">
        <v>1</v>
      </c>
      <c r="AB4209" s="1">
        <v>1</v>
      </c>
      <c r="AC4209" s="1">
        <v>0</v>
      </c>
      <c r="AD4209" s="1">
        <v>0</v>
      </c>
      <c r="AE4209" s="1">
        <v>0</v>
      </c>
      <c r="AF4209" s="1">
        <v>200</v>
      </c>
      <c r="AG4209" s="1">
        <v>0</v>
      </c>
      <c r="AH4209" s="1">
        <v>300</v>
      </c>
      <c r="AI4209" s="1">
        <v>500</v>
      </c>
      <c r="AJ4209" s="1" t="s">
        <v>6298</v>
      </c>
      <c r="AK4209" s="1" t="s">
        <v>6299</v>
      </c>
      <c r="AL4209" s="1" t="s">
        <v>6300</v>
      </c>
      <c r="AM4209" s="1" t="s">
        <v>16</v>
      </c>
      <c r="AN4209" s="1" t="s">
        <v>23097</v>
      </c>
      <c r="AO4209" s="1" t="s">
        <v>364</v>
      </c>
      <c r="AP4209" s="1" t="s">
        <v>57</v>
      </c>
      <c r="AQ4209" s="1" t="s">
        <v>25</v>
      </c>
      <c r="AR4209" s="1" t="s">
        <v>19</v>
      </c>
      <c r="AS4209" s="1" t="s">
        <v>23091</v>
      </c>
      <c r="AT4209" s="1" t="s">
        <v>101</v>
      </c>
    </row>
    <row r="4210" spans="1:46" x14ac:dyDescent="0.25">
      <c r="A4210" s="1" t="s">
        <v>17238</v>
      </c>
      <c r="B4210" s="2" t="s">
        <v>23101</v>
      </c>
      <c r="C4210" s="2" t="s">
        <v>23104</v>
      </c>
      <c r="D4210" s="1">
        <v>3</v>
      </c>
      <c r="E4210" s="1">
        <v>8</v>
      </c>
      <c r="F4210" s="1">
        <v>4</v>
      </c>
      <c r="G4210" s="1">
        <v>15</v>
      </c>
      <c r="H4210" s="6">
        <v>0.26666666666666666</v>
      </c>
      <c r="I4210">
        <v>0</v>
      </c>
      <c r="J4210" s="1">
        <v>32</v>
      </c>
      <c r="K4210" s="1">
        <v>0</v>
      </c>
      <c r="L4210" s="1">
        <v>638</v>
      </c>
      <c r="M4210" s="6">
        <v>0.1</v>
      </c>
      <c r="N4210" s="4">
        <v>4000</v>
      </c>
      <c r="O4210" s="4">
        <v>350</v>
      </c>
      <c r="P4210" s="4">
        <v>150</v>
      </c>
      <c r="Q4210" s="3">
        <v>0.37</v>
      </c>
      <c r="R4210" s="1">
        <v>24</v>
      </c>
      <c r="S4210" s="1">
        <v>150</v>
      </c>
      <c r="T4210" s="1">
        <v>12</v>
      </c>
      <c r="U4210" s="1">
        <v>0</v>
      </c>
      <c r="V4210" s="1">
        <v>8</v>
      </c>
      <c r="W4210" s="1">
        <v>0</v>
      </c>
      <c r="X4210" s="1">
        <v>1</v>
      </c>
      <c r="Y4210" s="1">
        <v>1</v>
      </c>
      <c r="Z4210" s="1">
        <v>3</v>
      </c>
      <c r="AA4210" s="1">
        <v>1</v>
      </c>
      <c r="AB4210" s="1">
        <v>0</v>
      </c>
      <c r="AC4210" s="1">
        <v>0</v>
      </c>
      <c r="AD4210" s="1">
        <v>0</v>
      </c>
      <c r="AE4210" s="1">
        <v>0</v>
      </c>
      <c r="AF4210" s="1">
        <v>500</v>
      </c>
      <c r="AG4210" s="1">
        <v>30</v>
      </c>
      <c r="AH4210" s="1">
        <v>0</v>
      </c>
      <c r="AI4210" s="1">
        <v>530</v>
      </c>
      <c r="AJ4210" s="1" t="s">
        <v>724</v>
      </c>
      <c r="AK4210" s="1" t="s">
        <v>725</v>
      </c>
      <c r="AL4210" s="1" t="s">
        <v>726</v>
      </c>
      <c r="AM4210" s="1" t="s">
        <v>12</v>
      </c>
      <c r="AN4210" s="1" t="s">
        <v>23097</v>
      </c>
      <c r="AO4210" s="1" t="s">
        <v>364</v>
      </c>
      <c r="AP4210" s="1" t="s">
        <v>57</v>
      </c>
      <c r="AQ4210" s="1" t="s">
        <v>14</v>
      </c>
      <c r="AR4210" s="1" t="s">
        <v>19</v>
      </c>
      <c r="AS4210" s="1" t="s">
        <v>23091</v>
      </c>
      <c r="AT4210" s="1" t="s">
        <v>26</v>
      </c>
    </row>
    <row r="4211" spans="1:46" x14ac:dyDescent="0.25">
      <c r="A4211" s="1" t="s">
        <v>17072</v>
      </c>
      <c r="B4211" s="2" t="s">
        <v>23101</v>
      </c>
      <c r="C4211" s="2" t="s">
        <v>23104</v>
      </c>
      <c r="D4211" s="1">
        <v>1</v>
      </c>
      <c r="E4211" s="1">
        <v>3</v>
      </c>
      <c r="F4211" s="1">
        <v>1</v>
      </c>
      <c r="G4211" s="1">
        <v>5</v>
      </c>
      <c r="H4211" s="6">
        <v>0.2</v>
      </c>
      <c r="I4211">
        <v>1</v>
      </c>
      <c r="J4211" s="1">
        <v>29</v>
      </c>
      <c r="K4211" s="1">
        <v>1</v>
      </c>
      <c r="L4211" s="1">
        <v>610</v>
      </c>
      <c r="M4211" s="6">
        <v>0.49</v>
      </c>
      <c r="N4211" s="4">
        <v>2400</v>
      </c>
      <c r="O4211" s="4">
        <v>200</v>
      </c>
      <c r="P4211" s="4">
        <v>600</v>
      </c>
      <c r="Q4211" s="3">
        <v>0.35</v>
      </c>
      <c r="R4211" s="1">
        <v>36</v>
      </c>
      <c r="S4211" s="1">
        <v>600</v>
      </c>
      <c r="T4211" s="1">
        <v>48</v>
      </c>
      <c r="U4211" s="1">
        <v>0</v>
      </c>
      <c r="V4211" s="1">
        <v>8</v>
      </c>
      <c r="W4211" s="1">
        <v>0</v>
      </c>
      <c r="X4211" s="1">
        <v>1</v>
      </c>
      <c r="Y4211" s="1">
        <v>0</v>
      </c>
      <c r="Z4211" s="1">
        <v>2</v>
      </c>
      <c r="AA4211" s="1">
        <v>1</v>
      </c>
      <c r="AB4211" s="1">
        <v>1</v>
      </c>
      <c r="AC4211" s="1">
        <v>500</v>
      </c>
      <c r="AD4211" s="1">
        <v>0</v>
      </c>
      <c r="AE4211" s="1">
        <v>560</v>
      </c>
      <c r="AF4211" s="1">
        <v>0</v>
      </c>
      <c r="AG4211" s="1">
        <v>0</v>
      </c>
      <c r="AH4211" s="1">
        <v>600</v>
      </c>
      <c r="AI4211" s="1">
        <v>1660</v>
      </c>
      <c r="AJ4211" s="1" t="s">
        <v>178</v>
      </c>
      <c r="AK4211" s="1" t="s">
        <v>179</v>
      </c>
      <c r="AL4211" s="1" t="s">
        <v>180</v>
      </c>
      <c r="AM4211" s="1" t="s">
        <v>16</v>
      </c>
      <c r="AN4211" s="1" t="s">
        <v>23098</v>
      </c>
      <c r="AO4211" s="1" t="s">
        <v>364</v>
      </c>
      <c r="AP4211" s="1" t="s">
        <v>57</v>
      </c>
      <c r="AQ4211" s="1" t="s">
        <v>14</v>
      </c>
      <c r="AR4211" s="1" t="s">
        <v>30</v>
      </c>
      <c r="AS4211" s="1" t="s">
        <v>23091</v>
      </c>
      <c r="AT4211" s="1" t="s">
        <v>101</v>
      </c>
    </row>
    <row r="4212" spans="1:46" x14ac:dyDescent="0.25">
      <c r="A4212" s="1" t="s">
        <v>18018</v>
      </c>
      <c r="B4212" s="2" t="s">
        <v>23101</v>
      </c>
      <c r="C4212" s="2" t="s">
        <v>23104</v>
      </c>
      <c r="D4212" s="1">
        <v>1</v>
      </c>
      <c r="E4212" s="1">
        <v>0</v>
      </c>
      <c r="F4212" s="1">
        <v>1</v>
      </c>
      <c r="G4212" s="1">
        <v>2</v>
      </c>
      <c r="H4212" s="6">
        <v>0.5</v>
      </c>
      <c r="I4212">
        <v>0</v>
      </c>
      <c r="J4212" s="1">
        <v>30</v>
      </c>
      <c r="K4212" s="1">
        <v>1</v>
      </c>
      <c r="L4212" s="1">
        <v>547</v>
      </c>
      <c r="M4212" s="6">
        <v>0.45</v>
      </c>
      <c r="N4212" s="4">
        <v>1600</v>
      </c>
      <c r="O4212" s="4">
        <v>135</v>
      </c>
      <c r="P4212" s="4">
        <v>100</v>
      </c>
      <c r="Q4212" s="3">
        <v>0.4</v>
      </c>
      <c r="R4212" s="1">
        <v>12</v>
      </c>
      <c r="S4212" s="1">
        <v>100</v>
      </c>
      <c r="T4212" s="1">
        <v>11</v>
      </c>
      <c r="U4212" s="1">
        <v>0</v>
      </c>
      <c r="V4212" s="1">
        <v>8</v>
      </c>
      <c r="W4212" s="1">
        <v>0</v>
      </c>
      <c r="X4212" s="1">
        <v>0</v>
      </c>
      <c r="Y4212" s="1">
        <v>1</v>
      </c>
      <c r="Z4212" s="1">
        <v>2</v>
      </c>
      <c r="AA4212" s="1">
        <v>1</v>
      </c>
      <c r="AB4212" s="1">
        <v>0</v>
      </c>
      <c r="AC4212" s="1">
        <v>0</v>
      </c>
      <c r="AD4212" s="1">
        <v>0</v>
      </c>
      <c r="AE4212" s="1">
        <v>0</v>
      </c>
      <c r="AF4212" s="1">
        <v>500</v>
      </c>
      <c r="AG4212" s="1">
        <v>26</v>
      </c>
      <c r="AH4212" s="1">
        <v>400</v>
      </c>
      <c r="AI4212" s="1">
        <v>926</v>
      </c>
      <c r="AJ4212" s="1" t="s">
        <v>3090</v>
      </c>
      <c r="AK4212" s="1" t="s">
        <v>3091</v>
      </c>
      <c r="AL4212" s="1" t="s">
        <v>3092</v>
      </c>
      <c r="AM4212" s="1" t="s">
        <v>12</v>
      </c>
      <c r="AN4212" s="1" t="s">
        <v>23098</v>
      </c>
      <c r="AO4212" s="1" t="s">
        <v>364</v>
      </c>
      <c r="AP4212" s="1" t="s">
        <v>57</v>
      </c>
      <c r="AQ4212" s="1" t="s">
        <v>25</v>
      </c>
      <c r="AR4212" s="1" t="s">
        <v>19</v>
      </c>
      <c r="AS4212" s="1" t="s">
        <v>23091</v>
      </c>
      <c r="AT4212" s="1" t="s">
        <v>26</v>
      </c>
    </row>
    <row r="4213" spans="1:46" x14ac:dyDescent="0.25">
      <c r="A4213" s="1" t="s">
        <v>21526</v>
      </c>
      <c r="B4213" s="2" t="s">
        <v>23101</v>
      </c>
      <c r="C4213" s="2" t="s">
        <v>23104</v>
      </c>
      <c r="D4213" s="1">
        <v>2</v>
      </c>
      <c r="E4213" s="1">
        <v>2</v>
      </c>
      <c r="F4213" s="1">
        <v>3</v>
      </c>
      <c r="G4213" s="1">
        <v>7</v>
      </c>
      <c r="H4213" s="6">
        <v>0.42857142857142855</v>
      </c>
      <c r="I4213">
        <v>1</v>
      </c>
      <c r="J4213" s="1">
        <v>28</v>
      </c>
      <c r="K4213" s="1">
        <v>1</v>
      </c>
      <c r="L4213" s="1">
        <v>514</v>
      </c>
      <c r="M4213" s="6">
        <v>0.3</v>
      </c>
      <c r="N4213" s="4">
        <v>1600</v>
      </c>
      <c r="O4213" s="4">
        <v>135</v>
      </c>
      <c r="P4213" s="4">
        <v>200</v>
      </c>
      <c r="Q4213" s="3">
        <v>0.35</v>
      </c>
      <c r="R4213" s="1">
        <v>24</v>
      </c>
      <c r="S4213" s="1">
        <v>200</v>
      </c>
      <c r="T4213" s="1">
        <v>27</v>
      </c>
      <c r="U4213" s="1">
        <v>1</v>
      </c>
      <c r="V4213" s="1">
        <v>8</v>
      </c>
      <c r="W4213" s="1">
        <v>0</v>
      </c>
      <c r="X4213" s="1">
        <v>0</v>
      </c>
      <c r="Y4213" s="1">
        <v>1</v>
      </c>
      <c r="Z4213" s="1">
        <v>5</v>
      </c>
      <c r="AA4213" s="1">
        <v>0</v>
      </c>
      <c r="AB4213" s="1">
        <v>1</v>
      </c>
      <c r="AC4213" s="1">
        <v>0</v>
      </c>
      <c r="AD4213" s="1">
        <v>0</v>
      </c>
      <c r="AE4213" s="1">
        <v>0</v>
      </c>
      <c r="AF4213" s="1">
        <v>0</v>
      </c>
      <c r="AG4213" s="1">
        <v>0</v>
      </c>
      <c r="AH4213" s="1">
        <v>500</v>
      </c>
      <c r="AI4213" s="1">
        <v>500</v>
      </c>
      <c r="AJ4213" s="1" t="s">
        <v>12879</v>
      </c>
      <c r="AK4213" s="1" t="s">
        <v>12880</v>
      </c>
      <c r="AL4213" s="1" t="s">
        <v>12881</v>
      </c>
      <c r="AM4213" s="1" t="s">
        <v>16</v>
      </c>
      <c r="AN4213" s="1" t="s">
        <v>23098</v>
      </c>
      <c r="AO4213" s="1" t="s">
        <v>86</v>
      </c>
      <c r="AP4213" s="1" t="s">
        <v>57</v>
      </c>
      <c r="AQ4213" s="1" t="s">
        <v>25</v>
      </c>
      <c r="AR4213" s="1" t="s">
        <v>19</v>
      </c>
      <c r="AS4213" s="1" t="s">
        <v>23090</v>
      </c>
      <c r="AT4213" s="1" t="s">
        <v>101</v>
      </c>
    </row>
    <row r="4214" spans="1:46" x14ac:dyDescent="0.25">
      <c r="A4214" s="1" t="s">
        <v>20401</v>
      </c>
      <c r="B4214" s="2" t="s">
        <v>23101</v>
      </c>
      <c r="C4214" s="2" t="s">
        <v>23104</v>
      </c>
      <c r="D4214" s="1">
        <v>3</v>
      </c>
      <c r="E4214" s="1">
        <v>8</v>
      </c>
      <c r="F4214" s="1">
        <v>4</v>
      </c>
      <c r="G4214" s="1">
        <v>15</v>
      </c>
      <c r="H4214" s="6">
        <v>0.26666666666666666</v>
      </c>
      <c r="I4214">
        <v>0</v>
      </c>
      <c r="J4214" s="1">
        <v>32</v>
      </c>
      <c r="K4214" s="1">
        <v>0</v>
      </c>
      <c r="L4214" s="1">
        <v>638</v>
      </c>
      <c r="M4214" s="6">
        <v>0.02</v>
      </c>
      <c r="N4214" s="4">
        <v>4000</v>
      </c>
      <c r="O4214" s="4">
        <v>350</v>
      </c>
      <c r="P4214" s="4">
        <v>100</v>
      </c>
      <c r="Q4214" s="3">
        <v>0.36</v>
      </c>
      <c r="R4214" s="1">
        <v>12</v>
      </c>
      <c r="S4214" s="1">
        <v>100</v>
      </c>
      <c r="T4214" s="1">
        <v>9</v>
      </c>
      <c r="U4214" s="1">
        <v>0</v>
      </c>
      <c r="V4214" s="1">
        <v>8</v>
      </c>
      <c r="W4214" s="1">
        <v>0</v>
      </c>
      <c r="X4214" s="1">
        <v>1</v>
      </c>
      <c r="Y4214" s="1">
        <v>1</v>
      </c>
      <c r="Z4214" s="1">
        <v>3</v>
      </c>
      <c r="AA4214" s="1">
        <v>1</v>
      </c>
      <c r="AB4214" s="1">
        <v>0</v>
      </c>
      <c r="AC4214" s="1">
        <v>0</v>
      </c>
      <c r="AD4214" s="1">
        <v>0</v>
      </c>
      <c r="AE4214" s="1">
        <v>0</v>
      </c>
      <c r="AF4214" s="1">
        <v>0</v>
      </c>
      <c r="AG4214" s="1">
        <v>0</v>
      </c>
      <c r="AH4214" s="1">
        <v>0</v>
      </c>
      <c r="AI4214" s="1">
        <v>0</v>
      </c>
      <c r="AJ4214" s="1" t="s">
        <v>9837</v>
      </c>
      <c r="AK4214" s="1" t="s">
        <v>9838</v>
      </c>
      <c r="AL4214" s="1" t="s">
        <v>9839</v>
      </c>
      <c r="AM4214" s="1" t="s">
        <v>12</v>
      </c>
      <c r="AN4214" s="1" t="s">
        <v>23097</v>
      </c>
      <c r="AO4214" s="1" t="s">
        <v>364</v>
      </c>
      <c r="AP4214" s="1" t="s">
        <v>57</v>
      </c>
      <c r="AQ4214" s="1" t="s">
        <v>14</v>
      </c>
      <c r="AR4214" s="1" t="s">
        <v>19</v>
      </c>
      <c r="AS4214" s="1" t="s">
        <v>23091</v>
      </c>
      <c r="AT4214" s="1" t="s">
        <v>26</v>
      </c>
    </row>
    <row r="4215" spans="1:46" x14ac:dyDescent="0.25">
      <c r="A4215" s="1" t="s">
        <v>20970</v>
      </c>
      <c r="B4215" s="2" t="s">
        <v>23101</v>
      </c>
      <c r="C4215" s="2" t="s">
        <v>23104</v>
      </c>
      <c r="D4215" s="1">
        <v>2</v>
      </c>
      <c r="E4215" s="1">
        <v>2</v>
      </c>
      <c r="F4215" s="1">
        <v>3</v>
      </c>
      <c r="G4215" s="1">
        <v>7</v>
      </c>
      <c r="H4215" s="6">
        <v>0.42857142857142855</v>
      </c>
      <c r="I4215">
        <v>1</v>
      </c>
      <c r="J4215" s="1">
        <v>28</v>
      </c>
      <c r="K4215" s="1">
        <v>1</v>
      </c>
      <c r="L4215" s="1">
        <v>514</v>
      </c>
      <c r="M4215" s="6">
        <v>0.3</v>
      </c>
      <c r="N4215" s="4">
        <v>1600</v>
      </c>
      <c r="O4215" s="4">
        <v>135</v>
      </c>
      <c r="P4215" s="4">
        <v>200</v>
      </c>
      <c r="Q4215" s="3">
        <v>0.35</v>
      </c>
      <c r="R4215" s="1">
        <v>24</v>
      </c>
      <c r="S4215" s="1">
        <v>200</v>
      </c>
      <c r="T4215" s="1">
        <v>15</v>
      </c>
      <c r="U4215" s="1">
        <v>1</v>
      </c>
      <c r="V4215" s="1">
        <v>8</v>
      </c>
      <c r="W4215" s="1">
        <v>0</v>
      </c>
      <c r="X4215" s="1">
        <v>0</v>
      </c>
      <c r="Y4215" s="1">
        <v>1</v>
      </c>
      <c r="Z4215" s="1">
        <v>5</v>
      </c>
      <c r="AA4215" s="1">
        <v>0</v>
      </c>
      <c r="AB4215" s="1">
        <v>1</v>
      </c>
      <c r="AC4215" s="1">
        <v>0</v>
      </c>
      <c r="AD4215" s="1">
        <v>0</v>
      </c>
      <c r="AE4215" s="1">
        <v>0</v>
      </c>
      <c r="AF4215" s="1">
        <v>0</v>
      </c>
      <c r="AG4215" s="1">
        <v>0</v>
      </c>
      <c r="AH4215" s="1">
        <v>500</v>
      </c>
      <c r="AI4215" s="1">
        <v>500</v>
      </c>
      <c r="AJ4215" s="1" t="s">
        <v>11380</v>
      </c>
      <c r="AK4215" s="1" t="s">
        <v>11381</v>
      </c>
      <c r="AL4215" s="1" t="s">
        <v>11382</v>
      </c>
      <c r="AM4215" s="1" t="s">
        <v>16</v>
      </c>
      <c r="AN4215" s="1" t="s">
        <v>23098</v>
      </c>
      <c r="AO4215" s="1" t="s">
        <v>86</v>
      </c>
      <c r="AP4215" s="1" t="s">
        <v>57</v>
      </c>
      <c r="AQ4215" s="1" t="s">
        <v>25</v>
      </c>
      <c r="AR4215" s="1" t="s">
        <v>19</v>
      </c>
      <c r="AS4215" s="1" t="s">
        <v>23090</v>
      </c>
      <c r="AT4215" s="1" t="s">
        <v>101</v>
      </c>
    </row>
    <row r="4216" spans="1:46" x14ac:dyDescent="0.25">
      <c r="A4216" s="1" t="s">
        <v>22547</v>
      </c>
      <c r="B4216" s="2" t="s">
        <v>23101</v>
      </c>
      <c r="C4216" s="2" t="s">
        <v>23104</v>
      </c>
      <c r="D4216" s="1">
        <v>0</v>
      </c>
      <c r="E4216" s="1">
        <v>1</v>
      </c>
      <c r="F4216" s="1">
        <v>1</v>
      </c>
      <c r="G4216" s="1">
        <v>2</v>
      </c>
      <c r="H4216" s="6">
        <v>0.5</v>
      </c>
      <c r="I4216">
        <v>0</v>
      </c>
      <c r="J4216" s="1">
        <v>36</v>
      </c>
      <c r="K4216" s="1">
        <v>1</v>
      </c>
      <c r="L4216" s="1">
        <v>711</v>
      </c>
      <c r="M4216" s="6">
        <v>0.17</v>
      </c>
      <c r="N4216" s="4">
        <v>4800</v>
      </c>
      <c r="O4216" s="4">
        <v>450</v>
      </c>
      <c r="P4216" s="4">
        <v>500</v>
      </c>
      <c r="Q4216" s="3">
        <v>0.3</v>
      </c>
      <c r="R4216" s="1">
        <v>12</v>
      </c>
      <c r="S4216" s="1">
        <v>500</v>
      </c>
      <c r="T4216" s="1">
        <v>25</v>
      </c>
      <c r="U4216" s="1">
        <v>0</v>
      </c>
      <c r="V4216" s="1">
        <v>8</v>
      </c>
      <c r="W4216" s="1">
        <v>0</v>
      </c>
      <c r="X4216" s="1">
        <v>1</v>
      </c>
      <c r="Y4216" s="1">
        <v>0</v>
      </c>
      <c r="Z4216" s="1">
        <v>2</v>
      </c>
      <c r="AA4216" s="1">
        <v>1</v>
      </c>
      <c r="AB4216" s="1">
        <v>0</v>
      </c>
      <c r="AC4216" s="1">
        <v>1700</v>
      </c>
      <c r="AD4216" s="1">
        <v>220</v>
      </c>
      <c r="AE4216" s="1">
        <v>0</v>
      </c>
      <c r="AF4216" s="1">
        <v>0</v>
      </c>
      <c r="AG4216" s="1">
        <v>303</v>
      </c>
      <c r="AH4216" s="1">
        <v>0</v>
      </c>
      <c r="AI4216" s="1">
        <v>2223</v>
      </c>
      <c r="AJ4216" s="1" t="s">
        <v>15594</v>
      </c>
      <c r="AK4216" s="1" t="s">
        <v>15595</v>
      </c>
      <c r="AL4216" s="1" t="s">
        <v>15596</v>
      </c>
      <c r="AM4216" s="1" t="s">
        <v>12</v>
      </c>
      <c r="AN4216" s="1" t="s">
        <v>23098</v>
      </c>
      <c r="AO4216" s="1" t="s">
        <v>364</v>
      </c>
      <c r="AP4216" s="1" t="s">
        <v>57</v>
      </c>
      <c r="AQ4216" s="1" t="s">
        <v>14</v>
      </c>
      <c r="AR4216" s="1" t="s">
        <v>30</v>
      </c>
      <c r="AS4216" s="1" t="s">
        <v>23091</v>
      </c>
      <c r="AT4216" s="1" t="s">
        <v>26</v>
      </c>
    </row>
    <row r="4217" spans="1:46" x14ac:dyDescent="0.25">
      <c r="A4217" s="1" t="s">
        <v>19877</v>
      </c>
      <c r="B4217" s="2" t="s">
        <v>23101</v>
      </c>
      <c r="C4217" s="2" t="s">
        <v>23104</v>
      </c>
      <c r="D4217" s="1">
        <v>9</v>
      </c>
      <c r="E4217" s="1">
        <v>6</v>
      </c>
      <c r="F4217" s="1">
        <v>3</v>
      </c>
      <c r="G4217" s="1">
        <v>18</v>
      </c>
      <c r="H4217" s="6">
        <v>0.16666666666666666</v>
      </c>
      <c r="I4217">
        <v>0</v>
      </c>
      <c r="J4217" s="1">
        <v>31</v>
      </c>
      <c r="K4217" s="1">
        <v>0</v>
      </c>
      <c r="L4217" s="1">
        <v>523</v>
      </c>
      <c r="M4217" s="6">
        <v>0.41</v>
      </c>
      <c r="N4217" s="4">
        <v>2000</v>
      </c>
      <c r="O4217" s="4">
        <v>170</v>
      </c>
      <c r="P4217" s="4">
        <v>100</v>
      </c>
      <c r="Q4217" s="3">
        <v>0.36</v>
      </c>
      <c r="R4217" s="1">
        <v>12</v>
      </c>
      <c r="S4217" s="1">
        <v>100</v>
      </c>
      <c r="T4217" s="1">
        <v>12</v>
      </c>
      <c r="U4217" s="1">
        <v>1</v>
      </c>
      <c r="V4217" s="1">
        <v>8</v>
      </c>
      <c r="W4217" s="1">
        <v>0</v>
      </c>
      <c r="X4217" s="1">
        <v>0</v>
      </c>
      <c r="Y4217" s="1">
        <v>1</v>
      </c>
      <c r="Z4217" s="1">
        <v>3</v>
      </c>
      <c r="AA4217" s="1">
        <v>0</v>
      </c>
      <c r="AB4217" s="1">
        <v>0</v>
      </c>
      <c r="AC4217" s="1">
        <v>0</v>
      </c>
      <c r="AD4217" s="1">
        <v>0</v>
      </c>
      <c r="AE4217" s="1">
        <v>0</v>
      </c>
      <c r="AF4217" s="1">
        <v>300</v>
      </c>
      <c r="AG4217" s="1">
        <v>0</v>
      </c>
      <c r="AH4217" s="1">
        <v>750</v>
      </c>
      <c r="AI4217" s="1">
        <v>1050</v>
      </c>
      <c r="AJ4217" s="1" t="s">
        <v>8402</v>
      </c>
      <c r="AK4217" s="1" t="s">
        <v>8403</v>
      </c>
      <c r="AL4217" s="1" t="s">
        <v>8404</v>
      </c>
      <c r="AM4217" s="1" t="s">
        <v>12</v>
      </c>
      <c r="AN4217" s="1" t="s">
        <v>23097</v>
      </c>
      <c r="AO4217" s="1" t="s">
        <v>86</v>
      </c>
      <c r="AP4217" s="1" t="s">
        <v>57</v>
      </c>
      <c r="AQ4217" s="1" t="s">
        <v>25</v>
      </c>
      <c r="AR4217" s="1" t="s">
        <v>19</v>
      </c>
      <c r="AS4217" s="1" t="s">
        <v>23090</v>
      </c>
      <c r="AT4217" s="1" t="s">
        <v>26</v>
      </c>
    </row>
    <row r="4218" spans="1:46" x14ac:dyDescent="0.25">
      <c r="A4218" s="1" t="s">
        <v>20424</v>
      </c>
      <c r="B4218" s="2" t="s">
        <v>23101</v>
      </c>
      <c r="C4218" s="2" t="s">
        <v>23104</v>
      </c>
      <c r="D4218" s="1">
        <v>2</v>
      </c>
      <c r="E4218" s="1">
        <v>2</v>
      </c>
      <c r="F4218" s="1">
        <v>3</v>
      </c>
      <c r="G4218" s="1">
        <v>7</v>
      </c>
      <c r="H4218" s="6">
        <v>0.42857142857142855</v>
      </c>
      <c r="I4218">
        <v>1</v>
      </c>
      <c r="J4218" s="1">
        <v>28</v>
      </c>
      <c r="K4218" s="1">
        <v>1</v>
      </c>
      <c r="L4218" s="1">
        <v>497</v>
      </c>
      <c r="M4218" s="6">
        <v>0.23</v>
      </c>
      <c r="N4218" s="4">
        <v>1500</v>
      </c>
      <c r="O4218" s="4">
        <v>135</v>
      </c>
      <c r="P4218" s="4">
        <v>100</v>
      </c>
      <c r="Q4218" s="3">
        <v>0.35</v>
      </c>
      <c r="R4218" s="1">
        <v>12</v>
      </c>
      <c r="S4218" s="1">
        <v>100</v>
      </c>
      <c r="T4218" s="1">
        <v>21</v>
      </c>
      <c r="U4218" s="1">
        <v>1</v>
      </c>
      <c r="V4218" s="1">
        <v>8</v>
      </c>
      <c r="W4218" s="1">
        <v>0</v>
      </c>
      <c r="X4218" s="1">
        <v>0</v>
      </c>
      <c r="Y4218" s="1">
        <v>1</v>
      </c>
      <c r="Z4218" s="1">
        <v>5</v>
      </c>
      <c r="AA4218" s="1">
        <v>0</v>
      </c>
      <c r="AB4218" s="1">
        <v>1</v>
      </c>
      <c r="AC4218" s="1">
        <v>0</v>
      </c>
      <c r="AD4218" s="1">
        <v>0</v>
      </c>
      <c r="AE4218" s="1">
        <v>0</v>
      </c>
      <c r="AF4218" s="1">
        <v>200</v>
      </c>
      <c r="AG4218" s="1">
        <v>0</v>
      </c>
      <c r="AH4218" s="1">
        <v>200</v>
      </c>
      <c r="AI4218" s="1">
        <v>400</v>
      </c>
      <c r="AJ4218" s="1" t="s">
        <v>9902</v>
      </c>
      <c r="AK4218" s="1" t="s">
        <v>9903</v>
      </c>
      <c r="AL4218" s="1" t="s">
        <v>9904</v>
      </c>
      <c r="AM4218" s="1" t="s">
        <v>16</v>
      </c>
      <c r="AN4218" s="1" t="s">
        <v>23098</v>
      </c>
      <c r="AO4218" s="1" t="s">
        <v>86</v>
      </c>
      <c r="AP4218" s="1" t="s">
        <v>57</v>
      </c>
      <c r="AQ4218" s="1" t="s">
        <v>25</v>
      </c>
      <c r="AR4218" s="1" t="s">
        <v>19</v>
      </c>
      <c r="AS4218" s="1" t="s">
        <v>23090</v>
      </c>
      <c r="AT4218" s="1" t="s">
        <v>101</v>
      </c>
    </row>
    <row r="4219" spans="1:46" x14ac:dyDescent="0.25">
      <c r="A4219" s="1" t="s">
        <v>22129</v>
      </c>
      <c r="B4219" s="2" t="s">
        <v>23101</v>
      </c>
      <c r="C4219" s="2" t="s">
        <v>23104</v>
      </c>
      <c r="D4219" s="1">
        <v>0</v>
      </c>
      <c r="E4219" s="1">
        <v>0</v>
      </c>
      <c r="F4219" s="1">
        <v>1</v>
      </c>
      <c r="G4219" s="1">
        <v>1</v>
      </c>
      <c r="H4219" s="6">
        <v>1</v>
      </c>
      <c r="I4219">
        <v>1</v>
      </c>
      <c r="J4219" s="1">
        <v>32</v>
      </c>
      <c r="K4219" s="1">
        <v>0</v>
      </c>
      <c r="L4219" s="1">
        <v>666</v>
      </c>
      <c r="M4219" s="6">
        <v>0.37</v>
      </c>
      <c r="N4219" s="4">
        <v>2000</v>
      </c>
      <c r="O4219" s="4">
        <v>180</v>
      </c>
      <c r="P4219" s="4">
        <v>160</v>
      </c>
      <c r="Q4219" s="3">
        <v>0.3</v>
      </c>
      <c r="R4219" s="1">
        <v>12</v>
      </c>
      <c r="S4219" s="1">
        <v>160</v>
      </c>
      <c r="T4219" s="1">
        <v>14</v>
      </c>
      <c r="U4219" s="1">
        <v>0</v>
      </c>
      <c r="V4219" s="1">
        <v>8</v>
      </c>
      <c r="W4219" s="1">
        <v>1</v>
      </c>
      <c r="X4219" s="1">
        <v>0</v>
      </c>
      <c r="Y4219" s="1">
        <v>1</v>
      </c>
      <c r="Z4219" s="1">
        <v>3</v>
      </c>
      <c r="AA4219" s="1">
        <v>0</v>
      </c>
      <c r="AB4219" s="1">
        <v>1</v>
      </c>
      <c r="AC4219" s="1">
        <v>0</v>
      </c>
      <c r="AD4219" s="1">
        <v>0</v>
      </c>
      <c r="AE4219" s="1">
        <v>0</v>
      </c>
      <c r="AF4219" s="1">
        <v>0</v>
      </c>
      <c r="AG4219" s="1">
        <v>0</v>
      </c>
      <c r="AH4219" s="1">
        <v>800</v>
      </c>
      <c r="AI4219" s="1">
        <v>800</v>
      </c>
      <c r="AJ4219" s="1" t="s">
        <v>1151</v>
      </c>
      <c r="AK4219" s="1" t="s">
        <v>14480</v>
      </c>
      <c r="AL4219" s="1" t="s">
        <v>14481</v>
      </c>
      <c r="AM4219" s="1" t="s">
        <v>16</v>
      </c>
      <c r="AN4219" s="1" t="s">
        <v>23097</v>
      </c>
      <c r="AO4219" s="1" t="s">
        <v>364</v>
      </c>
      <c r="AP4219" s="1" t="s">
        <v>86</v>
      </c>
      <c r="AQ4219" s="1" t="s">
        <v>25</v>
      </c>
      <c r="AR4219" s="1" t="s">
        <v>19</v>
      </c>
      <c r="AS4219" s="1" t="s">
        <v>23090</v>
      </c>
      <c r="AT4219" s="1" t="s">
        <v>101</v>
      </c>
    </row>
    <row r="4220" spans="1:46" x14ac:dyDescent="0.25">
      <c r="A4220" s="1" t="s">
        <v>20286</v>
      </c>
      <c r="B4220" s="2" t="s">
        <v>23101</v>
      </c>
      <c r="C4220" s="2" t="s">
        <v>23105</v>
      </c>
      <c r="D4220" s="1">
        <v>0</v>
      </c>
      <c r="E4220" s="1">
        <v>0</v>
      </c>
      <c r="F4220" s="1">
        <v>1</v>
      </c>
      <c r="G4220" s="1">
        <v>1</v>
      </c>
      <c r="H4220" s="6">
        <v>1</v>
      </c>
      <c r="I4220">
        <v>1</v>
      </c>
      <c r="J4220" s="1">
        <v>35</v>
      </c>
      <c r="K4220" s="1">
        <v>1</v>
      </c>
      <c r="L4220" s="1">
        <v>667</v>
      </c>
      <c r="M4220" s="6">
        <v>0.3</v>
      </c>
      <c r="N4220" s="4">
        <v>4800</v>
      </c>
      <c r="O4220" s="4">
        <v>400</v>
      </c>
      <c r="P4220" s="4">
        <v>700</v>
      </c>
      <c r="Q4220" s="3">
        <v>0.3</v>
      </c>
      <c r="R4220" s="1">
        <v>24</v>
      </c>
      <c r="S4220" s="1">
        <v>700</v>
      </c>
      <c r="T4220" s="1">
        <v>60</v>
      </c>
      <c r="U4220" s="1">
        <v>0</v>
      </c>
      <c r="V4220" s="1">
        <v>8</v>
      </c>
      <c r="W4220" s="1">
        <v>0</v>
      </c>
      <c r="X4220" s="1">
        <v>1</v>
      </c>
      <c r="Y4220" s="1">
        <v>1</v>
      </c>
      <c r="Z4220" s="1">
        <v>0</v>
      </c>
      <c r="AA4220" s="1">
        <v>1</v>
      </c>
      <c r="AB4220" s="1">
        <v>1</v>
      </c>
      <c r="AC4220" s="1">
        <v>320</v>
      </c>
      <c r="AD4220" s="1">
        <v>0</v>
      </c>
      <c r="AE4220" s="1">
        <v>700</v>
      </c>
      <c r="AF4220" s="1">
        <v>310</v>
      </c>
      <c r="AG4220" s="1">
        <v>20</v>
      </c>
      <c r="AH4220" s="1">
        <v>200</v>
      </c>
      <c r="AI4220" s="1">
        <v>1550</v>
      </c>
      <c r="AJ4220" s="1" t="s">
        <v>429</v>
      </c>
      <c r="AK4220" s="1" t="s">
        <v>9527</v>
      </c>
      <c r="AL4220" s="1" t="s">
        <v>9528</v>
      </c>
      <c r="AM4220" s="1" t="s">
        <v>16</v>
      </c>
      <c r="AN4220" s="1" t="s">
        <v>23098</v>
      </c>
      <c r="AO4220" s="1" t="s">
        <v>364</v>
      </c>
      <c r="AP4220" s="1" t="s">
        <v>57</v>
      </c>
      <c r="AQ4220" s="1" t="s">
        <v>14</v>
      </c>
      <c r="AR4220" s="1" t="s">
        <v>19</v>
      </c>
      <c r="AS4220" s="1" t="s">
        <v>23091</v>
      </c>
      <c r="AT4220" s="1" t="s">
        <v>101</v>
      </c>
    </row>
    <row r="4221" spans="1:46" x14ac:dyDescent="0.25">
      <c r="A4221" s="1" t="s">
        <v>17865</v>
      </c>
      <c r="B4221" s="2" t="s">
        <v>23101</v>
      </c>
      <c r="C4221" s="2" t="s">
        <v>23105</v>
      </c>
      <c r="D4221" s="1">
        <v>1</v>
      </c>
      <c r="E4221" s="1">
        <v>0</v>
      </c>
      <c r="F4221" s="1">
        <v>1</v>
      </c>
      <c r="G4221" s="1">
        <v>2</v>
      </c>
      <c r="H4221" s="6">
        <v>0.5</v>
      </c>
      <c r="I4221">
        <v>0</v>
      </c>
      <c r="J4221" s="1">
        <v>35</v>
      </c>
      <c r="K4221" s="1">
        <v>1</v>
      </c>
      <c r="L4221" s="1">
        <v>602</v>
      </c>
      <c r="M4221" s="6">
        <v>0.69</v>
      </c>
      <c r="N4221" s="4">
        <v>1800</v>
      </c>
      <c r="O4221" s="4">
        <v>135</v>
      </c>
      <c r="P4221" s="4">
        <v>500</v>
      </c>
      <c r="Q4221" s="3">
        <v>0.35</v>
      </c>
      <c r="R4221" s="1">
        <v>24</v>
      </c>
      <c r="S4221" s="1">
        <v>500</v>
      </c>
      <c r="T4221" s="1">
        <v>47</v>
      </c>
      <c r="U4221" s="1">
        <v>1</v>
      </c>
      <c r="V4221" s="1">
        <v>8</v>
      </c>
      <c r="W4221" s="1">
        <v>1</v>
      </c>
      <c r="X4221" s="1">
        <v>0</v>
      </c>
      <c r="Y4221" s="1">
        <v>1</v>
      </c>
      <c r="Z4221" s="1">
        <v>1</v>
      </c>
      <c r="AA4221" s="1">
        <v>0</v>
      </c>
      <c r="AB4221" s="1">
        <v>0</v>
      </c>
      <c r="AC4221" s="1">
        <v>0</v>
      </c>
      <c r="AD4221" s="1">
        <v>0</v>
      </c>
      <c r="AE4221" s="1">
        <v>700</v>
      </c>
      <c r="AF4221" s="1">
        <v>150</v>
      </c>
      <c r="AG4221" s="1">
        <v>0</v>
      </c>
      <c r="AH4221" s="1">
        <v>500</v>
      </c>
      <c r="AI4221" s="1">
        <v>1350</v>
      </c>
      <c r="AJ4221" s="1" t="s">
        <v>2645</v>
      </c>
      <c r="AK4221" s="1" t="s">
        <v>2646</v>
      </c>
      <c r="AL4221" s="1" t="s">
        <v>2647</v>
      </c>
      <c r="AM4221" s="1" t="s">
        <v>12</v>
      </c>
      <c r="AN4221" s="1" t="s">
        <v>23098</v>
      </c>
      <c r="AO4221" s="1" t="s">
        <v>86</v>
      </c>
      <c r="AP4221" s="1" t="s">
        <v>86</v>
      </c>
      <c r="AQ4221" s="1" t="s">
        <v>25</v>
      </c>
      <c r="AR4221" s="1" t="s">
        <v>19</v>
      </c>
      <c r="AS4221" s="1" t="s">
        <v>23090</v>
      </c>
      <c r="AT4221" s="1" t="s">
        <v>26</v>
      </c>
    </row>
    <row r="4222" spans="1:46" x14ac:dyDescent="0.25">
      <c r="A4222" s="1" t="s">
        <v>21985</v>
      </c>
      <c r="B4222" s="2" t="s">
        <v>23101</v>
      </c>
      <c r="C4222" s="2" t="s">
        <v>23105</v>
      </c>
      <c r="D4222" s="1">
        <v>0</v>
      </c>
      <c r="E4222" s="1">
        <v>0</v>
      </c>
      <c r="F4222" s="1">
        <v>1</v>
      </c>
      <c r="G4222" s="1">
        <v>1</v>
      </c>
      <c r="H4222" s="6">
        <v>1</v>
      </c>
      <c r="I4222">
        <v>0</v>
      </c>
      <c r="J4222" s="1">
        <v>41</v>
      </c>
      <c r="K4222" s="1">
        <v>0</v>
      </c>
      <c r="L4222" s="1">
        <v>630</v>
      </c>
      <c r="M4222" s="6">
        <v>0.38</v>
      </c>
      <c r="N4222" s="4">
        <v>2400</v>
      </c>
      <c r="O4222" s="4">
        <v>200</v>
      </c>
      <c r="P4222" s="4">
        <v>350</v>
      </c>
      <c r="Q4222" s="3">
        <v>0.35</v>
      </c>
      <c r="R4222" s="1">
        <v>24</v>
      </c>
      <c r="S4222" s="1">
        <v>350</v>
      </c>
      <c r="T4222" s="1">
        <v>20</v>
      </c>
      <c r="U4222" s="1">
        <v>1</v>
      </c>
      <c r="V4222" s="1">
        <v>8</v>
      </c>
      <c r="W4222" s="1">
        <v>0</v>
      </c>
      <c r="X4222" s="1">
        <v>0</v>
      </c>
      <c r="Y4222" s="1">
        <v>1</v>
      </c>
      <c r="Z4222" s="1">
        <v>0</v>
      </c>
      <c r="AA4222" s="1">
        <v>1</v>
      </c>
      <c r="AB4222" s="1">
        <v>0</v>
      </c>
      <c r="AC4222" s="1">
        <v>0</v>
      </c>
      <c r="AD4222" s="1">
        <v>0</v>
      </c>
      <c r="AE4222" s="1">
        <v>1080</v>
      </c>
      <c r="AF4222" s="1">
        <v>0</v>
      </c>
      <c r="AG4222" s="1">
        <v>90</v>
      </c>
      <c r="AH4222" s="1">
        <v>200</v>
      </c>
      <c r="AI4222" s="1">
        <v>1370</v>
      </c>
      <c r="AJ4222" s="1" t="s">
        <v>14097</v>
      </c>
      <c r="AK4222" s="1" t="s">
        <v>14098</v>
      </c>
      <c r="AL4222" s="1" t="s">
        <v>14099</v>
      </c>
      <c r="AM4222" s="1" t="s">
        <v>12</v>
      </c>
      <c r="AN4222" s="1" t="s">
        <v>23097</v>
      </c>
      <c r="AO4222" s="1" t="s">
        <v>86</v>
      </c>
      <c r="AP4222" s="1" t="s">
        <v>57</v>
      </c>
      <c r="AQ4222" s="1" t="s">
        <v>25</v>
      </c>
      <c r="AR4222" s="1" t="s">
        <v>19</v>
      </c>
      <c r="AS4222" s="1" t="s">
        <v>23091</v>
      </c>
      <c r="AT4222" s="1" t="s">
        <v>26</v>
      </c>
    </row>
    <row r="4223" spans="1:46" x14ac:dyDescent="0.25">
      <c r="A4223" s="1" t="s">
        <v>22761</v>
      </c>
      <c r="B4223" s="2" t="s">
        <v>23101</v>
      </c>
      <c r="C4223" s="2" t="s">
        <v>23105</v>
      </c>
      <c r="D4223" s="1">
        <v>1</v>
      </c>
      <c r="E4223" s="1">
        <v>2</v>
      </c>
      <c r="F4223" s="1">
        <v>1</v>
      </c>
      <c r="G4223" s="1">
        <v>4</v>
      </c>
      <c r="H4223" s="6">
        <v>0.25</v>
      </c>
      <c r="I4223">
        <v>0</v>
      </c>
      <c r="J4223" s="1">
        <v>31</v>
      </c>
      <c r="K4223" s="1">
        <v>1</v>
      </c>
      <c r="L4223" s="1">
        <v>604</v>
      </c>
      <c r="M4223" s="6">
        <v>0.06</v>
      </c>
      <c r="N4223" s="4">
        <v>1700</v>
      </c>
      <c r="O4223" s="4">
        <v>130</v>
      </c>
      <c r="P4223" s="4">
        <v>100</v>
      </c>
      <c r="Q4223" s="3">
        <v>0.33</v>
      </c>
      <c r="R4223" s="1">
        <v>12</v>
      </c>
      <c r="S4223" s="1">
        <v>100</v>
      </c>
      <c r="T4223" s="1">
        <v>21</v>
      </c>
      <c r="U4223" s="1">
        <v>1</v>
      </c>
      <c r="V4223" s="1">
        <v>8</v>
      </c>
      <c r="W4223" s="1">
        <v>0</v>
      </c>
      <c r="X4223" s="1">
        <v>1</v>
      </c>
      <c r="Y4223" s="1">
        <v>1</v>
      </c>
      <c r="Z4223" s="1">
        <v>3</v>
      </c>
      <c r="AA4223" s="1">
        <v>0</v>
      </c>
      <c r="AB4223" s="1">
        <v>0</v>
      </c>
      <c r="AC4223" s="1">
        <v>0</v>
      </c>
      <c r="AD4223" s="1">
        <v>0</v>
      </c>
      <c r="AE4223" s="1">
        <v>0</v>
      </c>
      <c r="AF4223" s="1">
        <v>0</v>
      </c>
      <c r="AG4223" s="1">
        <v>0</v>
      </c>
      <c r="AH4223" s="1">
        <v>0</v>
      </c>
      <c r="AI4223" s="1">
        <v>0</v>
      </c>
      <c r="AJ4223" s="1" t="s">
        <v>16163</v>
      </c>
      <c r="AK4223" s="1" t="s">
        <v>16164</v>
      </c>
      <c r="AL4223" s="1" t="s">
        <v>16165</v>
      </c>
      <c r="AM4223" s="1" t="s">
        <v>12</v>
      </c>
      <c r="AN4223" s="1" t="s">
        <v>23098</v>
      </c>
      <c r="AO4223" s="1" t="s">
        <v>86</v>
      </c>
      <c r="AP4223" s="1" t="s">
        <v>57</v>
      </c>
      <c r="AQ4223" s="1" t="s">
        <v>14</v>
      </c>
      <c r="AR4223" s="1" t="s">
        <v>19</v>
      </c>
      <c r="AS4223" s="1" t="s">
        <v>23090</v>
      </c>
      <c r="AT4223" s="1" t="s">
        <v>26</v>
      </c>
    </row>
    <row r="4224" spans="1:46" x14ac:dyDescent="0.25">
      <c r="A4224" s="1" t="s">
        <v>18742</v>
      </c>
      <c r="B4224" s="2" t="s">
        <v>23101</v>
      </c>
      <c r="C4224" s="2" t="s">
        <v>23105</v>
      </c>
      <c r="D4224" s="1">
        <v>0</v>
      </c>
      <c r="E4224" s="1">
        <v>0</v>
      </c>
      <c r="F4224" s="1">
        <v>2</v>
      </c>
      <c r="G4224" s="1">
        <v>2</v>
      </c>
      <c r="H4224" s="6">
        <v>1</v>
      </c>
      <c r="I4224">
        <v>0</v>
      </c>
      <c r="J4224" s="1">
        <v>39</v>
      </c>
      <c r="K4224" s="1">
        <v>1</v>
      </c>
      <c r="L4224" s="1">
        <v>671</v>
      </c>
      <c r="M4224" s="6">
        <v>0.24</v>
      </c>
      <c r="N4224" s="4">
        <v>2000</v>
      </c>
      <c r="O4224" s="4">
        <v>150</v>
      </c>
      <c r="P4224" s="4">
        <v>100</v>
      </c>
      <c r="Q4224" s="3">
        <v>0.3</v>
      </c>
      <c r="R4224" s="1">
        <v>6</v>
      </c>
      <c r="S4224" s="1">
        <v>100</v>
      </c>
      <c r="T4224" s="1">
        <v>23</v>
      </c>
      <c r="U4224" s="1">
        <v>1</v>
      </c>
      <c r="V4224" s="1">
        <v>8</v>
      </c>
      <c r="W4224" s="1">
        <v>0</v>
      </c>
      <c r="X4224" s="1">
        <v>1</v>
      </c>
      <c r="Y4224" s="1">
        <v>1</v>
      </c>
      <c r="Z4224" s="1">
        <v>0</v>
      </c>
      <c r="AA4224" s="1">
        <v>1</v>
      </c>
      <c r="AB4224" s="1">
        <v>0</v>
      </c>
      <c r="AC4224" s="1">
        <v>0</v>
      </c>
      <c r="AD4224" s="1">
        <v>0</v>
      </c>
      <c r="AE4224" s="1">
        <v>0</v>
      </c>
      <c r="AF4224" s="1">
        <v>0</v>
      </c>
      <c r="AG4224" s="1">
        <v>0</v>
      </c>
      <c r="AH4224" s="1">
        <v>300</v>
      </c>
      <c r="AI4224" s="1">
        <v>300</v>
      </c>
      <c r="AJ4224" s="1" t="s">
        <v>5224</v>
      </c>
      <c r="AK4224" s="1" t="s">
        <v>5225</v>
      </c>
      <c r="AL4224" s="1" t="s">
        <v>5226</v>
      </c>
      <c r="AM4224" s="1" t="s">
        <v>12</v>
      </c>
      <c r="AN4224" s="1" t="s">
        <v>23098</v>
      </c>
      <c r="AO4224" s="1" t="s">
        <v>86</v>
      </c>
      <c r="AP4224" s="1" t="s">
        <v>57</v>
      </c>
      <c r="AQ4224" s="1" t="s">
        <v>14</v>
      </c>
      <c r="AR4224" s="1" t="s">
        <v>19</v>
      </c>
      <c r="AS4224" s="1" t="s">
        <v>23091</v>
      </c>
      <c r="AT4224" s="1" t="s">
        <v>26</v>
      </c>
    </row>
    <row r="4225" spans="1:46" x14ac:dyDescent="0.25">
      <c r="A4225" s="1" t="s">
        <v>22212</v>
      </c>
      <c r="B4225" s="2" t="s">
        <v>23101</v>
      </c>
      <c r="C4225" s="2" t="s">
        <v>23105</v>
      </c>
      <c r="D4225" s="1">
        <v>1</v>
      </c>
      <c r="E4225" s="1">
        <v>0</v>
      </c>
      <c r="F4225" s="1">
        <v>1</v>
      </c>
      <c r="G4225" s="1">
        <v>2</v>
      </c>
      <c r="H4225" s="6">
        <v>0.5</v>
      </c>
      <c r="I4225">
        <v>1</v>
      </c>
      <c r="J4225" s="1">
        <v>39</v>
      </c>
      <c r="K4225" s="1">
        <v>1</v>
      </c>
      <c r="L4225" s="1">
        <v>547</v>
      </c>
      <c r="M4225" s="6">
        <v>0.57999999999999996</v>
      </c>
      <c r="N4225" s="4">
        <v>6300</v>
      </c>
      <c r="O4225" s="4">
        <v>500</v>
      </c>
      <c r="P4225" s="4">
        <v>200</v>
      </c>
      <c r="Q4225" s="3">
        <v>0.34</v>
      </c>
      <c r="R4225" s="1">
        <v>6</v>
      </c>
      <c r="S4225" s="1">
        <v>200</v>
      </c>
      <c r="T4225" s="1">
        <v>18</v>
      </c>
      <c r="U4225" s="1">
        <v>1</v>
      </c>
      <c r="V4225" s="1">
        <v>8</v>
      </c>
      <c r="W4225" s="1">
        <v>1</v>
      </c>
      <c r="X4225" s="1">
        <v>1</v>
      </c>
      <c r="Y4225" s="1">
        <v>0</v>
      </c>
      <c r="Z4225" s="1">
        <v>5</v>
      </c>
      <c r="AA4225" s="1">
        <v>0</v>
      </c>
      <c r="AB4225" s="1">
        <v>1</v>
      </c>
      <c r="AC4225" s="1">
        <v>15458</v>
      </c>
      <c r="AD4225" s="1">
        <v>0</v>
      </c>
      <c r="AE4225" s="1">
        <v>0</v>
      </c>
      <c r="AF4225" s="1">
        <v>1865</v>
      </c>
      <c r="AG4225" s="1">
        <v>989</v>
      </c>
      <c r="AH4225" s="1">
        <v>0</v>
      </c>
      <c r="AI4225" s="1">
        <v>18312</v>
      </c>
      <c r="AJ4225" s="1" t="s">
        <v>14714</v>
      </c>
      <c r="AK4225" s="1" t="s">
        <v>14715</v>
      </c>
      <c r="AL4225" s="1" t="s">
        <v>14716</v>
      </c>
      <c r="AM4225" s="1" t="s">
        <v>16</v>
      </c>
      <c r="AN4225" s="1" t="s">
        <v>23098</v>
      </c>
      <c r="AO4225" s="1" t="s">
        <v>86</v>
      </c>
      <c r="AP4225" s="1" t="s">
        <v>86</v>
      </c>
      <c r="AQ4225" s="1" t="s">
        <v>14</v>
      </c>
      <c r="AR4225" s="1" t="s">
        <v>30</v>
      </c>
      <c r="AS4225" s="1" t="s">
        <v>23090</v>
      </c>
      <c r="AT4225" s="1" t="s">
        <v>101</v>
      </c>
    </row>
    <row r="4226" spans="1:46" x14ac:dyDescent="0.25">
      <c r="A4226" s="1" t="s">
        <v>19395</v>
      </c>
      <c r="B4226" s="2" t="s">
        <v>23101</v>
      </c>
      <c r="C4226" s="2" t="s">
        <v>23106</v>
      </c>
      <c r="D4226" s="1">
        <v>0</v>
      </c>
      <c r="E4226" s="1">
        <v>2</v>
      </c>
      <c r="F4226" s="1">
        <v>1</v>
      </c>
      <c r="G4226" s="1">
        <v>3</v>
      </c>
      <c r="H4226" s="6">
        <v>0.33333333333333331</v>
      </c>
      <c r="I4226">
        <v>0</v>
      </c>
      <c r="J4226" s="1">
        <v>30</v>
      </c>
      <c r="K4226" s="1">
        <v>1</v>
      </c>
      <c r="L4226" s="1">
        <v>637</v>
      </c>
      <c r="M4226" s="6">
        <v>0.62</v>
      </c>
      <c r="N4226" s="4">
        <v>2200</v>
      </c>
      <c r="O4226" s="4">
        <v>183</v>
      </c>
      <c r="P4226" s="4">
        <v>200</v>
      </c>
      <c r="Q4226" s="3">
        <v>0.39</v>
      </c>
      <c r="R4226" s="1">
        <v>12</v>
      </c>
      <c r="S4226" s="1">
        <v>200</v>
      </c>
      <c r="T4226" s="1">
        <v>20</v>
      </c>
      <c r="U4226" s="1">
        <v>1</v>
      </c>
      <c r="V4226" s="1">
        <v>8</v>
      </c>
      <c r="W4226" s="1">
        <v>1</v>
      </c>
      <c r="X4226" s="1">
        <v>1</v>
      </c>
      <c r="Y4226" s="1">
        <v>1</v>
      </c>
      <c r="Z4226" s="1">
        <v>3</v>
      </c>
      <c r="AA4226" s="1">
        <v>0</v>
      </c>
      <c r="AB4226" s="1">
        <v>0</v>
      </c>
      <c r="AC4226" s="1">
        <v>0</v>
      </c>
      <c r="AD4226" s="1">
        <v>0</v>
      </c>
      <c r="AE4226" s="1">
        <v>0</v>
      </c>
      <c r="AF4226" s="1">
        <v>1000</v>
      </c>
      <c r="AG4226" s="1">
        <v>0</v>
      </c>
      <c r="AH4226" s="1">
        <v>700</v>
      </c>
      <c r="AI4226" s="1">
        <v>1700</v>
      </c>
      <c r="AJ4226" s="1" t="s">
        <v>7065</v>
      </c>
      <c r="AK4226" s="1" t="s">
        <v>7066</v>
      </c>
      <c r="AL4226" s="1" t="s">
        <v>7067</v>
      </c>
      <c r="AM4226" s="1" t="s">
        <v>12</v>
      </c>
      <c r="AN4226" s="1" t="s">
        <v>23098</v>
      </c>
      <c r="AO4226" s="1" t="s">
        <v>86</v>
      </c>
      <c r="AP4226" s="1" t="s">
        <v>86</v>
      </c>
      <c r="AQ4226" s="1" t="s">
        <v>14</v>
      </c>
      <c r="AR4226" s="1" t="s">
        <v>19</v>
      </c>
      <c r="AS4226" s="1" t="s">
        <v>23090</v>
      </c>
      <c r="AT4226" s="1" t="s">
        <v>26</v>
      </c>
    </row>
    <row r="4227" spans="1:46" x14ac:dyDescent="0.25">
      <c r="A4227" s="1" t="s">
        <v>22071</v>
      </c>
      <c r="B4227" s="2" t="s">
        <v>23101</v>
      </c>
      <c r="C4227" s="2" t="s">
        <v>23106</v>
      </c>
      <c r="D4227" s="1">
        <v>0</v>
      </c>
      <c r="E4227" s="1">
        <v>1</v>
      </c>
      <c r="F4227" s="1">
        <v>1</v>
      </c>
      <c r="G4227" s="1">
        <v>2</v>
      </c>
      <c r="H4227" s="6">
        <v>0.5</v>
      </c>
      <c r="I4227">
        <v>1</v>
      </c>
      <c r="J4227" s="1">
        <v>40</v>
      </c>
      <c r="K4227" s="1">
        <v>1</v>
      </c>
      <c r="L4227" s="1">
        <v>630</v>
      </c>
      <c r="M4227" s="6">
        <v>0.91</v>
      </c>
      <c r="N4227" s="4">
        <v>2000</v>
      </c>
      <c r="O4227" s="4">
        <v>150</v>
      </c>
      <c r="P4227" s="4">
        <v>200</v>
      </c>
      <c r="Q4227" s="3">
        <v>0.3</v>
      </c>
      <c r="R4227" s="1">
        <v>24</v>
      </c>
      <c r="S4227" s="1">
        <v>200</v>
      </c>
      <c r="T4227" s="1">
        <v>26</v>
      </c>
      <c r="U4227" s="1">
        <v>0</v>
      </c>
      <c r="V4227" s="1">
        <v>8</v>
      </c>
      <c r="W4227" s="1">
        <v>0</v>
      </c>
      <c r="X4227" s="1">
        <v>0</v>
      </c>
      <c r="Y4227" s="1">
        <v>1</v>
      </c>
      <c r="Z4227" s="1">
        <v>1</v>
      </c>
      <c r="AA4227" s="1">
        <v>0</v>
      </c>
      <c r="AB4227" s="1">
        <v>1</v>
      </c>
      <c r="AC4227" s="1">
        <v>300</v>
      </c>
      <c r="AD4227" s="1">
        <v>0</v>
      </c>
      <c r="AE4227" s="1">
        <v>0</v>
      </c>
      <c r="AF4227" s="1">
        <v>0</v>
      </c>
      <c r="AG4227" s="1">
        <v>0</v>
      </c>
      <c r="AH4227" s="1">
        <v>1200</v>
      </c>
      <c r="AI4227" s="1">
        <v>1500</v>
      </c>
      <c r="AJ4227" s="1" t="s">
        <v>14310</v>
      </c>
      <c r="AK4227" s="1" t="s">
        <v>14311</v>
      </c>
      <c r="AL4227" s="1" t="s">
        <v>14312</v>
      </c>
      <c r="AM4227" s="1" t="s">
        <v>16</v>
      </c>
      <c r="AN4227" s="1" t="s">
        <v>23098</v>
      </c>
      <c r="AO4227" s="1" t="s">
        <v>364</v>
      </c>
      <c r="AP4227" s="1" t="s">
        <v>57</v>
      </c>
      <c r="AQ4227" s="1" t="s">
        <v>25</v>
      </c>
      <c r="AR4227" s="1" t="s">
        <v>19</v>
      </c>
      <c r="AS4227" s="1" t="s">
        <v>23090</v>
      </c>
      <c r="AT4227" s="1" t="s">
        <v>101</v>
      </c>
    </row>
    <row r="4228" spans="1:46" x14ac:dyDescent="0.25">
      <c r="A4228" s="1" t="s">
        <v>18185</v>
      </c>
      <c r="B4228" s="2" t="s">
        <v>23101</v>
      </c>
      <c r="C4228" s="2" t="s">
        <v>23106</v>
      </c>
      <c r="D4228" s="1">
        <v>0</v>
      </c>
      <c r="E4228" s="1">
        <v>0</v>
      </c>
      <c r="F4228" s="1">
        <v>1</v>
      </c>
      <c r="G4228" s="1">
        <v>1</v>
      </c>
      <c r="H4228" s="6">
        <v>1</v>
      </c>
      <c r="I4228">
        <v>0</v>
      </c>
      <c r="J4228" s="1">
        <v>31</v>
      </c>
      <c r="K4228" s="1">
        <v>1</v>
      </c>
      <c r="L4228" s="1">
        <v>627</v>
      </c>
      <c r="M4228" s="6">
        <v>0.69</v>
      </c>
      <c r="N4228" s="4">
        <v>1700</v>
      </c>
      <c r="O4228" s="4">
        <v>130</v>
      </c>
      <c r="P4228" s="4">
        <v>200</v>
      </c>
      <c r="Q4228" s="3">
        <v>0.36</v>
      </c>
      <c r="R4228" s="1">
        <v>12</v>
      </c>
      <c r="S4228" s="1">
        <v>200</v>
      </c>
      <c r="T4228" s="1">
        <v>15</v>
      </c>
      <c r="U4228" s="1">
        <v>1</v>
      </c>
      <c r="V4228" s="1">
        <v>8</v>
      </c>
      <c r="W4228" s="1">
        <v>0</v>
      </c>
      <c r="X4228" s="1">
        <v>0</v>
      </c>
      <c r="Y4228" s="1">
        <v>1</v>
      </c>
      <c r="Z4228" s="1">
        <v>0</v>
      </c>
      <c r="AA4228" s="1">
        <v>1</v>
      </c>
      <c r="AB4228" s="1">
        <v>0</v>
      </c>
      <c r="AC4228" s="1">
        <v>900</v>
      </c>
      <c r="AD4228" s="1">
        <v>0</v>
      </c>
      <c r="AE4228" s="1">
        <v>0</v>
      </c>
      <c r="AF4228" s="1">
        <v>500</v>
      </c>
      <c r="AG4228" s="1">
        <v>20</v>
      </c>
      <c r="AH4228" s="1">
        <v>200</v>
      </c>
      <c r="AI4228" s="1">
        <v>1620</v>
      </c>
      <c r="AJ4228" s="1" t="s">
        <v>3615</v>
      </c>
      <c r="AK4228" s="1" t="s">
        <v>3616</v>
      </c>
      <c r="AL4228" s="1" t="s">
        <v>3617</v>
      </c>
      <c r="AM4228" s="1" t="s">
        <v>12</v>
      </c>
      <c r="AN4228" s="1" t="s">
        <v>23098</v>
      </c>
      <c r="AO4228" s="1" t="s">
        <v>86</v>
      </c>
      <c r="AP4228" s="1" t="s">
        <v>57</v>
      </c>
      <c r="AQ4228" s="1" t="s">
        <v>25</v>
      </c>
      <c r="AR4228" s="1" t="s">
        <v>19</v>
      </c>
      <c r="AS4228" s="1" t="s">
        <v>23091</v>
      </c>
      <c r="AT4228" s="1" t="s">
        <v>26</v>
      </c>
    </row>
    <row r="4229" spans="1:46" x14ac:dyDescent="0.25">
      <c r="A4229" s="1" t="s">
        <v>20961</v>
      </c>
      <c r="B4229" s="2" t="s">
        <v>23101</v>
      </c>
      <c r="C4229" s="2" t="s">
        <v>23106</v>
      </c>
      <c r="D4229" s="1">
        <v>0</v>
      </c>
      <c r="E4229" s="1">
        <v>0</v>
      </c>
      <c r="F4229" s="1">
        <v>1</v>
      </c>
      <c r="G4229" s="1">
        <v>1</v>
      </c>
      <c r="H4229" s="6">
        <v>1</v>
      </c>
      <c r="I4229">
        <v>1</v>
      </c>
      <c r="J4229" s="1">
        <v>32</v>
      </c>
      <c r="K4229" s="1">
        <v>1</v>
      </c>
      <c r="L4229" s="1">
        <v>665</v>
      </c>
      <c r="M4229" s="6">
        <v>1.1299999999999999</v>
      </c>
      <c r="N4229" s="4">
        <v>3000</v>
      </c>
      <c r="O4229" s="4">
        <v>120</v>
      </c>
      <c r="P4229" s="4">
        <v>1100</v>
      </c>
      <c r="Q4229" s="3">
        <v>0.33</v>
      </c>
      <c r="R4229" s="1">
        <v>18</v>
      </c>
      <c r="S4229" s="1">
        <v>1100</v>
      </c>
      <c r="T4229" s="1">
        <v>54</v>
      </c>
      <c r="U4229" s="1">
        <v>0</v>
      </c>
      <c r="V4229" s="1">
        <v>8</v>
      </c>
      <c r="W4229" s="1">
        <v>0</v>
      </c>
      <c r="X4229" s="1">
        <v>1</v>
      </c>
      <c r="Y4229" s="1">
        <v>1</v>
      </c>
      <c r="Z4229" s="1">
        <v>5</v>
      </c>
      <c r="AA4229" s="1">
        <v>0</v>
      </c>
      <c r="AB4229" s="1">
        <v>1</v>
      </c>
      <c r="AC4229" s="1">
        <v>0</v>
      </c>
      <c r="AD4229" s="1">
        <v>0</v>
      </c>
      <c r="AE4229" s="1">
        <v>0</v>
      </c>
      <c r="AF4229" s="1">
        <v>190</v>
      </c>
      <c r="AG4229" s="1">
        <v>0</v>
      </c>
      <c r="AH4229" s="1">
        <v>800</v>
      </c>
      <c r="AI4229" s="1">
        <v>990</v>
      </c>
      <c r="AJ4229" s="1" t="s">
        <v>11356</v>
      </c>
      <c r="AK4229" s="1" t="s">
        <v>11357</v>
      </c>
      <c r="AL4229" s="1" t="s">
        <v>11358</v>
      </c>
      <c r="AM4229" s="1" t="s">
        <v>16</v>
      </c>
      <c r="AN4229" s="1" t="s">
        <v>23098</v>
      </c>
      <c r="AO4229" s="1" t="s">
        <v>364</v>
      </c>
      <c r="AP4229" s="1" t="s">
        <v>57</v>
      </c>
      <c r="AQ4229" s="1" t="s">
        <v>14</v>
      </c>
      <c r="AR4229" s="1" t="s">
        <v>19</v>
      </c>
      <c r="AS4229" s="1" t="s">
        <v>23090</v>
      </c>
      <c r="AT4229" s="1" t="s">
        <v>101</v>
      </c>
    </row>
    <row r="4230" spans="1:46" x14ac:dyDescent="0.25">
      <c r="A4230" s="1" t="s">
        <v>20406</v>
      </c>
      <c r="B4230" s="2" t="s">
        <v>23101</v>
      </c>
      <c r="C4230" s="2" t="s">
        <v>23106</v>
      </c>
      <c r="D4230" s="1">
        <v>0</v>
      </c>
      <c r="E4230" s="1">
        <v>1</v>
      </c>
      <c r="F4230" s="1">
        <v>2</v>
      </c>
      <c r="G4230" s="1">
        <v>3</v>
      </c>
      <c r="H4230" s="6">
        <v>0.66666666666666663</v>
      </c>
      <c r="I4230">
        <v>0</v>
      </c>
      <c r="J4230" s="1">
        <v>36</v>
      </c>
      <c r="K4230" s="1">
        <v>0</v>
      </c>
      <c r="L4230" s="1">
        <v>634</v>
      </c>
      <c r="M4230" s="6">
        <v>0.59</v>
      </c>
      <c r="N4230" s="4">
        <v>1800</v>
      </c>
      <c r="O4230" s="4">
        <v>138</v>
      </c>
      <c r="P4230" s="4">
        <v>350</v>
      </c>
      <c r="Q4230" s="3">
        <v>0.32</v>
      </c>
      <c r="R4230" s="1">
        <v>24</v>
      </c>
      <c r="S4230" s="1">
        <v>350</v>
      </c>
      <c r="T4230" s="1">
        <v>26</v>
      </c>
      <c r="U4230" s="1">
        <v>1</v>
      </c>
      <c r="V4230" s="1">
        <v>8</v>
      </c>
      <c r="W4230" s="1">
        <v>0</v>
      </c>
      <c r="X4230" s="1">
        <v>0</v>
      </c>
      <c r="Y4230" s="1">
        <v>1</v>
      </c>
      <c r="Z4230" s="1">
        <v>1</v>
      </c>
      <c r="AA4230" s="1">
        <v>1</v>
      </c>
      <c r="AB4230" s="1">
        <v>1</v>
      </c>
      <c r="AC4230" s="1">
        <v>483</v>
      </c>
      <c r="AD4230" s="1">
        <v>770</v>
      </c>
      <c r="AE4230" s="1">
        <v>0</v>
      </c>
      <c r="AF4230" s="1">
        <v>166</v>
      </c>
      <c r="AG4230" s="1">
        <v>0</v>
      </c>
      <c r="AH4230" s="1">
        <v>0</v>
      </c>
      <c r="AI4230" s="1">
        <v>1419</v>
      </c>
      <c r="AJ4230" s="1" t="s">
        <v>9852</v>
      </c>
      <c r="AK4230" s="1" t="s">
        <v>9853</v>
      </c>
      <c r="AL4230" s="1" t="s">
        <v>9854</v>
      </c>
      <c r="AM4230" s="1" t="s">
        <v>12</v>
      </c>
      <c r="AN4230" s="1" t="s">
        <v>23097</v>
      </c>
      <c r="AO4230" s="1" t="s">
        <v>86</v>
      </c>
      <c r="AP4230" s="1" t="s">
        <v>57</v>
      </c>
      <c r="AQ4230" s="1" t="s">
        <v>25</v>
      </c>
      <c r="AR4230" s="1" t="s">
        <v>19</v>
      </c>
      <c r="AS4230" s="1" t="s">
        <v>23091</v>
      </c>
      <c r="AT4230" s="1" t="s">
        <v>101</v>
      </c>
    </row>
    <row r="4231" spans="1:46" x14ac:dyDescent="0.25">
      <c r="A4231" s="1" t="s">
        <v>22861</v>
      </c>
      <c r="B4231" s="2" t="s">
        <v>23101</v>
      </c>
      <c r="C4231" s="2" t="s">
        <v>23106</v>
      </c>
      <c r="D4231" s="1">
        <v>0</v>
      </c>
      <c r="E4231" s="1">
        <v>0</v>
      </c>
      <c r="F4231" s="1">
        <v>1</v>
      </c>
      <c r="G4231" s="1">
        <v>1</v>
      </c>
      <c r="H4231" s="6">
        <v>1</v>
      </c>
      <c r="I4231">
        <v>0</v>
      </c>
      <c r="J4231" s="1">
        <v>52</v>
      </c>
      <c r="K4231" s="1">
        <v>1</v>
      </c>
      <c r="L4231" s="1">
        <v>657</v>
      </c>
      <c r="M4231" s="6">
        <v>0.14000000000000001</v>
      </c>
      <c r="N4231" s="4">
        <v>3600</v>
      </c>
      <c r="O4231" s="4">
        <v>300</v>
      </c>
      <c r="P4231" s="4">
        <v>200</v>
      </c>
      <c r="Q4231" s="3">
        <v>0.36</v>
      </c>
      <c r="R4231" s="1">
        <v>12</v>
      </c>
      <c r="S4231" s="1">
        <v>200</v>
      </c>
      <c r="T4231" s="1">
        <v>24</v>
      </c>
      <c r="U4231" s="1">
        <v>1</v>
      </c>
      <c r="V4231" s="1">
        <v>8</v>
      </c>
      <c r="W4231" s="1">
        <v>0</v>
      </c>
      <c r="X4231" s="1">
        <v>1</v>
      </c>
      <c r="Y4231" s="1">
        <v>0</v>
      </c>
      <c r="Z4231" s="1">
        <v>3</v>
      </c>
      <c r="AA4231" s="1">
        <v>0</v>
      </c>
      <c r="AB4231" s="1">
        <v>1</v>
      </c>
      <c r="AC4231" s="1">
        <v>337</v>
      </c>
      <c r="AD4231" s="1">
        <v>0</v>
      </c>
      <c r="AE4231" s="1">
        <v>0</v>
      </c>
      <c r="AF4231" s="1">
        <v>0</v>
      </c>
      <c r="AG4231" s="1">
        <v>0</v>
      </c>
      <c r="AH4231" s="1">
        <v>200</v>
      </c>
      <c r="AI4231" s="1">
        <v>537</v>
      </c>
      <c r="AJ4231" s="1" t="s">
        <v>16441</v>
      </c>
      <c r="AK4231" s="1" t="s">
        <v>16442</v>
      </c>
      <c r="AL4231" s="1" t="s">
        <v>16443</v>
      </c>
      <c r="AM4231" s="1" t="s">
        <v>12</v>
      </c>
      <c r="AN4231" s="1" t="s">
        <v>23098</v>
      </c>
      <c r="AO4231" s="1" t="s">
        <v>86</v>
      </c>
      <c r="AP4231" s="1" t="s">
        <v>57</v>
      </c>
      <c r="AQ4231" s="1" t="s">
        <v>14</v>
      </c>
      <c r="AR4231" s="1" t="s">
        <v>30</v>
      </c>
      <c r="AS4231" s="1" t="s">
        <v>23090</v>
      </c>
      <c r="AT4231" s="1" t="s">
        <v>101</v>
      </c>
    </row>
    <row r="4232" spans="1:46" x14ac:dyDescent="0.25">
      <c r="A4232" s="1" t="s">
        <v>17512</v>
      </c>
      <c r="B4232" s="2" t="s">
        <v>23101</v>
      </c>
      <c r="C4232" s="2" t="s">
        <v>23106</v>
      </c>
      <c r="D4232" s="1">
        <v>0</v>
      </c>
      <c r="E4232" s="1">
        <v>0</v>
      </c>
      <c r="F4232" s="1">
        <v>1</v>
      </c>
      <c r="G4232" s="1">
        <v>1</v>
      </c>
      <c r="H4232" s="6">
        <v>1</v>
      </c>
      <c r="I4232">
        <v>0</v>
      </c>
      <c r="J4232" s="1">
        <v>37</v>
      </c>
      <c r="K4232" s="1">
        <v>0</v>
      </c>
      <c r="L4232" s="1">
        <v>717</v>
      </c>
      <c r="M4232" s="6">
        <v>0.37</v>
      </c>
      <c r="N4232" s="4">
        <v>2200</v>
      </c>
      <c r="O4232" s="4">
        <v>180</v>
      </c>
      <c r="P4232" s="4">
        <v>150</v>
      </c>
      <c r="Q4232" s="3">
        <v>0.34</v>
      </c>
      <c r="R4232" s="1">
        <v>12</v>
      </c>
      <c r="S4232" s="1">
        <v>150</v>
      </c>
      <c r="T4232" s="1">
        <v>23</v>
      </c>
      <c r="U4232" s="1">
        <v>1</v>
      </c>
      <c r="V4232" s="1">
        <v>8</v>
      </c>
      <c r="W4232" s="1">
        <v>0</v>
      </c>
      <c r="X4232" s="1">
        <v>0</v>
      </c>
      <c r="Y4232" s="1">
        <v>0</v>
      </c>
      <c r="Z4232" s="1">
        <v>3</v>
      </c>
      <c r="AA4232" s="1">
        <v>1</v>
      </c>
      <c r="AB4232" s="1">
        <v>0</v>
      </c>
      <c r="AC4232" s="1">
        <v>1572</v>
      </c>
      <c r="AD4232" s="1">
        <v>0</v>
      </c>
      <c r="AE4232" s="1">
        <v>0</v>
      </c>
      <c r="AF4232" s="1">
        <v>0</v>
      </c>
      <c r="AG4232" s="1">
        <v>0</v>
      </c>
      <c r="AH4232" s="1">
        <v>0</v>
      </c>
      <c r="AI4232" s="1">
        <v>1572</v>
      </c>
      <c r="AJ4232" s="1" t="s">
        <v>1606</v>
      </c>
      <c r="AK4232" s="1" t="s">
        <v>1607</v>
      </c>
      <c r="AL4232" s="1" t="s">
        <v>1608</v>
      </c>
      <c r="AM4232" s="1" t="s">
        <v>12</v>
      </c>
      <c r="AN4232" s="1" t="s">
        <v>23097</v>
      </c>
      <c r="AO4232" s="1" t="s">
        <v>86</v>
      </c>
      <c r="AP4232" s="1" t="s">
        <v>57</v>
      </c>
      <c r="AQ4232" s="1" t="s">
        <v>25</v>
      </c>
      <c r="AR4232" s="1" t="s">
        <v>30</v>
      </c>
      <c r="AS4232" s="1" t="s">
        <v>23091</v>
      </c>
      <c r="AT4232" s="1" t="s">
        <v>26</v>
      </c>
    </row>
    <row r="4233" spans="1:46" x14ac:dyDescent="0.25">
      <c r="A4233" s="1" t="s">
        <v>20077</v>
      </c>
      <c r="B4233" s="2" t="s">
        <v>23101</v>
      </c>
      <c r="C4233" s="2" t="s">
        <v>23106</v>
      </c>
      <c r="D4233" s="1">
        <v>0</v>
      </c>
      <c r="E4233" s="1">
        <v>0</v>
      </c>
      <c r="F4233" s="1">
        <v>1</v>
      </c>
      <c r="G4233" s="1">
        <v>1</v>
      </c>
      <c r="H4233" s="6">
        <v>1</v>
      </c>
      <c r="I4233">
        <v>0</v>
      </c>
      <c r="J4233" s="1">
        <v>29</v>
      </c>
      <c r="K4233" s="1">
        <v>0</v>
      </c>
      <c r="L4233" s="1">
        <v>637</v>
      </c>
      <c r="M4233" s="6">
        <v>0.27</v>
      </c>
      <c r="N4233" s="4">
        <v>2400</v>
      </c>
      <c r="O4233" s="4">
        <v>200</v>
      </c>
      <c r="P4233" s="4">
        <v>300</v>
      </c>
      <c r="Q4233" s="3">
        <v>0.32</v>
      </c>
      <c r="R4233" s="1">
        <v>12</v>
      </c>
      <c r="S4233" s="1">
        <v>300</v>
      </c>
      <c r="T4233" s="1">
        <v>50</v>
      </c>
      <c r="U4233" s="1">
        <v>1</v>
      </c>
      <c r="V4233" s="1">
        <v>8</v>
      </c>
      <c r="W4233" s="1">
        <v>1</v>
      </c>
      <c r="X4233" s="1">
        <v>0</v>
      </c>
      <c r="Y4233" s="1">
        <v>1</v>
      </c>
      <c r="Z4233" s="1">
        <v>4</v>
      </c>
      <c r="AA4233" s="1">
        <v>0</v>
      </c>
      <c r="AB4233" s="1">
        <v>1</v>
      </c>
      <c r="AC4233" s="1">
        <v>0</v>
      </c>
      <c r="AD4233" s="1">
        <v>0</v>
      </c>
      <c r="AE4233" s="1">
        <v>0</v>
      </c>
      <c r="AF4233" s="1">
        <v>500</v>
      </c>
      <c r="AG4233" s="1">
        <v>0</v>
      </c>
      <c r="AH4233" s="1">
        <v>0</v>
      </c>
      <c r="AI4233" s="1">
        <v>500</v>
      </c>
      <c r="AJ4233" s="1" t="s">
        <v>8975</v>
      </c>
      <c r="AK4233" s="1" t="s">
        <v>8976</v>
      </c>
      <c r="AL4233" s="1" t="s">
        <v>8977</v>
      </c>
      <c r="AM4233" s="1" t="s">
        <v>12</v>
      </c>
      <c r="AN4233" s="1" t="s">
        <v>23097</v>
      </c>
      <c r="AO4233" s="1" t="s">
        <v>86</v>
      </c>
      <c r="AP4233" s="1" t="s">
        <v>86</v>
      </c>
      <c r="AQ4233" s="1" t="s">
        <v>25</v>
      </c>
      <c r="AR4233" s="1" t="s">
        <v>19</v>
      </c>
      <c r="AS4233" s="1" t="s">
        <v>23090</v>
      </c>
      <c r="AT4233" s="1" t="s">
        <v>101</v>
      </c>
    </row>
    <row r="4234" spans="1:46" x14ac:dyDescent="0.25">
      <c r="A4234" s="1" t="s">
        <v>18084</v>
      </c>
      <c r="B4234" s="2" t="s">
        <v>23101</v>
      </c>
      <c r="C4234" s="2" t="s">
        <v>23106</v>
      </c>
      <c r="D4234" s="1">
        <v>0</v>
      </c>
      <c r="E4234" s="1">
        <v>0</v>
      </c>
      <c r="F4234" s="1">
        <v>1</v>
      </c>
      <c r="G4234" s="1">
        <v>1</v>
      </c>
      <c r="H4234" s="6">
        <v>1</v>
      </c>
      <c r="I4234">
        <v>1</v>
      </c>
      <c r="J4234" s="1">
        <v>26</v>
      </c>
      <c r="K4234" s="1">
        <v>0</v>
      </c>
      <c r="L4234" s="1">
        <v>684</v>
      </c>
      <c r="M4234" s="6">
        <v>0.59</v>
      </c>
      <c r="N4234" s="4">
        <v>2200</v>
      </c>
      <c r="O4234" s="4">
        <v>150</v>
      </c>
      <c r="P4234" s="4">
        <v>600</v>
      </c>
      <c r="Q4234" s="3">
        <v>0.32</v>
      </c>
      <c r="R4234" s="1">
        <v>24</v>
      </c>
      <c r="S4234" s="1">
        <v>600</v>
      </c>
      <c r="T4234" s="1">
        <v>53</v>
      </c>
      <c r="U4234" s="1">
        <v>1</v>
      </c>
      <c r="V4234" s="1">
        <v>8</v>
      </c>
      <c r="W4234" s="1">
        <v>0</v>
      </c>
      <c r="X4234" s="1">
        <v>1</v>
      </c>
      <c r="Y4234" s="1">
        <v>1</v>
      </c>
      <c r="Z4234" s="1">
        <v>0</v>
      </c>
      <c r="AA4234" s="1">
        <v>0</v>
      </c>
      <c r="AB4234" s="1">
        <v>1</v>
      </c>
      <c r="AC4234" s="1">
        <v>733</v>
      </c>
      <c r="AD4234" s="1">
        <v>0</v>
      </c>
      <c r="AE4234" s="1">
        <v>0</v>
      </c>
      <c r="AF4234" s="1">
        <v>0</v>
      </c>
      <c r="AG4234" s="1">
        <v>0</v>
      </c>
      <c r="AH4234" s="1">
        <v>552</v>
      </c>
      <c r="AI4234" s="1">
        <v>1285</v>
      </c>
      <c r="AJ4234" s="1" t="s">
        <v>3299</v>
      </c>
      <c r="AK4234" s="1" t="s">
        <v>3300</v>
      </c>
      <c r="AL4234" s="1" t="s">
        <v>3301</v>
      </c>
      <c r="AM4234" s="1" t="s">
        <v>16</v>
      </c>
      <c r="AN4234" s="1" t="s">
        <v>23097</v>
      </c>
      <c r="AO4234" s="1" t="s">
        <v>86</v>
      </c>
      <c r="AP4234" s="1" t="s">
        <v>57</v>
      </c>
      <c r="AQ4234" s="1" t="s">
        <v>14</v>
      </c>
      <c r="AR4234" s="1" t="s">
        <v>19</v>
      </c>
      <c r="AS4234" s="1" t="s">
        <v>23090</v>
      </c>
      <c r="AT4234" s="1" t="s">
        <v>101</v>
      </c>
    </row>
    <row r="4235" spans="1:46" x14ac:dyDescent="0.25">
      <c r="A4235" s="1" t="s">
        <v>19482</v>
      </c>
      <c r="B4235" s="2" t="s">
        <v>23101</v>
      </c>
      <c r="C4235" s="2" t="s">
        <v>23107</v>
      </c>
      <c r="D4235" s="1">
        <v>1</v>
      </c>
      <c r="E4235" s="1">
        <v>0</v>
      </c>
      <c r="F4235" s="1">
        <v>1</v>
      </c>
      <c r="G4235" s="1">
        <v>2</v>
      </c>
      <c r="H4235" s="6">
        <v>0.5</v>
      </c>
      <c r="I4235">
        <v>0</v>
      </c>
      <c r="J4235" s="1">
        <v>26</v>
      </c>
      <c r="K4235" s="1">
        <v>0</v>
      </c>
      <c r="L4235" s="1">
        <v>782</v>
      </c>
      <c r="M4235" s="6">
        <v>0.23</v>
      </c>
      <c r="N4235" s="4">
        <v>3000</v>
      </c>
      <c r="O4235" s="4">
        <v>300</v>
      </c>
      <c r="P4235" s="4">
        <v>300</v>
      </c>
      <c r="Q4235" s="3">
        <v>0.3</v>
      </c>
      <c r="R4235" s="1">
        <v>18</v>
      </c>
      <c r="S4235" s="1">
        <v>407</v>
      </c>
      <c r="T4235" s="1">
        <v>53</v>
      </c>
      <c r="U4235" s="1">
        <v>0</v>
      </c>
      <c r="V4235" s="1">
        <v>8</v>
      </c>
      <c r="W4235" s="1">
        <v>1</v>
      </c>
      <c r="X4235" s="1">
        <v>1</v>
      </c>
      <c r="Y4235" s="1">
        <v>1</v>
      </c>
      <c r="Z4235" s="1">
        <v>2</v>
      </c>
      <c r="AA4235" s="1">
        <v>1</v>
      </c>
      <c r="AB4235" s="1">
        <v>0</v>
      </c>
      <c r="AC4235" s="1">
        <v>822</v>
      </c>
      <c r="AD4235" s="1">
        <v>0</v>
      </c>
      <c r="AE4235" s="1">
        <v>0</v>
      </c>
      <c r="AF4235" s="1">
        <v>175</v>
      </c>
      <c r="AG4235" s="1">
        <v>5</v>
      </c>
      <c r="AH4235" s="1">
        <v>200</v>
      </c>
      <c r="AI4235" s="1">
        <v>1202</v>
      </c>
      <c r="AJ4235" s="1" t="s">
        <v>7320</v>
      </c>
      <c r="AK4235" s="1" t="s">
        <v>7321</v>
      </c>
      <c r="AL4235" s="1" t="s">
        <v>7322</v>
      </c>
      <c r="AM4235" s="1" t="s">
        <v>12</v>
      </c>
      <c r="AN4235" s="1" t="s">
        <v>23097</v>
      </c>
      <c r="AO4235" s="1" t="s">
        <v>364</v>
      </c>
      <c r="AP4235" s="1" t="s">
        <v>86</v>
      </c>
      <c r="AQ4235" s="1" t="s">
        <v>14</v>
      </c>
      <c r="AR4235" s="1" t="s">
        <v>19</v>
      </c>
      <c r="AS4235" s="1" t="s">
        <v>23091</v>
      </c>
      <c r="AT4235" s="1" t="s">
        <v>26</v>
      </c>
    </row>
    <row r="4236" spans="1:46" x14ac:dyDescent="0.25">
      <c r="A4236" s="1" t="s">
        <v>21736</v>
      </c>
      <c r="B4236" s="2" t="s">
        <v>23101</v>
      </c>
      <c r="C4236" s="2" t="s">
        <v>23107</v>
      </c>
      <c r="D4236" s="1">
        <v>0</v>
      </c>
      <c r="E4236" s="1">
        <v>0</v>
      </c>
      <c r="F4236" s="1">
        <v>1</v>
      </c>
      <c r="G4236" s="1">
        <v>1</v>
      </c>
      <c r="H4236" s="6">
        <v>1</v>
      </c>
      <c r="I4236">
        <v>0</v>
      </c>
      <c r="J4236" s="1">
        <v>28</v>
      </c>
      <c r="K4236" s="1">
        <v>0</v>
      </c>
      <c r="L4236" s="1">
        <v>657</v>
      </c>
      <c r="M4236" s="6">
        <v>0.17</v>
      </c>
      <c r="N4236" s="4">
        <v>1800</v>
      </c>
      <c r="O4236" s="4">
        <v>140</v>
      </c>
      <c r="P4236" s="4">
        <v>100</v>
      </c>
      <c r="Q4236" s="3">
        <v>0.3</v>
      </c>
      <c r="R4236" s="1">
        <v>6</v>
      </c>
      <c r="S4236" s="1">
        <v>100</v>
      </c>
      <c r="T4236" s="1">
        <v>10</v>
      </c>
      <c r="U4236" s="1">
        <v>1</v>
      </c>
      <c r="V4236" s="1">
        <v>8</v>
      </c>
      <c r="W4236" s="1">
        <v>0</v>
      </c>
      <c r="X4236" s="1">
        <v>1</v>
      </c>
      <c r="Y4236" s="1">
        <v>1</v>
      </c>
      <c r="Z4236" s="1">
        <v>2</v>
      </c>
      <c r="AA4236" s="1">
        <v>0</v>
      </c>
      <c r="AB4236" s="1">
        <v>0</v>
      </c>
      <c r="AC4236" s="1">
        <v>0</v>
      </c>
      <c r="AD4236" s="1">
        <v>174</v>
      </c>
      <c r="AE4236" s="1">
        <v>0</v>
      </c>
      <c r="AF4236" s="1">
        <v>0</v>
      </c>
      <c r="AG4236" s="1">
        <v>0</v>
      </c>
      <c r="AH4236" s="1">
        <v>0</v>
      </c>
      <c r="AI4236" s="1">
        <v>174</v>
      </c>
      <c r="AJ4236" s="1" t="s">
        <v>13462</v>
      </c>
      <c r="AK4236" s="1" t="s">
        <v>13463</v>
      </c>
      <c r="AL4236" s="1" t="s">
        <v>13464</v>
      </c>
      <c r="AM4236" s="1" t="s">
        <v>12</v>
      </c>
      <c r="AN4236" s="1" t="s">
        <v>23097</v>
      </c>
      <c r="AO4236" s="1" t="s">
        <v>86</v>
      </c>
      <c r="AP4236" s="1" t="s">
        <v>57</v>
      </c>
      <c r="AQ4236" s="1" t="s">
        <v>14</v>
      </c>
      <c r="AR4236" s="1" t="s">
        <v>19</v>
      </c>
      <c r="AS4236" s="1" t="s">
        <v>23090</v>
      </c>
      <c r="AT4236" s="1" t="s">
        <v>26</v>
      </c>
    </row>
    <row r="4237" spans="1:46" x14ac:dyDescent="0.25">
      <c r="A4237" s="1" t="s">
        <v>21047</v>
      </c>
      <c r="B4237" s="2" t="s">
        <v>23101</v>
      </c>
      <c r="C4237" s="2" t="s">
        <v>23107</v>
      </c>
      <c r="D4237" s="1">
        <v>0</v>
      </c>
      <c r="E4237" s="1">
        <v>0</v>
      </c>
      <c r="F4237" s="1">
        <v>1</v>
      </c>
      <c r="G4237" s="1">
        <v>1</v>
      </c>
      <c r="H4237" s="6">
        <v>1</v>
      </c>
      <c r="I4237">
        <v>0</v>
      </c>
      <c r="J4237" s="1">
        <v>32</v>
      </c>
      <c r="K4237" s="1">
        <v>0</v>
      </c>
      <c r="L4237" s="1">
        <v>681</v>
      </c>
      <c r="M4237" s="6">
        <v>0.44</v>
      </c>
      <c r="N4237" s="4">
        <v>2940</v>
      </c>
      <c r="O4237" s="4">
        <v>210</v>
      </c>
      <c r="P4237" s="4">
        <v>500</v>
      </c>
      <c r="Q4237" s="3">
        <v>0.3</v>
      </c>
      <c r="R4237" s="1">
        <v>24</v>
      </c>
      <c r="S4237" s="1">
        <v>500</v>
      </c>
      <c r="T4237" s="1">
        <v>22</v>
      </c>
      <c r="U4237" s="1">
        <v>0</v>
      </c>
      <c r="V4237" s="1">
        <v>8</v>
      </c>
      <c r="W4237" s="1">
        <v>0</v>
      </c>
      <c r="X4237" s="1">
        <v>0</v>
      </c>
      <c r="Y4237" s="1">
        <v>0</v>
      </c>
      <c r="Z4237" s="1">
        <v>4</v>
      </c>
      <c r="AA4237" s="1">
        <v>0</v>
      </c>
      <c r="AB4237" s="1">
        <v>1</v>
      </c>
      <c r="AC4237" s="1">
        <v>749</v>
      </c>
      <c r="AD4237" s="1">
        <v>0</v>
      </c>
      <c r="AE4237" s="1">
        <v>0</v>
      </c>
      <c r="AF4237" s="1">
        <v>0</v>
      </c>
      <c r="AG4237" s="1">
        <v>0</v>
      </c>
      <c r="AH4237" s="1">
        <v>700</v>
      </c>
      <c r="AI4237" s="1">
        <v>1449</v>
      </c>
      <c r="AJ4237" s="1" t="s">
        <v>41</v>
      </c>
      <c r="AK4237" s="1" t="s">
        <v>11599</v>
      </c>
      <c r="AL4237" s="1" t="s">
        <v>11600</v>
      </c>
      <c r="AM4237" s="1" t="s">
        <v>12</v>
      </c>
      <c r="AN4237" s="1" t="s">
        <v>23097</v>
      </c>
      <c r="AO4237" s="1" t="s">
        <v>364</v>
      </c>
      <c r="AP4237" s="1" t="s">
        <v>57</v>
      </c>
      <c r="AQ4237" s="1" t="s">
        <v>25</v>
      </c>
      <c r="AR4237" s="1" t="s">
        <v>30</v>
      </c>
      <c r="AS4237" s="1" t="s">
        <v>23090</v>
      </c>
      <c r="AT4237" s="1" t="s">
        <v>101</v>
      </c>
    </row>
    <row r="4238" spans="1:46" x14ac:dyDescent="0.25">
      <c r="A4238" s="1" t="s">
        <v>22787</v>
      </c>
      <c r="B4238" s="2" t="s">
        <v>23101</v>
      </c>
      <c r="C4238" s="2" t="s">
        <v>23107</v>
      </c>
      <c r="D4238" s="1">
        <v>0</v>
      </c>
      <c r="E4238" s="1">
        <v>1</v>
      </c>
      <c r="F4238" s="1">
        <v>1</v>
      </c>
      <c r="G4238" s="1">
        <v>2</v>
      </c>
      <c r="H4238" s="6">
        <v>0.5</v>
      </c>
      <c r="I4238">
        <v>0</v>
      </c>
      <c r="J4238" s="1">
        <v>30</v>
      </c>
      <c r="K4238" s="1">
        <v>0</v>
      </c>
      <c r="L4238" s="1">
        <v>821</v>
      </c>
      <c r="M4238" s="6">
        <v>0.43</v>
      </c>
      <c r="N4238" s="4">
        <v>4300</v>
      </c>
      <c r="O4238" s="4">
        <v>360</v>
      </c>
      <c r="P4238" s="4">
        <v>700</v>
      </c>
      <c r="Q4238" s="3">
        <v>0.28999999999999998</v>
      </c>
      <c r="R4238" s="1">
        <v>24</v>
      </c>
      <c r="S4238" s="1">
        <v>700</v>
      </c>
      <c r="T4238" s="1">
        <v>39</v>
      </c>
      <c r="U4238" s="1">
        <v>0</v>
      </c>
      <c r="V4238" s="1">
        <v>8</v>
      </c>
      <c r="W4238" s="1">
        <v>1</v>
      </c>
      <c r="X4238" s="1">
        <v>0</v>
      </c>
      <c r="Y4238" s="1">
        <v>1</v>
      </c>
      <c r="Z4238" s="1">
        <v>2</v>
      </c>
      <c r="AA4238" s="1">
        <v>1</v>
      </c>
      <c r="AB4238" s="1">
        <v>0</v>
      </c>
      <c r="AC4238" s="1">
        <v>0</v>
      </c>
      <c r="AD4238" s="1">
        <v>2000</v>
      </c>
      <c r="AE4238" s="1">
        <v>665</v>
      </c>
      <c r="AF4238" s="1">
        <v>0</v>
      </c>
      <c r="AG4238" s="1">
        <v>0</v>
      </c>
      <c r="AH4238" s="1">
        <v>330</v>
      </c>
      <c r="AI4238" s="1">
        <v>2995</v>
      </c>
      <c r="AJ4238" s="1" t="s">
        <v>16238</v>
      </c>
      <c r="AK4238" s="1" t="s">
        <v>7056</v>
      </c>
      <c r="AL4238" s="1" t="s">
        <v>7057</v>
      </c>
      <c r="AM4238" s="1" t="s">
        <v>12</v>
      </c>
      <c r="AN4238" s="1" t="s">
        <v>23097</v>
      </c>
      <c r="AO4238" s="1" t="s">
        <v>364</v>
      </c>
      <c r="AP4238" s="1" t="s">
        <v>86</v>
      </c>
      <c r="AQ4238" s="1" t="s">
        <v>25</v>
      </c>
      <c r="AR4238" s="1" t="s">
        <v>19</v>
      </c>
      <c r="AS4238" s="1" t="s">
        <v>23091</v>
      </c>
      <c r="AT4238" s="1" t="s">
        <v>26</v>
      </c>
    </row>
    <row r="4239" spans="1:46" x14ac:dyDescent="0.25">
      <c r="A4239" s="1" t="s">
        <v>18794</v>
      </c>
      <c r="B4239" s="2" t="s">
        <v>23101</v>
      </c>
      <c r="C4239" s="2" t="s">
        <v>23107</v>
      </c>
      <c r="D4239" s="1">
        <v>0</v>
      </c>
      <c r="E4239" s="1">
        <v>0</v>
      </c>
      <c r="F4239" s="1">
        <v>1</v>
      </c>
      <c r="G4239" s="1">
        <v>1</v>
      </c>
      <c r="H4239" s="6">
        <v>1</v>
      </c>
      <c r="I4239">
        <v>1</v>
      </c>
      <c r="J4239" s="1">
        <v>29</v>
      </c>
      <c r="K4239" s="1">
        <v>0</v>
      </c>
      <c r="L4239" s="1">
        <v>821</v>
      </c>
      <c r="M4239" s="6">
        <v>0.23</v>
      </c>
      <c r="N4239" s="4">
        <v>6000</v>
      </c>
      <c r="O4239" s="4">
        <v>500</v>
      </c>
      <c r="P4239" s="4">
        <v>1500</v>
      </c>
      <c r="Q4239" s="3">
        <v>0.28999999999999998</v>
      </c>
      <c r="R4239" s="1">
        <v>24</v>
      </c>
      <c r="S4239" s="1">
        <v>1500</v>
      </c>
      <c r="T4239" s="1">
        <v>106</v>
      </c>
      <c r="U4239" s="1">
        <v>1</v>
      </c>
      <c r="V4239" s="1">
        <v>8</v>
      </c>
      <c r="W4239" s="1">
        <v>1</v>
      </c>
      <c r="X4239" s="1">
        <v>1</v>
      </c>
      <c r="Y4239" s="1">
        <v>0</v>
      </c>
      <c r="Z4239" s="1">
        <v>1</v>
      </c>
      <c r="AA4239" s="1">
        <v>1</v>
      </c>
      <c r="AB4239" s="1">
        <v>1</v>
      </c>
      <c r="AC4239" s="1">
        <v>0</v>
      </c>
      <c r="AD4239" s="1">
        <v>0</v>
      </c>
      <c r="AE4239" s="1">
        <v>873</v>
      </c>
      <c r="AF4239" s="1">
        <v>0</v>
      </c>
      <c r="AG4239" s="1">
        <v>0</v>
      </c>
      <c r="AH4239" s="1">
        <v>0</v>
      </c>
      <c r="AI4239" s="1">
        <v>873</v>
      </c>
      <c r="AJ4239" s="1" t="s">
        <v>5373</v>
      </c>
      <c r="AK4239" s="1" t="s">
        <v>5374</v>
      </c>
      <c r="AL4239" s="1" t="s">
        <v>5375</v>
      </c>
      <c r="AM4239" s="1" t="s">
        <v>16</v>
      </c>
      <c r="AN4239" s="1" t="s">
        <v>23097</v>
      </c>
      <c r="AO4239" s="1" t="s">
        <v>86</v>
      </c>
      <c r="AP4239" s="1" t="s">
        <v>86</v>
      </c>
      <c r="AQ4239" s="1" t="s">
        <v>14</v>
      </c>
      <c r="AR4239" s="1" t="s">
        <v>30</v>
      </c>
      <c r="AS4239" s="1" t="s">
        <v>23091</v>
      </c>
      <c r="AT4239" s="1" t="s">
        <v>101</v>
      </c>
    </row>
    <row r="4240" spans="1:46" x14ac:dyDescent="0.25">
      <c r="A4240" s="1" t="s">
        <v>18802</v>
      </c>
      <c r="B4240" s="2" t="s">
        <v>23101</v>
      </c>
      <c r="C4240" s="2" t="s">
        <v>23107</v>
      </c>
      <c r="D4240" s="1">
        <v>0</v>
      </c>
      <c r="E4240" s="1">
        <v>0</v>
      </c>
      <c r="F4240" s="1">
        <v>1</v>
      </c>
      <c r="G4240" s="1">
        <v>1</v>
      </c>
      <c r="H4240" s="6">
        <v>1</v>
      </c>
      <c r="I4240">
        <v>0</v>
      </c>
      <c r="J4240" s="1">
        <v>31</v>
      </c>
      <c r="K4240" s="1">
        <v>0</v>
      </c>
      <c r="L4240" s="1">
        <v>780</v>
      </c>
      <c r="M4240" s="6">
        <v>0.1</v>
      </c>
      <c r="N4240" s="4">
        <v>1920</v>
      </c>
      <c r="O4240" s="4">
        <v>160</v>
      </c>
      <c r="P4240" s="4">
        <v>300</v>
      </c>
      <c r="Q4240" s="3">
        <v>0.25</v>
      </c>
      <c r="R4240" s="1">
        <v>24</v>
      </c>
      <c r="S4240" s="1">
        <v>300</v>
      </c>
      <c r="T4240" s="1">
        <v>43</v>
      </c>
      <c r="U4240" s="1">
        <v>1</v>
      </c>
      <c r="V4240" s="1">
        <v>8</v>
      </c>
      <c r="W4240" s="1">
        <v>0</v>
      </c>
      <c r="X4240" s="1">
        <v>1</v>
      </c>
      <c r="Y4240" s="1">
        <v>1</v>
      </c>
      <c r="Z4240" s="1">
        <v>0</v>
      </c>
      <c r="AA4240" s="1">
        <v>1</v>
      </c>
      <c r="AB4240" s="1">
        <v>0</v>
      </c>
      <c r="AC4240" s="1">
        <v>0</v>
      </c>
      <c r="AD4240" s="1">
        <v>0</v>
      </c>
      <c r="AE4240" s="1">
        <v>0</v>
      </c>
      <c r="AF4240" s="1">
        <v>0</v>
      </c>
      <c r="AG4240" s="1">
        <v>0</v>
      </c>
      <c r="AH4240" s="1">
        <v>0</v>
      </c>
      <c r="AI4240" s="1">
        <v>0</v>
      </c>
      <c r="AJ4240" s="1" t="s">
        <v>5397</v>
      </c>
      <c r="AK4240" s="1" t="s">
        <v>5398</v>
      </c>
      <c r="AL4240" s="1" t="s">
        <v>5399</v>
      </c>
      <c r="AM4240" s="1" t="s">
        <v>12</v>
      </c>
      <c r="AN4240" s="1" t="s">
        <v>23097</v>
      </c>
      <c r="AO4240" s="1" t="s">
        <v>86</v>
      </c>
      <c r="AP4240" s="1" t="s">
        <v>57</v>
      </c>
      <c r="AQ4240" s="1" t="s">
        <v>14</v>
      </c>
      <c r="AR4240" s="1" t="s">
        <v>19</v>
      </c>
      <c r="AS4240" s="1" t="s">
        <v>23091</v>
      </c>
      <c r="AT4240" s="1" t="s">
        <v>26</v>
      </c>
    </row>
    <row r="4241" spans="1:46" x14ac:dyDescent="0.25">
      <c r="A4241" s="1" t="s">
        <v>19508</v>
      </c>
      <c r="B4241" s="2" t="s">
        <v>23101</v>
      </c>
      <c r="C4241" s="2" t="s">
        <v>23107</v>
      </c>
      <c r="D4241" s="1">
        <v>0</v>
      </c>
      <c r="E4241" s="1">
        <v>2</v>
      </c>
      <c r="F4241" s="1">
        <v>3</v>
      </c>
      <c r="G4241" s="1">
        <v>5</v>
      </c>
      <c r="H4241" s="6">
        <v>0.6</v>
      </c>
      <c r="I4241">
        <v>1</v>
      </c>
      <c r="J4241" s="1">
        <v>48</v>
      </c>
      <c r="K4241" s="1">
        <v>0</v>
      </c>
      <c r="L4241" s="1">
        <v>597</v>
      </c>
      <c r="M4241" s="6">
        <v>0.98</v>
      </c>
      <c r="N4241" s="4">
        <v>2060</v>
      </c>
      <c r="O4241" s="4">
        <v>170</v>
      </c>
      <c r="P4241" s="4">
        <v>430</v>
      </c>
      <c r="Q4241" s="3">
        <v>0.3</v>
      </c>
      <c r="R4241" s="1">
        <v>24</v>
      </c>
      <c r="S4241" s="1">
        <v>430</v>
      </c>
      <c r="T4241" s="1">
        <v>46</v>
      </c>
      <c r="U4241" s="1">
        <v>0</v>
      </c>
      <c r="V4241" s="1">
        <v>8</v>
      </c>
      <c r="W4241" s="1">
        <v>0</v>
      </c>
      <c r="X4241" s="1">
        <v>0</v>
      </c>
      <c r="Y4241" s="1">
        <v>0</v>
      </c>
      <c r="Z4241" s="1">
        <v>4</v>
      </c>
      <c r="AA4241" s="1">
        <v>1</v>
      </c>
      <c r="AB4241" s="1">
        <v>1</v>
      </c>
      <c r="AC4241" s="1">
        <v>1619</v>
      </c>
      <c r="AD4241" s="1">
        <v>188</v>
      </c>
      <c r="AE4241" s="1">
        <v>219</v>
      </c>
      <c r="AF4241" s="1">
        <v>1361</v>
      </c>
      <c r="AG4241" s="1">
        <v>0</v>
      </c>
      <c r="AH4241" s="1">
        <v>0</v>
      </c>
      <c r="AI4241" s="1">
        <v>3387</v>
      </c>
      <c r="AJ4241" s="1" t="s">
        <v>7393</v>
      </c>
      <c r="AK4241" s="1" t="s">
        <v>7394</v>
      </c>
      <c r="AL4241" s="1" t="s">
        <v>7395</v>
      </c>
      <c r="AM4241" s="1" t="s">
        <v>16</v>
      </c>
      <c r="AN4241" s="1" t="s">
        <v>23097</v>
      </c>
      <c r="AO4241" s="1" t="s">
        <v>364</v>
      </c>
      <c r="AP4241" s="1" t="s">
        <v>57</v>
      </c>
      <c r="AQ4241" s="1" t="s">
        <v>25</v>
      </c>
      <c r="AR4241" s="1" t="s">
        <v>30</v>
      </c>
      <c r="AS4241" s="1" t="s">
        <v>23091</v>
      </c>
      <c r="AT4241" s="1" t="s">
        <v>101</v>
      </c>
    </row>
    <row r="4242" spans="1:46" x14ac:dyDescent="0.25">
      <c r="A4242" s="1" t="s">
        <v>18834</v>
      </c>
      <c r="B4242" s="2" t="s">
        <v>23101</v>
      </c>
      <c r="C4242" s="2" t="s">
        <v>23107</v>
      </c>
      <c r="D4242" s="1">
        <v>1</v>
      </c>
      <c r="E4242" s="1">
        <v>2</v>
      </c>
      <c r="F4242" s="1">
        <v>1</v>
      </c>
      <c r="G4242" s="1">
        <v>4</v>
      </c>
      <c r="H4242" s="6">
        <v>0.25</v>
      </c>
      <c r="I4242">
        <v>0</v>
      </c>
      <c r="J4242" s="1">
        <v>33</v>
      </c>
      <c r="K4242" s="1">
        <v>0</v>
      </c>
      <c r="L4242" s="1">
        <v>644</v>
      </c>
      <c r="M4242" s="6">
        <v>0.52</v>
      </c>
      <c r="N4242" s="4">
        <v>2600</v>
      </c>
      <c r="O4242" s="4">
        <v>200</v>
      </c>
      <c r="P4242" s="4">
        <v>300</v>
      </c>
      <c r="Q4242" s="3">
        <v>0.3</v>
      </c>
      <c r="R4242" s="1">
        <v>24</v>
      </c>
      <c r="S4242" s="1">
        <v>300</v>
      </c>
      <c r="T4242" s="1">
        <v>24</v>
      </c>
      <c r="U4242" s="1">
        <v>1</v>
      </c>
      <c r="V4242" s="1">
        <v>8</v>
      </c>
      <c r="W4242" s="1">
        <v>0</v>
      </c>
      <c r="X4242" s="1">
        <v>0</v>
      </c>
      <c r="Y4242" s="1">
        <v>0</v>
      </c>
      <c r="Z4242" s="1">
        <v>4</v>
      </c>
      <c r="AA4242" s="1">
        <v>1</v>
      </c>
      <c r="AB4242" s="1">
        <v>0</v>
      </c>
      <c r="AC4242" s="1">
        <v>500</v>
      </c>
      <c r="AD4242" s="1">
        <v>0</v>
      </c>
      <c r="AE4242" s="1">
        <v>0</v>
      </c>
      <c r="AF4242" s="1">
        <v>300</v>
      </c>
      <c r="AG4242" s="1">
        <v>0</v>
      </c>
      <c r="AH4242" s="1">
        <v>950</v>
      </c>
      <c r="AI4242" s="1">
        <v>1750</v>
      </c>
      <c r="AJ4242" s="1" t="s">
        <v>5500</v>
      </c>
      <c r="AK4242" s="1" t="s">
        <v>5501</v>
      </c>
      <c r="AL4242" s="1" t="s">
        <v>5502</v>
      </c>
      <c r="AM4242" s="1" t="s">
        <v>12</v>
      </c>
      <c r="AN4242" s="1" t="s">
        <v>23097</v>
      </c>
      <c r="AO4242" s="1" t="s">
        <v>86</v>
      </c>
      <c r="AP4242" s="1" t="s">
        <v>57</v>
      </c>
      <c r="AQ4242" s="1" t="s">
        <v>25</v>
      </c>
      <c r="AR4242" s="1" t="s">
        <v>30</v>
      </c>
      <c r="AS4242" s="1" t="s">
        <v>23091</v>
      </c>
      <c r="AT4242" s="1" t="s">
        <v>26</v>
      </c>
    </row>
    <row r="4243" spans="1:46" x14ac:dyDescent="0.25">
      <c r="A4243" s="1" t="s">
        <v>21683</v>
      </c>
      <c r="B4243" s="2" t="s">
        <v>23101</v>
      </c>
      <c r="C4243" s="2" t="s">
        <v>23107</v>
      </c>
      <c r="D4243" s="1">
        <v>0</v>
      </c>
      <c r="E4243" s="1">
        <v>1</v>
      </c>
      <c r="F4243" s="1">
        <v>2</v>
      </c>
      <c r="G4243" s="1">
        <v>3</v>
      </c>
      <c r="H4243" s="6">
        <v>0.66666666666666663</v>
      </c>
      <c r="I4243">
        <v>0</v>
      </c>
      <c r="J4243" s="1">
        <v>38</v>
      </c>
      <c r="K4243" s="1">
        <v>1</v>
      </c>
      <c r="L4243" s="1">
        <v>663</v>
      </c>
      <c r="M4243" s="6">
        <v>0.35</v>
      </c>
      <c r="N4243" s="4">
        <v>6000</v>
      </c>
      <c r="O4243" s="4">
        <v>500</v>
      </c>
      <c r="P4243" s="4">
        <v>1000</v>
      </c>
      <c r="Q4243" s="3">
        <v>0.3</v>
      </c>
      <c r="R4243" s="1">
        <v>24</v>
      </c>
      <c r="S4243" s="1">
        <v>1000</v>
      </c>
      <c r="T4243" s="1">
        <v>50</v>
      </c>
      <c r="U4243" s="1">
        <v>1</v>
      </c>
      <c r="V4243" s="1">
        <v>8</v>
      </c>
      <c r="W4243" s="1">
        <v>1</v>
      </c>
      <c r="X4243" s="1">
        <v>0</v>
      </c>
      <c r="Y4243" s="1">
        <v>1</v>
      </c>
      <c r="Z4243" s="1">
        <v>0</v>
      </c>
      <c r="AA4243" s="1">
        <v>1</v>
      </c>
      <c r="AB4243" s="1">
        <v>0</v>
      </c>
      <c r="AC4243" s="1">
        <v>950</v>
      </c>
      <c r="AD4243" s="1">
        <v>500</v>
      </c>
      <c r="AE4243" s="1">
        <v>0</v>
      </c>
      <c r="AF4243" s="1">
        <v>1323</v>
      </c>
      <c r="AG4243" s="1">
        <v>0</v>
      </c>
      <c r="AH4243" s="1">
        <v>0</v>
      </c>
      <c r="AI4243" s="1">
        <v>2773</v>
      </c>
      <c r="AJ4243" s="1" t="s">
        <v>13320</v>
      </c>
      <c r="AK4243" s="1" t="s">
        <v>13321</v>
      </c>
      <c r="AL4243" s="1" t="s">
        <v>13322</v>
      </c>
      <c r="AM4243" s="1" t="s">
        <v>12</v>
      </c>
      <c r="AN4243" s="1" t="s">
        <v>23098</v>
      </c>
      <c r="AO4243" s="1" t="s">
        <v>86</v>
      </c>
      <c r="AP4243" s="1" t="s">
        <v>86</v>
      </c>
      <c r="AQ4243" s="1" t="s">
        <v>25</v>
      </c>
      <c r="AR4243" s="1" t="s">
        <v>19</v>
      </c>
      <c r="AS4243" s="1" t="s">
        <v>23091</v>
      </c>
      <c r="AT4243" s="1" t="s">
        <v>26</v>
      </c>
    </row>
    <row r="4244" spans="1:46" x14ac:dyDescent="0.25">
      <c r="A4244" s="1" t="s">
        <v>22343</v>
      </c>
      <c r="B4244" s="2" t="s">
        <v>23101</v>
      </c>
      <c r="C4244" s="2" t="s">
        <v>23107</v>
      </c>
      <c r="D4244" s="1">
        <v>0</v>
      </c>
      <c r="E4244" s="1">
        <v>0</v>
      </c>
      <c r="F4244" s="1">
        <v>1</v>
      </c>
      <c r="G4244" s="1">
        <v>1</v>
      </c>
      <c r="H4244" s="6">
        <v>1</v>
      </c>
      <c r="I4244">
        <v>0</v>
      </c>
      <c r="J4244" s="1">
        <v>45</v>
      </c>
      <c r="K4244" s="1">
        <v>0</v>
      </c>
      <c r="L4244" s="1">
        <v>649</v>
      </c>
      <c r="M4244" s="6">
        <v>0.46</v>
      </c>
      <c r="N4244" s="4">
        <v>1800</v>
      </c>
      <c r="O4244" s="4">
        <v>150</v>
      </c>
      <c r="P4244" s="4">
        <v>250</v>
      </c>
      <c r="Q4244" s="3">
        <v>0.34</v>
      </c>
      <c r="R4244" s="1">
        <v>24</v>
      </c>
      <c r="S4244" s="1">
        <v>250</v>
      </c>
      <c r="T4244" s="1">
        <v>27</v>
      </c>
      <c r="U4244" s="1">
        <v>1</v>
      </c>
      <c r="V4244" s="1">
        <v>8</v>
      </c>
      <c r="W4244" s="1">
        <v>0</v>
      </c>
      <c r="X4244" s="1">
        <v>0</v>
      </c>
      <c r="Y4244" s="1">
        <v>1</v>
      </c>
      <c r="Z4244" s="1">
        <v>2</v>
      </c>
      <c r="AA4244" s="1">
        <v>0</v>
      </c>
      <c r="AB4244" s="1">
        <v>0</v>
      </c>
      <c r="AC4244" s="1">
        <v>0</v>
      </c>
      <c r="AD4244" s="1">
        <v>0</v>
      </c>
      <c r="AE4244" s="1">
        <v>0</v>
      </c>
      <c r="AF4244" s="1">
        <v>1486</v>
      </c>
      <c r="AG4244" s="1">
        <v>0</v>
      </c>
      <c r="AH4244" s="1">
        <v>650</v>
      </c>
      <c r="AI4244" s="1">
        <v>2136</v>
      </c>
      <c r="AJ4244" s="1" t="s">
        <v>15070</v>
      </c>
      <c r="AK4244" s="1" t="s">
        <v>15071</v>
      </c>
      <c r="AL4244" s="1" t="s">
        <v>15072</v>
      </c>
      <c r="AM4244" s="1" t="s">
        <v>12</v>
      </c>
      <c r="AN4244" s="1" t="s">
        <v>23097</v>
      </c>
      <c r="AO4244" s="1" t="s">
        <v>86</v>
      </c>
      <c r="AP4244" s="1" t="s">
        <v>57</v>
      </c>
      <c r="AQ4244" s="1" t="s">
        <v>25</v>
      </c>
      <c r="AR4244" s="1" t="s">
        <v>19</v>
      </c>
      <c r="AS4244" s="1" t="s">
        <v>23090</v>
      </c>
      <c r="AT4244" s="1" t="s">
        <v>26</v>
      </c>
    </row>
    <row r="4245" spans="1:46" x14ac:dyDescent="0.25">
      <c r="A4245" s="1" t="s">
        <v>21114</v>
      </c>
      <c r="B4245" s="2" t="s">
        <v>23101</v>
      </c>
      <c r="C4245" s="2" t="s">
        <v>23108</v>
      </c>
      <c r="D4245" s="1">
        <v>0</v>
      </c>
      <c r="E4245" s="1">
        <v>1</v>
      </c>
      <c r="F4245" s="1">
        <v>1</v>
      </c>
      <c r="G4245" s="1">
        <v>2</v>
      </c>
      <c r="H4245" s="6">
        <v>0.5</v>
      </c>
      <c r="I4245">
        <v>1</v>
      </c>
      <c r="J4245" s="1">
        <v>30</v>
      </c>
      <c r="K4245" s="1">
        <v>1</v>
      </c>
      <c r="L4245" s="1">
        <v>658</v>
      </c>
      <c r="M4245" s="6">
        <v>0.18</v>
      </c>
      <c r="N4245" s="4">
        <v>3600</v>
      </c>
      <c r="O4245" s="4">
        <v>300</v>
      </c>
      <c r="P4245" s="4">
        <v>200</v>
      </c>
      <c r="Q4245" s="3">
        <v>0.35</v>
      </c>
      <c r="R4245" s="1">
        <v>18</v>
      </c>
      <c r="S4245" s="1">
        <v>200</v>
      </c>
      <c r="T4245" s="1">
        <v>14</v>
      </c>
      <c r="U4245" s="1">
        <v>1</v>
      </c>
      <c r="V4245" s="1">
        <v>8</v>
      </c>
      <c r="W4245" s="1">
        <v>1</v>
      </c>
      <c r="X4245" s="1">
        <v>1</v>
      </c>
      <c r="Y4245" s="1">
        <v>1</v>
      </c>
      <c r="Z4245" s="1">
        <v>2</v>
      </c>
      <c r="AA4245" s="1">
        <v>0</v>
      </c>
      <c r="AB4245" s="1">
        <v>1</v>
      </c>
      <c r="AC4245" s="1">
        <v>400</v>
      </c>
      <c r="AD4245" s="1">
        <v>0</v>
      </c>
      <c r="AE4245" s="1">
        <v>0</v>
      </c>
      <c r="AF4245" s="1">
        <v>0</v>
      </c>
      <c r="AG4245" s="1">
        <v>23</v>
      </c>
      <c r="AH4245" s="1">
        <v>453</v>
      </c>
      <c r="AI4245" s="1">
        <v>876</v>
      </c>
      <c r="AJ4245" s="1" t="s">
        <v>11793</v>
      </c>
      <c r="AK4245" s="1" t="s">
        <v>11794</v>
      </c>
      <c r="AL4245" s="1" t="s">
        <v>11795</v>
      </c>
      <c r="AM4245" s="1" t="s">
        <v>16</v>
      </c>
      <c r="AN4245" s="1" t="s">
        <v>23098</v>
      </c>
      <c r="AO4245" s="1" t="s">
        <v>86</v>
      </c>
      <c r="AP4245" s="1" t="s">
        <v>86</v>
      </c>
      <c r="AQ4245" s="1" t="s">
        <v>14</v>
      </c>
      <c r="AR4245" s="1" t="s">
        <v>19</v>
      </c>
      <c r="AS4245" s="1" t="s">
        <v>23090</v>
      </c>
      <c r="AT4245" s="1" t="s">
        <v>101</v>
      </c>
    </row>
    <row r="4246" spans="1:46" x14ac:dyDescent="0.25">
      <c r="A4246" s="1" t="s">
        <v>18926</v>
      </c>
      <c r="B4246" s="2" t="s">
        <v>23101</v>
      </c>
      <c r="C4246" s="2" t="s">
        <v>23108</v>
      </c>
      <c r="D4246" s="1">
        <v>0</v>
      </c>
      <c r="E4246" s="1">
        <v>0</v>
      </c>
      <c r="F4246" s="1">
        <v>1</v>
      </c>
      <c r="G4246" s="1">
        <v>1</v>
      </c>
      <c r="H4246" s="6">
        <v>1</v>
      </c>
      <c r="I4246">
        <v>0</v>
      </c>
      <c r="J4246" s="1">
        <v>32</v>
      </c>
      <c r="K4246" s="1">
        <v>1</v>
      </c>
      <c r="L4246" s="1">
        <v>50</v>
      </c>
      <c r="M4246" s="6">
        <v>0.18</v>
      </c>
      <c r="N4246" s="4">
        <v>180</v>
      </c>
      <c r="O4246" s="4">
        <v>140</v>
      </c>
      <c r="P4246" s="4">
        <v>150</v>
      </c>
      <c r="Q4246" s="3">
        <v>0.15</v>
      </c>
      <c r="R4246" s="1">
        <v>6</v>
      </c>
      <c r="S4246" s="1">
        <v>150</v>
      </c>
      <c r="T4246" s="1">
        <v>12</v>
      </c>
      <c r="U4246" s="1">
        <v>1</v>
      </c>
      <c r="V4246" s="1">
        <v>8</v>
      </c>
      <c r="W4246" s="1">
        <v>0</v>
      </c>
      <c r="X4246" s="1">
        <v>0</v>
      </c>
      <c r="Y4246" s="1">
        <v>1</v>
      </c>
      <c r="Z4246" s="1">
        <v>1</v>
      </c>
      <c r="AA4246" s="1">
        <v>1</v>
      </c>
      <c r="AB4246" s="1">
        <v>0</v>
      </c>
      <c r="AC4246" s="1">
        <v>0</v>
      </c>
      <c r="AD4246" s="1">
        <v>0</v>
      </c>
      <c r="AE4246" s="1">
        <v>0</v>
      </c>
      <c r="AF4246" s="1">
        <v>0</v>
      </c>
      <c r="AG4246" s="1">
        <v>0</v>
      </c>
      <c r="AH4246" s="1">
        <v>0</v>
      </c>
      <c r="AI4246" s="1">
        <v>0</v>
      </c>
      <c r="AJ4246" s="1" t="s">
        <v>5768</v>
      </c>
      <c r="AK4246" s="1" t="s">
        <v>5769</v>
      </c>
      <c r="AL4246" s="1" t="s">
        <v>5770</v>
      </c>
      <c r="AM4246" s="1" t="s">
        <v>12</v>
      </c>
      <c r="AN4246" s="1" t="s">
        <v>23098</v>
      </c>
      <c r="AO4246" s="1" t="s">
        <v>86</v>
      </c>
      <c r="AP4246" s="1" t="s">
        <v>57</v>
      </c>
      <c r="AQ4246" s="1" t="s">
        <v>25</v>
      </c>
      <c r="AR4246" s="1" t="s">
        <v>19</v>
      </c>
      <c r="AS4246" s="1" t="s">
        <v>23091</v>
      </c>
      <c r="AT4246" s="1" t="s">
        <v>26</v>
      </c>
    </row>
    <row r="4247" spans="1:46" x14ac:dyDescent="0.25">
      <c r="A4247" s="1" t="s">
        <v>18282</v>
      </c>
      <c r="B4247" s="2" t="s">
        <v>23101</v>
      </c>
      <c r="C4247" s="2" t="s">
        <v>23108</v>
      </c>
      <c r="D4247" s="1">
        <v>1</v>
      </c>
      <c r="E4247" s="1">
        <v>2</v>
      </c>
      <c r="F4247" s="1">
        <v>4</v>
      </c>
      <c r="G4247" s="1">
        <v>7</v>
      </c>
      <c r="H4247" s="6">
        <v>0.5714285714285714</v>
      </c>
      <c r="I4247">
        <v>1</v>
      </c>
      <c r="J4247" s="1">
        <v>30</v>
      </c>
      <c r="K4247" s="1">
        <v>0</v>
      </c>
      <c r="L4247" s="1">
        <v>600</v>
      </c>
      <c r="M4247" s="6">
        <v>0.17</v>
      </c>
      <c r="N4247" s="4">
        <v>1600</v>
      </c>
      <c r="O4247" s="4">
        <v>135</v>
      </c>
      <c r="P4247" s="4">
        <v>100</v>
      </c>
      <c r="Q4247" s="3">
        <v>0.3</v>
      </c>
      <c r="R4247" s="1">
        <v>24</v>
      </c>
      <c r="S4247" s="1">
        <v>100</v>
      </c>
      <c r="T4247" s="1">
        <v>3</v>
      </c>
      <c r="U4247" s="1">
        <v>1</v>
      </c>
      <c r="V4247" s="1">
        <v>8</v>
      </c>
      <c r="W4247" s="1">
        <v>0</v>
      </c>
      <c r="X4247" s="1">
        <v>1</v>
      </c>
      <c r="Y4247" s="1">
        <v>1</v>
      </c>
      <c r="Z4247" s="1">
        <v>1</v>
      </c>
      <c r="AA4247" s="1">
        <v>1</v>
      </c>
      <c r="AB4247" s="1">
        <v>1</v>
      </c>
      <c r="AC4247" s="1">
        <v>0</v>
      </c>
      <c r="AD4247" s="1">
        <v>0</v>
      </c>
      <c r="AE4247" s="1">
        <v>0</v>
      </c>
      <c r="AF4247" s="1">
        <v>0</v>
      </c>
      <c r="AG4247" s="1">
        <v>0</v>
      </c>
      <c r="AH4247" s="1">
        <v>300</v>
      </c>
      <c r="AI4247" s="1">
        <v>300</v>
      </c>
      <c r="AJ4247" s="1" t="s">
        <v>3915</v>
      </c>
      <c r="AK4247" s="1" t="s">
        <v>3916</v>
      </c>
      <c r="AL4247" s="1" t="s">
        <v>3917</v>
      </c>
      <c r="AM4247" s="1" t="s">
        <v>16</v>
      </c>
      <c r="AN4247" s="1" t="s">
        <v>23097</v>
      </c>
      <c r="AO4247" s="1" t="s">
        <v>86</v>
      </c>
      <c r="AP4247" s="1" t="s">
        <v>57</v>
      </c>
      <c r="AQ4247" s="1" t="s">
        <v>14</v>
      </c>
      <c r="AR4247" s="1" t="s">
        <v>19</v>
      </c>
      <c r="AS4247" s="1" t="s">
        <v>23091</v>
      </c>
      <c r="AT4247" s="1" t="s">
        <v>101</v>
      </c>
    </row>
    <row r="4248" spans="1:46" x14ac:dyDescent="0.25">
      <c r="A4248" s="1" t="s">
        <v>21785</v>
      </c>
      <c r="B4248" s="2" t="s">
        <v>23101</v>
      </c>
      <c r="C4248" s="2" t="s">
        <v>23108</v>
      </c>
      <c r="D4248" s="1">
        <v>0</v>
      </c>
      <c r="E4248" s="1">
        <v>0</v>
      </c>
      <c r="F4248" s="1">
        <v>2</v>
      </c>
      <c r="G4248" s="1">
        <v>2</v>
      </c>
      <c r="H4248" s="6">
        <v>1</v>
      </c>
      <c r="I4248">
        <v>1</v>
      </c>
      <c r="J4248" s="1">
        <v>29</v>
      </c>
      <c r="K4248" s="1">
        <v>1</v>
      </c>
      <c r="L4248" s="1">
        <v>600</v>
      </c>
      <c r="M4248" s="6">
        <v>0.3</v>
      </c>
      <c r="N4248" s="4">
        <v>4800</v>
      </c>
      <c r="O4248" s="4">
        <v>400</v>
      </c>
      <c r="P4248" s="4">
        <v>300</v>
      </c>
      <c r="Q4248" s="3">
        <v>0.3</v>
      </c>
      <c r="R4248" s="1">
        <v>24</v>
      </c>
      <c r="S4248" s="1">
        <v>300</v>
      </c>
      <c r="T4248" s="1">
        <v>31</v>
      </c>
      <c r="U4248" s="1">
        <v>1</v>
      </c>
      <c r="V4248" s="1">
        <v>8</v>
      </c>
      <c r="W4248" s="1">
        <v>1</v>
      </c>
      <c r="X4248" s="1">
        <v>1</v>
      </c>
      <c r="Y4248" s="1">
        <v>1</v>
      </c>
      <c r="Z4248" s="1">
        <v>1</v>
      </c>
      <c r="AA4248" s="1">
        <v>1</v>
      </c>
      <c r="AB4248" s="1">
        <v>1</v>
      </c>
      <c r="AC4248" s="1">
        <v>0</v>
      </c>
      <c r="AD4248" s="1">
        <v>249</v>
      </c>
      <c r="AE4248" s="1">
        <v>1149</v>
      </c>
      <c r="AF4248" s="1">
        <v>318</v>
      </c>
      <c r="AG4248" s="1">
        <v>0</v>
      </c>
      <c r="AH4248" s="1">
        <v>600</v>
      </c>
      <c r="AI4248" s="1">
        <v>2316</v>
      </c>
      <c r="AJ4248" s="1" t="s">
        <v>13589</v>
      </c>
      <c r="AK4248" s="1" t="s">
        <v>13590</v>
      </c>
      <c r="AL4248" s="1" t="s">
        <v>13591</v>
      </c>
      <c r="AM4248" s="1" t="s">
        <v>16</v>
      </c>
      <c r="AN4248" s="1" t="s">
        <v>23098</v>
      </c>
      <c r="AO4248" s="1" t="s">
        <v>86</v>
      </c>
      <c r="AP4248" s="1" t="s">
        <v>86</v>
      </c>
      <c r="AQ4248" s="1" t="s">
        <v>14</v>
      </c>
      <c r="AR4248" s="1" t="s">
        <v>19</v>
      </c>
      <c r="AS4248" s="1" t="s">
        <v>23091</v>
      </c>
      <c r="AT4248" s="1" t="s">
        <v>101</v>
      </c>
    </row>
    <row r="4249" spans="1:46" x14ac:dyDescent="0.25">
      <c r="A4249" s="1" t="s">
        <v>20644</v>
      </c>
      <c r="B4249" s="2" t="s">
        <v>23101</v>
      </c>
      <c r="C4249" s="2" t="s">
        <v>23108</v>
      </c>
      <c r="D4249" s="1">
        <v>1</v>
      </c>
      <c r="E4249" s="1">
        <v>1</v>
      </c>
      <c r="F4249" s="1">
        <v>1</v>
      </c>
      <c r="G4249" s="1">
        <v>3</v>
      </c>
      <c r="H4249" s="6">
        <v>0.33333333333333331</v>
      </c>
      <c r="I4249">
        <v>1</v>
      </c>
      <c r="J4249" s="1">
        <v>29</v>
      </c>
      <c r="K4249" s="1">
        <v>1</v>
      </c>
      <c r="L4249" s="1">
        <v>599</v>
      </c>
      <c r="M4249" s="6">
        <v>0.16</v>
      </c>
      <c r="N4249" s="4">
        <v>2850</v>
      </c>
      <c r="O4249" s="4">
        <v>280</v>
      </c>
      <c r="P4249" s="4">
        <v>500</v>
      </c>
      <c r="Q4249" s="3">
        <v>0.31</v>
      </c>
      <c r="R4249" s="1">
        <v>24</v>
      </c>
      <c r="S4249" s="1">
        <v>500</v>
      </c>
      <c r="T4249" s="1">
        <v>41</v>
      </c>
      <c r="U4249" s="1">
        <v>1</v>
      </c>
      <c r="V4249" s="1">
        <v>8</v>
      </c>
      <c r="W4249" s="1">
        <v>0</v>
      </c>
      <c r="X4249" s="1">
        <v>1</v>
      </c>
      <c r="Y4249" s="1">
        <v>0</v>
      </c>
      <c r="Z4249" s="1">
        <v>4</v>
      </c>
      <c r="AA4249" s="1">
        <v>1</v>
      </c>
      <c r="AB4249" s="1">
        <v>1</v>
      </c>
      <c r="AC4249" s="1">
        <v>0</v>
      </c>
      <c r="AD4249" s="1">
        <v>0</v>
      </c>
      <c r="AE4249" s="1">
        <v>0</v>
      </c>
      <c r="AF4249" s="1">
        <v>0</v>
      </c>
      <c r="AG4249" s="1">
        <v>0</v>
      </c>
      <c r="AH4249" s="1">
        <v>0</v>
      </c>
      <c r="AI4249" s="1">
        <v>0</v>
      </c>
      <c r="AJ4249" s="1" t="s">
        <v>10530</v>
      </c>
      <c r="AK4249" s="1" t="s">
        <v>10531</v>
      </c>
      <c r="AL4249" s="1" t="s">
        <v>10532</v>
      </c>
      <c r="AM4249" s="1" t="s">
        <v>16</v>
      </c>
      <c r="AN4249" s="1" t="s">
        <v>23098</v>
      </c>
      <c r="AO4249" s="1" t="s">
        <v>86</v>
      </c>
      <c r="AP4249" s="1" t="s">
        <v>57</v>
      </c>
      <c r="AQ4249" s="1" t="s">
        <v>14</v>
      </c>
      <c r="AR4249" s="1" t="s">
        <v>30</v>
      </c>
      <c r="AS4249" s="1" t="s">
        <v>23091</v>
      </c>
      <c r="AT4249" s="1" t="s">
        <v>101</v>
      </c>
    </row>
    <row r="4250" spans="1:46" x14ac:dyDescent="0.25">
      <c r="A4250" s="1" t="s">
        <v>21187</v>
      </c>
      <c r="B4250" s="2" t="s">
        <v>23101</v>
      </c>
      <c r="C4250" s="2" t="s">
        <v>23108</v>
      </c>
      <c r="D4250" s="1">
        <v>0</v>
      </c>
      <c r="E4250" s="1">
        <v>0</v>
      </c>
      <c r="F4250" s="1">
        <v>1</v>
      </c>
      <c r="G4250" s="1">
        <v>1</v>
      </c>
      <c r="H4250" s="6">
        <v>1</v>
      </c>
      <c r="I4250">
        <v>0</v>
      </c>
      <c r="J4250" s="1">
        <v>43</v>
      </c>
      <c r="K4250" s="1">
        <v>1</v>
      </c>
      <c r="L4250" s="1">
        <v>664</v>
      </c>
      <c r="M4250" s="6">
        <v>0.36</v>
      </c>
      <c r="N4250" s="4">
        <v>2000</v>
      </c>
      <c r="O4250" s="4">
        <v>160</v>
      </c>
      <c r="P4250" s="4">
        <v>600</v>
      </c>
      <c r="Q4250" s="3">
        <v>0.35</v>
      </c>
      <c r="R4250" s="1">
        <v>12</v>
      </c>
      <c r="S4250" s="1">
        <v>600</v>
      </c>
      <c r="T4250" s="1">
        <v>49</v>
      </c>
      <c r="U4250" s="1">
        <v>1</v>
      </c>
      <c r="V4250" s="1">
        <v>8</v>
      </c>
      <c r="W4250" s="1">
        <v>0</v>
      </c>
      <c r="X4250" s="1">
        <v>1</v>
      </c>
      <c r="Y4250" s="1">
        <v>1</v>
      </c>
      <c r="Z4250" s="1">
        <v>3</v>
      </c>
      <c r="AA4250" s="1">
        <v>0</v>
      </c>
      <c r="AB4250" s="1">
        <v>0</v>
      </c>
      <c r="AC4250" s="1">
        <v>0</v>
      </c>
      <c r="AD4250" s="1">
        <v>0</v>
      </c>
      <c r="AE4250" s="1">
        <v>0</v>
      </c>
      <c r="AF4250" s="1">
        <v>0</v>
      </c>
      <c r="AG4250" s="1">
        <v>0</v>
      </c>
      <c r="AH4250" s="1">
        <v>0</v>
      </c>
      <c r="AI4250" s="1">
        <v>0</v>
      </c>
      <c r="AJ4250" s="1" t="s">
        <v>11992</v>
      </c>
      <c r="AK4250" s="1" t="s">
        <v>11993</v>
      </c>
      <c r="AL4250" s="1" t="s">
        <v>11994</v>
      </c>
      <c r="AM4250" s="1" t="s">
        <v>12</v>
      </c>
      <c r="AN4250" s="1" t="s">
        <v>23098</v>
      </c>
      <c r="AO4250" s="1" t="s">
        <v>86</v>
      </c>
      <c r="AP4250" s="1" t="s">
        <v>57</v>
      </c>
      <c r="AQ4250" s="1" t="s">
        <v>14</v>
      </c>
      <c r="AR4250" s="1" t="s">
        <v>19</v>
      </c>
      <c r="AS4250" s="1" t="s">
        <v>23090</v>
      </c>
      <c r="AT4250" s="1" t="s">
        <v>26</v>
      </c>
    </row>
    <row r="4251" spans="1:46" x14ac:dyDescent="0.25">
      <c r="A4251" s="1" t="s">
        <v>18303</v>
      </c>
      <c r="B4251" s="2" t="s">
        <v>23101</v>
      </c>
      <c r="C4251" s="2" t="s">
        <v>23108</v>
      </c>
      <c r="D4251" s="1">
        <v>0</v>
      </c>
      <c r="E4251" s="1">
        <v>0</v>
      </c>
      <c r="F4251" s="1">
        <v>1</v>
      </c>
      <c r="G4251" s="1">
        <v>1</v>
      </c>
      <c r="H4251" s="6">
        <v>1</v>
      </c>
      <c r="I4251">
        <v>0</v>
      </c>
      <c r="J4251" s="1">
        <v>29</v>
      </c>
      <c r="K4251" s="1">
        <v>0</v>
      </c>
      <c r="L4251" s="1">
        <v>836</v>
      </c>
      <c r="M4251" s="6">
        <v>0.49</v>
      </c>
      <c r="N4251" s="4">
        <v>2200</v>
      </c>
      <c r="O4251" s="4">
        <v>130</v>
      </c>
      <c r="P4251" s="4">
        <v>500</v>
      </c>
      <c r="Q4251" s="3">
        <v>0.2</v>
      </c>
      <c r="R4251" s="1">
        <v>18</v>
      </c>
      <c r="S4251" s="1">
        <v>500</v>
      </c>
      <c r="T4251" s="1">
        <v>56</v>
      </c>
      <c r="U4251" s="1">
        <v>1</v>
      </c>
      <c r="V4251" s="1">
        <v>8</v>
      </c>
      <c r="W4251" s="1">
        <v>0</v>
      </c>
      <c r="X4251" s="1">
        <v>0</v>
      </c>
      <c r="Y4251" s="1">
        <v>1</v>
      </c>
      <c r="Z4251" s="1">
        <v>3</v>
      </c>
      <c r="AA4251" s="1">
        <v>1</v>
      </c>
      <c r="AB4251" s="1">
        <v>0</v>
      </c>
      <c r="AC4251" s="1">
        <v>0</v>
      </c>
      <c r="AD4251" s="1">
        <v>0</v>
      </c>
      <c r="AE4251" s="1">
        <v>826</v>
      </c>
      <c r="AF4251" s="1">
        <v>0</v>
      </c>
      <c r="AG4251" s="1">
        <v>20</v>
      </c>
      <c r="AH4251" s="1">
        <v>0</v>
      </c>
      <c r="AI4251" s="1">
        <v>846</v>
      </c>
      <c r="AJ4251" s="1" t="s">
        <v>3976</v>
      </c>
      <c r="AK4251" s="1" t="s">
        <v>3977</v>
      </c>
      <c r="AL4251" s="1" t="s">
        <v>3978</v>
      </c>
      <c r="AM4251" s="1" t="s">
        <v>12</v>
      </c>
      <c r="AN4251" s="1" t="s">
        <v>23097</v>
      </c>
      <c r="AO4251" s="1" t="s">
        <v>86</v>
      </c>
      <c r="AP4251" s="1" t="s">
        <v>57</v>
      </c>
      <c r="AQ4251" s="1" t="s">
        <v>25</v>
      </c>
      <c r="AR4251" s="1" t="s">
        <v>19</v>
      </c>
      <c r="AS4251" s="1" t="s">
        <v>23091</v>
      </c>
      <c r="AT4251" s="1" t="s">
        <v>26</v>
      </c>
    </row>
    <row r="4252" spans="1:46" x14ac:dyDescent="0.25">
      <c r="A4252" s="1" t="s">
        <v>21799</v>
      </c>
      <c r="B4252" s="2" t="s">
        <v>23101</v>
      </c>
      <c r="C4252" s="2" t="s">
        <v>23108</v>
      </c>
      <c r="D4252" s="1">
        <v>1</v>
      </c>
      <c r="E4252" s="1">
        <v>0</v>
      </c>
      <c r="F4252" s="1">
        <v>1</v>
      </c>
      <c r="G4252" s="1">
        <v>2</v>
      </c>
      <c r="H4252" s="6">
        <v>0.5</v>
      </c>
      <c r="I4252">
        <v>0</v>
      </c>
      <c r="J4252" s="1">
        <v>38</v>
      </c>
      <c r="K4252" s="1">
        <v>1</v>
      </c>
      <c r="L4252" s="1">
        <v>713</v>
      </c>
      <c r="M4252" s="6">
        <v>0.46</v>
      </c>
      <c r="N4252" s="4">
        <v>9500</v>
      </c>
      <c r="O4252" s="4">
        <v>800</v>
      </c>
      <c r="P4252" s="4">
        <v>1000</v>
      </c>
      <c r="Q4252" s="3">
        <v>0.3</v>
      </c>
      <c r="R4252" s="1">
        <v>24</v>
      </c>
      <c r="S4252" s="1">
        <v>1000</v>
      </c>
      <c r="T4252" s="1">
        <v>55</v>
      </c>
      <c r="U4252" s="1">
        <v>1</v>
      </c>
      <c r="V4252" s="1">
        <v>8</v>
      </c>
      <c r="W4252" s="1">
        <v>1</v>
      </c>
      <c r="X4252" s="1">
        <v>0</v>
      </c>
      <c r="Y4252" s="1">
        <v>0</v>
      </c>
      <c r="Z4252" s="1">
        <v>8</v>
      </c>
      <c r="AA4252" s="1">
        <v>0</v>
      </c>
      <c r="AB4252" s="1">
        <v>0</v>
      </c>
      <c r="AC4252" s="1">
        <v>4000</v>
      </c>
      <c r="AD4252" s="1">
        <v>0</v>
      </c>
      <c r="AE4252" s="1">
        <v>1000</v>
      </c>
      <c r="AF4252" s="1">
        <v>1175</v>
      </c>
      <c r="AG4252" s="1">
        <v>0</v>
      </c>
      <c r="AH4252" s="1">
        <v>1300</v>
      </c>
      <c r="AI4252" s="1">
        <v>7475</v>
      </c>
      <c r="AJ4252" s="1" t="s">
        <v>13626</v>
      </c>
      <c r="AK4252" s="1" t="s">
        <v>13627</v>
      </c>
      <c r="AL4252" s="1" t="s">
        <v>12034</v>
      </c>
      <c r="AM4252" s="1" t="s">
        <v>12</v>
      </c>
      <c r="AN4252" s="1" t="s">
        <v>23098</v>
      </c>
      <c r="AO4252" s="1" t="s">
        <v>86</v>
      </c>
      <c r="AP4252" s="1" t="s">
        <v>86</v>
      </c>
      <c r="AQ4252" s="1" t="s">
        <v>25</v>
      </c>
      <c r="AR4252" s="1" t="s">
        <v>30</v>
      </c>
      <c r="AS4252" s="1" t="s">
        <v>23090</v>
      </c>
      <c r="AT4252" s="1" t="s">
        <v>26</v>
      </c>
    </row>
    <row r="4253" spans="1:46" x14ac:dyDescent="0.25">
      <c r="A4253" s="1" t="s">
        <v>22396</v>
      </c>
      <c r="B4253" s="2" t="s">
        <v>23101</v>
      </c>
      <c r="C4253" s="2" t="s">
        <v>23108</v>
      </c>
      <c r="D4253" s="1">
        <v>0</v>
      </c>
      <c r="E4253" s="1">
        <v>0</v>
      </c>
      <c r="F4253" s="1">
        <v>1</v>
      </c>
      <c r="G4253" s="1">
        <v>1</v>
      </c>
      <c r="H4253" s="6">
        <v>1</v>
      </c>
      <c r="I4253">
        <v>0</v>
      </c>
      <c r="J4253" s="1">
        <v>43</v>
      </c>
      <c r="K4253" s="1">
        <v>1</v>
      </c>
      <c r="L4253" s="1">
        <v>445</v>
      </c>
      <c r="M4253" s="6">
        <v>0.34</v>
      </c>
      <c r="N4253" s="4">
        <v>2400</v>
      </c>
      <c r="O4253" s="4">
        <v>200</v>
      </c>
      <c r="P4253" s="4">
        <v>500</v>
      </c>
      <c r="Q4253" s="3">
        <v>0.3</v>
      </c>
      <c r="R4253" s="1">
        <v>18</v>
      </c>
      <c r="S4253" s="1">
        <v>500</v>
      </c>
      <c r="T4253" s="1">
        <v>55</v>
      </c>
      <c r="U4253" s="1">
        <v>0</v>
      </c>
      <c r="V4253" s="1">
        <v>8</v>
      </c>
      <c r="W4253" s="1">
        <v>1</v>
      </c>
      <c r="X4253" s="1">
        <v>0</v>
      </c>
      <c r="Y4253" s="1">
        <v>1</v>
      </c>
      <c r="Z4253" s="1">
        <v>0</v>
      </c>
      <c r="AA4253" s="1">
        <v>1</v>
      </c>
      <c r="AB4253" s="1">
        <v>0</v>
      </c>
      <c r="AC4253" s="1">
        <v>508</v>
      </c>
      <c r="AD4253" s="1">
        <v>0</v>
      </c>
      <c r="AE4253" s="1">
        <v>0</v>
      </c>
      <c r="AF4253" s="1">
        <v>0</v>
      </c>
      <c r="AG4253" s="1">
        <v>20</v>
      </c>
      <c r="AH4253" s="1">
        <v>300</v>
      </c>
      <c r="AI4253" s="1">
        <v>828</v>
      </c>
      <c r="AJ4253" s="1" t="s">
        <v>15216</v>
      </c>
      <c r="AK4253" s="1" t="s">
        <v>15217</v>
      </c>
      <c r="AL4253" s="1" t="s">
        <v>15218</v>
      </c>
      <c r="AM4253" s="1" t="s">
        <v>12</v>
      </c>
      <c r="AN4253" s="1" t="s">
        <v>23098</v>
      </c>
      <c r="AO4253" s="1" t="s">
        <v>364</v>
      </c>
      <c r="AP4253" s="1" t="s">
        <v>86</v>
      </c>
      <c r="AQ4253" s="1" t="s">
        <v>25</v>
      </c>
      <c r="AR4253" s="1" t="s">
        <v>19</v>
      </c>
      <c r="AS4253" s="1" t="s">
        <v>23091</v>
      </c>
      <c r="AT4253" s="1" t="s">
        <v>26</v>
      </c>
    </row>
    <row r="4254" spans="1:46" x14ac:dyDescent="0.25">
      <c r="A4254" s="1" t="s">
        <v>19538</v>
      </c>
      <c r="B4254" s="2" t="s">
        <v>23101</v>
      </c>
      <c r="C4254" s="2" t="s">
        <v>23108</v>
      </c>
      <c r="D4254" s="1">
        <v>13</v>
      </c>
      <c r="E4254" s="1">
        <v>6</v>
      </c>
      <c r="F4254" s="1">
        <v>4</v>
      </c>
      <c r="G4254" s="1">
        <v>23</v>
      </c>
      <c r="H4254" s="6">
        <v>0.17391304347826086</v>
      </c>
      <c r="I4254">
        <v>0</v>
      </c>
      <c r="J4254" s="1">
        <v>45</v>
      </c>
      <c r="K4254" s="1">
        <v>1</v>
      </c>
      <c r="L4254" s="1">
        <v>600</v>
      </c>
      <c r="M4254" s="6">
        <v>0.35</v>
      </c>
      <c r="N4254" s="4">
        <v>3200</v>
      </c>
      <c r="O4254" s="4">
        <v>270</v>
      </c>
      <c r="P4254" s="4">
        <v>550</v>
      </c>
      <c r="Q4254" s="3">
        <v>0.3</v>
      </c>
      <c r="R4254" s="1">
        <v>24</v>
      </c>
      <c r="S4254" s="1">
        <v>550</v>
      </c>
      <c r="T4254" s="1">
        <v>37</v>
      </c>
      <c r="U4254" s="1">
        <v>0</v>
      </c>
      <c r="V4254" s="1">
        <v>8</v>
      </c>
      <c r="W4254" s="1">
        <v>0</v>
      </c>
      <c r="X4254" s="1">
        <v>0</v>
      </c>
      <c r="Y4254" s="1">
        <v>0</v>
      </c>
      <c r="Z4254" s="1">
        <v>3</v>
      </c>
      <c r="AA4254" s="1">
        <v>1</v>
      </c>
      <c r="AB4254" s="1">
        <v>0</v>
      </c>
      <c r="AC4254" s="1">
        <v>927</v>
      </c>
      <c r="AD4254" s="1">
        <v>926</v>
      </c>
      <c r="AE4254" s="1">
        <v>0</v>
      </c>
      <c r="AF4254" s="1">
        <v>0</v>
      </c>
      <c r="AG4254" s="1">
        <v>0</v>
      </c>
      <c r="AH4254" s="1">
        <v>0</v>
      </c>
      <c r="AI4254" s="1">
        <v>1853</v>
      </c>
      <c r="AJ4254" s="1" t="s">
        <v>7480</v>
      </c>
      <c r="AK4254" s="1" t="s">
        <v>7481</v>
      </c>
      <c r="AL4254" s="1" t="s">
        <v>7482</v>
      </c>
      <c r="AM4254" s="1" t="s">
        <v>12</v>
      </c>
      <c r="AN4254" s="1" t="s">
        <v>23098</v>
      </c>
      <c r="AO4254" s="1" t="s">
        <v>364</v>
      </c>
      <c r="AP4254" s="1" t="s">
        <v>57</v>
      </c>
      <c r="AQ4254" s="1" t="s">
        <v>25</v>
      </c>
      <c r="AR4254" s="1" t="s">
        <v>30</v>
      </c>
      <c r="AS4254" s="1" t="s">
        <v>23091</v>
      </c>
      <c r="AT4254" s="1" t="s">
        <v>26</v>
      </c>
    </row>
    <row r="4255" spans="1:46" x14ac:dyDescent="0.25">
      <c r="A4255" s="1" t="s">
        <v>22956</v>
      </c>
      <c r="B4255" s="2" t="s">
        <v>23101</v>
      </c>
      <c r="C4255" s="2" t="s">
        <v>23108</v>
      </c>
      <c r="D4255" s="1">
        <v>0</v>
      </c>
      <c r="E4255" s="1">
        <v>0</v>
      </c>
      <c r="F4255" s="1">
        <v>1</v>
      </c>
      <c r="G4255" s="1">
        <v>1</v>
      </c>
      <c r="H4255" s="6">
        <v>1</v>
      </c>
      <c r="I4255">
        <v>1</v>
      </c>
      <c r="J4255" s="1">
        <v>30</v>
      </c>
      <c r="K4255" s="1">
        <v>1</v>
      </c>
      <c r="L4255" s="1">
        <v>731</v>
      </c>
      <c r="M4255" s="6">
        <v>0.63</v>
      </c>
      <c r="N4255" s="4">
        <v>2500</v>
      </c>
      <c r="O4255" s="4">
        <v>180</v>
      </c>
      <c r="P4255" s="4">
        <v>500</v>
      </c>
      <c r="Q4255" s="3">
        <v>0.31</v>
      </c>
      <c r="R4255" s="1">
        <v>24</v>
      </c>
      <c r="S4255" s="1">
        <v>500</v>
      </c>
      <c r="T4255" s="1">
        <v>41</v>
      </c>
      <c r="U4255" s="1">
        <v>1</v>
      </c>
      <c r="V4255" s="1">
        <v>8</v>
      </c>
      <c r="W4255" s="1">
        <v>0</v>
      </c>
      <c r="X4255" s="1">
        <v>0</v>
      </c>
      <c r="Y4255" s="1">
        <v>1</v>
      </c>
      <c r="Z4255" s="1">
        <v>3</v>
      </c>
      <c r="AA4255" s="1">
        <v>0</v>
      </c>
      <c r="AB4255" s="1">
        <v>1</v>
      </c>
      <c r="AC4255" s="1">
        <v>0</v>
      </c>
      <c r="AD4255" s="1">
        <v>0</v>
      </c>
      <c r="AE4255" s="1">
        <v>817</v>
      </c>
      <c r="AF4255" s="1">
        <v>1000</v>
      </c>
      <c r="AG4255" s="1">
        <v>0</v>
      </c>
      <c r="AH4255" s="1">
        <v>400</v>
      </c>
      <c r="AI4255" s="1">
        <v>2217</v>
      </c>
      <c r="AJ4255" s="1" t="s">
        <v>16705</v>
      </c>
      <c r="AK4255" s="1" t="s">
        <v>16706</v>
      </c>
      <c r="AL4255" s="1" t="s">
        <v>16707</v>
      </c>
      <c r="AM4255" s="1" t="s">
        <v>16</v>
      </c>
      <c r="AN4255" s="1" t="s">
        <v>23098</v>
      </c>
      <c r="AO4255" s="1" t="s">
        <v>86</v>
      </c>
      <c r="AP4255" s="1" t="s">
        <v>57</v>
      </c>
      <c r="AQ4255" s="1" t="s">
        <v>25</v>
      </c>
      <c r="AR4255" s="1" t="s">
        <v>19</v>
      </c>
      <c r="AS4255" s="1" t="s">
        <v>23090</v>
      </c>
      <c r="AT4255" s="1" t="s">
        <v>101</v>
      </c>
    </row>
    <row r="4256" spans="1:46" x14ac:dyDescent="0.25">
      <c r="A4256" s="1" t="s">
        <v>19543</v>
      </c>
      <c r="B4256" s="2" t="s">
        <v>23101</v>
      </c>
      <c r="C4256" s="2" t="s">
        <v>23108</v>
      </c>
      <c r="D4256" s="1">
        <v>0</v>
      </c>
      <c r="E4256" s="1">
        <v>1</v>
      </c>
      <c r="F4256" s="1">
        <v>2</v>
      </c>
      <c r="G4256" s="1">
        <v>3</v>
      </c>
      <c r="H4256" s="6">
        <v>0.66666666666666663</v>
      </c>
      <c r="I4256">
        <v>0</v>
      </c>
      <c r="J4256" s="1">
        <v>31</v>
      </c>
      <c r="K4256" s="1">
        <v>0</v>
      </c>
      <c r="L4256" s="1">
        <v>600</v>
      </c>
      <c r="M4256" s="6">
        <v>0.43</v>
      </c>
      <c r="N4256" s="4">
        <v>4500</v>
      </c>
      <c r="O4256" s="4">
        <v>300</v>
      </c>
      <c r="P4256" s="4">
        <v>700</v>
      </c>
      <c r="Q4256" s="3">
        <v>0.33</v>
      </c>
      <c r="R4256" s="1">
        <v>12</v>
      </c>
      <c r="S4256" s="1">
        <v>700</v>
      </c>
      <c r="T4256" s="1">
        <v>68</v>
      </c>
      <c r="U4256" s="1">
        <v>1</v>
      </c>
      <c r="V4256" s="1">
        <v>8</v>
      </c>
      <c r="W4256" s="1">
        <v>1</v>
      </c>
      <c r="X4256" s="1">
        <v>0</v>
      </c>
      <c r="Y4256" s="1">
        <v>1</v>
      </c>
      <c r="Z4256" s="1">
        <v>2</v>
      </c>
      <c r="AA4256" s="1">
        <v>1</v>
      </c>
      <c r="AB4256" s="1">
        <v>0</v>
      </c>
      <c r="AC4256" s="1">
        <v>500</v>
      </c>
      <c r="AD4256" s="1">
        <v>246</v>
      </c>
      <c r="AE4256" s="1">
        <v>0</v>
      </c>
      <c r="AF4256" s="1">
        <v>159</v>
      </c>
      <c r="AG4256" s="1">
        <v>0</v>
      </c>
      <c r="AH4256" s="1">
        <v>450</v>
      </c>
      <c r="AI4256" s="1">
        <v>1355</v>
      </c>
      <c r="AJ4256" s="1" t="s">
        <v>276</v>
      </c>
      <c r="AK4256" s="1" t="s">
        <v>7495</v>
      </c>
      <c r="AL4256" s="1" t="s">
        <v>7496</v>
      </c>
      <c r="AM4256" s="1" t="s">
        <v>12</v>
      </c>
      <c r="AN4256" s="1" t="s">
        <v>23097</v>
      </c>
      <c r="AO4256" s="1" t="s">
        <v>86</v>
      </c>
      <c r="AP4256" s="1" t="s">
        <v>86</v>
      </c>
      <c r="AQ4256" s="1" t="s">
        <v>25</v>
      </c>
      <c r="AR4256" s="1" t="s">
        <v>19</v>
      </c>
      <c r="AS4256" s="1" t="s">
        <v>23091</v>
      </c>
      <c r="AT4256" s="1" t="s">
        <v>26</v>
      </c>
    </row>
    <row r="4257" spans="1:46" x14ac:dyDescent="0.25">
      <c r="A4257" s="1" t="s">
        <v>20673</v>
      </c>
      <c r="B4257" s="2" t="s">
        <v>23101</v>
      </c>
      <c r="C4257" s="2" t="s">
        <v>23108</v>
      </c>
      <c r="D4257" s="1">
        <v>0</v>
      </c>
      <c r="E4257" s="1">
        <v>0</v>
      </c>
      <c r="F4257" s="1">
        <v>1</v>
      </c>
      <c r="G4257" s="1">
        <v>1</v>
      </c>
      <c r="H4257" s="6">
        <v>1</v>
      </c>
      <c r="I4257">
        <v>1</v>
      </c>
      <c r="J4257" s="1">
        <v>32</v>
      </c>
      <c r="K4257" s="1">
        <v>0</v>
      </c>
      <c r="L4257" s="1">
        <v>450</v>
      </c>
      <c r="M4257" s="6">
        <v>0.17</v>
      </c>
      <c r="N4257" s="4">
        <v>1920</v>
      </c>
      <c r="O4257" s="4">
        <v>140</v>
      </c>
      <c r="P4257" s="4">
        <v>300</v>
      </c>
      <c r="Q4257" s="3">
        <v>0.28999999999999998</v>
      </c>
      <c r="R4257" s="1">
        <v>24</v>
      </c>
      <c r="S4257" s="1">
        <v>300</v>
      </c>
      <c r="T4257" s="1">
        <v>24</v>
      </c>
      <c r="U4257" s="1">
        <v>1</v>
      </c>
      <c r="V4257" s="1">
        <v>8</v>
      </c>
      <c r="W4257" s="1">
        <v>0</v>
      </c>
      <c r="X4257" s="1">
        <v>0</v>
      </c>
      <c r="Y4257" s="1">
        <v>0</v>
      </c>
      <c r="Z4257" s="1">
        <v>5</v>
      </c>
      <c r="AA4257" s="1">
        <v>0</v>
      </c>
      <c r="AB4257" s="1">
        <v>1</v>
      </c>
      <c r="AC4257" s="1">
        <v>0</v>
      </c>
      <c r="AD4257" s="1">
        <v>0</v>
      </c>
      <c r="AE4257" s="1">
        <v>0</v>
      </c>
      <c r="AF4257" s="1">
        <v>0</v>
      </c>
      <c r="AG4257" s="1">
        <v>0</v>
      </c>
      <c r="AH4257" s="1">
        <v>150</v>
      </c>
      <c r="AI4257" s="1">
        <v>150</v>
      </c>
      <c r="AJ4257" s="1" t="s">
        <v>10610</v>
      </c>
      <c r="AK4257" s="1" t="s">
        <v>10611</v>
      </c>
      <c r="AL4257" s="1" t="s">
        <v>10612</v>
      </c>
      <c r="AM4257" s="1" t="s">
        <v>16</v>
      </c>
      <c r="AN4257" s="1" t="s">
        <v>23097</v>
      </c>
      <c r="AO4257" s="1" t="s">
        <v>86</v>
      </c>
      <c r="AP4257" s="1" t="s">
        <v>57</v>
      </c>
      <c r="AQ4257" s="1" t="s">
        <v>25</v>
      </c>
      <c r="AR4257" s="1" t="s">
        <v>30</v>
      </c>
      <c r="AS4257" s="1" t="s">
        <v>23090</v>
      </c>
      <c r="AT4257" s="1" t="s">
        <v>101</v>
      </c>
    </row>
    <row r="4258" spans="1:46" x14ac:dyDescent="0.25">
      <c r="A4258" s="1" t="s">
        <v>17659</v>
      </c>
      <c r="B4258" s="2" t="s">
        <v>23101</v>
      </c>
      <c r="C4258" s="2" t="s">
        <v>23108</v>
      </c>
      <c r="D4258" s="1">
        <v>0</v>
      </c>
      <c r="E4258" s="1">
        <v>0</v>
      </c>
      <c r="F4258" s="1">
        <v>1</v>
      </c>
      <c r="G4258" s="1">
        <v>1</v>
      </c>
      <c r="H4258" s="6">
        <v>1</v>
      </c>
      <c r="I4258">
        <v>0</v>
      </c>
      <c r="J4258" s="1">
        <v>30</v>
      </c>
      <c r="K4258" s="1">
        <v>0</v>
      </c>
      <c r="L4258" s="1">
        <v>762</v>
      </c>
      <c r="M4258" s="6">
        <v>0.31</v>
      </c>
      <c r="N4258" s="4">
        <v>2800</v>
      </c>
      <c r="O4258" s="4">
        <v>200</v>
      </c>
      <c r="P4258" s="4">
        <v>300</v>
      </c>
      <c r="Q4258" s="3">
        <v>0.2</v>
      </c>
      <c r="R4258" s="1">
        <v>24</v>
      </c>
      <c r="S4258" s="1">
        <v>300</v>
      </c>
      <c r="T4258" s="1">
        <v>41</v>
      </c>
      <c r="U4258" s="1">
        <v>0</v>
      </c>
      <c r="V4258" s="1">
        <v>8</v>
      </c>
      <c r="W4258" s="1">
        <v>0</v>
      </c>
      <c r="X4258" s="1">
        <v>0</v>
      </c>
      <c r="Y4258" s="1">
        <v>1</v>
      </c>
      <c r="Z4258" s="1">
        <v>0</v>
      </c>
      <c r="AA4258" s="1">
        <v>1</v>
      </c>
      <c r="AB4258" s="1">
        <v>0</v>
      </c>
      <c r="AC4258" s="1">
        <v>400</v>
      </c>
      <c r="AD4258" s="1">
        <v>0</v>
      </c>
      <c r="AE4258" s="1">
        <v>800</v>
      </c>
      <c r="AF4258" s="1">
        <v>0</v>
      </c>
      <c r="AG4258" s="1">
        <v>80</v>
      </c>
      <c r="AH4258" s="1">
        <v>0</v>
      </c>
      <c r="AI4258" s="1">
        <v>1280</v>
      </c>
      <c r="AJ4258" s="1" t="s">
        <v>2056</v>
      </c>
      <c r="AK4258" s="1" t="s">
        <v>2057</v>
      </c>
      <c r="AL4258" s="1" t="s">
        <v>2058</v>
      </c>
      <c r="AM4258" s="1" t="s">
        <v>12</v>
      </c>
      <c r="AN4258" s="1" t="s">
        <v>23097</v>
      </c>
      <c r="AO4258" s="1" t="s">
        <v>364</v>
      </c>
      <c r="AP4258" s="1" t="s">
        <v>57</v>
      </c>
      <c r="AQ4258" s="1" t="s">
        <v>25</v>
      </c>
      <c r="AR4258" s="1" t="s">
        <v>19</v>
      </c>
      <c r="AS4258" s="1" t="s">
        <v>23091</v>
      </c>
      <c r="AT4258" s="1" t="s">
        <v>26</v>
      </c>
    </row>
    <row r="4259" spans="1:46" x14ac:dyDescent="0.25">
      <c r="A4259" s="1" t="s">
        <v>22961</v>
      </c>
      <c r="B4259" s="2" t="s">
        <v>23101</v>
      </c>
      <c r="C4259" s="2" t="s">
        <v>23108</v>
      </c>
      <c r="D4259" s="1">
        <v>0</v>
      </c>
      <c r="E4259" s="1">
        <v>3</v>
      </c>
      <c r="F4259" s="1">
        <v>2</v>
      </c>
      <c r="G4259" s="1">
        <v>5</v>
      </c>
      <c r="H4259" s="6">
        <v>0.4</v>
      </c>
      <c r="I4259">
        <v>1</v>
      </c>
      <c r="J4259" s="1">
        <v>37</v>
      </c>
      <c r="K4259" s="1">
        <v>1</v>
      </c>
      <c r="L4259" s="1">
        <v>600</v>
      </c>
      <c r="M4259" s="6">
        <v>0.28999999999999998</v>
      </c>
      <c r="N4259" s="4">
        <v>5700</v>
      </c>
      <c r="O4259" s="4">
        <v>450</v>
      </c>
      <c r="P4259" s="4">
        <v>500</v>
      </c>
      <c r="Q4259" s="3">
        <v>0.25</v>
      </c>
      <c r="R4259" s="1">
        <v>24</v>
      </c>
      <c r="S4259" s="1">
        <v>500</v>
      </c>
      <c r="T4259" s="1">
        <v>48</v>
      </c>
      <c r="U4259" s="1">
        <v>1</v>
      </c>
      <c r="V4259" s="1">
        <v>8</v>
      </c>
      <c r="W4259" s="1">
        <v>1</v>
      </c>
      <c r="X4259" s="1">
        <v>1</v>
      </c>
      <c r="Y4259" s="1">
        <v>0</v>
      </c>
      <c r="Z4259" s="1">
        <v>5</v>
      </c>
      <c r="AA4259" s="1">
        <v>0</v>
      </c>
      <c r="AB4259" s="1">
        <v>1</v>
      </c>
      <c r="AC4259" s="1">
        <v>4150</v>
      </c>
      <c r="AD4259" s="1">
        <v>0</v>
      </c>
      <c r="AE4259" s="1">
        <v>0</v>
      </c>
      <c r="AF4259" s="1">
        <v>1400</v>
      </c>
      <c r="AG4259" s="1">
        <v>0</v>
      </c>
      <c r="AH4259" s="1">
        <v>0</v>
      </c>
      <c r="AI4259" s="1">
        <v>5550</v>
      </c>
      <c r="AJ4259" s="1" t="s">
        <v>16719</v>
      </c>
      <c r="AK4259" s="1" t="s">
        <v>16720</v>
      </c>
      <c r="AL4259" s="1" t="s">
        <v>16721</v>
      </c>
      <c r="AM4259" s="1" t="s">
        <v>16</v>
      </c>
      <c r="AN4259" s="1" t="s">
        <v>23098</v>
      </c>
      <c r="AO4259" s="1" t="s">
        <v>86</v>
      </c>
      <c r="AP4259" s="1" t="s">
        <v>86</v>
      </c>
      <c r="AQ4259" s="1" t="s">
        <v>14</v>
      </c>
      <c r="AR4259" s="1" t="s">
        <v>30</v>
      </c>
      <c r="AS4259" s="1" t="s">
        <v>23090</v>
      </c>
      <c r="AT4259" s="1" t="s">
        <v>101</v>
      </c>
    </row>
    <row r="4260" spans="1:46" x14ac:dyDescent="0.25">
      <c r="A4260" s="1" t="s">
        <v>17664</v>
      </c>
      <c r="B4260" s="2" t="s">
        <v>23101</v>
      </c>
      <c r="C4260" s="2" t="s">
        <v>23108</v>
      </c>
      <c r="D4260" s="1">
        <v>0</v>
      </c>
      <c r="E4260" s="1">
        <v>0</v>
      </c>
      <c r="F4260" s="1">
        <v>1</v>
      </c>
      <c r="G4260" s="1">
        <v>1</v>
      </c>
      <c r="H4260" s="6">
        <v>1</v>
      </c>
      <c r="I4260">
        <v>0</v>
      </c>
      <c r="J4260" s="1">
        <v>31</v>
      </c>
      <c r="K4260" s="1">
        <v>0</v>
      </c>
      <c r="L4260" s="1">
        <v>600</v>
      </c>
      <c r="M4260" s="6">
        <v>0.67</v>
      </c>
      <c r="N4260" s="4">
        <v>1700</v>
      </c>
      <c r="O4260" s="4">
        <v>140</v>
      </c>
      <c r="P4260" s="4">
        <v>150</v>
      </c>
      <c r="Q4260" s="3">
        <v>0.2</v>
      </c>
      <c r="R4260" s="1">
        <v>6</v>
      </c>
      <c r="S4260" s="1">
        <v>150</v>
      </c>
      <c r="T4260" s="1">
        <v>21</v>
      </c>
      <c r="U4260" s="1">
        <v>1</v>
      </c>
      <c r="V4260" s="1">
        <v>8</v>
      </c>
      <c r="W4260" s="1">
        <v>0</v>
      </c>
      <c r="X4260" s="1">
        <v>0</v>
      </c>
      <c r="Y4260" s="1">
        <v>1</v>
      </c>
      <c r="Z4260" s="1">
        <v>4</v>
      </c>
      <c r="AA4260" s="1">
        <v>0</v>
      </c>
      <c r="AB4260" s="1">
        <v>0</v>
      </c>
      <c r="AC4260" s="1">
        <v>4800</v>
      </c>
      <c r="AD4260" s="1">
        <v>0</v>
      </c>
      <c r="AE4260" s="1">
        <v>400</v>
      </c>
      <c r="AF4260" s="1">
        <v>300</v>
      </c>
      <c r="AG4260" s="1">
        <v>0</v>
      </c>
      <c r="AH4260" s="1">
        <v>0</v>
      </c>
      <c r="AI4260" s="1">
        <v>5500</v>
      </c>
      <c r="AJ4260" s="1" t="s">
        <v>2071</v>
      </c>
      <c r="AK4260" s="1" t="s">
        <v>2072</v>
      </c>
      <c r="AL4260" s="1" t="s">
        <v>2073</v>
      </c>
      <c r="AM4260" s="1" t="s">
        <v>12</v>
      </c>
      <c r="AN4260" s="1" t="s">
        <v>23097</v>
      </c>
      <c r="AO4260" s="1" t="s">
        <v>86</v>
      </c>
      <c r="AP4260" s="1" t="s">
        <v>57</v>
      </c>
      <c r="AQ4260" s="1" t="s">
        <v>25</v>
      </c>
      <c r="AR4260" s="1" t="s">
        <v>19</v>
      </c>
      <c r="AS4260" s="1" t="s">
        <v>23090</v>
      </c>
      <c r="AT4260" s="1" t="s">
        <v>26</v>
      </c>
    </row>
    <row r="4261" spans="1:46" x14ac:dyDescent="0.25">
      <c r="A4261" s="1" t="s">
        <v>22974</v>
      </c>
      <c r="B4261" s="2" t="s">
        <v>23101</v>
      </c>
      <c r="C4261" s="2" t="s">
        <v>23108</v>
      </c>
      <c r="D4261" s="1">
        <v>0</v>
      </c>
      <c r="E4261" s="1">
        <v>0</v>
      </c>
      <c r="F4261" s="1">
        <v>1</v>
      </c>
      <c r="G4261" s="1">
        <v>1</v>
      </c>
      <c r="H4261" s="6">
        <v>1</v>
      </c>
      <c r="I4261">
        <v>0</v>
      </c>
      <c r="J4261" s="1">
        <v>32</v>
      </c>
      <c r="K4261" s="1">
        <v>0</v>
      </c>
      <c r="L4261" s="1">
        <v>610</v>
      </c>
      <c r="M4261" s="6">
        <v>0.3</v>
      </c>
      <c r="N4261" s="4">
        <v>2640</v>
      </c>
      <c r="O4261" s="4">
        <v>220</v>
      </c>
      <c r="P4261" s="4">
        <v>700</v>
      </c>
      <c r="Q4261" s="3">
        <v>0.25</v>
      </c>
      <c r="R4261" s="1">
        <v>12</v>
      </c>
      <c r="S4261" s="1">
        <v>700</v>
      </c>
      <c r="T4261" s="1">
        <v>59</v>
      </c>
      <c r="U4261" s="1">
        <v>1</v>
      </c>
      <c r="V4261" s="1">
        <v>8</v>
      </c>
      <c r="W4261" s="1">
        <v>0</v>
      </c>
      <c r="X4261" s="1">
        <v>0</v>
      </c>
      <c r="Y4261" s="1">
        <v>1</v>
      </c>
      <c r="Z4261" s="1">
        <v>3</v>
      </c>
      <c r="AA4261" s="1">
        <v>1</v>
      </c>
      <c r="AB4261" s="1">
        <v>1</v>
      </c>
      <c r="AC4261" s="1">
        <v>0</v>
      </c>
      <c r="AD4261" s="1">
        <v>0</v>
      </c>
      <c r="AE4261" s="1">
        <v>0</v>
      </c>
      <c r="AF4261" s="1">
        <v>0</v>
      </c>
      <c r="AG4261" s="1">
        <v>0</v>
      </c>
      <c r="AH4261" s="1">
        <v>0</v>
      </c>
      <c r="AI4261" s="1">
        <v>0</v>
      </c>
      <c r="AJ4261" s="1" t="s">
        <v>16756</v>
      </c>
      <c r="AK4261" s="1" t="s">
        <v>16757</v>
      </c>
      <c r="AL4261" s="1" t="s">
        <v>16758</v>
      </c>
      <c r="AM4261" s="1" t="s">
        <v>12</v>
      </c>
      <c r="AN4261" s="1" t="s">
        <v>23097</v>
      </c>
      <c r="AO4261" s="1" t="s">
        <v>86</v>
      </c>
      <c r="AP4261" s="1" t="s">
        <v>57</v>
      </c>
      <c r="AQ4261" s="1" t="s">
        <v>25</v>
      </c>
      <c r="AR4261" s="1" t="s">
        <v>19</v>
      </c>
      <c r="AS4261" s="1" t="s">
        <v>23091</v>
      </c>
      <c r="AT4261" s="1" t="s">
        <v>101</v>
      </c>
    </row>
    <row r="4262" spans="1:46" x14ac:dyDescent="0.25">
      <c r="A4262" s="1" t="s">
        <v>22982</v>
      </c>
      <c r="B4262" s="2" t="s">
        <v>23101</v>
      </c>
      <c r="C4262" s="2" t="s">
        <v>23108</v>
      </c>
      <c r="D4262" s="1">
        <v>0</v>
      </c>
      <c r="E4262" s="1">
        <v>0</v>
      </c>
      <c r="F4262" s="1">
        <v>1</v>
      </c>
      <c r="G4262" s="1">
        <v>1</v>
      </c>
      <c r="H4262" s="6">
        <v>1</v>
      </c>
      <c r="I4262">
        <v>0</v>
      </c>
      <c r="J4262" s="1">
        <v>28</v>
      </c>
      <c r="K4262" s="1">
        <v>1</v>
      </c>
      <c r="L4262" s="1">
        <v>537</v>
      </c>
      <c r="M4262" s="6">
        <v>0.23</v>
      </c>
      <c r="N4262" s="4">
        <v>2000</v>
      </c>
      <c r="O4262" s="4">
        <v>180</v>
      </c>
      <c r="P4262" s="4">
        <v>150</v>
      </c>
      <c r="Q4262" s="3">
        <v>0.2</v>
      </c>
      <c r="R4262" s="1">
        <v>24</v>
      </c>
      <c r="S4262" s="1">
        <v>150</v>
      </c>
      <c r="T4262" s="1">
        <v>20</v>
      </c>
      <c r="U4262" s="1">
        <v>1</v>
      </c>
      <c r="V4262" s="1">
        <v>8</v>
      </c>
      <c r="W4262" s="1">
        <v>0</v>
      </c>
      <c r="X4262" s="1">
        <v>1</v>
      </c>
      <c r="Y4262" s="1">
        <v>1</v>
      </c>
      <c r="Z4262" s="1">
        <v>1</v>
      </c>
      <c r="AA4262" s="1">
        <v>1</v>
      </c>
      <c r="AB4262" s="1">
        <v>0</v>
      </c>
      <c r="AC4262" s="1">
        <v>0</v>
      </c>
      <c r="AD4262" s="1">
        <v>0</v>
      </c>
      <c r="AE4262" s="1">
        <v>0</v>
      </c>
      <c r="AF4262" s="1">
        <v>0</v>
      </c>
      <c r="AG4262" s="1">
        <v>0</v>
      </c>
      <c r="AH4262" s="1">
        <v>600</v>
      </c>
      <c r="AI4262" s="1">
        <v>600</v>
      </c>
      <c r="AJ4262" s="1" t="s">
        <v>16777</v>
      </c>
      <c r="AK4262" s="1" t="s">
        <v>16778</v>
      </c>
      <c r="AL4262" s="1" t="s">
        <v>16779</v>
      </c>
      <c r="AM4262" s="1" t="s">
        <v>12</v>
      </c>
      <c r="AN4262" s="1" t="s">
        <v>23098</v>
      </c>
      <c r="AO4262" s="1" t="s">
        <v>86</v>
      </c>
      <c r="AP4262" s="1" t="s">
        <v>57</v>
      </c>
      <c r="AQ4262" s="1" t="s">
        <v>14</v>
      </c>
      <c r="AR4262" s="1" t="s">
        <v>19</v>
      </c>
      <c r="AS4262" s="1" t="s">
        <v>23091</v>
      </c>
      <c r="AT4262" s="1" t="s">
        <v>26</v>
      </c>
    </row>
    <row r="4263" spans="1:46" x14ac:dyDescent="0.25">
      <c r="A4263" s="1" t="s">
        <v>17667</v>
      </c>
      <c r="B4263" s="2" t="s">
        <v>23101</v>
      </c>
      <c r="C4263" s="2" t="s">
        <v>23108</v>
      </c>
      <c r="D4263" s="1">
        <v>0</v>
      </c>
      <c r="E4263" s="1">
        <v>0</v>
      </c>
      <c r="F4263" s="1">
        <v>2</v>
      </c>
      <c r="G4263" s="1">
        <v>2</v>
      </c>
      <c r="H4263" s="6">
        <v>1</v>
      </c>
      <c r="I4263">
        <v>1</v>
      </c>
      <c r="J4263" s="1">
        <v>34</v>
      </c>
      <c r="K4263" s="1">
        <v>0</v>
      </c>
      <c r="L4263" s="1">
        <v>515</v>
      </c>
      <c r="M4263" s="6">
        <v>0.46</v>
      </c>
      <c r="N4263" s="4">
        <v>2100</v>
      </c>
      <c r="O4263" s="4">
        <v>160</v>
      </c>
      <c r="P4263" s="4">
        <v>120</v>
      </c>
      <c r="Q4263" s="3">
        <v>0.35</v>
      </c>
      <c r="R4263" s="1">
        <v>18</v>
      </c>
      <c r="S4263" s="1">
        <v>120</v>
      </c>
      <c r="T4263" s="1">
        <v>12</v>
      </c>
      <c r="U4263" s="1">
        <v>1</v>
      </c>
      <c r="V4263" s="1">
        <v>8</v>
      </c>
      <c r="W4263" s="1">
        <v>0</v>
      </c>
      <c r="X4263" s="1">
        <v>0</v>
      </c>
      <c r="Y4263" s="1">
        <v>1</v>
      </c>
      <c r="Z4263" s="1">
        <v>3</v>
      </c>
      <c r="AA4263" s="1">
        <v>0</v>
      </c>
      <c r="AB4263" s="1">
        <v>1</v>
      </c>
      <c r="AC4263" s="1">
        <v>0</v>
      </c>
      <c r="AD4263" s="1">
        <v>0</v>
      </c>
      <c r="AE4263" s="1">
        <v>0</v>
      </c>
      <c r="AF4263" s="1">
        <v>330</v>
      </c>
      <c r="AG4263" s="1">
        <v>30</v>
      </c>
      <c r="AH4263" s="1">
        <v>800</v>
      </c>
      <c r="AI4263" s="1">
        <v>1160</v>
      </c>
      <c r="AJ4263" s="1" t="s">
        <v>2080</v>
      </c>
      <c r="AK4263" s="1" t="s">
        <v>2081</v>
      </c>
      <c r="AL4263" s="1" t="s">
        <v>2082</v>
      </c>
      <c r="AM4263" s="1" t="s">
        <v>16</v>
      </c>
      <c r="AN4263" s="1" t="s">
        <v>23097</v>
      </c>
      <c r="AO4263" s="1" t="s">
        <v>86</v>
      </c>
      <c r="AP4263" s="1" t="s">
        <v>57</v>
      </c>
      <c r="AQ4263" s="1" t="s">
        <v>25</v>
      </c>
      <c r="AR4263" s="1" t="s">
        <v>19</v>
      </c>
      <c r="AS4263" s="1" t="s">
        <v>23090</v>
      </c>
      <c r="AT4263" s="1" t="s">
        <v>101</v>
      </c>
    </row>
    <row r="4264" spans="1:46" x14ac:dyDescent="0.25">
      <c r="A4264" s="1" t="s">
        <v>17426</v>
      </c>
      <c r="B4264" s="2" t="s">
        <v>23101</v>
      </c>
      <c r="C4264" s="2" t="s">
        <v>23108</v>
      </c>
      <c r="D4264" s="1">
        <v>0</v>
      </c>
      <c r="E4264" s="1">
        <v>1</v>
      </c>
      <c r="F4264" s="1">
        <v>1</v>
      </c>
      <c r="G4264" s="1">
        <v>2</v>
      </c>
      <c r="H4264" s="6">
        <v>0.5</v>
      </c>
      <c r="I4264">
        <v>1</v>
      </c>
      <c r="J4264" s="1">
        <v>26</v>
      </c>
      <c r="K4264" s="1">
        <v>0</v>
      </c>
      <c r="L4264" s="1">
        <v>581</v>
      </c>
      <c r="M4264" s="6">
        <v>0.16</v>
      </c>
      <c r="N4264" s="4">
        <v>40</v>
      </c>
      <c r="O4264" s="4">
        <v>130</v>
      </c>
      <c r="P4264" s="4">
        <v>400</v>
      </c>
      <c r="Q4264" s="3">
        <v>0.28000000000000003</v>
      </c>
      <c r="R4264" s="1">
        <v>24</v>
      </c>
      <c r="S4264" s="1">
        <v>420</v>
      </c>
      <c r="T4264" s="1">
        <v>44</v>
      </c>
      <c r="U4264" s="1">
        <v>1</v>
      </c>
      <c r="V4264" s="1">
        <v>8</v>
      </c>
      <c r="W4264" s="1">
        <v>0</v>
      </c>
      <c r="X4264" s="1">
        <v>1</v>
      </c>
      <c r="Y4264" s="1">
        <v>1</v>
      </c>
      <c r="Z4264" s="1">
        <v>4</v>
      </c>
      <c r="AA4264" s="1">
        <v>0</v>
      </c>
      <c r="AB4264" s="1">
        <v>1</v>
      </c>
      <c r="AC4264" s="1">
        <v>0</v>
      </c>
      <c r="AD4264" s="1">
        <v>0</v>
      </c>
      <c r="AE4264" s="1">
        <v>0</v>
      </c>
      <c r="AF4264" s="1">
        <v>0</v>
      </c>
      <c r="AG4264" s="1">
        <v>0</v>
      </c>
      <c r="AH4264" s="1">
        <v>0</v>
      </c>
      <c r="AI4264" s="1">
        <v>0</v>
      </c>
      <c r="AJ4264" s="1" t="s">
        <v>1328</v>
      </c>
      <c r="AK4264" s="1" t="s">
        <v>1329</v>
      </c>
      <c r="AL4264" s="1" t="s">
        <v>1330</v>
      </c>
      <c r="AM4264" s="1" t="s">
        <v>16</v>
      </c>
      <c r="AN4264" s="1" t="s">
        <v>23097</v>
      </c>
      <c r="AO4264" s="1" t="s">
        <v>86</v>
      </c>
      <c r="AP4264" s="1" t="s">
        <v>57</v>
      </c>
      <c r="AQ4264" s="1" t="s">
        <v>14</v>
      </c>
      <c r="AR4264" s="1" t="s">
        <v>19</v>
      </c>
      <c r="AS4264" s="1" t="s">
        <v>23090</v>
      </c>
      <c r="AT4264" s="1" t="s">
        <v>101</v>
      </c>
    </row>
    <row r="4265" spans="1:46" x14ac:dyDescent="0.25">
      <c r="A4265" s="1" t="s">
        <v>22989</v>
      </c>
      <c r="B4265" s="2" t="s">
        <v>23101</v>
      </c>
      <c r="C4265" s="2" t="s">
        <v>23108</v>
      </c>
      <c r="D4265" s="1">
        <v>0</v>
      </c>
      <c r="E4265" s="1">
        <v>0</v>
      </c>
      <c r="F4265" s="1">
        <v>1</v>
      </c>
      <c r="G4265" s="1">
        <v>1</v>
      </c>
      <c r="H4265" s="6">
        <v>1</v>
      </c>
      <c r="I4265">
        <v>1</v>
      </c>
      <c r="J4265" s="1">
        <v>37</v>
      </c>
      <c r="K4265" s="1">
        <v>0</v>
      </c>
      <c r="L4265" s="1">
        <v>664</v>
      </c>
      <c r="M4265" s="6">
        <v>0.75</v>
      </c>
      <c r="N4265" s="4">
        <v>3600</v>
      </c>
      <c r="O4265" s="4">
        <v>300</v>
      </c>
      <c r="P4265" s="4">
        <v>300</v>
      </c>
      <c r="Q4265" s="3">
        <v>0.2</v>
      </c>
      <c r="R4265" s="1">
        <v>6</v>
      </c>
      <c r="S4265" s="1">
        <v>300</v>
      </c>
      <c r="T4265" s="1">
        <v>37</v>
      </c>
      <c r="U4265" s="1">
        <v>1</v>
      </c>
      <c r="V4265" s="1">
        <v>8</v>
      </c>
      <c r="W4265" s="1">
        <v>0</v>
      </c>
      <c r="X4265" s="1">
        <v>1</v>
      </c>
      <c r="Y4265" s="1">
        <v>0</v>
      </c>
      <c r="Z4265" s="1">
        <v>2</v>
      </c>
      <c r="AA4265" s="1">
        <v>0</v>
      </c>
      <c r="AB4265" s="1">
        <v>1</v>
      </c>
      <c r="AC4265" s="1">
        <v>5527</v>
      </c>
      <c r="AD4265" s="1">
        <v>0</v>
      </c>
      <c r="AE4265" s="1">
        <v>0</v>
      </c>
      <c r="AF4265" s="1">
        <v>900</v>
      </c>
      <c r="AG4265" s="1">
        <v>40</v>
      </c>
      <c r="AH4265" s="1">
        <v>620</v>
      </c>
      <c r="AI4265" s="1">
        <v>7087</v>
      </c>
      <c r="AJ4265" s="1" t="s">
        <v>3968</v>
      </c>
      <c r="AK4265" s="1" t="s">
        <v>16797</v>
      </c>
      <c r="AL4265" s="1" t="s">
        <v>16798</v>
      </c>
      <c r="AM4265" s="1" t="s">
        <v>16</v>
      </c>
      <c r="AN4265" s="1" t="s">
        <v>23097</v>
      </c>
      <c r="AO4265" s="1" t="s">
        <v>86</v>
      </c>
      <c r="AP4265" s="1" t="s">
        <v>57</v>
      </c>
      <c r="AQ4265" s="1" t="s">
        <v>14</v>
      </c>
      <c r="AR4265" s="1" t="s">
        <v>30</v>
      </c>
      <c r="AS4265" s="1" t="s">
        <v>23090</v>
      </c>
      <c r="AT4265" s="1" t="s">
        <v>101</v>
      </c>
    </row>
    <row r="4266" spans="1:46" x14ac:dyDescent="0.25">
      <c r="A4266" s="1" t="s">
        <v>19567</v>
      </c>
      <c r="B4266" s="2" t="s">
        <v>23101</v>
      </c>
      <c r="C4266" s="2" t="s">
        <v>23108</v>
      </c>
      <c r="D4266" s="1">
        <v>0</v>
      </c>
      <c r="E4266" s="1">
        <v>0</v>
      </c>
      <c r="F4266" s="1">
        <v>1</v>
      </c>
      <c r="G4266" s="1">
        <v>1</v>
      </c>
      <c r="H4266" s="6">
        <v>1</v>
      </c>
      <c r="I4266">
        <v>0</v>
      </c>
      <c r="J4266" s="1">
        <v>31</v>
      </c>
      <c r="K4266" s="1">
        <v>1</v>
      </c>
      <c r="L4266" s="1">
        <v>535</v>
      </c>
      <c r="M4266" s="6">
        <v>0.32</v>
      </c>
      <c r="N4266" s="4">
        <v>2600</v>
      </c>
      <c r="O4266" s="4">
        <v>200</v>
      </c>
      <c r="P4266" s="4">
        <v>500</v>
      </c>
      <c r="Q4266" s="3">
        <v>0.35</v>
      </c>
      <c r="R4266" s="1">
        <v>24</v>
      </c>
      <c r="S4266" s="1">
        <v>500</v>
      </c>
      <c r="T4266" s="1">
        <v>54</v>
      </c>
      <c r="U4266" s="1">
        <v>1</v>
      </c>
      <c r="V4266" s="1">
        <v>8</v>
      </c>
      <c r="W4266" s="1">
        <v>0</v>
      </c>
      <c r="X4266" s="1">
        <v>0</v>
      </c>
      <c r="Y4266" s="1">
        <v>0</v>
      </c>
      <c r="Z4266" s="1">
        <v>4</v>
      </c>
      <c r="AA4266" s="1">
        <v>1</v>
      </c>
      <c r="AB4266" s="1">
        <v>0</v>
      </c>
      <c r="AC4266" s="1">
        <v>650</v>
      </c>
      <c r="AD4266" s="1">
        <v>1100</v>
      </c>
      <c r="AE4266" s="1">
        <v>0</v>
      </c>
      <c r="AF4266" s="1">
        <v>0</v>
      </c>
      <c r="AG4266" s="1">
        <v>10</v>
      </c>
      <c r="AH4266" s="1">
        <v>0</v>
      </c>
      <c r="AI4266" s="1">
        <v>1760</v>
      </c>
      <c r="AJ4266" s="1" t="s">
        <v>7559</v>
      </c>
      <c r="AK4266" s="1" t="s">
        <v>7560</v>
      </c>
      <c r="AL4266" s="1" t="s">
        <v>7561</v>
      </c>
      <c r="AM4266" s="1" t="s">
        <v>12</v>
      </c>
      <c r="AN4266" s="1" t="s">
        <v>23098</v>
      </c>
      <c r="AO4266" s="1" t="s">
        <v>86</v>
      </c>
      <c r="AP4266" s="1" t="s">
        <v>57</v>
      </c>
      <c r="AQ4266" s="1" t="s">
        <v>25</v>
      </c>
      <c r="AR4266" s="1" t="s">
        <v>30</v>
      </c>
      <c r="AS4266" s="1" t="s">
        <v>23091</v>
      </c>
      <c r="AT4266" s="1" t="s">
        <v>26</v>
      </c>
    </row>
    <row r="4267" spans="1:46" x14ac:dyDescent="0.25">
      <c r="A4267" s="1" t="s">
        <v>22995</v>
      </c>
      <c r="B4267" s="2" t="s">
        <v>23101</v>
      </c>
      <c r="C4267" s="2" t="s">
        <v>23108</v>
      </c>
      <c r="D4267" s="1">
        <v>0</v>
      </c>
      <c r="E4267" s="1">
        <v>0</v>
      </c>
      <c r="F4267" s="1">
        <v>1</v>
      </c>
      <c r="G4267" s="1">
        <v>1</v>
      </c>
      <c r="H4267" s="6">
        <v>1</v>
      </c>
      <c r="I4267">
        <v>0</v>
      </c>
      <c r="J4267" s="1">
        <v>31</v>
      </c>
      <c r="K4267" s="1">
        <v>1</v>
      </c>
      <c r="L4267" s="1">
        <v>607</v>
      </c>
      <c r="M4267" s="6">
        <v>0.17</v>
      </c>
      <c r="N4267" s="4">
        <v>1400</v>
      </c>
      <c r="O4267" s="4">
        <v>120</v>
      </c>
      <c r="P4267" s="4">
        <v>200</v>
      </c>
      <c r="Q4267" s="3">
        <v>0.25</v>
      </c>
      <c r="R4267" s="1">
        <v>24</v>
      </c>
      <c r="S4267" s="1">
        <v>200</v>
      </c>
      <c r="T4267" s="1">
        <v>17</v>
      </c>
      <c r="U4267" s="1">
        <v>1</v>
      </c>
      <c r="V4267" s="1">
        <v>8</v>
      </c>
      <c r="W4267" s="1">
        <v>1</v>
      </c>
      <c r="X4267" s="1">
        <v>1</v>
      </c>
      <c r="Y4267" s="1">
        <v>1</v>
      </c>
      <c r="Z4267" s="1">
        <v>3</v>
      </c>
      <c r="AA4267" s="1">
        <v>1</v>
      </c>
      <c r="AB4267" s="1">
        <v>0</v>
      </c>
      <c r="AC4267" s="1">
        <v>0</v>
      </c>
      <c r="AD4267" s="1">
        <v>0</v>
      </c>
      <c r="AE4267" s="1">
        <v>0</v>
      </c>
      <c r="AF4267" s="1">
        <v>200</v>
      </c>
      <c r="AG4267" s="1">
        <v>0</v>
      </c>
      <c r="AH4267" s="1">
        <v>0</v>
      </c>
      <c r="AI4267" s="1">
        <v>200</v>
      </c>
      <c r="AJ4267" s="1" t="s">
        <v>238</v>
      </c>
      <c r="AK4267" s="1" t="s">
        <v>16814</v>
      </c>
      <c r="AL4267" s="1" t="s">
        <v>16815</v>
      </c>
      <c r="AM4267" s="1" t="s">
        <v>12</v>
      </c>
      <c r="AN4267" s="1" t="s">
        <v>23098</v>
      </c>
      <c r="AO4267" s="1" t="s">
        <v>86</v>
      </c>
      <c r="AP4267" s="1" t="s">
        <v>86</v>
      </c>
      <c r="AQ4267" s="1" t="s">
        <v>14</v>
      </c>
      <c r="AR4267" s="1" t="s">
        <v>19</v>
      </c>
      <c r="AS4267" s="1" t="s">
        <v>23091</v>
      </c>
      <c r="AT4267" s="1" t="s">
        <v>26</v>
      </c>
    </row>
    <row r="4268" spans="1:46" x14ac:dyDescent="0.25">
      <c r="A4268" s="1" t="s">
        <v>22427</v>
      </c>
      <c r="B4268" s="2" t="s">
        <v>23101</v>
      </c>
      <c r="C4268" s="2" t="s">
        <v>23108</v>
      </c>
      <c r="D4268" s="1">
        <v>0</v>
      </c>
      <c r="E4268" s="1">
        <v>0</v>
      </c>
      <c r="F4268" s="1">
        <v>1</v>
      </c>
      <c r="G4268" s="1">
        <v>1</v>
      </c>
      <c r="H4268" s="6">
        <v>1</v>
      </c>
      <c r="I4268">
        <v>1</v>
      </c>
      <c r="J4268" s="1">
        <v>26</v>
      </c>
      <c r="K4268" s="1">
        <v>1</v>
      </c>
      <c r="L4268" s="1">
        <v>660</v>
      </c>
      <c r="M4268" s="6">
        <v>0.34</v>
      </c>
      <c r="N4268" s="4">
        <v>2000</v>
      </c>
      <c r="O4268" s="4">
        <v>150</v>
      </c>
      <c r="P4268" s="4">
        <v>500</v>
      </c>
      <c r="Q4268" s="3">
        <v>0.25</v>
      </c>
      <c r="R4268" s="1">
        <v>24</v>
      </c>
      <c r="S4268" s="1">
        <v>500</v>
      </c>
      <c r="T4268" s="1">
        <v>52</v>
      </c>
      <c r="U4268" s="1">
        <v>1</v>
      </c>
      <c r="V4268" s="1">
        <v>8</v>
      </c>
      <c r="W4268" s="1">
        <v>0</v>
      </c>
      <c r="X4268" s="1">
        <v>1</v>
      </c>
      <c r="Y4268" s="1">
        <v>1</v>
      </c>
      <c r="Z4268" s="1">
        <v>4</v>
      </c>
      <c r="AA4268" s="1">
        <v>0</v>
      </c>
      <c r="AB4268" s="1">
        <v>1</v>
      </c>
      <c r="AC4268" s="1">
        <v>500</v>
      </c>
      <c r="AD4268" s="1">
        <v>0</v>
      </c>
      <c r="AE4268" s="1">
        <v>0</v>
      </c>
      <c r="AF4268" s="1">
        <v>0</v>
      </c>
      <c r="AG4268" s="1">
        <v>0</v>
      </c>
      <c r="AH4268" s="1">
        <v>150</v>
      </c>
      <c r="AI4268" s="1">
        <v>650</v>
      </c>
      <c r="AJ4268" s="1" t="s">
        <v>9321</v>
      </c>
      <c r="AK4268" s="1" t="s">
        <v>15304</v>
      </c>
      <c r="AL4268" s="1" t="s">
        <v>15305</v>
      </c>
      <c r="AM4268" s="1" t="s">
        <v>16</v>
      </c>
      <c r="AN4268" s="1" t="s">
        <v>23098</v>
      </c>
      <c r="AO4268" s="1" t="s">
        <v>86</v>
      </c>
      <c r="AP4268" s="1" t="s">
        <v>57</v>
      </c>
      <c r="AQ4268" s="1" t="s">
        <v>14</v>
      </c>
      <c r="AR4268" s="1" t="s">
        <v>19</v>
      </c>
      <c r="AS4268" s="1" t="s">
        <v>23090</v>
      </c>
      <c r="AT4268" s="1" t="s">
        <v>101</v>
      </c>
    </row>
    <row r="4269" spans="1:46" x14ac:dyDescent="0.25">
      <c r="A4269" s="1" t="s">
        <v>20151</v>
      </c>
      <c r="B4269" s="2" t="s">
        <v>23101</v>
      </c>
      <c r="C4269" s="2" t="s">
        <v>23108</v>
      </c>
      <c r="D4269" s="1">
        <v>0</v>
      </c>
      <c r="E4269" s="1">
        <v>0</v>
      </c>
      <c r="F4269" s="1">
        <v>1</v>
      </c>
      <c r="G4269" s="1">
        <v>1</v>
      </c>
      <c r="H4269" s="6">
        <v>1</v>
      </c>
      <c r="I4269">
        <v>1</v>
      </c>
      <c r="J4269" s="1">
        <v>30</v>
      </c>
      <c r="K4269" s="1">
        <v>0</v>
      </c>
      <c r="L4269" s="1">
        <v>525</v>
      </c>
      <c r="M4269" s="6">
        <v>0.53</v>
      </c>
      <c r="N4269" s="4">
        <v>2000</v>
      </c>
      <c r="O4269" s="4">
        <v>145</v>
      </c>
      <c r="P4269" s="4">
        <v>700</v>
      </c>
      <c r="Q4269" s="3">
        <v>0.3</v>
      </c>
      <c r="R4269" s="1">
        <v>24</v>
      </c>
      <c r="S4269" s="1">
        <v>721</v>
      </c>
      <c r="T4269" s="1">
        <v>68</v>
      </c>
      <c r="U4269" s="1">
        <v>1</v>
      </c>
      <c r="V4269" s="1">
        <v>8</v>
      </c>
      <c r="W4269" s="1">
        <v>0</v>
      </c>
      <c r="X4269" s="1">
        <v>0</v>
      </c>
      <c r="Y4269" s="1">
        <v>1</v>
      </c>
      <c r="Z4269" s="1">
        <v>4</v>
      </c>
      <c r="AA4269" s="1">
        <v>0</v>
      </c>
      <c r="AB4269" s="1">
        <v>1</v>
      </c>
      <c r="AC4269" s="1">
        <v>0</v>
      </c>
      <c r="AD4269" s="1">
        <v>0</v>
      </c>
      <c r="AE4269" s="1">
        <v>0</v>
      </c>
      <c r="AF4269" s="1">
        <v>400</v>
      </c>
      <c r="AG4269" s="1">
        <v>0</v>
      </c>
      <c r="AH4269" s="1">
        <v>300</v>
      </c>
      <c r="AI4269" s="1">
        <v>700</v>
      </c>
      <c r="AJ4269" s="1" t="s">
        <v>9183</v>
      </c>
      <c r="AK4269" s="1" t="s">
        <v>9184</v>
      </c>
      <c r="AL4269" s="1" t="s">
        <v>9185</v>
      </c>
      <c r="AM4269" s="1" t="s">
        <v>16</v>
      </c>
      <c r="AN4269" s="1" t="s">
        <v>23097</v>
      </c>
      <c r="AO4269" s="1" t="s">
        <v>86</v>
      </c>
      <c r="AP4269" s="1" t="s">
        <v>57</v>
      </c>
      <c r="AQ4269" s="1" t="s">
        <v>25</v>
      </c>
      <c r="AR4269" s="1" t="s">
        <v>19</v>
      </c>
      <c r="AS4269" s="1" t="s">
        <v>23090</v>
      </c>
      <c r="AT4269" s="1" t="s">
        <v>101</v>
      </c>
    </row>
    <row r="4270" spans="1:46" x14ac:dyDescent="0.25">
      <c r="A4270" s="1" t="s">
        <v>18350</v>
      </c>
      <c r="B4270" s="2" t="s">
        <v>23101</v>
      </c>
      <c r="C4270" s="2" t="s">
        <v>23108</v>
      </c>
      <c r="D4270" s="1">
        <v>0</v>
      </c>
      <c r="E4270" s="1">
        <v>1</v>
      </c>
      <c r="F4270" s="1">
        <v>1</v>
      </c>
      <c r="G4270" s="1">
        <v>2</v>
      </c>
      <c r="H4270" s="6">
        <v>0.5</v>
      </c>
      <c r="I4270">
        <v>1</v>
      </c>
      <c r="J4270" s="1">
        <v>39</v>
      </c>
      <c r="K4270" s="1">
        <v>0</v>
      </c>
      <c r="L4270" s="1">
        <v>607</v>
      </c>
      <c r="M4270" s="6">
        <v>0.35</v>
      </c>
      <c r="N4270" s="4">
        <v>2400</v>
      </c>
      <c r="O4270" s="4">
        <v>200</v>
      </c>
      <c r="P4270" s="4">
        <v>300</v>
      </c>
      <c r="Q4270" s="3">
        <v>0.3</v>
      </c>
      <c r="R4270" s="1">
        <v>6</v>
      </c>
      <c r="S4270" s="1">
        <v>300</v>
      </c>
      <c r="T4270" s="1">
        <v>30</v>
      </c>
      <c r="U4270" s="1">
        <v>1</v>
      </c>
      <c r="V4270" s="1">
        <v>8</v>
      </c>
      <c r="W4270" s="1">
        <v>0</v>
      </c>
      <c r="X4270" s="1">
        <v>0</v>
      </c>
      <c r="Y4270" s="1">
        <v>1</v>
      </c>
      <c r="Z4270" s="1">
        <v>1</v>
      </c>
      <c r="AA4270" s="1">
        <v>1</v>
      </c>
      <c r="AB4270" s="1">
        <v>1</v>
      </c>
      <c r="AC4270" s="1">
        <v>510</v>
      </c>
      <c r="AD4270" s="1">
        <v>0</v>
      </c>
      <c r="AE4270" s="1">
        <v>0</v>
      </c>
      <c r="AF4270" s="1">
        <v>0</v>
      </c>
      <c r="AG4270" s="1">
        <v>0</v>
      </c>
      <c r="AH4270" s="1">
        <v>0</v>
      </c>
      <c r="AI4270" s="1">
        <v>510</v>
      </c>
      <c r="AJ4270" s="1" t="s">
        <v>4113</v>
      </c>
      <c r="AK4270" s="1" t="s">
        <v>4114</v>
      </c>
      <c r="AL4270" s="1" t="s">
        <v>4115</v>
      </c>
      <c r="AM4270" s="1" t="s">
        <v>16</v>
      </c>
      <c r="AN4270" s="1" t="s">
        <v>23097</v>
      </c>
      <c r="AO4270" s="1" t="s">
        <v>86</v>
      </c>
      <c r="AP4270" s="1" t="s">
        <v>57</v>
      </c>
      <c r="AQ4270" s="1" t="s">
        <v>25</v>
      </c>
      <c r="AR4270" s="1" t="s">
        <v>19</v>
      </c>
      <c r="AS4270" s="1" t="s">
        <v>23091</v>
      </c>
      <c r="AT4270" s="1" t="s">
        <v>101</v>
      </c>
    </row>
    <row r="4271" spans="1:46" x14ac:dyDescent="0.25">
      <c r="A4271" s="1" t="s">
        <v>18357</v>
      </c>
      <c r="B4271" s="2" t="s">
        <v>23101</v>
      </c>
      <c r="C4271" s="2" t="s">
        <v>23108</v>
      </c>
      <c r="D4271" s="1">
        <v>0</v>
      </c>
      <c r="E4271" s="1">
        <v>0</v>
      </c>
      <c r="F4271" s="1">
        <v>1</v>
      </c>
      <c r="G4271" s="1">
        <v>1</v>
      </c>
      <c r="H4271" s="6">
        <v>1</v>
      </c>
      <c r="I4271">
        <v>0</v>
      </c>
      <c r="J4271" s="1">
        <v>28</v>
      </c>
      <c r="K4271" s="1">
        <v>1</v>
      </c>
      <c r="L4271" s="1">
        <v>890</v>
      </c>
      <c r="M4271" s="6">
        <v>0.39</v>
      </c>
      <c r="N4271" s="4">
        <v>30</v>
      </c>
      <c r="O4271" s="4">
        <v>150</v>
      </c>
      <c r="P4271" s="4">
        <v>500</v>
      </c>
      <c r="Q4271" s="3">
        <v>0.33</v>
      </c>
      <c r="R4271" s="1">
        <v>24</v>
      </c>
      <c r="S4271" s="1">
        <v>510</v>
      </c>
      <c r="T4271" s="1">
        <v>43</v>
      </c>
      <c r="U4271" s="1">
        <v>1</v>
      </c>
      <c r="V4271" s="1">
        <v>8</v>
      </c>
      <c r="W4271" s="1">
        <v>0</v>
      </c>
      <c r="X4271" s="1">
        <v>0</v>
      </c>
      <c r="Y4271" s="1">
        <v>1</v>
      </c>
      <c r="Z4271" s="1">
        <v>5</v>
      </c>
      <c r="AA4271" s="1">
        <v>1</v>
      </c>
      <c r="AB4271" s="1">
        <v>1</v>
      </c>
      <c r="AC4271" s="1">
        <v>0</v>
      </c>
      <c r="AD4271" s="1">
        <v>0</v>
      </c>
      <c r="AE4271" s="1">
        <v>390</v>
      </c>
      <c r="AF4271" s="1">
        <v>300</v>
      </c>
      <c r="AG4271" s="1">
        <v>0</v>
      </c>
      <c r="AH4271" s="1">
        <v>0</v>
      </c>
      <c r="AI4271" s="1">
        <v>690</v>
      </c>
      <c r="AJ4271" s="1" t="s">
        <v>4133</v>
      </c>
      <c r="AK4271" s="1" t="s">
        <v>4134</v>
      </c>
      <c r="AL4271" s="1" t="s">
        <v>4135</v>
      </c>
      <c r="AM4271" s="1" t="s">
        <v>12</v>
      </c>
      <c r="AN4271" s="1" t="s">
        <v>23098</v>
      </c>
      <c r="AO4271" s="1" t="s">
        <v>86</v>
      </c>
      <c r="AP4271" s="1" t="s">
        <v>57</v>
      </c>
      <c r="AQ4271" s="1" t="s">
        <v>25</v>
      </c>
      <c r="AR4271" s="1" t="s">
        <v>19</v>
      </c>
      <c r="AS4271" s="1" t="s">
        <v>23091</v>
      </c>
      <c r="AT4271" s="1" t="s">
        <v>101</v>
      </c>
    </row>
    <row r="4272" spans="1:46" x14ac:dyDescent="0.25">
      <c r="A4272" s="1" t="s">
        <v>20162</v>
      </c>
      <c r="B4272" s="2" t="s">
        <v>23101</v>
      </c>
      <c r="C4272" s="2" t="s">
        <v>23108</v>
      </c>
      <c r="D4272" s="1">
        <v>0</v>
      </c>
      <c r="E4272" s="1">
        <v>1</v>
      </c>
      <c r="F4272" s="1">
        <v>1</v>
      </c>
      <c r="G4272" s="1">
        <v>2</v>
      </c>
      <c r="H4272" s="6">
        <v>0.5</v>
      </c>
      <c r="I4272">
        <v>0</v>
      </c>
      <c r="J4272" s="1">
        <v>39</v>
      </c>
      <c r="K4272" s="1">
        <v>0</v>
      </c>
      <c r="L4272" s="1">
        <v>675</v>
      </c>
      <c r="M4272" s="6">
        <v>0.93</v>
      </c>
      <c r="N4272" s="4">
        <v>2400</v>
      </c>
      <c r="O4272" s="4">
        <v>200</v>
      </c>
      <c r="P4272" s="4">
        <v>350</v>
      </c>
      <c r="Q4272" s="3">
        <v>0.25</v>
      </c>
      <c r="R4272" s="1">
        <v>24</v>
      </c>
      <c r="S4272" s="1">
        <v>350</v>
      </c>
      <c r="T4272" s="1">
        <v>35</v>
      </c>
      <c r="U4272" s="1">
        <v>1</v>
      </c>
      <c r="V4272" s="1">
        <v>8</v>
      </c>
      <c r="W4272" s="1">
        <v>0</v>
      </c>
      <c r="X4272" s="1">
        <v>0</v>
      </c>
      <c r="Y4272" s="1">
        <v>0</v>
      </c>
      <c r="Z4272" s="1">
        <v>3</v>
      </c>
      <c r="AA4272" s="1">
        <v>1</v>
      </c>
      <c r="AB4272" s="1">
        <v>0</v>
      </c>
      <c r="AC4272" s="1">
        <v>0</v>
      </c>
      <c r="AD4272" s="1">
        <v>361</v>
      </c>
      <c r="AE4272" s="1">
        <v>2417</v>
      </c>
      <c r="AF4272" s="1">
        <v>0</v>
      </c>
      <c r="AG4272" s="1">
        <v>0</v>
      </c>
      <c r="AH4272" s="1">
        <v>1000</v>
      </c>
      <c r="AI4272" s="1">
        <v>3778</v>
      </c>
      <c r="AJ4272" s="1" t="s">
        <v>468</v>
      </c>
      <c r="AK4272" s="1" t="s">
        <v>9216</v>
      </c>
      <c r="AL4272" s="1" t="s">
        <v>9217</v>
      </c>
      <c r="AM4272" s="1" t="s">
        <v>12</v>
      </c>
      <c r="AN4272" s="1" t="s">
        <v>23097</v>
      </c>
      <c r="AO4272" s="1" t="s">
        <v>86</v>
      </c>
      <c r="AP4272" s="1" t="s">
        <v>57</v>
      </c>
      <c r="AQ4272" s="1" t="s">
        <v>25</v>
      </c>
      <c r="AR4272" s="1" t="s">
        <v>30</v>
      </c>
      <c r="AS4272" s="1" t="s">
        <v>23091</v>
      </c>
      <c r="AT4272" s="1" t="s">
        <v>26</v>
      </c>
    </row>
    <row r="4273" spans="1:46" x14ac:dyDescent="0.25">
      <c r="A4273" s="1" t="s">
        <v>19001</v>
      </c>
      <c r="B4273" s="2" t="s">
        <v>23101</v>
      </c>
      <c r="C4273" s="2" t="s">
        <v>23108</v>
      </c>
      <c r="D4273" s="1">
        <v>0</v>
      </c>
      <c r="E4273" s="1">
        <v>2</v>
      </c>
      <c r="F4273" s="1">
        <v>1</v>
      </c>
      <c r="G4273" s="1">
        <v>3</v>
      </c>
      <c r="H4273" s="6">
        <v>0.33333333333333331</v>
      </c>
      <c r="I4273">
        <v>1</v>
      </c>
      <c r="J4273" s="1">
        <v>36</v>
      </c>
      <c r="K4273" s="1">
        <v>0</v>
      </c>
      <c r="L4273" s="1">
        <v>816</v>
      </c>
      <c r="M4273" s="6">
        <v>0.21</v>
      </c>
      <c r="N4273" s="4">
        <v>1560</v>
      </c>
      <c r="O4273" s="4">
        <v>130</v>
      </c>
      <c r="P4273" s="4">
        <v>500</v>
      </c>
      <c r="Q4273" s="3">
        <v>0.3</v>
      </c>
      <c r="R4273" s="1">
        <v>24</v>
      </c>
      <c r="S4273" s="1">
        <v>500</v>
      </c>
      <c r="T4273" s="1">
        <v>38</v>
      </c>
      <c r="U4273" s="1">
        <v>1</v>
      </c>
      <c r="V4273" s="1">
        <v>8</v>
      </c>
      <c r="W4273" s="1">
        <v>1</v>
      </c>
      <c r="X4273" s="1">
        <v>1</v>
      </c>
      <c r="Y4273" s="1">
        <v>0</v>
      </c>
      <c r="Z4273" s="1">
        <v>3</v>
      </c>
      <c r="AA4273" s="1">
        <v>1</v>
      </c>
      <c r="AB4273" s="1">
        <v>1</v>
      </c>
      <c r="AC4273" s="1">
        <v>38</v>
      </c>
      <c r="AD4273" s="1">
        <v>0</v>
      </c>
      <c r="AE4273" s="1">
        <v>0</v>
      </c>
      <c r="AF4273" s="1">
        <v>0</v>
      </c>
      <c r="AG4273" s="1">
        <v>0</v>
      </c>
      <c r="AH4273" s="1">
        <v>0</v>
      </c>
      <c r="AI4273" s="1">
        <v>38</v>
      </c>
      <c r="AJ4273" s="1" t="s">
        <v>5983</v>
      </c>
      <c r="AK4273" s="1" t="s">
        <v>5984</v>
      </c>
      <c r="AL4273" s="1" t="s">
        <v>5985</v>
      </c>
      <c r="AM4273" s="1" t="s">
        <v>16</v>
      </c>
      <c r="AN4273" s="1" t="s">
        <v>23097</v>
      </c>
      <c r="AO4273" s="1" t="s">
        <v>86</v>
      </c>
      <c r="AP4273" s="1" t="s">
        <v>86</v>
      </c>
      <c r="AQ4273" s="1" t="s">
        <v>14</v>
      </c>
      <c r="AR4273" s="1" t="s">
        <v>30</v>
      </c>
      <c r="AS4273" s="1" t="s">
        <v>23091</v>
      </c>
      <c r="AT4273" s="1" t="s">
        <v>101</v>
      </c>
    </row>
    <row r="4274" spans="1:46" x14ac:dyDescent="0.25">
      <c r="A4274" s="1" t="s">
        <v>23011</v>
      </c>
      <c r="B4274" s="2" t="s">
        <v>23101</v>
      </c>
      <c r="C4274" s="2" t="s">
        <v>23108</v>
      </c>
      <c r="D4274" s="1">
        <v>0</v>
      </c>
      <c r="E4274" s="1">
        <v>0</v>
      </c>
      <c r="F4274" s="1">
        <v>1</v>
      </c>
      <c r="G4274" s="1">
        <v>1</v>
      </c>
      <c r="H4274" s="6">
        <v>1</v>
      </c>
      <c r="I4274">
        <v>0</v>
      </c>
      <c r="J4274" s="1">
        <v>41</v>
      </c>
      <c r="K4274" s="1">
        <v>1</v>
      </c>
      <c r="L4274" s="1">
        <v>666</v>
      </c>
      <c r="M4274" s="6">
        <v>0.18</v>
      </c>
      <c r="N4274" s="4">
        <v>2500</v>
      </c>
      <c r="O4274" s="4">
        <v>200</v>
      </c>
      <c r="P4274" s="4">
        <v>200</v>
      </c>
      <c r="Q4274" s="3">
        <v>0.3</v>
      </c>
      <c r="R4274" s="1">
        <v>18</v>
      </c>
      <c r="S4274" s="1">
        <v>200</v>
      </c>
      <c r="T4274" s="1">
        <v>10</v>
      </c>
      <c r="U4274" s="1">
        <v>1</v>
      </c>
      <c r="V4274" s="1">
        <v>8</v>
      </c>
      <c r="W4274" s="1">
        <v>0</v>
      </c>
      <c r="X4274" s="1">
        <v>1</v>
      </c>
      <c r="Y4274" s="1">
        <v>0</v>
      </c>
      <c r="Z4274" s="1">
        <v>5</v>
      </c>
      <c r="AA4274" s="1">
        <v>0</v>
      </c>
      <c r="AB4274" s="1">
        <v>1</v>
      </c>
      <c r="AC4274" s="1">
        <v>0</v>
      </c>
      <c r="AD4274" s="1">
        <v>0</v>
      </c>
      <c r="AE4274" s="1">
        <v>500</v>
      </c>
      <c r="AF4274" s="1">
        <v>0</v>
      </c>
      <c r="AG4274" s="1">
        <v>0</v>
      </c>
      <c r="AH4274" s="1">
        <v>300</v>
      </c>
      <c r="AI4274" s="1">
        <v>800</v>
      </c>
      <c r="AJ4274" s="1" t="s">
        <v>16854</v>
      </c>
      <c r="AK4274" s="1" t="s">
        <v>16855</v>
      </c>
      <c r="AL4274" s="1" t="s">
        <v>16856</v>
      </c>
      <c r="AM4274" s="1" t="s">
        <v>12</v>
      </c>
      <c r="AN4274" s="1" t="s">
        <v>23098</v>
      </c>
      <c r="AO4274" s="1" t="s">
        <v>86</v>
      </c>
      <c r="AP4274" s="1" t="s">
        <v>57</v>
      </c>
      <c r="AQ4274" s="1" t="s">
        <v>14</v>
      </c>
      <c r="AR4274" s="1" t="s">
        <v>30</v>
      </c>
      <c r="AS4274" s="1" t="s">
        <v>23090</v>
      </c>
      <c r="AT4274" s="1" t="s">
        <v>101</v>
      </c>
    </row>
    <row r="4275" spans="1:46" x14ac:dyDescent="0.25">
      <c r="A4275" s="1" t="s">
        <v>21739</v>
      </c>
      <c r="B4275" s="2" t="s">
        <v>23101</v>
      </c>
      <c r="C4275" s="2" t="s">
        <v>23108</v>
      </c>
      <c r="D4275" s="1">
        <v>0</v>
      </c>
      <c r="E4275" s="1">
        <v>0</v>
      </c>
      <c r="F4275" s="1">
        <v>1</v>
      </c>
      <c r="G4275" s="1">
        <v>1</v>
      </c>
      <c r="H4275" s="6">
        <v>1</v>
      </c>
      <c r="I4275">
        <v>1</v>
      </c>
      <c r="J4275" s="1">
        <v>36</v>
      </c>
      <c r="K4275" s="1">
        <v>0</v>
      </c>
      <c r="L4275" s="1">
        <v>544</v>
      </c>
      <c r="M4275" s="6">
        <v>0.57999999999999996</v>
      </c>
      <c r="N4275" s="4">
        <v>1630</v>
      </c>
      <c r="O4275" s="4">
        <v>130</v>
      </c>
      <c r="P4275" s="4">
        <v>300</v>
      </c>
      <c r="Q4275" s="3">
        <v>0.25</v>
      </c>
      <c r="R4275" s="1">
        <v>24</v>
      </c>
      <c r="S4275" s="1">
        <v>300</v>
      </c>
      <c r="T4275" s="1">
        <v>40</v>
      </c>
      <c r="U4275" s="1">
        <v>1</v>
      </c>
      <c r="V4275" s="1">
        <v>8</v>
      </c>
      <c r="W4275" s="1">
        <v>0</v>
      </c>
      <c r="X4275" s="1">
        <v>0</v>
      </c>
      <c r="Y4275" s="1">
        <v>0</v>
      </c>
      <c r="Z4275" s="1">
        <v>3</v>
      </c>
      <c r="AA4275" s="1">
        <v>1</v>
      </c>
      <c r="AB4275" s="1">
        <v>1</v>
      </c>
      <c r="AC4275" s="1">
        <v>867</v>
      </c>
      <c r="AD4275" s="1">
        <v>350</v>
      </c>
      <c r="AE4275" s="1">
        <v>0</v>
      </c>
      <c r="AF4275" s="1">
        <v>0</v>
      </c>
      <c r="AG4275" s="1">
        <v>0</v>
      </c>
      <c r="AH4275" s="1">
        <v>300</v>
      </c>
      <c r="AI4275" s="1">
        <v>1517</v>
      </c>
      <c r="AJ4275" s="1" t="s">
        <v>13468</v>
      </c>
      <c r="AK4275" s="1" t="s">
        <v>13469</v>
      </c>
      <c r="AL4275" s="1" t="s">
        <v>13470</v>
      </c>
      <c r="AM4275" s="1" t="s">
        <v>16</v>
      </c>
      <c r="AN4275" s="1" t="s">
        <v>23097</v>
      </c>
      <c r="AO4275" s="1" t="s">
        <v>86</v>
      </c>
      <c r="AP4275" s="1" t="s">
        <v>57</v>
      </c>
      <c r="AQ4275" s="1" t="s">
        <v>25</v>
      </c>
      <c r="AR4275" s="1" t="s">
        <v>30</v>
      </c>
      <c r="AS4275" s="1" t="s">
        <v>23091</v>
      </c>
      <c r="AT4275" s="1" t="s">
        <v>101</v>
      </c>
    </row>
    <row r="4276" spans="1:46" x14ac:dyDescent="0.25">
      <c r="A4276" s="1" t="s">
        <v>19013</v>
      </c>
      <c r="B4276" s="2" t="s">
        <v>23101</v>
      </c>
      <c r="C4276" s="2" t="s">
        <v>23109</v>
      </c>
      <c r="D4276" s="1">
        <v>0</v>
      </c>
      <c r="E4276" s="1">
        <v>0</v>
      </c>
      <c r="F4276" s="1">
        <v>1</v>
      </c>
      <c r="G4276" s="1">
        <v>1</v>
      </c>
      <c r="H4276" s="6">
        <v>1</v>
      </c>
      <c r="I4276">
        <v>1</v>
      </c>
      <c r="J4276" s="1">
        <v>46</v>
      </c>
      <c r="K4276" s="1">
        <v>0</v>
      </c>
      <c r="L4276" s="1">
        <v>529</v>
      </c>
      <c r="M4276" s="6">
        <v>0.12</v>
      </c>
      <c r="N4276" s="4">
        <v>170000</v>
      </c>
      <c r="O4276" s="4">
        <v>130</v>
      </c>
      <c r="P4276" s="4">
        <v>300</v>
      </c>
      <c r="Q4276" s="3">
        <v>0.25</v>
      </c>
      <c r="R4276" s="1">
        <v>24</v>
      </c>
      <c r="S4276" s="1">
        <v>300</v>
      </c>
      <c r="T4276" s="1">
        <v>28</v>
      </c>
      <c r="U4276" s="1">
        <v>0</v>
      </c>
      <c r="V4276" s="1">
        <v>8</v>
      </c>
      <c r="W4276" s="1">
        <v>0</v>
      </c>
      <c r="X4276" s="1">
        <v>0</v>
      </c>
      <c r="Y4276" s="1">
        <v>1</v>
      </c>
      <c r="Z4276" s="1">
        <v>2</v>
      </c>
      <c r="AA4276" s="1">
        <v>1</v>
      </c>
      <c r="AB4276" s="1">
        <v>1</v>
      </c>
      <c r="AC4276" s="1">
        <v>0</v>
      </c>
      <c r="AD4276" s="1">
        <v>0</v>
      </c>
      <c r="AE4276" s="1">
        <v>0</v>
      </c>
      <c r="AF4276" s="1">
        <v>0</v>
      </c>
      <c r="AG4276" s="1">
        <v>0</v>
      </c>
      <c r="AH4276" s="1">
        <v>0</v>
      </c>
      <c r="AI4276" s="1">
        <v>0</v>
      </c>
      <c r="AJ4276" s="1" t="s">
        <v>6018</v>
      </c>
      <c r="AK4276" s="1" t="s">
        <v>6018</v>
      </c>
      <c r="AL4276" s="1" t="s">
        <v>6019</v>
      </c>
      <c r="AM4276" s="1" t="s">
        <v>16</v>
      </c>
      <c r="AN4276" s="1" t="s">
        <v>23097</v>
      </c>
      <c r="AO4276" s="1" t="s">
        <v>364</v>
      </c>
      <c r="AP4276" s="1" t="s">
        <v>57</v>
      </c>
      <c r="AQ4276" s="1" t="s">
        <v>25</v>
      </c>
      <c r="AR4276" s="1" t="s">
        <v>19</v>
      </c>
      <c r="AS4276" s="1" t="s">
        <v>23091</v>
      </c>
      <c r="AT4276" s="1" t="s">
        <v>101</v>
      </c>
    </row>
    <row r="4277" spans="1:46" x14ac:dyDescent="0.25">
      <c r="A4277" s="1" t="s">
        <v>19590</v>
      </c>
      <c r="B4277" s="2" t="s">
        <v>23101</v>
      </c>
      <c r="C4277" s="2" t="s">
        <v>23109</v>
      </c>
      <c r="D4277" s="1">
        <v>0</v>
      </c>
      <c r="E4277" s="1">
        <v>0</v>
      </c>
      <c r="F4277" s="1">
        <v>1</v>
      </c>
      <c r="G4277" s="1">
        <v>1</v>
      </c>
      <c r="H4277" s="6">
        <v>1</v>
      </c>
      <c r="I4277">
        <v>0</v>
      </c>
      <c r="J4277" s="1">
        <v>42</v>
      </c>
      <c r="K4277" s="1">
        <v>1</v>
      </c>
      <c r="L4277" s="1">
        <v>629</v>
      </c>
      <c r="M4277" s="6">
        <v>0.21</v>
      </c>
      <c r="N4277" s="4">
        <v>3600</v>
      </c>
      <c r="O4277" s="4">
        <v>300</v>
      </c>
      <c r="P4277" s="4">
        <v>250</v>
      </c>
      <c r="Q4277" s="3">
        <v>0.3</v>
      </c>
      <c r="R4277" s="1">
        <v>24</v>
      </c>
      <c r="S4277" s="1">
        <v>250</v>
      </c>
      <c r="T4277" s="1">
        <v>25</v>
      </c>
      <c r="U4277" s="1">
        <v>0</v>
      </c>
      <c r="V4277" s="1">
        <v>8</v>
      </c>
      <c r="W4277" s="1">
        <v>1</v>
      </c>
      <c r="X4277" s="1">
        <v>1</v>
      </c>
      <c r="Y4277" s="1">
        <v>0</v>
      </c>
      <c r="Z4277" s="1">
        <v>3</v>
      </c>
      <c r="AA4277" s="1">
        <v>1</v>
      </c>
      <c r="AB4277" s="1">
        <v>0</v>
      </c>
      <c r="AC4277" s="1">
        <v>1408</v>
      </c>
      <c r="AD4277" s="1">
        <v>0</v>
      </c>
      <c r="AE4277" s="1">
        <v>0</v>
      </c>
      <c r="AF4277" s="1">
        <v>300</v>
      </c>
      <c r="AG4277" s="1">
        <v>225</v>
      </c>
      <c r="AH4277" s="1">
        <v>0</v>
      </c>
      <c r="AI4277" s="1">
        <v>1933</v>
      </c>
      <c r="AJ4277" s="1" t="s">
        <v>7629</v>
      </c>
      <c r="AK4277" s="1" t="s">
        <v>7630</v>
      </c>
      <c r="AL4277" s="1" t="s">
        <v>7631</v>
      </c>
      <c r="AM4277" s="1" t="s">
        <v>12</v>
      </c>
      <c r="AN4277" s="1" t="s">
        <v>23098</v>
      </c>
      <c r="AO4277" s="1" t="s">
        <v>364</v>
      </c>
      <c r="AP4277" s="1" t="s">
        <v>86</v>
      </c>
      <c r="AQ4277" s="1" t="s">
        <v>14</v>
      </c>
      <c r="AR4277" s="1" t="s">
        <v>30</v>
      </c>
      <c r="AS4277" s="1" t="s">
        <v>23091</v>
      </c>
      <c r="AT4277" s="1" t="s">
        <v>26</v>
      </c>
    </row>
    <row r="4278" spans="1:46" x14ac:dyDescent="0.25">
      <c r="A4278" s="1" t="s">
        <v>18894</v>
      </c>
      <c r="B4278" s="2" t="s">
        <v>23101</v>
      </c>
      <c r="C4278" s="2" t="s">
        <v>23109</v>
      </c>
      <c r="D4278" s="1">
        <v>0</v>
      </c>
      <c r="E4278" s="1">
        <v>1</v>
      </c>
      <c r="F4278" s="1">
        <v>1</v>
      </c>
      <c r="G4278" s="1">
        <v>2</v>
      </c>
      <c r="H4278" s="6">
        <v>0.5</v>
      </c>
      <c r="I4278">
        <v>0</v>
      </c>
      <c r="J4278" s="1">
        <v>38</v>
      </c>
      <c r="K4278" s="1">
        <v>0</v>
      </c>
      <c r="L4278" s="1">
        <v>596</v>
      </c>
      <c r="M4278" s="6">
        <v>0.28999999999999998</v>
      </c>
      <c r="N4278" s="4">
        <v>3000</v>
      </c>
      <c r="O4278" s="4">
        <v>235</v>
      </c>
      <c r="P4278" s="4">
        <v>300</v>
      </c>
      <c r="Q4278" s="3">
        <v>0.3</v>
      </c>
      <c r="R4278" s="1">
        <v>24</v>
      </c>
      <c r="S4278" s="1">
        <v>300</v>
      </c>
      <c r="T4278" s="1">
        <v>33</v>
      </c>
      <c r="U4278" s="1">
        <v>0</v>
      </c>
      <c r="V4278" s="1">
        <v>8</v>
      </c>
      <c r="W4278" s="1">
        <v>0</v>
      </c>
      <c r="X4278" s="1">
        <v>0</v>
      </c>
      <c r="Y4278" s="1">
        <v>1</v>
      </c>
      <c r="Z4278" s="1">
        <v>2</v>
      </c>
      <c r="AA4278" s="1">
        <v>0</v>
      </c>
      <c r="AB4278" s="1">
        <v>0</v>
      </c>
      <c r="AC4278" s="1">
        <v>0</v>
      </c>
      <c r="AD4278" s="1">
        <v>0</v>
      </c>
      <c r="AE4278" s="1">
        <v>0</v>
      </c>
      <c r="AF4278" s="1">
        <v>0</v>
      </c>
      <c r="AG4278" s="1">
        <v>0</v>
      </c>
      <c r="AH4278" s="1">
        <v>900</v>
      </c>
      <c r="AI4278" s="1">
        <v>900</v>
      </c>
      <c r="AJ4278" s="1" t="s">
        <v>5676</v>
      </c>
      <c r="AK4278" s="1" t="s">
        <v>5677</v>
      </c>
      <c r="AL4278" s="1" t="s">
        <v>5678</v>
      </c>
      <c r="AM4278" s="1" t="s">
        <v>12</v>
      </c>
      <c r="AN4278" s="1" t="s">
        <v>23097</v>
      </c>
      <c r="AO4278" s="1" t="s">
        <v>364</v>
      </c>
      <c r="AP4278" s="1" t="s">
        <v>57</v>
      </c>
      <c r="AQ4278" s="1" t="s">
        <v>25</v>
      </c>
      <c r="AR4278" s="1" t="s">
        <v>19</v>
      </c>
      <c r="AS4278" s="1" t="s">
        <v>23090</v>
      </c>
      <c r="AT4278" s="1" t="s">
        <v>26</v>
      </c>
    </row>
    <row r="4279" spans="1:46" x14ac:dyDescent="0.25">
      <c r="A4279" s="1" t="s">
        <v>19595</v>
      </c>
      <c r="B4279" s="2" t="s">
        <v>23101</v>
      </c>
      <c r="C4279" s="2" t="s">
        <v>23109</v>
      </c>
      <c r="D4279" s="1">
        <v>0</v>
      </c>
      <c r="E4279" s="1">
        <v>1</v>
      </c>
      <c r="F4279" s="1">
        <v>1</v>
      </c>
      <c r="G4279" s="1">
        <v>2</v>
      </c>
      <c r="H4279" s="6">
        <v>0.5</v>
      </c>
      <c r="I4279">
        <v>1</v>
      </c>
      <c r="J4279" s="1">
        <v>44</v>
      </c>
      <c r="K4279" s="1">
        <v>0</v>
      </c>
      <c r="L4279" s="1">
        <v>698</v>
      </c>
      <c r="M4279" s="6">
        <v>0.37</v>
      </c>
      <c r="N4279" s="4">
        <v>4000</v>
      </c>
      <c r="O4279" s="4">
        <v>300</v>
      </c>
      <c r="P4279" s="4">
        <v>300</v>
      </c>
      <c r="Q4279" s="3">
        <v>0.33</v>
      </c>
      <c r="R4279" s="1">
        <v>24</v>
      </c>
      <c r="S4279" s="1">
        <v>300</v>
      </c>
      <c r="T4279" s="1">
        <v>34</v>
      </c>
      <c r="U4279" s="1">
        <v>1</v>
      </c>
      <c r="V4279" s="1">
        <v>8</v>
      </c>
      <c r="W4279" s="1">
        <v>0</v>
      </c>
      <c r="X4279" s="1">
        <v>1</v>
      </c>
      <c r="Y4279" s="1">
        <v>0</v>
      </c>
      <c r="Z4279" s="1">
        <v>4</v>
      </c>
      <c r="AA4279" s="1">
        <v>1</v>
      </c>
      <c r="AB4279" s="1">
        <v>1</v>
      </c>
      <c r="AC4279" s="1">
        <v>0</v>
      </c>
      <c r="AD4279" s="1">
        <v>0</v>
      </c>
      <c r="AE4279" s="1">
        <v>49</v>
      </c>
      <c r="AF4279" s="1">
        <v>1593</v>
      </c>
      <c r="AG4279" s="1">
        <v>320</v>
      </c>
      <c r="AH4279" s="1">
        <v>0</v>
      </c>
      <c r="AI4279" s="1">
        <v>1962</v>
      </c>
      <c r="AJ4279" s="1" t="s">
        <v>7643</v>
      </c>
      <c r="AK4279" s="1" t="s">
        <v>7644</v>
      </c>
      <c r="AL4279" s="1" t="s">
        <v>7645</v>
      </c>
      <c r="AM4279" s="1" t="s">
        <v>16</v>
      </c>
      <c r="AN4279" s="1" t="s">
        <v>23097</v>
      </c>
      <c r="AO4279" s="1" t="s">
        <v>86</v>
      </c>
      <c r="AP4279" s="1" t="s">
        <v>57</v>
      </c>
      <c r="AQ4279" s="1" t="s">
        <v>14</v>
      </c>
      <c r="AR4279" s="1" t="s">
        <v>30</v>
      </c>
      <c r="AS4279" s="1" t="s">
        <v>23091</v>
      </c>
      <c r="AT4279" s="1" t="s">
        <v>101</v>
      </c>
    </row>
    <row r="4280" spans="1:46" x14ac:dyDescent="0.25">
      <c r="A4280" s="1" t="s">
        <v>20715</v>
      </c>
      <c r="B4280" s="2" t="s">
        <v>23101</v>
      </c>
      <c r="C4280" s="2" t="s">
        <v>23109</v>
      </c>
      <c r="D4280" s="1">
        <v>0</v>
      </c>
      <c r="E4280" s="1">
        <v>0</v>
      </c>
      <c r="F4280" s="1">
        <v>1</v>
      </c>
      <c r="G4280" s="1">
        <v>1</v>
      </c>
      <c r="H4280" s="6">
        <v>1</v>
      </c>
      <c r="I4280">
        <v>0</v>
      </c>
      <c r="J4280" s="1">
        <v>29</v>
      </c>
      <c r="K4280" s="1">
        <v>1</v>
      </c>
      <c r="L4280" s="1">
        <v>664</v>
      </c>
      <c r="M4280" s="6">
        <v>0.2</v>
      </c>
      <c r="N4280" s="4">
        <v>3000</v>
      </c>
      <c r="O4280" s="4">
        <v>250</v>
      </c>
      <c r="P4280" s="4">
        <v>200</v>
      </c>
      <c r="Q4280" s="3">
        <v>0.28000000000000003</v>
      </c>
      <c r="R4280" s="1">
        <v>24</v>
      </c>
      <c r="S4280" s="1">
        <v>200</v>
      </c>
      <c r="T4280" s="1">
        <v>22</v>
      </c>
      <c r="U4280" s="1">
        <v>1</v>
      </c>
      <c r="V4280" s="1">
        <v>8</v>
      </c>
      <c r="W4280" s="1">
        <v>1</v>
      </c>
      <c r="X4280" s="1">
        <v>1</v>
      </c>
      <c r="Y4280" s="1">
        <v>0</v>
      </c>
      <c r="Z4280" s="1">
        <v>4</v>
      </c>
      <c r="AA4280" s="1">
        <v>1</v>
      </c>
      <c r="AB4280" s="1">
        <v>0</v>
      </c>
      <c r="AC4280" s="1">
        <v>110</v>
      </c>
      <c r="AD4280" s="1">
        <v>0</v>
      </c>
      <c r="AE4280" s="1">
        <v>883</v>
      </c>
      <c r="AF4280" s="1">
        <v>38</v>
      </c>
      <c r="AG4280" s="1">
        <v>40</v>
      </c>
      <c r="AH4280" s="1">
        <v>0</v>
      </c>
      <c r="AI4280" s="1">
        <v>1071</v>
      </c>
      <c r="AJ4280" s="1" t="s">
        <v>3748</v>
      </c>
      <c r="AK4280" s="1" t="s">
        <v>10726</v>
      </c>
      <c r="AL4280" s="1" t="s">
        <v>10727</v>
      </c>
      <c r="AM4280" s="1" t="s">
        <v>12</v>
      </c>
      <c r="AN4280" s="1" t="s">
        <v>23098</v>
      </c>
      <c r="AO4280" s="1" t="s">
        <v>86</v>
      </c>
      <c r="AP4280" s="1" t="s">
        <v>86</v>
      </c>
      <c r="AQ4280" s="1" t="s">
        <v>14</v>
      </c>
      <c r="AR4280" s="1" t="s">
        <v>30</v>
      </c>
      <c r="AS4280" s="1" t="s">
        <v>23091</v>
      </c>
      <c r="AT4280" s="1" t="s">
        <v>26</v>
      </c>
    </row>
    <row r="4281" spans="1:46" x14ac:dyDescent="0.25">
      <c r="A4281" s="1" t="s">
        <v>20720</v>
      </c>
      <c r="B4281" s="2" t="s">
        <v>23101</v>
      </c>
      <c r="C4281" s="2" t="s">
        <v>23109</v>
      </c>
      <c r="D4281" s="1">
        <v>0</v>
      </c>
      <c r="E4281" s="1">
        <v>1</v>
      </c>
      <c r="F4281" s="1">
        <v>1</v>
      </c>
      <c r="G4281" s="1">
        <v>2</v>
      </c>
      <c r="H4281" s="6">
        <v>0.5</v>
      </c>
      <c r="I4281">
        <v>0</v>
      </c>
      <c r="J4281" s="1">
        <v>37</v>
      </c>
      <c r="K4281" s="1">
        <v>1</v>
      </c>
      <c r="L4281" s="1">
        <v>700</v>
      </c>
      <c r="M4281" s="6">
        <v>0.1</v>
      </c>
      <c r="N4281" s="4">
        <v>3000</v>
      </c>
      <c r="O4281" s="4">
        <v>250</v>
      </c>
      <c r="P4281" s="4">
        <v>500</v>
      </c>
      <c r="Q4281" s="3">
        <v>0.28000000000000003</v>
      </c>
      <c r="R4281" s="1">
        <v>24</v>
      </c>
      <c r="S4281" s="1">
        <v>500</v>
      </c>
      <c r="T4281" s="1">
        <v>51</v>
      </c>
      <c r="U4281" s="1">
        <v>1</v>
      </c>
      <c r="V4281" s="1">
        <v>8</v>
      </c>
      <c r="W4281" s="1">
        <v>1</v>
      </c>
      <c r="X4281" s="1">
        <v>1</v>
      </c>
      <c r="Y4281" s="1">
        <v>1</v>
      </c>
      <c r="Z4281" s="1">
        <v>3</v>
      </c>
      <c r="AA4281" s="1">
        <v>0</v>
      </c>
      <c r="AB4281" s="1">
        <v>0</v>
      </c>
      <c r="AC4281" s="1">
        <v>0</v>
      </c>
      <c r="AD4281" s="1">
        <v>0</v>
      </c>
      <c r="AE4281" s="1">
        <v>0</v>
      </c>
      <c r="AF4281" s="1">
        <v>0</v>
      </c>
      <c r="AG4281" s="1">
        <v>0</v>
      </c>
      <c r="AH4281" s="1">
        <v>0</v>
      </c>
      <c r="AI4281" s="1">
        <v>0</v>
      </c>
      <c r="AJ4281" s="1" t="s">
        <v>10738</v>
      </c>
      <c r="AK4281" s="1" t="s">
        <v>10739</v>
      </c>
      <c r="AL4281" s="1" t="s">
        <v>10740</v>
      </c>
      <c r="AM4281" s="1" t="s">
        <v>12</v>
      </c>
      <c r="AN4281" s="1" t="s">
        <v>23098</v>
      </c>
      <c r="AO4281" s="1" t="s">
        <v>86</v>
      </c>
      <c r="AP4281" s="1" t="s">
        <v>86</v>
      </c>
      <c r="AQ4281" s="1" t="s">
        <v>14</v>
      </c>
      <c r="AR4281" s="1" t="s">
        <v>19</v>
      </c>
      <c r="AS4281" s="1" t="s">
        <v>23090</v>
      </c>
      <c r="AT4281" s="1" t="s">
        <v>26</v>
      </c>
    </row>
    <row r="4282" spans="1:46" x14ac:dyDescent="0.25">
      <c r="A4282" s="1" t="s">
        <v>22472</v>
      </c>
      <c r="B4282" s="2" t="s">
        <v>23101</v>
      </c>
      <c r="C4282" s="2" t="s">
        <v>23109</v>
      </c>
      <c r="D4282" s="1">
        <v>0</v>
      </c>
      <c r="E4282" s="1">
        <v>0</v>
      </c>
      <c r="F4282" s="1">
        <v>1</v>
      </c>
      <c r="G4282" s="1">
        <v>1</v>
      </c>
      <c r="H4282" s="6">
        <v>1</v>
      </c>
      <c r="I4282">
        <v>0</v>
      </c>
      <c r="J4282" s="1">
        <v>28</v>
      </c>
      <c r="K4282" s="1">
        <v>0</v>
      </c>
      <c r="L4282" s="1">
        <v>514</v>
      </c>
      <c r="M4282" s="6">
        <v>0.13</v>
      </c>
      <c r="N4282" s="4">
        <v>3000</v>
      </c>
      <c r="O4282" s="4">
        <v>200</v>
      </c>
      <c r="P4282" s="4">
        <v>150</v>
      </c>
      <c r="Q4282" s="3">
        <v>0.3</v>
      </c>
      <c r="R4282" s="1">
        <v>6</v>
      </c>
      <c r="S4282" s="1">
        <v>150</v>
      </c>
      <c r="T4282" s="1">
        <v>20</v>
      </c>
      <c r="U4282" s="1">
        <v>1</v>
      </c>
      <c r="V4282" s="1">
        <v>8</v>
      </c>
      <c r="W4282" s="1">
        <v>0</v>
      </c>
      <c r="X4282" s="1">
        <v>1</v>
      </c>
      <c r="Y4282" s="1">
        <v>1</v>
      </c>
      <c r="Z4282" s="1">
        <v>0</v>
      </c>
      <c r="AA4282" s="1">
        <v>1</v>
      </c>
      <c r="AB4282" s="1">
        <v>0</v>
      </c>
      <c r="AC4282" s="1">
        <v>0</v>
      </c>
      <c r="AD4282" s="1">
        <v>0</v>
      </c>
      <c r="AE4282" s="1">
        <v>0</v>
      </c>
      <c r="AF4282" s="1">
        <v>0</v>
      </c>
      <c r="AG4282" s="1">
        <v>0</v>
      </c>
      <c r="AH4282" s="1">
        <v>0</v>
      </c>
      <c r="AI4282" s="1">
        <v>0</v>
      </c>
      <c r="AJ4282" s="1" t="s">
        <v>15423</v>
      </c>
      <c r="AK4282" s="1" t="s">
        <v>15424</v>
      </c>
      <c r="AL4282" s="1" t="s">
        <v>15425</v>
      </c>
      <c r="AM4282" s="1" t="s">
        <v>12</v>
      </c>
      <c r="AN4282" s="1" t="s">
        <v>23097</v>
      </c>
      <c r="AO4282" s="1" t="s">
        <v>86</v>
      </c>
      <c r="AP4282" s="1" t="s">
        <v>57</v>
      </c>
      <c r="AQ4282" s="1" t="s">
        <v>14</v>
      </c>
      <c r="AR4282" s="1" t="s">
        <v>19</v>
      </c>
      <c r="AS4282" s="1" t="s">
        <v>23091</v>
      </c>
      <c r="AT4282" s="1" t="s">
        <v>26</v>
      </c>
    </row>
    <row r="4283" spans="1:46" x14ac:dyDescent="0.25">
      <c r="A4283" s="1" t="s">
        <v>21894</v>
      </c>
      <c r="B4283" s="2" t="s">
        <v>23101</v>
      </c>
      <c r="C4283" s="2" t="s">
        <v>23109</v>
      </c>
      <c r="D4283" s="1">
        <v>0</v>
      </c>
      <c r="E4283" s="1">
        <v>0</v>
      </c>
      <c r="F4283" s="1">
        <v>1</v>
      </c>
      <c r="G4283" s="1">
        <v>1</v>
      </c>
      <c r="H4283" s="6">
        <v>1</v>
      </c>
      <c r="I4283">
        <v>0</v>
      </c>
      <c r="J4283" s="1">
        <v>46</v>
      </c>
      <c r="K4283" s="1">
        <v>1</v>
      </c>
      <c r="L4283" s="1">
        <v>519</v>
      </c>
      <c r="M4283" s="6">
        <v>0.22</v>
      </c>
      <c r="N4283" s="4">
        <v>2400</v>
      </c>
      <c r="O4283" s="4">
        <v>200</v>
      </c>
      <c r="P4283" s="4">
        <v>300</v>
      </c>
      <c r="Q4283" s="3">
        <v>0.35</v>
      </c>
      <c r="R4283" s="1">
        <v>24</v>
      </c>
      <c r="S4283" s="1">
        <v>300</v>
      </c>
      <c r="T4283" s="1">
        <v>30</v>
      </c>
      <c r="U4283" s="1">
        <v>1</v>
      </c>
      <c r="V4283" s="1">
        <v>8</v>
      </c>
      <c r="W4283" s="1">
        <v>0</v>
      </c>
      <c r="X4283" s="1">
        <v>0</v>
      </c>
      <c r="Y4283" s="1">
        <v>0</v>
      </c>
      <c r="Z4283" s="1">
        <v>6</v>
      </c>
      <c r="AA4283" s="1">
        <v>0</v>
      </c>
      <c r="AB4283" s="1">
        <v>0</v>
      </c>
      <c r="AC4283" s="1">
        <v>0</v>
      </c>
      <c r="AD4283" s="1">
        <v>0</v>
      </c>
      <c r="AE4283" s="1">
        <v>0</v>
      </c>
      <c r="AF4283" s="1">
        <v>0</v>
      </c>
      <c r="AG4283" s="1">
        <v>0</v>
      </c>
      <c r="AH4283" s="1">
        <v>450</v>
      </c>
      <c r="AI4283" s="1">
        <v>450</v>
      </c>
      <c r="AJ4283" s="1" t="s">
        <v>2838</v>
      </c>
      <c r="AK4283" s="1" t="s">
        <v>13881</v>
      </c>
      <c r="AL4283" s="1" t="s">
        <v>13882</v>
      </c>
      <c r="AM4283" s="1" t="s">
        <v>12</v>
      </c>
      <c r="AN4283" s="1" t="s">
        <v>23098</v>
      </c>
      <c r="AO4283" s="1" t="s">
        <v>86</v>
      </c>
      <c r="AP4283" s="1" t="s">
        <v>57</v>
      </c>
      <c r="AQ4283" s="1" t="s">
        <v>25</v>
      </c>
      <c r="AR4283" s="1" t="s">
        <v>30</v>
      </c>
      <c r="AS4283" s="1" t="s">
        <v>23090</v>
      </c>
      <c r="AT4283" s="1" t="s">
        <v>26</v>
      </c>
    </row>
    <row r="4284" spans="1:46" x14ac:dyDescent="0.25">
      <c r="A4284" s="1" t="s">
        <v>20220</v>
      </c>
      <c r="B4284" s="2" t="s">
        <v>23101</v>
      </c>
      <c r="C4284" s="2" t="s">
        <v>23109</v>
      </c>
      <c r="D4284" s="1">
        <v>5</v>
      </c>
      <c r="E4284" s="1">
        <v>3</v>
      </c>
      <c r="F4284" s="1">
        <v>2</v>
      </c>
      <c r="G4284" s="1">
        <v>10</v>
      </c>
      <c r="H4284" s="6">
        <v>0.2</v>
      </c>
      <c r="I4284">
        <v>0</v>
      </c>
      <c r="J4284" s="1">
        <v>32</v>
      </c>
      <c r="K4284" s="1">
        <v>1</v>
      </c>
      <c r="L4284" s="1">
        <v>566</v>
      </c>
      <c r="M4284" s="6">
        <v>0.44</v>
      </c>
      <c r="N4284" s="4">
        <v>2500</v>
      </c>
      <c r="O4284" s="4">
        <v>150</v>
      </c>
      <c r="P4284" s="4">
        <v>200</v>
      </c>
      <c r="Q4284" s="3">
        <v>0.2</v>
      </c>
      <c r="R4284" s="1">
        <v>24</v>
      </c>
      <c r="S4284" s="1">
        <v>200</v>
      </c>
      <c r="T4284" s="1">
        <v>26</v>
      </c>
      <c r="U4284" s="1">
        <v>1</v>
      </c>
      <c r="V4284" s="1">
        <v>8</v>
      </c>
      <c r="W4284" s="1">
        <v>0</v>
      </c>
      <c r="X4284" s="1">
        <v>0</v>
      </c>
      <c r="Y4284" s="1">
        <v>1</v>
      </c>
      <c r="Z4284" s="1">
        <v>1</v>
      </c>
      <c r="AA4284" s="1">
        <v>1</v>
      </c>
      <c r="AB4284" s="1">
        <v>0</v>
      </c>
      <c r="AC4284" s="1">
        <v>0</v>
      </c>
      <c r="AD4284" s="1">
        <v>0</v>
      </c>
      <c r="AE4284" s="1">
        <v>0</v>
      </c>
      <c r="AF4284" s="1">
        <v>1060</v>
      </c>
      <c r="AG4284" s="1">
        <v>0</v>
      </c>
      <c r="AH4284" s="1">
        <v>0</v>
      </c>
      <c r="AI4284" s="1">
        <v>1060</v>
      </c>
      <c r="AJ4284" s="1" t="s">
        <v>9371</v>
      </c>
      <c r="AK4284" s="1" t="s">
        <v>9372</v>
      </c>
      <c r="AL4284" s="1" t="s">
        <v>9373</v>
      </c>
      <c r="AM4284" s="1" t="s">
        <v>12</v>
      </c>
      <c r="AN4284" s="1" t="s">
        <v>23098</v>
      </c>
      <c r="AO4284" s="1" t="s">
        <v>86</v>
      </c>
      <c r="AP4284" s="1" t="s">
        <v>57</v>
      </c>
      <c r="AQ4284" s="1" t="s">
        <v>25</v>
      </c>
      <c r="AR4284" s="1" t="s">
        <v>19</v>
      </c>
      <c r="AS4284" s="1" t="s">
        <v>23091</v>
      </c>
      <c r="AT4284" s="1" t="s">
        <v>26</v>
      </c>
    </row>
    <row r="4285" spans="1:46" x14ac:dyDescent="0.25">
      <c r="A4285" s="1" t="s">
        <v>21291</v>
      </c>
      <c r="B4285" s="2" t="s">
        <v>23101</v>
      </c>
      <c r="C4285" s="2" t="s">
        <v>23109</v>
      </c>
      <c r="D4285" s="1">
        <v>0</v>
      </c>
      <c r="E4285" s="1">
        <v>0</v>
      </c>
      <c r="F4285" s="1">
        <v>1</v>
      </c>
      <c r="G4285" s="1">
        <v>1</v>
      </c>
      <c r="H4285" s="6">
        <v>1</v>
      </c>
      <c r="I4285">
        <v>0</v>
      </c>
      <c r="J4285" s="1">
        <v>35</v>
      </c>
      <c r="K4285" s="1">
        <v>0</v>
      </c>
      <c r="L4285" s="1">
        <v>78</v>
      </c>
      <c r="M4285" s="6">
        <v>0.08</v>
      </c>
      <c r="N4285" s="4">
        <v>24000</v>
      </c>
      <c r="O4285" s="4">
        <v>240</v>
      </c>
      <c r="P4285" s="4">
        <v>100</v>
      </c>
      <c r="Q4285" s="3">
        <v>0.3</v>
      </c>
      <c r="R4285" s="1">
        <v>12</v>
      </c>
      <c r="S4285" s="1">
        <v>100</v>
      </c>
      <c r="T4285" s="1">
        <v>13</v>
      </c>
      <c r="U4285" s="1">
        <v>1</v>
      </c>
      <c r="V4285" s="1">
        <v>8</v>
      </c>
      <c r="W4285" s="1">
        <v>0</v>
      </c>
      <c r="X4285" s="1">
        <v>0</v>
      </c>
      <c r="Y4285" s="1">
        <v>1</v>
      </c>
      <c r="Z4285" s="1">
        <v>2</v>
      </c>
      <c r="AA4285" s="1">
        <v>1</v>
      </c>
      <c r="AB4285" s="1">
        <v>0</v>
      </c>
      <c r="AC4285" s="1">
        <v>0</v>
      </c>
      <c r="AD4285" s="1">
        <v>0</v>
      </c>
      <c r="AE4285" s="1">
        <v>300</v>
      </c>
      <c r="AF4285" s="1">
        <v>0</v>
      </c>
      <c r="AG4285" s="1">
        <v>0</v>
      </c>
      <c r="AH4285" s="1">
        <v>0</v>
      </c>
      <c r="AI4285" s="1">
        <v>300</v>
      </c>
      <c r="AJ4285" s="1" t="s">
        <v>12278</v>
      </c>
      <c r="AK4285" s="1" t="s">
        <v>12279</v>
      </c>
      <c r="AL4285" s="1" t="s">
        <v>12280</v>
      </c>
      <c r="AM4285" s="1" t="s">
        <v>12</v>
      </c>
      <c r="AN4285" s="1" t="s">
        <v>23097</v>
      </c>
      <c r="AO4285" s="1" t="s">
        <v>86</v>
      </c>
      <c r="AP4285" s="1" t="s">
        <v>57</v>
      </c>
      <c r="AQ4285" s="1" t="s">
        <v>25</v>
      </c>
      <c r="AR4285" s="1" t="s">
        <v>19</v>
      </c>
      <c r="AS4285" s="1" t="s">
        <v>23091</v>
      </c>
      <c r="AT4285" s="1" t="s">
        <v>26</v>
      </c>
    </row>
    <row r="4286" spans="1:46" x14ac:dyDescent="0.25">
      <c r="A4286" s="1" t="s">
        <v>22480</v>
      </c>
      <c r="B4286" s="2" t="s">
        <v>23101</v>
      </c>
      <c r="C4286" s="2" t="s">
        <v>23109</v>
      </c>
      <c r="D4286" s="1">
        <v>0</v>
      </c>
      <c r="E4286" s="1">
        <v>0</v>
      </c>
      <c r="F4286" s="1">
        <v>1</v>
      </c>
      <c r="G4286" s="1">
        <v>1</v>
      </c>
      <c r="H4286" s="6">
        <v>1</v>
      </c>
      <c r="I4286">
        <v>0</v>
      </c>
      <c r="J4286" s="1">
        <v>47</v>
      </c>
      <c r="K4286" s="1">
        <v>1</v>
      </c>
      <c r="L4286" s="1">
        <v>526</v>
      </c>
      <c r="M4286" s="6">
        <v>0.06</v>
      </c>
      <c r="N4286" s="4">
        <v>2000</v>
      </c>
      <c r="O4286" s="4">
        <v>173</v>
      </c>
      <c r="P4286" s="4">
        <v>100</v>
      </c>
      <c r="Q4286" s="3">
        <v>0.28999999999999998</v>
      </c>
      <c r="R4286" s="1">
        <v>12</v>
      </c>
      <c r="S4286" s="1">
        <v>100</v>
      </c>
      <c r="T4286" s="1">
        <v>9</v>
      </c>
      <c r="U4286" s="1">
        <v>1</v>
      </c>
      <c r="V4286" s="1">
        <v>8</v>
      </c>
      <c r="W4286" s="1">
        <v>0</v>
      </c>
      <c r="X4286" s="1">
        <v>0</v>
      </c>
      <c r="Y4286" s="1">
        <v>1</v>
      </c>
      <c r="Z4286" s="1">
        <v>0</v>
      </c>
      <c r="AA4286" s="1">
        <v>1</v>
      </c>
      <c r="AB4286" s="1">
        <v>0</v>
      </c>
      <c r="AC4286" s="1">
        <v>65</v>
      </c>
      <c r="AD4286" s="1">
        <v>0</v>
      </c>
      <c r="AE4286" s="1">
        <v>0</v>
      </c>
      <c r="AF4286" s="1">
        <v>0</v>
      </c>
      <c r="AG4286" s="1">
        <v>0</v>
      </c>
      <c r="AH4286" s="1">
        <v>0</v>
      </c>
      <c r="AI4286" s="1">
        <v>65</v>
      </c>
      <c r="AJ4286" s="1" t="s">
        <v>468</v>
      </c>
      <c r="AK4286" s="1" t="s">
        <v>15445</v>
      </c>
      <c r="AL4286" s="1" t="s">
        <v>15446</v>
      </c>
      <c r="AM4286" s="1" t="s">
        <v>12</v>
      </c>
      <c r="AN4286" s="1" t="s">
        <v>23098</v>
      </c>
      <c r="AO4286" s="1" t="s">
        <v>86</v>
      </c>
      <c r="AP4286" s="1" t="s">
        <v>57</v>
      </c>
      <c r="AQ4286" s="1" t="s">
        <v>25</v>
      </c>
      <c r="AR4286" s="1" t="s">
        <v>19</v>
      </c>
      <c r="AS4286" s="1" t="s">
        <v>23091</v>
      </c>
      <c r="AT4286" s="1" t="s">
        <v>26</v>
      </c>
    </row>
    <row r="4287" spans="1:46" x14ac:dyDescent="0.25">
      <c r="A4287" s="1" t="s">
        <v>19059</v>
      </c>
      <c r="B4287" s="2" t="s">
        <v>23101</v>
      </c>
      <c r="C4287" s="2" t="s">
        <v>23109</v>
      </c>
      <c r="D4287" s="1">
        <v>0</v>
      </c>
      <c r="E4287" s="1">
        <v>0</v>
      </c>
      <c r="F4287" s="1">
        <v>1</v>
      </c>
      <c r="G4287" s="1">
        <v>1</v>
      </c>
      <c r="H4287" s="6">
        <v>1</v>
      </c>
      <c r="I4287">
        <v>1</v>
      </c>
      <c r="J4287" s="1">
        <v>31</v>
      </c>
      <c r="K4287" s="1">
        <v>1</v>
      </c>
      <c r="L4287" s="1">
        <v>515</v>
      </c>
      <c r="M4287" s="6">
        <v>0.37</v>
      </c>
      <c r="N4287" s="4">
        <v>1680</v>
      </c>
      <c r="O4287" s="4">
        <v>140</v>
      </c>
      <c r="P4287" s="4">
        <v>200</v>
      </c>
      <c r="Q4287" s="3">
        <v>0.35</v>
      </c>
      <c r="R4287" s="1">
        <v>24</v>
      </c>
      <c r="S4287" s="1">
        <v>200</v>
      </c>
      <c r="T4287" s="1">
        <v>28</v>
      </c>
      <c r="U4287" s="1">
        <v>1</v>
      </c>
      <c r="V4287" s="1">
        <v>8</v>
      </c>
      <c r="W4287" s="1">
        <v>0</v>
      </c>
      <c r="X4287" s="1">
        <v>1</v>
      </c>
      <c r="Y4287" s="1">
        <v>0</v>
      </c>
      <c r="Z4287" s="1">
        <v>4</v>
      </c>
      <c r="AA4287" s="1">
        <v>1</v>
      </c>
      <c r="AB4287" s="1">
        <v>1</v>
      </c>
      <c r="AC4287" s="1">
        <v>0</v>
      </c>
      <c r="AD4287" s="1">
        <v>0</v>
      </c>
      <c r="AE4287" s="1">
        <v>0</v>
      </c>
      <c r="AF4287" s="1">
        <v>0</v>
      </c>
      <c r="AG4287" s="1">
        <v>0</v>
      </c>
      <c r="AH4287" s="1">
        <v>700</v>
      </c>
      <c r="AI4287" s="1">
        <v>700</v>
      </c>
      <c r="AJ4287" s="1" t="s">
        <v>6150</v>
      </c>
      <c r="AK4287" s="1" t="s">
        <v>6151</v>
      </c>
      <c r="AL4287" s="1" t="s">
        <v>6152</v>
      </c>
      <c r="AM4287" s="1" t="s">
        <v>16</v>
      </c>
      <c r="AN4287" s="1" t="s">
        <v>23098</v>
      </c>
      <c r="AO4287" s="1" t="s">
        <v>86</v>
      </c>
      <c r="AP4287" s="1" t="s">
        <v>57</v>
      </c>
      <c r="AQ4287" s="1" t="s">
        <v>14</v>
      </c>
      <c r="AR4287" s="1" t="s">
        <v>30</v>
      </c>
      <c r="AS4287" s="1" t="s">
        <v>23091</v>
      </c>
      <c r="AT4287" s="1" t="s">
        <v>101</v>
      </c>
    </row>
    <row r="4288" spans="1:46" x14ac:dyDescent="0.25">
      <c r="A4288" s="1" t="s">
        <v>21914</v>
      </c>
      <c r="B4288" s="2" t="s">
        <v>23101</v>
      </c>
      <c r="C4288" s="2" t="s">
        <v>23109</v>
      </c>
      <c r="D4288" s="1">
        <v>0</v>
      </c>
      <c r="E4288" s="1">
        <v>3</v>
      </c>
      <c r="F4288" s="1">
        <v>1</v>
      </c>
      <c r="G4288" s="1">
        <v>4</v>
      </c>
      <c r="H4288" s="6">
        <v>0.25</v>
      </c>
      <c r="I4288">
        <v>1</v>
      </c>
      <c r="J4288" s="1">
        <v>35</v>
      </c>
      <c r="K4288" s="1">
        <v>1</v>
      </c>
      <c r="L4288" s="1">
        <v>564</v>
      </c>
      <c r="M4288" s="6">
        <v>0</v>
      </c>
      <c r="N4288" s="4">
        <v>4800</v>
      </c>
      <c r="O4288" s="4">
        <v>400</v>
      </c>
      <c r="P4288" s="4">
        <v>200</v>
      </c>
      <c r="Q4288" s="3">
        <v>0.33</v>
      </c>
      <c r="R4288" s="1">
        <v>24</v>
      </c>
      <c r="S4288" s="1">
        <v>200</v>
      </c>
      <c r="T4288" s="1">
        <v>12</v>
      </c>
      <c r="U4288" s="1">
        <v>0</v>
      </c>
      <c r="V4288" s="1">
        <v>8</v>
      </c>
      <c r="W4288" s="1">
        <v>1</v>
      </c>
      <c r="X4288" s="1">
        <v>1</v>
      </c>
      <c r="Y4288" s="1">
        <v>0</v>
      </c>
      <c r="Z4288" s="1">
        <v>4</v>
      </c>
      <c r="AA4288" s="1">
        <v>1</v>
      </c>
      <c r="AB4288" s="1">
        <v>1</v>
      </c>
      <c r="AC4288" s="1">
        <v>0</v>
      </c>
      <c r="AD4288" s="1">
        <v>0</v>
      </c>
      <c r="AE4288" s="1">
        <v>0</v>
      </c>
      <c r="AF4288" s="1">
        <v>0</v>
      </c>
      <c r="AG4288" s="1">
        <v>0</v>
      </c>
      <c r="AH4288" s="1">
        <v>0</v>
      </c>
      <c r="AI4288" s="1">
        <v>0</v>
      </c>
      <c r="AJ4288" s="1" t="s">
        <v>13930</v>
      </c>
      <c r="AK4288" s="1" t="s">
        <v>13931</v>
      </c>
      <c r="AL4288" s="1" t="s">
        <v>13932</v>
      </c>
      <c r="AM4288" s="1" t="s">
        <v>16</v>
      </c>
      <c r="AN4288" s="1" t="s">
        <v>23098</v>
      </c>
      <c r="AO4288" s="1" t="s">
        <v>364</v>
      </c>
      <c r="AP4288" s="1" t="s">
        <v>86</v>
      </c>
      <c r="AQ4288" s="1" t="s">
        <v>14</v>
      </c>
      <c r="AR4288" s="1" t="s">
        <v>30</v>
      </c>
      <c r="AS4288" s="1" t="s">
        <v>23091</v>
      </c>
      <c r="AT4288" s="1" t="s">
        <v>101</v>
      </c>
    </row>
    <row r="4289" spans="1:46" x14ac:dyDescent="0.25">
      <c r="A4289" s="1" t="s">
        <v>20226</v>
      </c>
      <c r="B4289" s="2" t="s">
        <v>23101</v>
      </c>
      <c r="C4289" s="2" t="s">
        <v>23109</v>
      </c>
      <c r="D4289" s="1">
        <v>0</v>
      </c>
      <c r="E4289" s="1">
        <v>1</v>
      </c>
      <c r="F4289" s="1">
        <v>1</v>
      </c>
      <c r="G4289" s="1">
        <v>2</v>
      </c>
      <c r="H4289" s="6">
        <v>0.5</v>
      </c>
      <c r="I4289">
        <v>0</v>
      </c>
      <c r="J4289" s="1">
        <v>24</v>
      </c>
      <c r="K4289" s="1">
        <v>1</v>
      </c>
      <c r="L4289" s="1">
        <v>617</v>
      </c>
      <c r="M4289" s="6">
        <v>0.69</v>
      </c>
      <c r="N4289" s="4">
        <v>2800</v>
      </c>
      <c r="O4289" s="4">
        <v>170</v>
      </c>
      <c r="P4289" s="4">
        <v>150</v>
      </c>
      <c r="Q4289" s="3">
        <v>0.25</v>
      </c>
      <c r="R4289" s="1">
        <v>18</v>
      </c>
      <c r="S4289" s="1">
        <v>150</v>
      </c>
      <c r="T4289" s="1">
        <v>18</v>
      </c>
      <c r="U4289" s="1">
        <v>1</v>
      </c>
      <c r="V4289" s="1">
        <v>8</v>
      </c>
      <c r="W4289" s="1">
        <v>0</v>
      </c>
      <c r="X4289" s="1">
        <v>0</v>
      </c>
      <c r="Y4289" s="1">
        <v>1</v>
      </c>
      <c r="Z4289" s="1">
        <v>3</v>
      </c>
      <c r="AA4289" s="1">
        <v>0</v>
      </c>
      <c r="AB4289" s="1">
        <v>0</v>
      </c>
      <c r="AC4289" s="1">
        <v>2620</v>
      </c>
      <c r="AD4289" s="1">
        <v>0</v>
      </c>
      <c r="AE4289" s="1">
        <v>291</v>
      </c>
      <c r="AF4289" s="1">
        <v>0</v>
      </c>
      <c r="AG4289" s="1">
        <v>0</v>
      </c>
      <c r="AH4289" s="1">
        <v>300</v>
      </c>
      <c r="AI4289" s="1">
        <v>3211</v>
      </c>
      <c r="AJ4289" s="1" t="s">
        <v>9389</v>
      </c>
      <c r="AK4289" s="1" t="s">
        <v>4283</v>
      </c>
      <c r="AL4289" s="1" t="s">
        <v>4284</v>
      </c>
      <c r="AM4289" s="1" t="s">
        <v>12</v>
      </c>
      <c r="AN4289" s="1" t="s">
        <v>23098</v>
      </c>
      <c r="AO4289" s="1" t="s">
        <v>86</v>
      </c>
      <c r="AP4289" s="1" t="s">
        <v>57</v>
      </c>
      <c r="AQ4289" s="1" t="s">
        <v>25</v>
      </c>
      <c r="AR4289" s="1" t="s">
        <v>19</v>
      </c>
      <c r="AS4289" s="1" t="s">
        <v>23090</v>
      </c>
      <c r="AT4289" s="1" t="s">
        <v>26</v>
      </c>
    </row>
    <row r="4290" spans="1:46" x14ac:dyDescent="0.25">
      <c r="A4290" s="1" t="s">
        <v>20769</v>
      </c>
      <c r="B4290" s="2" t="s">
        <v>23076</v>
      </c>
      <c r="C4290" s="2" t="s">
        <v>23103</v>
      </c>
      <c r="D4290" s="1">
        <v>2</v>
      </c>
      <c r="E4290" s="1">
        <v>1</v>
      </c>
      <c r="F4290" s="1">
        <v>3</v>
      </c>
      <c r="G4290" s="1">
        <v>6</v>
      </c>
      <c r="H4290" s="6">
        <v>0.5</v>
      </c>
      <c r="I4290">
        <v>0</v>
      </c>
      <c r="J4290" s="1">
        <v>36</v>
      </c>
      <c r="K4290" s="1">
        <v>0</v>
      </c>
      <c r="L4290" s="1">
        <v>604</v>
      </c>
      <c r="M4290" s="6">
        <v>0</v>
      </c>
      <c r="N4290" s="4">
        <v>5040</v>
      </c>
      <c r="O4290" s="4">
        <v>270</v>
      </c>
      <c r="P4290" s="4">
        <v>300</v>
      </c>
      <c r="Q4290" s="3">
        <v>0.38</v>
      </c>
      <c r="R4290" s="1">
        <v>24</v>
      </c>
      <c r="S4290" s="1">
        <v>250</v>
      </c>
      <c r="T4290" s="1">
        <v>7</v>
      </c>
      <c r="U4290" s="1">
        <v>0</v>
      </c>
      <c r="V4290" s="1">
        <v>7</v>
      </c>
      <c r="W4290" s="1">
        <v>0</v>
      </c>
      <c r="X4290" s="1">
        <v>0</v>
      </c>
      <c r="Y4290" s="1">
        <v>0</v>
      </c>
      <c r="Z4290" s="1">
        <v>1</v>
      </c>
      <c r="AA4290" s="1">
        <v>1</v>
      </c>
      <c r="AB4290" s="1">
        <v>0</v>
      </c>
      <c r="AC4290" s="1">
        <v>0</v>
      </c>
      <c r="AD4290" s="1">
        <v>0</v>
      </c>
      <c r="AE4290" s="1">
        <v>7800</v>
      </c>
      <c r="AF4290" s="1">
        <v>800</v>
      </c>
      <c r="AG4290" s="1">
        <v>120</v>
      </c>
      <c r="AH4290" s="1">
        <v>0</v>
      </c>
      <c r="AI4290" s="1">
        <v>8720</v>
      </c>
      <c r="AJ4290" s="1" t="s">
        <v>10871</v>
      </c>
      <c r="AK4290" s="1" t="s">
        <v>10872</v>
      </c>
      <c r="AL4290" s="1" t="s">
        <v>11</v>
      </c>
      <c r="AM4290" s="1" t="s">
        <v>12</v>
      </c>
      <c r="AN4290" s="1" t="s">
        <v>23097</v>
      </c>
      <c r="AO4290" s="1" t="s">
        <v>364</v>
      </c>
      <c r="AP4290" s="1" t="s">
        <v>57</v>
      </c>
      <c r="AQ4290" s="1" t="s">
        <v>25</v>
      </c>
      <c r="AR4290" s="1" t="s">
        <v>30</v>
      </c>
      <c r="AS4290" s="1" t="s">
        <v>23091</v>
      </c>
      <c r="AT4290" s="1" t="s">
        <v>26</v>
      </c>
    </row>
    <row r="4291" spans="1:46" x14ac:dyDescent="0.25">
      <c r="A4291" s="1" t="s">
        <v>17326</v>
      </c>
      <c r="B4291" s="2" t="s">
        <v>23076</v>
      </c>
      <c r="C4291" s="2" t="s">
        <v>23106</v>
      </c>
      <c r="D4291" s="1">
        <v>0</v>
      </c>
      <c r="E4291" s="1">
        <v>0</v>
      </c>
      <c r="F4291" s="1">
        <v>1</v>
      </c>
      <c r="G4291" s="1">
        <v>1</v>
      </c>
      <c r="H4291" s="6">
        <v>1</v>
      </c>
      <c r="I4291">
        <v>0</v>
      </c>
      <c r="J4291" s="1">
        <v>39</v>
      </c>
      <c r="K4291" s="1">
        <v>0</v>
      </c>
      <c r="L4291" s="1">
        <v>566</v>
      </c>
      <c r="M4291" s="6">
        <v>0.5</v>
      </c>
      <c r="N4291" s="4">
        <v>4000</v>
      </c>
      <c r="O4291" s="4">
        <v>306</v>
      </c>
      <c r="P4291" s="4">
        <v>500</v>
      </c>
      <c r="Q4291" s="3">
        <v>0.36</v>
      </c>
      <c r="R4291" s="1">
        <v>24</v>
      </c>
      <c r="S4291" s="1">
        <v>500</v>
      </c>
      <c r="T4291" s="1">
        <v>52</v>
      </c>
      <c r="U4291" s="1">
        <v>0</v>
      </c>
      <c r="V4291" s="1">
        <v>7</v>
      </c>
      <c r="W4291" s="1">
        <v>0</v>
      </c>
      <c r="X4291" s="1">
        <v>0</v>
      </c>
      <c r="Y4291" s="1">
        <v>1</v>
      </c>
      <c r="Z4291" s="1">
        <v>4</v>
      </c>
      <c r="AA4291" s="1">
        <v>0</v>
      </c>
      <c r="AB4291" s="1">
        <v>1</v>
      </c>
      <c r="AC4291" s="1">
        <v>0</v>
      </c>
      <c r="AD4291" s="1">
        <v>0</v>
      </c>
      <c r="AE4291" s="1">
        <v>1135</v>
      </c>
      <c r="AF4291" s="1">
        <v>400</v>
      </c>
      <c r="AG4291" s="1">
        <v>0</v>
      </c>
      <c r="AH4291" s="1">
        <v>1000</v>
      </c>
      <c r="AI4291" s="1">
        <v>2535</v>
      </c>
      <c r="AJ4291" s="1" t="s">
        <v>1013</v>
      </c>
      <c r="AK4291" s="1" t="s">
        <v>1014</v>
      </c>
      <c r="AL4291" s="1" t="s">
        <v>1015</v>
      </c>
      <c r="AM4291" s="1" t="s">
        <v>12</v>
      </c>
      <c r="AN4291" s="1" t="s">
        <v>23097</v>
      </c>
      <c r="AO4291" s="1" t="s">
        <v>364</v>
      </c>
      <c r="AP4291" s="1" t="s">
        <v>57</v>
      </c>
      <c r="AQ4291" s="1" t="s">
        <v>25</v>
      </c>
      <c r="AR4291" s="1" t="s">
        <v>19</v>
      </c>
      <c r="AS4291" s="1" t="s">
        <v>23090</v>
      </c>
      <c r="AT4291" s="1" t="s">
        <v>101</v>
      </c>
    </row>
    <row r="4292" spans="1:46" x14ac:dyDescent="0.25">
      <c r="A4292" s="1" t="s">
        <v>20488</v>
      </c>
      <c r="B4292" s="2" t="s">
        <v>23076</v>
      </c>
      <c r="C4292" s="2" t="s">
        <v>23107</v>
      </c>
      <c r="D4292" s="1">
        <v>0</v>
      </c>
      <c r="E4292" s="1">
        <v>0</v>
      </c>
      <c r="F4292" s="1">
        <v>1</v>
      </c>
      <c r="G4292" s="1">
        <v>1</v>
      </c>
      <c r="H4292" s="6">
        <v>1</v>
      </c>
      <c r="I4292">
        <v>0</v>
      </c>
      <c r="J4292" s="1">
        <v>37</v>
      </c>
      <c r="K4292" s="1">
        <v>1</v>
      </c>
      <c r="L4292" s="1">
        <v>592</v>
      </c>
      <c r="M4292" s="6">
        <v>0.52</v>
      </c>
      <c r="N4292" s="4">
        <v>2100</v>
      </c>
      <c r="O4292" s="4">
        <v>170</v>
      </c>
      <c r="P4292" s="4">
        <v>500</v>
      </c>
      <c r="Q4292" s="3">
        <v>0.36</v>
      </c>
      <c r="R4292" s="1">
        <v>12</v>
      </c>
      <c r="S4292" s="1">
        <v>500</v>
      </c>
      <c r="T4292" s="1">
        <v>29</v>
      </c>
      <c r="U4292" s="1">
        <v>1</v>
      </c>
      <c r="V4292" s="1">
        <v>7</v>
      </c>
      <c r="W4292" s="1">
        <v>0</v>
      </c>
      <c r="X4292" s="1">
        <v>0</v>
      </c>
      <c r="Y4292" s="1">
        <v>1</v>
      </c>
      <c r="Z4292" s="1">
        <v>3</v>
      </c>
      <c r="AA4292" s="1">
        <v>0</v>
      </c>
      <c r="AB4292" s="1">
        <v>0</v>
      </c>
      <c r="AC4292" s="1">
        <v>804</v>
      </c>
      <c r="AD4292" s="1">
        <v>0</v>
      </c>
      <c r="AE4292" s="1">
        <v>202</v>
      </c>
      <c r="AF4292" s="1">
        <v>0</v>
      </c>
      <c r="AG4292" s="1">
        <v>139</v>
      </c>
      <c r="AH4292" s="1">
        <v>0</v>
      </c>
      <c r="AI4292" s="1">
        <v>1145</v>
      </c>
      <c r="AJ4292" s="1" t="s">
        <v>10088</v>
      </c>
      <c r="AK4292" s="1" t="s">
        <v>10089</v>
      </c>
      <c r="AL4292" s="1" t="s">
        <v>10090</v>
      </c>
      <c r="AM4292" s="1" t="s">
        <v>12</v>
      </c>
      <c r="AN4292" s="1" t="s">
        <v>23098</v>
      </c>
      <c r="AO4292" s="1" t="s">
        <v>86</v>
      </c>
      <c r="AP4292" s="1" t="s">
        <v>57</v>
      </c>
      <c r="AQ4292" s="1" t="s">
        <v>25</v>
      </c>
      <c r="AR4292" s="1" t="s">
        <v>19</v>
      </c>
      <c r="AS4292" s="1" t="s">
        <v>23090</v>
      </c>
      <c r="AT4292" s="1" t="s">
        <v>26</v>
      </c>
    </row>
    <row r="4293" spans="1:46" x14ac:dyDescent="0.25">
      <c r="A4293" s="1" t="s">
        <v>21677</v>
      </c>
      <c r="B4293" s="2" t="s">
        <v>23076</v>
      </c>
      <c r="C4293" s="2" t="s">
        <v>23107</v>
      </c>
      <c r="D4293" s="1">
        <v>3</v>
      </c>
      <c r="E4293" s="1">
        <v>2</v>
      </c>
      <c r="F4293" s="1">
        <v>1</v>
      </c>
      <c r="G4293" s="1">
        <v>6</v>
      </c>
      <c r="H4293" s="6">
        <v>0.16666666666666666</v>
      </c>
      <c r="I4293">
        <v>1</v>
      </c>
      <c r="J4293" s="1">
        <v>31</v>
      </c>
      <c r="K4293" s="1">
        <v>1</v>
      </c>
      <c r="L4293" s="1">
        <v>698</v>
      </c>
      <c r="M4293" s="6">
        <v>0.25</v>
      </c>
      <c r="N4293" s="4">
        <v>1800</v>
      </c>
      <c r="O4293" s="4">
        <v>150</v>
      </c>
      <c r="P4293" s="4">
        <v>250</v>
      </c>
      <c r="Q4293" s="3">
        <v>0.22</v>
      </c>
      <c r="R4293" s="1">
        <v>24</v>
      </c>
      <c r="S4293" s="1">
        <v>250</v>
      </c>
      <c r="T4293" s="1">
        <v>30</v>
      </c>
      <c r="U4293" s="1">
        <v>0</v>
      </c>
      <c r="V4293" s="1">
        <v>7</v>
      </c>
      <c r="W4293" s="1">
        <v>0</v>
      </c>
      <c r="X4293" s="1">
        <v>1</v>
      </c>
      <c r="Y4293" s="1">
        <v>1</v>
      </c>
      <c r="Z4293" s="1">
        <v>0</v>
      </c>
      <c r="AA4293" s="1">
        <v>1</v>
      </c>
      <c r="AB4293" s="1">
        <v>1</v>
      </c>
      <c r="AC4293" s="1">
        <v>482</v>
      </c>
      <c r="AD4293" s="1">
        <v>52</v>
      </c>
      <c r="AE4293" s="1">
        <v>0</v>
      </c>
      <c r="AF4293" s="1">
        <v>0</v>
      </c>
      <c r="AG4293" s="1">
        <v>0</v>
      </c>
      <c r="AH4293" s="1">
        <v>140</v>
      </c>
      <c r="AI4293" s="1">
        <v>674</v>
      </c>
      <c r="AJ4293" s="1" t="s">
        <v>457</v>
      </c>
      <c r="AK4293" s="1" t="s">
        <v>13306</v>
      </c>
      <c r="AL4293" s="1" t="s">
        <v>13307</v>
      </c>
      <c r="AM4293" s="1" t="s">
        <v>16</v>
      </c>
      <c r="AN4293" s="1" t="s">
        <v>23098</v>
      </c>
      <c r="AO4293" s="1" t="s">
        <v>364</v>
      </c>
      <c r="AP4293" s="1" t="s">
        <v>57</v>
      </c>
      <c r="AQ4293" s="1" t="s">
        <v>14</v>
      </c>
      <c r="AR4293" s="1" t="s">
        <v>19</v>
      </c>
      <c r="AS4293" s="1" t="s">
        <v>23091</v>
      </c>
      <c r="AT4293" s="1" t="s">
        <v>101</v>
      </c>
    </row>
    <row r="4294" spans="1:46" x14ac:dyDescent="0.25">
      <c r="A4294" s="1" t="s">
        <v>20043</v>
      </c>
      <c r="B4294" s="2" t="s">
        <v>23076</v>
      </c>
      <c r="C4294" s="2" t="s">
        <v>23108</v>
      </c>
      <c r="D4294" s="1">
        <v>0</v>
      </c>
      <c r="E4294" s="1">
        <v>0</v>
      </c>
      <c r="F4294" s="1">
        <v>1</v>
      </c>
      <c r="G4294" s="1">
        <v>1</v>
      </c>
      <c r="H4294" s="6">
        <v>1</v>
      </c>
      <c r="I4294">
        <v>1</v>
      </c>
      <c r="J4294" s="1">
        <v>24</v>
      </c>
      <c r="K4294" s="1">
        <v>1</v>
      </c>
      <c r="L4294" s="1">
        <v>790</v>
      </c>
      <c r="M4294" s="6">
        <v>0.41</v>
      </c>
      <c r="N4294" s="4">
        <v>1320</v>
      </c>
      <c r="O4294" s="4">
        <v>110</v>
      </c>
      <c r="P4294" s="4">
        <v>200</v>
      </c>
      <c r="Q4294" s="3">
        <v>0.35</v>
      </c>
      <c r="R4294" s="1">
        <v>12</v>
      </c>
      <c r="S4294" s="1">
        <v>200</v>
      </c>
      <c r="T4294" s="1">
        <v>25</v>
      </c>
      <c r="U4294" s="1">
        <v>1</v>
      </c>
      <c r="V4294" s="1">
        <v>7</v>
      </c>
      <c r="W4294" s="1">
        <v>0</v>
      </c>
      <c r="X4294" s="1">
        <v>1</v>
      </c>
      <c r="Y4294" s="1">
        <v>1</v>
      </c>
      <c r="Z4294" s="1">
        <v>0</v>
      </c>
      <c r="AA4294" s="1">
        <v>1</v>
      </c>
      <c r="AB4294" s="1">
        <v>1</v>
      </c>
      <c r="AC4294" s="1">
        <v>0</v>
      </c>
      <c r="AD4294" s="1">
        <v>0</v>
      </c>
      <c r="AE4294" s="1">
        <v>0</v>
      </c>
      <c r="AF4294" s="1">
        <v>500</v>
      </c>
      <c r="AG4294" s="1">
        <v>0</v>
      </c>
      <c r="AH4294" s="1">
        <v>0</v>
      </c>
      <c r="AI4294" s="1">
        <v>500</v>
      </c>
      <c r="AJ4294" s="1" t="s">
        <v>8876</v>
      </c>
      <c r="AK4294" s="1" t="s">
        <v>8877</v>
      </c>
      <c r="AL4294" s="1" t="s">
        <v>8878</v>
      </c>
      <c r="AM4294" s="1" t="s">
        <v>16</v>
      </c>
      <c r="AN4294" s="1" t="s">
        <v>23098</v>
      </c>
      <c r="AO4294" s="1" t="s">
        <v>86</v>
      </c>
      <c r="AP4294" s="1" t="s">
        <v>57</v>
      </c>
      <c r="AQ4294" s="1" t="s">
        <v>14</v>
      </c>
      <c r="AR4294" s="1" t="s">
        <v>19</v>
      </c>
      <c r="AS4294" s="1" t="s">
        <v>23091</v>
      </c>
      <c r="AT4294" s="1" t="s">
        <v>101</v>
      </c>
    </row>
    <row r="4295" spans="1:46" x14ac:dyDescent="0.25">
      <c r="A4295" s="1" t="s">
        <v>20046</v>
      </c>
      <c r="B4295" s="2" t="s">
        <v>23076</v>
      </c>
      <c r="C4295" s="2" t="s">
        <v>23108</v>
      </c>
      <c r="D4295" s="1">
        <v>0</v>
      </c>
      <c r="E4295" s="1">
        <v>1</v>
      </c>
      <c r="F4295" s="1">
        <v>1</v>
      </c>
      <c r="G4295" s="1">
        <v>2</v>
      </c>
      <c r="H4295" s="6">
        <v>0.5</v>
      </c>
      <c r="I4295">
        <v>0</v>
      </c>
      <c r="J4295" s="1">
        <v>34</v>
      </c>
      <c r="K4295" s="1">
        <v>1</v>
      </c>
      <c r="L4295" s="1">
        <v>725</v>
      </c>
      <c r="M4295" s="6">
        <v>0.64</v>
      </c>
      <c r="N4295" s="4">
        <v>2300</v>
      </c>
      <c r="O4295" s="4">
        <v>180</v>
      </c>
      <c r="P4295" s="4">
        <v>300</v>
      </c>
      <c r="Q4295" s="3">
        <v>0.3</v>
      </c>
      <c r="R4295" s="1">
        <v>24</v>
      </c>
      <c r="S4295" s="1">
        <v>300</v>
      </c>
      <c r="T4295" s="1">
        <v>35</v>
      </c>
      <c r="U4295" s="1">
        <v>1</v>
      </c>
      <c r="V4295" s="1">
        <v>7</v>
      </c>
      <c r="W4295" s="1">
        <v>0</v>
      </c>
      <c r="X4295" s="1">
        <v>0</v>
      </c>
      <c r="Y4295" s="1">
        <v>1</v>
      </c>
      <c r="Z4295" s="1">
        <v>4</v>
      </c>
      <c r="AA4295" s="1">
        <v>1</v>
      </c>
      <c r="AB4295" s="1">
        <v>0</v>
      </c>
      <c r="AC4295" s="1">
        <v>30</v>
      </c>
      <c r="AD4295" s="1">
        <v>0</v>
      </c>
      <c r="AE4295" s="1">
        <v>1489</v>
      </c>
      <c r="AF4295" s="1">
        <v>399</v>
      </c>
      <c r="AG4295" s="1">
        <v>0</v>
      </c>
      <c r="AH4295" s="1">
        <v>330</v>
      </c>
      <c r="AI4295" s="1">
        <v>2248</v>
      </c>
      <c r="AJ4295" s="1" t="s">
        <v>8885</v>
      </c>
      <c r="AK4295" s="1" t="s">
        <v>8886</v>
      </c>
      <c r="AL4295" s="1" t="s">
        <v>8887</v>
      </c>
      <c r="AM4295" s="1" t="s">
        <v>12</v>
      </c>
      <c r="AN4295" s="1" t="s">
        <v>23098</v>
      </c>
      <c r="AO4295" s="1" t="s">
        <v>86</v>
      </c>
      <c r="AP4295" s="1" t="s">
        <v>57</v>
      </c>
      <c r="AQ4295" s="1" t="s">
        <v>25</v>
      </c>
      <c r="AR4295" s="1" t="s">
        <v>19</v>
      </c>
      <c r="AS4295" s="1" t="s">
        <v>23091</v>
      </c>
      <c r="AT4295" s="1" t="s">
        <v>26</v>
      </c>
    </row>
    <row r="4296" spans="1:46" x14ac:dyDescent="0.25">
      <c r="A4296" s="1" t="s">
        <v>18861</v>
      </c>
      <c r="B4296" s="2" t="s">
        <v>23076</v>
      </c>
      <c r="C4296" s="2" t="s">
        <v>23108</v>
      </c>
      <c r="D4296" s="1">
        <v>0</v>
      </c>
      <c r="E4296" s="1">
        <v>0</v>
      </c>
      <c r="F4296" s="1">
        <v>1</v>
      </c>
      <c r="G4296" s="1">
        <v>1</v>
      </c>
      <c r="H4296" s="6">
        <v>1</v>
      </c>
      <c r="I4296">
        <v>0</v>
      </c>
      <c r="J4296" s="1">
        <v>46</v>
      </c>
      <c r="K4296" s="1">
        <v>1</v>
      </c>
      <c r="L4296" s="1">
        <v>822</v>
      </c>
      <c r="M4296" s="6">
        <v>0.04</v>
      </c>
      <c r="N4296" s="4">
        <v>2400</v>
      </c>
      <c r="O4296" s="4">
        <v>200</v>
      </c>
      <c r="P4296" s="4">
        <v>100</v>
      </c>
      <c r="Q4296" s="3">
        <v>0.3</v>
      </c>
      <c r="R4296" s="1">
        <v>12</v>
      </c>
      <c r="S4296" s="1">
        <v>100</v>
      </c>
      <c r="T4296" s="1">
        <v>10</v>
      </c>
      <c r="U4296" s="1">
        <v>1</v>
      </c>
      <c r="V4296" s="1">
        <v>7</v>
      </c>
      <c r="W4296" s="1">
        <v>0</v>
      </c>
      <c r="X4296" s="1">
        <v>0</v>
      </c>
      <c r="Y4296" s="1">
        <v>0</v>
      </c>
      <c r="Z4296" s="1">
        <v>3</v>
      </c>
      <c r="AA4296" s="1">
        <v>0</v>
      </c>
      <c r="AB4296" s="1">
        <v>0</v>
      </c>
      <c r="AC4296" s="1">
        <v>0</v>
      </c>
      <c r="AD4296" s="1">
        <v>0</v>
      </c>
      <c r="AE4296" s="1">
        <v>0</v>
      </c>
      <c r="AF4296" s="1">
        <v>0</v>
      </c>
      <c r="AG4296" s="1">
        <v>0</v>
      </c>
      <c r="AH4296" s="1">
        <v>0</v>
      </c>
      <c r="AI4296" s="1">
        <v>0</v>
      </c>
      <c r="AJ4296" s="1" t="s">
        <v>5578</v>
      </c>
      <c r="AK4296" s="1" t="s">
        <v>5579</v>
      </c>
      <c r="AL4296" s="1" t="s">
        <v>5580</v>
      </c>
      <c r="AM4296" s="1" t="s">
        <v>12</v>
      </c>
      <c r="AN4296" s="1" t="s">
        <v>23098</v>
      </c>
      <c r="AO4296" s="1" t="s">
        <v>86</v>
      </c>
      <c r="AP4296" s="1" t="s">
        <v>57</v>
      </c>
      <c r="AQ4296" s="1" t="s">
        <v>25</v>
      </c>
      <c r="AR4296" s="1" t="s">
        <v>30</v>
      </c>
      <c r="AS4296" s="1" t="s">
        <v>23090</v>
      </c>
      <c r="AT4296" s="1" t="s">
        <v>26</v>
      </c>
    </row>
    <row r="4297" spans="1:46" x14ac:dyDescent="0.25">
      <c r="A4297" s="1" t="s">
        <v>17499</v>
      </c>
      <c r="B4297" s="2" t="s">
        <v>23076</v>
      </c>
      <c r="C4297" s="2" t="s">
        <v>23108</v>
      </c>
      <c r="D4297" s="1">
        <v>0</v>
      </c>
      <c r="E4297" s="1">
        <v>0</v>
      </c>
      <c r="F4297" s="1">
        <v>1</v>
      </c>
      <c r="G4297" s="1">
        <v>1</v>
      </c>
      <c r="H4297" s="6">
        <v>1</v>
      </c>
      <c r="I4297">
        <v>0</v>
      </c>
      <c r="J4297" s="1">
        <v>32</v>
      </c>
      <c r="K4297" s="1">
        <v>0</v>
      </c>
      <c r="L4297" s="1">
        <v>794</v>
      </c>
      <c r="M4297" s="6">
        <v>0.06</v>
      </c>
      <c r="N4297" s="4">
        <v>6200</v>
      </c>
      <c r="O4297" s="4">
        <v>600</v>
      </c>
      <c r="P4297" s="4">
        <v>700</v>
      </c>
      <c r="Q4297" s="3">
        <v>0.27</v>
      </c>
      <c r="R4297" s="1">
        <v>24</v>
      </c>
      <c r="S4297" s="1">
        <v>700</v>
      </c>
      <c r="T4297" s="1">
        <v>82</v>
      </c>
      <c r="U4297" s="1">
        <v>1</v>
      </c>
      <c r="V4297" s="1">
        <v>7</v>
      </c>
      <c r="W4297" s="1">
        <v>1</v>
      </c>
      <c r="X4297" s="1">
        <v>1</v>
      </c>
      <c r="Y4297" s="1">
        <v>1</v>
      </c>
      <c r="Z4297" s="1">
        <v>3</v>
      </c>
      <c r="AA4297" s="1">
        <v>0</v>
      </c>
      <c r="AB4297" s="1">
        <v>0</v>
      </c>
      <c r="AC4297" s="1">
        <v>0</v>
      </c>
      <c r="AD4297" s="1">
        <v>0</v>
      </c>
      <c r="AE4297" s="1">
        <v>0</v>
      </c>
      <c r="AF4297" s="1">
        <v>0</v>
      </c>
      <c r="AG4297" s="1">
        <v>0</v>
      </c>
      <c r="AH4297" s="1">
        <v>0</v>
      </c>
      <c r="AI4297" s="1">
        <v>0</v>
      </c>
      <c r="AJ4297" s="1" t="s">
        <v>1560</v>
      </c>
      <c r="AK4297" s="1" t="s">
        <v>1561</v>
      </c>
      <c r="AL4297" s="1" t="s">
        <v>1562</v>
      </c>
      <c r="AM4297" s="1" t="s">
        <v>12</v>
      </c>
      <c r="AN4297" s="1" t="s">
        <v>23097</v>
      </c>
      <c r="AO4297" s="1" t="s">
        <v>86</v>
      </c>
      <c r="AP4297" s="1" t="s">
        <v>86</v>
      </c>
      <c r="AQ4297" s="1" t="s">
        <v>14</v>
      </c>
      <c r="AR4297" s="1" t="s">
        <v>19</v>
      </c>
      <c r="AS4297" s="1" t="s">
        <v>23090</v>
      </c>
      <c r="AT4297" s="1" t="s">
        <v>26</v>
      </c>
    </row>
    <row r="4298" spans="1:46" x14ac:dyDescent="0.25">
      <c r="A4298" s="1" t="s">
        <v>20097</v>
      </c>
      <c r="B4298" s="2" t="s">
        <v>23076</v>
      </c>
      <c r="C4298" s="2" t="s">
        <v>23109</v>
      </c>
      <c r="D4298" s="1">
        <v>0</v>
      </c>
      <c r="E4298" s="1">
        <v>0</v>
      </c>
      <c r="F4298" s="1">
        <v>1</v>
      </c>
      <c r="G4298" s="1">
        <v>1</v>
      </c>
      <c r="H4298" s="6">
        <v>1</v>
      </c>
      <c r="I4298">
        <v>1</v>
      </c>
      <c r="J4298" s="1">
        <v>46</v>
      </c>
      <c r="K4298" s="1">
        <v>1</v>
      </c>
      <c r="L4298" s="1">
        <v>610</v>
      </c>
      <c r="M4298" s="6">
        <v>0.16</v>
      </c>
      <c r="N4298" s="4">
        <v>1200</v>
      </c>
      <c r="O4298" s="4">
        <v>100</v>
      </c>
      <c r="P4298" s="4">
        <v>300</v>
      </c>
      <c r="Q4298" s="3">
        <v>0.27</v>
      </c>
      <c r="R4298" s="1">
        <v>24</v>
      </c>
      <c r="S4298" s="1">
        <v>300</v>
      </c>
      <c r="T4298" s="1">
        <v>32</v>
      </c>
      <c r="U4298" s="1">
        <v>1</v>
      </c>
      <c r="V4298" s="1">
        <v>7</v>
      </c>
      <c r="W4298" s="1">
        <v>0</v>
      </c>
      <c r="X4298" s="1">
        <v>0</v>
      </c>
      <c r="Y4298" s="1">
        <v>0</v>
      </c>
      <c r="Z4298" s="1">
        <v>0</v>
      </c>
      <c r="AA4298" s="1">
        <v>1</v>
      </c>
      <c r="AB4298" s="1">
        <v>1</v>
      </c>
      <c r="AC4298" s="1">
        <v>0</v>
      </c>
      <c r="AD4298" s="1">
        <v>0</v>
      </c>
      <c r="AE4298" s="1">
        <v>0</v>
      </c>
      <c r="AF4298" s="1">
        <v>0</v>
      </c>
      <c r="AG4298" s="1">
        <v>0</v>
      </c>
      <c r="AH4298" s="1">
        <v>0</v>
      </c>
      <c r="AI4298" s="1">
        <v>0</v>
      </c>
      <c r="AJ4298" s="1" t="s">
        <v>9034</v>
      </c>
      <c r="AK4298" s="1" t="s">
        <v>9035</v>
      </c>
      <c r="AL4298" s="1" t="s">
        <v>9036</v>
      </c>
      <c r="AM4298" s="1" t="s">
        <v>16</v>
      </c>
      <c r="AN4298" s="1" t="s">
        <v>23098</v>
      </c>
      <c r="AO4298" s="1" t="s">
        <v>86</v>
      </c>
      <c r="AP4298" s="1" t="s">
        <v>57</v>
      </c>
      <c r="AQ4298" s="1" t="s">
        <v>25</v>
      </c>
      <c r="AR4298" s="1" t="s">
        <v>30</v>
      </c>
      <c r="AS4298" s="1" t="s">
        <v>23091</v>
      </c>
      <c r="AT4298" s="1" t="s">
        <v>101</v>
      </c>
    </row>
    <row r="4299" spans="1:46" x14ac:dyDescent="0.25">
      <c r="A4299" s="1" t="s">
        <v>20118</v>
      </c>
      <c r="B4299" s="2" t="s">
        <v>23076</v>
      </c>
      <c r="C4299" s="2" t="s">
        <v>23109</v>
      </c>
      <c r="D4299" s="1">
        <v>0</v>
      </c>
      <c r="E4299" s="1">
        <v>0</v>
      </c>
      <c r="F4299" s="1">
        <v>1</v>
      </c>
      <c r="G4299" s="1">
        <v>1</v>
      </c>
      <c r="H4299" s="6">
        <v>1</v>
      </c>
      <c r="I4299">
        <v>0</v>
      </c>
      <c r="J4299" s="1">
        <v>35</v>
      </c>
      <c r="K4299" s="1">
        <v>1</v>
      </c>
      <c r="L4299" s="1">
        <v>708</v>
      </c>
      <c r="M4299" s="6">
        <v>0.19</v>
      </c>
      <c r="N4299" s="4">
        <v>2400</v>
      </c>
      <c r="O4299" s="4">
        <v>200</v>
      </c>
      <c r="P4299" s="4">
        <v>300</v>
      </c>
      <c r="Q4299" s="3">
        <v>0.3</v>
      </c>
      <c r="R4299" s="1">
        <v>24</v>
      </c>
      <c r="S4299" s="1">
        <v>300</v>
      </c>
      <c r="T4299" s="1">
        <v>41</v>
      </c>
      <c r="U4299" s="1">
        <v>1</v>
      </c>
      <c r="V4299" s="1">
        <v>7</v>
      </c>
      <c r="W4299" s="1">
        <v>1</v>
      </c>
      <c r="X4299" s="1">
        <v>1</v>
      </c>
      <c r="Y4299" s="1">
        <v>1</v>
      </c>
      <c r="Z4299" s="1">
        <v>0</v>
      </c>
      <c r="AA4299" s="1">
        <v>1</v>
      </c>
      <c r="AB4299" s="1">
        <v>0</v>
      </c>
      <c r="AC4299" s="1">
        <v>0</v>
      </c>
      <c r="AD4299" s="1">
        <v>0</v>
      </c>
      <c r="AE4299" s="1">
        <v>294</v>
      </c>
      <c r="AF4299" s="1">
        <v>200</v>
      </c>
      <c r="AG4299" s="1">
        <v>0</v>
      </c>
      <c r="AH4299" s="1">
        <v>0</v>
      </c>
      <c r="AI4299" s="1">
        <v>494</v>
      </c>
      <c r="AJ4299" s="1" t="s">
        <v>9093</v>
      </c>
      <c r="AK4299" s="1" t="s">
        <v>9094</v>
      </c>
      <c r="AL4299" s="1" t="s">
        <v>9095</v>
      </c>
      <c r="AM4299" s="1" t="s">
        <v>12</v>
      </c>
      <c r="AN4299" s="1" t="s">
        <v>23098</v>
      </c>
      <c r="AO4299" s="1" t="s">
        <v>86</v>
      </c>
      <c r="AP4299" s="1" t="s">
        <v>86</v>
      </c>
      <c r="AQ4299" s="1" t="s">
        <v>14</v>
      </c>
      <c r="AR4299" s="1" t="s">
        <v>19</v>
      </c>
      <c r="AS4299" s="1" t="s">
        <v>23091</v>
      </c>
      <c r="AT4299" s="1" t="s">
        <v>26</v>
      </c>
    </row>
    <row r="4300" spans="1:46" x14ac:dyDescent="0.25">
      <c r="A4300" s="1" t="s">
        <v>21341</v>
      </c>
      <c r="B4300" s="2" t="s">
        <v>23073</v>
      </c>
      <c r="C4300" s="2" t="s">
        <v>23104</v>
      </c>
      <c r="D4300" s="1">
        <v>0</v>
      </c>
      <c r="E4300" s="1">
        <v>0</v>
      </c>
      <c r="F4300" s="1">
        <v>1</v>
      </c>
      <c r="G4300" s="1">
        <v>1</v>
      </c>
      <c r="H4300" s="6">
        <v>1</v>
      </c>
      <c r="I4300">
        <v>1</v>
      </c>
      <c r="J4300" s="1">
        <v>36</v>
      </c>
      <c r="K4300" s="1">
        <v>1</v>
      </c>
      <c r="L4300" s="1">
        <v>387</v>
      </c>
      <c r="M4300" s="6">
        <v>0</v>
      </c>
      <c r="N4300" s="4">
        <v>1560</v>
      </c>
      <c r="O4300" s="4">
        <v>130</v>
      </c>
      <c r="P4300" s="4">
        <v>200</v>
      </c>
      <c r="Q4300" s="3">
        <v>0.34</v>
      </c>
      <c r="R4300" s="1">
        <v>24</v>
      </c>
      <c r="S4300" s="1">
        <v>200</v>
      </c>
      <c r="T4300" s="1">
        <v>13</v>
      </c>
      <c r="U4300" s="1">
        <v>1</v>
      </c>
      <c r="V4300" s="1">
        <v>7</v>
      </c>
      <c r="W4300" s="1">
        <v>0</v>
      </c>
      <c r="X4300" s="1">
        <v>0</v>
      </c>
      <c r="Y4300" s="1">
        <v>1</v>
      </c>
      <c r="Z4300" s="1">
        <v>2</v>
      </c>
      <c r="AA4300" s="1">
        <v>0</v>
      </c>
      <c r="AB4300" s="1">
        <v>1</v>
      </c>
      <c r="AC4300" s="1">
        <v>0</v>
      </c>
      <c r="AD4300" s="1">
        <v>0</v>
      </c>
      <c r="AE4300" s="1">
        <v>0</v>
      </c>
      <c r="AF4300" s="1">
        <v>0</v>
      </c>
      <c r="AG4300" s="1">
        <v>0</v>
      </c>
      <c r="AH4300" s="1">
        <v>350</v>
      </c>
      <c r="AI4300" s="1">
        <v>350</v>
      </c>
      <c r="AJ4300" s="1" t="s">
        <v>12390</v>
      </c>
      <c r="AK4300" s="1" t="s">
        <v>12391</v>
      </c>
      <c r="AL4300" s="1" t="s">
        <v>12392</v>
      </c>
      <c r="AM4300" s="1" t="s">
        <v>16</v>
      </c>
      <c r="AN4300" s="1" t="s">
        <v>23098</v>
      </c>
      <c r="AO4300" s="1" t="s">
        <v>86</v>
      </c>
      <c r="AP4300" s="1" t="s">
        <v>57</v>
      </c>
      <c r="AQ4300" s="1" t="s">
        <v>25</v>
      </c>
      <c r="AR4300" s="1" t="s">
        <v>19</v>
      </c>
      <c r="AS4300" s="1" t="s">
        <v>23090</v>
      </c>
      <c r="AT4300" s="1" t="s">
        <v>101</v>
      </c>
    </row>
    <row r="4301" spans="1:46" x14ac:dyDescent="0.25">
      <c r="A4301" s="1" t="s">
        <v>21365</v>
      </c>
      <c r="B4301" s="2" t="s">
        <v>23073</v>
      </c>
      <c r="C4301" s="2" t="s">
        <v>23105</v>
      </c>
      <c r="D4301" s="1">
        <v>0</v>
      </c>
      <c r="E4301" s="1">
        <v>1</v>
      </c>
      <c r="F4301" s="1">
        <v>2</v>
      </c>
      <c r="G4301" s="1">
        <v>3</v>
      </c>
      <c r="H4301" s="6">
        <v>0.66666666666666663</v>
      </c>
      <c r="I4301">
        <v>0</v>
      </c>
      <c r="J4301" s="1">
        <v>34</v>
      </c>
      <c r="K4301" s="1">
        <v>0</v>
      </c>
      <c r="L4301" s="1">
        <v>662</v>
      </c>
      <c r="M4301" s="6">
        <v>0.18</v>
      </c>
      <c r="N4301" s="4">
        <v>1920</v>
      </c>
      <c r="O4301" s="4">
        <v>160</v>
      </c>
      <c r="P4301" s="4">
        <v>300</v>
      </c>
      <c r="Q4301" s="3">
        <v>0.3</v>
      </c>
      <c r="R4301" s="1">
        <v>12</v>
      </c>
      <c r="S4301" s="1">
        <v>300</v>
      </c>
      <c r="T4301" s="1">
        <v>30</v>
      </c>
      <c r="U4301" s="1">
        <v>0</v>
      </c>
      <c r="V4301" s="1">
        <v>7</v>
      </c>
      <c r="W4301" s="1">
        <v>0</v>
      </c>
      <c r="X4301" s="1">
        <v>0</v>
      </c>
      <c r="Y4301" s="1">
        <v>1</v>
      </c>
      <c r="Z4301" s="1">
        <v>1</v>
      </c>
      <c r="AA4301" s="1">
        <v>1</v>
      </c>
      <c r="AB4301" s="1">
        <v>0</v>
      </c>
      <c r="AC4301" s="1">
        <v>0</v>
      </c>
      <c r="AD4301" s="1">
        <v>0</v>
      </c>
      <c r="AE4301" s="1">
        <v>0</v>
      </c>
      <c r="AF4301" s="1">
        <v>0</v>
      </c>
      <c r="AG4301" s="1">
        <v>0</v>
      </c>
      <c r="AH4301" s="1">
        <v>0</v>
      </c>
      <c r="AI4301" s="1">
        <v>0</v>
      </c>
      <c r="AJ4301" s="1" t="s">
        <v>12454</v>
      </c>
      <c r="AK4301" s="1" t="s">
        <v>12455</v>
      </c>
      <c r="AL4301" s="1" t="s">
        <v>12456</v>
      </c>
      <c r="AM4301" s="1" t="s">
        <v>12</v>
      </c>
      <c r="AN4301" s="1" t="s">
        <v>23097</v>
      </c>
      <c r="AO4301" s="1" t="s">
        <v>364</v>
      </c>
      <c r="AP4301" s="1" t="s">
        <v>57</v>
      </c>
      <c r="AQ4301" s="1" t="s">
        <v>25</v>
      </c>
      <c r="AR4301" s="1" t="s">
        <v>19</v>
      </c>
      <c r="AS4301" s="1" t="s">
        <v>23091</v>
      </c>
      <c r="AT4301" s="1" t="s">
        <v>26</v>
      </c>
    </row>
    <row r="4302" spans="1:46" x14ac:dyDescent="0.25">
      <c r="A4302" s="1" t="s">
        <v>19147</v>
      </c>
      <c r="B4302" s="2" t="s">
        <v>23073</v>
      </c>
      <c r="C4302" s="2" t="s">
        <v>23105</v>
      </c>
      <c r="D4302" s="1">
        <v>0</v>
      </c>
      <c r="E4302" s="1">
        <v>0</v>
      </c>
      <c r="F4302" s="1">
        <v>3</v>
      </c>
      <c r="G4302" s="1">
        <v>3</v>
      </c>
      <c r="H4302" s="6">
        <v>1</v>
      </c>
      <c r="I4302">
        <v>0</v>
      </c>
      <c r="J4302" s="1">
        <v>35</v>
      </c>
      <c r="K4302" s="1">
        <v>0</v>
      </c>
      <c r="L4302" s="1">
        <v>758</v>
      </c>
      <c r="M4302" s="6">
        <v>0.13</v>
      </c>
      <c r="N4302" s="4">
        <v>3900</v>
      </c>
      <c r="O4302" s="4">
        <v>260</v>
      </c>
      <c r="P4302" s="4">
        <v>500</v>
      </c>
      <c r="Q4302" s="3">
        <v>0.25</v>
      </c>
      <c r="R4302" s="1">
        <v>24</v>
      </c>
      <c r="S4302" s="1">
        <v>500</v>
      </c>
      <c r="T4302" s="1">
        <v>39</v>
      </c>
      <c r="U4302" s="1">
        <v>0</v>
      </c>
      <c r="V4302" s="1">
        <v>7</v>
      </c>
      <c r="W4302" s="1">
        <v>0</v>
      </c>
      <c r="X4302" s="1">
        <v>0</v>
      </c>
      <c r="Y4302" s="1">
        <v>1</v>
      </c>
      <c r="Z4302" s="1">
        <v>1</v>
      </c>
      <c r="AA4302" s="1">
        <v>0</v>
      </c>
      <c r="AB4302" s="1">
        <v>0</v>
      </c>
      <c r="AC4302" s="1">
        <v>0</v>
      </c>
      <c r="AD4302" s="1">
        <v>491</v>
      </c>
      <c r="AE4302" s="1">
        <v>0</v>
      </c>
      <c r="AF4302" s="1">
        <v>0</v>
      </c>
      <c r="AG4302" s="1">
        <v>297</v>
      </c>
      <c r="AH4302" s="1">
        <v>0</v>
      </c>
      <c r="AI4302" s="1">
        <v>788</v>
      </c>
      <c r="AJ4302" s="1" t="s">
        <v>6367</v>
      </c>
      <c r="AK4302" s="1" t="s">
        <v>6368</v>
      </c>
      <c r="AL4302" s="1" t="s">
        <v>6369</v>
      </c>
      <c r="AM4302" s="1" t="s">
        <v>12</v>
      </c>
      <c r="AN4302" s="1" t="s">
        <v>23097</v>
      </c>
      <c r="AO4302" s="1" t="s">
        <v>364</v>
      </c>
      <c r="AP4302" s="1" t="s">
        <v>57</v>
      </c>
      <c r="AQ4302" s="1" t="s">
        <v>25</v>
      </c>
      <c r="AR4302" s="1" t="s">
        <v>19</v>
      </c>
      <c r="AS4302" s="1" t="s">
        <v>23090</v>
      </c>
      <c r="AT4302" s="1" t="s">
        <v>26</v>
      </c>
    </row>
    <row r="4303" spans="1:46" x14ac:dyDescent="0.25">
      <c r="A4303" s="1" t="s">
        <v>22011</v>
      </c>
      <c r="B4303" s="2" t="s">
        <v>23073</v>
      </c>
      <c r="C4303" s="2" t="s">
        <v>23105</v>
      </c>
      <c r="D4303" s="1">
        <v>0</v>
      </c>
      <c r="E4303" s="1">
        <v>0</v>
      </c>
      <c r="F4303" s="1">
        <v>1</v>
      </c>
      <c r="G4303" s="1">
        <v>1</v>
      </c>
      <c r="H4303" s="6">
        <v>1</v>
      </c>
      <c r="I4303">
        <v>1</v>
      </c>
      <c r="J4303" s="1">
        <v>54</v>
      </c>
      <c r="K4303" s="1">
        <v>0</v>
      </c>
      <c r="L4303" s="1">
        <v>807</v>
      </c>
      <c r="M4303" s="6">
        <v>0.21</v>
      </c>
      <c r="N4303" s="4">
        <v>5000</v>
      </c>
      <c r="O4303" s="4">
        <v>400</v>
      </c>
      <c r="P4303" s="4">
        <v>400</v>
      </c>
      <c r="Q4303" s="3">
        <v>0.25</v>
      </c>
      <c r="R4303" s="1">
        <v>24</v>
      </c>
      <c r="S4303" s="1">
        <v>400</v>
      </c>
      <c r="T4303" s="1">
        <v>37</v>
      </c>
      <c r="U4303" s="1">
        <v>1</v>
      </c>
      <c r="V4303" s="1">
        <v>7</v>
      </c>
      <c r="W4303" s="1">
        <v>1</v>
      </c>
      <c r="X4303" s="1">
        <v>0</v>
      </c>
      <c r="Y4303" s="1">
        <v>0</v>
      </c>
      <c r="Z4303" s="1">
        <v>1</v>
      </c>
      <c r="AA4303" s="1">
        <v>1</v>
      </c>
      <c r="AB4303" s="1">
        <v>1</v>
      </c>
      <c r="AC4303" s="1">
        <v>1500</v>
      </c>
      <c r="AD4303" s="1">
        <v>0</v>
      </c>
      <c r="AE4303" s="1">
        <v>0</v>
      </c>
      <c r="AF4303" s="1">
        <v>0</v>
      </c>
      <c r="AG4303" s="1">
        <v>150</v>
      </c>
      <c r="AH4303" s="1">
        <v>0</v>
      </c>
      <c r="AI4303" s="1">
        <v>1650</v>
      </c>
      <c r="AJ4303" s="1" t="s">
        <v>14163</v>
      </c>
      <c r="AK4303" s="1" t="s">
        <v>14164</v>
      </c>
      <c r="AL4303" s="1" t="s">
        <v>14165</v>
      </c>
      <c r="AM4303" s="1" t="s">
        <v>16</v>
      </c>
      <c r="AN4303" s="1" t="s">
        <v>23097</v>
      </c>
      <c r="AO4303" s="1" t="s">
        <v>86</v>
      </c>
      <c r="AP4303" s="1" t="s">
        <v>86</v>
      </c>
      <c r="AQ4303" s="1" t="s">
        <v>25</v>
      </c>
      <c r="AR4303" s="1" t="s">
        <v>30</v>
      </c>
      <c r="AS4303" s="1" t="s">
        <v>23091</v>
      </c>
      <c r="AT4303" s="1" t="s">
        <v>101</v>
      </c>
    </row>
    <row r="4304" spans="1:46" x14ac:dyDescent="0.25">
      <c r="A4304" s="1" t="s">
        <v>18549</v>
      </c>
      <c r="B4304" s="2" t="s">
        <v>23073</v>
      </c>
      <c r="C4304" s="2" t="s">
        <v>23105</v>
      </c>
      <c r="D4304" s="1">
        <v>2</v>
      </c>
      <c r="E4304" s="1">
        <v>1</v>
      </c>
      <c r="F4304" s="1">
        <v>7</v>
      </c>
      <c r="G4304" s="1">
        <v>10</v>
      </c>
      <c r="H4304" s="6">
        <v>0.7</v>
      </c>
      <c r="I4304">
        <v>0</v>
      </c>
      <c r="J4304" s="1">
        <v>36</v>
      </c>
      <c r="K4304" s="1">
        <v>1</v>
      </c>
      <c r="L4304" s="1">
        <v>630</v>
      </c>
      <c r="M4304" s="6">
        <v>0.3</v>
      </c>
      <c r="N4304" s="4">
        <v>2400</v>
      </c>
      <c r="O4304" s="4">
        <v>200</v>
      </c>
      <c r="P4304" s="4">
        <v>400</v>
      </c>
      <c r="Q4304" s="3">
        <v>0.35</v>
      </c>
      <c r="R4304" s="1">
        <v>12</v>
      </c>
      <c r="S4304" s="1">
        <v>400</v>
      </c>
      <c r="T4304" s="1">
        <v>56</v>
      </c>
      <c r="U4304" s="1">
        <v>1</v>
      </c>
      <c r="V4304" s="1">
        <v>7</v>
      </c>
      <c r="W4304" s="1">
        <v>1</v>
      </c>
      <c r="X4304" s="1">
        <v>1</v>
      </c>
      <c r="Y4304" s="1">
        <v>1</v>
      </c>
      <c r="Z4304" s="1">
        <v>2</v>
      </c>
      <c r="AA4304" s="1">
        <v>0</v>
      </c>
      <c r="AB4304" s="1">
        <v>0</v>
      </c>
      <c r="AC4304" s="1">
        <v>16</v>
      </c>
      <c r="AD4304" s="1">
        <v>0</v>
      </c>
      <c r="AE4304" s="1">
        <v>361</v>
      </c>
      <c r="AF4304" s="1">
        <v>0</v>
      </c>
      <c r="AG4304" s="1">
        <v>0</v>
      </c>
      <c r="AH4304" s="1">
        <v>300</v>
      </c>
      <c r="AI4304" s="1">
        <v>677</v>
      </c>
      <c r="AJ4304" s="1" t="s">
        <v>4655</v>
      </c>
      <c r="AK4304" s="1" t="s">
        <v>4656</v>
      </c>
      <c r="AL4304" s="1" t="s">
        <v>4657</v>
      </c>
      <c r="AM4304" s="1" t="s">
        <v>12</v>
      </c>
      <c r="AN4304" s="1" t="s">
        <v>23098</v>
      </c>
      <c r="AO4304" s="1" t="s">
        <v>86</v>
      </c>
      <c r="AP4304" s="1" t="s">
        <v>86</v>
      </c>
      <c r="AQ4304" s="1" t="s">
        <v>14</v>
      </c>
      <c r="AR4304" s="1" t="s">
        <v>19</v>
      </c>
      <c r="AS4304" s="1" t="s">
        <v>23090</v>
      </c>
      <c r="AT4304" s="1" t="s">
        <v>26</v>
      </c>
    </row>
    <row r="4305" spans="1:46" x14ac:dyDescent="0.25">
      <c r="A4305" s="1" t="s">
        <v>20912</v>
      </c>
      <c r="B4305" s="2" t="s">
        <v>23073</v>
      </c>
      <c r="C4305" s="2" t="s">
        <v>23106</v>
      </c>
      <c r="D4305" s="1">
        <v>7</v>
      </c>
      <c r="E4305" s="1">
        <v>0</v>
      </c>
      <c r="F4305" s="1">
        <v>5</v>
      </c>
      <c r="G4305" s="1">
        <v>12</v>
      </c>
      <c r="H4305" s="6">
        <v>0.41666666666666669</v>
      </c>
      <c r="I4305">
        <v>0</v>
      </c>
      <c r="J4305" s="1">
        <v>32</v>
      </c>
      <c r="K4305" s="1">
        <v>0</v>
      </c>
      <c r="L4305" s="1">
        <v>631</v>
      </c>
      <c r="M4305" s="6">
        <v>0.68</v>
      </c>
      <c r="N4305" s="4">
        <v>1800</v>
      </c>
      <c r="O4305" s="4">
        <v>150</v>
      </c>
      <c r="P4305" s="4">
        <v>200</v>
      </c>
      <c r="Q4305" s="3">
        <v>0.33</v>
      </c>
      <c r="R4305" s="1">
        <v>12</v>
      </c>
      <c r="S4305" s="1">
        <v>200</v>
      </c>
      <c r="T4305" s="1">
        <v>20</v>
      </c>
      <c r="U4305" s="1">
        <v>0</v>
      </c>
      <c r="V4305" s="1">
        <v>7</v>
      </c>
      <c r="W4305" s="1">
        <v>0</v>
      </c>
      <c r="X4305" s="1">
        <v>0</v>
      </c>
      <c r="Y4305" s="1">
        <v>1</v>
      </c>
      <c r="Z4305" s="1">
        <v>2</v>
      </c>
      <c r="AA4305" s="1">
        <v>1</v>
      </c>
      <c r="AB4305" s="1">
        <v>0</v>
      </c>
      <c r="AC4305" s="1">
        <v>1250</v>
      </c>
      <c r="AD4305" s="1">
        <v>0</v>
      </c>
      <c r="AE4305" s="1">
        <v>0</v>
      </c>
      <c r="AF4305" s="1">
        <v>1026</v>
      </c>
      <c r="AG4305" s="1">
        <v>0</v>
      </c>
      <c r="AH4305" s="1">
        <v>0</v>
      </c>
      <c r="AI4305" s="1">
        <v>2276</v>
      </c>
      <c r="AJ4305" s="1" t="s">
        <v>10200</v>
      </c>
      <c r="AK4305" s="1" t="s">
        <v>10201</v>
      </c>
      <c r="AL4305" s="1" t="s">
        <v>11219</v>
      </c>
      <c r="AM4305" s="1" t="s">
        <v>12</v>
      </c>
      <c r="AN4305" s="1" t="s">
        <v>23097</v>
      </c>
      <c r="AO4305" s="1" t="s">
        <v>364</v>
      </c>
      <c r="AP4305" s="1" t="s">
        <v>57</v>
      </c>
      <c r="AQ4305" s="1" t="s">
        <v>25</v>
      </c>
      <c r="AR4305" s="1" t="s">
        <v>19</v>
      </c>
      <c r="AS4305" s="1" t="s">
        <v>23091</v>
      </c>
      <c r="AT4305" s="1" t="s">
        <v>26</v>
      </c>
    </row>
    <row r="4306" spans="1:46" x14ac:dyDescent="0.25">
      <c r="A4306" s="1" t="s">
        <v>18726</v>
      </c>
      <c r="B4306" s="2" t="s">
        <v>23073</v>
      </c>
      <c r="C4306" s="2" t="s">
        <v>23107</v>
      </c>
      <c r="D4306" s="1">
        <v>0</v>
      </c>
      <c r="E4306" s="1">
        <v>14</v>
      </c>
      <c r="F4306" s="1">
        <v>1</v>
      </c>
      <c r="G4306" s="1">
        <v>15</v>
      </c>
      <c r="H4306" s="6">
        <v>6.6666666666666666E-2</v>
      </c>
      <c r="I4306">
        <v>0</v>
      </c>
      <c r="J4306" s="1">
        <v>32</v>
      </c>
      <c r="K4306" s="1">
        <v>1</v>
      </c>
      <c r="L4306" s="1">
        <v>821</v>
      </c>
      <c r="M4306" s="6">
        <v>0.38</v>
      </c>
      <c r="N4306" s="4">
        <v>2200</v>
      </c>
      <c r="O4306" s="4">
        <v>180</v>
      </c>
      <c r="P4306" s="4">
        <v>500</v>
      </c>
      <c r="Q4306" s="3">
        <v>0.2</v>
      </c>
      <c r="R4306" s="1">
        <v>24</v>
      </c>
      <c r="S4306" s="1">
        <v>500</v>
      </c>
      <c r="T4306" s="1">
        <v>75</v>
      </c>
      <c r="U4306" s="1">
        <v>1</v>
      </c>
      <c r="V4306" s="1">
        <v>7</v>
      </c>
      <c r="W4306" s="1">
        <v>1</v>
      </c>
      <c r="X4306" s="1">
        <v>0</v>
      </c>
      <c r="Y4306" s="1">
        <v>1</v>
      </c>
      <c r="Z4306" s="1">
        <v>0</v>
      </c>
      <c r="AA4306" s="1">
        <v>1</v>
      </c>
      <c r="AB4306" s="1">
        <v>0</v>
      </c>
      <c r="AC4306" s="1">
        <v>960</v>
      </c>
      <c r="AD4306" s="1">
        <v>0</v>
      </c>
      <c r="AE4306" s="1">
        <v>0</v>
      </c>
      <c r="AF4306" s="1">
        <v>0</v>
      </c>
      <c r="AG4306" s="1">
        <v>426</v>
      </c>
      <c r="AH4306" s="1">
        <v>0</v>
      </c>
      <c r="AI4306" s="1">
        <v>1386</v>
      </c>
      <c r="AJ4306" s="1" t="s">
        <v>5176</v>
      </c>
      <c r="AK4306" s="1" t="s">
        <v>5177</v>
      </c>
      <c r="AL4306" s="1" t="s">
        <v>5178</v>
      </c>
      <c r="AM4306" s="1" t="s">
        <v>12</v>
      </c>
      <c r="AN4306" s="1" t="s">
        <v>23098</v>
      </c>
      <c r="AO4306" s="1" t="s">
        <v>86</v>
      </c>
      <c r="AP4306" s="1" t="s">
        <v>86</v>
      </c>
      <c r="AQ4306" s="1" t="s">
        <v>25</v>
      </c>
      <c r="AR4306" s="1" t="s">
        <v>19</v>
      </c>
      <c r="AS4306" s="1" t="s">
        <v>23091</v>
      </c>
      <c r="AT4306" s="1" t="s">
        <v>26</v>
      </c>
    </row>
    <row r="4307" spans="1:46" x14ac:dyDescent="0.25">
      <c r="A4307" s="1" t="s">
        <v>17435</v>
      </c>
      <c r="B4307" s="2" t="s">
        <v>23073</v>
      </c>
      <c r="C4307" s="2" t="s">
        <v>23107</v>
      </c>
      <c r="D4307" s="1">
        <v>0</v>
      </c>
      <c r="E4307" s="1">
        <v>2</v>
      </c>
      <c r="F4307" s="1">
        <v>1</v>
      </c>
      <c r="G4307" s="1">
        <v>3</v>
      </c>
      <c r="H4307" s="6">
        <v>0.33333333333333331</v>
      </c>
      <c r="I4307">
        <v>0</v>
      </c>
      <c r="J4307" s="1">
        <v>37</v>
      </c>
      <c r="K4307" s="1">
        <v>0</v>
      </c>
      <c r="L4307" s="1">
        <v>855</v>
      </c>
      <c r="M4307" s="6">
        <v>0.51</v>
      </c>
      <c r="N4307" s="4">
        <v>2650</v>
      </c>
      <c r="O4307" s="4">
        <v>200</v>
      </c>
      <c r="P4307" s="4">
        <v>200</v>
      </c>
      <c r="Q4307" s="3">
        <v>0.25</v>
      </c>
      <c r="R4307" s="1">
        <v>6</v>
      </c>
      <c r="S4307" s="1">
        <v>200</v>
      </c>
      <c r="T4307" s="1">
        <v>14</v>
      </c>
      <c r="U4307" s="1">
        <v>1</v>
      </c>
      <c r="V4307" s="1">
        <v>7</v>
      </c>
      <c r="W4307" s="1">
        <v>0</v>
      </c>
      <c r="X4307" s="1">
        <v>0</v>
      </c>
      <c r="Y4307" s="1">
        <v>1</v>
      </c>
      <c r="Z4307" s="1">
        <v>3</v>
      </c>
      <c r="AA4307" s="1">
        <v>0</v>
      </c>
      <c r="AB4307" s="1">
        <v>0</v>
      </c>
      <c r="AC4307" s="1">
        <v>1995</v>
      </c>
      <c r="AD4307" s="1">
        <v>0</v>
      </c>
      <c r="AE4307" s="1">
        <v>0</v>
      </c>
      <c r="AF4307" s="1">
        <v>0</v>
      </c>
      <c r="AG4307" s="1">
        <v>0</v>
      </c>
      <c r="AH4307" s="1">
        <v>0</v>
      </c>
      <c r="AI4307" s="1">
        <v>1995</v>
      </c>
      <c r="AJ4307" s="1" t="s">
        <v>1360</v>
      </c>
      <c r="AK4307" s="1" t="s">
        <v>1361</v>
      </c>
      <c r="AL4307" s="1" t="s">
        <v>1362</v>
      </c>
      <c r="AM4307" s="1" t="s">
        <v>12</v>
      </c>
      <c r="AN4307" s="1" t="s">
        <v>23097</v>
      </c>
      <c r="AO4307" s="1" t="s">
        <v>86</v>
      </c>
      <c r="AP4307" s="1" t="s">
        <v>57</v>
      </c>
      <c r="AQ4307" s="1" t="s">
        <v>25</v>
      </c>
      <c r="AR4307" s="1" t="s">
        <v>19</v>
      </c>
      <c r="AS4307" s="1" t="s">
        <v>23090</v>
      </c>
      <c r="AT4307" s="1" t="s">
        <v>26</v>
      </c>
    </row>
    <row r="4308" spans="1:46" x14ac:dyDescent="0.25">
      <c r="A4308" s="1" t="s">
        <v>22830</v>
      </c>
      <c r="B4308" s="2" t="s">
        <v>23073</v>
      </c>
      <c r="C4308" s="2" t="s">
        <v>23107</v>
      </c>
      <c r="D4308" s="1">
        <v>0</v>
      </c>
      <c r="E4308" s="1">
        <v>0</v>
      </c>
      <c r="F4308" s="1">
        <v>1</v>
      </c>
      <c r="G4308" s="1">
        <v>1</v>
      </c>
      <c r="H4308" s="6">
        <v>1</v>
      </c>
      <c r="I4308">
        <v>1</v>
      </c>
      <c r="J4308" s="1">
        <v>26</v>
      </c>
      <c r="K4308" s="1">
        <v>0</v>
      </c>
      <c r="L4308" s="1">
        <v>782</v>
      </c>
      <c r="M4308" s="6">
        <v>0.49</v>
      </c>
      <c r="N4308" s="4">
        <v>1800</v>
      </c>
      <c r="O4308" s="4">
        <v>150</v>
      </c>
      <c r="P4308" s="4">
        <v>150</v>
      </c>
      <c r="Q4308" s="3">
        <v>0.28000000000000003</v>
      </c>
      <c r="R4308" s="1">
        <v>12</v>
      </c>
      <c r="S4308" s="1">
        <v>150</v>
      </c>
      <c r="T4308" s="1">
        <v>17</v>
      </c>
      <c r="U4308" s="1">
        <v>1</v>
      </c>
      <c r="V4308" s="1">
        <v>7</v>
      </c>
      <c r="W4308" s="1">
        <v>1</v>
      </c>
      <c r="X4308" s="1">
        <v>0</v>
      </c>
      <c r="Y4308" s="1">
        <v>1</v>
      </c>
      <c r="Z4308" s="1">
        <v>2</v>
      </c>
      <c r="AA4308" s="1">
        <v>1</v>
      </c>
      <c r="AB4308" s="1">
        <v>1</v>
      </c>
      <c r="AC4308" s="1">
        <v>1300</v>
      </c>
      <c r="AD4308" s="1">
        <v>0</v>
      </c>
      <c r="AE4308" s="1">
        <v>0</v>
      </c>
      <c r="AF4308" s="1">
        <v>300</v>
      </c>
      <c r="AG4308" s="1">
        <v>0</v>
      </c>
      <c r="AH4308" s="1">
        <v>0</v>
      </c>
      <c r="AI4308" s="1">
        <v>1600</v>
      </c>
      <c r="AJ4308" s="1" t="s">
        <v>16356</v>
      </c>
      <c r="AK4308" s="1" t="s">
        <v>16357</v>
      </c>
      <c r="AL4308" s="1" t="s">
        <v>16358</v>
      </c>
      <c r="AM4308" s="1" t="s">
        <v>16</v>
      </c>
      <c r="AN4308" s="1" t="s">
        <v>23097</v>
      </c>
      <c r="AO4308" s="1" t="s">
        <v>86</v>
      </c>
      <c r="AP4308" s="1" t="s">
        <v>86</v>
      </c>
      <c r="AQ4308" s="1" t="s">
        <v>25</v>
      </c>
      <c r="AR4308" s="1" t="s">
        <v>19</v>
      </c>
      <c r="AS4308" s="1" t="s">
        <v>23091</v>
      </c>
      <c r="AT4308" s="1" t="s">
        <v>101</v>
      </c>
    </row>
    <row r="4309" spans="1:46" x14ac:dyDescent="0.25">
      <c r="A4309" s="1" t="s">
        <v>20561</v>
      </c>
      <c r="B4309" s="2" t="s">
        <v>23073</v>
      </c>
      <c r="C4309" s="2" t="s">
        <v>23108</v>
      </c>
      <c r="D4309" s="1">
        <v>0</v>
      </c>
      <c r="E4309" s="1">
        <v>0</v>
      </c>
      <c r="F4309" s="1">
        <v>1</v>
      </c>
      <c r="G4309" s="1">
        <v>1</v>
      </c>
      <c r="H4309" s="6">
        <v>1</v>
      </c>
      <c r="I4309">
        <v>1</v>
      </c>
      <c r="J4309" s="1">
        <v>50</v>
      </c>
      <c r="K4309" s="1">
        <v>0</v>
      </c>
      <c r="L4309" s="1">
        <v>715</v>
      </c>
      <c r="M4309" s="6">
        <v>0.1</v>
      </c>
      <c r="N4309" s="4">
        <v>14000</v>
      </c>
      <c r="O4309" s="4">
        <v>1200</v>
      </c>
      <c r="P4309" s="4">
        <v>600</v>
      </c>
      <c r="Q4309" s="3">
        <v>0.28000000000000003</v>
      </c>
      <c r="R4309" s="1">
        <v>24</v>
      </c>
      <c r="S4309" s="1">
        <v>600</v>
      </c>
      <c r="T4309" s="1">
        <v>63</v>
      </c>
      <c r="U4309" s="1">
        <v>1</v>
      </c>
      <c r="V4309" s="1">
        <v>7</v>
      </c>
      <c r="W4309" s="1">
        <v>1</v>
      </c>
      <c r="X4309" s="1">
        <v>1</v>
      </c>
      <c r="Y4309" s="1">
        <v>0</v>
      </c>
      <c r="Z4309" s="1">
        <v>3</v>
      </c>
      <c r="AA4309" s="1">
        <v>0</v>
      </c>
      <c r="AB4309" s="1">
        <v>1</v>
      </c>
      <c r="AC4309" s="1">
        <v>0</v>
      </c>
      <c r="AD4309" s="1">
        <v>0</v>
      </c>
      <c r="AE4309" s="1">
        <v>800</v>
      </c>
      <c r="AF4309" s="1">
        <v>1080</v>
      </c>
      <c r="AG4309" s="1">
        <v>70</v>
      </c>
      <c r="AH4309" s="1">
        <v>0</v>
      </c>
      <c r="AI4309" s="1">
        <v>1950</v>
      </c>
      <c r="AJ4309" s="1" t="s">
        <v>10297</v>
      </c>
      <c r="AK4309" s="1" t="s">
        <v>10298</v>
      </c>
      <c r="AL4309" s="1" t="s">
        <v>10299</v>
      </c>
      <c r="AM4309" s="1" t="s">
        <v>16</v>
      </c>
      <c r="AN4309" s="1" t="s">
        <v>23097</v>
      </c>
      <c r="AO4309" s="1" t="s">
        <v>86</v>
      </c>
      <c r="AP4309" s="1" t="s">
        <v>86</v>
      </c>
      <c r="AQ4309" s="1" t="s">
        <v>14</v>
      </c>
      <c r="AR4309" s="1" t="s">
        <v>30</v>
      </c>
      <c r="AS4309" s="1" t="s">
        <v>23090</v>
      </c>
      <c r="AT4309" s="1" t="s">
        <v>101</v>
      </c>
    </row>
    <row r="4310" spans="1:46" x14ac:dyDescent="0.25">
      <c r="A4310" s="1" t="s">
        <v>21759</v>
      </c>
      <c r="B4310" s="2" t="s">
        <v>23073</v>
      </c>
      <c r="C4310" s="2" t="s">
        <v>23109</v>
      </c>
      <c r="D4310" s="1">
        <v>0</v>
      </c>
      <c r="E4310" s="1">
        <v>1</v>
      </c>
      <c r="F4310" s="1">
        <v>1</v>
      </c>
      <c r="G4310" s="1">
        <v>2</v>
      </c>
      <c r="H4310" s="6">
        <v>0.5</v>
      </c>
      <c r="I4310">
        <v>1</v>
      </c>
      <c r="J4310" s="1">
        <v>25</v>
      </c>
      <c r="K4310" s="1">
        <v>0</v>
      </c>
      <c r="L4310" s="1">
        <v>515</v>
      </c>
      <c r="M4310" s="6">
        <v>0.27</v>
      </c>
      <c r="N4310" s="4">
        <v>2200</v>
      </c>
      <c r="O4310" s="4">
        <v>165</v>
      </c>
      <c r="P4310" s="4">
        <v>400</v>
      </c>
      <c r="Q4310" s="3">
        <v>0.27</v>
      </c>
      <c r="R4310" s="1">
        <v>24</v>
      </c>
      <c r="S4310" s="1">
        <v>400</v>
      </c>
      <c r="T4310" s="1">
        <v>55</v>
      </c>
      <c r="U4310" s="1">
        <v>0</v>
      </c>
      <c r="V4310" s="1">
        <v>7</v>
      </c>
      <c r="W4310" s="1">
        <v>0</v>
      </c>
      <c r="X4310" s="1">
        <v>0</v>
      </c>
      <c r="Y4310" s="1">
        <v>1</v>
      </c>
      <c r="Z4310" s="1">
        <v>5</v>
      </c>
      <c r="AA4310" s="1">
        <v>1</v>
      </c>
      <c r="AB4310" s="1">
        <v>1</v>
      </c>
      <c r="AC4310" s="1">
        <v>0</v>
      </c>
      <c r="AD4310" s="1">
        <v>0</v>
      </c>
      <c r="AE4310" s="1">
        <v>0</v>
      </c>
      <c r="AF4310" s="1">
        <v>0</v>
      </c>
      <c r="AG4310" s="1">
        <v>0</v>
      </c>
      <c r="AH4310" s="1">
        <v>400</v>
      </c>
      <c r="AI4310" s="1">
        <v>400</v>
      </c>
      <c r="AJ4310" s="1" t="s">
        <v>223</v>
      </c>
      <c r="AK4310" s="1" t="s">
        <v>13521</v>
      </c>
      <c r="AL4310" s="1" t="s">
        <v>13522</v>
      </c>
      <c r="AM4310" s="1" t="s">
        <v>16</v>
      </c>
      <c r="AN4310" s="1" t="s">
        <v>23097</v>
      </c>
      <c r="AO4310" s="1" t="s">
        <v>364</v>
      </c>
      <c r="AP4310" s="1" t="s">
        <v>57</v>
      </c>
      <c r="AQ4310" s="1" t="s">
        <v>25</v>
      </c>
      <c r="AR4310" s="1" t="s">
        <v>19</v>
      </c>
      <c r="AS4310" s="1" t="s">
        <v>23091</v>
      </c>
      <c r="AT4310" s="1" t="s">
        <v>101</v>
      </c>
    </row>
    <row r="4311" spans="1:46" x14ac:dyDescent="0.25">
      <c r="A4311" s="1" t="s">
        <v>17041</v>
      </c>
      <c r="B4311" s="2" t="s">
        <v>23074</v>
      </c>
      <c r="C4311" s="2" t="s">
        <v>23104</v>
      </c>
      <c r="D4311" s="1">
        <v>2</v>
      </c>
      <c r="E4311" s="1">
        <v>1</v>
      </c>
      <c r="F4311" s="1">
        <v>3</v>
      </c>
      <c r="G4311" s="1">
        <v>6</v>
      </c>
      <c r="H4311" s="6">
        <v>0.5</v>
      </c>
      <c r="I4311">
        <v>0</v>
      </c>
      <c r="J4311" s="1">
        <v>36</v>
      </c>
      <c r="K4311" s="1">
        <v>0</v>
      </c>
      <c r="L4311" s="1">
        <v>604</v>
      </c>
      <c r="M4311" s="6">
        <v>0</v>
      </c>
      <c r="N4311" s="4">
        <v>5040</v>
      </c>
      <c r="O4311" s="4">
        <v>270</v>
      </c>
      <c r="P4311" s="4">
        <v>300</v>
      </c>
      <c r="Q4311" s="3">
        <v>0.36</v>
      </c>
      <c r="R4311" s="1">
        <v>24</v>
      </c>
      <c r="S4311" s="1">
        <v>300</v>
      </c>
      <c r="T4311" s="1">
        <v>11</v>
      </c>
      <c r="U4311" s="1">
        <v>0</v>
      </c>
      <c r="V4311" s="1">
        <v>7</v>
      </c>
      <c r="W4311" s="1">
        <v>0</v>
      </c>
      <c r="X4311" s="1">
        <v>0</v>
      </c>
      <c r="Y4311" s="1">
        <v>0</v>
      </c>
      <c r="Z4311" s="1">
        <v>1</v>
      </c>
      <c r="AA4311" s="1">
        <v>1</v>
      </c>
      <c r="AB4311" s="1">
        <v>0</v>
      </c>
      <c r="AC4311" s="1">
        <v>0</v>
      </c>
      <c r="AD4311" s="1">
        <v>0</v>
      </c>
      <c r="AE4311" s="1">
        <v>7800</v>
      </c>
      <c r="AF4311" s="1">
        <v>800</v>
      </c>
      <c r="AG4311" s="1">
        <v>120</v>
      </c>
      <c r="AH4311" s="1">
        <v>0</v>
      </c>
      <c r="AI4311" s="1">
        <v>8720</v>
      </c>
      <c r="AJ4311" s="1" t="s">
        <v>82</v>
      </c>
      <c r="AK4311" s="1" t="s">
        <v>83</v>
      </c>
      <c r="AL4311" s="1" t="s">
        <v>84</v>
      </c>
      <c r="AM4311" s="1" t="s">
        <v>12</v>
      </c>
      <c r="AN4311" s="1" t="s">
        <v>23097</v>
      </c>
      <c r="AO4311" s="1" t="s">
        <v>364</v>
      </c>
      <c r="AP4311" s="1" t="s">
        <v>57</v>
      </c>
      <c r="AQ4311" s="1" t="s">
        <v>25</v>
      </c>
      <c r="AR4311" s="1" t="s">
        <v>30</v>
      </c>
      <c r="AS4311" s="1" t="s">
        <v>23091</v>
      </c>
      <c r="AT4311" s="1" t="s">
        <v>26</v>
      </c>
    </row>
    <row r="4312" spans="1:46" x14ac:dyDescent="0.25">
      <c r="A4312" s="1" t="s">
        <v>17051</v>
      </c>
      <c r="B4312" s="2" t="s">
        <v>23074</v>
      </c>
      <c r="C4312" s="2" t="s">
        <v>23104</v>
      </c>
      <c r="D4312" s="1">
        <v>1</v>
      </c>
      <c r="E4312" s="1">
        <v>0</v>
      </c>
      <c r="F4312" s="1">
        <v>2</v>
      </c>
      <c r="G4312" s="1">
        <v>3</v>
      </c>
      <c r="H4312" s="6">
        <v>0.66666666666666663</v>
      </c>
      <c r="I4312">
        <v>0</v>
      </c>
      <c r="J4312" s="1">
        <v>54</v>
      </c>
      <c r="K4312" s="1">
        <v>0</v>
      </c>
      <c r="L4312" s="1">
        <v>354</v>
      </c>
      <c r="M4312" s="6">
        <v>0.47</v>
      </c>
      <c r="N4312" s="4">
        <v>8400</v>
      </c>
      <c r="O4312" s="4">
        <v>700</v>
      </c>
      <c r="P4312" s="4">
        <v>1000</v>
      </c>
      <c r="Q4312" s="3">
        <v>0.35</v>
      </c>
      <c r="R4312" s="1">
        <v>36</v>
      </c>
      <c r="S4312" s="1">
        <v>1000</v>
      </c>
      <c r="T4312" s="1">
        <v>20</v>
      </c>
      <c r="U4312" s="1">
        <v>0</v>
      </c>
      <c r="V4312" s="1">
        <v>7</v>
      </c>
      <c r="W4312" s="1">
        <v>0</v>
      </c>
      <c r="X4312" s="1">
        <v>0</v>
      </c>
      <c r="Y4312" s="1">
        <v>0</v>
      </c>
      <c r="Z4312" s="1">
        <v>3</v>
      </c>
      <c r="AA4312" s="1">
        <v>0</v>
      </c>
      <c r="AB4312" s="1">
        <v>0</v>
      </c>
      <c r="AC4312" s="1">
        <v>4850</v>
      </c>
      <c r="AD4312" s="1">
        <v>0</v>
      </c>
      <c r="AE4312" s="1">
        <v>820</v>
      </c>
      <c r="AF4312" s="1">
        <v>280</v>
      </c>
      <c r="AG4312" s="1">
        <v>0</v>
      </c>
      <c r="AH4312" s="1">
        <v>920</v>
      </c>
      <c r="AI4312" s="1">
        <v>6870</v>
      </c>
      <c r="AJ4312" s="1" t="s">
        <v>114</v>
      </c>
      <c r="AK4312" s="1" t="s">
        <v>115</v>
      </c>
      <c r="AL4312" s="1" t="s">
        <v>116</v>
      </c>
      <c r="AM4312" s="1" t="s">
        <v>12</v>
      </c>
      <c r="AN4312" s="1" t="s">
        <v>23097</v>
      </c>
      <c r="AO4312" s="1" t="s">
        <v>364</v>
      </c>
      <c r="AP4312" s="1" t="s">
        <v>57</v>
      </c>
      <c r="AQ4312" s="1" t="s">
        <v>25</v>
      </c>
      <c r="AR4312" s="1" t="s">
        <v>30</v>
      </c>
      <c r="AS4312" s="1" t="s">
        <v>23090</v>
      </c>
      <c r="AT4312" s="1" t="s">
        <v>26</v>
      </c>
    </row>
    <row r="4313" spans="1:46" x14ac:dyDescent="0.25">
      <c r="A4313" s="1" t="s">
        <v>22546</v>
      </c>
      <c r="B4313" s="2" t="s">
        <v>23074</v>
      </c>
      <c r="C4313" s="2" t="s">
        <v>23104</v>
      </c>
      <c r="D4313" s="1">
        <v>8</v>
      </c>
      <c r="E4313" s="1">
        <v>2</v>
      </c>
      <c r="F4313" s="1">
        <v>2</v>
      </c>
      <c r="G4313" s="1">
        <v>12</v>
      </c>
      <c r="H4313" s="6">
        <v>0.16666666666666666</v>
      </c>
      <c r="I4313">
        <v>1</v>
      </c>
      <c r="J4313" s="1">
        <v>33</v>
      </c>
      <c r="K4313" s="1">
        <v>1</v>
      </c>
      <c r="L4313" s="1">
        <v>680</v>
      </c>
      <c r="M4313" s="6">
        <v>0.48</v>
      </c>
      <c r="N4313" s="4">
        <v>2000</v>
      </c>
      <c r="O4313" s="4">
        <v>160</v>
      </c>
      <c r="P4313" s="4">
        <v>100</v>
      </c>
      <c r="Q4313" s="3">
        <v>0.37</v>
      </c>
      <c r="R4313" s="1">
        <v>24</v>
      </c>
      <c r="S4313" s="1">
        <v>100</v>
      </c>
      <c r="T4313" s="1">
        <v>12</v>
      </c>
      <c r="U4313" s="1">
        <v>1</v>
      </c>
      <c r="V4313" s="1">
        <v>7</v>
      </c>
      <c r="W4313" s="1">
        <v>0</v>
      </c>
      <c r="X4313" s="1">
        <v>1</v>
      </c>
      <c r="Y4313" s="1">
        <v>1</v>
      </c>
      <c r="Z4313" s="1">
        <v>1</v>
      </c>
      <c r="AA4313" s="1">
        <v>1</v>
      </c>
      <c r="AB4313" s="1">
        <v>1</v>
      </c>
      <c r="AC4313" s="1">
        <v>0</v>
      </c>
      <c r="AD4313" s="1">
        <v>0</v>
      </c>
      <c r="AE4313" s="1">
        <v>480</v>
      </c>
      <c r="AF4313" s="1">
        <v>350</v>
      </c>
      <c r="AG4313" s="1">
        <v>0</v>
      </c>
      <c r="AH4313" s="1">
        <v>580</v>
      </c>
      <c r="AI4313" s="1">
        <v>1410</v>
      </c>
      <c r="AJ4313" s="1" t="s">
        <v>15591</v>
      </c>
      <c r="AK4313" s="1" t="s">
        <v>15592</v>
      </c>
      <c r="AL4313" s="1" t="s">
        <v>15593</v>
      </c>
      <c r="AM4313" s="1" t="s">
        <v>16</v>
      </c>
      <c r="AN4313" s="1" t="s">
        <v>23098</v>
      </c>
      <c r="AO4313" s="1" t="s">
        <v>86</v>
      </c>
      <c r="AP4313" s="1" t="s">
        <v>57</v>
      </c>
      <c r="AQ4313" s="1" t="s">
        <v>14</v>
      </c>
      <c r="AR4313" s="1" t="s">
        <v>19</v>
      </c>
      <c r="AS4313" s="1" t="s">
        <v>23091</v>
      </c>
      <c r="AT4313" s="1" t="s">
        <v>101</v>
      </c>
    </row>
    <row r="4314" spans="1:46" x14ac:dyDescent="0.25">
      <c r="A4314" s="1" t="s">
        <v>21970</v>
      </c>
      <c r="B4314" s="2" t="s">
        <v>23074</v>
      </c>
      <c r="C4314" s="2" t="s">
        <v>23104</v>
      </c>
      <c r="D4314" s="1">
        <v>3</v>
      </c>
      <c r="E4314" s="1">
        <v>0</v>
      </c>
      <c r="F4314" s="1">
        <v>1</v>
      </c>
      <c r="G4314" s="1">
        <v>4</v>
      </c>
      <c r="H4314" s="6">
        <v>0.25</v>
      </c>
      <c r="I4314">
        <v>1</v>
      </c>
      <c r="J4314" s="1">
        <v>33</v>
      </c>
      <c r="K4314" s="1">
        <v>0</v>
      </c>
      <c r="L4314" s="1">
        <v>582</v>
      </c>
      <c r="M4314" s="6">
        <v>0.72</v>
      </c>
      <c r="N4314" s="4">
        <v>1700</v>
      </c>
      <c r="O4314" s="4">
        <v>120</v>
      </c>
      <c r="P4314" s="4">
        <v>600</v>
      </c>
      <c r="Q4314" s="3">
        <v>0.33</v>
      </c>
      <c r="R4314" s="1">
        <v>36</v>
      </c>
      <c r="S4314" s="1">
        <v>600</v>
      </c>
      <c r="T4314" s="1">
        <v>42</v>
      </c>
      <c r="U4314" s="1">
        <v>0</v>
      </c>
      <c r="V4314" s="1">
        <v>7</v>
      </c>
      <c r="W4314" s="1">
        <v>0</v>
      </c>
      <c r="X4314" s="1">
        <v>0</v>
      </c>
      <c r="Y4314" s="1">
        <v>1</v>
      </c>
      <c r="Z4314" s="1">
        <v>2</v>
      </c>
      <c r="AA4314" s="1">
        <v>0</v>
      </c>
      <c r="AB4314" s="1">
        <v>1</v>
      </c>
      <c r="AC4314" s="1">
        <v>0</v>
      </c>
      <c r="AD4314" s="1">
        <v>0</v>
      </c>
      <c r="AE4314" s="1">
        <v>0</v>
      </c>
      <c r="AF4314" s="1">
        <v>0</v>
      </c>
      <c r="AG4314" s="1">
        <v>0</v>
      </c>
      <c r="AH4314" s="1">
        <v>1000</v>
      </c>
      <c r="AI4314" s="1">
        <v>1000</v>
      </c>
      <c r="AJ4314" s="1" t="s">
        <v>6649</v>
      </c>
      <c r="AK4314" s="1" t="s">
        <v>14055</v>
      </c>
      <c r="AL4314" s="1" t="s">
        <v>14056</v>
      </c>
      <c r="AM4314" s="1" t="s">
        <v>16</v>
      </c>
      <c r="AN4314" s="1" t="s">
        <v>23097</v>
      </c>
      <c r="AO4314" s="1" t="s">
        <v>364</v>
      </c>
      <c r="AP4314" s="1" t="s">
        <v>57</v>
      </c>
      <c r="AQ4314" s="1" t="s">
        <v>25</v>
      </c>
      <c r="AR4314" s="1" t="s">
        <v>19</v>
      </c>
      <c r="AS4314" s="1" t="s">
        <v>23090</v>
      </c>
      <c r="AT4314" s="1" t="s">
        <v>101</v>
      </c>
    </row>
    <row r="4315" spans="1:46" x14ac:dyDescent="0.25">
      <c r="A4315" s="1" t="s">
        <v>17875</v>
      </c>
      <c r="B4315" s="2" t="s">
        <v>23074</v>
      </c>
      <c r="C4315" s="2" t="s">
        <v>23105</v>
      </c>
      <c r="D4315" s="1">
        <v>2</v>
      </c>
      <c r="E4315" s="1">
        <v>0</v>
      </c>
      <c r="F4315" s="1">
        <v>1</v>
      </c>
      <c r="G4315" s="1">
        <v>3</v>
      </c>
      <c r="H4315" s="6">
        <v>0.33333333333333331</v>
      </c>
      <c r="I4315">
        <v>0</v>
      </c>
      <c r="J4315" s="1">
        <v>32</v>
      </c>
      <c r="K4315" s="1">
        <v>0</v>
      </c>
      <c r="L4315" s="1">
        <v>695</v>
      </c>
      <c r="M4315" s="6">
        <v>0.16</v>
      </c>
      <c r="N4315" s="4">
        <v>2400</v>
      </c>
      <c r="O4315" s="4">
        <v>177</v>
      </c>
      <c r="P4315" s="4">
        <v>500</v>
      </c>
      <c r="Q4315" s="3">
        <v>0.35</v>
      </c>
      <c r="R4315" s="1">
        <v>24</v>
      </c>
      <c r="S4315" s="1">
        <v>500</v>
      </c>
      <c r="T4315" s="1">
        <v>65</v>
      </c>
      <c r="U4315" s="1">
        <v>1</v>
      </c>
      <c r="V4315" s="1">
        <v>7</v>
      </c>
      <c r="W4315" s="1">
        <v>0</v>
      </c>
      <c r="X4315" s="1">
        <v>1</v>
      </c>
      <c r="Y4315" s="1">
        <v>1</v>
      </c>
      <c r="Z4315" s="1">
        <v>0</v>
      </c>
      <c r="AA4315" s="1">
        <v>1</v>
      </c>
      <c r="AB4315" s="1">
        <v>0</v>
      </c>
      <c r="AC4315" s="1">
        <v>0</v>
      </c>
      <c r="AD4315" s="1">
        <v>0</v>
      </c>
      <c r="AE4315" s="1">
        <v>0</v>
      </c>
      <c r="AF4315" s="1">
        <v>0</v>
      </c>
      <c r="AG4315" s="1">
        <v>0</v>
      </c>
      <c r="AH4315" s="1">
        <v>0</v>
      </c>
      <c r="AI4315" s="1">
        <v>0</v>
      </c>
      <c r="AJ4315" s="1" t="s">
        <v>2674</v>
      </c>
      <c r="AK4315" s="1" t="s">
        <v>2675</v>
      </c>
      <c r="AL4315" s="1" t="s">
        <v>2676</v>
      </c>
      <c r="AM4315" s="1" t="s">
        <v>12</v>
      </c>
      <c r="AN4315" s="1" t="s">
        <v>23097</v>
      </c>
      <c r="AO4315" s="1" t="s">
        <v>86</v>
      </c>
      <c r="AP4315" s="1" t="s">
        <v>57</v>
      </c>
      <c r="AQ4315" s="1" t="s">
        <v>14</v>
      </c>
      <c r="AR4315" s="1" t="s">
        <v>19</v>
      </c>
      <c r="AS4315" s="1" t="s">
        <v>23091</v>
      </c>
      <c r="AT4315" s="1" t="s">
        <v>26</v>
      </c>
    </row>
    <row r="4316" spans="1:46" x14ac:dyDescent="0.25">
      <c r="A4316" s="1" t="s">
        <v>19733</v>
      </c>
      <c r="B4316" s="2" t="s">
        <v>23074</v>
      </c>
      <c r="C4316" s="2" t="s">
        <v>23105</v>
      </c>
      <c r="D4316" s="1">
        <v>0</v>
      </c>
      <c r="E4316" s="1">
        <v>1</v>
      </c>
      <c r="F4316" s="1">
        <v>2</v>
      </c>
      <c r="G4316" s="1">
        <v>3</v>
      </c>
      <c r="H4316" s="6">
        <v>0.66666666666666663</v>
      </c>
      <c r="I4316">
        <v>0</v>
      </c>
      <c r="J4316" s="1">
        <v>42</v>
      </c>
      <c r="K4316" s="1">
        <v>0</v>
      </c>
      <c r="L4316" s="1">
        <v>605</v>
      </c>
      <c r="M4316" s="6">
        <v>0.34</v>
      </c>
      <c r="N4316" s="4">
        <v>2600</v>
      </c>
      <c r="O4316" s="4">
        <v>180</v>
      </c>
      <c r="P4316" s="4">
        <v>400</v>
      </c>
      <c r="Q4316" s="3">
        <v>0.34</v>
      </c>
      <c r="R4316" s="1">
        <v>24</v>
      </c>
      <c r="S4316" s="1">
        <v>400</v>
      </c>
      <c r="T4316" s="1">
        <v>49</v>
      </c>
      <c r="U4316" s="1">
        <v>1</v>
      </c>
      <c r="V4316" s="1">
        <v>7</v>
      </c>
      <c r="W4316" s="1">
        <v>0</v>
      </c>
      <c r="X4316" s="1">
        <v>0</v>
      </c>
      <c r="Y4316" s="1">
        <v>1</v>
      </c>
      <c r="Z4316" s="1">
        <v>2</v>
      </c>
      <c r="AA4316" s="1">
        <v>0</v>
      </c>
      <c r="AB4316" s="1">
        <v>1</v>
      </c>
      <c r="AC4316" s="1">
        <v>0</v>
      </c>
      <c r="AD4316" s="1">
        <v>0</v>
      </c>
      <c r="AE4316" s="1">
        <v>0</v>
      </c>
      <c r="AF4316" s="1">
        <v>200</v>
      </c>
      <c r="AG4316" s="1">
        <v>0</v>
      </c>
      <c r="AH4316" s="1">
        <v>600</v>
      </c>
      <c r="AI4316" s="1">
        <v>800</v>
      </c>
      <c r="AJ4316" s="1" t="s">
        <v>8015</v>
      </c>
      <c r="AK4316" s="1" t="s">
        <v>8016</v>
      </c>
      <c r="AL4316" s="1" t="s">
        <v>8017</v>
      </c>
      <c r="AM4316" s="1" t="s">
        <v>12</v>
      </c>
      <c r="AN4316" s="1" t="s">
        <v>23097</v>
      </c>
      <c r="AO4316" s="1" t="s">
        <v>86</v>
      </c>
      <c r="AP4316" s="1" t="s">
        <v>57</v>
      </c>
      <c r="AQ4316" s="1" t="s">
        <v>25</v>
      </c>
      <c r="AR4316" s="1" t="s">
        <v>19</v>
      </c>
      <c r="AS4316" s="1" t="s">
        <v>23090</v>
      </c>
      <c r="AT4316" s="1" t="s">
        <v>101</v>
      </c>
    </row>
    <row r="4317" spans="1:46" x14ac:dyDescent="0.25">
      <c r="A4317" s="1" t="s">
        <v>20316</v>
      </c>
      <c r="B4317" s="2" t="s">
        <v>23074</v>
      </c>
      <c r="C4317" s="2" t="s">
        <v>23105</v>
      </c>
      <c r="D4317" s="1">
        <v>0</v>
      </c>
      <c r="E4317" s="1">
        <v>0</v>
      </c>
      <c r="F4317" s="1">
        <v>1</v>
      </c>
      <c r="G4317" s="1">
        <v>1</v>
      </c>
      <c r="H4317" s="6">
        <v>1</v>
      </c>
      <c r="I4317">
        <v>1</v>
      </c>
      <c r="J4317" s="1">
        <v>44</v>
      </c>
      <c r="K4317" s="1">
        <v>0</v>
      </c>
      <c r="L4317" s="1">
        <v>609</v>
      </c>
      <c r="M4317" s="6">
        <v>0.34</v>
      </c>
      <c r="N4317" s="4">
        <v>5000</v>
      </c>
      <c r="O4317" s="4">
        <v>350</v>
      </c>
      <c r="P4317" s="4">
        <v>600</v>
      </c>
      <c r="Q4317" s="3">
        <v>0.33</v>
      </c>
      <c r="R4317" s="1">
        <v>12</v>
      </c>
      <c r="S4317" s="1">
        <v>600</v>
      </c>
      <c r="T4317" s="1">
        <v>101</v>
      </c>
      <c r="U4317" s="1">
        <v>0</v>
      </c>
      <c r="V4317" s="1">
        <v>7</v>
      </c>
      <c r="W4317" s="1">
        <v>1</v>
      </c>
      <c r="X4317" s="1">
        <v>0</v>
      </c>
      <c r="Y4317" s="1">
        <v>0</v>
      </c>
      <c r="Z4317" s="1">
        <v>2</v>
      </c>
      <c r="AA4317" s="1">
        <v>1</v>
      </c>
      <c r="AB4317" s="1">
        <v>1</v>
      </c>
      <c r="AC4317" s="1">
        <v>300</v>
      </c>
      <c r="AD4317" s="1">
        <v>466</v>
      </c>
      <c r="AE4317" s="1">
        <v>0</v>
      </c>
      <c r="AF4317" s="1">
        <v>300</v>
      </c>
      <c r="AG4317" s="1">
        <v>77</v>
      </c>
      <c r="AH4317" s="1">
        <v>267</v>
      </c>
      <c r="AI4317" s="1">
        <v>1410</v>
      </c>
      <c r="AJ4317" s="1" t="s">
        <v>9606</v>
      </c>
      <c r="AK4317" s="1" t="s">
        <v>9607</v>
      </c>
      <c r="AL4317" s="1" t="s">
        <v>9608</v>
      </c>
      <c r="AM4317" s="1" t="s">
        <v>16</v>
      </c>
      <c r="AN4317" s="1" t="s">
        <v>23097</v>
      </c>
      <c r="AO4317" s="1" t="s">
        <v>364</v>
      </c>
      <c r="AP4317" s="1" t="s">
        <v>86</v>
      </c>
      <c r="AQ4317" s="1" t="s">
        <v>25</v>
      </c>
      <c r="AR4317" s="1" t="s">
        <v>30</v>
      </c>
      <c r="AS4317" s="1" t="s">
        <v>23091</v>
      </c>
      <c r="AT4317" s="1" t="s">
        <v>101</v>
      </c>
    </row>
    <row r="4318" spans="1:46" x14ac:dyDescent="0.25">
      <c r="A4318" s="1" t="s">
        <v>22021</v>
      </c>
      <c r="B4318" s="2" t="s">
        <v>23074</v>
      </c>
      <c r="C4318" s="2" t="s">
        <v>23105</v>
      </c>
      <c r="D4318" s="1">
        <v>1</v>
      </c>
      <c r="E4318" s="1">
        <v>3</v>
      </c>
      <c r="F4318" s="1">
        <v>5</v>
      </c>
      <c r="G4318" s="1">
        <v>9</v>
      </c>
      <c r="H4318" s="6">
        <v>0.55555555555555558</v>
      </c>
      <c r="I4318">
        <v>0</v>
      </c>
      <c r="J4318" s="1">
        <v>32</v>
      </c>
      <c r="K4318" s="1">
        <v>0</v>
      </c>
      <c r="L4318" s="1">
        <v>668</v>
      </c>
      <c r="M4318" s="6">
        <v>0.9</v>
      </c>
      <c r="N4318" s="4">
        <v>2500</v>
      </c>
      <c r="O4318" s="4">
        <v>160</v>
      </c>
      <c r="P4318" s="4">
        <v>500</v>
      </c>
      <c r="Q4318" s="3">
        <v>0.33</v>
      </c>
      <c r="R4318" s="1">
        <v>24</v>
      </c>
      <c r="S4318" s="1">
        <v>500</v>
      </c>
      <c r="T4318" s="1">
        <v>65</v>
      </c>
      <c r="U4318" s="1">
        <v>0</v>
      </c>
      <c r="V4318" s="1">
        <v>7</v>
      </c>
      <c r="W4318" s="1">
        <v>0</v>
      </c>
      <c r="X4318" s="1">
        <v>0</v>
      </c>
      <c r="Y4318" s="1">
        <v>1</v>
      </c>
      <c r="Z4318" s="1">
        <v>3</v>
      </c>
      <c r="AA4318" s="1">
        <v>0</v>
      </c>
      <c r="AB4318" s="1">
        <v>0</v>
      </c>
      <c r="AC4318" s="1">
        <v>9105</v>
      </c>
      <c r="AD4318" s="1">
        <v>0</v>
      </c>
      <c r="AE4318" s="1">
        <v>0</v>
      </c>
      <c r="AF4318" s="1">
        <v>196</v>
      </c>
      <c r="AG4318" s="1">
        <v>0</v>
      </c>
      <c r="AH4318" s="1">
        <v>550</v>
      </c>
      <c r="AI4318" s="1">
        <v>9851</v>
      </c>
      <c r="AJ4318" s="1" t="s">
        <v>14193</v>
      </c>
      <c r="AK4318" s="1" t="s">
        <v>14194</v>
      </c>
      <c r="AL4318" s="1" t="s">
        <v>14195</v>
      </c>
      <c r="AM4318" s="1" t="s">
        <v>12</v>
      </c>
      <c r="AN4318" s="1" t="s">
        <v>23097</v>
      </c>
      <c r="AO4318" s="1" t="s">
        <v>364</v>
      </c>
      <c r="AP4318" s="1" t="s">
        <v>57</v>
      </c>
      <c r="AQ4318" s="1" t="s">
        <v>25</v>
      </c>
      <c r="AR4318" s="1" t="s">
        <v>19</v>
      </c>
      <c r="AS4318" s="1" t="s">
        <v>23090</v>
      </c>
      <c r="AT4318" s="1" t="s">
        <v>26</v>
      </c>
    </row>
    <row r="4319" spans="1:46" x14ac:dyDescent="0.25">
      <c r="A4319" s="1" t="s">
        <v>17179</v>
      </c>
      <c r="B4319" s="2" t="s">
        <v>23074</v>
      </c>
      <c r="C4319" s="2" t="s">
        <v>23105</v>
      </c>
      <c r="D4319" s="1">
        <v>0</v>
      </c>
      <c r="E4319" s="1">
        <v>0</v>
      </c>
      <c r="F4319" s="1">
        <v>5</v>
      </c>
      <c r="G4319" s="1">
        <v>5</v>
      </c>
      <c r="H4319" s="6">
        <v>1</v>
      </c>
      <c r="I4319">
        <v>0</v>
      </c>
      <c r="J4319" s="1">
        <v>31</v>
      </c>
      <c r="K4319" s="1">
        <v>1</v>
      </c>
      <c r="L4319" s="1">
        <v>698</v>
      </c>
      <c r="M4319" s="6">
        <v>0.13</v>
      </c>
      <c r="N4319" s="4">
        <v>2880</v>
      </c>
      <c r="O4319" s="4">
        <v>240</v>
      </c>
      <c r="P4319" s="4">
        <v>600</v>
      </c>
      <c r="Q4319" s="3">
        <v>0.28000000000000003</v>
      </c>
      <c r="R4319" s="1">
        <v>24</v>
      </c>
      <c r="S4319" s="1">
        <v>600</v>
      </c>
      <c r="T4319" s="1">
        <v>43</v>
      </c>
      <c r="U4319" s="1">
        <v>1</v>
      </c>
      <c r="V4319" s="1">
        <v>7</v>
      </c>
      <c r="W4319" s="1">
        <v>0</v>
      </c>
      <c r="X4319" s="1">
        <v>0</v>
      </c>
      <c r="Y4319" s="1">
        <v>0</v>
      </c>
      <c r="Z4319" s="1">
        <v>4</v>
      </c>
      <c r="AA4319" s="1">
        <v>1</v>
      </c>
      <c r="AB4319" s="1">
        <v>0</v>
      </c>
      <c r="AC4319" s="1">
        <v>0</v>
      </c>
      <c r="AD4319" s="1">
        <v>0</v>
      </c>
      <c r="AE4319" s="1">
        <v>0</v>
      </c>
      <c r="AF4319" s="1">
        <v>0</v>
      </c>
      <c r="AG4319" s="1">
        <v>0</v>
      </c>
      <c r="AH4319" s="1">
        <v>0</v>
      </c>
      <c r="AI4319" s="1">
        <v>0</v>
      </c>
      <c r="AJ4319" s="1" t="s">
        <v>526</v>
      </c>
      <c r="AK4319" s="1" t="s">
        <v>527</v>
      </c>
      <c r="AL4319" s="1" t="s">
        <v>528</v>
      </c>
      <c r="AM4319" s="1" t="s">
        <v>12</v>
      </c>
      <c r="AN4319" s="1" t="s">
        <v>23098</v>
      </c>
      <c r="AO4319" s="1" t="s">
        <v>86</v>
      </c>
      <c r="AP4319" s="1" t="s">
        <v>57</v>
      </c>
      <c r="AQ4319" s="1" t="s">
        <v>25</v>
      </c>
      <c r="AR4319" s="1" t="s">
        <v>30</v>
      </c>
      <c r="AS4319" s="1" t="s">
        <v>23091</v>
      </c>
      <c r="AT4319" s="1" t="s">
        <v>26</v>
      </c>
    </row>
    <row r="4320" spans="1:46" x14ac:dyDescent="0.25">
      <c r="A4320" s="1" t="s">
        <v>19207</v>
      </c>
      <c r="B4320" s="2" t="s">
        <v>23074</v>
      </c>
      <c r="C4320" s="2" t="s">
        <v>23106</v>
      </c>
      <c r="D4320" s="1">
        <v>0</v>
      </c>
      <c r="E4320" s="1">
        <v>0</v>
      </c>
      <c r="F4320" s="1">
        <v>1</v>
      </c>
      <c r="G4320" s="1">
        <v>1</v>
      </c>
      <c r="H4320" s="6">
        <v>1</v>
      </c>
      <c r="I4320">
        <v>1</v>
      </c>
      <c r="J4320" s="1">
        <v>30</v>
      </c>
      <c r="K4320" s="1">
        <v>1</v>
      </c>
      <c r="L4320" s="1">
        <v>635</v>
      </c>
      <c r="M4320" s="6">
        <v>0.66</v>
      </c>
      <c r="N4320" s="4">
        <v>1800</v>
      </c>
      <c r="O4320" s="4">
        <v>130</v>
      </c>
      <c r="P4320" s="4">
        <v>730</v>
      </c>
      <c r="Q4320" s="3">
        <v>0.3</v>
      </c>
      <c r="R4320" s="1">
        <v>24</v>
      </c>
      <c r="S4320" s="1">
        <v>730</v>
      </c>
      <c r="T4320" s="1">
        <v>63</v>
      </c>
      <c r="U4320" s="1">
        <v>1</v>
      </c>
      <c r="V4320" s="1">
        <v>7</v>
      </c>
      <c r="W4320" s="1">
        <v>0</v>
      </c>
      <c r="X4320" s="1">
        <v>1</v>
      </c>
      <c r="Y4320" s="1">
        <v>1</v>
      </c>
      <c r="Z4320" s="1">
        <v>1</v>
      </c>
      <c r="AA4320" s="1">
        <v>1</v>
      </c>
      <c r="AB4320" s="1">
        <v>1</v>
      </c>
      <c r="AC4320" s="1">
        <v>375</v>
      </c>
      <c r="AD4320" s="1">
        <v>0</v>
      </c>
      <c r="AE4320" s="1">
        <v>150</v>
      </c>
      <c r="AF4320" s="1">
        <v>225</v>
      </c>
      <c r="AG4320" s="1">
        <v>43</v>
      </c>
      <c r="AH4320" s="1">
        <v>250</v>
      </c>
      <c r="AI4320" s="1">
        <v>1043</v>
      </c>
      <c r="AJ4320" s="1" t="s">
        <v>6522</v>
      </c>
      <c r="AK4320" s="1" t="s">
        <v>6523</v>
      </c>
      <c r="AL4320" s="1" t="s">
        <v>6524</v>
      </c>
      <c r="AM4320" s="1" t="s">
        <v>16</v>
      </c>
      <c r="AN4320" s="1" t="s">
        <v>23098</v>
      </c>
      <c r="AO4320" s="1" t="s">
        <v>86</v>
      </c>
      <c r="AP4320" s="1" t="s">
        <v>57</v>
      </c>
      <c r="AQ4320" s="1" t="s">
        <v>14</v>
      </c>
      <c r="AR4320" s="1" t="s">
        <v>19</v>
      </c>
      <c r="AS4320" s="1" t="s">
        <v>23091</v>
      </c>
      <c r="AT4320" s="1" t="s">
        <v>101</v>
      </c>
    </row>
    <row r="4321" spans="1:46" x14ac:dyDescent="0.25">
      <c r="A4321" s="1" t="s">
        <v>21473</v>
      </c>
      <c r="B4321" s="2" t="s">
        <v>23074</v>
      </c>
      <c r="C4321" s="2" t="s">
        <v>23106</v>
      </c>
      <c r="D4321" s="1">
        <v>0</v>
      </c>
      <c r="E4321" s="1">
        <v>0</v>
      </c>
      <c r="F4321" s="1">
        <v>1</v>
      </c>
      <c r="G4321" s="1">
        <v>1</v>
      </c>
      <c r="H4321" s="6">
        <v>1</v>
      </c>
      <c r="I4321">
        <v>1</v>
      </c>
      <c r="J4321" s="1">
        <v>45</v>
      </c>
      <c r="K4321" s="1">
        <v>0</v>
      </c>
      <c r="L4321" s="1">
        <v>777</v>
      </c>
      <c r="M4321" s="6">
        <v>0.13</v>
      </c>
      <c r="N4321" s="4">
        <v>4800</v>
      </c>
      <c r="O4321" s="4">
        <v>400</v>
      </c>
      <c r="P4321" s="4">
        <v>500</v>
      </c>
      <c r="Q4321" s="3">
        <v>0.28999999999999998</v>
      </c>
      <c r="R4321" s="1">
        <v>24</v>
      </c>
      <c r="S4321" s="1">
        <v>500</v>
      </c>
      <c r="T4321" s="1">
        <v>40</v>
      </c>
      <c r="U4321" s="1">
        <v>1</v>
      </c>
      <c r="V4321" s="1">
        <v>7</v>
      </c>
      <c r="W4321" s="1">
        <v>1</v>
      </c>
      <c r="X4321" s="1">
        <v>1</v>
      </c>
      <c r="Y4321" s="1">
        <v>0</v>
      </c>
      <c r="Z4321" s="1">
        <v>2</v>
      </c>
      <c r="AA4321" s="1">
        <v>1</v>
      </c>
      <c r="AB4321" s="1">
        <v>1</v>
      </c>
      <c r="AC4321" s="1">
        <v>450</v>
      </c>
      <c r="AD4321" s="1">
        <v>0</v>
      </c>
      <c r="AE4321" s="1">
        <v>0</v>
      </c>
      <c r="AF4321" s="1">
        <v>0</v>
      </c>
      <c r="AG4321" s="1">
        <v>350</v>
      </c>
      <c r="AH4321" s="1">
        <v>0</v>
      </c>
      <c r="AI4321" s="1">
        <v>800</v>
      </c>
      <c r="AJ4321" s="1" t="s">
        <v>12726</v>
      </c>
      <c r="AK4321" s="1" t="s">
        <v>12727</v>
      </c>
      <c r="AL4321" s="1" t="s">
        <v>12728</v>
      </c>
      <c r="AM4321" s="1" t="s">
        <v>16</v>
      </c>
      <c r="AN4321" s="1" t="s">
        <v>23097</v>
      </c>
      <c r="AO4321" s="1" t="s">
        <v>86</v>
      </c>
      <c r="AP4321" s="1" t="s">
        <v>86</v>
      </c>
      <c r="AQ4321" s="1" t="s">
        <v>14</v>
      </c>
      <c r="AR4321" s="1" t="s">
        <v>30</v>
      </c>
      <c r="AS4321" s="1" t="s">
        <v>23091</v>
      </c>
      <c r="AT4321" s="1" t="s">
        <v>101</v>
      </c>
    </row>
    <row r="4322" spans="1:46" x14ac:dyDescent="0.25">
      <c r="A4322" s="1" t="s">
        <v>17236</v>
      </c>
      <c r="B4322" s="2" t="s">
        <v>23074</v>
      </c>
      <c r="C4322" s="2" t="s">
        <v>23106</v>
      </c>
      <c r="D4322" s="1">
        <v>1</v>
      </c>
      <c r="E4322" s="1">
        <v>0</v>
      </c>
      <c r="F4322" s="1">
        <v>1</v>
      </c>
      <c r="G4322" s="1">
        <v>2</v>
      </c>
      <c r="H4322" s="6">
        <v>0.5</v>
      </c>
      <c r="I4322">
        <v>0</v>
      </c>
      <c r="J4322" s="1">
        <v>37</v>
      </c>
      <c r="K4322" s="1">
        <v>0</v>
      </c>
      <c r="L4322" s="1">
        <v>654</v>
      </c>
      <c r="M4322" s="6">
        <v>0.75</v>
      </c>
      <c r="N4322" s="4">
        <v>2200</v>
      </c>
      <c r="O4322" s="4">
        <v>155</v>
      </c>
      <c r="P4322" s="4">
        <v>500</v>
      </c>
      <c r="Q4322" s="3">
        <v>0.33</v>
      </c>
      <c r="R4322" s="1">
        <v>24</v>
      </c>
      <c r="S4322" s="1">
        <v>500</v>
      </c>
      <c r="T4322" s="1">
        <v>37</v>
      </c>
      <c r="U4322" s="1">
        <v>0</v>
      </c>
      <c r="V4322" s="1">
        <v>7</v>
      </c>
      <c r="W4322" s="1">
        <v>0</v>
      </c>
      <c r="X4322" s="1">
        <v>0</v>
      </c>
      <c r="Y4322" s="1">
        <v>1</v>
      </c>
      <c r="Z4322" s="1">
        <v>0</v>
      </c>
      <c r="AA4322" s="1">
        <v>0</v>
      </c>
      <c r="AB4322" s="1">
        <v>0</v>
      </c>
      <c r="AC4322" s="1">
        <v>786</v>
      </c>
      <c r="AD4322" s="1">
        <v>0</v>
      </c>
      <c r="AE4322" s="1">
        <v>0</v>
      </c>
      <c r="AF4322" s="1">
        <v>0</v>
      </c>
      <c r="AG4322" s="1">
        <v>176</v>
      </c>
      <c r="AH4322" s="1">
        <v>950</v>
      </c>
      <c r="AI4322" s="1">
        <v>1912</v>
      </c>
      <c r="AJ4322" s="1" t="s">
        <v>717</v>
      </c>
      <c r="AK4322" s="1" t="s">
        <v>718</v>
      </c>
      <c r="AL4322" s="1" t="s">
        <v>719</v>
      </c>
      <c r="AM4322" s="1" t="s">
        <v>12</v>
      </c>
      <c r="AN4322" s="1" t="s">
        <v>23097</v>
      </c>
      <c r="AO4322" s="1" t="s">
        <v>364</v>
      </c>
      <c r="AP4322" s="1" t="s">
        <v>57</v>
      </c>
      <c r="AQ4322" s="1" t="s">
        <v>25</v>
      </c>
      <c r="AR4322" s="1" t="s">
        <v>19</v>
      </c>
      <c r="AS4322" s="1" t="s">
        <v>23090</v>
      </c>
      <c r="AT4322" s="1" t="s">
        <v>26</v>
      </c>
    </row>
    <row r="4323" spans="1:46" x14ac:dyDescent="0.25">
      <c r="A4323" s="1" t="s">
        <v>18005</v>
      </c>
      <c r="B4323" s="2" t="s">
        <v>23074</v>
      </c>
      <c r="C4323" s="2" t="s">
        <v>23106</v>
      </c>
      <c r="D4323" s="1">
        <v>2</v>
      </c>
      <c r="E4323" s="1">
        <v>1</v>
      </c>
      <c r="F4323" s="1">
        <v>6</v>
      </c>
      <c r="G4323" s="1">
        <v>9</v>
      </c>
      <c r="H4323" s="6">
        <v>0.66666666666666663</v>
      </c>
      <c r="I4323">
        <v>0</v>
      </c>
      <c r="J4323" s="1">
        <v>37</v>
      </c>
      <c r="K4323" s="1">
        <v>1</v>
      </c>
      <c r="L4323" s="1">
        <v>656</v>
      </c>
      <c r="M4323" s="6">
        <v>0.14000000000000001</v>
      </c>
      <c r="N4323" s="4">
        <v>6000</v>
      </c>
      <c r="O4323" s="4">
        <v>500</v>
      </c>
      <c r="P4323" s="4">
        <v>600</v>
      </c>
      <c r="Q4323" s="3">
        <v>0.3</v>
      </c>
      <c r="R4323" s="1">
        <v>12</v>
      </c>
      <c r="S4323" s="1">
        <v>600</v>
      </c>
      <c r="T4323" s="1">
        <v>29</v>
      </c>
      <c r="U4323" s="1">
        <v>1</v>
      </c>
      <c r="V4323" s="1">
        <v>7</v>
      </c>
      <c r="W4323" s="1">
        <v>0</v>
      </c>
      <c r="X4323" s="1">
        <v>1</v>
      </c>
      <c r="Y4323" s="1">
        <v>0</v>
      </c>
      <c r="Z4323" s="1">
        <v>3</v>
      </c>
      <c r="AA4323" s="1">
        <v>1</v>
      </c>
      <c r="AB4323" s="1">
        <v>0</v>
      </c>
      <c r="AC4323" s="1">
        <v>0</v>
      </c>
      <c r="AD4323" s="1">
        <v>0</v>
      </c>
      <c r="AE4323" s="1">
        <v>0</v>
      </c>
      <c r="AF4323" s="1">
        <v>0</v>
      </c>
      <c r="AG4323" s="1">
        <v>0</v>
      </c>
      <c r="AH4323" s="1">
        <v>250</v>
      </c>
      <c r="AI4323" s="1">
        <v>250</v>
      </c>
      <c r="AJ4323" s="1" t="s">
        <v>3050</v>
      </c>
      <c r="AK4323" s="1" t="s">
        <v>3051</v>
      </c>
      <c r="AL4323" s="1" t="s">
        <v>3052</v>
      </c>
      <c r="AM4323" s="1" t="s">
        <v>12</v>
      </c>
      <c r="AN4323" s="1" t="s">
        <v>23098</v>
      </c>
      <c r="AO4323" s="1" t="s">
        <v>86</v>
      </c>
      <c r="AP4323" s="1" t="s">
        <v>57</v>
      </c>
      <c r="AQ4323" s="1" t="s">
        <v>14</v>
      </c>
      <c r="AR4323" s="1" t="s">
        <v>30</v>
      </c>
      <c r="AS4323" s="1" t="s">
        <v>23091</v>
      </c>
      <c r="AT4323" s="1" t="s">
        <v>26</v>
      </c>
    </row>
    <row r="4324" spans="1:46" x14ac:dyDescent="0.25">
      <c r="A4324" s="1" t="s">
        <v>22119</v>
      </c>
      <c r="B4324" s="2" t="s">
        <v>23074</v>
      </c>
      <c r="C4324" s="2" t="s">
        <v>23106</v>
      </c>
      <c r="D4324" s="1">
        <v>1</v>
      </c>
      <c r="E4324" s="1">
        <v>2</v>
      </c>
      <c r="F4324" s="1">
        <v>2</v>
      </c>
      <c r="G4324" s="1">
        <v>5</v>
      </c>
      <c r="H4324" s="6">
        <v>0.4</v>
      </c>
      <c r="I4324">
        <v>0</v>
      </c>
      <c r="J4324" s="1">
        <v>32</v>
      </c>
      <c r="K4324" s="1">
        <v>0</v>
      </c>
      <c r="L4324" s="1">
        <v>637</v>
      </c>
      <c r="M4324" s="6">
        <v>0.2</v>
      </c>
      <c r="N4324" s="4">
        <v>2500</v>
      </c>
      <c r="O4324" s="4">
        <v>120</v>
      </c>
      <c r="P4324" s="4">
        <v>400</v>
      </c>
      <c r="Q4324" s="3">
        <v>0.3</v>
      </c>
      <c r="R4324" s="1">
        <v>24</v>
      </c>
      <c r="S4324" s="1">
        <v>400</v>
      </c>
      <c r="T4324" s="1">
        <v>44</v>
      </c>
      <c r="U4324" s="1">
        <v>1</v>
      </c>
      <c r="V4324" s="1">
        <v>7</v>
      </c>
      <c r="W4324" s="1">
        <v>0</v>
      </c>
      <c r="X4324" s="1">
        <v>1</v>
      </c>
      <c r="Y4324" s="1">
        <v>1</v>
      </c>
      <c r="Z4324" s="1">
        <v>1</v>
      </c>
      <c r="AA4324" s="1">
        <v>0</v>
      </c>
      <c r="AB4324" s="1">
        <v>0</v>
      </c>
      <c r="AC4324" s="1">
        <v>0</v>
      </c>
      <c r="AD4324" s="1">
        <v>0</v>
      </c>
      <c r="AE4324" s="1">
        <v>0</v>
      </c>
      <c r="AF4324" s="1">
        <v>60</v>
      </c>
      <c r="AG4324" s="1">
        <v>0</v>
      </c>
      <c r="AH4324" s="1">
        <v>0</v>
      </c>
      <c r="AI4324" s="1">
        <v>60</v>
      </c>
      <c r="AJ4324" s="1" t="s">
        <v>14453</v>
      </c>
      <c r="AK4324" s="1" t="s">
        <v>14454</v>
      </c>
      <c r="AL4324" s="1" t="s">
        <v>14455</v>
      </c>
      <c r="AM4324" s="1" t="s">
        <v>12</v>
      </c>
      <c r="AN4324" s="1" t="s">
        <v>23097</v>
      </c>
      <c r="AO4324" s="1" t="s">
        <v>86</v>
      </c>
      <c r="AP4324" s="1" t="s">
        <v>57</v>
      </c>
      <c r="AQ4324" s="1" t="s">
        <v>14</v>
      </c>
      <c r="AR4324" s="1" t="s">
        <v>19</v>
      </c>
      <c r="AS4324" s="1" t="s">
        <v>23090</v>
      </c>
      <c r="AT4324" s="1" t="s">
        <v>26</v>
      </c>
    </row>
    <row r="4325" spans="1:46" x14ac:dyDescent="0.25">
      <c r="A4325" s="1" t="s">
        <v>17310</v>
      </c>
      <c r="B4325" s="2" t="s">
        <v>23074</v>
      </c>
      <c r="C4325" s="2" t="s">
        <v>23106</v>
      </c>
      <c r="D4325" s="1">
        <v>0</v>
      </c>
      <c r="E4325" s="1">
        <v>0</v>
      </c>
      <c r="F4325" s="1">
        <v>1</v>
      </c>
      <c r="G4325" s="1">
        <v>1</v>
      </c>
      <c r="H4325" s="6">
        <v>1</v>
      </c>
      <c r="I4325">
        <v>0</v>
      </c>
      <c r="J4325" s="1">
        <v>31</v>
      </c>
      <c r="K4325" s="1">
        <v>0</v>
      </c>
      <c r="L4325" s="1">
        <v>644</v>
      </c>
      <c r="M4325" s="6">
        <v>0.39</v>
      </c>
      <c r="N4325" s="4">
        <v>2200</v>
      </c>
      <c r="O4325" s="4">
        <v>170</v>
      </c>
      <c r="P4325" s="4">
        <v>700</v>
      </c>
      <c r="Q4325" s="3">
        <v>0.3</v>
      </c>
      <c r="R4325" s="1">
        <v>24</v>
      </c>
      <c r="S4325" s="1">
        <v>700</v>
      </c>
      <c r="T4325" s="1">
        <v>37</v>
      </c>
      <c r="U4325" s="1">
        <v>0</v>
      </c>
      <c r="V4325" s="1">
        <v>7</v>
      </c>
      <c r="W4325" s="1">
        <v>0</v>
      </c>
      <c r="X4325" s="1">
        <v>0</v>
      </c>
      <c r="Y4325" s="1">
        <v>1</v>
      </c>
      <c r="Z4325" s="1">
        <v>0</v>
      </c>
      <c r="AA4325" s="1">
        <v>1</v>
      </c>
      <c r="AB4325" s="1">
        <v>0</v>
      </c>
      <c r="AC4325" s="1">
        <v>0</v>
      </c>
      <c r="AD4325" s="1">
        <v>0</v>
      </c>
      <c r="AE4325" s="1">
        <v>0</v>
      </c>
      <c r="AF4325" s="1">
        <v>14</v>
      </c>
      <c r="AG4325" s="1">
        <v>0</v>
      </c>
      <c r="AH4325" s="1">
        <v>550</v>
      </c>
      <c r="AI4325" s="1">
        <v>564</v>
      </c>
      <c r="AJ4325" s="1" t="s">
        <v>959</v>
      </c>
      <c r="AK4325" s="1" t="s">
        <v>960</v>
      </c>
      <c r="AL4325" s="1" t="s">
        <v>961</v>
      </c>
      <c r="AM4325" s="1" t="s">
        <v>12</v>
      </c>
      <c r="AN4325" s="1" t="s">
        <v>23097</v>
      </c>
      <c r="AO4325" s="1" t="s">
        <v>364</v>
      </c>
      <c r="AP4325" s="1" t="s">
        <v>57</v>
      </c>
      <c r="AQ4325" s="1" t="s">
        <v>25</v>
      </c>
      <c r="AR4325" s="1" t="s">
        <v>19</v>
      </c>
      <c r="AS4325" s="1" t="s">
        <v>23091</v>
      </c>
      <c r="AT4325" s="1" t="s">
        <v>26</v>
      </c>
    </row>
    <row r="4326" spans="1:46" x14ac:dyDescent="0.25">
      <c r="A4326" s="1" t="s">
        <v>19304</v>
      </c>
      <c r="B4326" s="2" t="s">
        <v>23074</v>
      </c>
      <c r="C4326" s="2" t="s">
        <v>23106</v>
      </c>
      <c r="D4326" s="1">
        <v>1</v>
      </c>
      <c r="E4326" s="1">
        <v>0</v>
      </c>
      <c r="F4326" s="1">
        <v>1</v>
      </c>
      <c r="G4326" s="1">
        <v>2</v>
      </c>
      <c r="H4326" s="6">
        <v>0.5</v>
      </c>
      <c r="I4326">
        <v>0</v>
      </c>
      <c r="J4326" s="1">
        <v>34</v>
      </c>
      <c r="K4326" s="1">
        <v>0</v>
      </c>
      <c r="L4326" s="1">
        <v>664</v>
      </c>
      <c r="M4326" s="6">
        <v>0.18</v>
      </c>
      <c r="N4326" s="4">
        <v>1800</v>
      </c>
      <c r="O4326" s="4">
        <v>150</v>
      </c>
      <c r="P4326" s="4">
        <v>300</v>
      </c>
      <c r="Q4326" s="3">
        <v>0.3</v>
      </c>
      <c r="R4326" s="1">
        <v>24</v>
      </c>
      <c r="S4326" s="1">
        <v>300</v>
      </c>
      <c r="T4326" s="1">
        <v>29</v>
      </c>
      <c r="U4326" s="1">
        <v>1</v>
      </c>
      <c r="V4326" s="1">
        <v>7</v>
      </c>
      <c r="W4326" s="1">
        <v>1</v>
      </c>
      <c r="X4326" s="1">
        <v>1</v>
      </c>
      <c r="Y4326" s="1">
        <v>1</v>
      </c>
      <c r="Z4326" s="1">
        <v>3</v>
      </c>
      <c r="AA4326" s="1">
        <v>1</v>
      </c>
      <c r="AB4326" s="1">
        <v>0</v>
      </c>
      <c r="AC4326" s="1">
        <v>0</v>
      </c>
      <c r="AD4326" s="1">
        <v>0</v>
      </c>
      <c r="AE4326" s="1">
        <v>0</v>
      </c>
      <c r="AF4326" s="1">
        <v>0</v>
      </c>
      <c r="AG4326" s="1">
        <v>6</v>
      </c>
      <c r="AH4326" s="1">
        <v>200</v>
      </c>
      <c r="AI4326" s="1">
        <v>206</v>
      </c>
      <c r="AJ4326" s="1" t="s">
        <v>6802</v>
      </c>
      <c r="AK4326" s="1" t="s">
        <v>6803</v>
      </c>
      <c r="AL4326" s="1" t="s">
        <v>6804</v>
      </c>
      <c r="AM4326" s="1" t="s">
        <v>12</v>
      </c>
      <c r="AN4326" s="1" t="s">
        <v>23097</v>
      </c>
      <c r="AO4326" s="1" t="s">
        <v>86</v>
      </c>
      <c r="AP4326" s="1" t="s">
        <v>86</v>
      </c>
      <c r="AQ4326" s="1" t="s">
        <v>14</v>
      </c>
      <c r="AR4326" s="1" t="s">
        <v>19</v>
      </c>
      <c r="AS4326" s="1" t="s">
        <v>23091</v>
      </c>
      <c r="AT4326" s="1" t="s">
        <v>26</v>
      </c>
    </row>
    <row r="4327" spans="1:46" x14ac:dyDescent="0.25">
      <c r="A4327" s="1" t="s">
        <v>20443</v>
      </c>
      <c r="B4327" s="2" t="s">
        <v>23074</v>
      </c>
      <c r="C4327" s="2" t="s">
        <v>23106</v>
      </c>
      <c r="D4327" s="1">
        <v>1</v>
      </c>
      <c r="E4327" s="1">
        <v>0</v>
      </c>
      <c r="F4327" s="1">
        <v>1</v>
      </c>
      <c r="G4327" s="1">
        <v>2</v>
      </c>
      <c r="H4327" s="6">
        <v>0.5</v>
      </c>
      <c r="I4327">
        <v>1</v>
      </c>
      <c r="J4327" s="1">
        <v>30</v>
      </c>
      <c r="K4327" s="1">
        <v>0</v>
      </c>
      <c r="L4327" s="1">
        <v>665</v>
      </c>
      <c r="M4327" s="6">
        <v>0.99</v>
      </c>
      <c r="N4327" s="4">
        <v>2700</v>
      </c>
      <c r="O4327" s="4">
        <v>210</v>
      </c>
      <c r="P4327" s="4">
        <v>1200</v>
      </c>
      <c r="Q4327" s="3">
        <v>0.32</v>
      </c>
      <c r="R4327" s="1">
        <v>24</v>
      </c>
      <c r="S4327" s="1">
        <v>1200</v>
      </c>
      <c r="T4327" s="1">
        <v>46</v>
      </c>
      <c r="U4327" s="1">
        <v>0</v>
      </c>
      <c r="V4327" s="1">
        <v>7</v>
      </c>
      <c r="W4327" s="1">
        <v>0</v>
      </c>
      <c r="X4327" s="1">
        <v>0</v>
      </c>
      <c r="Y4327" s="1">
        <v>1</v>
      </c>
      <c r="Z4327" s="1">
        <v>0</v>
      </c>
      <c r="AA4327" s="1">
        <v>1</v>
      </c>
      <c r="AB4327" s="1">
        <v>1</v>
      </c>
      <c r="AC4327" s="1">
        <v>2500</v>
      </c>
      <c r="AD4327" s="1">
        <v>150</v>
      </c>
      <c r="AE4327" s="1">
        <v>0</v>
      </c>
      <c r="AF4327" s="1">
        <v>0</v>
      </c>
      <c r="AG4327" s="1">
        <v>218</v>
      </c>
      <c r="AH4327" s="1">
        <v>720</v>
      </c>
      <c r="AI4327" s="1">
        <v>3588</v>
      </c>
      <c r="AJ4327" s="1" t="s">
        <v>9959</v>
      </c>
      <c r="AK4327" s="1" t="s">
        <v>9960</v>
      </c>
      <c r="AL4327" s="1" t="s">
        <v>9961</v>
      </c>
      <c r="AM4327" s="1" t="s">
        <v>16</v>
      </c>
      <c r="AN4327" s="1" t="s">
        <v>23097</v>
      </c>
      <c r="AO4327" s="1" t="s">
        <v>364</v>
      </c>
      <c r="AP4327" s="1" t="s">
        <v>57</v>
      </c>
      <c r="AQ4327" s="1" t="s">
        <v>25</v>
      </c>
      <c r="AR4327" s="1" t="s">
        <v>19</v>
      </c>
      <c r="AS4327" s="1" t="s">
        <v>23091</v>
      </c>
      <c r="AT4327" s="1" t="s">
        <v>101</v>
      </c>
    </row>
    <row r="4328" spans="1:46" x14ac:dyDescent="0.25">
      <c r="A4328" s="1" t="s">
        <v>22154</v>
      </c>
      <c r="B4328" s="2" t="s">
        <v>23074</v>
      </c>
      <c r="C4328" s="2" t="s">
        <v>23106</v>
      </c>
      <c r="D4328" s="1">
        <v>0</v>
      </c>
      <c r="E4328" s="1">
        <v>0</v>
      </c>
      <c r="F4328" s="1">
        <v>1</v>
      </c>
      <c r="G4328" s="1">
        <v>1</v>
      </c>
      <c r="H4328" s="6">
        <v>1</v>
      </c>
      <c r="I4328">
        <v>1</v>
      </c>
      <c r="J4328" s="1">
        <v>25</v>
      </c>
      <c r="K4328" s="1">
        <v>0</v>
      </c>
      <c r="L4328" s="1">
        <v>707</v>
      </c>
      <c r="M4328" s="6">
        <v>0.14000000000000001</v>
      </c>
      <c r="N4328" s="4">
        <v>1680</v>
      </c>
      <c r="O4328" s="4">
        <v>120</v>
      </c>
      <c r="P4328" s="4">
        <v>100</v>
      </c>
      <c r="Q4328" s="3">
        <v>0.3</v>
      </c>
      <c r="R4328" s="1">
        <v>18</v>
      </c>
      <c r="S4328" s="1">
        <v>100</v>
      </c>
      <c r="T4328" s="1">
        <v>30</v>
      </c>
      <c r="U4328" s="1">
        <v>1</v>
      </c>
      <c r="V4328" s="1">
        <v>7</v>
      </c>
      <c r="W4328" s="1">
        <v>0</v>
      </c>
      <c r="X4328" s="1">
        <v>1</v>
      </c>
      <c r="Y4328" s="1">
        <v>1</v>
      </c>
      <c r="Z4328" s="1">
        <v>3</v>
      </c>
      <c r="AA4328" s="1">
        <v>0</v>
      </c>
      <c r="AB4328" s="1">
        <v>1</v>
      </c>
      <c r="AC4328" s="1">
        <v>0</v>
      </c>
      <c r="AD4328" s="1">
        <v>0</v>
      </c>
      <c r="AE4328" s="1">
        <v>300</v>
      </c>
      <c r="AF4328" s="1">
        <v>0</v>
      </c>
      <c r="AG4328" s="1">
        <v>0</v>
      </c>
      <c r="AH4328" s="1">
        <v>0</v>
      </c>
      <c r="AI4328" s="1">
        <v>300</v>
      </c>
      <c r="AJ4328" s="1" t="s">
        <v>14549</v>
      </c>
      <c r="AK4328" s="1" t="s">
        <v>14550</v>
      </c>
      <c r="AL4328" s="1" t="s">
        <v>14551</v>
      </c>
      <c r="AM4328" s="1" t="s">
        <v>16</v>
      </c>
      <c r="AN4328" s="1" t="s">
        <v>23097</v>
      </c>
      <c r="AO4328" s="1" t="s">
        <v>86</v>
      </c>
      <c r="AP4328" s="1" t="s">
        <v>57</v>
      </c>
      <c r="AQ4328" s="1" t="s">
        <v>14</v>
      </c>
      <c r="AR4328" s="1" t="s">
        <v>19</v>
      </c>
      <c r="AS4328" s="1" t="s">
        <v>23090</v>
      </c>
      <c r="AT4328" s="1" t="s">
        <v>101</v>
      </c>
    </row>
    <row r="4329" spans="1:46" x14ac:dyDescent="0.25">
      <c r="A4329" s="1" t="s">
        <v>22159</v>
      </c>
      <c r="B4329" s="2" t="s">
        <v>23074</v>
      </c>
      <c r="C4329" s="2" t="s">
        <v>23106</v>
      </c>
      <c r="D4329" s="1">
        <v>1</v>
      </c>
      <c r="E4329" s="1">
        <v>0</v>
      </c>
      <c r="F4329" s="1">
        <v>3</v>
      </c>
      <c r="G4329" s="1">
        <v>4</v>
      </c>
      <c r="H4329" s="6">
        <v>0.75</v>
      </c>
      <c r="I4329">
        <v>1</v>
      </c>
      <c r="J4329" s="1">
        <v>38</v>
      </c>
      <c r="K4329" s="1">
        <v>0</v>
      </c>
      <c r="L4329" s="1">
        <v>706</v>
      </c>
      <c r="M4329" s="6">
        <v>0.43</v>
      </c>
      <c r="N4329" s="4">
        <v>2600</v>
      </c>
      <c r="O4329" s="4">
        <v>204</v>
      </c>
      <c r="P4329" s="4">
        <v>700</v>
      </c>
      <c r="Q4329" s="3">
        <v>0.3</v>
      </c>
      <c r="R4329" s="1">
        <v>24</v>
      </c>
      <c r="S4329" s="1">
        <v>700</v>
      </c>
      <c r="T4329" s="1">
        <v>85</v>
      </c>
      <c r="U4329" s="1">
        <v>1</v>
      </c>
      <c r="V4329" s="1">
        <v>7</v>
      </c>
      <c r="W4329" s="1">
        <v>0</v>
      </c>
      <c r="X4329" s="1">
        <v>0</v>
      </c>
      <c r="Y4329" s="1">
        <v>0</v>
      </c>
      <c r="Z4329" s="1">
        <v>1</v>
      </c>
      <c r="AA4329" s="1">
        <v>1</v>
      </c>
      <c r="AB4329" s="1">
        <v>1</v>
      </c>
      <c r="AC4329" s="1">
        <v>0</v>
      </c>
      <c r="AD4329" s="1">
        <v>0</v>
      </c>
      <c r="AE4329" s="1">
        <v>0</v>
      </c>
      <c r="AF4329" s="1">
        <v>944</v>
      </c>
      <c r="AG4329" s="1">
        <v>0</v>
      </c>
      <c r="AH4329" s="1">
        <v>0</v>
      </c>
      <c r="AI4329" s="1">
        <v>944</v>
      </c>
      <c r="AJ4329" s="1" t="s">
        <v>14564</v>
      </c>
      <c r="AK4329" s="1" t="s">
        <v>14565</v>
      </c>
      <c r="AL4329" s="1" t="s">
        <v>14566</v>
      </c>
      <c r="AM4329" s="1" t="s">
        <v>16</v>
      </c>
      <c r="AN4329" s="1" t="s">
        <v>23097</v>
      </c>
      <c r="AO4329" s="1" t="s">
        <v>86</v>
      </c>
      <c r="AP4329" s="1" t="s">
        <v>57</v>
      </c>
      <c r="AQ4329" s="1" t="s">
        <v>25</v>
      </c>
      <c r="AR4329" s="1" t="s">
        <v>30</v>
      </c>
      <c r="AS4329" s="1" t="s">
        <v>23091</v>
      </c>
      <c r="AT4329" s="1" t="s">
        <v>101</v>
      </c>
    </row>
    <row r="4330" spans="1:46" x14ac:dyDescent="0.25">
      <c r="A4330" s="1" t="s">
        <v>19943</v>
      </c>
      <c r="B4330" s="2" t="s">
        <v>23074</v>
      </c>
      <c r="C4330" s="2" t="s">
        <v>23107</v>
      </c>
      <c r="D4330" s="1">
        <v>1</v>
      </c>
      <c r="E4330" s="1">
        <v>2</v>
      </c>
      <c r="F4330" s="1">
        <v>2</v>
      </c>
      <c r="G4330" s="1">
        <v>5</v>
      </c>
      <c r="H4330" s="6">
        <v>0.4</v>
      </c>
      <c r="I4330">
        <v>0</v>
      </c>
      <c r="J4330" s="1">
        <v>32</v>
      </c>
      <c r="K4330" s="1">
        <v>0</v>
      </c>
      <c r="L4330" s="1">
        <v>790</v>
      </c>
      <c r="M4330" s="6">
        <v>0.25</v>
      </c>
      <c r="N4330" s="4">
        <v>2500</v>
      </c>
      <c r="O4330" s="4">
        <v>200</v>
      </c>
      <c r="P4330" s="4">
        <v>850</v>
      </c>
      <c r="Q4330" s="3">
        <v>0.3</v>
      </c>
      <c r="R4330" s="1">
        <v>24</v>
      </c>
      <c r="S4330" s="1">
        <v>850</v>
      </c>
      <c r="T4330" s="1">
        <v>121</v>
      </c>
      <c r="U4330" s="1">
        <v>1</v>
      </c>
      <c r="V4330" s="1">
        <v>7</v>
      </c>
      <c r="W4330" s="1">
        <v>0</v>
      </c>
      <c r="X4330" s="1">
        <v>1</v>
      </c>
      <c r="Y4330" s="1">
        <v>1</v>
      </c>
      <c r="Z4330" s="1">
        <v>1</v>
      </c>
      <c r="AA4330" s="1">
        <v>0</v>
      </c>
      <c r="AB4330" s="1">
        <v>0</v>
      </c>
      <c r="AC4330" s="1">
        <v>0</v>
      </c>
      <c r="AD4330" s="1">
        <v>0</v>
      </c>
      <c r="AE4330" s="1">
        <v>0</v>
      </c>
      <c r="AF4330" s="1">
        <v>60</v>
      </c>
      <c r="AG4330" s="1">
        <v>0</v>
      </c>
      <c r="AH4330" s="1">
        <v>0</v>
      </c>
      <c r="AI4330" s="1">
        <v>60</v>
      </c>
      <c r="AJ4330" s="1" t="s">
        <v>8592</v>
      </c>
      <c r="AK4330" s="1" t="s">
        <v>8593</v>
      </c>
      <c r="AL4330" s="1" t="s">
        <v>8594</v>
      </c>
      <c r="AM4330" s="1" t="s">
        <v>12</v>
      </c>
      <c r="AN4330" s="1" t="s">
        <v>23097</v>
      </c>
      <c r="AO4330" s="1" t="s">
        <v>86</v>
      </c>
      <c r="AP4330" s="1" t="s">
        <v>57</v>
      </c>
      <c r="AQ4330" s="1" t="s">
        <v>14</v>
      </c>
      <c r="AR4330" s="1" t="s">
        <v>19</v>
      </c>
      <c r="AS4330" s="1" t="s">
        <v>23090</v>
      </c>
      <c r="AT4330" s="1" t="s">
        <v>26</v>
      </c>
    </row>
    <row r="4331" spans="1:46" x14ac:dyDescent="0.25">
      <c r="A4331" s="1" t="s">
        <v>18123</v>
      </c>
      <c r="B4331" s="2" t="s">
        <v>23074</v>
      </c>
      <c r="C4331" s="2" t="s">
        <v>23107</v>
      </c>
      <c r="D4331" s="1">
        <v>2</v>
      </c>
      <c r="E4331" s="1">
        <v>0</v>
      </c>
      <c r="F4331" s="1">
        <v>2</v>
      </c>
      <c r="G4331" s="1">
        <v>4</v>
      </c>
      <c r="H4331" s="6">
        <v>0.5</v>
      </c>
      <c r="I4331">
        <v>0</v>
      </c>
      <c r="J4331" s="1">
        <v>40</v>
      </c>
      <c r="K4331" s="1">
        <v>0</v>
      </c>
      <c r="L4331" s="1">
        <v>760</v>
      </c>
      <c r="M4331" s="6">
        <v>0.31</v>
      </c>
      <c r="N4331" s="4">
        <v>3600</v>
      </c>
      <c r="O4331" s="4">
        <v>300</v>
      </c>
      <c r="P4331" s="4">
        <v>500</v>
      </c>
      <c r="Q4331" s="3">
        <v>0.27</v>
      </c>
      <c r="R4331" s="1">
        <v>24</v>
      </c>
      <c r="S4331" s="1">
        <v>500</v>
      </c>
      <c r="T4331" s="1">
        <v>41</v>
      </c>
      <c r="U4331" s="1">
        <v>1</v>
      </c>
      <c r="V4331" s="1">
        <v>7</v>
      </c>
      <c r="W4331" s="1">
        <v>0</v>
      </c>
      <c r="X4331" s="1">
        <v>1</v>
      </c>
      <c r="Y4331" s="1">
        <v>1</v>
      </c>
      <c r="Z4331" s="1">
        <v>6</v>
      </c>
      <c r="AA4331" s="1">
        <v>0</v>
      </c>
      <c r="AB4331" s="1">
        <v>0</v>
      </c>
      <c r="AC4331" s="1">
        <v>0</v>
      </c>
      <c r="AD4331" s="1">
        <v>480</v>
      </c>
      <c r="AE4331" s="1">
        <v>1280</v>
      </c>
      <c r="AF4331" s="1">
        <v>0</v>
      </c>
      <c r="AG4331" s="1">
        <v>0</v>
      </c>
      <c r="AH4331" s="1">
        <v>0</v>
      </c>
      <c r="AI4331" s="1">
        <v>1760</v>
      </c>
      <c r="AJ4331" s="1" t="s">
        <v>3424</v>
      </c>
      <c r="AK4331" s="1" t="s">
        <v>3425</v>
      </c>
      <c r="AL4331" s="1" t="s">
        <v>3426</v>
      </c>
      <c r="AM4331" s="1" t="s">
        <v>12</v>
      </c>
      <c r="AN4331" s="1" t="s">
        <v>23097</v>
      </c>
      <c r="AO4331" s="1" t="s">
        <v>86</v>
      </c>
      <c r="AP4331" s="1" t="s">
        <v>57</v>
      </c>
      <c r="AQ4331" s="1" t="s">
        <v>14</v>
      </c>
      <c r="AR4331" s="1" t="s">
        <v>19</v>
      </c>
      <c r="AS4331" s="1" t="s">
        <v>23090</v>
      </c>
      <c r="AT4331" s="1" t="s">
        <v>26</v>
      </c>
    </row>
    <row r="4332" spans="1:46" x14ac:dyDescent="0.25">
      <c r="A4332" s="1" t="s">
        <v>18141</v>
      </c>
      <c r="B4332" s="2" t="s">
        <v>23074</v>
      </c>
      <c r="C4332" s="2" t="s">
        <v>23107</v>
      </c>
      <c r="D4332" s="1">
        <v>1</v>
      </c>
      <c r="E4332" s="1">
        <v>0</v>
      </c>
      <c r="F4332" s="1">
        <v>1</v>
      </c>
      <c r="G4332" s="1">
        <v>2</v>
      </c>
      <c r="H4332" s="6">
        <v>0.5</v>
      </c>
      <c r="I4332">
        <v>0</v>
      </c>
      <c r="J4332" s="1">
        <v>32</v>
      </c>
      <c r="K4332" s="1">
        <v>1</v>
      </c>
      <c r="L4332" s="1">
        <v>762</v>
      </c>
      <c r="M4332" s="6">
        <v>0.43</v>
      </c>
      <c r="N4332" s="4">
        <v>2600</v>
      </c>
      <c r="O4332" s="4">
        <v>150</v>
      </c>
      <c r="P4332" s="4">
        <v>100</v>
      </c>
      <c r="Q4332" s="3">
        <v>0.27</v>
      </c>
      <c r="R4332" s="1">
        <v>12</v>
      </c>
      <c r="S4332" s="1">
        <v>100</v>
      </c>
      <c r="T4332" s="1">
        <v>12</v>
      </c>
      <c r="U4332" s="1">
        <v>1</v>
      </c>
      <c r="V4332" s="1">
        <v>7</v>
      </c>
      <c r="W4332" s="1">
        <v>0</v>
      </c>
      <c r="X4332" s="1">
        <v>0</v>
      </c>
      <c r="Y4332" s="1">
        <v>1</v>
      </c>
      <c r="Z4332" s="1">
        <v>1</v>
      </c>
      <c r="AA4332" s="1">
        <v>0</v>
      </c>
      <c r="AB4332" s="1">
        <v>0</v>
      </c>
      <c r="AC4332" s="1">
        <v>0</v>
      </c>
      <c r="AD4332" s="1">
        <v>0</v>
      </c>
      <c r="AE4332" s="1">
        <v>1417</v>
      </c>
      <c r="AF4332" s="1">
        <v>0</v>
      </c>
      <c r="AG4332" s="1">
        <v>0</v>
      </c>
      <c r="AH4332" s="1">
        <v>0</v>
      </c>
      <c r="AI4332" s="1">
        <v>1417</v>
      </c>
      <c r="AJ4332" s="1" t="s">
        <v>3479</v>
      </c>
      <c r="AK4332" s="1" t="s">
        <v>3480</v>
      </c>
      <c r="AL4332" s="1" t="s">
        <v>3481</v>
      </c>
      <c r="AM4332" s="1" t="s">
        <v>12</v>
      </c>
      <c r="AN4332" s="1" t="s">
        <v>23098</v>
      </c>
      <c r="AO4332" s="1" t="s">
        <v>86</v>
      </c>
      <c r="AP4332" s="1" t="s">
        <v>57</v>
      </c>
      <c r="AQ4332" s="1" t="s">
        <v>25</v>
      </c>
      <c r="AR4332" s="1" t="s">
        <v>19</v>
      </c>
      <c r="AS4332" s="1" t="s">
        <v>23090</v>
      </c>
      <c r="AT4332" s="1" t="s">
        <v>26</v>
      </c>
    </row>
    <row r="4333" spans="1:46" x14ac:dyDescent="0.25">
      <c r="A4333" s="1" t="s">
        <v>22811</v>
      </c>
      <c r="B4333" s="2" t="s">
        <v>23074</v>
      </c>
      <c r="C4333" s="2" t="s">
        <v>23107</v>
      </c>
      <c r="D4333" s="1">
        <v>0</v>
      </c>
      <c r="E4333" s="1">
        <v>0</v>
      </c>
      <c r="F4333" s="1">
        <v>4</v>
      </c>
      <c r="G4333" s="1">
        <v>4</v>
      </c>
      <c r="H4333" s="6">
        <v>1</v>
      </c>
      <c r="I4333">
        <v>0</v>
      </c>
      <c r="J4333" s="1">
        <v>36</v>
      </c>
      <c r="K4333" s="1">
        <v>1</v>
      </c>
      <c r="L4333" s="1">
        <v>681</v>
      </c>
      <c r="M4333" s="6">
        <v>0.27</v>
      </c>
      <c r="N4333" s="4">
        <v>3000</v>
      </c>
      <c r="O4333" s="4">
        <v>220</v>
      </c>
      <c r="P4333" s="4">
        <v>300</v>
      </c>
      <c r="Q4333" s="3">
        <v>0.34</v>
      </c>
      <c r="R4333" s="1">
        <v>18</v>
      </c>
      <c r="S4333" s="1">
        <v>300</v>
      </c>
      <c r="T4333" s="1">
        <v>27</v>
      </c>
      <c r="U4333" s="1">
        <v>1</v>
      </c>
      <c r="V4333" s="1">
        <v>7</v>
      </c>
      <c r="W4333" s="1">
        <v>0</v>
      </c>
      <c r="X4333" s="1">
        <v>0</v>
      </c>
      <c r="Y4333" s="1">
        <v>1</v>
      </c>
      <c r="Z4333" s="1">
        <v>1</v>
      </c>
      <c r="AA4333" s="1">
        <v>0</v>
      </c>
      <c r="AB4333" s="1">
        <v>0</v>
      </c>
      <c r="AC4333" s="1">
        <v>0</v>
      </c>
      <c r="AD4333" s="1">
        <v>0</v>
      </c>
      <c r="AE4333" s="1">
        <v>0</v>
      </c>
      <c r="AF4333" s="1">
        <v>160</v>
      </c>
      <c r="AG4333" s="1">
        <v>0</v>
      </c>
      <c r="AH4333" s="1">
        <v>500</v>
      </c>
      <c r="AI4333" s="1">
        <v>660</v>
      </c>
      <c r="AJ4333" s="1" t="s">
        <v>16302</v>
      </c>
      <c r="AK4333" s="1" t="s">
        <v>16303</v>
      </c>
      <c r="AL4333" s="1" t="s">
        <v>16304</v>
      </c>
      <c r="AM4333" s="1" t="s">
        <v>12</v>
      </c>
      <c r="AN4333" s="1" t="s">
        <v>23098</v>
      </c>
      <c r="AO4333" s="1" t="s">
        <v>86</v>
      </c>
      <c r="AP4333" s="1" t="s">
        <v>57</v>
      </c>
      <c r="AQ4333" s="1" t="s">
        <v>25</v>
      </c>
      <c r="AR4333" s="1" t="s">
        <v>19</v>
      </c>
      <c r="AS4333" s="1" t="s">
        <v>23090</v>
      </c>
      <c r="AT4333" s="1" t="s">
        <v>26</v>
      </c>
    </row>
    <row r="4334" spans="1:46" x14ac:dyDescent="0.25">
      <c r="A4334" s="1" t="s">
        <v>18826</v>
      </c>
      <c r="B4334" s="2" t="s">
        <v>23074</v>
      </c>
      <c r="C4334" s="2" t="s">
        <v>23107</v>
      </c>
      <c r="D4334" s="1">
        <v>0</v>
      </c>
      <c r="E4334" s="1">
        <v>0</v>
      </c>
      <c r="F4334" s="1">
        <v>1</v>
      </c>
      <c r="G4334" s="1">
        <v>1</v>
      </c>
      <c r="H4334" s="6">
        <v>1</v>
      </c>
      <c r="I4334">
        <v>0</v>
      </c>
      <c r="J4334" s="1">
        <v>29</v>
      </c>
      <c r="K4334" s="1">
        <v>1</v>
      </c>
      <c r="L4334" s="1">
        <v>563</v>
      </c>
      <c r="M4334" s="6">
        <v>0.51</v>
      </c>
      <c r="N4334" s="4">
        <v>2000</v>
      </c>
      <c r="O4334" s="4">
        <v>160</v>
      </c>
      <c r="P4334" s="4">
        <v>400</v>
      </c>
      <c r="Q4334" s="3">
        <v>0.32</v>
      </c>
      <c r="R4334" s="1">
        <v>24</v>
      </c>
      <c r="S4334" s="1">
        <v>400</v>
      </c>
      <c r="T4334" s="1">
        <v>24</v>
      </c>
      <c r="U4334" s="1">
        <v>0</v>
      </c>
      <c r="V4334" s="1">
        <v>7</v>
      </c>
      <c r="W4334" s="1">
        <v>0</v>
      </c>
      <c r="X4334" s="1">
        <v>0</v>
      </c>
      <c r="Y4334" s="1">
        <v>1</v>
      </c>
      <c r="Z4334" s="1">
        <v>0</v>
      </c>
      <c r="AA4334" s="1">
        <v>1</v>
      </c>
      <c r="AB4334" s="1">
        <v>0</v>
      </c>
      <c r="AC4334" s="1">
        <v>0</v>
      </c>
      <c r="AD4334" s="1">
        <v>185</v>
      </c>
      <c r="AE4334" s="1">
        <v>0</v>
      </c>
      <c r="AF4334" s="1">
        <v>0</v>
      </c>
      <c r="AG4334" s="1">
        <v>170</v>
      </c>
      <c r="AH4334" s="1">
        <v>800</v>
      </c>
      <c r="AI4334" s="1">
        <v>1155</v>
      </c>
      <c r="AJ4334" s="1" t="s">
        <v>5474</v>
      </c>
      <c r="AK4334" s="1" t="s">
        <v>5475</v>
      </c>
      <c r="AL4334" s="1" t="s">
        <v>5476</v>
      </c>
      <c r="AM4334" s="1" t="s">
        <v>12</v>
      </c>
      <c r="AN4334" s="1" t="s">
        <v>23098</v>
      </c>
      <c r="AO4334" s="1" t="s">
        <v>364</v>
      </c>
      <c r="AP4334" s="1" t="s">
        <v>57</v>
      </c>
      <c r="AQ4334" s="1" t="s">
        <v>25</v>
      </c>
      <c r="AR4334" s="1" t="s">
        <v>19</v>
      </c>
      <c r="AS4334" s="1" t="s">
        <v>23091</v>
      </c>
      <c r="AT4334" s="1" t="s">
        <v>26</v>
      </c>
    </row>
    <row r="4335" spans="1:46" x14ac:dyDescent="0.25">
      <c r="A4335" s="1" t="s">
        <v>19417</v>
      </c>
      <c r="B4335" s="2" t="s">
        <v>23074</v>
      </c>
      <c r="C4335" s="2" t="s">
        <v>23107</v>
      </c>
      <c r="D4335" s="1">
        <v>0</v>
      </c>
      <c r="E4335" s="1">
        <v>0</v>
      </c>
      <c r="F4335" s="1">
        <v>2</v>
      </c>
      <c r="G4335" s="1">
        <v>2</v>
      </c>
      <c r="H4335" s="6">
        <v>1</v>
      </c>
      <c r="I4335">
        <v>0</v>
      </c>
      <c r="J4335" s="1">
        <v>34</v>
      </c>
      <c r="K4335" s="1">
        <v>0</v>
      </c>
      <c r="L4335" s="1">
        <v>758</v>
      </c>
      <c r="M4335" s="6">
        <v>0.56999999999999995</v>
      </c>
      <c r="N4335" s="4">
        <v>2600</v>
      </c>
      <c r="O4335" s="4">
        <v>185</v>
      </c>
      <c r="P4335" s="4">
        <v>700</v>
      </c>
      <c r="Q4335" s="3">
        <v>0.35</v>
      </c>
      <c r="R4335" s="1">
        <v>24</v>
      </c>
      <c r="S4335" s="1">
        <v>700</v>
      </c>
      <c r="T4335" s="1">
        <v>42</v>
      </c>
      <c r="U4335" s="1">
        <v>1</v>
      </c>
      <c r="V4335" s="1">
        <v>7</v>
      </c>
      <c r="W4335" s="1">
        <v>0</v>
      </c>
      <c r="X4335" s="1">
        <v>0</v>
      </c>
      <c r="Y4335" s="1">
        <v>1</v>
      </c>
      <c r="Z4335" s="1">
        <v>0</v>
      </c>
      <c r="AA4335" s="1">
        <v>1</v>
      </c>
      <c r="AB4335" s="1">
        <v>0</v>
      </c>
      <c r="AC4335" s="1">
        <v>0</v>
      </c>
      <c r="AD4335" s="1">
        <v>0</v>
      </c>
      <c r="AE4335" s="1">
        <v>0</v>
      </c>
      <c r="AF4335" s="1">
        <v>185</v>
      </c>
      <c r="AG4335" s="1">
        <v>0</v>
      </c>
      <c r="AH4335" s="1">
        <v>951</v>
      </c>
      <c r="AI4335" s="1">
        <v>1136</v>
      </c>
      <c r="AJ4335" s="1" t="s">
        <v>7130</v>
      </c>
      <c r="AK4335" s="1" t="s">
        <v>7131</v>
      </c>
      <c r="AL4335" s="1" t="s">
        <v>7132</v>
      </c>
      <c r="AM4335" s="1" t="s">
        <v>12</v>
      </c>
      <c r="AN4335" s="1" t="s">
        <v>23097</v>
      </c>
      <c r="AO4335" s="1" t="s">
        <v>86</v>
      </c>
      <c r="AP4335" s="1" t="s">
        <v>57</v>
      </c>
      <c r="AQ4335" s="1" t="s">
        <v>25</v>
      </c>
      <c r="AR4335" s="1" t="s">
        <v>19</v>
      </c>
      <c r="AS4335" s="1" t="s">
        <v>23091</v>
      </c>
      <c r="AT4335" s="1" t="s">
        <v>26</v>
      </c>
    </row>
    <row r="4336" spans="1:46" x14ac:dyDescent="0.25">
      <c r="A4336" s="1" t="s">
        <v>20556</v>
      </c>
      <c r="B4336" s="2" t="s">
        <v>23074</v>
      </c>
      <c r="C4336" s="2" t="s">
        <v>23107</v>
      </c>
      <c r="D4336" s="1">
        <v>2</v>
      </c>
      <c r="E4336" s="1">
        <v>0</v>
      </c>
      <c r="F4336" s="1">
        <v>2</v>
      </c>
      <c r="G4336" s="1">
        <v>4</v>
      </c>
      <c r="H4336" s="6">
        <v>0.5</v>
      </c>
      <c r="I4336">
        <v>0</v>
      </c>
      <c r="J4336" s="1">
        <v>33</v>
      </c>
      <c r="K4336" s="1">
        <v>1</v>
      </c>
      <c r="L4336" s="1">
        <v>808</v>
      </c>
      <c r="M4336" s="6">
        <v>0.15</v>
      </c>
      <c r="N4336" s="4">
        <v>4200</v>
      </c>
      <c r="O4336" s="4">
        <v>350</v>
      </c>
      <c r="P4336" s="4">
        <v>500</v>
      </c>
      <c r="Q4336" s="3">
        <v>0.28999999999999998</v>
      </c>
      <c r="R4336" s="1">
        <v>12</v>
      </c>
      <c r="S4336" s="1">
        <v>500</v>
      </c>
      <c r="T4336" s="1">
        <v>26</v>
      </c>
      <c r="U4336" s="1">
        <v>1</v>
      </c>
      <c r="V4336" s="1">
        <v>7</v>
      </c>
      <c r="W4336" s="1">
        <v>1</v>
      </c>
      <c r="X4336" s="1">
        <v>1</v>
      </c>
      <c r="Y4336" s="1">
        <v>1</v>
      </c>
      <c r="Z4336" s="1">
        <v>3</v>
      </c>
      <c r="AA4336" s="1">
        <v>1</v>
      </c>
      <c r="AB4336" s="1">
        <v>0</v>
      </c>
      <c r="AC4336" s="1">
        <v>168</v>
      </c>
      <c r="AD4336" s="1">
        <v>0</v>
      </c>
      <c r="AE4336" s="1">
        <v>0</v>
      </c>
      <c r="AF4336" s="1">
        <v>0</v>
      </c>
      <c r="AG4336" s="1">
        <v>0</v>
      </c>
      <c r="AH4336" s="1">
        <v>0</v>
      </c>
      <c r="AI4336" s="1">
        <v>168</v>
      </c>
      <c r="AJ4336" s="1" t="s">
        <v>10282</v>
      </c>
      <c r="AK4336" s="1" t="s">
        <v>10283</v>
      </c>
      <c r="AL4336" s="1" t="s">
        <v>10284</v>
      </c>
      <c r="AM4336" s="1" t="s">
        <v>12</v>
      </c>
      <c r="AN4336" s="1" t="s">
        <v>23098</v>
      </c>
      <c r="AO4336" s="1" t="s">
        <v>86</v>
      </c>
      <c r="AP4336" s="1" t="s">
        <v>86</v>
      </c>
      <c r="AQ4336" s="1" t="s">
        <v>14</v>
      </c>
      <c r="AR4336" s="1" t="s">
        <v>19</v>
      </c>
      <c r="AS4336" s="1" t="s">
        <v>23091</v>
      </c>
      <c r="AT4336" s="1" t="s">
        <v>26</v>
      </c>
    </row>
    <row r="4337" spans="1:46" x14ac:dyDescent="0.25">
      <c r="A4337" s="1" t="s">
        <v>18849</v>
      </c>
      <c r="B4337" s="2" t="s">
        <v>23074</v>
      </c>
      <c r="C4337" s="2" t="s">
        <v>23108</v>
      </c>
      <c r="D4337" s="1">
        <v>1</v>
      </c>
      <c r="E4337" s="1">
        <v>0</v>
      </c>
      <c r="F4337" s="1">
        <v>1</v>
      </c>
      <c r="G4337" s="1">
        <v>2</v>
      </c>
      <c r="H4337" s="6">
        <v>0.5</v>
      </c>
      <c r="I4337">
        <v>0</v>
      </c>
      <c r="J4337" s="1">
        <v>32</v>
      </c>
      <c r="K4337" s="1">
        <v>1</v>
      </c>
      <c r="L4337" s="1">
        <v>745</v>
      </c>
      <c r="M4337" s="6">
        <v>0.46</v>
      </c>
      <c r="N4337" s="4">
        <v>1569</v>
      </c>
      <c r="O4337" s="4">
        <v>133</v>
      </c>
      <c r="P4337" s="4">
        <v>200</v>
      </c>
      <c r="Q4337" s="3">
        <v>0.35</v>
      </c>
      <c r="R4337" s="1">
        <v>24</v>
      </c>
      <c r="S4337" s="1">
        <v>200</v>
      </c>
      <c r="T4337" s="1">
        <v>25</v>
      </c>
      <c r="U4337" s="1">
        <v>0</v>
      </c>
      <c r="V4337" s="1">
        <v>7</v>
      </c>
      <c r="W4337" s="1">
        <v>0</v>
      </c>
      <c r="X4337" s="1">
        <v>0</v>
      </c>
      <c r="Y4337" s="1">
        <v>1</v>
      </c>
      <c r="Z4337" s="1">
        <v>3</v>
      </c>
      <c r="AA4337" s="1">
        <v>0</v>
      </c>
      <c r="AB4337" s="1">
        <v>0</v>
      </c>
      <c r="AC4337" s="1">
        <v>0</v>
      </c>
      <c r="AD4337" s="1">
        <v>0</v>
      </c>
      <c r="AE4337" s="1">
        <v>600</v>
      </c>
      <c r="AF4337" s="1">
        <v>0</v>
      </c>
      <c r="AG4337" s="1">
        <v>0</v>
      </c>
      <c r="AH4337" s="1">
        <v>465</v>
      </c>
      <c r="AI4337" s="1">
        <v>1065</v>
      </c>
      <c r="AJ4337" s="1" t="s">
        <v>5544</v>
      </c>
      <c r="AK4337" s="1" t="e">
        <f>-생활자금-대출금용도-생활자금</f>
        <v>#NAME?</v>
      </c>
      <c r="AL4337" s="1" t="s">
        <v>5545</v>
      </c>
      <c r="AM4337" s="1" t="s">
        <v>12</v>
      </c>
      <c r="AN4337" s="1" t="s">
        <v>23098</v>
      </c>
      <c r="AO4337" s="1" t="s">
        <v>364</v>
      </c>
      <c r="AP4337" s="1" t="s">
        <v>57</v>
      </c>
      <c r="AQ4337" s="1" t="s">
        <v>25</v>
      </c>
      <c r="AR4337" s="1" t="s">
        <v>19</v>
      </c>
      <c r="AS4337" s="1" t="s">
        <v>23090</v>
      </c>
      <c r="AT4337" s="1" t="s">
        <v>26</v>
      </c>
    </row>
    <row r="4338" spans="1:46" x14ac:dyDescent="0.25">
      <c r="A4338" s="1" t="s">
        <v>21721</v>
      </c>
      <c r="B4338" s="2" t="s">
        <v>23074</v>
      </c>
      <c r="C4338" s="2" t="s">
        <v>23108</v>
      </c>
      <c r="D4338" s="1">
        <v>0</v>
      </c>
      <c r="E4338" s="1">
        <v>0</v>
      </c>
      <c r="F4338" s="1">
        <v>1</v>
      </c>
      <c r="G4338" s="1">
        <v>1</v>
      </c>
      <c r="H4338" s="6">
        <v>1</v>
      </c>
      <c r="I4338">
        <v>0</v>
      </c>
      <c r="J4338" s="1">
        <v>32</v>
      </c>
      <c r="K4338" s="1">
        <v>1</v>
      </c>
      <c r="L4338" s="1">
        <v>629</v>
      </c>
      <c r="M4338" s="6">
        <v>0.73</v>
      </c>
      <c r="N4338" s="4">
        <v>1800</v>
      </c>
      <c r="O4338" s="4">
        <v>150</v>
      </c>
      <c r="P4338" s="4">
        <v>400</v>
      </c>
      <c r="Q4338" s="3">
        <v>0.3</v>
      </c>
      <c r="R4338" s="1">
        <v>24</v>
      </c>
      <c r="S4338" s="1">
        <v>400</v>
      </c>
      <c r="T4338" s="1">
        <v>35</v>
      </c>
      <c r="U4338" s="1">
        <v>1</v>
      </c>
      <c r="V4338" s="1">
        <v>7</v>
      </c>
      <c r="W4338" s="1">
        <v>0</v>
      </c>
      <c r="X4338" s="1">
        <v>0</v>
      </c>
      <c r="Y4338" s="1">
        <v>1</v>
      </c>
      <c r="Z4338" s="1">
        <v>1</v>
      </c>
      <c r="AA4338" s="1">
        <v>1</v>
      </c>
      <c r="AB4338" s="1">
        <v>0</v>
      </c>
      <c r="AC4338" s="1">
        <v>0</v>
      </c>
      <c r="AD4338" s="1">
        <v>0</v>
      </c>
      <c r="AE4338" s="1">
        <v>400</v>
      </c>
      <c r="AF4338" s="1">
        <v>700</v>
      </c>
      <c r="AG4338" s="1">
        <v>0</v>
      </c>
      <c r="AH4338" s="1">
        <v>600</v>
      </c>
      <c r="AI4338" s="1">
        <v>1700</v>
      </c>
      <c r="AJ4338" s="1" t="s">
        <v>13422</v>
      </c>
      <c r="AK4338" s="1" t="s">
        <v>13423</v>
      </c>
      <c r="AL4338" s="1" t="s">
        <v>13424</v>
      </c>
      <c r="AM4338" s="1" t="s">
        <v>12</v>
      </c>
      <c r="AN4338" s="1" t="s">
        <v>23098</v>
      </c>
      <c r="AO4338" s="1" t="s">
        <v>86</v>
      </c>
      <c r="AP4338" s="1" t="s">
        <v>57</v>
      </c>
      <c r="AQ4338" s="1" t="s">
        <v>25</v>
      </c>
      <c r="AR4338" s="1" t="s">
        <v>19</v>
      </c>
      <c r="AS4338" s="1" t="s">
        <v>23091</v>
      </c>
      <c r="AT4338" s="1" t="s">
        <v>26</v>
      </c>
    </row>
    <row r="4339" spans="1:46" x14ac:dyDescent="0.25">
      <c r="A4339" s="1" t="s">
        <v>17523</v>
      </c>
      <c r="B4339" s="2" t="s">
        <v>23074</v>
      </c>
      <c r="C4339" s="2" t="s">
        <v>23108</v>
      </c>
      <c r="D4339" s="1">
        <v>0</v>
      </c>
      <c r="E4339" s="1">
        <v>3</v>
      </c>
      <c r="F4339" s="1">
        <v>3</v>
      </c>
      <c r="G4339" s="1">
        <v>6</v>
      </c>
      <c r="H4339" s="6">
        <v>0.5</v>
      </c>
      <c r="I4339">
        <v>0</v>
      </c>
      <c r="J4339" s="1">
        <v>29</v>
      </c>
      <c r="K4339" s="1">
        <v>0</v>
      </c>
      <c r="L4339" s="1">
        <v>600</v>
      </c>
      <c r="M4339" s="6">
        <v>0.42</v>
      </c>
      <c r="N4339" s="4">
        <v>2800</v>
      </c>
      <c r="O4339" s="4">
        <v>198</v>
      </c>
      <c r="P4339" s="4">
        <v>100</v>
      </c>
      <c r="Q4339" s="3">
        <v>0.2</v>
      </c>
      <c r="R4339" s="1">
        <v>12</v>
      </c>
      <c r="S4339" s="1">
        <v>100</v>
      </c>
      <c r="T4339" s="1">
        <v>12</v>
      </c>
      <c r="U4339" s="1">
        <v>1</v>
      </c>
      <c r="V4339" s="1">
        <v>7</v>
      </c>
      <c r="W4339" s="1">
        <v>0</v>
      </c>
      <c r="X4339" s="1">
        <v>0</v>
      </c>
      <c r="Y4339" s="1">
        <v>1</v>
      </c>
      <c r="Z4339" s="1">
        <v>2</v>
      </c>
      <c r="AA4339" s="1">
        <v>1</v>
      </c>
      <c r="AB4339" s="1">
        <v>0</v>
      </c>
      <c r="AC4339" s="1">
        <v>359</v>
      </c>
      <c r="AD4339" s="1">
        <v>0</v>
      </c>
      <c r="AE4339" s="1">
        <v>0</v>
      </c>
      <c r="AF4339" s="1">
        <v>1073</v>
      </c>
      <c r="AG4339" s="1">
        <v>210</v>
      </c>
      <c r="AH4339" s="1">
        <v>0</v>
      </c>
      <c r="AI4339" s="1">
        <v>1642</v>
      </c>
      <c r="AJ4339" s="1" t="s">
        <v>1639</v>
      </c>
      <c r="AK4339" s="1" t="s">
        <v>1639</v>
      </c>
      <c r="AL4339" s="1" t="s">
        <v>1640</v>
      </c>
      <c r="AM4339" s="1" t="s">
        <v>12</v>
      </c>
      <c r="AN4339" s="1" t="s">
        <v>23097</v>
      </c>
      <c r="AO4339" s="1" t="s">
        <v>86</v>
      </c>
      <c r="AP4339" s="1" t="s">
        <v>57</v>
      </c>
      <c r="AQ4339" s="1" t="s">
        <v>25</v>
      </c>
      <c r="AR4339" s="1" t="s">
        <v>19</v>
      </c>
      <c r="AS4339" s="1" t="s">
        <v>23091</v>
      </c>
      <c r="AT4339" s="1" t="s">
        <v>26</v>
      </c>
    </row>
    <row r="4340" spans="1:46" x14ac:dyDescent="0.25">
      <c r="A4340" s="1" t="s">
        <v>19483</v>
      </c>
      <c r="B4340" s="2" t="s">
        <v>23074</v>
      </c>
      <c r="C4340" s="2" t="s">
        <v>23108</v>
      </c>
      <c r="D4340" s="1">
        <v>0</v>
      </c>
      <c r="E4340" s="1">
        <v>2</v>
      </c>
      <c r="F4340" s="1">
        <v>1</v>
      </c>
      <c r="G4340" s="1">
        <v>3</v>
      </c>
      <c r="H4340" s="6">
        <v>0.33333333333333331</v>
      </c>
      <c r="I4340">
        <v>0</v>
      </c>
      <c r="J4340" s="1">
        <v>46</v>
      </c>
      <c r="K4340" s="1">
        <v>1</v>
      </c>
      <c r="L4340" s="1">
        <v>495</v>
      </c>
      <c r="M4340" s="6">
        <v>0.03</v>
      </c>
      <c r="N4340" s="4">
        <v>7500</v>
      </c>
      <c r="O4340" s="4">
        <v>410</v>
      </c>
      <c r="P4340" s="4">
        <v>300</v>
      </c>
      <c r="Q4340" s="3">
        <v>0.2</v>
      </c>
      <c r="R4340" s="1">
        <v>24</v>
      </c>
      <c r="S4340" s="1">
        <v>300</v>
      </c>
      <c r="T4340" s="1">
        <v>37</v>
      </c>
      <c r="U4340" s="1">
        <v>1</v>
      </c>
      <c r="V4340" s="1">
        <v>7</v>
      </c>
      <c r="W4340" s="1">
        <v>0</v>
      </c>
      <c r="X4340" s="1">
        <v>0</v>
      </c>
      <c r="Y4340" s="1">
        <v>0</v>
      </c>
      <c r="Z4340" s="1">
        <v>3</v>
      </c>
      <c r="AA4340" s="1">
        <v>0</v>
      </c>
      <c r="AB4340" s="1">
        <v>0</v>
      </c>
      <c r="AC4340" s="1">
        <v>0</v>
      </c>
      <c r="AD4340" s="1">
        <v>0</v>
      </c>
      <c r="AE4340" s="1">
        <v>0</v>
      </c>
      <c r="AF4340" s="1">
        <v>0</v>
      </c>
      <c r="AG4340" s="1">
        <v>0</v>
      </c>
      <c r="AH4340" s="1">
        <v>0</v>
      </c>
      <c r="AI4340" s="1">
        <v>0</v>
      </c>
      <c r="AJ4340" s="1" t="s">
        <v>7323</v>
      </c>
      <c r="AK4340" s="1" t="s">
        <v>7324</v>
      </c>
      <c r="AL4340" s="1" t="s">
        <v>7325</v>
      </c>
      <c r="AM4340" s="1" t="s">
        <v>12</v>
      </c>
      <c r="AN4340" s="1" t="s">
        <v>23098</v>
      </c>
      <c r="AO4340" s="1" t="s">
        <v>86</v>
      </c>
      <c r="AP4340" s="1" t="s">
        <v>57</v>
      </c>
      <c r="AQ4340" s="1" t="s">
        <v>25</v>
      </c>
      <c r="AR4340" s="1" t="s">
        <v>30</v>
      </c>
      <c r="AS4340" s="1" t="s">
        <v>23090</v>
      </c>
      <c r="AT4340" s="1" t="s">
        <v>26</v>
      </c>
    </row>
    <row r="4341" spans="1:46" x14ac:dyDescent="0.25">
      <c r="A4341" s="1" t="s">
        <v>20599</v>
      </c>
      <c r="B4341" s="2" t="s">
        <v>23074</v>
      </c>
      <c r="C4341" s="2" t="s">
        <v>23109</v>
      </c>
      <c r="D4341" s="1">
        <v>0</v>
      </c>
      <c r="E4341" s="1">
        <v>0</v>
      </c>
      <c r="F4341" s="1">
        <v>1</v>
      </c>
      <c r="G4341" s="1">
        <v>1</v>
      </c>
      <c r="H4341" s="6">
        <v>1</v>
      </c>
      <c r="I4341">
        <v>0</v>
      </c>
      <c r="J4341" s="1">
        <v>33</v>
      </c>
      <c r="K4341" s="1">
        <v>0</v>
      </c>
      <c r="L4341" s="1">
        <v>600</v>
      </c>
      <c r="M4341" s="6">
        <v>0.31</v>
      </c>
      <c r="N4341" s="4">
        <v>3100</v>
      </c>
      <c r="O4341" s="4">
        <v>215</v>
      </c>
      <c r="P4341" s="4">
        <v>200</v>
      </c>
      <c r="Q4341" s="3">
        <v>0.25</v>
      </c>
      <c r="R4341" s="1">
        <v>18</v>
      </c>
      <c r="S4341" s="1">
        <v>200</v>
      </c>
      <c r="T4341" s="1">
        <v>21</v>
      </c>
      <c r="U4341" s="1">
        <v>0</v>
      </c>
      <c r="V4341" s="1">
        <v>7</v>
      </c>
      <c r="W4341" s="1">
        <v>1</v>
      </c>
      <c r="X4341" s="1">
        <v>0</v>
      </c>
      <c r="Y4341" s="1">
        <v>1</v>
      </c>
      <c r="Z4341" s="1">
        <v>1</v>
      </c>
      <c r="AA4341" s="1">
        <v>1</v>
      </c>
      <c r="AB4341" s="1">
        <v>0</v>
      </c>
      <c r="AC4341" s="1">
        <v>0</v>
      </c>
      <c r="AD4341" s="1">
        <v>0</v>
      </c>
      <c r="AE4341" s="1">
        <v>0</v>
      </c>
      <c r="AF4341" s="1">
        <v>0</v>
      </c>
      <c r="AG4341" s="1">
        <v>0</v>
      </c>
      <c r="AH4341" s="1">
        <v>900</v>
      </c>
      <c r="AI4341" s="1">
        <v>900</v>
      </c>
      <c r="AJ4341" s="1" t="s">
        <v>1108</v>
      </c>
      <c r="AK4341" s="1" t="s">
        <v>10406</v>
      </c>
      <c r="AL4341" s="1" t="s">
        <v>10407</v>
      </c>
      <c r="AM4341" s="1" t="s">
        <v>12</v>
      </c>
      <c r="AN4341" s="1" t="s">
        <v>23097</v>
      </c>
      <c r="AO4341" s="1" t="s">
        <v>364</v>
      </c>
      <c r="AP4341" s="1" t="s">
        <v>86</v>
      </c>
      <c r="AQ4341" s="1" t="s">
        <v>25</v>
      </c>
      <c r="AR4341" s="1" t="s">
        <v>19</v>
      </c>
      <c r="AS4341" s="1" t="s">
        <v>23091</v>
      </c>
      <c r="AT4341" s="1" t="s">
        <v>26</v>
      </c>
    </row>
    <row r="4342" spans="1:46" x14ac:dyDescent="0.25">
      <c r="A4342" s="1" t="s">
        <v>20104</v>
      </c>
      <c r="B4342" s="2" t="s">
        <v>23074</v>
      </c>
      <c r="C4342" s="2" t="s">
        <v>23109</v>
      </c>
      <c r="D4342" s="1">
        <v>0</v>
      </c>
      <c r="E4342" s="1">
        <v>1</v>
      </c>
      <c r="F4342" s="1">
        <v>1</v>
      </c>
      <c r="G4342" s="1">
        <v>2</v>
      </c>
      <c r="H4342" s="6">
        <v>0.5</v>
      </c>
      <c r="I4342">
        <v>0</v>
      </c>
      <c r="J4342" s="1">
        <v>39</v>
      </c>
      <c r="K4342" s="1">
        <v>1</v>
      </c>
      <c r="L4342" s="1">
        <v>748</v>
      </c>
      <c r="M4342" s="6">
        <v>0.48</v>
      </c>
      <c r="N4342" s="4">
        <v>4000</v>
      </c>
      <c r="O4342" s="4">
        <v>330</v>
      </c>
      <c r="P4342" s="4">
        <v>500</v>
      </c>
      <c r="Q4342" s="3">
        <v>0.25</v>
      </c>
      <c r="R4342" s="1">
        <v>18</v>
      </c>
      <c r="S4342" s="1">
        <v>500</v>
      </c>
      <c r="T4342" s="1">
        <v>57</v>
      </c>
      <c r="U4342" s="1">
        <v>1</v>
      </c>
      <c r="V4342" s="1">
        <v>7</v>
      </c>
      <c r="W4342" s="1">
        <v>0</v>
      </c>
      <c r="X4342" s="1">
        <v>0</v>
      </c>
      <c r="Y4342" s="1">
        <v>0</v>
      </c>
      <c r="Z4342" s="1">
        <v>3</v>
      </c>
      <c r="AA4342" s="1">
        <v>0</v>
      </c>
      <c r="AB4342" s="1">
        <v>0</v>
      </c>
      <c r="AC4342" s="1">
        <v>2288</v>
      </c>
      <c r="AD4342" s="1">
        <v>0</v>
      </c>
      <c r="AE4342" s="1">
        <v>1230</v>
      </c>
      <c r="AF4342" s="1">
        <v>0</v>
      </c>
      <c r="AG4342" s="1">
        <v>216</v>
      </c>
      <c r="AH4342" s="1">
        <v>0</v>
      </c>
      <c r="AI4342" s="1">
        <v>3734</v>
      </c>
      <c r="AJ4342" s="1" t="s">
        <v>41</v>
      </c>
      <c r="AK4342" s="1" t="s">
        <v>9055</v>
      </c>
      <c r="AL4342" s="1" t="s">
        <v>9056</v>
      </c>
      <c r="AM4342" s="1" t="s">
        <v>12</v>
      </c>
      <c r="AN4342" s="1" t="s">
        <v>23098</v>
      </c>
      <c r="AO4342" s="1" t="s">
        <v>86</v>
      </c>
      <c r="AP4342" s="1" t="s">
        <v>57</v>
      </c>
      <c r="AQ4342" s="1" t="s">
        <v>25</v>
      </c>
      <c r="AR4342" s="1" t="s">
        <v>30</v>
      </c>
      <c r="AS4342" s="1" t="s">
        <v>23090</v>
      </c>
      <c r="AT4342" s="1" t="s">
        <v>26</v>
      </c>
    </row>
    <row r="4343" spans="1:46" x14ac:dyDescent="0.25">
      <c r="A4343" s="1" t="s">
        <v>17596</v>
      </c>
      <c r="B4343" s="2" t="s">
        <v>23074</v>
      </c>
      <c r="C4343" s="2" t="s">
        <v>23109</v>
      </c>
      <c r="D4343" s="1">
        <v>0</v>
      </c>
      <c r="E4343" s="1">
        <v>0</v>
      </c>
      <c r="F4343" s="1">
        <v>1</v>
      </c>
      <c r="G4343" s="1">
        <v>1</v>
      </c>
      <c r="H4343" s="6">
        <v>1</v>
      </c>
      <c r="I4343">
        <v>0</v>
      </c>
      <c r="J4343" s="1">
        <v>34</v>
      </c>
      <c r="K4343" s="1">
        <v>1</v>
      </c>
      <c r="L4343" s="1">
        <v>684</v>
      </c>
      <c r="M4343" s="6">
        <v>0.28999999999999998</v>
      </c>
      <c r="N4343" s="4">
        <v>2100</v>
      </c>
      <c r="O4343" s="4">
        <v>180</v>
      </c>
      <c r="P4343" s="4">
        <v>400</v>
      </c>
      <c r="Q4343" s="3">
        <v>0.27</v>
      </c>
      <c r="R4343" s="1">
        <v>24</v>
      </c>
      <c r="S4343" s="1">
        <v>400</v>
      </c>
      <c r="T4343" s="1">
        <v>53</v>
      </c>
      <c r="U4343" s="1">
        <v>1</v>
      </c>
      <c r="V4343" s="1">
        <v>7</v>
      </c>
      <c r="W4343" s="1">
        <v>0</v>
      </c>
      <c r="X4343" s="1">
        <v>1</v>
      </c>
      <c r="Y4343" s="1">
        <v>1</v>
      </c>
      <c r="Z4343" s="1">
        <v>1</v>
      </c>
      <c r="AA4343" s="1">
        <v>1</v>
      </c>
      <c r="AB4343" s="1">
        <v>0</v>
      </c>
      <c r="AC4343" s="1">
        <v>0</v>
      </c>
      <c r="AD4343" s="1">
        <v>125</v>
      </c>
      <c r="AE4343" s="1">
        <v>0</v>
      </c>
      <c r="AF4343" s="1">
        <v>0</v>
      </c>
      <c r="AG4343" s="1">
        <v>86</v>
      </c>
      <c r="AH4343" s="1">
        <v>400</v>
      </c>
      <c r="AI4343" s="1">
        <v>611</v>
      </c>
      <c r="AJ4343" s="1" t="s">
        <v>1870</v>
      </c>
      <c r="AK4343" s="1" t="s">
        <v>1871</v>
      </c>
      <c r="AL4343" s="1" t="s">
        <v>1872</v>
      </c>
      <c r="AM4343" s="1" t="s">
        <v>12</v>
      </c>
      <c r="AN4343" s="1" t="s">
        <v>23098</v>
      </c>
      <c r="AO4343" s="1" t="s">
        <v>86</v>
      </c>
      <c r="AP4343" s="1" t="s">
        <v>57</v>
      </c>
      <c r="AQ4343" s="1" t="s">
        <v>14</v>
      </c>
      <c r="AR4343" s="1" t="s">
        <v>19</v>
      </c>
      <c r="AS4343" s="1" t="s">
        <v>23091</v>
      </c>
      <c r="AT4343" s="1" t="s">
        <v>26</v>
      </c>
    </row>
    <row r="4344" spans="1:46" x14ac:dyDescent="0.25">
      <c r="A4344" s="1" t="s">
        <v>20792</v>
      </c>
      <c r="B4344" s="2" t="s">
        <v>23075</v>
      </c>
      <c r="C4344" s="2" t="s">
        <v>23104</v>
      </c>
      <c r="D4344" s="1">
        <v>1</v>
      </c>
      <c r="E4344" s="1">
        <v>10</v>
      </c>
      <c r="F4344" s="1">
        <v>3</v>
      </c>
      <c r="G4344" s="1">
        <v>14</v>
      </c>
      <c r="H4344" s="6">
        <v>0.21428571428571427</v>
      </c>
      <c r="I4344">
        <v>0</v>
      </c>
      <c r="J4344" s="1">
        <v>37</v>
      </c>
      <c r="K4344" s="1">
        <v>1</v>
      </c>
      <c r="L4344" s="1">
        <v>345</v>
      </c>
      <c r="M4344" s="6">
        <v>0.16</v>
      </c>
      <c r="N4344" s="4">
        <v>180</v>
      </c>
      <c r="O4344" s="4">
        <v>150</v>
      </c>
      <c r="P4344" s="4">
        <v>400</v>
      </c>
      <c r="Q4344" s="3">
        <v>0.36</v>
      </c>
      <c r="R4344" s="1">
        <v>36</v>
      </c>
      <c r="S4344" s="1">
        <v>400</v>
      </c>
      <c r="T4344" s="1">
        <v>19</v>
      </c>
      <c r="U4344" s="1">
        <v>0</v>
      </c>
      <c r="V4344" s="1">
        <v>7</v>
      </c>
      <c r="W4344" s="1">
        <v>0</v>
      </c>
      <c r="X4344" s="1">
        <v>0</v>
      </c>
      <c r="Y4344" s="1">
        <v>1</v>
      </c>
      <c r="Z4344" s="1">
        <v>0</v>
      </c>
      <c r="AA4344" s="1">
        <v>1</v>
      </c>
      <c r="AB4344" s="1">
        <v>1</v>
      </c>
      <c r="AC4344" s="1">
        <v>0</v>
      </c>
      <c r="AD4344" s="1">
        <v>0</v>
      </c>
      <c r="AE4344" s="1">
        <v>0</v>
      </c>
      <c r="AF4344" s="1">
        <v>0</v>
      </c>
      <c r="AG4344" s="1">
        <v>0</v>
      </c>
      <c r="AH4344" s="1">
        <v>100</v>
      </c>
      <c r="AI4344" s="1">
        <v>100</v>
      </c>
      <c r="AJ4344" s="1" t="s">
        <v>10913</v>
      </c>
      <c r="AK4344" s="1" t="s">
        <v>10914</v>
      </c>
      <c r="AL4344" s="1" t="s">
        <v>10915</v>
      </c>
      <c r="AM4344" s="1" t="s">
        <v>12</v>
      </c>
      <c r="AN4344" s="1" t="s">
        <v>23098</v>
      </c>
      <c r="AO4344" s="1" t="s">
        <v>364</v>
      </c>
      <c r="AP4344" s="1" t="s">
        <v>57</v>
      </c>
      <c r="AQ4344" s="1" t="s">
        <v>25</v>
      </c>
      <c r="AR4344" s="1" t="s">
        <v>19</v>
      </c>
      <c r="AS4344" s="1" t="s">
        <v>23091</v>
      </c>
      <c r="AT4344" s="1" t="s">
        <v>101</v>
      </c>
    </row>
    <row r="4345" spans="1:46" x14ac:dyDescent="0.25">
      <c r="A4345" s="1" t="s">
        <v>17858</v>
      </c>
      <c r="B4345" s="2" t="s">
        <v>23075</v>
      </c>
      <c r="C4345" s="2" t="s">
        <v>23105</v>
      </c>
      <c r="D4345" s="1">
        <v>1</v>
      </c>
      <c r="E4345" s="1">
        <v>5</v>
      </c>
      <c r="F4345" s="1">
        <v>1</v>
      </c>
      <c r="G4345" s="1">
        <v>7</v>
      </c>
      <c r="H4345" s="6">
        <v>0.14285714285714285</v>
      </c>
      <c r="I4345">
        <v>0</v>
      </c>
      <c r="J4345" s="1">
        <v>30</v>
      </c>
      <c r="K4345" s="1">
        <v>0</v>
      </c>
      <c r="L4345" s="1">
        <v>624</v>
      </c>
      <c r="M4345" s="6">
        <v>0.16</v>
      </c>
      <c r="N4345" s="4">
        <v>2400</v>
      </c>
      <c r="O4345" s="4">
        <v>120</v>
      </c>
      <c r="P4345" s="4">
        <v>200</v>
      </c>
      <c r="Q4345" s="3">
        <v>0.35</v>
      </c>
      <c r="R4345" s="1">
        <v>36</v>
      </c>
      <c r="S4345" s="1">
        <v>200</v>
      </c>
      <c r="T4345" s="1">
        <v>22</v>
      </c>
      <c r="U4345" s="1">
        <v>1</v>
      </c>
      <c r="V4345" s="1">
        <v>7</v>
      </c>
      <c r="W4345" s="1">
        <v>1</v>
      </c>
      <c r="X4345" s="1">
        <v>1</v>
      </c>
      <c r="Y4345" s="1">
        <v>1</v>
      </c>
      <c r="Z4345" s="1">
        <v>3</v>
      </c>
      <c r="AA4345" s="1">
        <v>0</v>
      </c>
      <c r="AB4345" s="1">
        <v>1</v>
      </c>
      <c r="AC4345" s="1">
        <v>0</v>
      </c>
      <c r="AD4345" s="1">
        <v>0</v>
      </c>
      <c r="AE4345" s="1">
        <v>0</v>
      </c>
      <c r="AF4345" s="1">
        <v>200</v>
      </c>
      <c r="AG4345" s="1">
        <v>0</v>
      </c>
      <c r="AH4345" s="1">
        <v>0</v>
      </c>
      <c r="AI4345" s="1">
        <v>200</v>
      </c>
      <c r="AJ4345" s="1" t="s">
        <v>2623</v>
      </c>
      <c r="AK4345" s="1" t="s">
        <v>2624</v>
      </c>
      <c r="AL4345" s="1" t="s">
        <v>2625</v>
      </c>
      <c r="AM4345" s="1" t="s">
        <v>12</v>
      </c>
      <c r="AN4345" s="1" t="s">
        <v>23097</v>
      </c>
      <c r="AO4345" s="1" t="s">
        <v>86</v>
      </c>
      <c r="AP4345" s="1" t="s">
        <v>86</v>
      </c>
      <c r="AQ4345" s="1" t="s">
        <v>14</v>
      </c>
      <c r="AR4345" s="1" t="s">
        <v>19</v>
      </c>
      <c r="AS4345" s="1" t="s">
        <v>23090</v>
      </c>
      <c r="AT4345" s="1" t="s">
        <v>101</v>
      </c>
    </row>
    <row r="4346" spans="1:46" x14ac:dyDescent="0.25">
      <c r="A4346" s="1" t="s">
        <v>22568</v>
      </c>
      <c r="B4346" s="2" t="s">
        <v>23075</v>
      </c>
      <c r="C4346" s="2" t="s">
        <v>23105</v>
      </c>
      <c r="D4346" s="1">
        <v>1</v>
      </c>
      <c r="E4346" s="1">
        <v>0</v>
      </c>
      <c r="F4346" s="1">
        <v>2</v>
      </c>
      <c r="G4346" s="1">
        <v>3</v>
      </c>
      <c r="H4346" s="6">
        <v>0.66666666666666663</v>
      </c>
      <c r="I4346">
        <v>0</v>
      </c>
      <c r="J4346" s="1">
        <v>42</v>
      </c>
      <c r="K4346" s="1">
        <v>0</v>
      </c>
      <c r="L4346" s="1">
        <v>640</v>
      </c>
      <c r="M4346" s="6">
        <v>0.22</v>
      </c>
      <c r="N4346" s="4">
        <v>2800</v>
      </c>
      <c r="O4346" s="4">
        <v>220</v>
      </c>
      <c r="P4346" s="4">
        <v>500</v>
      </c>
      <c r="Q4346" s="3">
        <v>0.36</v>
      </c>
      <c r="R4346" s="1">
        <v>24</v>
      </c>
      <c r="S4346" s="1">
        <v>500</v>
      </c>
      <c r="T4346" s="1">
        <v>48</v>
      </c>
      <c r="U4346" s="1">
        <v>0</v>
      </c>
      <c r="V4346" s="1">
        <v>7</v>
      </c>
      <c r="W4346" s="1">
        <v>1</v>
      </c>
      <c r="X4346" s="1">
        <v>1</v>
      </c>
      <c r="Y4346" s="1">
        <v>0</v>
      </c>
      <c r="Z4346" s="1">
        <v>2</v>
      </c>
      <c r="AA4346" s="1">
        <v>1</v>
      </c>
      <c r="AB4346" s="1">
        <v>0</v>
      </c>
      <c r="AC4346" s="1">
        <v>228</v>
      </c>
      <c r="AD4346" s="1">
        <v>0</v>
      </c>
      <c r="AE4346" s="1">
        <v>0</v>
      </c>
      <c r="AF4346" s="1">
        <v>0</v>
      </c>
      <c r="AG4346" s="1">
        <v>0</v>
      </c>
      <c r="AH4346" s="1">
        <v>315</v>
      </c>
      <c r="AI4346" s="1">
        <v>543</v>
      </c>
      <c r="AJ4346" s="1" t="s">
        <v>15652</v>
      </c>
      <c r="AK4346" s="1" t="s">
        <v>15653</v>
      </c>
      <c r="AL4346" s="1" t="s">
        <v>15654</v>
      </c>
      <c r="AM4346" s="1" t="s">
        <v>12</v>
      </c>
      <c r="AN4346" s="1" t="s">
        <v>23097</v>
      </c>
      <c r="AO4346" s="1" t="s">
        <v>364</v>
      </c>
      <c r="AP4346" s="1" t="s">
        <v>86</v>
      </c>
      <c r="AQ4346" s="1" t="s">
        <v>14</v>
      </c>
      <c r="AR4346" s="1" t="s">
        <v>30</v>
      </c>
      <c r="AS4346" s="1" t="s">
        <v>23091</v>
      </c>
      <c r="AT4346" s="1" t="s">
        <v>26</v>
      </c>
    </row>
    <row r="4347" spans="1:46" x14ac:dyDescent="0.25">
      <c r="A4347" s="1" t="s">
        <v>17245</v>
      </c>
      <c r="B4347" s="2" t="s">
        <v>23075</v>
      </c>
      <c r="C4347" s="2" t="s">
        <v>23106</v>
      </c>
      <c r="D4347" s="1">
        <v>0</v>
      </c>
      <c r="E4347" s="1">
        <v>2</v>
      </c>
      <c r="F4347" s="1">
        <v>1</v>
      </c>
      <c r="G4347" s="1">
        <v>3</v>
      </c>
      <c r="H4347" s="6">
        <v>0.33333333333333331</v>
      </c>
      <c r="I4347">
        <v>0</v>
      </c>
      <c r="J4347" s="1">
        <v>30</v>
      </c>
      <c r="K4347" s="1">
        <v>1</v>
      </c>
      <c r="L4347" s="1">
        <v>566</v>
      </c>
      <c r="M4347" s="6">
        <v>0.12</v>
      </c>
      <c r="N4347" s="4">
        <v>3500</v>
      </c>
      <c r="O4347" s="4">
        <v>230</v>
      </c>
      <c r="P4347" s="4">
        <v>500</v>
      </c>
      <c r="Q4347" s="3">
        <v>0.36</v>
      </c>
      <c r="R4347" s="1">
        <v>24</v>
      </c>
      <c r="S4347" s="1">
        <v>500</v>
      </c>
      <c r="T4347" s="1">
        <v>45</v>
      </c>
      <c r="U4347" s="1">
        <v>1</v>
      </c>
      <c r="V4347" s="1">
        <v>7</v>
      </c>
      <c r="W4347" s="1">
        <v>1</v>
      </c>
      <c r="X4347" s="1">
        <v>1</v>
      </c>
      <c r="Y4347" s="1">
        <v>1</v>
      </c>
      <c r="Z4347" s="1">
        <v>2</v>
      </c>
      <c r="AA4347" s="1">
        <v>1</v>
      </c>
      <c r="AB4347" s="1">
        <v>0</v>
      </c>
      <c r="AC4347" s="1">
        <v>0</v>
      </c>
      <c r="AD4347" s="1">
        <v>0</v>
      </c>
      <c r="AE4347" s="1">
        <v>0</v>
      </c>
      <c r="AF4347" s="1">
        <v>0</v>
      </c>
      <c r="AG4347" s="1">
        <v>0</v>
      </c>
      <c r="AH4347" s="1">
        <v>0</v>
      </c>
      <c r="AI4347" s="1">
        <v>0</v>
      </c>
      <c r="AJ4347" s="1" t="s">
        <v>746</v>
      </c>
      <c r="AK4347" s="1" t="s">
        <v>747</v>
      </c>
      <c r="AL4347" s="1" t="s">
        <v>748</v>
      </c>
      <c r="AM4347" s="1" t="s">
        <v>12</v>
      </c>
      <c r="AN4347" s="1" t="s">
        <v>23098</v>
      </c>
      <c r="AO4347" s="1" t="s">
        <v>86</v>
      </c>
      <c r="AP4347" s="1" t="s">
        <v>86</v>
      </c>
      <c r="AQ4347" s="1" t="s">
        <v>14</v>
      </c>
      <c r="AR4347" s="1" t="s">
        <v>19</v>
      </c>
      <c r="AS4347" s="1" t="s">
        <v>23091</v>
      </c>
      <c r="AT4347" s="1" t="s">
        <v>26</v>
      </c>
    </row>
    <row r="4348" spans="1:46" x14ac:dyDescent="0.25">
      <c r="A4348" s="1" t="s">
        <v>22715</v>
      </c>
      <c r="B4348" s="2" t="s">
        <v>23075</v>
      </c>
      <c r="C4348" s="2" t="s">
        <v>23106</v>
      </c>
      <c r="D4348" s="1">
        <v>0</v>
      </c>
      <c r="E4348" s="1">
        <v>0</v>
      </c>
      <c r="F4348" s="1">
        <v>2</v>
      </c>
      <c r="G4348" s="1">
        <v>2</v>
      </c>
      <c r="H4348" s="6">
        <v>1</v>
      </c>
      <c r="I4348">
        <v>0</v>
      </c>
      <c r="J4348" s="1">
        <v>33</v>
      </c>
      <c r="K4348" s="1">
        <v>1</v>
      </c>
      <c r="L4348" s="1">
        <v>639</v>
      </c>
      <c r="M4348" s="6">
        <v>0.25</v>
      </c>
      <c r="N4348" s="4">
        <v>1920</v>
      </c>
      <c r="O4348" s="4">
        <v>120</v>
      </c>
      <c r="P4348" s="4">
        <v>300</v>
      </c>
      <c r="Q4348" s="3">
        <v>0.3</v>
      </c>
      <c r="R4348" s="1">
        <v>24</v>
      </c>
      <c r="S4348" s="1">
        <v>300</v>
      </c>
      <c r="T4348" s="1">
        <v>44</v>
      </c>
      <c r="U4348" s="1">
        <v>1</v>
      </c>
      <c r="V4348" s="1">
        <v>7</v>
      </c>
      <c r="W4348" s="1">
        <v>0</v>
      </c>
      <c r="X4348" s="1">
        <v>0</v>
      </c>
      <c r="Y4348" s="1">
        <v>1</v>
      </c>
      <c r="Z4348" s="1">
        <v>2</v>
      </c>
      <c r="AA4348" s="1">
        <v>0</v>
      </c>
      <c r="AB4348" s="1">
        <v>0</v>
      </c>
      <c r="AC4348" s="1">
        <v>0</v>
      </c>
      <c r="AD4348" s="1">
        <v>388</v>
      </c>
      <c r="AE4348" s="1">
        <v>0</v>
      </c>
      <c r="AF4348" s="1">
        <v>0</v>
      </c>
      <c r="AG4348" s="1">
        <v>0</v>
      </c>
      <c r="AH4348" s="1">
        <v>0</v>
      </c>
      <c r="AI4348" s="1">
        <v>388</v>
      </c>
      <c r="AJ4348" s="1" t="s">
        <v>16033</v>
      </c>
      <c r="AK4348" s="1" t="s">
        <v>16034</v>
      </c>
      <c r="AL4348" s="1" t="s">
        <v>16035</v>
      </c>
      <c r="AM4348" s="1" t="s">
        <v>12</v>
      </c>
      <c r="AN4348" s="1" t="s">
        <v>23098</v>
      </c>
      <c r="AO4348" s="1" t="s">
        <v>86</v>
      </c>
      <c r="AP4348" s="1" t="s">
        <v>57</v>
      </c>
      <c r="AQ4348" s="1" t="s">
        <v>25</v>
      </c>
      <c r="AR4348" s="1" t="s">
        <v>19</v>
      </c>
      <c r="AS4348" s="1" t="s">
        <v>23090</v>
      </c>
      <c r="AT4348" s="1" t="s">
        <v>26</v>
      </c>
    </row>
    <row r="4349" spans="1:46" x14ac:dyDescent="0.25">
      <c r="A4349" s="1" t="s">
        <v>22152</v>
      </c>
      <c r="B4349" s="2" t="s">
        <v>23075</v>
      </c>
      <c r="C4349" s="2" t="s">
        <v>23106</v>
      </c>
      <c r="D4349" s="1">
        <v>0</v>
      </c>
      <c r="E4349" s="1">
        <v>0</v>
      </c>
      <c r="F4349" s="1">
        <v>1</v>
      </c>
      <c r="G4349" s="1">
        <v>1</v>
      </c>
      <c r="H4349" s="6">
        <v>1</v>
      </c>
      <c r="I4349">
        <v>1</v>
      </c>
      <c r="J4349" s="1">
        <v>30</v>
      </c>
      <c r="K4349" s="1">
        <v>1</v>
      </c>
      <c r="L4349" s="1">
        <v>654</v>
      </c>
      <c r="M4349" s="6">
        <v>0.38</v>
      </c>
      <c r="N4349" s="4">
        <v>1500</v>
      </c>
      <c r="O4349" s="4">
        <v>120</v>
      </c>
      <c r="P4349" s="4">
        <v>500</v>
      </c>
      <c r="Q4349" s="3">
        <v>0.3</v>
      </c>
      <c r="R4349" s="1">
        <v>24</v>
      </c>
      <c r="S4349" s="1">
        <v>500</v>
      </c>
      <c r="T4349" s="1">
        <v>44</v>
      </c>
      <c r="U4349" s="1">
        <v>1</v>
      </c>
      <c r="V4349" s="1">
        <v>7</v>
      </c>
      <c r="W4349" s="1">
        <v>0</v>
      </c>
      <c r="X4349" s="1">
        <v>1</v>
      </c>
      <c r="Y4349" s="1">
        <v>1</v>
      </c>
      <c r="Z4349" s="1">
        <v>1</v>
      </c>
      <c r="AA4349" s="1">
        <v>1</v>
      </c>
      <c r="AB4349" s="1">
        <v>1</v>
      </c>
      <c r="AC4349" s="1">
        <v>0</v>
      </c>
      <c r="AD4349" s="1">
        <v>0</v>
      </c>
      <c r="AE4349" s="1">
        <v>0</v>
      </c>
      <c r="AF4349" s="1">
        <v>0</v>
      </c>
      <c r="AG4349" s="1">
        <v>0</v>
      </c>
      <c r="AH4349" s="1">
        <v>320</v>
      </c>
      <c r="AI4349" s="1">
        <v>320</v>
      </c>
      <c r="AJ4349" s="1" t="s">
        <v>41</v>
      </c>
      <c r="AK4349" s="1" t="s">
        <v>14544</v>
      </c>
      <c r="AL4349" s="1" t="s">
        <v>14545</v>
      </c>
      <c r="AM4349" s="1" t="s">
        <v>16</v>
      </c>
      <c r="AN4349" s="1" t="s">
        <v>23098</v>
      </c>
      <c r="AO4349" s="1" t="s">
        <v>86</v>
      </c>
      <c r="AP4349" s="1" t="s">
        <v>57</v>
      </c>
      <c r="AQ4349" s="1" t="s">
        <v>14</v>
      </c>
      <c r="AR4349" s="1" t="s">
        <v>19</v>
      </c>
      <c r="AS4349" s="1" t="s">
        <v>23091</v>
      </c>
      <c r="AT4349" s="1" t="s">
        <v>101</v>
      </c>
    </row>
    <row r="4350" spans="1:46" x14ac:dyDescent="0.25">
      <c r="A4350" s="1" t="s">
        <v>21036</v>
      </c>
      <c r="B4350" s="2" t="s">
        <v>23075</v>
      </c>
      <c r="C4350" s="2" t="s">
        <v>23107</v>
      </c>
      <c r="D4350" s="1">
        <v>0</v>
      </c>
      <c r="E4350" s="1">
        <v>1</v>
      </c>
      <c r="F4350" s="1">
        <v>1</v>
      </c>
      <c r="G4350" s="1">
        <v>2</v>
      </c>
      <c r="H4350" s="6">
        <v>0.5</v>
      </c>
      <c r="I4350">
        <v>0</v>
      </c>
      <c r="J4350" s="1">
        <v>34</v>
      </c>
      <c r="K4350" s="1">
        <v>0</v>
      </c>
      <c r="L4350" s="1">
        <v>744</v>
      </c>
      <c r="M4350" s="6">
        <v>0.49</v>
      </c>
      <c r="N4350" s="4">
        <v>2100</v>
      </c>
      <c r="O4350" s="4">
        <v>160</v>
      </c>
      <c r="P4350" s="4">
        <v>700</v>
      </c>
      <c r="Q4350" s="3">
        <v>0.3</v>
      </c>
      <c r="R4350" s="1">
        <v>18</v>
      </c>
      <c r="S4350" s="1">
        <v>700</v>
      </c>
      <c r="T4350" s="1">
        <v>105</v>
      </c>
      <c r="U4350" s="1">
        <v>1</v>
      </c>
      <c r="V4350" s="1">
        <v>7</v>
      </c>
      <c r="W4350" s="1">
        <v>0</v>
      </c>
      <c r="X4350" s="1">
        <v>0</v>
      </c>
      <c r="Y4350" s="1">
        <v>1</v>
      </c>
      <c r="Z4350" s="1">
        <v>0</v>
      </c>
      <c r="AA4350" s="1">
        <v>1</v>
      </c>
      <c r="AB4350" s="1">
        <v>0</v>
      </c>
      <c r="AC4350" s="1">
        <v>0</v>
      </c>
      <c r="AD4350" s="1">
        <v>0</v>
      </c>
      <c r="AE4350" s="1">
        <v>0</v>
      </c>
      <c r="AF4350" s="1">
        <v>200</v>
      </c>
      <c r="AG4350" s="1">
        <v>0</v>
      </c>
      <c r="AH4350" s="1">
        <v>350</v>
      </c>
      <c r="AI4350" s="1">
        <v>550</v>
      </c>
      <c r="AJ4350" s="1" t="s">
        <v>11566</v>
      </c>
      <c r="AK4350" s="1" t="s">
        <v>11567</v>
      </c>
      <c r="AL4350" s="1" t="s">
        <v>11568</v>
      </c>
      <c r="AM4350" s="1" t="s">
        <v>12</v>
      </c>
      <c r="AN4350" s="1" t="s">
        <v>23097</v>
      </c>
      <c r="AO4350" s="1" t="s">
        <v>86</v>
      </c>
      <c r="AP4350" s="1" t="s">
        <v>57</v>
      </c>
      <c r="AQ4350" s="1" t="s">
        <v>25</v>
      </c>
      <c r="AR4350" s="1" t="s">
        <v>19</v>
      </c>
      <c r="AS4350" s="1" t="s">
        <v>23091</v>
      </c>
      <c r="AT4350" s="1" t="s">
        <v>26</v>
      </c>
    </row>
    <row r="4351" spans="1:46" x14ac:dyDescent="0.25">
      <c r="A4351" s="1" t="s">
        <v>21058</v>
      </c>
      <c r="B4351" s="2" t="s">
        <v>23075</v>
      </c>
      <c r="C4351" s="2" t="s">
        <v>23107</v>
      </c>
      <c r="D4351" s="1">
        <v>0</v>
      </c>
      <c r="E4351" s="1">
        <v>4</v>
      </c>
      <c r="F4351" s="1">
        <v>1</v>
      </c>
      <c r="G4351" s="1">
        <v>5</v>
      </c>
      <c r="H4351" s="6">
        <v>0.2</v>
      </c>
      <c r="I4351">
        <v>1</v>
      </c>
      <c r="J4351" s="1">
        <v>36</v>
      </c>
      <c r="K4351" s="1">
        <v>0</v>
      </c>
      <c r="L4351" s="1">
        <v>822</v>
      </c>
      <c r="M4351" s="6">
        <v>0.6</v>
      </c>
      <c r="N4351" s="4">
        <v>1320</v>
      </c>
      <c r="O4351" s="4">
        <v>110</v>
      </c>
      <c r="P4351" s="4">
        <v>200</v>
      </c>
      <c r="Q4351" s="3">
        <v>0.25</v>
      </c>
      <c r="R4351" s="1">
        <v>18</v>
      </c>
      <c r="S4351" s="1">
        <v>200</v>
      </c>
      <c r="T4351" s="1">
        <v>24</v>
      </c>
      <c r="U4351" s="1">
        <v>1</v>
      </c>
      <c r="V4351" s="1">
        <v>7</v>
      </c>
      <c r="W4351" s="1">
        <v>0</v>
      </c>
      <c r="X4351" s="1">
        <v>0</v>
      </c>
      <c r="Y4351" s="1">
        <v>0</v>
      </c>
      <c r="Z4351" s="1">
        <v>4</v>
      </c>
      <c r="AA4351" s="1">
        <v>1</v>
      </c>
      <c r="AB4351" s="1">
        <v>1</v>
      </c>
      <c r="AC4351" s="1">
        <v>0</v>
      </c>
      <c r="AD4351" s="1">
        <v>0</v>
      </c>
      <c r="AE4351" s="1">
        <v>0</v>
      </c>
      <c r="AF4351" s="1">
        <v>0</v>
      </c>
      <c r="AG4351" s="1">
        <v>0</v>
      </c>
      <c r="AH4351" s="1">
        <v>900</v>
      </c>
      <c r="AI4351" s="1">
        <v>900</v>
      </c>
      <c r="AJ4351" s="1" t="s">
        <v>11631</v>
      </c>
      <c r="AK4351" s="1" t="s">
        <v>11632</v>
      </c>
      <c r="AL4351" s="1" t="s">
        <v>11633</v>
      </c>
      <c r="AM4351" s="1" t="s">
        <v>16</v>
      </c>
      <c r="AN4351" s="1" t="s">
        <v>23097</v>
      </c>
      <c r="AO4351" s="1" t="s">
        <v>86</v>
      </c>
      <c r="AP4351" s="1" t="s">
        <v>57</v>
      </c>
      <c r="AQ4351" s="1" t="s">
        <v>25</v>
      </c>
      <c r="AR4351" s="1" t="s">
        <v>30</v>
      </c>
      <c r="AS4351" s="1" t="s">
        <v>23091</v>
      </c>
      <c r="AT4351" s="1" t="s">
        <v>101</v>
      </c>
    </row>
    <row r="4352" spans="1:46" x14ac:dyDescent="0.25">
      <c r="A4352" s="1" t="s">
        <v>17432</v>
      </c>
      <c r="B4352" s="2" t="s">
        <v>23075</v>
      </c>
      <c r="C4352" s="2" t="s">
        <v>23107</v>
      </c>
      <c r="D4352" s="1">
        <v>0</v>
      </c>
      <c r="E4352" s="1">
        <v>1</v>
      </c>
      <c r="F4352" s="1">
        <v>1</v>
      </c>
      <c r="G4352" s="1">
        <v>2</v>
      </c>
      <c r="H4352" s="6">
        <v>0.5</v>
      </c>
      <c r="I4352">
        <v>0</v>
      </c>
      <c r="J4352" s="1">
        <v>42</v>
      </c>
      <c r="K4352" s="1">
        <v>1</v>
      </c>
      <c r="L4352" s="1">
        <v>694</v>
      </c>
      <c r="M4352" s="6">
        <v>0.55000000000000004</v>
      </c>
      <c r="N4352" s="4">
        <v>6000</v>
      </c>
      <c r="O4352" s="4">
        <v>450</v>
      </c>
      <c r="P4352" s="4">
        <v>750</v>
      </c>
      <c r="Q4352" s="3">
        <v>0.33</v>
      </c>
      <c r="R4352" s="1">
        <v>24</v>
      </c>
      <c r="S4352" s="1">
        <v>750</v>
      </c>
      <c r="T4352" s="1">
        <v>58</v>
      </c>
      <c r="U4352" s="1">
        <v>1</v>
      </c>
      <c r="V4352" s="1">
        <v>7</v>
      </c>
      <c r="W4352" s="1">
        <v>0</v>
      </c>
      <c r="X4352" s="1">
        <v>0</v>
      </c>
      <c r="Y4352" s="1">
        <v>0</v>
      </c>
      <c r="Z4352" s="1">
        <v>1</v>
      </c>
      <c r="AA4352" s="1">
        <v>0</v>
      </c>
      <c r="AB4352" s="1">
        <v>0</v>
      </c>
      <c r="AC4352" s="1">
        <v>1900</v>
      </c>
      <c r="AD4352" s="1">
        <v>0</v>
      </c>
      <c r="AE4352" s="1">
        <v>2261</v>
      </c>
      <c r="AF4352" s="1">
        <v>950</v>
      </c>
      <c r="AG4352" s="1">
        <v>50</v>
      </c>
      <c r="AH4352" s="1">
        <v>0</v>
      </c>
      <c r="AI4352" s="1">
        <v>5161</v>
      </c>
      <c r="AJ4352" s="1" t="s">
        <v>1351</v>
      </c>
      <c r="AK4352" s="1" t="s">
        <v>1352</v>
      </c>
      <c r="AL4352" s="1" t="s">
        <v>1353</v>
      </c>
      <c r="AM4352" s="1" t="s">
        <v>12</v>
      </c>
      <c r="AN4352" s="1" t="s">
        <v>23098</v>
      </c>
      <c r="AO4352" s="1" t="s">
        <v>86</v>
      </c>
      <c r="AP4352" s="1" t="s">
        <v>57</v>
      </c>
      <c r="AQ4352" s="1" t="s">
        <v>25</v>
      </c>
      <c r="AR4352" s="1" t="s">
        <v>30</v>
      </c>
      <c r="AS4352" s="1" t="s">
        <v>23090</v>
      </c>
      <c r="AT4352" s="1" t="s">
        <v>26</v>
      </c>
    </row>
    <row r="4353" spans="1:46" x14ac:dyDescent="0.25">
      <c r="A4353" s="1" t="s">
        <v>17459</v>
      </c>
      <c r="B4353" s="2" t="s">
        <v>23075</v>
      </c>
      <c r="C4353" s="2" t="s">
        <v>23107</v>
      </c>
      <c r="D4353" s="1">
        <v>0</v>
      </c>
      <c r="E4353" s="1">
        <v>0</v>
      </c>
      <c r="F4353" s="1">
        <v>3</v>
      </c>
      <c r="G4353" s="1">
        <v>3</v>
      </c>
      <c r="H4353" s="6">
        <v>1</v>
      </c>
      <c r="I4353">
        <v>0</v>
      </c>
      <c r="J4353" s="1">
        <v>35</v>
      </c>
      <c r="K4353" s="1">
        <v>0</v>
      </c>
      <c r="L4353" s="1">
        <v>550</v>
      </c>
      <c r="M4353" s="6">
        <v>0.42</v>
      </c>
      <c r="N4353" s="4">
        <v>3000</v>
      </c>
      <c r="O4353" s="4">
        <v>250</v>
      </c>
      <c r="P4353" s="4">
        <v>300</v>
      </c>
      <c r="Q4353" s="3">
        <v>0.34</v>
      </c>
      <c r="R4353" s="1">
        <v>24</v>
      </c>
      <c r="S4353" s="1">
        <v>300</v>
      </c>
      <c r="T4353" s="1">
        <v>33</v>
      </c>
      <c r="U4353" s="1">
        <v>1</v>
      </c>
      <c r="V4353" s="1">
        <v>7</v>
      </c>
      <c r="W4353" s="1">
        <v>0</v>
      </c>
      <c r="X4353" s="1">
        <v>1</v>
      </c>
      <c r="Y4353" s="1">
        <v>0</v>
      </c>
      <c r="Z4353" s="1">
        <v>1</v>
      </c>
      <c r="AA4353" s="1">
        <v>1</v>
      </c>
      <c r="AB4353" s="1">
        <v>0</v>
      </c>
      <c r="AC4353" s="1">
        <v>0</v>
      </c>
      <c r="AD4353" s="1">
        <v>350</v>
      </c>
      <c r="AE4353" s="1">
        <v>0</v>
      </c>
      <c r="AF4353" s="1">
        <v>1100</v>
      </c>
      <c r="AG4353" s="1">
        <v>20</v>
      </c>
      <c r="AH4353" s="1">
        <v>300</v>
      </c>
      <c r="AI4353" s="1">
        <v>1770</v>
      </c>
      <c r="AJ4353" s="1" t="s">
        <v>1437</v>
      </c>
      <c r="AK4353" s="1" t="s">
        <v>1438</v>
      </c>
      <c r="AL4353" s="1" t="s">
        <v>1439</v>
      </c>
      <c r="AM4353" s="1" t="s">
        <v>12</v>
      </c>
      <c r="AN4353" s="1" t="s">
        <v>23097</v>
      </c>
      <c r="AO4353" s="1" t="s">
        <v>86</v>
      </c>
      <c r="AP4353" s="1" t="s">
        <v>57</v>
      </c>
      <c r="AQ4353" s="1" t="s">
        <v>14</v>
      </c>
      <c r="AR4353" s="1" t="s">
        <v>30</v>
      </c>
      <c r="AS4353" s="1" t="s">
        <v>23091</v>
      </c>
      <c r="AT4353" s="1" t="s">
        <v>26</v>
      </c>
    </row>
    <row r="4354" spans="1:46" x14ac:dyDescent="0.25">
      <c r="A4354" s="1" t="s">
        <v>22847</v>
      </c>
      <c r="B4354" s="2" t="s">
        <v>23075</v>
      </c>
      <c r="C4354" s="2" t="s">
        <v>23108</v>
      </c>
      <c r="D4354" s="1">
        <v>0</v>
      </c>
      <c r="E4354" s="1">
        <v>1</v>
      </c>
      <c r="F4354" s="1">
        <v>1</v>
      </c>
      <c r="G4354" s="1">
        <v>2</v>
      </c>
      <c r="H4354" s="6">
        <v>0.5</v>
      </c>
      <c r="I4354">
        <v>0</v>
      </c>
      <c r="J4354" s="1">
        <v>40</v>
      </c>
      <c r="K4354" s="1">
        <v>1</v>
      </c>
      <c r="L4354" s="1">
        <v>752</v>
      </c>
      <c r="M4354" s="6">
        <v>0.32</v>
      </c>
      <c r="N4354" s="4">
        <v>3360</v>
      </c>
      <c r="O4354" s="4">
        <v>280</v>
      </c>
      <c r="P4354" s="4">
        <v>200</v>
      </c>
      <c r="Q4354" s="3">
        <v>0.25</v>
      </c>
      <c r="R4354" s="1">
        <v>24</v>
      </c>
      <c r="S4354" s="1">
        <v>200</v>
      </c>
      <c r="T4354" s="1">
        <v>29</v>
      </c>
      <c r="U4354" s="1">
        <v>1</v>
      </c>
      <c r="V4354" s="1">
        <v>7</v>
      </c>
      <c r="W4354" s="1">
        <v>0</v>
      </c>
      <c r="X4354" s="1">
        <v>0</v>
      </c>
      <c r="Y4354" s="1">
        <v>0</v>
      </c>
      <c r="Z4354" s="1">
        <v>3</v>
      </c>
      <c r="AA4354" s="1">
        <v>1</v>
      </c>
      <c r="AB4354" s="1">
        <v>0</v>
      </c>
      <c r="AC4354" s="1">
        <v>2400</v>
      </c>
      <c r="AD4354" s="1">
        <v>0</v>
      </c>
      <c r="AE4354" s="1">
        <v>0</v>
      </c>
      <c r="AF4354" s="1">
        <v>0</v>
      </c>
      <c r="AG4354" s="1">
        <v>0</v>
      </c>
      <c r="AH4354" s="1">
        <v>0</v>
      </c>
      <c r="AI4354" s="1">
        <v>2400</v>
      </c>
      <c r="AJ4354" s="1" t="s">
        <v>606</v>
      </c>
      <c r="AK4354" s="1" t="s">
        <v>16404</v>
      </c>
      <c r="AL4354" s="1" t="s">
        <v>16405</v>
      </c>
      <c r="AM4354" s="1" t="s">
        <v>12</v>
      </c>
      <c r="AN4354" s="1" t="s">
        <v>23098</v>
      </c>
      <c r="AO4354" s="1" t="s">
        <v>86</v>
      </c>
      <c r="AP4354" s="1" t="s">
        <v>57</v>
      </c>
      <c r="AQ4354" s="1" t="s">
        <v>25</v>
      </c>
      <c r="AR4354" s="1" t="s">
        <v>30</v>
      </c>
      <c r="AS4354" s="1" t="s">
        <v>23091</v>
      </c>
      <c r="AT4354" s="1" t="s">
        <v>26</v>
      </c>
    </row>
    <row r="4355" spans="1:46" x14ac:dyDescent="0.25">
      <c r="A4355" s="1" t="s">
        <v>22556</v>
      </c>
      <c r="B4355" s="2" t="s">
        <v>23101</v>
      </c>
      <c r="C4355" s="2" t="s">
        <v>23103</v>
      </c>
      <c r="D4355" s="1">
        <v>2</v>
      </c>
      <c r="E4355" s="1">
        <v>1</v>
      </c>
      <c r="F4355" s="1">
        <v>2</v>
      </c>
      <c r="G4355" s="1">
        <v>5</v>
      </c>
      <c r="H4355" s="6">
        <v>0.4</v>
      </c>
      <c r="I4355">
        <v>0</v>
      </c>
      <c r="J4355" s="1">
        <v>31</v>
      </c>
      <c r="K4355" s="1">
        <v>0</v>
      </c>
      <c r="L4355" s="1">
        <v>354</v>
      </c>
      <c r="M4355" s="6">
        <v>0</v>
      </c>
      <c r="N4355" s="4">
        <v>1</v>
      </c>
      <c r="O4355" s="4">
        <v>1</v>
      </c>
      <c r="P4355" s="4">
        <v>200</v>
      </c>
      <c r="Q4355" s="3">
        <v>0.45</v>
      </c>
      <c r="R4355" s="1">
        <v>12</v>
      </c>
      <c r="S4355" s="1">
        <v>200</v>
      </c>
      <c r="T4355" s="1">
        <v>9</v>
      </c>
      <c r="U4355" s="1">
        <v>0</v>
      </c>
      <c r="V4355" s="1">
        <v>7</v>
      </c>
      <c r="W4355" s="1">
        <v>1</v>
      </c>
      <c r="X4355" s="1">
        <v>1</v>
      </c>
      <c r="Y4355" s="1">
        <v>1</v>
      </c>
      <c r="Z4355" s="1">
        <v>0</v>
      </c>
      <c r="AA4355" s="1">
        <v>1</v>
      </c>
      <c r="AB4355" s="1">
        <v>0</v>
      </c>
      <c r="AC4355" s="1">
        <v>0</v>
      </c>
      <c r="AD4355" s="1">
        <v>0</v>
      </c>
      <c r="AE4355" s="1">
        <v>0</v>
      </c>
      <c r="AF4355" s="1">
        <v>0</v>
      </c>
      <c r="AG4355" s="1">
        <v>0</v>
      </c>
      <c r="AH4355" s="1">
        <v>0</v>
      </c>
      <c r="AI4355" s="1">
        <v>0</v>
      </c>
      <c r="AJ4355" s="1" t="s">
        <v>15620</v>
      </c>
      <c r="AK4355" s="1" t="s">
        <v>15621</v>
      </c>
      <c r="AL4355" s="1" t="s">
        <v>11</v>
      </c>
      <c r="AM4355" s="1" t="s">
        <v>12</v>
      </c>
      <c r="AN4355" s="1" t="s">
        <v>23097</v>
      </c>
      <c r="AO4355" s="1" t="s">
        <v>364</v>
      </c>
      <c r="AP4355" s="1" t="s">
        <v>86</v>
      </c>
      <c r="AQ4355" s="1" t="s">
        <v>14</v>
      </c>
      <c r="AR4355" s="1" t="s">
        <v>19</v>
      </c>
      <c r="AS4355" s="1" t="s">
        <v>23091</v>
      </c>
      <c r="AT4355" s="1" t="s">
        <v>26</v>
      </c>
    </row>
    <row r="4356" spans="1:46" x14ac:dyDescent="0.25">
      <c r="A4356" s="1" t="s">
        <v>17128</v>
      </c>
      <c r="B4356" s="2" t="s">
        <v>23101</v>
      </c>
      <c r="C4356" s="2" t="s">
        <v>23103</v>
      </c>
      <c r="D4356" s="1">
        <v>0</v>
      </c>
      <c r="E4356" s="1">
        <v>5</v>
      </c>
      <c r="F4356" s="1">
        <v>1</v>
      </c>
      <c r="G4356" s="1">
        <v>6</v>
      </c>
      <c r="H4356" s="6">
        <v>0.16666666666666666</v>
      </c>
      <c r="I4356">
        <v>0</v>
      </c>
      <c r="J4356" s="1">
        <v>35</v>
      </c>
      <c r="K4356" s="1">
        <v>0</v>
      </c>
      <c r="L4356" s="1">
        <v>400</v>
      </c>
      <c r="M4356" s="6">
        <v>0</v>
      </c>
      <c r="N4356" s="4">
        <v>2040</v>
      </c>
      <c r="O4356" s="4">
        <v>170</v>
      </c>
      <c r="P4356" s="4">
        <v>100</v>
      </c>
      <c r="Q4356" s="3">
        <v>0.45</v>
      </c>
      <c r="R4356" s="1">
        <v>12</v>
      </c>
      <c r="S4356" s="1">
        <v>100</v>
      </c>
      <c r="T4356" s="1">
        <v>5</v>
      </c>
      <c r="U4356" s="1">
        <v>1</v>
      </c>
      <c r="V4356" s="1">
        <v>7</v>
      </c>
      <c r="W4356" s="1">
        <v>0</v>
      </c>
      <c r="X4356" s="1">
        <v>0</v>
      </c>
      <c r="Y4356" s="1">
        <v>1</v>
      </c>
      <c r="Z4356" s="1">
        <v>1</v>
      </c>
      <c r="AA4356" s="1">
        <v>0</v>
      </c>
      <c r="AB4356" s="1">
        <v>0</v>
      </c>
      <c r="AC4356" s="1">
        <v>0</v>
      </c>
      <c r="AD4356" s="1">
        <v>0</v>
      </c>
      <c r="AE4356" s="1">
        <v>0</v>
      </c>
      <c r="AF4356" s="1">
        <v>0</v>
      </c>
      <c r="AG4356" s="1">
        <v>0</v>
      </c>
      <c r="AH4356" s="1">
        <v>0</v>
      </c>
      <c r="AI4356" s="1">
        <v>0</v>
      </c>
      <c r="AJ4356" s="1" t="s">
        <v>365</v>
      </c>
      <c r="AK4356" s="1" t="s">
        <v>366</v>
      </c>
      <c r="AL4356" s="1" t="s">
        <v>11</v>
      </c>
      <c r="AM4356" s="1" t="s">
        <v>12</v>
      </c>
      <c r="AN4356" s="1" t="s">
        <v>23097</v>
      </c>
      <c r="AO4356" s="1" t="s">
        <v>86</v>
      </c>
      <c r="AP4356" s="1" t="s">
        <v>57</v>
      </c>
      <c r="AQ4356" s="1" t="s">
        <v>25</v>
      </c>
      <c r="AR4356" s="1" t="s">
        <v>19</v>
      </c>
      <c r="AS4356" s="1" t="s">
        <v>23090</v>
      </c>
      <c r="AT4356" s="1" t="s">
        <v>26</v>
      </c>
    </row>
    <row r="4357" spans="1:46" x14ac:dyDescent="0.25">
      <c r="A4357" s="1" t="s">
        <v>17914</v>
      </c>
      <c r="B4357" s="2" t="s">
        <v>23101</v>
      </c>
      <c r="C4357" s="2" t="s">
        <v>23104</v>
      </c>
      <c r="D4357" s="1">
        <v>2</v>
      </c>
      <c r="E4357" s="1">
        <v>5</v>
      </c>
      <c r="F4357" s="1">
        <v>1</v>
      </c>
      <c r="G4357" s="1">
        <v>8</v>
      </c>
      <c r="H4357" s="6">
        <v>0.125</v>
      </c>
      <c r="I4357">
        <v>1</v>
      </c>
      <c r="J4357" s="1">
        <v>41</v>
      </c>
      <c r="K4357" s="1">
        <v>1</v>
      </c>
      <c r="L4357" s="1">
        <v>470</v>
      </c>
      <c r="M4357" s="6">
        <v>0</v>
      </c>
      <c r="N4357" s="4">
        <v>3000</v>
      </c>
      <c r="O4357" s="4">
        <v>300</v>
      </c>
      <c r="P4357" s="4">
        <v>300</v>
      </c>
      <c r="Q4357" s="3">
        <v>0.38</v>
      </c>
      <c r="R4357" s="1">
        <v>24</v>
      </c>
      <c r="S4357" s="1">
        <v>300</v>
      </c>
      <c r="T4357" s="1">
        <v>10</v>
      </c>
      <c r="U4357" s="1">
        <v>0</v>
      </c>
      <c r="V4357" s="1">
        <v>7</v>
      </c>
      <c r="W4357" s="1">
        <v>0</v>
      </c>
      <c r="X4357" s="1">
        <v>1</v>
      </c>
      <c r="Y4357" s="1">
        <v>0</v>
      </c>
      <c r="Z4357" s="1">
        <v>4</v>
      </c>
      <c r="AA4357" s="1">
        <v>0</v>
      </c>
      <c r="AB4357" s="1">
        <v>1</v>
      </c>
      <c r="AC4357" s="1">
        <v>0</v>
      </c>
      <c r="AD4357" s="1">
        <v>0</v>
      </c>
      <c r="AE4357" s="1">
        <v>300</v>
      </c>
      <c r="AF4357" s="1">
        <v>300</v>
      </c>
      <c r="AG4357" s="1">
        <v>0</v>
      </c>
      <c r="AH4357" s="1">
        <v>350</v>
      </c>
      <c r="AI4357" s="1">
        <v>950</v>
      </c>
      <c r="AJ4357" s="1" t="s">
        <v>2785</v>
      </c>
      <c r="AK4357" s="1" t="s">
        <v>2786</v>
      </c>
      <c r="AL4357" s="1" t="s">
        <v>11</v>
      </c>
      <c r="AM4357" s="1" t="s">
        <v>16</v>
      </c>
      <c r="AN4357" s="1" t="s">
        <v>23098</v>
      </c>
      <c r="AO4357" s="1" t="s">
        <v>364</v>
      </c>
      <c r="AP4357" s="1" t="s">
        <v>57</v>
      </c>
      <c r="AQ4357" s="1" t="s">
        <v>14</v>
      </c>
      <c r="AR4357" s="1" t="s">
        <v>30</v>
      </c>
      <c r="AS4357" s="1" t="s">
        <v>23090</v>
      </c>
      <c r="AT4357" s="1" t="s">
        <v>101</v>
      </c>
    </row>
    <row r="4358" spans="1:46" x14ac:dyDescent="0.25">
      <c r="A4358" s="1" t="s">
        <v>18437</v>
      </c>
      <c r="B4358" s="2" t="s">
        <v>23101</v>
      </c>
      <c r="C4358" s="2" t="s">
        <v>23104</v>
      </c>
      <c r="D4358" s="1">
        <v>1</v>
      </c>
      <c r="E4358" s="1">
        <v>8</v>
      </c>
      <c r="F4358" s="1">
        <v>2</v>
      </c>
      <c r="G4358" s="1">
        <v>11</v>
      </c>
      <c r="H4358" s="6">
        <v>0.18181818181818182</v>
      </c>
      <c r="I4358">
        <v>1</v>
      </c>
      <c r="J4358" s="1">
        <v>38</v>
      </c>
      <c r="K4358" s="1">
        <v>1</v>
      </c>
      <c r="L4358" s="1">
        <v>400</v>
      </c>
      <c r="M4358" s="6">
        <v>0</v>
      </c>
      <c r="N4358" s="4">
        <v>900</v>
      </c>
      <c r="O4358" s="4">
        <v>80</v>
      </c>
      <c r="P4358" s="4">
        <v>300</v>
      </c>
      <c r="Q4358" s="3">
        <v>0.35</v>
      </c>
      <c r="R4358" s="1">
        <v>24</v>
      </c>
      <c r="S4358" s="1">
        <v>300</v>
      </c>
      <c r="T4358" s="1">
        <v>8</v>
      </c>
      <c r="U4358" s="1">
        <v>1</v>
      </c>
      <c r="V4358" s="1">
        <v>7</v>
      </c>
      <c r="W4358" s="1">
        <v>0</v>
      </c>
      <c r="X4358" s="1">
        <v>0</v>
      </c>
      <c r="Y4358" s="1">
        <v>0</v>
      </c>
      <c r="Z4358" s="1">
        <v>4</v>
      </c>
      <c r="AA4358" s="1">
        <v>0</v>
      </c>
      <c r="AB4358" s="1">
        <v>1</v>
      </c>
      <c r="AC4358" s="1">
        <v>0</v>
      </c>
      <c r="AD4358" s="1">
        <v>0</v>
      </c>
      <c r="AE4358" s="1">
        <v>0</v>
      </c>
      <c r="AF4358" s="1">
        <v>480</v>
      </c>
      <c r="AG4358" s="1">
        <v>0</v>
      </c>
      <c r="AH4358" s="1">
        <v>600</v>
      </c>
      <c r="AI4358" s="1">
        <v>1080</v>
      </c>
      <c r="AJ4358" s="1" t="s">
        <v>4348</v>
      </c>
      <c r="AK4358" s="1" t="s">
        <v>4349</v>
      </c>
      <c r="AL4358" s="1" t="s">
        <v>11</v>
      </c>
      <c r="AM4358" s="1" t="s">
        <v>16</v>
      </c>
      <c r="AN4358" s="1" t="s">
        <v>23098</v>
      </c>
      <c r="AO4358" s="1" t="s">
        <v>86</v>
      </c>
      <c r="AP4358" s="1" t="s">
        <v>57</v>
      </c>
      <c r="AQ4358" s="1" t="s">
        <v>25</v>
      </c>
      <c r="AR4358" s="1" t="s">
        <v>30</v>
      </c>
      <c r="AS4358" s="1" t="s">
        <v>23090</v>
      </c>
      <c r="AT4358" s="1" t="s">
        <v>101</v>
      </c>
    </row>
    <row r="4359" spans="1:46" x14ac:dyDescent="0.25">
      <c r="A4359" s="1" t="s">
        <v>17942</v>
      </c>
      <c r="B4359" s="2" t="s">
        <v>23101</v>
      </c>
      <c r="C4359" s="2" t="s">
        <v>23104</v>
      </c>
      <c r="D4359" s="1">
        <v>0</v>
      </c>
      <c r="E4359" s="1">
        <v>0</v>
      </c>
      <c r="F4359" s="1">
        <v>1</v>
      </c>
      <c r="G4359" s="1">
        <v>1</v>
      </c>
      <c r="H4359" s="6">
        <v>1</v>
      </c>
      <c r="I4359">
        <v>0</v>
      </c>
      <c r="J4359" s="1">
        <v>29</v>
      </c>
      <c r="K4359" s="1">
        <v>1</v>
      </c>
      <c r="L4359" s="1">
        <v>0</v>
      </c>
      <c r="M4359" s="6">
        <v>0</v>
      </c>
      <c r="N4359" s="4">
        <v>960</v>
      </c>
      <c r="O4359" s="4">
        <v>80</v>
      </c>
      <c r="P4359" s="4">
        <v>150</v>
      </c>
      <c r="Q4359" s="3">
        <v>0.35</v>
      </c>
      <c r="R4359" s="1">
        <v>36</v>
      </c>
      <c r="S4359" s="1">
        <v>150</v>
      </c>
      <c r="T4359" s="1">
        <v>6</v>
      </c>
      <c r="U4359" s="1">
        <v>1</v>
      </c>
      <c r="V4359" s="1">
        <v>7</v>
      </c>
      <c r="W4359" s="1">
        <v>1</v>
      </c>
      <c r="X4359" s="1">
        <v>1</v>
      </c>
      <c r="Y4359" s="1">
        <v>1</v>
      </c>
      <c r="Z4359" s="1">
        <v>2</v>
      </c>
      <c r="AA4359" s="1">
        <v>0</v>
      </c>
      <c r="AB4359" s="1">
        <v>0</v>
      </c>
      <c r="AC4359" s="1">
        <v>0</v>
      </c>
      <c r="AD4359" s="1">
        <v>0</v>
      </c>
      <c r="AE4359" s="1">
        <v>0</v>
      </c>
      <c r="AF4359" s="1">
        <v>0</v>
      </c>
      <c r="AG4359" s="1">
        <v>0</v>
      </c>
      <c r="AH4359" s="1">
        <v>0</v>
      </c>
      <c r="AI4359" s="1">
        <v>0</v>
      </c>
      <c r="AJ4359" s="1" t="s">
        <v>2859</v>
      </c>
      <c r="AK4359" s="1" t="s">
        <v>2860</v>
      </c>
      <c r="AL4359" s="1" t="s">
        <v>11</v>
      </c>
      <c r="AM4359" s="1" t="s">
        <v>12</v>
      </c>
      <c r="AN4359" s="1" t="s">
        <v>23098</v>
      </c>
      <c r="AO4359" s="1" t="s">
        <v>86</v>
      </c>
      <c r="AP4359" s="1" t="s">
        <v>86</v>
      </c>
      <c r="AQ4359" s="1" t="s">
        <v>14</v>
      </c>
      <c r="AR4359" s="1" t="s">
        <v>19</v>
      </c>
      <c r="AS4359" s="1" t="s">
        <v>23090</v>
      </c>
      <c r="AT4359" s="1" t="s">
        <v>26</v>
      </c>
    </row>
    <row r="4360" spans="1:46" x14ac:dyDescent="0.25">
      <c r="A4360" s="1" t="s">
        <v>17958</v>
      </c>
      <c r="B4360" s="2" t="s">
        <v>23101</v>
      </c>
      <c r="C4360" s="2" t="s">
        <v>23104</v>
      </c>
      <c r="D4360" s="1">
        <v>2</v>
      </c>
      <c r="E4360" s="1">
        <v>1</v>
      </c>
      <c r="F4360" s="1">
        <v>2</v>
      </c>
      <c r="G4360" s="1">
        <v>5</v>
      </c>
      <c r="H4360" s="6">
        <v>0.4</v>
      </c>
      <c r="I4360">
        <v>0</v>
      </c>
      <c r="J4360" s="1">
        <v>31</v>
      </c>
      <c r="K4360" s="1">
        <v>0</v>
      </c>
      <c r="L4360" s="1">
        <v>354</v>
      </c>
      <c r="M4360" s="6">
        <v>5</v>
      </c>
      <c r="N4360" s="4">
        <v>1</v>
      </c>
      <c r="O4360" s="4">
        <v>1</v>
      </c>
      <c r="P4360" s="4">
        <v>200</v>
      </c>
      <c r="Q4360" s="3">
        <v>0.4</v>
      </c>
      <c r="R4360" s="1">
        <v>12</v>
      </c>
      <c r="S4360" s="1">
        <v>200</v>
      </c>
      <c r="T4360" s="1">
        <v>8</v>
      </c>
      <c r="U4360" s="1">
        <v>1</v>
      </c>
      <c r="V4360" s="1">
        <v>7</v>
      </c>
      <c r="W4360" s="1">
        <v>1</v>
      </c>
      <c r="X4360" s="1">
        <v>1</v>
      </c>
      <c r="Y4360" s="1">
        <v>1</v>
      </c>
      <c r="Z4360" s="1">
        <v>0</v>
      </c>
      <c r="AA4360" s="1">
        <v>1</v>
      </c>
      <c r="AB4360" s="1">
        <v>0</v>
      </c>
      <c r="AC4360" s="1">
        <v>0</v>
      </c>
      <c r="AD4360" s="1">
        <v>0</v>
      </c>
      <c r="AE4360" s="1">
        <v>0</v>
      </c>
      <c r="AF4360" s="1">
        <v>0</v>
      </c>
      <c r="AG4360" s="1">
        <v>0</v>
      </c>
      <c r="AH4360" s="1">
        <v>0</v>
      </c>
      <c r="AI4360" s="1">
        <v>0</v>
      </c>
      <c r="AJ4360" s="1" t="s">
        <v>2907</v>
      </c>
      <c r="AK4360" s="1" t="s">
        <v>2908</v>
      </c>
      <c r="AL4360" s="1" t="s">
        <v>2909</v>
      </c>
      <c r="AM4360" s="1" t="s">
        <v>12</v>
      </c>
      <c r="AN4360" s="1" t="s">
        <v>23097</v>
      </c>
      <c r="AO4360" s="1" t="s">
        <v>86</v>
      </c>
      <c r="AP4360" s="1" t="s">
        <v>86</v>
      </c>
      <c r="AQ4360" s="1" t="s">
        <v>14</v>
      </c>
      <c r="AR4360" s="1" t="s">
        <v>19</v>
      </c>
      <c r="AS4360" s="1" t="s">
        <v>23091</v>
      </c>
      <c r="AT4360" s="1" t="s">
        <v>26</v>
      </c>
    </row>
    <row r="4361" spans="1:46" x14ac:dyDescent="0.25">
      <c r="A4361" s="1" t="s">
        <v>17203</v>
      </c>
      <c r="B4361" s="2" t="s">
        <v>23101</v>
      </c>
      <c r="C4361" s="2" t="s">
        <v>23104</v>
      </c>
      <c r="D4361" s="1">
        <v>1</v>
      </c>
      <c r="E4361" s="1">
        <v>10</v>
      </c>
      <c r="F4361" s="1">
        <v>3</v>
      </c>
      <c r="G4361" s="1">
        <v>14</v>
      </c>
      <c r="H4361" s="6">
        <v>0.21428571428571427</v>
      </c>
      <c r="I4361">
        <v>0</v>
      </c>
      <c r="J4361" s="1">
        <v>37</v>
      </c>
      <c r="K4361" s="1">
        <v>1</v>
      </c>
      <c r="L4361" s="1">
        <v>345</v>
      </c>
      <c r="M4361" s="6">
        <v>0.1</v>
      </c>
      <c r="N4361" s="4">
        <v>1800</v>
      </c>
      <c r="O4361" s="4">
        <v>150</v>
      </c>
      <c r="P4361" s="4">
        <v>150</v>
      </c>
      <c r="Q4361" s="3">
        <v>0.36</v>
      </c>
      <c r="R4361" s="1">
        <v>12</v>
      </c>
      <c r="S4361" s="1">
        <v>150</v>
      </c>
      <c r="T4361" s="1">
        <v>1</v>
      </c>
      <c r="U4361" s="1">
        <v>1</v>
      </c>
      <c r="V4361" s="1">
        <v>7</v>
      </c>
      <c r="W4361" s="1">
        <v>0</v>
      </c>
      <c r="X4361" s="1">
        <v>0</v>
      </c>
      <c r="Y4361" s="1">
        <v>1</v>
      </c>
      <c r="Z4361" s="1">
        <v>0</v>
      </c>
      <c r="AA4361" s="1">
        <v>1</v>
      </c>
      <c r="AB4361" s="1">
        <v>1</v>
      </c>
      <c r="AC4361" s="1">
        <v>0</v>
      </c>
      <c r="AD4361" s="1">
        <v>0</v>
      </c>
      <c r="AE4361" s="1">
        <v>0</v>
      </c>
      <c r="AF4361" s="1">
        <v>0</v>
      </c>
      <c r="AG4361" s="1">
        <v>0</v>
      </c>
      <c r="AH4361" s="1">
        <v>100</v>
      </c>
      <c r="AI4361" s="1">
        <v>100</v>
      </c>
      <c r="AJ4361" s="1" t="s">
        <v>603</v>
      </c>
      <c r="AK4361" s="1" t="s">
        <v>604</v>
      </c>
      <c r="AL4361" s="1" t="s">
        <v>605</v>
      </c>
      <c r="AM4361" s="1" t="s">
        <v>12</v>
      </c>
      <c r="AN4361" s="1" t="s">
        <v>23098</v>
      </c>
      <c r="AO4361" s="1" t="s">
        <v>86</v>
      </c>
      <c r="AP4361" s="1" t="s">
        <v>57</v>
      </c>
      <c r="AQ4361" s="1" t="s">
        <v>25</v>
      </c>
      <c r="AR4361" s="1" t="s">
        <v>19</v>
      </c>
      <c r="AS4361" s="1" t="s">
        <v>23091</v>
      </c>
      <c r="AT4361" s="1" t="s">
        <v>101</v>
      </c>
    </row>
    <row r="4362" spans="1:46" x14ac:dyDescent="0.25">
      <c r="A4362" s="1" t="s">
        <v>17209</v>
      </c>
      <c r="B4362" s="2" t="s">
        <v>23101</v>
      </c>
      <c r="C4362" s="2" t="s">
        <v>23104</v>
      </c>
      <c r="D4362" s="1">
        <v>0</v>
      </c>
      <c r="E4362" s="1">
        <v>1</v>
      </c>
      <c r="F4362" s="1">
        <v>1</v>
      </c>
      <c r="G4362" s="1">
        <v>2</v>
      </c>
      <c r="H4362" s="6">
        <v>0.5</v>
      </c>
      <c r="I4362">
        <v>1</v>
      </c>
      <c r="J4362" s="1">
        <v>30</v>
      </c>
      <c r="K4362" s="1">
        <v>1</v>
      </c>
      <c r="L4362" s="1">
        <v>489</v>
      </c>
      <c r="M4362" s="6">
        <v>0.12</v>
      </c>
      <c r="N4362" s="4">
        <v>1600</v>
      </c>
      <c r="O4362" s="4">
        <v>130</v>
      </c>
      <c r="P4362" s="4">
        <v>300</v>
      </c>
      <c r="Q4362" s="3">
        <v>0.3</v>
      </c>
      <c r="R4362" s="1">
        <v>24</v>
      </c>
      <c r="S4362" s="1">
        <v>300</v>
      </c>
      <c r="T4362" s="1">
        <v>18</v>
      </c>
      <c r="U4362" s="1">
        <v>0</v>
      </c>
      <c r="V4362" s="1">
        <v>7</v>
      </c>
      <c r="W4362" s="1">
        <v>0</v>
      </c>
      <c r="X4362" s="1">
        <v>1</v>
      </c>
      <c r="Y4362" s="1">
        <v>1</v>
      </c>
      <c r="Z4362" s="1">
        <v>3</v>
      </c>
      <c r="AA4362" s="1">
        <v>0</v>
      </c>
      <c r="AB4362" s="1">
        <v>1</v>
      </c>
      <c r="AC4362" s="1">
        <v>0</v>
      </c>
      <c r="AD4362" s="1">
        <v>0</v>
      </c>
      <c r="AE4362" s="1">
        <v>0</v>
      </c>
      <c r="AF4362" s="1">
        <v>0</v>
      </c>
      <c r="AG4362" s="1">
        <v>0</v>
      </c>
      <c r="AH4362" s="1">
        <v>0</v>
      </c>
      <c r="AI4362" s="1">
        <v>0</v>
      </c>
      <c r="AJ4362" s="1" t="s">
        <v>625</v>
      </c>
      <c r="AK4362" s="1" t="s">
        <v>626</v>
      </c>
      <c r="AL4362" s="1" t="s">
        <v>627</v>
      </c>
      <c r="AM4362" s="1" t="s">
        <v>16</v>
      </c>
      <c r="AN4362" s="1" t="s">
        <v>23098</v>
      </c>
      <c r="AO4362" s="1" t="s">
        <v>364</v>
      </c>
      <c r="AP4362" s="1" t="s">
        <v>57</v>
      </c>
      <c r="AQ4362" s="1" t="s">
        <v>14</v>
      </c>
      <c r="AR4362" s="1" t="s">
        <v>19</v>
      </c>
      <c r="AS4362" s="1" t="s">
        <v>23090</v>
      </c>
      <c r="AT4362" s="1" t="s">
        <v>101</v>
      </c>
    </row>
    <row r="4363" spans="1:46" x14ac:dyDescent="0.25">
      <c r="A4363" s="1" t="s">
        <v>21479</v>
      </c>
      <c r="B4363" s="2" t="s">
        <v>23101</v>
      </c>
      <c r="C4363" s="2" t="s">
        <v>23104</v>
      </c>
      <c r="D4363" s="1">
        <v>1</v>
      </c>
      <c r="E4363" s="1">
        <v>1</v>
      </c>
      <c r="F4363" s="1">
        <v>1</v>
      </c>
      <c r="G4363" s="1">
        <v>3</v>
      </c>
      <c r="H4363" s="6">
        <v>0.33333333333333331</v>
      </c>
      <c r="I4363">
        <v>0</v>
      </c>
      <c r="J4363" s="1">
        <v>27</v>
      </c>
      <c r="K4363" s="1">
        <v>1</v>
      </c>
      <c r="L4363" s="1">
        <v>402</v>
      </c>
      <c r="M4363" s="6">
        <v>0.3</v>
      </c>
      <c r="N4363" s="4">
        <v>1800</v>
      </c>
      <c r="O4363" s="4">
        <v>150</v>
      </c>
      <c r="P4363" s="4">
        <v>200</v>
      </c>
      <c r="Q4363" s="3">
        <v>0.35</v>
      </c>
      <c r="R4363" s="1">
        <v>12</v>
      </c>
      <c r="S4363" s="1">
        <v>200</v>
      </c>
      <c r="T4363" s="1">
        <v>1</v>
      </c>
      <c r="U4363" s="1">
        <v>1</v>
      </c>
      <c r="V4363" s="1">
        <v>7</v>
      </c>
      <c r="W4363" s="1">
        <v>1</v>
      </c>
      <c r="X4363" s="1">
        <v>1</v>
      </c>
      <c r="Y4363" s="1">
        <v>1</v>
      </c>
      <c r="Z4363" s="1">
        <v>3</v>
      </c>
      <c r="AA4363" s="1">
        <v>0</v>
      </c>
      <c r="AB4363" s="1">
        <v>1</v>
      </c>
      <c r="AC4363" s="1">
        <v>200</v>
      </c>
      <c r="AD4363" s="1">
        <v>0</v>
      </c>
      <c r="AE4363" s="1">
        <v>500</v>
      </c>
      <c r="AF4363" s="1">
        <v>0</v>
      </c>
      <c r="AG4363" s="1">
        <v>0</v>
      </c>
      <c r="AH4363" s="1">
        <v>0</v>
      </c>
      <c r="AI4363" s="1">
        <v>700</v>
      </c>
      <c r="AJ4363" s="1" t="s">
        <v>12744</v>
      </c>
      <c r="AK4363" s="1" t="s">
        <v>12745</v>
      </c>
      <c r="AL4363" s="1" t="s">
        <v>12746</v>
      </c>
      <c r="AM4363" s="1" t="s">
        <v>12</v>
      </c>
      <c r="AN4363" s="1" t="s">
        <v>23098</v>
      </c>
      <c r="AO4363" s="1" t="s">
        <v>86</v>
      </c>
      <c r="AP4363" s="1" t="s">
        <v>86</v>
      </c>
      <c r="AQ4363" s="1" t="s">
        <v>14</v>
      </c>
      <c r="AR4363" s="1" t="s">
        <v>19</v>
      </c>
      <c r="AS4363" s="1" t="s">
        <v>23090</v>
      </c>
      <c r="AT4363" s="1" t="s">
        <v>101</v>
      </c>
    </row>
    <row r="4364" spans="1:46" x14ac:dyDescent="0.25">
      <c r="A4364" s="1" t="s">
        <v>17973</v>
      </c>
      <c r="B4364" s="2" t="s">
        <v>23101</v>
      </c>
      <c r="C4364" s="2" t="s">
        <v>23104</v>
      </c>
      <c r="D4364" s="1">
        <v>1</v>
      </c>
      <c r="E4364" s="1">
        <v>0</v>
      </c>
      <c r="F4364" s="1">
        <v>1</v>
      </c>
      <c r="G4364" s="1">
        <v>2</v>
      </c>
      <c r="H4364" s="6">
        <v>0.5</v>
      </c>
      <c r="I4364">
        <v>0</v>
      </c>
      <c r="J4364" s="1">
        <v>38</v>
      </c>
      <c r="K4364" s="1">
        <v>1</v>
      </c>
      <c r="L4364" s="1">
        <v>604</v>
      </c>
      <c r="M4364" s="6">
        <v>0.19</v>
      </c>
      <c r="N4364" s="4">
        <v>3200</v>
      </c>
      <c r="O4364" s="4">
        <v>260</v>
      </c>
      <c r="P4364" s="4">
        <v>250</v>
      </c>
      <c r="Q4364" s="3">
        <v>0.37</v>
      </c>
      <c r="R4364" s="1">
        <v>24</v>
      </c>
      <c r="S4364" s="1">
        <v>250</v>
      </c>
      <c r="T4364" s="1">
        <v>22</v>
      </c>
      <c r="U4364" s="1">
        <v>1</v>
      </c>
      <c r="V4364" s="1">
        <v>7</v>
      </c>
      <c r="W4364" s="1">
        <v>0</v>
      </c>
      <c r="X4364" s="1">
        <v>1</v>
      </c>
      <c r="Y4364" s="1">
        <v>1</v>
      </c>
      <c r="Z4364" s="1">
        <v>0</v>
      </c>
      <c r="AA4364" s="1">
        <v>0</v>
      </c>
      <c r="AB4364" s="1">
        <v>0</v>
      </c>
      <c r="AC4364" s="1">
        <v>0</v>
      </c>
      <c r="AD4364" s="1">
        <v>0</v>
      </c>
      <c r="AE4364" s="1">
        <v>0</v>
      </c>
      <c r="AF4364" s="1">
        <v>690</v>
      </c>
      <c r="AG4364" s="1">
        <v>0</v>
      </c>
      <c r="AH4364" s="1">
        <v>0</v>
      </c>
      <c r="AI4364" s="1">
        <v>690</v>
      </c>
      <c r="AJ4364" s="1" t="s">
        <v>2950</v>
      </c>
      <c r="AK4364" s="1" t="s">
        <v>2951</v>
      </c>
      <c r="AL4364" s="1" t="s">
        <v>2952</v>
      </c>
      <c r="AM4364" s="1" t="s">
        <v>12</v>
      </c>
      <c r="AN4364" s="1" t="s">
        <v>23098</v>
      </c>
      <c r="AO4364" s="1" t="s">
        <v>86</v>
      </c>
      <c r="AP4364" s="1" t="s">
        <v>57</v>
      </c>
      <c r="AQ4364" s="1" t="s">
        <v>14</v>
      </c>
      <c r="AR4364" s="1" t="s">
        <v>19</v>
      </c>
      <c r="AS4364" s="1" t="s">
        <v>23090</v>
      </c>
      <c r="AT4364" s="1" t="s">
        <v>26</v>
      </c>
    </row>
    <row r="4365" spans="1:46" x14ac:dyDescent="0.25">
      <c r="A4365" s="1" t="s">
        <v>19243</v>
      </c>
      <c r="B4365" s="2" t="s">
        <v>23101</v>
      </c>
      <c r="C4365" s="2" t="s">
        <v>23104</v>
      </c>
      <c r="D4365" s="1">
        <v>3</v>
      </c>
      <c r="E4365" s="1">
        <v>8</v>
      </c>
      <c r="F4365" s="1">
        <v>4</v>
      </c>
      <c r="G4365" s="1">
        <v>15</v>
      </c>
      <c r="H4365" s="6">
        <v>0.26666666666666666</v>
      </c>
      <c r="I4365">
        <v>0</v>
      </c>
      <c r="J4365" s="1">
        <v>32</v>
      </c>
      <c r="K4365" s="1">
        <v>0</v>
      </c>
      <c r="L4365" s="1">
        <v>638</v>
      </c>
      <c r="M4365" s="6">
        <v>0.1</v>
      </c>
      <c r="N4365" s="4">
        <v>4000</v>
      </c>
      <c r="O4365" s="4">
        <v>350</v>
      </c>
      <c r="P4365" s="4">
        <v>200</v>
      </c>
      <c r="Q4365" s="3">
        <v>0.37</v>
      </c>
      <c r="R4365" s="1">
        <v>24</v>
      </c>
      <c r="S4365" s="1">
        <v>200</v>
      </c>
      <c r="T4365" s="1">
        <v>15</v>
      </c>
      <c r="U4365" s="1">
        <v>0</v>
      </c>
      <c r="V4365" s="1">
        <v>7</v>
      </c>
      <c r="W4365" s="1">
        <v>0</v>
      </c>
      <c r="X4365" s="1">
        <v>1</v>
      </c>
      <c r="Y4365" s="1">
        <v>1</v>
      </c>
      <c r="Z4365" s="1">
        <v>3</v>
      </c>
      <c r="AA4365" s="1">
        <v>1</v>
      </c>
      <c r="AB4365" s="1">
        <v>0</v>
      </c>
      <c r="AC4365" s="1">
        <v>0</v>
      </c>
      <c r="AD4365" s="1">
        <v>0</v>
      </c>
      <c r="AE4365" s="1">
        <v>0</v>
      </c>
      <c r="AF4365" s="1">
        <v>516</v>
      </c>
      <c r="AG4365" s="1">
        <v>0</v>
      </c>
      <c r="AH4365" s="1">
        <v>0</v>
      </c>
      <c r="AI4365" s="1">
        <v>516</v>
      </c>
      <c r="AJ4365" s="1" t="s">
        <v>6625</v>
      </c>
      <c r="AK4365" s="1" t="s">
        <v>6626</v>
      </c>
      <c r="AL4365" s="1" t="s">
        <v>6627</v>
      </c>
      <c r="AM4365" s="1" t="s">
        <v>12</v>
      </c>
      <c r="AN4365" s="1" t="s">
        <v>23097</v>
      </c>
      <c r="AO4365" s="1" t="s">
        <v>364</v>
      </c>
      <c r="AP4365" s="1" t="s">
        <v>57</v>
      </c>
      <c r="AQ4365" s="1" t="s">
        <v>14</v>
      </c>
      <c r="AR4365" s="1" t="s">
        <v>19</v>
      </c>
      <c r="AS4365" s="1" t="s">
        <v>23091</v>
      </c>
      <c r="AT4365" s="1" t="s">
        <v>26</v>
      </c>
    </row>
    <row r="4366" spans="1:46" x14ac:dyDescent="0.25">
      <c r="A4366" s="1" t="s">
        <v>22087</v>
      </c>
      <c r="B4366" s="2" t="s">
        <v>23101</v>
      </c>
      <c r="C4366" s="2" t="s">
        <v>23104</v>
      </c>
      <c r="D4366" s="1">
        <v>1</v>
      </c>
      <c r="E4366" s="1">
        <v>0</v>
      </c>
      <c r="F4366" s="1">
        <v>2</v>
      </c>
      <c r="G4366" s="1">
        <v>3</v>
      </c>
      <c r="H4366" s="6">
        <v>0.66666666666666663</v>
      </c>
      <c r="I4366">
        <v>0</v>
      </c>
      <c r="J4366" s="1">
        <v>38</v>
      </c>
      <c r="K4366" s="1">
        <v>0</v>
      </c>
      <c r="L4366" s="1">
        <v>695</v>
      </c>
      <c r="M4366" s="6">
        <v>0.19</v>
      </c>
      <c r="N4366" s="4">
        <v>2400</v>
      </c>
      <c r="O4366" s="4">
        <v>200</v>
      </c>
      <c r="P4366" s="4">
        <v>300</v>
      </c>
      <c r="Q4366" s="3">
        <v>0.4</v>
      </c>
      <c r="R4366" s="1">
        <v>12</v>
      </c>
      <c r="S4366" s="1">
        <v>300</v>
      </c>
      <c r="T4366" s="1">
        <v>31</v>
      </c>
      <c r="U4366" s="1">
        <v>0</v>
      </c>
      <c r="V4366" s="1">
        <v>7</v>
      </c>
      <c r="W4366" s="1">
        <v>1</v>
      </c>
      <c r="X4366" s="1">
        <v>1</v>
      </c>
      <c r="Y4366" s="1">
        <v>1</v>
      </c>
      <c r="Z4366" s="1">
        <v>0</v>
      </c>
      <c r="AA4366" s="1">
        <v>1</v>
      </c>
      <c r="AB4366" s="1">
        <v>0</v>
      </c>
      <c r="AC4366" s="1">
        <v>0</v>
      </c>
      <c r="AD4366" s="1">
        <v>0</v>
      </c>
      <c r="AE4366" s="1">
        <v>0</v>
      </c>
      <c r="AF4366" s="1">
        <v>0</v>
      </c>
      <c r="AG4366" s="1">
        <v>0</v>
      </c>
      <c r="AH4366" s="1">
        <v>150</v>
      </c>
      <c r="AI4366" s="1">
        <v>150</v>
      </c>
      <c r="AJ4366" s="1" t="s">
        <v>14359</v>
      </c>
      <c r="AK4366" s="1" t="s">
        <v>14360</v>
      </c>
      <c r="AL4366" s="1" t="s">
        <v>14361</v>
      </c>
      <c r="AM4366" s="1" t="s">
        <v>12</v>
      </c>
      <c r="AN4366" s="1" t="s">
        <v>23097</v>
      </c>
      <c r="AO4366" s="1" t="s">
        <v>364</v>
      </c>
      <c r="AP4366" s="1" t="s">
        <v>86</v>
      </c>
      <c r="AQ4366" s="1" t="s">
        <v>14</v>
      </c>
      <c r="AR4366" s="1" t="s">
        <v>19</v>
      </c>
      <c r="AS4366" s="1" t="s">
        <v>23091</v>
      </c>
      <c r="AT4366" s="1" t="s">
        <v>26</v>
      </c>
    </row>
    <row r="4367" spans="1:46" x14ac:dyDescent="0.25">
      <c r="A4367" s="1" t="s">
        <v>20947</v>
      </c>
      <c r="B4367" s="2" t="s">
        <v>23101</v>
      </c>
      <c r="C4367" s="2" t="s">
        <v>23104</v>
      </c>
      <c r="D4367" s="1">
        <v>2</v>
      </c>
      <c r="E4367" s="1">
        <v>1</v>
      </c>
      <c r="F4367" s="1">
        <v>1</v>
      </c>
      <c r="G4367" s="1">
        <v>4</v>
      </c>
      <c r="H4367" s="6">
        <v>0.25</v>
      </c>
      <c r="I4367">
        <v>1</v>
      </c>
      <c r="J4367" s="1">
        <v>30</v>
      </c>
      <c r="K4367" s="1">
        <v>0</v>
      </c>
      <c r="L4367" s="1">
        <v>387</v>
      </c>
      <c r="M4367" s="6">
        <v>0.61</v>
      </c>
      <c r="N4367" s="4">
        <v>1500</v>
      </c>
      <c r="O4367" s="4">
        <v>120</v>
      </c>
      <c r="P4367" s="4">
        <v>100</v>
      </c>
      <c r="Q4367" s="3">
        <v>0.45</v>
      </c>
      <c r="R4367" s="1">
        <v>12</v>
      </c>
      <c r="S4367" s="1">
        <v>100</v>
      </c>
      <c r="T4367" s="1">
        <v>17</v>
      </c>
      <c r="U4367" s="1">
        <v>0</v>
      </c>
      <c r="V4367" s="1">
        <v>7</v>
      </c>
      <c r="W4367" s="1">
        <v>1</v>
      </c>
      <c r="X4367" s="1">
        <v>1</v>
      </c>
      <c r="Y4367" s="1">
        <v>1</v>
      </c>
      <c r="Z4367" s="1">
        <v>3</v>
      </c>
      <c r="AA4367" s="1">
        <v>1</v>
      </c>
      <c r="AB4367" s="1">
        <v>1</v>
      </c>
      <c r="AC4367" s="1">
        <v>800</v>
      </c>
      <c r="AD4367" s="1">
        <v>0</v>
      </c>
      <c r="AE4367" s="1">
        <v>500</v>
      </c>
      <c r="AF4367" s="1">
        <v>200</v>
      </c>
      <c r="AG4367" s="1">
        <v>0</v>
      </c>
      <c r="AH4367" s="1">
        <v>100</v>
      </c>
      <c r="AI4367" s="1">
        <v>1600</v>
      </c>
      <c r="AJ4367" s="1" t="s">
        <v>591</v>
      </c>
      <c r="AK4367" s="1" t="s">
        <v>11318</v>
      </c>
      <c r="AL4367" s="1" t="s">
        <v>11319</v>
      </c>
      <c r="AM4367" s="1" t="s">
        <v>16</v>
      </c>
      <c r="AN4367" s="1" t="s">
        <v>23097</v>
      </c>
      <c r="AO4367" s="1" t="s">
        <v>364</v>
      </c>
      <c r="AP4367" s="1" t="s">
        <v>86</v>
      </c>
      <c r="AQ4367" s="1" t="s">
        <v>14</v>
      </c>
      <c r="AR4367" s="1" t="s">
        <v>19</v>
      </c>
      <c r="AS4367" s="1" t="s">
        <v>23091</v>
      </c>
      <c r="AT4367" s="1" t="s">
        <v>101</v>
      </c>
    </row>
    <row r="4368" spans="1:46" x14ac:dyDescent="0.25">
      <c r="A4368" s="1" t="s">
        <v>17994</v>
      </c>
      <c r="B4368" s="2" t="s">
        <v>23101</v>
      </c>
      <c r="C4368" s="2" t="s">
        <v>23104</v>
      </c>
      <c r="D4368" s="1">
        <v>2</v>
      </c>
      <c r="E4368" s="1">
        <v>0</v>
      </c>
      <c r="F4368" s="1">
        <v>1</v>
      </c>
      <c r="G4368" s="1">
        <v>3</v>
      </c>
      <c r="H4368" s="6">
        <v>0.33333333333333331</v>
      </c>
      <c r="I4368">
        <v>0</v>
      </c>
      <c r="J4368" s="1">
        <v>28</v>
      </c>
      <c r="K4368" s="1">
        <v>0</v>
      </c>
      <c r="L4368" s="1">
        <v>618</v>
      </c>
      <c r="M4368" s="6">
        <v>0.1</v>
      </c>
      <c r="N4368" s="4">
        <v>1800</v>
      </c>
      <c r="O4368" s="4">
        <v>150</v>
      </c>
      <c r="P4368" s="4">
        <v>150</v>
      </c>
      <c r="Q4368" s="3">
        <v>0.45</v>
      </c>
      <c r="R4368" s="1">
        <v>12</v>
      </c>
      <c r="S4368" s="1">
        <v>150</v>
      </c>
      <c r="T4368" s="1">
        <v>8</v>
      </c>
      <c r="U4368" s="1">
        <v>1</v>
      </c>
      <c r="V4368" s="1">
        <v>7</v>
      </c>
      <c r="W4368" s="1">
        <v>0</v>
      </c>
      <c r="X4368" s="1">
        <v>0</v>
      </c>
      <c r="Y4368" s="1">
        <v>1</v>
      </c>
      <c r="Z4368" s="1">
        <v>0</v>
      </c>
      <c r="AA4368" s="1">
        <v>1</v>
      </c>
      <c r="AB4368" s="1">
        <v>1</v>
      </c>
      <c r="AC4368" s="1">
        <v>0</v>
      </c>
      <c r="AD4368" s="1">
        <v>0</v>
      </c>
      <c r="AE4368" s="1">
        <v>0</v>
      </c>
      <c r="AF4368" s="1">
        <v>0</v>
      </c>
      <c r="AG4368" s="1">
        <v>0</v>
      </c>
      <c r="AH4368" s="1">
        <v>0</v>
      </c>
      <c r="AI4368" s="1">
        <v>0</v>
      </c>
      <c r="AJ4368" s="1" t="s">
        <v>3016</v>
      </c>
      <c r="AK4368" s="1" t="s">
        <v>3017</v>
      </c>
      <c r="AL4368" s="1" t="s">
        <v>3018</v>
      </c>
      <c r="AM4368" s="1" t="s">
        <v>12</v>
      </c>
      <c r="AN4368" s="1" t="s">
        <v>23097</v>
      </c>
      <c r="AO4368" s="1" t="s">
        <v>86</v>
      </c>
      <c r="AP4368" s="1" t="s">
        <v>57</v>
      </c>
      <c r="AQ4368" s="1" t="s">
        <v>25</v>
      </c>
      <c r="AR4368" s="1" t="s">
        <v>19</v>
      </c>
      <c r="AS4368" s="1" t="s">
        <v>23091</v>
      </c>
      <c r="AT4368" s="1" t="s">
        <v>101</v>
      </c>
    </row>
    <row r="4369" spans="1:46" x14ac:dyDescent="0.25">
      <c r="A4369" s="1" t="s">
        <v>19861</v>
      </c>
      <c r="B4369" s="2" t="s">
        <v>23101</v>
      </c>
      <c r="C4369" s="2" t="s">
        <v>23104</v>
      </c>
      <c r="D4369" s="1">
        <v>0</v>
      </c>
      <c r="E4369" s="1">
        <v>3</v>
      </c>
      <c r="F4369" s="1">
        <v>1</v>
      </c>
      <c r="G4369" s="1">
        <v>4</v>
      </c>
      <c r="H4369" s="6">
        <v>0.25</v>
      </c>
      <c r="I4369">
        <v>1</v>
      </c>
      <c r="J4369" s="1">
        <v>28</v>
      </c>
      <c r="K4369" s="1">
        <v>0</v>
      </c>
      <c r="L4369" s="1">
        <v>667</v>
      </c>
      <c r="M4369" s="6">
        <v>1.07</v>
      </c>
      <c r="N4369" s="4">
        <v>1680</v>
      </c>
      <c r="O4369" s="4">
        <v>140</v>
      </c>
      <c r="P4369" s="4">
        <v>300</v>
      </c>
      <c r="Q4369" s="3">
        <v>0.39</v>
      </c>
      <c r="R4369" s="1">
        <v>36</v>
      </c>
      <c r="S4369" s="1">
        <v>300</v>
      </c>
      <c r="T4369" s="1">
        <v>14</v>
      </c>
      <c r="U4369" s="1">
        <v>0</v>
      </c>
      <c r="V4369" s="1">
        <v>7</v>
      </c>
      <c r="W4369" s="1">
        <v>1</v>
      </c>
      <c r="X4369" s="1">
        <v>1</v>
      </c>
      <c r="Y4369" s="1">
        <v>1</v>
      </c>
      <c r="Z4369" s="1">
        <v>0</v>
      </c>
      <c r="AA4369" s="1">
        <v>1</v>
      </c>
      <c r="AB4369" s="1">
        <v>1</v>
      </c>
      <c r="AC4369" s="1">
        <v>0</v>
      </c>
      <c r="AD4369" s="1">
        <v>0</v>
      </c>
      <c r="AE4369" s="1">
        <v>1208</v>
      </c>
      <c r="AF4369" s="1">
        <v>1270</v>
      </c>
      <c r="AG4369" s="1">
        <v>100</v>
      </c>
      <c r="AH4369" s="1">
        <v>325</v>
      </c>
      <c r="AI4369" s="1">
        <v>2903</v>
      </c>
      <c r="AJ4369" s="1" t="s">
        <v>8356</v>
      </c>
      <c r="AK4369" s="1" t="s">
        <v>8357</v>
      </c>
      <c r="AL4369" s="1" t="s">
        <v>4906</v>
      </c>
      <c r="AM4369" s="1" t="s">
        <v>16</v>
      </c>
      <c r="AN4369" s="1" t="s">
        <v>23097</v>
      </c>
      <c r="AO4369" s="1" t="s">
        <v>364</v>
      </c>
      <c r="AP4369" s="1" t="s">
        <v>86</v>
      </c>
      <c r="AQ4369" s="1" t="s">
        <v>14</v>
      </c>
      <c r="AR4369" s="1" t="s">
        <v>19</v>
      </c>
      <c r="AS4369" s="1" t="s">
        <v>23091</v>
      </c>
      <c r="AT4369" s="1" t="s">
        <v>101</v>
      </c>
    </row>
    <row r="4370" spans="1:46" x14ac:dyDescent="0.25">
      <c r="A4370" s="1" t="s">
        <v>20398</v>
      </c>
      <c r="B4370" s="2" t="s">
        <v>23101</v>
      </c>
      <c r="C4370" s="2" t="s">
        <v>23104</v>
      </c>
      <c r="D4370" s="1">
        <v>1</v>
      </c>
      <c r="E4370" s="1">
        <v>0</v>
      </c>
      <c r="F4370" s="1">
        <v>1</v>
      </c>
      <c r="G4370" s="1">
        <v>2</v>
      </c>
      <c r="H4370" s="6">
        <v>0.5</v>
      </c>
      <c r="I4370">
        <v>0</v>
      </c>
      <c r="J4370" s="1">
        <v>34</v>
      </c>
      <c r="K4370" s="1">
        <v>0</v>
      </c>
      <c r="L4370" s="1">
        <v>608</v>
      </c>
      <c r="M4370" s="6">
        <v>0.57999999999999996</v>
      </c>
      <c r="N4370" s="4">
        <v>2630</v>
      </c>
      <c r="O4370" s="4">
        <v>230</v>
      </c>
      <c r="P4370" s="4">
        <v>300</v>
      </c>
      <c r="Q4370" s="3">
        <v>0.37</v>
      </c>
      <c r="R4370" s="1">
        <v>36</v>
      </c>
      <c r="S4370" s="1">
        <v>300</v>
      </c>
      <c r="T4370" s="1">
        <v>27</v>
      </c>
      <c r="U4370" s="1">
        <v>0</v>
      </c>
      <c r="V4370" s="1">
        <v>7</v>
      </c>
      <c r="W4370" s="1">
        <v>0</v>
      </c>
      <c r="X4370" s="1">
        <v>0</v>
      </c>
      <c r="Y4370" s="1">
        <v>1</v>
      </c>
      <c r="Z4370" s="1">
        <v>3</v>
      </c>
      <c r="AA4370" s="1">
        <v>0</v>
      </c>
      <c r="AB4370" s="1">
        <v>0</v>
      </c>
      <c r="AC4370" s="1">
        <v>1700</v>
      </c>
      <c r="AD4370" s="1">
        <v>0</v>
      </c>
      <c r="AE4370" s="1">
        <v>0</v>
      </c>
      <c r="AF4370" s="1">
        <v>600</v>
      </c>
      <c r="AG4370" s="1">
        <v>100</v>
      </c>
      <c r="AH4370" s="1">
        <v>600</v>
      </c>
      <c r="AI4370" s="1">
        <v>3000</v>
      </c>
      <c r="AJ4370" s="1" t="s">
        <v>9830</v>
      </c>
      <c r="AK4370" s="1" t="s">
        <v>9831</v>
      </c>
      <c r="AL4370" s="1" t="s">
        <v>9832</v>
      </c>
      <c r="AM4370" s="1" t="s">
        <v>12</v>
      </c>
      <c r="AN4370" s="1" t="s">
        <v>23097</v>
      </c>
      <c r="AO4370" s="1" t="s">
        <v>364</v>
      </c>
      <c r="AP4370" s="1" t="s">
        <v>57</v>
      </c>
      <c r="AQ4370" s="1" t="s">
        <v>25</v>
      </c>
      <c r="AR4370" s="1" t="s">
        <v>19</v>
      </c>
      <c r="AS4370" s="1" t="s">
        <v>23090</v>
      </c>
      <c r="AT4370" s="1" t="s">
        <v>26</v>
      </c>
    </row>
    <row r="4371" spans="1:46" x14ac:dyDescent="0.25">
      <c r="A4371" s="1" t="s">
        <v>19129</v>
      </c>
      <c r="B4371" s="2" t="s">
        <v>23101</v>
      </c>
      <c r="C4371" s="2" t="s">
        <v>23104</v>
      </c>
      <c r="D4371" s="1">
        <v>0</v>
      </c>
      <c r="E4371" s="1">
        <v>5</v>
      </c>
      <c r="F4371" s="1">
        <v>1</v>
      </c>
      <c r="G4371" s="1">
        <v>6</v>
      </c>
      <c r="H4371" s="6">
        <v>0.16666666666666666</v>
      </c>
      <c r="I4371">
        <v>0</v>
      </c>
      <c r="J4371" s="1">
        <v>33</v>
      </c>
      <c r="K4371" s="1">
        <v>1</v>
      </c>
      <c r="L4371" s="1">
        <v>556</v>
      </c>
      <c r="M4371" s="6">
        <v>0.39</v>
      </c>
      <c r="N4371" s="4">
        <v>2520</v>
      </c>
      <c r="O4371" s="4">
        <v>210</v>
      </c>
      <c r="P4371" s="4">
        <v>200</v>
      </c>
      <c r="Q4371" s="3">
        <v>0.4</v>
      </c>
      <c r="R4371" s="1">
        <v>24</v>
      </c>
      <c r="S4371" s="1">
        <v>200</v>
      </c>
      <c r="T4371" s="1">
        <v>12</v>
      </c>
      <c r="U4371" s="1">
        <v>1</v>
      </c>
      <c r="V4371" s="1">
        <v>7</v>
      </c>
      <c r="W4371" s="1">
        <v>1</v>
      </c>
      <c r="X4371" s="1">
        <v>1</v>
      </c>
      <c r="Y4371" s="1">
        <v>1</v>
      </c>
      <c r="Z4371" s="1">
        <v>0</v>
      </c>
      <c r="AA4371" s="1">
        <v>1</v>
      </c>
      <c r="AB4371" s="1">
        <v>0</v>
      </c>
      <c r="AC4371" s="1">
        <v>1500</v>
      </c>
      <c r="AD4371" s="1">
        <v>0</v>
      </c>
      <c r="AE4371" s="1">
        <v>0</v>
      </c>
      <c r="AF4371" s="1">
        <v>0</v>
      </c>
      <c r="AG4371" s="1">
        <v>0</v>
      </c>
      <c r="AH4371" s="1">
        <v>1000</v>
      </c>
      <c r="AI4371" s="1">
        <v>2500</v>
      </c>
      <c r="AJ4371" s="1" t="s">
        <v>6316</v>
      </c>
      <c r="AK4371" s="1" t="s">
        <v>6317</v>
      </c>
      <c r="AL4371" s="1" t="s">
        <v>5008</v>
      </c>
      <c r="AM4371" s="1" t="s">
        <v>12</v>
      </c>
      <c r="AN4371" s="1" t="s">
        <v>23098</v>
      </c>
      <c r="AO4371" s="1" t="s">
        <v>86</v>
      </c>
      <c r="AP4371" s="1" t="s">
        <v>86</v>
      </c>
      <c r="AQ4371" s="1" t="s">
        <v>14</v>
      </c>
      <c r="AR4371" s="1" t="s">
        <v>19</v>
      </c>
      <c r="AS4371" s="1" t="s">
        <v>23091</v>
      </c>
      <c r="AT4371" s="1" t="s">
        <v>26</v>
      </c>
    </row>
    <row r="4372" spans="1:46" x14ac:dyDescent="0.25">
      <c r="A4372" s="1" t="s">
        <v>20421</v>
      </c>
      <c r="B4372" s="2" t="s">
        <v>23101</v>
      </c>
      <c r="C4372" s="2" t="s">
        <v>23104</v>
      </c>
      <c r="D4372" s="1">
        <v>0</v>
      </c>
      <c r="E4372" s="1">
        <v>2</v>
      </c>
      <c r="F4372" s="1">
        <v>1</v>
      </c>
      <c r="G4372" s="1">
        <v>3</v>
      </c>
      <c r="H4372" s="6">
        <v>0.33333333333333331</v>
      </c>
      <c r="I4372">
        <v>0</v>
      </c>
      <c r="J4372" s="1">
        <v>38</v>
      </c>
      <c r="K4372" s="1">
        <v>0</v>
      </c>
      <c r="L4372" s="1">
        <v>431</v>
      </c>
      <c r="M4372" s="6">
        <v>0.51</v>
      </c>
      <c r="N4372" s="4">
        <v>3700</v>
      </c>
      <c r="O4372" s="4">
        <v>290</v>
      </c>
      <c r="P4372" s="4">
        <v>1000</v>
      </c>
      <c r="Q4372" s="3">
        <v>0.35</v>
      </c>
      <c r="R4372" s="1">
        <v>36</v>
      </c>
      <c r="S4372" s="1">
        <v>1000</v>
      </c>
      <c r="T4372" s="1">
        <v>94</v>
      </c>
      <c r="U4372" s="1">
        <v>0</v>
      </c>
      <c r="V4372" s="1">
        <v>7</v>
      </c>
      <c r="W4372" s="1">
        <v>0</v>
      </c>
      <c r="X4372" s="1">
        <v>0</v>
      </c>
      <c r="Y4372" s="1">
        <v>0</v>
      </c>
      <c r="Z4372" s="1">
        <v>2</v>
      </c>
      <c r="AA4372" s="1">
        <v>1</v>
      </c>
      <c r="AB4372" s="1">
        <v>0</v>
      </c>
      <c r="AC4372" s="1">
        <v>0</v>
      </c>
      <c r="AD4372" s="1">
        <v>0</v>
      </c>
      <c r="AE4372" s="1">
        <v>1140</v>
      </c>
      <c r="AF4372" s="1">
        <v>1120</v>
      </c>
      <c r="AG4372" s="1">
        <v>180</v>
      </c>
      <c r="AH4372" s="1">
        <v>0</v>
      </c>
      <c r="AI4372" s="1">
        <v>2440</v>
      </c>
      <c r="AJ4372" s="1" t="s">
        <v>9894</v>
      </c>
      <c r="AK4372" s="1" t="s">
        <v>1288</v>
      </c>
      <c r="AL4372" s="1" t="s">
        <v>9895</v>
      </c>
      <c r="AM4372" s="1" t="s">
        <v>12</v>
      </c>
      <c r="AN4372" s="1" t="s">
        <v>23097</v>
      </c>
      <c r="AO4372" s="1" t="s">
        <v>364</v>
      </c>
      <c r="AP4372" s="1" t="s">
        <v>57</v>
      </c>
      <c r="AQ4372" s="1" t="s">
        <v>25</v>
      </c>
      <c r="AR4372" s="1" t="s">
        <v>30</v>
      </c>
      <c r="AS4372" s="1" t="s">
        <v>23091</v>
      </c>
      <c r="AT4372" s="1" t="s">
        <v>26</v>
      </c>
    </row>
    <row r="4373" spans="1:46" x14ac:dyDescent="0.25">
      <c r="A4373" s="1" t="s">
        <v>17280</v>
      </c>
      <c r="B4373" s="2" t="s">
        <v>23101</v>
      </c>
      <c r="C4373" s="2" t="s">
        <v>23104</v>
      </c>
      <c r="D4373" s="1">
        <v>2</v>
      </c>
      <c r="E4373" s="1">
        <v>3</v>
      </c>
      <c r="F4373" s="1">
        <v>2</v>
      </c>
      <c r="G4373" s="1">
        <v>7</v>
      </c>
      <c r="H4373" s="6">
        <v>0.2857142857142857</v>
      </c>
      <c r="I4373">
        <v>1</v>
      </c>
      <c r="J4373" s="1">
        <v>37</v>
      </c>
      <c r="K4373" s="1">
        <v>1</v>
      </c>
      <c r="L4373" s="1">
        <v>646</v>
      </c>
      <c r="M4373" s="6">
        <v>0.17</v>
      </c>
      <c r="N4373" s="4">
        <v>2500</v>
      </c>
      <c r="O4373" s="4">
        <v>260</v>
      </c>
      <c r="P4373" s="4">
        <v>200</v>
      </c>
      <c r="Q4373" s="3">
        <v>0.4</v>
      </c>
      <c r="R4373" s="1">
        <v>36</v>
      </c>
      <c r="S4373" s="1">
        <v>200</v>
      </c>
      <c r="T4373" s="1">
        <v>20</v>
      </c>
      <c r="U4373" s="1">
        <v>0</v>
      </c>
      <c r="V4373" s="1">
        <v>7</v>
      </c>
      <c r="W4373" s="1">
        <v>1</v>
      </c>
      <c r="X4373" s="1">
        <v>0</v>
      </c>
      <c r="Y4373" s="1">
        <v>0</v>
      </c>
      <c r="Z4373" s="1">
        <v>4</v>
      </c>
      <c r="AA4373" s="1">
        <v>1</v>
      </c>
      <c r="AB4373" s="1">
        <v>1</v>
      </c>
      <c r="AC4373" s="1">
        <v>0</v>
      </c>
      <c r="AD4373" s="1">
        <v>0</v>
      </c>
      <c r="AE4373" s="1">
        <v>0</v>
      </c>
      <c r="AF4373" s="1">
        <v>540</v>
      </c>
      <c r="AG4373" s="1">
        <v>0</v>
      </c>
      <c r="AH4373" s="1">
        <v>150</v>
      </c>
      <c r="AI4373" s="1">
        <v>690</v>
      </c>
      <c r="AJ4373" s="1" t="s">
        <v>856</v>
      </c>
      <c r="AK4373" s="1" t="s">
        <v>857</v>
      </c>
      <c r="AL4373" s="1" t="s">
        <v>858</v>
      </c>
      <c r="AM4373" s="1" t="s">
        <v>16</v>
      </c>
      <c r="AN4373" s="1" t="s">
        <v>23098</v>
      </c>
      <c r="AO4373" s="1" t="s">
        <v>364</v>
      </c>
      <c r="AP4373" s="1" t="s">
        <v>86</v>
      </c>
      <c r="AQ4373" s="1" t="s">
        <v>25</v>
      </c>
      <c r="AR4373" s="1" t="s">
        <v>30</v>
      </c>
      <c r="AS4373" s="1" t="s">
        <v>23091</v>
      </c>
      <c r="AT4373" s="1" t="s">
        <v>101</v>
      </c>
    </row>
    <row r="4374" spans="1:46" x14ac:dyDescent="0.25">
      <c r="A4374" s="1" t="s">
        <v>18677</v>
      </c>
      <c r="B4374" s="2" t="s">
        <v>23101</v>
      </c>
      <c r="C4374" s="2" t="s">
        <v>23105</v>
      </c>
      <c r="D4374" s="1">
        <v>2</v>
      </c>
      <c r="E4374" s="1">
        <v>1</v>
      </c>
      <c r="F4374" s="1">
        <v>3</v>
      </c>
      <c r="G4374" s="1">
        <v>6</v>
      </c>
      <c r="H4374" s="6">
        <v>0.5</v>
      </c>
      <c r="I4374">
        <v>0</v>
      </c>
      <c r="J4374" s="1">
        <v>36</v>
      </c>
      <c r="K4374" s="1">
        <v>0</v>
      </c>
      <c r="L4374" s="1">
        <v>604</v>
      </c>
      <c r="M4374" s="6">
        <v>0.65</v>
      </c>
      <c r="N4374" s="4">
        <v>5040</v>
      </c>
      <c r="O4374" s="4">
        <v>270</v>
      </c>
      <c r="P4374" s="4">
        <v>200</v>
      </c>
      <c r="Q4374" s="3">
        <v>0.36</v>
      </c>
      <c r="R4374" s="1">
        <v>24</v>
      </c>
      <c r="S4374" s="1">
        <v>200</v>
      </c>
      <c r="T4374" s="1">
        <v>26</v>
      </c>
      <c r="U4374" s="1">
        <v>1</v>
      </c>
      <c r="V4374" s="1">
        <v>7</v>
      </c>
      <c r="W4374" s="1">
        <v>0</v>
      </c>
      <c r="X4374" s="1">
        <v>0</v>
      </c>
      <c r="Y4374" s="1">
        <v>0</v>
      </c>
      <c r="Z4374" s="1">
        <v>1</v>
      </c>
      <c r="AA4374" s="1">
        <v>1</v>
      </c>
      <c r="AB4374" s="1">
        <v>0</v>
      </c>
      <c r="AC4374" s="1">
        <v>0</v>
      </c>
      <c r="AD4374" s="1">
        <v>0</v>
      </c>
      <c r="AE4374" s="1">
        <v>7800</v>
      </c>
      <c r="AF4374" s="1">
        <v>800</v>
      </c>
      <c r="AG4374" s="1">
        <v>120</v>
      </c>
      <c r="AH4374" s="1">
        <v>0</v>
      </c>
      <c r="AI4374" s="1">
        <v>8720</v>
      </c>
      <c r="AJ4374" s="1" t="s">
        <v>5031</v>
      </c>
      <c r="AK4374" s="1" t="s">
        <v>5032</v>
      </c>
      <c r="AL4374" s="1" t="s">
        <v>5033</v>
      </c>
      <c r="AM4374" s="1" t="s">
        <v>12</v>
      </c>
      <c r="AN4374" s="1" t="s">
        <v>23097</v>
      </c>
      <c r="AO4374" s="1" t="s">
        <v>86</v>
      </c>
      <c r="AP4374" s="1" t="s">
        <v>57</v>
      </c>
      <c r="AQ4374" s="1" t="s">
        <v>25</v>
      </c>
      <c r="AR4374" s="1" t="s">
        <v>30</v>
      </c>
      <c r="AS4374" s="1" t="s">
        <v>23091</v>
      </c>
      <c r="AT4374" s="1" t="s">
        <v>26</v>
      </c>
    </row>
    <row r="4375" spans="1:46" x14ac:dyDescent="0.25">
      <c r="A4375" s="1" t="s">
        <v>19897</v>
      </c>
      <c r="B4375" s="2" t="s">
        <v>23101</v>
      </c>
      <c r="C4375" s="2" t="s">
        <v>23105</v>
      </c>
      <c r="D4375" s="1">
        <v>1</v>
      </c>
      <c r="E4375" s="1">
        <v>1</v>
      </c>
      <c r="F4375" s="1">
        <v>1</v>
      </c>
      <c r="G4375" s="1">
        <v>3</v>
      </c>
      <c r="H4375" s="6">
        <v>0.33333333333333331</v>
      </c>
      <c r="I4375">
        <v>0</v>
      </c>
      <c r="J4375" s="1">
        <v>34</v>
      </c>
      <c r="K4375" s="1">
        <v>1</v>
      </c>
      <c r="L4375" s="1">
        <v>683</v>
      </c>
      <c r="M4375" s="6">
        <v>0.35</v>
      </c>
      <c r="N4375" s="4">
        <v>2400</v>
      </c>
      <c r="O4375" s="4">
        <v>200</v>
      </c>
      <c r="P4375" s="4">
        <v>200</v>
      </c>
      <c r="Q4375" s="3">
        <v>0.38</v>
      </c>
      <c r="R4375" s="1">
        <v>36</v>
      </c>
      <c r="S4375" s="1">
        <v>200</v>
      </c>
      <c r="T4375" s="1">
        <v>11</v>
      </c>
      <c r="U4375" s="1">
        <v>1</v>
      </c>
      <c r="V4375" s="1">
        <v>7</v>
      </c>
      <c r="W4375" s="1">
        <v>0</v>
      </c>
      <c r="X4375" s="1">
        <v>1</v>
      </c>
      <c r="Y4375" s="1">
        <v>0</v>
      </c>
      <c r="Z4375" s="1">
        <v>3</v>
      </c>
      <c r="AA4375" s="1">
        <v>1</v>
      </c>
      <c r="AB4375" s="1">
        <v>0</v>
      </c>
      <c r="AC4375" s="1">
        <v>0</v>
      </c>
      <c r="AD4375" s="1">
        <v>0</v>
      </c>
      <c r="AE4375" s="1">
        <v>0</v>
      </c>
      <c r="AF4375" s="1">
        <v>700</v>
      </c>
      <c r="AG4375" s="1">
        <v>0</v>
      </c>
      <c r="AH4375" s="1">
        <v>400</v>
      </c>
      <c r="AI4375" s="1">
        <v>1100</v>
      </c>
      <c r="AJ4375" s="1" t="s">
        <v>8459</v>
      </c>
      <c r="AK4375" s="1" t="s">
        <v>8460</v>
      </c>
      <c r="AL4375" s="1" t="s">
        <v>8461</v>
      </c>
      <c r="AM4375" s="1" t="s">
        <v>12</v>
      </c>
      <c r="AN4375" s="1" t="s">
        <v>23098</v>
      </c>
      <c r="AO4375" s="1" t="s">
        <v>86</v>
      </c>
      <c r="AP4375" s="1" t="s">
        <v>57</v>
      </c>
      <c r="AQ4375" s="1" t="s">
        <v>14</v>
      </c>
      <c r="AR4375" s="1" t="s">
        <v>30</v>
      </c>
      <c r="AS4375" s="1" t="s">
        <v>23091</v>
      </c>
      <c r="AT4375" s="1" t="s">
        <v>26</v>
      </c>
    </row>
    <row r="4376" spans="1:46" x14ac:dyDescent="0.25">
      <c r="A4376" s="1" t="s">
        <v>18680</v>
      </c>
      <c r="B4376" s="2" t="s">
        <v>23101</v>
      </c>
      <c r="C4376" s="2" t="s">
        <v>23105</v>
      </c>
      <c r="D4376" s="1">
        <v>21</v>
      </c>
      <c r="E4376" s="1">
        <v>3</v>
      </c>
      <c r="F4376" s="1">
        <v>4</v>
      </c>
      <c r="G4376" s="1">
        <v>28</v>
      </c>
      <c r="H4376" s="6">
        <v>0.14285714285714285</v>
      </c>
      <c r="I4376">
        <v>0</v>
      </c>
      <c r="J4376" s="1">
        <v>38</v>
      </c>
      <c r="K4376" s="1">
        <v>1</v>
      </c>
      <c r="L4376" s="1">
        <v>576</v>
      </c>
      <c r="M4376" s="6">
        <v>0.15</v>
      </c>
      <c r="N4376" s="4">
        <v>1600</v>
      </c>
      <c r="O4376" s="4">
        <v>120</v>
      </c>
      <c r="P4376" s="4">
        <v>150</v>
      </c>
      <c r="Q4376" s="3">
        <v>0.35</v>
      </c>
      <c r="R4376" s="1">
        <v>12</v>
      </c>
      <c r="S4376" s="1">
        <v>150</v>
      </c>
      <c r="T4376" s="1">
        <v>34</v>
      </c>
      <c r="U4376" s="1">
        <v>0</v>
      </c>
      <c r="V4376" s="1">
        <v>7</v>
      </c>
      <c r="W4376" s="1">
        <v>0</v>
      </c>
      <c r="X4376" s="1">
        <v>0</v>
      </c>
      <c r="Y4376" s="1">
        <v>1</v>
      </c>
      <c r="Z4376" s="1">
        <v>2</v>
      </c>
      <c r="AA4376" s="1">
        <v>0</v>
      </c>
      <c r="AB4376" s="1">
        <v>0</v>
      </c>
      <c r="AC4376" s="1">
        <v>0</v>
      </c>
      <c r="AD4376" s="1">
        <v>0</v>
      </c>
      <c r="AE4376" s="1">
        <v>0</v>
      </c>
      <c r="AF4376" s="1">
        <v>0</v>
      </c>
      <c r="AG4376" s="1">
        <v>139</v>
      </c>
      <c r="AH4376" s="1">
        <v>0</v>
      </c>
      <c r="AI4376" s="1">
        <v>139</v>
      </c>
      <c r="AJ4376" s="1" t="s">
        <v>5040</v>
      </c>
      <c r="AK4376" s="1" t="s">
        <v>5041</v>
      </c>
      <c r="AL4376" s="1" t="s">
        <v>5042</v>
      </c>
      <c r="AM4376" s="1" t="s">
        <v>12</v>
      </c>
      <c r="AN4376" s="1" t="s">
        <v>23098</v>
      </c>
      <c r="AO4376" s="1" t="s">
        <v>364</v>
      </c>
      <c r="AP4376" s="1" t="s">
        <v>57</v>
      </c>
      <c r="AQ4376" s="1" t="s">
        <v>25</v>
      </c>
      <c r="AR4376" s="1" t="s">
        <v>19</v>
      </c>
      <c r="AS4376" s="1" t="s">
        <v>23090</v>
      </c>
      <c r="AT4376" s="1" t="s">
        <v>26</v>
      </c>
    </row>
    <row r="4377" spans="1:46" x14ac:dyDescent="0.25">
      <c r="A4377" s="1" t="s">
        <v>21564</v>
      </c>
      <c r="B4377" s="2" t="s">
        <v>23101</v>
      </c>
      <c r="C4377" s="2" t="s">
        <v>23105</v>
      </c>
      <c r="D4377" s="1">
        <v>0</v>
      </c>
      <c r="E4377" s="1">
        <v>1</v>
      </c>
      <c r="F4377" s="1">
        <v>1</v>
      </c>
      <c r="G4377" s="1">
        <v>2</v>
      </c>
      <c r="H4377" s="6">
        <v>0.5</v>
      </c>
      <c r="I4377">
        <v>1</v>
      </c>
      <c r="J4377" s="1">
        <v>28</v>
      </c>
      <c r="K4377" s="1">
        <v>0</v>
      </c>
      <c r="L4377" s="1">
        <v>702</v>
      </c>
      <c r="M4377" s="6">
        <v>7.0000000000000007E-2</v>
      </c>
      <c r="N4377" s="4">
        <v>2000</v>
      </c>
      <c r="O4377" s="4">
        <v>150</v>
      </c>
      <c r="P4377" s="4">
        <v>100</v>
      </c>
      <c r="Q4377" s="3">
        <v>0.4</v>
      </c>
      <c r="R4377" s="1">
        <v>12</v>
      </c>
      <c r="S4377" s="1">
        <v>100</v>
      </c>
      <c r="T4377" s="1">
        <v>10</v>
      </c>
      <c r="U4377" s="1">
        <v>1</v>
      </c>
      <c r="V4377" s="1">
        <v>7</v>
      </c>
      <c r="W4377" s="1">
        <v>1</v>
      </c>
      <c r="X4377" s="1">
        <v>1</v>
      </c>
      <c r="Y4377" s="1">
        <v>1</v>
      </c>
      <c r="Z4377" s="1">
        <v>2</v>
      </c>
      <c r="AA4377" s="1">
        <v>1</v>
      </c>
      <c r="AB4377" s="1">
        <v>1</v>
      </c>
      <c r="AC4377" s="1">
        <v>0</v>
      </c>
      <c r="AD4377" s="1">
        <v>0</v>
      </c>
      <c r="AE4377" s="1">
        <v>0</v>
      </c>
      <c r="AF4377" s="1">
        <v>0</v>
      </c>
      <c r="AG4377" s="1">
        <v>20</v>
      </c>
      <c r="AH4377" s="1">
        <v>0</v>
      </c>
      <c r="AI4377" s="1">
        <v>20</v>
      </c>
      <c r="AJ4377" s="1" t="s">
        <v>12987</v>
      </c>
      <c r="AK4377" s="1" t="s">
        <v>12988</v>
      </c>
      <c r="AL4377" s="1" t="s">
        <v>12989</v>
      </c>
      <c r="AM4377" s="1" t="s">
        <v>16</v>
      </c>
      <c r="AN4377" s="1" t="s">
        <v>23097</v>
      </c>
      <c r="AO4377" s="1" t="s">
        <v>86</v>
      </c>
      <c r="AP4377" s="1" t="s">
        <v>86</v>
      </c>
      <c r="AQ4377" s="1" t="s">
        <v>14</v>
      </c>
      <c r="AR4377" s="1" t="s">
        <v>19</v>
      </c>
      <c r="AS4377" s="1" t="s">
        <v>23091</v>
      </c>
      <c r="AT4377" s="1" t="s">
        <v>101</v>
      </c>
    </row>
    <row r="4378" spans="1:46" x14ac:dyDescent="0.25">
      <c r="A4378" s="1" t="s">
        <v>17091</v>
      </c>
      <c r="B4378" s="2" t="s">
        <v>23101</v>
      </c>
      <c r="C4378" s="2" t="s">
        <v>23105</v>
      </c>
      <c r="D4378" s="1">
        <v>6</v>
      </c>
      <c r="E4378" s="1">
        <v>1</v>
      </c>
      <c r="F4378" s="1">
        <v>2</v>
      </c>
      <c r="G4378" s="1">
        <v>9</v>
      </c>
      <c r="H4378" s="6">
        <v>0.22222222222222221</v>
      </c>
      <c r="I4378">
        <v>1</v>
      </c>
      <c r="J4378" s="1">
        <v>33</v>
      </c>
      <c r="K4378" s="1">
        <v>0</v>
      </c>
      <c r="L4378" s="1">
        <v>717</v>
      </c>
      <c r="M4378" s="6">
        <v>0.28999999999999998</v>
      </c>
      <c r="N4378" s="4">
        <v>3000</v>
      </c>
      <c r="O4378" s="4">
        <v>250</v>
      </c>
      <c r="P4378" s="4">
        <v>500</v>
      </c>
      <c r="Q4378" s="3">
        <v>0.38</v>
      </c>
      <c r="R4378" s="1">
        <v>24</v>
      </c>
      <c r="S4378" s="1">
        <v>500</v>
      </c>
      <c r="T4378" s="1">
        <v>57</v>
      </c>
      <c r="U4378" s="1">
        <v>0</v>
      </c>
      <c r="V4378" s="1">
        <v>7</v>
      </c>
      <c r="W4378" s="1">
        <v>1</v>
      </c>
      <c r="X4378" s="1">
        <v>1</v>
      </c>
      <c r="Y4378" s="1">
        <v>1</v>
      </c>
      <c r="Z4378" s="1">
        <v>2</v>
      </c>
      <c r="AA4378" s="1">
        <v>1</v>
      </c>
      <c r="AB4378" s="1">
        <v>1</v>
      </c>
      <c r="AC4378" s="1">
        <v>0</v>
      </c>
      <c r="AD4378" s="1">
        <v>0</v>
      </c>
      <c r="AE4378" s="1">
        <v>0</v>
      </c>
      <c r="AF4378" s="1">
        <v>0</v>
      </c>
      <c r="AG4378" s="1">
        <v>0</v>
      </c>
      <c r="AH4378" s="1">
        <v>720</v>
      </c>
      <c r="AI4378" s="1">
        <v>720</v>
      </c>
      <c r="AJ4378" s="1" t="s">
        <v>239</v>
      </c>
      <c r="AK4378" s="1" t="s">
        <v>240</v>
      </c>
      <c r="AL4378" s="1" t="s">
        <v>241</v>
      </c>
      <c r="AM4378" s="1" t="s">
        <v>16</v>
      </c>
      <c r="AN4378" s="1" t="s">
        <v>23097</v>
      </c>
      <c r="AO4378" s="1" t="s">
        <v>364</v>
      </c>
      <c r="AP4378" s="1" t="s">
        <v>86</v>
      </c>
      <c r="AQ4378" s="1" t="s">
        <v>14</v>
      </c>
      <c r="AR4378" s="1" t="s">
        <v>19</v>
      </c>
      <c r="AS4378" s="1" t="s">
        <v>23091</v>
      </c>
      <c r="AT4378" s="1" t="s">
        <v>101</v>
      </c>
    </row>
    <row r="4379" spans="1:46" x14ac:dyDescent="0.25">
      <c r="A4379" s="1" t="s">
        <v>17869</v>
      </c>
      <c r="B4379" s="2" t="s">
        <v>23101</v>
      </c>
      <c r="C4379" s="2" t="s">
        <v>23105</v>
      </c>
      <c r="D4379" s="1">
        <v>1</v>
      </c>
      <c r="E4379" s="1">
        <v>1</v>
      </c>
      <c r="F4379" s="1">
        <v>1</v>
      </c>
      <c r="G4379" s="1">
        <v>3</v>
      </c>
      <c r="H4379" s="6">
        <v>0.33333333333333331</v>
      </c>
      <c r="I4379">
        <v>0</v>
      </c>
      <c r="J4379" s="1">
        <v>44</v>
      </c>
      <c r="K4379" s="1">
        <v>0</v>
      </c>
      <c r="L4379" s="1">
        <v>610</v>
      </c>
      <c r="M4379" s="6">
        <v>0.17</v>
      </c>
      <c r="N4379" s="4">
        <v>4800</v>
      </c>
      <c r="O4379" s="4">
        <v>400</v>
      </c>
      <c r="P4379" s="4">
        <v>187</v>
      </c>
      <c r="Q4379" s="3">
        <v>0.38</v>
      </c>
      <c r="R4379" s="1">
        <v>24</v>
      </c>
      <c r="S4379" s="1">
        <v>187</v>
      </c>
      <c r="T4379" s="1">
        <v>26</v>
      </c>
      <c r="U4379" s="1">
        <v>1</v>
      </c>
      <c r="V4379" s="1">
        <v>7</v>
      </c>
      <c r="W4379" s="1">
        <v>1</v>
      </c>
      <c r="X4379" s="1">
        <v>1</v>
      </c>
      <c r="Y4379" s="1">
        <v>0</v>
      </c>
      <c r="Z4379" s="1">
        <v>4</v>
      </c>
      <c r="AA4379" s="1">
        <v>1</v>
      </c>
      <c r="AB4379" s="1">
        <v>0</v>
      </c>
      <c r="AC4379" s="1">
        <v>0</v>
      </c>
      <c r="AD4379" s="1">
        <v>0</v>
      </c>
      <c r="AE4379" s="1">
        <v>767</v>
      </c>
      <c r="AF4379" s="1">
        <v>0</v>
      </c>
      <c r="AG4379" s="1">
        <v>0</v>
      </c>
      <c r="AH4379" s="1">
        <v>200</v>
      </c>
      <c r="AI4379" s="1">
        <v>967</v>
      </c>
      <c r="AJ4379" s="1" t="s">
        <v>2657</v>
      </c>
      <c r="AK4379" s="1" t="s">
        <v>2658</v>
      </c>
      <c r="AL4379" s="1" t="s">
        <v>2659</v>
      </c>
      <c r="AM4379" s="1" t="s">
        <v>12</v>
      </c>
      <c r="AN4379" s="1" t="s">
        <v>23097</v>
      </c>
      <c r="AO4379" s="1" t="s">
        <v>86</v>
      </c>
      <c r="AP4379" s="1" t="s">
        <v>86</v>
      </c>
      <c r="AQ4379" s="1" t="s">
        <v>14</v>
      </c>
      <c r="AR4379" s="1" t="s">
        <v>30</v>
      </c>
      <c r="AS4379" s="1" t="s">
        <v>23091</v>
      </c>
      <c r="AT4379" s="1" t="s">
        <v>26</v>
      </c>
    </row>
    <row r="4380" spans="1:46" x14ac:dyDescent="0.25">
      <c r="A4380" s="1" t="s">
        <v>20838</v>
      </c>
      <c r="B4380" s="2" t="s">
        <v>23101</v>
      </c>
      <c r="C4380" s="2" t="s">
        <v>23105</v>
      </c>
      <c r="D4380" s="1">
        <v>0</v>
      </c>
      <c r="E4380" s="1">
        <v>0</v>
      </c>
      <c r="F4380" s="1">
        <v>1</v>
      </c>
      <c r="G4380" s="1">
        <v>1</v>
      </c>
      <c r="H4380" s="6">
        <v>1</v>
      </c>
      <c r="I4380">
        <v>0</v>
      </c>
      <c r="J4380" s="1">
        <v>37</v>
      </c>
      <c r="K4380" s="1">
        <v>0</v>
      </c>
      <c r="L4380" s="1">
        <v>592</v>
      </c>
      <c r="M4380" s="6">
        <v>0.2</v>
      </c>
      <c r="N4380" s="4">
        <v>2500</v>
      </c>
      <c r="O4380" s="4">
        <v>240</v>
      </c>
      <c r="P4380" s="4">
        <v>200</v>
      </c>
      <c r="Q4380" s="3">
        <v>0.35</v>
      </c>
      <c r="R4380" s="1">
        <v>24</v>
      </c>
      <c r="S4380" s="1">
        <v>200</v>
      </c>
      <c r="T4380" s="1">
        <v>20</v>
      </c>
      <c r="U4380" s="1">
        <v>1</v>
      </c>
      <c r="V4380" s="1">
        <v>7</v>
      </c>
      <c r="W4380" s="1">
        <v>0</v>
      </c>
      <c r="X4380" s="1">
        <v>0</v>
      </c>
      <c r="Y4380" s="1">
        <v>0</v>
      </c>
      <c r="Z4380" s="1">
        <v>2</v>
      </c>
      <c r="AA4380" s="1">
        <v>1</v>
      </c>
      <c r="AB4380" s="1">
        <v>0</v>
      </c>
      <c r="AC4380" s="1">
        <v>0</v>
      </c>
      <c r="AD4380" s="1">
        <v>0</v>
      </c>
      <c r="AE4380" s="1">
        <v>0</v>
      </c>
      <c r="AF4380" s="1">
        <v>300</v>
      </c>
      <c r="AG4380" s="1">
        <v>0</v>
      </c>
      <c r="AH4380" s="1">
        <v>300</v>
      </c>
      <c r="AI4380" s="1">
        <v>600</v>
      </c>
      <c r="AJ4380" s="1" t="s">
        <v>11037</v>
      </c>
      <c r="AK4380" s="1" t="s">
        <v>11038</v>
      </c>
      <c r="AL4380" s="1" t="s">
        <v>11039</v>
      </c>
      <c r="AM4380" s="1" t="s">
        <v>12</v>
      </c>
      <c r="AN4380" s="1" t="s">
        <v>23097</v>
      </c>
      <c r="AO4380" s="1" t="s">
        <v>86</v>
      </c>
      <c r="AP4380" s="1" t="s">
        <v>57</v>
      </c>
      <c r="AQ4380" s="1" t="s">
        <v>25</v>
      </c>
      <c r="AR4380" s="1" t="s">
        <v>30</v>
      </c>
      <c r="AS4380" s="1" t="s">
        <v>23091</v>
      </c>
      <c r="AT4380" s="1" t="s">
        <v>26</v>
      </c>
    </row>
    <row r="4381" spans="1:46" x14ac:dyDescent="0.25">
      <c r="A4381" s="1" t="s">
        <v>22004</v>
      </c>
      <c r="B4381" s="2" t="s">
        <v>23101</v>
      </c>
      <c r="C4381" s="2" t="s">
        <v>23105</v>
      </c>
      <c r="D4381" s="1">
        <v>0</v>
      </c>
      <c r="E4381" s="1">
        <v>0</v>
      </c>
      <c r="F4381" s="1">
        <v>1</v>
      </c>
      <c r="G4381" s="1">
        <v>1</v>
      </c>
      <c r="H4381" s="6">
        <v>1</v>
      </c>
      <c r="I4381">
        <v>0</v>
      </c>
      <c r="J4381" s="1">
        <v>40</v>
      </c>
      <c r="K4381" s="1">
        <v>1</v>
      </c>
      <c r="L4381" s="1">
        <v>587</v>
      </c>
      <c r="M4381" s="6">
        <v>0.36</v>
      </c>
      <c r="N4381" s="4">
        <v>2200</v>
      </c>
      <c r="O4381" s="4">
        <v>170</v>
      </c>
      <c r="P4381" s="4">
        <v>250</v>
      </c>
      <c r="Q4381" s="3">
        <v>0.35</v>
      </c>
      <c r="R4381" s="1">
        <v>24</v>
      </c>
      <c r="S4381" s="1">
        <v>250</v>
      </c>
      <c r="T4381" s="1">
        <v>31</v>
      </c>
      <c r="U4381" s="1">
        <v>1</v>
      </c>
      <c r="V4381" s="1">
        <v>7</v>
      </c>
      <c r="W4381" s="1">
        <v>0</v>
      </c>
      <c r="X4381" s="1">
        <v>0</v>
      </c>
      <c r="Y4381" s="1">
        <v>1</v>
      </c>
      <c r="Z4381" s="1">
        <v>1</v>
      </c>
      <c r="AA4381" s="1">
        <v>0</v>
      </c>
      <c r="AB4381" s="1">
        <v>0</v>
      </c>
      <c r="AC4381" s="1">
        <v>0</v>
      </c>
      <c r="AD4381" s="1">
        <v>0</v>
      </c>
      <c r="AE4381" s="1">
        <v>0</v>
      </c>
      <c r="AF4381" s="1">
        <v>0</v>
      </c>
      <c r="AG4381" s="1">
        <v>0</v>
      </c>
      <c r="AH4381" s="1">
        <v>800</v>
      </c>
      <c r="AI4381" s="1">
        <v>800</v>
      </c>
      <c r="AJ4381" s="1" t="s">
        <v>14145</v>
      </c>
      <c r="AK4381" s="1" t="s">
        <v>14146</v>
      </c>
      <c r="AL4381" s="1" t="s">
        <v>14147</v>
      </c>
      <c r="AM4381" s="1" t="s">
        <v>12</v>
      </c>
      <c r="AN4381" s="1" t="s">
        <v>23098</v>
      </c>
      <c r="AO4381" s="1" t="s">
        <v>86</v>
      </c>
      <c r="AP4381" s="1" t="s">
        <v>57</v>
      </c>
      <c r="AQ4381" s="1" t="s">
        <v>25</v>
      </c>
      <c r="AR4381" s="1" t="s">
        <v>19</v>
      </c>
      <c r="AS4381" s="1" t="s">
        <v>23090</v>
      </c>
      <c r="AT4381" s="1" t="s">
        <v>26</v>
      </c>
    </row>
    <row r="4382" spans="1:46" x14ac:dyDescent="0.25">
      <c r="A4382" s="1" t="s">
        <v>17174</v>
      </c>
      <c r="B4382" s="2" t="s">
        <v>23101</v>
      </c>
      <c r="C4382" s="2" t="s">
        <v>23105</v>
      </c>
      <c r="D4382" s="1">
        <v>1</v>
      </c>
      <c r="E4382" s="1">
        <v>1</v>
      </c>
      <c r="F4382" s="1">
        <v>1</v>
      </c>
      <c r="G4382" s="1">
        <v>3</v>
      </c>
      <c r="H4382" s="6">
        <v>0.33333333333333331</v>
      </c>
      <c r="I4382">
        <v>0</v>
      </c>
      <c r="J4382" s="1">
        <v>33</v>
      </c>
      <c r="K4382" s="1">
        <v>0</v>
      </c>
      <c r="L4382" s="1">
        <v>729</v>
      </c>
      <c r="M4382" s="6">
        <v>0.13</v>
      </c>
      <c r="N4382" s="4">
        <v>4000</v>
      </c>
      <c r="O4382" s="4">
        <v>350</v>
      </c>
      <c r="P4382" s="4">
        <v>800</v>
      </c>
      <c r="Q4382" s="3">
        <v>0.39</v>
      </c>
      <c r="R4382" s="1">
        <v>24</v>
      </c>
      <c r="S4382" s="1">
        <v>800</v>
      </c>
      <c r="T4382" s="1">
        <v>61</v>
      </c>
      <c r="U4382" s="1">
        <v>1</v>
      </c>
      <c r="V4382" s="1">
        <v>7</v>
      </c>
      <c r="W4382" s="1">
        <v>0</v>
      </c>
      <c r="X4382" s="1">
        <v>1</v>
      </c>
      <c r="Y4382" s="1">
        <v>1</v>
      </c>
      <c r="Z4382" s="1">
        <v>1</v>
      </c>
      <c r="AA4382" s="1">
        <v>0</v>
      </c>
      <c r="AB4382" s="1">
        <v>1</v>
      </c>
      <c r="AC4382" s="1">
        <v>0</v>
      </c>
      <c r="AD4382" s="1">
        <v>0</v>
      </c>
      <c r="AE4382" s="1">
        <v>0</v>
      </c>
      <c r="AF4382" s="1">
        <v>0</v>
      </c>
      <c r="AG4382" s="1">
        <v>0</v>
      </c>
      <c r="AH4382" s="1">
        <v>0</v>
      </c>
      <c r="AI4382" s="1">
        <v>0</v>
      </c>
      <c r="AJ4382" s="1" t="s">
        <v>509</v>
      </c>
      <c r="AK4382" s="1" t="s">
        <v>510</v>
      </c>
      <c r="AL4382" s="1" t="s">
        <v>511</v>
      </c>
      <c r="AM4382" s="1" t="s">
        <v>12</v>
      </c>
      <c r="AN4382" s="1" t="s">
        <v>23097</v>
      </c>
      <c r="AO4382" s="1" t="s">
        <v>86</v>
      </c>
      <c r="AP4382" s="1" t="s">
        <v>57</v>
      </c>
      <c r="AQ4382" s="1" t="s">
        <v>14</v>
      </c>
      <c r="AR4382" s="1" t="s">
        <v>19</v>
      </c>
      <c r="AS4382" s="1" t="s">
        <v>23090</v>
      </c>
      <c r="AT4382" s="1" t="s">
        <v>101</v>
      </c>
    </row>
    <row r="4383" spans="1:46" x14ac:dyDescent="0.25">
      <c r="A4383" s="1" t="s">
        <v>17178</v>
      </c>
      <c r="B4383" s="2" t="s">
        <v>23101</v>
      </c>
      <c r="C4383" s="2" t="s">
        <v>23105</v>
      </c>
      <c r="D4383" s="1">
        <v>1</v>
      </c>
      <c r="E4383" s="1">
        <v>0</v>
      </c>
      <c r="F4383" s="1">
        <v>1</v>
      </c>
      <c r="G4383" s="1">
        <v>2</v>
      </c>
      <c r="H4383" s="6">
        <v>0.5</v>
      </c>
      <c r="I4383">
        <v>1</v>
      </c>
      <c r="J4383" s="1">
        <v>31</v>
      </c>
      <c r="K4383" s="1">
        <v>0</v>
      </c>
      <c r="L4383" s="1">
        <v>478</v>
      </c>
      <c r="M4383" s="6">
        <v>0.16</v>
      </c>
      <c r="N4383" s="4">
        <v>6500</v>
      </c>
      <c r="O4383" s="4">
        <v>500</v>
      </c>
      <c r="P4383" s="4">
        <v>500</v>
      </c>
      <c r="Q4383" s="3">
        <v>0.32</v>
      </c>
      <c r="R4383" s="1">
        <v>12</v>
      </c>
      <c r="S4383" s="1">
        <v>500</v>
      </c>
      <c r="T4383" s="1">
        <v>16</v>
      </c>
      <c r="U4383" s="1">
        <v>1</v>
      </c>
      <c r="V4383" s="1">
        <v>7</v>
      </c>
      <c r="W4383" s="1">
        <v>1</v>
      </c>
      <c r="X4383" s="1">
        <v>1</v>
      </c>
      <c r="Y4383" s="1">
        <v>1</v>
      </c>
      <c r="Z4383" s="1">
        <v>2</v>
      </c>
      <c r="AA4383" s="1">
        <v>1</v>
      </c>
      <c r="AB4383" s="1">
        <v>1</v>
      </c>
      <c r="AC4383" s="1">
        <v>1000</v>
      </c>
      <c r="AD4383" s="1">
        <v>0</v>
      </c>
      <c r="AE4383" s="1">
        <v>0</v>
      </c>
      <c r="AF4383" s="1">
        <v>0</v>
      </c>
      <c r="AG4383" s="1">
        <v>0</v>
      </c>
      <c r="AH4383" s="1">
        <v>0</v>
      </c>
      <c r="AI4383" s="1">
        <v>1000</v>
      </c>
      <c r="AJ4383" s="1" t="s">
        <v>523</v>
      </c>
      <c r="AK4383" s="1" t="s">
        <v>524</v>
      </c>
      <c r="AL4383" s="1" t="s">
        <v>525</v>
      </c>
      <c r="AM4383" s="1" t="s">
        <v>16</v>
      </c>
      <c r="AN4383" s="1" t="s">
        <v>23097</v>
      </c>
      <c r="AO4383" s="1" t="s">
        <v>86</v>
      </c>
      <c r="AP4383" s="1" t="s">
        <v>86</v>
      </c>
      <c r="AQ4383" s="1" t="s">
        <v>14</v>
      </c>
      <c r="AR4383" s="1" t="s">
        <v>19</v>
      </c>
      <c r="AS4383" s="1" t="s">
        <v>23091</v>
      </c>
      <c r="AT4383" s="1" t="s">
        <v>101</v>
      </c>
    </row>
    <row r="4384" spans="1:46" x14ac:dyDescent="0.25">
      <c r="A4384" s="1" t="s">
        <v>22795</v>
      </c>
      <c r="B4384" s="2" t="s">
        <v>23101</v>
      </c>
      <c r="C4384" s="2" t="s">
        <v>23105</v>
      </c>
      <c r="D4384" s="1">
        <v>0</v>
      </c>
      <c r="E4384" s="1">
        <v>1</v>
      </c>
      <c r="F4384" s="1">
        <v>1</v>
      </c>
      <c r="G4384" s="1">
        <v>2</v>
      </c>
      <c r="H4384" s="6">
        <v>0.5</v>
      </c>
      <c r="I4384">
        <v>0</v>
      </c>
      <c r="J4384" s="1">
        <v>33</v>
      </c>
      <c r="K4384" s="1">
        <v>1</v>
      </c>
      <c r="L4384" s="1">
        <v>649</v>
      </c>
      <c r="M4384" s="6">
        <v>0.3</v>
      </c>
      <c r="N4384" s="4">
        <v>2800</v>
      </c>
      <c r="O4384" s="4">
        <v>200</v>
      </c>
      <c r="P4384" s="4">
        <v>300</v>
      </c>
      <c r="Q4384" s="3">
        <v>0.39</v>
      </c>
      <c r="R4384" s="1">
        <v>12</v>
      </c>
      <c r="S4384" s="1">
        <v>300</v>
      </c>
      <c r="T4384" s="1">
        <v>27</v>
      </c>
      <c r="U4384" s="1">
        <v>1</v>
      </c>
      <c r="V4384" s="1">
        <v>7</v>
      </c>
      <c r="W4384" s="1">
        <v>0</v>
      </c>
      <c r="X4384" s="1">
        <v>1</v>
      </c>
      <c r="Y4384" s="1">
        <v>1</v>
      </c>
      <c r="Z4384" s="1">
        <v>1</v>
      </c>
      <c r="AA4384" s="1">
        <v>1</v>
      </c>
      <c r="AB4384" s="1">
        <v>0</v>
      </c>
      <c r="AC4384" s="1">
        <v>0</v>
      </c>
      <c r="AD4384" s="1">
        <v>0</v>
      </c>
      <c r="AE4384" s="1">
        <v>0</v>
      </c>
      <c r="AF4384" s="1">
        <v>0</v>
      </c>
      <c r="AG4384" s="1">
        <v>0</v>
      </c>
      <c r="AH4384" s="1">
        <v>500</v>
      </c>
      <c r="AI4384" s="1">
        <v>500</v>
      </c>
      <c r="AJ4384" s="1" t="s">
        <v>16260</v>
      </c>
      <c r="AK4384" s="1" t="s">
        <v>16261</v>
      </c>
      <c r="AL4384" s="1" t="s">
        <v>16262</v>
      </c>
      <c r="AM4384" s="1" t="s">
        <v>12</v>
      </c>
      <c r="AN4384" s="1" t="s">
        <v>23098</v>
      </c>
      <c r="AO4384" s="1" t="s">
        <v>86</v>
      </c>
      <c r="AP4384" s="1" t="s">
        <v>57</v>
      </c>
      <c r="AQ4384" s="1" t="s">
        <v>14</v>
      </c>
      <c r="AR4384" s="1" t="s">
        <v>19</v>
      </c>
      <c r="AS4384" s="1" t="s">
        <v>23091</v>
      </c>
      <c r="AT4384" s="1" t="s">
        <v>26</v>
      </c>
    </row>
    <row r="4385" spans="1:46" x14ac:dyDescent="0.25">
      <c r="A4385" s="1" t="s">
        <v>20029</v>
      </c>
      <c r="B4385" s="2" t="s">
        <v>23101</v>
      </c>
      <c r="C4385" s="2" t="s">
        <v>23106</v>
      </c>
      <c r="D4385" s="1">
        <v>1</v>
      </c>
      <c r="E4385" s="1">
        <v>1</v>
      </c>
      <c r="F4385" s="1">
        <v>2</v>
      </c>
      <c r="G4385" s="1">
        <v>4</v>
      </c>
      <c r="H4385" s="6">
        <v>0.5</v>
      </c>
      <c r="I4385">
        <v>0</v>
      </c>
      <c r="J4385" s="1">
        <v>35</v>
      </c>
      <c r="K4385" s="1">
        <v>0</v>
      </c>
      <c r="L4385" s="1">
        <v>616</v>
      </c>
      <c r="M4385" s="6">
        <v>0.23</v>
      </c>
      <c r="N4385" s="4">
        <v>6000</v>
      </c>
      <c r="O4385" s="4">
        <v>500</v>
      </c>
      <c r="P4385" s="4">
        <v>400</v>
      </c>
      <c r="Q4385" s="3">
        <v>0.35</v>
      </c>
      <c r="R4385" s="1">
        <v>6</v>
      </c>
      <c r="S4385" s="1">
        <v>400</v>
      </c>
      <c r="T4385" s="1">
        <v>16</v>
      </c>
      <c r="U4385" s="1">
        <v>1</v>
      </c>
      <c r="V4385" s="1">
        <v>7</v>
      </c>
      <c r="W4385" s="1">
        <v>1</v>
      </c>
      <c r="X4385" s="1">
        <v>1</v>
      </c>
      <c r="Y4385" s="1">
        <v>1</v>
      </c>
      <c r="Z4385" s="1">
        <v>0</v>
      </c>
      <c r="AA4385" s="1">
        <v>1</v>
      </c>
      <c r="AB4385" s="1">
        <v>0</v>
      </c>
      <c r="AC4385" s="1">
        <v>100</v>
      </c>
      <c r="AD4385" s="1">
        <v>1300</v>
      </c>
      <c r="AE4385" s="1">
        <v>0</v>
      </c>
      <c r="AF4385" s="1">
        <v>500</v>
      </c>
      <c r="AG4385" s="1">
        <v>0</v>
      </c>
      <c r="AH4385" s="1">
        <v>0</v>
      </c>
      <c r="AI4385" s="1">
        <v>1900</v>
      </c>
      <c r="AJ4385" s="1" t="s">
        <v>8835</v>
      </c>
      <c r="AK4385" s="1" t="s">
        <v>8836</v>
      </c>
      <c r="AL4385" s="1" t="s">
        <v>8837</v>
      </c>
      <c r="AM4385" s="1" t="s">
        <v>12</v>
      </c>
      <c r="AN4385" s="1" t="s">
        <v>23097</v>
      </c>
      <c r="AO4385" s="1" t="s">
        <v>86</v>
      </c>
      <c r="AP4385" s="1" t="s">
        <v>86</v>
      </c>
      <c r="AQ4385" s="1" t="s">
        <v>14</v>
      </c>
      <c r="AR4385" s="1" t="s">
        <v>19</v>
      </c>
      <c r="AS4385" s="1" t="s">
        <v>23091</v>
      </c>
      <c r="AT4385" s="1" t="s">
        <v>26</v>
      </c>
    </row>
    <row r="4386" spans="1:46" x14ac:dyDescent="0.25">
      <c r="A4386" s="1" t="s">
        <v>19416</v>
      </c>
      <c r="B4386" s="2" t="s">
        <v>23101</v>
      </c>
      <c r="C4386" s="2" t="s">
        <v>23106</v>
      </c>
      <c r="D4386" s="1">
        <v>0</v>
      </c>
      <c r="E4386" s="1">
        <v>1</v>
      </c>
      <c r="F4386" s="1">
        <v>2</v>
      </c>
      <c r="G4386" s="1">
        <v>3</v>
      </c>
      <c r="H4386" s="6">
        <v>0.66666666666666663</v>
      </c>
      <c r="I4386">
        <v>1</v>
      </c>
      <c r="J4386" s="1">
        <v>35</v>
      </c>
      <c r="K4386" s="1">
        <v>0</v>
      </c>
      <c r="L4386" s="1">
        <v>638</v>
      </c>
      <c r="M4386" s="6">
        <v>0.16</v>
      </c>
      <c r="N4386" s="4">
        <v>2400</v>
      </c>
      <c r="O4386" s="4">
        <v>200</v>
      </c>
      <c r="P4386" s="4">
        <v>600</v>
      </c>
      <c r="Q4386" s="3">
        <v>0.35</v>
      </c>
      <c r="R4386" s="1">
        <v>18</v>
      </c>
      <c r="S4386" s="1">
        <v>600</v>
      </c>
      <c r="T4386" s="1">
        <v>5</v>
      </c>
      <c r="U4386" s="1">
        <v>1</v>
      </c>
      <c r="V4386" s="1">
        <v>7</v>
      </c>
      <c r="W4386" s="1">
        <v>1</v>
      </c>
      <c r="X4386" s="1">
        <v>0</v>
      </c>
      <c r="Y4386" s="1">
        <v>1</v>
      </c>
      <c r="Z4386" s="1">
        <v>3</v>
      </c>
      <c r="AA4386" s="1">
        <v>0</v>
      </c>
      <c r="AB4386" s="1">
        <v>1</v>
      </c>
      <c r="AC4386" s="1">
        <v>0</v>
      </c>
      <c r="AD4386" s="1">
        <v>0</v>
      </c>
      <c r="AE4386" s="1">
        <v>0</v>
      </c>
      <c r="AF4386" s="1">
        <v>0</v>
      </c>
      <c r="AG4386" s="1">
        <v>0</v>
      </c>
      <c r="AH4386" s="1">
        <v>0</v>
      </c>
      <c r="AI4386" s="1">
        <v>0</v>
      </c>
      <c r="AJ4386" s="1" t="s">
        <v>7127</v>
      </c>
      <c r="AK4386" s="1" t="s">
        <v>7128</v>
      </c>
      <c r="AL4386" s="1" t="s">
        <v>7129</v>
      </c>
      <c r="AM4386" s="1" t="s">
        <v>16</v>
      </c>
      <c r="AN4386" s="1" t="s">
        <v>23097</v>
      </c>
      <c r="AO4386" s="1" t="s">
        <v>86</v>
      </c>
      <c r="AP4386" s="1" t="s">
        <v>86</v>
      </c>
      <c r="AQ4386" s="1" t="s">
        <v>25</v>
      </c>
      <c r="AR4386" s="1" t="s">
        <v>19</v>
      </c>
      <c r="AS4386" s="1" t="s">
        <v>23090</v>
      </c>
      <c r="AT4386" s="1" t="s">
        <v>101</v>
      </c>
    </row>
    <row r="4387" spans="1:46" x14ac:dyDescent="0.25">
      <c r="A4387" s="1" t="s">
        <v>22650</v>
      </c>
      <c r="B4387" s="2" t="s">
        <v>23101</v>
      </c>
      <c r="C4387" s="2" t="s">
        <v>23106</v>
      </c>
      <c r="D4387" s="1">
        <v>0</v>
      </c>
      <c r="E4387" s="1">
        <v>0</v>
      </c>
      <c r="F4387" s="1">
        <v>1</v>
      </c>
      <c r="G4387" s="1">
        <v>1</v>
      </c>
      <c r="H4387" s="6">
        <v>1</v>
      </c>
      <c r="I4387">
        <v>0</v>
      </c>
      <c r="J4387" s="1">
        <v>30</v>
      </c>
      <c r="K4387" s="1">
        <v>0</v>
      </c>
      <c r="L4387" s="1">
        <v>714</v>
      </c>
      <c r="M4387" s="6">
        <v>0.31</v>
      </c>
      <c r="N4387" s="4">
        <v>2000</v>
      </c>
      <c r="O4387" s="4">
        <v>150</v>
      </c>
      <c r="P4387" s="4">
        <v>500</v>
      </c>
      <c r="Q4387" s="3">
        <v>0.33</v>
      </c>
      <c r="R4387" s="1">
        <v>18</v>
      </c>
      <c r="S4387" s="1">
        <v>500</v>
      </c>
      <c r="T4387" s="1">
        <v>48</v>
      </c>
      <c r="U4387" s="1">
        <v>0</v>
      </c>
      <c r="V4387" s="1">
        <v>7</v>
      </c>
      <c r="W4387" s="1">
        <v>0</v>
      </c>
      <c r="X4387" s="1">
        <v>0</v>
      </c>
      <c r="Y4387" s="1">
        <v>1</v>
      </c>
      <c r="Z4387" s="1">
        <v>3</v>
      </c>
      <c r="AA4387" s="1">
        <v>1</v>
      </c>
      <c r="AB4387" s="1">
        <v>0</v>
      </c>
      <c r="AC4387" s="1">
        <v>0</v>
      </c>
      <c r="AD4387" s="1">
        <v>0</v>
      </c>
      <c r="AE4387" s="1">
        <v>0</v>
      </c>
      <c r="AF4387" s="1">
        <v>0</v>
      </c>
      <c r="AG4387" s="1">
        <v>0</v>
      </c>
      <c r="AH4387" s="1">
        <v>200</v>
      </c>
      <c r="AI4387" s="1">
        <v>200</v>
      </c>
      <c r="AJ4387" s="1" t="s">
        <v>15851</v>
      </c>
      <c r="AK4387" s="1" t="s">
        <v>15852</v>
      </c>
      <c r="AL4387" s="1" t="s">
        <v>15853</v>
      </c>
      <c r="AM4387" s="1" t="s">
        <v>12</v>
      </c>
      <c r="AN4387" s="1" t="s">
        <v>23097</v>
      </c>
      <c r="AO4387" s="1" t="s">
        <v>364</v>
      </c>
      <c r="AP4387" s="1" t="s">
        <v>57</v>
      </c>
      <c r="AQ4387" s="1" t="s">
        <v>25</v>
      </c>
      <c r="AR4387" s="1" t="s">
        <v>19</v>
      </c>
      <c r="AS4387" s="1" t="s">
        <v>23091</v>
      </c>
      <c r="AT4387" s="1" t="s">
        <v>26</v>
      </c>
    </row>
    <row r="4388" spans="1:46" x14ac:dyDescent="0.25">
      <c r="A4388" s="1" t="s">
        <v>21500</v>
      </c>
      <c r="B4388" s="2" t="s">
        <v>23101</v>
      </c>
      <c r="C4388" s="2" t="s">
        <v>23106</v>
      </c>
      <c r="D4388" s="1">
        <v>0</v>
      </c>
      <c r="E4388" s="1">
        <v>0</v>
      </c>
      <c r="F4388" s="1">
        <v>1</v>
      </c>
      <c r="G4388" s="1">
        <v>1</v>
      </c>
      <c r="H4388" s="6">
        <v>1</v>
      </c>
      <c r="I4388">
        <v>0</v>
      </c>
      <c r="J4388" s="1">
        <v>42</v>
      </c>
      <c r="K4388" s="1">
        <v>0</v>
      </c>
      <c r="L4388" s="1">
        <v>633</v>
      </c>
      <c r="M4388" s="6">
        <v>0.31</v>
      </c>
      <c r="N4388" s="4">
        <v>3000</v>
      </c>
      <c r="O4388" s="4">
        <v>170</v>
      </c>
      <c r="P4388" s="4">
        <v>500</v>
      </c>
      <c r="Q4388" s="3">
        <v>0.35</v>
      </c>
      <c r="R4388" s="1">
        <v>24</v>
      </c>
      <c r="S4388" s="1">
        <v>500</v>
      </c>
      <c r="T4388" s="1">
        <v>96</v>
      </c>
      <c r="U4388" s="1">
        <v>1</v>
      </c>
      <c r="V4388" s="1">
        <v>7</v>
      </c>
      <c r="W4388" s="1">
        <v>1</v>
      </c>
      <c r="X4388" s="1">
        <v>1</v>
      </c>
      <c r="Y4388" s="1">
        <v>1</v>
      </c>
      <c r="Z4388" s="1">
        <v>2</v>
      </c>
      <c r="AA4388" s="1">
        <v>0</v>
      </c>
      <c r="AB4388" s="1">
        <v>0</v>
      </c>
      <c r="AC4388" s="1">
        <v>740</v>
      </c>
      <c r="AD4388" s="1">
        <v>0</v>
      </c>
      <c r="AE4388" s="1">
        <v>0</v>
      </c>
      <c r="AF4388" s="1">
        <v>0</v>
      </c>
      <c r="AG4388" s="1">
        <v>0</v>
      </c>
      <c r="AH4388" s="1">
        <v>0</v>
      </c>
      <c r="AI4388" s="1">
        <v>740</v>
      </c>
      <c r="AJ4388" s="1" t="s">
        <v>12805</v>
      </c>
      <c r="AK4388" s="1" t="s">
        <v>12806</v>
      </c>
      <c r="AL4388" s="1" t="s">
        <v>12807</v>
      </c>
      <c r="AM4388" s="1" t="s">
        <v>12</v>
      </c>
      <c r="AN4388" s="1" t="s">
        <v>23097</v>
      </c>
      <c r="AO4388" s="1" t="s">
        <v>86</v>
      </c>
      <c r="AP4388" s="1" t="s">
        <v>86</v>
      </c>
      <c r="AQ4388" s="1" t="s">
        <v>14</v>
      </c>
      <c r="AR4388" s="1" t="s">
        <v>19</v>
      </c>
      <c r="AS4388" s="1" t="s">
        <v>23090</v>
      </c>
      <c r="AT4388" s="1" t="s">
        <v>26</v>
      </c>
    </row>
    <row r="4389" spans="1:46" x14ac:dyDescent="0.25">
      <c r="A4389" s="1" t="s">
        <v>20389</v>
      </c>
      <c r="B4389" s="2" t="s">
        <v>23101</v>
      </c>
      <c r="C4389" s="2" t="s">
        <v>23106</v>
      </c>
      <c r="D4389" s="1">
        <v>5</v>
      </c>
      <c r="E4389" s="1">
        <v>1</v>
      </c>
      <c r="F4389" s="1">
        <v>1</v>
      </c>
      <c r="G4389" s="1">
        <v>7</v>
      </c>
      <c r="H4389" s="6">
        <v>0.14285714285714285</v>
      </c>
      <c r="I4389">
        <v>0</v>
      </c>
      <c r="J4389" s="1">
        <v>33</v>
      </c>
      <c r="K4389" s="1">
        <v>0</v>
      </c>
      <c r="L4389" s="1">
        <v>781</v>
      </c>
      <c r="M4389" s="6">
        <v>0.8</v>
      </c>
      <c r="N4389" s="4">
        <v>2500</v>
      </c>
      <c r="O4389" s="4">
        <v>170</v>
      </c>
      <c r="P4389" s="4">
        <v>900</v>
      </c>
      <c r="Q4389" s="3">
        <v>0.3</v>
      </c>
      <c r="R4389" s="1">
        <v>24</v>
      </c>
      <c r="S4389" s="1">
        <v>900</v>
      </c>
      <c r="T4389" s="1">
        <v>52</v>
      </c>
      <c r="U4389" s="1">
        <v>0</v>
      </c>
      <c r="V4389" s="1">
        <v>7</v>
      </c>
      <c r="W4389" s="1">
        <v>0</v>
      </c>
      <c r="X4389" s="1">
        <v>0</v>
      </c>
      <c r="Y4389" s="1">
        <v>1</v>
      </c>
      <c r="Z4389" s="1">
        <v>1</v>
      </c>
      <c r="AA4389" s="1">
        <v>1</v>
      </c>
      <c r="AB4389" s="1">
        <v>0</v>
      </c>
      <c r="AC4389" s="1">
        <v>800</v>
      </c>
      <c r="AD4389" s="1">
        <v>0</v>
      </c>
      <c r="AE4389" s="1">
        <v>0</v>
      </c>
      <c r="AF4389" s="1">
        <v>0</v>
      </c>
      <c r="AG4389" s="1">
        <v>0</v>
      </c>
      <c r="AH4389" s="1">
        <v>1000</v>
      </c>
      <c r="AI4389" s="1">
        <v>1800</v>
      </c>
      <c r="AJ4389" s="1" t="s">
        <v>9803</v>
      </c>
      <c r="AK4389" s="1" t="s">
        <v>9804</v>
      </c>
      <c r="AL4389" s="1" t="s">
        <v>9805</v>
      </c>
      <c r="AM4389" s="1" t="s">
        <v>12</v>
      </c>
      <c r="AN4389" s="1" t="s">
        <v>23097</v>
      </c>
      <c r="AO4389" s="1" t="s">
        <v>364</v>
      </c>
      <c r="AP4389" s="1" t="s">
        <v>57</v>
      </c>
      <c r="AQ4389" s="1" t="s">
        <v>25</v>
      </c>
      <c r="AR4389" s="1" t="s">
        <v>19</v>
      </c>
      <c r="AS4389" s="1" t="s">
        <v>23091</v>
      </c>
      <c r="AT4389" s="1" t="s">
        <v>26</v>
      </c>
    </row>
    <row r="4390" spans="1:46" x14ac:dyDescent="0.25">
      <c r="A4390" s="1" t="s">
        <v>22667</v>
      </c>
      <c r="B4390" s="2" t="s">
        <v>23101</v>
      </c>
      <c r="C4390" s="2" t="s">
        <v>23106</v>
      </c>
      <c r="D4390" s="1">
        <v>0</v>
      </c>
      <c r="E4390" s="1">
        <v>0</v>
      </c>
      <c r="F4390" s="1">
        <v>1</v>
      </c>
      <c r="G4390" s="1">
        <v>1</v>
      </c>
      <c r="H4390" s="6">
        <v>1</v>
      </c>
      <c r="I4390">
        <v>1</v>
      </c>
      <c r="J4390" s="1">
        <v>53</v>
      </c>
      <c r="K4390" s="1">
        <v>0</v>
      </c>
      <c r="L4390" s="1">
        <v>667</v>
      </c>
      <c r="M4390" s="6">
        <v>0.32</v>
      </c>
      <c r="N4390" s="4">
        <v>1600</v>
      </c>
      <c r="O4390" s="4">
        <v>125</v>
      </c>
      <c r="P4390" s="4">
        <v>250</v>
      </c>
      <c r="Q4390" s="3">
        <v>0.32</v>
      </c>
      <c r="R4390" s="1">
        <v>24</v>
      </c>
      <c r="S4390" s="1">
        <v>250</v>
      </c>
      <c r="T4390" s="1">
        <v>25</v>
      </c>
      <c r="U4390" s="1">
        <v>1</v>
      </c>
      <c r="V4390" s="1">
        <v>7</v>
      </c>
      <c r="W4390" s="1">
        <v>0</v>
      </c>
      <c r="X4390" s="1">
        <v>1</v>
      </c>
      <c r="Y4390" s="1">
        <v>0</v>
      </c>
      <c r="Z4390" s="1">
        <v>5</v>
      </c>
      <c r="AA4390" s="1">
        <v>1</v>
      </c>
      <c r="AB4390" s="1">
        <v>1</v>
      </c>
      <c r="AC4390" s="1">
        <v>800</v>
      </c>
      <c r="AD4390" s="1">
        <v>0</v>
      </c>
      <c r="AE4390" s="1">
        <v>0</v>
      </c>
      <c r="AF4390" s="1">
        <v>0</v>
      </c>
      <c r="AG4390" s="1">
        <v>0</v>
      </c>
      <c r="AH4390" s="1">
        <v>0</v>
      </c>
      <c r="AI4390" s="1">
        <v>800</v>
      </c>
      <c r="AJ4390" s="1" t="s">
        <v>15900</v>
      </c>
      <c r="AK4390" s="1" t="s">
        <v>15901</v>
      </c>
      <c r="AL4390" s="1" t="s">
        <v>15902</v>
      </c>
      <c r="AM4390" s="1" t="s">
        <v>16</v>
      </c>
      <c r="AN4390" s="1" t="s">
        <v>23097</v>
      </c>
      <c r="AO4390" s="1" t="s">
        <v>86</v>
      </c>
      <c r="AP4390" s="1" t="s">
        <v>57</v>
      </c>
      <c r="AQ4390" s="1" t="s">
        <v>14</v>
      </c>
      <c r="AR4390" s="1" t="s">
        <v>30</v>
      </c>
      <c r="AS4390" s="1" t="s">
        <v>23091</v>
      </c>
      <c r="AT4390" s="1" t="s">
        <v>101</v>
      </c>
    </row>
    <row r="4391" spans="1:46" x14ac:dyDescent="0.25">
      <c r="A4391" s="1" t="s">
        <v>18674</v>
      </c>
      <c r="B4391" s="2" t="s">
        <v>23101</v>
      </c>
      <c r="C4391" s="2" t="s">
        <v>23106</v>
      </c>
      <c r="D4391" s="1">
        <v>0</v>
      </c>
      <c r="E4391" s="1">
        <v>0</v>
      </c>
      <c r="F4391" s="1">
        <v>1</v>
      </c>
      <c r="G4391" s="1">
        <v>1</v>
      </c>
      <c r="H4391" s="6">
        <v>1</v>
      </c>
      <c r="I4391">
        <v>0</v>
      </c>
      <c r="J4391" s="1">
        <v>34</v>
      </c>
      <c r="K4391" s="1">
        <v>1</v>
      </c>
      <c r="L4391" s="1">
        <v>601</v>
      </c>
      <c r="M4391" s="6">
        <v>0.65</v>
      </c>
      <c r="N4391" s="4">
        <v>3300</v>
      </c>
      <c r="O4391" s="4">
        <v>230</v>
      </c>
      <c r="P4391" s="4">
        <v>500</v>
      </c>
      <c r="Q4391" s="3">
        <v>0.32</v>
      </c>
      <c r="R4391" s="1">
        <v>24</v>
      </c>
      <c r="S4391" s="1">
        <v>500</v>
      </c>
      <c r="T4391" s="1">
        <v>31</v>
      </c>
      <c r="U4391" s="1">
        <v>1</v>
      </c>
      <c r="V4391" s="1">
        <v>7</v>
      </c>
      <c r="W4391" s="1">
        <v>0</v>
      </c>
      <c r="X4391" s="1">
        <v>0</v>
      </c>
      <c r="Y4391" s="1">
        <v>1</v>
      </c>
      <c r="Z4391" s="1">
        <v>0</v>
      </c>
      <c r="AA4391" s="1">
        <v>1</v>
      </c>
      <c r="AB4391" s="1">
        <v>1</v>
      </c>
      <c r="AC4391" s="1">
        <v>0</v>
      </c>
      <c r="AD4391" s="1">
        <v>1750</v>
      </c>
      <c r="AE4391" s="1">
        <v>0</v>
      </c>
      <c r="AF4391" s="1">
        <v>400</v>
      </c>
      <c r="AG4391" s="1">
        <v>0</v>
      </c>
      <c r="AH4391" s="1">
        <v>600</v>
      </c>
      <c r="AI4391" s="1">
        <v>2750</v>
      </c>
      <c r="AJ4391" s="1" t="s">
        <v>2259</v>
      </c>
      <c r="AK4391" s="1" t="s">
        <v>5023</v>
      </c>
      <c r="AL4391" s="1" t="s">
        <v>5024</v>
      </c>
      <c r="AM4391" s="1" t="s">
        <v>12</v>
      </c>
      <c r="AN4391" s="1" t="s">
        <v>23098</v>
      </c>
      <c r="AO4391" s="1" t="s">
        <v>86</v>
      </c>
      <c r="AP4391" s="1" t="s">
        <v>57</v>
      </c>
      <c r="AQ4391" s="1" t="s">
        <v>25</v>
      </c>
      <c r="AR4391" s="1" t="s">
        <v>19</v>
      </c>
      <c r="AS4391" s="1" t="s">
        <v>23091</v>
      </c>
      <c r="AT4391" s="1" t="s">
        <v>101</v>
      </c>
    </row>
    <row r="4392" spans="1:46" x14ac:dyDescent="0.25">
      <c r="A4392" s="1" t="s">
        <v>19904</v>
      </c>
      <c r="B4392" s="2" t="s">
        <v>23101</v>
      </c>
      <c r="C4392" s="2" t="s">
        <v>23106</v>
      </c>
      <c r="D4392" s="1">
        <v>0</v>
      </c>
      <c r="E4392" s="1">
        <v>0</v>
      </c>
      <c r="F4392" s="1">
        <v>1</v>
      </c>
      <c r="G4392" s="1">
        <v>1</v>
      </c>
      <c r="H4392" s="6">
        <v>1</v>
      </c>
      <c r="I4392">
        <v>0</v>
      </c>
      <c r="J4392" s="1">
        <v>33</v>
      </c>
      <c r="K4392" s="1">
        <v>0</v>
      </c>
      <c r="L4392" s="1">
        <v>659</v>
      </c>
      <c r="M4392" s="6">
        <v>0.17</v>
      </c>
      <c r="N4392" s="4">
        <v>2800</v>
      </c>
      <c r="O4392" s="4">
        <v>180</v>
      </c>
      <c r="P4392" s="4">
        <v>500</v>
      </c>
      <c r="Q4392" s="3">
        <v>0.36</v>
      </c>
      <c r="R4392" s="1">
        <v>24</v>
      </c>
      <c r="S4392" s="1">
        <v>500</v>
      </c>
      <c r="T4392" s="1">
        <v>73</v>
      </c>
      <c r="U4392" s="1">
        <v>1</v>
      </c>
      <c r="V4392" s="1">
        <v>7</v>
      </c>
      <c r="W4392" s="1">
        <v>0</v>
      </c>
      <c r="X4392" s="1">
        <v>0</v>
      </c>
      <c r="Y4392" s="1">
        <v>0</v>
      </c>
      <c r="Z4392" s="1">
        <v>2</v>
      </c>
      <c r="AA4392" s="1">
        <v>1</v>
      </c>
      <c r="AB4392" s="1">
        <v>0</v>
      </c>
      <c r="AC4392" s="1">
        <v>28</v>
      </c>
      <c r="AD4392" s="1">
        <v>0</v>
      </c>
      <c r="AE4392" s="1">
        <v>29</v>
      </c>
      <c r="AF4392" s="1">
        <v>0</v>
      </c>
      <c r="AG4392" s="1">
        <v>0</v>
      </c>
      <c r="AH4392" s="1">
        <v>0</v>
      </c>
      <c r="AI4392" s="1">
        <v>57</v>
      </c>
      <c r="AJ4392" s="1" t="s">
        <v>4753</v>
      </c>
      <c r="AK4392" s="1" t="s">
        <v>8479</v>
      </c>
      <c r="AL4392" s="1" t="s">
        <v>8480</v>
      </c>
      <c r="AM4392" s="1" t="s">
        <v>12</v>
      </c>
      <c r="AN4392" s="1" t="s">
        <v>23097</v>
      </c>
      <c r="AO4392" s="1" t="s">
        <v>86</v>
      </c>
      <c r="AP4392" s="1" t="s">
        <v>57</v>
      </c>
      <c r="AQ4392" s="1" t="s">
        <v>25</v>
      </c>
      <c r="AR4392" s="1" t="s">
        <v>30</v>
      </c>
      <c r="AS4392" s="1" t="s">
        <v>23091</v>
      </c>
      <c r="AT4392" s="1" t="s">
        <v>26</v>
      </c>
    </row>
    <row r="4393" spans="1:46" x14ac:dyDescent="0.25">
      <c r="A4393" s="1" t="s">
        <v>19311</v>
      </c>
      <c r="B4393" s="2" t="s">
        <v>23101</v>
      </c>
      <c r="C4393" s="2" t="s">
        <v>23106</v>
      </c>
      <c r="D4393" s="1">
        <v>0</v>
      </c>
      <c r="E4393" s="1">
        <v>0</v>
      </c>
      <c r="F4393" s="1">
        <v>1</v>
      </c>
      <c r="G4393" s="1">
        <v>1</v>
      </c>
      <c r="H4393" s="6">
        <v>1</v>
      </c>
      <c r="I4393">
        <v>1</v>
      </c>
      <c r="J4393" s="1">
        <v>31</v>
      </c>
      <c r="K4393" s="1">
        <v>1</v>
      </c>
      <c r="L4393" s="1">
        <v>708</v>
      </c>
      <c r="M4393" s="6">
        <v>0.7</v>
      </c>
      <c r="N4393" s="4">
        <v>1900</v>
      </c>
      <c r="O4393" s="4">
        <v>160</v>
      </c>
      <c r="P4393" s="4">
        <v>500</v>
      </c>
      <c r="Q4393" s="3">
        <v>0.3</v>
      </c>
      <c r="R4393" s="1">
        <v>24</v>
      </c>
      <c r="S4393" s="1">
        <v>500</v>
      </c>
      <c r="T4393" s="1">
        <v>43</v>
      </c>
      <c r="U4393" s="1">
        <v>1</v>
      </c>
      <c r="V4393" s="1">
        <v>7</v>
      </c>
      <c r="W4393" s="1">
        <v>0</v>
      </c>
      <c r="X4393" s="1">
        <v>0</v>
      </c>
      <c r="Y4393" s="1">
        <v>1</v>
      </c>
      <c r="Z4393" s="1">
        <v>2</v>
      </c>
      <c r="AA4393" s="1">
        <v>0</v>
      </c>
      <c r="AB4393" s="1">
        <v>1</v>
      </c>
      <c r="AC4393" s="1">
        <v>1632</v>
      </c>
      <c r="AD4393" s="1">
        <v>735</v>
      </c>
      <c r="AE4393" s="1">
        <v>0</v>
      </c>
      <c r="AF4393" s="1">
        <v>0</v>
      </c>
      <c r="AG4393" s="1">
        <v>126</v>
      </c>
      <c r="AH4393" s="1">
        <v>0</v>
      </c>
      <c r="AI4393" s="1">
        <v>2493</v>
      </c>
      <c r="AJ4393" s="1" t="s">
        <v>6823</v>
      </c>
      <c r="AK4393" s="1" t="s">
        <v>6824</v>
      </c>
      <c r="AL4393" s="1" t="s">
        <v>6825</v>
      </c>
      <c r="AM4393" s="1" t="s">
        <v>16</v>
      </c>
      <c r="AN4393" s="1" t="s">
        <v>23098</v>
      </c>
      <c r="AO4393" s="1" t="s">
        <v>86</v>
      </c>
      <c r="AP4393" s="1" t="s">
        <v>57</v>
      </c>
      <c r="AQ4393" s="1" t="s">
        <v>25</v>
      </c>
      <c r="AR4393" s="1" t="s">
        <v>19</v>
      </c>
      <c r="AS4393" s="1" t="s">
        <v>23090</v>
      </c>
      <c r="AT4393" s="1" t="s">
        <v>101</v>
      </c>
    </row>
    <row r="4394" spans="1:46" x14ac:dyDescent="0.25">
      <c r="A4394" s="1" t="s">
        <v>17357</v>
      </c>
      <c r="B4394" s="2" t="s">
        <v>23101</v>
      </c>
      <c r="C4394" s="2" t="s">
        <v>23107</v>
      </c>
      <c r="D4394" s="1">
        <v>0</v>
      </c>
      <c r="E4394" s="1">
        <v>0</v>
      </c>
      <c r="F4394" s="1">
        <v>1</v>
      </c>
      <c r="G4394" s="1">
        <v>1</v>
      </c>
      <c r="H4394" s="6">
        <v>1</v>
      </c>
      <c r="I4394">
        <v>0</v>
      </c>
      <c r="J4394" s="1">
        <v>40</v>
      </c>
      <c r="K4394" s="1">
        <v>1</v>
      </c>
      <c r="L4394" s="1">
        <v>674</v>
      </c>
      <c r="M4394" s="6">
        <v>0.47</v>
      </c>
      <c r="N4394" s="4">
        <v>2500</v>
      </c>
      <c r="O4394" s="4">
        <v>175</v>
      </c>
      <c r="P4394" s="4">
        <v>300</v>
      </c>
      <c r="Q4394" s="3">
        <v>0.3</v>
      </c>
      <c r="R4394" s="1">
        <v>12</v>
      </c>
      <c r="S4394" s="1">
        <v>300</v>
      </c>
      <c r="T4394" s="1">
        <v>40</v>
      </c>
      <c r="U4394" s="1">
        <v>1</v>
      </c>
      <c r="V4394" s="1">
        <v>7</v>
      </c>
      <c r="W4394" s="1">
        <v>0</v>
      </c>
      <c r="X4394" s="1">
        <v>0</v>
      </c>
      <c r="Y4394" s="1">
        <v>0</v>
      </c>
      <c r="Z4394" s="1">
        <v>3</v>
      </c>
      <c r="AA4394" s="1">
        <v>1</v>
      </c>
      <c r="AB4394" s="1">
        <v>0</v>
      </c>
      <c r="AC4394" s="1">
        <v>425</v>
      </c>
      <c r="AD4394" s="1">
        <v>140</v>
      </c>
      <c r="AE4394" s="1">
        <v>890</v>
      </c>
      <c r="AF4394" s="1">
        <v>0</v>
      </c>
      <c r="AG4394" s="1">
        <v>0</v>
      </c>
      <c r="AH4394" s="1">
        <v>0</v>
      </c>
      <c r="AI4394" s="1">
        <v>1455</v>
      </c>
      <c r="AJ4394" s="1" t="s">
        <v>1110</v>
      </c>
      <c r="AK4394" s="1" t="s">
        <v>1111</v>
      </c>
      <c r="AL4394" s="1" t="s">
        <v>1112</v>
      </c>
      <c r="AM4394" s="1" t="s">
        <v>12</v>
      </c>
      <c r="AN4394" s="1" t="s">
        <v>23098</v>
      </c>
      <c r="AO4394" s="1" t="s">
        <v>86</v>
      </c>
      <c r="AP4394" s="1" t="s">
        <v>57</v>
      </c>
      <c r="AQ4394" s="1" t="s">
        <v>25</v>
      </c>
      <c r="AR4394" s="1" t="s">
        <v>30</v>
      </c>
      <c r="AS4394" s="1" t="s">
        <v>23091</v>
      </c>
      <c r="AT4394" s="1" t="s">
        <v>26</v>
      </c>
    </row>
    <row r="4395" spans="1:46" x14ac:dyDescent="0.25">
      <c r="A4395" s="1" t="s">
        <v>19341</v>
      </c>
      <c r="B4395" s="2" t="s">
        <v>23101</v>
      </c>
      <c r="C4395" s="2" t="s">
        <v>23107</v>
      </c>
      <c r="D4395" s="1">
        <v>0</v>
      </c>
      <c r="E4395" s="1">
        <v>1</v>
      </c>
      <c r="F4395" s="1">
        <v>1</v>
      </c>
      <c r="G4395" s="1">
        <v>2</v>
      </c>
      <c r="H4395" s="6">
        <v>0.5</v>
      </c>
      <c r="I4395">
        <v>0</v>
      </c>
      <c r="J4395" s="1">
        <v>34</v>
      </c>
      <c r="K4395" s="1">
        <v>1</v>
      </c>
      <c r="L4395" s="1">
        <v>782</v>
      </c>
      <c r="M4395" s="6">
        <v>0.47</v>
      </c>
      <c r="N4395" s="4">
        <v>1480</v>
      </c>
      <c r="O4395" s="4">
        <v>120</v>
      </c>
      <c r="P4395" s="4">
        <v>450</v>
      </c>
      <c r="Q4395" s="3">
        <v>0.3</v>
      </c>
      <c r="R4395" s="1">
        <v>24</v>
      </c>
      <c r="S4395" s="1">
        <v>450</v>
      </c>
      <c r="T4395" s="1">
        <v>75</v>
      </c>
      <c r="U4395" s="1">
        <v>1</v>
      </c>
      <c r="V4395" s="1">
        <v>7</v>
      </c>
      <c r="W4395" s="1">
        <v>1</v>
      </c>
      <c r="X4395" s="1">
        <v>0</v>
      </c>
      <c r="Y4395" s="1">
        <v>1</v>
      </c>
      <c r="Z4395" s="1">
        <v>0</v>
      </c>
      <c r="AA4395" s="1">
        <v>1</v>
      </c>
      <c r="AB4395" s="1">
        <v>0</v>
      </c>
      <c r="AC4395" s="1">
        <v>400</v>
      </c>
      <c r="AD4395" s="1">
        <v>0</v>
      </c>
      <c r="AE4395" s="1">
        <v>0</v>
      </c>
      <c r="AF4395" s="1">
        <v>336</v>
      </c>
      <c r="AG4395" s="1">
        <v>8</v>
      </c>
      <c r="AH4395" s="1">
        <v>0</v>
      </c>
      <c r="AI4395" s="1">
        <v>744</v>
      </c>
      <c r="AJ4395" s="1" t="s">
        <v>6913</v>
      </c>
      <c r="AK4395" s="1" t="s">
        <v>6914</v>
      </c>
      <c r="AL4395" s="1" t="s">
        <v>6915</v>
      </c>
      <c r="AM4395" s="1" t="s">
        <v>12</v>
      </c>
      <c r="AN4395" s="1" t="s">
        <v>23098</v>
      </c>
      <c r="AO4395" s="1" t="s">
        <v>86</v>
      </c>
      <c r="AP4395" s="1" t="s">
        <v>86</v>
      </c>
      <c r="AQ4395" s="1" t="s">
        <v>25</v>
      </c>
      <c r="AR4395" s="1" t="s">
        <v>19</v>
      </c>
      <c r="AS4395" s="1" t="s">
        <v>23091</v>
      </c>
      <c r="AT4395" s="1" t="s">
        <v>26</v>
      </c>
    </row>
    <row r="4396" spans="1:46" x14ac:dyDescent="0.25">
      <c r="A4396" s="1" t="s">
        <v>18729</v>
      </c>
      <c r="B4396" s="2" t="s">
        <v>23101</v>
      </c>
      <c r="C4396" s="2" t="s">
        <v>23107</v>
      </c>
      <c r="D4396" s="1">
        <v>0</v>
      </c>
      <c r="E4396" s="1">
        <v>2</v>
      </c>
      <c r="F4396" s="1">
        <v>1</v>
      </c>
      <c r="G4396" s="1">
        <v>3</v>
      </c>
      <c r="H4396" s="6">
        <v>0.33333333333333331</v>
      </c>
      <c r="I4396">
        <v>0</v>
      </c>
      <c r="J4396" s="1">
        <v>36</v>
      </c>
      <c r="K4396" s="1">
        <v>0</v>
      </c>
      <c r="L4396" s="1">
        <v>700</v>
      </c>
      <c r="M4396" s="6">
        <v>0.37</v>
      </c>
      <c r="N4396" s="4">
        <v>3500</v>
      </c>
      <c r="O4396" s="4">
        <v>255</v>
      </c>
      <c r="P4396" s="4">
        <v>1000</v>
      </c>
      <c r="Q4396" s="3">
        <v>0.35</v>
      </c>
      <c r="R4396" s="1">
        <v>24</v>
      </c>
      <c r="S4396" s="1">
        <v>1000</v>
      </c>
      <c r="T4396" s="1">
        <v>112</v>
      </c>
      <c r="U4396" s="1">
        <v>1</v>
      </c>
      <c r="V4396" s="1">
        <v>7</v>
      </c>
      <c r="W4396" s="1">
        <v>0</v>
      </c>
      <c r="X4396" s="1">
        <v>0</v>
      </c>
      <c r="Y4396" s="1">
        <v>1</v>
      </c>
      <c r="Z4396" s="1">
        <v>0</v>
      </c>
      <c r="AA4396" s="1">
        <v>1</v>
      </c>
      <c r="AB4396" s="1">
        <v>0</v>
      </c>
      <c r="AC4396" s="1">
        <v>0</v>
      </c>
      <c r="AD4396" s="1">
        <v>0</v>
      </c>
      <c r="AE4396" s="1">
        <v>930</v>
      </c>
      <c r="AF4396" s="1">
        <v>0</v>
      </c>
      <c r="AG4396" s="1">
        <v>0</v>
      </c>
      <c r="AH4396" s="1">
        <v>0</v>
      </c>
      <c r="AI4396" s="1">
        <v>930</v>
      </c>
      <c r="AJ4396" s="1" t="s">
        <v>5186</v>
      </c>
      <c r="AK4396" s="1" t="s">
        <v>5187</v>
      </c>
      <c r="AL4396" s="1" t="s">
        <v>5188</v>
      </c>
      <c r="AM4396" s="1" t="s">
        <v>12</v>
      </c>
      <c r="AN4396" s="1" t="s">
        <v>23097</v>
      </c>
      <c r="AO4396" s="1" t="s">
        <v>86</v>
      </c>
      <c r="AP4396" s="1" t="s">
        <v>57</v>
      </c>
      <c r="AQ4396" s="1" t="s">
        <v>25</v>
      </c>
      <c r="AR4396" s="1" t="s">
        <v>19</v>
      </c>
      <c r="AS4396" s="1" t="s">
        <v>23091</v>
      </c>
      <c r="AT4396" s="1" t="s">
        <v>26</v>
      </c>
    </row>
    <row r="4397" spans="1:46" x14ac:dyDescent="0.25">
      <c r="A4397" s="1" t="s">
        <v>19343</v>
      </c>
      <c r="B4397" s="2" t="s">
        <v>23101</v>
      </c>
      <c r="C4397" s="2" t="s">
        <v>23107</v>
      </c>
      <c r="D4397" s="1">
        <v>0</v>
      </c>
      <c r="E4397" s="1">
        <v>1</v>
      </c>
      <c r="F4397" s="1">
        <v>1</v>
      </c>
      <c r="G4397" s="1">
        <v>2</v>
      </c>
      <c r="H4397" s="6">
        <v>0.5</v>
      </c>
      <c r="I4397">
        <v>0</v>
      </c>
      <c r="J4397" s="1">
        <v>34</v>
      </c>
      <c r="K4397" s="1">
        <v>0</v>
      </c>
      <c r="L4397" s="1">
        <v>654</v>
      </c>
      <c r="M4397" s="6">
        <v>0.57999999999999996</v>
      </c>
      <c r="N4397" s="4">
        <v>2300</v>
      </c>
      <c r="O4397" s="4">
        <v>180</v>
      </c>
      <c r="P4397" s="4">
        <v>700</v>
      </c>
      <c r="Q4397" s="3">
        <v>0.33</v>
      </c>
      <c r="R4397" s="1">
        <v>24</v>
      </c>
      <c r="S4397" s="1">
        <v>700</v>
      </c>
      <c r="T4397" s="1">
        <v>63</v>
      </c>
      <c r="U4397" s="1">
        <v>0</v>
      </c>
      <c r="V4397" s="1">
        <v>7</v>
      </c>
      <c r="W4397" s="1">
        <v>0</v>
      </c>
      <c r="X4397" s="1">
        <v>0</v>
      </c>
      <c r="Y4397" s="1">
        <v>0</v>
      </c>
      <c r="Z4397" s="1">
        <v>4</v>
      </c>
      <c r="AA4397" s="1">
        <v>0</v>
      </c>
      <c r="AB4397" s="1">
        <v>0</v>
      </c>
      <c r="AC4397" s="1">
        <v>0</v>
      </c>
      <c r="AD4397" s="1">
        <v>0</v>
      </c>
      <c r="AE4397" s="1">
        <v>690</v>
      </c>
      <c r="AF4397" s="1">
        <v>0</v>
      </c>
      <c r="AG4397" s="1">
        <v>0</v>
      </c>
      <c r="AH4397" s="1">
        <v>640</v>
      </c>
      <c r="AI4397" s="1">
        <v>1330</v>
      </c>
      <c r="AJ4397" s="1" t="s">
        <v>6919</v>
      </c>
      <c r="AK4397" s="1" t="s">
        <v>6920</v>
      </c>
      <c r="AL4397" s="1" t="s">
        <v>6921</v>
      </c>
      <c r="AM4397" s="1" t="s">
        <v>12</v>
      </c>
      <c r="AN4397" s="1" t="s">
        <v>23097</v>
      </c>
      <c r="AO4397" s="1" t="s">
        <v>364</v>
      </c>
      <c r="AP4397" s="1" t="s">
        <v>57</v>
      </c>
      <c r="AQ4397" s="1" t="s">
        <v>25</v>
      </c>
      <c r="AR4397" s="1" t="s">
        <v>30</v>
      </c>
      <c r="AS4397" s="1" t="s">
        <v>23090</v>
      </c>
      <c r="AT4397" s="1" t="s">
        <v>26</v>
      </c>
    </row>
    <row r="4398" spans="1:46" x14ac:dyDescent="0.25">
      <c r="A4398" s="1" t="s">
        <v>21043</v>
      </c>
      <c r="B4398" s="2" t="s">
        <v>23101</v>
      </c>
      <c r="C4398" s="2" t="s">
        <v>23107</v>
      </c>
      <c r="D4398" s="1">
        <v>0</v>
      </c>
      <c r="E4398" s="1">
        <v>2</v>
      </c>
      <c r="F4398" s="1">
        <v>1</v>
      </c>
      <c r="G4398" s="1">
        <v>3</v>
      </c>
      <c r="H4398" s="6">
        <v>0.33333333333333331</v>
      </c>
      <c r="I4398">
        <v>1</v>
      </c>
      <c r="J4398" s="1">
        <v>40</v>
      </c>
      <c r="K4398" s="1">
        <v>0</v>
      </c>
      <c r="L4398" s="1">
        <v>703</v>
      </c>
      <c r="M4398" s="6">
        <v>0.59</v>
      </c>
      <c r="N4398" s="4">
        <v>2500</v>
      </c>
      <c r="O4398" s="4">
        <v>170</v>
      </c>
      <c r="P4398" s="4">
        <v>300</v>
      </c>
      <c r="Q4398" s="3">
        <v>0.33</v>
      </c>
      <c r="R4398" s="1">
        <v>24</v>
      </c>
      <c r="S4398" s="1">
        <v>300</v>
      </c>
      <c r="T4398" s="1">
        <v>34</v>
      </c>
      <c r="U4398" s="1">
        <v>1</v>
      </c>
      <c r="V4398" s="1">
        <v>7</v>
      </c>
      <c r="W4398" s="1">
        <v>0</v>
      </c>
      <c r="X4398" s="1">
        <v>0</v>
      </c>
      <c r="Y4398" s="1">
        <v>1</v>
      </c>
      <c r="Z4398" s="1">
        <v>0</v>
      </c>
      <c r="AA4398" s="1">
        <v>1</v>
      </c>
      <c r="AB4398" s="1">
        <v>1</v>
      </c>
      <c r="AC4398" s="1">
        <v>482</v>
      </c>
      <c r="AD4398" s="1">
        <v>0</v>
      </c>
      <c r="AE4398" s="1">
        <v>456</v>
      </c>
      <c r="AF4398" s="1">
        <v>939</v>
      </c>
      <c r="AG4398" s="1">
        <v>0</v>
      </c>
      <c r="AH4398" s="1">
        <v>0</v>
      </c>
      <c r="AI4398" s="1">
        <v>1877</v>
      </c>
      <c r="AJ4398" s="1" t="s">
        <v>11588</v>
      </c>
      <c r="AK4398" s="1" t="s">
        <v>11589</v>
      </c>
      <c r="AL4398" s="1" t="s">
        <v>11590</v>
      </c>
      <c r="AM4398" s="1" t="s">
        <v>16</v>
      </c>
      <c r="AN4398" s="1" t="s">
        <v>23097</v>
      </c>
      <c r="AO4398" s="1" t="s">
        <v>86</v>
      </c>
      <c r="AP4398" s="1" t="s">
        <v>57</v>
      </c>
      <c r="AQ4398" s="1" t="s">
        <v>25</v>
      </c>
      <c r="AR4398" s="1" t="s">
        <v>19</v>
      </c>
      <c r="AS4398" s="1" t="s">
        <v>23091</v>
      </c>
      <c r="AT4398" s="1" t="s">
        <v>101</v>
      </c>
    </row>
    <row r="4399" spans="1:46" x14ac:dyDescent="0.25">
      <c r="A4399" s="1" t="s">
        <v>22318</v>
      </c>
      <c r="B4399" s="2" t="s">
        <v>23101</v>
      </c>
      <c r="C4399" s="2" t="s">
        <v>23107</v>
      </c>
      <c r="D4399" s="1">
        <v>0</v>
      </c>
      <c r="E4399" s="1">
        <v>0</v>
      </c>
      <c r="F4399" s="1">
        <v>3</v>
      </c>
      <c r="G4399" s="1">
        <v>3</v>
      </c>
      <c r="H4399" s="6">
        <v>1</v>
      </c>
      <c r="I4399">
        <v>0</v>
      </c>
      <c r="J4399" s="1">
        <v>41</v>
      </c>
      <c r="K4399" s="1">
        <v>1</v>
      </c>
      <c r="L4399" s="1">
        <v>467</v>
      </c>
      <c r="M4399" s="6">
        <v>0.21</v>
      </c>
      <c r="N4399" s="4">
        <v>3600</v>
      </c>
      <c r="O4399" s="4">
        <v>300</v>
      </c>
      <c r="P4399" s="4">
        <v>300</v>
      </c>
      <c r="Q4399" s="3">
        <v>0.35</v>
      </c>
      <c r="R4399" s="1">
        <v>12</v>
      </c>
      <c r="S4399" s="1">
        <v>300</v>
      </c>
      <c r="T4399" s="1">
        <v>23</v>
      </c>
      <c r="U4399" s="1">
        <v>1</v>
      </c>
      <c r="V4399" s="1">
        <v>7</v>
      </c>
      <c r="W4399" s="1">
        <v>1</v>
      </c>
      <c r="X4399" s="1">
        <v>1</v>
      </c>
      <c r="Y4399" s="1">
        <v>0</v>
      </c>
      <c r="Z4399" s="1">
        <v>2</v>
      </c>
      <c r="AA4399" s="1">
        <v>1</v>
      </c>
      <c r="AB4399" s="1">
        <v>1</v>
      </c>
      <c r="AC4399" s="1">
        <v>400</v>
      </c>
      <c r="AD4399" s="1">
        <v>0</v>
      </c>
      <c r="AE4399" s="1">
        <v>0</v>
      </c>
      <c r="AF4399" s="1">
        <v>60</v>
      </c>
      <c r="AG4399" s="1">
        <v>0</v>
      </c>
      <c r="AH4399" s="1">
        <v>300</v>
      </c>
      <c r="AI4399" s="1">
        <v>760</v>
      </c>
      <c r="AJ4399" s="1" t="s">
        <v>15002</v>
      </c>
      <c r="AK4399" s="1" t="s">
        <v>15003</v>
      </c>
      <c r="AL4399" s="1" t="s">
        <v>15004</v>
      </c>
      <c r="AM4399" s="1" t="s">
        <v>12</v>
      </c>
      <c r="AN4399" s="1" t="s">
        <v>23098</v>
      </c>
      <c r="AO4399" s="1" t="s">
        <v>86</v>
      </c>
      <c r="AP4399" s="1" t="s">
        <v>86</v>
      </c>
      <c r="AQ4399" s="1" t="s">
        <v>14</v>
      </c>
      <c r="AR4399" s="1" t="s">
        <v>30</v>
      </c>
      <c r="AS4399" s="1" t="s">
        <v>23091</v>
      </c>
      <c r="AT4399" s="1" t="s">
        <v>101</v>
      </c>
    </row>
    <row r="4400" spans="1:46" x14ac:dyDescent="0.25">
      <c r="A4400" s="1" t="s">
        <v>18146</v>
      </c>
      <c r="B4400" s="2" t="s">
        <v>23101</v>
      </c>
      <c r="C4400" s="2" t="s">
        <v>23107</v>
      </c>
      <c r="D4400" s="1">
        <v>0</v>
      </c>
      <c r="E4400" s="1">
        <v>0</v>
      </c>
      <c r="F4400" s="1">
        <v>1</v>
      </c>
      <c r="G4400" s="1">
        <v>1</v>
      </c>
      <c r="H4400" s="6">
        <v>1</v>
      </c>
      <c r="I4400">
        <v>0</v>
      </c>
      <c r="J4400" s="1">
        <v>35</v>
      </c>
      <c r="K4400" s="1">
        <v>1</v>
      </c>
      <c r="L4400" s="1">
        <v>728</v>
      </c>
      <c r="M4400" s="6">
        <v>0.19</v>
      </c>
      <c r="N4400" s="4">
        <v>1800</v>
      </c>
      <c r="O4400" s="4">
        <v>150</v>
      </c>
      <c r="P4400" s="4">
        <v>300</v>
      </c>
      <c r="Q4400" s="3">
        <v>0.35</v>
      </c>
      <c r="R4400" s="1">
        <v>24</v>
      </c>
      <c r="S4400" s="1">
        <v>300</v>
      </c>
      <c r="T4400" s="1">
        <v>31</v>
      </c>
      <c r="U4400" s="1">
        <v>1</v>
      </c>
      <c r="V4400" s="1">
        <v>7</v>
      </c>
      <c r="W4400" s="1">
        <v>0</v>
      </c>
      <c r="X4400" s="1">
        <v>0</v>
      </c>
      <c r="Y4400" s="1">
        <v>0</v>
      </c>
      <c r="Z4400" s="1">
        <v>1</v>
      </c>
      <c r="AA4400" s="1">
        <v>1</v>
      </c>
      <c r="AB4400" s="1">
        <v>0</v>
      </c>
      <c r="AC4400" s="1">
        <v>0</v>
      </c>
      <c r="AD4400" s="1">
        <v>0</v>
      </c>
      <c r="AE4400" s="1">
        <v>0</v>
      </c>
      <c r="AF4400" s="1">
        <v>0</v>
      </c>
      <c r="AG4400" s="1">
        <v>0</v>
      </c>
      <c r="AH4400" s="1">
        <v>200</v>
      </c>
      <c r="AI4400" s="1">
        <v>200</v>
      </c>
      <c r="AJ4400" s="1" t="s">
        <v>3496</v>
      </c>
      <c r="AK4400" s="1" t="s">
        <v>3497</v>
      </c>
      <c r="AL4400" s="1" t="s">
        <v>3498</v>
      </c>
      <c r="AM4400" s="1" t="s">
        <v>12</v>
      </c>
      <c r="AN4400" s="1" t="s">
        <v>23098</v>
      </c>
      <c r="AO4400" s="1" t="s">
        <v>86</v>
      </c>
      <c r="AP4400" s="1" t="s">
        <v>57</v>
      </c>
      <c r="AQ4400" s="1" t="s">
        <v>25</v>
      </c>
      <c r="AR4400" s="1" t="s">
        <v>30</v>
      </c>
      <c r="AS4400" s="1" t="s">
        <v>23091</v>
      </c>
      <c r="AT4400" s="1" t="s">
        <v>26</v>
      </c>
    </row>
    <row r="4401" spans="1:46" x14ac:dyDescent="0.25">
      <c r="A4401" s="1" t="s">
        <v>18808</v>
      </c>
      <c r="B4401" s="2" t="s">
        <v>23101</v>
      </c>
      <c r="C4401" s="2" t="s">
        <v>23107</v>
      </c>
      <c r="D4401" s="1">
        <v>0</v>
      </c>
      <c r="E4401" s="1">
        <v>1</v>
      </c>
      <c r="F4401" s="1">
        <v>1</v>
      </c>
      <c r="G4401" s="1">
        <v>2</v>
      </c>
      <c r="H4401" s="6">
        <v>0.5</v>
      </c>
      <c r="I4401">
        <v>0</v>
      </c>
      <c r="J4401" s="1">
        <v>28</v>
      </c>
      <c r="K4401" s="1">
        <v>1</v>
      </c>
      <c r="L4401" s="1">
        <v>781</v>
      </c>
      <c r="M4401" s="6">
        <v>0.14000000000000001</v>
      </c>
      <c r="N4401" s="4">
        <v>2600</v>
      </c>
      <c r="O4401" s="4">
        <v>200</v>
      </c>
      <c r="P4401" s="4">
        <v>300</v>
      </c>
      <c r="Q4401" s="3">
        <v>0.26</v>
      </c>
      <c r="R4401" s="1">
        <v>12</v>
      </c>
      <c r="S4401" s="1">
        <v>300</v>
      </c>
      <c r="T4401" s="1">
        <v>40</v>
      </c>
      <c r="U4401" s="1">
        <v>1</v>
      </c>
      <c r="V4401" s="1">
        <v>7</v>
      </c>
      <c r="W4401" s="1">
        <v>0</v>
      </c>
      <c r="X4401" s="1">
        <v>0</v>
      </c>
      <c r="Y4401" s="1">
        <v>1</v>
      </c>
      <c r="Z4401" s="1">
        <v>1</v>
      </c>
      <c r="AA4401" s="1">
        <v>1</v>
      </c>
      <c r="AB4401" s="1">
        <v>0</v>
      </c>
      <c r="AC4401" s="1">
        <v>0</v>
      </c>
      <c r="AD4401" s="1">
        <v>0</v>
      </c>
      <c r="AE4401" s="1">
        <v>0</v>
      </c>
      <c r="AF4401" s="1">
        <v>0</v>
      </c>
      <c r="AG4401" s="1">
        <v>0</v>
      </c>
      <c r="AH4401" s="1">
        <v>0</v>
      </c>
      <c r="AI4401" s="1">
        <v>0</v>
      </c>
      <c r="AJ4401" s="1" t="s">
        <v>5419</v>
      </c>
      <c r="AK4401" s="1" t="s">
        <v>5420</v>
      </c>
      <c r="AL4401" s="1" t="s">
        <v>5421</v>
      </c>
      <c r="AM4401" s="1" t="s">
        <v>12</v>
      </c>
      <c r="AN4401" s="1" t="s">
        <v>23098</v>
      </c>
      <c r="AO4401" s="1" t="s">
        <v>86</v>
      </c>
      <c r="AP4401" s="1" t="s">
        <v>57</v>
      </c>
      <c r="AQ4401" s="1" t="s">
        <v>25</v>
      </c>
      <c r="AR4401" s="1" t="s">
        <v>19</v>
      </c>
      <c r="AS4401" s="1" t="s">
        <v>23091</v>
      </c>
      <c r="AT4401" s="1" t="s">
        <v>26</v>
      </c>
    </row>
    <row r="4402" spans="1:46" x14ac:dyDescent="0.25">
      <c r="A4402" s="1" t="s">
        <v>19505</v>
      </c>
      <c r="B4402" s="2" t="s">
        <v>23101</v>
      </c>
      <c r="C4402" s="2" t="s">
        <v>23107</v>
      </c>
      <c r="D4402" s="1">
        <v>0</v>
      </c>
      <c r="E4402" s="1">
        <v>0</v>
      </c>
      <c r="F4402" s="1">
        <v>2</v>
      </c>
      <c r="G4402" s="1">
        <v>2</v>
      </c>
      <c r="H4402" s="6">
        <v>1</v>
      </c>
      <c r="I4402">
        <v>1</v>
      </c>
      <c r="J4402" s="1">
        <v>30</v>
      </c>
      <c r="K4402" s="1">
        <v>0</v>
      </c>
      <c r="L4402" s="1">
        <v>914</v>
      </c>
      <c r="M4402" s="6">
        <v>0.21</v>
      </c>
      <c r="N4402" s="4">
        <v>1200</v>
      </c>
      <c r="O4402" s="4">
        <v>110</v>
      </c>
      <c r="P4402" s="4">
        <v>200</v>
      </c>
      <c r="Q4402" s="3">
        <v>0.27</v>
      </c>
      <c r="R4402" s="1">
        <v>12</v>
      </c>
      <c r="S4402" s="1">
        <v>200</v>
      </c>
      <c r="T4402" s="1">
        <v>25</v>
      </c>
      <c r="U4402" s="1">
        <v>0</v>
      </c>
      <c r="V4402" s="1">
        <v>7</v>
      </c>
      <c r="W4402" s="1">
        <v>0</v>
      </c>
      <c r="X4402" s="1">
        <v>1</v>
      </c>
      <c r="Y4402" s="1">
        <v>1</v>
      </c>
      <c r="Z4402" s="1">
        <v>3</v>
      </c>
      <c r="AA4402" s="1">
        <v>0</v>
      </c>
      <c r="AB4402" s="1">
        <v>1</v>
      </c>
      <c r="AC4402" s="1">
        <v>0</v>
      </c>
      <c r="AD4402" s="1">
        <v>0</v>
      </c>
      <c r="AE4402" s="1">
        <v>0</v>
      </c>
      <c r="AF4402" s="1">
        <v>0</v>
      </c>
      <c r="AG4402" s="1">
        <v>173</v>
      </c>
      <c r="AH4402" s="1">
        <v>0</v>
      </c>
      <c r="AI4402" s="1">
        <v>173</v>
      </c>
      <c r="AJ4402" s="1" t="s">
        <v>7385</v>
      </c>
      <c r="AK4402" s="1" t="s">
        <v>7386</v>
      </c>
      <c r="AL4402" s="1" t="s">
        <v>7387</v>
      </c>
      <c r="AM4402" s="1" t="s">
        <v>16</v>
      </c>
      <c r="AN4402" s="1" t="s">
        <v>23097</v>
      </c>
      <c r="AO4402" s="1" t="s">
        <v>364</v>
      </c>
      <c r="AP4402" s="1" t="s">
        <v>57</v>
      </c>
      <c r="AQ4402" s="1" t="s">
        <v>14</v>
      </c>
      <c r="AR4402" s="1" t="s">
        <v>19</v>
      </c>
      <c r="AS4402" s="1" t="s">
        <v>23090</v>
      </c>
      <c r="AT4402" s="1" t="s">
        <v>101</v>
      </c>
    </row>
    <row r="4403" spans="1:46" x14ac:dyDescent="0.25">
      <c r="A4403" s="1" t="s">
        <v>21675</v>
      </c>
      <c r="B4403" s="2" t="s">
        <v>23101</v>
      </c>
      <c r="C4403" s="2" t="s">
        <v>23107</v>
      </c>
      <c r="D4403" s="1">
        <v>0</v>
      </c>
      <c r="E4403" s="1">
        <v>1</v>
      </c>
      <c r="F4403" s="1">
        <v>1</v>
      </c>
      <c r="G4403" s="1">
        <v>2</v>
      </c>
      <c r="H4403" s="6">
        <v>0.5</v>
      </c>
      <c r="I4403">
        <v>1</v>
      </c>
      <c r="J4403" s="1">
        <v>43</v>
      </c>
      <c r="K4403" s="1">
        <v>1</v>
      </c>
      <c r="L4403" s="1">
        <v>668</v>
      </c>
      <c r="M4403" s="6">
        <v>0.54</v>
      </c>
      <c r="N4403" s="4">
        <v>5200</v>
      </c>
      <c r="O4403" s="4">
        <v>400</v>
      </c>
      <c r="P4403" s="4">
        <v>500</v>
      </c>
      <c r="Q4403" s="3">
        <v>0.35</v>
      </c>
      <c r="R4403" s="1">
        <v>24</v>
      </c>
      <c r="S4403" s="1">
        <v>500</v>
      </c>
      <c r="T4403" s="1">
        <v>43</v>
      </c>
      <c r="U4403" s="1">
        <v>1</v>
      </c>
      <c r="V4403" s="1">
        <v>7</v>
      </c>
      <c r="W4403" s="1">
        <v>0</v>
      </c>
      <c r="X4403" s="1">
        <v>0</v>
      </c>
      <c r="Y4403" s="1">
        <v>0</v>
      </c>
      <c r="Z4403" s="1">
        <v>3</v>
      </c>
      <c r="AA4403" s="1">
        <v>0</v>
      </c>
      <c r="AB4403" s="1">
        <v>1</v>
      </c>
      <c r="AC4403" s="1">
        <v>500</v>
      </c>
      <c r="AD4403" s="1">
        <v>2000</v>
      </c>
      <c r="AE4403" s="1">
        <v>1977</v>
      </c>
      <c r="AF4403" s="1">
        <v>300</v>
      </c>
      <c r="AG4403" s="1">
        <v>118</v>
      </c>
      <c r="AH4403" s="1">
        <v>0</v>
      </c>
      <c r="AI4403" s="1">
        <v>4895</v>
      </c>
      <c r="AJ4403" s="1" t="s">
        <v>13300</v>
      </c>
      <c r="AK4403" s="1" t="s">
        <v>13301</v>
      </c>
      <c r="AL4403" s="1" t="s">
        <v>13302</v>
      </c>
      <c r="AM4403" s="1" t="s">
        <v>16</v>
      </c>
      <c r="AN4403" s="1" t="s">
        <v>23098</v>
      </c>
      <c r="AO4403" s="1" t="s">
        <v>86</v>
      </c>
      <c r="AP4403" s="1" t="s">
        <v>57</v>
      </c>
      <c r="AQ4403" s="1" t="s">
        <v>25</v>
      </c>
      <c r="AR4403" s="1" t="s">
        <v>30</v>
      </c>
      <c r="AS4403" s="1" t="s">
        <v>23090</v>
      </c>
      <c r="AT4403" s="1" t="s">
        <v>101</v>
      </c>
    </row>
    <row r="4404" spans="1:46" x14ac:dyDescent="0.25">
      <c r="A4404" s="1" t="s">
        <v>21678</v>
      </c>
      <c r="B4404" s="2" t="s">
        <v>23101</v>
      </c>
      <c r="C4404" s="2" t="s">
        <v>23107</v>
      </c>
      <c r="D4404" s="1">
        <v>0</v>
      </c>
      <c r="E4404" s="1">
        <v>0</v>
      </c>
      <c r="F4404" s="1">
        <v>1</v>
      </c>
      <c r="G4404" s="1">
        <v>1</v>
      </c>
      <c r="H4404" s="6">
        <v>1</v>
      </c>
      <c r="I4404">
        <v>1</v>
      </c>
      <c r="J4404" s="1">
        <v>34</v>
      </c>
      <c r="K4404" s="1">
        <v>1</v>
      </c>
      <c r="L4404" s="1">
        <v>784</v>
      </c>
      <c r="M4404" s="6">
        <v>0.21</v>
      </c>
      <c r="N4404" s="4">
        <v>3500</v>
      </c>
      <c r="O4404" s="4">
        <v>270</v>
      </c>
      <c r="P4404" s="4">
        <v>800</v>
      </c>
      <c r="Q4404" s="3">
        <v>0.35</v>
      </c>
      <c r="R4404" s="1">
        <v>18</v>
      </c>
      <c r="S4404" s="1">
        <v>800</v>
      </c>
      <c r="T4404" s="1">
        <v>68</v>
      </c>
      <c r="U4404" s="1">
        <v>1</v>
      </c>
      <c r="V4404" s="1">
        <v>7</v>
      </c>
      <c r="W4404" s="1">
        <v>1</v>
      </c>
      <c r="X4404" s="1">
        <v>1</v>
      </c>
      <c r="Y4404" s="1">
        <v>1</v>
      </c>
      <c r="Z4404" s="1">
        <v>2</v>
      </c>
      <c r="AA4404" s="1">
        <v>0</v>
      </c>
      <c r="AB4404" s="1">
        <v>1</v>
      </c>
      <c r="AC4404" s="1">
        <v>0</v>
      </c>
      <c r="AD4404" s="1">
        <v>0</v>
      </c>
      <c r="AE4404" s="1">
        <v>0</v>
      </c>
      <c r="AF4404" s="1">
        <v>0</v>
      </c>
      <c r="AG4404" s="1">
        <v>0</v>
      </c>
      <c r="AH4404" s="1">
        <v>0</v>
      </c>
      <c r="AI4404" s="1">
        <v>0</v>
      </c>
      <c r="AJ4404" s="1" t="s">
        <v>13308</v>
      </c>
      <c r="AK4404" s="1" t="s">
        <v>13309</v>
      </c>
      <c r="AL4404" s="1" t="s">
        <v>13310</v>
      </c>
      <c r="AM4404" s="1" t="s">
        <v>16</v>
      </c>
      <c r="AN4404" s="1" t="s">
        <v>23098</v>
      </c>
      <c r="AO4404" s="1" t="s">
        <v>86</v>
      </c>
      <c r="AP4404" s="1" t="s">
        <v>86</v>
      </c>
      <c r="AQ4404" s="1" t="s">
        <v>14</v>
      </c>
      <c r="AR4404" s="1" t="s">
        <v>19</v>
      </c>
      <c r="AS4404" s="1" t="s">
        <v>23090</v>
      </c>
      <c r="AT4404" s="1" t="s">
        <v>101</v>
      </c>
    </row>
    <row r="4405" spans="1:46" x14ac:dyDescent="0.25">
      <c r="A4405" s="1" t="s">
        <v>22904</v>
      </c>
      <c r="B4405" s="2" t="s">
        <v>23101</v>
      </c>
      <c r="C4405" s="2" t="s">
        <v>23107</v>
      </c>
      <c r="D4405" s="1">
        <v>0</v>
      </c>
      <c r="E4405" s="1">
        <v>2</v>
      </c>
      <c r="F4405" s="1">
        <v>1</v>
      </c>
      <c r="G4405" s="1">
        <v>3</v>
      </c>
      <c r="H4405" s="6">
        <v>0.33333333333333331</v>
      </c>
      <c r="I4405">
        <v>0</v>
      </c>
      <c r="J4405" s="1">
        <v>38</v>
      </c>
      <c r="K4405" s="1">
        <v>1</v>
      </c>
      <c r="L4405" s="1">
        <v>639</v>
      </c>
      <c r="M4405" s="6">
        <v>0.28000000000000003</v>
      </c>
      <c r="N4405" s="4">
        <v>3000</v>
      </c>
      <c r="O4405" s="4">
        <v>250</v>
      </c>
      <c r="P4405" s="4">
        <v>500</v>
      </c>
      <c r="Q4405" s="3">
        <v>0.3</v>
      </c>
      <c r="R4405" s="1">
        <v>24</v>
      </c>
      <c r="S4405" s="1">
        <v>500</v>
      </c>
      <c r="T4405" s="1">
        <v>61</v>
      </c>
      <c r="U4405" s="1">
        <v>1</v>
      </c>
      <c r="V4405" s="1">
        <v>7</v>
      </c>
      <c r="W4405" s="1">
        <v>1</v>
      </c>
      <c r="X4405" s="1">
        <v>1</v>
      </c>
      <c r="Y4405" s="1">
        <v>1</v>
      </c>
      <c r="Z4405" s="1">
        <v>2</v>
      </c>
      <c r="AA4405" s="1">
        <v>0</v>
      </c>
      <c r="AB4405" s="1">
        <v>0</v>
      </c>
      <c r="AC4405" s="1">
        <v>0</v>
      </c>
      <c r="AD4405" s="1">
        <v>0</v>
      </c>
      <c r="AE4405" s="1">
        <v>0</v>
      </c>
      <c r="AF4405" s="1">
        <v>0</v>
      </c>
      <c r="AG4405" s="1">
        <v>90</v>
      </c>
      <c r="AH4405" s="1">
        <v>700</v>
      </c>
      <c r="AI4405" s="1">
        <v>790</v>
      </c>
      <c r="AJ4405" s="1" t="s">
        <v>16559</v>
      </c>
      <c r="AK4405" s="1" t="s">
        <v>16560</v>
      </c>
      <c r="AL4405" s="1" t="s">
        <v>16561</v>
      </c>
      <c r="AM4405" s="1" t="s">
        <v>12</v>
      </c>
      <c r="AN4405" s="1" t="s">
        <v>23098</v>
      </c>
      <c r="AO4405" s="1" t="s">
        <v>86</v>
      </c>
      <c r="AP4405" s="1" t="s">
        <v>86</v>
      </c>
      <c r="AQ4405" s="1" t="s">
        <v>14</v>
      </c>
      <c r="AR4405" s="1" t="s">
        <v>19</v>
      </c>
      <c r="AS4405" s="1" t="s">
        <v>23090</v>
      </c>
      <c r="AT4405" s="1" t="s">
        <v>26</v>
      </c>
    </row>
    <row r="4406" spans="1:46" x14ac:dyDescent="0.25">
      <c r="A4406" s="1" t="s">
        <v>21088</v>
      </c>
      <c r="B4406" s="2" t="s">
        <v>23101</v>
      </c>
      <c r="C4406" s="2" t="s">
        <v>23107</v>
      </c>
      <c r="D4406" s="1">
        <v>0</v>
      </c>
      <c r="E4406" s="1">
        <v>1</v>
      </c>
      <c r="F4406" s="1">
        <v>1</v>
      </c>
      <c r="G4406" s="1">
        <v>2</v>
      </c>
      <c r="H4406" s="6">
        <v>0.5</v>
      </c>
      <c r="I4406">
        <v>0</v>
      </c>
      <c r="J4406" s="1">
        <v>31</v>
      </c>
      <c r="K4406" s="1">
        <v>0</v>
      </c>
      <c r="L4406" s="1">
        <v>566</v>
      </c>
      <c r="M4406" s="6">
        <v>0.28000000000000003</v>
      </c>
      <c r="N4406" s="4">
        <v>4200</v>
      </c>
      <c r="O4406" s="4">
        <v>350</v>
      </c>
      <c r="P4406" s="4">
        <v>700</v>
      </c>
      <c r="Q4406" s="3">
        <v>0.3</v>
      </c>
      <c r="R4406" s="1">
        <v>24</v>
      </c>
      <c r="S4406" s="1">
        <v>700</v>
      </c>
      <c r="T4406" s="1">
        <v>77</v>
      </c>
      <c r="U4406" s="1">
        <v>0</v>
      </c>
      <c r="V4406" s="1">
        <v>7</v>
      </c>
      <c r="W4406" s="1">
        <v>1</v>
      </c>
      <c r="X4406" s="1">
        <v>0</v>
      </c>
      <c r="Y4406" s="1">
        <v>1</v>
      </c>
      <c r="Z4406" s="1">
        <v>3</v>
      </c>
      <c r="AA4406" s="1">
        <v>0</v>
      </c>
      <c r="AB4406" s="1">
        <v>0</v>
      </c>
      <c r="AC4406" s="1">
        <v>0</v>
      </c>
      <c r="AD4406" s="1">
        <v>0</v>
      </c>
      <c r="AE4406" s="1">
        <v>0</v>
      </c>
      <c r="AF4406" s="1">
        <v>563</v>
      </c>
      <c r="AG4406" s="1">
        <v>0</v>
      </c>
      <c r="AH4406" s="1">
        <v>500</v>
      </c>
      <c r="AI4406" s="1">
        <v>1063</v>
      </c>
      <c r="AJ4406" s="1" t="s">
        <v>11720</v>
      </c>
      <c r="AK4406" s="1" t="s">
        <v>11721</v>
      </c>
      <c r="AL4406" s="1" t="s">
        <v>11722</v>
      </c>
      <c r="AM4406" s="1" t="s">
        <v>12</v>
      </c>
      <c r="AN4406" s="1" t="s">
        <v>23097</v>
      </c>
      <c r="AO4406" s="1" t="s">
        <v>364</v>
      </c>
      <c r="AP4406" s="1" t="s">
        <v>86</v>
      </c>
      <c r="AQ4406" s="1" t="s">
        <v>25</v>
      </c>
      <c r="AR4406" s="1" t="s">
        <v>19</v>
      </c>
      <c r="AS4406" s="1" t="s">
        <v>23090</v>
      </c>
      <c r="AT4406" s="1" t="s">
        <v>26</v>
      </c>
    </row>
    <row r="4407" spans="1:46" x14ac:dyDescent="0.25">
      <c r="A4407" s="1" t="s">
        <v>18833</v>
      </c>
      <c r="B4407" s="2" t="s">
        <v>23101</v>
      </c>
      <c r="C4407" s="2" t="s">
        <v>23107</v>
      </c>
      <c r="D4407" s="1">
        <v>0</v>
      </c>
      <c r="E4407" s="1">
        <v>0</v>
      </c>
      <c r="F4407" s="1">
        <v>1</v>
      </c>
      <c r="G4407" s="1">
        <v>1</v>
      </c>
      <c r="H4407" s="6">
        <v>1</v>
      </c>
      <c r="I4407">
        <v>1</v>
      </c>
      <c r="J4407" s="1">
        <v>37</v>
      </c>
      <c r="K4407" s="1">
        <v>1</v>
      </c>
      <c r="L4407" s="1">
        <v>480</v>
      </c>
      <c r="M4407" s="6">
        <v>0.18</v>
      </c>
      <c r="N4407" s="4">
        <v>2700</v>
      </c>
      <c r="O4407" s="4">
        <v>175</v>
      </c>
      <c r="P4407" s="4">
        <v>300</v>
      </c>
      <c r="Q4407" s="3">
        <v>0.35</v>
      </c>
      <c r="R4407" s="1">
        <v>18</v>
      </c>
      <c r="S4407" s="1">
        <v>300</v>
      </c>
      <c r="T4407" s="1">
        <v>42</v>
      </c>
      <c r="U4407" s="1">
        <v>1</v>
      </c>
      <c r="V4407" s="1">
        <v>7</v>
      </c>
      <c r="W4407" s="1">
        <v>0</v>
      </c>
      <c r="X4407" s="1">
        <v>0</v>
      </c>
      <c r="Y4407" s="1">
        <v>1</v>
      </c>
      <c r="Z4407" s="1">
        <v>1</v>
      </c>
      <c r="AA4407" s="1">
        <v>0</v>
      </c>
      <c r="AB4407" s="1">
        <v>1</v>
      </c>
      <c r="AC4407" s="1">
        <v>352</v>
      </c>
      <c r="AD4407" s="1">
        <v>0</v>
      </c>
      <c r="AE4407" s="1">
        <v>0</v>
      </c>
      <c r="AF4407" s="1">
        <v>0</v>
      </c>
      <c r="AG4407" s="1">
        <v>0</v>
      </c>
      <c r="AH4407" s="1">
        <v>0</v>
      </c>
      <c r="AI4407" s="1">
        <v>352</v>
      </c>
      <c r="AJ4407" s="1" t="s">
        <v>5497</v>
      </c>
      <c r="AK4407" s="1" t="s">
        <v>5498</v>
      </c>
      <c r="AL4407" s="1" t="s">
        <v>5499</v>
      </c>
      <c r="AM4407" s="1" t="s">
        <v>16</v>
      </c>
      <c r="AN4407" s="1" t="s">
        <v>23098</v>
      </c>
      <c r="AO4407" s="1" t="s">
        <v>86</v>
      </c>
      <c r="AP4407" s="1" t="s">
        <v>57</v>
      </c>
      <c r="AQ4407" s="1" t="s">
        <v>25</v>
      </c>
      <c r="AR4407" s="1" t="s">
        <v>19</v>
      </c>
      <c r="AS4407" s="1" t="s">
        <v>23090</v>
      </c>
      <c r="AT4407" s="1" t="s">
        <v>101</v>
      </c>
    </row>
    <row r="4408" spans="1:46" x14ac:dyDescent="0.25">
      <c r="A4408" s="1" t="s">
        <v>22266</v>
      </c>
      <c r="B4408" s="2" t="s">
        <v>23101</v>
      </c>
      <c r="C4408" s="2" t="s">
        <v>23108</v>
      </c>
      <c r="D4408" s="1">
        <v>0</v>
      </c>
      <c r="E4408" s="1">
        <v>0</v>
      </c>
      <c r="F4408" s="1">
        <v>1</v>
      </c>
      <c r="G4408" s="1">
        <v>1</v>
      </c>
      <c r="H4408" s="6">
        <v>1</v>
      </c>
      <c r="I4408">
        <v>0</v>
      </c>
      <c r="J4408" s="1">
        <v>32</v>
      </c>
      <c r="K4408" s="1">
        <v>1</v>
      </c>
      <c r="L4408" s="1">
        <v>666</v>
      </c>
      <c r="M4408" s="6">
        <v>0.44</v>
      </c>
      <c r="N4408" s="4">
        <v>2160</v>
      </c>
      <c r="O4408" s="4">
        <v>180</v>
      </c>
      <c r="P4408" s="4">
        <v>600</v>
      </c>
      <c r="Q4408" s="3">
        <v>0.3</v>
      </c>
      <c r="R4408" s="1">
        <v>12</v>
      </c>
      <c r="S4408" s="1">
        <v>600</v>
      </c>
      <c r="T4408" s="1">
        <v>58</v>
      </c>
      <c r="U4408" s="1">
        <v>1</v>
      </c>
      <c r="V4408" s="1">
        <v>7</v>
      </c>
      <c r="W4408" s="1">
        <v>0</v>
      </c>
      <c r="X4408" s="1">
        <v>0</v>
      </c>
      <c r="Y4408" s="1">
        <v>1</v>
      </c>
      <c r="Z4408" s="1">
        <v>0</v>
      </c>
      <c r="AA4408" s="1">
        <v>1</v>
      </c>
      <c r="AB4408" s="1">
        <v>0</v>
      </c>
      <c r="AC4408" s="1">
        <v>0</v>
      </c>
      <c r="AD4408" s="1">
        <v>0</v>
      </c>
      <c r="AE4408" s="1">
        <v>0</v>
      </c>
      <c r="AF4408" s="1">
        <v>296</v>
      </c>
      <c r="AG4408" s="1">
        <v>0</v>
      </c>
      <c r="AH4408" s="1">
        <v>120</v>
      </c>
      <c r="AI4408" s="1">
        <v>416</v>
      </c>
      <c r="AJ4408" s="1" t="s">
        <v>1524</v>
      </c>
      <c r="AK4408" s="1" t="s">
        <v>14858</v>
      </c>
      <c r="AL4408" s="1" t="s">
        <v>14859</v>
      </c>
      <c r="AM4408" s="1" t="s">
        <v>12</v>
      </c>
      <c r="AN4408" s="1" t="s">
        <v>23098</v>
      </c>
      <c r="AO4408" s="1" t="s">
        <v>86</v>
      </c>
      <c r="AP4408" s="1" t="s">
        <v>57</v>
      </c>
      <c r="AQ4408" s="1" t="s">
        <v>25</v>
      </c>
      <c r="AR4408" s="1" t="s">
        <v>19</v>
      </c>
      <c r="AS4408" s="1" t="s">
        <v>23091</v>
      </c>
      <c r="AT4408" s="1" t="s">
        <v>26</v>
      </c>
    </row>
    <row r="4409" spans="1:46" x14ac:dyDescent="0.25">
      <c r="A4409" s="1" t="s">
        <v>18850</v>
      </c>
      <c r="B4409" s="2" t="s">
        <v>23101</v>
      </c>
      <c r="C4409" s="2" t="s">
        <v>23108</v>
      </c>
      <c r="D4409" s="1">
        <v>0</v>
      </c>
      <c r="E4409" s="1">
        <v>0</v>
      </c>
      <c r="F4409" s="1">
        <v>1</v>
      </c>
      <c r="G4409" s="1">
        <v>1</v>
      </c>
      <c r="H4409" s="6">
        <v>1</v>
      </c>
      <c r="I4409">
        <v>0</v>
      </c>
      <c r="J4409" s="1">
        <v>25</v>
      </c>
      <c r="K4409" s="1">
        <v>1</v>
      </c>
      <c r="L4409" s="1">
        <v>707</v>
      </c>
      <c r="M4409" s="6">
        <v>0.35</v>
      </c>
      <c r="N4409" s="4">
        <v>2200</v>
      </c>
      <c r="O4409" s="4">
        <v>170</v>
      </c>
      <c r="P4409" s="4">
        <v>150</v>
      </c>
      <c r="Q4409" s="3">
        <v>0.31</v>
      </c>
      <c r="R4409" s="1">
        <v>12</v>
      </c>
      <c r="S4409" s="1">
        <v>150</v>
      </c>
      <c r="T4409" s="1">
        <v>26</v>
      </c>
      <c r="U4409" s="1">
        <v>1</v>
      </c>
      <c r="V4409" s="1">
        <v>7</v>
      </c>
      <c r="W4409" s="1">
        <v>0</v>
      </c>
      <c r="X4409" s="1">
        <v>0</v>
      </c>
      <c r="Y4409" s="1">
        <v>1</v>
      </c>
      <c r="Z4409" s="1">
        <v>2</v>
      </c>
      <c r="AA4409" s="1">
        <v>0</v>
      </c>
      <c r="AB4409" s="1">
        <v>0</v>
      </c>
      <c r="AC4409" s="1">
        <v>0</v>
      </c>
      <c r="AD4409" s="1">
        <v>0</v>
      </c>
      <c r="AE4409" s="1">
        <v>189</v>
      </c>
      <c r="AF4409" s="1">
        <v>496</v>
      </c>
      <c r="AG4409" s="1">
        <v>0</v>
      </c>
      <c r="AH4409" s="1">
        <v>200</v>
      </c>
      <c r="AI4409" s="1">
        <v>885</v>
      </c>
      <c r="AJ4409" s="1" t="s">
        <v>223</v>
      </c>
      <c r="AK4409" s="1" t="s">
        <v>5546</v>
      </c>
      <c r="AL4409" s="1" t="s">
        <v>5547</v>
      </c>
      <c r="AM4409" s="1" t="s">
        <v>12</v>
      </c>
      <c r="AN4409" s="1" t="s">
        <v>23098</v>
      </c>
      <c r="AO4409" s="1" t="s">
        <v>86</v>
      </c>
      <c r="AP4409" s="1" t="s">
        <v>57</v>
      </c>
      <c r="AQ4409" s="1" t="s">
        <v>25</v>
      </c>
      <c r="AR4409" s="1" t="s">
        <v>19</v>
      </c>
      <c r="AS4409" s="1" t="s">
        <v>23090</v>
      </c>
      <c r="AT4409" s="1" t="s">
        <v>26</v>
      </c>
    </row>
    <row r="4410" spans="1:46" x14ac:dyDescent="0.25">
      <c r="A4410" s="1" t="s">
        <v>20623</v>
      </c>
      <c r="B4410" s="2" t="s">
        <v>23101</v>
      </c>
      <c r="C4410" s="2" t="s">
        <v>23108</v>
      </c>
      <c r="D4410" s="1">
        <v>0</v>
      </c>
      <c r="E4410" s="1">
        <v>1</v>
      </c>
      <c r="F4410" s="1">
        <v>2</v>
      </c>
      <c r="G4410" s="1">
        <v>3</v>
      </c>
      <c r="H4410" s="6">
        <v>0.66666666666666663</v>
      </c>
      <c r="I4410">
        <v>0</v>
      </c>
      <c r="J4410" s="1">
        <v>26</v>
      </c>
      <c r="K4410" s="1">
        <v>0</v>
      </c>
      <c r="L4410" s="1">
        <v>790</v>
      </c>
      <c r="M4410" s="6">
        <v>0.18</v>
      </c>
      <c r="N4410" s="4">
        <v>2000</v>
      </c>
      <c r="O4410" s="4">
        <v>160</v>
      </c>
      <c r="P4410" s="4">
        <v>300</v>
      </c>
      <c r="Q4410" s="3">
        <v>0.35</v>
      </c>
      <c r="R4410" s="1">
        <v>24</v>
      </c>
      <c r="S4410" s="1">
        <v>300</v>
      </c>
      <c r="T4410" s="1">
        <v>37</v>
      </c>
      <c r="U4410" s="1">
        <v>1</v>
      </c>
      <c r="V4410" s="1">
        <v>7</v>
      </c>
      <c r="W4410" s="1">
        <v>0</v>
      </c>
      <c r="X4410" s="1">
        <v>1</v>
      </c>
      <c r="Y4410" s="1">
        <v>1</v>
      </c>
      <c r="Z4410" s="1">
        <v>1</v>
      </c>
      <c r="AA4410" s="1">
        <v>1</v>
      </c>
      <c r="AB4410" s="1">
        <v>0</v>
      </c>
      <c r="AC4410" s="1">
        <v>0</v>
      </c>
      <c r="AD4410" s="1">
        <v>0</v>
      </c>
      <c r="AE4410" s="1">
        <v>0</v>
      </c>
      <c r="AF4410" s="1">
        <v>138</v>
      </c>
      <c r="AG4410" s="1">
        <v>1</v>
      </c>
      <c r="AH4410" s="1">
        <v>100</v>
      </c>
      <c r="AI4410" s="1">
        <v>239</v>
      </c>
      <c r="AJ4410" s="1" t="s">
        <v>322</v>
      </c>
      <c r="AK4410" s="1" t="s">
        <v>10475</v>
      </c>
      <c r="AL4410" s="1" t="s">
        <v>10476</v>
      </c>
      <c r="AM4410" s="1" t="s">
        <v>12</v>
      </c>
      <c r="AN4410" s="1" t="s">
        <v>23097</v>
      </c>
      <c r="AO4410" s="1" t="s">
        <v>86</v>
      </c>
      <c r="AP4410" s="1" t="s">
        <v>57</v>
      </c>
      <c r="AQ4410" s="1" t="s">
        <v>14</v>
      </c>
      <c r="AR4410" s="1" t="s">
        <v>19</v>
      </c>
      <c r="AS4410" s="1" t="s">
        <v>23091</v>
      </c>
      <c r="AT4410" s="1" t="s">
        <v>26</v>
      </c>
    </row>
    <row r="4411" spans="1:46" x14ac:dyDescent="0.25">
      <c r="A4411" s="1" t="s">
        <v>21765</v>
      </c>
      <c r="B4411" s="2" t="s">
        <v>23101</v>
      </c>
      <c r="C4411" s="2" t="s">
        <v>23108</v>
      </c>
      <c r="D4411" s="1">
        <v>0</v>
      </c>
      <c r="E4411" s="1">
        <v>0</v>
      </c>
      <c r="F4411" s="1">
        <v>1</v>
      </c>
      <c r="G4411" s="1">
        <v>1</v>
      </c>
      <c r="H4411" s="6">
        <v>1</v>
      </c>
      <c r="I4411">
        <v>0</v>
      </c>
      <c r="J4411" s="1">
        <v>33</v>
      </c>
      <c r="K4411" s="1">
        <v>0</v>
      </c>
      <c r="L4411" s="1">
        <v>608</v>
      </c>
      <c r="M4411" s="6">
        <v>0.63</v>
      </c>
      <c r="N4411" s="4">
        <v>2100</v>
      </c>
      <c r="O4411" s="4">
        <v>180</v>
      </c>
      <c r="P4411" s="4">
        <v>300</v>
      </c>
      <c r="Q4411" s="3">
        <v>0.3</v>
      </c>
      <c r="R4411" s="1">
        <v>24</v>
      </c>
      <c r="S4411" s="1">
        <v>300</v>
      </c>
      <c r="T4411" s="1">
        <v>26</v>
      </c>
      <c r="U4411" s="1">
        <v>1</v>
      </c>
      <c r="V4411" s="1">
        <v>7</v>
      </c>
      <c r="W4411" s="1">
        <v>0</v>
      </c>
      <c r="X4411" s="1">
        <v>0</v>
      </c>
      <c r="Y4411" s="1">
        <v>1</v>
      </c>
      <c r="Z4411" s="1">
        <v>0</v>
      </c>
      <c r="AA4411" s="1">
        <v>1</v>
      </c>
      <c r="AB4411" s="1">
        <v>0</v>
      </c>
      <c r="AC4411" s="1">
        <v>0</v>
      </c>
      <c r="AD4411" s="1">
        <v>0</v>
      </c>
      <c r="AE4411" s="1">
        <v>0</v>
      </c>
      <c r="AF4411" s="1">
        <v>1300</v>
      </c>
      <c r="AG4411" s="1">
        <v>0</v>
      </c>
      <c r="AH4411" s="1">
        <v>500</v>
      </c>
      <c r="AI4411" s="1">
        <v>1800</v>
      </c>
      <c r="AJ4411" s="1" t="s">
        <v>1085</v>
      </c>
      <c r="AK4411" s="1" t="s">
        <v>13537</v>
      </c>
      <c r="AL4411" s="1" t="s">
        <v>13538</v>
      </c>
      <c r="AM4411" s="1" t="s">
        <v>12</v>
      </c>
      <c r="AN4411" s="1" t="s">
        <v>23097</v>
      </c>
      <c r="AO4411" s="1" t="s">
        <v>86</v>
      </c>
      <c r="AP4411" s="1" t="s">
        <v>57</v>
      </c>
      <c r="AQ4411" s="1" t="s">
        <v>25</v>
      </c>
      <c r="AR4411" s="1" t="s">
        <v>19</v>
      </c>
      <c r="AS4411" s="1" t="s">
        <v>23091</v>
      </c>
      <c r="AT4411" s="1" t="s">
        <v>26</v>
      </c>
    </row>
    <row r="4412" spans="1:46" x14ac:dyDescent="0.25">
      <c r="A4412" s="1" t="s">
        <v>22854</v>
      </c>
      <c r="B4412" s="2" t="s">
        <v>23101</v>
      </c>
      <c r="C4412" s="2" t="s">
        <v>23108</v>
      </c>
      <c r="D4412" s="1">
        <v>0</v>
      </c>
      <c r="E4412" s="1">
        <v>2</v>
      </c>
      <c r="F4412" s="1">
        <v>2</v>
      </c>
      <c r="G4412" s="1">
        <v>4</v>
      </c>
      <c r="H4412" s="6">
        <v>0.5</v>
      </c>
      <c r="I4412">
        <v>1</v>
      </c>
      <c r="J4412" s="1">
        <v>25</v>
      </c>
      <c r="K4412" s="1">
        <v>0</v>
      </c>
      <c r="L4412" s="1">
        <v>714</v>
      </c>
      <c r="M4412" s="6">
        <v>0.26</v>
      </c>
      <c r="N4412" s="4">
        <v>1600</v>
      </c>
      <c r="O4412" s="4">
        <v>129</v>
      </c>
      <c r="P4412" s="4">
        <v>100</v>
      </c>
      <c r="Q4412" s="3">
        <v>0.26</v>
      </c>
      <c r="R4412" s="1">
        <v>24</v>
      </c>
      <c r="S4412" s="1">
        <v>100</v>
      </c>
      <c r="T4412" s="1">
        <v>7</v>
      </c>
      <c r="U4412" s="1">
        <v>1</v>
      </c>
      <c r="V4412" s="1">
        <v>7</v>
      </c>
      <c r="W4412" s="1">
        <v>1</v>
      </c>
      <c r="X4412" s="1">
        <v>1</v>
      </c>
      <c r="Y4412" s="1">
        <v>1</v>
      </c>
      <c r="Z4412" s="1">
        <v>2</v>
      </c>
      <c r="AA4412" s="1">
        <v>1</v>
      </c>
      <c r="AB4412" s="1">
        <v>1</v>
      </c>
      <c r="AC4412" s="1">
        <v>0</v>
      </c>
      <c r="AD4412" s="1">
        <v>0</v>
      </c>
      <c r="AE4412" s="1">
        <v>0</v>
      </c>
      <c r="AF4412" s="1">
        <v>200</v>
      </c>
      <c r="AG4412" s="1">
        <v>17</v>
      </c>
      <c r="AH4412" s="1">
        <v>300</v>
      </c>
      <c r="AI4412" s="1">
        <v>517</v>
      </c>
      <c r="AJ4412" s="1" t="s">
        <v>16423</v>
      </c>
      <c r="AK4412" s="1" t="s">
        <v>16424</v>
      </c>
      <c r="AL4412" s="1" t="s">
        <v>16425</v>
      </c>
      <c r="AM4412" s="1" t="s">
        <v>16</v>
      </c>
      <c r="AN4412" s="1" t="s">
        <v>23097</v>
      </c>
      <c r="AO4412" s="1" t="s">
        <v>86</v>
      </c>
      <c r="AP4412" s="1" t="s">
        <v>86</v>
      </c>
      <c r="AQ4412" s="1" t="s">
        <v>14</v>
      </c>
      <c r="AR4412" s="1" t="s">
        <v>19</v>
      </c>
      <c r="AS4412" s="1" t="s">
        <v>23091</v>
      </c>
      <c r="AT4412" s="1" t="s">
        <v>101</v>
      </c>
    </row>
    <row r="4413" spans="1:46" x14ac:dyDescent="0.25">
      <c r="A4413" s="1" t="s">
        <v>21706</v>
      </c>
      <c r="B4413" s="2" t="s">
        <v>23101</v>
      </c>
      <c r="C4413" s="2" t="s">
        <v>23108</v>
      </c>
      <c r="D4413" s="1">
        <v>1</v>
      </c>
      <c r="E4413" s="1">
        <v>1</v>
      </c>
      <c r="F4413" s="1">
        <v>1</v>
      </c>
      <c r="G4413" s="1">
        <v>3</v>
      </c>
      <c r="H4413" s="6">
        <v>0.33333333333333331</v>
      </c>
      <c r="I4413">
        <v>0</v>
      </c>
      <c r="J4413" s="1">
        <v>31</v>
      </c>
      <c r="K4413" s="1">
        <v>1</v>
      </c>
      <c r="L4413" s="1">
        <v>725</v>
      </c>
      <c r="M4413" s="6">
        <v>0.71</v>
      </c>
      <c r="N4413" s="4">
        <v>3000</v>
      </c>
      <c r="O4413" s="4">
        <v>180</v>
      </c>
      <c r="P4413" s="4">
        <v>500</v>
      </c>
      <c r="Q4413" s="3">
        <v>0.33</v>
      </c>
      <c r="R4413" s="1">
        <v>24</v>
      </c>
      <c r="S4413" s="1">
        <v>500</v>
      </c>
      <c r="T4413" s="1">
        <v>39</v>
      </c>
      <c r="U4413" s="1">
        <v>1</v>
      </c>
      <c r="V4413" s="1">
        <v>7</v>
      </c>
      <c r="W4413" s="1">
        <v>0</v>
      </c>
      <c r="X4413" s="1">
        <v>0</v>
      </c>
      <c r="Y4413" s="1">
        <v>1</v>
      </c>
      <c r="Z4413" s="1">
        <v>3</v>
      </c>
      <c r="AA4413" s="1">
        <v>0</v>
      </c>
      <c r="AB4413" s="1">
        <v>0</v>
      </c>
      <c r="AC4413" s="1">
        <v>926</v>
      </c>
      <c r="AD4413" s="1">
        <v>0</v>
      </c>
      <c r="AE4413" s="1">
        <v>0</v>
      </c>
      <c r="AF4413" s="1">
        <v>1300</v>
      </c>
      <c r="AG4413" s="1">
        <v>0</v>
      </c>
      <c r="AH4413" s="1">
        <v>0</v>
      </c>
      <c r="AI4413" s="1">
        <v>2226</v>
      </c>
      <c r="AJ4413" s="1" t="s">
        <v>4220</v>
      </c>
      <c r="AK4413" s="1" t="e">
        <f>-급하게생활자금이필요하게되었습니다.-작년7월현재직장으로이직하여현재9개월차근무중인직장인입니다.-금융권재직중입니다.-연체없이성실하게상환하겠습니다.</f>
        <v>#NAME?</v>
      </c>
      <c r="AL4413" s="1" t="s">
        <v>13382</v>
      </c>
      <c r="AM4413" s="1" t="s">
        <v>12</v>
      </c>
      <c r="AN4413" s="1" t="s">
        <v>23098</v>
      </c>
      <c r="AO4413" s="1" t="s">
        <v>86</v>
      </c>
      <c r="AP4413" s="1" t="s">
        <v>57</v>
      </c>
      <c r="AQ4413" s="1" t="s">
        <v>25</v>
      </c>
      <c r="AR4413" s="1" t="s">
        <v>19</v>
      </c>
      <c r="AS4413" s="1" t="s">
        <v>23090</v>
      </c>
      <c r="AT4413" s="1" t="s">
        <v>26</v>
      </c>
    </row>
    <row r="4414" spans="1:46" x14ac:dyDescent="0.25">
      <c r="A4414" s="1" t="s">
        <v>18215</v>
      </c>
      <c r="B4414" s="2" t="s">
        <v>23101</v>
      </c>
      <c r="C4414" s="2" t="s">
        <v>23108</v>
      </c>
      <c r="D4414" s="1">
        <v>0</v>
      </c>
      <c r="E4414" s="1">
        <v>0</v>
      </c>
      <c r="F4414" s="1">
        <v>1</v>
      </c>
      <c r="G4414" s="1">
        <v>1</v>
      </c>
      <c r="H4414" s="6">
        <v>1</v>
      </c>
      <c r="I4414">
        <v>0</v>
      </c>
      <c r="J4414" s="1">
        <v>39</v>
      </c>
      <c r="K4414" s="1">
        <v>0</v>
      </c>
      <c r="L4414" s="1">
        <v>719</v>
      </c>
      <c r="M4414" s="6">
        <v>0.22</v>
      </c>
      <c r="N4414" s="4">
        <v>3000</v>
      </c>
      <c r="O4414" s="4">
        <v>250</v>
      </c>
      <c r="P4414" s="4">
        <v>500</v>
      </c>
      <c r="Q4414" s="3">
        <v>0.3</v>
      </c>
      <c r="R4414" s="1">
        <v>24</v>
      </c>
      <c r="S4414" s="1">
        <v>500</v>
      </c>
      <c r="T4414" s="1">
        <v>27</v>
      </c>
      <c r="U4414" s="1">
        <v>1</v>
      </c>
      <c r="V4414" s="1">
        <v>7</v>
      </c>
      <c r="W4414" s="1">
        <v>1</v>
      </c>
      <c r="X4414" s="1">
        <v>1</v>
      </c>
      <c r="Y4414" s="1">
        <v>1</v>
      </c>
      <c r="Z4414" s="1">
        <v>3</v>
      </c>
      <c r="AA4414" s="1">
        <v>1</v>
      </c>
      <c r="AB4414" s="1">
        <v>0</v>
      </c>
      <c r="AC4414" s="1">
        <v>300</v>
      </c>
      <c r="AD4414" s="1">
        <v>0</v>
      </c>
      <c r="AE4414" s="1">
        <v>0</v>
      </c>
      <c r="AF4414" s="1">
        <v>0</v>
      </c>
      <c r="AG4414" s="1">
        <v>0</v>
      </c>
      <c r="AH4414" s="1">
        <v>300</v>
      </c>
      <c r="AI4414" s="1">
        <v>600</v>
      </c>
      <c r="AJ4414" s="1" t="s">
        <v>1377</v>
      </c>
      <c r="AK4414" s="1" t="s">
        <v>3708</v>
      </c>
      <c r="AL4414" s="1" t="s">
        <v>3709</v>
      </c>
      <c r="AM4414" s="1" t="s">
        <v>12</v>
      </c>
      <c r="AN4414" s="1" t="s">
        <v>23097</v>
      </c>
      <c r="AO4414" s="1" t="s">
        <v>86</v>
      </c>
      <c r="AP4414" s="1" t="s">
        <v>86</v>
      </c>
      <c r="AQ4414" s="1" t="s">
        <v>14</v>
      </c>
      <c r="AR4414" s="1" t="s">
        <v>19</v>
      </c>
      <c r="AS4414" s="1" t="s">
        <v>23091</v>
      </c>
      <c r="AT4414" s="1" t="s">
        <v>26</v>
      </c>
    </row>
    <row r="4415" spans="1:46" x14ac:dyDescent="0.25">
      <c r="A4415" s="1" t="s">
        <v>21124</v>
      </c>
      <c r="B4415" s="2" t="s">
        <v>23101</v>
      </c>
      <c r="C4415" s="2" t="s">
        <v>23108</v>
      </c>
      <c r="D4415" s="1">
        <v>0</v>
      </c>
      <c r="E4415" s="1">
        <v>0</v>
      </c>
      <c r="F4415" s="1">
        <v>2</v>
      </c>
      <c r="G4415" s="1">
        <v>2</v>
      </c>
      <c r="H4415" s="6">
        <v>1</v>
      </c>
      <c r="I4415">
        <v>0</v>
      </c>
      <c r="J4415" s="1">
        <v>35</v>
      </c>
      <c r="K4415" s="1">
        <v>1</v>
      </c>
      <c r="L4415" s="1">
        <v>758</v>
      </c>
      <c r="M4415" s="6">
        <v>0.41</v>
      </c>
      <c r="N4415" s="4">
        <v>2200</v>
      </c>
      <c r="O4415" s="4">
        <v>185</v>
      </c>
      <c r="P4415" s="4">
        <v>350</v>
      </c>
      <c r="Q4415" s="3">
        <v>0.25</v>
      </c>
      <c r="R4415" s="1">
        <v>24</v>
      </c>
      <c r="S4415" s="1">
        <v>350</v>
      </c>
      <c r="T4415" s="1">
        <v>34</v>
      </c>
      <c r="U4415" s="1">
        <v>1</v>
      </c>
      <c r="V4415" s="1">
        <v>7</v>
      </c>
      <c r="W4415" s="1">
        <v>0</v>
      </c>
      <c r="X4415" s="1">
        <v>0</v>
      </c>
      <c r="Y4415" s="1">
        <v>1</v>
      </c>
      <c r="Z4415" s="1">
        <v>1</v>
      </c>
      <c r="AA4415" s="1">
        <v>0</v>
      </c>
      <c r="AB4415" s="1">
        <v>0</v>
      </c>
      <c r="AC4415" s="1">
        <v>752</v>
      </c>
      <c r="AD4415" s="1">
        <v>0</v>
      </c>
      <c r="AE4415" s="1">
        <v>0</v>
      </c>
      <c r="AF4415" s="1">
        <v>299</v>
      </c>
      <c r="AG4415" s="1">
        <v>0</v>
      </c>
      <c r="AH4415" s="1">
        <v>292</v>
      </c>
      <c r="AI4415" s="1">
        <v>1343</v>
      </c>
      <c r="AJ4415" s="1" t="s">
        <v>11821</v>
      </c>
      <c r="AK4415" s="1" t="s">
        <v>11822</v>
      </c>
      <c r="AL4415" s="1" t="s">
        <v>11823</v>
      </c>
      <c r="AM4415" s="1" t="s">
        <v>12</v>
      </c>
      <c r="AN4415" s="1" t="s">
        <v>23098</v>
      </c>
      <c r="AO4415" s="1" t="s">
        <v>86</v>
      </c>
      <c r="AP4415" s="1" t="s">
        <v>57</v>
      </c>
      <c r="AQ4415" s="1" t="s">
        <v>25</v>
      </c>
      <c r="AR4415" s="1" t="s">
        <v>19</v>
      </c>
      <c r="AS4415" s="1" t="s">
        <v>23090</v>
      </c>
      <c r="AT4415" s="1" t="s">
        <v>26</v>
      </c>
    </row>
    <row r="4416" spans="1:46" x14ac:dyDescent="0.25">
      <c r="A4416" s="1" t="s">
        <v>20112</v>
      </c>
      <c r="B4416" s="2" t="s">
        <v>23101</v>
      </c>
      <c r="C4416" s="2" t="s">
        <v>23108</v>
      </c>
      <c r="D4416" s="1">
        <v>0</v>
      </c>
      <c r="E4416" s="1">
        <v>0</v>
      </c>
      <c r="F4416" s="1">
        <v>1</v>
      </c>
      <c r="G4416" s="1">
        <v>1</v>
      </c>
      <c r="H4416" s="6">
        <v>1</v>
      </c>
      <c r="I4416">
        <v>0</v>
      </c>
      <c r="J4416" s="1">
        <v>35</v>
      </c>
      <c r="K4416" s="1">
        <v>1</v>
      </c>
      <c r="L4416" s="1">
        <v>482</v>
      </c>
      <c r="M4416" s="6">
        <v>0.41</v>
      </c>
      <c r="N4416" s="4">
        <v>2200</v>
      </c>
      <c r="O4416" s="4">
        <v>180</v>
      </c>
      <c r="P4416" s="4">
        <v>300</v>
      </c>
      <c r="Q4416" s="3">
        <v>0.27</v>
      </c>
      <c r="R4416" s="1">
        <v>6</v>
      </c>
      <c r="S4416" s="1">
        <v>300</v>
      </c>
      <c r="T4416" s="1">
        <v>23</v>
      </c>
      <c r="U4416" s="1">
        <v>1</v>
      </c>
      <c r="V4416" s="1">
        <v>7</v>
      </c>
      <c r="W4416" s="1">
        <v>0</v>
      </c>
      <c r="X4416" s="1">
        <v>0</v>
      </c>
      <c r="Y4416" s="1">
        <v>1</v>
      </c>
      <c r="Z4416" s="1">
        <v>1</v>
      </c>
      <c r="AA4416" s="1">
        <v>0</v>
      </c>
      <c r="AB4416" s="1">
        <v>0</v>
      </c>
      <c r="AC4416" s="1">
        <v>605</v>
      </c>
      <c r="AD4416" s="1">
        <v>0</v>
      </c>
      <c r="AE4416" s="1">
        <v>0</v>
      </c>
      <c r="AF4416" s="1">
        <v>0</v>
      </c>
      <c r="AG4416" s="1">
        <v>0</v>
      </c>
      <c r="AH4416" s="1">
        <v>0</v>
      </c>
      <c r="AI4416" s="1">
        <v>605</v>
      </c>
      <c r="AJ4416" s="1" t="s">
        <v>9076</v>
      </c>
      <c r="AK4416" s="1" t="s">
        <v>9077</v>
      </c>
      <c r="AL4416" s="1" t="s">
        <v>9078</v>
      </c>
      <c r="AM4416" s="1" t="s">
        <v>12</v>
      </c>
      <c r="AN4416" s="1" t="s">
        <v>23098</v>
      </c>
      <c r="AO4416" s="1" t="s">
        <v>86</v>
      </c>
      <c r="AP4416" s="1" t="s">
        <v>57</v>
      </c>
      <c r="AQ4416" s="1" t="s">
        <v>25</v>
      </c>
      <c r="AR4416" s="1" t="s">
        <v>19</v>
      </c>
      <c r="AS4416" s="1" t="s">
        <v>23090</v>
      </c>
      <c r="AT4416" s="1" t="s">
        <v>26</v>
      </c>
    </row>
    <row r="4417" spans="1:46" x14ac:dyDescent="0.25">
      <c r="A4417" s="1" t="s">
        <v>21177</v>
      </c>
      <c r="B4417" s="2" t="s">
        <v>23101</v>
      </c>
      <c r="C4417" s="2" t="s">
        <v>23108</v>
      </c>
      <c r="D4417" s="1">
        <v>0</v>
      </c>
      <c r="E4417" s="1">
        <v>1</v>
      </c>
      <c r="F4417" s="1">
        <v>1</v>
      </c>
      <c r="G4417" s="1">
        <v>2</v>
      </c>
      <c r="H4417" s="6">
        <v>0.5</v>
      </c>
      <c r="I4417">
        <v>0</v>
      </c>
      <c r="J4417" s="1">
        <v>43</v>
      </c>
      <c r="K4417" s="1">
        <v>0</v>
      </c>
      <c r="L4417" s="1">
        <v>550</v>
      </c>
      <c r="M4417" s="6">
        <v>0.05</v>
      </c>
      <c r="N4417" s="4">
        <v>3200</v>
      </c>
      <c r="O4417" s="4">
        <v>238</v>
      </c>
      <c r="P4417" s="4">
        <v>150</v>
      </c>
      <c r="Q4417" s="3">
        <v>0.25</v>
      </c>
      <c r="R4417" s="1">
        <v>18</v>
      </c>
      <c r="S4417" s="1">
        <v>150</v>
      </c>
      <c r="T4417" s="1">
        <v>14</v>
      </c>
      <c r="U4417" s="1">
        <v>1</v>
      </c>
      <c r="V4417" s="1">
        <v>7</v>
      </c>
      <c r="W4417" s="1">
        <v>0</v>
      </c>
      <c r="X4417" s="1">
        <v>0</v>
      </c>
      <c r="Y4417" s="1">
        <v>0</v>
      </c>
      <c r="Z4417" s="1">
        <v>2</v>
      </c>
      <c r="AA4417" s="1">
        <v>1</v>
      </c>
      <c r="AB4417" s="1">
        <v>0</v>
      </c>
      <c r="AC4417" s="1">
        <v>68</v>
      </c>
      <c r="AD4417" s="1">
        <v>0</v>
      </c>
      <c r="AE4417" s="1">
        <v>0</v>
      </c>
      <c r="AF4417" s="1">
        <v>0</v>
      </c>
      <c r="AG4417" s="1">
        <v>0</v>
      </c>
      <c r="AH4417" s="1">
        <v>0</v>
      </c>
      <c r="AI4417" s="1">
        <v>68</v>
      </c>
      <c r="AJ4417" s="1" t="s">
        <v>11964</v>
      </c>
      <c r="AK4417" s="1" t="s">
        <v>11965</v>
      </c>
      <c r="AL4417" s="1" t="s">
        <v>11966</v>
      </c>
      <c r="AM4417" s="1" t="s">
        <v>12</v>
      </c>
      <c r="AN4417" s="1" t="s">
        <v>23097</v>
      </c>
      <c r="AO4417" s="1" t="s">
        <v>86</v>
      </c>
      <c r="AP4417" s="1" t="s">
        <v>57</v>
      </c>
      <c r="AQ4417" s="1" t="s">
        <v>25</v>
      </c>
      <c r="AR4417" s="1" t="s">
        <v>30</v>
      </c>
      <c r="AS4417" s="1" t="s">
        <v>23091</v>
      </c>
      <c r="AT4417" s="1" t="s">
        <v>26</v>
      </c>
    </row>
    <row r="4418" spans="1:46" x14ac:dyDescent="0.25">
      <c r="A4418" s="1" t="s">
        <v>17611</v>
      </c>
      <c r="B4418" s="2" t="s">
        <v>23101</v>
      </c>
      <c r="C4418" s="2" t="s">
        <v>23108</v>
      </c>
      <c r="D4418" s="1">
        <v>0</v>
      </c>
      <c r="E4418" s="1">
        <v>0</v>
      </c>
      <c r="F4418" s="1">
        <v>1</v>
      </c>
      <c r="G4418" s="1">
        <v>1</v>
      </c>
      <c r="H4418" s="6">
        <v>1</v>
      </c>
      <c r="I4418">
        <v>0</v>
      </c>
      <c r="J4418" s="1">
        <v>32</v>
      </c>
      <c r="K4418" s="1">
        <v>0</v>
      </c>
      <c r="L4418" s="1">
        <v>600</v>
      </c>
      <c r="M4418" s="6">
        <v>0.34</v>
      </c>
      <c r="N4418" s="4">
        <v>4000</v>
      </c>
      <c r="O4418" s="4">
        <v>300</v>
      </c>
      <c r="P4418" s="4">
        <v>300</v>
      </c>
      <c r="Q4418" s="3">
        <v>0.28999999999999998</v>
      </c>
      <c r="R4418" s="1">
        <v>12</v>
      </c>
      <c r="S4418" s="1">
        <v>300</v>
      </c>
      <c r="T4418" s="1">
        <v>24</v>
      </c>
      <c r="U4418" s="1">
        <v>1</v>
      </c>
      <c r="V4418" s="1">
        <v>7</v>
      </c>
      <c r="W4418" s="1">
        <v>1</v>
      </c>
      <c r="X4418" s="1">
        <v>1</v>
      </c>
      <c r="Y4418" s="1">
        <v>1</v>
      </c>
      <c r="Z4418" s="1">
        <v>1</v>
      </c>
      <c r="AA4418" s="1">
        <v>0</v>
      </c>
      <c r="AB4418" s="1">
        <v>0</v>
      </c>
      <c r="AC4418" s="1">
        <v>0</v>
      </c>
      <c r="AD4418" s="1">
        <v>0</v>
      </c>
      <c r="AE4418" s="1">
        <v>0</v>
      </c>
      <c r="AF4418" s="1">
        <v>700</v>
      </c>
      <c r="AG4418" s="1">
        <v>0</v>
      </c>
      <c r="AH4418" s="1">
        <v>600</v>
      </c>
      <c r="AI4418" s="1">
        <v>1300</v>
      </c>
      <c r="AJ4418" s="1" t="s">
        <v>1914</v>
      </c>
      <c r="AK4418" s="1" t="s">
        <v>1915</v>
      </c>
      <c r="AL4418" s="1" t="s">
        <v>1916</v>
      </c>
      <c r="AM4418" s="1" t="s">
        <v>12</v>
      </c>
      <c r="AN4418" s="1" t="s">
        <v>23097</v>
      </c>
      <c r="AO4418" s="1" t="s">
        <v>86</v>
      </c>
      <c r="AP4418" s="1" t="s">
        <v>86</v>
      </c>
      <c r="AQ4418" s="1" t="s">
        <v>14</v>
      </c>
      <c r="AR4418" s="1" t="s">
        <v>19</v>
      </c>
      <c r="AS4418" s="1" t="s">
        <v>23090</v>
      </c>
      <c r="AT4418" s="1" t="s">
        <v>26</v>
      </c>
    </row>
    <row r="4419" spans="1:46" x14ac:dyDescent="0.25">
      <c r="A4419" s="1" t="s">
        <v>18953</v>
      </c>
      <c r="B4419" s="2" t="s">
        <v>23101</v>
      </c>
      <c r="C4419" s="2" t="s">
        <v>23108</v>
      </c>
      <c r="D4419" s="1">
        <v>0</v>
      </c>
      <c r="E4419" s="1">
        <v>0</v>
      </c>
      <c r="F4419" s="1">
        <v>1</v>
      </c>
      <c r="G4419" s="1">
        <v>1</v>
      </c>
      <c r="H4419" s="6">
        <v>1</v>
      </c>
      <c r="I4419">
        <v>0</v>
      </c>
      <c r="J4419" s="1">
        <v>37</v>
      </c>
      <c r="K4419" s="1">
        <v>0</v>
      </c>
      <c r="L4419" s="1">
        <v>646</v>
      </c>
      <c r="M4419" s="6">
        <v>1.64</v>
      </c>
      <c r="N4419" s="4">
        <v>4650</v>
      </c>
      <c r="O4419" s="4">
        <v>300</v>
      </c>
      <c r="P4419" s="4">
        <v>250</v>
      </c>
      <c r="Q4419" s="3">
        <v>0.25</v>
      </c>
      <c r="R4419" s="1">
        <v>24</v>
      </c>
      <c r="S4419" s="1">
        <v>250</v>
      </c>
      <c r="T4419" s="1">
        <v>31</v>
      </c>
      <c r="U4419" s="1">
        <v>1</v>
      </c>
      <c r="V4419" s="1">
        <v>7</v>
      </c>
      <c r="W4419" s="1">
        <v>0</v>
      </c>
      <c r="X4419" s="1">
        <v>0</v>
      </c>
      <c r="Y4419" s="1">
        <v>1</v>
      </c>
      <c r="Z4419" s="1">
        <v>0</v>
      </c>
      <c r="AA4419" s="1">
        <v>1</v>
      </c>
      <c r="AB4419" s="1">
        <v>0</v>
      </c>
      <c r="AC4419" s="1">
        <v>27514</v>
      </c>
      <c r="AD4419" s="1">
        <v>0</v>
      </c>
      <c r="AE4419" s="1">
        <v>0</v>
      </c>
      <c r="AF4419" s="1">
        <v>0</v>
      </c>
      <c r="AG4419" s="1">
        <v>0</v>
      </c>
      <c r="AH4419" s="1">
        <v>1365</v>
      </c>
      <c r="AI4419" s="1">
        <v>28879</v>
      </c>
      <c r="AJ4419" s="1" t="s">
        <v>723</v>
      </c>
      <c r="AK4419" s="1" t="s">
        <v>5844</v>
      </c>
      <c r="AL4419" s="1" t="s">
        <v>5845</v>
      </c>
      <c r="AM4419" s="1" t="s">
        <v>12</v>
      </c>
      <c r="AN4419" s="1" t="s">
        <v>23097</v>
      </c>
      <c r="AO4419" s="1" t="s">
        <v>86</v>
      </c>
      <c r="AP4419" s="1" t="s">
        <v>57</v>
      </c>
      <c r="AQ4419" s="1" t="s">
        <v>25</v>
      </c>
      <c r="AR4419" s="1" t="s">
        <v>19</v>
      </c>
      <c r="AS4419" s="1" t="s">
        <v>23091</v>
      </c>
      <c r="AT4419" s="1" t="s">
        <v>26</v>
      </c>
    </row>
    <row r="4420" spans="1:46" x14ac:dyDescent="0.25">
      <c r="A4420" s="1" t="s">
        <v>18232</v>
      </c>
      <c r="B4420" s="2" t="s">
        <v>23101</v>
      </c>
      <c r="C4420" s="2" t="s">
        <v>23108</v>
      </c>
      <c r="D4420" s="1">
        <v>0</v>
      </c>
      <c r="E4420" s="1">
        <v>0</v>
      </c>
      <c r="F4420" s="1">
        <v>1</v>
      </c>
      <c r="G4420" s="1">
        <v>1</v>
      </c>
      <c r="H4420" s="6">
        <v>1</v>
      </c>
      <c r="I4420">
        <v>0</v>
      </c>
      <c r="J4420" s="1">
        <v>49</v>
      </c>
      <c r="K4420" s="1">
        <v>1</v>
      </c>
      <c r="L4420" s="1">
        <v>514</v>
      </c>
      <c r="M4420" s="6">
        <v>0.13</v>
      </c>
      <c r="N4420" s="4">
        <v>3000</v>
      </c>
      <c r="O4420" s="4">
        <v>270</v>
      </c>
      <c r="P4420" s="4">
        <v>200</v>
      </c>
      <c r="Q4420" s="3">
        <v>0.35</v>
      </c>
      <c r="R4420" s="1">
        <v>6</v>
      </c>
      <c r="S4420" s="1">
        <v>200</v>
      </c>
      <c r="T4420" s="1">
        <v>17</v>
      </c>
      <c r="U4420" s="1">
        <v>1</v>
      </c>
      <c r="V4420" s="1">
        <v>7</v>
      </c>
      <c r="W4420" s="1">
        <v>1</v>
      </c>
      <c r="X4420" s="1">
        <v>1</v>
      </c>
      <c r="Y4420" s="1">
        <v>0</v>
      </c>
      <c r="Z4420" s="1">
        <v>1</v>
      </c>
      <c r="AA4420" s="1">
        <v>1</v>
      </c>
      <c r="AB4420" s="1">
        <v>0</v>
      </c>
      <c r="AC4420" s="1">
        <v>0</v>
      </c>
      <c r="AD4420" s="1">
        <v>0</v>
      </c>
      <c r="AE4420" s="1">
        <v>0</v>
      </c>
      <c r="AF4420" s="1">
        <v>0</v>
      </c>
      <c r="AG4420" s="1">
        <v>0</v>
      </c>
      <c r="AH4420" s="1">
        <v>0</v>
      </c>
      <c r="AI4420" s="1">
        <v>0</v>
      </c>
      <c r="AJ4420" s="1" t="s">
        <v>3766</v>
      </c>
      <c r="AK4420" s="1" t="s">
        <v>3767</v>
      </c>
      <c r="AL4420" s="1" t="s">
        <v>3768</v>
      </c>
      <c r="AM4420" s="1" t="s">
        <v>12</v>
      </c>
      <c r="AN4420" s="1" t="s">
        <v>23098</v>
      </c>
      <c r="AO4420" s="1" t="s">
        <v>86</v>
      </c>
      <c r="AP4420" s="1" t="s">
        <v>86</v>
      </c>
      <c r="AQ4420" s="1" t="s">
        <v>14</v>
      </c>
      <c r="AR4420" s="1" t="s">
        <v>30</v>
      </c>
      <c r="AS4420" s="1" t="s">
        <v>23091</v>
      </c>
      <c r="AT4420" s="1" t="s">
        <v>26</v>
      </c>
    </row>
    <row r="4421" spans="1:46" x14ac:dyDescent="0.25">
      <c r="A4421" s="1" t="s">
        <v>22943</v>
      </c>
      <c r="B4421" s="2" t="s">
        <v>23101</v>
      </c>
      <c r="C4421" s="2" t="s">
        <v>23108</v>
      </c>
      <c r="D4421" s="1">
        <v>0</v>
      </c>
      <c r="E4421" s="1">
        <v>0</v>
      </c>
      <c r="F4421" s="1">
        <v>1</v>
      </c>
      <c r="G4421" s="1">
        <v>1</v>
      </c>
      <c r="H4421" s="6">
        <v>1</v>
      </c>
      <c r="I4421">
        <v>0</v>
      </c>
      <c r="J4421" s="1">
        <v>31</v>
      </c>
      <c r="K4421" s="1">
        <v>1</v>
      </c>
      <c r="L4421" s="1">
        <v>611</v>
      </c>
      <c r="M4421" s="6">
        <v>0.84</v>
      </c>
      <c r="N4421" s="4">
        <v>100</v>
      </c>
      <c r="O4421" s="4">
        <v>200</v>
      </c>
      <c r="P4421" s="4">
        <v>200</v>
      </c>
      <c r="Q4421" s="3">
        <v>0.35</v>
      </c>
      <c r="R4421" s="1">
        <v>12</v>
      </c>
      <c r="S4421" s="1">
        <v>200</v>
      </c>
      <c r="T4421" s="1">
        <v>21</v>
      </c>
      <c r="U4421" s="1">
        <v>1</v>
      </c>
      <c r="V4421" s="1">
        <v>7</v>
      </c>
      <c r="W4421" s="1">
        <v>0</v>
      </c>
      <c r="X4421" s="1">
        <v>0</v>
      </c>
      <c r="Y4421" s="1">
        <v>1</v>
      </c>
      <c r="Z4421" s="1">
        <v>0</v>
      </c>
      <c r="AA4421" s="1">
        <v>1</v>
      </c>
      <c r="AB4421" s="1">
        <v>0</v>
      </c>
      <c r="AC4421" s="1">
        <v>0</v>
      </c>
      <c r="AD4421" s="1">
        <v>0</v>
      </c>
      <c r="AE4421" s="1">
        <v>0</v>
      </c>
      <c r="AF4421" s="1">
        <v>1694</v>
      </c>
      <c r="AG4421" s="1">
        <v>0</v>
      </c>
      <c r="AH4421" s="1">
        <v>1000</v>
      </c>
      <c r="AI4421" s="1">
        <v>2694</v>
      </c>
      <c r="AJ4421" s="1" t="s">
        <v>16669</v>
      </c>
      <c r="AK4421" s="1" t="s">
        <v>16670</v>
      </c>
      <c r="AL4421" s="1" t="s">
        <v>16671</v>
      </c>
      <c r="AM4421" s="1" t="s">
        <v>12</v>
      </c>
      <c r="AN4421" s="1" t="s">
        <v>23098</v>
      </c>
      <c r="AO4421" s="1" t="s">
        <v>86</v>
      </c>
      <c r="AP4421" s="1" t="s">
        <v>57</v>
      </c>
      <c r="AQ4421" s="1" t="s">
        <v>25</v>
      </c>
      <c r="AR4421" s="1" t="s">
        <v>19</v>
      </c>
      <c r="AS4421" s="1" t="s">
        <v>23091</v>
      </c>
      <c r="AT4421" s="1" t="s">
        <v>26</v>
      </c>
    </row>
    <row r="4422" spans="1:46" x14ac:dyDescent="0.25">
      <c r="A4422" s="1" t="s">
        <v>22391</v>
      </c>
      <c r="B4422" s="2" t="s">
        <v>23101</v>
      </c>
      <c r="C4422" s="2" t="s">
        <v>23108</v>
      </c>
      <c r="D4422" s="1">
        <v>0</v>
      </c>
      <c r="E4422" s="1">
        <v>0</v>
      </c>
      <c r="F4422" s="1">
        <v>1</v>
      </c>
      <c r="G4422" s="1">
        <v>1</v>
      </c>
      <c r="H4422" s="6">
        <v>1</v>
      </c>
      <c r="I4422">
        <v>0</v>
      </c>
      <c r="J4422" s="1">
        <v>30</v>
      </c>
      <c r="K4422" s="1">
        <v>1</v>
      </c>
      <c r="L4422" s="1">
        <v>712</v>
      </c>
      <c r="M4422" s="6">
        <v>0.38</v>
      </c>
      <c r="N4422" s="4">
        <v>2000</v>
      </c>
      <c r="O4422" s="4">
        <v>150</v>
      </c>
      <c r="P4422" s="4">
        <v>600</v>
      </c>
      <c r="Q4422" s="3">
        <v>0.28000000000000003</v>
      </c>
      <c r="R4422" s="1">
        <v>24</v>
      </c>
      <c r="S4422" s="1">
        <v>600</v>
      </c>
      <c r="T4422" s="1">
        <v>71</v>
      </c>
      <c r="U4422" s="1">
        <v>1</v>
      </c>
      <c r="V4422" s="1">
        <v>7</v>
      </c>
      <c r="W4422" s="1">
        <v>0</v>
      </c>
      <c r="X4422" s="1">
        <v>0</v>
      </c>
      <c r="Y4422" s="1">
        <v>1</v>
      </c>
      <c r="Z4422" s="1">
        <v>2</v>
      </c>
      <c r="AA4422" s="1">
        <v>0</v>
      </c>
      <c r="AB4422" s="1">
        <v>0</v>
      </c>
      <c r="AC4422" s="1">
        <v>190</v>
      </c>
      <c r="AD4422" s="1">
        <v>654</v>
      </c>
      <c r="AE4422" s="1">
        <v>0</v>
      </c>
      <c r="AF4422" s="1">
        <v>0</v>
      </c>
      <c r="AG4422" s="1">
        <v>0</v>
      </c>
      <c r="AH4422" s="1">
        <v>0</v>
      </c>
      <c r="AI4422" s="1">
        <v>844</v>
      </c>
      <c r="AJ4422" s="1" t="s">
        <v>15202</v>
      </c>
      <c r="AK4422" s="1" t="s">
        <v>15203</v>
      </c>
      <c r="AL4422" s="1" t="s">
        <v>15204</v>
      </c>
      <c r="AM4422" s="1" t="s">
        <v>12</v>
      </c>
      <c r="AN4422" s="1" t="s">
        <v>23098</v>
      </c>
      <c r="AO4422" s="1" t="s">
        <v>86</v>
      </c>
      <c r="AP4422" s="1" t="s">
        <v>57</v>
      </c>
      <c r="AQ4422" s="1" t="s">
        <v>25</v>
      </c>
      <c r="AR4422" s="1" t="s">
        <v>19</v>
      </c>
      <c r="AS4422" s="1" t="s">
        <v>23090</v>
      </c>
      <c r="AT4422" s="1" t="s">
        <v>26</v>
      </c>
    </row>
    <row r="4423" spans="1:46" x14ac:dyDescent="0.25">
      <c r="A4423" s="1" t="s">
        <v>18319</v>
      </c>
      <c r="B4423" s="2" t="s">
        <v>23101</v>
      </c>
      <c r="C4423" s="2" t="s">
        <v>23108</v>
      </c>
      <c r="D4423" s="1">
        <v>0</v>
      </c>
      <c r="E4423" s="1">
        <v>1</v>
      </c>
      <c r="F4423" s="1">
        <v>2</v>
      </c>
      <c r="G4423" s="1">
        <v>3</v>
      </c>
      <c r="H4423" s="6">
        <v>0.66666666666666663</v>
      </c>
      <c r="I4423">
        <v>0</v>
      </c>
      <c r="J4423" s="1">
        <v>26</v>
      </c>
      <c r="K4423" s="1">
        <v>0</v>
      </c>
      <c r="L4423" s="1">
        <v>687</v>
      </c>
      <c r="M4423" s="6">
        <v>0.37</v>
      </c>
      <c r="N4423" s="4">
        <v>2000</v>
      </c>
      <c r="O4423" s="4">
        <v>150</v>
      </c>
      <c r="P4423" s="4">
        <v>400</v>
      </c>
      <c r="Q4423" s="3">
        <v>0.3</v>
      </c>
      <c r="R4423" s="1">
        <v>24</v>
      </c>
      <c r="S4423" s="1">
        <v>400</v>
      </c>
      <c r="T4423" s="1">
        <v>32</v>
      </c>
      <c r="U4423" s="1">
        <v>1</v>
      </c>
      <c r="V4423" s="1">
        <v>7</v>
      </c>
      <c r="W4423" s="1">
        <v>0</v>
      </c>
      <c r="X4423" s="1">
        <v>1</v>
      </c>
      <c r="Y4423" s="1">
        <v>1</v>
      </c>
      <c r="Z4423" s="1">
        <v>1</v>
      </c>
      <c r="AA4423" s="1">
        <v>1</v>
      </c>
      <c r="AB4423" s="1">
        <v>0</v>
      </c>
      <c r="AC4423" s="1">
        <v>0</v>
      </c>
      <c r="AD4423" s="1">
        <v>0</v>
      </c>
      <c r="AE4423" s="1">
        <v>0</v>
      </c>
      <c r="AF4423" s="1">
        <v>200</v>
      </c>
      <c r="AG4423" s="1">
        <v>0</v>
      </c>
      <c r="AH4423" s="1">
        <v>400</v>
      </c>
      <c r="AI4423" s="1">
        <v>600</v>
      </c>
      <c r="AJ4423" s="1" t="s">
        <v>322</v>
      </c>
      <c r="AK4423" s="1" t="s">
        <v>4023</v>
      </c>
      <c r="AL4423" s="1" t="s">
        <v>4024</v>
      </c>
      <c r="AM4423" s="1" t="s">
        <v>12</v>
      </c>
      <c r="AN4423" s="1" t="s">
        <v>23097</v>
      </c>
      <c r="AO4423" s="1" t="s">
        <v>86</v>
      </c>
      <c r="AP4423" s="1" t="s">
        <v>57</v>
      </c>
      <c r="AQ4423" s="1" t="s">
        <v>14</v>
      </c>
      <c r="AR4423" s="1" t="s">
        <v>19</v>
      </c>
      <c r="AS4423" s="1" t="s">
        <v>23091</v>
      </c>
      <c r="AT4423" s="1" t="s">
        <v>26</v>
      </c>
    </row>
    <row r="4424" spans="1:46" x14ac:dyDescent="0.25">
      <c r="A4424" s="1" t="s">
        <v>22310</v>
      </c>
      <c r="B4424" s="2" t="s">
        <v>23101</v>
      </c>
      <c r="C4424" s="2" t="s">
        <v>23108</v>
      </c>
      <c r="D4424" s="1">
        <v>0</v>
      </c>
      <c r="E4424" s="1">
        <v>0</v>
      </c>
      <c r="F4424" s="1">
        <v>1</v>
      </c>
      <c r="G4424" s="1">
        <v>1</v>
      </c>
      <c r="H4424" s="6">
        <v>1</v>
      </c>
      <c r="I4424">
        <v>0</v>
      </c>
      <c r="J4424" s="1">
        <v>37</v>
      </c>
      <c r="K4424" s="1">
        <v>1</v>
      </c>
      <c r="L4424" s="1">
        <v>559</v>
      </c>
      <c r="M4424" s="6">
        <v>0.1</v>
      </c>
      <c r="N4424" s="4">
        <v>2160</v>
      </c>
      <c r="O4424" s="4">
        <v>160</v>
      </c>
      <c r="P4424" s="4">
        <v>300</v>
      </c>
      <c r="Q4424" s="3">
        <v>0.3</v>
      </c>
      <c r="R4424" s="1">
        <v>24</v>
      </c>
      <c r="S4424" s="1">
        <v>300</v>
      </c>
      <c r="T4424" s="1">
        <v>24</v>
      </c>
      <c r="U4424" s="1">
        <v>1</v>
      </c>
      <c r="V4424" s="1">
        <v>7</v>
      </c>
      <c r="W4424" s="1">
        <v>1</v>
      </c>
      <c r="X4424" s="1">
        <v>0</v>
      </c>
      <c r="Y4424" s="1">
        <v>1</v>
      </c>
      <c r="Z4424" s="1">
        <v>1</v>
      </c>
      <c r="AA4424" s="1">
        <v>0</v>
      </c>
      <c r="AB4424" s="1">
        <v>0</v>
      </c>
      <c r="AC4424" s="1">
        <v>0</v>
      </c>
      <c r="AD4424" s="1">
        <v>0</v>
      </c>
      <c r="AE4424" s="1">
        <v>0</v>
      </c>
      <c r="AF4424" s="1">
        <v>0</v>
      </c>
      <c r="AG4424" s="1">
        <v>0</v>
      </c>
      <c r="AH4424" s="1">
        <v>0</v>
      </c>
      <c r="AI4424" s="1">
        <v>0</v>
      </c>
      <c r="AJ4424" s="1" t="s">
        <v>14981</v>
      </c>
      <c r="AK4424" s="1" t="s">
        <v>14982</v>
      </c>
      <c r="AL4424" s="1" t="s">
        <v>14983</v>
      </c>
      <c r="AM4424" s="1" t="s">
        <v>12</v>
      </c>
      <c r="AN4424" s="1" t="s">
        <v>23098</v>
      </c>
      <c r="AO4424" s="1" t="s">
        <v>86</v>
      </c>
      <c r="AP4424" s="1" t="s">
        <v>86</v>
      </c>
      <c r="AQ4424" s="1" t="s">
        <v>25</v>
      </c>
      <c r="AR4424" s="1" t="s">
        <v>19</v>
      </c>
      <c r="AS4424" s="1" t="s">
        <v>23090</v>
      </c>
      <c r="AT4424" s="1" t="s">
        <v>26</v>
      </c>
    </row>
    <row r="4425" spans="1:46" x14ac:dyDescent="0.25">
      <c r="A4425" s="1" t="s">
        <v>18233</v>
      </c>
      <c r="B4425" s="2" t="s">
        <v>23101</v>
      </c>
      <c r="C4425" s="2" t="s">
        <v>23108</v>
      </c>
      <c r="D4425" s="1">
        <v>0</v>
      </c>
      <c r="E4425" s="1">
        <v>0</v>
      </c>
      <c r="F4425" s="1">
        <v>1</v>
      </c>
      <c r="G4425" s="1">
        <v>1</v>
      </c>
      <c r="H4425" s="6">
        <v>1</v>
      </c>
      <c r="I4425">
        <v>0</v>
      </c>
      <c r="J4425" s="1">
        <v>33</v>
      </c>
      <c r="K4425" s="1">
        <v>1</v>
      </c>
      <c r="L4425" s="1">
        <v>600</v>
      </c>
      <c r="M4425" s="6">
        <v>0.5</v>
      </c>
      <c r="N4425" s="4">
        <v>2800</v>
      </c>
      <c r="O4425" s="4">
        <v>205</v>
      </c>
      <c r="P4425" s="4">
        <v>500</v>
      </c>
      <c r="Q4425" s="3">
        <v>0.28000000000000003</v>
      </c>
      <c r="R4425" s="1">
        <v>24</v>
      </c>
      <c r="S4425" s="1">
        <v>500</v>
      </c>
      <c r="T4425" s="1">
        <v>45</v>
      </c>
      <c r="U4425" s="1">
        <v>1</v>
      </c>
      <c r="V4425" s="1">
        <v>7</v>
      </c>
      <c r="W4425" s="1">
        <v>0</v>
      </c>
      <c r="X4425" s="1">
        <v>0</v>
      </c>
      <c r="Y4425" s="1">
        <v>0</v>
      </c>
      <c r="Z4425" s="1">
        <v>3</v>
      </c>
      <c r="AA4425" s="1">
        <v>1</v>
      </c>
      <c r="AB4425" s="1">
        <v>0</v>
      </c>
      <c r="AC4425" s="1">
        <v>0</v>
      </c>
      <c r="AD4425" s="1">
        <v>0</v>
      </c>
      <c r="AE4425" s="1">
        <v>468</v>
      </c>
      <c r="AF4425" s="1">
        <v>573</v>
      </c>
      <c r="AG4425" s="1">
        <v>0</v>
      </c>
      <c r="AH4425" s="1">
        <v>470</v>
      </c>
      <c r="AI4425" s="1">
        <v>1511</v>
      </c>
      <c r="AJ4425" s="1" t="s">
        <v>3769</v>
      </c>
      <c r="AK4425" s="1" t="s">
        <v>3770</v>
      </c>
      <c r="AL4425" s="1" t="s">
        <v>3771</v>
      </c>
      <c r="AM4425" s="1" t="s">
        <v>12</v>
      </c>
      <c r="AN4425" s="1" t="s">
        <v>23098</v>
      </c>
      <c r="AO4425" s="1" t="s">
        <v>86</v>
      </c>
      <c r="AP4425" s="1" t="s">
        <v>57</v>
      </c>
      <c r="AQ4425" s="1" t="s">
        <v>25</v>
      </c>
      <c r="AR4425" s="1" t="s">
        <v>30</v>
      </c>
      <c r="AS4425" s="1" t="s">
        <v>23091</v>
      </c>
      <c r="AT4425" s="1" t="s">
        <v>26</v>
      </c>
    </row>
    <row r="4426" spans="1:46" x14ac:dyDescent="0.25">
      <c r="A4426" s="1" t="s">
        <v>18978</v>
      </c>
      <c r="B4426" s="2" t="s">
        <v>23101</v>
      </c>
      <c r="C4426" s="2" t="s">
        <v>23108</v>
      </c>
      <c r="D4426" s="1">
        <v>0</v>
      </c>
      <c r="E4426" s="1">
        <v>0</v>
      </c>
      <c r="F4426" s="1">
        <v>1</v>
      </c>
      <c r="G4426" s="1">
        <v>1</v>
      </c>
      <c r="H4426" s="6">
        <v>1</v>
      </c>
      <c r="I4426">
        <v>0</v>
      </c>
      <c r="J4426" s="1">
        <v>28</v>
      </c>
      <c r="K4426" s="1">
        <v>1</v>
      </c>
      <c r="L4426" s="1">
        <v>607</v>
      </c>
      <c r="M4426" s="6">
        <v>0.47</v>
      </c>
      <c r="N4426" s="4">
        <v>2300</v>
      </c>
      <c r="O4426" s="4">
        <v>190</v>
      </c>
      <c r="P4426" s="4">
        <v>400</v>
      </c>
      <c r="Q4426" s="3">
        <v>0.35</v>
      </c>
      <c r="R4426" s="1">
        <v>18</v>
      </c>
      <c r="S4426" s="1">
        <v>400</v>
      </c>
      <c r="T4426" s="1">
        <v>42</v>
      </c>
      <c r="U4426" s="1">
        <v>1</v>
      </c>
      <c r="V4426" s="1">
        <v>7</v>
      </c>
      <c r="W4426" s="1">
        <v>0</v>
      </c>
      <c r="X4426" s="1">
        <v>1</v>
      </c>
      <c r="Y4426" s="1">
        <v>1</v>
      </c>
      <c r="Z4426" s="1">
        <v>5</v>
      </c>
      <c r="AA4426" s="1">
        <v>0</v>
      </c>
      <c r="AB4426" s="1">
        <v>0</v>
      </c>
      <c r="AC4426" s="1">
        <v>1350</v>
      </c>
      <c r="AD4426" s="1">
        <v>0</v>
      </c>
      <c r="AE4426" s="1">
        <v>0</v>
      </c>
      <c r="AF4426" s="1">
        <v>300</v>
      </c>
      <c r="AG4426" s="1">
        <v>0</v>
      </c>
      <c r="AH4426" s="1">
        <v>0</v>
      </c>
      <c r="AI4426" s="1">
        <v>1650</v>
      </c>
      <c r="AJ4426" s="1" t="s">
        <v>5918</v>
      </c>
      <c r="AK4426" s="1" t="s">
        <v>5919</v>
      </c>
      <c r="AL4426" s="1" t="s">
        <v>5920</v>
      </c>
      <c r="AM4426" s="1" t="s">
        <v>12</v>
      </c>
      <c r="AN4426" s="1" t="s">
        <v>23098</v>
      </c>
      <c r="AO4426" s="1" t="s">
        <v>86</v>
      </c>
      <c r="AP4426" s="1" t="s">
        <v>57</v>
      </c>
      <c r="AQ4426" s="1" t="s">
        <v>14</v>
      </c>
      <c r="AR4426" s="1" t="s">
        <v>19</v>
      </c>
      <c r="AS4426" s="1" t="s">
        <v>23090</v>
      </c>
      <c r="AT4426" s="1" t="s">
        <v>26</v>
      </c>
    </row>
    <row r="4427" spans="1:46" x14ac:dyDescent="0.25">
      <c r="A4427" s="1" t="s">
        <v>22411</v>
      </c>
      <c r="B4427" s="2" t="s">
        <v>23101</v>
      </c>
      <c r="C4427" s="2" t="s">
        <v>23108</v>
      </c>
      <c r="D4427" s="1">
        <v>5</v>
      </c>
      <c r="E4427" s="1">
        <v>0</v>
      </c>
      <c r="F4427" s="1">
        <v>2</v>
      </c>
      <c r="G4427" s="1">
        <v>7</v>
      </c>
      <c r="H4427" s="6">
        <v>0.2857142857142857</v>
      </c>
      <c r="I4427">
        <v>0</v>
      </c>
      <c r="J4427" s="1">
        <v>35</v>
      </c>
      <c r="K4427" s="1">
        <v>0</v>
      </c>
      <c r="L4427" s="1">
        <v>526</v>
      </c>
      <c r="M4427" s="6">
        <v>0.18</v>
      </c>
      <c r="N4427" s="4">
        <v>2200</v>
      </c>
      <c r="O4427" s="4">
        <v>180</v>
      </c>
      <c r="P4427" s="4">
        <v>200</v>
      </c>
      <c r="Q4427" s="3">
        <v>0.3</v>
      </c>
      <c r="R4427" s="1">
        <v>12</v>
      </c>
      <c r="S4427" s="1">
        <v>200</v>
      </c>
      <c r="T4427" s="1">
        <v>23</v>
      </c>
      <c r="U4427" s="1">
        <v>1</v>
      </c>
      <c r="V4427" s="1">
        <v>7</v>
      </c>
      <c r="W4427" s="1">
        <v>1</v>
      </c>
      <c r="X4427" s="1">
        <v>0</v>
      </c>
      <c r="Y4427" s="1">
        <v>1</v>
      </c>
      <c r="Z4427" s="1">
        <v>1</v>
      </c>
      <c r="AA4427" s="1">
        <v>1</v>
      </c>
      <c r="AB4427" s="1">
        <v>1</v>
      </c>
      <c r="AC4427" s="1">
        <v>0</v>
      </c>
      <c r="AD4427" s="1">
        <v>0</v>
      </c>
      <c r="AE4427" s="1">
        <v>0</v>
      </c>
      <c r="AF4427" s="1">
        <v>0</v>
      </c>
      <c r="AG4427" s="1">
        <v>0</v>
      </c>
      <c r="AH4427" s="1">
        <v>250</v>
      </c>
      <c r="AI4427" s="1">
        <v>250</v>
      </c>
      <c r="AJ4427" s="1" t="s">
        <v>15259</v>
      </c>
      <c r="AK4427" s="1" t="s">
        <v>15260</v>
      </c>
      <c r="AL4427" s="1" t="s">
        <v>15261</v>
      </c>
      <c r="AM4427" s="1" t="s">
        <v>12</v>
      </c>
      <c r="AN4427" s="1" t="s">
        <v>23097</v>
      </c>
      <c r="AO4427" s="1" t="s">
        <v>86</v>
      </c>
      <c r="AP4427" s="1" t="s">
        <v>86</v>
      </c>
      <c r="AQ4427" s="1" t="s">
        <v>25</v>
      </c>
      <c r="AR4427" s="1" t="s">
        <v>19</v>
      </c>
      <c r="AS4427" s="1" t="s">
        <v>23091</v>
      </c>
      <c r="AT4427" s="1" t="s">
        <v>101</v>
      </c>
    </row>
    <row r="4428" spans="1:46" x14ac:dyDescent="0.25">
      <c r="A4428" s="1" t="s">
        <v>18980</v>
      </c>
      <c r="B4428" s="2" t="s">
        <v>23101</v>
      </c>
      <c r="C4428" s="2" t="s">
        <v>23108</v>
      </c>
      <c r="D4428" s="1">
        <v>0</v>
      </c>
      <c r="E4428" s="1">
        <v>0</v>
      </c>
      <c r="F4428" s="1">
        <v>1</v>
      </c>
      <c r="G4428" s="1">
        <v>1</v>
      </c>
      <c r="H4428" s="6">
        <v>1</v>
      </c>
      <c r="I4428">
        <v>0</v>
      </c>
      <c r="J4428" s="1">
        <v>32</v>
      </c>
      <c r="K4428" s="1">
        <v>1</v>
      </c>
      <c r="L4428" s="1">
        <v>445</v>
      </c>
      <c r="M4428" s="6">
        <v>0.45</v>
      </c>
      <c r="N4428" s="4">
        <v>2600</v>
      </c>
      <c r="O4428" s="4">
        <v>180</v>
      </c>
      <c r="P4428" s="4">
        <v>150</v>
      </c>
      <c r="Q4428" s="3">
        <v>0.32</v>
      </c>
      <c r="R4428" s="1">
        <v>24</v>
      </c>
      <c r="S4428" s="1">
        <v>150</v>
      </c>
      <c r="T4428" s="1">
        <v>12</v>
      </c>
      <c r="U4428" s="1">
        <v>1</v>
      </c>
      <c r="V4428" s="1">
        <v>7</v>
      </c>
      <c r="W4428" s="1">
        <v>1</v>
      </c>
      <c r="X4428" s="1">
        <v>0</v>
      </c>
      <c r="Y4428" s="1">
        <v>1</v>
      </c>
      <c r="Z4428" s="1">
        <v>2</v>
      </c>
      <c r="AA4428" s="1">
        <v>1</v>
      </c>
      <c r="AB4428" s="1">
        <v>0</v>
      </c>
      <c r="AC4428" s="1">
        <v>1446</v>
      </c>
      <c r="AD4428" s="1">
        <v>0</v>
      </c>
      <c r="AE4428" s="1">
        <v>0</v>
      </c>
      <c r="AF4428" s="1">
        <v>0</v>
      </c>
      <c r="AG4428" s="1">
        <v>0</v>
      </c>
      <c r="AH4428" s="1">
        <v>400</v>
      </c>
      <c r="AI4428" s="1">
        <v>1846</v>
      </c>
      <c r="AJ4428" s="1" t="s">
        <v>5924</v>
      </c>
      <c r="AK4428" s="1" t="s">
        <v>5925</v>
      </c>
      <c r="AL4428" s="1" t="s">
        <v>5926</v>
      </c>
      <c r="AM4428" s="1" t="s">
        <v>12</v>
      </c>
      <c r="AN4428" s="1" t="s">
        <v>23098</v>
      </c>
      <c r="AO4428" s="1" t="s">
        <v>86</v>
      </c>
      <c r="AP4428" s="1" t="s">
        <v>86</v>
      </c>
      <c r="AQ4428" s="1" t="s">
        <v>25</v>
      </c>
      <c r="AR4428" s="1" t="s">
        <v>19</v>
      </c>
      <c r="AS4428" s="1" t="s">
        <v>23091</v>
      </c>
      <c r="AT4428" s="1" t="s">
        <v>26</v>
      </c>
    </row>
    <row r="4429" spans="1:46" x14ac:dyDescent="0.25">
      <c r="A4429" s="1" t="s">
        <v>21235</v>
      </c>
      <c r="B4429" s="2" t="s">
        <v>23101</v>
      </c>
      <c r="C4429" s="2" t="s">
        <v>23108</v>
      </c>
      <c r="D4429" s="1">
        <v>0</v>
      </c>
      <c r="E4429" s="1">
        <v>1</v>
      </c>
      <c r="F4429" s="1">
        <v>1</v>
      </c>
      <c r="G4429" s="1">
        <v>2</v>
      </c>
      <c r="H4429" s="6">
        <v>0.5</v>
      </c>
      <c r="I4429">
        <v>1</v>
      </c>
      <c r="J4429" s="1">
        <v>24</v>
      </c>
      <c r="K4429" s="1">
        <v>1</v>
      </c>
      <c r="L4429" s="1">
        <v>529</v>
      </c>
      <c r="M4429" s="6">
        <v>0.13</v>
      </c>
      <c r="N4429" s="4">
        <v>1400</v>
      </c>
      <c r="O4429" s="4">
        <v>120</v>
      </c>
      <c r="P4429" s="4">
        <v>300</v>
      </c>
      <c r="Q4429" s="3">
        <v>0.3</v>
      </c>
      <c r="R4429" s="1">
        <v>24</v>
      </c>
      <c r="S4429" s="1">
        <v>300</v>
      </c>
      <c r="T4429" s="1">
        <v>27</v>
      </c>
      <c r="U4429" s="1">
        <v>1</v>
      </c>
      <c r="V4429" s="1">
        <v>7</v>
      </c>
      <c r="W4429" s="1">
        <v>0</v>
      </c>
      <c r="X4429" s="1">
        <v>0</v>
      </c>
      <c r="Y4429" s="1">
        <v>1</v>
      </c>
      <c r="Z4429" s="1">
        <v>1</v>
      </c>
      <c r="AA4429" s="1">
        <v>1</v>
      </c>
      <c r="AB4429" s="1">
        <v>1</v>
      </c>
      <c r="AC4429" s="1">
        <v>0</v>
      </c>
      <c r="AD4429" s="1">
        <v>0</v>
      </c>
      <c r="AE4429" s="1">
        <v>0</v>
      </c>
      <c r="AF4429" s="1">
        <v>0</v>
      </c>
      <c r="AG4429" s="1">
        <v>0</v>
      </c>
      <c r="AH4429" s="1">
        <v>0</v>
      </c>
      <c r="AI4429" s="1">
        <v>0</v>
      </c>
      <c r="AJ4429" s="1" t="s">
        <v>12120</v>
      </c>
      <c r="AK4429" s="1" t="s">
        <v>12121</v>
      </c>
      <c r="AL4429" s="1" t="s">
        <v>12122</v>
      </c>
      <c r="AM4429" s="1" t="s">
        <v>16</v>
      </c>
      <c r="AN4429" s="1" t="s">
        <v>23098</v>
      </c>
      <c r="AO4429" s="1" t="s">
        <v>86</v>
      </c>
      <c r="AP4429" s="1" t="s">
        <v>57</v>
      </c>
      <c r="AQ4429" s="1" t="s">
        <v>25</v>
      </c>
      <c r="AR4429" s="1" t="s">
        <v>19</v>
      </c>
      <c r="AS4429" s="1" t="s">
        <v>23091</v>
      </c>
      <c r="AT4429" s="1" t="s">
        <v>101</v>
      </c>
    </row>
    <row r="4430" spans="1:46" x14ac:dyDescent="0.25">
      <c r="A4430" s="1" t="s">
        <v>17671</v>
      </c>
      <c r="B4430" s="2" t="s">
        <v>23101</v>
      </c>
      <c r="C4430" s="2" t="s">
        <v>23108</v>
      </c>
      <c r="D4430" s="1">
        <v>0</v>
      </c>
      <c r="E4430" s="1">
        <v>0</v>
      </c>
      <c r="F4430" s="1">
        <v>1</v>
      </c>
      <c r="G4430" s="1">
        <v>1</v>
      </c>
      <c r="H4430" s="6">
        <v>1</v>
      </c>
      <c r="I4430">
        <v>0</v>
      </c>
      <c r="J4430" s="1">
        <v>30</v>
      </c>
      <c r="K4430" s="1">
        <v>1</v>
      </c>
      <c r="L4430" s="1">
        <v>650</v>
      </c>
      <c r="M4430" s="6">
        <v>0.25</v>
      </c>
      <c r="N4430" s="4">
        <v>2300</v>
      </c>
      <c r="O4430" s="4">
        <v>200</v>
      </c>
      <c r="P4430" s="4">
        <v>350</v>
      </c>
      <c r="Q4430" s="3">
        <v>0.26</v>
      </c>
      <c r="R4430" s="1">
        <v>24</v>
      </c>
      <c r="S4430" s="1">
        <v>350</v>
      </c>
      <c r="T4430" s="1">
        <v>31</v>
      </c>
      <c r="U4430" s="1">
        <v>1</v>
      </c>
      <c r="V4430" s="1">
        <v>7</v>
      </c>
      <c r="W4430" s="1">
        <v>0</v>
      </c>
      <c r="X4430" s="1">
        <v>0</v>
      </c>
      <c r="Y4430" s="1">
        <v>1</v>
      </c>
      <c r="Z4430" s="1">
        <v>2</v>
      </c>
      <c r="AA4430" s="1">
        <v>0</v>
      </c>
      <c r="AB4430" s="1">
        <v>0</v>
      </c>
      <c r="AC4430" s="1">
        <v>0</v>
      </c>
      <c r="AD4430" s="1">
        <v>0</v>
      </c>
      <c r="AE4430" s="1">
        <v>0</v>
      </c>
      <c r="AF4430" s="1">
        <v>300</v>
      </c>
      <c r="AG4430" s="1">
        <v>0</v>
      </c>
      <c r="AH4430" s="1">
        <v>300</v>
      </c>
      <c r="AI4430" s="1">
        <v>600</v>
      </c>
      <c r="AJ4430" s="1" t="s">
        <v>1108</v>
      </c>
      <c r="AK4430" s="1" t="s">
        <v>2092</v>
      </c>
      <c r="AL4430" s="1" t="s">
        <v>2093</v>
      </c>
      <c r="AM4430" s="1" t="s">
        <v>12</v>
      </c>
      <c r="AN4430" s="1" t="s">
        <v>23098</v>
      </c>
      <c r="AO4430" s="1" t="s">
        <v>86</v>
      </c>
      <c r="AP4430" s="1" t="s">
        <v>57</v>
      </c>
      <c r="AQ4430" s="1" t="s">
        <v>25</v>
      </c>
      <c r="AR4430" s="1" t="s">
        <v>19</v>
      </c>
      <c r="AS4430" s="1" t="s">
        <v>23090</v>
      </c>
      <c r="AT4430" s="1" t="s">
        <v>26</v>
      </c>
    </row>
    <row r="4431" spans="1:46" x14ac:dyDescent="0.25">
      <c r="A4431" s="1" t="s">
        <v>17675</v>
      </c>
      <c r="B4431" s="2" t="s">
        <v>23101</v>
      </c>
      <c r="C4431" s="2" t="s">
        <v>23108</v>
      </c>
      <c r="D4431" s="1">
        <v>0</v>
      </c>
      <c r="E4431" s="1">
        <v>0</v>
      </c>
      <c r="F4431" s="1">
        <v>2</v>
      </c>
      <c r="G4431" s="1">
        <v>2</v>
      </c>
      <c r="H4431" s="6">
        <v>1</v>
      </c>
      <c r="I4431">
        <v>0</v>
      </c>
      <c r="J4431" s="1">
        <v>35</v>
      </c>
      <c r="K4431" s="1">
        <v>1</v>
      </c>
      <c r="L4431" s="1">
        <v>515</v>
      </c>
      <c r="M4431" s="6">
        <v>0.16</v>
      </c>
      <c r="N4431" s="4">
        <v>4300</v>
      </c>
      <c r="O4431" s="4">
        <v>300</v>
      </c>
      <c r="P4431" s="4">
        <v>200</v>
      </c>
      <c r="Q4431" s="3">
        <v>0.35</v>
      </c>
      <c r="R4431" s="1">
        <v>12</v>
      </c>
      <c r="S4431" s="1">
        <v>200</v>
      </c>
      <c r="T4431" s="1">
        <v>25</v>
      </c>
      <c r="U4431" s="1">
        <v>0</v>
      </c>
      <c r="V4431" s="1">
        <v>7</v>
      </c>
      <c r="W4431" s="1">
        <v>0</v>
      </c>
      <c r="X4431" s="1">
        <v>0</v>
      </c>
      <c r="Y4431" s="1">
        <v>1</v>
      </c>
      <c r="Z4431" s="1">
        <v>3</v>
      </c>
      <c r="AA4431" s="1">
        <v>0</v>
      </c>
      <c r="AB4431" s="1">
        <v>0</v>
      </c>
      <c r="AC4431" s="1">
        <v>0</v>
      </c>
      <c r="AD4431" s="1">
        <v>0</v>
      </c>
      <c r="AE4431" s="1">
        <v>808</v>
      </c>
      <c r="AF4431" s="1">
        <v>0</v>
      </c>
      <c r="AG4431" s="1">
        <v>0</v>
      </c>
      <c r="AH4431" s="1">
        <v>0</v>
      </c>
      <c r="AI4431" s="1">
        <v>808</v>
      </c>
      <c r="AJ4431" s="1" t="s">
        <v>2102</v>
      </c>
      <c r="AK4431" s="1" t="s">
        <v>2103</v>
      </c>
      <c r="AL4431" s="1" t="s">
        <v>2104</v>
      </c>
      <c r="AM4431" s="1" t="s">
        <v>12</v>
      </c>
      <c r="AN4431" s="1" t="s">
        <v>23098</v>
      </c>
      <c r="AO4431" s="1" t="s">
        <v>364</v>
      </c>
      <c r="AP4431" s="1" t="s">
        <v>57</v>
      </c>
      <c r="AQ4431" s="1" t="s">
        <v>25</v>
      </c>
      <c r="AR4431" s="1" t="s">
        <v>19</v>
      </c>
      <c r="AS4431" s="1" t="s">
        <v>23090</v>
      </c>
      <c r="AT4431" s="1" t="s">
        <v>26</v>
      </c>
    </row>
    <row r="4432" spans="1:46" x14ac:dyDescent="0.25">
      <c r="A4432" s="1" t="s">
        <v>21239</v>
      </c>
      <c r="B4432" s="2" t="s">
        <v>23101</v>
      </c>
      <c r="C4432" s="2" t="s">
        <v>23108</v>
      </c>
      <c r="D4432" s="1">
        <v>0</v>
      </c>
      <c r="E4432" s="1">
        <v>0</v>
      </c>
      <c r="F4432" s="1">
        <v>1</v>
      </c>
      <c r="G4432" s="1">
        <v>1</v>
      </c>
      <c r="H4432" s="6">
        <v>1</v>
      </c>
      <c r="I4432">
        <v>1</v>
      </c>
      <c r="J4432" s="1">
        <v>41</v>
      </c>
      <c r="K4432" s="1">
        <v>1</v>
      </c>
      <c r="L4432" s="1">
        <v>713</v>
      </c>
      <c r="M4432" s="6">
        <v>0.44</v>
      </c>
      <c r="N4432" s="4">
        <v>6000</v>
      </c>
      <c r="O4432" s="4">
        <v>250</v>
      </c>
      <c r="P4432" s="4">
        <v>500</v>
      </c>
      <c r="Q4432" s="3">
        <v>0.24</v>
      </c>
      <c r="R4432" s="1">
        <v>24</v>
      </c>
      <c r="S4432" s="1">
        <v>500</v>
      </c>
      <c r="T4432" s="1">
        <v>52</v>
      </c>
      <c r="U4432" s="1">
        <v>1</v>
      </c>
      <c r="V4432" s="1">
        <v>7</v>
      </c>
      <c r="W4432" s="1">
        <v>1</v>
      </c>
      <c r="X4432" s="1">
        <v>1</v>
      </c>
      <c r="Y4432" s="1">
        <v>0</v>
      </c>
      <c r="Z4432" s="1">
        <v>2</v>
      </c>
      <c r="AA4432" s="1">
        <v>1</v>
      </c>
      <c r="AB4432" s="1">
        <v>1</v>
      </c>
      <c r="AC4432" s="1">
        <v>0</v>
      </c>
      <c r="AD4432" s="1">
        <v>0</v>
      </c>
      <c r="AE4432" s="1">
        <v>694</v>
      </c>
      <c r="AF4432" s="1">
        <v>1051</v>
      </c>
      <c r="AG4432" s="1">
        <v>45</v>
      </c>
      <c r="AH4432" s="1">
        <v>0</v>
      </c>
      <c r="AI4432" s="1">
        <v>1790</v>
      </c>
      <c r="AJ4432" s="1" t="s">
        <v>12131</v>
      </c>
      <c r="AK4432" s="1" t="s">
        <v>12132</v>
      </c>
      <c r="AL4432" s="1" t="s">
        <v>12133</v>
      </c>
      <c r="AM4432" s="1" t="s">
        <v>16</v>
      </c>
      <c r="AN4432" s="1" t="s">
        <v>23098</v>
      </c>
      <c r="AO4432" s="1" t="s">
        <v>86</v>
      </c>
      <c r="AP4432" s="1" t="s">
        <v>86</v>
      </c>
      <c r="AQ4432" s="1" t="s">
        <v>14</v>
      </c>
      <c r="AR4432" s="1" t="s">
        <v>30</v>
      </c>
      <c r="AS4432" s="1" t="s">
        <v>23091</v>
      </c>
      <c r="AT4432" s="1" t="s">
        <v>101</v>
      </c>
    </row>
    <row r="4433" spans="1:46" x14ac:dyDescent="0.25">
      <c r="A4433" s="1" t="s">
        <v>22424</v>
      </c>
      <c r="B4433" s="2" t="s">
        <v>23101</v>
      </c>
      <c r="C4433" s="2" t="s">
        <v>23108</v>
      </c>
      <c r="D4433" s="1">
        <v>0</v>
      </c>
      <c r="E4433" s="1">
        <v>0</v>
      </c>
      <c r="F4433" s="1">
        <v>1</v>
      </c>
      <c r="G4433" s="1">
        <v>1</v>
      </c>
      <c r="H4433" s="6">
        <v>1</v>
      </c>
      <c r="I4433">
        <v>1</v>
      </c>
      <c r="J4433" s="1">
        <v>29</v>
      </c>
      <c r="K4433" s="1">
        <v>1</v>
      </c>
      <c r="L4433" s="1">
        <v>526</v>
      </c>
      <c r="M4433" s="6">
        <v>0.27</v>
      </c>
      <c r="N4433" s="4">
        <v>2400</v>
      </c>
      <c r="O4433" s="4">
        <v>200</v>
      </c>
      <c r="P4433" s="4">
        <v>300</v>
      </c>
      <c r="Q4433" s="3">
        <v>0.35</v>
      </c>
      <c r="R4433" s="1">
        <v>24</v>
      </c>
      <c r="S4433" s="1">
        <v>300</v>
      </c>
      <c r="T4433" s="1">
        <v>31</v>
      </c>
      <c r="U4433" s="1">
        <v>1</v>
      </c>
      <c r="V4433" s="1">
        <v>7</v>
      </c>
      <c r="W4433" s="1">
        <v>1</v>
      </c>
      <c r="X4433" s="1">
        <v>1</v>
      </c>
      <c r="Y4433" s="1">
        <v>0</v>
      </c>
      <c r="Z4433" s="1">
        <v>3</v>
      </c>
      <c r="AA4433" s="1">
        <v>0</v>
      </c>
      <c r="AB4433" s="1">
        <v>1</v>
      </c>
      <c r="AC4433" s="1">
        <v>0</v>
      </c>
      <c r="AD4433" s="1">
        <v>700</v>
      </c>
      <c r="AE4433" s="1">
        <v>0</v>
      </c>
      <c r="AF4433" s="1">
        <v>0</v>
      </c>
      <c r="AG4433" s="1">
        <v>0</v>
      </c>
      <c r="AH4433" s="1">
        <v>500</v>
      </c>
      <c r="AI4433" s="1">
        <v>1200</v>
      </c>
      <c r="AJ4433" s="1" t="s">
        <v>15295</v>
      </c>
      <c r="AK4433" s="1" t="s">
        <v>15296</v>
      </c>
      <c r="AL4433" s="1" t="s">
        <v>15297</v>
      </c>
      <c r="AM4433" s="1" t="s">
        <v>16</v>
      </c>
      <c r="AN4433" s="1" t="s">
        <v>23098</v>
      </c>
      <c r="AO4433" s="1" t="s">
        <v>86</v>
      </c>
      <c r="AP4433" s="1" t="s">
        <v>86</v>
      </c>
      <c r="AQ4433" s="1" t="s">
        <v>14</v>
      </c>
      <c r="AR4433" s="1" t="s">
        <v>30</v>
      </c>
      <c r="AS4433" s="1" t="s">
        <v>23090</v>
      </c>
      <c r="AT4433" s="1" t="s">
        <v>101</v>
      </c>
    </row>
    <row r="4434" spans="1:46" x14ac:dyDescent="0.25">
      <c r="A4434" s="1" t="s">
        <v>22429</v>
      </c>
      <c r="B4434" s="2" t="s">
        <v>23101</v>
      </c>
      <c r="C4434" s="2" t="s">
        <v>23108</v>
      </c>
      <c r="D4434" s="1">
        <v>0</v>
      </c>
      <c r="E4434" s="1">
        <v>0</v>
      </c>
      <c r="F4434" s="1">
        <v>1</v>
      </c>
      <c r="G4434" s="1">
        <v>1</v>
      </c>
      <c r="H4434" s="6">
        <v>1</v>
      </c>
      <c r="I4434">
        <v>1</v>
      </c>
      <c r="J4434" s="1">
        <v>28</v>
      </c>
      <c r="K4434" s="1">
        <v>1</v>
      </c>
      <c r="L4434" s="1">
        <v>445</v>
      </c>
      <c r="M4434" s="6">
        <v>0.56000000000000005</v>
      </c>
      <c r="N4434" s="4">
        <v>1700</v>
      </c>
      <c r="O4434" s="4">
        <v>135</v>
      </c>
      <c r="P4434" s="4">
        <v>100</v>
      </c>
      <c r="Q4434" s="3">
        <v>0.22</v>
      </c>
      <c r="R4434" s="1">
        <v>24</v>
      </c>
      <c r="S4434" s="1">
        <v>100</v>
      </c>
      <c r="T4434" s="1">
        <v>10</v>
      </c>
      <c r="U4434" s="1">
        <v>1</v>
      </c>
      <c r="V4434" s="1">
        <v>7</v>
      </c>
      <c r="W4434" s="1">
        <v>0</v>
      </c>
      <c r="X4434" s="1">
        <v>0</v>
      </c>
      <c r="Y4434" s="1">
        <v>1</v>
      </c>
      <c r="Z4434" s="1">
        <v>3</v>
      </c>
      <c r="AA4434" s="1">
        <v>1</v>
      </c>
      <c r="AB4434" s="1">
        <v>1</v>
      </c>
      <c r="AC4434" s="1">
        <v>980</v>
      </c>
      <c r="AD4434" s="1">
        <v>0</v>
      </c>
      <c r="AE4434" s="1">
        <v>0</v>
      </c>
      <c r="AF4434" s="1">
        <v>726</v>
      </c>
      <c r="AG4434" s="1">
        <v>0</v>
      </c>
      <c r="AH4434" s="1">
        <v>0</v>
      </c>
      <c r="AI4434" s="1">
        <v>1706</v>
      </c>
      <c r="AJ4434" s="1" t="s">
        <v>6603</v>
      </c>
      <c r="AK4434" s="1" t="s">
        <v>15308</v>
      </c>
      <c r="AL4434" s="1" t="s">
        <v>15309</v>
      </c>
      <c r="AM4434" s="1" t="s">
        <v>16</v>
      </c>
      <c r="AN4434" s="1" t="s">
        <v>23098</v>
      </c>
      <c r="AO4434" s="1" t="s">
        <v>86</v>
      </c>
      <c r="AP4434" s="1" t="s">
        <v>57</v>
      </c>
      <c r="AQ4434" s="1" t="s">
        <v>25</v>
      </c>
      <c r="AR4434" s="1" t="s">
        <v>19</v>
      </c>
      <c r="AS4434" s="1" t="s">
        <v>23091</v>
      </c>
      <c r="AT4434" s="1" t="s">
        <v>101</v>
      </c>
    </row>
    <row r="4435" spans="1:46" x14ac:dyDescent="0.25">
      <c r="A4435" s="1" t="s">
        <v>17695</v>
      </c>
      <c r="B4435" s="2" t="s">
        <v>23101</v>
      </c>
      <c r="C4435" s="2" t="s">
        <v>23108</v>
      </c>
      <c r="D4435" s="1">
        <v>0</v>
      </c>
      <c r="E4435" s="1">
        <v>0</v>
      </c>
      <c r="F4435" s="1">
        <v>1</v>
      </c>
      <c r="G4435" s="1">
        <v>1</v>
      </c>
      <c r="H4435" s="6">
        <v>1</v>
      </c>
      <c r="I4435">
        <v>0</v>
      </c>
      <c r="J4435" s="1">
        <v>37</v>
      </c>
      <c r="K4435" s="1">
        <v>1</v>
      </c>
      <c r="L4435" s="1">
        <v>529</v>
      </c>
      <c r="M4435" s="6">
        <v>0.14000000000000001</v>
      </c>
      <c r="N4435" s="4">
        <v>3500</v>
      </c>
      <c r="O4435" s="4">
        <v>250</v>
      </c>
      <c r="P4435" s="4">
        <v>500</v>
      </c>
      <c r="Q4435" s="3">
        <v>0.33</v>
      </c>
      <c r="R4435" s="1">
        <v>18</v>
      </c>
      <c r="S4435" s="1">
        <v>500</v>
      </c>
      <c r="T4435" s="1">
        <v>61</v>
      </c>
      <c r="U4435" s="1">
        <v>1</v>
      </c>
      <c r="V4435" s="1">
        <v>7</v>
      </c>
      <c r="W4435" s="1">
        <v>0</v>
      </c>
      <c r="X4435" s="1">
        <v>0</v>
      </c>
      <c r="Y4435" s="1">
        <v>1</v>
      </c>
      <c r="Z4435" s="1">
        <v>3</v>
      </c>
      <c r="AA4435" s="1">
        <v>0</v>
      </c>
      <c r="AB4435" s="1">
        <v>0</v>
      </c>
      <c r="AC4435" s="1">
        <v>0</v>
      </c>
      <c r="AD4435" s="1">
        <v>0</v>
      </c>
      <c r="AE4435" s="1">
        <v>0</v>
      </c>
      <c r="AF4435" s="1">
        <v>0</v>
      </c>
      <c r="AG4435" s="1">
        <v>0</v>
      </c>
      <c r="AH4435" s="1">
        <v>0</v>
      </c>
      <c r="AI4435" s="1">
        <v>0</v>
      </c>
      <c r="AJ4435" s="1" t="s">
        <v>2161</v>
      </c>
      <c r="AK4435" s="1" t="s">
        <v>2162</v>
      </c>
      <c r="AL4435" s="1" t="s">
        <v>2163</v>
      </c>
      <c r="AM4435" s="1" t="s">
        <v>12</v>
      </c>
      <c r="AN4435" s="1" t="s">
        <v>23098</v>
      </c>
      <c r="AO4435" s="1" t="s">
        <v>86</v>
      </c>
      <c r="AP4435" s="1" t="s">
        <v>57</v>
      </c>
      <c r="AQ4435" s="1" t="s">
        <v>25</v>
      </c>
      <c r="AR4435" s="1" t="s">
        <v>19</v>
      </c>
      <c r="AS4435" s="1" t="s">
        <v>23090</v>
      </c>
      <c r="AT4435" s="1" t="s">
        <v>26</v>
      </c>
    </row>
    <row r="4436" spans="1:46" x14ac:dyDescent="0.25">
      <c r="A4436" s="1" t="s">
        <v>20694</v>
      </c>
      <c r="B4436" s="2" t="s">
        <v>23101</v>
      </c>
      <c r="C4436" s="2" t="s">
        <v>23108</v>
      </c>
      <c r="D4436" s="1">
        <v>0</v>
      </c>
      <c r="E4436" s="1">
        <v>1</v>
      </c>
      <c r="F4436" s="1">
        <v>3</v>
      </c>
      <c r="G4436" s="1">
        <v>4</v>
      </c>
      <c r="H4436" s="6">
        <v>0.75</v>
      </c>
      <c r="I4436">
        <v>0</v>
      </c>
      <c r="J4436" s="1">
        <v>40</v>
      </c>
      <c r="K4436" s="1">
        <v>1</v>
      </c>
      <c r="L4436" s="1">
        <v>613</v>
      </c>
      <c r="M4436" s="6">
        <v>0.1</v>
      </c>
      <c r="N4436" s="4">
        <v>1700</v>
      </c>
      <c r="O4436" s="4">
        <v>140</v>
      </c>
      <c r="P4436" s="4">
        <v>100</v>
      </c>
      <c r="Q4436" s="3">
        <v>0.28000000000000003</v>
      </c>
      <c r="R4436" s="1">
        <v>24</v>
      </c>
      <c r="S4436" s="1">
        <v>100</v>
      </c>
      <c r="T4436" s="1">
        <v>6</v>
      </c>
      <c r="U4436" s="1">
        <v>1</v>
      </c>
      <c r="V4436" s="1">
        <v>7</v>
      </c>
      <c r="W4436" s="1">
        <v>1</v>
      </c>
      <c r="X4436" s="1">
        <v>0</v>
      </c>
      <c r="Y4436" s="1">
        <v>1</v>
      </c>
      <c r="Z4436" s="1">
        <v>3</v>
      </c>
      <c r="AA4436" s="1">
        <v>0</v>
      </c>
      <c r="AB4436" s="1">
        <v>0</v>
      </c>
      <c r="AC4436" s="1">
        <v>267</v>
      </c>
      <c r="AD4436" s="1">
        <v>0</v>
      </c>
      <c r="AE4436" s="1">
        <v>0</v>
      </c>
      <c r="AF4436" s="1">
        <v>0</v>
      </c>
      <c r="AG4436" s="1">
        <v>0</v>
      </c>
      <c r="AH4436" s="1">
        <v>0</v>
      </c>
      <c r="AI4436" s="1">
        <v>267</v>
      </c>
      <c r="AJ4436" s="1" t="s">
        <v>10670</v>
      </c>
      <c r="AK4436" s="1" t="s">
        <v>10671</v>
      </c>
      <c r="AL4436" s="1" t="s">
        <v>10672</v>
      </c>
      <c r="AM4436" s="1" t="s">
        <v>12</v>
      </c>
      <c r="AN4436" s="1" t="s">
        <v>23098</v>
      </c>
      <c r="AO4436" s="1" t="s">
        <v>86</v>
      </c>
      <c r="AP4436" s="1" t="s">
        <v>86</v>
      </c>
      <c r="AQ4436" s="1" t="s">
        <v>25</v>
      </c>
      <c r="AR4436" s="1" t="s">
        <v>19</v>
      </c>
      <c r="AS4436" s="1" t="s">
        <v>23090</v>
      </c>
      <c r="AT4436" s="1" t="s">
        <v>26</v>
      </c>
    </row>
    <row r="4437" spans="1:46" x14ac:dyDescent="0.25">
      <c r="A4437" s="1" t="s">
        <v>21253</v>
      </c>
      <c r="B4437" s="2" t="s">
        <v>23101</v>
      </c>
      <c r="C4437" s="2" t="s">
        <v>23108</v>
      </c>
      <c r="D4437" s="1">
        <v>0</v>
      </c>
      <c r="E4437" s="1">
        <v>0</v>
      </c>
      <c r="F4437" s="1">
        <v>1</v>
      </c>
      <c r="G4437" s="1">
        <v>1</v>
      </c>
      <c r="H4437" s="6">
        <v>1</v>
      </c>
      <c r="I4437">
        <v>0</v>
      </c>
      <c r="J4437" s="1">
        <v>34</v>
      </c>
      <c r="K4437" s="1">
        <v>1</v>
      </c>
      <c r="L4437" s="1">
        <v>552</v>
      </c>
      <c r="M4437" s="6">
        <v>0.17</v>
      </c>
      <c r="N4437" s="4">
        <v>1800</v>
      </c>
      <c r="O4437" s="4">
        <v>110</v>
      </c>
      <c r="P4437" s="4">
        <v>350</v>
      </c>
      <c r="Q4437" s="3">
        <v>0.28000000000000003</v>
      </c>
      <c r="R4437" s="1">
        <v>24</v>
      </c>
      <c r="S4437" s="1">
        <v>350</v>
      </c>
      <c r="T4437" s="1">
        <v>31</v>
      </c>
      <c r="U4437" s="1">
        <v>1</v>
      </c>
      <c r="V4437" s="1">
        <v>7</v>
      </c>
      <c r="W4437" s="1">
        <v>0</v>
      </c>
      <c r="X4437" s="1">
        <v>0</v>
      </c>
      <c r="Y4437" s="1">
        <v>1</v>
      </c>
      <c r="Z4437" s="1">
        <v>3</v>
      </c>
      <c r="AA4437" s="1">
        <v>0</v>
      </c>
      <c r="AB4437" s="1">
        <v>0</v>
      </c>
      <c r="AC4437" s="1">
        <v>0</v>
      </c>
      <c r="AD4437" s="1">
        <v>0</v>
      </c>
      <c r="AE4437" s="1">
        <v>0</v>
      </c>
      <c r="AF4437" s="1">
        <v>0</v>
      </c>
      <c r="AG4437" s="1">
        <v>0</v>
      </c>
      <c r="AH4437" s="1">
        <v>0</v>
      </c>
      <c r="AI4437" s="1">
        <v>0</v>
      </c>
      <c r="AJ4437" s="1" t="s">
        <v>565</v>
      </c>
      <c r="AK4437" s="1" t="s">
        <v>12170</v>
      </c>
      <c r="AL4437" s="1" t="s">
        <v>12171</v>
      </c>
      <c r="AM4437" s="1" t="s">
        <v>12</v>
      </c>
      <c r="AN4437" s="1" t="s">
        <v>23098</v>
      </c>
      <c r="AO4437" s="1" t="s">
        <v>86</v>
      </c>
      <c r="AP4437" s="1" t="s">
        <v>57</v>
      </c>
      <c r="AQ4437" s="1" t="s">
        <v>25</v>
      </c>
      <c r="AR4437" s="1" t="s">
        <v>19</v>
      </c>
      <c r="AS4437" s="1" t="s">
        <v>23090</v>
      </c>
      <c r="AT4437" s="1" t="s">
        <v>26</v>
      </c>
    </row>
    <row r="4438" spans="1:46" x14ac:dyDescent="0.25">
      <c r="A4438" s="1" t="s">
        <v>21257</v>
      </c>
      <c r="B4438" s="2" t="s">
        <v>23101</v>
      </c>
      <c r="C4438" s="2" t="s">
        <v>23108</v>
      </c>
      <c r="D4438" s="1">
        <v>0</v>
      </c>
      <c r="E4438" s="1">
        <v>0</v>
      </c>
      <c r="F4438" s="1">
        <v>1</v>
      </c>
      <c r="G4438" s="1">
        <v>1</v>
      </c>
      <c r="H4438" s="6">
        <v>1</v>
      </c>
      <c r="I4438">
        <v>0</v>
      </c>
      <c r="J4438" s="1">
        <v>30</v>
      </c>
      <c r="K4438" s="1">
        <v>1</v>
      </c>
      <c r="L4438" s="1">
        <v>515</v>
      </c>
      <c r="M4438" s="6">
        <v>0.45</v>
      </c>
      <c r="N4438" s="4">
        <v>1700</v>
      </c>
      <c r="O4438" s="4">
        <v>130</v>
      </c>
      <c r="P4438" s="4">
        <v>300</v>
      </c>
      <c r="Q4438" s="3">
        <v>0.3</v>
      </c>
      <c r="R4438" s="1">
        <v>24</v>
      </c>
      <c r="S4438" s="1">
        <v>300</v>
      </c>
      <c r="T4438" s="1">
        <v>26</v>
      </c>
      <c r="U4438" s="1">
        <v>1</v>
      </c>
      <c r="V4438" s="1">
        <v>7</v>
      </c>
      <c r="W4438" s="1">
        <v>0</v>
      </c>
      <c r="X4438" s="1">
        <v>0</v>
      </c>
      <c r="Y4438" s="1">
        <v>1</v>
      </c>
      <c r="Z4438" s="1">
        <v>2</v>
      </c>
      <c r="AA4438" s="1">
        <v>0</v>
      </c>
      <c r="AB4438" s="1">
        <v>0</v>
      </c>
      <c r="AC4438" s="1">
        <v>1253</v>
      </c>
      <c r="AD4438" s="1">
        <v>0</v>
      </c>
      <c r="AE4438" s="1">
        <v>0</v>
      </c>
      <c r="AF4438" s="1">
        <v>0</v>
      </c>
      <c r="AG4438" s="1">
        <v>0</v>
      </c>
      <c r="AH4438" s="1">
        <v>0</v>
      </c>
      <c r="AI4438" s="1">
        <v>1253</v>
      </c>
      <c r="AJ4438" s="1" t="s">
        <v>12181</v>
      </c>
      <c r="AK4438" s="1" t="s">
        <v>12182</v>
      </c>
      <c r="AL4438" s="1" t="s">
        <v>12183</v>
      </c>
      <c r="AM4438" s="1" t="s">
        <v>12</v>
      </c>
      <c r="AN4438" s="1" t="s">
        <v>23098</v>
      </c>
      <c r="AO4438" s="1" t="s">
        <v>86</v>
      </c>
      <c r="AP4438" s="1" t="s">
        <v>57</v>
      </c>
      <c r="AQ4438" s="1" t="s">
        <v>25</v>
      </c>
      <c r="AR4438" s="1" t="s">
        <v>19</v>
      </c>
      <c r="AS4438" s="1" t="s">
        <v>23090</v>
      </c>
      <c r="AT4438" s="1" t="s">
        <v>26</v>
      </c>
    </row>
    <row r="4439" spans="1:46" x14ac:dyDescent="0.25">
      <c r="A4439" s="1" t="s">
        <v>18354</v>
      </c>
      <c r="B4439" s="2" t="s">
        <v>23101</v>
      </c>
      <c r="C4439" s="2" t="s">
        <v>23108</v>
      </c>
      <c r="D4439" s="1">
        <v>0</v>
      </c>
      <c r="E4439" s="1">
        <v>1</v>
      </c>
      <c r="F4439" s="1">
        <v>2</v>
      </c>
      <c r="G4439" s="1">
        <v>3</v>
      </c>
      <c r="H4439" s="6">
        <v>0.66666666666666663</v>
      </c>
      <c r="I4439">
        <v>0</v>
      </c>
      <c r="J4439" s="1">
        <v>33</v>
      </c>
      <c r="K4439" s="1">
        <v>1</v>
      </c>
      <c r="L4439" s="1">
        <v>529</v>
      </c>
      <c r="M4439" s="6">
        <v>0.52</v>
      </c>
      <c r="N4439" s="4">
        <v>2400</v>
      </c>
      <c r="O4439" s="4">
        <v>200</v>
      </c>
      <c r="P4439" s="4">
        <v>300</v>
      </c>
      <c r="Q4439" s="3">
        <v>0.28000000000000003</v>
      </c>
      <c r="R4439" s="1">
        <v>24</v>
      </c>
      <c r="S4439" s="1">
        <v>300</v>
      </c>
      <c r="T4439" s="1">
        <v>27</v>
      </c>
      <c r="U4439" s="1">
        <v>1</v>
      </c>
      <c r="V4439" s="1">
        <v>7</v>
      </c>
      <c r="W4439" s="1">
        <v>0</v>
      </c>
      <c r="X4439" s="1">
        <v>0</v>
      </c>
      <c r="Y4439" s="1">
        <v>1</v>
      </c>
      <c r="Z4439" s="1">
        <v>4</v>
      </c>
      <c r="AA4439" s="1">
        <v>0</v>
      </c>
      <c r="AB4439" s="1">
        <v>1</v>
      </c>
      <c r="AC4439" s="1">
        <v>820</v>
      </c>
      <c r="AD4439" s="1">
        <v>0</v>
      </c>
      <c r="AE4439" s="1">
        <v>0</v>
      </c>
      <c r="AF4439" s="1">
        <v>1160</v>
      </c>
      <c r="AG4439" s="1">
        <v>0</v>
      </c>
      <c r="AH4439" s="1">
        <v>0</v>
      </c>
      <c r="AI4439" s="1">
        <v>1980</v>
      </c>
      <c r="AJ4439" s="1" t="s">
        <v>4123</v>
      </c>
      <c r="AK4439" s="1" t="s">
        <v>4124</v>
      </c>
      <c r="AL4439" s="1" t="s">
        <v>4125</v>
      </c>
      <c r="AM4439" s="1" t="s">
        <v>12</v>
      </c>
      <c r="AN4439" s="1" t="s">
        <v>23098</v>
      </c>
      <c r="AO4439" s="1" t="s">
        <v>86</v>
      </c>
      <c r="AP4439" s="1" t="s">
        <v>57</v>
      </c>
      <c r="AQ4439" s="1" t="s">
        <v>25</v>
      </c>
      <c r="AR4439" s="1" t="s">
        <v>19</v>
      </c>
      <c r="AS4439" s="1" t="s">
        <v>23090</v>
      </c>
      <c r="AT4439" s="1" t="s">
        <v>101</v>
      </c>
    </row>
    <row r="4440" spans="1:46" x14ac:dyDescent="0.25">
      <c r="A4440" s="1" t="s">
        <v>18359</v>
      </c>
      <c r="B4440" s="2" t="s">
        <v>23101</v>
      </c>
      <c r="C4440" s="2" t="s">
        <v>23108</v>
      </c>
      <c r="D4440" s="1">
        <v>0</v>
      </c>
      <c r="E4440" s="1">
        <v>0</v>
      </c>
      <c r="F4440" s="1">
        <v>1</v>
      </c>
      <c r="G4440" s="1">
        <v>1</v>
      </c>
      <c r="H4440" s="6">
        <v>1</v>
      </c>
      <c r="I4440">
        <v>0</v>
      </c>
      <c r="J4440" s="1">
        <v>32</v>
      </c>
      <c r="K4440" s="1">
        <v>1</v>
      </c>
      <c r="L4440" s="1">
        <v>633</v>
      </c>
      <c r="M4440" s="6">
        <v>0.36</v>
      </c>
      <c r="N4440" s="4">
        <v>3800</v>
      </c>
      <c r="O4440" s="4">
        <v>320</v>
      </c>
      <c r="P4440" s="4">
        <v>1000</v>
      </c>
      <c r="Q4440" s="3">
        <v>0.35</v>
      </c>
      <c r="R4440" s="1">
        <v>12</v>
      </c>
      <c r="S4440" s="1">
        <v>1000</v>
      </c>
      <c r="T4440" s="1">
        <v>81</v>
      </c>
      <c r="U4440" s="1">
        <v>1</v>
      </c>
      <c r="V4440" s="1">
        <v>7</v>
      </c>
      <c r="W4440" s="1">
        <v>0</v>
      </c>
      <c r="X4440" s="1">
        <v>0</v>
      </c>
      <c r="Y4440" s="1">
        <v>1</v>
      </c>
      <c r="Z4440" s="1">
        <v>2</v>
      </c>
      <c r="AA4440" s="1">
        <v>0</v>
      </c>
      <c r="AB4440" s="1">
        <v>0</v>
      </c>
      <c r="AC4440" s="1">
        <v>0</v>
      </c>
      <c r="AD4440" s="1">
        <v>0</v>
      </c>
      <c r="AE4440" s="1">
        <v>0</v>
      </c>
      <c r="AF4440" s="1">
        <v>0</v>
      </c>
      <c r="AG4440" s="1">
        <v>0</v>
      </c>
      <c r="AH4440" s="1">
        <v>300</v>
      </c>
      <c r="AI4440" s="1">
        <v>300</v>
      </c>
      <c r="AJ4440" s="1" t="s">
        <v>4138</v>
      </c>
      <c r="AK4440" s="1" t="s">
        <v>4139</v>
      </c>
      <c r="AL4440" s="1" t="s">
        <v>4140</v>
      </c>
      <c r="AM4440" s="1" t="s">
        <v>12</v>
      </c>
      <c r="AN4440" s="1" t="s">
        <v>23098</v>
      </c>
      <c r="AO4440" s="1" t="s">
        <v>86</v>
      </c>
      <c r="AP4440" s="1" t="s">
        <v>57</v>
      </c>
      <c r="AQ4440" s="1" t="s">
        <v>25</v>
      </c>
      <c r="AR4440" s="1" t="s">
        <v>19</v>
      </c>
      <c r="AS4440" s="1" t="s">
        <v>23090</v>
      </c>
      <c r="AT4440" s="1" t="s">
        <v>26</v>
      </c>
    </row>
    <row r="4441" spans="1:46" x14ac:dyDescent="0.25">
      <c r="A4441" s="1" t="s">
        <v>20175</v>
      </c>
      <c r="B4441" s="2" t="s">
        <v>23101</v>
      </c>
      <c r="C4441" s="2" t="s">
        <v>23109</v>
      </c>
      <c r="D4441" s="1">
        <v>0</v>
      </c>
      <c r="E4441" s="1">
        <v>0</v>
      </c>
      <c r="F4441" s="1">
        <v>1</v>
      </c>
      <c r="G4441" s="1">
        <v>1</v>
      </c>
      <c r="H4441" s="6">
        <v>1</v>
      </c>
      <c r="I4441">
        <v>1</v>
      </c>
      <c r="J4441" s="1">
        <v>30</v>
      </c>
      <c r="K4441" s="1">
        <v>1</v>
      </c>
      <c r="L4441" s="1">
        <v>631</v>
      </c>
      <c r="M4441" s="6">
        <v>0.48</v>
      </c>
      <c r="N4441" s="4">
        <v>1200</v>
      </c>
      <c r="O4441" s="4">
        <v>100</v>
      </c>
      <c r="P4441" s="4">
        <v>200</v>
      </c>
      <c r="Q4441" s="3">
        <v>0.28999999999999998</v>
      </c>
      <c r="R4441" s="1">
        <v>24</v>
      </c>
      <c r="S4441" s="1">
        <v>200</v>
      </c>
      <c r="T4441" s="1">
        <v>15</v>
      </c>
      <c r="U4441" s="1">
        <v>1</v>
      </c>
      <c r="V4441" s="1">
        <v>7</v>
      </c>
      <c r="W4441" s="1">
        <v>0</v>
      </c>
      <c r="X4441" s="1">
        <v>1</v>
      </c>
      <c r="Y4441" s="1">
        <v>0</v>
      </c>
      <c r="Z4441" s="1">
        <v>5</v>
      </c>
      <c r="AA4441" s="1">
        <v>0</v>
      </c>
      <c r="AB4441" s="1">
        <v>1</v>
      </c>
      <c r="AC4441" s="1">
        <v>0</v>
      </c>
      <c r="AD4441" s="1">
        <v>0</v>
      </c>
      <c r="AE4441" s="1">
        <v>700</v>
      </c>
      <c r="AF4441" s="1">
        <v>190</v>
      </c>
      <c r="AG4441" s="1">
        <v>0</v>
      </c>
      <c r="AH4441" s="1">
        <v>0</v>
      </c>
      <c r="AI4441" s="1">
        <v>890</v>
      </c>
      <c r="AJ4441" s="1" t="s">
        <v>47</v>
      </c>
      <c r="AK4441" s="1" t="s">
        <v>9251</v>
      </c>
      <c r="AL4441" s="1" t="s">
        <v>9252</v>
      </c>
      <c r="AM4441" s="1" t="s">
        <v>16</v>
      </c>
      <c r="AN4441" s="1" t="s">
        <v>23098</v>
      </c>
      <c r="AO4441" s="1" t="s">
        <v>86</v>
      </c>
      <c r="AP4441" s="1" t="s">
        <v>57</v>
      </c>
      <c r="AQ4441" s="1" t="s">
        <v>14</v>
      </c>
      <c r="AR4441" s="1" t="s">
        <v>30</v>
      </c>
      <c r="AS4441" s="1" t="s">
        <v>23090</v>
      </c>
      <c r="AT4441" s="1" t="s">
        <v>101</v>
      </c>
    </row>
    <row r="4442" spans="1:46" x14ac:dyDescent="0.25">
      <c r="A4442" s="1" t="s">
        <v>23031</v>
      </c>
      <c r="B4442" s="2" t="s">
        <v>23101</v>
      </c>
      <c r="C4442" s="2" t="s">
        <v>23109</v>
      </c>
      <c r="D4442" s="1">
        <v>1</v>
      </c>
      <c r="E4442" s="1">
        <v>0</v>
      </c>
      <c r="F4442" s="1">
        <v>2</v>
      </c>
      <c r="G4442" s="1">
        <v>3</v>
      </c>
      <c r="H4442" s="6">
        <v>0.66666666666666663</v>
      </c>
      <c r="I4442">
        <v>1</v>
      </c>
      <c r="J4442" s="1">
        <v>31</v>
      </c>
      <c r="K4442" s="1">
        <v>1</v>
      </c>
      <c r="L4442" s="1">
        <v>600</v>
      </c>
      <c r="M4442" s="6">
        <v>1.32</v>
      </c>
      <c r="N4442" s="4">
        <v>3000</v>
      </c>
      <c r="O4442" s="4">
        <v>200</v>
      </c>
      <c r="P4442" s="4">
        <v>200</v>
      </c>
      <c r="Q4442" s="3">
        <v>0.25</v>
      </c>
      <c r="R4442" s="1">
        <v>18</v>
      </c>
      <c r="S4442" s="1">
        <v>200</v>
      </c>
      <c r="T4442" s="1">
        <v>21</v>
      </c>
      <c r="U4442" s="1">
        <v>1</v>
      </c>
      <c r="V4442" s="1">
        <v>7</v>
      </c>
      <c r="W4442" s="1">
        <v>0</v>
      </c>
      <c r="X4442" s="1">
        <v>1</v>
      </c>
      <c r="Y4442" s="1">
        <v>1</v>
      </c>
      <c r="Z4442" s="1">
        <v>5</v>
      </c>
      <c r="AA4442" s="1">
        <v>0</v>
      </c>
      <c r="AB4442" s="1">
        <v>1</v>
      </c>
      <c r="AC4442" s="1">
        <v>0</v>
      </c>
      <c r="AD4442" s="1">
        <v>17000</v>
      </c>
      <c r="AE4442" s="1">
        <v>0</v>
      </c>
      <c r="AF4442" s="1">
        <v>224</v>
      </c>
      <c r="AG4442" s="1">
        <v>160</v>
      </c>
      <c r="AH4442" s="1">
        <v>600</v>
      </c>
      <c r="AI4442" s="1">
        <v>17984</v>
      </c>
      <c r="AJ4442" s="1" t="s">
        <v>16911</v>
      </c>
      <c r="AK4442" s="1" t="s">
        <v>16912</v>
      </c>
      <c r="AL4442" s="1" t="s">
        <v>16913</v>
      </c>
      <c r="AM4442" s="1" t="s">
        <v>16</v>
      </c>
      <c r="AN4442" s="1" t="s">
        <v>23098</v>
      </c>
      <c r="AO4442" s="1" t="s">
        <v>86</v>
      </c>
      <c r="AP4442" s="1" t="s">
        <v>57</v>
      </c>
      <c r="AQ4442" s="1" t="s">
        <v>14</v>
      </c>
      <c r="AR4442" s="1" t="s">
        <v>19</v>
      </c>
      <c r="AS4442" s="1" t="s">
        <v>23090</v>
      </c>
      <c r="AT4442" s="1" t="s">
        <v>101</v>
      </c>
    </row>
    <row r="4443" spans="1:46" x14ac:dyDescent="0.25">
      <c r="A4443" s="1" t="s">
        <v>20197</v>
      </c>
      <c r="B4443" s="2" t="s">
        <v>23101</v>
      </c>
      <c r="C4443" s="2" t="s">
        <v>23109</v>
      </c>
      <c r="D4443" s="1">
        <v>1</v>
      </c>
      <c r="E4443" s="1">
        <v>1</v>
      </c>
      <c r="F4443" s="1">
        <v>1</v>
      </c>
      <c r="G4443" s="1">
        <v>3</v>
      </c>
      <c r="H4443" s="6">
        <v>0.33333333333333331</v>
      </c>
      <c r="I4443">
        <v>1</v>
      </c>
      <c r="J4443" s="1">
        <v>34</v>
      </c>
      <c r="K4443" s="1">
        <v>1</v>
      </c>
      <c r="L4443" s="1">
        <v>593</v>
      </c>
      <c r="M4443" s="6">
        <v>0.69</v>
      </c>
      <c r="N4443" s="4">
        <v>2160</v>
      </c>
      <c r="O4443" s="4">
        <v>180</v>
      </c>
      <c r="P4443" s="4">
        <v>150</v>
      </c>
      <c r="Q4443" s="3">
        <v>0.28999999999999998</v>
      </c>
      <c r="R4443" s="1">
        <v>18</v>
      </c>
      <c r="S4443" s="1">
        <v>150</v>
      </c>
      <c r="T4443" s="1">
        <v>19</v>
      </c>
      <c r="U4443" s="1">
        <v>1</v>
      </c>
      <c r="V4443" s="1">
        <v>7</v>
      </c>
      <c r="W4443" s="1">
        <v>0</v>
      </c>
      <c r="X4443" s="1">
        <v>1</v>
      </c>
      <c r="Y4443" s="1">
        <v>1</v>
      </c>
      <c r="Z4443" s="1">
        <v>3</v>
      </c>
      <c r="AA4443" s="1">
        <v>0</v>
      </c>
      <c r="AB4443" s="1">
        <v>1</v>
      </c>
      <c r="AC4443" s="1">
        <v>1786</v>
      </c>
      <c r="AD4443" s="1">
        <v>0</v>
      </c>
      <c r="AE4443" s="1">
        <v>0</v>
      </c>
      <c r="AF4443" s="1">
        <v>0</v>
      </c>
      <c r="AG4443" s="1">
        <v>0</v>
      </c>
      <c r="AH4443" s="1">
        <v>900</v>
      </c>
      <c r="AI4443" s="1">
        <v>2686</v>
      </c>
      <c r="AJ4443" s="1" t="s">
        <v>3224</v>
      </c>
      <c r="AK4443" s="1" t="s">
        <v>9307</v>
      </c>
      <c r="AL4443" s="1" t="s">
        <v>9308</v>
      </c>
      <c r="AM4443" s="1" t="s">
        <v>16</v>
      </c>
      <c r="AN4443" s="1" t="s">
        <v>23098</v>
      </c>
      <c r="AO4443" s="1" t="s">
        <v>86</v>
      </c>
      <c r="AP4443" s="1" t="s">
        <v>57</v>
      </c>
      <c r="AQ4443" s="1" t="s">
        <v>14</v>
      </c>
      <c r="AR4443" s="1" t="s">
        <v>19</v>
      </c>
      <c r="AS4443" s="1" t="s">
        <v>23090</v>
      </c>
      <c r="AT4443" s="1" t="s">
        <v>101</v>
      </c>
    </row>
    <row r="4444" spans="1:46" x14ac:dyDescent="0.25">
      <c r="A4444" s="1" t="s">
        <v>20734</v>
      </c>
      <c r="B4444" s="2" t="s">
        <v>23101</v>
      </c>
      <c r="C4444" s="2" t="s">
        <v>23109</v>
      </c>
      <c r="D4444" s="1">
        <v>0</v>
      </c>
      <c r="E4444" s="1">
        <v>0</v>
      </c>
      <c r="F4444" s="1">
        <v>1</v>
      </c>
      <c r="G4444" s="1">
        <v>1</v>
      </c>
      <c r="H4444" s="6">
        <v>1</v>
      </c>
      <c r="I4444">
        <v>0</v>
      </c>
      <c r="J4444" s="1">
        <v>37</v>
      </c>
      <c r="K4444" s="1">
        <v>1</v>
      </c>
      <c r="L4444" s="1">
        <v>766</v>
      </c>
      <c r="M4444" s="6">
        <v>0.16</v>
      </c>
      <c r="N4444" s="4">
        <v>1800</v>
      </c>
      <c r="O4444" s="4">
        <v>150</v>
      </c>
      <c r="P4444" s="4">
        <v>200</v>
      </c>
      <c r="Q4444" s="3">
        <v>0.3</v>
      </c>
      <c r="R4444" s="1">
        <v>12</v>
      </c>
      <c r="S4444" s="1">
        <v>200</v>
      </c>
      <c r="T4444" s="1">
        <v>28</v>
      </c>
      <c r="U4444" s="1">
        <v>1</v>
      </c>
      <c r="V4444" s="1">
        <v>7</v>
      </c>
      <c r="W4444" s="1">
        <v>1</v>
      </c>
      <c r="X4444" s="1">
        <v>1</v>
      </c>
      <c r="Y4444" s="1">
        <v>1</v>
      </c>
      <c r="Z4444" s="1">
        <v>0</v>
      </c>
      <c r="AA4444" s="1">
        <v>1</v>
      </c>
      <c r="AB4444" s="1">
        <v>0</v>
      </c>
      <c r="AC4444" s="1">
        <v>100</v>
      </c>
      <c r="AD4444" s="1">
        <v>58</v>
      </c>
      <c r="AE4444" s="1">
        <v>0</v>
      </c>
      <c r="AF4444" s="1">
        <v>0</v>
      </c>
      <c r="AG4444" s="1">
        <v>0</v>
      </c>
      <c r="AH4444" s="1">
        <v>0</v>
      </c>
      <c r="AI4444" s="1">
        <v>158</v>
      </c>
      <c r="AJ4444" s="1" t="s">
        <v>238</v>
      </c>
      <c r="AK4444" s="1" t="s">
        <v>10778</v>
      </c>
      <c r="AL4444" s="1" t="s">
        <v>10779</v>
      </c>
      <c r="AM4444" s="1" t="s">
        <v>12</v>
      </c>
      <c r="AN4444" s="1" t="s">
        <v>23098</v>
      </c>
      <c r="AO4444" s="1" t="s">
        <v>86</v>
      </c>
      <c r="AP4444" s="1" t="s">
        <v>86</v>
      </c>
      <c r="AQ4444" s="1" t="s">
        <v>14</v>
      </c>
      <c r="AR4444" s="1" t="s">
        <v>19</v>
      </c>
      <c r="AS4444" s="1" t="s">
        <v>23091</v>
      </c>
      <c r="AT4444" s="1" t="s">
        <v>26</v>
      </c>
    </row>
    <row r="4445" spans="1:46" x14ac:dyDescent="0.25">
      <c r="A4445" s="1" t="s">
        <v>19624</v>
      </c>
      <c r="B4445" s="2" t="s">
        <v>23101</v>
      </c>
      <c r="C4445" s="2" t="s">
        <v>23109</v>
      </c>
      <c r="D4445" s="1">
        <v>0</v>
      </c>
      <c r="E4445" s="1">
        <v>0</v>
      </c>
      <c r="F4445" s="1">
        <v>1</v>
      </c>
      <c r="G4445" s="1">
        <v>1</v>
      </c>
      <c r="H4445" s="6">
        <v>1</v>
      </c>
      <c r="I4445">
        <v>0</v>
      </c>
      <c r="J4445" s="1">
        <v>33</v>
      </c>
      <c r="K4445" s="1">
        <v>0</v>
      </c>
      <c r="L4445" s="1">
        <v>564</v>
      </c>
      <c r="M4445" s="6">
        <v>0.21</v>
      </c>
      <c r="N4445" s="4">
        <v>2700</v>
      </c>
      <c r="O4445" s="4">
        <v>240</v>
      </c>
      <c r="P4445" s="4">
        <v>250</v>
      </c>
      <c r="Q4445" s="3">
        <v>0.25</v>
      </c>
      <c r="R4445" s="1">
        <v>18</v>
      </c>
      <c r="S4445" s="1">
        <v>250</v>
      </c>
      <c r="T4445" s="1">
        <v>34</v>
      </c>
      <c r="U4445" s="1">
        <v>1</v>
      </c>
      <c r="V4445" s="1">
        <v>7</v>
      </c>
      <c r="W4445" s="1">
        <v>0</v>
      </c>
      <c r="X4445" s="1">
        <v>0</v>
      </c>
      <c r="Y4445" s="1">
        <v>1</v>
      </c>
      <c r="Z4445" s="1">
        <v>2</v>
      </c>
      <c r="AA4445" s="1">
        <v>0</v>
      </c>
      <c r="AB4445" s="1">
        <v>0</v>
      </c>
      <c r="AC4445" s="1">
        <v>0</v>
      </c>
      <c r="AD4445" s="1">
        <v>0</v>
      </c>
      <c r="AE4445" s="1">
        <v>0</v>
      </c>
      <c r="AF4445" s="1">
        <v>0</v>
      </c>
      <c r="AG4445" s="1">
        <v>0</v>
      </c>
      <c r="AH4445" s="1">
        <v>600</v>
      </c>
      <c r="AI4445" s="1">
        <v>600</v>
      </c>
      <c r="AJ4445" s="1" t="s">
        <v>7727</v>
      </c>
      <c r="AK4445" s="1" t="s">
        <v>7728</v>
      </c>
      <c r="AL4445" s="1" t="s">
        <v>7729</v>
      </c>
      <c r="AM4445" s="1" t="s">
        <v>12</v>
      </c>
      <c r="AN4445" s="1" t="s">
        <v>23097</v>
      </c>
      <c r="AO4445" s="1" t="s">
        <v>86</v>
      </c>
      <c r="AP4445" s="1" t="s">
        <v>57</v>
      </c>
      <c r="AQ4445" s="1" t="s">
        <v>25</v>
      </c>
      <c r="AR4445" s="1" t="s">
        <v>19</v>
      </c>
      <c r="AS4445" s="1" t="s">
        <v>23090</v>
      </c>
      <c r="AT4445" s="1" t="s">
        <v>26</v>
      </c>
    </row>
    <row r="4446" spans="1:46" x14ac:dyDescent="0.25">
      <c r="A4446" s="1" t="s">
        <v>22332</v>
      </c>
      <c r="B4446" s="2" t="s">
        <v>23101</v>
      </c>
      <c r="C4446" s="2" t="s">
        <v>23109</v>
      </c>
      <c r="D4446" s="1">
        <v>0</v>
      </c>
      <c r="E4446" s="1">
        <v>2</v>
      </c>
      <c r="F4446" s="1">
        <v>1</v>
      </c>
      <c r="G4446" s="1">
        <v>3</v>
      </c>
      <c r="H4446" s="6">
        <v>0.33333333333333331</v>
      </c>
      <c r="I4446">
        <v>0</v>
      </c>
      <c r="J4446" s="1">
        <v>28</v>
      </c>
      <c r="K4446" s="1">
        <v>1</v>
      </c>
      <c r="L4446" s="1">
        <v>600</v>
      </c>
      <c r="M4446" s="6">
        <v>0.4</v>
      </c>
      <c r="N4446" s="4">
        <v>3000</v>
      </c>
      <c r="O4446" s="4">
        <v>250</v>
      </c>
      <c r="P4446" s="4">
        <v>500</v>
      </c>
      <c r="Q4446" s="3">
        <v>0.32</v>
      </c>
      <c r="R4446" s="1">
        <v>24</v>
      </c>
      <c r="S4446" s="1">
        <v>500</v>
      </c>
      <c r="T4446" s="1">
        <v>68</v>
      </c>
      <c r="U4446" s="1">
        <v>0</v>
      </c>
      <c r="V4446" s="1">
        <v>7</v>
      </c>
      <c r="W4446" s="1">
        <v>1</v>
      </c>
      <c r="X4446" s="1">
        <v>1</v>
      </c>
      <c r="Y4446" s="1">
        <v>1</v>
      </c>
      <c r="Z4446" s="1">
        <v>1</v>
      </c>
      <c r="AA4446" s="1">
        <v>1</v>
      </c>
      <c r="AB4446" s="1">
        <v>0</v>
      </c>
      <c r="AC4446" s="1">
        <v>0</v>
      </c>
      <c r="AD4446" s="1">
        <v>0</v>
      </c>
      <c r="AE4446" s="1">
        <v>850</v>
      </c>
      <c r="AF4446" s="1">
        <v>220</v>
      </c>
      <c r="AG4446" s="1">
        <v>0</v>
      </c>
      <c r="AH4446" s="1">
        <v>470</v>
      </c>
      <c r="AI4446" s="1">
        <v>1540</v>
      </c>
      <c r="AJ4446" s="1" t="s">
        <v>15042</v>
      </c>
      <c r="AK4446" s="1" t="s">
        <v>15043</v>
      </c>
      <c r="AL4446" s="1" t="s">
        <v>15044</v>
      </c>
      <c r="AM4446" s="1" t="s">
        <v>12</v>
      </c>
      <c r="AN4446" s="1" t="s">
        <v>23098</v>
      </c>
      <c r="AO4446" s="1" t="s">
        <v>364</v>
      </c>
      <c r="AP4446" s="1" t="s">
        <v>86</v>
      </c>
      <c r="AQ4446" s="1" t="s">
        <v>14</v>
      </c>
      <c r="AR4446" s="1" t="s">
        <v>19</v>
      </c>
      <c r="AS4446" s="1" t="s">
        <v>23091</v>
      </c>
      <c r="AT4446" s="1" t="s">
        <v>26</v>
      </c>
    </row>
    <row r="4447" spans="1:46" x14ac:dyDescent="0.25">
      <c r="A4447" s="1" t="s">
        <v>19625</v>
      </c>
      <c r="B4447" s="2" t="s">
        <v>23101</v>
      </c>
      <c r="C4447" s="2" t="s">
        <v>23109</v>
      </c>
      <c r="D4447" s="1">
        <v>0</v>
      </c>
      <c r="E4447" s="1">
        <v>0</v>
      </c>
      <c r="F4447" s="1">
        <v>1</v>
      </c>
      <c r="G4447" s="1">
        <v>1</v>
      </c>
      <c r="H4447" s="6">
        <v>1</v>
      </c>
      <c r="I4447">
        <v>1</v>
      </c>
      <c r="J4447" s="1">
        <v>39</v>
      </c>
      <c r="K4447" s="1">
        <v>0</v>
      </c>
      <c r="L4447" s="1">
        <v>716</v>
      </c>
      <c r="M4447" s="6">
        <v>0.37</v>
      </c>
      <c r="N4447" s="4">
        <v>3400</v>
      </c>
      <c r="O4447" s="4">
        <v>280</v>
      </c>
      <c r="P4447" s="4">
        <v>300</v>
      </c>
      <c r="Q4447" s="3">
        <v>0.25</v>
      </c>
      <c r="R4447" s="1">
        <v>12</v>
      </c>
      <c r="S4447" s="1">
        <v>300</v>
      </c>
      <c r="T4447" s="1">
        <v>37</v>
      </c>
      <c r="U4447" s="1">
        <v>1</v>
      </c>
      <c r="V4447" s="1">
        <v>7</v>
      </c>
      <c r="W4447" s="1">
        <v>1</v>
      </c>
      <c r="X4447" s="1">
        <v>1</v>
      </c>
      <c r="Y4447" s="1">
        <v>1</v>
      </c>
      <c r="Z4447" s="1">
        <v>2</v>
      </c>
      <c r="AA4447" s="1">
        <v>0</v>
      </c>
      <c r="AB4447" s="1">
        <v>1</v>
      </c>
      <c r="AC4447" s="1">
        <v>0</v>
      </c>
      <c r="AD4447" s="1">
        <v>165</v>
      </c>
      <c r="AE4447" s="1">
        <v>0</v>
      </c>
      <c r="AF4447" s="1">
        <v>0</v>
      </c>
      <c r="AG4447" s="1">
        <v>0</v>
      </c>
      <c r="AH4447" s="1">
        <v>1200</v>
      </c>
      <c r="AI4447" s="1">
        <v>1365</v>
      </c>
      <c r="AJ4447" s="1" t="s">
        <v>7730</v>
      </c>
      <c r="AK4447" s="1" t="s">
        <v>7731</v>
      </c>
      <c r="AL4447" s="1" t="s">
        <v>7732</v>
      </c>
      <c r="AM4447" s="1" t="s">
        <v>16</v>
      </c>
      <c r="AN4447" s="1" t="s">
        <v>23097</v>
      </c>
      <c r="AO4447" s="1" t="s">
        <v>86</v>
      </c>
      <c r="AP4447" s="1" t="s">
        <v>86</v>
      </c>
      <c r="AQ4447" s="1" t="s">
        <v>14</v>
      </c>
      <c r="AR4447" s="1" t="s">
        <v>19</v>
      </c>
      <c r="AS4447" s="1" t="s">
        <v>23090</v>
      </c>
      <c r="AT4447" s="1" t="s">
        <v>101</v>
      </c>
    </row>
    <row r="4448" spans="1:46" x14ac:dyDescent="0.25">
      <c r="A4448" s="1" t="s">
        <v>17762</v>
      </c>
      <c r="B4448" s="2" t="s">
        <v>23101</v>
      </c>
      <c r="C4448" s="2" t="s">
        <v>23109</v>
      </c>
      <c r="D4448" s="1">
        <v>0</v>
      </c>
      <c r="E4448" s="1">
        <v>0</v>
      </c>
      <c r="F4448" s="1">
        <v>2</v>
      </c>
      <c r="G4448" s="1">
        <v>2</v>
      </c>
      <c r="H4448" s="6">
        <v>1</v>
      </c>
      <c r="I4448">
        <v>0</v>
      </c>
      <c r="J4448" s="1">
        <v>35</v>
      </c>
      <c r="K4448" s="1">
        <v>1</v>
      </c>
      <c r="L4448" s="1">
        <v>600</v>
      </c>
      <c r="M4448" s="6">
        <v>0.48</v>
      </c>
      <c r="N4448" s="4">
        <v>4300</v>
      </c>
      <c r="O4448" s="4">
        <v>300</v>
      </c>
      <c r="P4448" s="4">
        <v>200</v>
      </c>
      <c r="Q4448" s="3">
        <v>0.35</v>
      </c>
      <c r="R4448" s="1">
        <v>6</v>
      </c>
      <c r="S4448" s="1">
        <v>200</v>
      </c>
      <c r="T4448" s="1">
        <v>23</v>
      </c>
      <c r="U4448" s="1">
        <v>1</v>
      </c>
      <c r="V4448" s="1">
        <v>7</v>
      </c>
      <c r="W4448" s="1">
        <v>0</v>
      </c>
      <c r="X4448" s="1">
        <v>0</v>
      </c>
      <c r="Y4448" s="1">
        <v>1</v>
      </c>
      <c r="Z4448" s="1">
        <v>3</v>
      </c>
      <c r="AA4448" s="1">
        <v>0</v>
      </c>
      <c r="AB4448" s="1">
        <v>0</v>
      </c>
      <c r="AC4448" s="1">
        <v>1900</v>
      </c>
      <c r="AD4448" s="1">
        <v>0</v>
      </c>
      <c r="AE4448" s="1">
        <v>0</v>
      </c>
      <c r="AF4448" s="1">
        <v>624</v>
      </c>
      <c r="AG4448" s="1">
        <v>0</v>
      </c>
      <c r="AH4448" s="1">
        <v>200</v>
      </c>
      <c r="AI4448" s="1">
        <v>2724</v>
      </c>
      <c r="AJ4448" s="1" t="s">
        <v>2360</v>
      </c>
      <c r="AK4448" s="1" t="s">
        <v>2361</v>
      </c>
      <c r="AL4448" s="1" t="s">
        <v>2362</v>
      </c>
      <c r="AM4448" s="1" t="s">
        <v>12</v>
      </c>
      <c r="AN4448" s="1" t="s">
        <v>23098</v>
      </c>
      <c r="AO4448" s="1" t="s">
        <v>86</v>
      </c>
      <c r="AP4448" s="1" t="s">
        <v>57</v>
      </c>
      <c r="AQ4448" s="1" t="s">
        <v>25</v>
      </c>
      <c r="AR4448" s="1" t="s">
        <v>19</v>
      </c>
      <c r="AS4448" s="1" t="s">
        <v>23090</v>
      </c>
      <c r="AT4448" s="1" t="s">
        <v>26</v>
      </c>
    </row>
    <row r="4449" spans="1:46" x14ac:dyDescent="0.25">
      <c r="A4449" s="1" t="s">
        <v>20756</v>
      </c>
      <c r="B4449" s="2" t="s">
        <v>23101</v>
      </c>
      <c r="C4449" s="2" t="s">
        <v>23109</v>
      </c>
      <c r="D4449" s="1">
        <v>0</v>
      </c>
      <c r="E4449" s="1">
        <v>0</v>
      </c>
      <c r="F4449" s="1">
        <v>1</v>
      </c>
      <c r="G4449" s="1">
        <v>1</v>
      </c>
      <c r="H4449" s="6">
        <v>1</v>
      </c>
      <c r="I4449">
        <v>0</v>
      </c>
      <c r="J4449" s="1">
        <v>26</v>
      </c>
      <c r="K4449" s="1">
        <v>1</v>
      </c>
      <c r="L4449" s="1">
        <v>600</v>
      </c>
      <c r="M4449" s="6">
        <v>0.19</v>
      </c>
      <c r="N4449" s="4">
        <v>2400</v>
      </c>
      <c r="O4449" s="4">
        <v>200</v>
      </c>
      <c r="P4449" s="4">
        <v>400</v>
      </c>
      <c r="Q4449" s="3">
        <v>0.26</v>
      </c>
      <c r="R4449" s="1">
        <v>12</v>
      </c>
      <c r="S4449" s="1">
        <v>414</v>
      </c>
      <c r="T4449" s="1">
        <v>52</v>
      </c>
      <c r="U4449" s="1">
        <v>1</v>
      </c>
      <c r="V4449" s="1">
        <v>7</v>
      </c>
      <c r="W4449" s="1">
        <v>0</v>
      </c>
      <c r="X4449" s="1">
        <v>1</v>
      </c>
      <c r="Y4449" s="1">
        <v>1</v>
      </c>
      <c r="Z4449" s="1">
        <v>2</v>
      </c>
      <c r="AA4449" s="1">
        <v>0</v>
      </c>
      <c r="AB4449" s="1">
        <v>0</v>
      </c>
      <c r="AC4449" s="1">
        <v>0</v>
      </c>
      <c r="AD4449" s="1">
        <v>0</v>
      </c>
      <c r="AE4449" s="1">
        <v>0</v>
      </c>
      <c r="AF4449" s="1">
        <v>0</v>
      </c>
      <c r="AG4449" s="1">
        <v>0</v>
      </c>
      <c r="AH4449" s="1">
        <v>0</v>
      </c>
      <c r="AI4449" s="1">
        <v>0</v>
      </c>
      <c r="AJ4449" s="1" t="s">
        <v>10838</v>
      </c>
      <c r="AK4449" s="1" t="s">
        <v>10839</v>
      </c>
      <c r="AL4449" s="1" t="s">
        <v>10840</v>
      </c>
      <c r="AM4449" s="1" t="s">
        <v>12</v>
      </c>
      <c r="AN4449" s="1" t="s">
        <v>23098</v>
      </c>
      <c r="AO4449" s="1" t="s">
        <v>86</v>
      </c>
      <c r="AP4449" s="1" t="s">
        <v>57</v>
      </c>
      <c r="AQ4449" s="1" t="s">
        <v>14</v>
      </c>
      <c r="AR4449" s="1" t="s">
        <v>19</v>
      </c>
      <c r="AS4449" s="1" t="s">
        <v>23090</v>
      </c>
      <c r="AT4449" s="1" t="s">
        <v>26</v>
      </c>
    </row>
    <row r="4450" spans="1:46" x14ac:dyDescent="0.25">
      <c r="A4450" s="1" t="s">
        <v>19634</v>
      </c>
      <c r="B4450" s="2" t="s">
        <v>23101</v>
      </c>
      <c r="C4450" s="2" t="s">
        <v>23109</v>
      </c>
      <c r="D4450" s="1">
        <v>0</v>
      </c>
      <c r="E4450" s="1">
        <v>1</v>
      </c>
      <c r="F4450" s="1">
        <v>1</v>
      </c>
      <c r="G4450" s="1">
        <v>2</v>
      </c>
      <c r="H4450" s="6">
        <v>0.5</v>
      </c>
      <c r="I4450">
        <v>0</v>
      </c>
      <c r="J4450" s="1">
        <v>42</v>
      </c>
      <c r="K4450" s="1">
        <v>1</v>
      </c>
      <c r="L4450" s="1">
        <v>556</v>
      </c>
      <c r="M4450" s="6">
        <v>0.17</v>
      </c>
      <c r="N4450" s="4">
        <v>2500</v>
      </c>
      <c r="O4450" s="4">
        <v>200</v>
      </c>
      <c r="P4450" s="4">
        <v>200</v>
      </c>
      <c r="Q4450" s="3">
        <v>0.2</v>
      </c>
      <c r="R4450" s="1">
        <v>6</v>
      </c>
      <c r="S4450" s="1">
        <v>200</v>
      </c>
      <c r="T4450" s="1">
        <v>19</v>
      </c>
      <c r="U4450" s="1">
        <v>1</v>
      </c>
      <c r="V4450" s="1">
        <v>7</v>
      </c>
      <c r="W4450" s="1">
        <v>0</v>
      </c>
      <c r="X4450" s="1">
        <v>0</v>
      </c>
      <c r="Y4450" s="1">
        <v>1</v>
      </c>
      <c r="Z4450" s="1">
        <v>0</v>
      </c>
      <c r="AA4450" s="1">
        <v>0</v>
      </c>
      <c r="AB4450" s="1">
        <v>0</v>
      </c>
      <c r="AC4450" s="1">
        <v>0</v>
      </c>
      <c r="AD4450" s="1">
        <v>0</v>
      </c>
      <c r="AE4450" s="1">
        <v>0</v>
      </c>
      <c r="AF4450" s="1">
        <v>0</v>
      </c>
      <c r="AG4450" s="1">
        <v>0</v>
      </c>
      <c r="AH4450" s="1">
        <v>0</v>
      </c>
      <c r="AI4450" s="1">
        <v>0</v>
      </c>
      <c r="AJ4450" s="1" t="s">
        <v>7758</v>
      </c>
      <c r="AK4450" s="1" t="s">
        <v>7759</v>
      </c>
      <c r="AL4450" s="1" t="s">
        <v>7760</v>
      </c>
      <c r="AM4450" s="1" t="s">
        <v>12</v>
      </c>
      <c r="AN4450" s="1" t="s">
        <v>23098</v>
      </c>
      <c r="AO4450" s="1" t="s">
        <v>86</v>
      </c>
      <c r="AP4450" s="1" t="s">
        <v>57</v>
      </c>
      <c r="AQ4450" s="1" t="s">
        <v>25</v>
      </c>
      <c r="AR4450" s="1" t="s">
        <v>19</v>
      </c>
      <c r="AS4450" s="1" t="s">
        <v>23090</v>
      </c>
      <c r="AT4450" s="1" t="s">
        <v>26</v>
      </c>
    </row>
    <row r="4451" spans="1:46" x14ac:dyDescent="0.25">
      <c r="A4451" s="1" t="s">
        <v>22487</v>
      </c>
      <c r="B4451" s="2" t="s">
        <v>23101</v>
      </c>
      <c r="C4451" s="2" t="s">
        <v>23109</v>
      </c>
      <c r="D4451" s="1">
        <v>0</v>
      </c>
      <c r="E4451" s="1">
        <v>1</v>
      </c>
      <c r="F4451" s="1">
        <v>1</v>
      </c>
      <c r="G4451" s="1">
        <v>2</v>
      </c>
      <c r="H4451" s="6">
        <v>0.5</v>
      </c>
      <c r="I4451">
        <v>1</v>
      </c>
      <c r="J4451" s="1">
        <v>30</v>
      </c>
      <c r="K4451" s="1">
        <v>0</v>
      </c>
      <c r="L4451" s="1">
        <v>603</v>
      </c>
      <c r="M4451" s="6">
        <v>0.8</v>
      </c>
      <c r="N4451" s="4">
        <v>1600</v>
      </c>
      <c r="O4451" s="4">
        <v>125</v>
      </c>
      <c r="P4451" s="4">
        <v>500</v>
      </c>
      <c r="Q4451" s="3">
        <v>0.35</v>
      </c>
      <c r="R4451" s="1">
        <v>24</v>
      </c>
      <c r="S4451" s="1">
        <v>500</v>
      </c>
      <c r="T4451" s="1">
        <v>56</v>
      </c>
      <c r="U4451" s="1">
        <v>1</v>
      </c>
      <c r="V4451" s="1">
        <v>7</v>
      </c>
      <c r="W4451" s="1">
        <v>0</v>
      </c>
      <c r="X4451" s="1">
        <v>0</v>
      </c>
      <c r="Y4451" s="1">
        <v>1</v>
      </c>
      <c r="Z4451" s="1">
        <v>1</v>
      </c>
      <c r="AA4451" s="1">
        <v>0</v>
      </c>
      <c r="AB4451" s="1">
        <v>1</v>
      </c>
      <c r="AC4451" s="1">
        <v>0</v>
      </c>
      <c r="AD4451" s="1">
        <v>0</v>
      </c>
      <c r="AE4451" s="1">
        <v>0</v>
      </c>
      <c r="AF4451" s="1">
        <v>0</v>
      </c>
      <c r="AG4451" s="1">
        <v>0</v>
      </c>
      <c r="AH4451" s="1">
        <v>1200</v>
      </c>
      <c r="AI4451" s="1">
        <v>1200</v>
      </c>
      <c r="AJ4451" s="1" t="s">
        <v>15464</v>
      </c>
      <c r="AK4451" s="1" t="s">
        <v>15465</v>
      </c>
      <c r="AL4451" s="1" t="s">
        <v>15466</v>
      </c>
      <c r="AM4451" s="1" t="s">
        <v>16</v>
      </c>
      <c r="AN4451" s="1" t="s">
        <v>23097</v>
      </c>
      <c r="AO4451" s="1" t="s">
        <v>86</v>
      </c>
      <c r="AP4451" s="1" t="s">
        <v>57</v>
      </c>
      <c r="AQ4451" s="1" t="s">
        <v>25</v>
      </c>
      <c r="AR4451" s="1" t="s">
        <v>19</v>
      </c>
      <c r="AS4451" s="1" t="s">
        <v>23090</v>
      </c>
      <c r="AT4451" s="1" t="s">
        <v>101</v>
      </c>
    </row>
    <row r="4452" spans="1:46" x14ac:dyDescent="0.25">
      <c r="A4452" s="1" t="s">
        <v>19062</v>
      </c>
      <c r="B4452" s="2" t="s">
        <v>23101</v>
      </c>
      <c r="C4452" s="2" t="s">
        <v>23109</v>
      </c>
      <c r="D4452" s="1">
        <v>0</v>
      </c>
      <c r="E4452" s="1">
        <v>0</v>
      </c>
      <c r="F4452" s="1">
        <v>1</v>
      </c>
      <c r="G4452" s="1">
        <v>1</v>
      </c>
      <c r="H4452" s="6">
        <v>1</v>
      </c>
      <c r="I4452">
        <v>0</v>
      </c>
      <c r="J4452" s="1">
        <v>26</v>
      </c>
      <c r="K4452" s="1">
        <v>1</v>
      </c>
      <c r="L4452" s="1">
        <v>666</v>
      </c>
      <c r="M4452" s="6">
        <v>0.36</v>
      </c>
      <c r="N4452" s="4">
        <v>2000</v>
      </c>
      <c r="O4452" s="4">
        <v>150</v>
      </c>
      <c r="P4452" s="4">
        <v>200</v>
      </c>
      <c r="Q4452" s="3">
        <v>0.35</v>
      </c>
      <c r="R4452" s="1">
        <v>12</v>
      </c>
      <c r="S4452" s="1">
        <v>200</v>
      </c>
      <c r="T4452" s="1">
        <v>30</v>
      </c>
      <c r="U4452" s="1">
        <v>1</v>
      </c>
      <c r="V4452" s="1">
        <v>7</v>
      </c>
      <c r="W4452" s="1">
        <v>0</v>
      </c>
      <c r="X4452" s="1">
        <v>1</v>
      </c>
      <c r="Y4452" s="1">
        <v>1</v>
      </c>
      <c r="Z4452" s="1">
        <v>3</v>
      </c>
      <c r="AA4452" s="1">
        <v>0</v>
      </c>
      <c r="AB4452" s="1">
        <v>1</v>
      </c>
      <c r="AC4452" s="1">
        <v>0</v>
      </c>
      <c r="AD4452" s="1">
        <v>0</v>
      </c>
      <c r="AE4452" s="1">
        <v>0</v>
      </c>
      <c r="AF4452" s="1">
        <v>0</v>
      </c>
      <c r="AG4452" s="1">
        <v>0</v>
      </c>
      <c r="AH4452" s="1">
        <v>600</v>
      </c>
      <c r="AI4452" s="1">
        <v>600</v>
      </c>
      <c r="AJ4452" s="1" t="s">
        <v>6158</v>
      </c>
      <c r="AK4452" s="1" t="s">
        <v>6159</v>
      </c>
      <c r="AL4452" s="1" t="s">
        <v>6160</v>
      </c>
      <c r="AM4452" s="1" t="s">
        <v>12</v>
      </c>
      <c r="AN4452" s="1" t="s">
        <v>23098</v>
      </c>
      <c r="AO4452" s="1" t="s">
        <v>86</v>
      </c>
      <c r="AP4452" s="1" t="s">
        <v>57</v>
      </c>
      <c r="AQ4452" s="1" t="s">
        <v>14</v>
      </c>
      <c r="AR4452" s="1" t="s">
        <v>19</v>
      </c>
      <c r="AS4452" s="1" t="s">
        <v>23090</v>
      </c>
      <c r="AT4452" s="1" t="s">
        <v>101</v>
      </c>
    </row>
    <row r="4453" spans="1:46" x14ac:dyDescent="0.25">
      <c r="A4453" s="1" t="s">
        <v>21917</v>
      </c>
      <c r="B4453" s="2" t="s">
        <v>23101</v>
      </c>
      <c r="C4453" s="2" t="s">
        <v>23109</v>
      </c>
      <c r="D4453" s="1">
        <v>0</v>
      </c>
      <c r="E4453" s="1">
        <v>0</v>
      </c>
      <c r="F4453" s="1">
        <v>1</v>
      </c>
      <c r="G4453" s="1">
        <v>1</v>
      </c>
      <c r="H4453" s="6">
        <v>1</v>
      </c>
      <c r="I4453">
        <v>0</v>
      </c>
      <c r="J4453" s="1">
        <v>33</v>
      </c>
      <c r="K4453" s="1">
        <v>0</v>
      </c>
      <c r="L4453" s="1">
        <v>669</v>
      </c>
      <c r="M4453" s="6">
        <v>0</v>
      </c>
      <c r="N4453" s="4">
        <v>1900</v>
      </c>
      <c r="O4453" s="4">
        <v>140</v>
      </c>
      <c r="P4453" s="4">
        <v>200</v>
      </c>
      <c r="Q4453" s="3">
        <v>0.2</v>
      </c>
      <c r="R4453" s="1">
        <v>6</v>
      </c>
      <c r="S4453" s="1">
        <v>200</v>
      </c>
      <c r="T4453" s="1">
        <v>24</v>
      </c>
      <c r="U4453" s="1">
        <v>1</v>
      </c>
      <c r="V4453" s="1">
        <v>7</v>
      </c>
      <c r="W4453" s="1">
        <v>0</v>
      </c>
      <c r="X4453" s="1">
        <v>0</v>
      </c>
      <c r="Y4453" s="1">
        <v>1</v>
      </c>
      <c r="Z4453" s="1">
        <v>0</v>
      </c>
      <c r="AA4453" s="1">
        <v>1</v>
      </c>
      <c r="AB4453" s="1">
        <v>0</v>
      </c>
      <c r="AC4453" s="1">
        <v>0</v>
      </c>
      <c r="AD4453" s="1">
        <v>0</v>
      </c>
      <c r="AE4453" s="1">
        <v>0</v>
      </c>
      <c r="AF4453" s="1">
        <v>0</v>
      </c>
      <c r="AG4453" s="1">
        <v>0</v>
      </c>
      <c r="AH4453" s="1">
        <v>0</v>
      </c>
      <c r="AI4453" s="1">
        <v>0</v>
      </c>
      <c r="AJ4453" s="1" t="s">
        <v>13938</v>
      </c>
      <c r="AK4453" s="1" t="s">
        <v>13939</v>
      </c>
      <c r="AL4453" s="1" t="s">
        <v>13940</v>
      </c>
      <c r="AM4453" s="1" t="s">
        <v>12</v>
      </c>
      <c r="AN4453" s="1" t="s">
        <v>23097</v>
      </c>
      <c r="AO4453" s="1" t="s">
        <v>86</v>
      </c>
      <c r="AP4453" s="1" t="s">
        <v>57</v>
      </c>
      <c r="AQ4453" s="1" t="s">
        <v>25</v>
      </c>
      <c r="AR4453" s="1" t="s">
        <v>19</v>
      </c>
      <c r="AS4453" s="1" t="s">
        <v>23091</v>
      </c>
      <c r="AT4453" s="1" t="s">
        <v>26</v>
      </c>
    </row>
    <row r="4454" spans="1:46" x14ac:dyDescent="0.25">
      <c r="A4454" s="1" t="s">
        <v>17774</v>
      </c>
      <c r="B4454" s="2" t="s">
        <v>23101</v>
      </c>
      <c r="C4454" s="2" t="s">
        <v>23109</v>
      </c>
      <c r="D4454" s="1">
        <v>0</v>
      </c>
      <c r="E4454" s="1">
        <v>0</v>
      </c>
      <c r="F4454" s="1">
        <v>1</v>
      </c>
      <c r="G4454" s="1">
        <v>1</v>
      </c>
      <c r="H4454" s="6">
        <v>1</v>
      </c>
      <c r="I4454">
        <v>0</v>
      </c>
      <c r="J4454" s="1">
        <v>23</v>
      </c>
      <c r="K4454" s="1">
        <v>1</v>
      </c>
      <c r="L4454" s="1">
        <v>663</v>
      </c>
      <c r="M4454" s="6">
        <v>0.48</v>
      </c>
      <c r="N4454" s="4">
        <v>2400</v>
      </c>
      <c r="O4454" s="4">
        <v>200</v>
      </c>
      <c r="P4454" s="4">
        <v>500</v>
      </c>
      <c r="Q4454" s="3">
        <v>0.35</v>
      </c>
      <c r="R4454" s="1">
        <v>12</v>
      </c>
      <c r="S4454" s="1">
        <v>500</v>
      </c>
      <c r="T4454" s="1">
        <v>55</v>
      </c>
      <c r="U4454" s="1">
        <v>1</v>
      </c>
      <c r="V4454" s="1">
        <v>7</v>
      </c>
      <c r="W4454" s="1">
        <v>0</v>
      </c>
      <c r="X4454" s="1">
        <v>0</v>
      </c>
      <c r="Y4454" s="1">
        <v>1</v>
      </c>
      <c r="Z4454" s="1">
        <v>3</v>
      </c>
      <c r="AA4454" s="1">
        <v>1</v>
      </c>
      <c r="AB4454" s="1">
        <v>0</v>
      </c>
      <c r="AC4454" s="1">
        <v>1184</v>
      </c>
      <c r="AD4454" s="1">
        <v>0</v>
      </c>
      <c r="AE4454" s="1">
        <v>0</v>
      </c>
      <c r="AF4454" s="1">
        <v>1060</v>
      </c>
      <c r="AG4454" s="1">
        <v>0</v>
      </c>
      <c r="AH4454" s="1">
        <v>0</v>
      </c>
      <c r="AI4454" s="1">
        <v>2244</v>
      </c>
      <c r="AJ4454" s="1" t="s">
        <v>2404</v>
      </c>
      <c r="AK4454" s="1" t="s">
        <v>2405</v>
      </c>
      <c r="AL4454" s="1" t="s">
        <v>2406</v>
      </c>
      <c r="AM4454" s="1" t="s">
        <v>12</v>
      </c>
      <c r="AN4454" s="1" t="s">
        <v>23098</v>
      </c>
      <c r="AO4454" s="1" t="s">
        <v>86</v>
      </c>
      <c r="AP4454" s="1" t="s">
        <v>57</v>
      </c>
      <c r="AQ4454" s="1" t="s">
        <v>25</v>
      </c>
      <c r="AR4454" s="1" t="s">
        <v>19</v>
      </c>
      <c r="AS4454" s="1" t="s">
        <v>23091</v>
      </c>
      <c r="AT4454" s="1" t="s">
        <v>26</v>
      </c>
    </row>
    <row r="4455" spans="1:46" x14ac:dyDescent="0.25">
      <c r="A4455" s="1" t="s">
        <v>22930</v>
      </c>
      <c r="B4455" s="2" t="s">
        <v>23101</v>
      </c>
      <c r="C4455" s="2" t="s">
        <v>23109</v>
      </c>
      <c r="D4455" s="1">
        <v>0</v>
      </c>
      <c r="E4455" s="1">
        <v>0</v>
      </c>
      <c r="F4455" s="1">
        <v>1</v>
      </c>
      <c r="G4455" s="1">
        <v>1</v>
      </c>
      <c r="H4455" s="6">
        <v>1</v>
      </c>
      <c r="I4455">
        <v>0</v>
      </c>
      <c r="J4455" s="1">
        <v>38</v>
      </c>
      <c r="K4455" s="1">
        <v>1</v>
      </c>
      <c r="L4455" s="1">
        <v>616</v>
      </c>
      <c r="M4455" s="6">
        <v>0.12</v>
      </c>
      <c r="N4455" s="4">
        <v>2400</v>
      </c>
      <c r="O4455" s="4">
        <v>187</v>
      </c>
      <c r="P4455" s="4">
        <v>300</v>
      </c>
      <c r="Q4455" s="3">
        <v>0.3</v>
      </c>
      <c r="R4455" s="1">
        <v>24</v>
      </c>
      <c r="S4455" s="1">
        <v>300</v>
      </c>
      <c r="T4455" s="1">
        <v>33</v>
      </c>
      <c r="U4455" s="1">
        <v>1</v>
      </c>
      <c r="V4455" s="1">
        <v>7</v>
      </c>
      <c r="W4455" s="1">
        <v>0</v>
      </c>
      <c r="X4455" s="1">
        <v>0</v>
      </c>
      <c r="Y4455" s="1">
        <v>1</v>
      </c>
      <c r="Z4455" s="1">
        <v>4</v>
      </c>
      <c r="AA4455" s="1">
        <v>0</v>
      </c>
      <c r="AB4455" s="1">
        <v>0</v>
      </c>
      <c r="AC4455" s="1">
        <v>0</v>
      </c>
      <c r="AD4455" s="1">
        <v>0</v>
      </c>
      <c r="AE4455" s="1">
        <v>0</v>
      </c>
      <c r="AF4455" s="1">
        <v>0</v>
      </c>
      <c r="AG4455" s="1">
        <v>0</v>
      </c>
      <c r="AH4455" s="1">
        <v>400</v>
      </c>
      <c r="AI4455" s="1">
        <v>400</v>
      </c>
      <c r="AJ4455" s="1" t="s">
        <v>16632</v>
      </c>
      <c r="AK4455" s="1" t="s">
        <v>16633</v>
      </c>
      <c r="AL4455" s="1" t="s">
        <v>16634</v>
      </c>
      <c r="AM4455" s="1" t="s">
        <v>12</v>
      </c>
      <c r="AN4455" s="1" t="s">
        <v>23098</v>
      </c>
      <c r="AO4455" s="1" t="s">
        <v>86</v>
      </c>
      <c r="AP4455" s="1" t="s">
        <v>57</v>
      </c>
      <c r="AQ4455" s="1" t="s">
        <v>25</v>
      </c>
      <c r="AR4455" s="1" t="s">
        <v>19</v>
      </c>
      <c r="AS4455" s="1" t="s">
        <v>23090</v>
      </c>
      <c r="AT4455" s="1" t="s">
        <v>26</v>
      </c>
    </row>
    <row r="4456" spans="1:46" x14ac:dyDescent="0.25">
      <c r="A4456" s="1" t="s">
        <v>22491</v>
      </c>
      <c r="B4456" s="2" t="s">
        <v>23101</v>
      </c>
      <c r="C4456" s="2" t="s">
        <v>23109</v>
      </c>
      <c r="D4456" s="1">
        <v>0</v>
      </c>
      <c r="E4456" s="1">
        <v>0</v>
      </c>
      <c r="F4456" s="1">
        <v>1</v>
      </c>
      <c r="G4456" s="1">
        <v>1</v>
      </c>
      <c r="H4456" s="6">
        <v>1</v>
      </c>
      <c r="I4456">
        <v>0</v>
      </c>
      <c r="J4456" s="1">
        <v>22</v>
      </c>
      <c r="K4456" s="1">
        <v>1</v>
      </c>
      <c r="L4456" s="1">
        <v>600</v>
      </c>
      <c r="M4456" s="6">
        <v>0.01</v>
      </c>
      <c r="N4456" s="4">
        <v>2000</v>
      </c>
      <c r="O4456" s="4">
        <v>170</v>
      </c>
      <c r="P4456" s="4">
        <v>300</v>
      </c>
      <c r="Q4456" s="3">
        <v>0.3</v>
      </c>
      <c r="R4456" s="1">
        <v>6</v>
      </c>
      <c r="S4456" s="1">
        <v>300</v>
      </c>
      <c r="T4456" s="1">
        <v>34</v>
      </c>
      <c r="U4456" s="1">
        <v>1</v>
      </c>
      <c r="V4456" s="1">
        <v>7</v>
      </c>
      <c r="W4456" s="1">
        <v>0</v>
      </c>
      <c r="X4456" s="1">
        <v>0</v>
      </c>
      <c r="Y4456" s="1">
        <v>1</v>
      </c>
      <c r="Z4456" s="1">
        <v>0</v>
      </c>
      <c r="AA4456" s="1">
        <v>1</v>
      </c>
      <c r="AB4456" s="1">
        <v>1</v>
      </c>
      <c r="AC4456" s="1">
        <v>0</v>
      </c>
      <c r="AD4456" s="1">
        <v>60</v>
      </c>
      <c r="AE4456" s="1">
        <v>0</v>
      </c>
      <c r="AF4456" s="1">
        <v>0</v>
      </c>
      <c r="AG4456" s="1">
        <v>0</v>
      </c>
      <c r="AH4456" s="1">
        <v>0</v>
      </c>
      <c r="AI4456" s="1">
        <v>60</v>
      </c>
      <c r="AJ4456" s="1" t="s">
        <v>15475</v>
      </c>
      <c r="AK4456" s="1" t="s">
        <v>15476</v>
      </c>
      <c r="AL4456" s="1" t="s">
        <v>15477</v>
      </c>
      <c r="AM4456" s="1" t="s">
        <v>12</v>
      </c>
      <c r="AN4456" s="1" t="s">
        <v>23098</v>
      </c>
      <c r="AO4456" s="1" t="s">
        <v>86</v>
      </c>
      <c r="AP4456" s="1" t="s">
        <v>57</v>
      </c>
      <c r="AQ4456" s="1" t="s">
        <v>25</v>
      </c>
      <c r="AR4456" s="1" t="s">
        <v>19</v>
      </c>
      <c r="AS4456" s="1" t="s">
        <v>23091</v>
      </c>
      <c r="AT4456" s="1" t="s">
        <v>101</v>
      </c>
    </row>
    <row r="4457" spans="1:46" x14ac:dyDescent="0.25">
      <c r="A4457" s="1" t="s">
        <v>18410</v>
      </c>
      <c r="B4457" s="2" t="s">
        <v>23076</v>
      </c>
      <c r="C4457" s="2" t="s">
        <v>23103</v>
      </c>
      <c r="D4457" s="1">
        <v>1</v>
      </c>
      <c r="E4457" s="1">
        <v>1</v>
      </c>
      <c r="F4457" s="1">
        <v>3</v>
      </c>
      <c r="G4457" s="1">
        <v>5</v>
      </c>
      <c r="H4457" s="6">
        <v>0.6</v>
      </c>
      <c r="I4457">
        <v>1</v>
      </c>
      <c r="J4457" s="1">
        <v>41</v>
      </c>
      <c r="K4457" s="1">
        <v>0</v>
      </c>
      <c r="L4457" s="1">
        <v>565</v>
      </c>
      <c r="M4457" s="6">
        <v>0</v>
      </c>
      <c r="N4457" s="4">
        <v>5500</v>
      </c>
      <c r="O4457" s="4">
        <v>700</v>
      </c>
      <c r="P4457" s="4">
        <v>250</v>
      </c>
      <c r="Q4457" s="3">
        <v>0.35</v>
      </c>
      <c r="R4457" s="1">
        <v>12</v>
      </c>
      <c r="S4457" s="1">
        <v>250</v>
      </c>
      <c r="T4457" s="1">
        <v>9</v>
      </c>
      <c r="U4457" s="1">
        <v>0</v>
      </c>
      <c r="V4457" s="1">
        <v>6</v>
      </c>
      <c r="W4457" s="1">
        <v>1</v>
      </c>
      <c r="X4457" s="1">
        <v>1</v>
      </c>
      <c r="Y4457" s="1">
        <v>0</v>
      </c>
      <c r="Z4457" s="1">
        <v>4</v>
      </c>
      <c r="AA4457" s="1">
        <v>1</v>
      </c>
      <c r="AB4457" s="1">
        <v>1</v>
      </c>
      <c r="AC4457" s="1">
        <v>1000</v>
      </c>
      <c r="AD4457" s="1">
        <v>0</v>
      </c>
      <c r="AE4457" s="1">
        <v>115</v>
      </c>
      <c r="AF4457" s="1">
        <v>337</v>
      </c>
      <c r="AG4457" s="1">
        <v>0</v>
      </c>
      <c r="AH4457" s="1">
        <v>0</v>
      </c>
      <c r="AI4457" s="1">
        <v>1452</v>
      </c>
      <c r="AJ4457" s="1" t="s">
        <v>4299</v>
      </c>
      <c r="AK4457" s="1" t="s">
        <v>4300</v>
      </c>
      <c r="AL4457" s="1" t="s">
        <v>11</v>
      </c>
      <c r="AM4457" s="1" t="s">
        <v>16</v>
      </c>
      <c r="AN4457" s="1" t="s">
        <v>23097</v>
      </c>
      <c r="AO4457" s="1" t="s">
        <v>364</v>
      </c>
      <c r="AP4457" s="1" t="s">
        <v>86</v>
      </c>
      <c r="AQ4457" s="1" t="s">
        <v>14</v>
      </c>
      <c r="AR4457" s="1" t="s">
        <v>30</v>
      </c>
      <c r="AS4457" s="1" t="s">
        <v>23091</v>
      </c>
      <c r="AT4457" s="1" t="s">
        <v>101</v>
      </c>
    </row>
    <row r="4458" spans="1:46" x14ac:dyDescent="0.25">
      <c r="A4458" s="1" t="s">
        <v>20790</v>
      </c>
      <c r="B4458" s="2" t="s">
        <v>23076</v>
      </c>
      <c r="C4458" s="2" t="s">
        <v>23104</v>
      </c>
      <c r="D4458" s="1">
        <v>2</v>
      </c>
      <c r="E4458" s="1">
        <v>3</v>
      </c>
      <c r="F4458" s="1">
        <v>1</v>
      </c>
      <c r="G4458" s="1">
        <v>6</v>
      </c>
      <c r="H4458" s="6">
        <v>0.16666666666666666</v>
      </c>
      <c r="I4458">
        <v>0</v>
      </c>
      <c r="J4458" s="1">
        <v>33</v>
      </c>
      <c r="K4458" s="1">
        <v>1</v>
      </c>
      <c r="L4458" s="1">
        <v>549</v>
      </c>
      <c r="M4458" s="6">
        <v>0.14000000000000001</v>
      </c>
      <c r="N4458" s="4">
        <v>2700</v>
      </c>
      <c r="O4458" s="4">
        <v>225</v>
      </c>
      <c r="P4458" s="4">
        <v>300</v>
      </c>
      <c r="Q4458" s="3">
        <v>0.3</v>
      </c>
      <c r="R4458" s="1">
        <v>36</v>
      </c>
      <c r="S4458" s="1">
        <v>300</v>
      </c>
      <c r="T4458" s="1">
        <v>16</v>
      </c>
      <c r="U4458" s="1">
        <v>1</v>
      </c>
      <c r="V4458" s="1">
        <v>6</v>
      </c>
      <c r="W4458" s="1">
        <v>0</v>
      </c>
      <c r="X4458" s="1">
        <v>0</v>
      </c>
      <c r="Y4458" s="1">
        <v>0</v>
      </c>
      <c r="Z4458" s="1">
        <v>2</v>
      </c>
      <c r="AA4458" s="1">
        <v>0</v>
      </c>
      <c r="AB4458" s="1">
        <v>0</v>
      </c>
      <c r="AC4458" s="1">
        <v>166</v>
      </c>
      <c r="AD4458" s="1">
        <v>0</v>
      </c>
      <c r="AE4458" s="1">
        <v>0</v>
      </c>
      <c r="AF4458" s="1">
        <v>300</v>
      </c>
      <c r="AG4458" s="1">
        <v>0</v>
      </c>
      <c r="AH4458" s="1">
        <v>0</v>
      </c>
      <c r="AI4458" s="1">
        <v>466</v>
      </c>
      <c r="AJ4458" s="1" t="s">
        <v>10907</v>
      </c>
      <c r="AK4458" s="1" t="s">
        <v>10908</v>
      </c>
      <c r="AL4458" s="1" t="s">
        <v>10909</v>
      </c>
      <c r="AM4458" s="1" t="s">
        <v>12</v>
      </c>
      <c r="AN4458" s="1" t="s">
        <v>23098</v>
      </c>
      <c r="AO4458" s="1" t="s">
        <v>86</v>
      </c>
      <c r="AP4458" s="1" t="s">
        <v>57</v>
      </c>
      <c r="AQ4458" s="1" t="s">
        <v>25</v>
      </c>
      <c r="AR4458" s="1" t="s">
        <v>30</v>
      </c>
      <c r="AS4458" s="1" t="s">
        <v>23090</v>
      </c>
      <c r="AT4458" s="1" t="s">
        <v>26</v>
      </c>
    </row>
    <row r="4459" spans="1:46" x14ac:dyDescent="0.25">
      <c r="A4459" s="1" t="s">
        <v>21353</v>
      </c>
      <c r="B4459" s="2" t="s">
        <v>23076</v>
      </c>
      <c r="C4459" s="2" t="s">
        <v>23104</v>
      </c>
      <c r="D4459" s="1">
        <v>5</v>
      </c>
      <c r="E4459" s="1">
        <v>0</v>
      </c>
      <c r="F4459" s="1">
        <v>2</v>
      </c>
      <c r="G4459" s="1">
        <v>7</v>
      </c>
      <c r="H4459" s="6">
        <v>0.2857142857142857</v>
      </c>
      <c r="I4459">
        <v>0</v>
      </c>
      <c r="J4459" s="1">
        <v>35</v>
      </c>
      <c r="K4459" s="1">
        <v>0</v>
      </c>
      <c r="L4459" s="1">
        <v>628</v>
      </c>
      <c r="M4459" s="6">
        <v>0.43</v>
      </c>
      <c r="N4459" s="4">
        <v>2200</v>
      </c>
      <c r="O4459" s="4">
        <v>180</v>
      </c>
      <c r="P4459" s="4">
        <v>450</v>
      </c>
      <c r="Q4459" s="3">
        <v>0.3</v>
      </c>
      <c r="R4459" s="1">
        <v>12</v>
      </c>
      <c r="S4459" s="1">
        <v>450</v>
      </c>
      <c r="T4459" s="1">
        <v>39</v>
      </c>
      <c r="U4459" s="1">
        <v>0</v>
      </c>
      <c r="V4459" s="1">
        <v>6</v>
      </c>
      <c r="W4459" s="1">
        <v>0</v>
      </c>
      <c r="X4459" s="1">
        <v>0</v>
      </c>
      <c r="Y4459" s="1">
        <v>1</v>
      </c>
      <c r="Z4459" s="1">
        <v>1</v>
      </c>
      <c r="AA4459" s="1">
        <v>1</v>
      </c>
      <c r="AB4459" s="1">
        <v>1</v>
      </c>
      <c r="AC4459" s="1">
        <v>0</v>
      </c>
      <c r="AD4459" s="1">
        <v>0</v>
      </c>
      <c r="AE4459" s="1">
        <v>0</v>
      </c>
      <c r="AF4459" s="1">
        <v>0</v>
      </c>
      <c r="AG4459" s="1">
        <v>0</v>
      </c>
      <c r="AH4459" s="1">
        <v>600</v>
      </c>
      <c r="AI4459" s="1">
        <v>600</v>
      </c>
      <c r="AJ4459" s="1" t="s">
        <v>537</v>
      </c>
      <c r="AK4459" s="1" t="s">
        <v>12422</v>
      </c>
      <c r="AL4459" s="1" t="s">
        <v>12423</v>
      </c>
      <c r="AM4459" s="1" t="s">
        <v>12</v>
      </c>
      <c r="AN4459" s="1" t="s">
        <v>23097</v>
      </c>
      <c r="AO4459" s="1" t="s">
        <v>364</v>
      </c>
      <c r="AP4459" s="1" t="s">
        <v>57</v>
      </c>
      <c r="AQ4459" s="1" t="s">
        <v>25</v>
      </c>
      <c r="AR4459" s="1" t="s">
        <v>19</v>
      </c>
      <c r="AS4459" s="1" t="s">
        <v>23091</v>
      </c>
      <c r="AT4459" s="1" t="s">
        <v>101</v>
      </c>
    </row>
    <row r="4460" spans="1:46" x14ac:dyDescent="0.25">
      <c r="A4460" s="1" t="s">
        <v>21373</v>
      </c>
      <c r="B4460" s="2" t="s">
        <v>23076</v>
      </c>
      <c r="C4460" s="2" t="s">
        <v>23105</v>
      </c>
      <c r="D4460" s="1">
        <v>0</v>
      </c>
      <c r="E4460" s="1">
        <v>2</v>
      </c>
      <c r="F4460" s="1">
        <v>4</v>
      </c>
      <c r="G4460" s="1">
        <v>6</v>
      </c>
      <c r="H4460" s="6">
        <v>0.66666666666666663</v>
      </c>
      <c r="I4460">
        <v>0</v>
      </c>
      <c r="J4460" s="1">
        <v>42</v>
      </c>
      <c r="K4460" s="1">
        <v>1</v>
      </c>
      <c r="L4460" s="1">
        <v>660</v>
      </c>
      <c r="M4460" s="6">
        <v>0.11</v>
      </c>
      <c r="N4460" s="4">
        <v>2700</v>
      </c>
      <c r="O4460" s="4">
        <v>270</v>
      </c>
      <c r="P4460" s="4">
        <v>200</v>
      </c>
      <c r="Q4460" s="3">
        <v>0.4</v>
      </c>
      <c r="R4460" s="1">
        <v>12</v>
      </c>
      <c r="S4460" s="1">
        <v>200</v>
      </c>
      <c r="T4460" s="1">
        <v>21</v>
      </c>
      <c r="U4460" s="1">
        <v>0</v>
      </c>
      <c r="V4460" s="1">
        <v>6</v>
      </c>
      <c r="W4460" s="1">
        <v>0</v>
      </c>
      <c r="X4460" s="1">
        <v>1</v>
      </c>
      <c r="Y4460" s="1">
        <v>1</v>
      </c>
      <c r="Z4460" s="1">
        <v>0</v>
      </c>
      <c r="AA4460" s="1">
        <v>1</v>
      </c>
      <c r="AB4460" s="1">
        <v>0</v>
      </c>
      <c r="AC4460" s="1">
        <v>0</v>
      </c>
      <c r="AD4460" s="1">
        <v>0</v>
      </c>
      <c r="AE4460" s="1">
        <v>0</v>
      </c>
      <c r="AF4460" s="1">
        <v>0</v>
      </c>
      <c r="AG4460" s="1">
        <v>0</v>
      </c>
      <c r="AH4460" s="1">
        <v>200</v>
      </c>
      <c r="AI4460" s="1">
        <v>200</v>
      </c>
      <c r="AJ4460" s="1" t="s">
        <v>12476</v>
      </c>
      <c r="AK4460" s="1" t="s">
        <v>12477</v>
      </c>
      <c r="AL4460" s="1" t="s">
        <v>12478</v>
      </c>
      <c r="AM4460" s="1" t="s">
        <v>12</v>
      </c>
      <c r="AN4460" s="1" t="s">
        <v>23098</v>
      </c>
      <c r="AO4460" s="1" t="s">
        <v>364</v>
      </c>
      <c r="AP4460" s="1" t="s">
        <v>57</v>
      </c>
      <c r="AQ4460" s="1" t="s">
        <v>14</v>
      </c>
      <c r="AR4460" s="1" t="s">
        <v>19</v>
      </c>
      <c r="AS4460" s="1" t="s">
        <v>23091</v>
      </c>
      <c r="AT4460" s="1" t="s">
        <v>26</v>
      </c>
    </row>
    <row r="4461" spans="1:46" x14ac:dyDescent="0.25">
      <c r="A4461" s="1" t="s">
        <v>22608</v>
      </c>
      <c r="B4461" s="2" t="s">
        <v>23076</v>
      </c>
      <c r="C4461" s="2" t="s">
        <v>23105</v>
      </c>
      <c r="D4461" s="1">
        <v>0</v>
      </c>
      <c r="E4461" s="1">
        <v>1</v>
      </c>
      <c r="F4461" s="1">
        <v>4</v>
      </c>
      <c r="G4461" s="1">
        <v>5</v>
      </c>
      <c r="H4461" s="6">
        <v>0.8</v>
      </c>
      <c r="I4461">
        <v>1</v>
      </c>
      <c r="J4461" s="1">
        <v>39</v>
      </c>
      <c r="K4461" s="1">
        <v>1</v>
      </c>
      <c r="L4461" s="1">
        <v>719</v>
      </c>
      <c r="M4461" s="6">
        <v>0.11</v>
      </c>
      <c r="N4461" s="4">
        <v>1500</v>
      </c>
      <c r="O4461" s="4">
        <v>120</v>
      </c>
      <c r="P4461" s="4">
        <v>150</v>
      </c>
      <c r="Q4461" s="3">
        <v>0.28000000000000003</v>
      </c>
      <c r="R4461" s="1">
        <v>12</v>
      </c>
      <c r="S4461" s="1">
        <v>150</v>
      </c>
      <c r="T4461" s="1">
        <v>9</v>
      </c>
      <c r="U4461" s="1">
        <v>1</v>
      </c>
      <c r="V4461" s="1">
        <v>6</v>
      </c>
      <c r="W4461" s="1">
        <v>0</v>
      </c>
      <c r="X4461" s="1">
        <v>0</v>
      </c>
      <c r="Y4461" s="1">
        <v>0</v>
      </c>
      <c r="Z4461" s="1">
        <v>4</v>
      </c>
      <c r="AA4461" s="1">
        <v>1</v>
      </c>
      <c r="AB4461" s="1">
        <v>1</v>
      </c>
      <c r="AC4461" s="1">
        <v>0</v>
      </c>
      <c r="AD4461" s="1">
        <v>0</v>
      </c>
      <c r="AE4461" s="1">
        <v>0</v>
      </c>
      <c r="AF4461" s="1">
        <v>0</v>
      </c>
      <c r="AG4461" s="1">
        <v>0</v>
      </c>
      <c r="AH4461" s="1">
        <v>0</v>
      </c>
      <c r="AI4461" s="1">
        <v>0</v>
      </c>
      <c r="AJ4461" s="1" t="s">
        <v>15749</v>
      </c>
      <c r="AK4461" s="1" t="s">
        <v>15750</v>
      </c>
      <c r="AL4461" s="1" t="s">
        <v>15751</v>
      </c>
      <c r="AM4461" s="1" t="s">
        <v>16</v>
      </c>
      <c r="AN4461" s="1" t="s">
        <v>23098</v>
      </c>
      <c r="AO4461" s="1" t="s">
        <v>86</v>
      </c>
      <c r="AP4461" s="1" t="s">
        <v>57</v>
      </c>
      <c r="AQ4461" s="1" t="s">
        <v>25</v>
      </c>
      <c r="AR4461" s="1" t="s">
        <v>30</v>
      </c>
      <c r="AS4461" s="1" t="s">
        <v>23091</v>
      </c>
      <c r="AT4461" s="1" t="s">
        <v>101</v>
      </c>
    </row>
    <row r="4462" spans="1:46" x14ac:dyDescent="0.25">
      <c r="A4462" s="1" t="s">
        <v>19228</v>
      </c>
      <c r="B4462" s="2" t="s">
        <v>23076</v>
      </c>
      <c r="C4462" s="2" t="s">
        <v>23106</v>
      </c>
      <c r="D4462" s="1">
        <v>1</v>
      </c>
      <c r="E4462" s="1">
        <v>3</v>
      </c>
      <c r="F4462" s="1">
        <v>3</v>
      </c>
      <c r="G4462" s="1">
        <v>7</v>
      </c>
      <c r="H4462" s="6">
        <v>0.42857142857142855</v>
      </c>
      <c r="I4462">
        <v>0</v>
      </c>
      <c r="J4462" s="1">
        <v>42</v>
      </c>
      <c r="K4462" s="1">
        <v>0</v>
      </c>
      <c r="L4462" s="1">
        <v>668</v>
      </c>
      <c r="M4462" s="6">
        <v>0.18</v>
      </c>
      <c r="N4462" s="4">
        <v>5700</v>
      </c>
      <c r="O4462" s="4">
        <v>475</v>
      </c>
      <c r="P4462" s="4">
        <v>700</v>
      </c>
      <c r="Q4462" s="3">
        <v>0.24</v>
      </c>
      <c r="R4462" s="1">
        <v>24</v>
      </c>
      <c r="S4462" s="1">
        <v>700</v>
      </c>
      <c r="T4462" s="1">
        <v>28</v>
      </c>
      <c r="U4462" s="1">
        <v>1</v>
      </c>
      <c r="V4462" s="1">
        <v>6</v>
      </c>
      <c r="W4462" s="1">
        <v>1</v>
      </c>
      <c r="X4462" s="1">
        <v>0</v>
      </c>
      <c r="Y4462" s="1">
        <v>1</v>
      </c>
      <c r="Z4462" s="1">
        <v>1</v>
      </c>
      <c r="AA4462" s="1">
        <v>1</v>
      </c>
      <c r="AB4462" s="1">
        <v>0</v>
      </c>
      <c r="AC4462" s="1">
        <v>1580</v>
      </c>
      <c r="AD4462" s="1">
        <v>0</v>
      </c>
      <c r="AE4462" s="1">
        <v>0</v>
      </c>
      <c r="AF4462" s="1">
        <v>0</v>
      </c>
      <c r="AG4462" s="1">
        <v>0</v>
      </c>
      <c r="AH4462" s="1">
        <v>0</v>
      </c>
      <c r="AI4462" s="1">
        <v>1580</v>
      </c>
      <c r="AJ4462" s="1" t="s">
        <v>6585</v>
      </c>
      <c r="AK4462" s="1" t="s">
        <v>5471</v>
      </c>
      <c r="AL4462" s="1" t="s">
        <v>6586</v>
      </c>
      <c r="AM4462" s="1" t="s">
        <v>12</v>
      </c>
      <c r="AN4462" s="1" t="s">
        <v>23097</v>
      </c>
      <c r="AO4462" s="1" t="s">
        <v>86</v>
      </c>
      <c r="AP4462" s="1" t="s">
        <v>86</v>
      </c>
      <c r="AQ4462" s="1" t="s">
        <v>25</v>
      </c>
      <c r="AR4462" s="1" t="s">
        <v>19</v>
      </c>
      <c r="AS4462" s="1" t="s">
        <v>23091</v>
      </c>
      <c r="AT4462" s="1" t="s">
        <v>26</v>
      </c>
    </row>
    <row r="4463" spans="1:46" x14ac:dyDescent="0.25">
      <c r="A4463" s="1" t="s">
        <v>22688</v>
      </c>
      <c r="B4463" s="2" t="s">
        <v>23076</v>
      </c>
      <c r="C4463" s="2" t="s">
        <v>23106</v>
      </c>
      <c r="D4463" s="1">
        <v>0</v>
      </c>
      <c r="E4463" s="1">
        <v>1</v>
      </c>
      <c r="F4463" s="1">
        <v>1</v>
      </c>
      <c r="G4463" s="1">
        <v>2</v>
      </c>
      <c r="H4463" s="6">
        <v>0.5</v>
      </c>
      <c r="I4463">
        <v>0</v>
      </c>
      <c r="J4463" s="1">
        <v>31</v>
      </c>
      <c r="K4463" s="1">
        <v>1</v>
      </c>
      <c r="L4463" s="1">
        <v>639</v>
      </c>
      <c r="M4463" s="6">
        <v>0.28000000000000003</v>
      </c>
      <c r="N4463" s="4">
        <v>2600</v>
      </c>
      <c r="O4463" s="4">
        <v>180</v>
      </c>
      <c r="P4463" s="4">
        <v>500</v>
      </c>
      <c r="Q4463" s="3">
        <v>0.28000000000000003</v>
      </c>
      <c r="R4463" s="1">
        <v>24</v>
      </c>
      <c r="S4463" s="1">
        <v>500</v>
      </c>
      <c r="T4463" s="1">
        <v>24</v>
      </c>
      <c r="U4463" s="1">
        <v>0</v>
      </c>
      <c r="V4463" s="1">
        <v>6</v>
      </c>
      <c r="W4463" s="1">
        <v>0</v>
      </c>
      <c r="X4463" s="1">
        <v>0</v>
      </c>
      <c r="Y4463" s="1">
        <v>1</v>
      </c>
      <c r="Z4463" s="1">
        <v>4</v>
      </c>
      <c r="AA4463" s="1">
        <v>0</v>
      </c>
      <c r="AB4463" s="1">
        <v>1</v>
      </c>
      <c r="AC4463" s="1">
        <v>0</v>
      </c>
      <c r="AD4463" s="1">
        <v>0</v>
      </c>
      <c r="AE4463" s="1">
        <v>0</v>
      </c>
      <c r="AF4463" s="1">
        <v>0</v>
      </c>
      <c r="AG4463" s="1">
        <v>0</v>
      </c>
      <c r="AH4463" s="1">
        <v>400</v>
      </c>
      <c r="AI4463" s="1">
        <v>400</v>
      </c>
      <c r="AJ4463" s="1" t="s">
        <v>15958</v>
      </c>
      <c r="AK4463" s="1" t="s">
        <v>15959</v>
      </c>
      <c r="AL4463" s="1" t="s">
        <v>15960</v>
      </c>
      <c r="AM4463" s="1" t="s">
        <v>12</v>
      </c>
      <c r="AN4463" s="1" t="s">
        <v>23098</v>
      </c>
      <c r="AO4463" s="1" t="s">
        <v>364</v>
      </c>
      <c r="AP4463" s="1" t="s">
        <v>57</v>
      </c>
      <c r="AQ4463" s="1" t="s">
        <v>25</v>
      </c>
      <c r="AR4463" s="1" t="s">
        <v>19</v>
      </c>
      <c r="AS4463" s="1" t="s">
        <v>23090</v>
      </c>
      <c r="AT4463" s="1" t="s">
        <v>101</v>
      </c>
    </row>
    <row r="4464" spans="1:46" x14ac:dyDescent="0.25">
      <c r="A4464" s="1" t="s">
        <v>21002</v>
      </c>
      <c r="B4464" s="2" t="s">
        <v>23076</v>
      </c>
      <c r="C4464" s="2" t="s">
        <v>23106</v>
      </c>
      <c r="D4464" s="1">
        <v>0</v>
      </c>
      <c r="E4464" s="1">
        <v>0</v>
      </c>
      <c r="F4464" s="1">
        <v>1</v>
      </c>
      <c r="G4464" s="1">
        <v>1</v>
      </c>
      <c r="H4464" s="6">
        <v>1</v>
      </c>
      <c r="I4464">
        <v>0</v>
      </c>
      <c r="J4464" s="1">
        <v>33</v>
      </c>
      <c r="K4464" s="1">
        <v>1</v>
      </c>
      <c r="L4464" s="1">
        <v>648</v>
      </c>
      <c r="M4464" s="6">
        <v>0.46</v>
      </c>
      <c r="N4464" s="4">
        <v>2600</v>
      </c>
      <c r="O4464" s="4">
        <v>190</v>
      </c>
      <c r="P4464" s="4">
        <v>550</v>
      </c>
      <c r="Q4464" s="3">
        <v>0.3</v>
      </c>
      <c r="R4464" s="1">
        <v>24</v>
      </c>
      <c r="S4464" s="1">
        <v>550</v>
      </c>
      <c r="T4464" s="1">
        <v>67</v>
      </c>
      <c r="U4464" s="1">
        <v>1</v>
      </c>
      <c r="V4464" s="1">
        <v>6</v>
      </c>
      <c r="W4464" s="1">
        <v>0</v>
      </c>
      <c r="X4464" s="1">
        <v>0</v>
      </c>
      <c r="Y4464" s="1">
        <v>0</v>
      </c>
      <c r="Z4464" s="1">
        <v>2</v>
      </c>
      <c r="AA4464" s="1">
        <v>1</v>
      </c>
      <c r="AB4464" s="1">
        <v>0</v>
      </c>
      <c r="AC4464" s="1">
        <v>1749</v>
      </c>
      <c r="AD4464" s="1">
        <v>744</v>
      </c>
      <c r="AE4464" s="1">
        <v>0</v>
      </c>
      <c r="AF4464" s="1">
        <v>0</v>
      </c>
      <c r="AG4464" s="1">
        <v>260</v>
      </c>
      <c r="AH4464" s="1">
        <v>0</v>
      </c>
      <c r="AI4464" s="1">
        <v>2753</v>
      </c>
      <c r="AJ4464" s="1" t="s">
        <v>11473</v>
      </c>
      <c r="AK4464" s="1" t="s">
        <v>11474</v>
      </c>
      <c r="AL4464" s="1" t="s">
        <v>11475</v>
      </c>
      <c r="AM4464" s="1" t="s">
        <v>12</v>
      </c>
      <c r="AN4464" s="1" t="s">
        <v>23098</v>
      </c>
      <c r="AO4464" s="1" t="s">
        <v>86</v>
      </c>
      <c r="AP4464" s="1" t="s">
        <v>57</v>
      </c>
      <c r="AQ4464" s="1" t="s">
        <v>25</v>
      </c>
      <c r="AR4464" s="1" t="s">
        <v>30</v>
      </c>
      <c r="AS4464" s="1" t="s">
        <v>23091</v>
      </c>
      <c r="AT4464" s="1" t="s">
        <v>26</v>
      </c>
    </row>
    <row r="4465" spans="1:46" x14ac:dyDescent="0.25">
      <c r="A4465" s="1" t="s">
        <v>21636</v>
      </c>
      <c r="B4465" s="2" t="s">
        <v>23076</v>
      </c>
      <c r="C4465" s="2" t="s">
        <v>23107</v>
      </c>
      <c r="D4465" s="1">
        <v>1</v>
      </c>
      <c r="E4465" s="1">
        <v>0</v>
      </c>
      <c r="F4465" s="1">
        <v>1</v>
      </c>
      <c r="G4465" s="1">
        <v>2</v>
      </c>
      <c r="H4465" s="6">
        <v>0.5</v>
      </c>
      <c r="I4465">
        <v>0</v>
      </c>
      <c r="J4465" s="1">
        <v>31</v>
      </c>
      <c r="K4465" s="1">
        <v>1</v>
      </c>
      <c r="L4465" s="1">
        <v>625</v>
      </c>
      <c r="M4465" s="6">
        <v>0.5</v>
      </c>
      <c r="N4465" s="4">
        <v>6000</v>
      </c>
      <c r="O4465" s="4">
        <v>320</v>
      </c>
      <c r="P4465" s="4">
        <v>300</v>
      </c>
      <c r="Q4465" s="3">
        <v>0.3</v>
      </c>
      <c r="R4465" s="1">
        <v>24</v>
      </c>
      <c r="S4465" s="1">
        <v>300</v>
      </c>
      <c r="T4465" s="1">
        <v>6</v>
      </c>
      <c r="U4465" s="1">
        <v>0</v>
      </c>
      <c r="V4465" s="1">
        <v>6</v>
      </c>
      <c r="W4465" s="1">
        <v>0</v>
      </c>
      <c r="X4465" s="1">
        <v>0</v>
      </c>
      <c r="Y4465" s="1">
        <v>1</v>
      </c>
      <c r="Z4465" s="1">
        <v>0</v>
      </c>
      <c r="AA4465" s="1">
        <v>1</v>
      </c>
      <c r="AB4465" s="1">
        <v>0</v>
      </c>
      <c r="AC4465" s="1">
        <v>523</v>
      </c>
      <c r="AD4465" s="1">
        <v>0</v>
      </c>
      <c r="AE4465" s="1">
        <v>1288</v>
      </c>
      <c r="AF4465" s="1">
        <v>1412</v>
      </c>
      <c r="AG4465" s="1">
        <v>35</v>
      </c>
      <c r="AH4465" s="1">
        <v>0</v>
      </c>
      <c r="AI4465" s="1">
        <v>3258</v>
      </c>
      <c r="AJ4465" s="1" t="s">
        <v>13190</v>
      </c>
      <c r="AK4465" s="1" t="s">
        <v>13191</v>
      </c>
      <c r="AL4465" s="1" t="s">
        <v>13192</v>
      </c>
      <c r="AM4465" s="1" t="s">
        <v>12</v>
      </c>
      <c r="AN4465" s="1" t="s">
        <v>23098</v>
      </c>
      <c r="AO4465" s="1" t="s">
        <v>364</v>
      </c>
      <c r="AP4465" s="1" t="s">
        <v>57</v>
      </c>
      <c r="AQ4465" s="1" t="s">
        <v>25</v>
      </c>
      <c r="AR4465" s="1" t="s">
        <v>19</v>
      </c>
      <c r="AS4465" s="1" t="s">
        <v>23091</v>
      </c>
      <c r="AT4465" s="1" t="s">
        <v>26</v>
      </c>
    </row>
    <row r="4466" spans="1:46" x14ac:dyDescent="0.25">
      <c r="A4466" s="1" t="s">
        <v>21657</v>
      </c>
      <c r="B4466" s="2" t="s">
        <v>23076</v>
      </c>
      <c r="C4466" s="2" t="s">
        <v>23107</v>
      </c>
      <c r="D4466" s="1">
        <v>0</v>
      </c>
      <c r="E4466" s="1">
        <v>0</v>
      </c>
      <c r="F4466" s="1">
        <v>2</v>
      </c>
      <c r="G4466" s="1">
        <v>2</v>
      </c>
      <c r="H4466" s="6">
        <v>1</v>
      </c>
      <c r="I4466">
        <v>1</v>
      </c>
      <c r="J4466" s="1">
        <v>39</v>
      </c>
      <c r="K4466" s="1">
        <v>1</v>
      </c>
      <c r="L4466" s="1">
        <v>707</v>
      </c>
      <c r="M4466" s="6">
        <v>0.23</v>
      </c>
      <c r="N4466" s="4">
        <v>6000</v>
      </c>
      <c r="O4466" s="4">
        <v>500</v>
      </c>
      <c r="P4466" s="4">
        <v>500</v>
      </c>
      <c r="Q4466" s="3">
        <v>0.33</v>
      </c>
      <c r="R4466" s="1">
        <v>12</v>
      </c>
      <c r="S4466" s="1">
        <v>500</v>
      </c>
      <c r="T4466" s="1">
        <v>29</v>
      </c>
      <c r="U4466" s="1">
        <v>1</v>
      </c>
      <c r="V4466" s="1">
        <v>6</v>
      </c>
      <c r="W4466" s="1">
        <v>1</v>
      </c>
      <c r="X4466" s="1">
        <v>1</v>
      </c>
      <c r="Y4466" s="1">
        <v>0</v>
      </c>
      <c r="Z4466" s="1">
        <v>5</v>
      </c>
      <c r="AA4466" s="1">
        <v>1</v>
      </c>
      <c r="AB4466" s="1">
        <v>1</v>
      </c>
      <c r="AC4466" s="1">
        <v>1440</v>
      </c>
      <c r="AD4466" s="1">
        <v>156</v>
      </c>
      <c r="AE4466" s="1">
        <v>0</v>
      </c>
      <c r="AF4466" s="1">
        <v>222</v>
      </c>
      <c r="AG4466" s="1">
        <v>60</v>
      </c>
      <c r="AH4466" s="1">
        <v>0</v>
      </c>
      <c r="AI4466" s="1">
        <v>1878</v>
      </c>
      <c r="AJ4466" s="1" t="s">
        <v>13250</v>
      </c>
      <c r="AK4466" s="1" t="s">
        <v>13251</v>
      </c>
      <c r="AL4466" s="1" t="s">
        <v>13252</v>
      </c>
      <c r="AM4466" s="1" t="s">
        <v>16</v>
      </c>
      <c r="AN4466" s="1" t="s">
        <v>23098</v>
      </c>
      <c r="AO4466" s="1" t="s">
        <v>86</v>
      </c>
      <c r="AP4466" s="1" t="s">
        <v>86</v>
      </c>
      <c r="AQ4466" s="1" t="s">
        <v>14</v>
      </c>
      <c r="AR4466" s="1" t="s">
        <v>30</v>
      </c>
      <c r="AS4466" s="1" t="s">
        <v>23091</v>
      </c>
      <c r="AT4466" s="1" t="s">
        <v>101</v>
      </c>
    </row>
    <row r="4467" spans="1:46" x14ac:dyDescent="0.25">
      <c r="A4467" s="1" t="s">
        <v>20028</v>
      </c>
      <c r="B4467" s="2" t="s">
        <v>23076</v>
      </c>
      <c r="C4467" s="2" t="s">
        <v>23107</v>
      </c>
      <c r="D4467" s="1">
        <v>0</v>
      </c>
      <c r="E4467" s="1">
        <v>0</v>
      </c>
      <c r="F4467" s="1">
        <v>3</v>
      </c>
      <c r="G4467" s="1">
        <v>3</v>
      </c>
      <c r="H4467" s="6">
        <v>1</v>
      </c>
      <c r="I4467">
        <v>0</v>
      </c>
      <c r="J4467" s="1">
        <v>33</v>
      </c>
      <c r="K4467" s="1">
        <v>0</v>
      </c>
      <c r="L4467" s="1">
        <v>870</v>
      </c>
      <c r="M4467" s="6">
        <v>0.12</v>
      </c>
      <c r="N4467" s="4">
        <v>1800</v>
      </c>
      <c r="O4467" s="4">
        <v>150</v>
      </c>
      <c r="P4467" s="4">
        <v>200</v>
      </c>
      <c r="Q4467" s="3">
        <v>0.28000000000000003</v>
      </c>
      <c r="R4467" s="1">
        <v>12</v>
      </c>
      <c r="S4467" s="1">
        <v>200</v>
      </c>
      <c r="T4467" s="1">
        <v>26</v>
      </c>
      <c r="U4467" s="1">
        <v>1</v>
      </c>
      <c r="V4467" s="1">
        <v>6</v>
      </c>
      <c r="W4467" s="1">
        <v>1</v>
      </c>
      <c r="X4467" s="1">
        <v>0</v>
      </c>
      <c r="Y4467" s="1">
        <v>1</v>
      </c>
      <c r="Z4467" s="1">
        <v>0</v>
      </c>
      <c r="AA4467" s="1">
        <v>1</v>
      </c>
      <c r="AB4467" s="1">
        <v>0</v>
      </c>
      <c r="AC4467" s="1">
        <v>0</v>
      </c>
      <c r="AD4467" s="1">
        <v>0</v>
      </c>
      <c r="AE4467" s="1">
        <v>0</v>
      </c>
      <c r="AF4467" s="1">
        <v>0</v>
      </c>
      <c r="AG4467" s="1">
        <v>5</v>
      </c>
      <c r="AH4467" s="1">
        <v>0</v>
      </c>
      <c r="AI4467" s="1">
        <v>5</v>
      </c>
      <c r="AJ4467" s="1" t="s">
        <v>2650</v>
      </c>
      <c r="AK4467" s="1" t="s">
        <v>8833</v>
      </c>
      <c r="AL4467" s="1" t="s">
        <v>8834</v>
      </c>
      <c r="AM4467" s="1" t="s">
        <v>12</v>
      </c>
      <c r="AN4467" s="1" t="s">
        <v>23097</v>
      </c>
      <c r="AO4467" s="1" t="s">
        <v>86</v>
      </c>
      <c r="AP4467" s="1" t="s">
        <v>86</v>
      </c>
      <c r="AQ4467" s="1" t="s">
        <v>25</v>
      </c>
      <c r="AR4467" s="1" t="s">
        <v>19</v>
      </c>
      <c r="AS4467" s="1" t="s">
        <v>23091</v>
      </c>
      <c r="AT4467" s="1" t="s">
        <v>26</v>
      </c>
    </row>
    <row r="4468" spans="1:46" x14ac:dyDescent="0.25">
      <c r="A4468" s="1" t="s">
        <v>22307</v>
      </c>
      <c r="B4468" s="2" t="s">
        <v>23076</v>
      </c>
      <c r="C4468" s="2" t="s">
        <v>23108</v>
      </c>
      <c r="D4468" s="1">
        <v>0</v>
      </c>
      <c r="E4468" s="1">
        <v>1</v>
      </c>
      <c r="F4468" s="1">
        <v>1</v>
      </c>
      <c r="G4468" s="1">
        <v>2</v>
      </c>
      <c r="H4468" s="6">
        <v>0.5</v>
      </c>
      <c r="I4468">
        <v>1</v>
      </c>
      <c r="J4468" s="1">
        <v>27</v>
      </c>
      <c r="K4468" s="1">
        <v>0</v>
      </c>
      <c r="L4468" s="1">
        <v>600</v>
      </c>
      <c r="M4468" s="6">
        <v>0.68</v>
      </c>
      <c r="N4468" s="4">
        <v>1900</v>
      </c>
      <c r="O4468" s="4">
        <v>130</v>
      </c>
      <c r="P4468" s="4">
        <v>200</v>
      </c>
      <c r="Q4468" s="3">
        <v>0.26</v>
      </c>
      <c r="R4468" s="1">
        <v>24</v>
      </c>
      <c r="S4468" s="1">
        <v>200</v>
      </c>
      <c r="T4468" s="1">
        <v>20</v>
      </c>
      <c r="U4468" s="1">
        <v>0</v>
      </c>
      <c r="V4468" s="1">
        <v>6</v>
      </c>
      <c r="W4468" s="1">
        <v>0</v>
      </c>
      <c r="X4468" s="1">
        <v>0</v>
      </c>
      <c r="Y4468" s="1">
        <v>1</v>
      </c>
      <c r="Z4468" s="1">
        <v>4</v>
      </c>
      <c r="AA4468" s="1">
        <v>1</v>
      </c>
      <c r="AB4468" s="1">
        <v>1</v>
      </c>
      <c r="AC4468" s="1">
        <v>1207</v>
      </c>
      <c r="AD4468" s="1">
        <v>0</v>
      </c>
      <c r="AE4468" s="1">
        <v>350</v>
      </c>
      <c r="AF4468" s="1">
        <v>470</v>
      </c>
      <c r="AG4468" s="1">
        <v>0</v>
      </c>
      <c r="AH4468" s="1">
        <v>0</v>
      </c>
      <c r="AI4468" s="1">
        <v>2027</v>
      </c>
      <c r="AJ4468" s="1" t="s">
        <v>14972</v>
      </c>
      <c r="AK4468" s="1" t="s">
        <v>14973</v>
      </c>
      <c r="AL4468" s="1" t="s">
        <v>14974</v>
      </c>
      <c r="AM4468" s="1" t="s">
        <v>16</v>
      </c>
      <c r="AN4468" s="1" t="s">
        <v>23097</v>
      </c>
      <c r="AO4468" s="1" t="s">
        <v>364</v>
      </c>
      <c r="AP4468" s="1" t="s">
        <v>57</v>
      </c>
      <c r="AQ4468" s="1" t="s">
        <v>25</v>
      </c>
      <c r="AR4468" s="1" t="s">
        <v>19</v>
      </c>
      <c r="AS4468" s="1" t="s">
        <v>23091</v>
      </c>
      <c r="AT4468" s="1" t="s">
        <v>101</v>
      </c>
    </row>
    <row r="4469" spans="1:46" x14ac:dyDescent="0.25">
      <c r="A4469" s="1" t="s">
        <v>21689</v>
      </c>
      <c r="B4469" s="2" t="s">
        <v>23076</v>
      </c>
      <c r="C4469" s="2" t="s">
        <v>23110</v>
      </c>
      <c r="D4469" s="1">
        <v>3</v>
      </c>
      <c r="E4469" s="1">
        <v>4</v>
      </c>
      <c r="F4469" s="1">
        <v>6</v>
      </c>
      <c r="G4469" s="1">
        <v>13</v>
      </c>
      <c r="H4469" s="6">
        <v>0.46153846153846156</v>
      </c>
      <c r="I4469">
        <v>1</v>
      </c>
      <c r="J4469" s="1">
        <v>32</v>
      </c>
      <c r="K4469" s="1">
        <v>0</v>
      </c>
      <c r="L4469" s="1">
        <v>607</v>
      </c>
      <c r="M4469" s="6">
        <v>0.39</v>
      </c>
      <c r="N4469" s="4">
        <v>3600</v>
      </c>
      <c r="O4469" s="4">
        <v>300</v>
      </c>
      <c r="P4469" s="4">
        <v>300</v>
      </c>
      <c r="Q4469" s="3">
        <v>0.22</v>
      </c>
      <c r="R4469" s="1">
        <v>18</v>
      </c>
      <c r="S4469" s="1">
        <v>300</v>
      </c>
      <c r="T4469" s="1">
        <v>29</v>
      </c>
      <c r="U4469" s="1">
        <v>1</v>
      </c>
      <c r="V4469" s="1">
        <v>6</v>
      </c>
      <c r="W4469" s="1">
        <v>1</v>
      </c>
      <c r="X4469" s="1">
        <v>1</v>
      </c>
      <c r="Y4469" s="1">
        <v>0</v>
      </c>
      <c r="Z4469" s="1">
        <v>3</v>
      </c>
      <c r="AA4469" s="1">
        <v>1</v>
      </c>
      <c r="AB4469" s="1">
        <v>1</v>
      </c>
      <c r="AC4469" s="1">
        <v>0</v>
      </c>
      <c r="AD4469" s="1">
        <v>0</v>
      </c>
      <c r="AE4469" s="1">
        <v>1805</v>
      </c>
      <c r="AF4469" s="1">
        <v>545</v>
      </c>
      <c r="AG4469" s="1">
        <v>0</v>
      </c>
      <c r="AH4469" s="1">
        <v>0</v>
      </c>
      <c r="AI4469" s="1">
        <v>2350</v>
      </c>
      <c r="AJ4469" s="1" t="s">
        <v>1524</v>
      </c>
      <c r="AK4469" s="1" t="s">
        <v>13338</v>
      </c>
      <c r="AL4469" s="1" t="s">
        <v>13339</v>
      </c>
      <c r="AM4469" s="1" t="s">
        <v>16</v>
      </c>
      <c r="AN4469" s="1" t="s">
        <v>23097</v>
      </c>
      <c r="AO4469" s="1" t="s">
        <v>86</v>
      </c>
      <c r="AP4469" s="1" t="s">
        <v>86</v>
      </c>
      <c r="AQ4469" s="1" t="s">
        <v>14</v>
      </c>
      <c r="AR4469" s="1" t="s">
        <v>30</v>
      </c>
      <c r="AS4469" s="1" t="s">
        <v>23091</v>
      </c>
      <c r="AT4469" s="1" t="s">
        <v>101</v>
      </c>
    </row>
    <row r="4470" spans="1:46" x14ac:dyDescent="0.25">
      <c r="A4470" s="1" t="s">
        <v>19069</v>
      </c>
      <c r="B4470" s="2" t="s">
        <v>23073</v>
      </c>
      <c r="C4470" s="2" t="s">
        <v>23103</v>
      </c>
      <c r="D4470" s="1">
        <v>0</v>
      </c>
      <c r="E4470" s="1">
        <v>2</v>
      </c>
      <c r="F4470" s="1">
        <v>2</v>
      </c>
      <c r="G4470" s="1">
        <v>4</v>
      </c>
      <c r="H4470" s="6">
        <v>0.5</v>
      </c>
      <c r="I4470">
        <v>0</v>
      </c>
      <c r="J4470" s="1">
        <v>45</v>
      </c>
      <c r="K4470" s="1">
        <v>0</v>
      </c>
      <c r="L4470" s="1">
        <v>606</v>
      </c>
      <c r="M4470" s="6">
        <v>0</v>
      </c>
      <c r="N4470" s="4">
        <v>4000</v>
      </c>
      <c r="O4470" s="4">
        <v>300</v>
      </c>
      <c r="P4470" s="4">
        <v>150</v>
      </c>
      <c r="Q4470" s="3">
        <v>0.35</v>
      </c>
      <c r="R4470" s="1">
        <v>12</v>
      </c>
      <c r="S4470" s="1">
        <v>150</v>
      </c>
      <c r="T4470" s="1">
        <v>8</v>
      </c>
      <c r="U4470" s="1">
        <v>0</v>
      </c>
      <c r="V4470" s="1">
        <v>6</v>
      </c>
      <c r="W4470" s="1">
        <v>0</v>
      </c>
      <c r="X4470" s="1">
        <v>0</v>
      </c>
      <c r="Y4470" s="1">
        <v>1</v>
      </c>
      <c r="Z4470" s="1">
        <v>0</v>
      </c>
      <c r="AA4470" s="1">
        <v>1</v>
      </c>
      <c r="AB4470" s="1">
        <v>0</v>
      </c>
      <c r="AC4470" s="1">
        <v>260</v>
      </c>
      <c r="AD4470" s="1">
        <v>0</v>
      </c>
      <c r="AE4470" s="1">
        <v>810</v>
      </c>
      <c r="AF4470" s="1">
        <v>0</v>
      </c>
      <c r="AG4470" s="1">
        <v>0</v>
      </c>
      <c r="AH4470" s="1">
        <v>1000</v>
      </c>
      <c r="AI4470" s="1">
        <v>2070</v>
      </c>
      <c r="AJ4470" s="1" t="s">
        <v>6179</v>
      </c>
      <c r="AK4470" s="1" t="s">
        <v>6180</v>
      </c>
      <c r="AL4470" s="1" t="s">
        <v>11</v>
      </c>
      <c r="AM4470" s="1" t="s">
        <v>12</v>
      </c>
      <c r="AN4470" s="1" t="s">
        <v>23097</v>
      </c>
      <c r="AO4470" s="1" t="s">
        <v>364</v>
      </c>
      <c r="AP4470" s="1" t="s">
        <v>57</v>
      </c>
      <c r="AQ4470" s="1" t="s">
        <v>25</v>
      </c>
      <c r="AR4470" s="1" t="s">
        <v>19</v>
      </c>
      <c r="AS4470" s="1" t="s">
        <v>23091</v>
      </c>
      <c r="AT4470" s="1" t="s">
        <v>26</v>
      </c>
    </row>
    <row r="4471" spans="1:46" x14ac:dyDescent="0.25">
      <c r="A4471" s="1" t="s">
        <v>17830</v>
      </c>
      <c r="B4471" s="2" t="s">
        <v>23073</v>
      </c>
      <c r="C4471" s="2" t="s">
        <v>23104</v>
      </c>
      <c r="D4471" s="1">
        <v>3</v>
      </c>
      <c r="E4471" s="1">
        <v>2</v>
      </c>
      <c r="F4471" s="1">
        <v>4</v>
      </c>
      <c r="G4471" s="1">
        <v>9</v>
      </c>
      <c r="H4471" s="6">
        <v>0.44444444444444442</v>
      </c>
      <c r="I4471">
        <v>1</v>
      </c>
      <c r="J4471" s="1">
        <v>41</v>
      </c>
      <c r="K4471" s="1">
        <v>0</v>
      </c>
      <c r="L4471" s="1">
        <v>722</v>
      </c>
      <c r="M4471" s="6">
        <v>0.56000000000000005</v>
      </c>
      <c r="N4471" s="4">
        <v>6000</v>
      </c>
      <c r="O4471" s="4">
        <v>510</v>
      </c>
      <c r="P4471" s="4">
        <v>850</v>
      </c>
      <c r="Q4471" s="3">
        <v>0.28999999999999998</v>
      </c>
      <c r="R4471" s="1">
        <v>24</v>
      </c>
      <c r="S4471" s="1">
        <v>850</v>
      </c>
      <c r="T4471" s="1">
        <v>56</v>
      </c>
      <c r="U4471" s="1">
        <v>1</v>
      </c>
      <c r="V4471" s="1">
        <v>6</v>
      </c>
      <c r="W4471" s="1">
        <v>1</v>
      </c>
      <c r="X4471" s="1">
        <v>1</v>
      </c>
      <c r="Y4471" s="1">
        <v>0</v>
      </c>
      <c r="Z4471" s="1">
        <v>4</v>
      </c>
      <c r="AA4471" s="1">
        <v>0</v>
      </c>
      <c r="AB4471" s="1">
        <v>1</v>
      </c>
      <c r="AC4471" s="1">
        <v>29000</v>
      </c>
      <c r="AD4471" s="1">
        <v>236</v>
      </c>
      <c r="AE4471" s="1">
        <v>0</v>
      </c>
      <c r="AF4471" s="1">
        <v>0</v>
      </c>
      <c r="AG4471" s="1">
        <v>358</v>
      </c>
      <c r="AH4471" s="1">
        <v>0</v>
      </c>
      <c r="AI4471" s="1">
        <v>29594</v>
      </c>
      <c r="AJ4471" s="1" t="s">
        <v>2543</v>
      </c>
      <c r="AK4471" s="1" t="s">
        <v>2544</v>
      </c>
      <c r="AL4471" s="1" t="s">
        <v>2545</v>
      </c>
      <c r="AM4471" s="1" t="s">
        <v>16</v>
      </c>
      <c r="AN4471" s="1" t="s">
        <v>23097</v>
      </c>
      <c r="AO4471" s="1" t="s">
        <v>86</v>
      </c>
      <c r="AP4471" s="1" t="s">
        <v>86</v>
      </c>
      <c r="AQ4471" s="1" t="s">
        <v>14</v>
      </c>
      <c r="AR4471" s="1" t="s">
        <v>30</v>
      </c>
      <c r="AS4471" s="1" t="s">
        <v>23090</v>
      </c>
      <c r="AT4471" s="1" t="s">
        <v>101</v>
      </c>
    </row>
    <row r="4472" spans="1:46" x14ac:dyDescent="0.25">
      <c r="A4472" s="1" t="s">
        <v>17867</v>
      </c>
      <c r="B4472" s="2" t="s">
        <v>23073</v>
      </c>
      <c r="C4472" s="2" t="s">
        <v>23105</v>
      </c>
      <c r="D4472" s="1">
        <v>2</v>
      </c>
      <c r="E4472" s="1">
        <v>2</v>
      </c>
      <c r="F4472" s="1">
        <v>4</v>
      </c>
      <c r="G4472" s="1">
        <v>8</v>
      </c>
      <c r="H4472" s="6">
        <v>0.5</v>
      </c>
      <c r="I4472">
        <v>0</v>
      </c>
      <c r="J4472" s="1">
        <v>38</v>
      </c>
      <c r="K4472" s="1">
        <v>0</v>
      </c>
      <c r="L4472" s="1">
        <v>657</v>
      </c>
      <c r="M4472" s="6">
        <v>0.08</v>
      </c>
      <c r="N4472" s="4">
        <v>1440</v>
      </c>
      <c r="O4472" s="4">
        <v>120</v>
      </c>
      <c r="P4472" s="4">
        <v>100</v>
      </c>
      <c r="Q4472" s="3">
        <v>0.4</v>
      </c>
      <c r="R4472" s="1">
        <v>12</v>
      </c>
      <c r="S4472" s="1">
        <v>100</v>
      </c>
      <c r="T4472" s="1">
        <v>15</v>
      </c>
      <c r="U4472" s="1">
        <v>1</v>
      </c>
      <c r="V4472" s="1">
        <v>6</v>
      </c>
      <c r="W4472" s="1">
        <v>0</v>
      </c>
      <c r="X4472" s="1">
        <v>0</v>
      </c>
      <c r="Y4472" s="1">
        <v>1</v>
      </c>
      <c r="Z4472" s="1">
        <v>5</v>
      </c>
      <c r="AA4472" s="1">
        <v>0</v>
      </c>
      <c r="AB4472" s="1">
        <v>0</v>
      </c>
      <c r="AC4472" s="1">
        <v>0</v>
      </c>
      <c r="AD4472" s="1">
        <v>0</v>
      </c>
      <c r="AE4472" s="1">
        <v>0</v>
      </c>
      <c r="AF4472" s="1">
        <v>0</v>
      </c>
      <c r="AG4472" s="1">
        <v>0</v>
      </c>
      <c r="AH4472" s="1">
        <v>0</v>
      </c>
      <c r="AI4472" s="1">
        <v>0</v>
      </c>
      <c r="AJ4472" s="1" t="s">
        <v>2650</v>
      </c>
      <c r="AK4472" s="1" t="s">
        <v>2651</v>
      </c>
      <c r="AL4472" s="1" t="s">
        <v>2652</v>
      </c>
      <c r="AM4472" s="1" t="s">
        <v>12</v>
      </c>
      <c r="AN4472" s="1" t="s">
        <v>23097</v>
      </c>
      <c r="AO4472" s="1" t="s">
        <v>86</v>
      </c>
      <c r="AP4472" s="1" t="s">
        <v>57</v>
      </c>
      <c r="AQ4472" s="1" t="s">
        <v>25</v>
      </c>
      <c r="AR4472" s="1" t="s">
        <v>19</v>
      </c>
      <c r="AS4472" s="1" t="s">
        <v>23090</v>
      </c>
      <c r="AT4472" s="1" t="s">
        <v>26</v>
      </c>
    </row>
    <row r="4473" spans="1:46" x14ac:dyDescent="0.25">
      <c r="A4473" s="1" t="s">
        <v>17130</v>
      </c>
      <c r="B4473" s="2" t="s">
        <v>23073</v>
      </c>
      <c r="C4473" s="2" t="s">
        <v>23105</v>
      </c>
      <c r="D4473" s="1">
        <v>0</v>
      </c>
      <c r="E4473" s="1">
        <v>9</v>
      </c>
      <c r="F4473" s="1">
        <v>4</v>
      </c>
      <c r="G4473" s="1">
        <v>13</v>
      </c>
      <c r="H4473" s="6">
        <v>0.30769230769230771</v>
      </c>
      <c r="I4473">
        <v>0</v>
      </c>
      <c r="J4473" s="1">
        <v>34</v>
      </c>
      <c r="K4473" s="1">
        <v>1</v>
      </c>
      <c r="L4473" s="1">
        <v>637</v>
      </c>
      <c r="M4473" s="6">
        <v>0.38</v>
      </c>
      <c r="N4473" s="4">
        <v>1800</v>
      </c>
      <c r="O4473" s="4">
        <v>150</v>
      </c>
      <c r="P4473" s="4">
        <v>200</v>
      </c>
      <c r="Q4473" s="3">
        <v>0.35</v>
      </c>
      <c r="R4473" s="1">
        <v>12</v>
      </c>
      <c r="S4473" s="1">
        <v>200</v>
      </c>
      <c r="T4473" s="1">
        <v>36</v>
      </c>
      <c r="U4473" s="1">
        <v>1</v>
      </c>
      <c r="V4473" s="1">
        <v>6</v>
      </c>
      <c r="W4473" s="1">
        <v>1</v>
      </c>
      <c r="X4473" s="1">
        <v>0</v>
      </c>
      <c r="Y4473" s="1">
        <v>1</v>
      </c>
      <c r="Z4473" s="1">
        <v>3</v>
      </c>
      <c r="AA4473" s="1">
        <v>0</v>
      </c>
      <c r="AB4473" s="1">
        <v>0</v>
      </c>
      <c r="AC4473" s="1">
        <v>446</v>
      </c>
      <c r="AD4473" s="1">
        <v>0</v>
      </c>
      <c r="AE4473" s="1">
        <v>0</v>
      </c>
      <c r="AF4473" s="1">
        <v>197</v>
      </c>
      <c r="AG4473" s="1">
        <v>20</v>
      </c>
      <c r="AH4473" s="1">
        <v>200</v>
      </c>
      <c r="AI4473" s="1">
        <v>863</v>
      </c>
      <c r="AJ4473" s="1" t="s">
        <v>370</v>
      </c>
      <c r="AK4473" s="1" t="s">
        <v>371</v>
      </c>
      <c r="AL4473" s="1" t="s">
        <v>372</v>
      </c>
      <c r="AM4473" s="1" t="s">
        <v>12</v>
      </c>
      <c r="AN4473" s="1" t="s">
        <v>23098</v>
      </c>
      <c r="AO4473" s="1" t="s">
        <v>86</v>
      </c>
      <c r="AP4473" s="1" t="s">
        <v>86</v>
      </c>
      <c r="AQ4473" s="1" t="s">
        <v>25</v>
      </c>
      <c r="AR4473" s="1" t="s">
        <v>19</v>
      </c>
      <c r="AS4473" s="1" t="s">
        <v>23090</v>
      </c>
      <c r="AT4473" s="1" t="s">
        <v>26</v>
      </c>
    </row>
    <row r="4474" spans="1:46" x14ac:dyDescent="0.25">
      <c r="A4474" s="1" t="s">
        <v>18510</v>
      </c>
      <c r="B4474" s="2" t="s">
        <v>23073</v>
      </c>
      <c r="C4474" s="2" t="s">
        <v>23105</v>
      </c>
      <c r="D4474" s="1">
        <v>2</v>
      </c>
      <c r="E4474" s="1">
        <v>2</v>
      </c>
      <c r="F4474" s="1">
        <v>2</v>
      </c>
      <c r="G4474" s="1">
        <v>6</v>
      </c>
      <c r="H4474" s="6">
        <v>0.33333333333333331</v>
      </c>
      <c r="I4474">
        <v>0</v>
      </c>
      <c r="J4474" s="1">
        <v>32</v>
      </c>
      <c r="K4474" s="1">
        <v>1</v>
      </c>
      <c r="L4474" s="1">
        <v>606</v>
      </c>
      <c r="M4474" s="6">
        <v>0.05</v>
      </c>
      <c r="N4474" s="4">
        <v>1800</v>
      </c>
      <c r="O4474" s="4">
        <v>1500</v>
      </c>
      <c r="P4474" s="4">
        <v>200</v>
      </c>
      <c r="Q4474" s="3">
        <v>0.36</v>
      </c>
      <c r="R4474" s="1">
        <v>12</v>
      </c>
      <c r="S4474" s="1">
        <v>200</v>
      </c>
      <c r="T4474" s="1">
        <v>30</v>
      </c>
      <c r="U4474" s="1">
        <v>1</v>
      </c>
      <c r="V4474" s="1">
        <v>6</v>
      </c>
      <c r="W4474" s="1">
        <v>0</v>
      </c>
      <c r="X4474" s="1">
        <v>0</v>
      </c>
      <c r="Y4474" s="1">
        <v>1</v>
      </c>
      <c r="Z4474" s="1">
        <v>3</v>
      </c>
      <c r="AA4474" s="1">
        <v>1</v>
      </c>
      <c r="AB4474" s="1">
        <v>0</v>
      </c>
      <c r="AC4474" s="1">
        <v>0</v>
      </c>
      <c r="AD4474" s="1">
        <v>0</v>
      </c>
      <c r="AE4474" s="1">
        <v>0</v>
      </c>
      <c r="AF4474" s="1">
        <v>470</v>
      </c>
      <c r="AG4474" s="1">
        <v>31</v>
      </c>
      <c r="AH4474" s="1">
        <v>550</v>
      </c>
      <c r="AI4474" s="1">
        <v>1051</v>
      </c>
      <c r="AJ4474" s="1" t="s">
        <v>4552</v>
      </c>
      <c r="AK4474" s="1" t="s">
        <v>4553</v>
      </c>
      <c r="AL4474" s="1" t="s">
        <v>4554</v>
      </c>
      <c r="AM4474" s="1" t="s">
        <v>12</v>
      </c>
      <c r="AN4474" s="1" t="s">
        <v>23098</v>
      </c>
      <c r="AO4474" s="1" t="s">
        <v>86</v>
      </c>
      <c r="AP4474" s="1" t="s">
        <v>57</v>
      </c>
      <c r="AQ4474" s="1" t="s">
        <v>25</v>
      </c>
      <c r="AR4474" s="1" t="s">
        <v>19</v>
      </c>
      <c r="AS4474" s="1" t="s">
        <v>23091</v>
      </c>
      <c r="AT4474" s="1" t="s">
        <v>26</v>
      </c>
    </row>
    <row r="4475" spans="1:46" x14ac:dyDescent="0.25">
      <c r="A4475" s="1" t="s">
        <v>19202</v>
      </c>
      <c r="B4475" s="2" t="s">
        <v>23073</v>
      </c>
      <c r="C4475" s="2" t="s">
        <v>23105</v>
      </c>
      <c r="D4475" s="1">
        <v>1</v>
      </c>
      <c r="E4475" s="1">
        <v>12</v>
      </c>
      <c r="F4475" s="1">
        <v>2</v>
      </c>
      <c r="G4475" s="1">
        <v>15</v>
      </c>
      <c r="H4475" s="6">
        <v>0.13333333333333333</v>
      </c>
      <c r="I4475">
        <v>0</v>
      </c>
      <c r="J4475" s="1">
        <v>33</v>
      </c>
      <c r="K4475" s="1">
        <v>1</v>
      </c>
      <c r="L4475" s="1">
        <v>663</v>
      </c>
      <c r="M4475" s="6">
        <v>0.09</v>
      </c>
      <c r="N4475" s="4">
        <v>1900</v>
      </c>
      <c r="O4475" s="4">
        <v>150</v>
      </c>
      <c r="P4475" s="4">
        <v>150</v>
      </c>
      <c r="Q4475" s="3">
        <v>0.35</v>
      </c>
      <c r="R4475" s="1">
        <v>12</v>
      </c>
      <c r="S4475" s="1">
        <v>150</v>
      </c>
      <c r="T4475" s="1">
        <v>20</v>
      </c>
      <c r="U4475" s="1">
        <v>1</v>
      </c>
      <c r="V4475" s="1">
        <v>6</v>
      </c>
      <c r="W4475" s="1">
        <v>0</v>
      </c>
      <c r="X4475" s="1">
        <v>0</v>
      </c>
      <c r="Y4475" s="1">
        <v>1</v>
      </c>
      <c r="Z4475" s="1">
        <v>2</v>
      </c>
      <c r="AA4475" s="1">
        <v>0</v>
      </c>
      <c r="AB4475" s="1">
        <v>0</v>
      </c>
      <c r="AC4475" s="1">
        <v>0</v>
      </c>
      <c r="AD4475" s="1">
        <v>0</v>
      </c>
      <c r="AE4475" s="1">
        <v>0</v>
      </c>
      <c r="AF4475" s="1">
        <v>0</v>
      </c>
      <c r="AG4475" s="1">
        <v>0</v>
      </c>
      <c r="AH4475" s="1">
        <v>0</v>
      </c>
      <c r="AI4475" s="1">
        <v>0</v>
      </c>
      <c r="AJ4475" s="1" t="s">
        <v>6510</v>
      </c>
      <c r="AK4475" s="1" t="s">
        <v>6511</v>
      </c>
      <c r="AL4475" s="1" t="s">
        <v>6512</v>
      </c>
      <c r="AM4475" s="1" t="s">
        <v>12</v>
      </c>
      <c r="AN4475" s="1" t="s">
        <v>23098</v>
      </c>
      <c r="AO4475" s="1" t="s">
        <v>86</v>
      </c>
      <c r="AP4475" s="1" t="s">
        <v>57</v>
      </c>
      <c r="AQ4475" s="1" t="s">
        <v>25</v>
      </c>
      <c r="AR4475" s="1" t="s">
        <v>19</v>
      </c>
      <c r="AS4475" s="1" t="s">
        <v>23090</v>
      </c>
      <c r="AT4475" s="1" t="s">
        <v>26</v>
      </c>
    </row>
    <row r="4476" spans="1:46" x14ac:dyDescent="0.25">
      <c r="A4476" s="1" t="s">
        <v>20916</v>
      </c>
      <c r="B4476" s="2" t="s">
        <v>23073</v>
      </c>
      <c r="C4476" s="2" t="s">
        <v>23106</v>
      </c>
      <c r="D4476" s="1">
        <v>1</v>
      </c>
      <c r="E4476" s="1">
        <v>1</v>
      </c>
      <c r="F4476" s="1">
        <v>2</v>
      </c>
      <c r="G4476" s="1">
        <v>4</v>
      </c>
      <c r="H4476" s="6">
        <v>0.5</v>
      </c>
      <c r="I4476">
        <v>0</v>
      </c>
      <c r="J4476" s="1">
        <v>42</v>
      </c>
      <c r="K4476" s="1">
        <v>1</v>
      </c>
      <c r="L4476" s="1">
        <v>693</v>
      </c>
      <c r="M4476" s="6">
        <v>0.39</v>
      </c>
      <c r="N4476" s="4">
        <v>6360</v>
      </c>
      <c r="O4476" s="4">
        <v>530</v>
      </c>
      <c r="P4476" s="4">
        <v>800</v>
      </c>
      <c r="Q4476" s="3">
        <v>0.28000000000000003</v>
      </c>
      <c r="R4476" s="1">
        <v>12</v>
      </c>
      <c r="S4476" s="1">
        <v>800</v>
      </c>
      <c r="T4476" s="1">
        <v>115</v>
      </c>
      <c r="U4476" s="1">
        <v>1</v>
      </c>
      <c r="V4476" s="1">
        <v>6</v>
      </c>
      <c r="W4476" s="1">
        <v>1</v>
      </c>
      <c r="X4476" s="1">
        <v>1</v>
      </c>
      <c r="Y4476" s="1">
        <v>0</v>
      </c>
      <c r="Z4476" s="1">
        <v>5</v>
      </c>
      <c r="AA4476" s="1">
        <v>1</v>
      </c>
      <c r="AB4476" s="1">
        <v>0</v>
      </c>
      <c r="AC4476" s="1">
        <v>1150</v>
      </c>
      <c r="AD4476" s="1">
        <v>2300</v>
      </c>
      <c r="AE4476" s="1">
        <v>177</v>
      </c>
      <c r="AF4476" s="1">
        <v>0</v>
      </c>
      <c r="AG4476" s="1">
        <v>0</v>
      </c>
      <c r="AH4476" s="1">
        <v>0</v>
      </c>
      <c r="AI4476" s="1">
        <v>3627</v>
      </c>
      <c r="AJ4476" s="1" t="s">
        <v>11230</v>
      </c>
      <c r="AK4476" s="1" t="s">
        <v>11231</v>
      </c>
      <c r="AL4476" s="1" t="s">
        <v>11232</v>
      </c>
      <c r="AM4476" s="1" t="s">
        <v>12</v>
      </c>
      <c r="AN4476" s="1" t="s">
        <v>23098</v>
      </c>
      <c r="AO4476" s="1" t="s">
        <v>86</v>
      </c>
      <c r="AP4476" s="1" t="s">
        <v>86</v>
      </c>
      <c r="AQ4476" s="1" t="s">
        <v>14</v>
      </c>
      <c r="AR4476" s="1" t="s">
        <v>30</v>
      </c>
      <c r="AS4476" s="1" t="s">
        <v>23091</v>
      </c>
      <c r="AT4476" s="1" t="s">
        <v>26</v>
      </c>
    </row>
    <row r="4477" spans="1:46" x14ac:dyDescent="0.25">
      <c r="A4477" s="1" t="s">
        <v>19224</v>
      </c>
      <c r="B4477" s="2" t="s">
        <v>23073</v>
      </c>
      <c r="C4477" s="2" t="s">
        <v>23106</v>
      </c>
      <c r="D4477" s="1">
        <v>5</v>
      </c>
      <c r="E4477" s="1">
        <v>0</v>
      </c>
      <c r="F4477" s="1">
        <v>2</v>
      </c>
      <c r="G4477" s="1">
        <v>7</v>
      </c>
      <c r="H4477" s="6">
        <v>0.2857142857142857</v>
      </c>
      <c r="I4477">
        <v>0</v>
      </c>
      <c r="J4477" s="1">
        <v>37</v>
      </c>
      <c r="K4477" s="1">
        <v>0</v>
      </c>
      <c r="L4477" s="1">
        <v>661</v>
      </c>
      <c r="M4477" s="6">
        <v>0.61</v>
      </c>
      <c r="N4477" s="4">
        <v>2640</v>
      </c>
      <c r="O4477" s="4">
        <v>205</v>
      </c>
      <c r="P4477" s="4">
        <v>1100</v>
      </c>
      <c r="Q4477" s="3">
        <v>0.3</v>
      </c>
      <c r="R4477" s="1">
        <v>24</v>
      </c>
      <c r="S4477" s="1">
        <v>1100</v>
      </c>
      <c r="T4477" s="1">
        <v>36</v>
      </c>
      <c r="U4477" s="1">
        <v>0</v>
      </c>
      <c r="V4477" s="1">
        <v>6</v>
      </c>
      <c r="W4477" s="1">
        <v>0</v>
      </c>
      <c r="X4477" s="1">
        <v>0</v>
      </c>
      <c r="Y4477" s="1">
        <v>1</v>
      </c>
      <c r="Z4477" s="1">
        <v>1</v>
      </c>
      <c r="AA4477" s="1">
        <v>1</v>
      </c>
      <c r="AB4477" s="1">
        <v>0</v>
      </c>
      <c r="AC4477" s="1">
        <v>0</v>
      </c>
      <c r="AD4477" s="1">
        <v>0</v>
      </c>
      <c r="AE4477" s="1">
        <v>0</v>
      </c>
      <c r="AF4477" s="1">
        <v>192</v>
      </c>
      <c r="AG4477" s="1">
        <v>0</v>
      </c>
      <c r="AH4477" s="1">
        <v>898</v>
      </c>
      <c r="AI4477" s="1">
        <v>1090</v>
      </c>
      <c r="AJ4477" s="1" t="s">
        <v>6573</v>
      </c>
      <c r="AK4477" s="1" t="s">
        <v>6574</v>
      </c>
      <c r="AL4477" s="1" t="s">
        <v>6575</v>
      </c>
      <c r="AM4477" s="1" t="s">
        <v>12</v>
      </c>
      <c r="AN4477" s="1" t="s">
        <v>23097</v>
      </c>
      <c r="AO4477" s="1" t="s">
        <v>364</v>
      </c>
      <c r="AP4477" s="1" t="s">
        <v>57</v>
      </c>
      <c r="AQ4477" s="1" t="s">
        <v>25</v>
      </c>
      <c r="AR4477" s="1" t="s">
        <v>19</v>
      </c>
      <c r="AS4477" s="1" t="s">
        <v>23091</v>
      </c>
      <c r="AT4477" s="1" t="s">
        <v>26</v>
      </c>
    </row>
    <row r="4478" spans="1:46" x14ac:dyDescent="0.25">
      <c r="A4478" s="1" t="s">
        <v>17212</v>
      </c>
      <c r="B4478" s="2" t="s">
        <v>23073</v>
      </c>
      <c r="C4478" s="2" t="s">
        <v>23106</v>
      </c>
      <c r="D4478" s="1">
        <v>0</v>
      </c>
      <c r="E4478" s="1">
        <v>0</v>
      </c>
      <c r="F4478" s="1">
        <v>1</v>
      </c>
      <c r="G4478" s="1">
        <v>1</v>
      </c>
      <c r="H4478" s="6">
        <v>1</v>
      </c>
      <c r="I4478">
        <v>1</v>
      </c>
      <c r="J4478" s="1">
        <v>34</v>
      </c>
      <c r="K4478" s="1">
        <v>1</v>
      </c>
      <c r="L4478" s="1">
        <v>642</v>
      </c>
      <c r="M4478" s="6">
        <v>0.68</v>
      </c>
      <c r="N4478" s="4">
        <v>1900</v>
      </c>
      <c r="O4478" s="4">
        <v>155</v>
      </c>
      <c r="P4478" s="4">
        <v>1000</v>
      </c>
      <c r="Q4478" s="3">
        <v>0.33</v>
      </c>
      <c r="R4478" s="1">
        <v>18</v>
      </c>
      <c r="S4478" s="1">
        <v>1000</v>
      </c>
      <c r="T4478" s="1">
        <v>135</v>
      </c>
      <c r="U4478" s="1">
        <v>0</v>
      </c>
      <c r="V4478" s="1">
        <v>6</v>
      </c>
      <c r="W4478" s="1">
        <v>0</v>
      </c>
      <c r="X4478" s="1">
        <v>0</v>
      </c>
      <c r="Y4478" s="1">
        <v>1</v>
      </c>
      <c r="Z4478" s="1">
        <v>2</v>
      </c>
      <c r="AA4478" s="1">
        <v>1</v>
      </c>
      <c r="AB4478" s="1">
        <v>1</v>
      </c>
      <c r="AC4478" s="1">
        <v>0</v>
      </c>
      <c r="AD4478" s="1">
        <v>150</v>
      </c>
      <c r="AE4478" s="1">
        <v>684</v>
      </c>
      <c r="AF4478" s="1">
        <v>0</v>
      </c>
      <c r="AG4478" s="1">
        <v>75</v>
      </c>
      <c r="AH4478" s="1">
        <v>0</v>
      </c>
      <c r="AI4478" s="1">
        <v>909</v>
      </c>
      <c r="AJ4478" s="1" t="s">
        <v>636</v>
      </c>
      <c r="AK4478" s="1" t="s">
        <v>637</v>
      </c>
      <c r="AL4478" s="1" t="s">
        <v>638</v>
      </c>
      <c r="AM4478" s="1" t="s">
        <v>16</v>
      </c>
      <c r="AN4478" s="1" t="s">
        <v>23098</v>
      </c>
      <c r="AO4478" s="1" t="s">
        <v>364</v>
      </c>
      <c r="AP4478" s="1" t="s">
        <v>57</v>
      </c>
      <c r="AQ4478" s="1" t="s">
        <v>25</v>
      </c>
      <c r="AR4478" s="1" t="s">
        <v>19</v>
      </c>
      <c r="AS4478" s="1" t="s">
        <v>23091</v>
      </c>
      <c r="AT4478" s="1" t="s">
        <v>101</v>
      </c>
    </row>
    <row r="4479" spans="1:46" x14ac:dyDescent="0.25">
      <c r="A4479" s="1" t="s">
        <v>20385</v>
      </c>
      <c r="B4479" s="2" t="s">
        <v>23073</v>
      </c>
      <c r="C4479" s="2" t="s">
        <v>23106</v>
      </c>
      <c r="D4479" s="1">
        <v>2</v>
      </c>
      <c r="E4479" s="1">
        <v>0</v>
      </c>
      <c r="F4479" s="1">
        <v>1</v>
      </c>
      <c r="G4479" s="1">
        <v>3</v>
      </c>
      <c r="H4479" s="6">
        <v>0.33333333333333331</v>
      </c>
      <c r="I4479">
        <v>1</v>
      </c>
      <c r="J4479" s="1">
        <v>57</v>
      </c>
      <c r="K4479" s="1">
        <v>0</v>
      </c>
      <c r="L4479" s="1">
        <v>613</v>
      </c>
      <c r="M4479" s="6">
        <v>0.39</v>
      </c>
      <c r="N4479" s="4">
        <v>5000</v>
      </c>
      <c r="O4479" s="4">
        <v>300</v>
      </c>
      <c r="P4479" s="4">
        <v>500</v>
      </c>
      <c r="Q4479" s="3">
        <v>0.3</v>
      </c>
      <c r="R4479" s="1">
        <v>24</v>
      </c>
      <c r="S4479" s="1">
        <v>500</v>
      </c>
      <c r="T4479" s="1">
        <v>74</v>
      </c>
      <c r="U4479" s="1">
        <v>1</v>
      </c>
      <c r="V4479" s="1">
        <v>6</v>
      </c>
      <c r="W4479" s="1">
        <v>1</v>
      </c>
      <c r="X4479" s="1">
        <v>0</v>
      </c>
      <c r="Y4479" s="1">
        <v>0</v>
      </c>
      <c r="Z4479" s="1">
        <v>3</v>
      </c>
      <c r="AA4479" s="1">
        <v>0</v>
      </c>
      <c r="AB4479" s="1">
        <v>1</v>
      </c>
      <c r="AC4479" s="1">
        <v>1000</v>
      </c>
      <c r="AD4479" s="1">
        <v>381</v>
      </c>
      <c r="AE4479" s="1">
        <v>0</v>
      </c>
      <c r="AF4479" s="1">
        <v>0</v>
      </c>
      <c r="AG4479" s="1">
        <v>500</v>
      </c>
      <c r="AH4479" s="1">
        <v>0</v>
      </c>
      <c r="AI4479" s="1">
        <v>1881</v>
      </c>
      <c r="AJ4479" s="1" t="s">
        <v>9653</v>
      </c>
      <c r="AK4479" s="1" t="s">
        <v>9791</v>
      </c>
      <c r="AL4479" s="1" t="s">
        <v>9792</v>
      </c>
      <c r="AM4479" s="1" t="s">
        <v>16</v>
      </c>
      <c r="AN4479" s="1" t="s">
        <v>23097</v>
      </c>
      <c r="AO4479" s="1" t="s">
        <v>86</v>
      </c>
      <c r="AP4479" s="1" t="s">
        <v>86</v>
      </c>
      <c r="AQ4479" s="1" t="s">
        <v>25</v>
      </c>
      <c r="AR4479" s="1" t="s">
        <v>30</v>
      </c>
      <c r="AS4479" s="1" t="s">
        <v>23090</v>
      </c>
      <c r="AT4479" s="1" t="s">
        <v>101</v>
      </c>
    </row>
    <row r="4480" spans="1:46" x14ac:dyDescent="0.25">
      <c r="A4480" s="1" t="s">
        <v>22148</v>
      </c>
      <c r="B4480" s="2" t="s">
        <v>23073</v>
      </c>
      <c r="C4480" s="2" t="s">
        <v>23106</v>
      </c>
      <c r="D4480" s="1">
        <v>0</v>
      </c>
      <c r="E4480" s="1">
        <v>0</v>
      </c>
      <c r="F4480" s="1">
        <v>1</v>
      </c>
      <c r="G4480" s="1">
        <v>1</v>
      </c>
      <c r="H4480" s="6">
        <v>1</v>
      </c>
      <c r="I4480">
        <v>0</v>
      </c>
      <c r="J4480" s="1">
        <v>35</v>
      </c>
      <c r="K4480" s="1">
        <v>0</v>
      </c>
      <c r="L4480" s="1">
        <v>775</v>
      </c>
      <c r="M4480" s="6">
        <v>0.84</v>
      </c>
      <c r="N4480" s="4">
        <v>4000</v>
      </c>
      <c r="O4480" s="4">
        <v>300</v>
      </c>
      <c r="P4480" s="4">
        <v>1200</v>
      </c>
      <c r="Q4480" s="3">
        <v>0.3</v>
      </c>
      <c r="R4480" s="1">
        <v>12</v>
      </c>
      <c r="S4480" s="1">
        <v>1200</v>
      </c>
      <c r="T4480" s="1">
        <v>112</v>
      </c>
      <c r="U4480" s="1">
        <v>0</v>
      </c>
      <c r="V4480" s="1">
        <v>6</v>
      </c>
      <c r="W4480" s="1">
        <v>0</v>
      </c>
      <c r="X4480" s="1">
        <v>0</v>
      </c>
      <c r="Y4480" s="1">
        <v>1</v>
      </c>
      <c r="Z4480" s="1">
        <v>2</v>
      </c>
      <c r="AA4480" s="1">
        <v>0</v>
      </c>
      <c r="AB4480" s="1">
        <v>0</v>
      </c>
      <c r="AC4480" s="1">
        <v>3144</v>
      </c>
      <c r="AD4480" s="1">
        <v>50</v>
      </c>
      <c r="AE4480" s="1">
        <v>0</v>
      </c>
      <c r="AF4480" s="1">
        <v>0</v>
      </c>
      <c r="AG4480" s="1">
        <v>80</v>
      </c>
      <c r="AH4480" s="1">
        <v>0</v>
      </c>
      <c r="AI4480" s="1">
        <v>3274</v>
      </c>
      <c r="AJ4480" s="1" t="s">
        <v>14531</v>
      </c>
      <c r="AK4480" s="1" t="s">
        <v>14532</v>
      </c>
      <c r="AL4480" s="1" t="s">
        <v>14533</v>
      </c>
      <c r="AM4480" s="1" t="s">
        <v>12</v>
      </c>
      <c r="AN4480" s="1" t="s">
        <v>23097</v>
      </c>
      <c r="AO4480" s="1" t="s">
        <v>364</v>
      </c>
      <c r="AP4480" s="1" t="s">
        <v>57</v>
      </c>
      <c r="AQ4480" s="1" t="s">
        <v>25</v>
      </c>
      <c r="AR4480" s="1" t="s">
        <v>19</v>
      </c>
      <c r="AS4480" s="1" t="s">
        <v>23090</v>
      </c>
      <c r="AT4480" s="1" t="s">
        <v>26</v>
      </c>
    </row>
    <row r="4481" spans="1:46" x14ac:dyDescent="0.25">
      <c r="A4481" s="1" t="s">
        <v>20456</v>
      </c>
      <c r="B4481" s="2" t="s">
        <v>23073</v>
      </c>
      <c r="C4481" s="2" t="s">
        <v>23106</v>
      </c>
      <c r="D4481" s="1">
        <v>0</v>
      </c>
      <c r="E4481" s="1">
        <v>0</v>
      </c>
      <c r="F4481" s="1">
        <v>1</v>
      </c>
      <c r="G4481" s="1">
        <v>1</v>
      </c>
      <c r="H4481" s="6">
        <v>1</v>
      </c>
      <c r="I4481">
        <v>1</v>
      </c>
      <c r="J4481" s="1">
        <v>34</v>
      </c>
      <c r="K4481" s="1">
        <v>0</v>
      </c>
      <c r="L4481" s="1">
        <v>619</v>
      </c>
      <c r="M4481" s="6">
        <v>0.7</v>
      </c>
      <c r="N4481" s="4">
        <v>2000</v>
      </c>
      <c r="O4481" s="4">
        <v>160</v>
      </c>
      <c r="P4481" s="4">
        <v>250</v>
      </c>
      <c r="Q4481" s="3">
        <v>0.35</v>
      </c>
      <c r="R4481" s="1">
        <v>18</v>
      </c>
      <c r="S4481" s="1">
        <v>250</v>
      </c>
      <c r="T4481" s="1">
        <v>15</v>
      </c>
      <c r="U4481" s="1">
        <v>1</v>
      </c>
      <c r="V4481" s="1">
        <v>6</v>
      </c>
      <c r="W4481" s="1">
        <v>1</v>
      </c>
      <c r="X4481" s="1">
        <v>0</v>
      </c>
      <c r="Y4481" s="1">
        <v>1</v>
      </c>
      <c r="Z4481" s="1">
        <v>3</v>
      </c>
      <c r="AA4481" s="1">
        <v>0</v>
      </c>
      <c r="AB4481" s="1">
        <v>1</v>
      </c>
      <c r="AC4481" s="1">
        <v>118</v>
      </c>
      <c r="AD4481" s="1">
        <v>0</v>
      </c>
      <c r="AE4481" s="1">
        <v>0</v>
      </c>
      <c r="AF4481" s="1">
        <v>1641</v>
      </c>
      <c r="AG4481" s="1">
        <v>105</v>
      </c>
      <c r="AH4481" s="1">
        <v>0</v>
      </c>
      <c r="AI4481" s="1">
        <v>1864</v>
      </c>
      <c r="AJ4481" s="1" t="s">
        <v>9998</v>
      </c>
      <c r="AK4481" s="1" t="s">
        <v>9999</v>
      </c>
      <c r="AL4481" s="1" t="s">
        <v>10000</v>
      </c>
      <c r="AM4481" s="1" t="s">
        <v>16</v>
      </c>
      <c r="AN4481" s="1" t="s">
        <v>23097</v>
      </c>
      <c r="AO4481" s="1" t="s">
        <v>86</v>
      </c>
      <c r="AP4481" s="1" t="s">
        <v>86</v>
      </c>
      <c r="AQ4481" s="1" t="s">
        <v>25</v>
      </c>
      <c r="AR4481" s="1" t="s">
        <v>19</v>
      </c>
      <c r="AS4481" s="1" t="s">
        <v>23090</v>
      </c>
      <c r="AT4481" s="1" t="s">
        <v>101</v>
      </c>
    </row>
    <row r="4482" spans="1:46" x14ac:dyDescent="0.25">
      <c r="A4482" s="1" t="s">
        <v>20460</v>
      </c>
      <c r="B4482" s="2" t="s">
        <v>23073</v>
      </c>
      <c r="C4482" s="2" t="s">
        <v>23106</v>
      </c>
      <c r="D4482" s="1">
        <v>0</v>
      </c>
      <c r="E4482" s="1">
        <v>0</v>
      </c>
      <c r="F4482" s="1">
        <v>1</v>
      </c>
      <c r="G4482" s="1">
        <v>1</v>
      </c>
      <c r="H4482" s="6">
        <v>1</v>
      </c>
      <c r="I4482">
        <v>1</v>
      </c>
      <c r="J4482" s="1">
        <v>29</v>
      </c>
      <c r="K4482" s="1">
        <v>1</v>
      </c>
      <c r="L4482" s="1">
        <v>739</v>
      </c>
      <c r="M4482" s="6">
        <v>0.42</v>
      </c>
      <c r="N4482" s="4">
        <v>1200</v>
      </c>
      <c r="O4482" s="4">
        <v>100</v>
      </c>
      <c r="P4482" s="4">
        <v>350</v>
      </c>
      <c r="Q4482" s="3">
        <v>0.3</v>
      </c>
      <c r="R4482" s="1">
        <v>18</v>
      </c>
      <c r="S4482" s="1">
        <v>350</v>
      </c>
      <c r="T4482" s="1">
        <v>69</v>
      </c>
      <c r="U4482" s="1">
        <v>0</v>
      </c>
      <c r="V4482" s="1">
        <v>6</v>
      </c>
      <c r="W4482" s="1">
        <v>0</v>
      </c>
      <c r="X4482" s="1">
        <v>1</v>
      </c>
      <c r="Y4482" s="1">
        <v>1</v>
      </c>
      <c r="Z4482" s="1">
        <v>4</v>
      </c>
      <c r="AA4482" s="1">
        <v>0</v>
      </c>
      <c r="AB4482" s="1">
        <v>1</v>
      </c>
      <c r="AC4482" s="1">
        <v>0</v>
      </c>
      <c r="AD4482" s="1">
        <v>0</v>
      </c>
      <c r="AE4482" s="1">
        <v>0</v>
      </c>
      <c r="AF4482" s="1">
        <v>0</v>
      </c>
      <c r="AG4482" s="1">
        <v>0</v>
      </c>
      <c r="AH4482" s="1">
        <v>300</v>
      </c>
      <c r="AI4482" s="1">
        <v>300</v>
      </c>
      <c r="AJ4482" s="1" t="s">
        <v>10010</v>
      </c>
      <c r="AK4482" s="1" t="s">
        <v>10011</v>
      </c>
      <c r="AL4482" s="1" t="s">
        <v>10012</v>
      </c>
      <c r="AM4482" s="1" t="s">
        <v>16</v>
      </c>
      <c r="AN4482" s="1" t="s">
        <v>23098</v>
      </c>
      <c r="AO4482" s="1" t="s">
        <v>364</v>
      </c>
      <c r="AP4482" s="1" t="s">
        <v>57</v>
      </c>
      <c r="AQ4482" s="1" t="s">
        <v>14</v>
      </c>
      <c r="AR4482" s="1" t="s">
        <v>19</v>
      </c>
      <c r="AS4482" s="1" t="s">
        <v>23090</v>
      </c>
      <c r="AT4482" s="1" t="s">
        <v>101</v>
      </c>
    </row>
    <row r="4483" spans="1:46" x14ac:dyDescent="0.25">
      <c r="A4483" s="1" t="s">
        <v>19331</v>
      </c>
      <c r="B4483" s="2" t="s">
        <v>23073</v>
      </c>
      <c r="C4483" s="2" t="s">
        <v>23107</v>
      </c>
      <c r="D4483" s="1">
        <v>0</v>
      </c>
      <c r="E4483" s="1">
        <v>1</v>
      </c>
      <c r="F4483" s="1">
        <v>3</v>
      </c>
      <c r="G4483" s="1">
        <v>4</v>
      </c>
      <c r="H4483" s="6">
        <v>0.75</v>
      </c>
      <c r="I4483">
        <v>0</v>
      </c>
      <c r="J4483" s="1">
        <v>38</v>
      </c>
      <c r="K4483" s="1">
        <v>0</v>
      </c>
      <c r="L4483" s="1">
        <v>743</v>
      </c>
      <c r="M4483" s="6">
        <v>0.62</v>
      </c>
      <c r="N4483" s="4">
        <v>3800</v>
      </c>
      <c r="O4483" s="4">
        <v>310</v>
      </c>
      <c r="P4483" s="4">
        <v>800</v>
      </c>
      <c r="Q4483" s="3">
        <v>0.3</v>
      </c>
      <c r="R4483" s="1">
        <v>24</v>
      </c>
      <c r="S4483" s="1">
        <v>800</v>
      </c>
      <c r="T4483" s="1">
        <v>117</v>
      </c>
      <c r="U4483" s="1">
        <v>0</v>
      </c>
      <c r="V4483" s="1">
        <v>6</v>
      </c>
      <c r="W4483" s="1">
        <v>0</v>
      </c>
      <c r="X4483" s="1">
        <v>0</v>
      </c>
      <c r="Y4483" s="1">
        <v>0</v>
      </c>
      <c r="Z4483" s="1">
        <v>2</v>
      </c>
      <c r="AA4483" s="1">
        <v>1</v>
      </c>
      <c r="AB4483" s="1">
        <v>0</v>
      </c>
      <c r="AC4483" s="1">
        <v>5811</v>
      </c>
      <c r="AD4483" s="1">
        <v>815</v>
      </c>
      <c r="AE4483" s="1">
        <v>1382</v>
      </c>
      <c r="AF4483" s="1">
        <v>0</v>
      </c>
      <c r="AG4483" s="1">
        <v>721</v>
      </c>
      <c r="AH4483" s="1">
        <v>0</v>
      </c>
      <c r="AI4483" s="1">
        <v>8729</v>
      </c>
      <c r="AJ4483" s="1" t="s">
        <v>6884</v>
      </c>
      <c r="AK4483" s="1" t="s">
        <v>6885</v>
      </c>
      <c r="AL4483" s="1" t="s">
        <v>6886</v>
      </c>
      <c r="AM4483" s="1" t="s">
        <v>12</v>
      </c>
      <c r="AN4483" s="1" t="s">
        <v>23097</v>
      </c>
      <c r="AO4483" s="1" t="s">
        <v>364</v>
      </c>
      <c r="AP4483" s="1" t="s">
        <v>57</v>
      </c>
      <c r="AQ4483" s="1" t="s">
        <v>25</v>
      </c>
      <c r="AR4483" s="1" t="s">
        <v>30</v>
      </c>
      <c r="AS4483" s="1" t="s">
        <v>23091</v>
      </c>
      <c r="AT4483" s="1" t="s">
        <v>26</v>
      </c>
    </row>
    <row r="4484" spans="1:46" x14ac:dyDescent="0.25">
      <c r="A4484" s="1" t="s">
        <v>18115</v>
      </c>
      <c r="B4484" s="2" t="s">
        <v>23073</v>
      </c>
      <c r="C4484" s="2" t="s">
        <v>23107</v>
      </c>
      <c r="D4484" s="1">
        <v>0</v>
      </c>
      <c r="E4484" s="1">
        <v>0</v>
      </c>
      <c r="F4484" s="1">
        <v>8</v>
      </c>
      <c r="G4484" s="1">
        <v>8</v>
      </c>
      <c r="H4484" s="6">
        <v>1</v>
      </c>
      <c r="I4484">
        <v>0</v>
      </c>
      <c r="J4484" s="1">
        <v>43</v>
      </c>
      <c r="K4484" s="1">
        <v>0</v>
      </c>
      <c r="L4484" s="1">
        <v>726</v>
      </c>
      <c r="M4484" s="6">
        <v>0.57999999999999996</v>
      </c>
      <c r="N4484" s="4">
        <v>18000</v>
      </c>
      <c r="O4484" s="4">
        <v>1500</v>
      </c>
      <c r="P4484" s="4">
        <v>1000</v>
      </c>
      <c r="Q4484" s="3">
        <v>0.3</v>
      </c>
      <c r="R4484" s="1">
        <v>12</v>
      </c>
      <c r="S4484" s="1">
        <v>1000</v>
      </c>
      <c r="T4484" s="1">
        <v>27</v>
      </c>
      <c r="U4484" s="1">
        <v>1</v>
      </c>
      <c r="V4484" s="1">
        <v>6</v>
      </c>
      <c r="W4484" s="1">
        <v>0</v>
      </c>
      <c r="X4484" s="1">
        <v>0</v>
      </c>
      <c r="Y4484" s="1">
        <v>1</v>
      </c>
      <c r="Z4484" s="1">
        <v>2</v>
      </c>
      <c r="AA4484" s="1">
        <v>0</v>
      </c>
      <c r="AB4484" s="1">
        <v>1</v>
      </c>
      <c r="AC4484" s="1">
        <v>14721</v>
      </c>
      <c r="AD4484" s="1">
        <v>660</v>
      </c>
      <c r="AE4484" s="1">
        <v>4361</v>
      </c>
      <c r="AF4484" s="1">
        <v>984</v>
      </c>
      <c r="AG4484" s="1">
        <v>1200</v>
      </c>
      <c r="AH4484" s="1">
        <v>0</v>
      </c>
      <c r="AI4484" s="1">
        <v>21926</v>
      </c>
      <c r="AJ4484" s="1" t="s">
        <v>3399</v>
      </c>
      <c r="AK4484" s="1" t="s">
        <v>3400</v>
      </c>
      <c r="AL4484" s="1" t="s">
        <v>3401</v>
      </c>
      <c r="AM4484" s="1" t="s">
        <v>12</v>
      </c>
      <c r="AN4484" s="1" t="s">
        <v>23097</v>
      </c>
      <c r="AO4484" s="1" t="s">
        <v>86</v>
      </c>
      <c r="AP4484" s="1" t="s">
        <v>57</v>
      </c>
      <c r="AQ4484" s="1" t="s">
        <v>25</v>
      </c>
      <c r="AR4484" s="1" t="s">
        <v>19</v>
      </c>
      <c r="AS4484" s="1" t="s">
        <v>23090</v>
      </c>
      <c r="AT4484" s="1" t="s">
        <v>101</v>
      </c>
    </row>
    <row r="4485" spans="1:46" x14ac:dyDescent="0.25">
      <c r="A4485" s="1" t="s">
        <v>20509</v>
      </c>
      <c r="B4485" s="2" t="s">
        <v>23073</v>
      </c>
      <c r="C4485" s="2" t="s">
        <v>23107</v>
      </c>
      <c r="D4485" s="1">
        <v>0</v>
      </c>
      <c r="E4485" s="1">
        <v>0</v>
      </c>
      <c r="F4485" s="1">
        <v>1</v>
      </c>
      <c r="G4485" s="1">
        <v>1</v>
      </c>
      <c r="H4485" s="6">
        <v>1</v>
      </c>
      <c r="I4485">
        <v>0</v>
      </c>
      <c r="J4485" s="1">
        <v>31</v>
      </c>
      <c r="K4485" s="1">
        <v>1</v>
      </c>
      <c r="L4485" s="1">
        <v>728</v>
      </c>
      <c r="M4485" s="6">
        <v>0.08</v>
      </c>
      <c r="N4485" s="4">
        <v>2800</v>
      </c>
      <c r="O4485" s="4">
        <v>180</v>
      </c>
      <c r="P4485" s="4">
        <v>250</v>
      </c>
      <c r="Q4485" s="3">
        <v>0.25</v>
      </c>
      <c r="R4485" s="1">
        <v>18</v>
      </c>
      <c r="S4485" s="1">
        <v>250</v>
      </c>
      <c r="T4485" s="1">
        <v>26</v>
      </c>
      <c r="U4485" s="1">
        <v>1</v>
      </c>
      <c r="V4485" s="1">
        <v>6</v>
      </c>
      <c r="W4485" s="1">
        <v>0</v>
      </c>
      <c r="X4485" s="1">
        <v>0</v>
      </c>
      <c r="Y4485" s="1">
        <v>0</v>
      </c>
      <c r="Z4485" s="1">
        <v>3</v>
      </c>
      <c r="AA4485" s="1">
        <v>1</v>
      </c>
      <c r="AB4485" s="1">
        <v>1</v>
      </c>
      <c r="AC4485" s="1">
        <v>0</v>
      </c>
      <c r="AD4485" s="1">
        <v>0</v>
      </c>
      <c r="AE4485" s="1">
        <v>0</v>
      </c>
      <c r="AF4485" s="1">
        <v>0</v>
      </c>
      <c r="AG4485" s="1">
        <v>0</v>
      </c>
      <c r="AH4485" s="1">
        <v>0</v>
      </c>
      <c r="AI4485" s="1">
        <v>0</v>
      </c>
      <c r="AJ4485" s="1" t="s">
        <v>10147</v>
      </c>
      <c r="AK4485" s="1" t="s">
        <v>10148</v>
      </c>
      <c r="AL4485" s="1" t="s">
        <v>10149</v>
      </c>
      <c r="AM4485" s="1" t="s">
        <v>12</v>
      </c>
      <c r="AN4485" s="1" t="s">
        <v>23098</v>
      </c>
      <c r="AO4485" s="1" t="s">
        <v>86</v>
      </c>
      <c r="AP4485" s="1" t="s">
        <v>57</v>
      </c>
      <c r="AQ4485" s="1" t="s">
        <v>25</v>
      </c>
      <c r="AR4485" s="1" t="s">
        <v>30</v>
      </c>
      <c r="AS4485" s="1" t="s">
        <v>23091</v>
      </c>
      <c r="AT4485" s="1" t="s">
        <v>101</v>
      </c>
    </row>
    <row r="4486" spans="1:46" x14ac:dyDescent="0.25">
      <c r="A4486" s="1" t="s">
        <v>17433</v>
      </c>
      <c r="B4486" s="2" t="s">
        <v>23073</v>
      </c>
      <c r="C4486" s="2" t="s">
        <v>23107</v>
      </c>
      <c r="D4486" s="1">
        <v>0</v>
      </c>
      <c r="E4486" s="1">
        <v>0</v>
      </c>
      <c r="F4486" s="1">
        <v>1</v>
      </c>
      <c r="G4486" s="1">
        <v>1</v>
      </c>
      <c r="H4486" s="6">
        <v>1</v>
      </c>
      <c r="I4486">
        <v>1</v>
      </c>
      <c r="J4486" s="1">
        <v>29</v>
      </c>
      <c r="K4486" s="1">
        <v>0</v>
      </c>
      <c r="L4486" s="1">
        <v>547</v>
      </c>
      <c r="M4486" s="6">
        <v>0.41</v>
      </c>
      <c r="N4486" s="4">
        <v>1800</v>
      </c>
      <c r="O4486" s="4">
        <v>140</v>
      </c>
      <c r="P4486" s="4">
        <v>250</v>
      </c>
      <c r="Q4486" s="3">
        <v>0.3</v>
      </c>
      <c r="R4486" s="1">
        <v>24</v>
      </c>
      <c r="S4486" s="1">
        <v>250</v>
      </c>
      <c r="T4486" s="1">
        <v>21</v>
      </c>
      <c r="U4486" s="1">
        <v>1</v>
      </c>
      <c r="V4486" s="1">
        <v>6</v>
      </c>
      <c r="W4486" s="1">
        <v>0</v>
      </c>
      <c r="X4486" s="1">
        <v>0</v>
      </c>
      <c r="Y4486" s="1">
        <v>1</v>
      </c>
      <c r="Z4486" s="1">
        <v>0</v>
      </c>
      <c r="AA4486" s="1">
        <v>1</v>
      </c>
      <c r="AB4486" s="1">
        <v>1</v>
      </c>
      <c r="AC4486" s="1">
        <v>0</v>
      </c>
      <c r="AD4486" s="1">
        <v>0</v>
      </c>
      <c r="AE4486" s="1">
        <v>414</v>
      </c>
      <c r="AF4486" s="1">
        <v>172</v>
      </c>
      <c r="AG4486" s="1">
        <v>75</v>
      </c>
      <c r="AH4486" s="1">
        <v>300</v>
      </c>
      <c r="AI4486" s="1">
        <v>961</v>
      </c>
      <c r="AJ4486" s="1" t="s">
        <v>1354</v>
      </c>
      <c r="AK4486" s="1" t="s">
        <v>1355</v>
      </c>
      <c r="AL4486" s="1" t="s">
        <v>1356</v>
      </c>
      <c r="AM4486" s="1" t="s">
        <v>16</v>
      </c>
      <c r="AN4486" s="1" t="s">
        <v>23097</v>
      </c>
      <c r="AO4486" s="1" t="s">
        <v>86</v>
      </c>
      <c r="AP4486" s="1" t="s">
        <v>57</v>
      </c>
      <c r="AQ4486" s="1" t="s">
        <v>25</v>
      </c>
      <c r="AR4486" s="1" t="s">
        <v>19</v>
      </c>
      <c r="AS4486" s="1" t="s">
        <v>23091</v>
      </c>
      <c r="AT4486" s="1" t="s">
        <v>101</v>
      </c>
    </row>
    <row r="4487" spans="1:46" x14ac:dyDescent="0.25">
      <c r="A4487" s="1" t="s">
        <v>18170</v>
      </c>
      <c r="B4487" s="2" t="s">
        <v>23073</v>
      </c>
      <c r="C4487" s="2" t="s">
        <v>23107</v>
      </c>
      <c r="D4487" s="1">
        <v>0</v>
      </c>
      <c r="E4487" s="1">
        <v>0</v>
      </c>
      <c r="F4487" s="1">
        <v>1</v>
      </c>
      <c r="G4487" s="1">
        <v>1</v>
      </c>
      <c r="H4487" s="6">
        <v>1</v>
      </c>
      <c r="I4487">
        <v>1</v>
      </c>
      <c r="J4487" s="1">
        <v>40</v>
      </c>
      <c r="K4487" s="1">
        <v>1</v>
      </c>
      <c r="L4487" s="1">
        <v>586</v>
      </c>
      <c r="M4487" s="6">
        <v>1.05</v>
      </c>
      <c r="N4487" s="4">
        <v>1200</v>
      </c>
      <c r="O4487" s="4">
        <v>150</v>
      </c>
      <c r="P4487" s="4">
        <v>300</v>
      </c>
      <c r="Q4487" s="3">
        <v>0.35</v>
      </c>
      <c r="R4487" s="1">
        <v>12</v>
      </c>
      <c r="S4487" s="1">
        <v>300</v>
      </c>
      <c r="T4487" s="1">
        <v>30</v>
      </c>
      <c r="U4487" s="1">
        <v>1</v>
      </c>
      <c r="V4487" s="1">
        <v>6</v>
      </c>
      <c r="W4487" s="1">
        <v>1</v>
      </c>
      <c r="X4487" s="1">
        <v>0</v>
      </c>
      <c r="Y4487" s="1">
        <v>1</v>
      </c>
      <c r="Z4487" s="1">
        <v>3</v>
      </c>
      <c r="AA4487" s="1">
        <v>0</v>
      </c>
      <c r="AB4487" s="1">
        <v>1</v>
      </c>
      <c r="AC4487" s="1">
        <v>3000</v>
      </c>
      <c r="AD4487" s="1">
        <v>0</v>
      </c>
      <c r="AE4487" s="1">
        <v>0</v>
      </c>
      <c r="AF4487" s="1">
        <v>180</v>
      </c>
      <c r="AG4487" s="1">
        <v>0</v>
      </c>
      <c r="AH4487" s="1">
        <v>300</v>
      </c>
      <c r="AI4487" s="1">
        <v>3480</v>
      </c>
      <c r="AJ4487" s="1" t="s">
        <v>3572</v>
      </c>
      <c r="AK4487" s="1" t="s">
        <v>3573</v>
      </c>
      <c r="AL4487" s="1" t="s">
        <v>3574</v>
      </c>
      <c r="AM4487" s="1" t="s">
        <v>16</v>
      </c>
      <c r="AN4487" s="1" t="s">
        <v>23098</v>
      </c>
      <c r="AO4487" s="1" t="s">
        <v>86</v>
      </c>
      <c r="AP4487" s="1" t="s">
        <v>86</v>
      </c>
      <c r="AQ4487" s="1" t="s">
        <v>25</v>
      </c>
      <c r="AR4487" s="1" t="s">
        <v>19</v>
      </c>
      <c r="AS4487" s="1" t="s">
        <v>23090</v>
      </c>
      <c r="AT4487" s="1" t="s">
        <v>101</v>
      </c>
    </row>
    <row r="4488" spans="1:46" x14ac:dyDescent="0.25">
      <c r="A4488" s="1" t="s">
        <v>22828</v>
      </c>
      <c r="B4488" s="2" t="s">
        <v>23073</v>
      </c>
      <c r="C4488" s="2" t="s">
        <v>23107</v>
      </c>
      <c r="D4488" s="1">
        <v>1</v>
      </c>
      <c r="E4488" s="1">
        <v>0</v>
      </c>
      <c r="F4488" s="1">
        <v>2</v>
      </c>
      <c r="G4488" s="1">
        <v>3</v>
      </c>
      <c r="H4488" s="6">
        <v>0.66666666666666663</v>
      </c>
      <c r="I4488">
        <v>1</v>
      </c>
      <c r="J4488" s="1">
        <v>31</v>
      </c>
      <c r="K4488" s="1">
        <v>0</v>
      </c>
      <c r="L4488" s="1">
        <v>563</v>
      </c>
      <c r="M4488" s="6">
        <v>0.54</v>
      </c>
      <c r="N4488" s="4">
        <v>2000</v>
      </c>
      <c r="O4488" s="4">
        <v>180</v>
      </c>
      <c r="P4488" s="4">
        <v>400</v>
      </c>
      <c r="Q4488" s="3">
        <v>0.32</v>
      </c>
      <c r="R4488" s="1">
        <v>24</v>
      </c>
      <c r="S4488" s="1">
        <v>400</v>
      </c>
      <c r="T4488" s="1">
        <v>55</v>
      </c>
      <c r="U4488" s="1">
        <v>1</v>
      </c>
      <c r="V4488" s="1">
        <v>6</v>
      </c>
      <c r="W4488" s="1">
        <v>0</v>
      </c>
      <c r="X4488" s="1">
        <v>1</v>
      </c>
      <c r="Y4488" s="1">
        <v>1</v>
      </c>
      <c r="Z4488" s="1">
        <v>3</v>
      </c>
      <c r="AA4488" s="1">
        <v>1</v>
      </c>
      <c r="AB4488" s="1">
        <v>1</v>
      </c>
      <c r="AC4488" s="1">
        <v>0</v>
      </c>
      <c r="AD4488" s="1">
        <v>0</v>
      </c>
      <c r="AE4488" s="1">
        <v>0</v>
      </c>
      <c r="AF4488" s="1">
        <v>518</v>
      </c>
      <c r="AG4488" s="1">
        <v>426</v>
      </c>
      <c r="AH4488" s="1">
        <v>600</v>
      </c>
      <c r="AI4488" s="1">
        <v>1544</v>
      </c>
      <c r="AJ4488" s="1" t="s">
        <v>16350</v>
      </c>
      <c r="AK4488" s="1" t="s">
        <v>16351</v>
      </c>
      <c r="AL4488" s="1" t="s">
        <v>16352</v>
      </c>
      <c r="AM4488" s="1" t="s">
        <v>16</v>
      </c>
      <c r="AN4488" s="1" t="s">
        <v>23097</v>
      </c>
      <c r="AO4488" s="1" t="s">
        <v>86</v>
      </c>
      <c r="AP4488" s="1" t="s">
        <v>57</v>
      </c>
      <c r="AQ4488" s="1" t="s">
        <v>14</v>
      </c>
      <c r="AR4488" s="1" t="s">
        <v>19</v>
      </c>
      <c r="AS4488" s="1" t="s">
        <v>23091</v>
      </c>
      <c r="AT4488" s="1" t="s">
        <v>101</v>
      </c>
    </row>
    <row r="4489" spans="1:46" x14ac:dyDescent="0.25">
      <c r="A4489" s="1" t="s">
        <v>17483</v>
      </c>
      <c r="B4489" s="2" t="s">
        <v>23073</v>
      </c>
      <c r="C4489" s="2" t="s">
        <v>23108</v>
      </c>
      <c r="D4489" s="1">
        <v>0</v>
      </c>
      <c r="E4489" s="1">
        <v>0</v>
      </c>
      <c r="F4489" s="1">
        <v>2</v>
      </c>
      <c r="G4489" s="1">
        <v>2</v>
      </c>
      <c r="H4489" s="6">
        <v>1</v>
      </c>
      <c r="I4489">
        <v>0</v>
      </c>
      <c r="J4489" s="1">
        <v>28</v>
      </c>
      <c r="K4489" s="1">
        <v>1</v>
      </c>
      <c r="L4489" s="1">
        <v>801</v>
      </c>
      <c r="M4489" s="6">
        <v>0.57999999999999996</v>
      </c>
      <c r="N4489" s="4">
        <v>2000</v>
      </c>
      <c r="O4489" s="4">
        <v>170</v>
      </c>
      <c r="P4489" s="4">
        <v>100</v>
      </c>
      <c r="Q4489" s="3">
        <v>0.33</v>
      </c>
      <c r="R4489" s="1">
        <v>12</v>
      </c>
      <c r="S4489" s="1">
        <v>100</v>
      </c>
      <c r="T4489" s="1">
        <v>8</v>
      </c>
      <c r="U4489" s="1">
        <v>1</v>
      </c>
      <c r="V4489" s="1">
        <v>6</v>
      </c>
      <c r="W4489" s="1">
        <v>1</v>
      </c>
      <c r="X4489" s="1">
        <v>0</v>
      </c>
      <c r="Y4489" s="1">
        <v>1</v>
      </c>
      <c r="Z4489" s="1">
        <v>3</v>
      </c>
      <c r="AA4489" s="1">
        <v>1</v>
      </c>
      <c r="AB4489" s="1">
        <v>0</v>
      </c>
      <c r="AC4489" s="1">
        <v>1384</v>
      </c>
      <c r="AD4489" s="1">
        <v>0</v>
      </c>
      <c r="AE4489" s="1">
        <v>0</v>
      </c>
      <c r="AF4489" s="1">
        <v>596</v>
      </c>
      <c r="AG4489" s="1">
        <v>45</v>
      </c>
      <c r="AH4489" s="1">
        <v>180</v>
      </c>
      <c r="AI4489" s="1">
        <v>2205</v>
      </c>
      <c r="AJ4489" s="1" t="s">
        <v>1510</v>
      </c>
      <c r="AK4489" s="1" t="s">
        <v>1511</v>
      </c>
      <c r="AL4489" s="1" t="s">
        <v>1512</v>
      </c>
      <c r="AM4489" s="1" t="s">
        <v>12</v>
      </c>
      <c r="AN4489" s="1" t="s">
        <v>23098</v>
      </c>
      <c r="AO4489" s="1" t="s">
        <v>86</v>
      </c>
      <c r="AP4489" s="1" t="s">
        <v>86</v>
      </c>
      <c r="AQ4489" s="1" t="s">
        <v>25</v>
      </c>
      <c r="AR4489" s="1" t="s">
        <v>19</v>
      </c>
      <c r="AS4489" s="1" t="s">
        <v>23091</v>
      </c>
      <c r="AT4489" s="1" t="s">
        <v>26</v>
      </c>
    </row>
    <row r="4490" spans="1:46" x14ac:dyDescent="0.25">
      <c r="A4490" s="1" t="s">
        <v>17585</v>
      </c>
      <c r="B4490" s="2" t="s">
        <v>23073</v>
      </c>
      <c r="C4490" s="2" t="s">
        <v>23109</v>
      </c>
      <c r="D4490" s="1">
        <v>0</v>
      </c>
      <c r="E4490" s="1">
        <v>1</v>
      </c>
      <c r="F4490" s="1">
        <v>5</v>
      </c>
      <c r="G4490" s="1">
        <v>6</v>
      </c>
      <c r="H4490" s="6">
        <v>0.83333333333333337</v>
      </c>
      <c r="I4490">
        <v>1</v>
      </c>
      <c r="J4490" s="1">
        <v>40</v>
      </c>
      <c r="K4490" s="1">
        <v>0</v>
      </c>
      <c r="L4490" s="1">
        <v>800</v>
      </c>
      <c r="M4490" s="6">
        <v>0.11</v>
      </c>
      <c r="N4490" s="4">
        <v>2100</v>
      </c>
      <c r="O4490" s="4">
        <v>175</v>
      </c>
      <c r="P4490" s="4">
        <v>100</v>
      </c>
      <c r="Q4490" s="3">
        <v>0.26</v>
      </c>
      <c r="R4490" s="1">
        <v>6</v>
      </c>
      <c r="S4490" s="1">
        <v>100</v>
      </c>
      <c r="T4490" s="1">
        <v>11</v>
      </c>
      <c r="U4490" s="1">
        <v>1</v>
      </c>
      <c r="V4490" s="1">
        <v>6</v>
      </c>
      <c r="W4490" s="1">
        <v>0</v>
      </c>
      <c r="X4490" s="1">
        <v>0</v>
      </c>
      <c r="Y4490" s="1">
        <v>0</v>
      </c>
      <c r="Z4490" s="1">
        <v>3</v>
      </c>
      <c r="AA4490" s="1">
        <v>1</v>
      </c>
      <c r="AB4490" s="1">
        <v>1</v>
      </c>
      <c r="AC4490" s="1">
        <v>0</v>
      </c>
      <c r="AD4490" s="1">
        <v>0</v>
      </c>
      <c r="AE4490" s="1">
        <v>0</v>
      </c>
      <c r="AF4490" s="1">
        <v>52</v>
      </c>
      <c r="AG4490" s="1">
        <v>0</v>
      </c>
      <c r="AH4490" s="1">
        <v>0</v>
      </c>
      <c r="AI4490" s="1">
        <v>52</v>
      </c>
      <c r="AJ4490" s="1" t="s">
        <v>1832</v>
      </c>
      <c r="AK4490" s="1" t="s">
        <v>1833</v>
      </c>
      <c r="AL4490" s="1" t="s">
        <v>1834</v>
      </c>
      <c r="AM4490" s="1" t="s">
        <v>16</v>
      </c>
      <c r="AN4490" s="1" t="s">
        <v>23097</v>
      </c>
      <c r="AO4490" s="1" t="s">
        <v>86</v>
      </c>
      <c r="AP4490" s="1" t="s">
        <v>57</v>
      </c>
      <c r="AQ4490" s="1" t="s">
        <v>25</v>
      </c>
      <c r="AR4490" s="1" t="s">
        <v>30</v>
      </c>
      <c r="AS4490" s="1" t="s">
        <v>23091</v>
      </c>
      <c r="AT4490" s="1" t="s">
        <v>101</v>
      </c>
    </row>
    <row r="4491" spans="1:46" x14ac:dyDescent="0.25">
      <c r="A4491" s="1" t="s">
        <v>21612</v>
      </c>
      <c r="B4491" s="2" t="s">
        <v>23073</v>
      </c>
      <c r="C4491" s="2" t="s">
        <v>23109</v>
      </c>
      <c r="D4491" s="1">
        <v>0</v>
      </c>
      <c r="E4491" s="1">
        <v>0</v>
      </c>
      <c r="F4491" s="1">
        <v>2</v>
      </c>
      <c r="G4491" s="1">
        <v>2</v>
      </c>
      <c r="H4491" s="6">
        <v>1</v>
      </c>
      <c r="I4491">
        <v>0</v>
      </c>
      <c r="J4491" s="1">
        <v>26</v>
      </c>
      <c r="K4491" s="1">
        <v>1</v>
      </c>
      <c r="L4491" s="1">
        <v>649</v>
      </c>
      <c r="M4491" s="6">
        <v>0.28000000000000003</v>
      </c>
      <c r="N4491" s="4">
        <v>4800</v>
      </c>
      <c r="O4491" s="4">
        <v>400</v>
      </c>
      <c r="P4491" s="4">
        <v>300</v>
      </c>
      <c r="Q4491" s="3">
        <v>0.35</v>
      </c>
      <c r="R4491" s="1">
        <v>12</v>
      </c>
      <c r="S4491" s="1">
        <v>300</v>
      </c>
      <c r="T4491" s="1">
        <v>31</v>
      </c>
      <c r="U4491" s="1">
        <v>1</v>
      </c>
      <c r="V4491" s="1">
        <v>6</v>
      </c>
      <c r="W4491" s="1">
        <v>1</v>
      </c>
      <c r="X4491" s="1">
        <v>0</v>
      </c>
      <c r="Y4491" s="1">
        <v>1</v>
      </c>
      <c r="Z4491" s="1">
        <v>0</v>
      </c>
      <c r="AA4491" s="1">
        <v>1</v>
      </c>
      <c r="AB4491" s="1">
        <v>0</v>
      </c>
      <c r="AC4491" s="1">
        <v>0</v>
      </c>
      <c r="AD4491" s="1">
        <v>324</v>
      </c>
      <c r="AE4491" s="1">
        <v>1782</v>
      </c>
      <c r="AF4491" s="1">
        <v>0</v>
      </c>
      <c r="AG4491" s="1">
        <v>110</v>
      </c>
      <c r="AH4491" s="1">
        <v>0</v>
      </c>
      <c r="AI4491" s="1">
        <v>2216</v>
      </c>
      <c r="AJ4491" s="1" t="s">
        <v>13123</v>
      </c>
      <c r="AK4491" s="1" t="s">
        <v>13124</v>
      </c>
      <c r="AL4491" s="1" t="s">
        <v>13125</v>
      </c>
      <c r="AM4491" s="1" t="s">
        <v>12</v>
      </c>
      <c r="AN4491" s="1" t="s">
        <v>23098</v>
      </c>
      <c r="AO4491" s="1" t="s">
        <v>86</v>
      </c>
      <c r="AP4491" s="1" t="s">
        <v>86</v>
      </c>
      <c r="AQ4491" s="1" t="s">
        <v>25</v>
      </c>
      <c r="AR4491" s="1" t="s">
        <v>19</v>
      </c>
      <c r="AS4491" s="1" t="s">
        <v>23091</v>
      </c>
      <c r="AT4491" s="1" t="s">
        <v>26</v>
      </c>
    </row>
    <row r="4492" spans="1:46" x14ac:dyDescent="0.25">
      <c r="A4492" s="1" t="s">
        <v>18832</v>
      </c>
      <c r="B4492" s="2" t="s">
        <v>23073</v>
      </c>
      <c r="C4492" s="2" t="s">
        <v>23110</v>
      </c>
      <c r="D4492" s="1">
        <v>1</v>
      </c>
      <c r="E4492" s="1">
        <v>2</v>
      </c>
      <c r="F4492" s="1">
        <v>5</v>
      </c>
      <c r="G4492" s="1">
        <v>8</v>
      </c>
      <c r="H4492" s="6">
        <v>0.625</v>
      </c>
      <c r="I4492">
        <v>1</v>
      </c>
      <c r="J4492" s="1">
        <v>34</v>
      </c>
      <c r="K4492" s="1">
        <v>1</v>
      </c>
      <c r="L4492" s="1">
        <v>776</v>
      </c>
      <c r="M4492" s="6">
        <v>0.6</v>
      </c>
      <c r="N4492" s="4">
        <v>3000</v>
      </c>
      <c r="O4492" s="4">
        <v>250</v>
      </c>
      <c r="P4492" s="4">
        <v>900</v>
      </c>
      <c r="Q4492" s="3">
        <v>0.25</v>
      </c>
      <c r="R4492" s="1">
        <v>24</v>
      </c>
      <c r="S4492" s="1">
        <v>900</v>
      </c>
      <c r="T4492" s="1">
        <v>47</v>
      </c>
      <c r="U4492" s="1">
        <v>0</v>
      </c>
      <c r="V4492" s="1">
        <v>6</v>
      </c>
      <c r="W4492" s="1">
        <v>0</v>
      </c>
      <c r="X4492" s="1">
        <v>0</v>
      </c>
      <c r="Y4492" s="1">
        <v>1</v>
      </c>
      <c r="Z4492" s="1">
        <v>0</v>
      </c>
      <c r="AA4492" s="1">
        <v>1</v>
      </c>
      <c r="AB4492" s="1">
        <v>1</v>
      </c>
      <c r="AC4492" s="1">
        <v>2870</v>
      </c>
      <c r="AD4492" s="1">
        <v>705</v>
      </c>
      <c r="AE4492" s="1">
        <v>723</v>
      </c>
      <c r="AF4492" s="1">
        <v>0</v>
      </c>
      <c r="AG4492" s="1">
        <v>858</v>
      </c>
      <c r="AH4492" s="1">
        <v>0</v>
      </c>
      <c r="AI4492" s="1">
        <v>5156</v>
      </c>
      <c r="AJ4492" s="1" t="s">
        <v>5494</v>
      </c>
      <c r="AK4492" s="1" t="s">
        <v>5495</v>
      </c>
      <c r="AL4492" s="1" t="s">
        <v>5496</v>
      </c>
      <c r="AM4492" s="1" t="s">
        <v>16</v>
      </c>
      <c r="AN4492" s="1" t="s">
        <v>23098</v>
      </c>
      <c r="AO4492" s="1" t="s">
        <v>364</v>
      </c>
      <c r="AP4492" s="1" t="s">
        <v>57</v>
      </c>
      <c r="AQ4492" s="1" t="s">
        <v>25</v>
      </c>
      <c r="AR4492" s="1" t="s">
        <v>19</v>
      </c>
      <c r="AS4492" s="1" t="s">
        <v>23091</v>
      </c>
      <c r="AT4492" s="1" t="s">
        <v>101</v>
      </c>
    </row>
    <row r="4493" spans="1:46" x14ac:dyDescent="0.25">
      <c r="A4493" s="1" t="s">
        <v>18422</v>
      </c>
      <c r="B4493" s="2" t="s">
        <v>23074</v>
      </c>
      <c r="C4493" s="2" t="s">
        <v>23103</v>
      </c>
      <c r="D4493" s="1">
        <v>0</v>
      </c>
      <c r="E4493" s="1">
        <v>1</v>
      </c>
      <c r="F4493" s="1">
        <v>4</v>
      </c>
      <c r="G4493" s="1">
        <v>5</v>
      </c>
      <c r="H4493" s="6">
        <v>0.8</v>
      </c>
      <c r="I4493">
        <v>0</v>
      </c>
      <c r="J4493" s="1">
        <v>39</v>
      </c>
      <c r="K4493" s="1">
        <v>0</v>
      </c>
      <c r="L4493" s="1">
        <v>622</v>
      </c>
      <c r="M4493" s="6">
        <v>0</v>
      </c>
      <c r="N4493" s="4">
        <v>6600</v>
      </c>
      <c r="O4493" s="4">
        <v>450</v>
      </c>
      <c r="P4493" s="4">
        <v>500</v>
      </c>
      <c r="Q4493" s="3">
        <v>0.38</v>
      </c>
      <c r="R4493" s="1">
        <v>12</v>
      </c>
      <c r="S4493" s="1">
        <v>500</v>
      </c>
      <c r="T4493" s="1">
        <v>15</v>
      </c>
      <c r="U4493" s="1">
        <v>0</v>
      </c>
      <c r="V4493" s="1">
        <v>6</v>
      </c>
      <c r="W4493" s="1">
        <v>1</v>
      </c>
      <c r="X4493" s="1">
        <v>1</v>
      </c>
      <c r="Y4493" s="1">
        <v>1</v>
      </c>
      <c r="Z4493" s="1">
        <v>2</v>
      </c>
      <c r="AA4493" s="1">
        <v>1</v>
      </c>
      <c r="AB4493" s="1">
        <v>0</v>
      </c>
      <c r="AC4493" s="1">
        <v>0</v>
      </c>
      <c r="AD4493" s="1">
        <v>0</v>
      </c>
      <c r="AE4493" s="1">
        <v>4900</v>
      </c>
      <c r="AF4493" s="1">
        <v>390</v>
      </c>
      <c r="AG4493" s="1">
        <v>0</v>
      </c>
      <c r="AH4493" s="1">
        <v>600</v>
      </c>
      <c r="AI4493" s="1">
        <v>5890</v>
      </c>
      <c r="AJ4493" s="1" t="s">
        <v>4322</v>
      </c>
      <c r="AK4493" s="1" t="s">
        <v>4323</v>
      </c>
      <c r="AL4493" s="1" t="s">
        <v>11</v>
      </c>
      <c r="AM4493" s="1" t="s">
        <v>12</v>
      </c>
      <c r="AN4493" s="1" t="s">
        <v>23097</v>
      </c>
      <c r="AO4493" s="1" t="s">
        <v>364</v>
      </c>
      <c r="AP4493" s="1" t="s">
        <v>86</v>
      </c>
      <c r="AQ4493" s="1" t="s">
        <v>14</v>
      </c>
      <c r="AR4493" s="1" t="s">
        <v>19</v>
      </c>
      <c r="AS4493" s="1" t="s">
        <v>23091</v>
      </c>
      <c r="AT4493" s="1" t="s">
        <v>26</v>
      </c>
    </row>
    <row r="4494" spans="1:46" x14ac:dyDescent="0.25">
      <c r="A4494" s="1" t="s">
        <v>19104</v>
      </c>
      <c r="B4494" s="2" t="s">
        <v>23074</v>
      </c>
      <c r="C4494" s="2" t="s">
        <v>23104</v>
      </c>
      <c r="D4494" s="1">
        <v>0</v>
      </c>
      <c r="E4494" s="1">
        <v>2</v>
      </c>
      <c r="F4494" s="1">
        <v>2</v>
      </c>
      <c r="G4494" s="1">
        <v>4</v>
      </c>
      <c r="H4494" s="6">
        <v>0.5</v>
      </c>
      <c r="I4494">
        <v>0</v>
      </c>
      <c r="J4494" s="1">
        <v>37</v>
      </c>
      <c r="K4494" s="1">
        <v>0</v>
      </c>
      <c r="L4494" s="1">
        <v>425</v>
      </c>
      <c r="M4494" s="6">
        <v>0.22</v>
      </c>
      <c r="N4494" s="4">
        <v>2200</v>
      </c>
      <c r="O4494" s="4">
        <v>180</v>
      </c>
      <c r="P4494" s="4">
        <v>500</v>
      </c>
      <c r="Q4494" s="3">
        <v>0.33</v>
      </c>
      <c r="R4494" s="1">
        <v>36</v>
      </c>
      <c r="S4494" s="1">
        <v>500</v>
      </c>
      <c r="T4494" s="1">
        <v>21</v>
      </c>
      <c r="U4494" s="1">
        <v>1</v>
      </c>
      <c r="V4494" s="1">
        <v>6</v>
      </c>
      <c r="W4494" s="1">
        <v>0</v>
      </c>
      <c r="X4494" s="1">
        <v>0</v>
      </c>
      <c r="Y4494" s="1">
        <v>1</v>
      </c>
      <c r="Z4494" s="1">
        <v>3</v>
      </c>
      <c r="AA4494" s="1">
        <v>0</v>
      </c>
      <c r="AB4494" s="1">
        <v>0</v>
      </c>
      <c r="AC4494" s="1">
        <v>200</v>
      </c>
      <c r="AD4494" s="1">
        <v>0</v>
      </c>
      <c r="AE4494" s="1">
        <v>420</v>
      </c>
      <c r="AF4494" s="1">
        <v>0</v>
      </c>
      <c r="AG4494" s="1">
        <v>0</v>
      </c>
      <c r="AH4494" s="1">
        <v>0</v>
      </c>
      <c r="AI4494" s="1">
        <v>620</v>
      </c>
      <c r="AJ4494" s="1" t="s">
        <v>6244</v>
      </c>
      <c r="AK4494" s="1" t="s">
        <v>6245</v>
      </c>
      <c r="AL4494" s="1" t="s">
        <v>6246</v>
      </c>
      <c r="AM4494" s="1" t="s">
        <v>12</v>
      </c>
      <c r="AN4494" s="1" t="s">
        <v>23097</v>
      </c>
      <c r="AO4494" s="1" t="s">
        <v>86</v>
      </c>
      <c r="AP4494" s="1" t="s">
        <v>57</v>
      </c>
      <c r="AQ4494" s="1" t="s">
        <v>25</v>
      </c>
      <c r="AR4494" s="1" t="s">
        <v>19</v>
      </c>
      <c r="AS4494" s="1" t="s">
        <v>23090</v>
      </c>
      <c r="AT4494" s="1" t="s">
        <v>26</v>
      </c>
    </row>
    <row r="4495" spans="1:46" x14ac:dyDescent="0.25">
      <c r="A4495" s="1" t="s">
        <v>19673</v>
      </c>
      <c r="B4495" s="2" t="s">
        <v>23074</v>
      </c>
      <c r="C4495" s="2" t="s">
        <v>23104</v>
      </c>
      <c r="D4495" s="1">
        <v>2</v>
      </c>
      <c r="E4495" s="1">
        <v>0</v>
      </c>
      <c r="F4495" s="1">
        <v>2</v>
      </c>
      <c r="G4495" s="1">
        <v>4</v>
      </c>
      <c r="H4495" s="6">
        <v>0.5</v>
      </c>
      <c r="I4495">
        <v>1</v>
      </c>
      <c r="J4495" s="1">
        <v>31</v>
      </c>
      <c r="K4495" s="1">
        <v>1</v>
      </c>
      <c r="L4495" s="1">
        <v>576</v>
      </c>
      <c r="M4495" s="6">
        <v>0.18</v>
      </c>
      <c r="N4495" s="4">
        <v>1500</v>
      </c>
      <c r="O4495" s="4">
        <v>120</v>
      </c>
      <c r="P4495" s="4">
        <v>400</v>
      </c>
      <c r="Q4495" s="3">
        <v>0.31</v>
      </c>
      <c r="R4495" s="1">
        <v>24</v>
      </c>
      <c r="S4495" s="1">
        <v>400</v>
      </c>
      <c r="T4495" s="1">
        <v>13</v>
      </c>
      <c r="U4495" s="1">
        <v>0</v>
      </c>
      <c r="V4495" s="1">
        <v>6</v>
      </c>
      <c r="W4495" s="1">
        <v>0</v>
      </c>
      <c r="X4495" s="1">
        <v>1</v>
      </c>
      <c r="Y4495" s="1">
        <v>1</v>
      </c>
      <c r="Z4495" s="1">
        <v>3</v>
      </c>
      <c r="AA4495" s="1">
        <v>0</v>
      </c>
      <c r="AB4495" s="1">
        <v>1</v>
      </c>
      <c r="AC4495" s="1">
        <v>0</v>
      </c>
      <c r="AD4495" s="1">
        <v>0</v>
      </c>
      <c r="AE4495" s="1">
        <v>0</v>
      </c>
      <c r="AF4495" s="1">
        <v>0</v>
      </c>
      <c r="AG4495" s="1">
        <v>0</v>
      </c>
      <c r="AH4495" s="1">
        <v>0</v>
      </c>
      <c r="AI4495" s="1">
        <v>0</v>
      </c>
      <c r="AJ4495" s="1" t="s">
        <v>7846</v>
      </c>
      <c r="AK4495" s="1" t="s">
        <v>7847</v>
      </c>
      <c r="AL4495" s="1" t="s">
        <v>7848</v>
      </c>
      <c r="AM4495" s="1" t="s">
        <v>16</v>
      </c>
      <c r="AN4495" s="1" t="s">
        <v>23098</v>
      </c>
      <c r="AO4495" s="1" t="s">
        <v>364</v>
      </c>
      <c r="AP4495" s="1" t="s">
        <v>57</v>
      </c>
      <c r="AQ4495" s="1" t="s">
        <v>14</v>
      </c>
      <c r="AR4495" s="1" t="s">
        <v>19</v>
      </c>
      <c r="AS4495" s="1" t="s">
        <v>23090</v>
      </c>
      <c r="AT4495" s="1" t="s">
        <v>101</v>
      </c>
    </row>
    <row r="4496" spans="1:46" x14ac:dyDescent="0.25">
      <c r="A4496" s="1" t="s">
        <v>17050</v>
      </c>
      <c r="B4496" s="2" t="s">
        <v>23074</v>
      </c>
      <c r="C4496" s="2" t="s">
        <v>23104</v>
      </c>
      <c r="D4496" s="1">
        <v>1</v>
      </c>
      <c r="E4496" s="1">
        <v>2</v>
      </c>
      <c r="F4496" s="1">
        <v>2</v>
      </c>
      <c r="G4496" s="1">
        <v>5</v>
      </c>
      <c r="H4496" s="6">
        <v>0.4</v>
      </c>
      <c r="I4496">
        <v>0</v>
      </c>
      <c r="J4496" s="1">
        <v>36</v>
      </c>
      <c r="K4496" s="1">
        <v>0</v>
      </c>
      <c r="L4496" s="1">
        <v>450</v>
      </c>
      <c r="M4496" s="6">
        <v>0.35</v>
      </c>
      <c r="N4496" s="4">
        <v>2408</v>
      </c>
      <c r="O4496" s="4">
        <v>172</v>
      </c>
      <c r="P4496" s="4">
        <v>500</v>
      </c>
      <c r="Q4496" s="3">
        <v>0.3</v>
      </c>
      <c r="R4496" s="1">
        <v>24</v>
      </c>
      <c r="S4496" s="1">
        <v>500</v>
      </c>
      <c r="T4496" s="1">
        <v>24</v>
      </c>
      <c r="U4496" s="1">
        <v>1</v>
      </c>
      <c r="V4496" s="1">
        <v>6</v>
      </c>
      <c r="W4496" s="1">
        <v>0</v>
      </c>
      <c r="X4496" s="1">
        <v>0</v>
      </c>
      <c r="Y4496" s="1">
        <v>1</v>
      </c>
      <c r="Z4496" s="1">
        <v>3</v>
      </c>
      <c r="AA4496" s="1">
        <v>0</v>
      </c>
      <c r="AB4496" s="1">
        <v>0</v>
      </c>
      <c r="AC4496" s="1">
        <v>1000</v>
      </c>
      <c r="AD4496" s="1">
        <v>0</v>
      </c>
      <c r="AE4496" s="1">
        <v>0</v>
      </c>
      <c r="AF4496" s="1">
        <v>0</v>
      </c>
      <c r="AG4496" s="1">
        <v>30</v>
      </c>
      <c r="AH4496" s="1">
        <v>0</v>
      </c>
      <c r="AI4496" s="1">
        <v>1030</v>
      </c>
      <c r="AJ4496" s="1" t="s">
        <v>111</v>
      </c>
      <c r="AK4496" s="1" t="s">
        <v>112</v>
      </c>
      <c r="AL4496" s="1" t="s">
        <v>113</v>
      </c>
      <c r="AM4496" s="1" t="s">
        <v>12</v>
      </c>
      <c r="AN4496" s="1" t="s">
        <v>23097</v>
      </c>
      <c r="AO4496" s="1" t="s">
        <v>86</v>
      </c>
      <c r="AP4496" s="1" t="s">
        <v>57</v>
      </c>
      <c r="AQ4496" s="1" t="s">
        <v>25</v>
      </c>
      <c r="AR4496" s="1" t="s">
        <v>19</v>
      </c>
      <c r="AS4496" s="1" t="s">
        <v>23090</v>
      </c>
      <c r="AT4496" s="1" t="s">
        <v>26</v>
      </c>
    </row>
    <row r="4497" spans="1:46" x14ac:dyDescent="0.25">
      <c r="A4497" s="1" t="s">
        <v>19698</v>
      </c>
      <c r="B4497" s="2" t="s">
        <v>23074</v>
      </c>
      <c r="C4497" s="2" t="s">
        <v>23104</v>
      </c>
      <c r="D4497" s="1">
        <v>1</v>
      </c>
      <c r="E4497" s="1">
        <v>0</v>
      </c>
      <c r="F4497" s="1">
        <v>3</v>
      </c>
      <c r="G4497" s="1">
        <v>4</v>
      </c>
      <c r="H4497" s="6">
        <v>0.75</v>
      </c>
      <c r="I4497">
        <v>1</v>
      </c>
      <c r="J4497" s="1">
        <v>30</v>
      </c>
      <c r="K4497" s="1">
        <v>0</v>
      </c>
      <c r="L4497" s="1">
        <v>612</v>
      </c>
      <c r="M4497" s="6">
        <v>0.77</v>
      </c>
      <c r="N4497" s="4">
        <v>1900</v>
      </c>
      <c r="O4497" s="4">
        <v>135</v>
      </c>
      <c r="P4497" s="4">
        <v>770</v>
      </c>
      <c r="Q4497" s="3">
        <v>0.3</v>
      </c>
      <c r="R4497" s="1">
        <v>36</v>
      </c>
      <c r="S4497" s="1">
        <v>770</v>
      </c>
      <c r="T4497" s="1">
        <v>37</v>
      </c>
      <c r="U4497" s="1">
        <v>0</v>
      </c>
      <c r="V4497" s="1">
        <v>6</v>
      </c>
      <c r="W4497" s="1">
        <v>0</v>
      </c>
      <c r="X4497" s="1">
        <v>0</v>
      </c>
      <c r="Y4497" s="1">
        <v>1</v>
      </c>
      <c r="Z4497" s="1">
        <v>3</v>
      </c>
      <c r="AA4497" s="1">
        <v>0</v>
      </c>
      <c r="AB4497" s="1">
        <v>1</v>
      </c>
      <c r="AC4497" s="1">
        <v>0</v>
      </c>
      <c r="AD4497" s="1">
        <v>0</v>
      </c>
      <c r="AE4497" s="1">
        <v>1314</v>
      </c>
      <c r="AF4497" s="1">
        <v>0</v>
      </c>
      <c r="AG4497" s="1">
        <v>0</v>
      </c>
      <c r="AH4497" s="1">
        <v>367</v>
      </c>
      <c r="AI4497" s="1">
        <v>1681</v>
      </c>
      <c r="AJ4497" s="1" t="s">
        <v>794</v>
      </c>
      <c r="AK4497" s="1" t="s">
        <v>7913</v>
      </c>
      <c r="AL4497" s="1" t="s">
        <v>7914</v>
      </c>
      <c r="AM4497" s="1" t="s">
        <v>16</v>
      </c>
      <c r="AN4497" s="1" t="s">
        <v>23097</v>
      </c>
      <c r="AO4497" s="1" t="s">
        <v>364</v>
      </c>
      <c r="AP4497" s="1" t="s">
        <v>57</v>
      </c>
      <c r="AQ4497" s="1" t="s">
        <v>25</v>
      </c>
      <c r="AR4497" s="1" t="s">
        <v>19</v>
      </c>
      <c r="AS4497" s="1" t="s">
        <v>23090</v>
      </c>
      <c r="AT4497" s="1" t="s">
        <v>101</v>
      </c>
    </row>
    <row r="4498" spans="1:46" x14ac:dyDescent="0.25">
      <c r="A4498" s="1" t="s">
        <v>17862</v>
      </c>
      <c r="B4498" s="2" t="s">
        <v>23074</v>
      </c>
      <c r="C4498" s="2" t="s">
        <v>23105</v>
      </c>
      <c r="D4498" s="1">
        <v>6</v>
      </c>
      <c r="E4498" s="1">
        <v>3</v>
      </c>
      <c r="F4498" s="1">
        <v>7</v>
      </c>
      <c r="G4498" s="1">
        <v>16</v>
      </c>
      <c r="H4498" s="6">
        <v>0.4375</v>
      </c>
      <c r="I4498">
        <v>1</v>
      </c>
      <c r="J4498" s="1">
        <v>31</v>
      </c>
      <c r="K4498" s="1">
        <v>1</v>
      </c>
      <c r="L4498" s="1">
        <v>703</v>
      </c>
      <c r="M4498" s="6">
        <v>0.46</v>
      </c>
      <c r="N4498" s="4">
        <v>2100</v>
      </c>
      <c r="O4498" s="4">
        <v>150</v>
      </c>
      <c r="P4498" s="4">
        <v>500</v>
      </c>
      <c r="Q4498" s="3">
        <v>0.28000000000000003</v>
      </c>
      <c r="R4498" s="1">
        <v>24</v>
      </c>
      <c r="S4498" s="1">
        <v>500</v>
      </c>
      <c r="T4498" s="1">
        <v>35</v>
      </c>
      <c r="U4498" s="1">
        <v>0</v>
      </c>
      <c r="V4498" s="1">
        <v>6</v>
      </c>
      <c r="W4498" s="1">
        <v>1</v>
      </c>
      <c r="X4498" s="1">
        <v>0</v>
      </c>
      <c r="Y4498" s="1">
        <v>1</v>
      </c>
      <c r="Z4498" s="1">
        <v>3</v>
      </c>
      <c r="AA4498" s="1">
        <v>1</v>
      </c>
      <c r="AB4498" s="1">
        <v>1</v>
      </c>
      <c r="AC4498" s="1">
        <v>600</v>
      </c>
      <c r="AD4498" s="1">
        <v>0</v>
      </c>
      <c r="AE4498" s="1">
        <v>0</v>
      </c>
      <c r="AF4498" s="1">
        <v>0</v>
      </c>
      <c r="AG4498" s="1">
        <v>114</v>
      </c>
      <c r="AH4498" s="1">
        <v>330</v>
      </c>
      <c r="AI4498" s="1">
        <v>1044</v>
      </c>
      <c r="AJ4498" s="1" t="s">
        <v>2636</v>
      </c>
      <c r="AK4498" s="1" t="s">
        <v>2637</v>
      </c>
      <c r="AL4498" s="1" t="s">
        <v>2638</v>
      </c>
      <c r="AM4498" s="1" t="s">
        <v>16</v>
      </c>
      <c r="AN4498" s="1" t="s">
        <v>23098</v>
      </c>
      <c r="AO4498" s="1" t="s">
        <v>364</v>
      </c>
      <c r="AP4498" s="1" t="s">
        <v>86</v>
      </c>
      <c r="AQ4498" s="1" t="s">
        <v>25</v>
      </c>
      <c r="AR4498" s="1" t="s">
        <v>19</v>
      </c>
      <c r="AS4498" s="1" t="s">
        <v>23091</v>
      </c>
      <c r="AT4498" s="1" t="s">
        <v>101</v>
      </c>
    </row>
    <row r="4499" spans="1:46" x14ac:dyDescent="0.25">
      <c r="A4499" s="1" t="s">
        <v>18475</v>
      </c>
      <c r="B4499" s="2" t="s">
        <v>23074</v>
      </c>
      <c r="C4499" s="2" t="s">
        <v>23105</v>
      </c>
      <c r="D4499" s="1">
        <v>0</v>
      </c>
      <c r="E4499" s="1">
        <v>0</v>
      </c>
      <c r="F4499" s="1">
        <v>1</v>
      </c>
      <c r="G4499" s="1">
        <v>1</v>
      </c>
      <c r="H4499" s="6">
        <v>1</v>
      </c>
      <c r="I4499">
        <v>1</v>
      </c>
      <c r="J4499" s="1">
        <v>40</v>
      </c>
      <c r="K4499" s="1">
        <v>0</v>
      </c>
      <c r="L4499" s="1">
        <v>669</v>
      </c>
      <c r="M4499" s="6">
        <v>0.41</v>
      </c>
      <c r="N4499" s="4">
        <v>5400</v>
      </c>
      <c r="O4499" s="4">
        <v>450</v>
      </c>
      <c r="P4499" s="4">
        <v>500</v>
      </c>
      <c r="Q4499" s="3">
        <v>0.28999999999999998</v>
      </c>
      <c r="R4499" s="1">
        <v>24</v>
      </c>
      <c r="S4499" s="1">
        <v>500</v>
      </c>
      <c r="T4499" s="1">
        <v>36</v>
      </c>
      <c r="U4499" s="1">
        <v>1</v>
      </c>
      <c r="V4499" s="1">
        <v>6</v>
      </c>
      <c r="W4499" s="1">
        <v>1</v>
      </c>
      <c r="X4499" s="1">
        <v>1</v>
      </c>
      <c r="Y4499" s="1">
        <v>0</v>
      </c>
      <c r="Z4499" s="1">
        <v>3</v>
      </c>
      <c r="AA4499" s="1">
        <v>1</v>
      </c>
      <c r="AB4499" s="1">
        <v>1</v>
      </c>
      <c r="AC4499" s="1">
        <v>2990</v>
      </c>
      <c r="AD4499" s="1">
        <v>0</v>
      </c>
      <c r="AE4499" s="1">
        <v>0</v>
      </c>
      <c r="AF4499" s="1">
        <v>0</v>
      </c>
      <c r="AG4499" s="1">
        <v>932</v>
      </c>
      <c r="AH4499" s="1">
        <v>0</v>
      </c>
      <c r="AI4499" s="1">
        <v>3922</v>
      </c>
      <c r="AJ4499" s="1" t="s">
        <v>4457</v>
      </c>
      <c r="AK4499" s="1" t="s">
        <v>4458</v>
      </c>
      <c r="AL4499" s="1" t="s">
        <v>4459</v>
      </c>
      <c r="AM4499" s="1" t="s">
        <v>16</v>
      </c>
      <c r="AN4499" s="1" t="s">
        <v>23097</v>
      </c>
      <c r="AO4499" s="1" t="s">
        <v>86</v>
      </c>
      <c r="AP4499" s="1" t="s">
        <v>86</v>
      </c>
      <c r="AQ4499" s="1" t="s">
        <v>14</v>
      </c>
      <c r="AR4499" s="1" t="s">
        <v>30</v>
      </c>
      <c r="AS4499" s="1" t="s">
        <v>23091</v>
      </c>
      <c r="AT4499" s="1" t="s">
        <v>101</v>
      </c>
    </row>
    <row r="4500" spans="1:46" x14ac:dyDescent="0.25">
      <c r="A4500" s="1" t="s">
        <v>20835</v>
      </c>
      <c r="B4500" s="2" t="s">
        <v>23074</v>
      </c>
      <c r="C4500" s="2" t="s">
        <v>23105</v>
      </c>
      <c r="D4500" s="1">
        <v>3</v>
      </c>
      <c r="E4500" s="1">
        <v>0</v>
      </c>
      <c r="F4500" s="1">
        <v>1</v>
      </c>
      <c r="G4500" s="1">
        <v>4</v>
      </c>
      <c r="H4500" s="6">
        <v>0.25</v>
      </c>
      <c r="I4500">
        <v>0</v>
      </c>
      <c r="J4500" s="1">
        <v>46</v>
      </c>
      <c r="K4500" s="1">
        <v>0</v>
      </c>
      <c r="L4500" s="1">
        <v>498</v>
      </c>
      <c r="M4500" s="6">
        <v>0.14000000000000001</v>
      </c>
      <c r="N4500" s="4">
        <v>4800</v>
      </c>
      <c r="O4500" s="4">
        <v>350</v>
      </c>
      <c r="P4500" s="4">
        <v>250</v>
      </c>
      <c r="Q4500" s="3">
        <v>0.33</v>
      </c>
      <c r="R4500" s="1">
        <v>24</v>
      </c>
      <c r="S4500" s="1">
        <v>250</v>
      </c>
      <c r="T4500" s="1">
        <v>20</v>
      </c>
      <c r="U4500" s="1">
        <v>0</v>
      </c>
      <c r="V4500" s="1">
        <v>6</v>
      </c>
      <c r="W4500" s="1">
        <v>0</v>
      </c>
      <c r="X4500" s="1">
        <v>0</v>
      </c>
      <c r="Y4500" s="1">
        <v>0</v>
      </c>
      <c r="Z4500" s="1">
        <v>3</v>
      </c>
      <c r="AA4500" s="1">
        <v>1</v>
      </c>
      <c r="AB4500" s="1">
        <v>0</v>
      </c>
      <c r="AC4500" s="1">
        <v>630</v>
      </c>
      <c r="AD4500" s="1">
        <v>430</v>
      </c>
      <c r="AE4500" s="1">
        <v>0</v>
      </c>
      <c r="AF4500" s="1">
        <v>0</v>
      </c>
      <c r="AG4500" s="1">
        <v>18</v>
      </c>
      <c r="AH4500" s="1">
        <v>0</v>
      </c>
      <c r="AI4500" s="1">
        <v>1078</v>
      </c>
      <c r="AJ4500" s="1" t="s">
        <v>11028</v>
      </c>
      <c r="AK4500" s="1" t="s">
        <v>11029</v>
      </c>
      <c r="AL4500" s="1" t="s">
        <v>11030</v>
      </c>
      <c r="AM4500" s="1" t="s">
        <v>12</v>
      </c>
      <c r="AN4500" s="1" t="s">
        <v>23097</v>
      </c>
      <c r="AO4500" s="1" t="s">
        <v>364</v>
      </c>
      <c r="AP4500" s="1" t="s">
        <v>57</v>
      </c>
      <c r="AQ4500" s="1" t="s">
        <v>25</v>
      </c>
      <c r="AR4500" s="1" t="s">
        <v>30</v>
      </c>
      <c r="AS4500" s="1" t="s">
        <v>23091</v>
      </c>
      <c r="AT4500" s="1" t="s">
        <v>26</v>
      </c>
    </row>
    <row r="4501" spans="1:46" x14ac:dyDescent="0.25">
      <c r="A4501" s="1" t="s">
        <v>20852</v>
      </c>
      <c r="B4501" s="2" t="s">
        <v>23074</v>
      </c>
      <c r="C4501" s="2" t="s">
        <v>23105</v>
      </c>
      <c r="D4501" s="1">
        <v>10</v>
      </c>
      <c r="E4501" s="1">
        <v>7</v>
      </c>
      <c r="F4501" s="1">
        <v>7</v>
      </c>
      <c r="G4501" s="1">
        <v>24</v>
      </c>
      <c r="H4501" s="6">
        <v>0.29166666666666669</v>
      </c>
      <c r="I4501">
        <v>0</v>
      </c>
      <c r="J4501" s="1">
        <v>37</v>
      </c>
      <c r="K4501" s="1">
        <v>1</v>
      </c>
      <c r="L4501" s="1">
        <v>504</v>
      </c>
      <c r="M4501" s="6">
        <v>0.35</v>
      </c>
      <c r="N4501" s="4">
        <v>2000</v>
      </c>
      <c r="O4501" s="4">
        <v>160</v>
      </c>
      <c r="P4501" s="4">
        <v>200</v>
      </c>
      <c r="Q4501" s="3">
        <v>0.38</v>
      </c>
      <c r="R4501" s="1">
        <v>24</v>
      </c>
      <c r="S4501" s="1">
        <v>200</v>
      </c>
      <c r="T4501" s="1">
        <v>20</v>
      </c>
      <c r="U4501" s="1">
        <v>1</v>
      </c>
      <c r="V4501" s="1">
        <v>6</v>
      </c>
      <c r="W4501" s="1">
        <v>0</v>
      </c>
      <c r="X4501" s="1">
        <v>0</v>
      </c>
      <c r="Y4501" s="1">
        <v>0</v>
      </c>
      <c r="Z4501" s="1">
        <v>2</v>
      </c>
      <c r="AA4501" s="1">
        <v>1</v>
      </c>
      <c r="AB4501" s="1">
        <v>0</v>
      </c>
      <c r="AC4501" s="1">
        <v>0</v>
      </c>
      <c r="AD4501" s="1">
        <v>0</v>
      </c>
      <c r="AE4501" s="1">
        <v>0</v>
      </c>
      <c r="AF4501" s="1">
        <v>0</v>
      </c>
      <c r="AG4501" s="1">
        <v>0</v>
      </c>
      <c r="AH4501" s="1">
        <v>480</v>
      </c>
      <c r="AI4501" s="1">
        <v>480</v>
      </c>
      <c r="AJ4501" s="1" t="s">
        <v>4872</v>
      </c>
      <c r="AK4501" s="1" t="s">
        <v>11075</v>
      </c>
      <c r="AL4501" s="1" t="s">
        <v>11076</v>
      </c>
      <c r="AM4501" s="1" t="s">
        <v>12</v>
      </c>
      <c r="AN4501" s="1" t="s">
        <v>23098</v>
      </c>
      <c r="AO4501" s="1" t="s">
        <v>86</v>
      </c>
      <c r="AP4501" s="1" t="s">
        <v>57</v>
      </c>
      <c r="AQ4501" s="1" t="s">
        <v>25</v>
      </c>
      <c r="AR4501" s="1" t="s">
        <v>30</v>
      </c>
      <c r="AS4501" s="1" t="s">
        <v>23091</v>
      </c>
      <c r="AT4501" s="1" t="s">
        <v>26</v>
      </c>
    </row>
    <row r="4502" spans="1:46" x14ac:dyDescent="0.25">
      <c r="A4502" s="1" t="s">
        <v>21435</v>
      </c>
      <c r="B4502" s="2" t="s">
        <v>23074</v>
      </c>
      <c r="C4502" s="2" t="s">
        <v>23105</v>
      </c>
      <c r="D4502" s="1">
        <v>0</v>
      </c>
      <c r="E4502" s="1">
        <v>0</v>
      </c>
      <c r="F4502" s="1">
        <v>2</v>
      </c>
      <c r="G4502" s="1">
        <v>2</v>
      </c>
      <c r="H4502" s="6">
        <v>1</v>
      </c>
      <c r="I4502">
        <v>0</v>
      </c>
      <c r="J4502" s="1">
        <v>38</v>
      </c>
      <c r="K4502" s="1">
        <v>0</v>
      </c>
      <c r="L4502" s="1">
        <v>747</v>
      </c>
      <c r="M4502" s="6">
        <v>0.66</v>
      </c>
      <c r="N4502" s="4">
        <v>3600</v>
      </c>
      <c r="O4502" s="4">
        <v>300</v>
      </c>
      <c r="P4502" s="4">
        <v>1000</v>
      </c>
      <c r="Q4502" s="3">
        <v>0.33</v>
      </c>
      <c r="R4502" s="1">
        <v>24</v>
      </c>
      <c r="S4502" s="1">
        <v>1000</v>
      </c>
      <c r="T4502" s="1">
        <v>83</v>
      </c>
      <c r="U4502" s="1">
        <v>1</v>
      </c>
      <c r="V4502" s="1">
        <v>6</v>
      </c>
      <c r="W4502" s="1">
        <v>1</v>
      </c>
      <c r="X4502" s="1">
        <v>1</v>
      </c>
      <c r="Y4502" s="1">
        <v>0</v>
      </c>
      <c r="Z4502" s="1">
        <v>2</v>
      </c>
      <c r="AA4502" s="1">
        <v>1</v>
      </c>
      <c r="AB4502" s="1">
        <v>0</v>
      </c>
      <c r="AC4502" s="1">
        <v>5770</v>
      </c>
      <c r="AD4502" s="1">
        <v>658</v>
      </c>
      <c r="AE4502" s="1">
        <v>0</v>
      </c>
      <c r="AF4502" s="1">
        <v>0</v>
      </c>
      <c r="AG4502" s="1">
        <v>0</v>
      </c>
      <c r="AH4502" s="1">
        <v>0</v>
      </c>
      <c r="AI4502" s="1">
        <v>6428</v>
      </c>
      <c r="AJ4502" s="1" t="s">
        <v>12635</v>
      </c>
      <c r="AK4502" s="1" t="s">
        <v>12636</v>
      </c>
      <c r="AL4502" s="1" t="s">
        <v>12637</v>
      </c>
      <c r="AM4502" s="1" t="s">
        <v>12</v>
      </c>
      <c r="AN4502" s="1" t="s">
        <v>23097</v>
      </c>
      <c r="AO4502" s="1" t="s">
        <v>86</v>
      </c>
      <c r="AP4502" s="1" t="s">
        <v>86</v>
      </c>
      <c r="AQ4502" s="1" t="s">
        <v>14</v>
      </c>
      <c r="AR4502" s="1" t="s">
        <v>30</v>
      </c>
      <c r="AS4502" s="1" t="s">
        <v>23091</v>
      </c>
      <c r="AT4502" s="1" t="s">
        <v>26</v>
      </c>
    </row>
    <row r="4503" spans="1:46" x14ac:dyDescent="0.25">
      <c r="A4503" s="1" t="s">
        <v>18561</v>
      </c>
      <c r="B4503" s="2" t="s">
        <v>23074</v>
      </c>
      <c r="C4503" s="2" t="s">
        <v>23105</v>
      </c>
      <c r="D4503" s="1">
        <v>0</v>
      </c>
      <c r="E4503" s="1">
        <v>1</v>
      </c>
      <c r="F4503" s="1">
        <v>3</v>
      </c>
      <c r="G4503" s="1">
        <v>4</v>
      </c>
      <c r="H4503" s="6">
        <v>0.75</v>
      </c>
      <c r="I4503">
        <v>0</v>
      </c>
      <c r="J4503" s="1">
        <v>38</v>
      </c>
      <c r="K4503" s="1">
        <v>1</v>
      </c>
      <c r="L4503" s="1">
        <v>562</v>
      </c>
      <c r="M4503" s="6">
        <v>0.45</v>
      </c>
      <c r="N4503" s="4">
        <v>3000</v>
      </c>
      <c r="O4503" s="4">
        <v>200</v>
      </c>
      <c r="P4503" s="4">
        <v>700</v>
      </c>
      <c r="Q4503" s="3">
        <v>0.34</v>
      </c>
      <c r="R4503" s="1">
        <v>24</v>
      </c>
      <c r="S4503" s="1">
        <v>700</v>
      </c>
      <c r="T4503" s="1">
        <v>54</v>
      </c>
      <c r="U4503" s="1">
        <v>0</v>
      </c>
      <c r="V4503" s="1">
        <v>6</v>
      </c>
      <c r="W4503" s="1">
        <v>0</v>
      </c>
      <c r="X4503" s="1">
        <v>1</v>
      </c>
      <c r="Y4503" s="1">
        <v>0</v>
      </c>
      <c r="Z4503" s="1">
        <v>2</v>
      </c>
      <c r="AA4503" s="1">
        <v>0</v>
      </c>
      <c r="AB4503" s="1">
        <v>0</v>
      </c>
      <c r="AC4503" s="1">
        <v>1026</v>
      </c>
      <c r="AD4503" s="1">
        <v>300</v>
      </c>
      <c r="AE4503" s="1">
        <v>0</v>
      </c>
      <c r="AF4503" s="1">
        <v>0</v>
      </c>
      <c r="AG4503" s="1">
        <v>0</v>
      </c>
      <c r="AH4503" s="1">
        <v>85</v>
      </c>
      <c r="AI4503" s="1">
        <v>1411</v>
      </c>
      <c r="AJ4503" s="1" t="s">
        <v>4688</v>
      </c>
      <c r="AK4503" s="1" t="s">
        <v>4689</v>
      </c>
      <c r="AL4503" s="1" t="s">
        <v>4690</v>
      </c>
      <c r="AM4503" s="1" t="s">
        <v>12</v>
      </c>
      <c r="AN4503" s="1" t="s">
        <v>23098</v>
      </c>
      <c r="AO4503" s="1" t="s">
        <v>364</v>
      </c>
      <c r="AP4503" s="1" t="s">
        <v>57</v>
      </c>
      <c r="AQ4503" s="1" t="s">
        <v>14</v>
      </c>
      <c r="AR4503" s="1" t="s">
        <v>30</v>
      </c>
      <c r="AS4503" s="1" t="s">
        <v>23090</v>
      </c>
      <c r="AT4503" s="1" t="s">
        <v>26</v>
      </c>
    </row>
    <row r="4504" spans="1:46" x14ac:dyDescent="0.25">
      <c r="A4504" s="1" t="s">
        <v>22625</v>
      </c>
      <c r="B4504" s="2" t="s">
        <v>23074</v>
      </c>
      <c r="C4504" s="2" t="s">
        <v>23105</v>
      </c>
      <c r="D4504" s="1">
        <v>0</v>
      </c>
      <c r="E4504" s="1">
        <v>0</v>
      </c>
      <c r="F4504" s="1">
        <v>2</v>
      </c>
      <c r="G4504" s="1">
        <v>2</v>
      </c>
      <c r="H4504" s="6">
        <v>1</v>
      </c>
      <c r="I4504">
        <v>1</v>
      </c>
      <c r="J4504" s="1">
        <v>31</v>
      </c>
      <c r="K4504" s="1">
        <v>0</v>
      </c>
      <c r="L4504" s="1">
        <v>651</v>
      </c>
      <c r="M4504" s="6">
        <v>0.41</v>
      </c>
      <c r="N4504" s="4">
        <v>1560</v>
      </c>
      <c r="O4504" s="4">
        <v>130</v>
      </c>
      <c r="P4504" s="4">
        <v>500</v>
      </c>
      <c r="Q4504" s="3">
        <v>0.3</v>
      </c>
      <c r="R4504" s="1">
        <v>24</v>
      </c>
      <c r="S4504" s="1">
        <v>500</v>
      </c>
      <c r="T4504" s="1">
        <v>35</v>
      </c>
      <c r="U4504" s="1">
        <v>0</v>
      </c>
      <c r="V4504" s="1">
        <v>6</v>
      </c>
      <c r="W4504" s="1">
        <v>0</v>
      </c>
      <c r="X4504" s="1">
        <v>1</v>
      </c>
      <c r="Y4504" s="1">
        <v>0</v>
      </c>
      <c r="Z4504" s="1">
        <v>3</v>
      </c>
      <c r="AA4504" s="1">
        <v>1</v>
      </c>
      <c r="AB4504" s="1">
        <v>1</v>
      </c>
      <c r="AC4504" s="1">
        <v>0</v>
      </c>
      <c r="AD4504" s="1">
        <v>0</v>
      </c>
      <c r="AE4504" s="1">
        <v>0</v>
      </c>
      <c r="AF4504" s="1">
        <v>0</v>
      </c>
      <c r="AG4504" s="1">
        <v>0</v>
      </c>
      <c r="AH4504" s="1">
        <v>450</v>
      </c>
      <c r="AI4504" s="1">
        <v>450</v>
      </c>
      <c r="AJ4504" s="1" t="s">
        <v>15645</v>
      </c>
      <c r="AK4504" s="1" t="s">
        <v>15787</v>
      </c>
      <c r="AL4504" s="1" t="s">
        <v>15788</v>
      </c>
      <c r="AM4504" s="1" t="s">
        <v>16</v>
      </c>
      <c r="AN4504" s="1" t="s">
        <v>23097</v>
      </c>
      <c r="AO4504" s="1" t="s">
        <v>364</v>
      </c>
      <c r="AP4504" s="1" t="s">
        <v>57</v>
      </c>
      <c r="AQ4504" s="1" t="s">
        <v>14</v>
      </c>
      <c r="AR4504" s="1" t="s">
        <v>30</v>
      </c>
      <c r="AS4504" s="1" t="s">
        <v>23091</v>
      </c>
      <c r="AT4504" s="1" t="s">
        <v>101</v>
      </c>
    </row>
    <row r="4505" spans="1:46" x14ac:dyDescent="0.25">
      <c r="A4505" s="1" t="s">
        <v>17995</v>
      </c>
      <c r="B4505" s="2" t="s">
        <v>23074</v>
      </c>
      <c r="C4505" s="2" t="s">
        <v>23106</v>
      </c>
      <c r="D4505" s="1">
        <v>0</v>
      </c>
      <c r="E4505" s="1">
        <v>0</v>
      </c>
      <c r="F4505" s="1">
        <v>1</v>
      </c>
      <c r="G4505" s="1">
        <v>1</v>
      </c>
      <c r="H4505" s="6">
        <v>1</v>
      </c>
      <c r="I4505">
        <v>0</v>
      </c>
      <c r="J4505" s="1">
        <v>34</v>
      </c>
      <c r="K4505" s="1">
        <v>0</v>
      </c>
      <c r="L4505" s="1">
        <v>690</v>
      </c>
      <c r="M4505" s="6">
        <v>0.27</v>
      </c>
      <c r="N4505" s="4">
        <v>2220</v>
      </c>
      <c r="O4505" s="4">
        <v>185</v>
      </c>
      <c r="P4505" s="4">
        <v>600</v>
      </c>
      <c r="Q4505" s="3">
        <v>0.27</v>
      </c>
      <c r="R4505" s="1">
        <v>24</v>
      </c>
      <c r="S4505" s="1">
        <v>600</v>
      </c>
      <c r="T4505" s="1">
        <v>58</v>
      </c>
      <c r="U4505" s="1">
        <v>1</v>
      </c>
      <c r="V4505" s="1">
        <v>6</v>
      </c>
      <c r="W4505" s="1">
        <v>0</v>
      </c>
      <c r="X4505" s="1">
        <v>0</v>
      </c>
      <c r="Y4505" s="1">
        <v>1</v>
      </c>
      <c r="Z4505" s="1">
        <v>0</v>
      </c>
      <c r="AA4505" s="1">
        <v>1</v>
      </c>
      <c r="AB4505" s="1">
        <v>0</v>
      </c>
      <c r="AC4505" s="1">
        <v>530</v>
      </c>
      <c r="AD4505" s="1">
        <v>0</v>
      </c>
      <c r="AE4505" s="1">
        <v>0</v>
      </c>
      <c r="AF4505" s="1">
        <v>0</v>
      </c>
      <c r="AG4505" s="1">
        <v>50</v>
      </c>
      <c r="AH4505" s="1">
        <v>0</v>
      </c>
      <c r="AI4505" s="1">
        <v>580</v>
      </c>
      <c r="AJ4505" s="1" t="s">
        <v>1072</v>
      </c>
      <c r="AK4505" s="1" t="s">
        <v>3019</v>
      </c>
      <c r="AL4505" s="1" t="s">
        <v>3020</v>
      </c>
      <c r="AM4505" s="1" t="s">
        <v>12</v>
      </c>
      <c r="AN4505" s="1" t="s">
        <v>23097</v>
      </c>
      <c r="AO4505" s="1" t="s">
        <v>86</v>
      </c>
      <c r="AP4505" s="1" t="s">
        <v>57</v>
      </c>
      <c r="AQ4505" s="1" t="s">
        <v>25</v>
      </c>
      <c r="AR4505" s="1" t="s">
        <v>19</v>
      </c>
      <c r="AS4505" s="1" t="s">
        <v>23091</v>
      </c>
      <c r="AT4505" s="1" t="s">
        <v>26</v>
      </c>
    </row>
    <row r="4506" spans="1:46" x14ac:dyDescent="0.25">
      <c r="A4506" s="1" t="s">
        <v>19878</v>
      </c>
      <c r="B4506" s="2" t="s">
        <v>23074</v>
      </c>
      <c r="C4506" s="2" t="s">
        <v>23106</v>
      </c>
      <c r="D4506" s="1">
        <v>0</v>
      </c>
      <c r="E4506" s="1">
        <v>0</v>
      </c>
      <c r="F4506" s="1">
        <v>1</v>
      </c>
      <c r="G4506" s="1">
        <v>1</v>
      </c>
      <c r="H4506" s="6">
        <v>1</v>
      </c>
      <c r="I4506">
        <v>1</v>
      </c>
      <c r="J4506" s="1">
        <v>39</v>
      </c>
      <c r="K4506" s="1">
        <v>0</v>
      </c>
      <c r="L4506" s="1">
        <v>622</v>
      </c>
      <c r="M4506" s="6">
        <v>0.19</v>
      </c>
      <c r="N4506" s="4">
        <v>7000</v>
      </c>
      <c r="O4506" s="4">
        <v>600</v>
      </c>
      <c r="P4506" s="4">
        <v>500</v>
      </c>
      <c r="Q4506" s="3">
        <v>0.35</v>
      </c>
      <c r="R4506" s="1">
        <v>24</v>
      </c>
      <c r="S4506" s="1">
        <v>500</v>
      </c>
      <c r="T4506" s="1">
        <v>34</v>
      </c>
      <c r="U4506" s="1">
        <v>1</v>
      </c>
      <c r="V4506" s="1">
        <v>6</v>
      </c>
      <c r="W4506" s="1">
        <v>1</v>
      </c>
      <c r="X4506" s="1">
        <v>1</v>
      </c>
      <c r="Y4506" s="1">
        <v>0</v>
      </c>
      <c r="Z4506" s="1">
        <v>4</v>
      </c>
      <c r="AA4506" s="1">
        <v>1</v>
      </c>
      <c r="AB4506" s="1">
        <v>1</v>
      </c>
      <c r="AC4506" s="1">
        <v>0</v>
      </c>
      <c r="AD4506" s="1">
        <v>0</v>
      </c>
      <c r="AE4506" s="1">
        <v>0</v>
      </c>
      <c r="AF4506" s="1">
        <v>1000</v>
      </c>
      <c r="AG4506" s="1">
        <v>0</v>
      </c>
      <c r="AH4506" s="1">
        <v>600</v>
      </c>
      <c r="AI4506" s="1">
        <v>1600</v>
      </c>
      <c r="AJ4506" s="1" t="s">
        <v>8405</v>
      </c>
      <c r="AK4506" s="1" t="s">
        <v>8406</v>
      </c>
      <c r="AL4506" s="1" t="s">
        <v>8407</v>
      </c>
      <c r="AM4506" s="1" t="s">
        <v>16</v>
      </c>
      <c r="AN4506" s="1" t="s">
        <v>23097</v>
      </c>
      <c r="AO4506" s="1" t="s">
        <v>86</v>
      </c>
      <c r="AP4506" s="1" t="s">
        <v>86</v>
      </c>
      <c r="AQ4506" s="1" t="s">
        <v>14</v>
      </c>
      <c r="AR4506" s="1" t="s">
        <v>30</v>
      </c>
      <c r="AS4506" s="1" t="s">
        <v>23091</v>
      </c>
      <c r="AT4506" s="1" t="s">
        <v>101</v>
      </c>
    </row>
    <row r="4507" spans="1:46" x14ac:dyDescent="0.25">
      <c r="A4507" s="1" t="s">
        <v>21000</v>
      </c>
      <c r="B4507" s="2" t="s">
        <v>23074</v>
      </c>
      <c r="C4507" s="2" t="s">
        <v>23106</v>
      </c>
      <c r="D4507" s="1">
        <v>2</v>
      </c>
      <c r="E4507" s="1">
        <v>0</v>
      </c>
      <c r="F4507" s="1">
        <v>4</v>
      </c>
      <c r="G4507" s="1">
        <v>6</v>
      </c>
      <c r="H4507" s="6">
        <v>0.66666666666666663</v>
      </c>
      <c r="I4507">
        <v>0</v>
      </c>
      <c r="J4507" s="1">
        <v>37</v>
      </c>
      <c r="K4507" s="1">
        <v>1</v>
      </c>
      <c r="L4507" s="1">
        <v>680</v>
      </c>
      <c r="M4507" s="6">
        <v>0.28000000000000003</v>
      </c>
      <c r="N4507" s="4">
        <v>2600</v>
      </c>
      <c r="O4507" s="4">
        <v>200</v>
      </c>
      <c r="P4507" s="4">
        <v>800</v>
      </c>
      <c r="Q4507" s="3">
        <v>0.3</v>
      </c>
      <c r="R4507" s="1">
        <v>24</v>
      </c>
      <c r="S4507" s="1">
        <v>800</v>
      </c>
      <c r="T4507" s="1">
        <v>76</v>
      </c>
      <c r="U4507" s="1">
        <v>1</v>
      </c>
      <c r="V4507" s="1">
        <v>6</v>
      </c>
      <c r="W4507" s="1">
        <v>0</v>
      </c>
      <c r="X4507" s="1">
        <v>0</v>
      </c>
      <c r="Y4507" s="1">
        <v>1</v>
      </c>
      <c r="Z4507" s="1">
        <v>1</v>
      </c>
      <c r="AA4507" s="1">
        <v>0</v>
      </c>
      <c r="AB4507" s="1">
        <v>0</v>
      </c>
      <c r="AC4507" s="1">
        <v>200</v>
      </c>
      <c r="AD4507" s="1">
        <v>55</v>
      </c>
      <c r="AE4507" s="1">
        <v>25</v>
      </c>
      <c r="AF4507" s="1">
        <v>52</v>
      </c>
      <c r="AG4507" s="1">
        <v>0</v>
      </c>
      <c r="AH4507" s="1">
        <v>0</v>
      </c>
      <c r="AI4507" s="1">
        <v>332</v>
      </c>
      <c r="AJ4507" s="1" t="s">
        <v>11467</v>
      </c>
      <c r="AK4507" s="1" t="s">
        <v>11468</v>
      </c>
      <c r="AL4507" s="1" t="s">
        <v>11469</v>
      </c>
      <c r="AM4507" s="1" t="s">
        <v>12</v>
      </c>
      <c r="AN4507" s="1" t="s">
        <v>23098</v>
      </c>
      <c r="AO4507" s="1" t="s">
        <v>86</v>
      </c>
      <c r="AP4507" s="1" t="s">
        <v>57</v>
      </c>
      <c r="AQ4507" s="1" t="s">
        <v>25</v>
      </c>
      <c r="AR4507" s="1" t="s">
        <v>19</v>
      </c>
      <c r="AS4507" s="1" t="s">
        <v>23090</v>
      </c>
      <c r="AT4507" s="1" t="s">
        <v>26</v>
      </c>
    </row>
    <row r="4508" spans="1:46" x14ac:dyDescent="0.25">
      <c r="A4508" s="1" t="s">
        <v>17313</v>
      </c>
      <c r="B4508" s="2" t="s">
        <v>23074</v>
      </c>
      <c r="C4508" s="2" t="s">
        <v>23106</v>
      </c>
      <c r="D4508" s="1">
        <v>2</v>
      </c>
      <c r="E4508" s="1">
        <v>0</v>
      </c>
      <c r="F4508" s="1">
        <v>2</v>
      </c>
      <c r="G4508" s="1">
        <v>4</v>
      </c>
      <c r="H4508" s="6">
        <v>0.5</v>
      </c>
      <c r="I4508">
        <v>0</v>
      </c>
      <c r="J4508" s="1">
        <v>34</v>
      </c>
      <c r="K4508" s="1">
        <v>1</v>
      </c>
      <c r="L4508" s="1">
        <v>588</v>
      </c>
      <c r="M4508" s="6">
        <v>0.42</v>
      </c>
      <c r="N4508" s="4">
        <v>1800</v>
      </c>
      <c r="O4508" s="4">
        <v>130</v>
      </c>
      <c r="P4508" s="4">
        <v>300</v>
      </c>
      <c r="Q4508" s="3">
        <v>0.34</v>
      </c>
      <c r="R4508" s="1">
        <v>24</v>
      </c>
      <c r="S4508" s="1">
        <v>300</v>
      </c>
      <c r="T4508" s="1">
        <v>33</v>
      </c>
      <c r="U4508" s="1">
        <v>1</v>
      </c>
      <c r="V4508" s="1">
        <v>6</v>
      </c>
      <c r="W4508" s="1">
        <v>0</v>
      </c>
      <c r="X4508" s="1">
        <v>0</v>
      </c>
      <c r="Y4508" s="1">
        <v>1</v>
      </c>
      <c r="Z4508" s="1">
        <v>2</v>
      </c>
      <c r="AA4508" s="1">
        <v>0</v>
      </c>
      <c r="AB4508" s="1">
        <v>0</v>
      </c>
      <c r="AC4508" s="1">
        <v>300</v>
      </c>
      <c r="AD4508" s="1">
        <v>263</v>
      </c>
      <c r="AE4508" s="1">
        <v>0</v>
      </c>
      <c r="AF4508" s="1">
        <v>0</v>
      </c>
      <c r="AG4508" s="1">
        <v>0</v>
      </c>
      <c r="AH4508" s="1">
        <v>300</v>
      </c>
      <c r="AI4508" s="1">
        <v>863</v>
      </c>
      <c r="AJ4508" s="1" t="s">
        <v>970</v>
      </c>
      <c r="AK4508" s="1" t="s">
        <v>971</v>
      </c>
      <c r="AL4508" s="1" t="s">
        <v>972</v>
      </c>
      <c r="AM4508" s="1" t="s">
        <v>12</v>
      </c>
      <c r="AN4508" s="1" t="s">
        <v>23098</v>
      </c>
      <c r="AO4508" s="1" t="s">
        <v>86</v>
      </c>
      <c r="AP4508" s="1" t="s">
        <v>57</v>
      </c>
      <c r="AQ4508" s="1" t="s">
        <v>25</v>
      </c>
      <c r="AR4508" s="1" t="s">
        <v>19</v>
      </c>
      <c r="AS4508" s="1" t="s">
        <v>23090</v>
      </c>
      <c r="AT4508" s="1" t="s">
        <v>26</v>
      </c>
    </row>
    <row r="4509" spans="1:46" x14ac:dyDescent="0.25">
      <c r="A4509" s="1" t="s">
        <v>18696</v>
      </c>
      <c r="B4509" s="2" t="s">
        <v>23074</v>
      </c>
      <c r="C4509" s="2" t="s">
        <v>23106</v>
      </c>
      <c r="D4509" s="1">
        <v>1</v>
      </c>
      <c r="E4509" s="1">
        <v>1</v>
      </c>
      <c r="F4509" s="1">
        <v>5</v>
      </c>
      <c r="G4509" s="1">
        <v>7</v>
      </c>
      <c r="H4509" s="6">
        <v>0.7142857142857143</v>
      </c>
      <c r="I4509">
        <v>0</v>
      </c>
      <c r="J4509" s="1">
        <v>33</v>
      </c>
      <c r="K4509" s="1">
        <v>1</v>
      </c>
      <c r="L4509" s="1">
        <v>568</v>
      </c>
      <c r="M4509" s="6">
        <v>0.38</v>
      </c>
      <c r="N4509" s="4">
        <v>3300</v>
      </c>
      <c r="O4509" s="4">
        <v>275</v>
      </c>
      <c r="P4509" s="4">
        <v>130</v>
      </c>
      <c r="Q4509" s="3">
        <v>0.36</v>
      </c>
      <c r="R4509" s="1">
        <v>6</v>
      </c>
      <c r="S4509" s="1">
        <v>130</v>
      </c>
      <c r="T4509" s="1">
        <v>10</v>
      </c>
      <c r="U4509" s="1">
        <v>1</v>
      </c>
      <c r="V4509" s="1">
        <v>6</v>
      </c>
      <c r="W4509" s="1">
        <v>0</v>
      </c>
      <c r="X4509" s="1">
        <v>0</v>
      </c>
      <c r="Y4509" s="1">
        <v>0</v>
      </c>
      <c r="Z4509" s="1">
        <v>4</v>
      </c>
      <c r="AA4509" s="1">
        <v>1</v>
      </c>
      <c r="AB4509" s="1">
        <v>0</v>
      </c>
      <c r="AC4509" s="1">
        <v>9</v>
      </c>
      <c r="AD4509" s="1">
        <v>1661</v>
      </c>
      <c r="AE4509" s="1">
        <v>0</v>
      </c>
      <c r="AF4509" s="1">
        <v>393</v>
      </c>
      <c r="AG4509" s="1">
        <v>0</v>
      </c>
      <c r="AH4509" s="1">
        <v>0</v>
      </c>
      <c r="AI4509" s="1">
        <v>2063</v>
      </c>
      <c r="AJ4509" s="1" t="s">
        <v>5087</v>
      </c>
      <c r="AK4509" s="1" t="s">
        <v>5088</v>
      </c>
      <c r="AL4509" s="1" t="s">
        <v>5089</v>
      </c>
      <c r="AM4509" s="1" t="s">
        <v>12</v>
      </c>
      <c r="AN4509" s="1" t="s">
        <v>23098</v>
      </c>
      <c r="AO4509" s="1" t="s">
        <v>86</v>
      </c>
      <c r="AP4509" s="1" t="s">
        <v>57</v>
      </c>
      <c r="AQ4509" s="1" t="s">
        <v>25</v>
      </c>
      <c r="AR4509" s="1" t="s">
        <v>30</v>
      </c>
      <c r="AS4509" s="1" t="s">
        <v>23091</v>
      </c>
      <c r="AT4509" s="1" t="s">
        <v>26</v>
      </c>
    </row>
    <row r="4510" spans="1:46" x14ac:dyDescent="0.25">
      <c r="A4510" s="1" t="s">
        <v>17354</v>
      </c>
      <c r="B4510" s="2" t="s">
        <v>23074</v>
      </c>
      <c r="C4510" s="2" t="s">
        <v>23107</v>
      </c>
      <c r="D4510" s="1">
        <v>0</v>
      </c>
      <c r="E4510" s="1">
        <v>1</v>
      </c>
      <c r="F4510" s="1">
        <v>2</v>
      </c>
      <c r="G4510" s="1">
        <v>3</v>
      </c>
      <c r="H4510" s="6">
        <v>0.66666666666666663</v>
      </c>
      <c r="I4510">
        <v>0</v>
      </c>
      <c r="J4510" s="1">
        <v>32</v>
      </c>
      <c r="K4510" s="1">
        <v>0</v>
      </c>
      <c r="L4510" s="1">
        <v>770</v>
      </c>
      <c r="M4510" s="6">
        <v>0.18</v>
      </c>
      <c r="N4510" s="4">
        <v>2200</v>
      </c>
      <c r="O4510" s="4">
        <v>180</v>
      </c>
      <c r="P4510" s="4">
        <v>300</v>
      </c>
      <c r="Q4510" s="3">
        <v>0.34</v>
      </c>
      <c r="R4510" s="1">
        <v>18</v>
      </c>
      <c r="S4510" s="1">
        <v>300</v>
      </c>
      <c r="T4510" s="1">
        <v>44</v>
      </c>
      <c r="U4510" s="1">
        <v>1</v>
      </c>
      <c r="V4510" s="1">
        <v>6</v>
      </c>
      <c r="W4510" s="1">
        <v>0</v>
      </c>
      <c r="X4510" s="1">
        <v>1</v>
      </c>
      <c r="Y4510" s="1">
        <v>0</v>
      </c>
      <c r="Z4510" s="1">
        <v>4</v>
      </c>
      <c r="AA4510" s="1">
        <v>0</v>
      </c>
      <c r="AB4510" s="1">
        <v>0</v>
      </c>
      <c r="AC4510" s="1">
        <v>0</v>
      </c>
      <c r="AD4510" s="1">
        <v>0</v>
      </c>
      <c r="AE4510" s="1">
        <v>0</v>
      </c>
      <c r="AF4510" s="1">
        <v>0</v>
      </c>
      <c r="AG4510" s="1">
        <v>0</v>
      </c>
      <c r="AH4510" s="1">
        <v>200</v>
      </c>
      <c r="AI4510" s="1">
        <v>200</v>
      </c>
      <c r="AJ4510" s="1" t="s">
        <v>1101</v>
      </c>
      <c r="AK4510" s="1" t="s">
        <v>1102</v>
      </c>
      <c r="AL4510" s="1" t="s">
        <v>1103</v>
      </c>
      <c r="AM4510" s="1" t="s">
        <v>12</v>
      </c>
      <c r="AN4510" s="1" t="s">
        <v>23097</v>
      </c>
      <c r="AO4510" s="1" t="s">
        <v>86</v>
      </c>
      <c r="AP4510" s="1" t="s">
        <v>57</v>
      </c>
      <c r="AQ4510" s="1" t="s">
        <v>14</v>
      </c>
      <c r="AR4510" s="1" t="s">
        <v>30</v>
      </c>
      <c r="AS4510" s="1" t="s">
        <v>23090</v>
      </c>
      <c r="AT4510" s="1" t="s">
        <v>26</v>
      </c>
    </row>
    <row r="4511" spans="1:46" x14ac:dyDescent="0.25">
      <c r="A4511" s="1" t="s">
        <v>18722</v>
      </c>
      <c r="B4511" s="2" t="s">
        <v>23074</v>
      </c>
      <c r="C4511" s="2" t="s">
        <v>23107</v>
      </c>
      <c r="D4511" s="1">
        <v>0</v>
      </c>
      <c r="E4511" s="1">
        <v>2</v>
      </c>
      <c r="F4511" s="1">
        <v>1</v>
      </c>
      <c r="G4511" s="1">
        <v>3</v>
      </c>
      <c r="H4511" s="6">
        <v>0.33333333333333331</v>
      </c>
      <c r="I4511">
        <v>0</v>
      </c>
      <c r="J4511" s="1">
        <v>38</v>
      </c>
      <c r="K4511" s="1">
        <v>1</v>
      </c>
      <c r="L4511" s="1">
        <v>732</v>
      </c>
      <c r="M4511" s="6">
        <v>0.33</v>
      </c>
      <c r="N4511" s="4">
        <v>1600</v>
      </c>
      <c r="O4511" s="4">
        <v>135</v>
      </c>
      <c r="P4511" s="4">
        <v>500</v>
      </c>
      <c r="Q4511" s="3">
        <v>0.28000000000000003</v>
      </c>
      <c r="R4511" s="1">
        <v>24</v>
      </c>
      <c r="S4511" s="1">
        <v>500</v>
      </c>
      <c r="T4511" s="1">
        <v>114</v>
      </c>
      <c r="U4511" s="1">
        <v>1</v>
      </c>
      <c r="V4511" s="1">
        <v>6</v>
      </c>
      <c r="W4511" s="1">
        <v>0</v>
      </c>
      <c r="X4511" s="1">
        <v>0</v>
      </c>
      <c r="Y4511" s="1">
        <v>1</v>
      </c>
      <c r="Z4511" s="1">
        <v>0</v>
      </c>
      <c r="AA4511" s="1">
        <v>1</v>
      </c>
      <c r="AB4511" s="1">
        <v>0</v>
      </c>
      <c r="AC4511" s="1">
        <v>0</v>
      </c>
      <c r="AD4511" s="1">
        <v>0</v>
      </c>
      <c r="AE4511" s="1">
        <v>0</v>
      </c>
      <c r="AF4511" s="1">
        <v>0</v>
      </c>
      <c r="AG4511" s="1">
        <v>0</v>
      </c>
      <c r="AH4511" s="1">
        <v>300</v>
      </c>
      <c r="AI4511" s="1">
        <v>300</v>
      </c>
      <c r="AJ4511" s="1" t="s">
        <v>5164</v>
      </c>
      <c r="AK4511" s="1" t="s">
        <v>5165</v>
      </c>
      <c r="AL4511" s="1" t="s">
        <v>5166</v>
      </c>
      <c r="AM4511" s="1" t="s">
        <v>12</v>
      </c>
      <c r="AN4511" s="1" t="s">
        <v>23098</v>
      </c>
      <c r="AO4511" s="1" t="s">
        <v>86</v>
      </c>
      <c r="AP4511" s="1" t="s">
        <v>57</v>
      </c>
      <c r="AQ4511" s="1" t="s">
        <v>25</v>
      </c>
      <c r="AR4511" s="1" t="s">
        <v>19</v>
      </c>
      <c r="AS4511" s="1" t="s">
        <v>23091</v>
      </c>
      <c r="AT4511" s="1" t="s">
        <v>26</v>
      </c>
    </row>
    <row r="4512" spans="1:46" x14ac:dyDescent="0.25">
      <c r="A4512" s="1" t="s">
        <v>18735</v>
      </c>
      <c r="B4512" s="2" t="s">
        <v>23074</v>
      </c>
      <c r="C4512" s="2" t="s">
        <v>23107</v>
      </c>
      <c r="D4512" s="1">
        <v>0</v>
      </c>
      <c r="E4512" s="1">
        <v>0</v>
      </c>
      <c r="F4512" s="1">
        <v>3</v>
      </c>
      <c r="G4512" s="1">
        <v>3</v>
      </c>
      <c r="H4512" s="6">
        <v>1</v>
      </c>
      <c r="I4512">
        <v>0</v>
      </c>
      <c r="J4512" s="1">
        <v>38</v>
      </c>
      <c r="K4512" s="1">
        <v>0</v>
      </c>
      <c r="L4512" s="1">
        <v>636</v>
      </c>
      <c r="M4512" s="6">
        <v>0.23</v>
      </c>
      <c r="N4512" s="4">
        <v>6000</v>
      </c>
      <c r="O4512" s="4">
        <v>500</v>
      </c>
      <c r="P4512" s="4">
        <v>700</v>
      </c>
      <c r="Q4512" s="3">
        <v>0.32</v>
      </c>
      <c r="R4512" s="1">
        <v>12</v>
      </c>
      <c r="S4512" s="1">
        <v>700</v>
      </c>
      <c r="T4512" s="1">
        <v>63</v>
      </c>
      <c r="U4512" s="1">
        <v>1</v>
      </c>
      <c r="V4512" s="1">
        <v>6</v>
      </c>
      <c r="W4512" s="1">
        <v>1</v>
      </c>
      <c r="X4512" s="1">
        <v>0</v>
      </c>
      <c r="Y4512" s="1">
        <v>0</v>
      </c>
      <c r="Z4512" s="1">
        <v>4</v>
      </c>
      <c r="AA4512" s="1">
        <v>1</v>
      </c>
      <c r="AB4512" s="1">
        <v>0</v>
      </c>
      <c r="AC4512" s="1">
        <v>0</v>
      </c>
      <c r="AD4512" s="1">
        <v>0</v>
      </c>
      <c r="AE4512" s="1">
        <v>0</v>
      </c>
      <c r="AF4512" s="1">
        <v>733</v>
      </c>
      <c r="AG4512" s="1">
        <v>0</v>
      </c>
      <c r="AH4512" s="1">
        <v>210</v>
      </c>
      <c r="AI4512" s="1">
        <v>943</v>
      </c>
      <c r="AJ4512" s="1" t="s">
        <v>5205</v>
      </c>
      <c r="AK4512" s="1" t="s">
        <v>5206</v>
      </c>
      <c r="AL4512" s="1" t="s">
        <v>5207</v>
      </c>
      <c r="AM4512" s="1" t="s">
        <v>12</v>
      </c>
      <c r="AN4512" s="1" t="s">
        <v>23097</v>
      </c>
      <c r="AO4512" s="1" t="s">
        <v>86</v>
      </c>
      <c r="AP4512" s="1" t="s">
        <v>86</v>
      </c>
      <c r="AQ4512" s="1" t="s">
        <v>25</v>
      </c>
      <c r="AR4512" s="1" t="s">
        <v>30</v>
      </c>
      <c r="AS4512" s="1" t="s">
        <v>23091</v>
      </c>
      <c r="AT4512" s="1" t="s">
        <v>26</v>
      </c>
    </row>
    <row r="4513" spans="1:46" x14ac:dyDescent="0.25">
      <c r="A4513" s="1" t="s">
        <v>21624</v>
      </c>
      <c r="B4513" s="2" t="s">
        <v>23074</v>
      </c>
      <c r="C4513" s="2" t="s">
        <v>23107</v>
      </c>
      <c r="D4513" s="1">
        <v>1</v>
      </c>
      <c r="E4513" s="1">
        <v>0</v>
      </c>
      <c r="F4513" s="1">
        <v>2</v>
      </c>
      <c r="G4513" s="1">
        <v>3</v>
      </c>
      <c r="H4513" s="6">
        <v>0.66666666666666663</v>
      </c>
      <c r="I4513">
        <v>0</v>
      </c>
      <c r="J4513" s="1">
        <v>30</v>
      </c>
      <c r="K4513" s="1">
        <v>0</v>
      </c>
      <c r="L4513" s="1">
        <v>701</v>
      </c>
      <c r="M4513" s="6">
        <v>0.38</v>
      </c>
      <c r="N4513" s="4">
        <v>2200</v>
      </c>
      <c r="O4513" s="4">
        <v>150</v>
      </c>
      <c r="P4513" s="4">
        <v>300</v>
      </c>
      <c r="Q4513" s="3">
        <v>0.3</v>
      </c>
      <c r="R4513" s="1">
        <v>24</v>
      </c>
      <c r="S4513" s="1">
        <v>300</v>
      </c>
      <c r="T4513" s="1">
        <v>33</v>
      </c>
      <c r="U4513" s="1">
        <v>1</v>
      </c>
      <c r="V4513" s="1">
        <v>6</v>
      </c>
      <c r="W4513" s="1">
        <v>0</v>
      </c>
      <c r="X4513" s="1">
        <v>0</v>
      </c>
      <c r="Y4513" s="1">
        <v>0</v>
      </c>
      <c r="Z4513" s="1">
        <v>6</v>
      </c>
      <c r="AA4513" s="1">
        <v>1</v>
      </c>
      <c r="AB4513" s="1">
        <v>1</v>
      </c>
      <c r="AC4513" s="1">
        <v>0</v>
      </c>
      <c r="AD4513" s="1">
        <v>0</v>
      </c>
      <c r="AE4513" s="1">
        <v>0</v>
      </c>
      <c r="AF4513" s="1">
        <v>800</v>
      </c>
      <c r="AG4513" s="1">
        <v>0</v>
      </c>
      <c r="AH4513" s="1">
        <v>0</v>
      </c>
      <c r="AI4513" s="1">
        <v>800</v>
      </c>
      <c r="AJ4513" s="1" t="s">
        <v>13156</v>
      </c>
      <c r="AK4513" s="1" t="s">
        <v>13157</v>
      </c>
      <c r="AL4513" s="1" t="s">
        <v>13158</v>
      </c>
      <c r="AM4513" s="1" t="s">
        <v>12</v>
      </c>
      <c r="AN4513" s="1" t="s">
        <v>23097</v>
      </c>
      <c r="AO4513" s="1" t="s">
        <v>86</v>
      </c>
      <c r="AP4513" s="1" t="s">
        <v>57</v>
      </c>
      <c r="AQ4513" s="1" t="s">
        <v>25</v>
      </c>
      <c r="AR4513" s="1" t="s">
        <v>30</v>
      </c>
      <c r="AS4513" s="1" t="s">
        <v>23091</v>
      </c>
      <c r="AT4513" s="1" t="s">
        <v>101</v>
      </c>
    </row>
    <row r="4514" spans="1:46" x14ac:dyDescent="0.25">
      <c r="A4514" s="1" t="s">
        <v>19976</v>
      </c>
      <c r="B4514" s="2" t="s">
        <v>23074</v>
      </c>
      <c r="C4514" s="2" t="s">
        <v>23107</v>
      </c>
      <c r="D4514" s="1">
        <v>0</v>
      </c>
      <c r="E4514" s="1">
        <v>1</v>
      </c>
      <c r="F4514" s="1">
        <v>3</v>
      </c>
      <c r="G4514" s="1">
        <v>4</v>
      </c>
      <c r="H4514" s="6">
        <v>0.75</v>
      </c>
      <c r="I4514">
        <v>0</v>
      </c>
      <c r="J4514" s="1">
        <v>30</v>
      </c>
      <c r="K4514" s="1">
        <v>1</v>
      </c>
      <c r="L4514" s="1">
        <v>827</v>
      </c>
      <c r="M4514" s="6">
        <v>0.24</v>
      </c>
      <c r="N4514" s="4">
        <v>3240</v>
      </c>
      <c r="O4514" s="4">
        <v>270</v>
      </c>
      <c r="P4514" s="4">
        <v>500</v>
      </c>
      <c r="Q4514" s="3">
        <v>0.28999999999999998</v>
      </c>
      <c r="R4514" s="1">
        <v>12</v>
      </c>
      <c r="S4514" s="1">
        <v>500</v>
      </c>
      <c r="T4514" s="1">
        <v>51</v>
      </c>
      <c r="U4514" s="1">
        <v>1</v>
      </c>
      <c r="V4514" s="1">
        <v>6</v>
      </c>
      <c r="W4514" s="1">
        <v>1</v>
      </c>
      <c r="X4514" s="1">
        <v>1</v>
      </c>
      <c r="Y4514" s="1">
        <v>1</v>
      </c>
      <c r="Z4514" s="1">
        <v>4</v>
      </c>
      <c r="AA4514" s="1">
        <v>0</v>
      </c>
      <c r="AB4514" s="1">
        <v>1</v>
      </c>
      <c r="AC4514" s="1">
        <v>505</v>
      </c>
      <c r="AD4514" s="1">
        <v>0</v>
      </c>
      <c r="AE4514" s="1">
        <v>0</v>
      </c>
      <c r="AF4514" s="1">
        <v>0</v>
      </c>
      <c r="AG4514" s="1">
        <v>0</v>
      </c>
      <c r="AH4514" s="1">
        <v>0</v>
      </c>
      <c r="AI4514" s="1">
        <v>505</v>
      </c>
      <c r="AJ4514" s="1" t="s">
        <v>8685</v>
      </c>
      <c r="AK4514" s="1" t="s">
        <v>8686</v>
      </c>
      <c r="AL4514" s="1" t="s">
        <v>8687</v>
      </c>
      <c r="AM4514" s="1" t="s">
        <v>12</v>
      </c>
      <c r="AN4514" s="1" t="s">
        <v>23098</v>
      </c>
      <c r="AO4514" s="1" t="s">
        <v>86</v>
      </c>
      <c r="AP4514" s="1" t="s">
        <v>86</v>
      </c>
      <c r="AQ4514" s="1" t="s">
        <v>14</v>
      </c>
      <c r="AR4514" s="1" t="s">
        <v>19</v>
      </c>
      <c r="AS4514" s="1" t="s">
        <v>23090</v>
      </c>
      <c r="AT4514" s="1" t="s">
        <v>101</v>
      </c>
    </row>
    <row r="4515" spans="1:46" x14ac:dyDescent="0.25">
      <c r="A4515" s="1" t="s">
        <v>17387</v>
      </c>
      <c r="B4515" s="2" t="s">
        <v>23074</v>
      </c>
      <c r="C4515" s="2" t="s">
        <v>23107</v>
      </c>
      <c r="D4515" s="1">
        <v>0</v>
      </c>
      <c r="E4515" s="1">
        <v>1</v>
      </c>
      <c r="F4515" s="1">
        <v>2</v>
      </c>
      <c r="G4515" s="1">
        <v>3</v>
      </c>
      <c r="H4515" s="6">
        <v>0.66666666666666663</v>
      </c>
      <c r="I4515">
        <v>0</v>
      </c>
      <c r="J4515" s="1">
        <v>38</v>
      </c>
      <c r="K4515" s="1">
        <v>1</v>
      </c>
      <c r="L4515" s="1">
        <v>785</v>
      </c>
      <c r="M4515" s="6">
        <v>0.28999999999999998</v>
      </c>
      <c r="N4515" s="4">
        <v>9000</v>
      </c>
      <c r="O4515" s="4">
        <v>800</v>
      </c>
      <c r="P4515" s="4">
        <v>1000</v>
      </c>
      <c r="Q4515" s="3">
        <v>0.25</v>
      </c>
      <c r="R4515" s="1">
        <v>24</v>
      </c>
      <c r="S4515" s="1">
        <v>1000</v>
      </c>
      <c r="T4515" s="1">
        <v>50</v>
      </c>
      <c r="U4515" s="1">
        <v>1</v>
      </c>
      <c r="V4515" s="1">
        <v>6</v>
      </c>
      <c r="W4515" s="1">
        <v>1</v>
      </c>
      <c r="X4515" s="1">
        <v>1</v>
      </c>
      <c r="Y4515" s="1">
        <v>0</v>
      </c>
      <c r="Z4515" s="1">
        <v>4</v>
      </c>
      <c r="AA4515" s="1">
        <v>0</v>
      </c>
      <c r="AB4515" s="1">
        <v>0</v>
      </c>
      <c r="AC4515" s="1">
        <v>0</v>
      </c>
      <c r="AD4515" s="1">
        <v>0</v>
      </c>
      <c r="AE4515" s="1">
        <v>4500</v>
      </c>
      <c r="AF4515" s="1">
        <v>0</v>
      </c>
      <c r="AG4515" s="1">
        <v>90</v>
      </c>
      <c r="AH4515" s="1">
        <v>0</v>
      </c>
      <c r="AI4515" s="1">
        <v>4590</v>
      </c>
      <c r="AJ4515" s="1" t="s">
        <v>494</v>
      </c>
      <c r="AK4515" s="1" t="s">
        <v>1209</v>
      </c>
      <c r="AL4515" s="1" t="s">
        <v>1210</v>
      </c>
      <c r="AM4515" s="1" t="s">
        <v>12</v>
      </c>
      <c r="AN4515" s="1" t="s">
        <v>23098</v>
      </c>
      <c r="AO4515" s="1" t="s">
        <v>86</v>
      </c>
      <c r="AP4515" s="1" t="s">
        <v>86</v>
      </c>
      <c r="AQ4515" s="1" t="s">
        <v>14</v>
      </c>
      <c r="AR4515" s="1" t="s">
        <v>30</v>
      </c>
      <c r="AS4515" s="1" t="s">
        <v>23090</v>
      </c>
      <c r="AT4515" s="1" t="s">
        <v>26</v>
      </c>
    </row>
    <row r="4516" spans="1:46" x14ac:dyDescent="0.25">
      <c r="A4516" s="1" t="s">
        <v>20506</v>
      </c>
      <c r="B4516" s="2" t="s">
        <v>23074</v>
      </c>
      <c r="C4516" s="2" t="s">
        <v>23107</v>
      </c>
      <c r="D4516" s="1">
        <v>1</v>
      </c>
      <c r="E4516" s="1">
        <v>4</v>
      </c>
      <c r="F4516" s="1">
        <v>2</v>
      </c>
      <c r="G4516" s="1">
        <v>7</v>
      </c>
      <c r="H4516" s="6">
        <v>0.2857142857142857</v>
      </c>
      <c r="I4516">
        <v>0</v>
      </c>
      <c r="J4516" s="1">
        <v>28</v>
      </c>
      <c r="K4516" s="1">
        <v>0</v>
      </c>
      <c r="L4516" s="1">
        <v>653</v>
      </c>
      <c r="M4516" s="6">
        <v>0.75</v>
      </c>
      <c r="N4516" s="4">
        <v>2520</v>
      </c>
      <c r="O4516" s="4">
        <v>190</v>
      </c>
      <c r="P4516" s="4">
        <v>500</v>
      </c>
      <c r="Q4516" s="3">
        <v>0.3</v>
      </c>
      <c r="R4516" s="1">
        <v>24</v>
      </c>
      <c r="S4516" s="1">
        <v>500</v>
      </c>
      <c r="T4516" s="1">
        <v>46</v>
      </c>
      <c r="U4516" s="1">
        <v>0</v>
      </c>
      <c r="V4516" s="1">
        <v>6</v>
      </c>
      <c r="W4516" s="1">
        <v>0</v>
      </c>
      <c r="X4516" s="1">
        <v>0</v>
      </c>
      <c r="Y4516" s="1">
        <v>1</v>
      </c>
      <c r="Z4516" s="1">
        <v>0</v>
      </c>
      <c r="AA4516" s="1">
        <v>0</v>
      </c>
      <c r="AB4516" s="1">
        <v>0</v>
      </c>
      <c r="AC4516" s="1">
        <v>0</v>
      </c>
      <c r="AD4516" s="1">
        <v>0</v>
      </c>
      <c r="AE4516" s="1">
        <v>1494</v>
      </c>
      <c r="AF4516" s="1">
        <v>200</v>
      </c>
      <c r="AG4516" s="1">
        <v>0</v>
      </c>
      <c r="AH4516" s="1">
        <v>500</v>
      </c>
      <c r="AI4516" s="1">
        <v>2194</v>
      </c>
      <c r="AJ4516" s="1" t="s">
        <v>10139</v>
      </c>
      <c r="AK4516" s="1" t="s">
        <v>10140</v>
      </c>
      <c r="AL4516" s="1" t="s">
        <v>10141</v>
      </c>
      <c r="AM4516" s="1" t="s">
        <v>12</v>
      </c>
      <c r="AN4516" s="1" t="s">
        <v>23097</v>
      </c>
      <c r="AO4516" s="1" t="s">
        <v>364</v>
      </c>
      <c r="AP4516" s="1" t="s">
        <v>57</v>
      </c>
      <c r="AQ4516" s="1" t="s">
        <v>25</v>
      </c>
      <c r="AR4516" s="1" t="s">
        <v>19</v>
      </c>
      <c r="AS4516" s="1" t="s">
        <v>23090</v>
      </c>
      <c r="AT4516" s="1" t="s">
        <v>26</v>
      </c>
    </row>
    <row r="4517" spans="1:46" x14ac:dyDescent="0.25">
      <c r="A4517" s="1" t="s">
        <v>18793</v>
      </c>
      <c r="B4517" s="2" t="s">
        <v>23074</v>
      </c>
      <c r="C4517" s="2" t="s">
        <v>23107</v>
      </c>
      <c r="D4517" s="1">
        <v>0</v>
      </c>
      <c r="E4517" s="1">
        <v>1</v>
      </c>
      <c r="F4517" s="1">
        <v>1</v>
      </c>
      <c r="G4517" s="1">
        <v>2</v>
      </c>
      <c r="H4517" s="6">
        <v>0.5</v>
      </c>
      <c r="I4517">
        <v>1</v>
      </c>
      <c r="J4517" s="1">
        <v>32</v>
      </c>
      <c r="K4517" s="1">
        <v>0</v>
      </c>
      <c r="L4517" s="1">
        <v>671</v>
      </c>
      <c r="M4517" s="6">
        <v>0.76</v>
      </c>
      <c r="N4517" s="4">
        <v>2000</v>
      </c>
      <c r="O4517" s="4">
        <v>141</v>
      </c>
      <c r="P4517" s="4">
        <v>300</v>
      </c>
      <c r="Q4517" s="3">
        <v>0.32</v>
      </c>
      <c r="R4517" s="1">
        <v>18</v>
      </c>
      <c r="S4517" s="1">
        <v>300</v>
      </c>
      <c r="T4517" s="1">
        <v>29</v>
      </c>
      <c r="U4517" s="1">
        <v>1</v>
      </c>
      <c r="V4517" s="1">
        <v>6</v>
      </c>
      <c r="W4517" s="1">
        <v>0</v>
      </c>
      <c r="X4517" s="1">
        <v>0</v>
      </c>
      <c r="Y4517" s="1">
        <v>1</v>
      </c>
      <c r="Z4517" s="1">
        <v>0</v>
      </c>
      <c r="AA4517" s="1">
        <v>1</v>
      </c>
      <c r="AB4517" s="1">
        <v>1</v>
      </c>
      <c r="AC4517" s="1">
        <v>275</v>
      </c>
      <c r="AD4517" s="1">
        <v>0</v>
      </c>
      <c r="AE4517" s="1">
        <v>846</v>
      </c>
      <c r="AF4517" s="1">
        <v>0</v>
      </c>
      <c r="AG4517" s="1">
        <v>20</v>
      </c>
      <c r="AH4517" s="1">
        <v>725</v>
      </c>
      <c r="AI4517" s="1">
        <v>1866</v>
      </c>
      <c r="AJ4517" s="1" t="s">
        <v>5370</v>
      </c>
      <c r="AK4517" s="1" t="s">
        <v>5371</v>
      </c>
      <c r="AL4517" s="1" t="s">
        <v>5372</v>
      </c>
      <c r="AM4517" s="1" t="s">
        <v>16</v>
      </c>
      <c r="AN4517" s="1" t="s">
        <v>23097</v>
      </c>
      <c r="AO4517" s="1" t="s">
        <v>86</v>
      </c>
      <c r="AP4517" s="1" t="s">
        <v>57</v>
      </c>
      <c r="AQ4517" s="1" t="s">
        <v>25</v>
      </c>
      <c r="AR4517" s="1" t="s">
        <v>19</v>
      </c>
      <c r="AS4517" s="1" t="s">
        <v>23091</v>
      </c>
      <c r="AT4517" s="1" t="s">
        <v>101</v>
      </c>
    </row>
    <row r="4518" spans="1:46" x14ac:dyDescent="0.25">
      <c r="A4518" s="1" t="s">
        <v>17421</v>
      </c>
      <c r="B4518" s="2" t="s">
        <v>23074</v>
      </c>
      <c r="C4518" s="2" t="s">
        <v>23107</v>
      </c>
      <c r="D4518" s="1">
        <v>0</v>
      </c>
      <c r="E4518" s="1">
        <v>0</v>
      </c>
      <c r="F4518" s="1">
        <v>3</v>
      </c>
      <c r="G4518" s="1">
        <v>3</v>
      </c>
      <c r="H4518" s="6">
        <v>1</v>
      </c>
      <c r="I4518">
        <v>0</v>
      </c>
      <c r="J4518" s="1">
        <v>40</v>
      </c>
      <c r="K4518" s="1">
        <v>1</v>
      </c>
      <c r="L4518" s="1">
        <v>887</v>
      </c>
      <c r="M4518" s="6">
        <v>0.37</v>
      </c>
      <c r="N4518" s="4">
        <v>2724</v>
      </c>
      <c r="O4518" s="4">
        <v>227</v>
      </c>
      <c r="P4518" s="4">
        <v>200</v>
      </c>
      <c r="Q4518" s="3">
        <v>0.24</v>
      </c>
      <c r="R4518" s="1">
        <v>6</v>
      </c>
      <c r="S4518" s="1">
        <v>200</v>
      </c>
      <c r="T4518" s="1">
        <v>12</v>
      </c>
      <c r="U4518" s="1">
        <v>1</v>
      </c>
      <c r="V4518" s="1">
        <v>6</v>
      </c>
      <c r="W4518" s="1">
        <v>0</v>
      </c>
      <c r="X4518" s="1">
        <v>0</v>
      </c>
      <c r="Y4518" s="1">
        <v>0</v>
      </c>
      <c r="Z4518" s="1">
        <v>2</v>
      </c>
      <c r="AA4518" s="1">
        <v>1</v>
      </c>
      <c r="AB4518" s="1">
        <v>0</v>
      </c>
      <c r="AC4518" s="1">
        <v>1492</v>
      </c>
      <c r="AD4518" s="1">
        <v>0</v>
      </c>
      <c r="AE4518" s="1">
        <v>0</v>
      </c>
      <c r="AF4518" s="1">
        <v>0</v>
      </c>
      <c r="AG4518" s="1">
        <v>0</v>
      </c>
      <c r="AH4518" s="1">
        <v>0</v>
      </c>
      <c r="AI4518" s="1">
        <v>1492</v>
      </c>
      <c r="AJ4518" s="1" t="s">
        <v>1314</v>
      </c>
      <c r="AK4518" s="1" t="s">
        <v>1315</v>
      </c>
      <c r="AL4518" s="1" t="s">
        <v>1316</v>
      </c>
      <c r="AM4518" s="1" t="s">
        <v>12</v>
      </c>
      <c r="AN4518" s="1" t="s">
        <v>23098</v>
      </c>
      <c r="AO4518" s="1" t="s">
        <v>86</v>
      </c>
      <c r="AP4518" s="1" t="s">
        <v>57</v>
      </c>
      <c r="AQ4518" s="1" t="s">
        <v>25</v>
      </c>
      <c r="AR4518" s="1" t="s">
        <v>30</v>
      </c>
      <c r="AS4518" s="1" t="s">
        <v>23091</v>
      </c>
      <c r="AT4518" s="1" t="s">
        <v>26</v>
      </c>
    </row>
    <row r="4519" spans="1:46" x14ac:dyDescent="0.25">
      <c r="A4519" s="1" t="s">
        <v>19408</v>
      </c>
      <c r="B4519" s="2" t="s">
        <v>23074</v>
      </c>
      <c r="C4519" s="2" t="s">
        <v>23107</v>
      </c>
      <c r="D4519" s="1">
        <v>0</v>
      </c>
      <c r="E4519" s="1">
        <v>0</v>
      </c>
      <c r="F4519" s="1">
        <v>2</v>
      </c>
      <c r="G4519" s="1">
        <v>2</v>
      </c>
      <c r="H4519" s="6">
        <v>1</v>
      </c>
      <c r="I4519">
        <v>0</v>
      </c>
      <c r="J4519" s="1">
        <v>29</v>
      </c>
      <c r="K4519" s="1">
        <v>1</v>
      </c>
      <c r="L4519" s="1">
        <v>650</v>
      </c>
      <c r="M4519" s="6">
        <v>0.71</v>
      </c>
      <c r="N4519" s="4">
        <v>2200</v>
      </c>
      <c r="O4519" s="4">
        <v>168</v>
      </c>
      <c r="P4519" s="4">
        <v>300</v>
      </c>
      <c r="Q4519" s="3">
        <v>0.33</v>
      </c>
      <c r="R4519" s="1">
        <v>24</v>
      </c>
      <c r="S4519" s="1">
        <v>300</v>
      </c>
      <c r="T4519" s="1">
        <v>31</v>
      </c>
      <c r="U4519" s="1">
        <v>0</v>
      </c>
      <c r="V4519" s="1">
        <v>6</v>
      </c>
      <c r="W4519" s="1">
        <v>0</v>
      </c>
      <c r="X4519" s="1">
        <v>0</v>
      </c>
      <c r="Y4519" s="1">
        <v>1</v>
      </c>
      <c r="Z4519" s="1">
        <v>3</v>
      </c>
      <c r="AA4519" s="1">
        <v>0</v>
      </c>
      <c r="AB4519" s="1">
        <v>1</v>
      </c>
      <c r="AC4519" s="1">
        <v>0</v>
      </c>
      <c r="AD4519" s="1">
        <v>20</v>
      </c>
      <c r="AE4519" s="1">
        <v>0</v>
      </c>
      <c r="AF4519" s="1">
        <v>581</v>
      </c>
      <c r="AG4519" s="1">
        <v>5</v>
      </c>
      <c r="AH4519" s="1">
        <v>1200</v>
      </c>
      <c r="AI4519" s="1">
        <v>1806</v>
      </c>
      <c r="AJ4519" s="1" t="s">
        <v>7102</v>
      </c>
      <c r="AK4519" s="1" t="s">
        <v>7103</v>
      </c>
      <c r="AL4519" s="1" t="s">
        <v>7104</v>
      </c>
      <c r="AM4519" s="1" t="s">
        <v>12</v>
      </c>
      <c r="AN4519" s="1" t="s">
        <v>23098</v>
      </c>
      <c r="AO4519" s="1" t="s">
        <v>364</v>
      </c>
      <c r="AP4519" s="1" t="s">
        <v>57</v>
      </c>
      <c r="AQ4519" s="1" t="s">
        <v>25</v>
      </c>
      <c r="AR4519" s="1" t="s">
        <v>19</v>
      </c>
      <c r="AS4519" s="1" t="s">
        <v>23090</v>
      </c>
      <c r="AT4519" s="1" t="s">
        <v>101</v>
      </c>
    </row>
    <row r="4520" spans="1:46" x14ac:dyDescent="0.25">
      <c r="A4520" s="1" t="s">
        <v>20039</v>
      </c>
      <c r="B4520" s="2" t="s">
        <v>23074</v>
      </c>
      <c r="C4520" s="2" t="s">
        <v>23107</v>
      </c>
      <c r="D4520" s="1">
        <v>0</v>
      </c>
      <c r="E4520" s="1">
        <v>0</v>
      </c>
      <c r="F4520" s="1">
        <v>1</v>
      </c>
      <c r="G4520" s="1">
        <v>1</v>
      </c>
      <c r="H4520" s="6">
        <v>1</v>
      </c>
      <c r="I4520">
        <v>1</v>
      </c>
      <c r="J4520" s="1">
        <v>27</v>
      </c>
      <c r="K4520" s="1">
        <v>0</v>
      </c>
      <c r="L4520" s="1">
        <v>800</v>
      </c>
      <c r="M4520" s="6">
        <v>0.22</v>
      </c>
      <c r="N4520" s="4">
        <v>3000</v>
      </c>
      <c r="O4520" s="4">
        <v>250</v>
      </c>
      <c r="P4520" s="4">
        <v>200</v>
      </c>
      <c r="Q4520" s="3">
        <v>0.25</v>
      </c>
      <c r="R4520" s="1">
        <v>24</v>
      </c>
      <c r="S4520" s="1">
        <v>200</v>
      </c>
      <c r="T4520" s="1">
        <v>32</v>
      </c>
      <c r="U4520" s="1">
        <v>1</v>
      </c>
      <c r="V4520" s="1">
        <v>6</v>
      </c>
      <c r="W4520" s="1">
        <v>1</v>
      </c>
      <c r="X4520" s="1">
        <v>1</v>
      </c>
      <c r="Y4520" s="1">
        <v>1</v>
      </c>
      <c r="Z4520" s="1">
        <v>4</v>
      </c>
      <c r="AA4520" s="1">
        <v>0</v>
      </c>
      <c r="AB4520" s="1">
        <v>1</v>
      </c>
      <c r="AC4520" s="1">
        <v>0</v>
      </c>
      <c r="AD4520" s="1">
        <v>0</v>
      </c>
      <c r="AE4520" s="1">
        <v>0</v>
      </c>
      <c r="AF4520" s="1">
        <v>0</v>
      </c>
      <c r="AG4520" s="1">
        <v>0</v>
      </c>
      <c r="AH4520" s="1">
        <v>770</v>
      </c>
      <c r="AI4520" s="1">
        <v>770</v>
      </c>
      <c r="AJ4520" s="1" t="s">
        <v>8864</v>
      </c>
      <c r="AK4520" s="1" t="s">
        <v>8865</v>
      </c>
      <c r="AL4520" s="1" t="s">
        <v>8866</v>
      </c>
      <c r="AM4520" s="1" t="s">
        <v>16</v>
      </c>
      <c r="AN4520" s="1" t="s">
        <v>23097</v>
      </c>
      <c r="AO4520" s="1" t="s">
        <v>86</v>
      </c>
      <c r="AP4520" s="1" t="s">
        <v>86</v>
      </c>
      <c r="AQ4520" s="1" t="s">
        <v>14</v>
      </c>
      <c r="AR4520" s="1" t="s">
        <v>19</v>
      </c>
      <c r="AS4520" s="1" t="s">
        <v>23090</v>
      </c>
      <c r="AT4520" s="1" t="s">
        <v>101</v>
      </c>
    </row>
    <row r="4521" spans="1:46" x14ac:dyDescent="0.25">
      <c r="A4521" s="1" t="s">
        <v>21122</v>
      </c>
      <c r="B4521" s="2" t="s">
        <v>23074</v>
      </c>
      <c r="C4521" s="2" t="s">
        <v>23108</v>
      </c>
      <c r="D4521" s="1">
        <v>0</v>
      </c>
      <c r="E4521" s="1">
        <v>0</v>
      </c>
      <c r="F4521" s="1">
        <v>3</v>
      </c>
      <c r="G4521" s="1">
        <v>3</v>
      </c>
      <c r="H4521" s="6">
        <v>1</v>
      </c>
      <c r="I4521">
        <v>0</v>
      </c>
      <c r="J4521" s="1">
        <v>33</v>
      </c>
      <c r="K4521" s="1">
        <v>0</v>
      </c>
      <c r="L4521" s="1">
        <v>744</v>
      </c>
      <c r="M4521" s="6">
        <v>0.28999999999999998</v>
      </c>
      <c r="N4521" s="4">
        <v>3000</v>
      </c>
      <c r="O4521" s="4">
        <v>210</v>
      </c>
      <c r="P4521" s="4">
        <v>500</v>
      </c>
      <c r="Q4521" s="3">
        <v>0.3</v>
      </c>
      <c r="R4521" s="1">
        <v>24</v>
      </c>
      <c r="S4521" s="1">
        <v>500</v>
      </c>
      <c r="T4521" s="1">
        <v>49</v>
      </c>
      <c r="U4521" s="1">
        <v>0</v>
      </c>
      <c r="V4521" s="1">
        <v>6</v>
      </c>
      <c r="W4521" s="1">
        <v>0</v>
      </c>
      <c r="X4521" s="1">
        <v>0</v>
      </c>
      <c r="Y4521" s="1">
        <v>1</v>
      </c>
      <c r="Z4521" s="1">
        <v>1</v>
      </c>
      <c r="AA4521" s="1">
        <v>1</v>
      </c>
      <c r="AB4521" s="1">
        <v>0</v>
      </c>
      <c r="AC4521" s="1">
        <v>430</v>
      </c>
      <c r="AD4521" s="1">
        <v>0</v>
      </c>
      <c r="AE4521" s="1">
        <v>0</v>
      </c>
      <c r="AF4521" s="1">
        <v>395</v>
      </c>
      <c r="AG4521" s="1">
        <v>0</v>
      </c>
      <c r="AH4521" s="1">
        <v>0</v>
      </c>
      <c r="AI4521" s="1">
        <v>825</v>
      </c>
      <c r="AJ4521" s="1" t="s">
        <v>10669</v>
      </c>
      <c r="AK4521" s="1" t="s">
        <v>11817</v>
      </c>
      <c r="AL4521" s="1" t="s">
        <v>11818</v>
      </c>
      <c r="AM4521" s="1" t="s">
        <v>12</v>
      </c>
      <c r="AN4521" s="1" t="s">
        <v>23097</v>
      </c>
      <c r="AO4521" s="1" t="s">
        <v>364</v>
      </c>
      <c r="AP4521" s="1" t="s">
        <v>57</v>
      </c>
      <c r="AQ4521" s="1" t="s">
        <v>25</v>
      </c>
      <c r="AR4521" s="1" t="s">
        <v>19</v>
      </c>
      <c r="AS4521" s="1" t="s">
        <v>23091</v>
      </c>
      <c r="AT4521" s="1" t="s">
        <v>26</v>
      </c>
    </row>
    <row r="4522" spans="1:46" x14ac:dyDescent="0.25">
      <c r="A4522" s="1" t="s">
        <v>21709</v>
      </c>
      <c r="B4522" s="2" t="s">
        <v>23074</v>
      </c>
      <c r="C4522" s="2" t="s">
        <v>23108</v>
      </c>
      <c r="D4522" s="1">
        <v>0</v>
      </c>
      <c r="E4522" s="1">
        <v>1</v>
      </c>
      <c r="F4522" s="1">
        <v>3</v>
      </c>
      <c r="G4522" s="1">
        <v>4</v>
      </c>
      <c r="H4522" s="6">
        <v>0.75</v>
      </c>
      <c r="I4522">
        <v>1</v>
      </c>
      <c r="J4522" s="1">
        <v>34</v>
      </c>
      <c r="K4522" s="1">
        <v>1</v>
      </c>
      <c r="L4522" s="1">
        <v>766</v>
      </c>
      <c r="M4522" s="6">
        <v>0.64</v>
      </c>
      <c r="N4522" s="4">
        <v>1500</v>
      </c>
      <c r="O4522" s="4">
        <v>125</v>
      </c>
      <c r="P4522" s="4">
        <v>250</v>
      </c>
      <c r="Q4522" s="3">
        <v>0.26</v>
      </c>
      <c r="R4522" s="1">
        <v>24</v>
      </c>
      <c r="S4522" s="1">
        <v>250</v>
      </c>
      <c r="T4522" s="1">
        <v>22</v>
      </c>
      <c r="U4522" s="1">
        <v>1</v>
      </c>
      <c r="V4522" s="1">
        <v>6</v>
      </c>
      <c r="W4522" s="1">
        <v>0</v>
      </c>
      <c r="X4522" s="1">
        <v>0</v>
      </c>
      <c r="Y4522" s="1">
        <v>1</v>
      </c>
      <c r="Z4522" s="1">
        <v>2</v>
      </c>
      <c r="AA4522" s="1">
        <v>1</v>
      </c>
      <c r="AB4522" s="1">
        <v>1</v>
      </c>
      <c r="AC4522" s="1">
        <v>1980</v>
      </c>
      <c r="AD4522" s="1">
        <v>0</v>
      </c>
      <c r="AE4522" s="1">
        <v>0</v>
      </c>
      <c r="AF4522" s="1">
        <v>0</v>
      </c>
      <c r="AG4522" s="1">
        <v>0</v>
      </c>
      <c r="AH4522" s="1">
        <v>0</v>
      </c>
      <c r="AI4522" s="1">
        <v>1980</v>
      </c>
      <c r="AJ4522" s="1" t="s">
        <v>13389</v>
      </c>
      <c r="AK4522" s="1" t="s">
        <v>13390</v>
      </c>
      <c r="AL4522" s="1" t="s">
        <v>13391</v>
      </c>
      <c r="AM4522" s="1" t="s">
        <v>16</v>
      </c>
      <c r="AN4522" s="1" t="s">
        <v>23098</v>
      </c>
      <c r="AO4522" s="1" t="s">
        <v>86</v>
      </c>
      <c r="AP4522" s="1" t="s">
        <v>57</v>
      </c>
      <c r="AQ4522" s="1" t="s">
        <v>25</v>
      </c>
      <c r="AR4522" s="1" t="s">
        <v>19</v>
      </c>
      <c r="AS4522" s="1" t="s">
        <v>23091</v>
      </c>
      <c r="AT4522" s="1" t="s">
        <v>101</v>
      </c>
    </row>
    <row r="4523" spans="1:46" x14ac:dyDescent="0.25">
      <c r="A4523" s="1" t="s">
        <v>21710</v>
      </c>
      <c r="B4523" s="2" t="s">
        <v>23074</v>
      </c>
      <c r="C4523" s="2" t="s">
        <v>23108</v>
      </c>
      <c r="D4523" s="1">
        <v>0</v>
      </c>
      <c r="E4523" s="1">
        <v>3</v>
      </c>
      <c r="F4523" s="1">
        <v>3</v>
      </c>
      <c r="G4523" s="1">
        <v>6</v>
      </c>
      <c r="H4523" s="6">
        <v>0.5</v>
      </c>
      <c r="I4523">
        <v>0</v>
      </c>
      <c r="J4523" s="1">
        <v>34</v>
      </c>
      <c r="K4523" s="1">
        <v>1</v>
      </c>
      <c r="L4523" s="1">
        <v>699</v>
      </c>
      <c r="M4523" s="6">
        <v>1.1499999999999999</v>
      </c>
      <c r="N4523" s="4">
        <v>2244</v>
      </c>
      <c r="O4523" s="4">
        <v>175</v>
      </c>
      <c r="P4523" s="4">
        <v>1000</v>
      </c>
      <c r="Q4523" s="3">
        <v>0.3</v>
      </c>
      <c r="R4523" s="1">
        <v>24</v>
      </c>
      <c r="S4523" s="1">
        <v>1000</v>
      </c>
      <c r="T4523" s="1">
        <v>84</v>
      </c>
      <c r="U4523" s="1">
        <v>1</v>
      </c>
      <c r="V4523" s="1">
        <v>6</v>
      </c>
      <c r="W4523" s="1">
        <v>0</v>
      </c>
      <c r="X4523" s="1">
        <v>0</v>
      </c>
      <c r="Y4523" s="1">
        <v>1</v>
      </c>
      <c r="Z4523" s="1">
        <v>4</v>
      </c>
      <c r="AA4523" s="1">
        <v>0</v>
      </c>
      <c r="AB4523" s="1">
        <v>0</v>
      </c>
      <c r="AC4523" s="1">
        <v>0</v>
      </c>
      <c r="AD4523" s="1">
        <v>0</v>
      </c>
      <c r="AE4523" s="1">
        <v>0</v>
      </c>
      <c r="AF4523" s="1">
        <v>1592</v>
      </c>
      <c r="AG4523" s="1">
        <v>50</v>
      </c>
      <c r="AH4523" s="1">
        <v>1015</v>
      </c>
      <c r="AI4523" s="1">
        <v>2657</v>
      </c>
      <c r="AJ4523" s="1" t="s">
        <v>4972</v>
      </c>
      <c r="AK4523" s="1" t="s">
        <v>13392</v>
      </c>
      <c r="AL4523" s="1" t="s">
        <v>13393</v>
      </c>
      <c r="AM4523" s="1" t="s">
        <v>12</v>
      </c>
      <c r="AN4523" s="1" t="s">
        <v>23098</v>
      </c>
      <c r="AO4523" s="1" t="s">
        <v>86</v>
      </c>
      <c r="AP4523" s="1" t="s">
        <v>57</v>
      </c>
      <c r="AQ4523" s="1" t="s">
        <v>25</v>
      </c>
      <c r="AR4523" s="1" t="s">
        <v>19</v>
      </c>
      <c r="AS4523" s="1" t="s">
        <v>23090</v>
      </c>
      <c r="AT4523" s="1" t="s">
        <v>26</v>
      </c>
    </row>
    <row r="4524" spans="1:46" x14ac:dyDescent="0.25">
      <c r="A4524" s="1" t="s">
        <v>19458</v>
      </c>
      <c r="B4524" s="2" t="s">
        <v>23074</v>
      </c>
      <c r="C4524" s="2" t="s">
        <v>23108</v>
      </c>
      <c r="D4524" s="1">
        <v>0</v>
      </c>
      <c r="E4524" s="1">
        <v>0</v>
      </c>
      <c r="F4524" s="1">
        <v>2</v>
      </c>
      <c r="G4524" s="1">
        <v>2</v>
      </c>
      <c r="H4524" s="6">
        <v>1</v>
      </c>
      <c r="I4524">
        <v>1</v>
      </c>
      <c r="J4524" s="1">
        <v>28</v>
      </c>
      <c r="K4524" s="1">
        <v>1</v>
      </c>
      <c r="L4524" s="1">
        <v>718</v>
      </c>
      <c r="M4524" s="6">
        <v>0.19</v>
      </c>
      <c r="N4524" s="4">
        <v>1500</v>
      </c>
      <c r="O4524" s="4">
        <v>130</v>
      </c>
      <c r="P4524" s="4">
        <v>200</v>
      </c>
      <c r="Q4524" s="3">
        <v>0.3</v>
      </c>
      <c r="R4524" s="1">
        <v>24</v>
      </c>
      <c r="S4524" s="1">
        <v>200</v>
      </c>
      <c r="T4524" s="1">
        <v>15</v>
      </c>
      <c r="U4524" s="1">
        <v>1</v>
      </c>
      <c r="V4524" s="1">
        <v>6</v>
      </c>
      <c r="W4524" s="1">
        <v>1</v>
      </c>
      <c r="X4524" s="1">
        <v>1</v>
      </c>
      <c r="Y4524" s="1">
        <v>1</v>
      </c>
      <c r="Z4524" s="1">
        <v>1</v>
      </c>
      <c r="AA4524" s="1">
        <v>1</v>
      </c>
      <c r="AB4524" s="1">
        <v>1</v>
      </c>
      <c r="AC4524" s="1">
        <v>0</v>
      </c>
      <c r="AD4524" s="1">
        <v>0</v>
      </c>
      <c r="AE4524" s="1">
        <v>0</v>
      </c>
      <c r="AF4524" s="1">
        <v>0</v>
      </c>
      <c r="AG4524" s="1">
        <v>0</v>
      </c>
      <c r="AH4524" s="1">
        <v>240</v>
      </c>
      <c r="AI4524" s="1">
        <v>240</v>
      </c>
      <c r="AJ4524" s="1" t="s">
        <v>6998</v>
      </c>
      <c r="AK4524" s="1" t="s">
        <v>7249</v>
      </c>
      <c r="AL4524" s="1" t="s">
        <v>7250</v>
      </c>
      <c r="AM4524" s="1" t="s">
        <v>16</v>
      </c>
      <c r="AN4524" s="1" t="s">
        <v>23098</v>
      </c>
      <c r="AO4524" s="1" t="s">
        <v>86</v>
      </c>
      <c r="AP4524" s="1" t="s">
        <v>86</v>
      </c>
      <c r="AQ4524" s="1" t="s">
        <v>14</v>
      </c>
      <c r="AR4524" s="1" t="s">
        <v>19</v>
      </c>
      <c r="AS4524" s="1" t="s">
        <v>23091</v>
      </c>
      <c r="AT4524" s="1" t="s">
        <v>101</v>
      </c>
    </row>
    <row r="4525" spans="1:46" x14ac:dyDescent="0.25">
      <c r="A4525" s="1" t="s">
        <v>22592</v>
      </c>
      <c r="B4525" s="2" t="s">
        <v>23074</v>
      </c>
      <c r="C4525" s="2" t="s">
        <v>23108</v>
      </c>
      <c r="D4525" s="1">
        <v>0</v>
      </c>
      <c r="E4525" s="1">
        <v>0</v>
      </c>
      <c r="F4525" s="1">
        <v>2</v>
      </c>
      <c r="G4525" s="1">
        <v>2</v>
      </c>
      <c r="H4525" s="6">
        <v>1</v>
      </c>
      <c r="I4525">
        <v>1</v>
      </c>
      <c r="J4525" s="1">
        <v>33</v>
      </c>
      <c r="K4525" s="1">
        <v>1</v>
      </c>
      <c r="L4525" s="1">
        <v>769</v>
      </c>
      <c r="M4525" s="6">
        <v>0.19</v>
      </c>
      <c r="N4525" s="4">
        <v>2400</v>
      </c>
      <c r="O4525" s="4">
        <v>160</v>
      </c>
      <c r="P4525" s="4">
        <v>300</v>
      </c>
      <c r="Q4525" s="3">
        <v>0.24</v>
      </c>
      <c r="R4525" s="1">
        <v>18</v>
      </c>
      <c r="S4525" s="1">
        <v>300</v>
      </c>
      <c r="T4525" s="1">
        <v>30</v>
      </c>
      <c r="U4525" s="1">
        <v>1</v>
      </c>
      <c r="V4525" s="1">
        <v>6</v>
      </c>
      <c r="W4525" s="1">
        <v>0</v>
      </c>
      <c r="X4525" s="1">
        <v>0</v>
      </c>
      <c r="Y4525" s="1">
        <v>0</v>
      </c>
      <c r="Z4525" s="1">
        <v>4</v>
      </c>
      <c r="AA4525" s="1">
        <v>1</v>
      </c>
      <c r="AB4525" s="1">
        <v>1</v>
      </c>
      <c r="AC4525" s="1">
        <v>0</v>
      </c>
      <c r="AD4525" s="1">
        <v>300</v>
      </c>
      <c r="AE4525" s="1">
        <v>0</v>
      </c>
      <c r="AF4525" s="1">
        <v>0</v>
      </c>
      <c r="AG4525" s="1">
        <v>0</v>
      </c>
      <c r="AH4525" s="1">
        <v>0</v>
      </c>
      <c r="AI4525" s="1">
        <v>300</v>
      </c>
      <c r="AJ4525" s="1" t="s">
        <v>15719</v>
      </c>
      <c r="AK4525" s="1" t="s">
        <v>15720</v>
      </c>
      <c r="AL4525" s="1" t="s">
        <v>15721</v>
      </c>
      <c r="AM4525" s="1" t="s">
        <v>16</v>
      </c>
      <c r="AN4525" s="1" t="s">
        <v>23098</v>
      </c>
      <c r="AO4525" s="1" t="s">
        <v>86</v>
      </c>
      <c r="AP4525" s="1" t="s">
        <v>57</v>
      </c>
      <c r="AQ4525" s="1" t="s">
        <v>25</v>
      </c>
      <c r="AR4525" s="1" t="s">
        <v>30</v>
      </c>
      <c r="AS4525" s="1" t="s">
        <v>23091</v>
      </c>
      <c r="AT4525" s="1" t="s">
        <v>101</v>
      </c>
    </row>
    <row r="4526" spans="1:46" x14ac:dyDescent="0.25">
      <c r="A4526" s="1" t="s">
        <v>21144</v>
      </c>
      <c r="B4526" s="2" t="s">
        <v>23074</v>
      </c>
      <c r="C4526" s="2" t="s">
        <v>23108</v>
      </c>
      <c r="D4526" s="1">
        <v>0</v>
      </c>
      <c r="E4526" s="1">
        <v>3</v>
      </c>
      <c r="F4526" s="1">
        <v>2</v>
      </c>
      <c r="G4526" s="1">
        <v>5</v>
      </c>
      <c r="H4526" s="6">
        <v>0.4</v>
      </c>
      <c r="I4526">
        <v>0</v>
      </c>
      <c r="J4526" s="1">
        <v>33</v>
      </c>
      <c r="K4526" s="1">
        <v>1</v>
      </c>
      <c r="L4526" s="1">
        <v>589</v>
      </c>
      <c r="M4526" s="6">
        <v>0.4</v>
      </c>
      <c r="N4526" s="4">
        <v>3000</v>
      </c>
      <c r="O4526" s="4">
        <v>200</v>
      </c>
      <c r="P4526" s="4">
        <v>500</v>
      </c>
      <c r="Q4526" s="3">
        <v>0.3</v>
      </c>
      <c r="R4526" s="1">
        <v>24</v>
      </c>
      <c r="S4526" s="1">
        <v>500</v>
      </c>
      <c r="T4526" s="1">
        <v>50</v>
      </c>
      <c r="U4526" s="1">
        <v>1</v>
      </c>
      <c r="V4526" s="1">
        <v>6</v>
      </c>
      <c r="W4526" s="1">
        <v>0</v>
      </c>
      <c r="X4526" s="1">
        <v>0</v>
      </c>
      <c r="Y4526" s="1">
        <v>1</v>
      </c>
      <c r="Z4526" s="1">
        <v>0</v>
      </c>
      <c r="AA4526" s="1">
        <v>1</v>
      </c>
      <c r="AB4526" s="1">
        <v>0</v>
      </c>
      <c r="AC4526" s="1">
        <v>954</v>
      </c>
      <c r="AD4526" s="1">
        <v>600</v>
      </c>
      <c r="AE4526" s="1">
        <v>0</v>
      </c>
      <c r="AF4526" s="1">
        <v>0</v>
      </c>
      <c r="AG4526" s="1">
        <v>0</v>
      </c>
      <c r="AH4526" s="1">
        <v>0</v>
      </c>
      <c r="AI4526" s="1">
        <v>1554</v>
      </c>
      <c r="AJ4526" s="1" t="s">
        <v>11876</v>
      </c>
      <c r="AK4526" s="1" t="s">
        <v>11877</v>
      </c>
      <c r="AL4526" s="1" t="s">
        <v>11878</v>
      </c>
      <c r="AM4526" s="1" t="s">
        <v>12</v>
      </c>
      <c r="AN4526" s="1" t="s">
        <v>23098</v>
      </c>
      <c r="AO4526" s="1" t="s">
        <v>86</v>
      </c>
      <c r="AP4526" s="1" t="s">
        <v>57</v>
      </c>
      <c r="AQ4526" s="1" t="s">
        <v>25</v>
      </c>
      <c r="AR4526" s="1" t="s">
        <v>19</v>
      </c>
      <c r="AS4526" s="1" t="s">
        <v>23091</v>
      </c>
      <c r="AT4526" s="1" t="s">
        <v>26</v>
      </c>
    </row>
    <row r="4527" spans="1:46" x14ac:dyDescent="0.25">
      <c r="A4527" s="1" t="s">
        <v>19523</v>
      </c>
      <c r="B4527" s="2" t="s">
        <v>23074</v>
      </c>
      <c r="C4527" s="2" t="s">
        <v>23109</v>
      </c>
      <c r="D4527" s="1">
        <v>0</v>
      </c>
      <c r="E4527" s="1">
        <v>1</v>
      </c>
      <c r="F4527" s="1">
        <v>3</v>
      </c>
      <c r="G4527" s="1">
        <v>4</v>
      </c>
      <c r="H4527" s="6">
        <v>0.75</v>
      </c>
      <c r="I4527">
        <v>0</v>
      </c>
      <c r="J4527" s="1">
        <v>32</v>
      </c>
      <c r="K4527" s="1">
        <v>0</v>
      </c>
      <c r="L4527" s="1">
        <v>641</v>
      </c>
      <c r="M4527" s="6">
        <v>0.34</v>
      </c>
      <c r="N4527" s="4">
        <v>8200</v>
      </c>
      <c r="O4527" s="4">
        <v>375</v>
      </c>
      <c r="P4527" s="4">
        <v>500</v>
      </c>
      <c r="Q4527" s="3">
        <v>0.24</v>
      </c>
      <c r="R4527" s="1">
        <v>24</v>
      </c>
      <c r="S4527" s="1">
        <v>500</v>
      </c>
      <c r="T4527" s="1">
        <v>50</v>
      </c>
      <c r="U4527" s="1">
        <v>0</v>
      </c>
      <c r="V4527" s="1">
        <v>6</v>
      </c>
      <c r="W4527" s="1">
        <v>0</v>
      </c>
      <c r="X4527" s="1">
        <v>0</v>
      </c>
      <c r="Y4527" s="1">
        <v>0</v>
      </c>
      <c r="Z4527" s="1">
        <v>2</v>
      </c>
      <c r="AA4527" s="1">
        <v>1</v>
      </c>
      <c r="AB4527" s="1">
        <v>0</v>
      </c>
      <c r="AC4527" s="1">
        <v>452</v>
      </c>
      <c r="AD4527" s="1">
        <v>277</v>
      </c>
      <c r="AE4527" s="1">
        <v>1203</v>
      </c>
      <c r="AF4527" s="1">
        <v>0</v>
      </c>
      <c r="AG4527" s="1">
        <v>374</v>
      </c>
      <c r="AH4527" s="1">
        <v>300</v>
      </c>
      <c r="AI4527" s="1">
        <v>2606</v>
      </c>
      <c r="AJ4527" s="1" t="s">
        <v>7435</v>
      </c>
      <c r="AK4527" s="1" t="s">
        <v>7436</v>
      </c>
      <c r="AL4527" s="1" t="s">
        <v>7437</v>
      </c>
      <c r="AM4527" s="1" t="s">
        <v>12</v>
      </c>
      <c r="AN4527" s="1" t="s">
        <v>23097</v>
      </c>
      <c r="AO4527" s="1" t="s">
        <v>364</v>
      </c>
      <c r="AP4527" s="1" t="s">
        <v>57</v>
      </c>
      <c r="AQ4527" s="1" t="s">
        <v>25</v>
      </c>
      <c r="AR4527" s="1" t="s">
        <v>30</v>
      </c>
      <c r="AS4527" s="1" t="s">
        <v>23091</v>
      </c>
      <c r="AT4527" s="1" t="s">
        <v>26</v>
      </c>
    </row>
    <row r="4528" spans="1:46" x14ac:dyDescent="0.25">
      <c r="A4528" s="1" t="s">
        <v>18286</v>
      </c>
      <c r="B4528" s="2" t="s">
        <v>23074</v>
      </c>
      <c r="C4528" s="2" t="s">
        <v>23109</v>
      </c>
      <c r="D4528" s="1">
        <v>0</v>
      </c>
      <c r="E4528" s="1">
        <v>0</v>
      </c>
      <c r="F4528" s="1">
        <v>1</v>
      </c>
      <c r="G4528" s="1">
        <v>1</v>
      </c>
      <c r="H4528" s="6">
        <v>1</v>
      </c>
      <c r="I4528">
        <v>0</v>
      </c>
      <c r="J4528" s="1">
        <v>31</v>
      </c>
      <c r="K4528" s="1">
        <v>1</v>
      </c>
      <c r="L4528" s="1">
        <v>611</v>
      </c>
      <c r="M4528" s="6">
        <v>0.21</v>
      </c>
      <c r="N4528" s="4">
        <v>6000</v>
      </c>
      <c r="O4528" s="4">
        <v>500</v>
      </c>
      <c r="P4528" s="4">
        <v>300</v>
      </c>
      <c r="Q4528" s="3">
        <v>0.3</v>
      </c>
      <c r="R4528" s="1">
        <v>24</v>
      </c>
      <c r="S4528" s="1">
        <v>300</v>
      </c>
      <c r="T4528" s="1">
        <v>36</v>
      </c>
      <c r="U4528" s="1">
        <v>0</v>
      </c>
      <c r="V4528" s="1">
        <v>6</v>
      </c>
      <c r="W4528" s="1">
        <v>1</v>
      </c>
      <c r="X4528" s="1">
        <v>1</v>
      </c>
      <c r="Y4528" s="1">
        <v>1</v>
      </c>
      <c r="Z4528" s="1">
        <v>4</v>
      </c>
      <c r="AA4528" s="1">
        <v>1</v>
      </c>
      <c r="AB4528" s="1">
        <v>0</v>
      </c>
      <c r="AC4528" s="1">
        <v>429</v>
      </c>
      <c r="AD4528" s="1">
        <v>500</v>
      </c>
      <c r="AE4528" s="1">
        <v>615</v>
      </c>
      <c r="AF4528" s="1">
        <v>0</v>
      </c>
      <c r="AG4528" s="1">
        <v>23</v>
      </c>
      <c r="AH4528" s="1">
        <v>600</v>
      </c>
      <c r="AI4528" s="1">
        <v>2167</v>
      </c>
      <c r="AJ4528" s="1" t="s">
        <v>3927</v>
      </c>
      <c r="AK4528" s="1" t="s">
        <v>3928</v>
      </c>
      <c r="AL4528" s="1" t="s">
        <v>3929</v>
      </c>
      <c r="AM4528" s="1" t="s">
        <v>12</v>
      </c>
      <c r="AN4528" s="1" t="s">
        <v>23098</v>
      </c>
      <c r="AO4528" s="1" t="s">
        <v>364</v>
      </c>
      <c r="AP4528" s="1" t="s">
        <v>86</v>
      </c>
      <c r="AQ4528" s="1" t="s">
        <v>14</v>
      </c>
      <c r="AR4528" s="1" t="s">
        <v>19</v>
      </c>
      <c r="AS4528" s="1" t="s">
        <v>23091</v>
      </c>
      <c r="AT4528" s="1" t="s">
        <v>26</v>
      </c>
    </row>
    <row r="4529" spans="1:46" x14ac:dyDescent="0.25">
      <c r="A4529" s="1" t="s">
        <v>17633</v>
      </c>
      <c r="B4529" s="2" t="s">
        <v>23074</v>
      </c>
      <c r="C4529" s="2" t="s">
        <v>23110</v>
      </c>
      <c r="D4529" s="1">
        <v>0</v>
      </c>
      <c r="E4529" s="1">
        <v>0</v>
      </c>
      <c r="F4529" s="1">
        <v>2</v>
      </c>
      <c r="G4529" s="1">
        <v>2</v>
      </c>
      <c r="H4529" s="6">
        <v>1</v>
      </c>
      <c r="I4529">
        <v>1</v>
      </c>
      <c r="J4529" s="1">
        <v>42</v>
      </c>
      <c r="K4529" s="1">
        <v>1</v>
      </c>
      <c r="L4529" s="1">
        <v>737</v>
      </c>
      <c r="M4529" s="6">
        <v>0.2</v>
      </c>
      <c r="N4529" s="4">
        <v>2400</v>
      </c>
      <c r="O4529" s="4">
        <v>200</v>
      </c>
      <c r="P4529" s="4">
        <v>500</v>
      </c>
      <c r="Q4529" s="3">
        <v>0.28000000000000003</v>
      </c>
      <c r="R4529" s="1">
        <v>24</v>
      </c>
      <c r="S4529" s="1">
        <v>500</v>
      </c>
      <c r="T4529" s="1">
        <v>29</v>
      </c>
      <c r="U4529" s="1">
        <v>1</v>
      </c>
      <c r="V4529" s="1">
        <v>6</v>
      </c>
      <c r="W4529" s="1">
        <v>0</v>
      </c>
      <c r="X4529" s="1">
        <v>1</v>
      </c>
      <c r="Y4529" s="1">
        <v>1</v>
      </c>
      <c r="Z4529" s="1">
        <v>0</v>
      </c>
      <c r="AA4529" s="1">
        <v>0</v>
      </c>
      <c r="AB4529" s="1">
        <v>1</v>
      </c>
      <c r="AC4529" s="1">
        <v>0</v>
      </c>
      <c r="AD4529" s="1">
        <v>221</v>
      </c>
      <c r="AE4529" s="1">
        <v>0</v>
      </c>
      <c r="AF4529" s="1">
        <v>0</v>
      </c>
      <c r="AG4529" s="1">
        <v>180</v>
      </c>
      <c r="AH4529" s="1">
        <v>0</v>
      </c>
      <c r="AI4529" s="1">
        <v>401</v>
      </c>
      <c r="AJ4529" s="1" t="s">
        <v>1978</v>
      </c>
      <c r="AK4529" s="1" t="s">
        <v>1979</v>
      </c>
      <c r="AL4529" s="1" t="s">
        <v>1980</v>
      </c>
      <c r="AM4529" s="1" t="s">
        <v>16</v>
      </c>
      <c r="AN4529" s="1" t="s">
        <v>23098</v>
      </c>
      <c r="AO4529" s="1" t="s">
        <v>86</v>
      </c>
      <c r="AP4529" s="1" t="s">
        <v>57</v>
      </c>
      <c r="AQ4529" s="1" t="s">
        <v>14</v>
      </c>
      <c r="AR4529" s="1" t="s">
        <v>19</v>
      </c>
      <c r="AS4529" s="1" t="s">
        <v>23090</v>
      </c>
      <c r="AT4529" s="1" t="s">
        <v>101</v>
      </c>
    </row>
    <row r="4530" spans="1:46" x14ac:dyDescent="0.25">
      <c r="A4530" s="1" t="s">
        <v>20134</v>
      </c>
      <c r="B4530" s="2" t="s">
        <v>23074</v>
      </c>
      <c r="C4530" s="2" t="s">
        <v>23110</v>
      </c>
      <c r="D4530" s="1">
        <v>0</v>
      </c>
      <c r="E4530" s="1">
        <v>1</v>
      </c>
      <c r="F4530" s="1">
        <v>3</v>
      </c>
      <c r="G4530" s="1">
        <v>4</v>
      </c>
      <c r="H4530" s="6">
        <v>0.75</v>
      </c>
      <c r="I4530">
        <v>0</v>
      </c>
      <c r="J4530" s="1">
        <v>40</v>
      </c>
      <c r="K4530" s="1">
        <v>1</v>
      </c>
      <c r="L4530" s="1">
        <v>599</v>
      </c>
      <c r="M4530" s="6">
        <v>0.15</v>
      </c>
      <c r="N4530" s="4">
        <v>2256</v>
      </c>
      <c r="O4530" s="4">
        <v>188</v>
      </c>
      <c r="P4530" s="4">
        <v>200</v>
      </c>
      <c r="Q4530" s="3">
        <v>0.28999999999999998</v>
      </c>
      <c r="R4530" s="1">
        <v>24</v>
      </c>
      <c r="S4530" s="1">
        <v>200</v>
      </c>
      <c r="T4530" s="1">
        <v>24</v>
      </c>
      <c r="U4530" s="1">
        <v>1</v>
      </c>
      <c r="V4530" s="1">
        <v>6</v>
      </c>
      <c r="W4530" s="1">
        <v>1</v>
      </c>
      <c r="X4530" s="1">
        <v>0</v>
      </c>
      <c r="Y4530" s="1">
        <v>1</v>
      </c>
      <c r="Z4530" s="1">
        <v>0</v>
      </c>
      <c r="AA4530" s="1">
        <v>1</v>
      </c>
      <c r="AB4530" s="1">
        <v>0</v>
      </c>
      <c r="AC4530" s="1">
        <v>167</v>
      </c>
      <c r="AD4530" s="1">
        <v>0</v>
      </c>
      <c r="AE4530" s="1">
        <v>300</v>
      </c>
      <c r="AF4530" s="1">
        <v>0</v>
      </c>
      <c r="AG4530" s="1">
        <v>0</v>
      </c>
      <c r="AH4530" s="1">
        <v>0</v>
      </c>
      <c r="AI4530" s="1">
        <v>467</v>
      </c>
      <c r="AJ4530" s="1" t="s">
        <v>9139</v>
      </c>
      <c r="AK4530" s="1" t="s">
        <v>9140</v>
      </c>
      <c r="AL4530" s="1" t="s">
        <v>9141</v>
      </c>
      <c r="AM4530" s="1" t="s">
        <v>12</v>
      </c>
      <c r="AN4530" s="1" t="s">
        <v>23098</v>
      </c>
      <c r="AO4530" s="1" t="s">
        <v>86</v>
      </c>
      <c r="AP4530" s="1" t="s">
        <v>86</v>
      </c>
      <c r="AQ4530" s="1" t="s">
        <v>25</v>
      </c>
      <c r="AR4530" s="1" t="s">
        <v>19</v>
      </c>
      <c r="AS4530" s="1" t="s">
        <v>23091</v>
      </c>
      <c r="AT4530" s="1" t="s">
        <v>26</v>
      </c>
    </row>
    <row r="4531" spans="1:46" x14ac:dyDescent="0.25">
      <c r="A4531" s="1" t="s">
        <v>18384</v>
      </c>
      <c r="B4531" s="2" t="s">
        <v>23074</v>
      </c>
      <c r="C4531" s="2" t="s">
        <v>23111</v>
      </c>
      <c r="D4531" s="1">
        <v>0</v>
      </c>
      <c r="E4531" s="1">
        <v>0</v>
      </c>
      <c r="F4531" s="1">
        <v>1</v>
      </c>
      <c r="G4531" s="1">
        <v>1</v>
      </c>
      <c r="H4531" s="6">
        <v>1</v>
      </c>
      <c r="I4531">
        <v>0</v>
      </c>
      <c r="J4531" s="1">
        <v>36</v>
      </c>
      <c r="K4531" s="1">
        <v>1</v>
      </c>
      <c r="L4531" s="1">
        <v>654</v>
      </c>
      <c r="M4531" s="6">
        <v>0.37</v>
      </c>
      <c r="N4531" s="4">
        <v>5200</v>
      </c>
      <c r="O4531" s="4">
        <v>410</v>
      </c>
      <c r="P4531" s="4">
        <v>300</v>
      </c>
      <c r="Q4531" s="3">
        <v>0.15</v>
      </c>
      <c r="R4531" s="1">
        <v>24</v>
      </c>
      <c r="S4531" s="1">
        <v>300</v>
      </c>
      <c r="T4531" s="1">
        <v>36</v>
      </c>
      <c r="U4531" s="1">
        <v>1</v>
      </c>
      <c r="V4531" s="1">
        <v>6</v>
      </c>
      <c r="W4531" s="1">
        <v>0</v>
      </c>
      <c r="X4531" s="1">
        <v>0</v>
      </c>
      <c r="Y4531" s="1">
        <v>1</v>
      </c>
      <c r="Z4531" s="1">
        <v>0</v>
      </c>
      <c r="AA4531" s="1">
        <v>1</v>
      </c>
      <c r="AB4531" s="1">
        <v>0</v>
      </c>
      <c r="AC4531" s="1">
        <v>2850</v>
      </c>
      <c r="AD4531" s="1">
        <v>998</v>
      </c>
      <c r="AE4531" s="1">
        <v>0</v>
      </c>
      <c r="AF4531" s="1">
        <v>100</v>
      </c>
      <c r="AG4531" s="1">
        <v>0</v>
      </c>
      <c r="AH4531" s="1">
        <v>0</v>
      </c>
      <c r="AI4531" s="1">
        <v>3948</v>
      </c>
      <c r="AJ4531" s="1" t="s">
        <v>4214</v>
      </c>
      <c r="AK4531" s="1" t="s">
        <v>4215</v>
      </c>
      <c r="AL4531" s="1" t="s">
        <v>4216</v>
      </c>
      <c r="AM4531" s="1" t="s">
        <v>12</v>
      </c>
      <c r="AN4531" s="1" t="s">
        <v>23098</v>
      </c>
      <c r="AO4531" s="1" t="s">
        <v>86</v>
      </c>
      <c r="AP4531" s="1" t="s">
        <v>57</v>
      </c>
      <c r="AQ4531" s="1" t="s">
        <v>25</v>
      </c>
      <c r="AR4531" s="1" t="s">
        <v>19</v>
      </c>
      <c r="AS4531" s="1" t="s">
        <v>23091</v>
      </c>
      <c r="AT4531" s="1" t="s">
        <v>26</v>
      </c>
    </row>
    <row r="4532" spans="1:46" x14ac:dyDescent="0.25">
      <c r="A4532" s="1" t="s">
        <v>22296</v>
      </c>
      <c r="B4532" s="2" t="s">
        <v>23074</v>
      </c>
      <c r="C4532" s="2" t="s">
        <v>23111</v>
      </c>
      <c r="D4532" s="1">
        <v>0</v>
      </c>
      <c r="E4532" s="1">
        <v>0</v>
      </c>
      <c r="F4532" s="1">
        <v>1</v>
      </c>
      <c r="G4532" s="1">
        <v>1</v>
      </c>
      <c r="H4532" s="6">
        <v>1</v>
      </c>
      <c r="I4532">
        <v>0</v>
      </c>
      <c r="J4532" s="1">
        <v>27</v>
      </c>
      <c r="K4532" s="1">
        <v>1</v>
      </c>
      <c r="L4532" s="1">
        <v>808</v>
      </c>
      <c r="M4532" s="6">
        <v>0.4</v>
      </c>
      <c r="N4532" s="4">
        <v>2880</v>
      </c>
      <c r="O4532" s="4">
        <v>230</v>
      </c>
      <c r="P4532" s="4">
        <v>600</v>
      </c>
      <c r="Q4532" s="3">
        <v>0.18</v>
      </c>
      <c r="R4532" s="1">
        <v>24</v>
      </c>
      <c r="S4532" s="1">
        <v>600</v>
      </c>
      <c r="T4532" s="1">
        <v>52</v>
      </c>
      <c r="U4532" s="1">
        <v>1</v>
      </c>
      <c r="V4532" s="1">
        <v>6</v>
      </c>
      <c r="W4532" s="1">
        <v>0</v>
      </c>
      <c r="X4532" s="1">
        <v>0</v>
      </c>
      <c r="Y4532" s="1">
        <v>1</v>
      </c>
      <c r="Z4532" s="1">
        <v>0</v>
      </c>
      <c r="AA4532" s="1">
        <v>1</v>
      </c>
      <c r="AB4532" s="1">
        <v>0</v>
      </c>
      <c r="AC4532" s="1">
        <v>6098</v>
      </c>
      <c r="AD4532" s="1">
        <v>437</v>
      </c>
      <c r="AE4532" s="1">
        <v>0</v>
      </c>
      <c r="AF4532" s="1">
        <v>0</v>
      </c>
      <c r="AG4532" s="1">
        <v>0</v>
      </c>
      <c r="AH4532" s="1">
        <v>0</v>
      </c>
      <c r="AI4532" s="1">
        <v>6535</v>
      </c>
      <c r="AJ4532" s="1" t="s">
        <v>3906</v>
      </c>
      <c r="AK4532" s="1" t="s">
        <v>14943</v>
      </c>
      <c r="AL4532" s="1" t="s">
        <v>14944</v>
      </c>
      <c r="AM4532" s="1" t="s">
        <v>12</v>
      </c>
      <c r="AN4532" s="1" t="s">
        <v>23098</v>
      </c>
      <c r="AO4532" s="1" t="s">
        <v>86</v>
      </c>
      <c r="AP4532" s="1" t="s">
        <v>57</v>
      </c>
      <c r="AQ4532" s="1" t="s">
        <v>25</v>
      </c>
      <c r="AR4532" s="1" t="s">
        <v>19</v>
      </c>
      <c r="AS4532" s="1" t="s">
        <v>23091</v>
      </c>
      <c r="AT4532" s="1" t="s">
        <v>26</v>
      </c>
    </row>
    <row r="4533" spans="1:46" x14ac:dyDescent="0.25">
      <c r="A4533" s="1" t="s">
        <v>21288</v>
      </c>
      <c r="B4533" s="2" t="s">
        <v>23074</v>
      </c>
      <c r="C4533" s="2" t="s">
        <v>23111</v>
      </c>
      <c r="D4533" s="1">
        <v>1</v>
      </c>
      <c r="E4533" s="1">
        <v>0</v>
      </c>
      <c r="F4533" s="1">
        <v>3</v>
      </c>
      <c r="G4533" s="1">
        <v>4</v>
      </c>
      <c r="H4533" s="6">
        <v>0.75</v>
      </c>
      <c r="I4533">
        <v>1</v>
      </c>
      <c r="J4533" s="1">
        <v>30</v>
      </c>
      <c r="K4533" s="1">
        <v>1</v>
      </c>
      <c r="L4533" s="1">
        <v>643</v>
      </c>
      <c r="M4533" s="6">
        <v>0.38</v>
      </c>
      <c r="N4533" s="4">
        <v>240</v>
      </c>
      <c r="O4533" s="4">
        <v>170</v>
      </c>
      <c r="P4533" s="4">
        <v>150</v>
      </c>
      <c r="Q4533" s="3">
        <v>0.27</v>
      </c>
      <c r="R4533" s="1">
        <v>12</v>
      </c>
      <c r="S4533" s="1">
        <v>150</v>
      </c>
      <c r="T4533" s="1">
        <v>14</v>
      </c>
      <c r="U4533" s="1">
        <v>1</v>
      </c>
      <c r="V4533" s="1">
        <v>6</v>
      </c>
      <c r="W4533" s="1">
        <v>0</v>
      </c>
      <c r="X4533" s="1">
        <v>0</v>
      </c>
      <c r="Y4533" s="1">
        <v>0</v>
      </c>
      <c r="Z4533" s="1">
        <v>2</v>
      </c>
      <c r="AA4533" s="1">
        <v>1</v>
      </c>
      <c r="AB4533" s="1">
        <v>1</v>
      </c>
      <c r="AC4533" s="1">
        <v>2450</v>
      </c>
      <c r="AD4533" s="1">
        <v>155</v>
      </c>
      <c r="AE4533" s="1">
        <v>0</v>
      </c>
      <c r="AF4533" s="1">
        <v>480</v>
      </c>
      <c r="AG4533" s="1">
        <v>50</v>
      </c>
      <c r="AH4533" s="1">
        <v>0</v>
      </c>
      <c r="AI4533" s="1">
        <v>3135</v>
      </c>
      <c r="AJ4533" s="1" t="s">
        <v>12269</v>
      </c>
      <c r="AK4533" s="1" t="s">
        <v>12270</v>
      </c>
      <c r="AL4533" s="1" t="s">
        <v>12271</v>
      </c>
      <c r="AM4533" s="1" t="s">
        <v>16</v>
      </c>
      <c r="AN4533" s="1" t="s">
        <v>23098</v>
      </c>
      <c r="AO4533" s="1" t="s">
        <v>86</v>
      </c>
      <c r="AP4533" s="1" t="s">
        <v>57</v>
      </c>
      <c r="AQ4533" s="1" t="s">
        <v>25</v>
      </c>
      <c r="AR4533" s="1" t="s">
        <v>30</v>
      </c>
      <c r="AS4533" s="1" t="s">
        <v>23091</v>
      </c>
      <c r="AT4533" s="1" t="s">
        <v>101</v>
      </c>
    </row>
    <row r="4534" spans="1:46" x14ac:dyDescent="0.25">
      <c r="A4534" s="1" t="s">
        <v>20759</v>
      </c>
      <c r="B4534" s="2" t="s">
        <v>23074</v>
      </c>
      <c r="C4534" s="2" t="s">
        <v>23111</v>
      </c>
      <c r="D4534" s="1">
        <v>0</v>
      </c>
      <c r="E4534" s="1">
        <v>1</v>
      </c>
      <c r="F4534" s="1">
        <v>1</v>
      </c>
      <c r="G4534" s="1">
        <v>2</v>
      </c>
      <c r="H4534" s="6">
        <v>0.5</v>
      </c>
      <c r="I4534">
        <v>0</v>
      </c>
      <c r="J4534" s="1">
        <v>36</v>
      </c>
      <c r="K4534" s="1">
        <v>1</v>
      </c>
      <c r="L4534" s="1">
        <v>677</v>
      </c>
      <c r="M4534" s="6">
        <v>0.86</v>
      </c>
      <c r="N4534" s="4">
        <v>3800</v>
      </c>
      <c r="O4534" s="4">
        <v>280</v>
      </c>
      <c r="P4534" s="4">
        <v>300</v>
      </c>
      <c r="Q4534" s="3">
        <v>0.28999999999999998</v>
      </c>
      <c r="R4534" s="1">
        <v>6</v>
      </c>
      <c r="S4534" s="1">
        <v>300</v>
      </c>
      <c r="T4534" s="1">
        <v>17</v>
      </c>
      <c r="U4534" s="1">
        <v>1</v>
      </c>
      <c r="V4534" s="1">
        <v>6</v>
      </c>
      <c r="W4534" s="1">
        <v>0</v>
      </c>
      <c r="X4534" s="1">
        <v>0</v>
      </c>
      <c r="Y4534" s="1">
        <v>0</v>
      </c>
      <c r="Z4534" s="1">
        <v>3</v>
      </c>
      <c r="AA4534" s="1">
        <v>0</v>
      </c>
      <c r="AB4534" s="1">
        <v>0</v>
      </c>
      <c r="AC4534" s="1">
        <v>0</v>
      </c>
      <c r="AD4534" s="1">
        <v>0</v>
      </c>
      <c r="AE4534" s="1">
        <v>0</v>
      </c>
      <c r="AF4534" s="1">
        <v>2636</v>
      </c>
      <c r="AG4534" s="1">
        <v>0</v>
      </c>
      <c r="AH4534" s="1">
        <v>792</v>
      </c>
      <c r="AI4534" s="1">
        <v>3428</v>
      </c>
      <c r="AJ4534" s="1" t="s">
        <v>47</v>
      </c>
      <c r="AK4534" s="1" t="s">
        <v>10848</v>
      </c>
      <c r="AL4534" s="1" t="s">
        <v>10849</v>
      </c>
      <c r="AM4534" s="1" t="s">
        <v>12</v>
      </c>
      <c r="AN4534" s="1" t="s">
        <v>23098</v>
      </c>
      <c r="AO4534" s="1" t="s">
        <v>86</v>
      </c>
      <c r="AP4534" s="1" t="s">
        <v>57</v>
      </c>
      <c r="AQ4534" s="1" t="s">
        <v>25</v>
      </c>
      <c r="AR4534" s="1" t="s">
        <v>30</v>
      </c>
      <c r="AS4534" s="1" t="s">
        <v>23090</v>
      </c>
      <c r="AT4534" s="1" t="s">
        <v>26</v>
      </c>
    </row>
    <row r="4535" spans="1:46" x14ac:dyDescent="0.25">
      <c r="A4535" s="1" t="s">
        <v>20786</v>
      </c>
      <c r="B4535" s="2" t="s">
        <v>23075</v>
      </c>
      <c r="C4535" s="2" t="s">
        <v>23104</v>
      </c>
      <c r="D4535" s="1">
        <v>2</v>
      </c>
      <c r="E4535" s="1">
        <v>0</v>
      </c>
      <c r="F4535" s="1">
        <v>2</v>
      </c>
      <c r="G4535" s="1">
        <v>4</v>
      </c>
      <c r="H4535" s="6">
        <v>0.5</v>
      </c>
      <c r="I4535">
        <v>0</v>
      </c>
      <c r="J4535" s="1">
        <v>32</v>
      </c>
      <c r="K4535" s="1">
        <v>0</v>
      </c>
      <c r="L4535" s="1">
        <v>616</v>
      </c>
      <c r="M4535" s="6">
        <v>0</v>
      </c>
      <c r="N4535" s="4">
        <v>3000</v>
      </c>
      <c r="O4535" s="4">
        <v>250</v>
      </c>
      <c r="P4535" s="4">
        <v>500</v>
      </c>
      <c r="Q4535" s="3">
        <v>0.39</v>
      </c>
      <c r="R4535" s="1">
        <v>24</v>
      </c>
      <c r="S4535" s="1">
        <v>500</v>
      </c>
      <c r="T4535" s="1">
        <v>14</v>
      </c>
      <c r="U4535" s="1">
        <v>0</v>
      </c>
      <c r="V4535" s="1">
        <v>6</v>
      </c>
      <c r="W4535" s="1">
        <v>0</v>
      </c>
      <c r="X4535" s="1">
        <v>1</v>
      </c>
      <c r="Y4535" s="1">
        <v>1</v>
      </c>
      <c r="Z4535" s="1">
        <v>0</v>
      </c>
      <c r="AA4535" s="1">
        <v>0</v>
      </c>
      <c r="AB4535" s="1">
        <v>0</v>
      </c>
      <c r="AC4535" s="1">
        <v>0</v>
      </c>
      <c r="AD4535" s="1">
        <v>0</v>
      </c>
      <c r="AE4535" s="1">
        <v>284</v>
      </c>
      <c r="AF4535" s="1">
        <v>0</v>
      </c>
      <c r="AG4535" s="1">
        <v>0</v>
      </c>
      <c r="AH4535" s="1">
        <v>0</v>
      </c>
      <c r="AI4535" s="1">
        <v>284</v>
      </c>
      <c r="AJ4535" s="1" t="s">
        <v>10897</v>
      </c>
      <c r="AK4535" s="1" t="s">
        <v>10898</v>
      </c>
      <c r="AL4535" s="1" t="s">
        <v>11</v>
      </c>
      <c r="AM4535" s="1" t="s">
        <v>12</v>
      </c>
      <c r="AN4535" s="1" t="s">
        <v>23097</v>
      </c>
      <c r="AO4535" s="1" t="s">
        <v>364</v>
      </c>
      <c r="AP4535" s="1" t="s">
        <v>57</v>
      </c>
      <c r="AQ4535" s="1" t="s">
        <v>14</v>
      </c>
      <c r="AR4535" s="1" t="s">
        <v>19</v>
      </c>
      <c r="AS4535" s="1" t="s">
        <v>23090</v>
      </c>
      <c r="AT4535" s="1" t="s">
        <v>26</v>
      </c>
    </row>
    <row r="4536" spans="1:46" x14ac:dyDescent="0.25">
      <c r="A4536" s="1" t="s">
        <v>19100</v>
      </c>
      <c r="B4536" s="2" t="s">
        <v>23075</v>
      </c>
      <c r="C4536" s="2" t="s">
        <v>23104</v>
      </c>
      <c r="D4536" s="1">
        <v>0</v>
      </c>
      <c r="E4536" s="1">
        <v>1</v>
      </c>
      <c r="F4536" s="1">
        <v>1</v>
      </c>
      <c r="G4536" s="1">
        <v>2</v>
      </c>
      <c r="H4536" s="6">
        <v>0.5</v>
      </c>
      <c r="I4536">
        <v>0</v>
      </c>
      <c r="J4536" s="1">
        <v>44</v>
      </c>
      <c r="K4536" s="1">
        <v>1</v>
      </c>
      <c r="L4536" s="1">
        <v>221</v>
      </c>
      <c r="M4536" s="6">
        <v>0</v>
      </c>
      <c r="N4536" s="4">
        <v>2500</v>
      </c>
      <c r="O4536" s="4">
        <v>200</v>
      </c>
      <c r="P4536" s="4">
        <v>400</v>
      </c>
      <c r="Q4536" s="3">
        <v>0.36</v>
      </c>
      <c r="R4536" s="1">
        <v>24</v>
      </c>
      <c r="S4536" s="1">
        <v>400</v>
      </c>
      <c r="T4536" s="1">
        <v>14</v>
      </c>
      <c r="U4536" s="1">
        <v>0</v>
      </c>
      <c r="V4536" s="1">
        <v>6</v>
      </c>
      <c r="W4536" s="1">
        <v>0</v>
      </c>
      <c r="X4536" s="1">
        <v>0</v>
      </c>
      <c r="Y4536" s="1">
        <v>0</v>
      </c>
      <c r="Z4536" s="1">
        <v>3</v>
      </c>
      <c r="AA4536" s="1">
        <v>0</v>
      </c>
      <c r="AB4536" s="1">
        <v>0</v>
      </c>
      <c r="AC4536" s="1">
        <v>0</v>
      </c>
      <c r="AD4536" s="1">
        <v>0</v>
      </c>
      <c r="AE4536" s="1">
        <v>0</v>
      </c>
      <c r="AF4536" s="1">
        <v>0</v>
      </c>
      <c r="AG4536" s="1">
        <v>0</v>
      </c>
      <c r="AH4536" s="1">
        <v>500</v>
      </c>
      <c r="AI4536" s="1">
        <v>500</v>
      </c>
      <c r="AJ4536" s="1" t="s">
        <v>690</v>
      </c>
      <c r="AK4536" s="1" t="s">
        <v>6233</v>
      </c>
      <c r="AL4536" s="1" t="s">
        <v>6234</v>
      </c>
      <c r="AM4536" s="1" t="s">
        <v>12</v>
      </c>
      <c r="AN4536" s="1" t="s">
        <v>23098</v>
      </c>
      <c r="AO4536" s="1" t="s">
        <v>364</v>
      </c>
      <c r="AP4536" s="1" t="s">
        <v>57</v>
      </c>
      <c r="AQ4536" s="1" t="s">
        <v>25</v>
      </c>
      <c r="AR4536" s="1" t="s">
        <v>30</v>
      </c>
      <c r="AS4536" s="1" t="s">
        <v>23090</v>
      </c>
      <c r="AT4536" s="1" t="s">
        <v>26</v>
      </c>
    </row>
    <row r="4537" spans="1:46" x14ac:dyDescent="0.25">
      <c r="A4537" s="1" t="s">
        <v>22553</v>
      </c>
      <c r="B4537" s="2" t="s">
        <v>23075</v>
      </c>
      <c r="C4537" s="2" t="s">
        <v>23105</v>
      </c>
      <c r="D4537" s="1">
        <v>2</v>
      </c>
      <c r="E4537" s="1">
        <v>0</v>
      </c>
      <c r="F4537" s="1">
        <v>2</v>
      </c>
      <c r="G4537" s="1">
        <v>4</v>
      </c>
      <c r="H4537" s="6">
        <v>0.5</v>
      </c>
      <c r="I4537">
        <v>0</v>
      </c>
      <c r="J4537" s="1">
        <v>32</v>
      </c>
      <c r="K4537" s="1">
        <v>0</v>
      </c>
      <c r="L4537" s="1">
        <v>616</v>
      </c>
      <c r="M4537" s="6">
        <v>0.12</v>
      </c>
      <c r="N4537" s="4">
        <v>3000</v>
      </c>
      <c r="O4537" s="4">
        <v>250</v>
      </c>
      <c r="P4537" s="4">
        <v>380</v>
      </c>
      <c r="Q4537" s="3">
        <v>0.31</v>
      </c>
      <c r="R4537" s="1">
        <v>24</v>
      </c>
      <c r="S4537" s="1">
        <v>380</v>
      </c>
      <c r="T4537" s="1">
        <v>44</v>
      </c>
      <c r="U4537" s="1">
        <v>1</v>
      </c>
      <c r="V4537" s="1">
        <v>6</v>
      </c>
      <c r="W4537" s="1">
        <v>0</v>
      </c>
      <c r="X4537" s="1">
        <v>1</v>
      </c>
      <c r="Y4537" s="1">
        <v>1</v>
      </c>
      <c r="Z4537" s="1">
        <v>0</v>
      </c>
      <c r="AA4537" s="1">
        <v>0</v>
      </c>
      <c r="AB4537" s="1">
        <v>0</v>
      </c>
      <c r="AC4537" s="1">
        <v>0</v>
      </c>
      <c r="AD4537" s="1">
        <v>0</v>
      </c>
      <c r="AE4537" s="1">
        <v>284</v>
      </c>
      <c r="AF4537" s="1">
        <v>0</v>
      </c>
      <c r="AG4537" s="1">
        <v>0</v>
      </c>
      <c r="AH4537" s="1">
        <v>0</v>
      </c>
      <c r="AI4537" s="1">
        <v>284</v>
      </c>
      <c r="AJ4537" s="1" t="s">
        <v>15611</v>
      </c>
      <c r="AK4537" s="1" t="s">
        <v>15612</v>
      </c>
      <c r="AL4537" s="1" t="s">
        <v>15613</v>
      </c>
      <c r="AM4537" s="1" t="s">
        <v>12</v>
      </c>
      <c r="AN4537" s="1" t="s">
        <v>23097</v>
      </c>
      <c r="AO4537" s="1" t="s">
        <v>86</v>
      </c>
      <c r="AP4537" s="1" t="s">
        <v>57</v>
      </c>
      <c r="AQ4537" s="1" t="s">
        <v>14</v>
      </c>
      <c r="AR4537" s="1" t="s">
        <v>19</v>
      </c>
      <c r="AS4537" s="1" t="s">
        <v>23090</v>
      </c>
      <c r="AT4537" s="1" t="s">
        <v>26</v>
      </c>
    </row>
    <row r="4538" spans="1:46" x14ac:dyDescent="0.25">
      <c r="A4538" s="1" t="s">
        <v>17860</v>
      </c>
      <c r="B4538" s="2" t="s">
        <v>23075</v>
      </c>
      <c r="C4538" s="2" t="s">
        <v>23105</v>
      </c>
      <c r="D4538" s="1">
        <v>1</v>
      </c>
      <c r="E4538" s="1">
        <v>0</v>
      </c>
      <c r="F4538" s="1">
        <v>1</v>
      </c>
      <c r="G4538" s="1">
        <v>2</v>
      </c>
      <c r="H4538" s="6">
        <v>0.5</v>
      </c>
      <c r="I4538">
        <v>0</v>
      </c>
      <c r="J4538" s="1">
        <v>33</v>
      </c>
      <c r="K4538" s="1">
        <v>0</v>
      </c>
      <c r="L4538" s="1">
        <v>666</v>
      </c>
      <c r="M4538" s="6">
        <v>0.13</v>
      </c>
      <c r="N4538" s="4">
        <v>3600</v>
      </c>
      <c r="O4538" s="4">
        <v>350</v>
      </c>
      <c r="P4538" s="4">
        <v>100</v>
      </c>
      <c r="Q4538" s="3">
        <v>0.36</v>
      </c>
      <c r="R4538" s="1">
        <v>12</v>
      </c>
      <c r="S4538" s="1">
        <v>100</v>
      </c>
      <c r="T4538" s="1">
        <v>12</v>
      </c>
      <c r="U4538" s="1">
        <v>1</v>
      </c>
      <c r="V4538" s="1">
        <v>6</v>
      </c>
      <c r="W4538" s="1">
        <v>1</v>
      </c>
      <c r="X4538" s="1">
        <v>1</v>
      </c>
      <c r="Y4538" s="1">
        <v>1</v>
      </c>
      <c r="Z4538" s="1">
        <v>1</v>
      </c>
      <c r="AA4538" s="1">
        <v>1</v>
      </c>
      <c r="AB4538" s="1">
        <v>0</v>
      </c>
      <c r="AC4538" s="1">
        <v>0</v>
      </c>
      <c r="AD4538" s="1">
        <v>0</v>
      </c>
      <c r="AE4538" s="1">
        <v>0</v>
      </c>
      <c r="AF4538" s="1">
        <v>700</v>
      </c>
      <c r="AG4538" s="1">
        <v>0</v>
      </c>
      <c r="AH4538" s="1">
        <v>0</v>
      </c>
      <c r="AI4538" s="1">
        <v>700</v>
      </c>
      <c r="AJ4538" s="1" t="s">
        <v>2630</v>
      </c>
      <c r="AK4538" s="1" t="s">
        <v>2631</v>
      </c>
      <c r="AL4538" s="1" t="s">
        <v>2632</v>
      </c>
      <c r="AM4538" s="1" t="s">
        <v>12</v>
      </c>
      <c r="AN4538" s="1" t="s">
        <v>23097</v>
      </c>
      <c r="AO4538" s="1" t="s">
        <v>86</v>
      </c>
      <c r="AP4538" s="1" t="s">
        <v>86</v>
      </c>
      <c r="AQ4538" s="1" t="s">
        <v>14</v>
      </c>
      <c r="AR4538" s="1" t="s">
        <v>19</v>
      </c>
      <c r="AS4538" s="1" t="s">
        <v>23091</v>
      </c>
      <c r="AT4538" s="1" t="s">
        <v>26</v>
      </c>
    </row>
    <row r="4539" spans="1:46" x14ac:dyDescent="0.25">
      <c r="A4539" s="1" t="s">
        <v>19732</v>
      </c>
      <c r="B4539" s="2" t="s">
        <v>23075</v>
      </c>
      <c r="C4539" s="2" t="s">
        <v>23105</v>
      </c>
      <c r="D4539" s="1">
        <v>0</v>
      </c>
      <c r="E4539" s="1">
        <v>1</v>
      </c>
      <c r="F4539" s="1">
        <v>2</v>
      </c>
      <c r="G4539" s="1">
        <v>3</v>
      </c>
      <c r="H4539" s="6">
        <v>0.66666666666666663</v>
      </c>
      <c r="I4539">
        <v>0</v>
      </c>
      <c r="J4539" s="1">
        <v>34</v>
      </c>
      <c r="K4539" s="1">
        <v>1</v>
      </c>
      <c r="L4539" s="1">
        <v>700</v>
      </c>
      <c r="M4539" s="6">
        <v>0.32</v>
      </c>
      <c r="N4539" s="4">
        <v>2700</v>
      </c>
      <c r="O4539" s="4">
        <v>190</v>
      </c>
      <c r="P4539" s="4">
        <v>300</v>
      </c>
      <c r="Q4539" s="3">
        <v>0.3</v>
      </c>
      <c r="R4539" s="1">
        <v>24</v>
      </c>
      <c r="S4539" s="1">
        <v>300</v>
      </c>
      <c r="T4539" s="1">
        <v>31</v>
      </c>
      <c r="U4539" s="1">
        <v>0</v>
      </c>
      <c r="V4539" s="1">
        <v>6</v>
      </c>
      <c r="W4539" s="1">
        <v>0</v>
      </c>
      <c r="X4539" s="1">
        <v>0</v>
      </c>
      <c r="Y4539" s="1">
        <v>1</v>
      </c>
      <c r="Z4539" s="1">
        <v>3</v>
      </c>
      <c r="AA4539" s="1">
        <v>1</v>
      </c>
      <c r="AB4539" s="1">
        <v>0</v>
      </c>
      <c r="AC4539" s="1">
        <v>1350</v>
      </c>
      <c r="AD4539" s="1">
        <v>0</v>
      </c>
      <c r="AE4539" s="1">
        <v>0</v>
      </c>
      <c r="AF4539" s="1">
        <v>0</v>
      </c>
      <c r="AG4539" s="1">
        <v>0</v>
      </c>
      <c r="AH4539" s="1">
        <v>0</v>
      </c>
      <c r="AI4539" s="1">
        <v>1350</v>
      </c>
      <c r="AJ4539" s="1" t="s">
        <v>8012</v>
      </c>
      <c r="AK4539" s="1" t="s">
        <v>8013</v>
      </c>
      <c r="AL4539" s="1" t="s">
        <v>8014</v>
      </c>
      <c r="AM4539" s="1" t="s">
        <v>12</v>
      </c>
      <c r="AN4539" s="1" t="s">
        <v>23098</v>
      </c>
      <c r="AO4539" s="1" t="s">
        <v>364</v>
      </c>
      <c r="AP4539" s="1" t="s">
        <v>57</v>
      </c>
      <c r="AQ4539" s="1" t="s">
        <v>25</v>
      </c>
      <c r="AR4539" s="1" t="s">
        <v>19</v>
      </c>
      <c r="AS4539" s="1" t="s">
        <v>23091</v>
      </c>
      <c r="AT4539" s="1" t="s">
        <v>26</v>
      </c>
    </row>
    <row r="4540" spans="1:46" x14ac:dyDescent="0.25">
      <c r="A4540" s="1" t="s">
        <v>21393</v>
      </c>
      <c r="B4540" s="2" t="s">
        <v>23075</v>
      </c>
      <c r="C4540" s="2" t="s">
        <v>23105</v>
      </c>
      <c r="D4540" s="1">
        <v>0</v>
      </c>
      <c r="E4540" s="1">
        <v>0</v>
      </c>
      <c r="F4540" s="1">
        <v>1</v>
      </c>
      <c r="G4540" s="1">
        <v>1</v>
      </c>
      <c r="H4540" s="6">
        <v>1</v>
      </c>
      <c r="I4540">
        <v>1</v>
      </c>
      <c r="J4540" s="1">
        <v>32</v>
      </c>
      <c r="K4540" s="1">
        <v>1</v>
      </c>
      <c r="L4540" s="1">
        <v>848</v>
      </c>
      <c r="M4540" s="6">
        <v>0.2</v>
      </c>
      <c r="N4540" s="4">
        <v>1970</v>
      </c>
      <c r="O4540" s="4">
        <v>150</v>
      </c>
      <c r="P4540" s="4">
        <v>200</v>
      </c>
      <c r="Q4540" s="3">
        <v>0.35</v>
      </c>
      <c r="R4540" s="1">
        <v>12</v>
      </c>
      <c r="S4540" s="1">
        <v>200</v>
      </c>
      <c r="T4540" s="1">
        <v>29</v>
      </c>
      <c r="U4540" s="1">
        <v>1</v>
      </c>
      <c r="V4540" s="1">
        <v>6</v>
      </c>
      <c r="W4540" s="1">
        <v>1</v>
      </c>
      <c r="X4540" s="1">
        <v>1</v>
      </c>
      <c r="Y4540" s="1">
        <v>1</v>
      </c>
      <c r="Z4540" s="1">
        <v>3</v>
      </c>
      <c r="AA4540" s="1">
        <v>0</v>
      </c>
      <c r="AB4540" s="1">
        <v>1</v>
      </c>
      <c r="AC4540" s="1">
        <v>0</v>
      </c>
      <c r="AD4540" s="1">
        <v>0</v>
      </c>
      <c r="AE4540" s="1">
        <v>0</v>
      </c>
      <c r="AF4540" s="1">
        <v>0</v>
      </c>
      <c r="AG4540" s="1">
        <v>0</v>
      </c>
      <c r="AH4540" s="1">
        <v>200</v>
      </c>
      <c r="AI4540" s="1">
        <v>200</v>
      </c>
      <c r="AJ4540" s="1" t="s">
        <v>12530</v>
      </c>
      <c r="AK4540" s="1" t="s">
        <v>12531</v>
      </c>
      <c r="AL4540" s="1" t="s">
        <v>12532</v>
      </c>
      <c r="AM4540" s="1" t="s">
        <v>16</v>
      </c>
      <c r="AN4540" s="1" t="s">
        <v>23098</v>
      </c>
      <c r="AO4540" s="1" t="s">
        <v>86</v>
      </c>
      <c r="AP4540" s="1" t="s">
        <v>86</v>
      </c>
      <c r="AQ4540" s="1" t="s">
        <v>14</v>
      </c>
      <c r="AR4540" s="1" t="s">
        <v>19</v>
      </c>
      <c r="AS4540" s="1" t="s">
        <v>23090</v>
      </c>
      <c r="AT4540" s="1" t="s">
        <v>101</v>
      </c>
    </row>
    <row r="4541" spans="1:46" x14ac:dyDescent="0.25">
      <c r="A4541" s="1" t="s">
        <v>19745</v>
      </c>
      <c r="B4541" s="2" t="s">
        <v>23075</v>
      </c>
      <c r="C4541" s="2" t="s">
        <v>23105</v>
      </c>
      <c r="D4541" s="1">
        <v>2</v>
      </c>
      <c r="E4541" s="1">
        <v>0</v>
      </c>
      <c r="F4541" s="1">
        <v>1</v>
      </c>
      <c r="G4541" s="1">
        <v>3</v>
      </c>
      <c r="H4541" s="6">
        <v>0.33333333333333331</v>
      </c>
      <c r="I4541">
        <v>0</v>
      </c>
      <c r="J4541" s="1">
        <v>34</v>
      </c>
      <c r="K4541" s="1">
        <v>0</v>
      </c>
      <c r="L4541" s="1">
        <v>785</v>
      </c>
      <c r="M4541" s="6">
        <v>0.15</v>
      </c>
      <c r="N4541" s="4">
        <v>2600</v>
      </c>
      <c r="O4541" s="4">
        <v>200</v>
      </c>
      <c r="P4541" s="4">
        <v>300</v>
      </c>
      <c r="Q4541" s="3">
        <v>0.4</v>
      </c>
      <c r="R4541" s="1">
        <v>12</v>
      </c>
      <c r="S4541" s="1">
        <v>300</v>
      </c>
      <c r="T4541" s="1">
        <v>47</v>
      </c>
      <c r="U4541" s="1">
        <v>1</v>
      </c>
      <c r="V4541" s="1">
        <v>6</v>
      </c>
      <c r="W4541" s="1">
        <v>0</v>
      </c>
      <c r="X4541" s="1">
        <v>1</v>
      </c>
      <c r="Y4541" s="1">
        <v>1</v>
      </c>
      <c r="Z4541" s="1">
        <v>0</v>
      </c>
      <c r="AA4541" s="1">
        <v>1</v>
      </c>
      <c r="AB4541" s="1">
        <v>1</v>
      </c>
      <c r="AC4541" s="1">
        <v>0</v>
      </c>
      <c r="AD4541" s="1">
        <v>0</v>
      </c>
      <c r="AE4541" s="1">
        <v>0</v>
      </c>
      <c r="AF4541" s="1">
        <v>0</v>
      </c>
      <c r="AG4541" s="1">
        <v>0</v>
      </c>
      <c r="AH4541" s="1">
        <v>0</v>
      </c>
      <c r="AI4541" s="1">
        <v>0</v>
      </c>
      <c r="AJ4541" s="1" t="s">
        <v>8048</v>
      </c>
      <c r="AK4541" s="1" t="s">
        <v>8049</v>
      </c>
      <c r="AL4541" s="1" t="s">
        <v>8050</v>
      </c>
      <c r="AM4541" s="1" t="s">
        <v>12</v>
      </c>
      <c r="AN4541" s="1" t="s">
        <v>23097</v>
      </c>
      <c r="AO4541" s="1" t="s">
        <v>86</v>
      </c>
      <c r="AP4541" s="1" t="s">
        <v>57</v>
      </c>
      <c r="AQ4541" s="1" t="s">
        <v>14</v>
      </c>
      <c r="AR4541" s="1" t="s">
        <v>19</v>
      </c>
      <c r="AS4541" s="1" t="s">
        <v>23091</v>
      </c>
      <c r="AT4541" s="1" t="s">
        <v>101</v>
      </c>
    </row>
    <row r="4542" spans="1:46" x14ac:dyDescent="0.25">
      <c r="A4542" s="1" t="s">
        <v>19804</v>
      </c>
      <c r="B4542" s="2" t="s">
        <v>23075</v>
      </c>
      <c r="C4542" s="2" t="s">
        <v>23106</v>
      </c>
      <c r="D4542" s="1">
        <v>0</v>
      </c>
      <c r="E4542" s="1">
        <v>0</v>
      </c>
      <c r="F4542" s="1">
        <v>2</v>
      </c>
      <c r="G4542" s="1">
        <v>2</v>
      </c>
      <c r="H4542" s="6">
        <v>1</v>
      </c>
      <c r="I4542">
        <v>0</v>
      </c>
      <c r="J4542" s="1">
        <v>37</v>
      </c>
      <c r="K4542" s="1">
        <v>0</v>
      </c>
      <c r="L4542" s="1">
        <v>730</v>
      </c>
      <c r="M4542" s="6">
        <v>0.47</v>
      </c>
      <c r="N4542" s="4">
        <v>2560</v>
      </c>
      <c r="O4542" s="4">
        <v>230</v>
      </c>
      <c r="P4542" s="4">
        <v>300</v>
      </c>
      <c r="Q4542" s="3">
        <v>0.3</v>
      </c>
      <c r="R4542" s="1">
        <v>24</v>
      </c>
      <c r="S4542" s="1">
        <v>300</v>
      </c>
      <c r="T4542" s="1">
        <v>1</v>
      </c>
      <c r="U4542" s="1">
        <v>1</v>
      </c>
      <c r="V4542" s="1">
        <v>6</v>
      </c>
      <c r="W4542" s="1">
        <v>0</v>
      </c>
      <c r="X4542" s="1">
        <v>0</v>
      </c>
      <c r="Y4542" s="1">
        <v>1</v>
      </c>
      <c r="Z4542" s="1">
        <v>2</v>
      </c>
      <c r="AA4542" s="1">
        <v>1</v>
      </c>
      <c r="AB4542" s="1">
        <v>0</v>
      </c>
      <c r="AC4542" s="1">
        <v>0</v>
      </c>
      <c r="AD4542" s="1">
        <v>0</v>
      </c>
      <c r="AE4542" s="1">
        <v>0</v>
      </c>
      <c r="AF4542" s="1">
        <v>0</v>
      </c>
      <c r="AG4542" s="1">
        <v>0</v>
      </c>
      <c r="AH4542" s="1">
        <v>700</v>
      </c>
      <c r="AI4542" s="1">
        <v>700</v>
      </c>
      <c r="AJ4542" s="1" t="s">
        <v>592</v>
      </c>
      <c r="AK4542" s="1" t="s">
        <v>593</v>
      </c>
      <c r="AL4542" s="1" t="s">
        <v>594</v>
      </c>
      <c r="AM4542" s="1" t="s">
        <v>12</v>
      </c>
      <c r="AN4542" s="1" t="s">
        <v>23097</v>
      </c>
      <c r="AO4542" s="1" t="s">
        <v>86</v>
      </c>
      <c r="AP4542" s="1" t="s">
        <v>57</v>
      </c>
      <c r="AQ4542" s="1" t="s">
        <v>25</v>
      </c>
      <c r="AR4542" s="1" t="s">
        <v>19</v>
      </c>
      <c r="AS4542" s="1" t="s">
        <v>23091</v>
      </c>
      <c r="AT4542" s="1" t="s">
        <v>26</v>
      </c>
    </row>
    <row r="4543" spans="1:46" x14ac:dyDescent="0.25">
      <c r="A4543" s="1" t="s">
        <v>22099</v>
      </c>
      <c r="B4543" s="2" t="s">
        <v>23075</v>
      </c>
      <c r="C4543" s="2" t="s">
        <v>23106</v>
      </c>
      <c r="D4543" s="1">
        <v>0</v>
      </c>
      <c r="E4543" s="1">
        <v>0</v>
      </c>
      <c r="F4543" s="1">
        <v>1</v>
      </c>
      <c r="G4543" s="1">
        <v>1</v>
      </c>
      <c r="H4543" s="6">
        <v>1</v>
      </c>
      <c r="I4543">
        <v>0</v>
      </c>
      <c r="J4543" s="1">
        <v>36</v>
      </c>
      <c r="K4543" s="1">
        <v>1</v>
      </c>
      <c r="L4543" s="1">
        <v>684</v>
      </c>
      <c r="M4543" s="6">
        <v>0.45</v>
      </c>
      <c r="N4543" s="4">
        <v>2600</v>
      </c>
      <c r="O4543" s="4">
        <v>200</v>
      </c>
      <c r="P4543" s="4">
        <v>300</v>
      </c>
      <c r="Q4543" s="3">
        <v>0.3</v>
      </c>
      <c r="R4543" s="1">
        <v>24</v>
      </c>
      <c r="S4543" s="1">
        <v>300</v>
      </c>
      <c r="T4543" s="1">
        <v>47</v>
      </c>
      <c r="U4543" s="1">
        <v>1</v>
      </c>
      <c r="V4543" s="1">
        <v>6</v>
      </c>
      <c r="W4543" s="1">
        <v>0</v>
      </c>
      <c r="X4543" s="1">
        <v>0</v>
      </c>
      <c r="Y4543" s="1">
        <v>1</v>
      </c>
      <c r="Z4543" s="1">
        <v>4</v>
      </c>
      <c r="AA4543" s="1">
        <v>1</v>
      </c>
      <c r="AB4543" s="1">
        <v>0</v>
      </c>
      <c r="AC4543" s="1">
        <v>930</v>
      </c>
      <c r="AD4543" s="1">
        <v>0</v>
      </c>
      <c r="AE4543" s="1">
        <v>0</v>
      </c>
      <c r="AF4543" s="1">
        <v>0</v>
      </c>
      <c r="AG4543" s="1">
        <v>0</v>
      </c>
      <c r="AH4543" s="1">
        <v>730</v>
      </c>
      <c r="AI4543" s="1">
        <v>1660</v>
      </c>
      <c r="AJ4543" s="1" t="s">
        <v>14393</v>
      </c>
      <c r="AK4543" s="1" t="s">
        <v>14394</v>
      </c>
      <c r="AL4543" s="1" t="s">
        <v>14395</v>
      </c>
      <c r="AM4543" s="1" t="s">
        <v>12</v>
      </c>
      <c r="AN4543" s="1" t="s">
        <v>23098</v>
      </c>
      <c r="AO4543" s="1" t="s">
        <v>86</v>
      </c>
      <c r="AP4543" s="1" t="s">
        <v>57</v>
      </c>
      <c r="AQ4543" s="1" t="s">
        <v>25</v>
      </c>
      <c r="AR4543" s="1" t="s">
        <v>19</v>
      </c>
      <c r="AS4543" s="1" t="s">
        <v>23091</v>
      </c>
      <c r="AT4543" s="1" t="s">
        <v>26</v>
      </c>
    </row>
    <row r="4544" spans="1:46" x14ac:dyDescent="0.25">
      <c r="A4544" s="1" t="s">
        <v>19970</v>
      </c>
      <c r="B4544" s="2" t="s">
        <v>23075</v>
      </c>
      <c r="C4544" s="2" t="s">
        <v>23107</v>
      </c>
      <c r="D4544" s="1">
        <v>0</v>
      </c>
      <c r="E4544" s="1">
        <v>0</v>
      </c>
      <c r="F4544" s="1">
        <v>1</v>
      </c>
      <c r="G4544" s="1">
        <v>1</v>
      </c>
      <c r="H4544" s="6">
        <v>1</v>
      </c>
      <c r="I4544">
        <v>0</v>
      </c>
      <c r="J4544" s="1">
        <v>45</v>
      </c>
      <c r="K4544" s="1">
        <v>1</v>
      </c>
      <c r="L4544" s="1">
        <v>870</v>
      </c>
      <c r="M4544" s="6">
        <v>0.09</v>
      </c>
      <c r="N4544" s="4">
        <v>2800</v>
      </c>
      <c r="O4544" s="4">
        <v>240</v>
      </c>
      <c r="P4544" s="4">
        <v>150</v>
      </c>
      <c r="Q4544" s="3">
        <v>0.25</v>
      </c>
      <c r="R4544" s="1">
        <v>24</v>
      </c>
      <c r="S4544" s="1">
        <v>150</v>
      </c>
      <c r="T4544" s="1">
        <v>21</v>
      </c>
      <c r="U4544" s="1">
        <v>1</v>
      </c>
      <c r="V4544" s="1">
        <v>6</v>
      </c>
      <c r="W4544" s="1">
        <v>0</v>
      </c>
      <c r="X4544" s="1">
        <v>1</v>
      </c>
      <c r="Y4544" s="1">
        <v>0</v>
      </c>
      <c r="Z4544" s="1">
        <v>5</v>
      </c>
      <c r="AA4544" s="1">
        <v>1</v>
      </c>
      <c r="AB4544" s="1">
        <v>0</v>
      </c>
      <c r="AC4544" s="1">
        <v>0</v>
      </c>
      <c r="AD4544" s="1">
        <v>0</v>
      </c>
      <c r="AE4544" s="1">
        <v>0</v>
      </c>
      <c r="AF4544" s="1">
        <v>0</v>
      </c>
      <c r="AG4544" s="1">
        <v>0</v>
      </c>
      <c r="AH4544" s="1">
        <v>250</v>
      </c>
      <c r="AI4544" s="1">
        <v>250</v>
      </c>
      <c r="AJ4544" s="1" t="s">
        <v>8670</v>
      </c>
      <c r="AK4544" s="1" t="s">
        <v>8671</v>
      </c>
      <c r="AL4544" s="1" t="s">
        <v>8672</v>
      </c>
      <c r="AM4544" s="1" t="s">
        <v>12</v>
      </c>
      <c r="AN4544" s="1" t="s">
        <v>23098</v>
      </c>
      <c r="AO4544" s="1" t="s">
        <v>86</v>
      </c>
      <c r="AP4544" s="1" t="s">
        <v>57</v>
      </c>
      <c r="AQ4544" s="1" t="s">
        <v>14</v>
      </c>
      <c r="AR4544" s="1" t="s">
        <v>30</v>
      </c>
      <c r="AS4544" s="1" t="s">
        <v>23091</v>
      </c>
      <c r="AT4544" s="1" t="s">
        <v>26</v>
      </c>
    </row>
    <row r="4545" spans="1:46" x14ac:dyDescent="0.25">
      <c r="A4545" s="1" t="s">
        <v>21626</v>
      </c>
      <c r="B4545" s="2" t="s">
        <v>23075</v>
      </c>
      <c r="C4545" s="2" t="s">
        <v>23107</v>
      </c>
      <c r="D4545" s="1">
        <v>0</v>
      </c>
      <c r="E4545" s="1">
        <v>0</v>
      </c>
      <c r="F4545" s="1">
        <v>1</v>
      </c>
      <c r="G4545" s="1">
        <v>1</v>
      </c>
      <c r="H4545" s="6">
        <v>1</v>
      </c>
      <c r="I4545">
        <v>0</v>
      </c>
      <c r="J4545" s="1">
        <v>26</v>
      </c>
      <c r="K4545" s="1">
        <v>1</v>
      </c>
      <c r="L4545" s="1">
        <v>850</v>
      </c>
      <c r="M4545" s="6">
        <v>0.16</v>
      </c>
      <c r="N4545" s="4">
        <v>2600</v>
      </c>
      <c r="O4545" s="4">
        <v>180</v>
      </c>
      <c r="P4545" s="4">
        <v>300</v>
      </c>
      <c r="Q4545" s="3">
        <v>0.36</v>
      </c>
      <c r="R4545" s="1">
        <v>12</v>
      </c>
      <c r="S4545" s="1">
        <v>300</v>
      </c>
      <c r="T4545" s="1">
        <v>19</v>
      </c>
      <c r="U4545" s="1">
        <v>1</v>
      </c>
      <c r="V4545" s="1">
        <v>6</v>
      </c>
      <c r="W4545" s="1">
        <v>0</v>
      </c>
      <c r="X4545" s="1">
        <v>0</v>
      </c>
      <c r="Y4545" s="1">
        <v>1</v>
      </c>
      <c r="Z4545" s="1">
        <v>3</v>
      </c>
      <c r="AA4545" s="1">
        <v>0</v>
      </c>
      <c r="AB4545" s="1">
        <v>1</v>
      </c>
      <c r="AC4545" s="1">
        <v>0</v>
      </c>
      <c r="AD4545" s="1">
        <v>0</v>
      </c>
      <c r="AE4545" s="1">
        <v>0</v>
      </c>
      <c r="AF4545" s="1">
        <v>0</v>
      </c>
      <c r="AG4545" s="1">
        <v>0</v>
      </c>
      <c r="AH4545" s="1">
        <v>0</v>
      </c>
      <c r="AI4545" s="1">
        <v>0</v>
      </c>
      <c r="AJ4545" s="1" t="s">
        <v>13162</v>
      </c>
      <c r="AK4545" s="1" t="s">
        <v>13163</v>
      </c>
      <c r="AL4545" s="1" t="s">
        <v>13164</v>
      </c>
      <c r="AM4545" s="1" t="s">
        <v>12</v>
      </c>
      <c r="AN4545" s="1" t="s">
        <v>23098</v>
      </c>
      <c r="AO4545" s="1" t="s">
        <v>86</v>
      </c>
      <c r="AP4545" s="1" t="s">
        <v>57</v>
      </c>
      <c r="AQ4545" s="1" t="s">
        <v>25</v>
      </c>
      <c r="AR4545" s="1" t="s">
        <v>19</v>
      </c>
      <c r="AS4545" s="1" t="s">
        <v>23090</v>
      </c>
      <c r="AT4545" s="1" t="s">
        <v>101</v>
      </c>
    </row>
    <row r="4546" spans="1:46" x14ac:dyDescent="0.25">
      <c r="A4546" s="1" t="s">
        <v>19385</v>
      </c>
      <c r="B4546" s="2" t="s">
        <v>23075</v>
      </c>
      <c r="C4546" s="2" t="s">
        <v>23107</v>
      </c>
      <c r="D4546" s="1">
        <v>0</v>
      </c>
      <c r="E4546" s="1">
        <v>3</v>
      </c>
      <c r="F4546" s="1">
        <v>1</v>
      </c>
      <c r="G4546" s="1">
        <v>4</v>
      </c>
      <c r="H4546" s="6">
        <v>0.25</v>
      </c>
      <c r="I4546">
        <v>1</v>
      </c>
      <c r="J4546" s="1">
        <v>37</v>
      </c>
      <c r="K4546" s="1">
        <v>1</v>
      </c>
      <c r="L4546" s="1">
        <v>679</v>
      </c>
      <c r="M4546" s="6">
        <v>0.51</v>
      </c>
      <c r="N4546" s="4">
        <v>2300</v>
      </c>
      <c r="O4546" s="4">
        <v>190</v>
      </c>
      <c r="P4546" s="4">
        <v>330</v>
      </c>
      <c r="Q4546" s="3">
        <v>0.35</v>
      </c>
      <c r="R4546" s="1">
        <v>24</v>
      </c>
      <c r="S4546" s="1">
        <v>330</v>
      </c>
      <c r="T4546" s="1">
        <v>31</v>
      </c>
      <c r="U4546" s="1">
        <v>1</v>
      </c>
      <c r="V4546" s="1">
        <v>6</v>
      </c>
      <c r="W4546" s="1">
        <v>0</v>
      </c>
      <c r="X4546" s="1">
        <v>1</v>
      </c>
      <c r="Y4546" s="1">
        <v>0</v>
      </c>
      <c r="Z4546" s="1">
        <v>1</v>
      </c>
      <c r="AA4546" s="1">
        <v>1</v>
      </c>
      <c r="AB4546" s="1">
        <v>1</v>
      </c>
      <c r="AC4546" s="1">
        <v>0</v>
      </c>
      <c r="AD4546" s="1">
        <v>0</v>
      </c>
      <c r="AE4546" s="1">
        <v>757</v>
      </c>
      <c r="AF4546" s="1">
        <v>908</v>
      </c>
      <c r="AG4546" s="1">
        <v>10</v>
      </c>
      <c r="AH4546" s="1">
        <v>0</v>
      </c>
      <c r="AI4546" s="1">
        <v>1675</v>
      </c>
      <c r="AJ4546" s="1" t="s">
        <v>7035</v>
      </c>
      <c r="AK4546" s="1" t="s">
        <v>7036</v>
      </c>
      <c r="AL4546" s="1" t="s">
        <v>7037</v>
      </c>
      <c r="AM4546" s="1" t="s">
        <v>16</v>
      </c>
      <c r="AN4546" s="1" t="s">
        <v>23098</v>
      </c>
      <c r="AO4546" s="1" t="s">
        <v>86</v>
      </c>
      <c r="AP4546" s="1" t="s">
        <v>57</v>
      </c>
      <c r="AQ4546" s="1" t="s">
        <v>14</v>
      </c>
      <c r="AR4546" s="1" t="s">
        <v>30</v>
      </c>
      <c r="AS4546" s="1" t="s">
        <v>23091</v>
      </c>
      <c r="AT4546" s="1" t="s">
        <v>101</v>
      </c>
    </row>
    <row r="4547" spans="1:46" x14ac:dyDescent="0.25">
      <c r="A4547" s="1" t="s">
        <v>19407</v>
      </c>
      <c r="B4547" s="2" t="s">
        <v>23075</v>
      </c>
      <c r="C4547" s="2" t="s">
        <v>23107</v>
      </c>
      <c r="D4547" s="1">
        <v>0</v>
      </c>
      <c r="E4547" s="1">
        <v>0</v>
      </c>
      <c r="F4547" s="1">
        <v>1</v>
      </c>
      <c r="G4547" s="1">
        <v>1</v>
      </c>
      <c r="H4547" s="6">
        <v>1</v>
      </c>
      <c r="I4547">
        <v>0</v>
      </c>
      <c r="J4547" s="1">
        <v>31</v>
      </c>
      <c r="K4547" s="1">
        <v>1</v>
      </c>
      <c r="L4547" s="1">
        <v>601</v>
      </c>
      <c r="M4547" s="6">
        <v>0.23</v>
      </c>
      <c r="N4547" s="4">
        <v>1800</v>
      </c>
      <c r="O4547" s="4">
        <v>150</v>
      </c>
      <c r="P4547" s="4">
        <v>300</v>
      </c>
      <c r="Q4547" s="3">
        <v>0.28000000000000003</v>
      </c>
      <c r="R4547" s="1">
        <v>24</v>
      </c>
      <c r="S4547" s="1">
        <v>300</v>
      </c>
      <c r="T4547" s="1">
        <v>23</v>
      </c>
      <c r="U4547" s="1">
        <v>0</v>
      </c>
      <c r="V4547" s="1">
        <v>6</v>
      </c>
      <c r="W4547" s="1">
        <v>0</v>
      </c>
      <c r="X4547" s="1">
        <v>1</v>
      </c>
      <c r="Y4547" s="1">
        <v>1</v>
      </c>
      <c r="Z4547" s="1">
        <v>3</v>
      </c>
      <c r="AA4547" s="1">
        <v>1</v>
      </c>
      <c r="AB4547" s="1">
        <v>0</v>
      </c>
      <c r="AC4547" s="1">
        <v>0</v>
      </c>
      <c r="AD4547" s="1">
        <v>48</v>
      </c>
      <c r="AE4547" s="1">
        <v>428</v>
      </c>
      <c r="AF4547" s="1">
        <v>0</v>
      </c>
      <c r="AG4547" s="1">
        <v>30</v>
      </c>
      <c r="AH4547" s="1">
        <v>0</v>
      </c>
      <c r="AI4547" s="1">
        <v>506</v>
      </c>
      <c r="AJ4547" s="1" t="s">
        <v>7099</v>
      </c>
      <c r="AK4547" s="1" t="s">
        <v>7100</v>
      </c>
      <c r="AL4547" s="1" t="s">
        <v>7101</v>
      </c>
      <c r="AM4547" s="1" t="s">
        <v>12</v>
      </c>
      <c r="AN4547" s="1" t="s">
        <v>23098</v>
      </c>
      <c r="AO4547" s="1" t="s">
        <v>364</v>
      </c>
      <c r="AP4547" s="1" t="s">
        <v>57</v>
      </c>
      <c r="AQ4547" s="1" t="s">
        <v>14</v>
      </c>
      <c r="AR4547" s="1" t="s">
        <v>19</v>
      </c>
      <c r="AS4547" s="1" t="s">
        <v>23091</v>
      </c>
      <c r="AT4547" s="1" t="s">
        <v>26</v>
      </c>
    </row>
    <row r="4548" spans="1:46" x14ac:dyDescent="0.25">
      <c r="A4548" s="1" t="s">
        <v>20038</v>
      </c>
      <c r="B4548" s="2" t="s">
        <v>23075</v>
      </c>
      <c r="C4548" s="2" t="s">
        <v>23107</v>
      </c>
      <c r="D4548" s="1">
        <v>0</v>
      </c>
      <c r="E4548" s="1">
        <v>0</v>
      </c>
      <c r="F4548" s="1">
        <v>1</v>
      </c>
      <c r="G4548" s="1">
        <v>1</v>
      </c>
      <c r="H4548" s="6">
        <v>1</v>
      </c>
      <c r="I4548">
        <v>0</v>
      </c>
      <c r="J4548" s="1">
        <v>32</v>
      </c>
      <c r="K4548" s="1">
        <v>0</v>
      </c>
      <c r="L4548" s="1">
        <v>771</v>
      </c>
      <c r="M4548" s="6">
        <v>0.21</v>
      </c>
      <c r="N4548" s="4">
        <v>1680</v>
      </c>
      <c r="O4548" s="4">
        <v>130</v>
      </c>
      <c r="P4548" s="4">
        <v>300</v>
      </c>
      <c r="Q4548" s="3">
        <v>0.23</v>
      </c>
      <c r="R4548" s="1">
        <v>12</v>
      </c>
      <c r="S4548" s="1">
        <v>300</v>
      </c>
      <c r="T4548" s="1">
        <v>38</v>
      </c>
      <c r="U4548" s="1">
        <v>1</v>
      </c>
      <c r="V4548" s="1">
        <v>6</v>
      </c>
      <c r="W4548" s="1">
        <v>0</v>
      </c>
      <c r="X4548" s="1">
        <v>0</v>
      </c>
      <c r="Y4548" s="1">
        <v>1</v>
      </c>
      <c r="Z4548" s="1">
        <v>2</v>
      </c>
      <c r="AA4548" s="1">
        <v>1</v>
      </c>
      <c r="AB4548" s="1">
        <v>0</v>
      </c>
      <c r="AC4548" s="1">
        <v>0</v>
      </c>
      <c r="AD4548" s="1">
        <v>0</v>
      </c>
      <c r="AE4548" s="1">
        <v>0</v>
      </c>
      <c r="AF4548" s="1">
        <v>0</v>
      </c>
      <c r="AG4548" s="1">
        <v>0</v>
      </c>
      <c r="AH4548" s="1">
        <v>0</v>
      </c>
      <c r="AI4548" s="1">
        <v>0</v>
      </c>
      <c r="AJ4548" s="1" t="s">
        <v>8861</v>
      </c>
      <c r="AK4548" s="1" t="s">
        <v>8862</v>
      </c>
      <c r="AL4548" s="1" t="s">
        <v>8863</v>
      </c>
      <c r="AM4548" s="1" t="s">
        <v>12</v>
      </c>
      <c r="AN4548" s="1" t="s">
        <v>23097</v>
      </c>
      <c r="AO4548" s="1" t="s">
        <v>86</v>
      </c>
      <c r="AP4548" s="1" t="s">
        <v>57</v>
      </c>
      <c r="AQ4548" s="1" t="s">
        <v>25</v>
      </c>
      <c r="AR4548" s="1" t="s">
        <v>19</v>
      </c>
      <c r="AS4548" s="1" t="s">
        <v>23091</v>
      </c>
      <c r="AT4548" s="1" t="s">
        <v>26</v>
      </c>
    </row>
    <row r="4549" spans="1:46" x14ac:dyDescent="0.25">
      <c r="A4549" s="1" t="s">
        <v>22840</v>
      </c>
      <c r="B4549" s="2" t="s">
        <v>23075</v>
      </c>
      <c r="C4549" s="2" t="s">
        <v>23108</v>
      </c>
      <c r="D4549" s="1">
        <v>0</v>
      </c>
      <c r="E4549" s="1">
        <v>1</v>
      </c>
      <c r="F4549" s="1">
        <v>1</v>
      </c>
      <c r="G4549" s="1">
        <v>2</v>
      </c>
      <c r="H4549" s="6">
        <v>0.5</v>
      </c>
      <c r="I4549">
        <v>0</v>
      </c>
      <c r="J4549" s="1">
        <v>31</v>
      </c>
      <c r="K4549" s="1">
        <v>1</v>
      </c>
      <c r="L4549" s="1">
        <v>718</v>
      </c>
      <c r="M4549" s="6">
        <v>0.4</v>
      </c>
      <c r="N4549" s="4">
        <v>2800</v>
      </c>
      <c r="O4549" s="4">
        <v>200</v>
      </c>
      <c r="P4549" s="4">
        <v>500</v>
      </c>
      <c r="Q4549" s="3">
        <v>0.35</v>
      </c>
      <c r="R4549" s="1">
        <v>24</v>
      </c>
      <c r="S4549" s="1">
        <v>500</v>
      </c>
      <c r="T4549" s="1">
        <v>36</v>
      </c>
      <c r="U4549" s="1">
        <v>1</v>
      </c>
      <c r="V4549" s="1">
        <v>6</v>
      </c>
      <c r="W4549" s="1">
        <v>0</v>
      </c>
      <c r="X4549" s="1">
        <v>0</v>
      </c>
      <c r="Y4549" s="1">
        <v>1</v>
      </c>
      <c r="Z4549" s="1">
        <v>0</v>
      </c>
      <c r="AA4549" s="1">
        <v>1</v>
      </c>
      <c r="AB4549" s="1">
        <v>0</v>
      </c>
      <c r="AC4549" s="1">
        <v>0</v>
      </c>
      <c r="AD4549" s="1">
        <v>0</v>
      </c>
      <c r="AE4549" s="1">
        <v>0</v>
      </c>
      <c r="AF4549" s="1">
        <v>0</v>
      </c>
      <c r="AG4549" s="1">
        <v>0</v>
      </c>
      <c r="AH4549" s="1">
        <v>880</v>
      </c>
      <c r="AI4549" s="1">
        <v>880</v>
      </c>
      <c r="AJ4549" s="1" t="s">
        <v>16386</v>
      </c>
      <c r="AK4549" s="1" t="s">
        <v>16387</v>
      </c>
      <c r="AL4549" s="1" t="s">
        <v>16388</v>
      </c>
      <c r="AM4549" s="1" t="s">
        <v>12</v>
      </c>
      <c r="AN4549" s="1" t="s">
        <v>23098</v>
      </c>
      <c r="AO4549" s="1" t="s">
        <v>86</v>
      </c>
      <c r="AP4549" s="1" t="s">
        <v>57</v>
      </c>
      <c r="AQ4549" s="1" t="s">
        <v>25</v>
      </c>
      <c r="AR4549" s="1" t="s">
        <v>19</v>
      </c>
      <c r="AS4549" s="1" t="s">
        <v>23091</v>
      </c>
      <c r="AT4549" s="1" t="s">
        <v>26</v>
      </c>
    </row>
    <row r="4550" spans="1:46" x14ac:dyDescent="0.25">
      <c r="A4550" s="1" t="s">
        <v>20567</v>
      </c>
      <c r="B4550" s="2" t="s">
        <v>23075</v>
      </c>
      <c r="C4550" s="2" t="s">
        <v>23108</v>
      </c>
      <c r="D4550" s="1">
        <v>0</v>
      </c>
      <c r="E4550" s="1">
        <v>2</v>
      </c>
      <c r="F4550" s="1">
        <v>1</v>
      </c>
      <c r="G4550" s="1">
        <v>3</v>
      </c>
      <c r="H4550" s="6">
        <v>0.33333333333333331</v>
      </c>
      <c r="I4550">
        <v>0</v>
      </c>
      <c r="J4550" s="1">
        <v>37</v>
      </c>
      <c r="K4550" s="1">
        <v>1</v>
      </c>
      <c r="L4550" s="1">
        <v>718</v>
      </c>
      <c r="M4550" s="6">
        <v>0.28000000000000003</v>
      </c>
      <c r="N4550" s="4">
        <v>2000</v>
      </c>
      <c r="O4550" s="4">
        <v>150</v>
      </c>
      <c r="P4550" s="4">
        <v>200</v>
      </c>
      <c r="Q4550" s="3">
        <v>0.25</v>
      </c>
      <c r="R4550" s="1">
        <v>18</v>
      </c>
      <c r="S4550" s="1">
        <v>200</v>
      </c>
      <c r="T4550" s="1">
        <v>24</v>
      </c>
      <c r="U4550" s="1">
        <v>1</v>
      </c>
      <c r="V4550" s="1">
        <v>6</v>
      </c>
      <c r="W4550" s="1">
        <v>0</v>
      </c>
      <c r="X4550" s="1">
        <v>0</v>
      </c>
      <c r="Y4550" s="1">
        <v>0</v>
      </c>
      <c r="Z4550" s="1">
        <v>5</v>
      </c>
      <c r="AA4550" s="1">
        <v>0</v>
      </c>
      <c r="AB4550" s="1">
        <v>0</v>
      </c>
      <c r="AC4550" s="1">
        <v>0</v>
      </c>
      <c r="AD4550" s="1">
        <v>0</v>
      </c>
      <c r="AE4550" s="1">
        <v>0</v>
      </c>
      <c r="AF4550" s="1">
        <v>0</v>
      </c>
      <c r="AG4550" s="1">
        <v>0</v>
      </c>
      <c r="AH4550" s="1">
        <v>500</v>
      </c>
      <c r="AI4550" s="1">
        <v>500</v>
      </c>
      <c r="AJ4550" s="1" t="s">
        <v>10314</v>
      </c>
      <c r="AK4550" s="1" t="s">
        <v>10315</v>
      </c>
      <c r="AL4550" s="1" t="s">
        <v>10316</v>
      </c>
      <c r="AM4550" s="1" t="s">
        <v>12</v>
      </c>
      <c r="AN4550" s="1" t="s">
        <v>23098</v>
      </c>
      <c r="AO4550" s="1" t="s">
        <v>86</v>
      </c>
      <c r="AP4550" s="1" t="s">
        <v>57</v>
      </c>
      <c r="AQ4550" s="1" t="s">
        <v>25</v>
      </c>
      <c r="AR4550" s="1" t="s">
        <v>30</v>
      </c>
      <c r="AS4550" s="1" t="s">
        <v>23090</v>
      </c>
      <c r="AT4550" s="1" t="s">
        <v>26</v>
      </c>
    </row>
    <row r="4551" spans="1:46" x14ac:dyDescent="0.25">
      <c r="A4551" s="1" t="s">
        <v>18210</v>
      </c>
      <c r="B4551" s="2" t="s">
        <v>23075</v>
      </c>
      <c r="C4551" s="2" t="s">
        <v>23108</v>
      </c>
      <c r="D4551" s="1">
        <v>0</v>
      </c>
      <c r="E4551" s="1">
        <v>0</v>
      </c>
      <c r="F4551" s="1">
        <v>1</v>
      </c>
      <c r="G4551" s="1">
        <v>1</v>
      </c>
      <c r="H4551" s="6">
        <v>1</v>
      </c>
      <c r="I4551">
        <v>1</v>
      </c>
      <c r="J4551" s="1">
        <v>36</v>
      </c>
      <c r="K4551" s="1">
        <v>1</v>
      </c>
      <c r="L4551" s="1">
        <v>774</v>
      </c>
      <c r="M4551" s="6">
        <v>0.28000000000000003</v>
      </c>
      <c r="N4551" s="4">
        <v>3600</v>
      </c>
      <c r="O4551" s="4">
        <v>200</v>
      </c>
      <c r="P4551" s="4">
        <v>300</v>
      </c>
      <c r="Q4551" s="3">
        <v>0.27</v>
      </c>
      <c r="R4551" s="1">
        <v>18</v>
      </c>
      <c r="S4551" s="1">
        <v>300</v>
      </c>
      <c r="T4551" s="1">
        <v>21</v>
      </c>
      <c r="U4551" s="1">
        <v>1</v>
      </c>
      <c r="V4551" s="1">
        <v>6</v>
      </c>
      <c r="W4551" s="1">
        <v>0</v>
      </c>
      <c r="X4551" s="1">
        <v>0</v>
      </c>
      <c r="Y4551" s="1">
        <v>0</v>
      </c>
      <c r="Z4551" s="1">
        <v>1</v>
      </c>
      <c r="AA4551" s="1">
        <v>1</v>
      </c>
      <c r="AB4551" s="1">
        <v>1</v>
      </c>
      <c r="AC4551" s="1">
        <v>366</v>
      </c>
      <c r="AD4551" s="1">
        <v>534</v>
      </c>
      <c r="AE4551" s="1">
        <v>0</v>
      </c>
      <c r="AF4551" s="1">
        <v>0</v>
      </c>
      <c r="AG4551" s="1">
        <v>192</v>
      </c>
      <c r="AH4551" s="1">
        <v>0</v>
      </c>
      <c r="AI4551" s="1">
        <v>1092</v>
      </c>
      <c r="AJ4551" s="1" t="s">
        <v>3691</v>
      </c>
      <c r="AK4551" s="1" t="s">
        <v>3692</v>
      </c>
      <c r="AL4551" s="1" t="s">
        <v>3693</v>
      </c>
      <c r="AM4551" s="1" t="s">
        <v>16</v>
      </c>
      <c r="AN4551" s="1" t="s">
        <v>23098</v>
      </c>
      <c r="AO4551" s="1" t="s">
        <v>86</v>
      </c>
      <c r="AP4551" s="1" t="s">
        <v>57</v>
      </c>
      <c r="AQ4551" s="1" t="s">
        <v>25</v>
      </c>
      <c r="AR4551" s="1" t="s">
        <v>30</v>
      </c>
      <c r="AS4551" s="1" t="s">
        <v>23091</v>
      </c>
      <c r="AT4551" s="1" t="s">
        <v>101</v>
      </c>
    </row>
    <row r="4552" spans="1:46" x14ac:dyDescent="0.25">
      <c r="A4552" s="1" t="s">
        <v>20239</v>
      </c>
      <c r="B4552" s="2" t="s">
        <v>23101</v>
      </c>
      <c r="C4552" s="2" t="s">
        <v>23103</v>
      </c>
      <c r="D4552" s="1">
        <v>0</v>
      </c>
      <c r="E4552" s="1">
        <v>1</v>
      </c>
      <c r="F4552" s="1">
        <v>1</v>
      </c>
      <c r="G4552" s="1">
        <v>2</v>
      </c>
      <c r="H4552" s="6">
        <v>0.5</v>
      </c>
      <c r="I4552">
        <v>0</v>
      </c>
      <c r="J4552" s="1">
        <v>34</v>
      </c>
      <c r="K4552" s="1">
        <v>1</v>
      </c>
      <c r="L4552" s="1">
        <v>514</v>
      </c>
      <c r="M4552" s="6">
        <v>0</v>
      </c>
      <c r="N4552" s="4">
        <v>1900</v>
      </c>
      <c r="O4552" s="4">
        <v>165</v>
      </c>
      <c r="P4552" s="4">
        <v>100</v>
      </c>
      <c r="Q4552" s="3">
        <v>0.45</v>
      </c>
      <c r="R4552" s="1">
        <v>12</v>
      </c>
      <c r="S4552" s="1">
        <v>100</v>
      </c>
      <c r="T4552" s="1">
        <v>9</v>
      </c>
      <c r="U4552" s="1">
        <v>1</v>
      </c>
      <c r="V4552" s="1">
        <v>6</v>
      </c>
      <c r="W4552" s="1">
        <v>1</v>
      </c>
      <c r="X4552" s="1">
        <v>1</v>
      </c>
      <c r="Y4552" s="1">
        <v>1</v>
      </c>
      <c r="Z4552" s="1">
        <v>3</v>
      </c>
      <c r="AA4552" s="1">
        <v>1</v>
      </c>
      <c r="AB4552" s="1">
        <v>0</v>
      </c>
      <c r="AC4552" s="1">
        <v>0</v>
      </c>
      <c r="AD4552" s="1">
        <v>0</v>
      </c>
      <c r="AE4552" s="1">
        <v>0</v>
      </c>
      <c r="AF4552" s="1">
        <v>200</v>
      </c>
      <c r="AG4552" s="1">
        <v>0</v>
      </c>
      <c r="AH4552" s="1">
        <v>450</v>
      </c>
      <c r="AI4552" s="1">
        <v>650</v>
      </c>
      <c r="AJ4552" s="1" t="s">
        <v>9412</v>
      </c>
      <c r="AK4552" s="1" t="s">
        <v>360</v>
      </c>
      <c r="AL4552" s="1" t="s">
        <v>11</v>
      </c>
      <c r="AM4552" s="1" t="s">
        <v>12</v>
      </c>
      <c r="AN4552" s="1" t="s">
        <v>23098</v>
      </c>
      <c r="AO4552" s="1" t="s">
        <v>86</v>
      </c>
      <c r="AP4552" s="1" t="s">
        <v>86</v>
      </c>
      <c r="AQ4552" s="1" t="s">
        <v>14</v>
      </c>
      <c r="AR4552" s="1" t="s">
        <v>19</v>
      </c>
      <c r="AS4552" s="1" t="s">
        <v>23091</v>
      </c>
      <c r="AT4552" s="1" t="s">
        <v>26</v>
      </c>
    </row>
    <row r="4553" spans="1:46" x14ac:dyDescent="0.25">
      <c r="A4553" s="1" t="s">
        <v>18419</v>
      </c>
      <c r="B4553" s="2" t="s">
        <v>23101</v>
      </c>
      <c r="C4553" s="2" t="s">
        <v>23103</v>
      </c>
      <c r="D4553" s="1">
        <v>0</v>
      </c>
      <c r="E4553" s="1">
        <v>0</v>
      </c>
      <c r="F4553" s="1">
        <v>2</v>
      </c>
      <c r="G4553" s="1">
        <v>2</v>
      </c>
      <c r="H4553" s="6">
        <v>1</v>
      </c>
      <c r="I4553">
        <v>1</v>
      </c>
      <c r="J4553" s="1">
        <v>47</v>
      </c>
      <c r="K4553" s="1">
        <v>0</v>
      </c>
      <c r="L4553" s="1">
        <v>655</v>
      </c>
      <c r="M4553" s="6">
        <v>0</v>
      </c>
      <c r="N4553" s="4">
        <v>2400</v>
      </c>
      <c r="O4553" s="4">
        <v>200</v>
      </c>
      <c r="P4553" s="4">
        <v>410</v>
      </c>
      <c r="Q4553" s="3">
        <v>0.35</v>
      </c>
      <c r="R4553" s="1">
        <v>36</v>
      </c>
      <c r="S4553" s="1">
        <v>410</v>
      </c>
      <c r="T4553" s="1">
        <v>8</v>
      </c>
      <c r="U4553" s="1">
        <v>0</v>
      </c>
      <c r="V4553" s="1">
        <v>6</v>
      </c>
      <c r="W4553" s="1">
        <v>0</v>
      </c>
      <c r="X4553" s="1">
        <v>0</v>
      </c>
      <c r="Y4553" s="1">
        <v>0</v>
      </c>
      <c r="Z4553" s="1">
        <v>5</v>
      </c>
      <c r="AA4553" s="1">
        <v>1</v>
      </c>
      <c r="AB4553" s="1">
        <v>1</v>
      </c>
      <c r="AC4553" s="1">
        <v>0</v>
      </c>
      <c r="AD4553" s="1">
        <v>0</v>
      </c>
      <c r="AE4553" s="1">
        <v>0</v>
      </c>
      <c r="AF4553" s="1">
        <v>270</v>
      </c>
      <c r="AG4553" s="1">
        <v>127</v>
      </c>
      <c r="AH4553" s="1">
        <v>0</v>
      </c>
      <c r="AI4553" s="1">
        <v>397</v>
      </c>
      <c r="AJ4553" s="1" t="s">
        <v>4317</v>
      </c>
      <c r="AK4553" s="1" t="s">
        <v>4318</v>
      </c>
      <c r="AL4553" s="1" t="s">
        <v>11</v>
      </c>
      <c r="AM4553" s="1" t="s">
        <v>16</v>
      </c>
      <c r="AN4553" s="1" t="s">
        <v>23097</v>
      </c>
      <c r="AO4553" s="1" t="s">
        <v>364</v>
      </c>
      <c r="AP4553" s="1" t="s">
        <v>57</v>
      </c>
      <c r="AQ4553" s="1" t="s">
        <v>25</v>
      </c>
      <c r="AR4553" s="1" t="s">
        <v>30</v>
      </c>
      <c r="AS4553" s="1" t="s">
        <v>23091</v>
      </c>
      <c r="AT4553" s="1" t="s">
        <v>101</v>
      </c>
    </row>
    <row r="4554" spans="1:46" x14ac:dyDescent="0.25">
      <c r="A4554" s="1" t="s">
        <v>19656</v>
      </c>
      <c r="B4554" s="2" t="s">
        <v>23101</v>
      </c>
      <c r="C4554" s="2" t="s">
        <v>23103</v>
      </c>
      <c r="D4554" s="1">
        <v>2</v>
      </c>
      <c r="E4554" s="1">
        <v>1</v>
      </c>
      <c r="F4554" s="1">
        <v>1</v>
      </c>
      <c r="G4554" s="1">
        <v>4</v>
      </c>
      <c r="H4554" s="6">
        <v>0.25</v>
      </c>
      <c r="I4554">
        <v>0</v>
      </c>
      <c r="J4554" s="1">
        <v>46</v>
      </c>
      <c r="K4554" s="1">
        <v>0</v>
      </c>
      <c r="L4554" s="1">
        <v>9</v>
      </c>
      <c r="M4554" s="6">
        <v>0</v>
      </c>
      <c r="N4554" s="4">
        <v>4000</v>
      </c>
      <c r="O4554" s="4">
        <v>350</v>
      </c>
      <c r="P4554" s="4">
        <v>300</v>
      </c>
      <c r="Q4554" s="3">
        <v>0.4</v>
      </c>
      <c r="R4554" s="1">
        <v>36</v>
      </c>
      <c r="S4554" s="1">
        <v>300</v>
      </c>
      <c r="T4554" s="1">
        <v>7</v>
      </c>
      <c r="U4554" s="1">
        <v>0</v>
      </c>
      <c r="V4554" s="1">
        <v>6</v>
      </c>
      <c r="W4554" s="1">
        <v>1</v>
      </c>
      <c r="X4554" s="1">
        <v>1</v>
      </c>
      <c r="Y4554" s="1">
        <v>0</v>
      </c>
      <c r="Z4554" s="1">
        <v>4</v>
      </c>
      <c r="AA4554" s="1">
        <v>1</v>
      </c>
      <c r="AB4554" s="1">
        <v>1</v>
      </c>
      <c r="AC4554" s="1">
        <v>200</v>
      </c>
      <c r="AD4554" s="1">
        <v>0</v>
      </c>
      <c r="AE4554" s="1">
        <v>670</v>
      </c>
      <c r="AF4554" s="1">
        <v>200</v>
      </c>
      <c r="AG4554" s="1">
        <v>0</v>
      </c>
      <c r="AH4554" s="1">
        <v>600</v>
      </c>
      <c r="AI4554" s="1">
        <v>1670</v>
      </c>
      <c r="AJ4554" s="1" t="s">
        <v>7816</v>
      </c>
      <c r="AK4554" s="1" t="s">
        <v>7817</v>
      </c>
      <c r="AL4554" s="1" t="s">
        <v>11</v>
      </c>
      <c r="AM4554" s="1" t="s">
        <v>12</v>
      </c>
      <c r="AN4554" s="1" t="s">
        <v>23097</v>
      </c>
      <c r="AO4554" s="1" t="s">
        <v>364</v>
      </c>
      <c r="AP4554" s="1" t="s">
        <v>86</v>
      </c>
      <c r="AQ4554" s="1" t="s">
        <v>14</v>
      </c>
      <c r="AR4554" s="1" t="s">
        <v>30</v>
      </c>
      <c r="AS4554" s="1" t="s">
        <v>23091</v>
      </c>
      <c r="AT4554" s="1" t="s">
        <v>101</v>
      </c>
    </row>
    <row r="4555" spans="1:46" x14ac:dyDescent="0.25">
      <c r="A4555" s="1" t="s">
        <v>22596</v>
      </c>
      <c r="B4555" s="2" t="s">
        <v>23101</v>
      </c>
      <c r="C4555" s="2" t="s">
        <v>23103</v>
      </c>
      <c r="D4555" s="1">
        <v>0</v>
      </c>
      <c r="E4555" s="1">
        <v>3</v>
      </c>
      <c r="F4555" s="1">
        <v>2</v>
      </c>
      <c r="G4555" s="1">
        <v>5</v>
      </c>
      <c r="H4555" s="6">
        <v>0.4</v>
      </c>
      <c r="I4555">
        <v>0</v>
      </c>
      <c r="J4555" s="1">
        <v>46</v>
      </c>
      <c r="K4555" s="1">
        <v>0</v>
      </c>
      <c r="L4555" s="1">
        <v>518</v>
      </c>
      <c r="M4555" s="6">
        <v>0</v>
      </c>
      <c r="N4555" s="4">
        <v>3000</v>
      </c>
      <c r="O4555" s="4">
        <v>250</v>
      </c>
      <c r="P4555" s="4">
        <v>200</v>
      </c>
      <c r="Q4555" s="3">
        <v>0.45</v>
      </c>
      <c r="R4555" s="1">
        <v>36</v>
      </c>
      <c r="S4555" s="1">
        <v>200</v>
      </c>
      <c r="T4555" s="1">
        <v>4</v>
      </c>
      <c r="U4555" s="1">
        <v>0</v>
      </c>
      <c r="V4555" s="1">
        <v>6</v>
      </c>
      <c r="W4555" s="1">
        <v>1</v>
      </c>
      <c r="X4555" s="1">
        <v>0</v>
      </c>
      <c r="Y4555" s="1">
        <v>0</v>
      </c>
      <c r="Z4555" s="1">
        <v>3</v>
      </c>
      <c r="AA4555" s="1">
        <v>1</v>
      </c>
      <c r="AB4555" s="1">
        <v>1</v>
      </c>
      <c r="AC4555" s="1">
        <v>2265</v>
      </c>
      <c r="AD4555" s="1">
        <v>0</v>
      </c>
      <c r="AE4555" s="1">
        <v>0</v>
      </c>
      <c r="AF4555" s="1">
        <v>520</v>
      </c>
      <c r="AG4555" s="1">
        <v>0</v>
      </c>
      <c r="AH4555" s="1">
        <v>600</v>
      </c>
      <c r="AI4555" s="1">
        <v>3385</v>
      </c>
      <c r="AJ4555" s="1" t="s">
        <v>8786</v>
      </c>
      <c r="AK4555" s="1" t="s">
        <v>15729</v>
      </c>
      <c r="AL4555" s="1" t="s">
        <v>11</v>
      </c>
      <c r="AM4555" s="1" t="s">
        <v>12</v>
      </c>
      <c r="AN4555" s="1" t="s">
        <v>23097</v>
      </c>
      <c r="AO4555" s="1" t="s">
        <v>364</v>
      </c>
      <c r="AP4555" s="1" t="s">
        <v>86</v>
      </c>
      <c r="AQ4555" s="1" t="s">
        <v>25</v>
      </c>
      <c r="AR4555" s="1" t="s">
        <v>30</v>
      </c>
      <c r="AS4555" s="1" t="s">
        <v>23091</v>
      </c>
      <c r="AT4555" s="1" t="s">
        <v>101</v>
      </c>
    </row>
    <row r="4556" spans="1:46" x14ac:dyDescent="0.25">
      <c r="A4556" s="1" t="s">
        <v>17901</v>
      </c>
      <c r="B4556" s="2" t="s">
        <v>23101</v>
      </c>
      <c r="C4556" s="2" t="s">
        <v>23104</v>
      </c>
      <c r="D4556" s="1">
        <v>0</v>
      </c>
      <c r="E4556" s="1">
        <v>0</v>
      </c>
      <c r="F4556" s="1">
        <v>2</v>
      </c>
      <c r="G4556" s="1">
        <v>2</v>
      </c>
      <c r="H4556" s="6">
        <v>1</v>
      </c>
      <c r="I4556">
        <v>0</v>
      </c>
      <c r="J4556" s="1">
        <v>29</v>
      </c>
      <c r="K4556" s="1">
        <v>1</v>
      </c>
      <c r="L4556" s="1">
        <v>2</v>
      </c>
      <c r="M4556" s="6">
        <v>0</v>
      </c>
      <c r="N4556" s="4">
        <v>1800</v>
      </c>
      <c r="O4556" s="4">
        <v>120</v>
      </c>
      <c r="P4556" s="4">
        <v>100</v>
      </c>
      <c r="Q4556" s="3">
        <v>0.4</v>
      </c>
      <c r="R4556" s="1">
        <v>12</v>
      </c>
      <c r="S4556" s="1">
        <v>100</v>
      </c>
      <c r="T4556" s="1">
        <v>5</v>
      </c>
      <c r="U4556" s="1">
        <v>1</v>
      </c>
      <c r="V4556" s="1">
        <v>6</v>
      </c>
      <c r="W4556" s="1">
        <v>1</v>
      </c>
      <c r="X4556" s="1">
        <v>0</v>
      </c>
      <c r="Y4556" s="1">
        <v>1</v>
      </c>
      <c r="Z4556" s="1">
        <v>5</v>
      </c>
      <c r="AA4556" s="1">
        <v>0</v>
      </c>
      <c r="AB4556" s="1">
        <v>0</v>
      </c>
      <c r="AC4556" s="1">
        <v>0</v>
      </c>
      <c r="AD4556" s="1">
        <v>0</v>
      </c>
      <c r="AE4556" s="1">
        <v>0</v>
      </c>
      <c r="AF4556" s="1">
        <v>0</v>
      </c>
      <c r="AG4556" s="1">
        <v>0</v>
      </c>
      <c r="AH4556" s="1">
        <v>0</v>
      </c>
      <c r="AI4556" s="1">
        <v>0</v>
      </c>
      <c r="AJ4556" s="1" t="s">
        <v>1704</v>
      </c>
      <c r="AK4556" s="1" t="s">
        <v>2752</v>
      </c>
      <c r="AL4556" s="1" t="s">
        <v>11</v>
      </c>
      <c r="AM4556" s="1" t="s">
        <v>12</v>
      </c>
      <c r="AN4556" s="1" t="s">
        <v>23098</v>
      </c>
      <c r="AO4556" s="1" t="s">
        <v>86</v>
      </c>
      <c r="AP4556" s="1" t="s">
        <v>86</v>
      </c>
      <c r="AQ4556" s="1" t="s">
        <v>25</v>
      </c>
      <c r="AR4556" s="1" t="s">
        <v>19</v>
      </c>
      <c r="AS4556" s="1" t="s">
        <v>23090</v>
      </c>
      <c r="AT4556" s="1" t="s">
        <v>26</v>
      </c>
    </row>
    <row r="4557" spans="1:46" x14ac:dyDescent="0.25">
      <c r="A4557" s="1" t="s">
        <v>20247</v>
      </c>
      <c r="B4557" s="2" t="s">
        <v>23101</v>
      </c>
      <c r="C4557" s="2" t="s">
        <v>23104</v>
      </c>
      <c r="D4557" s="1">
        <v>0</v>
      </c>
      <c r="E4557" s="1">
        <v>3</v>
      </c>
      <c r="F4557" s="1">
        <v>2</v>
      </c>
      <c r="G4557" s="1">
        <v>5</v>
      </c>
      <c r="H4557" s="6">
        <v>0.4</v>
      </c>
      <c r="I4557">
        <v>0</v>
      </c>
      <c r="J4557" s="1">
        <v>46</v>
      </c>
      <c r="K4557" s="1">
        <v>0</v>
      </c>
      <c r="L4557" s="1">
        <v>518</v>
      </c>
      <c r="M4557" s="6">
        <v>0</v>
      </c>
      <c r="N4557" s="4">
        <v>3000</v>
      </c>
      <c r="O4557" s="4">
        <v>250</v>
      </c>
      <c r="P4557" s="4">
        <v>200</v>
      </c>
      <c r="Q4557" s="3">
        <v>0.45</v>
      </c>
      <c r="R4557" s="1">
        <v>36</v>
      </c>
      <c r="S4557" s="1">
        <v>200</v>
      </c>
      <c r="T4557" s="1">
        <v>4</v>
      </c>
      <c r="U4557" s="1">
        <v>1</v>
      </c>
      <c r="V4557" s="1">
        <v>6</v>
      </c>
      <c r="W4557" s="1">
        <v>1</v>
      </c>
      <c r="X4557" s="1">
        <v>0</v>
      </c>
      <c r="Y4557" s="1">
        <v>0</v>
      </c>
      <c r="Z4557" s="1">
        <v>3</v>
      </c>
      <c r="AA4557" s="1">
        <v>1</v>
      </c>
      <c r="AB4557" s="1">
        <v>1</v>
      </c>
      <c r="AC4557" s="1">
        <v>2265</v>
      </c>
      <c r="AD4557" s="1">
        <v>0</v>
      </c>
      <c r="AE4557" s="1">
        <v>0</v>
      </c>
      <c r="AF4557" s="1">
        <v>520</v>
      </c>
      <c r="AG4557" s="1">
        <v>0</v>
      </c>
      <c r="AH4557" s="1">
        <v>600</v>
      </c>
      <c r="AI4557" s="1">
        <v>3385</v>
      </c>
      <c r="AJ4557" s="1" t="s">
        <v>9425</v>
      </c>
      <c r="AK4557" s="1" t="s">
        <v>9426</v>
      </c>
      <c r="AL4557" s="1" t="s">
        <v>11</v>
      </c>
      <c r="AM4557" s="1" t="s">
        <v>12</v>
      </c>
      <c r="AN4557" s="1" t="s">
        <v>23097</v>
      </c>
      <c r="AO4557" s="1" t="s">
        <v>86</v>
      </c>
      <c r="AP4557" s="1" t="s">
        <v>86</v>
      </c>
      <c r="AQ4557" s="1" t="s">
        <v>25</v>
      </c>
      <c r="AR4557" s="1" t="s">
        <v>30</v>
      </c>
      <c r="AS4557" s="1" t="s">
        <v>23091</v>
      </c>
      <c r="AT4557" s="1" t="s">
        <v>101</v>
      </c>
    </row>
    <row r="4558" spans="1:46" x14ac:dyDescent="0.25">
      <c r="A4558" s="1" t="s">
        <v>17916</v>
      </c>
      <c r="B4558" s="2" t="s">
        <v>23101</v>
      </c>
      <c r="C4558" s="2" t="s">
        <v>23104</v>
      </c>
      <c r="D4558" s="1">
        <v>0</v>
      </c>
      <c r="E4558" s="1">
        <v>4</v>
      </c>
      <c r="F4558" s="1">
        <v>1</v>
      </c>
      <c r="G4558" s="1">
        <v>5</v>
      </c>
      <c r="H4558" s="6">
        <v>0.2</v>
      </c>
      <c r="I4558">
        <v>0</v>
      </c>
      <c r="J4558" s="1">
        <v>37</v>
      </c>
      <c r="K4558" s="1">
        <v>0</v>
      </c>
      <c r="L4558" s="1">
        <v>279</v>
      </c>
      <c r="M4558" s="6">
        <v>0</v>
      </c>
      <c r="N4558" s="4">
        <v>2400</v>
      </c>
      <c r="O4558" s="4">
        <v>160</v>
      </c>
      <c r="P4558" s="4">
        <v>100</v>
      </c>
      <c r="Q4558" s="3">
        <v>0.45</v>
      </c>
      <c r="R4558" s="1">
        <v>12</v>
      </c>
      <c r="S4558" s="1">
        <v>100</v>
      </c>
      <c r="T4558" s="1">
        <v>6</v>
      </c>
      <c r="U4558" s="1">
        <v>1</v>
      </c>
      <c r="V4558" s="1">
        <v>6</v>
      </c>
      <c r="W4558" s="1">
        <v>0</v>
      </c>
      <c r="X4558" s="1">
        <v>0</v>
      </c>
      <c r="Y4558" s="1">
        <v>0</v>
      </c>
      <c r="Z4558" s="1">
        <v>3</v>
      </c>
      <c r="AA4558" s="1">
        <v>1</v>
      </c>
      <c r="AB4558" s="1">
        <v>0</v>
      </c>
      <c r="AC4558" s="1">
        <v>0</v>
      </c>
      <c r="AD4558" s="1">
        <v>0</v>
      </c>
      <c r="AE4558" s="1">
        <v>0</v>
      </c>
      <c r="AF4558" s="1">
        <v>5120</v>
      </c>
      <c r="AG4558" s="1">
        <v>0</v>
      </c>
      <c r="AH4558" s="1">
        <v>800</v>
      </c>
      <c r="AI4558" s="1">
        <v>5920</v>
      </c>
      <c r="AJ4558" s="1" t="s">
        <v>2790</v>
      </c>
      <c r="AK4558" s="1" t="s">
        <v>2791</v>
      </c>
      <c r="AL4558" s="1" t="s">
        <v>11</v>
      </c>
      <c r="AM4558" s="1" t="s">
        <v>12</v>
      </c>
      <c r="AN4558" s="1" t="s">
        <v>23097</v>
      </c>
      <c r="AO4558" s="1" t="s">
        <v>86</v>
      </c>
      <c r="AP4558" s="1" t="s">
        <v>57</v>
      </c>
      <c r="AQ4558" s="1" t="s">
        <v>25</v>
      </c>
      <c r="AR4558" s="1" t="s">
        <v>30</v>
      </c>
      <c r="AS4558" s="1" t="s">
        <v>23091</v>
      </c>
      <c r="AT4558" s="1" t="s">
        <v>26</v>
      </c>
    </row>
    <row r="4559" spans="1:46" x14ac:dyDescent="0.25">
      <c r="A4559" s="1" t="s">
        <v>22042</v>
      </c>
      <c r="B4559" s="2" t="s">
        <v>23101</v>
      </c>
      <c r="C4559" s="2" t="s">
        <v>23104</v>
      </c>
      <c r="D4559" s="1">
        <v>4</v>
      </c>
      <c r="E4559" s="1">
        <v>5</v>
      </c>
      <c r="F4559" s="1">
        <v>3</v>
      </c>
      <c r="G4559" s="1">
        <v>12</v>
      </c>
      <c r="H4559" s="6">
        <v>0.25</v>
      </c>
      <c r="I4559">
        <v>0</v>
      </c>
      <c r="J4559" s="1">
        <v>37</v>
      </c>
      <c r="K4559" s="1">
        <v>0</v>
      </c>
      <c r="L4559" s="1">
        <v>617</v>
      </c>
      <c r="M4559" s="6">
        <v>0</v>
      </c>
      <c r="N4559" s="4">
        <v>1920</v>
      </c>
      <c r="O4559" s="4">
        <v>160</v>
      </c>
      <c r="P4559" s="4">
        <v>500</v>
      </c>
      <c r="Q4559" s="3">
        <v>0.45</v>
      </c>
      <c r="R4559" s="1">
        <v>24</v>
      </c>
      <c r="S4559" s="1">
        <v>500</v>
      </c>
      <c r="T4559" s="1">
        <v>15</v>
      </c>
      <c r="U4559" s="1">
        <v>0</v>
      </c>
      <c r="V4559" s="1">
        <v>6</v>
      </c>
      <c r="W4559" s="1">
        <v>0</v>
      </c>
      <c r="X4559" s="1">
        <v>0</v>
      </c>
      <c r="Y4559" s="1">
        <v>1</v>
      </c>
      <c r="Z4559" s="1">
        <v>4</v>
      </c>
      <c r="AA4559" s="1">
        <v>0</v>
      </c>
      <c r="AB4559" s="1">
        <v>0</v>
      </c>
      <c r="AC4559" s="1">
        <v>0</v>
      </c>
      <c r="AD4559" s="1">
        <v>0</v>
      </c>
      <c r="AE4559" s="1">
        <v>0</v>
      </c>
      <c r="AF4559" s="1">
        <v>0</v>
      </c>
      <c r="AG4559" s="1">
        <v>0</v>
      </c>
      <c r="AH4559" s="1">
        <v>550</v>
      </c>
      <c r="AI4559" s="1">
        <v>550</v>
      </c>
      <c r="AJ4559" s="1" t="s">
        <v>1582</v>
      </c>
      <c r="AK4559" s="1" t="s">
        <v>14239</v>
      </c>
      <c r="AL4559" s="1" t="s">
        <v>11</v>
      </c>
      <c r="AM4559" s="1" t="s">
        <v>12</v>
      </c>
      <c r="AN4559" s="1" t="s">
        <v>23097</v>
      </c>
      <c r="AO4559" s="1" t="s">
        <v>364</v>
      </c>
      <c r="AP4559" s="1" t="s">
        <v>57</v>
      </c>
      <c r="AQ4559" s="1" t="s">
        <v>25</v>
      </c>
      <c r="AR4559" s="1" t="s">
        <v>19</v>
      </c>
      <c r="AS4559" s="1" t="s">
        <v>23090</v>
      </c>
      <c r="AT4559" s="1" t="s">
        <v>26</v>
      </c>
    </row>
    <row r="4560" spans="1:46" x14ac:dyDescent="0.25">
      <c r="A4560" s="1" t="s">
        <v>17925</v>
      </c>
      <c r="B4560" s="2" t="s">
        <v>23101</v>
      </c>
      <c r="C4560" s="2" t="s">
        <v>23104</v>
      </c>
      <c r="D4560" s="1">
        <v>0</v>
      </c>
      <c r="E4560" s="1">
        <v>0</v>
      </c>
      <c r="F4560" s="1">
        <v>1</v>
      </c>
      <c r="G4560" s="1">
        <v>1</v>
      </c>
      <c r="H4560" s="6">
        <v>1</v>
      </c>
      <c r="I4560">
        <v>0</v>
      </c>
      <c r="J4560" s="1">
        <v>42</v>
      </c>
      <c r="K4560" s="1">
        <v>0</v>
      </c>
      <c r="L4560" s="1">
        <v>115</v>
      </c>
      <c r="M4560" s="6">
        <v>0</v>
      </c>
      <c r="N4560" s="4">
        <v>1400</v>
      </c>
      <c r="O4560" s="4">
        <v>120</v>
      </c>
      <c r="P4560" s="4">
        <v>100</v>
      </c>
      <c r="Q4560" s="3">
        <v>0.45</v>
      </c>
      <c r="R4560" s="1">
        <v>12</v>
      </c>
      <c r="S4560" s="1">
        <v>100</v>
      </c>
      <c r="T4560" s="1">
        <v>5</v>
      </c>
      <c r="U4560" s="1">
        <v>0</v>
      </c>
      <c r="V4560" s="1">
        <v>6</v>
      </c>
      <c r="W4560" s="1">
        <v>0</v>
      </c>
      <c r="X4560" s="1">
        <v>0</v>
      </c>
      <c r="Y4560" s="1">
        <v>0</v>
      </c>
      <c r="Z4560" s="1">
        <v>3</v>
      </c>
      <c r="AA4560" s="1">
        <v>0</v>
      </c>
      <c r="AB4560" s="1">
        <v>0</v>
      </c>
      <c r="AC4560" s="1">
        <v>0</v>
      </c>
      <c r="AD4560" s="1">
        <v>0</v>
      </c>
      <c r="AE4560" s="1">
        <v>0</v>
      </c>
      <c r="AF4560" s="1">
        <v>0</v>
      </c>
      <c r="AG4560" s="1">
        <v>0</v>
      </c>
      <c r="AH4560" s="1">
        <v>450</v>
      </c>
      <c r="AI4560" s="1">
        <v>450</v>
      </c>
      <c r="AJ4560" s="1" t="s">
        <v>2815</v>
      </c>
      <c r="AK4560" s="1" t="s">
        <v>2816</v>
      </c>
      <c r="AL4560" s="1" t="s">
        <v>11</v>
      </c>
      <c r="AM4560" s="1" t="s">
        <v>12</v>
      </c>
      <c r="AN4560" s="1" t="s">
        <v>23097</v>
      </c>
      <c r="AO4560" s="1" t="s">
        <v>364</v>
      </c>
      <c r="AP4560" s="1" t="s">
        <v>57</v>
      </c>
      <c r="AQ4560" s="1" t="s">
        <v>25</v>
      </c>
      <c r="AR4560" s="1" t="s">
        <v>30</v>
      </c>
      <c r="AS4560" s="1" t="s">
        <v>23090</v>
      </c>
      <c r="AT4560" s="1" t="s">
        <v>26</v>
      </c>
    </row>
    <row r="4561" spans="1:46" x14ac:dyDescent="0.25">
      <c r="A4561" s="1" t="s">
        <v>21439</v>
      </c>
      <c r="B4561" s="2" t="s">
        <v>23101</v>
      </c>
      <c r="C4561" s="2" t="s">
        <v>23104</v>
      </c>
      <c r="D4561" s="1">
        <v>0</v>
      </c>
      <c r="E4561" s="1">
        <v>1</v>
      </c>
      <c r="F4561" s="1">
        <v>1</v>
      </c>
      <c r="G4561" s="1">
        <v>2</v>
      </c>
      <c r="H4561" s="6">
        <v>0.5</v>
      </c>
      <c r="I4561">
        <v>0</v>
      </c>
      <c r="J4561" s="1">
        <v>47</v>
      </c>
      <c r="K4561" s="1">
        <v>0</v>
      </c>
      <c r="L4561" s="1">
        <v>310</v>
      </c>
      <c r="M4561" s="6">
        <v>0</v>
      </c>
      <c r="N4561" s="4">
        <v>3300</v>
      </c>
      <c r="O4561" s="4">
        <v>280</v>
      </c>
      <c r="P4561" s="4">
        <v>300</v>
      </c>
      <c r="Q4561" s="3">
        <v>0.45</v>
      </c>
      <c r="R4561" s="1">
        <v>24</v>
      </c>
      <c r="S4561" s="1">
        <v>300</v>
      </c>
      <c r="T4561" s="1">
        <v>10</v>
      </c>
      <c r="U4561" s="1">
        <v>1</v>
      </c>
      <c r="V4561" s="1">
        <v>6</v>
      </c>
      <c r="W4561" s="1">
        <v>0</v>
      </c>
      <c r="X4561" s="1">
        <v>1</v>
      </c>
      <c r="Y4561" s="1">
        <v>0</v>
      </c>
      <c r="Z4561" s="1">
        <v>2</v>
      </c>
      <c r="AA4561" s="1">
        <v>1</v>
      </c>
      <c r="AB4561" s="1">
        <v>0</v>
      </c>
      <c r="AC4561" s="1">
        <v>1000</v>
      </c>
      <c r="AD4561" s="1">
        <v>0</v>
      </c>
      <c r="AE4561" s="1">
        <v>0</v>
      </c>
      <c r="AF4561" s="1">
        <v>0</v>
      </c>
      <c r="AG4561" s="1">
        <v>0</v>
      </c>
      <c r="AH4561" s="1">
        <v>0</v>
      </c>
      <c r="AI4561" s="1">
        <v>1000</v>
      </c>
      <c r="AJ4561" s="1" t="s">
        <v>12647</v>
      </c>
      <c r="AK4561" s="1" t="s">
        <v>12648</v>
      </c>
      <c r="AL4561" s="1" t="s">
        <v>11</v>
      </c>
      <c r="AM4561" s="1" t="s">
        <v>12</v>
      </c>
      <c r="AN4561" s="1" t="s">
        <v>23097</v>
      </c>
      <c r="AO4561" s="1" t="s">
        <v>86</v>
      </c>
      <c r="AP4561" s="1" t="s">
        <v>57</v>
      </c>
      <c r="AQ4561" s="1" t="s">
        <v>14</v>
      </c>
      <c r="AR4561" s="1" t="s">
        <v>30</v>
      </c>
      <c r="AS4561" s="1" t="s">
        <v>23091</v>
      </c>
      <c r="AT4561" s="1" t="s">
        <v>26</v>
      </c>
    </row>
    <row r="4562" spans="1:46" x14ac:dyDescent="0.25">
      <c r="A4562" s="1" t="s">
        <v>21444</v>
      </c>
      <c r="B4562" s="2" t="s">
        <v>23101</v>
      </c>
      <c r="C4562" s="2" t="s">
        <v>23104</v>
      </c>
      <c r="D4562" s="1">
        <v>0</v>
      </c>
      <c r="E4562" s="1">
        <v>0</v>
      </c>
      <c r="F4562" s="1">
        <v>1</v>
      </c>
      <c r="G4562" s="1">
        <v>1</v>
      </c>
      <c r="H4562" s="6">
        <v>1</v>
      </c>
      <c r="I4562">
        <v>0</v>
      </c>
      <c r="J4562" s="1">
        <v>39</v>
      </c>
      <c r="K4562" s="1">
        <v>1</v>
      </c>
      <c r="L4562" s="1">
        <v>338</v>
      </c>
      <c r="M4562" s="6">
        <v>0</v>
      </c>
      <c r="N4562" s="4">
        <v>3600</v>
      </c>
      <c r="O4562" s="4">
        <v>300</v>
      </c>
      <c r="P4562" s="4">
        <v>400</v>
      </c>
      <c r="Q4562" s="3">
        <v>0.38</v>
      </c>
      <c r="R4562" s="1">
        <v>12</v>
      </c>
      <c r="S4562" s="1">
        <v>400</v>
      </c>
      <c r="T4562" s="1">
        <v>9</v>
      </c>
      <c r="U4562" s="1">
        <v>0</v>
      </c>
      <c r="V4562" s="1">
        <v>6</v>
      </c>
      <c r="W4562" s="1">
        <v>1</v>
      </c>
      <c r="X4562" s="1">
        <v>0</v>
      </c>
      <c r="Y4562" s="1">
        <v>0</v>
      </c>
      <c r="Z4562" s="1">
        <v>2</v>
      </c>
      <c r="AA4562" s="1">
        <v>0</v>
      </c>
      <c r="AB4562" s="1">
        <v>0</v>
      </c>
      <c r="AC4562" s="1">
        <v>4800</v>
      </c>
      <c r="AD4562" s="1">
        <v>0</v>
      </c>
      <c r="AE4562" s="1">
        <v>0</v>
      </c>
      <c r="AF4562" s="1">
        <v>1670</v>
      </c>
      <c r="AG4562" s="1">
        <v>0</v>
      </c>
      <c r="AH4562" s="1">
        <v>1000</v>
      </c>
      <c r="AI4562" s="1">
        <v>7470</v>
      </c>
      <c r="AJ4562" s="1" t="s">
        <v>12656</v>
      </c>
      <c r="AK4562" s="1" t="s">
        <v>12657</v>
      </c>
      <c r="AL4562" s="1" t="s">
        <v>11</v>
      </c>
      <c r="AM4562" s="1" t="s">
        <v>12</v>
      </c>
      <c r="AN4562" s="1" t="s">
        <v>23098</v>
      </c>
      <c r="AO4562" s="1" t="s">
        <v>364</v>
      </c>
      <c r="AP4562" s="1" t="s">
        <v>86</v>
      </c>
      <c r="AQ4562" s="1" t="s">
        <v>25</v>
      </c>
      <c r="AR4562" s="1" t="s">
        <v>30</v>
      </c>
      <c r="AS4562" s="1" t="s">
        <v>23090</v>
      </c>
      <c r="AT4562" s="1" t="s">
        <v>26</v>
      </c>
    </row>
    <row r="4563" spans="1:46" x14ac:dyDescent="0.25">
      <c r="A4563" s="1" t="s">
        <v>19093</v>
      </c>
      <c r="B4563" s="2" t="s">
        <v>23101</v>
      </c>
      <c r="C4563" s="2" t="s">
        <v>23104</v>
      </c>
      <c r="D4563" s="1">
        <v>0</v>
      </c>
      <c r="E4563" s="1">
        <v>0</v>
      </c>
      <c r="F4563" s="1">
        <v>1</v>
      </c>
      <c r="G4563" s="1">
        <v>1</v>
      </c>
      <c r="H4563" s="6">
        <v>1</v>
      </c>
      <c r="I4563">
        <v>0</v>
      </c>
      <c r="J4563" s="1">
        <v>36</v>
      </c>
      <c r="K4563" s="1">
        <v>0</v>
      </c>
      <c r="L4563" s="1">
        <v>359</v>
      </c>
      <c r="M4563" s="6">
        <v>0</v>
      </c>
      <c r="N4563" s="4">
        <v>1800</v>
      </c>
      <c r="O4563" s="4">
        <v>150</v>
      </c>
      <c r="P4563" s="4">
        <v>1000</v>
      </c>
      <c r="Q4563" s="3">
        <v>0.38</v>
      </c>
      <c r="R4563" s="1">
        <v>24</v>
      </c>
      <c r="S4563" s="1">
        <v>1000</v>
      </c>
      <c r="T4563" s="1">
        <v>17</v>
      </c>
      <c r="U4563" s="1">
        <v>0</v>
      </c>
      <c r="V4563" s="1">
        <v>6</v>
      </c>
      <c r="W4563" s="1">
        <v>0</v>
      </c>
      <c r="X4563" s="1">
        <v>0</v>
      </c>
      <c r="Y4563" s="1">
        <v>1</v>
      </c>
      <c r="Z4563" s="1">
        <v>3</v>
      </c>
      <c r="AA4563" s="1">
        <v>0</v>
      </c>
      <c r="AB4563" s="1">
        <v>0</v>
      </c>
      <c r="AC4563" s="1">
        <v>256</v>
      </c>
      <c r="AD4563" s="1">
        <v>0</v>
      </c>
      <c r="AE4563" s="1">
        <v>436</v>
      </c>
      <c r="AF4563" s="1">
        <v>0</v>
      </c>
      <c r="AG4563" s="1">
        <v>0</v>
      </c>
      <c r="AH4563" s="1">
        <v>400</v>
      </c>
      <c r="AI4563" s="1">
        <v>1092</v>
      </c>
      <c r="AJ4563" s="1" t="s">
        <v>743</v>
      </c>
      <c r="AK4563" s="1" t="s">
        <v>6220</v>
      </c>
      <c r="AL4563" s="1" t="s">
        <v>11</v>
      </c>
      <c r="AM4563" s="1" t="s">
        <v>12</v>
      </c>
      <c r="AN4563" s="1" t="s">
        <v>23097</v>
      </c>
      <c r="AO4563" s="1" t="s">
        <v>364</v>
      </c>
      <c r="AP4563" s="1" t="s">
        <v>57</v>
      </c>
      <c r="AQ4563" s="1" t="s">
        <v>25</v>
      </c>
      <c r="AR4563" s="1" t="s">
        <v>19</v>
      </c>
      <c r="AS4563" s="1" t="s">
        <v>23090</v>
      </c>
      <c r="AT4563" s="1" t="s">
        <v>26</v>
      </c>
    </row>
    <row r="4564" spans="1:46" x14ac:dyDescent="0.25">
      <c r="A4564" s="1" t="s">
        <v>20901</v>
      </c>
      <c r="B4564" s="2" t="s">
        <v>23101</v>
      </c>
      <c r="C4564" s="2" t="s">
        <v>23104</v>
      </c>
      <c r="D4564" s="1">
        <v>0</v>
      </c>
      <c r="E4564" s="1">
        <v>0</v>
      </c>
      <c r="F4564" s="1">
        <v>1</v>
      </c>
      <c r="G4564" s="1">
        <v>1</v>
      </c>
      <c r="H4564" s="6">
        <v>1</v>
      </c>
      <c r="I4564">
        <v>1</v>
      </c>
      <c r="J4564" s="1">
        <v>33</v>
      </c>
      <c r="K4564" s="1">
        <v>1</v>
      </c>
      <c r="L4564" s="1">
        <v>613</v>
      </c>
      <c r="M4564" s="6">
        <v>0</v>
      </c>
      <c r="N4564" s="4">
        <v>3600</v>
      </c>
      <c r="O4564" s="4">
        <v>300</v>
      </c>
      <c r="P4564" s="4">
        <v>300</v>
      </c>
      <c r="Q4564" s="3">
        <v>0.38</v>
      </c>
      <c r="R4564" s="1">
        <v>12</v>
      </c>
      <c r="S4564" s="1">
        <v>300</v>
      </c>
      <c r="T4564" s="1">
        <v>12</v>
      </c>
      <c r="U4564" s="1">
        <v>0</v>
      </c>
      <c r="V4564" s="1">
        <v>6</v>
      </c>
      <c r="W4564" s="1">
        <v>1</v>
      </c>
      <c r="X4564" s="1">
        <v>0</v>
      </c>
      <c r="Y4564" s="1">
        <v>0</v>
      </c>
      <c r="Z4564" s="1">
        <v>2</v>
      </c>
      <c r="AA4564" s="1">
        <v>0</v>
      </c>
      <c r="AB4564" s="1">
        <v>1</v>
      </c>
      <c r="AC4564" s="1">
        <v>0</v>
      </c>
      <c r="AD4564" s="1">
        <v>0</v>
      </c>
      <c r="AE4564" s="1">
        <v>0</v>
      </c>
      <c r="AF4564" s="1">
        <v>400</v>
      </c>
      <c r="AG4564" s="1">
        <v>0</v>
      </c>
      <c r="AH4564" s="1">
        <v>400</v>
      </c>
      <c r="AI4564" s="1">
        <v>800</v>
      </c>
      <c r="AJ4564" s="1" t="s">
        <v>11193</v>
      </c>
      <c r="AK4564" s="1" t="s">
        <v>11194</v>
      </c>
      <c r="AL4564" s="1" t="s">
        <v>11</v>
      </c>
      <c r="AM4564" s="1" t="s">
        <v>16</v>
      </c>
      <c r="AN4564" s="1" t="s">
        <v>23098</v>
      </c>
      <c r="AO4564" s="1" t="s">
        <v>364</v>
      </c>
      <c r="AP4564" s="1" t="s">
        <v>86</v>
      </c>
      <c r="AQ4564" s="1" t="s">
        <v>25</v>
      </c>
      <c r="AR4564" s="1" t="s">
        <v>30</v>
      </c>
      <c r="AS4564" s="1" t="s">
        <v>23090</v>
      </c>
      <c r="AT4564" s="1" t="s">
        <v>101</v>
      </c>
    </row>
    <row r="4565" spans="1:46" x14ac:dyDescent="0.25">
      <c r="A4565" s="1" t="s">
        <v>20346</v>
      </c>
      <c r="B4565" s="2" t="s">
        <v>23101</v>
      </c>
      <c r="C4565" s="2" t="s">
        <v>23104</v>
      </c>
      <c r="D4565" s="1">
        <v>2</v>
      </c>
      <c r="E4565" s="1">
        <v>3</v>
      </c>
      <c r="F4565" s="1">
        <v>2</v>
      </c>
      <c r="G4565" s="1">
        <v>7</v>
      </c>
      <c r="H4565" s="6">
        <v>0.2857142857142857</v>
      </c>
      <c r="I4565">
        <v>1</v>
      </c>
      <c r="J4565" s="1">
        <v>32</v>
      </c>
      <c r="K4565" s="1">
        <v>1</v>
      </c>
      <c r="L4565" s="1">
        <v>498</v>
      </c>
      <c r="M4565" s="6">
        <v>0</v>
      </c>
      <c r="N4565" s="4">
        <v>1400</v>
      </c>
      <c r="O4565" s="4">
        <v>120</v>
      </c>
      <c r="P4565" s="4">
        <v>200</v>
      </c>
      <c r="Q4565" s="3">
        <v>0.38</v>
      </c>
      <c r="R4565" s="1">
        <v>24</v>
      </c>
      <c r="S4565" s="1">
        <v>200</v>
      </c>
      <c r="T4565" s="1">
        <v>10</v>
      </c>
      <c r="U4565" s="1">
        <v>0</v>
      </c>
      <c r="V4565" s="1">
        <v>6</v>
      </c>
      <c r="W4565" s="1">
        <v>0</v>
      </c>
      <c r="X4565" s="1">
        <v>0</v>
      </c>
      <c r="Y4565" s="1">
        <v>0</v>
      </c>
      <c r="Z4565" s="1">
        <v>1</v>
      </c>
      <c r="AA4565" s="1">
        <v>1</v>
      </c>
      <c r="AB4565" s="1">
        <v>1</v>
      </c>
      <c r="AC4565" s="1">
        <v>0</v>
      </c>
      <c r="AD4565" s="1">
        <v>300</v>
      </c>
      <c r="AE4565" s="1">
        <v>0</v>
      </c>
      <c r="AF4565" s="1">
        <v>0</v>
      </c>
      <c r="AG4565" s="1">
        <v>0</v>
      </c>
      <c r="AH4565" s="1">
        <v>750</v>
      </c>
      <c r="AI4565" s="1">
        <v>1050</v>
      </c>
      <c r="AJ4565" s="1" t="s">
        <v>9678</v>
      </c>
      <c r="AK4565" s="1" t="s">
        <v>9679</v>
      </c>
      <c r="AL4565" s="1" t="s">
        <v>11</v>
      </c>
      <c r="AM4565" s="1" t="s">
        <v>16</v>
      </c>
      <c r="AN4565" s="1" t="s">
        <v>23098</v>
      </c>
      <c r="AO4565" s="1" t="s">
        <v>364</v>
      </c>
      <c r="AP4565" s="1" t="s">
        <v>57</v>
      </c>
      <c r="AQ4565" s="1" t="s">
        <v>25</v>
      </c>
      <c r="AR4565" s="1" t="s">
        <v>30</v>
      </c>
      <c r="AS4565" s="1" t="s">
        <v>23091</v>
      </c>
      <c r="AT4565" s="1" t="s">
        <v>101</v>
      </c>
    </row>
    <row r="4566" spans="1:46" x14ac:dyDescent="0.25">
      <c r="A4566" s="1" t="s">
        <v>19792</v>
      </c>
      <c r="B4566" s="2" t="s">
        <v>23101</v>
      </c>
      <c r="C4566" s="2" t="s">
        <v>23104</v>
      </c>
      <c r="D4566" s="1">
        <v>1</v>
      </c>
      <c r="E4566" s="1">
        <v>2</v>
      </c>
      <c r="F4566" s="1">
        <v>1</v>
      </c>
      <c r="G4566" s="1">
        <v>4</v>
      </c>
      <c r="H4566" s="6">
        <v>0.25</v>
      </c>
      <c r="I4566">
        <v>1</v>
      </c>
      <c r="J4566" s="1">
        <v>31</v>
      </c>
      <c r="K4566" s="1">
        <v>0</v>
      </c>
      <c r="L4566" s="1">
        <v>0</v>
      </c>
      <c r="M4566" s="6">
        <v>0</v>
      </c>
      <c r="N4566" s="4">
        <v>2400</v>
      </c>
      <c r="O4566" s="4">
        <v>200</v>
      </c>
      <c r="P4566" s="4">
        <v>400</v>
      </c>
      <c r="Q4566" s="3">
        <v>0.45</v>
      </c>
      <c r="R4566" s="1">
        <v>12</v>
      </c>
      <c r="S4566" s="1">
        <v>400</v>
      </c>
      <c r="T4566" s="1">
        <v>9</v>
      </c>
      <c r="U4566" s="1">
        <v>1</v>
      </c>
      <c r="V4566" s="1">
        <v>6</v>
      </c>
      <c r="W4566" s="1">
        <v>1</v>
      </c>
      <c r="X4566" s="1">
        <v>1</v>
      </c>
      <c r="Y4566" s="1">
        <v>1</v>
      </c>
      <c r="Z4566" s="1">
        <v>0</v>
      </c>
      <c r="AA4566" s="1">
        <v>1</v>
      </c>
      <c r="AB4566" s="1">
        <v>1</v>
      </c>
      <c r="AC4566" s="1">
        <v>0</v>
      </c>
      <c r="AD4566" s="1">
        <v>0</v>
      </c>
      <c r="AE4566" s="1">
        <v>0</v>
      </c>
      <c r="AF4566" s="1">
        <v>0</v>
      </c>
      <c r="AG4566" s="1">
        <v>0</v>
      </c>
      <c r="AH4566" s="1">
        <v>0</v>
      </c>
      <c r="AI4566" s="1">
        <v>0</v>
      </c>
      <c r="AJ4566" s="1" t="s">
        <v>8162</v>
      </c>
      <c r="AK4566" s="1" t="s">
        <v>8163</v>
      </c>
      <c r="AL4566" s="1" t="s">
        <v>11</v>
      </c>
      <c r="AM4566" s="1" t="s">
        <v>16</v>
      </c>
      <c r="AN4566" s="1" t="s">
        <v>23097</v>
      </c>
      <c r="AO4566" s="1" t="s">
        <v>86</v>
      </c>
      <c r="AP4566" s="1" t="s">
        <v>86</v>
      </c>
      <c r="AQ4566" s="1" t="s">
        <v>14</v>
      </c>
      <c r="AR4566" s="1" t="s">
        <v>19</v>
      </c>
      <c r="AS4566" s="1" t="s">
        <v>23091</v>
      </c>
      <c r="AT4566" s="1" t="s">
        <v>101</v>
      </c>
    </row>
    <row r="4567" spans="1:46" x14ac:dyDescent="0.25">
      <c r="A4567" s="1" t="s">
        <v>19204</v>
      </c>
      <c r="B4567" s="2" t="s">
        <v>23101</v>
      </c>
      <c r="C4567" s="2" t="s">
        <v>23104</v>
      </c>
      <c r="D4567" s="1">
        <v>1</v>
      </c>
      <c r="E4567" s="1">
        <v>0</v>
      </c>
      <c r="F4567" s="1">
        <v>1</v>
      </c>
      <c r="G4567" s="1">
        <v>2</v>
      </c>
      <c r="H4567" s="6">
        <v>0.5</v>
      </c>
      <c r="I4567">
        <v>0</v>
      </c>
      <c r="J4567" s="1">
        <v>30</v>
      </c>
      <c r="K4567" s="1">
        <v>0</v>
      </c>
      <c r="L4567" s="1">
        <v>755</v>
      </c>
      <c r="M4567" s="6">
        <v>0</v>
      </c>
      <c r="N4567" s="4">
        <v>1200</v>
      </c>
      <c r="O4567" s="4">
        <v>90</v>
      </c>
      <c r="P4567" s="4">
        <v>100</v>
      </c>
      <c r="Q4567" s="3">
        <v>0.27</v>
      </c>
      <c r="R4567" s="1">
        <v>24</v>
      </c>
      <c r="S4567" s="1">
        <v>100</v>
      </c>
      <c r="T4567" s="1">
        <v>6</v>
      </c>
      <c r="U4567" s="1">
        <v>1</v>
      </c>
      <c r="V4567" s="1">
        <v>6</v>
      </c>
      <c r="W4567" s="1">
        <v>1</v>
      </c>
      <c r="X4567" s="1">
        <v>0</v>
      </c>
      <c r="Y4567" s="1">
        <v>1</v>
      </c>
      <c r="Z4567" s="1">
        <v>0</v>
      </c>
      <c r="AA4567" s="1">
        <v>0</v>
      </c>
      <c r="AB4567" s="1">
        <v>0</v>
      </c>
      <c r="AC4567" s="1">
        <v>430</v>
      </c>
      <c r="AD4567" s="1">
        <v>0</v>
      </c>
      <c r="AE4567" s="1">
        <v>0</v>
      </c>
      <c r="AF4567" s="1">
        <v>0</v>
      </c>
      <c r="AG4567" s="1">
        <v>0</v>
      </c>
      <c r="AH4567" s="1">
        <v>0</v>
      </c>
      <c r="AI4567" s="1">
        <v>430</v>
      </c>
      <c r="AJ4567" s="1" t="s">
        <v>6516</v>
      </c>
      <c r="AK4567" s="1" t="s">
        <v>6517</v>
      </c>
      <c r="AL4567" s="1" t="s">
        <v>11</v>
      </c>
      <c r="AM4567" s="1" t="s">
        <v>12</v>
      </c>
      <c r="AN4567" s="1" t="s">
        <v>23097</v>
      </c>
      <c r="AO4567" s="1" t="s">
        <v>86</v>
      </c>
      <c r="AP4567" s="1" t="s">
        <v>86</v>
      </c>
      <c r="AQ4567" s="1" t="s">
        <v>25</v>
      </c>
      <c r="AR4567" s="1" t="s">
        <v>19</v>
      </c>
      <c r="AS4567" s="1" t="s">
        <v>23090</v>
      </c>
      <c r="AT4567" s="1" t="s">
        <v>26</v>
      </c>
    </row>
    <row r="4568" spans="1:46" x14ac:dyDescent="0.25">
      <c r="A4568" s="1" t="s">
        <v>19671</v>
      </c>
      <c r="B4568" s="2" t="s">
        <v>23101</v>
      </c>
      <c r="C4568" s="2" t="s">
        <v>23104</v>
      </c>
      <c r="D4568" s="1">
        <v>0</v>
      </c>
      <c r="E4568" s="1">
        <v>4</v>
      </c>
      <c r="F4568" s="1">
        <v>1</v>
      </c>
      <c r="G4568" s="1">
        <v>5</v>
      </c>
      <c r="H4568" s="6">
        <v>0.2</v>
      </c>
      <c r="I4568">
        <v>0</v>
      </c>
      <c r="J4568" s="1">
        <v>35</v>
      </c>
      <c r="K4568" s="1">
        <v>0</v>
      </c>
      <c r="L4568" s="1">
        <v>422</v>
      </c>
      <c r="M4568" s="6">
        <v>0</v>
      </c>
      <c r="N4568" s="4">
        <v>2500</v>
      </c>
      <c r="O4568" s="4">
        <v>230</v>
      </c>
      <c r="P4568" s="4">
        <v>500</v>
      </c>
      <c r="Q4568" s="3">
        <v>0.35</v>
      </c>
      <c r="R4568" s="1">
        <v>24</v>
      </c>
      <c r="S4568" s="1">
        <v>500</v>
      </c>
      <c r="T4568" s="1">
        <v>20</v>
      </c>
      <c r="U4568" s="1">
        <v>1</v>
      </c>
      <c r="V4568" s="1">
        <v>6</v>
      </c>
      <c r="W4568" s="1">
        <v>1</v>
      </c>
      <c r="X4568" s="1">
        <v>1</v>
      </c>
      <c r="Y4568" s="1">
        <v>1</v>
      </c>
      <c r="Z4568" s="1">
        <v>1</v>
      </c>
      <c r="AA4568" s="1">
        <v>1</v>
      </c>
      <c r="AB4568" s="1">
        <v>0</v>
      </c>
      <c r="AC4568" s="1">
        <v>0</v>
      </c>
      <c r="AD4568" s="1">
        <v>0</v>
      </c>
      <c r="AE4568" s="1">
        <v>0</v>
      </c>
      <c r="AF4568" s="1">
        <v>0</v>
      </c>
      <c r="AG4568" s="1">
        <v>0</v>
      </c>
      <c r="AH4568" s="1">
        <v>1000</v>
      </c>
      <c r="AI4568" s="1">
        <v>1000</v>
      </c>
      <c r="AJ4568" s="1" t="s">
        <v>7840</v>
      </c>
      <c r="AK4568" s="1" t="s">
        <v>7841</v>
      </c>
      <c r="AL4568" s="1" t="s">
        <v>7842</v>
      </c>
      <c r="AM4568" s="1" t="s">
        <v>12</v>
      </c>
      <c r="AN4568" s="1" t="s">
        <v>23097</v>
      </c>
      <c r="AO4568" s="1" t="s">
        <v>86</v>
      </c>
      <c r="AP4568" s="1" t="s">
        <v>86</v>
      </c>
      <c r="AQ4568" s="1" t="s">
        <v>14</v>
      </c>
      <c r="AR4568" s="1" t="s">
        <v>19</v>
      </c>
      <c r="AS4568" s="1" t="s">
        <v>23091</v>
      </c>
      <c r="AT4568" s="1" t="s">
        <v>26</v>
      </c>
    </row>
    <row r="4569" spans="1:46" x14ac:dyDescent="0.25">
      <c r="A4569" s="1" t="s">
        <v>19807</v>
      </c>
      <c r="B4569" s="2" t="s">
        <v>23101</v>
      </c>
      <c r="C4569" s="2" t="s">
        <v>23104</v>
      </c>
      <c r="D4569" s="1">
        <v>1</v>
      </c>
      <c r="E4569" s="1">
        <v>10</v>
      </c>
      <c r="F4569" s="1">
        <v>1</v>
      </c>
      <c r="G4569" s="1">
        <v>12</v>
      </c>
      <c r="H4569" s="6">
        <v>8.3333333333333329E-2</v>
      </c>
      <c r="I4569">
        <v>0</v>
      </c>
      <c r="J4569" s="1">
        <v>36</v>
      </c>
      <c r="K4569" s="1">
        <v>1</v>
      </c>
      <c r="L4569" s="1">
        <v>115</v>
      </c>
      <c r="M4569" s="6">
        <v>0.4</v>
      </c>
      <c r="N4569" s="4">
        <v>2400</v>
      </c>
      <c r="O4569" s="4">
        <v>220</v>
      </c>
      <c r="P4569" s="4">
        <v>200</v>
      </c>
      <c r="Q4569" s="3">
        <v>0.4</v>
      </c>
      <c r="R4569" s="1">
        <v>12</v>
      </c>
      <c r="S4569" s="1">
        <v>200</v>
      </c>
      <c r="T4569" s="1">
        <v>7</v>
      </c>
      <c r="U4569" s="1">
        <v>1</v>
      </c>
      <c r="V4569" s="1">
        <v>6</v>
      </c>
      <c r="W4569" s="1">
        <v>0</v>
      </c>
      <c r="X4569" s="1">
        <v>0</v>
      </c>
      <c r="Y4569" s="1">
        <v>1</v>
      </c>
      <c r="Z4569" s="1">
        <v>0</v>
      </c>
      <c r="AA4569" s="1">
        <v>1</v>
      </c>
      <c r="AB4569" s="1">
        <v>0</v>
      </c>
      <c r="AC4569" s="1">
        <v>0</v>
      </c>
      <c r="AD4569" s="1">
        <v>330</v>
      </c>
      <c r="AE4569" s="1">
        <v>1450</v>
      </c>
      <c r="AF4569" s="1">
        <v>0</v>
      </c>
      <c r="AG4569" s="1">
        <v>0</v>
      </c>
      <c r="AH4569" s="1">
        <v>0</v>
      </c>
      <c r="AI4569" s="1">
        <v>1780</v>
      </c>
      <c r="AJ4569" s="1" t="s">
        <v>8201</v>
      </c>
      <c r="AK4569" s="1" t="s">
        <v>8202</v>
      </c>
      <c r="AL4569" s="1" t="s">
        <v>8203</v>
      </c>
      <c r="AM4569" s="1" t="s">
        <v>12</v>
      </c>
      <c r="AN4569" s="1" t="s">
        <v>23098</v>
      </c>
      <c r="AO4569" s="1" t="s">
        <v>86</v>
      </c>
      <c r="AP4569" s="1" t="s">
        <v>57</v>
      </c>
      <c r="AQ4569" s="1" t="s">
        <v>25</v>
      </c>
      <c r="AR4569" s="1" t="s">
        <v>19</v>
      </c>
      <c r="AS4569" s="1" t="s">
        <v>23091</v>
      </c>
      <c r="AT4569" s="1" t="s">
        <v>26</v>
      </c>
    </row>
    <row r="4570" spans="1:46" x14ac:dyDescent="0.25">
      <c r="A4570" s="1" t="s">
        <v>19215</v>
      </c>
      <c r="B4570" s="2" t="s">
        <v>23101</v>
      </c>
      <c r="C4570" s="2" t="s">
        <v>23104</v>
      </c>
      <c r="D4570" s="1">
        <v>4</v>
      </c>
      <c r="E4570" s="1">
        <v>5</v>
      </c>
      <c r="F4570" s="1">
        <v>1</v>
      </c>
      <c r="G4570" s="1">
        <v>10</v>
      </c>
      <c r="H4570" s="6">
        <v>0.1</v>
      </c>
      <c r="I4570">
        <v>0</v>
      </c>
      <c r="J4570" s="1">
        <v>46</v>
      </c>
      <c r="K4570" s="1">
        <v>0</v>
      </c>
      <c r="L4570" s="1">
        <v>377</v>
      </c>
      <c r="M4570" s="6">
        <v>0.04</v>
      </c>
      <c r="N4570" s="4">
        <v>3000</v>
      </c>
      <c r="O4570" s="4">
        <v>250</v>
      </c>
      <c r="P4570" s="4">
        <v>300</v>
      </c>
      <c r="Q4570" s="3">
        <v>0.43</v>
      </c>
      <c r="R4570" s="1">
        <v>36</v>
      </c>
      <c r="S4570" s="1">
        <v>300</v>
      </c>
      <c r="T4570" s="1">
        <v>15</v>
      </c>
      <c r="U4570" s="1">
        <v>1</v>
      </c>
      <c r="V4570" s="1">
        <v>6</v>
      </c>
      <c r="W4570" s="1">
        <v>1</v>
      </c>
      <c r="X4570" s="1">
        <v>1</v>
      </c>
      <c r="Y4570" s="1">
        <v>1</v>
      </c>
      <c r="Z4570" s="1">
        <v>1</v>
      </c>
      <c r="AA4570" s="1">
        <v>1</v>
      </c>
      <c r="AB4570" s="1">
        <v>0</v>
      </c>
      <c r="AC4570" s="1">
        <v>0</v>
      </c>
      <c r="AD4570" s="1">
        <v>0</v>
      </c>
      <c r="AE4570" s="1">
        <v>0</v>
      </c>
      <c r="AF4570" s="1">
        <v>0</v>
      </c>
      <c r="AG4570" s="1">
        <v>0</v>
      </c>
      <c r="AH4570" s="1">
        <v>0</v>
      </c>
      <c r="AI4570" s="1">
        <v>0</v>
      </c>
      <c r="AJ4570" s="1" t="s">
        <v>6546</v>
      </c>
      <c r="AK4570" s="1" t="s">
        <v>6547</v>
      </c>
      <c r="AL4570" s="1" t="s">
        <v>6548</v>
      </c>
      <c r="AM4570" s="1" t="s">
        <v>12</v>
      </c>
      <c r="AN4570" s="1" t="s">
        <v>23097</v>
      </c>
      <c r="AO4570" s="1" t="s">
        <v>86</v>
      </c>
      <c r="AP4570" s="1" t="s">
        <v>86</v>
      </c>
      <c r="AQ4570" s="1" t="s">
        <v>14</v>
      </c>
      <c r="AR4570" s="1" t="s">
        <v>19</v>
      </c>
      <c r="AS4570" s="1" t="s">
        <v>23091</v>
      </c>
      <c r="AT4570" s="1" t="s">
        <v>26</v>
      </c>
    </row>
    <row r="4571" spans="1:46" x14ac:dyDescent="0.25">
      <c r="A4571" s="1" t="s">
        <v>19812</v>
      </c>
      <c r="B4571" s="2" t="s">
        <v>23101</v>
      </c>
      <c r="C4571" s="2" t="s">
        <v>23104</v>
      </c>
      <c r="D4571" s="1">
        <v>0</v>
      </c>
      <c r="E4571" s="1">
        <v>0</v>
      </c>
      <c r="F4571" s="1">
        <v>1</v>
      </c>
      <c r="G4571" s="1">
        <v>1</v>
      </c>
      <c r="H4571" s="6">
        <v>1</v>
      </c>
      <c r="I4571">
        <v>0</v>
      </c>
      <c r="J4571" s="1">
        <v>29</v>
      </c>
      <c r="K4571" s="1">
        <v>1</v>
      </c>
      <c r="L4571" s="1">
        <v>0</v>
      </c>
      <c r="M4571" s="6">
        <v>0.13</v>
      </c>
      <c r="N4571" s="4">
        <v>1080</v>
      </c>
      <c r="O4571" s="4">
        <v>90</v>
      </c>
      <c r="P4571" s="4">
        <v>200</v>
      </c>
      <c r="Q4571" s="3">
        <v>0.44</v>
      </c>
      <c r="R4571" s="1">
        <v>24</v>
      </c>
      <c r="S4571" s="1">
        <v>200</v>
      </c>
      <c r="T4571" s="1">
        <v>24</v>
      </c>
      <c r="U4571" s="1">
        <v>0</v>
      </c>
      <c r="V4571" s="1">
        <v>6</v>
      </c>
      <c r="W4571" s="1">
        <v>1</v>
      </c>
      <c r="X4571" s="1">
        <v>1</v>
      </c>
      <c r="Y4571" s="1">
        <v>1</v>
      </c>
      <c r="Z4571" s="1">
        <v>0</v>
      </c>
      <c r="AA4571" s="1">
        <v>0</v>
      </c>
      <c r="AB4571" s="1">
        <v>0</v>
      </c>
      <c r="AC4571" s="1">
        <v>0</v>
      </c>
      <c r="AD4571" s="1">
        <v>0</v>
      </c>
      <c r="AE4571" s="1">
        <v>0</v>
      </c>
      <c r="AF4571" s="1">
        <v>0</v>
      </c>
      <c r="AG4571" s="1">
        <v>0</v>
      </c>
      <c r="AH4571" s="1">
        <v>0</v>
      </c>
      <c r="AI4571" s="1">
        <v>0</v>
      </c>
      <c r="AJ4571" s="1" t="s">
        <v>8217</v>
      </c>
      <c r="AK4571" s="1" t="s">
        <v>8218</v>
      </c>
      <c r="AL4571" s="1" t="s">
        <v>8219</v>
      </c>
      <c r="AM4571" s="1" t="s">
        <v>12</v>
      </c>
      <c r="AN4571" s="1" t="s">
        <v>23098</v>
      </c>
      <c r="AO4571" s="1" t="s">
        <v>364</v>
      </c>
      <c r="AP4571" s="1" t="s">
        <v>86</v>
      </c>
      <c r="AQ4571" s="1" t="s">
        <v>14</v>
      </c>
      <c r="AR4571" s="1" t="s">
        <v>19</v>
      </c>
      <c r="AS4571" s="1" t="s">
        <v>23090</v>
      </c>
      <c r="AT4571" s="1" t="s">
        <v>26</v>
      </c>
    </row>
    <row r="4572" spans="1:46" x14ac:dyDescent="0.25">
      <c r="A4572" s="1" t="s">
        <v>20798</v>
      </c>
      <c r="B4572" s="2" t="s">
        <v>23101</v>
      </c>
      <c r="C4572" s="2" t="s">
        <v>23104</v>
      </c>
      <c r="D4572" s="1">
        <v>0</v>
      </c>
      <c r="E4572" s="1">
        <v>0</v>
      </c>
      <c r="F4572" s="1">
        <v>2</v>
      </c>
      <c r="G4572" s="1">
        <v>2</v>
      </c>
      <c r="H4572" s="6">
        <v>1</v>
      </c>
      <c r="I4572">
        <v>1</v>
      </c>
      <c r="J4572" s="1">
        <v>30</v>
      </c>
      <c r="K4572" s="1">
        <v>0</v>
      </c>
      <c r="L4572" s="1">
        <v>329</v>
      </c>
      <c r="M4572" s="6">
        <v>0.44</v>
      </c>
      <c r="N4572" s="4">
        <v>2000</v>
      </c>
      <c r="O4572" s="4">
        <v>200</v>
      </c>
      <c r="P4572" s="4">
        <v>1000</v>
      </c>
      <c r="Q4572" s="3">
        <v>0.38</v>
      </c>
      <c r="R4572" s="1">
        <v>36</v>
      </c>
      <c r="S4572" s="1">
        <v>1000</v>
      </c>
      <c r="T4572" s="1">
        <v>41</v>
      </c>
      <c r="U4572" s="1">
        <v>1</v>
      </c>
      <c r="V4572" s="1">
        <v>6</v>
      </c>
      <c r="W4572" s="1">
        <v>0</v>
      </c>
      <c r="X4572" s="1">
        <v>0</v>
      </c>
      <c r="Y4572" s="1">
        <v>1</v>
      </c>
      <c r="Z4572" s="1">
        <v>1</v>
      </c>
      <c r="AA4572" s="1">
        <v>1</v>
      </c>
      <c r="AB4572" s="1">
        <v>1</v>
      </c>
      <c r="AC4572" s="1">
        <v>120</v>
      </c>
      <c r="AD4572" s="1">
        <v>0</v>
      </c>
      <c r="AE4572" s="1">
        <v>0</v>
      </c>
      <c r="AF4572" s="1">
        <v>750</v>
      </c>
      <c r="AG4572" s="1">
        <v>0</v>
      </c>
      <c r="AH4572" s="1">
        <v>0</v>
      </c>
      <c r="AI4572" s="1">
        <v>870</v>
      </c>
      <c r="AJ4572" s="1" t="s">
        <v>10927</v>
      </c>
      <c r="AK4572" s="1" t="s">
        <v>10928</v>
      </c>
      <c r="AL4572" s="1" t="s">
        <v>10929</v>
      </c>
      <c r="AM4572" s="1" t="s">
        <v>16</v>
      </c>
      <c r="AN4572" s="1" t="s">
        <v>23097</v>
      </c>
      <c r="AO4572" s="1" t="s">
        <v>86</v>
      </c>
      <c r="AP4572" s="1" t="s">
        <v>57</v>
      </c>
      <c r="AQ4572" s="1" t="s">
        <v>25</v>
      </c>
      <c r="AR4572" s="1" t="s">
        <v>19</v>
      </c>
      <c r="AS4572" s="1" t="s">
        <v>23091</v>
      </c>
      <c r="AT4572" s="1" t="s">
        <v>101</v>
      </c>
    </row>
    <row r="4573" spans="1:46" x14ac:dyDescent="0.25">
      <c r="A4573" s="1" t="s">
        <v>22645</v>
      </c>
      <c r="B4573" s="2" t="s">
        <v>23101</v>
      </c>
      <c r="C4573" s="2" t="s">
        <v>23104</v>
      </c>
      <c r="D4573" s="1">
        <v>3</v>
      </c>
      <c r="E4573" s="1">
        <v>8</v>
      </c>
      <c r="F4573" s="1">
        <v>4</v>
      </c>
      <c r="G4573" s="1">
        <v>15</v>
      </c>
      <c r="H4573" s="6">
        <v>0.26666666666666666</v>
      </c>
      <c r="I4573">
        <v>0</v>
      </c>
      <c r="J4573" s="1">
        <v>32</v>
      </c>
      <c r="K4573" s="1">
        <v>0</v>
      </c>
      <c r="L4573" s="1">
        <v>479</v>
      </c>
      <c r="M4573" s="6">
        <v>0.1</v>
      </c>
      <c r="N4573" s="4">
        <v>4000</v>
      </c>
      <c r="O4573" s="4">
        <v>350</v>
      </c>
      <c r="P4573" s="4">
        <v>350</v>
      </c>
      <c r="Q4573" s="3">
        <v>0.35</v>
      </c>
      <c r="R4573" s="1">
        <v>24</v>
      </c>
      <c r="S4573" s="1">
        <v>350</v>
      </c>
      <c r="T4573" s="1">
        <v>20</v>
      </c>
      <c r="U4573" s="1">
        <v>0</v>
      </c>
      <c r="V4573" s="1">
        <v>6</v>
      </c>
      <c r="W4573" s="1">
        <v>1</v>
      </c>
      <c r="X4573" s="1">
        <v>1</v>
      </c>
      <c r="Y4573" s="1">
        <v>1</v>
      </c>
      <c r="Z4573" s="1">
        <v>3</v>
      </c>
      <c r="AA4573" s="1">
        <v>1</v>
      </c>
      <c r="AB4573" s="1">
        <v>0</v>
      </c>
      <c r="AC4573" s="1">
        <v>0</v>
      </c>
      <c r="AD4573" s="1">
        <v>0</v>
      </c>
      <c r="AE4573" s="1">
        <v>0</v>
      </c>
      <c r="AF4573" s="1">
        <v>300</v>
      </c>
      <c r="AG4573" s="1">
        <v>0</v>
      </c>
      <c r="AH4573" s="1">
        <v>0</v>
      </c>
      <c r="AI4573" s="1">
        <v>300</v>
      </c>
      <c r="AJ4573" s="1" t="s">
        <v>15838</v>
      </c>
      <c r="AK4573" s="1" t="s">
        <v>15839</v>
      </c>
      <c r="AL4573" s="1" t="s">
        <v>15840</v>
      </c>
      <c r="AM4573" s="1" t="s">
        <v>12</v>
      </c>
      <c r="AN4573" s="1" t="s">
        <v>23097</v>
      </c>
      <c r="AO4573" s="1" t="s">
        <v>364</v>
      </c>
      <c r="AP4573" s="1" t="s">
        <v>86</v>
      </c>
      <c r="AQ4573" s="1" t="s">
        <v>14</v>
      </c>
      <c r="AR4573" s="1" t="s">
        <v>19</v>
      </c>
      <c r="AS4573" s="1" t="s">
        <v>23091</v>
      </c>
      <c r="AT4573" s="1" t="s">
        <v>26</v>
      </c>
    </row>
    <row r="4574" spans="1:46" x14ac:dyDescent="0.25">
      <c r="A4574" s="1" t="s">
        <v>19679</v>
      </c>
      <c r="B4574" s="2" t="s">
        <v>23101</v>
      </c>
      <c r="C4574" s="2" t="s">
        <v>23104</v>
      </c>
      <c r="D4574" s="1">
        <v>4</v>
      </c>
      <c r="E4574" s="1">
        <v>5</v>
      </c>
      <c r="F4574" s="1">
        <v>3</v>
      </c>
      <c r="G4574" s="1">
        <v>12</v>
      </c>
      <c r="H4574" s="6">
        <v>0.25</v>
      </c>
      <c r="I4574">
        <v>0</v>
      </c>
      <c r="J4574" s="1">
        <v>37</v>
      </c>
      <c r="K4574" s="1">
        <v>0</v>
      </c>
      <c r="L4574" s="1">
        <v>617</v>
      </c>
      <c r="M4574" s="6">
        <v>0.45</v>
      </c>
      <c r="N4574" s="4">
        <v>1800</v>
      </c>
      <c r="O4574" s="4">
        <v>145</v>
      </c>
      <c r="P4574" s="4">
        <v>400</v>
      </c>
      <c r="Q4574" s="3">
        <v>0.38</v>
      </c>
      <c r="R4574" s="1">
        <v>24</v>
      </c>
      <c r="S4574" s="1">
        <v>400</v>
      </c>
      <c r="T4574" s="1">
        <v>26</v>
      </c>
      <c r="U4574" s="1">
        <v>0</v>
      </c>
      <c r="V4574" s="1">
        <v>6</v>
      </c>
      <c r="W4574" s="1">
        <v>0</v>
      </c>
      <c r="X4574" s="1">
        <v>0</v>
      </c>
      <c r="Y4574" s="1">
        <v>1</v>
      </c>
      <c r="Z4574" s="1">
        <v>4</v>
      </c>
      <c r="AA4574" s="1">
        <v>0</v>
      </c>
      <c r="AB4574" s="1">
        <v>0</v>
      </c>
      <c r="AC4574" s="1">
        <v>0</v>
      </c>
      <c r="AD4574" s="1">
        <v>0</v>
      </c>
      <c r="AE4574" s="1">
        <v>0</v>
      </c>
      <c r="AF4574" s="1">
        <v>0</v>
      </c>
      <c r="AG4574" s="1">
        <v>0</v>
      </c>
      <c r="AH4574" s="1">
        <v>700</v>
      </c>
      <c r="AI4574" s="1">
        <v>700</v>
      </c>
      <c r="AJ4574" s="1" t="s">
        <v>7862</v>
      </c>
      <c r="AK4574" s="1" t="s">
        <v>7863</v>
      </c>
      <c r="AL4574" s="1" t="s">
        <v>7864</v>
      </c>
      <c r="AM4574" s="1" t="s">
        <v>12</v>
      </c>
      <c r="AN4574" s="1" t="s">
        <v>23097</v>
      </c>
      <c r="AO4574" s="1" t="s">
        <v>364</v>
      </c>
      <c r="AP4574" s="1" t="s">
        <v>57</v>
      </c>
      <c r="AQ4574" s="1" t="s">
        <v>25</v>
      </c>
      <c r="AR4574" s="1" t="s">
        <v>19</v>
      </c>
      <c r="AS4574" s="1" t="s">
        <v>23090</v>
      </c>
      <c r="AT4574" s="1" t="s">
        <v>26</v>
      </c>
    </row>
    <row r="4575" spans="1:46" x14ac:dyDescent="0.25">
      <c r="A4575" s="1" t="s">
        <v>21958</v>
      </c>
      <c r="B4575" s="2" t="s">
        <v>23101</v>
      </c>
      <c r="C4575" s="2" t="s">
        <v>23104</v>
      </c>
      <c r="D4575" s="1">
        <v>4</v>
      </c>
      <c r="E4575" s="1">
        <v>3</v>
      </c>
      <c r="F4575" s="1">
        <v>1</v>
      </c>
      <c r="G4575" s="1">
        <v>8</v>
      </c>
      <c r="H4575" s="6">
        <v>0.125</v>
      </c>
      <c r="I4575">
        <v>1</v>
      </c>
      <c r="J4575" s="1">
        <v>31</v>
      </c>
      <c r="K4575" s="1">
        <v>1</v>
      </c>
      <c r="L4575" s="1">
        <v>480</v>
      </c>
      <c r="M4575" s="6">
        <v>0.54</v>
      </c>
      <c r="N4575" s="4">
        <v>1560</v>
      </c>
      <c r="O4575" s="4">
        <v>130</v>
      </c>
      <c r="P4575" s="4">
        <v>500</v>
      </c>
      <c r="Q4575" s="3">
        <v>0.39</v>
      </c>
      <c r="R4575" s="1">
        <v>36</v>
      </c>
      <c r="S4575" s="1">
        <v>500</v>
      </c>
      <c r="T4575" s="1">
        <v>29</v>
      </c>
      <c r="U4575" s="1">
        <v>1</v>
      </c>
      <c r="V4575" s="1">
        <v>6</v>
      </c>
      <c r="W4575" s="1">
        <v>0</v>
      </c>
      <c r="X4575" s="1">
        <v>0</v>
      </c>
      <c r="Y4575" s="1">
        <v>1</v>
      </c>
      <c r="Z4575" s="1">
        <v>2</v>
      </c>
      <c r="AA4575" s="1">
        <v>1</v>
      </c>
      <c r="AB4575" s="1">
        <v>1</v>
      </c>
      <c r="AC4575" s="1">
        <v>0</v>
      </c>
      <c r="AD4575" s="1">
        <v>0</v>
      </c>
      <c r="AE4575" s="1">
        <v>0</v>
      </c>
      <c r="AF4575" s="1">
        <v>0</v>
      </c>
      <c r="AG4575" s="1">
        <v>0</v>
      </c>
      <c r="AH4575" s="1">
        <v>800</v>
      </c>
      <c r="AI4575" s="1">
        <v>800</v>
      </c>
      <c r="AJ4575" s="1" t="s">
        <v>14023</v>
      </c>
      <c r="AK4575" s="1" t="s">
        <v>14024</v>
      </c>
      <c r="AL4575" s="1" t="s">
        <v>14025</v>
      </c>
      <c r="AM4575" s="1" t="s">
        <v>16</v>
      </c>
      <c r="AN4575" s="1" t="s">
        <v>23098</v>
      </c>
      <c r="AO4575" s="1" t="s">
        <v>86</v>
      </c>
      <c r="AP4575" s="1" t="s">
        <v>57</v>
      </c>
      <c r="AQ4575" s="1" t="s">
        <v>25</v>
      </c>
      <c r="AR4575" s="1" t="s">
        <v>19</v>
      </c>
      <c r="AS4575" s="1" t="s">
        <v>23091</v>
      </c>
      <c r="AT4575" s="1" t="s">
        <v>101</v>
      </c>
    </row>
    <row r="4576" spans="1:46" x14ac:dyDescent="0.25">
      <c r="A4576" s="1" t="s">
        <v>17222</v>
      </c>
      <c r="B4576" s="2" t="s">
        <v>23101</v>
      </c>
      <c r="C4576" s="2" t="s">
        <v>23104</v>
      </c>
      <c r="D4576" s="1">
        <v>1</v>
      </c>
      <c r="E4576" s="1">
        <v>8</v>
      </c>
      <c r="F4576" s="1">
        <v>2</v>
      </c>
      <c r="G4576" s="1">
        <v>11</v>
      </c>
      <c r="H4576" s="6">
        <v>0.18181818181818182</v>
      </c>
      <c r="I4576">
        <v>1</v>
      </c>
      <c r="J4576" s="1">
        <v>38</v>
      </c>
      <c r="K4576" s="1">
        <v>1</v>
      </c>
      <c r="L4576" s="1">
        <v>546</v>
      </c>
      <c r="M4576" s="6">
        <v>0.14000000000000001</v>
      </c>
      <c r="N4576" s="4">
        <v>4000</v>
      </c>
      <c r="O4576" s="4">
        <v>390</v>
      </c>
      <c r="P4576" s="4">
        <v>250</v>
      </c>
      <c r="Q4576" s="3">
        <v>0.3</v>
      </c>
      <c r="R4576" s="1">
        <v>24</v>
      </c>
      <c r="S4576" s="1">
        <v>250</v>
      </c>
      <c r="T4576" s="1">
        <v>12</v>
      </c>
      <c r="U4576" s="1">
        <v>1</v>
      </c>
      <c r="V4576" s="1">
        <v>6</v>
      </c>
      <c r="W4576" s="1">
        <v>1</v>
      </c>
      <c r="X4576" s="1">
        <v>1</v>
      </c>
      <c r="Y4576" s="1">
        <v>0</v>
      </c>
      <c r="Z4576" s="1">
        <v>4</v>
      </c>
      <c r="AA4576" s="1">
        <v>0</v>
      </c>
      <c r="AB4576" s="1">
        <v>1</v>
      </c>
      <c r="AC4576" s="1">
        <v>0</v>
      </c>
      <c r="AD4576" s="1">
        <v>0</v>
      </c>
      <c r="AE4576" s="1">
        <v>0</v>
      </c>
      <c r="AF4576" s="1">
        <v>500</v>
      </c>
      <c r="AG4576" s="1">
        <v>0</v>
      </c>
      <c r="AH4576" s="1">
        <v>300</v>
      </c>
      <c r="AI4576" s="1">
        <v>800</v>
      </c>
      <c r="AJ4576" s="1" t="s">
        <v>668</v>
      </c>
      <c r="AK4576" s="1" t="s">
        <v>669</v>
      </c>
      <c r="AL4576" s="1" t="s">
        <v>670</v>
      </c>
      <c r="AM4576" s="1" t="s">
        <v>16</v>
      </c>
      <c r="AN4576" s="1" t="s">
        <v>23098</v>
      </c>
      <c r="AO4576" s="1" t="s">
        <v>86</v>
      </c>
      <c r="AP4576" s="1" t="s">
        <v>86</v>
      </c>
      <c r="AQ4576" s="1" t="s">
        <v>14</v>
      </c>
      <c r="AR4576" s="1" t="s">
        <v>30</v>
      </c>
      <c r="AS4576" s="1" t="s">
        <v>23090</v>
      </c>
      <c r="AT4576" s="1" t="s">
        <v>101</v>
      </c>
    </row>
    <row r="4577" spans="1:46" x14ac:dyDescent="0.25">
      <c r="A4577" s="1" t="s">
        <v>19833</v>
      </c>
      <c r="B4577" s="2" t="s">
        <v>23101</v>
      </c>
      <c r="C4577" s="2" t="s">
        <v>23104</v>
      </c>
      <c r="D4577" s="1">
        <v>0</v>
      </c>
      <c r="E4577" s="1">
        <v>2</v>
      </c>
      <c r="F4577" s="1">
        <v>2</v>
      </c>
      <c r="G4577" s="1">
        <v>4</v>
      </c>
      <c r="H4577" s="6">
        <v>0.5</v>
      </c>
      <c r="I4577">
        <v>0</v>
      </c>
      <c r="J4577" s="1">
        <v>45</v>
      </c>
      <c r="K4577" s="1">
        <v>0</v>
      </c>
      <c r="L4577" s="1">
        <v>606</v>
      </c>
      <c r="M4577" s="6">
        <v>0.42</v>
      </c>
      <c r="N4577" s="4">
        <v>4000</v>
      </c>
      <c r="O4577" s="4">
        <v>300</v>
      </c>
      <c r="P4577" s="4">
        <v>500</v>
      </c>
      <c r="Q4577" s="3">
        <v>0.3</v>
      </c>
      <c r="R4577" s="1">
        <v>24</v>
      </c>
      <c r="S4577" s="1">
        <v>500</v>
      </c>
      <c r="T4577" s="1">
        <v>39</v>
      </c>
      <c r="U4577" s="1">
        <v>0</v>
      </c>
      <c r="V4577" s="1">
        <v>6</v>
      </c>
      <c r="W4577" s="1">
        <v>0</v>
      </c>
      <c r="X4577" s="1">
        <v>0</v>
      </c>
      <c r="Y4577" s="1">
        <v>1</v>
      </c>
      <c r="Z4577" s="1">
        <v>0</v>
      </c>
      <c r="AA4577" s="1">
        <v>1</v>
      </c>
      <c r="AB4577" s="1">
        <v>0</v>
      </c>
      <c r="AC4577" s="1">
        <v>260</v>
      </c>
      <c r="AD4577" s="1">
        <v>0</v>
      </c>
      <c r="AE4577" s="1">
        <v>810</v>
      </c>
      <c r="AF4577" s="1">
        <v>0</v>
      </c>
      <c r="AG4577" s="1">
        <v>0</v>
      </c>
      <c r="AH4577" s="1">
        <v>1000</v>
      </c>
      <c r="AI4577" s="1">
        <v>2070</v>
      </c>
      <c r="AJ4577" s="1" t="s">
        <v>2466</v>
      </c>
      <c r="AK4577" s="1" t="s">
        <v>8278</v>
      </c>
      <c r="AL4577" s="1" t="s">
        <v>8279</v>
      </c>
      <c r="AM4577" s="1" t="s">
        <v>12</v>
      </c>
      <c r="AN4577" s="1" t="s">
        <v>23097</v>
      </c>
      <c r="AO4577" s="1" t="s">
        <v>364</v>
      </c>
      <c r="AP4577" s="1" t="s">
        <v>57</v>
      </c>
      <c r="AQ4577" s="1" t="s">
        <v>25</v>
      </c>
      <c r="AR4577" s="1" t="s">
        <v>19</v>
      </c>
      <c r="AS4577" s="1" t="s">
        <v>23091</v>
      </c>
      <c r="AT4577" s="1" t="s">
        <v>26</v>
      </c>
    </row>
    <row r="4578" spans="1:46" x14ac:dyDescent="0.25">
      <c r="A4578" s="1" t="s">
        <v>21497</v>
      </c>
      <c r="B4578" s="2" t="s">
        <v>23101</v>
      </c>
      <c r="C4578" s="2" t="s">
        <v>23104</v>
      </c>
      <c r="D4578" s="1">
        <v>0</v>
      </c>
      <c r="E4578" s="1">
        <v>3</v>
      </c>
      <c r="F4578" s="1">
        <v>1</v>
      </c>
      <c r="G4578" s="1">
        <v>4</v>
      </c>
      <c r="H4578" s="6">
        <v>0.25</v>
      </c>
      <c r="I4578">
        <v>1</v>
      </c>
      <c r="J4578" s="1">
        <v>34</v>
      </c>
      <c r="K4578" s="1">
        <v>1</v>
      </c>
      <c r="L4578" s="1">
        <v>641</v>
      </c>
      <c r="M4578" s="6">
        <v>0.16</v>
      </c>
      <c r="N4578" s="4">
        <v>1560</v>
      </c>
      <c r="O4578" s="4">
        <v>130</v>
      </c>
      <c r="P4578" s="4">
        <v>100</v>
      </c>
      <c r="Q4578" s="3">
        <v>0.38</v>
      </c>
      <c r="R4578" s="1">
        <v>24</v>
      </c>
      <c r="S4578" s="1">
        <v>100</v>
      </c>
      <c r="T4578" s="1">
        <v>6</v>
      </c>
      <c r="U4578" s="1">
        <v>1</v>
      </c>
      <c r="V4578" s="1">
        <v>6</v>
      </c>
      <c r="W4578" s="1">
        <v>0</v>
      </c>
      <c r="X4578" s="1">
        <v>1</v>
      </c>
      <c r="Y4578" s="1">
        <v>1</v>
      </c>
      <c r="Z4578" s="1">
        <v>4</v>
      </c>
      <c r="AA4578" s="1">
        <v>0</v>
      </c>
      <c r="AB4578" s="1">
        <v>1</v>
      </c>
      <c r="AC4578" s="1">
        <v>0</v>
      </c>
      <c r="AD4578" s="1">
        <v>0</v>
      </c>
      <c r="AE4578" s="1">
        <v>0</v>
      </c>
      <c r="AF4578" s="1">
        <v>300</v>
      </c>
      <c r="AG4578" s="1">
        <v>0</v>
      </c>
      <c r="AH4578" s="1">
        <v>0</v>
      </c>
      <c r="AI4578" s="1">
        <v>300</v>
      </c>
      <c r="AJ4578" s="1" t="s">
        <v>12796</v>
      </c>
      <c r="AK4578" s="1" t="s">
        <v>12797</v>
      </c>
      <c r="AL4578" s="1" t="s">
        <v>12798</v>
      </c>
      <c r="AM4578" s="1" t="s">
        <v>16</v>
      </c>
      <c r="AN4578" s="1" t="s">
        <v>23098</v>
      </c>
      <c r="AO4578" s="1" t="s">
        <v>86</v>
      </c>
      <c r="AP4578" s="1" t="s">
        <v>57</v>
      </c>
      <c r="AQ4578" s="1" t="s">
        <v>14</v>
      </c>
      <c r="AR4578" s="1" t="s">
        <v>19</v>
      </c>
      <c r="AS4578" s="1" t="s">
        <v>23090</v>
      </c>
      <c r="AT4578" s="1" t="s">
        <v>101</v>
      </c>
    </row>
    <row r="4579" spans="1:46" x14ac:dyDescent="0.25">
      <c r="A4579" s="1" t="s">
        <v>17065</v>
      </c>
      <c r="B4579" s="2" t="s">
        <v>23101</v>
      </c>
      <c r="C4579" s="2" t="s">
        <v>23104</v>
      </c>
      <c r="D4579" s="1">
        <v>0</v>
      </c>
      <c r="E4579" s="1">
        <v>0</v>
      </c>
      <c r="F4579" s="1">
        <v>2</v>
      </c>
      <c r="G4579" s="1">
        <v>2</v>
      </c>
      <c r="H4579" s="6">
        <v>1</v>
      </c>
      <c r="I4579">
        <v>1</v>
      </c>
      <c r="J4579" s="1">
        <v>47</v>
      </c>
      <c r="K4579" s="1">
        <v>0</v>
      </c>
      <c r="L4579" s="1">
        <v>655</v>
      </c>
      <c r="M4579" s="6">
        <v>0.19</v>
      </c>
      <c r="N4579" s="4">
        <v>2400</v>
      </c>
      <c r="O4579" s="4">
        <v>200</v>
      </c>
      <c r="P4579" s="4">
        <v>500</v>
      </c>
      <c r="Q4579" s="3">
        <v>0.3</v>
      </c>
      <c r="R4579" s="1">
        <v>36</v>
      </c>
      <c r="S4579" s="1">
        <v>500</v>
      </c>
      <c r="T4579" s="1">
        <v>31</v>
      </c>
      <c r="U4579" s="1">
        <v>1</v>
      </c>
      <c r="V4579" s="1">
        <v>6</v>
      </c>
      <c r="W4579" s="1">
        <v>0</v>
      </c>
      <c r="X4579" s="1">
        <v>0</v>
      </c>
      <c r="Y4579" s="1">
        <v>0</v>
      </c>
      <c r="Z4579" s="1">
        <v>5</v>
      </c>
      <c r="AA4579" s="1">
        <v>1</v>
      </c>
      <c r="AB4579" s="1">
        <v>1</v>
      </c>
      <c r="AC4579" s="1">
        <v>0</v>
      </c>
      <c r="AD4579" s="1">
        <v>0</v>
      </c>
      <c r="AE4579" s="1">
        <v>0</v>
      </c>
      <c r="AF4579" s="1">
        <v>270</v>
      </c>
      <c r="AG4579" s="1">
        <v>127</v>
      </c>
      <c r="AH4579" s="1">
        <v>0</v>
      </c>
      <c r="AI4579" s="1">
        <v>397</v>
      </c>
      <c r="AJ4579" s="1" t="s">
        <v>156</v>
      </c>
      <c r="AK4579" s="1" t="s">
        <v>157</v>
      </c>
      <c r="AL4579" s="1" t="s">
        <v>158</v>
      </c>
      <c r="AM4579" s="1" t="s">
        <v>16</v>
      </c>
      <c r="AN4579" s="1" t="s">
        <v>23097</v>
      </c>
      <c r="AO4579" s="1" t="s">
        <v>86</v>
      </c>
      <c r="AP4579" s="1" t="s">
        <v>57</v>
      </c>
      <c r="AQ4579" s="1" t="s">
        <v>25</v>
      </c>
      <c r="AR4579" s="1" t="s">
        <v>30</v>
      </c>
      <c r="AS4579" s="1" t="s">
        <v>23091</v>
      </c>
      <c r="AT4579" s="1" t="s">
        <v>101</v>
      </c>
    </row>
    <row r="4580" spans="1:46" x14ac:dyDescent="0.25">
      <c r="A4580" s="1" t="s">
        <v>20954</v>
      </c>
      <c r="B4580" s="2" t="s">
        <v>23101</v>
      </c>
      <c r="C4580" s="2" t="s">
        <v>23104</v>
      </c>
      <c r="D4580" s="1">
        <v>2</v>
      </c>
      <c r="E4580" s="1">
        <v>3</v>
      </c>
      <c r="F4580" s="1">
        <v>2</v>
      </c>
      <c r="G4580" s="1">
        <v>7</v>
      </c>
      <c r="H4580" s="6">
        <v>0.2857142857142857</v>
      </c>
      <c r="I4580">
        <v>1</v>
      </c>
      <c r="J4580" s="1">
        <v>32</v>
      </c>
      <c r="K4580" s="1">
        <v>1</v>
      </c>
      <c r="L4580" s="1">
        <v>498</v>
      </c>
      <c r="M4580" s="6">
        <v>0.73</v>
      </c>
      <c r="N4580" s="4">
        <v>1400</v>
      </c>
      <c r="O4580" s="4">
        <v>120</v>
      </c>
      <c r="P4580" s="4">
        <v>250</v>
      </c>
      <c r="Q4580" s="3">
        <v>0.31</v>
      </c>
      <c r="R4580" s="1">
        <v>36</v>
      </c>
      <c r="S4580" s="1">
        <v>250</v>
      </c>
      <c r="T4580" s="1">
        <v>28</v>
      </c>
      <c r="U4580" s="1">
        <v>0</v>
      </c>
      <c r="V4580" s="1">
        <v>6</v>
      </c>
      <c r="W4580" s="1">
        <v>0</v>
      </c>
      <c r="X4580" s="1">
        <v>0</v>
      </c>
      <c r="Y4580" s="1">
        <v>0</v>
      </c>
      <c r="Z4580" s="1">
        <v>1</v>
      </c>
      <c r="AA4580" s="1">
        <v>1</v>
      </c>
      <c r="AB4580" s="1">
        <v>1</v>
      </c>
      <c r="AC4580" s="1">
        <v>0</v>
      </c>
      <c r="AD4580" s="1">
        <v>300</v>
      </c>
      <c r="AE4580" s="1">
        <v>0</v>
      </c>
      <c r="AF4580" s="1">
        <v>0</v>
      </c>
      <c r="AG4580" s="1">
        <v>0</v>
      </c>
      <c r="AH4580" s="1">
        <v>750</v>
      </c>
      <c r="AI4580" s="1">
        <v>1050</v>
      </c>
      <c r="AJ4580" s="1" t="s">
        <v>3223</v>
      </c>
      <c r="AK4580" s="1" t="s">
        <v>11336</v>
      </c>
      <c r="AL4580" s="1" t="s">
        <v>11337</v>
      </c>
      <c r="AM4580" s="1" t="s">
        <v>16</v>
      </c>
      <c r="AN4580" s="1" t="s">
        <v>23098</v>
      </c>
      <c r="AO4580" s="1" t="s">
        <v>364</v>
      </c>
      <c r="AP4580" s="1" t="s">
        <v>57</v>
      </c>
      <c r="AQ4580" s="1" t="s">
        <v>25</v>
      </c>
      <c r="AR4580" s="1" t="s">
        <v>30</v>
      </c>
      <c r="AS4580" s="1" t="s">
        <v>23091</v>
      </c>
      <c r="AT4580" s="1" t="s">
        <v>101</v>
      </c>
    </row>
    <row r="4581" spans="1:46" x14ac:dyDescent="0.25">
      <c r="A4581" s="1" t="s">
        <v>18623</v>
      </c>
      <c r="B4581" s="2" t="s">
        <v>23101</v>
      </c>
      <c r="C4581" s="2" t="s">
        <v>23104</v>
      </c>
      <c r="D4581" s="1">
        <v>2</v>
      </c>
      <c r="E4581" s="1">
        <v>1</v>
      </c>
      <c r="F4581" s="1">
        <v>1</v>
      </c>
      <c r="G4581" s="1">
        <v>4</v>
      </c>
      <c r="H4581" s="6">
        <v>0.25</v>
      </c>
      <c r="I4581">
        <v>0</v>
      </c>
      <c r="J4581" s="1">
        <v>39</v>
      </c>
      <c r="K4581" s="1">
        <v>0</v>
      </c>
      <c r="L4581" s="1">
        <v>516</v>
      </c>
      <c r="M4581" s="6">
        <v>0.32</v>
      </c>
      <c r="N4581" s="4">
        <v>2400</v>
      </c>
      <c r="O4581" s="4">
        <v>320</v>
      </c>
      <c r="P4581" s="4">
        <v>500</v>
      </c>
      <c r="Q4581" s="3">
        <v>0.3</v>
      </c>
      <c r="R4581" s="1">
        <v>12</v>
      </c>
      <c r="S4581" s="1">
        <v>500</v>
      </c>
      <c r="T4581" s="1">
        <v>44</v>
      </c>
      <c r="U4581" s="1">
        <v>0</v>
      </c>
      <c r="V4581" s="1">
        <v>6</v>
      </c>
      <c r="W4581" s="1">
        <v>1</v>
      </c>
      <c r="X4581" s="1">
        <v>0</v>
      </c>
      <c r="Y4581" s="1">
        <v>0</v>
      </c>
      <c r="Z4581" s="1">
        <v>3</v>
      </c>
      <c r="AA4581" s="1">
        <v>1</v>
      </c>
      <c r="AB4581" s="1">
        <v>0</v>
      </c>
      <c r="AC4581" s="1">
        <v>0</v>
      </c>
      <c r="AD4581" s="1">
        <v>71</v>
      </c>
      <c r="AE4581" s="1">
        <v>0</v>
      </c>
      <c r="AF4581" s="1">
        <v>125</v>
      </c>
      <c r="AG4581" s="1">
        <v>103</v>
      </c>
      <c r="AH4581" s="1">
        <v>730</v>
      </c>
      <c r="AI4581" s="1">
        <v>1029</v>
      </c>
      <c r="AJ4581" s="1" t="s">
        <v>4872</v>
      </c>
      <c r="AK4581" s="1" t="s">
        <v>4873</v>
      </c>
      <c r="AL4581" s="1" t="s">
        <v>4874</v>
      </c>
      <c r="AM4581" s="1" t="s">
        <v>12</v>
      </c>
      <c r="AN4581" s="1" t="s">
        <v>23097</v>
      </c>
      <c r="AO4581" s="1" t="s">
        <v>364</v>
      </c>
      <c r="AP4581" s="1" t="s">
        <v>86</v>
      </c>
      <c r="AQ4581" s="1" t="s">
        <v>25</v>
      </c>
      <c r="AR4581" s="1" t="s">
        <v>30</v>
      </c>
      <c r="AS4581" s="1" t="s">
        <v>23091</v>
      </c>
      <c r="AT4581" s="1" t="s">
        <v>26</v>
      </c>
    </row>
    <row r="4582" spans="1:46" x14ac:dyDescent="0.25">
      <c r="A4582" s="1" t="s">
        <v>18621</v>
      </c>
      <c r="B4582" s="2" t="s">
        <v>23101</v>
      </c>
      <c r="C4582" s="2" t="s">
        <v>23104</v>
      </c>
      <c r="D4582" s="1">
        <v>2</v>
      </c>
      <c r="E4582" s="1">
        <v>4</v>
      </c>
      <c r="F4582" s="1">
        <v>3</v>
      </c>
      <c r="G4582" s="1">
        <v>9</v>
      </c>
      <c r="H4582" s="6">
        <v>0.33333333333333331</v>
      </c>
      <c r="I4582">
        <v>1</v>
      </c>
      <c r="J4582" s="1">
        <v>31</v>
      </c>
      <c r="K4582" s="1">
        <v>1</v>
      </c>
      <c r="L4582" s="1">
        <v>689</v>
      </c>
      <c r="M4582" s="6">
        <v>0.56999999999999995</v>
      </c>
      <c r="N4582" s="4">
        <v>2800</v>
      </c>
      <c r="O4582" s="4">
        <v>150</v>
      </c>
      <c r="P4582" s="4">
        <v>550</v>
      </c>
      <c r="Q4582" s="3">
        <v>0.3</v>
      </c>
      <c r="R4582" s="1">
        <v>36</v>
      </c>
      <c r="S4582" s="1">
        <v>550</v>
      </c>
      <c r="T4582" s="1">
        <v>42</v>
      </c>
      <c r="U4582" s="1">
        <v>0</v>
      </c>
      <c r="V4582" s="1">
        <v>6</v>
      </c>
      <c r="W4582" s="1">
        <v>0</v>
      </c>
      <c r="X4582" s="1">
        <v>0</v>
      </c>
      <c r="Y4582" s="1">
        <v>1</v>
      </c>
      <c r="Z4582" s="1">
        <v>1</v>
      </c>
      <c r="AA4582" s="1">
        <v>1</v>
      </c>
      <c r="AB4582" s="1">
        <v>1</v>
      </c>
      <c r="AC4582" s="1">
        <v>0</v>
      </c>
      <c r="AD4582" s="1">
        <v>40</v>
      </c>
      <c r="AE4582" s="1">
        <v>210</v>
      </c>
      <c r="AF4582" s="1">
        <v>247</v>
      </c>
      <c r="AG4582" s="1">
        <v>133</v>
      </c>
      <c r="AH4582" s="1">
        <v>300</v>
      </c>
      <c r="AI4582" s="1">
        <v>930</v>
      </c>
      <c r="AJ4582" s="1" t="s">
        <v>4866</v>
      </c>
      <c r="AK4582" s="1" t="s">
        <v>4867</v>
      </c>
      <c r="AL4582" s="1" t="s">
        <v>4868</v>
      </c>
      <c r="AM4582" s="1" t="s">
        <v>16</v>
      </c>
      <c r="AN4582" s="1" t="s">
        <v>23098</v>
      </c>
      <c r="AO4582" s="1" t="s">
        <v>364</v>
      </c>
      <c r="AP4582" s="1" t="s">
        <v>57</v>
      </c>
      <c r="AQ4582" s="1" t="s">
        <v>25</v>
      </c>
      <c r="AR4582" s="1" t="s">
        <v>19</v>
      </c>
      <c r="AS4582" s="1" t="s">
        <v>23091</v>
      </c>
      <c r="AT4582" s="1" t="s">
        <v>101</v>
      </c>
    </row>
    <row r="4583" spans="1:46" x14ac:dyDescent="0.25">
      <c r="A4583" s="1" t="s">
        <v>22096</v>
      </c>
      <c r="B4583" s="2" t="s">
        <v>23101</v>
      </c>
      <c r="C4583" s="2" t="s">
        <v>23104</v>
      </c>
      <c r="D4583" s="1">
        <v>4</v>
      </c>
      <c r="E4583" s="1">
        <v>2</v>
      </c>
      <c r="F4583" s="1">
        <v>5</v>
      </c>
      <c r="G4583" s="1">
        <v>11</v>
      </c>
      <c r="H4583" s="6">
        <v>0.45454545454545453</v>
      </c>
      <c r="I4583">
        <v>0</v>
      </c>
      <c r="J4583" s="1">
        <v>34</v>
      </c>
      <c r="K4583" s="1">
        <v>1</v>
      </c>
      <c r="L4583" s="1">
        <v>491</v>
      </c>
      <c r="M4583" s="6">
        <v>0.22</v>
      </c>
      <c r="N4583" s="4">
        <v>2000</v>
      </c>
      <c r="O4583" s="4">
        <v>170</v>
      </c>
      <c r="P4583" s="4">
        <v>200</v>
      </c>
      <c r="Q4583" s="3">
        <v>0.37</v>
      </c>
      <c r="R4583" s="1">
        <v>12</v>
      </c>
      <c r="S4583" s="1">
        <v>200</v>
      </c>
      <c r="T4583" s="1">
        <v>24</v>
      </c>
      <c r="U4583" s="1">
        <v>0</v>
      </c>
      <c r="V4583" s="1">
        <v>6</v>
      </c>
      <c r="W4583" s="1">
        <v>1</v>
      </c>
      <c r="X4583" s="1">
        <v>1</v>
      </c>
      <c r="Y4583" s="1">
        <v>1</v>
      </c>
      <c r="Z4583" s="1">
        <v>0</v>
      </c>
      <c r="AA4583" s="1">
        <v>1</v>
      </c>
      <c r="AB4583" s="1">
        <v>0</v>
      </c>
      <c r="AC4583" s="1">
        <v>370</v>
      </c>
      <c r="AD4583" s="1">
        <v>0</v>
      </c>
      <c r="AE4583" s="1">
        <v>0</v>
      </c>
      <c r="AF4583" s="1">
        <v>0</v>
      </c>
      <c r="AG4583" s="1">
        <v>170</v>
      </c>
      <c r="AH4583" s="1">
        <v>0</v>
      </c>
      <c r="AI4583" s="1">
        <v>540</v>
      </c>
      <c r="AJ4583" s="1" t="s">
        <v>14384</v>
      </c>
      <c r="AK4583" s="1" t="s">
        <v>14385</v>
      </c>
      <c r="AL4583" s="1" t="s">
        <v>14386</v>
      </c>
      <c r="AM4583" s="1" t="s">
        <v>12</v>
      </c>
      <c r="AN4583" s="1" t="s">
        <v>23098</v>
      </c>
      <c r="AO4583" s="1" t="s">
        <v>364</v>
      </c>
      <c r="AP4583" s="1" t="s">
        <v>86</v>
      </c>
      <c r="AQ4583" s="1" t="s">
        <v>14</v>
      </c>
      <c r="AR4583" s="1" t="s">
        <v>19</v>
      </c>
      <c r="AS4583" s="1" t="s">
        <v>23091</v>
      </c>
      <c r="AT4583" s="1" t="s">
        <v>26</v>
      </c>
    </row>
    <row r="4584" spans="1:46" x14ac:dyDescent="0.25">
      <c r="A4584" s="1" t="s">
        <v>20952</v>
      </c>
      <c r="B4584" s="2" t="s">
        <v>23101</v>
      </c>
      <c r="C4584" s="2" t="s">
        <v>23104</v>
      </c>
      <c r="D4584" s="1">
        <v>0</v>
      </c>
      <c r="E4584" s="1">
        <v>0</v>
      </c>
      <c r="F4584" s="1">
        <v>1</v>
      </c>
      <c r="G4584" s="1">
        <v>1</v>
      </c>
      <c r="H4584" s="6">
        <v>1</v>
      </c>
      <c r="I4584">
        <v>0</v>
      </c>
      <c r="J4584" s="1">
        <v>29</v>
      </c>
      <c r="K4584" s="1">
        <v>0</v>
      </c>
      <c r="L4584" s="1">
        <v>673</v>
      </c>
      <c r="M4584" s="6">
        <v>0.06</v>
      </c>
      <c r="N4584" s="4">
        <v>2500</v>
      </c>
      <c r="O4584" s="4">
        <v>250</v>
      </c>
      <c r="P4584" s="4">
        <v>150</v>
      </c>
      <c r="Q4584" s="3">
        <v>0.45</v>
      </c>
      <c r="R4584" s="1">
        <v>36</v>
      </c>
      <c r="S4584" s="1">
        <v>150</v>
      </c>
      <c r="T4584" s="1">
        <v>15</v>
      </c>
      <c r="U4584" s="1">
        <v>0</v>
      </c>
      <c r="V4584" s="1">
        <v>6</v>
      </c>
      <c r="W4584" s="1">
        <v>1</v>
      </c>
      <c r="X4584" s="1">
        <v>1</v>
      </c>
      <c r="Y4584" s="1">
        <v>1</v>
      </c>
      <c r="Z4584" s="1">
        <v>2</v>
      </c>
      <c r="AA4584" s="1">
        <v>1</v>
      </c>
      <c r="AB4584" s="1">
        <v>1</v>
      </c>
      <c r="AC4584" s="1">
        <v>0</v>
      </c>
      <c r="AD4584" s="1">
        <v>0</v>
      </c>
      <c r="AE4584" s="1">
        <v>0</v>
      </c>
      <c r="AF4584" s="1">
        <v>0</v>
      </c>
      <c r="AG4584" s="1">
        <v>0</v>
      </c>
      <c r="AH4584" s="1">
        <v>0</v>
      </c>
      <c r="AI4584" s="1">
        <v>0</v>
      </c>
      <c r="AJ4584" s="1" t="s">
        <v>11331</v>
      </c>
      <c r="AK4584" s="1" t="s">
        <v>11332</v>
      </c>
      <c r="AL4584" s="1" t="s">
        <v>11333</v>
      </c>
      <c r="AM4584" s="1" t="s">
        <v>12</v>
      </c>
      <c r="AN4584" s="1" t="s">
        <v>23097</v>
      </c>
      <c r="AO4584" s="1" t="s">
        <v>364</v>
      </c>
      <c r="AP4584" s="1" t="s">
        <v>86</v>
      </c>
      <c r="AQ4584" s="1" t="s">
        <v>14</v>
      </c>
      <c r="AR4584" s="1" t="s">
        <v>19</v>
      </c>
      <c r="AS4584" s="1" t="s">
        <v>23091</v>
      </c>
      <c r="AT4584" s="1" t="s">
        <v>101</v>
      </c>
    </row>
    <row r="4585" spans="1:46" x14ac:dyDescent="0.25">
      <c r="A4585" s="1" t="s">
        <v>17069</v>
      </c>
      <c r="B4585" s="2" t="s">
        <v>23101</v>
      </c>
      <c r="C4585" s="2" t="s">
        <v>23104</v>
      </c>
      <c r="D4585" s="1">
        <v>0</v>
      </c>
      <c r="E4585" s="1">
        <v>1</v>
      </c>
      <c r="F4585" s="1">
        <v>2</v>
      </c>
      <c r="G4585" s="1">
        <v>3</v>
      </c>
      <c r="H4585" s="6">
        <v>0.66666666666666663</v>
      </c>
      <c r="I4585">
        <v>1</v>
      </c>
      <c r="J4585" s="1">
        <v>33</v>
      </c>
      <c r="K4585" s="1">
        <v>1</v>
      </c>
      <c r="L4585" s="1">
        <v>591</v>
      </c>
      <c r="M4585" s="6">
        <v>0.4</v>
      </c>
      <c r="N4585" s="4">
        <v>3700</v>
      </c>
      <c r="O4585" s="4">
        <v>350</v>
      </c>
      <c r="P4585" s="4">
        <v>850</v>
      </c>
      <c r="Q4585" s="3">
        <v>0.32</v>
      </c>
      <c r="R4585" s="1">
        <v>36</v>
      </c>
      <c r="S4585" s="1">
        <v>850</v>
      </c>
      <c r="T4585" s="1">
        <v>62</v>
      </c>
      <c r="U4585" s="1">
        <v>0</v>
      </c>
      <c r="V4585" s="1">
        <v>6</v>
      </c>
      <c r="W4585" s="1">
        <v>0</v>
      </c>
      <c r="X4585" s="1">
        <v>1</v>
      </c>
      <c r="Y4585" s="1">
        <v>0</v>
      </c>
      <c r="Z4585" s="1">
        <v>2</v>
      </c>
      <c r="AA4585" s="1">
        <v>0</v>
      </c>
      <c r="AB4585" s="1">
        <v>1</v>
      </c>
      <c r="AC4585" s="1">
        <v>890</v>
      </c>
      <c r="AD4585" s="1">
        <v>0</v>
      </c>
      <c r="AE4585" s="1">
        <v>0</v>
      </c>
      <c r="AF4585" s="1">
        <v>447</v>
      </c>
      <c r="AG4585" s="1">
        <v>16</v>
      </c>
      <c r="AH4585" s="1">
        <v>836</v>
      </c>
      <c r="AI4585" s="1">
        <v>2189</v>
      </c>
      <c r="AJ4585" s="1" t="s">
        <v>169</v>
      </c>
      <c r="AK4585" s="1" t="s">
        <v>170</v>
      </c>
      <c r="AL4585" s="1" t="s">
        <v>171</v>
      </c>
      <c r="AM4585" s="1" t="s">
        <v>16</v>
      </c>
      <c r="AN4585" s="1" t="s">
        <v>23098</v>
      </c>
      <c r="AO4585" s="1" t="s">
        <v>364</v>
      </c>
      <c r="AP4585" s="1" t="s">
        <v>57</v>
      </c>
      <c r="AQ4585" s="1" t="s">
        <v>14</v>
      </c>
      <c r="AR4585" s="1" t="s">
        <v>30</v>
      </c>
      <c r="AS4585" s="1" t="s">
        <v>23090</v>
      </c>
      <c r="AT4585" s="1" t="s">
        <v>101</v>
      </c>
    </row>
    <row r="4586" spans="1:46" x14ac:dyDescent="0.25">
      <c r="A4586" s="1" t="s">
        <v>17993</v>
      </c>
      <c r="B4586" s="2" t="s">
        <v>23101</v>
      </c>
      <c r="C4586" s="2" t="s">
        <v>23104</v>
      </c>
      <c r="D4586" s="1">
        <v>0</v>
      </c>
      <c r="E4586" s="1">
        <v>0</v>
      </c>
      <c r="F4586" s="1">
        <v>1</v>
      </c>
      <c r="G4586" s="1">
        <v>1</v>
      </c>
      <c r="H4586" s="6">
        <v>1</v>
      </c>
      <c r="I4586">
        <v>1</v>
      </c>
      <c r="J4586" s="1">
        <v>33</v>
      </c>
      <c r="K4586" s="1">
        <v>0</v>
      </c>
      <c r="L4586" s="1">
        <v>602</v>
      </c>
      <c r="M4586" s="6">
        <v>0.45</v>
      </c>
      <c r="N4586" s="4">
        <v>3220</v>
      </c>
      <c r="O4586" s="4">
        <v>230</v>
      </c>
      <c r="P4586" s="4">
        <v>400</v>
      </c>
      <c r="Q4586" s="3">
        <v>0.35</v>
      </c>
      <c r="R4586" s="1">
        <v>36</v>
      </c>
      <c r="S4586" s="1">
        <v>400</v>
      </c>
      <c r="T4586" s="1">
        <v>23</v>
      </c>
      <c r="U4586" s="1">
        <v>0</v>
      </c>
      <c r="V4586" s="1">
        <v>6</v>
      </c>
      <c r="W4586" s="1">
        <v>0</v>
      </c>
      <c r="X4586" s="1">
        <v>0</v>
      </c>
      <c r="Y4586" s="1">
        <v>1</v>
      </c>
      <c r="Z4586" s="1">
        <v>1</v>
      </c>
      <c r="AA4586" s="1">
        <v>0</v>
      </c>
      <c r="AB4586" s="1">
        <v>1</v>
      </c>
      <c r="AC4586" s="1">
        <v>0</v>
      </c>
      <c r="AD4586" s="1">
        <v>106</v>
      </c>
      <c r="AE4586" s="1">
        <v>1138</v>
      </c>
      <c r="AF4586" s="1">
        <v>494</v>
      </c>
      <c r="AG4586" s="1">
        <v>400</v>
      </c>
      <c r="AH4586" s="1">
        <v>0</v>
      </c>
      <c r="AI4586" s="1">
        <v>2138</v>
      </c>
      <c r="AJ4586" s="1" t="s">
        <v>3013</v>
      </c>
      <c r="AK4586" s="1" t="s">
        <v>3014</v>
      </c>
      <c r="AL4586" s="1" t="s">
        <v>3015</v>
      </c>
      <c r="AM4586" s="1" t="s">
        <v>16</v>
      </c>
      <c r="AN4586" s="1" t="s">
        <v>23097</v>
      </c>
      <c r="AO4586" s="1" t="s">
        <v>364</v>
      </c>
      <c r="AP4586" s="1" t="s">
        <v>57</v>
      </c>
      <c r="AQ4586" s="1" t="s">
        <v>25</v>
      </c>
      <c r="AR4586" s="1" t="s">
        <v>19</v>
      </c>
      <c r="AS4586" s="1" t="s">
        <v>23090</v>
      </c>
      <c r="AT4586" s="1" t="s">
        <v>101</v>
      </c>
    </row>
    <row r="4587" spans="1:46" x14ac:dyDescent="0.25">
      <c r="A4587" s="1" t="s">
        <v>17244</v>
      </c>
      <c r="B4587" s="2" t="s">
        <v>23101</v>
      </c>
      <c r="C4587" s="2" t="s">
        <v>23104</v>
      </c>
      <c r="D4587" s="1">
        <v>9</v>
      </c>
      <c r="E4587" s="1">
        <v>0</v>
      </c>
      <c r="F4587" s="1">
        <v>1</v>
      </c>
      <c r="G4587" s="1">
        <v>10</v>
      </c>
      <c r="H4587" s="6">
        <v>0.1</v>
      </c>
      <c r="I4587">
        <v>0</v>
      </c>
      <c r="J4587" s="1">
        <v>34</v>
      </c>
      <c r="K4587" s="1">
        <v>0</v>
      </c>
      <c r="L4587" s="1">
        <v>431</v>
      </c>
      <c r="M4587" s="6">
        <v>0.15</v>
      </c>
      <c r="N4587" s="4">
        <v>240</v>
      </c>
      <c r="O4587" s="4">
        <v>200</v>
      </c>
      <c r="P4587" s="4">
        <v>200</v>
      </c>
      <c r="Q4587" s="3">
        <v>0.42</v>
      </c>
      <c r="R4587" s="1">
        <v>24</v>
      </c>
      <c r="S4587" s="1">
        <v>200</v>
      </c>
      <c r="T4587" s="1">
        <v>27</v>
      </c>
      <c r="U4587" s="1">
        <v>0</v>
      </c>
      <c r="V4587" s="1">
        <v>6</v>
      </c>
      <c r="W4587" s="1">
        <v>1</v>
      </c>
      <c r="X4587" s="1">
        <v>1</v>
      </c>
      <c r="Y4587" s="1">
        <v>1</v>
      </c>
      <c r="Z4587" s="1">
        <v>1</v>
      </c>
      <c r="AA4587" s="1">
        <v>0</v>
      </c>
      <c r="AB4587" s="1">
        <v>0</v>
      </c>
      <c r="AC4587" s="1">
        <v>0</v>
      </c>
      <c r="AD4587" s="1">
        <v>0</v>
      </c>
      <c r="AE4587" s="1">
        <v>0</v>
      </c>
      <c r="AF4587" s="1">
        <v>0</v>
      </c>
      <c r="AG4587" s="1">
        <v>186</v>
      </c>
      <c r="AH4587" s="1">
        <v>232</v>
      </c>
      <c r="AI4587" s="1">
        <v>418</v>
      </c>
      <c r="AJ4587" s="1" t="s">
        <v>690</v>
      </c>
      <c r="AK4587" s="1" t="s">
        <v>744</v>
      </c>
      <c r="AL4587" s="1" t="s">
        <v>745</v>
      </c>
      <c r="AM4587" s="1" t="s">
        <v>12</v>
      </c>
      <c r="AN4587" s="1" t="s">
        <v>23097</v>
      </c>
      <c r="AO4587" s="1" t="s">
        <v>364</v>
      </c>
      <c r="AP4587" s="1" t="s">
        <v>86</v>
      </c>
      <c r="AQ4587" s="1" t="s">
        <v>14</v>
      </c>
      <c r="AR4587" s="1" t="s">
        <v>19</v>
      </c>
      <c r="AS4587" s="1" t="s">
        <v>23090</v>
      </c>
      <c r="AT4587" s="1" t="s">
        <v>26</v>
      </c>
    </row>
    <row r="4588" spans="1:46" x14ac:dyDescent="0.25">
      <c r="A4588" s="1" t="s">
        <v>19254</v>
      </c>
      <c r="B4588" s="2" t="s">
        <v>23101</v>
      </c>
      <c r="C4588" s="2" t="s">
        <v>23104</v>
      </c>
      <c r="D4588" s="1">
        <v>0</v>
      </c>
      <c r="E4588" s="1">
        <v>1</v>
      </c>
      <c r="F4588" s="1">
        <v>1</v>
      </c>
      <c r="G4588" s="1">
        <v>2</v>
      </c>
      <c r="H4588" s="6">
        <v>0.5</v>
      </c>
      <c r="I4588">
        <v>0</v>
      </c>
      <c r="J4588" s="1">
        <v>32</v>
      </c>
      <c r="K4588" s="1">
        <v>1</v>
      </c>
      <c r="L4588" s="1">
        <v>592</v>
      </c>
      <c r="M4588" s="6">
        <v>0.22</v>
      </c>
      <c r="N4588" s="4">
        <v>2400</v>
      </c>
      <c r="O4588" s="4">
        <v>200</v>
      </c>
      <c r="P4588" s="4">
        <v>200</v>
      </c>
      <c r="Q4588" s="3">
        <v>0.4</v>
      </c>
      <c r="R4588" s="1">
        <v>24</v>
      </c>
      <c r="S4588" s="1">
        <v>200</v>
      </c>
      <c r="T4588" s="1">
        <v>17</v>
      </c>
      <c r="U4588" s="1">
        <v>1</v>
      </c>
      <c r="V4588" s="1">
        <v>6</v>
      </c>
      <c r="W4588" s="1">
        <v>0</v>
      </c>
      <c r="X4588" s="1">
        <v>1</v>
      </c>
      <c r="Y4588" s="1">
        <v>1</v>
      </c>
      <c r="Z4588" s="1">
        <v>2</v>
      </c>
      <c r="AA4588" s="1">
        <v>0</v>
      </c>
      <c r="AB4588" s="1">
        <v>0</v>
      </c>
      <c r="AC4588" s="1">
        <v>0</v>
      </c>
      <c r="AD4588" s="1">
        <v>0</v>
      </c>
      <c r="AE4588" s="1">
        <v>0</v>
      </c>
      <c r="AF4588" s="1">
        <v>300</v>
      </c>
      <c r="AG4588" s="1">
        <v>0</v>
      </c>
      <c r="AH4588" s="1">
        <v>300</v>
      </c>
      <c r="AI4588" s="1">
        <v>600</v>
      </c>
      <c r="AJ4588" s="1" t="s">
        <v>6659</v>
      </c>
      <c r="AK4588" s="1" t="s">
        <v>6660</v>
      </c>
      <c r="AL4588" s="1" t="s">
        <v>6661</v>
      </c>
      <c r="AM4588" s="1" t="s">
        <v>12</v>
      </c>
      <c r="AN4588" s="1" t="s">
        <v>23098</v>
      </c>
      <c r="AO4588" s="1" t="s">
        <v>86</v>
      </c>
      <c r="AP4588" s="1" t="s">
        <v>57</v>
      </c>
      <c r="AQ4588" s="1" t="s">
        <v>14</v>
      </c>
      <c r="AR4588" s="1" t="s">
        <v>19</v>
      </c>
      <c r="AS4588" s="1" t="s">
        <v>23090</v>
      </c>
      <c r="AT4588" s="1" t="s">
        <v>26</v>
      </c>
    </row>
    <row r="4589" spans="1:46" x14ac:dyDescent="0.25">
      <c r="A4589" s="1" t="s">
        <v>17248</v>
      </c>
      <c r="B4589" s="2" t="s">
        <v>23101</v>
      </c>
      <c r="C4589" s="2" t="s">
        <v>23104</v>
      </c>
      <c r="D4589" s="1">
        <v>2</v>
      </c>
      <c r="E4589" s="1">
        <v>0</v>
      </c>
      <c r="F4589" s="1">
        <v>1</v>
      </c>
      <c r="G4589" s="1">
        <v>3</v>
      </c>
      <c r="H4589" s="6">
        <v>0.33333333333333331</v>
      </c>
      <c r="I4589">
        <v>0</v>
      </c>
      <c r="J4589" s="1">
        <v>30</v>
      </c>
      <c r="K4589" s="1">
        <v>0</v>
      </c>
      <c r="L4589" s="1">
        <v>412</v>
      </c>
      <c r="M4589" s="6">
        <v>7.0000000000000007E-2</v>
      </c>
      <c r="N4589" s="4">
        <v>2700</v>
      </c>
      <c r="O4589" s="4">
        <v>250</v>
      </c>
      <c r="P4589" s="4">
        <v>150</v>
      </c>
      <c r="Q4589" s="3">
        <v>0.36</v>
      </c>
      <c r="R4589" s="1">
        <v>24</v>
      </c>
      <c r="S4589" s="1">
        <v>150</v>
      </c>
      <c r="T4589" s="1">
        <v>25</v>
      </c>
      <c r="U4589" s="1">
        <v>1</v>
      </c>
      <c r="V4589" s="1">
        <v>6</v>
      </c>
      <c r="W4589" s="1">
        <v>1</v>
      </c>
      <c r="X4589" s="1">
        <v>1</v>
      </c>
      <c r="Y4589" s="1">
        <v>1</v>
      </c>
      <c r="Z4589" s="1">
        <v>4</v>
      </c>
      <c r="AA4589" s="1">
        <v>0</v>
      </c>
      <c r="AB4589" s="1">
        <v>0</v>
      </c>
      <c r="AC4589" s="1">
        <v>0</v>
      </c>
      <c r="AD4589" s="1">
        <v>0</v>
      </c>
      <c r="AE4589" s="1">
        <v>0</v>
      </c>
      <c r="AF4589" s="1">
        <v>171</v>
      </c>
      <c r="AG4589" s="1">
        <v>58</v>
      </c>
      <c r="AH4589" s="1">
        <v>0</v>
      </c>
      <c r="AI4589" s="1">
        <v>229</v>
      </c>
      <c r="AJ4589" s="1" t="s">
        <v>757</v>
      </c>
      <c r="AK4589" s="1" t="s">
        <v>758</v>
      </c>
      <c r="AL4589" s="1" t="s">
        <v>759</v>
      </c>
      <c r="AM4589" s="1" t="s">
        <v>12</v>
      </c>
      <c r="AN4589" s="1" t="s">
        <v>23097</v>
      </c>
      <c r="AO4589" s="1" t="s">
        <v>86</v>
      </c>
      <c r="AP4589" s="1" t="s">
        <v>86</v>
      </c>
      <c r="AQ4589" s="1" t="s">
        <v>14</v>
      </c>
      <c r="AR4589" s="1" t="s">
        <v>19</v>
      </c>
      <c r="AS4589" s="1" t="s">
        <v>23090</v>
      </c>
      <c r="AT4589" s="1" t="s">
        <v>26</v>
      </c>
    </row>
    <row r="4590" spans="1:46" x14ac:dyDescent="0.25">
      <c r="A4590" s="1" t="s">
        <v>17253</v>
      </c>
      <c r="B4590" s="2" t="s">
        <v>23101</v>
      </c>
      <c r="C4590" s="2" t="s">
        <v>23104</v>
      </c>
      <c r="D4590" s="1">
        <v>1</v>
      </c>
      <c r="E4590" s="1">
        <v>0</v>
      </c>
      <c r="F4590" s="1">
        <v>1</v>
      </c>
      <c r="G4590" s="1">
        <v>2</v>
      </c>
      <c r="H4590" s="6">
        <v>0.5</v>
      </c>
      <c r="I4590">
        <v>0</v>
      </c>
      <c r="J4590" s="1">
        <v>34</v>
      </c>
      <c r="K4590" s="1">
        <v>1</v>
      </c>
      <c r="L4590" s="1">
        <v>671</v>
      </c>
      <c r="M4590" s="6">
        <v>0.35</v>
      </c>
      <c r="N4590" s="4">
        <v>2000</v>
      </c>
      <c r="O4590" s="4">
        <v>150</v>
      </c>
      <c r="P4590" s="4">
        <v>200</v>
      </c>
      <c r="Q4590" s="3">
        <v>0.4</v>
      </c>
      <c r="R4590" s="1">
        <v>24</v>
      </c>
      <c r="S4590" s="1">
        <v>200</v>
      </c>
      <c r="T4590" s="1">
        <v>15</v>
      </c>
      <c r="U4590" s="1">
        <v>0</v>
      </c>
      <c r="V4590" s="1">
        <v>6</v>
      </c>
      <c r="W4590" s="1">
        <v>1</v>
      </c>
      <c r="X4590" s="1">
        <v>1</v>
      </c>
      <c r="Y4590" s="1">
        <v>1</v>
      </c>
      <c r="Z4590" s="1">
        <v>3</v>
      </c>
      <c r="AA4590" s="1">
        <v>0</v>
      </c>
      <c r="AB4590" s="1">
        <v>0</v>
      </c>
      <c r="AC4590" s="1">
        <v>1200</v>
      </c>
      <c r="AD4590" s="1">
        <v>0</v>
      </c>
      <c r="AE4590" s="1">
        <v>0</v>
      </c>
      <c r="AF4590" s="1">
        <v>0</v>
      </c>
      <c r="AG4590" s="1">
        <v>0</v>
      </c>
      <c r="AH4590" s="1">
        <v>0</v>
      </c>
      <c r="AI4590" s="1">
        <v>1200</v>
      </c>
      <c r="AJ4590" s="1" t="s">
        <v>773</v>
      </c>
      <c r="AK4590" s="1" t="s">
        <v>774</v>
      </c>
      <c r="AL4590" s="1" t="s">
        <v>775</v>
      </c>
      <c r="AM4590" s="1" t="s">
        <v>12</v>
      </c>
      <c r="AN4590" s="1" t="s">
        <v>23098</v>
      </c>
      <c r="AO4590" s="1" t="s">
        <v>364</v>
      </c>
      <c r="AP4590" s="1" t="s">
        <v>86</v>
      </c>
      <c r="AQ4590" s="1" t="s">
        <v>14</v>
      </c>
      <c r="AR4590" s="1" t="s">
        <v>19</v>
      </c>
      <c r="AS4590" s="1" t="s">
        <v>23090</v>
      </c>
      <c r="AT4590" s="1" t="s">
        <v>26</v>
      </c>
    </row>
    <row r="4591" spans="1:46" x14ac:dyDescent="0.25">
      <c r="A4591" s="1" t="s">
        <v>19263</v>
      </c>
      <c r="B4591" s="2" t="s">
        <v>23101</v>
      </c>
      <c r="C4591" s="2" t="s">
        <v>23104</v>
      </c>
      <c r="D4591" s="1">
        <v>2</v>
      </c>
      <c r="E4591" s="1">
        <v>1</v>
      </c>
      <c r="F4591" s="1">
        <v>1</v>
      </c>
      <c r="G4591" s="1">
        <v>4</v>
      </c>
      <c r="H4591" s="6">
        <v>0.25</v>
      </c>
      <c r="I4591">
        <v>1</v>
      </c>
      <c r="J4591" s="1">
        <v>28</v>
      </c>
      <c r="K4591" s="1">
        <v>0</v>
      </c>
      <c r="L4591" s="1">
        <v>700</v>
      </c>
      <c r="M4591" s="6">
        <v>0.54</v>
      </c>
      <c r="N4591" s="4">
        <v>1800</v>
      </c>
      <c r="O4591" s="4">
        <v>150</v>
      </c>
      <c r="P4591" s="4">
        <v>200</v>
      </c>
      <c r="Q4591" s="3">
        <v>0.39</v>
      </c>
      <c r="R4591" s="1">
        <v>12</v>
      </c>
      <c r="S4591" s="1">
        <v>200</v>
      </c>
      <c r="T4591" s="1">
        <v>19</v>
      </c>
      <c r="U4591" s="1">
        <v>0</v>
      </c>
      <c r="V4591" s="1">
        <v>6</v>
      </c>
      <c r="W4591" s="1">
        <v>0</v>
      </c>
      <c r="X4591" s="1">
        <v>1</v>
      </c>
      <c r="Y4591" s="1">
        <v>1</v>
      </c>
      <c r="Z4591" s="1">
        <v>3</v>
      </c>
      <c r="AA4591" s="1">
        <v>0</v>
      </c>
      <c r="AB4591" s="1">
        <v>1</v>
      </c>
      <c r="AC4591" s="1">
        <v>600</v>
      </c>
      <c r="AD4591" s="1">
        <v>0</v>
      </c>
      <c r="AE4591" s="1">
        <v>0</v>
      </c>
      <c r="AF4591" s="1">
        <v>0</v>
      </c>
      <c r="AG4591" s="1">
        <v>100</v>
      </c>
      <c r="AH4591" s="1">
        <v>650</v>
      </c>
      <c r="AI4591" s="1">
        <v>1350</v>
      </c>
      <c r="AJ4591" s="1" t="s">
        <v>6685</v>
      </c>
      <c r="AK4591" s="1" t="s">
        <v>6686</v>
      </c>
      <c r="AL4591" s="1" t="s">
        <v>6687</v>
      </c>
      <c r="AM4591" s="1" t="s">
        <v>16</v>
      </c>
      <c r="AN4591" s="1" t="s">
        <v>23097</v>
      </c>
      <c r="AO4591" s="1" t="s">
        <v>364</v>
      </c>
      <c r="AP4591" s="1" t="s">
        <v>57</v>
      </c>
      <c r="AQ4591" s="1" t="s">
        <v>14</v>
      </c>
      <c r="AR4591" s="1" t="s">
        <v>19</v>
      </c>
      <c r="AS4591" s="1" t="s">
        <v>23090</v>
      </c>
      <c r="AT4591" s="1" t="s">
        <v>101</v>
      </c>
    </row>
    <row r="4592" spans="1:46" x14ac:dyDescent="0.25">
      <c r="A4592" s="1" t="s">
        <v>21520</v>
      </c>
      <c r="B4592" s="2" t="s">
        <v>23101</v>
      </c>
      <c r="C4592" s="2" t="s">
        <v>23104</v>
      </c>
      <c r="D4592" s="1">
        <v>1</v>
      </c>
      <c r="E4592" s="1">
        <v>2</v>
      </c>
      <c r="F4592" s="1">
        <v>1</v>
      </c>
      <c r="G4592" s="1">
        <v>4</v>
      </c>
      <c r="H4592" s="6">
        <v>0.25</v>
      </c>
      <c r="I4592">
        <v>0</v>
      </c>
      <c r="J4592" s="1">
        <v>33</v>
      </c>
      <c r="K4592" s="1">
        <v>1</v>
      </c>
      <c r="L4592" s="1">
        <v>542</v>
      </c>
      <c r="M4592" s="6">
        <v>0.15</v>
      </c>
      <c r="N4592" s="4">
        <v>2000</v>
      </c>
      <c r="O4592" s="4">
        <v>110</v>
      </c>
      <c r="P4592" s="4">
        <v>300</v>
      </c>
      <c r="Q4592" s="3">
        <v>0.35</v>
      </c>
      <c r="R4592" s="1">
        <v>24</v>
      </c>
      <c r="S4592" s="1">
        <v>300</v>
      </c>
      <c r="T4592" s="1">
        <v>25</v>
      </c>
      <c r="U4592" s="1">
        <v>0</v>
      </c>
      <c r="V4592" s="1">
        <v>6</v>
      </c>
      <c r="W4592" s="1">
        <v>0</v>
      </c>
      <c r="X4592" s="1">
        <v>0</v>
      </c>
      <c r="Y4592" s="1">
        <v>0</v>
      </c>
      <c r="Z4592" s="1">
        <v>1</v>
      </c>
      <c r="AA4592" s="1">
        <v>0</v>
      </c>
      <c r="AB4592" s="1">
        <v>0</v>
      </c>
      <c r="AC4592" s="1">
        <v>0</v>
      </c>
      <c r="AD4592" s="1">
        <v>0</v>
      </c>
      <c r="AE4592" s="1">
        <v>0</v>
      </c>
      <c r="AF4592" s="1">
        <v>0</v>
      </c>
      <c r="AG4592" s="1">
        <v>0</v>
      </c>
      <c r="AH4592" s="1">
        <v>0</v>
      </c>
      <c r="AI4592" s="1">
        <v>0</v>
      </c>
      <c r="AJ4592" s="1" t="s">
        <v>12861</v>
      </c>
      <c r="AK4592" s="1" t="s">
        <v>12862</v>
      </c>
      <c r="AL4592" s="1" t="s">
        <v>12863</v>
      </c>
      <c r="AM4592" s="1" t="s">
        <v>12</v>
      </c>
      <c r="AN4592" s="1" t="s">
        <v>23098</v>
      </c>
      <c r="AO4592" s="1" t="s">
        <v>364</v>
      </c>
      <c r="AP4592" s="1" t="s">
        <v>57</v>
      </c>
      <c r="AQ4592" s="1" t="s">
        <v>25</v>
      </c>
      <c r="AR4592" s="1" t="s">
        <v>30</v>
      </c>
      <c r="AS4592" s="1" t="s">
        <v>23090</v>
      </c>
      <c r="AT4592" s="1" t="s">
        <v>26</v>
      </c>
    </row>
    <row r="4593" spans="1:46" x14ac:dyDescent="0.25">
      <c r="A4593" s="1" t="s">
        <v>19871</v>
      </c>
      <c r="B4593" s="2" t="s">
        <v>23101</v>
      </c>
      <c r="C4593" s="2" t="s">
        <v>23104</v>
      </c>
      <c r="D4593" s="1">
        <v>0</v>
      </c>
      <c r="E4593" s="1">
        <v>0</v>
      </c>
      <c r="F4593" s="1">
        <v>1</v>
      </c>
      <c r="G4593" s="1">
        <v>1</v>
      </c>
      <c r="H4593" s="6">
        <v>1</v>
      </c>
      <c r="I4593">
        <v>0</v>
      </c>
      <c r="J4593" s="1">
        <v>52</v>
      </c>
      <c r="K4593" s="1">
        <v>1</v>
      </c>
      <c r="L4593" s="1">
        <v>584</v>
      </c>
      <c r="M4593" s="6">
        <v>7.0000000000000007E-2</v>
      </c>
      <c r="N4593" s="4">
        <v>2400</v>
      </c>
      <c r="O4593" s="4">
        <v>195</v>
      </c>
      <c r="P4593" s="4">
        <v>300</v>
      </c>
      <c r="Q4593" s="3">
        <v>0.35</v>
      </c>
      <c r="R4593" s="1">
        <v>24</v>
      </c>
      <c r="S4593" s="1">
        <v>300</v>
      </c>
      <c r="T4593" s="1">
        <v>26</v>
      </c>
      <c r="U4593" s="1">
        <v>1</v>
      </c>
      <c r="V4593" s="1">
        <v>6</v>
      </c>
      <c r="W4593" s="1">
        <v>0</v>
      </c>
      <c r="X4593" s="1">
        <v>0</v>
      </c>
      <c r="Y4593" s="1">
        <v>0</v>
      </c>
      <c r="Z4593" s="1">
        <v>4</v>
      </c>
      <c r="AA4593" s="1">
        <v>1</v>
      </c>
      <c r="AB4593" s="1">
        <v>0</v>
      </c>
      <c r="AC4593" s="1">
        <v>0</v>
      </c>
      <c r="AD4593" s="1">
        <v>0</v>
      </c>
      <c r="AE4593" s="1">
        <v>0</v>
      </c>
      <c r="AF4593" s="1">
        <v>0</v>
      </c>
      <c r="AG4593" s="1">
        <v>0</v>
      </c>
      <c r="AH4593" s="1">
        <v>0</v>
      </c>
      <c r="AI4593" s="1">
        <v>0</v>
      </c>
      <c r="AJ4593" s="1" t="s">
        <v>8385</v>
      </c>
      <c r="AK4593" s="1" t="s">
        <v>8386</v>
      </c>
      <c r="AL4593" s="1" t="s">
        <v>8387</v>
      </c>
      <c r="AM4593" s="1" t="s">
        <v>12</v>
      </c>
      <c r="AN4593" s="1" t="s">
        <v>23098</v>
      </c>
      <c r="AO4593" s="1" t="s">
        <v>86</v>
      </c>
      <c r="AP4593" s="1" t="s">
        <v>57</v>
      </c>
      <c r="AQ4593" s="1" t="s">
        <v>25</v>
      </c>
      <c r="AR4593" s="1" t="s">
        <v>30</v>
      </c>
      <c r="AS4593" s="1" t="s">
        <v>23091</v>
      </c>
      <c r="AT4593" s="1" t="s">
        <v>26</v>
      </c>
    </row>
    <row r="4594" spans="1:46" x14ac:dyDescent="0.25">
      <c r="A4594" s="1" t="s">
        <v>22677</v>
      </c>
      <c r="B4594" s="2" t="s">
        <v>23101</v>
      </c>
      <c r="C4594" s="2" t="s">
        <v>23104</v>
      </c>
      <c r="D4594" s="1">
        <v>0</v>
      </c>
      <c r="E4594" s="1">
        <v>1</v>
      </c>
      <c r="F4594" s="1">
        <v>1</v>
      </c>
      <c r="G4594" s="1">
        <v>2</v>
      </c>
      <c r="H4594" s="6">
        <v>0.5</v>
      </c>
      <c r="I4594">
        <v>1</v>
      </c>
      <c r="J4594" s="1">
        <v>34</v>
      </c>
      <c r="K4594" s="1">
        <v>0</v>
      </c>
      <c r="L4594" s="1">
        <v>697</v>
      </c>
      <c r="M4594" s="6">
        <v>0.47</v>
      </c>
      <c r="N4594" s="4">
        <v>2000</v>
      </c>
      <c r="O4594" s="4">
        <v>180</v>
      </c>
      <c r="P4594" s="4">
        <v>140</v>
      </c>
      <c r="Q4594" s="3">
        <v>0.4</v>
      </c>
      <c r="R4594" s="1">
        <v>12</v>
      </c>
      <c r="S4594" s="1">
        <v>140</v>
      </c>
      <c r="T4594" s="1">
        <v>7</v>
      </c>
      <c r="U4594" s="1">
        <v>1</v>
      </c>
      <c r="V4594" s="1">
        <v>6</v>
      </c>
      <c r="W4594" s="1">
        <v>1</v>
      </c>
      <c r="X4594" s="1">
        <v>1</v>
      </c>
      <c r="Y4594" s="1">
        <v>1</v>
      </c>
      <c r="Z4594" s="1">
        <v>4</v>
      </c>
      <c r="AA4594" s="1">
        <v>0</v>
      </c>
      <c r="AB4594" s="1">
        <v>1</v>
      </c>
      <c r="AC4594" s="1">
        <v>0</v>
      </c>
      <c r="AD4594" s="1">
        <v>100</v>
      </c>
      <c r="AE4594" s="1">
        <v>0</v>
      </c>
      <c r="AF4594" s="1">
        <v>0</v>
      </c>
      <c r="AG4594" s="1">
        <v>700</v>
      </c>
      <c r="AH4594" s="1">
        <v>800</v>
      </c>
      <c r="AI4594" s="1">
        <v>1600</v>
      </c>
      <c r="AJ4594" s="1" t="s">
        <v>14349</v>
      </c>
      <c r="AK4594" s="1" t="s">
        <v>15928</v>
      </c>
      <c r="AL4594" s="1" t="s">
        <v>15929</v>
      </c>
      <c r="AM4594" s="1" t="s">
        <v>16</v>
      </c>
      <c r="AN4594" s="1" t="s">
        <v>23097</v>
      </c>
      <c r="AO4594" s="1" t="s">
        <v>86</v>
      </c>
      <c r="AP4594" s="1" t="s">
        <v>86</v>
      </c>
      <c r="AQ4594" s="1" t="s">
        <v>14</v>
      </c>
      <c r="AR4594" s="1" t="s">
        <v>19</v>
      </c>
      <c r="AS4594" s="1" t="s">
        <v>23090</v>
      </c>
      <c r="AT4594" s="1" t="s">
        <v>101</v>
      </c>
    </row>
    <row r="4595" spans="1:46" x14ac:dyDescent="0.25">
      <c r="A4595" s="1" t="s">
        <v>20404</v>
      </c>
      <c r="B4595" s="2" t="s">
        <v>23101</v>
      </c>
      <c r="C4595" s="2" t="s">
        <v>23104</v>
      </c>
      <c r="D4595" s="1">
        <v>0</v>
      </c>
      <c r="E4595" s="1">
        <v>0</v>
      </c>
      <c r="F4595" s="1">
        <v>1</v>
      </c>
      <c r="G4595" s="1">
        <v>1</v>
      </c>
      <c r="H4595" s="6">
        <v>1</v>
      </c>
      <c r="I4595">
        <v>0</v>
      </c>
      <c r="J4595" s="1">
        <v>41</v>
      </c>
      <c r="K4595" s="1">
        <v>0</v>
      </c>
      <c r="L4595" s="1">
        <v>720</v>
      </c>
      <c r="M4595" s="6">
        <v>0.09</v>
      </c>
      <c r="N4595" s="4">
        <v>1200</v>
      </c>
      <c r="O4595" s="4">
        <v>100</v>
      </c>
      <c r="P4595" s="4">
        <v>100</v>
      </c>
      <c r="Q4595" s="3">
        <v>0.3</v>
      </c>
      <c r="R4595" s="1">
        <v>12</v>
      </c>
      <c r="S4595" s="1">
        <v>100</v>
      </c>
      <c r="T4595" s="1">
        <v>10</v>
      </c>
      <c r="U4595" s="1">
        <v>1</v>
      </c>
      <c r="V4595" s="1">
        <v>6</v>
      </c>
      <c r="W4595" s="1">
        <v>0</v>
      </c>
      <c r="X4595" s="1">
        <v>1</v>
      </c>
      <c r="Y4595" s="1">
        <v>1</v>
      </c>
      <c r="Z4595" s="1">
        <v>2</v>
      </c>
      <c r="AA4595" s="1">
        <v>0</v>
      </c>
      <c r="AB4595" s="1">
        <v>1</v>
      </c>
      <c r="AC4595" s="1">
        <v>0</v>
      </c>
      <c r="AD4595" s="1">
        <v>0</v>
      </c>
      <c r="AE4595" s="1">
        <v>0</v>
      </c>
      <c r="AF4595" s="1">
        <v>0</v>
      </c>
      <c r="AG4595" s="1">
        <v>20</v>
      </c>
      <c r="AH4595" s="1">
        <v>0</v>
      </c>
      <c r="AI4595" s="1">
        <v>20</v>
      </c>
      <c r="AJ4595" s="1" t="s">
        <v>9846</v>
      </c>
      <c r="AK4595" s="1" t="s">
        <v>9847</v>
      </c>
      <c r="AL4595" s="1" t="s">
        <v>9848</v>
      </c>
      <c r="AM4595" s="1" t="s">
        <v>12</v>
      </c>
      <c r="AN4595" s="1" t="s">
        <v>23097</v>
      </c>
      <c r="AO4595" s="1" t="s">
        <v>86</v>
      </c>
      <c r="AP4595" s="1" t="s">
        <v>57</v>
      </c>
      <c r="AQ4595" s="1" t="s">
        <v>14</v>
      </c>
      <c r="AR4595" s="1" t="s">
        <v>19</v>
      </c>
      <c r="AS4595" s="1" t="s">
        <v>23090</v>
      </c>
      <c r="AT4595" s="1" t="s">
        <v>101</v>
      </c>
    </row>
    <row r="4596" spans="1:46" x14ac:dyDescent="0.25">
      <c r="A4596" s="1" t="s">
        <v>17279</v>
      </c>
      <c r="B4596" s="2" t="s">
        <v>23101</v>
      </c>
      <c r="C4596" s="2" t="s">
        <v>23104</v>
      </c>
      <c r="D4596" s="1">
        <v>0</v>
      </c>
      <c r="E4596" s="1">
        <v>0</v>
      </c>
      <c r="F4596" s="1">
        <v>1</v>
      </c>
      <c r="G4596" s="1">
        <v>1</v>
      </c>
      <c r="H4596" s="6">
        <v>1</v>
      </c>
      <c r="I4596">
        <v>1</v>
      </c>
      <c r="J4596" s="1">
        <v>32</v>
      </c>
      <c r="K4596" s="1">
        <v>0</v>
      </c>
      <c r="L4596" s="1">
        <v>610</v>
      </c>
      <c r="M4596" s="6">
        <v>0.19</v>
      </c>
      <c r="N4596" s="4">
        <v>1800</v>
      </c>
      <c r="O4596" s="4">
        <v>150</v>
      </c>
      <c r="P4596" s="4">
        <v>200</v>
      </c>
      <c r="Q4596" s="3">
        <v>0.4</v>
      </c>
      <c r="R4596" s="1">
        <v>12</v>
      </c>
      <c r="S4596" s="1">
        <v>200</v>
      </c>
      <c r="T4596" s="1">
        <v>33</v>
      </c>
      <c r="U4596" s="1">
        <v>0</v>
      </c>
      <c r="V4596" s="1">
        <v>6</v>
      </c>
      <c r="W4596" s="1">
        <v>0</v>
      </c>
      <c r="X4596" s="1">
        <v>1</v>
      </c>
      <c r="Y4596" s="1">
        <v>1</v>
      </c>
      <c r="Z4596" s="1">
        <v>0</v>
      </c>
      <c r="AA4596" s="1">
        <v>1</v>
      </c>
      <c r="AB4596" s="1">
        <v>1</v>
      </c>
      <c r="AC4596" s="1">
        <v>0</v>
      </c>
      <c r="AD4596" s="1">
        <v>0</v>
      </c>
      <c r="AE4596" s="1">
        <v>0</v>
      </c>
      <c r="AF4596" s="1">
        <v>0</v>
      </c>
      <c r="AG4596" s="1">
        <v>0</v>
      </c>
      <c r="AH4596" s="1">
        <v>0</v>
      </c>
      <c r="AI4596" s="1">
        <v>0</v>
      </c>
      <c r="AJ4596" s="1" t="s">
        <v>852</v>
      </c>
      <c r="AK4596" s="1" t="s">
        <v>853</v>
      </c>
      <c r="AL4596" s="1" t="s">
        <v>854</v>
      </c>
      <c r="AM4596" s="1" t="s">
        <v>16</v>
      </c>
      <c r="AN4596" s="1" t="s">
        <v>23097</v>
      </c>
      <c r="AO4596" s="1" t="s">
        <v>364</v>
      </c>
      <c r="AP4596" s="1" t="s">
        <v>57</v>
      </c>
      <c r="AQ4596" s="1" t="s">
        <v>14</v>
      </c>
      <c r="AR4596" s="1" t="s">
        <v>19</v>
      </c>
      <c r="AS4596" s="1" t="s">
        <v>23091</v>
      </c>
      <c r="AT4596" s="1" t="s">
        <v>101</v>
      </c>
    </row>
    <row r="4597" spans="1:46" x14ac:dyDescent="0.25">
      <c r="A4597" s="1" t="s">
        <v>20429</v>
      </c>
      <c r="B4597" s="2" t="s">
        <v>23101</v>
      </c>
      <c r="C4597" s="2" t="s">
        <v>23104</v>
      </c>
      <c r="D4597" s="1">
        <v>0</v>
      </c>
      <c r="E4597" s="1">
        <v>0</v>
      </c>
      <c r="F4597" s="1">
        <v>1</v>
      </c>
      <c r="G4597" s="1">
        <v>1</v>
      </c>
      <c r="H4597" s="6">
        <v>1</v>
      </c>
      <c r="I4597">
        <v>1</v>
      </c>
      <c r="J4597" s="1">
        <v>27</v>
      </c>
      <c r="K4597" s="1">
        <v>1</v>
      </c>
      <c r="L4597" s="1">
        <v>673</v>
      </c>
      <c r="M4597" s="6">
        <v>0.23</v>
      </c>
      <c r="N4597" s="4">
        <v>1800</v>
      </c>
      <c r="O4597" s="4">
        <v>150</v>
      </c>
      <c r="P4597" s="4">
        <v>300</v>
      </c>
      <c r="Q4597" s="3">
        <v>0.33</v>
      </c>
      <c r="R4597" s="1">
        <v>12</v>
      </c>
      <c r="S4597" s="1">
        <v>300</v>
      </c>
      <c r="T4597" s="1">
        <v>32</v>
      </c>
      <c r="U4597" s="1">
        <v>1</v>
      </c>
      <c r="V4597" s="1">
        <v>6</v>
      </c>
      <c r="W4597" s="1">
        <v>0</v>
      </c>
      <c r="X4597" s="1">
        <v>1</v>
      </c>
      <c r="Y4597" s="1">
        <v>1</v>
      </c>
      <c r="Z4597" s="1">
        <v>4</v>
      </c>
      <c r="AA4597" s="1">
        <v>0</v>
      </c>
      <c r="AB4597" s="1">
        <v>1</v>
      </c>
      <c r="AC4597" s="1">
        <v>0</v>
      </c>
      <c r="AD4597" s="1">
        <v>0</v>
      </c>
      <c r="AE4597" s="1">
        <v>0</v>
      </c>
      <c r="AF4597" s="1">
        <v>0</v>
      </c>
      <c r="AG4597" s="1">
        <v>0</v>
      </c>
      <c r="AH4597" s="1">
        <v>100</v>
      </c>
      <c r="AI4597" s="1">
        <v>100</v>
      </c>
      <c r="AJ4597" s="1" t="s">
        <v>865</v>
      </c>
      <c r="AK4597" s="1" t="s">
        <v>9917</v>
      </c>
      <c r="AL4597" s="1" t="s">
        <v>9918</v>
      </c>
      <c r="AM4597" s="1" t="s">
        <v>16</v>
      </c>
      <c r="AN4597" s="1" t="s">
        <v>23098</v>
      </c>
      <c r="AO4597" s="1" t="s">
        <v>86</v>
      </c>
      <c r="AP4597" s="1" t="s">
        <v>57</v>
      </c>
      <c r="AQ4597" s="1" t="s">
        <v>14</v>
      </c>
      <c r="AR4597" s="1" t="s">
        <v>19</v>
      </c>
      <c r="AS4597" s="1" t="s">
        <v>23090</v>
      </c>
      <c r="AT4597" s="1" t="s">
        <v>101</v>
      </c>
    </row>
    <row r="4598" spans="1:46" x14ac:dyDescent="0.25">
      <c r="A4598" s="1" t="s">
        <v>21552</v>
      </c>
      <c r="B4598" s="2" t="s">
        <v>23101</v>
      </c>
      <c r="C4598" s="2" t="s">
        <v>23105</v>
      </c>
      <c r="D4598" s="1">
        <v>2</v>
      </c>
      <c r="E4598" s="1">
        <v>0</v>
      </c>
      <c r="F4598" s="1">
        <v>1</v>
      </c>
      <c r="G4598" s="1">
        <v>3</v>
      </c>
      <c r="H4598" s="6">
        <v>0.33333333333333331</v>
      </c>
      <c r="I4598">
        <v>0</v>
      </c>
      <c r="J4598" s="1">
        <v>35</v>
      </c>
      <c r="K4598" s="1">
        <v>1</v>
      </c>
      <c r="L4598" s="1">
        <v>616</v>
      </c>
      <c r="M4598" s="6">
        <v>0.05</v>
      </c>
      <c r="N4598" s="4">
        <v>3500</v>
      </c>
      <c r="O4598" s="4">
        <v>250</v>
      </c>
      <c r="P4598" s="4">
        <v>300</v>
      </c>
      <c r="Q4598" s="3">
        <v>0.4</v>
      </c>
      <c r="R4598" s="1">
        <v>36</v>
      </c>
      <c r="S4598" s="1">
        <v>300</v>
      </c>
      <c r="T4598" s="1">
        <v>26</v>
      </c>
      <c r="U4598" s="1">
        <v>1</v>
      </c>
      <c r="V4598" s="1">
        <v>6</v>
      </c>
      <c r="W4598" s="1">
        <v>0</v>
      </c>
      <c r="X4598" s="1">
        <v>1</v>
      </c>
      <c r="Y4598" s="1">
        <v>1</v>
      </c>
      <c r="Z4598" s="1">
        <v>3</v>
      </c>
      <c r="AA4598" s="1">
        <v>0</v>
      </c>
      <c r="AB4598" s="1">
        <v>0</v>
      </c>
      <c r="AC4598" s="1">
        <v>0</v>
      </c>
      <c r="AD4598" s="1">
        <v>0</v>
      </c>
      <c r="AE4598" s="1">
        <v>0</v>
      </c>
      <c r="AF4598" s="1">
        <v>0</v>
      </c>
      <c r="AG4598" s="1">
        <v>0</v>
      </c>
      <c r="AH4598" s="1">
        <v>0</v>
      </c>
      <c r="AI4598" s="1">
        <v>0</v>
      </c>
      <c r="AJ4598" s="1" t="s">
        <v>12952</v>
      </c>
      <c r="AK4598" s="1" t="s">
        <v>12953</v>
      </c>
      <c r="AL4598" s="1" t="s">
        <v>12954</v>
      </c>
      <c r="AM4598" s="1" t="s">
        <v>12</v>
      </c>
      <c r="AN4598" s="1" t="s">
        <v>23098</v>
      </c>
      <c r="AO4598" s="1" t="s">
        <v>86</v>
      </c>
      <c r="AP4598" s="1" t="s">
        <v>57</v>
      </c>
      <c r="AQ4598" s="1" t="s">
        <v>14</v>
      </c>
      <c r="AR4598" s="1" t="s">
        <v>19</v>
      </c>
      <c r="AS4598" s="1" t="s">
        <v>23090</v>
      </c>
      <c r="AT4598" s="1" t="s">
        <v>26</v>
      </c>
    </row>
    <row r="4599" spans="1:46" x14ac:dyDescent="0.25">
      <c r="A4599" s="1" t="s">
        <v>18040</v>
      </c>
      <c r="B4599" s="2" t="s">
        <v>23101</v>
      </c>
      <c r="C4599" s="2" t="s">
        <v>23105</v>
      </c>
      <c r="D4599" s="1">
        <v>4</v>
      </c>
      <c r="E4599" s="1">
        <v>0</v>
      </c>
      <c r="F4599" s="1">
        <v>1</v>
      </c>
      <c r="G4599" s="1">
        <v>5</v>
      </c>
      <c r="H4599" s="6">
        <v>0.2</v>
      </c>
      <c r="I4599">
        <v>0</v>
      </c>
      <c r="J4599" s="1">
        <v>42</v>
      </c>
      <c r="K4599" s="1">
        <v>1</v>
      </c>
      <c r="L4599" s="1">
        <v>605</v>
      </c>
      <c r="M4599" s="6">
        <v>0.25</v>
      </c>
      <c r="N4599" s="4">
        <v>2760</v>
      </c>
      <c r="O4599" s="4">
        <v>230</v>
      </c>
      <c r="P4599" s="4">
        <v>400</v>
      </c>
      <c r="Q4599" s="3">
        <v>0.45</v>
      </c>
      <c r="R4599" s="1">
        <v>24</v>
      </c>
      <c r="S4599" s="1">
        <v>400</v>
      </c>
      <c r="T4599" s="1">
        <v>41</v>
      </c>
      <c r="U4599" s="1">
        <v>0</v>
      </c>
      <c r="V4599" s="1">
        <v>6</v>
      </c>
      <c r="W4599" s="1">
        <v>0</v>
      </c>
      <c r="X4599" s="1">
        <v>0</v>
      </c>
      <c r="Y4599" s="1">
        <v>0</v>
      </c>
      <c r="Z4599" s="1">
        <v>2</v>
      </c>
      <c r="AA4599" s="1">
        <v>1</v>
      </c>
      <c r="AB4599" s="1">
        <v>0</v>
      </c>
      <c r="AC4599" s="1">
        <v>0</v>
      </c>
      <c r="AD4599" s="1">
        <v>0</v>
      </c>
      <c r="AE4599" s="1">
        <v>145</v>
      </c>
      <c r="AF4599" s="1">
        <v>199</v>
      </c>
      <c r="AG4599" s="1">
        <v>0</v>
      </c>
      <c r="AH4599" s="1">
        <v>299</v>
      </c>
      <c r="AI4599" s="1">
        <v>643</v>
      </c>
      <c r="AJ4599" s="1" t="s">
        <v>3161</v>
      </c>
      <c r="AK4599" s="1" t="s">
        <v>3162</v>
      </c>
      <c r="AL4599" s="1" t="s">
        <v>3163</v>
      </c>
      <c r="AM4599" s="1" t="s">
        <v>12</v>
      </c>
      <c r="AN4599" s="1" t="s">
        <v>23098</v>
      </c>
      <c r="AO4599" s="1" t="s">
        <v>364</v>
      </c>
      <c r="AP4599" s="1" t="s">
        <v>57</v>
      </c>
      <c r="AQ4599" s="1" t="s">
        <v>25</v>
      </c>
      <c r="AR4599" s="1" t="s">
        <v>30</v>
      </c>
      <c r="AS4599" s="1" t="s">
        <v>23091</v>
      </c>
      <c r="AT4599" s="1" t="s">
        <v>26</v>
      </c>
    </row>
    <row r="4600" spans="1:46" x14ac:dyDescent="0.25">
      <c r="A4600" s="1" t="s">
        <v>18038</v>
      </c>
      <c r="B4600" s="2" t="s">
        <v>23101</v>
      </c>
      <c r="C4600" s="2" t="s">
        <v>23105</v>
      </c>
      <c r="D4600" s="1">
        <v>0</v>
      </c>
      <c r="E4600" s="1">
        <v>0</v>
      </c>
      <c r="F4600" s="1">
        <v>1</v>
      </c>
      <c r="G4600" s="1">
        <v>1</v>
      </c>
      <c r="H4600" s="6">
        <v>1</v>
      </c>
      <c r="I4600">
        <v>0</v>
      </c>
      <c r="J4600" s="1">
        <v>30</v>
      </c>
      <c r="K4600" s="1">
        <v>0</v>
      </c>
      <c r="L4600" s="1">
        <v>653</v>
      </c>
      <c r="M4600" s="6">
        <v>0.13</v>
      </c>
      <c r="N4600" s="4">
        <v>2520</v>
      </c>
      <c r="O4600" s="4">
        <v>180</v>
      </c>
      <c r="P4600" s="4">
        <v>300</v>
      </c>
      <c r="Q4600" s="3">
        <v>0.35</v>
      </c>
      <c r="R4600" s="1">
        <v>36</v>
      </c>
      <c r="S4600" s="1">
        <v>300</v>
      </c>
      <c r="T4600" s="1">
        <v>30</v>
      </c>
      <c r="U4600" s="1">
        <v>1</v>
      </c>
      <c r="V4600" s="1">
        <v>6</v>
      </c>
      <c r="W4600" s="1">
        <v>0</v>
      </c>
      <c r="X4600" s="1">
        <v>1</v>
      </c>
      <c r="Y4600" s="1">
        <v>1</v>
      </c>
      <c r="Z4600" s="1">
        <v>3</v>
      </c>
      <c r="AA4600" s="1">
        <v>0</v>
      </c>
      <c r="AB4600" s="1">
        <v>0</v>
      </c>
      <c r="AC4600" s="1">
        <v>0</v>
      </c>
      <c r="AD4600" s="1">
        <v>0</v>
      </c>
      <c r="AE4600" s="1">
        <v>0</v>
      </c>
      <c r="AF4600" s="1">
        <v>0</v>
      </c>
      <c r="AG4600" s="1">
        <v>0</v>
      </c>
      <c r="AH4600" s="1">
        <v>200</v>
      </c>
      <c r="AI4600" s="1">
        <v>200</v>
      </c>
      <c r="AJ4600" s="1" t="s">
        <v>3154</v>
      </c>
      <c r="AK4600" s="1" t="s">
        <v>3155</v>
      </c>
      <c r="AL4600" s="1" t="s">
        <v>3156</v>
      </c>
      <c r="AM4600" s="1" t="s">
        <v>12</v>
      </c>
      <c r="AN4600" s="1" t="s">
        <v>23097</v>
      </c>
      <c r="AO4600" s="1" t="s">
        <v>86</v>
      </c>
      <c r="AP4600" s="1" t="s">
        <v>57</v>
      </c>
      <c r="AQ4600" s="1" t="s">
        <v>14</v>
      </c>
      <c r="AR4600" s="1" t="s">
        <v>19</v>
      </c>
      <c r="AS4600" s="1" t="s">
        <v>23090</v>
      </c>
      <c r="AT4600" s="1" t="s">
        <v>26</v>
      </c>
    </row>
    <row r="4601" spans="1:46" x14ac:dyDescent="0.25">
      <c r="A4601" s="1" t="s">
        <v>19291</v>
      </c>
      <c r="B4601" s="2" t="s">
        <v>23101</v>
      </c>
      <c r="C4601" s="2" t="s">
        <v>23105</v>
      </c>
      <c r="D4601" s="1">
        <v>0</v>
      </c>
      <c r="E4601" s="1">
        <v>1</v>
      </c>
      <c r="F4601" s="1">
        <v>1</v>
      </c>
      <c r="G4601" s="1">
        <v>2</v>
      </c>
      <c r="H4601" s="6">
        <v>0.5</v>
      </c>
      <c r="I4601">
        <v>1</v>
      </c>
      <c r="J4601" s="1">
        <v>35</v>
      </c>
      <c r="K4601" s="1">
        <v>0</v>
      </c>
      <c r="L4601" s="1">
        <v>682</v>
      </c>
      <c r="M4601" s="6">
        <v>0.24</v>
      </c>
      <c r="N4601" s="4">
        <v>2100</v>
      </c>
      <c r="O4601" s="4">
        <v>210</v>
      </c>
      <c r="P4601" s="4">
        <v>300</v>
      </c>
      <c r="Q4601" s="3">
        <v>0.45</v>
      </c>
      <c r="R4601" s="1">
        <v>24</v>
      </c>
      <c r="S4601" s="1">
        <v>300</v>
      </c>
      <c r="T4601" s="1">
        <v>17</v>
      </c>
      <c r="U4601" s="1">
        <v>1</v>
      </c>
      <c r="V4601" s="1">
        <v>6</v>
      </c>
      <c r="W4601" s="1">
        <v>0</v>
      </c>
      <c r="X4601" s="1">
        <v>0</v>
      </c>
      <c r="Y4601" s="1">
        <v>0</v>
      </c>
      <c r="Z4601" s="1">
        <v>1</v>
      </c>
      <c r="AA4601" s="1">
        <v>1</v>
      </c>
      <c r="AB4601" s="1">
        <v>1</v>
      </c>
      <c r="AC4601" s="1">
        <v>0</v>
      </c>
      <c r="AD4601" s="1">
        <v>0</v>
      </c>
      <c r="AE4601" s="1">
        <v>0</v>
      </c>
      <c r="AF4601" s="1">
        <v>0</v>
      </c>
      <c r="AG4601" s="1">
        <v>0</v>
      </c>
      <c r="AH4601" s="1">
        <v>550</v>
      </c>
      <c r="AI4601" s="1">
        <v>550</v>
      </c>
      <c r="AJ4601" s="1" t="s">
        <v>6760</v>
      </c>
      <c r="AK4601" s="1" t="s">
        <v>6761</v>
      </c>
      <c r="AL4601" s="1" t="s">
        <v>6762</v>
      </c>
      <c r="AM4601" s="1" t="s">
        <v>16</v>
      </c>
      <c r="AN4601" s="1" t="s">
        <v>23097</v>
      </c>
      <c r="AO4601" s="1" t="s">
        <v>86</v>
      </c>
      <c r="AP4601" s="1" t="s">
        <v>57</v>
      </c>
      <c r="AQ4601" s="1" t="s">
        <v>25</v>
      </c>
      <c r="AR4601" s="1" t="s">
        <v>30</v>
      </c>
      <c r="AS4601" s="1" t="s">
        <v>23091</v>
      </c>
      <c r="AT4601" s="1" t="s">
        <v>101</v>
      </c>
    </row>
    <row r="4602" spans="1:46" x14ac:dyDescent="0.25">
      <c r="A4602" s="1" t="s">
        <v>21558</v>
      </c>
      <c r="B4602" s="2" t="s">
        <v>23101</v>
      </c>
      <c r="C4602" s="2" t="s">
        <v>23105</v>
      </c>
      <c r="D4602" s="1">
        <v>1</v>
      </c>
      <c r="E4602" s="1">
        <v>0</v>
      </c>
      <c r="F4602" s="1">
        <v>1</v>
      </c>
      <c r="G4602" s="1">
        <v>2</v>
      </c>
      <c r="H4602" s="6">
        <v>0.5</v>
      </c>
      <c r="I4602">
        <v>1</v>
      </c>
      <c r="J4602" s="1">
        <v>33</v>
      </c>
      <c r="K4602" s="1">
        <v>1</v>
      </c>
      <c r="L4602" s="1">
        <v>692</v>
      </c>
      <c r="M4602" s="6">
        <v>0.24</v>
      </c>
      <c r="N4602" s="4">
        <v>2400</v>
      </c>
      <c r="O4602" s="4">
        <v>200</v>
      </c>
      <c r="P4602" s="4">
        <v>300</v>
      </c>
      <c r="Q4602" s="3">
        <v>0.4</v>
      </c>
      <c r="R4602" s="1">
        <v>12</v>
      </c>
      <c r="S4602" s="1">
        <v>300</v>
      </c>
      <c r="T4602" s="1">
        <v>16</v>
      </c>
      <c r="U4602" s="1">
        <v>1</v>
      </c>
      <c r="V4602" s="1">
        <v>6</v>
      </c>
      <c r="W4602" s="1">
        <v>1</v>
      </c>
      <c r="X4602" s="1">
        <v>1</v>
      </c>
      <c r="Y4602" s="1">
        <v>1</v>
      </c>
      <c r="Z4602" s="1">
        <v>0</v>
      </c>
      <c r="AA4602" s="1">
        <v>0</v>
      </c>
      <c r="AB4602" s="1">
        <v>1</v>
      </c>
      <c r="AC4602" s="1">
        <v>0</v>
      </c>
      <c r="AD4602" s="1">
        <v>0</v>
      </c>
      <c r="AE4602" s="1">
        <v>0</v>
      </c>
      <c r="AF4602" s="1">
        <v>0</v>
      </c>
      <c r="AG4602" s="1">
        <v>0</v>
      </c>
      <c r="AH4602" s="1">
        <v>300</v>
      </c>
      <c r="AI4602" s="1">
        <v>300</v>
      </c>
      <c r="AJ4602" s="1" t="s">
        <v>12969</v>
      </c>
      <c r="AK4602" s="1" t="s">
        <v>12970</v>
      </c>
      <c r="AL4602" s="1" t="s">
        <v>12971</v>
      </c>
      <c r="AM4602" s="1" t="s">
        <v>16</v>
      </c>
      <c r="AN4602" s="1" t="s">
        <v>23098</v>
      </c>
      <c r="AO4602" s="1" t="s">
        <v>86</v>
      </c>
      <c r="AP4602" s="1" t="s">
        <v>86</v>
      </c>
      <c r="AQ4602" s="1" t="s">
        <v>14</v>
      </c>
      <c r="AR4602" s="1" t="s">
        <v>19</v>
      </c>
      <c r="AS4602" s="1" t="s">
        <v>23090</v>
      </c>
      <c r="AT4602" s="1" t="s">
        <v>101</v>
      </c>
    </row>
    <row r="4603" spans="1:46" x14ac:dyDescent="0.25">
      <c r="A4603" s="1" t="s">
        <v>21559</v>
      </c>
      <c r="B4603" s="2" t="s">
        <v>23101</v>
      </c>
      <c r="C4603" s="2" t="s">
        <v>23105</v>
      </c>
      <c r="D4603" s="1">
        <v>0</v>
      </c>
      <c r="E4603" s="1">
        <v>0</v>
      </c>
      <c r="F4603" s="1">
        <v>2</v>
      </c>
      <c r="G4603" s="1">
        <v>2</v>
      </c>
      <c r="H4603" s="6">
        <v>1</v>
      </c>
      <c r="I4603">
        <v>0</v>
      </c>
      <c r="J4603" s="1">
        <v>36</v>
      </c>
      <c r="K4603" s="1">
        <v>1</v>
      </c>
      <c r="L4603" s="1">
        <v>682</v>
      </c>
      <c r="M4603" s="6">
        <v>0.78</v>
      </c>
      <c r="N4603" s="4">
        <v>2400</v>
      </c>
      <c r="O4603" s="4">
        <v>180</v>
      </c>
      <c r="P4603" s="4">
        <v>150</v>
      </c>
      <c r="Q4603" s="3">
        <v>0.45</v>
      </c>
      <c r="R4603" s="1">
        <v>12</v>
      </c>
      <c r="S4603" s="1">
        <v>150</v>
      </c>
      <c r="T4603" s="1">
        <v>9</v>
      </c>
      <c r="U4603" s="1">
        <v>0</v>
      </c>
      <c r="V4603" s="1">
        <v>6</v>
      </c>
      <c r="W4603" s="1">
        <v>0</v>
      </c>
      <c r="X4603" s="1">
        <v>0</v>
      </c>
      <c r="Y4603" s="1">
        <v>1</v>
      </c>
      <c r="Z4603" s="1">
        <v>0</v>
      </c>
      <c r="AA4603" s="1">
        <v>0</v>
      </c>
      <c r="AB4603" s="1">
        <v>0</v>
      </c>
      <c r="AC4603" s="1">
        <v>2800</v>
      </c>
      <c r="AD4603" s="1">
        <v>0</v>
      </c>
      <c r="AE4603" s="1">
        <v>0</v>
      </c>
      <c r="AF4603" s="1">
        <v>600</v>
      </c>
      <c r="AG4603" s="1">
        <v>0</v>
      </c>
      <c r="AH4603" s="1">
        <v>0</v>
      </c>
      <c r="AI4603" s="1">
        <v>3400</v>
      </c>
      <c r="AJ4603" s="1" t="s">
        <v>12972</v>
      </c>
      <c r="AK4603" s="1" t="s">
        <v>12973</v>
      </c>
      <c r="AL4603" s="1" t="s">
        <v>12974</v>
      </c>
      <c r="AM4603" s="1" t="s">
        <v>12</v>
      </c>
      <c r="AN4603" s="1" t="s">
        <v>23098</v>
      </c>
      <c r="AO4603" s="1" t="s">
        <v>364</v>
      </c>
      <c r="AP4603" s="1" t="s">
        <v>57</v>
      </c>
      <c r="AQ4603" s="1" t="s">
        <v>25</v>
      </c>
      <c r="AR4603" s="1" t="s">
        <v>19</v>
      </c>
      <c r="AS4603" s="1" t="s">
        <v>23090</v>
      </c>
      <c r="AT4603" s="1" t="s">
        <v>26</v>
      </c>
    </row>
    <row r="4604" spans="1:46" x14ac:dyDescent="0.25">
      <c r="A4604" s="1" t="s">
        <v>20435</v>
      </c>
      <c r="B4604" s="2" t="s">
        <v>23101</v>
      </c>
      <c r="C4604" s="2" t="s">
        <v>23105</v>
      </c>
      <c r="D4604" s="1">
        <v>0</v>
      </c>
      <c r="E4604" s="1">
        <v>1</v>
      </c>
      <c r="F4604" s="1">
        <v>1</v>
      </c>
      <c r="G4604" s="1">
        <v>2</v>
      </c>
      <c r="H4604" s="6">
        <v>0.5</v>
      </c>
      <c r="I4604">
        <v>1</v>
      </c>
      <c r="J4604" s="1">
        <v>29</v>
      </c>
      <c r="K4604" s="1">
        <v>0</v>
      </c>
      <c r="L4604" s="1">
        <v>736</v>
      </c>
      <c r="M4604" s="6">
        <v>0.28000000000000003</v>
      </c>
      <c r="N4604" s="4">
        <v>1300</v>
      </c>
      <c r="O4604" s="4">
        <v>110</v>
      </c>
      <c r="P4604" s="4">
        <v>100</v>
      </c>
      <c r="Q4604" s="3">
        <v>0.37</v>
      </c>
      <c r="R4604" s="1">
        <v>12</v>
      </c>
      <c r="S4604" s="1">
        <v>100</v>
      </c>
      <c r="T4604" s="1">
        <v>9</v>
      </c>
      <c r="U4604" s="1">
        <v>1</v>
      </c>
      <c r="V4604" s="1">
        <v>6</v>
      </c>
      <c r="W4604" s="1">
        <v>1</v>
      </c>
      <c r="X4604" s="1">
        <v>1</v>
      </c>
      <c r="Y4604" s="1">
        <v>1</v>
      </c>
      <c r="Z4604" s="1">
        <v>0</v>
      </c>
      <c r="AA4604" s="1">
        <v>1</v>
      </c>
      <c r="AB4604" s="1">
        <v>1</v>
      </c>
      <c r="AC4604" s="1">
        <v>0</v>
      </c>
      <c r="AD4604" s="1">
        <v>0</v>
      </c>
      <c r="AE4604" s="1">
        <v>0</v>
      </c>
      <c r="AF4604" s="1">
        <v>0</v>
      </c>
      <c r="AG4604" s="1">
        <v>0</v>
      </c>
      <c r="AH4604" s="1">
        <v>350</v>
      </c>
      <c r="AI4604" s="1">
        <v>350</v>
      </c>
      <c r="AJ4604" s="1" t="s">
        <v>629</v>
      </c>
      <c r="AK4604" s="1" t="s">
        <v>9936</v>
      </c>
      <c r="AL4604" s="1" t="s">
        <v>9937</v>
      </c>
      <c r="AM4604" s="1" t="s">
        <v>16</v>
      </c>
      <c r="AN4604" s="1" t="s">
        <v>23097</v>
      </c>
      <c r="AO4604" s="1" t="s">
        <v>86</v>
      </c>
      <c r="AP4604" s="1" t="s">
        <v>86</v>
      </c>
      <c r="AQ4604" s="1" t="s">
        <v>14</v>
      </c>
      <c r="AR4604" s="1" t="s">
        <v>19</v>
      </c>
      <c r="AS4604" s="1" t="s">
        <v>23091</v>
      </c>
      <c r="AT4604" s="1" t="s">
        <v>101</v>
      </c>
    </row>
    <row r="4605" spans="1:46" x14ac:dyDescent="0.25">
      <c r="A4605" s="1" t="s">
        <v>20827</v>
      </c>
      <c r="B4605" s="2" t="s">
        <v>23101</v>
      </c>
      <c r="C4605" s="2" t="s">
        <v>23105</v>
      </c>
      <c r="D4605" s="1">
        <v>0</v>
      </c>
      <c r="E4605" s="1">
        <v>0</v>
      </c>
      <c r="F4605" s="1">
        <v>2</v>
      </c>
      <c r="G4605" s="1">
        <v>2</v>
      </c>
      <c r="H4605" s="6">
        <v>1</v>
      </c>
      <c r="I4605">
        <v>0</v>
      </c>
      <c r="J4605" s="1">
        <v>36</v>
      </c>
      <c r="K4605" s="1">
        <v>1</v>
      </c>
      <c r="L4605" s="1">
        <v>682</v>
      </c>
      <c r="M4605" s="6">
        <v>1.1100000000000001</v>
      </c>
      <c r="N4605" s="4">
        <v>2400</v>
      </c>
      <c r="O4605" s="4">
        <v>180</v>
      </c>
      <c r="P4605" s="4">
        <v>600</v>
      </c>
      <c r="Q4605" s="3">
        <v>0.35</v>
      </c>
      <c r="R4605" s="1">
        <v>24</v>
      </c>
      <c r="S4605" s="1">
        <v>600</v>
      </c>
      <c r="T4605" s="1">
        <v>50</v>
      </c>
      <c r="U4605" s="1">
        <v>0</v>
      </c>
      <c r="V4605" s="1">
        <v>6</v>
      </c>
      <c r="W4605" s="1">
        <v>0</v>
      </c>
      <c r="X4605" s="1">
        <v>0</v>
      </c>
      <c r="Y4605" s="1">
        <v>1</v>
      </c>
      <c r="Z4605" s="1">
        <v>0</v>
      </c>
      <c r="AA4605" s="1">
        <v>0</v>
      </c>
      <c r="AB4605" s="1">
        <v>0</v>
      </c>
      <c r="AC4605" s="1">
        <v>2800</v>
      </c>
      <c r="AD4605" s="1">
        <v>0</v>
      </c>
      <c r="AE4605" s="1">
        <v>593</v>
      </c>
      <c r="AF4605" s="1">
        <v>0</v>
      </c>
      <c r="AG4605" s="1">
        <v>360</v>
      </c>
      <c r="AH4605" s="1">
        <v>600</v>
      </c>
      <c r="AI4605" s="1">
        <v>4353</v>
      </c>
      <c r="AJ4605" s="1" t="s">
        <v>11009</v>
      </c>
      <c r="AK4605" s="1" t="s">
        <v>11010</v>
      </c>
      <c r="AL4605" s="1" t="s">
        <v>11011</v>
      </c>
      <c r="AM4605" s="1" t="s">
        <v>12</v>
      </c>
      <c r="AN4605" s="1" t="s">
        <v>23098</v>
      </c>
      <c r="AO4605" s="1" t="s">
        <v>364</v>
      </c>
      <c r="AP4605" s="1" t="s">
        <v>57</v>
      </c>
      <c r="AQ4605" s="1" t="s">
        <v>25</v>
      </c>
      <c r="AR4605" s="1" t="s">
        <v>19</v>
      </c>
      <c r="AS4605" s="1" t="s">
        <v>23090</v>
      </c>
      <c r="AT4605" s="1" t="s">
        <v>26</v>
      </c>
    </row>
    <row r="4606" spans="1:46" x14ac:dyDescent="0.25">
      <c r="A4606" s="1" t="s">
        <v>21395</v>
      </c>
      <c r="B4606" s="2" t="s">
        <v>23101</v>
      </c>
      <c r="C4606" s="2" t="s">
        <v>23105</v>
      </c>
      <c r="D4606" s="1">
        <v>0</v>
      </c>
      <c r="E4606" s="1">
        <v>1</v>
      </c>
      <c r="F4606" s="1">
        <v>4</v>
      </c>
      <c r="G4606" s="1">
        <v>5</v>
      </c>
      <c r="H4606" s="6">
        <v>0.8</v>
      </c>
      <c r="I4606">
        <v>0</v>
      </c>
      <c r="J4606" s="1">
        <v>39</v>
      </c>
      <c r="K4606" s="1">
        <v>0</v>
      </c>
      <c r="L4606" s="1">
        <v>622</v>
      </c>
      <c r="M4606" s="6">
        <v>0.3</v>
      </c>
      <c r="N4606" s="4">
        <v>6600</v>
      </c>
      <c r="O4606" s="4">
        <v>450</v>
      </c>
      <c r="P4606" s="4">
        <v>400</v>
      </c>
      <c r="Q4606" s="3">
        <v>0.33</v>
      </c>
      <c r="R4606" s="1">
        <v>24</v>
      </c>
      <c r="S4606" s="1">
        <v>400</v>
      </c>
      <c r="T4606" s="1">
        <v>54</v>
      </c>
      <c r="U4606" s="1">
        <v>1</v>
      </c>
      <c r="V4606" s="1">
        <v>6</v>
      </c>
      <c r="W4606" s="1">
        <v>1</v>
      </c>
      <c r="X4606" s="1">
        <v>1</v>
      </c>
      <c r="Y4606" s="1">
        <v>1</v>
      </c>
      <c r="Z4606" s="1">
        <v>2</v>
      </c>
      <c r="AA4606" s="1">
        <v>1</v>
      </c>
      <c r="AB4606" s="1">
        <v>0</v>
      </c>
      <c r="AC4606" s="1">
        <v>2533</v>
      </c>
      <c r="AD4606" s="1">
        <v>0</v>
      </c>
      <c r="AE4606" s="1">
        <v>456</v>
      </c>
      <c r="AF4606" s="1">
        <v>0</v>
      </c>
      <c r="AG4606" s="1">
        <v>0</v>
      </c>
      <c r="AH4606" s="1">
        <v>0</v>
      </c>
      <c r="AI4606" s="1">
        <v>2989</v>
      </c>
      <c r="AJ4606" s="1" t="s">
        <v>12536</v>
      </c>
      <c r="AK4606" s="1" t="s">
        <v>12537</v>
      </c>
      <c r="AL4606" s="1" t="s">
        <v>12538</v>
      </c>
      <c r="AM4606" s="1" t="s">
        <v>12</v>
      </c>
      <c r="AN4606" s="1" t="s">
        <v>23097</v>
      </c>
      <c r="AO4606" s="1" t="s">
        <v>86</v>
      </c>
      <c r="AP4606" s="1" t="s">
        <v>86</v>
      </c>
      <c r="AQ4606" s="1" t="s">
        <v>14</v>
      </c>
      <c r="AR4606" s="1" t="s">
        <v>19</v>
      </c>
      <c r="AS4606" s="1" t="s">
        <v>23091</v>
      </c>
      <c r="AT4606" s="1" t="s">
        <v>26</v>
      </c>
    </row>
    <row r="4607" spans="1:46" x14ac:dyDescent="0.25">
      <c r="A4607" s="1" t="s">
        <v>20863</v>
      </c>
      <c r="B4607" s="2" t="s">
        <v>23101</v>
      </c>
      <c r="C4607" s="2" t="s">
        <v>23105</v>
      </c>
      <c r="D4607" s="1">
        <v>0</v>
      </c>
      <c r="E4607" s="1">
        <v>1</v>
      </c>
      <c r="F4607" s="1">
        <v>1</v>
      </c>
      <c r="G4607" s="1">
        <v>2</v>
      </c>
      <c r="H4607" s="6">
        <v>0.5</v>
      </c>
      <c r="I4607">
        <v>1</v>
      </c>
      <c r="J4607" s="1">
        <v>32</v>
      </c>
      <c r="K4607" s="1">
        <v>1</v>
      </c>
      <c r="L4607" s="1">
        <v>718</v>
      </c>
      <c r="M4607" s="6">
        <v>0.51</v>
      </c>
      <c r="N4607" s="4">
        <v>1500</v>
      </c>
      <c r="O4607" s="4">
        <v>120</v>
      </c>
      <c r="P4607" s="4">
        <v>400</v>
      </c>
      <c r="Q4607" s="3">
        <v>0.28000000000000003</v>
      </c>
      <c r="R4607" s="1">
        <v>24</v>
      </c>
      <c r="S4607" s="1">
        <v>400</v>
      </c>
      <c r="T4607" s="1">
        <v>61</v>
      </c>
      <c r="U4607" s="1">
        <v>0</v>
      </c>
      <c r="V4607" s="1">
        <v>6</v>
      </c>
      <c r="W4607" s="1">
        <v>0</v>
      </c>
      <c r="X4607" s="1">
        <v>0</v>
      </c>
      <c r="Y4607" s="1">
        <v>1</v>
      </c>
      <c r="Z4607" s="1">
        <v>3</v>
      </c>
      <c r="AA4607" s="1">
        <v>1</v>
      </c>
      <c r="AB4607" s="1">
        <v>1</v>
      </c>
      <c r="AC4607" s="1">
        <v>0</v>
      </c>
      <c r="AD4607" s="1">
        <v>0</v>
      </c>
      <c r="AE4607" s="1">
        <v>0</v>
      </c>
      <c r="AF4607" s="1">
        <v>415</v>
      </c>
      <c r="AG4607" s="1">
        <v>26</v>
      </c>
      <c r="AH4607" s="1">
        <v>300</v>
      </c>
      <c r="AI4607" s="1">
        <v>741</v>
      </c>
      <c r="AJ4607" s="1" t="s">
        <v>11104</v>
      </c>
      <c r="AK4607" s="1" t="s">
        <v>11105</v>
      </c>
      <c r="AL4607" s="1" t="s">
        <v>11106</v>
      </c>
      <c r="AM4607" s="1" t="s">
        <v>16</v>
      </c>
      <c r="AN4607" s="1" t="s">
        <v>23098</v>
      </c>
      <c r="AO4607" s="1" t="s">
        <v>364</v>
      </c>
      <c r="AP4607" s="1" t="s">
        <v>57</v>
      </c>
      <c r="AQ4607" s="1" t="s">
        <v>25</v>
      </c>
      <c r="AR4607" s="1" t="s">
        <v>19</v>
      </c>
      <c r="AS4607" s="1" t="s">
        <v>23091</v>
      </c>
      <c r="AT4607" s="1" t="s">
        <v>101</v>
      </c>
    </row>
    <row r="4608" spans="1:46" x14ac:dyDescent="0.25">
      <c r="A4608" s="1" t="s">
        <v>17131</v>
      </c>
      <c r="B4608" s="2" t="s">
        <v>23101</v>
      </c>
      <c r="C4608" s="2" t="s">
        <v>23105</v>
      </c>
      <c r="D4608" s="1">
        <v>0</v>
      </c>
      <c r="E4608" s="1">
        <v>2</v>
      </c>
      <c r="F4608" s="1">
        <v>1</v>
      </c>
      <c r="G4608" s="1">
        <v>3</v>
      </c>
      <c r="H4608" s="6">
        <v>0.33333333333333331</v>
      </c>
      <c r="I4608">
        <v>1</v>
      </c>
      <c r="J4608" s="1">
        <v>31</v>
      </c>
      <c r="K4608" s="1">
        <v>1</v>
      </c>
      <c r="L4608" s="1">
        <v>634</v>
      </c>
      <c r="M4608" s="6">
        <v>0.12</v>
      </c>
      <c r="N4608" s="4">
        <v>1560</v>
      </c>
      <c r="O4608" s="4">
        <v>130</v>
      </c>
      <c r="P4608" s="4">
        <v>100</v>
      </c>
      <c r="Q4608" s="3">
        <v>0.36</v>
      </c>
      <c r="R4608" s="1">
        <v>12</v>
      </c>
      <c r="S4608" s="1">
        <v>100</v>
      </c>
      <c r="T4608" s="1">
        <v>26</v>
      </c>
      <c r="U4608" s="1">
        <v>1</v>
      </c>
      <c r="V4608" s="1">
        <v>6</v>
      </c>
      <c r="W4608" s="1">
        <v>0</v>
      </c>
      <c r="X4608" s="1">
        <v>1</v>
      </c>
      <c r="Y4608" s="1">
        <v>1</v>
      </c>
      <c r="Z4608" s="1">
        <v>0</v>
      </c>
      <c r="AA4608" s="1">
        <v>1</v>
      </c>
      <c r="AB4608" s="1">
        <v>1</v>
      </c>
      <c r="AC4608" s="1">
        <v>0</v>
      </c>
      <c r="AD4608" s="1">
        <v>0</v>
      </c>
      <c r="AE4608" s="1">
        <v>0</v>
      </c>
      <c r="AF4608" s="1">
        <v>0</v>
      </c>
      <c r="AG4608" s="1">
        <v>0</v>
      </c>
      <c r="AH4608" s="1">
        <v>100</v>
      </c>
      <c r="AI4608" s="1">
        <v>100</v>
      </c>
      <c r="AJ4608" s="1" t="s">
        <v>374</v>
      </c>
      <c r="AK4608" s="1" t="s">
        <v>375</v>
      </c>
      <c r="AL4608" s="1" t="s">
        <v>376</v>
      </c>
      <c r="AM4608" s="1" t="s">
        <v>16</v>
      </c>
      <c r="AN4608" s="1" t="s">
        <v>23098</v>
      </c>
      <c r="AO4608" s="1" t="s">
        <v>86</v>
      </c>
      <c r="AP4608" s="1" t="s">
        <v>57</v>
      </c>
      <c r="AQ4608" s="1" t="s">
        <v>14</v>
      </c>
      <c r="AR4608" s="1" t="s">
        <v>19</v>
      </c>
      <c r="AS4608" s="1" t="s">
        <v>23091</v>
      </c>
      <c r="AT4608" s="1" t="s">
        <v>101</v>
      </c>
    </row>
    <row r="4609" spans="1:46" x14ac:dyDescent="0.25">
      <c r="A4609" s="1" t="s">
        <v>20313</v>
      </c>
      <c r="B4609" s="2" t="s">
        <v>23101</v>
      </c>
      <c r="C4609" s="2" t="s">
        <v>23105</v>
      </c>
      <c r="D4609" s="1">
        <v>0</v>
      </c>
      <c r="E4609" s="1">
        <v>0</v>
      </c>
      <c r="F4609" s="1">
        <v>1</v>
      </c>
      <c r="G4609" s="1">
        <v>1</v>
      </c>
      <c r="H4609" s="6">
        <v>1</v>
      </c>
      <c r="I4609">
        <v>0</v>
      </c>
      <c r="J4609" s="1">
        <v>31</v>
      </c>
      <c r="K4609" s="1">
        <v>1</v>
      </c>
      <c r="L4609" s="1">
        <v>624</v>
      </c>
      <c r="M4609" s="6">
        <v>0.49</v>
      </c>
      <c r="N4609" s="4">
        <v>2040</v>
      </c>
      <c r="O4609" s="4">
        <v>170</v>
      </c>
      <c r="P4609" s="4">
        <v>300</v>
      </c>
      <c r="Q4609" s="3">
        <v>0.36</v>
      </c>
      <c r="R4609" s="1">
        <v>24</v>
      </c>
      <c r="S4609" s="1">
        <v>300</v>
      </c>
      <c r="T4609" s="1">
        <v>29</v>
      </c>
      <c r="U4609" s="1">
        <v>1</v>
      </c>
      <c r="V4609" s="1">
        <v>6</v>
      </c>
      <c r="W4609" s="1">
        <v>0</v>
      </c>
      <c r="X4609" s="1">
        <v>1</v>
      </c>
      <c r="Y4609" s="1">
        <v>0</v>
      </c>
      <c r="Z4609" s="1">
        <v>3</v>
      </c>
      <c r="AA4609" s="1">
        <v>1</v>
      </c>
      <c r="AB4609" s="1">
        <v>0</v>
      </c>
      <c r="AC4609" s="1">
        <v>600</v>
      </c>
      <c r="AD4609" s="1">
        <v>0</v>
      </c>
      <c r="AE4609" s="1">
        <v>0</v>
      </c>
      <c r="AF4609" s="1">
        <v>300</v>
      </c>
      <c r="AG4609" s="1">
        <v>0</v>
      </c>
      <c r="AH4609" s="1">
        <v>500</v>
      </c>
      <c r="AI4609" s="1">
        <v>1400</v>
      </c>
      <c r="AJ4609" s="1" t="s">
        <v>9598</v>
      </c>
      <c r="AK4609" s="1" t="s">
        <v>9599</v>
      </c>
      <c r="AL4609" s="1" t="s">
        <v>9600</v>
      </c>
      <c r="AM4609" s="1" t="s">
        <v>12</v>
      </c>
      <c r="AN4609" s="1" t="s">
        <v>23098</v>
      </c>
      <c r="AO4609" s="1" t="s">
        <v>86</v>
      </c>
      <c r="AP4609" s="1" t="s">
        <v>57</v>
      </c>
      <c r="AQ4609" s="1" t="s">
        <v>14</v>
      </c>
      <c r="AR4609" s="1" t="s">
        <v>30</v>
      </c>
      <c r="AS4609" s="1" t="s">
        <v>23091</v>
      </c>
      <c r="AT4609" s="1" t="s">
        <v>26</v>
      </c>
    </row>
    <row r="4610" spans="1:46" x14ac:dyDescent="0.25">
      <c r="A4610" s="1" t="s">
        <v>21407</v>
      </c>
      <c r="B4610" s="2" t="s">
        <v>23101</v>
      </c>
      <c r="C4610" s="2" t="s">
        <v>23105</v>
      </c>
      <c r="D4610" s="1">
        <v>0</v>
      </c>
      <c r="E4610" s="1">
        <v>2</v>
      </c>
      <c r="F4610" s="1">
        <v>2</v>
      </c>
      <c r="G4610" s="1">
        <v>4</v>
      </c>
      <c r="H4610" s="6">
        <v>0.5</v>
      </c>
      <c r="I4610">
        <v>0</v>
      </c>
      <c r="J4610" s="1">
        <v>32</v>
      </c>
      <c r="K4610" s="1">
        <v>0</v>
      </c>
      <c r="L4610" s="1">
        <v>681</v>
      </c>
      <c r="M4610" s="6">
        <v>0.5</v>
      </c>
      <c r="N4610" s="4">
        <v>1800</v>
      </c>
      <c r="O4610" s="4">
        <v>150</v>
      </c>
      <c r="P4610" s="4">
        <v>320</v>
      </c>
      <c r="Q4610" s="3">
        <v>0.33</v>
      </c>
      <c r="R4610" s="1">
        <v>24</v>
      </c>
      <c r="S4610" s="1">
        <v>320</v>
      </c>
      <c r="T4610" s="1">
        <v>34</v>
      </c>
      <c r="U4610" s="1">
        <v>0</v>
      </c>
      <c r="V4610" s="1">
        <v>6</v>
      </c>
      <c r="W4610" s="1">
        <v>0</v>
      </c>
      <c r="X4610" s="1">
        <v>0</v>
      </c>
      <c r="Y4610" s="1">
        <v>1</v>
      </c>
      <c r="Z4610" s="1">
        <v>3</v>
      </c>
      <c r="AA4610" s="1">
        <v>1</v>
      </c>
      <c r="AB4610" s="1">
        <v>0</v>
      </c>
      <c r="AC4610" s="1">
        <v>0</v>
      </c>
      <c r="AD4610" s="1">
        <v>0</v>
      </c>
      <c r="AE4610" s="1">
        <v>0</v>
      </c>
      <c r="AF4610" s="1">
        <v>645</v>
      </c>
      <c r="AG4610" s="1">
        <v>0</v>
      </c>
      <c r="AH4610" s="1">
        <v>400</v>
      </c>
      <c r="AI4610" s="1">
        <v>1045</v>
      </c>
      <c r="AJ4610" s="1" t="s">
        <v>12569</v>
      </c>
      <c r="AK4610" s="1" t="s">
        <v>12570</v>
      </c>
      <c r="AL4610" s="1" t="s">
        <v>12571</v>
      </c>
      <c r="AM4610" s="1" t="s">
        <v>12</v>
      </c>
      <c r="AN4610" s="1" t="s">
        <v>23097</v>
      </c>
      <c r="AO4610" s="1" t="s">
        <v>364</v>
      </c>
      <c r="AP4610" s="1" t="s">
        <v>57</v>
      </c>
      <c r="AQ4610" s="1" t="s">
        <v>25</v>
      </c>
      <c r="AR4610" s="1" t="s">
        <v>19</v>
      </c>
      <c r="AS4610" s="1" t="s">
        <v>23091</v>
      </c>
      <c r="AT4610" s="1" t="s">
        <v>26</v>
      </c>
    </row>
    <row r="4611" spans="1:46" x14ac:dyDescent="0.25">
      <c r="A4611" s="1" t="s">
        <v>21618</v>
      </c>
      <c r="B4611" s="2" t="s">
        <v>23101</v>
      </c>
      <c r="C4611" s="2" t="s">
        <v>23105</v>
      </c>
      <c r="D4611" s="1">
        <v>0</v>
      </c>
      <c r="E4611" s="1">
        <v>0</v>
      </c>
      <c r="F4611" s="1">
        <v>2</v>
      </c>
      <c r="G4611" s="1">
        <v>2</v>
      </c>
      <c r="H4611" s="6">
        <v>1</v>
      </c>
      <c r="I4611">
        <v>0</v>
      </c>
      <c r="J4611" s="1">
        <v>29</v>
      </c>
      <c r="K4611" s="1">
        <v>1</v>
      </c>
      <c r="L4611" s="1">
        <v>745</v>
      </c>
      <c r="M4611" s="6">
        <v>0.15</v>
      </c>
      <c r="N4611" s="4">
        <v>1800</v>
      </c>
      <c r="O4611" s="4">
        <v>120</v>
      </c>
      <c r="P4611" s="4">
        <v>100</v>
      </c>
      <c r="Q4611" s="3">
        <v>0.3</v>
      </c>
      <c r="R4611" s="1">
        <v>6</v>
      </c>
      <c r="S4611" s="1">
        <v>100</v>
      </c>
      <c r="T4611" s="1">
        <v>12</v>
      </c>
      <c r="U4611" s="1">
        <v>1</v>
      </c>
      <c r="V4611" s="1">
        <v>6</v>
      </c>
      <c r="W4611" s="1">
        <v>1</v>
      </c>
      <c r="X4611" s="1">
        <v>0</v>
      </c>
      <c r="Y4611" s="1">
        <v>1</v>
      </c>
      <c r="Z4611" s="1">
        <v>5</v>
      </c>
      <c r="AA4611" s="1">
        <v>0</v>
      </c>
      <c r="AB4611" s="1">
        <v>0</v>
      </c>
      <c r="AC4611" s="1">
        <v>0</v>
      </c>
      <c r="AD4611" s="1">
        <v>0</v>
      </c>
      <c r="AE4611" s="1">
        <v>0</v>
      </c>
      <c r="AF4611" s="1">
        <v>0</v>
      </c>
      <c r="AG4611" s="1">
        <v>0</v>
      </c>
      <c r="AH4611" s="1">
        <v>0</v>
      </c>
      <c r="AI4611" s="1">
        <v>0</v>
      </c>
      <c r="AJ4611" s="1" t="s">
        <v>865</v>
      </c>
      <c r="AK4611" s="1" t="s">
        <v>13139</v>
      </c>
      <c r="AL4611" s="1" t="s">
        <v>13140</v>
      </c>
      <c r="AM4611" s="1" t="s">
        <v>12</v>
      </c>
      <c r="AN4611" s="1" t="s">
        <v>23098</v>
      </c>
      <c r="AO4611" s="1" t="s">
        <v>86</v>
      </c>
      <c r="AP4611" s="1" t="s">
        <v>86</v>
      </c>
      <c r="AQ4611" s="1" t="s">
        <v>25</v>
      </c>
      <c r="AR4611" s="1" t="s">
        <v>19</v>
      </c>
      <c r="AS4611" s="1" t="s">
        <v>23090</v>
      </c>
      <c r="AT4611" s="1" t="s">
        <v>26</v>
      </c>
    </row>
    <row r="4612" spans="1:46" x14ac:dyDescent="0.25">
      <c r="A4612" s="1" t="s">
        <v>18520</v>
      </c>
      <c r="B4612" s="2" t="s">
        <v>23101</v>
      </c>
      <c r="C4612" s="2" t="s">
        <v>23105</v>
      </c>
      <c r="D4612" s="1">
        <v>2</v>
      </c>
      <c r="E4612" s="1">
        <v>0</v>
      </c>
      <c r="F4612" s="1">
        <v>1</v>
      </c>
      <c r="G4612" s="1">
        <v>3</v>
      </c>
      <c r="H4612" s="6">
        <v>0.33333333333333331</v>
      </c>
      <c r="I4612">
        <v>0</v>
      </c>
      <c r="J4612" s="1">
        <v>32</v>
      </c>
      <c r="K4612" s="1">
        <v>0</v>
      </c>
      <c r="L4612" s="1">
        <v>621</v>
      </c>
      <c r="M4612" s="6">
        <v>0.27</v>
      </c>
      <c r="N4612" s="4">
        <v>4000</v>
      </c>
      <c r="O4612" s="4">
        <v>150</v>
      </c>
      <c r="P4612" s="4">
        <v>400</v>
      </c>
      <c r="Q4612" s="3">
        <v>0.36</v>
      </c>
      <c r="R4612" s="1">
        <v>24</v>
      </c>
      <c r="S4612" s="1">
        <v>400</v>
      </c>
      <c r="T4612" s="1">
        <v>70</v>
      </c>
      <c r="U4612" s="1">
        <v>1</v>
      </c>
      <c r="V4612" s="1">
        <v>6</v>
      </c>
      <c r="W4612" s="1">
        <v>0</v>
      </c>
      <c r="X4612" s="1">
        <v>1</v>
      </c>
      <c r="Y4612" s="1">
        <v>1</v>
      </c>
      <c r="Z4612" s="1">
        <v>3</v>
      </c>
      <c r="AA4612" s="1">
        <v>1</v>
      </c>
      <c r="AB4612" s="1">
        <v>0</v>
      </c>
      <c r="AC4612" s="1">
        <v>0</v>
      </c>
      <c r="AD4612" s="1">
        <v>0</v>
      </c>
      <c r="AE4612" s="1">
        <v>100</v>
      </c>
      <c r="AF4612" s="1">
        <v>0</v>
      </c>
      <c r="AG4612" s="1">
        <v>0</v>
      </c>
      <c r="AH4612" s="1">
        <v>250</v>
      </c>
      <c r="AI4612" s="1">
        <v>350</v>
      </c>
      <c r="AJ4612" s="1" t="s">
        <v>4578</v>
      </c>
      <c r="AK4612" s="1" t="s">
        <v>4579</v>
      </c>
      <c r="AL4612" s="1" t="s">
        <v>4580</v>
      </c>
      <c r="AM4612" s="1" t="s">
        <v>12</v>
      </c>
      <c r="AN4612" s="1" t="s">
        <v>23097</v>
      </c>
      <c r="AO4612" s="1" t="s">
        <v>86</v>
      </c>
      <c r="AP4612" s="1" t="s">
        <v>57</v>
      </c>
      <c r="AQ4612" s="1" t="s">
        <v>14</v>
      </c>
      <c r="AR4612" s="1" t="s">
        <v>19</v>
      </c>
      <c r="AS4612" s="1" t="s">
        <v>23091</v>
      </c>
      <c r="AT4612" s="1" t="s">
        <v>26</v>
      </c>
    </row>
    <row r="4613" spans="1:46" x14ac:dyDescent="0.25">
      <c r="A4613" s="1" t="s">
        <v>17162</v>
      </c>
      <c r="B4613" s="2" t="s">
        <v>23101</v>
      </c>
      <c r="C4613" s="2" t="s">
        <v>23105</v>
      </c>
      <c r="D4613" s="1">
        <v>3</v>
      </c>
      <c r="E4613" s="1">
        <v>3</v>
      </c>
      <c r="F4613" s="1">
        <v>2</v>
      </c>
      <c r="G4613" s="1">
        <v>8</v>
      </c>
      <c r="H4613" s="6">
        <v>0.25</v>
      </c>
      <c r="I4613">
        <v>0</v>
      </c>
      <c r="J4613" s="1">
        <v>30</v>
      </c>
      <c r="K4613" s="1">
        <v>1</v>
      </c>
      <c r="L4613" s="1">
        <v>752</v>
      </c>
      <c r="M4613" s="6">
        <v>0.11</v>
      </c>
      <c r="N4613" s="4">
        <v>4000</v>
      </c>
      <c r="O4613" s="4">
        <v>350</v>
      </c>
      <c r="P4613" s="4">
        <v>100</v>
      </c>
      <c r="Q4613" s="3">
        <v>0.35</v>
      </c>
      <c r="R4613" s="1">
        <v>12</v>
      </c>
      <c r="S4613" s="1">
        <v>100</v>
      </c>
      <c r="T4613" s="1">
        <v>19</v>
      </c>
      <c r="U4613" s="1">
        <v>1</v>
      </c>
      <c r="V4613" s="1">
        <v>6</v>
      </c>
      <c r="W4613" s="1">
        <v>1</v>
      </c>
      <c r="X4613" s="1">
        <v>1</v>
      </c>
      <c r="Y4613" s="1">
        <v>0</v>
      </c>
      <c r="Z4613" s="1">
        <v>1</v>
      </c>
      <c r="AA4613" s="1">
        <v>1</v>
      </c>
      <c r="AB4613" s="1">
        <v>0</v>
      </c>
      <c r="AC4613" s="1">
        <v>0</v>
      </c>
      <c r="AD4613" s="1">
        <v>0</v>
      </c>
      <c r="AE4613" s="1">
        <v>0</v>
      </c>
      <c r="AF4613" s="1">
        <v>0</v>
      </c>
      <c r="AG4613" s="1">
        <v>212</v>
      </c>
      <c r="AH4613" s="1">
        <v>430</v>
      </c>
      <c r="AI4613" s="1">
        <v>642</v>
      </c>
      <c r="AJ4613" s="1" t="s">
        <v>469</v>
      </c>
      <c r="AK4613" s="1" t="s">
        <v>470</v>
      </c>
      <c r="AL4613" s="1" t="s">
        <v>471</v>
      </c>
      <c r="AM4613" s="1" t="s">
        <v>12</v>
      </c>
      <c r="AN4613" s="1" t="s">
        <v>23098</v>
      </c>
      <c r="AO4613" s="1" t="s">
        <v>86</v>
      </c>
      <c r="AP4613" s="1" t="s">
        <v>86</v>
      </c>
      <c r="AQ4613" s="1" t="s">
        <v>14</v>
      </c>
      <c r="AR4613" s="1" t="s">
        <v>30</v>
      </c>
      <c r="AS4613" s="1" t="s">
        <v>23091</v>
      </c>
      <c r="AT4613" s="1" t="s">
        <v>26</v>
      </c>
    </row>
    <row r="4614" spans="1:46" x14ac:dyDescent="0.25">
      <c r="A4614" s="1" t="s">
        <v>22037</v>
      </c>
      <c r="B4614" s="2" t="s">
        <v>23101</v>
      </c>
      <c r="C4614" s="2" t="s">
        <v>23105</v>
      </c>
      <c r="D4614" s="1">
        <v>0</v>
      </c>
      <c r="E4614" s="1">
        <v>0</v>
      </c>
      <c r="F4614" s="1">
        <v>1</v>
      </c>
      <c r="G4614" s="1">
        <v>1</v>
      </c>
      <c r="H4614" s="6">
        <v>1</v>
      </c>
      <c r="I4614">
        <v>0</v>
      </c>
      <c r="J4614" s="1">
        <v>32</v>
      </c>
      <c r="K4614" s="1">
        <v>0</v>
      </c>
      <c r="L4614" s="1">
        <v>546</v>
      </c>
      <c r="M4614" s="6">
        <v>0.34</v>
      </c>
      <c r="N4614" s="4">
        <v>2000</v>
      </c>
      <c r="O4614" s="4">
        <v>150</v>
      </c>
      <c r="P4614" s="4">
        <v>100</v>
      </c>
      <c r="Q4614" s="3">
        <v>0.39</v>
      </c>
      <c r="R4614" s="1">
        <v>6</v>
      </c>
      <c r="S4614" s="1">
        <v>100</v>
      </c>
      <c r="T4614" s="1">
        <v>6</v>
      </c>
      <c r="U4614" s="1">
        <v>1</v>
      </c>
      <c r="V4614" s="1">
        <v>6</v>
      </c>
      <c r="W4614" s="1">
        <v>0</v>
      </c>
      <c r="X4614" s="1">
        <v>0</v>
      </c>
      <c r="Y4614" s="1">
        <v>1</v>
      </c>
      <c r="Z4614" s="1">
        <v>0</v>
      </c>
      <c r="AA4614" s="1">
        <v>0</v>
      </c>
      <c r="AB4614" s="1">
        <v>0</v>
      </c>
      <c r="AC4614" s="1">
        <v>0</v>
      </c>
      <c r="AD4614" s="1">
        <v>300</v>
      </c>
      <c r="AE4614" s="1">
        <v>0</v>
      </c>
      <c r="AF4614" s="1">
        <v>300</v>
      </c>
      <c r="AG4614" s="1">
        <v>0</v>
      </c>
      <c r="AH4614" s="1">
        <v>100</v>
      </c>
      <c r="AI4614" s="1">
        <v>700</v>
      </c>
      <c r="AJ4614" s="1" t="s">
        <v>3595</v>
      </c>
      <c r="AK4614" s="1" t="s">
        <v>14229</v>
      </c>
      <c r="AL4614" s="1" t="s">
        <v>14230</v>
      </c>
      <c r="AM4614" s="1" t="s">
        <v>12</v>
      </c>
      <c r="AN4614" s="1" t="s">
        <v>23097</v>
      </c>
      <c r="AO4614" s="1" t="s">
        <v>86</v>
      </c>
      <c r="AP4614" s="1" t="s">
        <v>57</v>
      </c>
      <c r="AQ4614" s="1" t="s">
        <v>25</v>
      </c>
      <c r="AR4614" s="1" t="s">
        <v>19</v>
      </c>
      <c r="AS4614" s="1" t="s">
        <v>23090</v>
      </c>
      <c r="AT4614" s="1" t="s">
        <v>26</v>
      </c>
    </row>
    <row r="4615" spans="1:46" x14ac:dyDescent="0.25">
      <c r="A4615" s="1" t="s">
        <v>17917</v>
      </c>
      <c r="B4615" s="2" t="s">
        <v>23101</v>
      </c>
      <c r="C4615" s="2" t="s">
        <v>23105</v>
      </c>
      <c r="D4615" s="1">
        <v>0</v>
      </c>
      <c r="E4615" s="1">
        <v>1</v>
      </c>
      <c r="F4615" s="1">
        <v>1</v>
      </c>
      <c r="G4615" s="1">
        <v>2</v>
      </c>
      <c r="H4615" s="6">
        <v>0.5</v>
      </c>
      <c r="I4615">
        <v>1</v>
      </c>
      <c r="J4615" s="1">
        <v>36</v>
      </c>
      <c r="K4615" s="1">
        <v>0</v>
      </c>
      <c r="L4615" s="1">
        <v>651</v>
      </c>
      <c r="M4615" s="6">
        <v>0.84</v>
      </c>
      <c r="N4615" s="4">
        <v>2400</v>
      </c>
      <c r="O4615" s="4">
        <v>200</v>
      </c>
      <c r="P4615" s="4">
        <v>1000</v>
      </c>
      <c r="Q4615" s="3">
        <v>0.33</v>
      </c>
      <c r="R4615" s="1">
        <v>24</v>
      </c>
      <c r="S4615" s="1">
        <v>1000</v>
      </c>
      <c r="T4615" s="1">
        <v>97</v>
      </c>
      <c r="U4615" s="1">
        <v>0</v>
      </c>
      <c r="V4615" s="1">
        <v>6</v>
      </c>
      <c r="W4615" s="1">
        <v>0</v>
      </c>
      <c r="X4615" s="1">
        <v>1</v>
      </c>
      <c r="Y4615" s="1">
        <v>0</v>
      </c>
      <c r="Z4615" s="1">
        <v>3</v>
      </c>
      <c r="AA4615" s="1">
        <v>1</v>
      </c>
      <c r="AB4615" s="1">
        <v>1</v>
      </c>
      <c r="AC4615" s="1">
        <v>0</v>
      </c>
      <c r="AD4615" s="1">
        <v>0</v>
      </c>
      <c r="AE4615" s="1">
        <v>0</v>
      </c>
      <c r="AF4615" s="1">
        <v>769</v>
      </c>
      <c r="AG4615" s="1">
        <v>104</v>
      </c>
      <c r="AH4615" s="1">
        <v>1145</v>
      </c>
      <c r="AI4615" s="1">
        <v>2018</v>
      </c>
      <c r="AJ4615" s="1" t="s">
        <v>2793</v>
      </c>
      <c r="AK4615" s="1" t="s">
        <v>2794</v>
      </c>
      <c r="AL4615" s="1" t="s">
        <v>2795</v>
      </c>
      <c r="AM4615" s="1" t="s">
        <v>16</v>
      </c>
      <c r="AN4615" s="1" t="s">
        <v>23097</v>
      </c>
      <c r="AO4615" s="1" t="s">
        <v>364</v>
      </c>
      <c r="AP4615" s="1" t="s">
        <v>57</v>
      </c>
      <c r="AQ4615" s="1" t="s">
        <v>14</v>
      </c>
      <c r="AR4615" s="1" t="s">
        <v>30</v>
      </c>
      <c r="AS4615" s="1" t="s">
        <v>23091</v>
      </c>
      <c r="AT4615" s="1" t="s">
        <v>101</v>
      </c>
    </row>
    <row r="4616" spans="1:46" x14ac:dyDescent="0.25">
      <c r="A4616" s="1" t="s">
        <v>18777</v>
      </c>
      <c r="B4616" s="2" t="s">
        <v>23101</v>
      </c>
      <c r="C4616" s="2" t="s">
        <v>23105</v>
      </c>
      <c r="D4616" s="1">
        <v>1</v>
      </c>
      <c r="E4616" s="1">
        <v>4</v>
      </c>
      <c r="F4616" s="1">
        <v>1</v>
      </c>
      <c r="G4616" s="1">
        <v>6</v>
      </c>
      <c r="H4616" s="6">
        <v>0.16666666666666666</v>
      </c>
      <c r="I4616">
        <v>1</v>
      </c>
      <c r="J4616" s="1">
        <v>38</v>
      </c>
      <c r="K4616" s="1">
        <v>0</v>
      </c>
      <c r="L4616" s="1">
        <v>381</v>
      </c>
      <c r="M4616" s="6">
        <v>0.12</v>
      </c>
      <c r="N4616" s="4">
        <v>3420</v>
      </c>
      <c r="O4616" s="4">
        <v>280</v>
      </c>
      <c r="P4616" s="4">
        <v>100</v>
      </c>
      <c r="Q4616" s="3">
        <v>0.38</v>
      </c>
      <c r="R4616" s="1">
        <v>6</v>
      </c>
      <c r="S4616" s="1">
        <v>100</v>
      </c>
      <c r="T4616" s="1">
        <v>22</v>
      </c>
      <c r="U4616" s="1">
        <v>1</v>
      </c>
      <c r="V4616" s="1">
        <v>6</v>
      </c>
      <c r="W4616" s="1">
        <v>0</v>
      </c>
      <c r="X4616" s="1">
        <v>1</v>
      </c>
      <c r="Y4616" s="1">
        <v>0</v>
      </c>
      <c r="Z4616" s="1">
        <v>3</v>
      </c>
      <c r="AA4616" s="1">
        <v>1</v>
      </c>
      <c r="AB4616" s="1">
        <v>1</v>
      </c>
      <c r="AC4616" s="1">
        <v>465</v>
      </c>
      <c r="AD4616" s="1">
        <v>0</v>
      </c>
      <c r="AE4616" s="1">
        <v>0</v>
      </c>
      <c r="AF4616" s="1">
        <v>0</v>
      </c>
      <c r="AG4616" s="1">
        <v>0</v>
      </c>
      <c r="AH4616" s="1">
        <v>0</v>
      </c>
      <c r="AI4616" s="1">
        <v>465</v>
      </c>
      <c r="AJ4616" s="1" t="s">
        <v>5321</v>
      </c>
      <c r="AK4616" s="1" t="s">
        <v>5322</v>
      </c>
      <c r="AL4616" s="1" t="s">
        <v>5323</v>
      </c>
      <c r="AM4616" s="1" t="s">
        <v>16</v>
      </c>
      <c r="AN4616" s="1" t="s">
        <v>23097</v>
      </c>
      <c r="AO4616" s="1" t="s">
        <v>86</v>
      </c>
      <c r="AP4616" s="1" t="s">
        <v>57</v>
      </c>
      <c r="AQ4616" s="1" t="s">
        <v>14</v>
      </c>
      <c r="AR4616" s="1" t="s">
        <v>30</v>
      </c>
      <c r="AS4616" s="1" t="s">
        <v>23091</v>
      </c>
      <c r="AT4616" s="1" t="s">
        <v>101</v>
      </c>
    </row>
    <row r="4617" spans="1:46" x14ac:dyDescent="0.25">
      <c r="A4617" s="1" t="s">
        <v>18783</v>
      </c>
      <c r="B4617" s="2" t="s">
        <v>23101</v>
      </c>
      <c r="C4617" s="2" t="s">
        <v>23105</v>
      </c>
      <c r="D4617" s="1">
        <v>6</v>
      </c>
      <c r="E4617" s="1">
        <v>1</v>
      </c>
      <c r="F4617" s="1">
        <v>2</v>
      </c>
      <c r="G4617" s="1">
        <v>9</v>
      </c>
      <c r="H4617" s="6">
        <v>0.22222222222222221</v>
      </c>
      <c r="I4617">
        <v>1</v>
      </c>
      <c r="J4617" s="1">
        <v>33</v>
      </c>
      <c r="K4617" s="1">
        <v>0</v>
      </c>
      <c r="L4617" s="1">
        <v>651</v>
      </c>
      <c r="M4617" s="6">
        <v>0.33</v>
      </c>
      <c r="N4617" s="4">
        <v>3600</v>
      </c>
      <c r="O4617" s="4">
        <v>300</v>
      </c>
      <c r="P4617" s="4">
        <v>300</v>
      </c>
      <c r="Q4617" s="3">
        <v>0.39</v>
      </c>
      <c r="R4617" s="1">
        <v>6</v>
      </c>
      <c r="S4617" s="1">
        <v>300</v>
      </c>
      <c r="T4617" s="1">
        <v>24</v>
      </c>
      <c r="U4617" s="1">
        <v>1</v>
      </c>
      <c r="V4617" s="1">
        <v>6</v>
      </c>
      <c r="W4617" s="1">
        <v>0</v>
      </c>
      <c r="X4617" s="1">
        <v>1</v>
      </c>
      <c r="Y4617" s="1">
        <v>1</v>
      </c>
      <c r="Z4617" s="1">
        <v>3</v>
      </c>
      <c r="AA4617" s="1">
        <v>0</v>
      </c>
      <c r="AB4617" s="1">
        <v>1</v>
      </c>
      <c r="AC4617" s="1">
        <v>0</v>
      </c>
      <c r="AD4617" s="1">
        <v>0</v>
      </c>
      <c r="AE4617" s="1">
        <v>0</v>
      </c>
      <c r="AF4617" s="1">
        <v>570</v>
      </c>
      <c r="AG4617" s="1">
        <v>0</v>
      </c>
      <c r="AH4617" s="1">
        <v>270</v>
      </c>
      <c r="AI4617" s="1">
        <v>840</v>
      </c>
      <c r="AJ4617" s="1" t="s">
        <v>5339</v>
      </c>
      <c r="AK4617" s="1" t="s">
        <v>5340</v>
      </c>
      <c r="AL4617" s="1" t="s">
        <v>5341</v>
      </c>
      <c r="AM4617" s="1" t="s">
        <v>16</v>
      </c>
      <c r="AN4617" s="1" t="s">
        <v>23097</v>
      </c>
      <c r="AO4617" s="1" t="s">
        <v>86</v>
      </c>
      <c r="AP4617" s="1" t="s">
        <v>57</v>
      </c>
      <c r="AQ4617" s="1" t="s">
        <v>14</v>
      </c>
      <c r="AR4617" s="1" t="s">
        <v>19</v>
      </c>
      <c r="AS4617" s="1" t="s">
        <v>23090</v>
      </c>
      <c r="AT4617" s="1" t="s">
        <v>101</v>
      </c>
    </row>
    <row r="4618" spans="1:46" x14ac:dyDescent="0.25">
      <c r="A4618" s="1" t="s">
        <v>17200</v>
      </c>
      <c r="B4618" s="2" t="s">
        <v>23101</v>
      </c>
      <c r="C4618" s="2" t="s">
        <v>23106</v>
      </c>
      <c r="D4618" s="1">
        <v>0</v>
      </c>
      <c r="E4618" s="1">
        <v>0</v>
      </c>
      <c r="F4618" s="1">
        <v>2</v>
      </c>
      <c r="G4618" s="1">
        <v>2</v>
      </c>
      <c r="H4618" s="6">
        <v>1</v>
      </c>
      <c r="I4618">
        <v>0</v>
      </c>
      <c r="J4618" s="1">
        <v>37</v>
      </c>
      <c r="K4618" s="1">
        <v>0</v>
      </c>
      <c r="L4618" s="1">
        <v>730</v>
      </c>
      <c r="M4618" s="6">
        <v>0.47</v>
      </c>
      <c r="N4618" s="4">
        <v>2560</v>
      </c>
      <c r="O4618" s="4">
        <v>230</v>
      </c>
      <c r="P4618" s="4">
        <v>350</v>
      </c>
      <c r="Q4618" s="3">
        <v>0.3</v>
      </c>
      <c r="R4618" s="1">
        <v>24</v>
      </c>
      <c r="S4618" s="1">
        <v>350</v>
      </c>
      <c r="T4618" s="1">
        <v>53</v>
      </c>
      <c r="U4618" s="1">
        <v>1</v>
      </c>
      <c r="V4618" s="1">
        <v>6</v>
      </c>
      <c r="W4618" s="1">
        <v>0</v>
      </c>
      <c r="X4618" s="1">
        <v>0</v>
      </c>
      <c r="Y4618" s="1">
        <v>1</v>
      </c>
      <c r="Z4618" s="1">
        <v>2</v>
      </c>
      <c r="AA4618" s="1">
        <v>1</v>
      </c>
      <c r="AB4618" s="1">
        <v>0</v>
      </c>
      <c r="AC4618" s="1">
        <v>0</v>
      </c>
      <c r="AD4618" s="1">
        <v>0</v>
      </c>
      <c r="AE4618" s="1">
        <v>0</v>
      </c>
      <c r="AF4618" s="1">
        <v>0</v>
      </c>
      <c r="AG4618" s="1">
        <v>0</v>
      </c>
      <c r="AH4618" s="1">
        <v>700</v>
      </c>
      <c r="AI4618" s="1">
        <v>700</v>
      </c>
      <c r="AJ4618" s="1" t="s">
        <v>592</v>
      </c>
      <c r="AK4618" s="1" t="s">
        <v>593</v>
      </c>
      <c r="AL4618" s="1" t="s">
        <v>594</v>
      </c>
      <c r="AM4618" s="1" t="s">
        <v>12</v>
      </c>
      <c r="AN4618" s="1" t="s">
        <v>23097</v>
      </c>
      <c r="AO4618" s="1" t="s">
        <v>86</v>
      </c>
      <c r="AP4618" s="1" t="s">
        <v>57</v>
      </c>
      <c r="AQ4618" s="1" t="s">
        <v>25</v>
      </c>
      <c r="AR4618" s="1" t="s">
        <v>19</v>
      </c>
      <c r="AS4618" s="1" t="s">
        <v>23091</v>
      </c>
      <c r="AT4618" s="1" t="s">
        <v>26</v>
      </c>
    </row>
    <row r="4619" spans="1:46" x14ac:dyDescent="0.25">
      <c r="A4619" s="1" t="s">
        <v>21474</v>
      </c>
      <c r="B4619" s="2" t="s">
        <v>23101</v>
      </c>
      <c r="C4619" s="2" t="s">
        <v>23106</v>
      </c>
      <c r="D4619" s="1">
        <v>0</v>
      </c>
      <c r="E4619" s="1">
        <v>0</v>
      </c>
      <c r="F4619" s="1">
        <v>1</v>
      </c>
      <c r="G4619" s="1">
        <v>1</v>
      </c>
      <c r="H4619" s="6">
        <v>1</v>
      </c>
      <c r="I4619">
        <v>1</v>
      </c>
      <c r="J4619" s="1">
        <v>45</v>
      </c>
      <c r="K4619" s="1">
        <v>0</v>
      </c>
      <c r="L4619" s="1">
        <v>732</v>
      </c>
      <c r="M4619" s="6">
        <v>0.38</v>
      </c>
      <c r="N4619" s="4">
        <v>1800</v>
      </c>
      <c r="O4619" s="4">
        <v>150</v>
      </c>
      <c r="P4619" s="4">
        <v>300</v>
      </c>
      <c r="Q4619" s="3">
        <v>0.3</v>
      </c>
      <c r="R4619" s="1">
        <v>24</v>
      </c>
      <c r="S4619" s="1">
        <v>300</v>
      </c>
      <c r="T4619" s="1">
        <v>55</v>
      </c>
      <c r="U4619" s="1">
        <v>1</v>
      </c>
      <c r="V4619" s="1">
        <v>6</v>
      </c>
      <c r="W4619" s="1">
        <v>1</v>
      </c>
      <c r="X4619" s="1">
        <v>1</v>
      </c>
      <c r="Y4619" s="1">
        <v>1</v>
      </c>
      <c r="Z4619" s="1">
        <v>3</v>
      </c>
      <c r="AA4619" s="1">
        <v>1</v>
      </c>
      <c r="AB4619" s="1">
        <v>1</v>
      </c>
      <c r="AC4619" s="1">
        <v>0</v>
      </c>
      <c r="AD4619" s="1">
        <v>0</v>
      </c>
      <c r="AE4619" s="1">
        <v>0</v>
      </c>
      <c r="AF4619" s="1">
        <v>186</v>
      </c>
      <c r="AG4619" s="1">
        <v>467</v>
      </c>
      <c r="AH4619" s="1">
        <v>300</v>
      </c>
      <c r="AI4619" s="1">
        <v>953</v>
      </c>
      <c r="AJ4619" s="1" t="s">
        <v>12729</v>
      </c>
      <c r="AK4619" s="1" t="s">
        <v>12730</v>
      </c>
      <c r="AL4619" s="1" t="s">
        <v>12731</v>
      </c>
      <c r="AM4619" s="1" t="s">
        <v>16</v>
      </c>
      <c r="AN4619" s="1" t="s">
        <v>23097</v>
      </c>
      <c r="AO4619" s="1" t="s">
        <v>86</v>
      </c>
      <c r="AP4619" s="1" t="s">
        <v>86</v>
      </c>
      <c r="AQ4619" s="1" t="s">
        <v>14</v>
      </c>
      <c r="AR4619" s="1" t="s">
        <v>19</v>
      </c>
      <c r="AS4619" s="1" t="s">
        <v>23091</v>
      </c>
      <c r="AT4619" s="1" t="s">
        <v>101</v>
      </c>
    </row>
    <row r="4620" spans="1:46" x14ac:dyDescent="0.25">
      <c r="A4620" s="1" t="s">
        <v>17447</v>
      </c>
      <c r="B4620" s="2" t="s">
        <v>23101</v>
      </c>
      <c r="C4620" s="2" t="s">
        <v>23106</v>
      </c>
      <c r="D4620" s="1">
        <v>0</v>
      </c>
      <c r="E4620" s="1">
        <v>0</v>
      </c>
      <c r="F4620" s="1">
        <v>1</v>
      </c>
      <c r="G4620" s="1">
        <v>1</v>
      </c>
      <c r="H4620" s="6">
        <v>1</v>
      </c>
      <c r="I4620">
        <v>1</v>
      </c>
      <c r="J4620" s="1">
        <v>30</v>
      </c>
      <c r="K4620" s="1">
        <v>0</v>
      </c>
      <c r="L4620" s="1">
        <v>334</v>
      </c>
      <c r="M4620" s="6">
        <v>0.27</v>
      </c>
      <c r="N4620" s="4">
        <v>1800</v>
      </c>
      <c r="O4620" s="4">
        <v>120</v>
      </c>
      <c r="P4620" s="4">
        <v>150</v>
      </c>
      <c r="Q4620" s="3">
        <v>0.39</v>
      </c>
      <c r="R4620" s="1">
        <v>12</v>
      </c>
      <c r="S4620" s="1">
        <v>150</v>
      </c>
      <c r="T4620" s="1">
        <v>1</v>
      </c>
      <c r="U4620" s="1">
        <v>1</v>
      </c>
      <c r="V4620" s="1">
        <v>6</v>
      </c>
      <c r="W4620" s="1">
        <v>1</v>
      </c>
      <c r="X4620" s="1">
        <v>1</v>
      </c>
      <c r="Y4620" s="1">
        <v>1</v>
      </c>
      <c r="Z4620" s="1">
        <v>0</v>
      </c>
      <c r="AA4620" s="1">
        <v>1</v>
      </c>
      <c r="AB4620" s="1">
        <v>1</v>
      </c>
      <c r="AC4620" s="1">
        <v>75</v>
      </c>
      <c r="AD4620" s="1">
        <v>0</v>
      </c>
      <c r="AE4620" s="1">
        <v>0</v>
      </c>
      <c r="AF4620" s="1">
        <v>300</v>
      </c>
      <c r="AG4620" s="1">
        <v>0</v>
      </c>
      <c r="AH4620" s="1">
        <v>0</v>
      </c>
      <c r="AI4620" s="1">
        <v>375</v>
      </c>
      <c r="AJ4620" s="1" t="s">
        <v>1398</v>
      </c>
      <c r="AK4620" s="1" t="s">
        <v>1399</v>
      </c>
      <c r="AL4620" s="1" t="s">
        <v>1400</v>
      </c>
      <c r="AM4620" s="1" t="s">
        <v>16</v>
      </c>
      <c r="AN4620" s="1" t="s">
        <v>23097</v>
      </c>
      <c r="AO4620" s="1" t="s">
        <v>86</v>
      </c>
      <c r="AP4620" s="1" t="s">
        <v>86</v>
      </c>
      <c r="AQ4620" s="1" t="s">
        <v>14</v>
      </c>
      <c r="AR4620" s="1" t="s">
        <v>19</v>
      </c>
      <c r="AS4620" s="1" t="s">
        <v>23091</v>
      </c>
      <c r="AT4620" s="1" t="s">
        <v>101</v>
      </c>
    </row>
    <row r="4621" spans="1:46" x14ac:dyDescent="0.25">
      <c r="A4621" s="1" t="s">
        <v>20392</v>
      </c>
      <c r="B4621" s="2" t="s">
        <v>23101</v>
      </c>
      <c r="C4621" s="2" t="s">
        <v>23106</v>
      </c>
      <c r="D4621" s="1">
        <v>0</v>
      </c>
      <c r="E4621" s="1">
        <v>0</v>
      </c>
      <c r="F4621" s="1">
        <v>1</v>
      </c>
      <c r="G4621" s="1">
        <v>1</v>
      </c>
      <c r="H4621" s="6">
        <v>1</v>
      </c>
      <c r="I4621">
        <v>0</v>
      </c>
      <c r="J4621" s="1">
        <v>40</v>
      </c>
      <c r="K4621" s="1">
        <v>1</v>
      </c>
      <c r="L4621" s="1">
        <v>499</v>
      </c>
      <c r="M4621" s="6">
        <v>0.3</v>
      </c>
      <c r="N4621" s="4">
        <v>3000</v>
      </c>
      <c r="O4621" s="4">
        <v>250</v>
      </c>
      <c r="P4621" s="4">
        <v>300</v>
      </c>
      <c r="Q4621" s="3">
        <v>0.36</v>
      </c>
      <c r="R4621" s="1">
        <v>24</v>
      </c>
      <c r="S4621" s="1">
        <v>300</v>
      </c>
      <c r="T4621" s="1">
        <v>16</v>
      </c>
      <c r="U4621" s="1">
        <v>0</v>
      </c>
      <c r="V4621" s="1">
        <v>6</v>
      </c>
      <c r="W4621" s="1">
        <v>0</v>
      </c>
      <c r="X4621" s="1">
        <v>1</v>
      </c>
      <c r="Y4621" s="1">
        <v>1</v>
      </c>
      <c r="Z4621" s="1">
        <v>4</v>
      </c>
      <c r="AA4621" s="1">
        <v>0</v>
      </c>
      <c r="AB4621" s="1">
        <v>1</v>
      </c>
      <c r="AC4621" s="1">
        <v>486</v>
      </c>
      <c r="AD4621" s="1">
        <v>59</v>
      </c>
      <c r="AE4621" s="1">
        <v>490</v>
      </c>
      <c r="AF4621" s="1">
        <v>363</v>
      </c>
      <c r="AG4621" s="1">
        <v>101</v>
      </c>
      <c r="AH4621" s="1">
        <v>0</v>
      </c>
      <c r="AI4621" s="1">
        <v>1499</v>
      </c>
      <c r="AJ4621" s="1" t="s">
        <v>9813</v>
      </c>
      <c r="AK4621" s="1" t="s">
        <v>9814</v>
      </c>
      <c r="AL4621" s="1" t="s">
        <v>9815</v>
      </c>
      <c r="AM4621" s="1" t="s">
        <v>12</v>
      </c>
      <c r="AN4621" s="1" t="s">
        <v>23098</v>
      </c>
      <c r="AO4621" s="1" t="s">
        <v>364</v>
      </c>
      <c r="AP4621" s="1" t="s">
        <v>57</v>
      </c>
      <c r="AQ4621" s="1" t="s">
        <v>14</v>
      </c>
      <c r="AR4621" s="1" t="s">
        <v>19</v>
      </c>
      <c r="AS4621" s="1" t="s">
        <v>23090</v>
      </c>
      <c r="AT4621" s="1" t="s">
        <v>101</v>
      </c>
    </row>
    <row r="4622" spans="1:46" x14ac:dyDescent="0.25">
      <c r="A4622" s="1" t="s">
        <v>22107</v>
      </c>
      <c r="B4622" s="2" t="s">
        <v>23101</v>
      </c>
      <c r="C4622" s="2" t="s">
        <v>23106</v>
      </c>
      <c r="D4622" s="1">
        <v>0</v>
      </c>
      <c r="E4622" s="1">
        <v>0</v>
      </c>
      <c r="F4622" s="1">
        <v>1</v>
      </c>
      <c r="G4622" s="1">
        <v>1</v>
      </c>
      <c r="H4622" s="6">
        <v>1</v>
      </c>
      <c r="I4622">
        <v>0</v>
      </c>
      <c r="J4622" s="1">
        <v>33</v>
      </c>
      <c r="K4622" s="1">
        <v>1</v>
      </c>
      <c r="L4622" s="1">
        <v>608</v>
      </c>
      <c r="M4622" s="6">
        <v>0.54</v>
      </c>
      <c r="N4622" s="4">
        <v>1800</v>
      </c>
      <c r="O4622" s="4">
        <v>150</v>
      </c>
      <c r="P4622" s="4">
        <v>400</v>
      </c>
      <c r="Q4622" s="3">
        <v>0.3</v>
      </c>
      <c r="R4622" s="1">
        <v>24</v>
      </c>
      <c r="S4622" s="1">
        <v>400</v>
      </c>
      <c r="T4622" s="1">
        <v>19</v>
      </c>
      <c r="U4622" s="1">
        <v>1</v>
      </c>
      <c r="V4622" s="1">
        <v>6</v>
      </c>
      <c r="W4622" s="1">
        <v>0</v>
      </c>
      <c r="X4622" s="1">
        <v>0</v>
      </c>
      <c r="Y4622" s="1">
        <v>1</v>
      </c>
      <c r="Z4622" s="1">
        <v>2</v>
      </c>
      <c r="AA4622" s="1">
        <v>0</v>
      </c>
      <c r="AB4622" s="1">
        <v>0</v>
      </c>
      <c r="AC4622" s="1">
        <v>566</v>
      </c>
      <c r="AD4622" s="1">
        <v>0</v>
      </c>
      <c r="AE4622" s="1">
        <v>590</v>
      </c>
      <c r="AF4622" s="1">
        <v>0</v>
      </c>
      <c r="AG4622" s="1">
        <v>0</v>
      </c>
      <c r="AH4622" s="1">
        <v>300</v>
      </c>
      <c r="AI4622" s="1">
        <v>1456</v>
      </c>
      <c r="AJ4622" s="1" t="s">
        <v>14417</v>
      </c>
      <c r="AK4622" s="1" t="s">
        <v>14418</v>
      </c>
      <c r="AL4622" s="1" t="s">
        <v>14419</v>
      </c>
      <c r="AM4622" s="1" t="s">
        <v>12</v>
      </c>
      <c r="AN4622" s="1" t="s">
        <v>23098</v>
      </c>
      <c r="AO4622" s="1" t="s">
        <v>86</v>
      </c>
      <c r="AP4622" s="1" t="s">
        <v>57</v>
      </c>
      <c r="AQ4622" s="1" t="s">
        <v>25</v>
      </c>
      <c r="AR4622" s="1" t="s">
        <v>19</v>
      </c>
      <c r="AS4622" s="1" t="s">
        <v>23090</v>
      </c>
      <c r="AT4622" s="1" t="s">
        <v>26</v>
      </c>
    </row>
    <row r="4623" spans="1:46" x14ac:dyDescent="0.25">
      <c r="A4623" s="1" t="s">
        <v>20413</v>
      </c>
      <c r="B4623" s="2" t="s">
        <v>23101</v>
      </c>
      <c r="C4623" s="2" t="s">
        <v>23106</v>
      </c>
      <c r="D4623" s="1">
        <v>0</v>
      </c>
      <c r="E4623" s="1">
        <v>6</v>
      </c>
      <c r="F4623" s="1">
        <v>2</v>
      </c>
      <c r="G4623" s="1">
        <v>8</v>
      </c>
      <c r="H4623" s="6">
        <v>0.25</v>
      </c>
      <c r="I4623">
        <v>0</v>
      </c>
      <c r="J4623" s="1">
        <v>33</v>
      </c>
      <c r="K4623" s="1">
        <v>0</v>
      </c>
      <c r="L4623" s="1">
        <v>657</v>
      </c>
      <c r="M4623" s="6">
        <v>0.79</v>
      </c>
      <c r="N4623" s="4">
        <v>2200</v>
      </c>
      <c r="O4623" s="4">
        <v>155</v>
      </c>
      <c r="P4623" s="4">
        <v>300</v>
      </c>
      <c r="Q4623" s="3">
        <v>0.3</v>
      </c>
      <c r="R4623" s="1">
        <v>24</v>
      </c>
      <c r="S4623" s="1">
        <v>300</v>
      </c>
      <c r="T4623" s="1">
        <v>36</v>
      </c>
      <c r="U4623" s="1">
        <v>0</v>
      </c>
      <c r="V4623" s="1">
        <v>6</v>
      </c>
      <c r="W4623" s="1">
        <v>0</v>
      </c>
      <c r="X4623" s="1">
        <v>0</v>
      </c>
      <c r="Y4623" s="1">
        <v>1</v>
      </c>
      <c r="Z4623" s="1">
        <v>1</v>
      </c>
      <c r="AA4623" s="1">
        <v>1</v>
      </c>
      <c r="AB4623" s="1">
        <v>0</v>
      </c>
      <c r="AC4623" s="1">
        <v>800</v>
      </c>
      <c r="AD4623" s="1">
        <v>0</v>
      </c>
      <c r="AE4623" s="1">
        <v>498</v>
      </c>
      <c r="AF4623" s="1">
        <v>576</v>
      </c>
      <c r="AG4623" s="1">
        <v>147</v>
      </c>
      <c r="AH4623" s="1">
        <v>420</v>
      </c>
      <c r="AI4623" s="1">
        <v>2441</v>
      </c>
      <c r="AJ4623" s="1" t="s">
        <v>9872</v>
      </c>
      <c r="AK4623" s="1" t="s">
        <v>9873</v>
      </c>
      <c r="AL4623" s="1" t="s">
        <v>9874</v>
      </c>
      <c r="AM4623" s="1" t="s">
        <v>12</v>
      </c>
      <c r="AN4623" s="1" t="s">
        <v>23097</v>
      </c>
      <c r="AO4623" s="1" t="s">
        <v>364</v>
      </c>
      <c r="AP4623" s="1" t="s">
        <v>57</v>
      </c>
      <c r="AQ4623" s="1" t="s">
        <v>25</v>
      </c>
      <c r="AR4623" s="1" t="s">
        <v>19</v>
      </c>
      <c r="AS4623" s="1" t="s">
        <v>23091</v>
      </c>
      <c r="AT4623" s="1" t="s">
        <v>26</v>
      </c>
    </row>
    <row r="4624" spans="1:46" x14ac:dyDescent="0.25">
      <c r="A4624" s="1" t="s">
        <v>20423</v>
      </c>
      <c r="B4624" s="2" t="s">
        <v>23101</v>
      </c>
      <c r="C4624" s="2" t="s">
        <v>23106</v>
      </c>
      <c r="D4624" s="1">
        <v>0</v>
      </c>
      <c r="E4624" s="1">
        <v>1</v>
      </c>
      <c r="F4624" s="1">
        <v>1</v>
      </c>
      <c r="G4624" s="1">
        <v>2</v>
      </c>
      <c r="H4624" s="6">
        <v>0.5</v>
      </c>
      <c r="I4624">
        <v>0</v>
      </c>
      <c r="J4624" s="1">
        <v>36</v>
      </c>
      <c r="K4624" s="1">
        <v>0</v>
      </c>
      <c r="L4624" s="1">
        <v>700</v>
      </c>
      <c r="M4624" s="6">
        <v>0.35</v>
      </c>
      <c r="N4624" s="4">
        <v>2040</v>
      </c>
      <c r="O4624" s="4">
        <v>145</v>
      </c>
      <c r="P4624" s="4">
        <v>600</v>
      </c>
      <c r="Q4624" s="3">
        <v>0.33</v>
      </c>
      <c r="R4624" s="1">
        <v>24</v>
      </c>
      <c r="S4624" s="1">
        <v>600</v>
      </c>
      <c r="T4624" s="1">
        <v>51</v>
      </c>
      <c r="U4624" s="1">
        <v>1</v>
      </c>
      <c r="V4624" s="1">
        <v>6</v>
      </c>
      <c r="W4624" s="1">
        <v>0</v>
      </c>
      <c r="X4624" s="1">
        <v>1</v>
      </c>
      <c r="Y4624" s="1">
        <v>1</v>
      </c>
      <c r="Z4624" s="1">
        <v>2</v>
      </c>
      <c r="AA4624" s="1">
        <v>1</v>
      </c>
      <c r="AB4624" s="1">
        <v>0</v>
      </c>
      <c r="AC4624" s="1">
        <v>0</v>
      </c>
      <c r="AD4624" s="1">
        <v>0</v>
      </c>
      <c r="AE4624" s="1">
        <v>0</v>
      </c>
      <c r="AF4624" s="1">
        <v>0</v>
      </c>
      <c r="AG4624" s="1">
        <v>0</v>
      </c>
      <c r="AH4624" s="1">
        <v>300</v>
      </c>
      <c r="AI4624" s="1">
        <v>300</v>
      </c>
      <c r="AJ4624" s="1" t="s">
        <v>9899</v>
      </c>
      <c r="AK4624" s="1" t="s">
        <v>9900</v>
      </c>
      <c r="AL4624" s="1" t="s">
        <v>9901</v>
      </c>
      <c r="AM4624" s="1" t="s">
        <v>12</v>
      </c>
      <c r="AN4624" s="1" t="s">
        <v>23097</v>
      </c>
      <c r="AO4624" s="1" t="s">
        <v>86</v>
      </c>
      <c r="AP4624" s="1" t="s">
        <v>57</v>
      </c>
      <c r="AQ4624" s="1" t="s">
        <v>14</v>
      </c>
      <c r="AR4624" s="1" t="s">
        <v>19</v>
      </c>
      <c r="AS4624" s="1" t="s">
        <v>23091</v>
      </c>
      <c r="AT4624" s="1" t="s">
        <v>26</v>
      </c>
    </row>
    <row r="4625" spans="1:46" x14ac:dyDescent="0.25">
      <c r="A4625" s="1" t="s">
        <v>21135</v>
      </c>
      <c r="B4625" s="2" t="s">
        <v>23101</v>
      </c>
      <c r="C4625" s="2" t="s">
        <v>23106</v>
      </c>
      <c r="D4625" s="1">
        <v>0</v>
      </c>
      <c r="E4625" s="1">
        <v>0</v>
      </c>
      <c r="F4625" s="1">
        <v>1</v>
      </c>
      <c r="G4625" s="1">
        <v>1</v>
      </c>
      <c r="H4625" s="6">
        <v>1</v>
      </c>
      <c r="I4625">
        <v>0</v>
      </c>
      <c r="J4625" s="1">
        <v>33</v>
      </c>
      <c r="K4625" s="1">
        <v>0</v>
      </c>
      <c r="L4625" s="1">
        <v>628</v>
      </c>
      <c r="M4625" s="6">
        <v>0.32</v>
      </c>
      <c r="N4625" s="4">
        <v>2260</v>
      </c>
      <c r="O4625" s="4">
        <v>170</v>
      </c>
      <c r="P4625" s="4">
        <v>100</v>
      </c>
      <c r="Q4625" s="3">
        <v>0.3</v>
      </c>
      <c r="R4625" s="1">
        <v>18</v>
      </c>
      <c r="S4625" s="1">
        <v>100</v>
      </c>
      <c r="T4625" s="1">
        <v>14</v>
      </c>
      <c r="U4625" s="1">
        <v>1</v>
      </c>
      <c r="V4625" s="1">
        <v>6</v>
      </c>
      <c r="W4625" s="1">
        <v>0</v>
      </c>
      <c r="X4625" s="1">
        <v>0</v>
      </c>
      <c r="Y4625" s="1">
        <v>1</v>
      </c>
      <c r="Z4625" s="1">
        <v>3</v>
      </c>
      <c r="AA4625" s="1">
        <v>0</v>
      </c>
      <c r="AB4625" s="1">
        <v>0</v>
      </c>
      <c r="AC4625" s="1">
        <v>386</v>
      </c>
      <c r="AD4625" s="1">
        <v>0</v>
      </c>
      <c r="AE4625" s="1">
        <v>468</v>
      </c>
      <c r="AF4625" s="1">
        <v>300</v>
      </c>
      <c r="AG4625" s="1">
        <v>40</v>
      </c>
      <c r="AH4625" s="1">
        <v>0</v>
      </c>
      <c r="AI4625" s="1">
        <v>1194</v>
      </c>
      <c r="AJ4625" s="1" t="s">
        <v>11852</v>
      </c>
      <c r="AK4625" s="1" t="s">
        <v>11853</v>
      </c>
      <c r="AL4625" s="1" t="s">
        <v>11854</v>
      </c>
      <c r="AM4625" s="1" t="s">
        <v>12</v>
      </c>
      <c r="AN4625" s="1" t="s">
        <v>23097</v>
      </c>
      <c r="AO4625" s="1" t="s">
        <v>86</v>
      </c>
      <c r="AP4625" s="1" t="s">
        <v>57</v>
      </c>
      <c r="AQ4625" s="1" t="s">
        <v>25</v>
      </c>
      <c r="AR4625" s="1" t="s">
        <v>19</v>
      </c>
      <c r="AS4625" s="1" t="s">
        <v>23090</v>
      </c>
      <c r="AT4625" s="1" t="s">
        <v>26</v>
      </c>
    </row>
    <row r="4626" spans="1:46" x14ac:dyDescent="0.25">
      <c r="A4626" s="1" t="s">
        <v>20440</v>
      </c>
      <c r="B4626" s="2" t="s">
        <v>23101</v>
      </c>
      <c r="C4626" s="2" t="s">
        <v>23106</v>
      </c>
      <c r="D4626" s="1">
        <v>0</v>
      </c>
      <c r="E4626" s="1">
        <v>0</v>
      </c>
      <c r="F4626" s="1">
        <v>1</v>
      </c>
      <c r="G4626" s="1">
        <v>1</v>
      </c>
      <c r="H4626" s="6">
        <v>1</v>
      </c>
      <c r="I4626">
        <v>0</v>
      </c>
      <c r="J4626" s="1">
        <v>30</v>
      </c>
      <c r="K4626" s="1">
        <v>1</v>
      </c>
      <c r="L4626" s="1">
        <v>691</v>
      </c>
      <c r="M4626" s="6">
        <v>0.37</v>
      </c>
      <c r="N4626" s="4">
        <v>2700</v>
      </c>
      <c r="O4626" s="4">
        <v>200</v>
      </c>
      <c r="P4626" s="4">
        <v>700</v>
      </c>
      <c r="Q4626" s="3">
        <v>0.33</v>
      </c>
      <c r="R4626" s="1">
        <v>24</v>
      </c>
      <c r="S4626" s="1">
        <v>700</v>
      </c>
      <c r="T4626" s="1">
        <v>44</v>
      </c>
      <c r="U4626" s="1">
        <v>0</v>
      </c>
      <c r="V4626" s="1">
        <v>6</v>
      </c>
      <c r="W4626" s="1">
        <v>0</v>
      </c>
      <c r="X4626" s="1">
        <v>0</v>
      </c>
      <c r="Y4626" s="1">
        <v>1</v>
      </c>
      <c r="Z4626" s="1">
        <v>0</v>
      </c>
      <c r="AA4626" s="1">
        <v>1</v>
      </c>
      <c r="AB4626" s="1">
        <v>0</v>
      </c>
      <c r="AC4626" s="1">
        <v>0</v>
      </c>
      <c r="AD4626" s="1">
        <v>120</v>
      </c>
      <c r="AE4626" s="1">
        <v>0</v>
      </c>
      <c r="AF4626" s="1">
        <v>0</v>
      </c>
      <c r="AG4626" s="1">
        <v>0</v>
      </c>
      <c r="AH4626" s="1">
        <v>500</v>
      </c>
      <c r="AI4626" s="1">
        <v>620</v>
      </c>
      <c r="AJ4626" s="1" t="s">
        <v>9947</v>
      </c>
      <c r="AK4626" s="1" t="s">
        <v>9948</v>
      </c>
      <c r="AL4626" s="1" t="s">
        <v>9949</v>
      </c>
      <c r="AM4626" s="1" t="s">
        <v>12</v>
      </c>
      <c r="AN4626" s="1" t="s">
        <v>23098</v>
      </c>
      <c r="AO4626" s="1" t="s">
        <v>364</v>
      </c>
      <c r="AP4626" s="1" t="s">
        <v>57</v>
      </c>
      <c r="AQ4626" s="1" t="s">
        <v>25</v>
      </c>
      <c r="AR4626" s="1" t="s">
        <v>19</v>
      </c>
      <c r="AS4626" s="1" t="s">
        <v>23091</v>
      </c>
      <c r="AT4626" s="1" t="s">
        <v>26</v>
      </c>
    </row>
    <row r="4627" spans="1:46" x14ac:dyDescent="0.25">
      <c r="A4627" s="1" t="s">
        <v>18883</v>
      </c>
      <c r="B4627" s="2" t="s">
        <v>23101</v>
      </c>
      <c r="C4627" s="2" t="s">
        <v>23106</v>
      </c>
      <c r="D4627" s="1">
        <v>0</v>
      </c>
      <c r="E4627" s="1">
        <v>3</v>
      </c>
      <c r="F4627" s="1">
        <v>6</v>
      </c>
      <c r="G4627" s="1">
        <v>9</v>
      </c>
      <c r="H4627" s="6">
        <v>0.66666666666666663</v>
      </c>
      <c r="I4627">
        <v>1</v>
      </c>
      <c r="J4627" s="1">
        <v>39</v>
      </c>
      <c r="K4627" s="1">
        <v>0</v>
      </c>
      <c r="L4627" s="1">
        <v>558</v>
      </c>
      <c r="M4627" s="6">
        <v>0.24</v>
      </c>
      <c r="N4627" s="4">
        <v>4000</v>
      </c>
      <c r="O4627" s="4">
        <v>310</v>
      </c>
      <c r="P4627" s="4">
        <v>300</v>
      </c>
      <c r="Q4627" s="3">
        <v>0.35</v>
      </c>
      <c r="R4627" s="1">
        <v>18</v>
      </c>
      <c r="S4627" s="1">
        <v>300</v>
      </c>
      <c r="T4627" s="1">
        <v>27</v>
      </c>
      <c r="U4627" s="1">
        <v>1</v>
      </c>
      <c r="V4627" s="1">
        <v>6</v>
      </c>
      <c r="W4627" s="1">
        <v>0</v>
      </c>
      <c r="X4627" s="1">
        <v>0</v>
      </c>
      <c r="Y4627" s="1">
        <v>0</v>
      </c>
      <c r="Z4627" s="1">
        <v>4</v>
      </c>
      <c r="AA4627" s="1">
        <v>1</v>
      </c>
      <c r="AB4627" s="1">
        <v>1</v>
      </c>
      <c r="AC4627" s="1">
        <v>0</v>
      </c>
      <c r="AD4627" s="1">
        <v>0</v>
      </c>
      <c r="AE4627" s="1">
        <v>0</v>
      </c>
      <c r="AF4627" s="1">
        <v>550</v>
      </c>
      <c r="AG4627" s="1">
        <v>0</v>
      </c>
      <c r="AH4627" s="1">
        <v>450</v>
      </c>
      <c r="AI4627" s="1">
        <v>1000</v>
      </c>
      <c r="AJ4627" s="1" t="s">
        <v>1064</v>
      </c>
      <c r="AK4627" s="1" t="s">
        <v>5644</v>
      </c>
      <c r="AL4627" s="1" t="s">
        <v>5645</v>
      </c>
      <c r="AM4627" s="1" t="s">
        <v>16</v>
      </c>
      <c r="AN4627" s="1" t="s">
        <v>23097</v>
      </c>
      <c r="AO4627" s="1" t="s">
        <v>86</v>
      </c>
      <c r="AP4627" s="1" t="s">
        <v>57</v>
      </c>
      <c r="AQ4627" s="1" t="s">
        <v>25</v>
      </c>
      <c r="AR4627" s="1" t="s">
        <v>30</v>
      </c>
      <c r="AS4627" s="1" t="s">
        <v>23091</v>
      </c>
      <c r="AT4627" s="1" t="s">
        <v>101</v>
      </c>
    </row>
    <row r="4628" spans="1:46" x14ac:dyDescent="0.25">
      <c r="A4628" s="1" t="s">
        <v>20445</v>
      </c>
      <c r="B4628" s="2" t="s">
        <v>23101</v>
      </c>
      <c r="C4628" s="2" t="s">
        <v>23106</v>
      </c>
      <c r="D4628" s="1">
        <v>17</v>
      </c>
      <c r="E4628" s="1">
        <v>2</v>
      </c>
      <c r="F4628" s="1">
        <v>3</v>
      </c>
      <c r="G4628" s="1">
        <v>22</v>
      </c>
      <c r="H4628" s="6">
        <v>0.13636363636363635</v>
      </c>
      <c r="I4628">
        <v>0</v>
      </c>
      <c r="J4628" s="1">
        <v>40</v>
      </c>
      <c r="K4628" s="1">
        <v>1</v>
      </c>
      <c r="L4628" s="1">
        <v>632</v>
      </c>
      <c r="M4628" s="6">
        <v>0.59</v>
      </c>
      <c r="N4628" s="4">
        <v>1500</v>
      </c>
      <c r="O4628" s="4">
        <v>120</v>
      </c>
      <c r="P4628" s="4">
        <v>500</v>
      </c>
      <c r="Q4628" s="3">
        <v>0.3</v>
      </c>
      <c r="R4628" s="1">
        <v>24</v>
      </c>
      <c r="S4628" s="1">
        <v>500</v>
      </c>
      <c r="T4628" s="1">
        <v>89</v>
      </c>
      <c r="U4628" s="1">
        <v>0</v>
      </c>
      <c r="V4628" s="1">
        <v>6</v>
      </c>
      <c r="W4628" s="1">
        <v>0</v>
      </c>
      <c r="X4628" s="1">
        <v>0</v>
      </c>
      <c r="Y4628" s="1">
        <v>1</v>
      </c>
      <c r="Z4628" s="1">
        <v>0</v>
      </c>
      <c r="AA4628" s="1">
        <v>1</v>
      </c>
      <c r="AB4628" s="1">
        <v>0</v>
      </c>
      <c r="AC4628" s="1">
        <v>264</v>
      </c>
      <c r="AD4628" s="1">
        <v>0</v>
      </c>
      <c r="AE4628" s="1">
        <v>278</v>
      </c>
      <c r="AF4628" s="1">
        <v>0</v>
      </c>
      <c r="AG4628" s="1">
        <v>0</v>
      </c>
      <c r="AH4628" s="1">
        <v>400</v>
      </c>
      <c r="AI4628" s="1">
        <v>942</v>
      </c>
      <c r="AJ4628" s="1" t="s">
        <v>9965</v>
      </c>
      <c r="AK4628" s="1" t="s">
        <v>9966</v>
      </c>
      <c r="AL4628" s="1" t="s">
        <v>9967</v>
      </c>
      <c r="AM4628" s="1" t="s">
        <v>12</v>
      </c>
      <c r="AN4628" s="1" t="s">
        <v>23098</v>
      </c>
      <c r="AO4628" s="1" t="s">
        <v>364</v>
      </c>
      <c r="AP4628" s="1" t="s">
        <v>57</v>
      </c>
      <c r="AQ4628" s="1" t="s">
        <v>25</v>
      </c>
      <c r="AR4628" s="1" t="s">
        <v>19</v>
      </c>
      <c r="AS4628" s="1" t="s">
        <v>23091</v>
      </c>
      <c r="AT4628" s="1" t="s">
        <v>26</v>
      </c>
    </row>
    <row r="4629" spans="1:46" x14ac:dyDescent="0.25">
      <c r="A4629" s="1" t="s">
        <v>19918</v>
      </c>
      <c r="B4629" s="2" t="s">
        <v>23101</v>
      </c>
      <c r="C4629" s="2" t="s">
        <v>23106</v>
      </c>
      <c r="D4629" s="1">
        <v>0</v>
      </c>
      <c r="E4629" s="1">
        <v>0</v>
      </c>
      <c r="F4629" s="1">
        <v>1</v>
      </c>
      <c r="G4629" s="1">
        <v>1</v>
      </c>
      <c r="H4629" s="6">
        <v>1</v>
      </c>
      <c r="I4629">
        <v>0</v>
      </c>
      <c r="J4629" s="1">
        <v>30</v>
      </c>
      <c r="K4629" s="1">
        <v>1</v>
      </c>
      <c r="L4629" s="1">
        <v>643</v>
      </c>
      <c r="M4629" s="6">
        <v>0.46</v>
      </c>
      <c r="N4629" s="4">
        <v>2400</v>
      </c>
      <c r="O4629" s="4">
        <v>170</v>
      </c>
      <c r="P4629" s="4">
        <v>800</v>
      </c>
      <c r="Q4629" s="3">
        <v>0.31</v>
      </c>
      <c r="R4629" s="1">
        <v>24</v>
      </c>
      <c r="S4629" s="1">
        <v>800</v>
      </c>
      <c r="T4629" s="1">
        <v>60</v>
      </c>
      <c r="U4629" s="1">
        <v>1</v>
      </c>
      <c r="V4629" s="1">
        <v>6</v>
      </c>
      <c r="W4629" s="1">
        <v>0</v>
      </c>
      <c r="X4629" s="1">
        <v>0</v>
      </c>
      <c r="Y4629" s="1">
        <v>0</v>
      </c>
      <c r="Z4629" s="1">
        <v>3</v>
      </c>
      <c r="AA4629" s="1">
        <v>1</v>
      </c>
      <c r="AB4629" s="1">
        <v>1</v>
      </c>
      <c r="AC4629" s="1">
        <v>0</v>
      </c>
      <c r="AD4629" s="1">
        <v>0</v>
      </c>
      <c r="AE4629" s="1">
        <v>886</v>
      </c>
      <c r="AF4629" s="1">
        <v>0</v>
      </c>
      <c r="AG4629" s="1">
        <v>0</v>
      </c>
      <c r="AH4629" s="1">
        <v>0</v>
      </c>
      <c r="AI4629" s="1">
        <v>886</v>
      </c>
      <c r="AJ4629" s="1" t="s">
        <v>8517</v>
      </c>
      <c r="AK4629" s="1" t="s">
        <v>8518</v>
      </c>
      <c r="AL4629" s="1" t="s">
        <v>8519</v>
      </c>
      <c r="AM4629" s="1" t="s">
        <v>12</v>
      </c>
      <c r="AN4629" s="1" t="s">
        <v>23098</v>
      </c>
      <c r="AO4629" s="1" t="s">
        <v>86</v>
      </c>
      <c r="AP4629" s="1" t="s">
        <v>57</v>
      </c>
      <c r="AQ4629" s="1" t="s">
        <v>25</v>
      </c>
      <c r="AR4629" s="1" t="s">
        <v>30</v>
      </c>
      <c r="AS4629" s="1" t="s">
        <v>23091</v>
      </c>
      <c r="AT4629" s="1" t="s">
        <v>101</v>
      </c>
    </row>
    <row r="4630" spans="1:46" x14ac:dyDescent="0.25">
      <c r="A4630" s="1" t="s">
        <v>22164</v>
      </c>
      <c r="B4630" s="2" t="s">
        <v>23101</v>
      </c>
      <c r="C4630" s="2" t="s">
        <v>23106</v>
      </c>
      <c r="D4630" s="1">
        <v>0</v>
      </c>
      <c r="E4630" s="1">
        <v>0</v>
      </c>
      <c r="F4630" s="1">
        <v>1</v>
      </c>
      <c r="G4630" s="1">
        <v>1</v>
      </c>
      <c r="H4630" s="6">
        <v>1</v>
      </c>
      <c r="I4630">
        <v>1</v>
      </c>
      <c r="J4630" s="1">
        <v>37</v>
      </c>
      <c r="K4630" s="1">
        <v>0</v>
      </c>
      <c r="L4630" s="1">
        <v>680</v>
      </c>
      <c r="M4630" s="6">
        <v>0.2</v>
      </c>
      <c r="N4630" s="4">
        <v>2100</v>
      </c>
      <c r="O4630" s="4">
        <v>180</v>
      </c>
      <c r="P4630" s="4">
        <v>200</v>
      </c>
      <c r="Q4630" s="3">
        <v>0.27</v>
      </c>
      <c r="R4630" s="1">
        <v>12</v>
      </c>
      <c r="S4630" s="1">
        <v>200</v>
      </c>
      <c r="T4630" s="1">
        <v>38</v>
      </c>
      <c r="U4630" s="1">
        <v>1</v>
      </c>
      <c r="V4630" s="1">
        <v>6</v>
      </c>
      <c r="W4630" s="1">
        <v>0</v>
      </c>
      <c r="X4630" s="1">
        <v>1</v>
      </c>
      <c r="Y4630" s="1">
        <v>0</v>
      </c>
      <c r="Z4630" s="1">
        <v>4</v>
      </c>
      <c r="AA4630" s="1">
        <v>1</v>
      </c>
      <c r="AB4630" s="1">
        <v>1</v>
      </c>
      <c r="AC4630" s="1">
        <v>0</v>
      </c>
      <c r="AD4630" s="1">
        <v>303</v>
      </c>
      <c r="AE4630" s="1">
        <v>0</v>
      </c>
      <c r="AF4630" s="1">
        <v>0</v>
      </c>
      <c r="AG4630" s="1">
        <v>209</v>
      </c>
      <c r="AH4630" s="1">
        <v>0</v>
      </c>
      <c r="AI4630" s="1">
        <v>512</v>
      </c>
      <c r="AJ4630" s="1" t="s">
        <v>47</v>
      </c>
      <c r="AK4630" s="1" t="s">
        <v>14578</v>
      </c>
      <c r="AL4630" s="1" t="s">
        <v>14579</v>
      </c>
      <c r="AM4630" s="1" t="s">
        <v>16</v>
      </c>
      <c r="AN4630" s="1" t="s">
        <v>23097</v>
      </c>
      <c r="AO4630" s="1" t="s">
        <v>86</v>
      </c>
      <c r="AP4630" s="1" t="s">
        <v>57</v>
      </c>
      <c r="AQ4630" s="1" t="s">
        <v>14</v>
      </c>
      <c r="AR4630" s="1" t="s">
        <v>30</v>
      </c>
      <c r="AS4630" s="1" t="s">
        <v>23091</v>
      </c>
      <c r="AT4630" s="1" t="s">
        <v>101</v>
      </c>
    </row>
    <row r="4631" spans="1:46" x14ac:dyDescent="0.25">
      <c r="A4631" s="1" t="s">
        <v>22726</v>
      </c>
      <c r="B4631" s="2" t="s">
        <v>23101</v>
      </c>
      <c r="C4631" s="2" t="s">
        <v>23106</v>
      </c>
      <c r="D4631" s="1">
        <v>0</v>
      </c>
      <c r="E4631" s="1">
        <v>0</v>
      </c>
      <c r="F4631" s="1">
        <v>2</v>
      </c>
      <c r="G4631" s="1">
        <v>2</v>
      </c>
      <c r="H4631" s="6">
        <v>1</v>
      </c>
      <c r="I4631">
        <v>0</v>
      </c>
      <c r="J4631" s="1">
        <v>43</v>
      </c>
      <c r="K4631" s="1">
        <v>0</v>
      </c>
      <c r="L4631" s="1">
        <v>530</v>
      </c>
      <c r="M4631" s="6">
        <v>0.46</v>
      </c>
      <c r="N4631" s="4">
        <v>4500</v>
      </c>
      <c r="O4631" s="4">
        <v>355</v>
      </c>
      <c r="P4631" s="4">
        <v>700</v>
      </c>
      <c r="Q4631" s="3">
        <v>0.33</v>
      </c>
      <c r="R4631" s="1">
        <v>24</v>
      </c>
      <c r="S4631" s="1">
        <v>700</v>
      </c>
      <c r="T4631" s="1">
        <v>41</v>
      </c>
      <c r="U4631" s="1">
        <v>1</v>
      </c>
      <c r="V4631" s="1">
        <v>6</v>
      </c>
      <c r="W4631" s="1">
        <v>1</v>
      </c>
      <c r="X4631" s="1">
        <v>1</v>
      </c>
      <c r="Y4631" s="1">
        <v>0</v>
      </c>
      <c r="Z4631" s="1">
        <v>3</v>
      </c>
      <c r="AA4631" s="1">
        <v>1</v>
      </c>
      <c r="AB4631" s="1">
        <v>0</v>
      </c>
      <c r="AC4631" s="1">
        <v>1300</v>
      </c>
      <c r="AD4631" s="1">
        <v>0</v>
      </c>
      <c r="AE4631" s="1">
        <v>328</v>
      </c>
      <c r="AF4631" s="1">
        <v>414</v>
      </c>
      <c r="AG4631" s="1">
        <v>0</v>
      </c>
      <c r="AH4631" s="1">
        <v>770</v>
      </c>
      <c r="AI4631" s="1">
        <v>2812</v>
      </c>
      <c r="AJ4631" s="1" t="s">
        <v>16064</v>
      </c>
      <c r="AK4631" s="1" t="s">
        <v>16065</v>
      </c>
      <c r="AL4631" s="1" t="s">
        <v>16066</v>
      </c>
      <c r="AM4631" s="1" t="s">
        <v>12</v>
      </c>
      <c r="AN4631" s="1" t="s">
        <v>23097</v>
      </c>
      <c r="AO4631" s="1" t="s">
        <v>86</v>
      </c>
      <c r="AP4631" s="1" t="s">
        <v>86</v>
      </c>
      <c r="AQ4631" s="1" t="s">
        <v>14</v>
      </c>
      <c r="AR4631" s="1" t="s">
        <v>30</v>
      </c>
      <c r="AS4631" s="1" t="s">
        <v>23091</v>
      </c>
      <c r="AT4631" s="1" t="s">
        <v>26</v>
      </c>
    </row>
    <row r="4632" spans="1:46" x14ac:dyDescent="0.25">
      <c r="A4632" s="1" t="s">
        <v>20464</v>
      </c>
      <c r="B4632" s="2" t="s">
        <v>23101</v>
      </c>
      <c r="C4632" s="2" t="s">
        <v>23107</v>
      </c>
      <c r="D4632" s="1">
        <v>0</v>
      </c>
      <c r="E4632" s="1">
        <v>1</v>
      </c>
      <c r="F4632" s="1">
        <v>1</v>
      </c>
      <c r="G4632" s="1">
        <v>2</v>
      </c>
      <c r="H4632" s="6">
        <v>0.5</v>
      </c>
      <c r="I4632">
        <v>0</v>
      </c>
      <c r="J4632" s="1">
        <v>52</v>
      </c>
      <c r="K4632" s="1">
        <v>0</v>
      </c>
      <c r="L4632" s="1">
        <v>642</v>
      </c>
      <c r="M4632" s="6">
        <v>0.44</v>
      </c>
      <c r="N4632" s="4">
        <v>2400</v>
      </c>
      <c r="O4632" s="4">
        <v>180</v>
      </c>
      <c r="P4632" s="4">
        <v>500</v>
      </c>
      <c r="Q4632" s="3">
        <v>0.3</v>
      </c>
      <c r="R4632" s="1">
        <v>24</v>
      </c>
      <c r="S4632" s="1">
        <v>500</v>
      </c>
      <c r="T4632" s="1">
        <v>81</v>
      </c>
      <c r="U4632" s="1">
        <v>1</v>
      </c>
      <c r="V4632" s="1">
        <v>6</v>
      </c>
      <c r="W4632" s="1">
        <v>0</v>
      </c>
      <c r="X4632" s="1">
        <v>1</v>
      </c>
      <c r="Y4632" s="1">
        <v>0</v>
      </c>
      <c r="Z4632" s="1">
        <v>3</v>
      </c>
      <c r="AA4632" s="1">
        <v>1</v>
      </c>
      <c r="AB4632" s="1">
        <v>0</v>
      </c>
      <c r="AC4632" s="1">
        <v>833</v>
      </c>
      <c r="AD4632" s="1">
        <v>0</v>
      </c>
      <c r="AE4632" s="1">
        <v>0</v>
      </c>
      <c r="AF4632" s="1">
        <v>0</v>
      </c>
      <c r="AG4632" s="1">
        <v>0</v>
      </c>
      <c r="AH4632" s="1">
        <v>400</v>
      </c>
      <c r="AI4632" s="1">
        <v>1233</v>
      </c>
      <c r="AJ4632" s="1" t="s">
        <v>10021</v>
      </c>
      <c r="AK4632" s="1" t="s">
        <v>10022</v>
      </c>
      <c r="AL4632" s="1" t="s">
        <v>10023</v>
      </c>
      <c r="AM4632" s="1" t="s">
        <v>12</v>
      </c>
      <c r="AN4632" s="1" t="s">
        <v>23097</v>
      </c>
      <c r="AO4632" s="1" t="s">
        <v>86</v>
      </c>
      <c r="AP4632" s="1" t="s">
        <v>57</v>
      </c>
      <c r="AQ4632" s="1" t="s">
        <v>14</v>
      </c>
      <c r="AR4632" s="1" t="s">
        <v>30</v>
      </c>
      <c r="AS4632" s="1" t="s">
        <v>23091</v>
      </c>
      <c r="AT4632" s="1" t="s">
        <v>26</v>
      </c>
    </row>
    <row r="4633" spans="1:46" x14ac:dyDescent="0.25">
      <c r="A4633" s="1" t="s">
        <v>22740</v>
      </c>
      <c r="B4633" s="2" t="s">
        <v>23101</v>
      </c>
      <c r="C4633" s="2" t="s">
        <v>23107</v>
      </c>
      <c r="D4633" s="1">
        <v>0</v>
      </c>
      <c r="E4633" s="1">
        <v>0</v>
      </c>
      <c r="F4633" s="1">
        <v>1</v>
      </c>
      <c r="G4633" s="1">
        <v>1</v>
      </c>
      <c r="H4633" s="6">
        <v>1</v>
      </c>
      <c r="I4633">
        <v>0</v>
      </c>
      <c r="J4633" s="1">
        <v>34</v>
      </c>
      <c r="K4633" s="1">
        <v>1</v>
      </c>
      <c r="L4633" s="1">
        <v>606</v>
      </c>
      <c r="M4633" s="6">
        <v>0.54</v>
      </c>
      <c r="N4633" s="4">
        <v>3000</v>
      </c>
      <c r="O4633" s="4">
        <v>210</v>
      </c>
      <c r="P4633" s="4">
        <v>300</v>
      </c>
      <c r="Q4633" s="3">
        <v>0.3</v>
      </c>
      <c r="R4633" s="1">
        <v>18</v>
      </c>
      <c r="S4633" s="1">
        <v>300</v>
      </c>
      <c r="T4633" s="1">
        <v>62</v>
      </c>
      <c r="U4633" s="1">
        <v>1</v>
      </c>
      <c r="V4633" s="1">
        <v>6</v>
      </c>
      <c r="W4633" s="1">
        <v>0</v>
      </c>
      <c r="X4633" s="1">
        <v>0</v>
      </c>
      <c r="Y4633" s="1">
        <v>0</v>
      </c>
      <c r="Z4633" s="1">
        <v>1</v>
      </c>
      <c r="AA4633" s="1">
        <v>1</v>
      </c>
      <c r="AB4633" s="1">
        <v>0</v>
      </c>
      <c r="AC4633" s="1">
        <v>500</v>
      </c>
      <c r="AD4633" s="1">
        <v>0</v>
      </c>
      <c r="AE4633" s="1">
        <v>377</v>
      </c>
      <c r="AF4633" s="1">
        <v>392</v>
      </c>
      <c r="AG4633" s="1">
        <v>0</v>
      </c>
      <c r="AH4633" s="1">
        <v>700</v>
      </c>
      <c r="AI4633" s="1">
        <v>1969</v>
      </c>
      <c r="AJ4633" s="1" t="s">
        <v>16104</v>
      </c>
      <c r="AK4633" s="1" t="s">
        <v>16105</v>
      </c>
      <c r="AL4633" s="1" t="s">
        <v>16106</v>
      </c>
      <c r="AM4633" s="1" t="s">
        <v>12</v>
      </c>
      <c r="AN4633" s="1" t="s">
        <v>23098</v>
      </c>
      <c r="AO4633" s="1" t="s">
        <v>86</v>
      </c>
      <c r="AP4633" s="1" t="s">
        <v>57</v>
      </c>
      <c r="AQ4633" s="1" t="s">
        <v>25</v>
      </c>
      <c r="AR4633" s="1" t="s">
        <v>30</v>
      </c>
      <c r="AS4633" s="1" t="s">
        <v>23091</v>
      </c>
      <c r="AT4633" s="1" t="s">
        <v>26</v>
      </c>
    </row>
    <row r="4634" spans="1:46" x14ac:dyDescent="0.25">
      <c r="A4634" s="1" t="s">
        <v>21611</v>
      </c>
      <c r="B4634" s="2" t="s">
        <v>23101</v>
      </c>
      <c r="C4634" s="2" t="s">
        <v>23107</v>
      </c>
      <c r="D4634" s="1">
        <v>0</v>
      </c>
      <c r="E4634" s="1">
        <v>0</v>
      </c>
      <c r="F4634" s="1">
        <v>1</v>
      </c>
      <c r="G4634" s="1">
        <v>1</v>
      </c>
      <c r="H4634" s="6">
        <v>1</v>
      </c>
      <c r="I4634">
        <v>0</v>
      </c>
      <c r="J4634" s="1">
        <v>44</v>
      </c>
      <c r="K4634" s="1">
        <v>1</v>
      </c>
      <c r="L4634" s="1">
        <v>600</v>
      </c>
      <c r="M4634" s="6">
        <v>0.27</v>
      </c>
      <c r="N4634" s="4">
        <v>3000</v>
      </c>
      <c r="O4634" s="4">
        <v>200</v>
      </c>
      <c r="P4634" s="4">
        <v>650</v>
      </c>
      <c r="Q4634" s="3">
        <v>0.3</v>
      </c>
      <c r="R4634" s="1">
        <v>24</v>
      </c>
      <c r="S4634" s="1">
        <v>650</v>
      </c>
      <c r="T4634" s="1">
        <v>56</v>
      </c>
      <c r="U4634" s="1">
        <v>1</v>
      </c>
      <c r="V4634" s="1">
        <v>6</v>
      </c>
      <c r="W4634" s="1">
        <v>0</v>
      </c>
      <c r="X4634" s="1">
        <v>0</v>
      </c>
      <c r="Y4634" s="1">
        <v>1</v>
      </c>
      <c r="Z4634" s="1">
        <v>2</v>
      </c>
      <c r="AA4634" s="1">
        <v>1</v>
      </c>
      <c r="AB4634" s="1">
        <v>0</v>
      </c>
      <c r="AC4634" s="1">
        <v>0</v>
      </c>
      <c r="AD4634" s="1">
        <v>0</v>
      </c>
      <c r="AE4634" s="1">
        <v>0</v>
      </c>
      <c r="AF4634" s="1">
        <v>0</v>
      </c>
      <c r="AG4634" s="1">
        <v>0</v>
      </c>
      <c r="AH4634" s="1">
        <v>320</v>
      </c>
      <c r="AI4634" s="1">
        <v>320</v>
      </c>
      <c r="AJ4634" s="1" t="s">
        <v>276</v>
      </c>
      <c r="AK4634" s="1" t="s">
        <v>13121</v>
      </c>
      <c r="AL4634" s="1" t="s">
        <v>13122</v>
      </c>
      <c r="AM4634" s="1" t="s">
        <v>12</v>
      </c>
      <c r="AN4634" s="1" t="s">
        <v>23098</v>
      </c>
      <c r="AO4634" s="1" t="s">
        <v>86</v>
      </c>
      <c r="AP4634" s="1" t="s">
        <v>57</v>
      </c>
      <c r="AQ4634" s="1" t="s">
        <v>25</v>
      </c>
      <c r="AR4634" s="1" t="s">
        <v>19</v>
      </c>
      <c r="AS4634" s="1" t="s">
        <v>23091</v>
      </c>
      <c r="AT4634" s="1" t="s">
        <v>26</v>
      </c>
    </row>
    <row r="4635" spans="1:46" x14ac:dyDescent="0.25">
      <c r="A4635" s="1" t="s">
        <v>20475</v>
      </c>
      <c r="B4635" s="2" t="s">
        <v>23101</v>
      </c>
      <c r="C4635" s="2" t="s">
        <v>23107</v>
      </c>
      <c r="D4635" s="1">
        <v>0</v>
      </c>
      <c r="E4635" s="1">
        <v>0</v>
      </c>
      <c r="F4635" s="1">
        <v>1</v>
      </c>
      <c r="G4635" s="1">
        <v>1</v>
      </c>
      <c r="H4635" s="6">
        <v>1</v>
      </c>
      <c r="I4635">
        <v>0</v>
      </c>
      <c r="J4635" s="1">
        <v>33</v>
      </c>
      <c r="K4635" s="1">
        <v>1</v>
      </c>
      <c r="L4635" s="1">
        <v>668</v>
      </c>
      <c r="M4635" s="6">
        <v>0.31</v>
      </c>
      <c r="N4635" s="4">
        <v>6000</v>
      </c>
      <c r="O4635" s="4">
        <v>320</v>
      </c>
      <c r="P4635" s="4">
        <v>500</v>
      </c>
      <c r="Q4635" s="3">
        <v>0.32</v>
      </c>
      <c r="R4635" s="1">
        <v>24</v>
      </c>
      <c r="S4635" s="1">
        <v>500</v>
      </c>
      <c r="T4635" s="1">
        <v>54</v>
      </c>
      <c r="U4635" s="1">
        <v>1</v>
      </c>
      <c r="V4635" s="1">
        <v>6</v>
      </c>
      <c r="W4635" s="1">
        <v>0</v>
      </c>
      <c r="X4635" s="1">
        <v>0</v>
      </c>
      <c r="Y4635" s="1">
        <v>0</v>
      </c>
      <c r="Z4635" s="1">
        <v>3</v>
      </c>
      <c r="AA4635" s="1">
        <v>1</v>
      </c>
      <c r="AB4635" s="1">
        <v>0</v>
      </c>
      <c r="AC4635" s="1">
        <v>699</v>
      </c>
      <c r="AD4635" s="1">
        <v>70</v>
      </c>
      <c r="AE4635" s="1">
        <v>0</v>
      </c>
      <c r="AF4635" s="1">
        <v>0</v>
      </c>
      <c r="AG4635" s="1">
        <v>0</v>
      </c>
      <c r="AH4635" s="1">
        <v>750</v>
      </c>
      <c r="AI4635" s="1">
        <v>1519</v>
      </c>
      <c r="AJ4635" s="1" t="s">
        <v>3200</v>
      </c>
      <c r="AK4635" s="1" t="s">
        <v>10052</v>
      </c>
      <c r="AL4635" s="1" t="s">
        <v>10053</v>
      </c>
      <c r="AM4635" s="1" t="s">
        <v>12</v>
      </c>
      <c r="AN4635" s="1" t="s">
        <v>23098</v>
      </c>
      <c r="AO4635" s="1" t="s">
        <v>86</v>
      </c>
      <c r="AP4635" s="1" t="s">
        <v>57</v>
      </c>
      <c r="AQ4635" s="1" t="s">
        <v>25</v>
      </c>
      <c r="AR4635" s="1" t="s">
        <v>30</v>
      </c>
      <c r="AS4635" s="1" t="s">
        <v>23091</v>
      </c>
      <c r="AT4635" s="1" t="s">
        <v>26</v>
      </c>
    </row>
    <row r="4636" spans="1:46" x14ac:dyDescent="0.25">
      <c r="A4636" s="1" t="s">
        <v>21042</v>
      </c>
      <c r="B4636" s="2" t="s">
        <v>23101</v>
      </c>
      <c r="C4636" s="2" t="s">
        <v>23107</v>
      </c>
      <c r="D4636" s="1">
        <v>0</v>
      </c>
      <c r="E4636" s="1">
        <v>1</v>
      </c>
      <c r="F4636" s="1">
        <v>1</v>
      </c>
      <c r="G4636" s="1">
        <v>2</v>
      </c>
      <c r="H4636" s="6">
        <v>0.5</v>
      </c>
      <c r="I4636">
        <v>0</v>
      </c>
      <c r="J4636" s="1">
        <v>41</v>
      </c>
      <c r="K4636" s="1">
        <v>1</v>
      </c>
      <c r="L4636" s="1">
        <v>675</v>
      </c>
      <c r="M4636" s="6">
        <v>0.64</v>
      </c>
      <c r="N4636" s="4">
        <v>3600</v>
      </c>
      <c r="O4636" s="4">
        <v>270</v>
      </c>
      <c r="P4636" s="4">
        <v>300</v>
      </c>
      <c r="Q4636" s="3">
        <v>0.3</v>
      </c>
      <c r="R4636" s="1">
        <v>24</v>
      </c>
      <c r="S4636" s="1">
        <v>300</v>
      </c>
      <c r="T4636" s="1">
        <v>45</v>
      </c>
      <c r="U4636" s="1">
        <v>1</v>
      </c>
      <c r="V4636" s="1">
        <v>6</v>
      </c>
      <c r="W4636" s="1">
        <v>0</v>
      </c>
      <c r="X4636" s="1">
        <v>0</v>
      </c>
      <c r="Y4636" s="1">
        <v>0</v>
      </c>
      <c r="Z4636" s="1">
        <v>3</v>
      </c>
      <c r="AA4636" s="1">
        <v>1</v>
      </c>
      <c r="AB4636" s="1">
        <v>0</v>
      </c>
      <c r="AC4636" s="1">
        <v>3510</v>
      </c>
      <c r="AD4636" s="1">
        <v>0</v>
      </c>
      <c r="AE4636" s="1">
        <v>1000</v>
      </c>
      <c r="AF4636" s="1">
        <v>0</v>
      </c>
      <c r="AG4636" s="1">
        <v>0</v>
      </c>
      <c r="AH4636" s="1">
        <v>0</v>
      </c>
      <c r="AI4636" s="1">
        <v>4510</v>
      </c>
      <c r="AJ4636" s="1" t="s">
        <v>11585</v>
      </c>
      <c r="AK4636" s="1" t="s">
        <v>11586</v>
      </c>
      <c r="AL4636" s="1" t="s">
        <v>11587</v>
      </c>
      <c r="AM4636" s="1" t="s">
        <v>12</v>
      </c>
      <c r="AN4636" s="1" t="s">
        <v>23098</v>
      </c>
      <c r="AO4636" s="1" t="s">
        <v>86</v>
      </c>
      <c r="AP4636" s="1" t="s">
        <v>57</v>
      </c>
      <c r="AQ4636" s="1" t="s">
        <v>25</v>
      </c>
      <c r="AR4636" s="1" t="s">
        <v>30</v>
      </c>
      <c r="AS4636" s="1" t="s">
        <v>23091</v>
      </c>
      <c r="AT4636" s="1" t="s">
        <v>26</v>
      </c>
    </row>
    <row r="4637" spans="1:46" x14ac:dyDescent="0.25">
      <c r="A4637" s="1" t="s">
        <v>19973</v>
      </c>
      <c r="B4637" s="2" t="s">
        <v>23101</v>
      </c>
      <c r="C4637" s="2" t="s">
        <v>23107</v>
      </c>
      <c r="D4637" s="1">
        <v>0</v>
      </c>
      <c r="E4637" s="1">
        <v>0</v>
      </c>
      <c r="F4637" s="1">
        <v>1</v>
      </c>
      <c r="G4637" s="1">
        <v>1</v>
      </c>
      <c r="H4637" s="6">
        <v>1</v>
      </c>
      <c r="I4637">
        <v>0</v>
      </c>
      <c r="J4637" s="1">
        <v>41</v>
      </c>
      <c r="K4637" s="1">
        <v>0</v>
      </c>
      <c r="L4637" s="1">
        <v>744</v>
      </c>
      <c r="M4637" s="6">
        <v>0.22</v>
      </c>
      <c r="N4637" s="4">
        <v>2000</v>
      </c>
      <c r="O4637" s="4">
        <v>170</v>
      </c>
      <c r="P4637" s="4">
        <v>400</v>
      </c>
      <c r="Q4637" s="3">
        <v>0.28000000000000003</v>
      </c>
      <c r="R4637" s="1">
        <v>24</v>
      </c>
      <c r="S4637" s="1">
        <v>400</v>
      </c>
      <c r="T4637" s="1">
        <v>43</v>
      </c>
      <c r="U4637" s="1">
        <v>1</v>
      </c>
      <c r="V4637" s="1">
        <v>6</v>
      </c>
      <c r="W4637" s="1">
        <v>0</v>
      </c>
      <c r="X4637" s="1">
        <v>1</v>
      </c>
      <c r="Y4637" s="1">
        <v>1</v>
      </c>
      <c r="Z4637" s="1">
        <v>2</v>
      </c>
      <c r="AA4637" s="1">
        <v>1</v>
      </c>
      <c r="AB4637" s="1">
        <v>1</v>
      </c>
      <c r="AC4637" s="1">
        <v>0</v>
      </c>
      <c r="AD4637" s="1">
        <v>58</v>
      </c>
      <c r="AE4637" s="1">
        <v>0</v>
      </c>
      <c r="AF4637" s="1">
        <v>0</v>
      </c>
      <c r="AG4637" s="1">
        <v>0</v>
      </c>
      <c r="AH4637" s="1">
        <v>150</v>
      </c>
      <c r="AI4637" s="1">
        <v>208</v>
      </c>
      <c r="AJ4637" s="1" t="s">
        <v>8677</v>
      </c>
      <c r="AK4637" s="1" t="s">
        <v>8678</v>
      </c>
      <c r="AL4637" s="1" t="s">
        <v>8679</v>
      </c>
      <c r="AM4637" s="1" t="s">
        <v>12</v>
      </c>
      <c r="AN4637" s="1" t="s">
        <v>23097</v>
      </c>
      <c r="AO4637" s="1" t="s">
        <v>86</v>
      </c>
      <c r="AP4637" s="1" t="s">
        <v>57</v>
      </c>
      <c r="AQ4637" s="1" t="s">
        <v>14</v>
      </c>
      <c r="AR4637" s="1" t="s">
        <v>19</v>
      </c>
      <c r="AS4637" s="1" t="s">
        <v>23091</v>
      </c>
      <c r="AT4637" s="1" t="s">
        <v>101</v>
      </c>
    </row>
    <row r="4638" spans="1:46" x14ac:dyDescent="0.25">
      <c r="A4638" s="1" t="s">
        <v>18246</v>
      </c>
      <c r="B4638" s="2" t="s">
        <v>23101</v>
      </c>
      <c r="C4638" s="2" t="s">
        <v>23107</v>
      </c>
      <c r="D4638" s="1">
        <v>0</v>
      </c>
      <c r="E4638" s="1">
        <v>0</v>
      </c>
      <c r="F4638" s="1">
        <v>2</v>
      </c>
      <c r="G4638" s="1">
        <v>2</v>
      </c>
      <c r="H4638" s="6">
        <v>1</v>
      </c>
      <c r="I4638">
        <v>0</v>
      </c>
      <c r="J4638" s="1">
        <v>35</v>
      </c>
      <c r="K4638" s="1">
        <v>1</v>
      </c>
      <c r="L4638" s="1">
        <v>539</v>
      </c>
      <c r="M4638" s="6">
        <v>0.12</v>
      </c>
      <c r="N4638" s="4">
        <v>2000</v>
      </c>
      <c r="O4638" s="4">
        <v>152</v>
      </c>
      <c r="P4638" s="4">
        <v>200</v>
      </c>
      <c r="Q4638" s="3">
        <v>0.3</v>
      </c>
      <c r="R4638" s="1">
        <v>12</v>
      </c>
      <c r="S4638" s="1">
        <v>200</v>
      </c>
      <c r="T4638" s="1">
        <v>23</v>
      </c>
      <c r="U4638" s="1">
        <v>1</v>
      </c>
      <c r="V4638" s="1">
        <v>6</v>
      </c>
      <c r="W4638" s="1">
        <v>0</v>
      </c>
      <c r="X4638" s="1">
        <v>0</v>
      </c>
      <c r="Y4638" s="1">
        <v>1</v>
      </c>
      <c r="Z4638" s="1">
        <v>0</v>
      </c>
      <c r="AA4638" s="1">
        <v>0</v>
      </c>
      <c r="AB4638" s="1">
        <v>0</v>
      </c>
      <c r="AC4638" s="1">
        <v>0</v>
      </c>
      <c r="AD4638" s="1">
        <v>0</v>
      </c>
      <c r="AE4638" s="1">
        <v>0</v>
      </c>
      <c r="AF4638" s="1">
        <v>0</v>
      </c>
      <c r="AG4638" s="1">
        <v>0</v>
      </c>
      <c r="AH4638" s="1">
        <v>0</v>
      </c>
      <c r="AI4638" s="1">
        <v>0</v>
      </c>
      <c r="AJ4638" s="1" t="s">
        <v>3813</v>
      </c>
      <c r="AK4638" s="1" t="s">
        <v>3814</v>
      </c>
      <c r="AL4638" s="1" t="s">
        <v>3815</v>
      </c>
      <c r="AM4638" s="1" t="s">
        <v>12</v>
      </c>
      <c r="AN4638" s="1" t="s">
        <v>23098</v>
      </c>
      <c r="AO4638" s="1" t="s">
        <v>86</v>
      </c>
      <c r="AP4638" s="1" t="s">
        <v>57</v>
      </c>
      <c r="AQ4638" s="1" t="s">
        <v>25</v>
      </c>
      <c r="AR4638" s="1" t="s">
        <v>19</v>
      </c>
      <c r="AS4638" s="1" t="s">
        <v>23090</v>
      </c>
      <c r="AT4638" s="1" t="s">
        <v>26</v>
      </c>
    </row>
    <row r="4639" spans="1:46" x14ac:dyDescent="0.25">
      <c r="A4639" s="1" t="s">
        <v>18796</v>
      </c>
      <c r="B4639" s="2" t="s">
        <v>23101</v>
      </c>
      <c r="C4639" s="2" t="s">
        <v>23107</v>
      </c>
      <c r="D4639" s="1">
        <v>0</v>
      </c>
      <c r="E4639" s="1">
        <v>0</v>
      </c>
      <c r="F4639" s="1">
        <v>1</v>
      </c>
      <c r="G4639" s="1">
        <v>1</v>
      </c>
      <c r="H4639" s="6">
        <v>1</v>
      </c>
      <c r="I4639">
        <v>0</v>
      </c>
      <c r="J4639" s="1">
        <v>36</v>
      </c>
      <c r="K4639" s="1">
        <v>0</v>
      </c>
      <c r="L4639" s="1">
        <v>743</v>
      </c>
      <c r="M4639" s="6">
        <v>0.2</v>
      </c>
      <c r="N4639" s="4">
        <v>3500</v>
      </c>
      <c r="O4639" s="4">
        <v>250</v>
      </c>
      <c r="P4639" s="4">
        <v>500</v>
      </c>
      <c r="Q4639" s="3">
        <v>0.3</v>
      </c>
      <c r="R4639" s="1">
        <v>24</v>
      </c>
      <c r="S4639" s="1">
        <v>500</v>
      </c>
      <c r="T4639" s="1">
        <v>46</v>
      </c>
      <c r="U4639" s="1">
        <v>1</v>
      </c>
      <c r="V4639" s="1">
        <v>6</v>
      </c>
      <c r="W4639" s="1">
        <v>0</v>
      </c>
      <c r="X4639" s="1">
        <v>0</v>
      </c>
      <c r="Y4639" s="1">
        <v>0</v>
      </c>
      <c r="Z4639" s="1">
        <v>4</v>
      </c>
      <c r="AA4639" s="1">
        <v>1</v>
      </c>
      <c r="AB4639" s="1">
        <v>0</v>
      </c>
      <c r="AC4639" s="1">
        <v>719</v>
      </c>
      <c r="AD4639" s="1">
        <v>0</v>
      </c>
      <c r="AE4639" s="1">
        <v>0</v>
      </c>
      <c r="AF4639" s="1">
        <v>0</v>
      </c>
      <c r="AG4639" s="1">
        <v>0</v>
      </c>
      <c r="AH4639" s="1">
        <v>0</v>
      </c>
      <c r="AI4639" s="1">
        <v>719</v>
      </c>
      <c r="AJ4639" s="1" t="s">
        <v>5379</v>
      </c>
      <c r="AK4639" s="1" t="s">
        <v>5380</v>
      </c>
      <c r="AL4639" s="1" t="s">
        <v>5381</v>
      </c>
      <c r="AM4639" s="1" t="s">
        <v>12</v>
      </c>
      <c r="AN4639" s="1" t="s">
        <v>23097</v>
      </c>
      <c r="AO4639" s="1" t="s">
        <v>86</v>
      </c>
      <c r="AP4639" s="1" t="s">
        <v>57</v>
      </c>
      <c r="AQ4639" s="1" t="s">
        <v>25</v>
      </c>
      <c r="AR4639" s="1" t="s">
        <v>30</v>
      </c>
      <c r="AS4639" s="1" t="s">
        <v>23091</v>
      </c>
      <c r="AT4639" s="1" t="s">
        <v>26</v>
      </c>
    </row>
    <row r="4640" spans="1:46" x14ac:dyDescent="0.25">
      <c r="A4640" s="1" t="s">
        <v>20021</v>
      </c>
      <c r="B4640" s="2" t="s">
        <v>23101</v>
      </c>
      <c r="C4640" s="2" t="s">
        <v>23107</v>
      </c>
      <c r="D4640" s="1">
        <v>0</v>
      </c>
      <c r="E4640" s="1">
        <v>0</v>
      </c>
      <c r="F4640" s="1">
        <v>1</v>
      </c>
      <c r="G4640" s="1">
        <v>1</v>
      </c>
      <c r="H4640" s="6">
        <v>1</v>
      </c>
      <c r="I4640">
        <v>0</v>
      </c>
      <c r="J4640" s="1">
        <v>31</v>
      </c>
      <c r="K4640" s="1">
        <v>0</v>
      </c>
      <c r="L4640" s="1">
        <v>644</v>
      </c>
      <c r="M4640" s="6">
        <v>0.34</v>
      </c>
      <c r="N4640" s="4">
        <v>3600</v>
      </c>
      <c r="O4640" s="4">
        <v>300</v>
      </c>
      <c r="P4640" s="4">
        <v>500</v>
      </c>
      <c r="Q4640" s="3">
        <v>0.3</v>
      </c>
      <c r="R4640" s="1">
        <v>12</v>
      </c>
      <c r="S4640" s="1">
        <v>500</v>
      </c>
      <c r="T4640" s="1">
        <v>46</v>
      </c>
      <c r="U4640" s="1">
        <v>1</v>
      </c>
      <c r="V4640" s="1">
        <v>6</v>
      </c>
      <c r="W4640" s="1">
        <v>1</v>
      </c>
      <c r="X4640" s="1">
        <v>1</v>
      </c>
      <c r="Y4640" s="1">
        <v>1</v>
      </c>
      <c r="Z4640" s="1">
        <v>3</v>
      </c>
      <c r="AA4640" s="1">
        <v>1</v>
      </c>
      <c r="AB4640" s="1">
        <v>0</v>
      </c>
      <c r="AC4640" s="1">
        <v>1000</v>
      </c>
      <c r="AD4640" s="1">
        <v>253</v>
      </c>
      <c r="AE4640" s="1">
        <v>0</v>
      </c>
      <c r="AF4640" s="1">
        <v>214</v>
      </c>
      <c r="AG4640" s="1">
        <v>0</v>
      </c>
      <c r="AH4640" s="1">
        <v>0</v>
      </c>
      <c r="AI4640" s="1">
        <v>1467</v>
      </c>
      <c r="AJ4640" s="1" t="s">
        <v>8813</v>
      </c>
      <c r="AK4640" s="1" t="s">
        <v>8814</v>
      </c>
      <c r="AL4640" s="1" t="s">
        <v>8815</v>
      </c>
      <c r="AM4640" s="1" t="s">
        <v>12</v>
      </c>
      <c r="AN4640" s="1" t="s">
        <v>23097</v>
      </c>
      <c r="AO4640" s="1" t="s">
        <v>86</v>
      </c>
      <c r="AP4640" s="1" t="s">
        <v>86</v>
      </c>
      <c r="AQ4640" s="1" t="s">
        <v>14</v>
      </c>
      <c r="AR4640" s="1" t="s">
        <v>19</v>
      </c>
      <c r="AS4640" s="1" t="s">
        <v>23091</v>
      </c>
      <c r="AT4640" s="1" t="s">
        <v>26</v>
      </c>
    </row>
    <row r="4641" spans="1:46" x14ac:dyDescent="0.25">
      <c r="A4641" s="1" t="s">
        <v>20538</v>
      </c>
      <c r="B4641" s="2" t="s">
        <v>23101</v>
      </c>
      <c r="C4641" s="2" t="s">
        <v>23107</v>
      </c>
      <c r="D4641" s="1">
        <v>0</v>
      </c>
      <c r="E4641" s="1">
        <v>0</v>
      </c>
      <c r="F4641" s="1">
        <v>1</v>
      </c>
      <c r="G4641" s="1">
        <v>1</v>
      </c>
      <c r="H4641" s="6">
        <v>1</v>
      </c>
      <c r="I4641">
        <v>0</v>
      </c>
      <c r="J4641" s="1">
        <v>35</v>
      </c>
      <c r="K4641" s="1">
        <v>1</v>
      </c>
      <c r="L4641" s="1">
        <v>600</v>
      </c>
      <c r="M4641" s="6">
        <v>0.38</v>
      </c>
      <c r="N4641" s="4">
        <v>2500</v>
      </c>
      <c r="O4641" s="4">
        <v>200</v>
      </c>
      <c r="P4641" s="4">
        <v>400</v>
      </c>
      <c r="Q4641" s="3">
        <v>0.3</v>
      </c>
      <c r="R4641" s="1">
        <v>12</v>
      </c>
      <c r="S4641" s="1">
        <v>400</v>
      </c>
      <c r="T4641" s="1">
        <v>37</v>
      </c>
      <c r="U4641" s="1">
        <v>1</v>
      </c>
      <c r="V4641" s="1">
        <v>6</v>
      </c>
      <c r="W4641" s="1">
        <v>1</v>
      </c>
      <c r="X4641" s="1">
        <v>1</v>
      </c>
      <c r="Y4641" s="1">
        <v>1</v>
      </c>
      <c r="Z4641" s="1">
        <v>2</v>
      </c>
      <c r="AA4641" s="1">
        <v>0</v>
      </c>
      <c r="AB4641" s="1">
        <v>0</v>
      </c>
      <c r="AC4641" s="1">
        <v>0</v>
      </c>
      <c r="AD4641" s="1">
        <v>414</v>
      </c>
      <c r="AE4641" s="1">
        <v>489</v>
      </c>
      <c r="AF4641" s="1">
        <v>0</v>
      </c>
      <c r="AG4641" s="1">
        <v>166</v>
      </c>
      <c r="AH4641" s="1">
        <v>0</v>
      </c>
      <c r="AI4641" s="1">
        <v>1069</v>
      </c>
      <c r="AJ4641" s="1" t="s">
        <v>10233</v>
      </c>
      <c r="AK4641" s="1" t="s">
        <v>10234</v>
      </c>
      <c r="AL4641" s="1" t="s">
        <v>10235</v>
      </c>
      <c r="AM4641" s="1" t="s">
        <v>12</v>
      </c>
      <c r="AN4641" s="1" t="s">
        <v>23098</v>
      </c>
      <c r="AO4641" s="1" t="s">
        <v>86</v>
      </c>
      <c r="AP4641" s="1" t="s">
        <v>86</v>
      </c>
      <c r="AQ4641" s="1" t="s">
        <v>14</v>
      </c>
      <c r="AR4641" s="1" t="s">
        <v>19</v>
      </c>
      <c r="AS4641" s="1" t="s">
        <v>23090</v>
      </c>
      <c r="AT4641" s="1" t="s">
        <v>26</v>
      </c>
    </row>
    <row r="4642" spans="1:46" x14ac:dyDescent="0.25">
      <c r="A4642" s="1" t="s">
        <v>22905</v>
      </c>
      <c r="B4642" s="2" t="s">
        <v>23101</v>
      </c>
      <c r="C4642" s="2" t="s">
        <v>23107</v>
      </c>
      <c r="D4642" s="1">
        <v>2</v>
      </c>
      <c r="E4642" s="1">
        <v>2</v>
      </c>
      <c r="F4642" s="1">
        <v>1</v>
      </c>
      <c r="G4642" s="1">
        <v>5</v>
      </c>
      <c r="H4642" s="6">
        <v>0.2</v>
      </c>
      <c r="I4642">
        <v>0</v>
      </c>
      <c r="J4642" s="1">
        <v>36</v>
      </c>
      <c r="K4642" s="1">
        <v>0</v>
      </c>
      <c r="L4642" s="1">
        <v>718</v>
      </c>
      <c r="M4642" s="6">
        <v>0.24</v>
      </c>
      <c r="N4642" s="4">
        <v>3200</v>
      </c>
      <c r="O4642" s="4">
        <v>240</v>
      </c>
      <c r="P4642" s="4">
        <v>660</v>
      </c>
      <c r="Q4642" s="3">
        <v>0.28999999999999998</v>
      </c>
      <c r="R4642" s="1">
        <v>24</v>
      </c>
      <c r="S4642" s="1">
        <v>660</v>
      </c>
      <c r="T4642" s="1">
        <v>72</v>
      </c>
      <c r="U4642" s="1">
        <v>0</v>
      </c>
      <c r="V4642" s="1">
        <v>6</v>
      </c>
      <c r="W4642" s="1">
        <v>0</v>
      </c>
      <c r="X4642" s="1">
        <v>0</v>
      </c>
      <c r="Y4642" s="1">
        <v>1</v>
      </c>
      <c r="Z4642" s="1">
        <v>4</v>
      </c>
      <c r="AA4642" s="1">
        <v>1</v>
      </c>
      <c r="AB4642" s="1">
        <v>0</v>
      </c>
      <c r="AC4642" s="1">
        <v>0</v>
      </c>
      <c r="AD4642" s="1">
        <v>0</v>
      </c>
      <c r="AE4642" s="1">
        <v>0</v>
      </c>
      <c r="AF4642" s="1">
        <v>0</v>
      </c>
      <c r="AG4642" s="1">
        <v>9</v>
      </c>
      <c r="AH4642" s="1">
        <v>1250</v>
      </c>
      <c r="AI4642" s="1">
        <v>1259</v>
      </c>
      <c r="AJ4642" s="1" t="s">
        <v>1171</v>
      </c>
      <c r="AK4642" s="1" t="s">
        <v>16562</v>
      </c>
      <c r="AL4642" s="1" t="s">
        <v>16563</v>
      </c>
      <c r="AM4642" s="1" t="s">
        <v>12</v>
      </c>
      <c r="AN4642" s="1" t="s">
        <v>23097</v>
      </c>
      <c r="AO4642" s="1" t="s">
        <v>364</v>
      </c>
      <c r="AP4642" s="1" t="s">
        <v>57</v>
      </c>
      <c r="AQ4642" s="1" t="s">
        <v>25</v>
      </c>
      <c r="AR4642" s="1" t="s">
        <v>19</v>
      </c>
      <c r="AS4642" s="1" t="s">
        <v>23091</v>
      </c>
      <c r="AT4642" s="1" t="s">
        <v>26</v>
      </c>
    </row>
    <row r="4643" spans="1:46" x14ac:dyDescent="0.25">
      <c r="A4643" s="1" t="s">
        <v>22259</v>
      </c>
      <c r="B4643" s="2" t="s">
        <v>23101</v>
      </c>
      <c r="C4643" s="2" t="s">
        <v>23107</v>
      </c>
      <c r="D4643" s="1">
        <v>0</v>
      </c>
      <c r="E4643" s="1">
        <v>0</v>
      </c>
      <c r="F4643" s="1">
        <v>1</v>
      </c>
      <c r="G4643" s="1">
        <v>1</v>
      </c>
      <c r="H4643" s="6">
        <v>1</v>
      </c>
      <c r="I4643">
        <v>0</v>
      </c>
      <c r="J4643" s="1">
        <v>28</v>
      </c>
      <c r="K4643" s="1">
        <v>0</v>
      </c>
      <c r="L4643" s="1">
        <v>777</v>
      </c>
      <c r="M4643" s="6">
        <v>0.13</v>
      </c>
      <c r="N4643" s="4">
        <v>2300</v>
      </c>
      <c r="O4643" s="4">
        <v>160</v>
      </c>
      <c r="P4643" s="4">
        <v>400</v>
      </c>
      <c r="Q4643" s="3">
        <v>0.3</v>
      </c>
      <c r="R4643" s="1">
        <v>24</v>
      </c>
      <c r="S4643" s="1">
        <v>400</v>
      </c>
      <c r="T4643" s="1">
        <v>47</v>
      </c>
      <c r="U4643" s="1">
        <v>1</v>
      </c>
      <c r="V4643" s="1">
        <v>6</v>
      </c>
      <c r="W4643" s="1">
        <v>0</v>
      </c>
      <c r="X4643" s="1">
        <v>0</v>
      </c>
      <c r="Y4643" s="1">
        <v>1</v>
      </c>
      <c r="Z4643" s="1">
        <v>2</v>
      </c>
      <c r="AA4643" s="1">
        <v>1</v>
      </c>
      <c r="AB4643" s="1">
        <v>0</v>
      </c>
      <c r="AC4643" s="1">
        <v>0</v>
      </c>
      <c r="AD4643" s="1">
        <v>0</v>
      </c>
      <c r="AE4643" s="1">
        <v>0</v>
      </c>
      <c r="AF4643" s="1">
        <v>0</v>
      </c>
      <c r="AG4643" s="1">
        <v>0</v>
      </c>
      <c r="AH4643" s="1">
        <v>0</v>
      </c>
      <c r="AI4643" s="1">
        <v>0</v>
      </c>
      <c r="AJ4643" s="1" t="s">
        <v>14840</v>
      </c>
      <c r="AK4643" s="1" t="s">
        <v>14841</v>
      </c>
      <c r="AL4643" s="1" t="s">
        <v>14842</v>
      </c>
      <c r="AM4643" s="1" t="s">
        <v>12</v>
      </c>
      <c r="AN4643" s="1" t="s">
        <v>23097</v>
      </c>
      <c r="AO4643" s="1" t="s">
        <v>86</v>
      </c>
      <c r="AP4643" s="1" t="s">
        <v>57</v>
      </c>
      <c r="AQ4643" s="1" t="s">
        <v>25</v>
      </c>
      <c r="AR4643" s="1" t="s">
        <v>19</v>
      </c>
      <c r="AS4643" s="1" t="s">
        <v>23091</v>
      </c>
      <c r="AT4643" s="1" t="s">
        <v>26</v>
      </c>
    </row>
    <row r="4644" spans="1:46" x14ac:dyDescent="0.25">
      <c r="A4644" s="1" t="s">
        <v>19430</v>
      </c>
      <c r="B4644" s="2" t="s">
        <v>23101</v>
      </c>
      <c r="C4644" s="2" t="s">
        <v>23107</v>
      </c>
      <c r="D4644" s="1">
        <v>0</v>
      </c>
      <c r="E4644" s="1">
        <v>0</v>
      </c>
      <c r="F4644" s="1">
        <v>1</v>
      </c>
      <c r="G4644" s="1">
        <v>1</v>
      </c>
      <c r="H4644" s="6">
        <v>1</v>
      </c>
      <c r="I4644">
        <v>0</v>
      </c>
      <c r="J4644" s="1">
        <v>24</v>
      </c>
      <c r="K4644" s="1">
        <v>1</v>
      </c>
      <c r="L4644" s="1">
        <v>790</v>
      </c>
      <c r="M4644" s="6">
        <v>0.52</v>
      </c>
      <c r="N4644" s="4">
        <v>2100</v>
      </c>
      <c r="O4644" s="4">
        <v>99</v>
      </c>
      <c r="P4644" s="4">
        <v>300</v>
      </c>
      <c r="Q4644" s="3">
        <v>0.3</v>
      </c>
      <c r="R4644" s="1">
        <v>18</v>
      </c>
      <c r="S4644" s="1">
        <v>300</v>
      </c>
      <c r="T4644" s="1">
        <v>31</v>
      </c>
      <c r="U4644" s="1">
        <v>1</v>
      </c>
      <c r="V4644" s="1">
        <v>6</v>
      </c>
      <c r="W4644" s="1">
        <v>0</v>
      </c>
      <c r="X4644" s="1">
        <v>0</v>
      </c>
      <c r="Y4644" s="1">
        <v>1</v>
      </c>
      <c r="Z4644" s="1">
        <v>0</v>
      </c>
      <c r="AA4644" s="1">
        <v>1</v>
      </c>
      <c r="AB4644" s="1">
        <v>1</v>
      </c>
      <c r="AC4644" s="1">
        <v>0</v>
      </c>
      <c r="AD4644" s="1">
        <v>0</v>
      </c>
      <c r="AE4644" s="1">
        <v>0</v>
      </c>
      <c r="AF4644" s="1">
        <v>600</v>
      </c>
      <c r="AG4644" s="1">
        <v>0</v>
      </c>
      <c r="AH4644" s="1">
        <v>0</v>
      </c>
      <c r="AI4644" s="1">
        <v>600</v>
      </c>
      <c r="AJ4644" s="1" t="s">
        <v>7168</v>
      </c>
      <c r="AK4644" s="1" t="s">
        <v>7169</v>
      </c>
      <c r="AL4644" s="1" t="s">
        <v>7170</v>
      </c>
      <c r="AM4644" s="1" t="s">
        <v>12</v>
      </c>
      <c r="AN4644" s="1" t="s">
        <v>23098</v>
      </c>
      <c r="AO4644" s="1" t="s">
        <v>86</v>
      </c>
      <c r="AP4644" s="1" t="s">
        <v>57</v>
      </c>
      <c r="AQ4644" s="1" t="s">
        <v>25</v>
      </c>
      <c r="AR4644" s="1" t="s">
        <v>19</v>
      </c>
      <c r="AS4644" s="1" t="s">
        <v>23091</v>
      </c>
      <c r="AT4644" s="1" t="s">
        <v>101</v>
      </c>
    </row>
    <row r="4645" spans="1:46" x14ac:dyDescent="0.25">
      <c r="A4645" s="1" t="s">
        <v>17477</v>
      </c>
      <c r="B4645" s="2" t="s">
        <v>23101</v>
      </c>
      <c r="C4645" s="2" t="s">
        <v>23108</v>
      </c>
      <c r="D4645" s="1">
        <v>0</v>
      </c>
      <c r="E4645" s="1">
        <v>0</v>
      </c>
      <c r="F4645" s="1">
        <v>1</v>
      </c>
      <c r="G4645" s="1">
        <v>1</v>
      </c>
      <c r="H4645" s="6">
        <v>1</v>
      </c>
      <c r="I4645">
        <v>0</v>
      </c>
      <c r="J4645" s="1">
        <v>34</v>
      </c>
      <c r="K4645" s="1">
        <v>1</v>
      </c>
      <c r="L4645" s="1">
        <v>790</v>
      </c>
      <c r="M4645" s="6">
        <v>0.37</v>
      </c>
      <c r="N4645" s="4">
        <v>2000</v>
      </c>
      <c r="O4645" s="4">
        <v>150</v>
      </c>
      <c r="P4645" s="4">
        <v>500</v>
      </c>
      <c r="Q4645" s="3">
        <v>0.33</v>
      </c>
      <c r="R4645" s="1">
        <v>24</v>
      </c>
      <c r="S4645" s="1">
        <v>500</v>
      </c>
      <c r="T4645" s="1">
        <v>68</v>
      </c>
      <c r="U4645" s="1">
        <v>1</v>
      </c>
      <c r="V4645" s="1">
        <v>6</v>
      </c>
      <c r="W4645" s="1">
        <v>0</v>
      </c>
      <c r="X4645" s="1">
        <v>0</v>
      </c>
      <c r="Y4645" s="1">
        <v>1</v>
      </c>
      <c r="Z4645" s="1">
        <v>3</v>
      </c>
      <c r="AA4645" s="1">
        <v>1</v>
      </c>
      <c r="AB4645" s="1">
        <v>0</v>
      </c>
      <c r="AC4645" s="1">
        <v>0</v>
      </c>
      <c r="AD4645" s="1">
        <v>0</v>
      </c>
      <c r="AE4645" s="1">
        <v>0</v>
      </c>
      <c r="AF4645" s="1">
        <v>282</v>
      </c>
      <c r="AG4645" s="1">
        <v>0</v>
      </c>
      <c r="AH4645" s="1">
        <v>214</v>
      </c>
      <c r="AI4645" s="1">
        <v>496</v>
      </c>
      <c r="AJ4645" s="1" t="s">
        <v>1493</v>
      </c>
      <c r="AK4645" s="1" t="s">
        <v>1494</v>
      </c>
      <c r="AL4645" s="1" t="s">
        <v>1495</v>
      </c>
      <c r="AM4645" s="1" t="s">
        <v>12</v>
      </c>
      <c r="AN4645" s="1" t="s">
        <v>23098</v>
      </c>
      <c r="AO4645" s="1" t="s">
        <v>86</v>
      </c>
      <c r="AP4645" s="1" t="s">
        <v>57</v>
      </c>
      <c r="AQ4645" s="1" t="s">
        <v>25</v>
      </c>
      <c r="AR4645" s="1" t="s">
        <v>19</v>
      </c>
      <c r="AS4645" s="1" t="s">
        <v>23091</v>
      </c>
      <c r="AT4645" s="1" t="s">
        <v>26</v>
      </c>
    </row>
    <row r="4646" spans="1:46" x14ac:dyDescent="0.25">
      <c r="A4646" s="1" t="s">
        <v>22845</v>
      </c>
      <c r="B4646" s="2" t="s">
        <v>23101</v>
      </c>
      <c r="C4646" s="2" t="s">
        <v>23108</v>
      </c>
      <c r="D4646" s="1">
        <v>0</v>
      </c>
      <c r="E4646" s="1">
        <v>0</v>
      </c>
      <c r="F4646" s="1">
        <v>1</v>
      </c>
      <c r="G4646" s="1">
        <v>1</v>
      </c>
      <c r="H4646" s="6">
        <v>1</v>
      </c>
      <c r="I4646">
        <v>0</v>
      </c>
      <c r="J4646" s="1">
        <v>41</v>
      </c>
      <c r="K4646" s="1">
        <v>1</v>
      </c>
      <c r="L4646" s="1">
        <v>725</v>
      </c>
      <c r="M4646" s="6">
        <v>0.45</v>
      </c>
      <c r="N4646" s="4">
        <v>3600</v>
      </c>
      <c r="O4646" s="4">
        <v>300</v>
      </c>
      <c r="P4646" s="4">
        <v>500</v>
      </c>
      <c r="Q4646" s="3">
        <v>0.35</v>
      </c>
      <c r="R4646" s="1">
        <v>12</v>
      </c>
      <c r="S4646" s="1">
        <v>500</v>
      </c>
      <c r="T4646" s="1">
        <v>45</v>
      </c>
      <c r="U4646" s="1">
        <v>1</v>
      </c>
      <c r="V4646" s="1">
        <v>6</v>
      </c>
      <c r="W4646" s="1">
        <v>0</v>
      </c>
      <c r="X4646" s="1">
        <v>0</v>
      </c>
      <c r="Y4646" s="1">
        <v>1</v>
      </c>
      <c r="Z4646" s="1">
        <v>0</v>
      </c>
      <c r="AA4646" s="1">
        <v>1</v>
      </c>
      <c r="AB4646" s="1">
        <v>0</v>
      </c>
      <c r="AC4646" s="1">
        <v>366</v>
      </c>
      <c r="AD4646" s="1">
        <v>0</v>
      </c>
      <c r="AE4646" s="1">
        <v>0</v>
      </c>
      <c r="AF4646" s="1">
        <v>298</v>
      </c>
      <c r="AG4646" s="1">
        <v>0</v>
      </c>
      <c r="AH4646" s="1">
        <v>1005</v>
      </c>
      <c r="AI4646" s="1">
        <v>1669</v>
      </c>
      <c r="AJ4646" s="1" t="s">
        <v>16399</v>
      </c>
      <c r="AK4646" s="1" t="s">
        <v>16400</v>
      </c>
      <c r="AL4646" s="1" t="s">
        <v>16401</v>
      </c>
      <c r="AM4646" s="1" t="s">
        <v>12</v>
      </c>
      <c r="AN4646" s="1" t="s">
        <v>23098</v>
      </c>
      <c r="AO4646" s="1" t="s">
        <v>86</v>
      </c>
      <c r="AP4646" s="1" t="s">
        <v>57</v>
      </c>
      <c r="AQ4646" s="1" t="s">
        <v>25</v>
      </c>
      <c r="AR4646" s="1" t="s">
        <v>19</v>
      </c>
      <c r="AS4646" s="1" t="s">
        <v>23091</v>
      </c>
      <c r="AT4646" s="1" t="s">
        <v>26</v>
      </c>
    </row>
    <row r="4647" spans="1:46" x14ac:dyDescent="0.25">
      <c r="A4647" s="1" t="s">
        <v>22346</v>
      </c>
      <c r="B4647" s="2" t="s">
        <v>23101</v>
      </c>
      <c r="C4647" s="2" t="s">
        <v>23108</v>
      </c>
      <c r="D4647" s="1">
        <v>0</v>
      </c>
      <c r="E4647" s="1">
        <v>0</v>
      </c>
      <c r="F4647" s="1">
        <v>1</v>
      </c>
      <c r="G4647" s="1">
        <v>1</v>
      </c>
      <c r="H4647" s="6">
        <v>1</v>
      </c>
      <c r="I4647">
        <v>0</v>
      </c>
      <c r="J4647" s="1">
        <v>29</v>
      </c>
      <c r="K4647" s="1">
        <v>1</v>
      </c>
      <c r="L4647" s="1">
        <v>754</v>
      </c>
      <c r="M4647" s="6">
        <v>0.57999999999999996</v>
      </c>
      <c r="N4647" s="4">
        <v>0</v>
      </c>
      <c r="O4647" s="4">
        <v>100</v>
      </c>
      <c r="P4647" s="4">
        <v>100</v>
      </c>
      <c r="Q4647" s="3">
        <v>0.25</v>
      </c>
      <c r="R4647" s="1">
        <v>6</v>
      </c>
      <c r="S4647" s="1">
        <v>100</v>
      </c>
      <c r="T4647" s="1">
        <v>9</v>
      </c>
      <c r="U4647" s="1">
        <v>1</v>
      </c>
      <c r="V4647" s="1">
        <v>6</v>
      </c>
      <c r="W4647" s="1">
        <v>1</v>
      </c>
      <c r="X4647" s="1">
        <v>1</v>
      </c>
      <c r="Y4647" s="1">
        <v>1</v>
      </c>
      <c r="Z4647" s="1">
        <v>1</v>
      </c>
      <c r="AA4647" s="1">
        <v>1</v>
      </c>
      <c r="AB4647" s="1">
        <v>0</v>
      </c>
      <c r="AC4647" s="1">
        <v>730</v>
      </c>
      <c r="AD4647" s="1">
        <v>0</v>
      </c>
      <c r="AE4647" s="1">
        <v>0</v>
      </c>
      <c r="AF4647" s="1">
        <v>310</v>
      </c>
      <c r="AG4647" s="1">
        <v>0</v>
      </c>
      <c r="AH4647" s="1">
        <v>0</v>
      </c>
      <c r="AI4647" s="1">
        <v>1040</v>
      </c>
      <c r="AJ4647" s="1" t="s">
        <v>15079</v>
      </c>
      <c r="AK4647" s="1" t="s">
        <v>15080</v>
      </c>
      <c r="AL4647" s="1" t="s">
        <v>15081</v>
      </c>
      <c r="AM4647" s="1" t="s">
        <v>12</v>
      </c>
      <c r="AN4647" s="1" t="s">
        <v>23098</v>
      </c>
      <c r="AO4647" s="1" t="s">
        <v>86</v>
      </c>
      <c r="AP4647" s="1" t="s">
        <v>86</v>
      </c>
      <c r="AQ4647" s="1" t="s">
        <v>14</v>
      </c>
      <c r="AR4647" s="1" t="s">
        <v>19</v>
      </c>
      <c r="AS4647" s="1" t="s">
        <v>23091</v>
      </c>
      <c r="AT4647" s="1" t="s">
        <v>26</v>
      </c>
    </row>
    <row r="4648" spans="1:46" x14ac:dyDescent="0.25">
      <c r="A4648" s="1" t="s">
        <v>18857</v>
      </c>
      <c r="B4648" s="2" t="s">
        <v>23101</v>
      </c>
      <c r="C4648" s="2" t="s">
        <v>23108</v>
      </c>
      <c r="D4648" s="1">
        <v>0</v>
      </c>
      <c r="E4648" s="1">
        <v>0</v>
      </c>
      <c r="F4648" s="1">
        <v>1</v>
      </c>
      <c r="G4648" s="1">
        <v>1</v>
      </c>
      <c r="H4648" s="6">
        <v>1</v>
      </c>
      <c r="I4648">
        <v>1</v>
      </c>
      <c r="J4648" s="1">
        <v>40</v>
      </c>
      <c r="K4648" s="1">
        <v>0</v>
      </c>
      <c r="L4648" s="1">
        <v>650</v>
      </c>
      <c r="M4648" s="6">
        <v>0.15</v>
      </c>
      <c r="N4648" s="4">
        <v>1400</v>
      </c>
      <c r="O4648" s="4">
        <v>1000</v>
      </c>
      <c r="P4648" s="4">
        <v>450</v>
      </c>
      <c r="Q4648" s="3">
        <v>0.3</v>
      </c>
      <c r="R4648" s="1">
        <v>24</v>
      </c>
      <c r="S4648" s="1">
        <v>450</v>
      </c>
      <c r="T4648" s="1">
        <v>53</v>
      </c>
      <c r="U4648" s="1">
        <v>1</v>
      </c>
      <c r="V4648" s="1">
        <v>6</v>
      </c>
      <c r="W4648" s="1">
        <v>1</v>
      </c>
      <c r="X4648" s="1">
        <v>1</v>
      </c>
      <c r="Y4648" s="1">
        <v>0</v>
      </c>
      <c r="Z4648" s="1">
        <v>2</v>
      </c>
      <c r="AA4648" s="1">
        <v>1</v>
      </c>
      <c r="AB4648" s="1">
        <v>1</v>
      </c>
      <c r="AC4648" s="1">
        <v>0</v>
      </c>
      <c r="AD4648" s="1">
        <v>0</v>
      </c>
      <c r="AE4648" s="1">
        <v>711</v>
      </c>
      <c r="AF4648" s="1">
        <v>1812</v>
      </c>
      <c r="AG4648" s="1">
        <v>140</v>
      </c>
      <c r="AH4648" s="1">
        <v>0</v>
      </c>
      <c r="AI4648" s="1">
        <v>2663</v>
      </c>
      <c r="AJ4648" s="1" t="s">
        <v>5567</v>
      </c>
      <c r="AK4648" s="1" t="s">
        <v>5568</v>
      </c>
      <c r="AL4648" s="1" t="s">
        <v>5569</v>
      </c>
      <c r="AM4648" s="1" t="s">
        <v>16</v>
      </c>
      <c r="AN4648" s="1" t="s">
        <v>23097</v>
      </c>
      <c r="AO4648" s="1" t="s">
        <v>86</v>
      </c>
      <c r="AP4648" s="1" t="s">
        <v>86</v>
      </c>
      <c r="AQ4648" s="1" t="s">
        <v>14</v>
      </c>
      <c r="AR4648" s="1" t="s">
        <v>30</v>
      </c>
      <c r="AS4648" s="1" t="s">
        <v>23091</v>
      </c>
      <c r="AT4648" s="1" t="s">
        <v>101</v>
      </c>
    </row>
    <row r="4649" spans="1:46" x14ac:dyDescent="0.25">
      <c r="A4649" s="1" t="s">
        <v>18267</v>
      </c>
      <c r="B4649" s="2" t="s">
        <v>23101</v>
      </c>
      <c r="C4649" s="2" t="s">
        <v>23108</v>
      </c>
      <c r="D4649" s="1">
        <v>0</v>
      </c>
      <c r="E4649" s="1">
        <v>0</v>
      </c>
      <c r="F4649" s="1">
        <v>1</v>
      </c>
      <c r="G4649" s="1">
        <v>1</v>
      </c>
      <c r="H4649" s="6">
        <v>1</v>
      </c>
      <c r="I4649">
        <v>0</v>
      </c>
      <c r="J4649" s="1">
        <v>28</v>
      </c>
      <c r="K4649" s="1">
        <v>1</v>
      </c>
      <c r="L4649" s="1">
        <v>790</v>
      </c>
      <c r="M4649" s="6">
        <v>0.23</v>
      </c>
      <c r="N4649" s="4">
        <v>3200</v>
      </c>
      <c r="O4649" s="4">
        <v>200</v>
      </c>
      <c r="P4649" s="4">
        <v>300</v>
      </c>
      <c r="Q4649" s="3">
        <v>0.3</v>
      </c>
      <c r="R4649" s="1">
        <v>24</v>
      </c>
      <c r="S4649" s="1">
        <v>300</v>
      </c>
      <c r="T4649" s="1">
        <v>29</v>
      </c>
      <c r="U4649" s="1">
        <v>1</v>
      </c>
      <c r="V4649" s="1">
        <v>6</v>
      </c>
      <c r="W4649" s="1">
        <v>0</v>
      </c>
      <c r="X4649" s="1">
        <v>0</v>
      </c>
      <c r="Y4649" s="1">
        <v>1</v>
      </c>
      <c r="Z4649" s="1">
        <v>0</v>
      </c>
      <c r="AA4649" s="1">
        <v>1</v>
      </c>
      <c r="AB4649" s="1">
        <v>0</v>
      </c>
      <c r="AC4649" s="1">
        <v>0</v>
      </c>
      <c r="AD4649" s="1">
        <v>0</v>
      </c>
      <c r="AE4649" s="1">
        <v>0</v>
      </c>
      <c r="AF4649" s="1">
        <v>600</v>
      </c>
      <c r="AG4649" s="1">
        <v>0</v>
      </c>
      <c r="AH4649" s="1">
        <v>0</v>
      </c>
      <c r="AI4649" s="1">
        <v>600</v>
      </c>
      <c r="AJ4649" s="1" t="s">
        <v>3874</v>
      </c>
      <c r="AK4649" s="1" t="s">
        <v>3875</v>
      </c>
      <c r="AL4649" s="1" t="s">
        <v>3876</v>
      </c>
      <c r="AM4649" s="1" t="s">
        <v>12</v>
      </c>
      <c r="AN4649" s="1" t="s">
        <v>23098</v>
      </c>
      <c r="AO4649" s="1" t="s">
        <v>86</v>
      </c>
      <c r="AP4649" s="1" t="s">
        <v>57</v>
      </c>
      <c r="AQ4649" s="1" t="s">
        <v>25</v>
      </c>
      <c r="AR4649" s="1" t="s">
        <v>19</v>
      </c>
      <c r="AS4649" s="1" t="s">
        <v>23091</v>
      </c>
      <c r="AT4649" s="1" t="s">
        <v>26</v>
      </c>
    </row>
    <row r="4650" spans="1:46" x14ac:dyDescent="0.25">
      <c r="A4650" s="1" t="s">
        <v>20569</v>
      </c>
      <c r="B4650" s="2" t="s">
        <v>23101</v>
      </c>
      <c r="C4650" s="2" t="s">
        <v>23108</v>
      </c>
      <c r="D4650" s="1">
        <v>0</v>
      </c>
      <c r="E4650" s="1">
        <v>0</v>
      </c>
      <c r="F4650" s="1">
        <v>1</v>
      </c>
      <c r="G4650" s="1">
        <v>1</v>
      </c>
      <c r="H4650" s="6">
        <v>1</v>
      </c>
      <c r="I4650">
        <v>1</v>
      </c>
      <c r="J4650" s="1">
        <v>29</v>
      </c>
      <c r="K4650" s="1">
        <v>1</v>
      </c>
      <c r="L4650" s="1">
        <v>830</v>
      </c>
      <c r="M4650" s="6">
        <v>0.13</v>
      </c>
      <c r="N4650" s="4">
        <v>5000</v>
      </c>
      <c r="O4650" s="4">
        <v>400</v>
      </c>
      <c r="P4650" s="4">
        <v>300</v>
      </c>
      <c r="Q4650" s="3">
        <v>0.31</v>
      </c>
      <c r="R4650" s="1">
        <v>6</v>
      </c>
      <c r="S4650" s="1">
        <v>300</v>
      </c>
      <c r="T4650" s="1">
        <v>29</v>
      </c>
      <c r="U4650" s="1">
        <v>1</v>
      </c>
      <c r="V4650" s="1">
        <v>6</v>
      </c>
      <c r="W4650" s="1">
        <v>1</v>
      </c>
      <c r="X4650" s="1">
        <v>1</v>
      </c>
      <c r="Y4650" s="1">
        <v>1</v>
      </c>
      <c r="Z4650" s="1">
        <v>0</v>
      </c>
      <c r="AA4650" s="1">
        <v>1</v>
      </c>
      <c r="AB4650" s="1">
        <v>1</v>
      </c>
      <c r="AC4650" s="1">
        <v>0</v>
      </c>
      <c r="AD4650" s="1">
        <v>0</v>
      </c>
      <c r="AE4650" s="1">
        <v>0</v>
      </c>
      <c r="AF4650" s="1">
        <v>0</v>
      </c>
      <c r="AG4650" s="1">
        <v>0</v>
      </c>
      <c r="AH4650" s="1">
        <v>0</v>
      </c>
      <c r="AI4650" s="1">
        <v>0</v>
      </c>
      <c r="AJ4650" s="1" t="s">
        <v>10320</v>
      </c>
      <c r="AK4650" s="1" t="s">
        <v>10321</v>
      </c>
      <c r="AL4650" s="1" t="s">
        <v>10322</v>
      </c>
      <c r="AM4650" s="1" t="s">
        <v>16</v>
      </c>
      <c r="AN4650" s="1" t="s">
        <v>23098</v>
      </c>
      <c r="AO4650" s="1" t="s">
        <v>86</v>
      </c>
      <c r="AP4650" s="1" t="s">
        <v>86</v>
      </c>
      <c r="AQ4650" s="1" t="s">
        <v>14</v>
      </c>
      <c r="AR4650" s="1" t="s">
        <v>19</v>
      </c>
      <c r="AS4650" s="1" t="s">
        <v>23091</v>
      </c>
      <c r="AT4650" s="1" t="s">
        <v>101</v>
      </c>
    </row>
    <row r="4651" spans="1:46" x14ac:dyDescent="0.25">
      <c r="A4651" s="1" t="s">
        <v>21770</v>
      </c>
      <c r="B4651" s="2" t="s">
        <v>23101</v>
      </c>
      <c r="C4651" s="2" t="s">
        <v>23108</v>
      </c>
      <c r="D4651" s="1">
        <v>0</v>
      </c>
      <c r="E4651" s="1">
        <v>0</v>
      </c>
      <c r="F4651" s="1">
        <v>1</v>
      </c>
      <c r="G4651" s="1">
        <v>1</v>
      </c>
      <c r="H4651" s="6">
        <v>1</v>
      </c>
      <c r="I4651">
        <v>1</v>
      </c>
      <c r="J4651" s="1">
        <v>35</v>
      </c>
      <c r="K4651" s="1">
        <v>0</v>
      </c>
      <c r="L4651" s="1">
        <v>653</v>
      </c>
      <c r="M4651" s="6">
        <v>0.48</v>
      </c>
      <c r="N4651" s="4">
        <v>4500</v>
      </c>
      <c r="O4651" s="4">
        <v>220</v>
      </c>
      <c r="P4651" s="4">
        <v>300</v>
      </c>
      <c r="Q4651" s="3">
        <v>0.28999999999999998</v>
      </c>
      <c r="R4651" s="1">
        <v>24</v>
      </c>
      <c r="S4651" s="1">
        <v>300</v>
      </c>
      <c r="T4651" s="1">
        <v>33</v>
      </c>
      <c r="U4651" s="1">
        <v>1</v>
      </c>
      <c r="V4651" s="1">
        <v>6</v>
      </c>
      <c r="W4651" s="1">
        <v>0</v>
      </c>
      <c r="X4651" s="1">
        <v>0</v>
      </c>
      <c r="Y4651" s="1">
        <v>0</v>
      </c>
      <c r="Z4651" s="1">
        <v>3</v>
      </c>
      <c r="AA4651" s="1">
        <v>0</v>
      </c>
      <c r="AB4651" s="1">
        <v>1</v>
      </c>
      <c r="AC4651" s="1">
        <v>0</v>
      </c>
      <c r="AD4651" s="1">
        <v>0</v>
      </c>
      <c r="AE4651" s="1">
        <v>249</v>
      </c>
      <c r="AF4651" s="1">
        <v>521</v>
      </c>
      <c r="AG4651" s="1">
        <v>0</v>
      </c>
      <c r="AH4651" s="1">
        <v>900</v>
      </c>
      <c r="AI4651" s="1">
        <v>1670</v>
      </c>
      <c r="AJ4651" s="1" t="s">
        <v>468</v>
      </c>
      <c r="AK4651" s="1" t="s">
        <v>13550</v>
      </c>
      <c r="AL4651" s="1" t="s">
        <v>13551</v>
      </c>
      <c r="AM4651" s="1" t="s">
        <v>16</v>
      </c>
      <c r="AN4651" s="1" t="s">
        <v>23097</v>
      </c>
      <c r="AO4651" s="1" t="s">
        <v>86</v>
      </c>
      <c r="AP4651" s="1" t="s">
        <v>57</v>
      </c>
      <c r="AQ4651" s="1" t="s">
        <v>25</v>
      </c>
      <c r="AR4651" s="1" t="s">
        <v>30</v>
      </c>
      <c r="AS4651" s="1" t="s">
        <v>23090</v>
      </c>
      <c r="AT4651" s="1" t="s">
        <v>101</v>
      </c>
    </row>
    <row r="4652" spans="1:46" x14ac:dyDescent="0.25">
      <c r="A4652" s="1" t="s">
        <v>18866</v>
      </c>
      <c r="B4652" s="2" t="s">
        <v>23101</v>
      </c>
      <c r="C4652" s="2" t="s">
        <v>23108</v>
      </c>
      <c r="D4652" s="1">
        <v>0</v>
      </c>
      <c r="E4652" s="1">
        <v>0</v>
      </c>
      <c r="F4652" s="1">
        <v>1</v>
      </c>
      <c r="G4652" s="1">
        <v>1</v>
      </c>
      <c r="H4652" s="6">
        <v>1</v>
      </c>
      <c r="I4652">
        <v>0</v>
      </c>
      <c r="J4652" s="1">
        <v>30</v>
      </c>
      <c r="K4652" s="1">
        <v>1</v>
      </c>
      <c r="L4652" s="1">
        <v>801</v>
      </c>
      <c r="M4652" s="6">
        <v>0.42</v>
      </c>
      <c r="N4652" s="4">
        <v>2400</v>
      </c>
      <c r="O4652" s="4">
        <v>180</v>
      </c>
      <c r="P4652" s="4">
        <v>300</v>
      </c>
      <c r="Q4652" s="3">
        <v>0.28000000000000003</v>
      </c>
      <c r="R4652" s="1">
        <v>18</v>
      </c>
      <c r="S4652" s="1">
        <v>300</v>
      </c>
      <c r="T4652" s="1">
        <v>28</v>
      </c>
      <c r="U4652" s="1">
        <v>1</v>
      </c>
      <c r="V4652" s="1">
        <v>6</v>
      </c>
      <c r="W4652" s="1">
        <v>0</v>
      </c>
      <c r="X4652" s="1">
        <v>0</v>
      </c>
      <c r="Y4652" s="1">
        <v>1</v>
      </c>
      <c r="Z4652" s="1">
        <v>0</v>
      </c>
      <c r="AA4652" s="1">
        <v>1</v>
      </c>
      <c r="AB4652" s="1">
        <v>0</v>
      </c>
      <c r="AC4652" s="1">
        <v>813</v>
      </c>
      <c r="AD4652" s="1">
        <v>0</v>
      </c>
      <c r="AE4652" s="1">
        <v>0</v>
      </c>
      <c r="AF4652" s="1">
        <v>500</v>
      </c>
      <c r="AG4652" s="1">
        <v>60</v>
      </c>
      <c r="AH4652" s="1">
        <v>0</v>
      </c>
      <c r="AI4652" s="1">
        <v>1373</v>
      </c>
      <c r="AJ4652" s="1" t="s">
        <v>5591</v>
      </c>
      <c r="AK4652" s="1" t="s">
        <v>5592</v>
      </c>
      <c r="AL4652" s="1" t="s">
        <v>5593</v>
      </c>
      <c r="AM4652" s="1" t="s">
        <v>12</v>
      </c>
      <c r="AN4652" s="1" t="s">
        <v>23098</v>
      </c>
      <c r="AO4652" s="1" t="s">
        <v>86</v>
      </c>
      <c r="AP4652" s="1" t="s">
        <v>57</v>
      </c>
      <c r="AQ4652" s="1" t="s">
        <v>25</v>
      </c>
      <c r="AR4652" s="1" t="s">
        <v>19</v>
      </c>
      <c r="AS4652" s="1" t="s">
        <v>23091</v>
      </c>
      <c r="AT4652" s="1" t="s">
        <v>26</v>
      </c>
    </row>
    <row r="4653" spans="1:46" x14ac:dyDescent="0.25">
      <c r="A4653" s="1" t="s">
        <v>18931</v>
      </c>
      <c r="B4653" s="2" t="s">
        <v>23101</v>
      </c>
      <c r="C4653" s="2" t="s">
        <v>23108</v>
      </c>
      <c r="D4653" s="1">
        <v>0</v>
      </c>
      <c r="E4653" s="1">
        <v>0</v>
      </c>
      <c r="F4653" s="1">
        <v>1</v>
      </c>
      <c r="G4653" s="1">
        <v>1</v>
      </c>
      <c r="H4653" s="6">
        <v>1</v>
      </c>
      <c r="I4653">
        <v>0</v>
      </c>
      <c r="J4653" s="1">
        <v>35</v>
      </c>
      <c r="K4653" s="1">
        <v>1</v>
      </c>
      <c r="L4653" s="1">
        <v>766</v>
      </c>
      <c r="M4653" s="6">
        <v>0.12</v>
      </c>
      <c r="N4653" s="4">
        <v>8000</v>
      </c>
      <c r="O4653" s="4">
        <v>610</v>
      </c>
      <c r="P4653" s="4">
        <v>600</v>
      </c>
      <c r="Q4653" s="3">
        <v>0.3</v>
      </c>
      <c r="R4653" s="1">
        <v>12</v>
      </c>
      <c r="S4653" s="1">
        <v>600</v>
      </c>
      <c r="T4653" s="1">
        <v>60</v>
      </c>
      <c r="U4653" s="1">
        <v>1</v>
      </c>
      <c r="V4653" s="1">
        <v>6</v>
      </c>
      <c r="W4653" s="1">
        <v>1</v>
      </c>
      <c r="X4653" s="1">
        <v>1</v>
      </c>
      <c r="Y4653" s="1">
        <v>1</v>
      </c>
      <c r="Z4653" s="1">
        <v>0</v>
      </c>
      <c r="AA4653" s="1">
        <v>1</v>
      </c>
      <c r="AB4653" s="1">
        <v>0</v>
      </c>
      <c r="AC4653" s="1">
        <v>0</v>
      </c>
      <c r="AD4653" s="1">
        <v>0</v>
      </c>
      <c r="AE4653" s="1">
        <v>480</v>
      </c>
      <c r="AF4653" s="1">
        <v>0</v>
      </c>
      <c r="AG4653" s="1">
        <v>0</v>
      </c>
      <c r="AH4653" s="1">
        <v>0</v>
      </c>
      <c r="AI4653" s="1">
        <v>480</v>
      </c>
      <c r="AJ4653" s="1" t="s">
        <v>5783</v>
      </c>
      <c r="AK4653" s="1" t="s">
        <v>5784</v>
      </c>
      <c r="AL4653" s="1" t="s">
        <v>5785</v>
      </c>
      <c r="AM4653" s="1" t="s">
        <v>12</v>
      </c>
      <c r="AN4653" s="1" t="s">
        <v>23098</v>
      </c>
      <c r="AO4653" s="1" t="s">
        <v>86</v>
      </c>
      <c r="AP4653" s="1" t="s">
        <v>86</v>
      </c>
      <c r="AQ4653" s="1" t="s">
        <v>14</v>
      </c>
      <c r="AR4653" s="1" t="s">
        <v>19</v>
      </c>
      <c r="AS4653" s="1" t="s">
        <v>23091</v>
      </c>
      <c r="AT4653" s="1" t="s">
        <v>26</v>
      </c>
    </row>
    <row r="4654" spans="1:46" x14ac:dyDescent="0.25">
      <c r="A4654" s="1" t="s">
        <v>22857</v>
      </c>
      <c r="B4654" s="2" t="s">
        <v>23101</v>
      </c>
      <c r="C4654" s="2" t="s">
        <v>23108</v>
      </c>
      <c r="D4654" s="1">
        <v>0</v>
      </c>
      <c r="E4654" s="1">
        <v>2</v>
      </c>
      <c r="F4654" s="1">
        <v>2</v>
      </c>
      <c r="G4654" s="1">
        <v>4</v>
      </c>
      <c r="H4654" s="6">
        <v>0.5</v>
      </c>
      <c r="I4654">
        <v>0</v>
      </c>
      <c r="J4654" s="1">
        <v>33</v>
      </c>
      <c r="K4654" s="1">
        <v>0</v>
      </c>
      <c r="L4654" s="1">
        <v>781</v>
      </c>
      <c r="M4654" s="6">
        <v>0.37</v>
      </c>
      <c r="N4654" s="4">
        <v>2700</v>
      </c>
      <c r="O4654" s="4">
        <v>180</v>
      </c>
      <c r="P4654" s="4">
        <v>1000</v>
      </c>
      <c r="Q4654" s="3">
        <v>0.3</v>
      </c>
      <c r="R4654" s="1">
        <v>24</v>
      </c>
      <c r="S4654" s="1">
        <v>1000</v>
      </c>
      <c r="T4654" s="1">
        <v>97</v>
      </c>
      <c r="U4654" s="1">
        <v>1</v>
      </c>
      <c r="V4654" s="1">
        <v>6</v>
      </c>
      <c r="W4654" s="1">
        <v>0</v>
      </c>
      <c r="X4654" s="1">
        <v>0</v>
      </c>
      <c r="Y4654" s="1">
        <v>1</v>
      </c>
      <c r="Z4654" s="1">
        <v>1</v>
      </c>
      <c r="AA4654" s="1">
        <v>1</v>
      </c>
      <c r="AB4654" s="1">
        <v>0</v>
      </c>
      <c r="AC4654" s="1">
        <v>0</v>
      </c>
      <c r="AD4654" s="1">
        <v>0</v>
      </c>
      <c r="AE4654" s="1">
        <v>0</v>
      </c>
      <c r="AF4654" s="1">
        <v>0</v>
      </c>
      <c r="AG4654" s="1">
        <v>0</v>
      </c>
      <c r="AH4654" s="1">
        <v>0</v>
      </c>
      <c r="AI4654" s="1">
        <v>0</v>
      </c>
      <c r="AJ4654" s="1" t="s">
        <v>16430</v>
      </c>
      <c r="AK4654" s="1" t="s">
        <v>16431</v>
      </c>
      <c r="AL4654" s="1" t="s">
        <v>16432</v>
      </c>
      <c r="AM4654" s="1" t="s">
        <v>12</v>
      </c>
      <c r="AN4654" s="1" t="s">
        <v>23097</v>
      </c>
      <c r="AO4654" s="1" t="s">
        <v>86</v>
      </c>
      <c r="AP4654" s="1" t="s">
        <v>57</v>
      </c>
      <c r="AQ4654" s="1" t="s">
        <v>25</v>
      </c>
      <c r="AR4654" s="1" t="s">
        <v>19</v>
      </c>
      <c r="AS4654" s="1" t="s">
        <v>23091</v>
      </c>
      <c r="AT4654" s="1" t="s">
        <v>26</v>
      </c>
    </row>
    <row r="4655" spans="1:46" x14ac:dyDescent="0.25">
      <c r="A4655" s="1" t="s">
        <v>21782</v>
      </c>
      <c r="B4655" s="2" t="s">
        <v>23101</v>
      </c>
      <c r="C4655" s="2" t="s">
        <v>23108</v>
      </c>
      <c r="D4655" s="1">
        <v>0</v>
      </c>
      <c r="E4655" s="1">
        <v>0</v>
      </c>
      <c r="F4655" s="1">
        <v>1</v>
      </c>
      <c r="G4655" s="1">
        <v>1</v>
      </c>
      <c r="H4655" s="6">
        <v>1</v>
      </c>
      <c r="I4655">
        <v>1</v>
      </c>
      <c r="J4655" s="1">
        <v>54</v>
      </c>
      <c r="K4655" s="1">
        <v>1</v>
      </c>
      <c r="L4655" s="1">
        <v>480</v>
      </c>
      <c r="M4655" s="6">
        <v>0.21</v>
      </c>
      <c r="N4655" s="4">
        <v>1500</v>
      </c>
      <c r="O4655" s="4">
        <v>120</v>
      </c>
      <c r="P4655" s="4">
        <v>200</v>
      </c>
      <c r="Q4655" s="3">
        <v>0.35</v>
      </c>
      <c r="R4655" s="1">
        <v>18</v>
      </c>
      <c r="S4655" s="1">
        <v>200</v>
      </c>
      <c r="T4655" s="1">
        <v>15</v>
      </c>
      <c r="U4655" s="1">
        <v>1</v>
      </c>
      <c r="V4655" s="1">
        <v>6</v>
      </c>
      <c r="W4655" s="1">
        <v>0</v>
      </c>
      <c r="X4655" s="1">
        <v>0</v>
      </c>
      <c r="Y4655" s="1">
        <v>0</v>
      </c>
      <c r="Z4655" s="1">
        <v>1</v>
      </c>
      <c r="AA4655" s="1">
        <v>0</v>
      </c>
      <c r="AB4655" s="1">
        <v>1</v>
      </c>
      <c r="AC4655" s="1">
        <v>0</v>
      </c>
      <c r="AD4655" s="1">
        <v>0</v>
      </c>
      <c r="AE4655" s="1">
        <v>0</v>
      </c>
      <c r="AF4655" s="1">
        <v>0</v>
      </c>
      <c r="AG4655" s="1">
        <v>0</v>
      </c>
      <c r="AH4655" s="1">
        <v>190</v>
      </c>
      <c r="AI4655" s="1">
        <v>190</v>
      </c>
      <c r="AJ4655" s="1" t="s">
        <v>13581</v>
      </c>
      <c r="AK4655" s="1" t="s">
        <v>13582</v>
      </c>
      <c r="AL4655" s="1" t="s">
        <v>13583</v>
      </c>
      <c r="AM4655" s="1" t="s">
        <v>16</v>
      </c>
      <c r="AN4655" s="1" t="s">
        <v>23098</v>
      </c>
      <c r="AO4655" s="1" t="s">
        <v>86</v>
      </c>
      <c r="AP4655" s="1" t="s">
        <v>57</v>
      </c>
      <c r="AQ4655" s="1" t="s">
        <v>25</v>
      </c>
      <c r="AR4655" s="1" t="s">
        <v>30</v>
      </c>
      <c r="AS4655" s="1" t="s">
        <v>23090</v>
      </c>
      <c r="AT4655" s="1" t="s">
        <v>101</v>
      </c>
    </row>
    <row r="4656" spans="1:46" x14ac:dyDescent="0.25">
      <c r="A4656" s="1" t="s">
        <v>20579</v>
      </c>
      <c r="B4656" s="2" t="s">
        <v>23101</v>
      </c>
      <c r="C4656" s="2" t="s">
        <v>23108</v>
      </c>
      <c r="D4656" s="1">
        <v>3</v>
      </c>
      <c r="E4656" s="1">
        <v>0</v>
      </c>
      <c r="F4656" s="1">
        <v>1</v>
      </c>
      <c r="G4656" s="1">
        <v>4</v>
      </c>
      <c r="H4656" s="6">
        <v>0.25</v>
      </c>
      <c r="I4656">
        <v>0</v>
      </c>
      <c r="J4656" s="1">
        <v>31</v>
      </c>
      <c r="K4656" s="1">
        <v>1</v>
      </c>
      <c r="L4656" s="1">
        <v>653</v>
      </c>
      <c r="M4656" s="6">
        <v>0.24</v>
      </c>
      <c r="N4656" s="4">
        <v>1900</v>
      </c>
      <c r="O4656" s="4">
        <v>140</v>
      </c>
      <c r="P4656" s="4">
        <v>350</v>
      </c>
      <c r="Q4656" s="3">
        <v>0.3</v>
      </c>
      <c r="R4656" s="1">
        <v>12</v>
      </c>
      <c r="S4656" s="1">
        <v>350</v>
      </c>
      <c r="T4656" s="1">
        <v>31</v>
      </c>
      <c r="U4656" s="1">
        <v>1</v>
      </c>
      <c r="V4656" s="1">
        <v>6</v>
      </c>
      <c r="W4656" s="1">
        <v>1</v>
      </c>
      <c r="X4656" s="1">
        <v>1</v>
      </c>
      <c r="Y4656" s="1">
        <v>1</v>
      </c>
      <c r="Z4656" s="1">
        <v>1</v>
      </c>
      <c r="AA4656" s="1">
        <v>0</v>
      </c>
      <c r="AB4656" s="1">
        <v>1</v>
      </c>
      <c r="AC4656" s="1">
        <v>0</v>
      </c>
      <c r="AD4656" s="1">
        <v>0</v>
      </c>
      <c r="AE4656" s="1">
        <v>0</v>
      </c>
      <c r="AF4656" s="1">
        <v>0</v>
      </c>
      <c r="AG4656" s="1">
        <v>0</v>
      </c>
      <c r="AH4656" s="1">
        <v>0</v>
      </c>
      <c r="AI4656" s="1">
        <v>0</v>
      </c>
      <c r="AJ4656" s="1" t="s">
        <v>10349</v>
      </c>
      <c r="AK4656" s="1" t="s">
        <v>10350</v>
      </c>
      <c r="AL4656" s="1" t="s">
        <v>10351</v>
      </c>
      <c r="AM4656" s="1" t="s">
        <v>12</v>
      </c>
      <c r="AN4656" s="1" t="s">
        <v>23098</v>
      </c>
      <c r="AO4656" s="1" t="s">
        <v>86</v>
      </c>
      <c r="AP4656" s="1" t="s">
        <v>86</v>
      </c>
      <c r="AQ4656" s="1" t="s">
        <v>14</v>
      </c>
      <c r="AR4656" s="1" t="s">
        <v>19</v>
      </c>
      <c r="AS4656" s="1" t="s">
        <v>23090</v>
      </c>
      <c r="AT4656" s="1" t="s">
        <v>101</v>
      </c>
    </row>
    <row r="4657" spans="1:46" x14ac:dyDescent="0.25">
      <c r="A4657" s="1" t="s">
        <v>18948</v>
      </c>
      <c r="B4657" s="2" t="s">
        <v>23101</v>
      </c>
      <c r="C4657" s="2" t="s">
        <v>23108</v>
      </c>
      <c r="D4657" s="1">
        <v>0</v>
      </c>
      <c r="E4657" s="1">
        <v>0</v>
      </c>
      <c r="F4657" s="1">
        <v>4</v>
      </c>
      <c r="G4657" s="1">
        <v>4</v>
      </c>
      <c r="H4657" s="6">
        <v>1</v>
      </c>
      <c r="I4657">
        <v>0</v>
      </c>
      <c r="J4657" s="1">
        <v>34</v>
      </c>
      <c r="K4657" s="1">
        <v>0</v>
      </c>
      <c r="L4657" s="1">
        <v>445</v>
      </c>
      <c r="M4657" s="6">
        <v>0.78</v>
      </c>
      <c r="N4657" s="4">
        <v>2300</v>
      </c>
      <c r="O4657" s="4">
        <v>140</v>
      </c>
      <c r="P4657" s="4">
        <v>200</v>
      </c>
      <c r="Q4657" s="3">
        <v>0.28999999999999998</v>
      </c>
      <c r="R4657" s="1">
        <v>12</v>
      </c>
      <c r="S4657" s="1">
        <v>200</v>
      </c>
      <c r="T4657" s="1">
        <v>17</v>
      </c>
      <c r="U4657" s="1">
        <v>1</v>
      </c>
      <c r="V4657" s="1">
        <v>6</v>
      </c>
      <c r="W4657" s="1">
        <v>0</v>
      </c>
      <c r="X4657" s="1">
        <v>1</v>
      </c>
      <c r="Y4657" s="1">
        <v>0</v>
      </c>
      <c r="Z4657" s="1">
        <v>3</v>
      </c>
      <c r="AA4657" s="1">
        <v>1</v>
      </c>
      <c r="AB4657" s="1">
        <v>0</v>
      </c>
      <c r="AC4657" s="1">
        <v>0</v>
      </c>
      <c r="AD4657" s="1">
        <v>0</v>
      </c>
      <c r="AE4657" s="1">
        <v>1400</v>
      </c>
      <c r="AF4657" s="1">
        <v>400</v>
      </c>
      <c r="AG4657" s="1">
        <v>0</v>
      </c>
      <c r="AH4657" s="1">
        <v>250</v>
      </c>
      <c r="AI4657" s="1">
        <v>2050</v>
      </c>
      <c r="AJ4657" s="1" t="s">
        <v>5829</v>
      </c>
      <c r="AK4657" s="1" t="s">
        <v>5830</v>
      </c>
      <c r="AL4657" s="1" t="s">
        <v>5831</v>
      </c>
      <c r="AM4657" s="1" t="s">
        <v>12</v>
      </c>
      <c r="AN4657" s="1" t="s">
        <v>23097</v>
      </c>
      <c r="AO4657" s="1" t="s">
        <v>86</v>
      </c>
      <c r="AP4657" s="1" t="s">
        <v>57</v>
      </c>
      <c r="AQ4657" s="1" t="s">
        <v>14</v>
      </c>
      <c r="AR4657" s="1" t="s">
        <v>30</v>
      </c>
      <c r="AS4657" s="1" t="s">
        <v>23091</v>
      </c>
      <c r="AT4657" s="1" t="s">
        <v>26</v>
      </c>
    </row>
    <row r="4658" spans="1:46" x14ac:dyDescent="0.25">
      <c r="A4658" s="1" t="s">
        <v>22377</v>
      </c>
      <c r="B4658" s="2" t="s">
        <v>23101</v>
      </c>
      <c r="C4658" s="2" t="s">
        <v>23108</v>
      </c>
      <c r="D4658" s="1">
        <v>0</v>
      </c>
      <c r="E4658" s="1">
        <v>0</v>
      </c>
      <c r="F4658" s="1">
        <v>1</v>
      </c>
      <c r="G4658" s="1">
        <v>1</v>
      </c>
      <c r="H4658" s="6">
        <v>1</v>
      </c>
      <c r="I4658">
        <v>1</v>
      </c>
      <c r="J4658" s="1">
        <v>25</v>
      </c>
      <c r="K4658" s="1">
        <v>1</v>
      </c>
      <c r="L4658" s="1">
        <v>627</v>
      </c>
      <c r="M4658" s="6">
        <v>0.94</v>
      </c>
      <c r="N4658" s="4">
        <v>1600</v>
      </c>
      <c r="O4658" s="4">
        <v>135</v>
      </c>
      <c r="P4658" s="4">
        <v>300</v>
      </c>
      <c r="Q4658" s="3">
        <v>0.25</v>
      </c>
      <c r="R4658" s="1">
        <v>24</v>
      </c>
      <c r="S4658" s="1">
        <v>300</v>
      </c>
      <c r="T4658" s="1">
        <v>30</v>
      </c>
      <c r="U4658" s="1">
        <v>1</v>
      </c>
      <c r="V4658" s="1">
        <v>6</v>
      </c>
      <c r="W4658" s="1">
        <v>1</v>
      </c>
      <c r="X4658" s="1">
        <v>0</v>
      </c>
      <c r="Y4658" s="1">
        <v>1</v>
      </c>
      <c r="Z4658" s="1">
        <v>3</v>
      </c>
      <c r="AA4658" s="1">
        <v>1</v>
      </c>
      <c r="AB4658" s="1">
        <v>1</v>
      </c>
      <c r="AC4658" s="1">
        <v>761</v>
      </c>
      <c r="AD4658" s="1">
        <v>0</v>
      </c>
      <c r="AE4658" s="1">
        <v>0</v>
      </c>
      <c r="AF4658" s="1">
        <v>1623</v>
      </c>
      <c r="AG4658" s="1">
        <v>0</v>
      </c>
      <c r="AH4658" s="1">
        <v>0</v>
      </c>
      <c r="AI4658" s="1">
        <v>2384</v>
      </c>
      <c r="AJ4658" s="1" t="s">
        <v>15164</v>
      </c>
      <c r="AK4658" s="1" t="s">
        <v>15165</v>
      </c>
      <c r="AL4658" s="1" t="s">
        <v>15166</v>
      </c>
      <c r="AM4658" s="1" t="s">
        <v>16</v>
      </c>
      <c r="AN4658" s="1" t="s">
        <v>23098</v>
      </c>
      <c r="AO4658" s="1" t="s">
        <v>86</v>
      </c>
      <c r="AP4658" s="1" t="s">
        <v>86</v>
      </c>
      <c r="AQ4658" s="1" t="s">
        <v>25</v>
      </c>
      <c r="AR4658" s="1" t="s">
        <v>19</v>
      </c>
      <c r="AS4658" s="1" t="s">
        <v>23091</v>
      </c>
      <c r="AT4658" s="1" t="s">
        <v>101</v>
      </c>
    </row>
    <row r="4659" spans="1:46" x14ac:dyDescent="0.25">
      <c r="A4659" s="1" t="s">
        <v>22934</v>
      </c>
      <c r="B4659" s="2" t="s">
        <v>23101</v>
      </c>
      <c r="C4659" s="2" t="s">
        <v>23108</v>
      </c>
      <c r="D4659" s="1">
        <v>0</v>
      </c>
      <c r="E4659" s="1">
        <v>0</v>
      </c>
      <c r="F4659" s="1">
        <v>1</v>
      </c>
      <c r="G4659" s="1">
        <v>1</v>
      </c>
      <c r="H4659" s="6">
        <v>1</v>
      </c>
      <c r="I4659">
        <v>0</v>
      </c>
      <c r="J4659" s="1">
        <v>28</v>
      </c>
      <c r="K4659" s="1">
        <v>1</v>
      </c>
      <c r="L4659" s="1">
        <v>677</v>
      </c>
      <c r="M4659" s="6">
        <v>0.21</v>
      </c>
      <c r="N4659" s="4">
        <v>2400</v>
      </c>
      <c r="O4659" s="4">
        <v>180</v>
      </c>
      <c r="P4659" s="4">
        <v>600</v>
      </c>
      <c r="Q4659" s="3">
        <v>0.3</v>
      </c>
      <c r="R4659" s="1">
        <v>24</v>
      </c>
      <c r="S4659" s="1">
        <v>600</v>
      </c>
      <c r="T4659" s="1">
        <v>69</v>
      </c>
      <c r="U4659" s="1">
        <v>1</v>
      </c>
      <c r="V4659" s="1">
        <v>6</v>
      </c>
      <c r="W4659" s="1">
        <v>0</v>
      </c>
      <c r="X4659" s="1">
        <v>1</v>
      </c>
      <c r="Y4659" s="1">
        <v>1</v>
      </c>
      <c r="Z4659" s="1">
        <v>0</v>
      </c>
      <c r="AA4659" s="1">
        <v>1</v>
      </c>
      <c r="AB4659" s="1">
        <v>1</v>
      </c>
      <c r="AC4659" s="1">
        <v>0</v>
      </c>
      <c r="AD4659" s="1">
        <v>0</v>
      </c>
      <c r="AE4659" s="1">
        <v>0</v>
      </c>
      <c r="AF4659" s="1">
        <v>0</v>
      </c>
      <c r="AG4659" s="1">
        <v>0</v>
      </c>
      <c r="AH4659" s="1">
        <v>100</v>
      </c>
      <c r="AI4659" s="1">
        <v>100</v>
      </c>
      <c r="AJ4659" s="1" t="s">
        <v>16643</v>
      </c>
      <c r="AK4659" s="1" t="s">
        <v>16644</v>
      </c>
      <c r="AL4659" s="1" t="s">
        <v>16645</v>
      </c>
      <c r="AM4659" s="1" t="s">
        <v>12</v>
      </c>
      <c r="AN4659" s="1" t="s">
        <v>23098</v>
      </c>
      <c r="AO4659" s="1" t="s">
        <v>86</v>
      </c>
      <c r="AP4659" s="1" t="s">
        <v>57</v>
      </c>
      <c r="AQ4659" s="1" t="s">
        <v>14</v>
      </c>
      <c r="AR4659" s="1" t="s">
        <v>19</v>
      </c>
      <c r="AS4659" s="1" t="s">
        <v>23091</v>
      </c>
      <c r="AT4659" s="1" t="s">
        <v>101</v>
      </c>
    </row>
    <row r="4660" spans="1:46" x14ac:dyDescent="0.25">
      <c r="A4660" s="1" t="s">
        <v>22382</v>
      </c>
      <c r="B4660" s="2" t="s">
        <v>23101</v>
      </c>
      <c r="C4660" s="2" t="s">
        <v>23108</v>
      </c>
      <c r="D4660" s="1">
        <v>0</v>
      </c>
      <c r="E4660" s="1">
        <v>1</v>
      </c>
      <c r="F4660" s="1">
        <v>1</v>
      </c>
      <c r="G4660" s="1">
        <v>2</v>
      </c>
      <c r="H4660" s="6">
        <v>0.5</v>
      </c>
      <c r="I4660">
        <v>0</v>
      </c>
      <c r="J4660" s="1">
        <v>42</v>
      </c>
      <c r="K4660" s="1">
        <v>0</v>
      </c>
      <c r="L4660" s="1">
        <v>566</v>
      </c>
      <c r="M4660" s="6">
        <v>0.13</v>
      </c>
      <c r="N4660" s="4">
        <v>6000</v>
      </c>
      <c r="O4660" s="4">
        <v>430</v>
      </c>
      <c r="P4660" s="4">
        <v>500</v>
      </c>
      <c r="Q4660" s="3">
        <v>0.3</v>
      </c>
      <c r="R4660" s="1">
        <v>24</v>
      </c>
      <c r="S4660" s="1">
        <v>500</v>
      </c>
      <c r="T4660" s="1">
        <v>50</v>
      </c>
      <c r="U4660" s="1">
        <v>1</v>
      </c>
      <c r="V4660" s="1">
        <v>6</v>
      </c>
      <c r="W4660" s="1">
        <v>0</v>
      </c>
      <c r="X4660" s="1">
        <v>0</v>
      </c>
      <c r="Y4660" s="1">
        <v>0</v>
      </c>
      <c r="Z4660" s="1">
        <v>4</v>
      </c>
      <c r="AA4660" s="1">
        <v>1</v>
      </c>
      <c r="AB4660" s="1">
        <v>0</v>
      </c>
      <c r="AC4660" s="1">
        <v>45</v>
      </c>
      <c r="AD4660" s="1">
        <v>180</v>
      </c>
      <c r="AE4660" s="1">
        <v>0</v>
      </c>
      <c r="AF4660" s="1">
        <v>462</v>
      </c>
      <c r="AG4660" s="1">
        <v>0</v>
      </c>
      <c r="AH4660" s="1">
        <v>0</v>
      </c>
      <c r="AI4660" s="1">
        <v>687</v>
      </c>
      <c r="AJ4660" s="1" t="s">
        <v>15178</v>
      </c>
      <c r="AK4660" s="1" t="s">
        <v>15179</v>
      </c>
      <c r="AL4660" s="1" t="s">
        <v>15180</v>
      </c>
      <c r="AM4660" s="1" t="s">
        <v>12</v>
      </c>
      <c r="AN4660" s="1" t="s">
        <v>23097</v>
      </c>
      <c r="AO4660" s="1" t="s">
        <v>86</v>
      </c>
      <c r="AP4660" s="1" t="s">
        <v>57</v>
      </c>
      <c r="AQ4660" s="1" t="s">
        <v>25</v>
      </c>
      <c r="AR4660" s="1" t="s">
        <v>30</v>
      </c>
      <c r="AS4660" s="1" t="s">
        <v>23091</v>
      </c>
      <c r="AT4660" s="1" t="s">
        <v>26</v>
      </c>
    </row>
    <row r="4661" spans="1:46" x14ac:dyDescent="0.25">
      <c r="A4661" s="1" t="s">
        <v>22939</v>
      </c>
      <c r="B4661" s="2" t="s">
        <v>23101</v>
      </c>
      <c r="C4661" s="2" t="s">
        <v>23108</v>
      </c>
      <c r="D4661" s="1">
        <v>0</v>
      </c>
      <c r="E4661" s="1">
        <v>0</v>
      </c>
      <c r="F4661" s="1">
        <v>2</v>
      </c>
      <c r="G4661" s="1">
        <v>2</v>
      </c>
      <c r="H4661" s="6">
        <v>1</v>
      </c>
      <c r="I4661">
        <v>0</v>
      </c>
      <c r="J4661" s="1">
        <v>39</v>
      </c>
      <c r="K4661" s="1">
        <v>0</v>
      </c>
      <c r="L4661" s="1">
        <v>531</v>
      </c>
      <c r="M4661" s="6">
        <v>0.32</v>
      </c>
      <c r="N4661" s="4">
        <v>3600</v>
      </c>
      <c r="O4661" s="4">
        <v>300</v>
      </c>
      <c r="P4661" s="4">
        <v>500</v>
      </c>
      <c r="Q4661" s="3">
        <v>0.3</v>
      </c>
      <c r="R4661" s="1">
        <v>24</v>
      </c>
      <c r="S4661" s="1">
        <v>500</v>
      </c>
      <c r="T4661" s="1">
        <v>43</v>
      </c>
      <c r="U4661" s="1">
        <v>1</v>
      </c>
      <c r="V4661" s="1">
        <v>6</v>
      </c>
      <c r="W4661" s="1">
        <v>1</v>
      </c>
      <c r="X4661" s="1">
        <v>1</v>
      </c>
      <c r="Y4661" s="1">
        <v>0</v>
      </c>
      <c r="Z4661" s="1">
        <v>5</v>
      </c>
      <c r="AA4661" s="1">
        <v>0</v>
      </c>
      <c r="AB4661" s="1">
        <v>1</v>
      </c>
      <c r="AC4661" s="1">
        <v>9000</v>
      </c>
      <c r="AD4661" s="1">
        <v>0</v>
      </c>
      <c r="AE4661" s="1">
        <v>0</v>
      </c>
      <c r="AF4661" s="1">
        <v>0</v>
      </c>
      <c r="AG4661" s="1">
        <v>0</v>
      </c>
      <c r="AH4661" s="1">
        <v>0</v>
      </c>
      <c r="AI4661" s="1">
        <v>9000</v>
      </c>
      <c r="AJ4661" s="1" t="s">
        <v>223</v>
      </c>
      <c r="AK4661" s="1" t="s">
        <v>16658</v>
      </c>
      <c r="AL4661" s="1" t="s">
        <v>16659</v>
      </c>
      <c r="AM4661" s="1" t="s">
        <v>12</v>
      </c>
      <c r="AN4661" s="1" t="s">
        <v>23097</v>
      </c>
      <c r="AO4661" s="1" t="s">
        <v>86</v>
      </c>
      <c r="AP4661" s="1" t="s">
        <v>86</v>
      </c>
      <c r="AQ4661" s="1" t="s">
        <v>14</v>
      </c>
      <c r="AR4661" s="1" t="s">
        <v>30</v>
      </c>
      <c r="AS4661" s="1" t="s">
        <v>23090</v>
      </c>
      <c r="AT4661" s="1" t="s">
        <v>101</v>
      </c>
    </row>
    <row r="4662" spans="1:46" x14ac:dyDescent="0.25">
      <c r="A4662" s="1" t="s">
        <v>21725</v>
      </c>
      <c r="B4662" s="2" t="s">
        <v>23101</v>
      </c>
      <c r="C4662" s="2" t="s">
        <v>23108</v>
      </c>
      <c r="D4662" s="1">
        <v>0</v>
      </c>
      <c r="E4662" s="1">
        <v>0</v>
      </c>
      <c r="F4662" s="1">
        <v>1</v>
      </c>
      <c r="G4662" s="1">
        <v>1</v>
      </c>
      <c r="H4662" s="6">
        <v>1</v>
      </c>
      <c r="I4662">
        <v>1</v>
      </c>
      <c r="J4662" s="1">
        <v>33</v>
      </c>
      <c r="K4662" s="1">
        <v>1</v>
      </c>
      <c r="L4662" s="1">
        <v>515</v>
      </c>
      <c r="M4662" s="6">
        <v>0.92</v>
      </c>
      <c r="N4662" s="4">
        <v>2400</v>
      </c>
      <c r="O4662" s="4">
        <v>200</v>
      </c>
      <c r="P4662" s="4">
        <v>300</v>
      </c>
      <c r="Q4662" s="3">
        <v>0.28000000000000003</v>
      </c>
      <c r="R4662" s="1">
        <v>18</v>
      </c>
      <c r="S4662" s="1">
        <v>300</v>
      </c>
      <c r="T4662" s="1">
        <v>30</v>
      </c>
      <c r="U4662" s="1">
        <v>1</v>
      </c>
      <c r="V4662" s="1">
        <v>6</v>
      </c>
      <c r="W4662" s="1">
        <v>0</v>
      </c>
      <c r="X4662" s="1">
        <v>1</v>
      </c>
      <c r="Y4662" s="1">
        <v>0</v>
      </c>
      <c r="Z4662" s="1">
        <v>3</v>
      </c>
      <c r="AA4662" s="1">
        <v>1</v>
      </c>
      <c r="AB4662" s="1">
        <v>1</v>
      </c>
      <c r="AC4662" s="1">
        <v>0</v>
      </c>
      <c r="AD4662" s="1">
        <v>8500</v>
      </c>
      <c r="AE4662" s="1">
        <v>299</v>
      </c>
      <c r="AF4662" s="1">
        <v>157</v>
      </c>
      <c r="AG4662" s="1">
        <v>0</v>
      </c>
      <c r="AH4662" s="1">
        <v>770</v>
      </c>
      <c r="AI4662" s="1">
        <v>9726</v>
      </c>
      <c r="AJ4662" s="1" t="s">
        <v>13434</v>
      </c>
      <c r="AK4662" s="1" t="s">
        <v>13435</v>
      </c>
      <c r="AL4662" s="1" t="s">
        <v>13436</v>
      </c>
      <c r="AM4662" s="1" t="s">
        <v>16</v>
      </c>
      <c r="AN4662" s="1" t="s">
        <v>23098</v>
      </c>
      <c r="AO4662" s="1" t="s">
        <v>86</v>
      </c>
      <c r="AP4662" s="1" t="s">
        <v>57</v>
      </c>
      <c r="AQ4662" s="1" t="s">
        <v>14</v>
      </c>
      <c r="AR4662" s="1" t="s">
        <v>30</v>
      </c>
      <c r="AS4662" s="1" t="s">
        <v>23091</v>
      </c>
      <c r="AT4662" s="1" t="s">
        <v>101</v>
      </c>
    </row>
    <row r="4663" spans="1:46" x14ac:dyDescent="0.25">
      <c r="A4663" s="1" t="s">
        <v>21138</v>
      </c>
      <c r="B4663" s="2" t="s">
        <v>23101</v>
      </c>
      <c r="C4663" s="2" t="s">
        <v>23108</v>
      </c>
      <c r="D4663" s="1">
        <v>0</v>
      </c>
      <c r="E4663" s="1">
        <v>0</v>
      </c>
      <c r="F4663" s="1">
        <v>1</v>
      </c>
      <c r="G4663" s="1">
        <v>1</v>
      </c>
      <c r="H4663" s="6">
        <v>1</v>
      </c>
      <c r="I4663">
        <v>0</v>
      </c>
      <c r="J4663" s="1">
        <v>51</v>
      </c>
      <c r="K4663" s="1">
        <v>0</v>
      </c>
      <c r="L4663" s="1">
        <v>600</v>
      </c>
      <c r="M4663" s="6">
        <v>0.28999999999999998</v>
      </c>
      <c r="N4663" s="4">
        <v>8000</v>
      </c>
      <c r="O4663" s="4">
        <v>700</v>
      </c>
      <c r="P4663" s="4">
        <v>700</v>
      </c>
      <c r="Q4663" s="3">
        <v>0.25</v>
      </c>
      <c r="R4663" s="1">
        <v>24</v>
      </c>
      <c r="S4663" s="1">
        <v>700</v>
      </c>
      <c r="T4663" s="1">
        <v>35</v>
      </c>
      <c r="U4663" s="1">
        <v>0</v>
      </c>
      <c r="V4663" s="1">
        <v>6</v>
      </c>
      <c r="W4663" s="1">
        <v>0</v>
      </c>
      <c r="X4663" s="1">
        <v>1</v>
      </c>
      <c r="Y4663" s="1">
        <v>1</v>
      </c>
      <c r="Z4663" s="1">
        <v>1</v>
      </c>
      <c r="AA4663" s="1">
        <v>1</v>
      </c>
      <c r="AB4663" s="1">
        <v>0</v>
      </c>
      <c r="AC4663" s="1">
        <v>0</v>
      </c>
      <c r="AD4663" s="1">
        <v>0</v>
      </c>
      <c r="AE4663" s="1">
        <v>2512</v>
      </c>
      <c r="AF4663" s="1">
        <v>464</v>
      </c>
      <c r="AG4663" s="1">
        <v>722</v>
      </c>
      <c r="AH4663" s="1">
        <v>448</v>
      </c>
      <c r="AI4663" s="1">
        <v>4146</v>
      </c>
      <c r="AJ4663" s="1" t="s">
        <v>3021</v>
      </c>
      <c r="AK4663" s="1" t="s">
        <v>11861</v>
      </c>
      <c r="AL4663" s="1" t="s">
        <v>11862</v>
      </c>
      <c r="AM4663" s="1" t="s">
        <v>12</v>
      </c>
      <c r="AN4663" s="1" t="s">
        <v>23097</v>
      </c>
      <c r="AO4663" s="1" t="s">
        <v>364</v>
      </c>
      <c r="AP4663" s="1" t="s">
        <v>57</v>
      </c>
      <c r="AQ4663" s="1" t="s">
        <v>14</v>
      </c>
      <c r="AR4663" s="1" t="s">
        <v>19</v>
      </c>
      <c r="AS4663" s="1" t="s">
        <v>23091</v>
      </c>
      <c r="AT4663" s="1" t="s">
        <v>26</v>
      </c>
    </row>
    <row r="4664" spans="1:46" x14ac:dyDescent="0.25">
      <c r="A4664" s="1" t="s">
        <v>20123</v>
      </c>
      <c r="B4664" s="2" t="s">
        <v>23101</v>
      </c>
      <c r="C4664" s="2" t="s">
        <v>23108</v>
      </c>
      <c r="D4664" s="1">
        <v>0</v>
      </c>
      <c r="E4664" s="1">
        <v>1</v>
      </c>
      <c r="F4664" s="1">
        <v>1</v>
      </c>
      <c r="G4664" s="1">
        <v>2</v>
      </c>
      <c r="H4664" s="6">
        <v>0.5</v>
      </c>
      <c r="I4664">
        <v>1</v>
      </c>
      <c r="J4664" s="1">
        <v>34</v>
      </c>
      <c r="K4664" s="1">
        <v>1</v>
      </c>
      <c r="L4664" s="1">
        <v>596</v>
      </c>
      <c r="M4664" s="6">
        <v>0.28000000000000003</v>
      </c>
      <c r="N4664" s="4">
        <v>3600</v>
      </c>
      <c r="O4664" s="4">
        <v>300</v>
      </c>
      <c r="P4664" s="4">
        <v>500</v>
      </c>
      <c r="Q4664" s="3">
        <v>0.31</v>
      </c>
      <c r="R4664" s="1">
        <v>24</v>
      </c>
      <c r="S4664" s="1">
        <v>500</v>
      </c>
      <c r="T4664" s="1">
        <v>57</v>
      </c>
      <c r="U4664" s="1">
        <v>1</v>
      </c>
      <c r="V4664" s="1">
        <v>6</v>
      </c>
      <c r="W4664" s="1">
        <v>1</v>
      </c>
      <c r="X4664" s="1">
        <v>1</v>
      </c>
      <c r="Y4664" s="1">
        <v>1</v>
      </c>
      <c r="Z4664" s="1">
        <v>0</v>
      </c>
      <c r="AA4664" s="1">
        <v>0</v>
      </c>
      <c r="AB4664" s="1">
        <v>1</v>
      </c>
      <c r="AC4664" s="1">
        <v>0</v>
      </c>
      <c r="AD4664" s="1">
        <v>0</v>
      </c>
      <c r="AE4664" s="1">
        <v>0</v>
      </c>
      <c r="AF4664" s="1">
        <v>759</v>
      </c>
      <c r="AG4664" s="1">
        <v>0</v>
      </c>
      <c r="AH4664" s="1">
        <v>300</v>
      </c>
      <c r="AI4664" s="1">
        <v>1059</v>
      </c>
      <c r="AJ4664" s="1" t="s">
        <v>9107</v>
      </c>
      <c r="AK4664" s="1" t="s">
        <v>9108</v>
      </c>
      <c r="AL4664" s="1" t="s">
        <v>9109</v>
      </c>
      <c r="AM4664" s="1" t="s">
        <v>16</v>
      </c>
      <c r="AN4664" s="1" t="s">
        <v>23098</v>
      </c>
      <c r="AO4664" s="1" t="s">
        <v>86</v>
      </c>
      <c r="AP4664" s="1" t="s">
        <v>86</v>
      </c>
      <c r="AQ4664" s="1" t="s">
        <v>14</v>
      </c>
      <c r="AR4664" s="1" t="s">
        <v>19</v>
      </c>
      <c r="AS4664" s="1" t="s">
        <v>23090</v>
      </c>
      <c r="AT4664" s="1" t="s">
        <v>101</v>
      </c>
    </row>
    <row r="4665" spans="1:46" x14ac:dyDescent="0.25">
      <c r="A4665" s="1" t="s">
        <v>21795</v>
      </c>
      <c r="B4665" s="2" t="s">
        <v>23101</v>
      </c>
      <c r="C4665" s="2" t="s">
        <v>23108</v>
      </c>
      <c r="D4665" s="1">
        <v>0</v>
      </c>
      <c r="E4665" s="1">
        <v>0</v>
      </c>
      <c r="F4665" s="1">
        <v>1</v>
      </c>
      <c r="G4665" s="1">
        <v>1</v>
      </c>
      <c r="H4665" s="6">
        <v>1</v>
      </c>
      <c r="I4665">
        <v>0</v>
      </c>
      <c r="J4665" s="1">
        <v>39</v>
      </c>
      <c r="K4665" s="1">
        <v>1</v>
      </c>
      <c r="L4665" s="1">
        <v>769</v>
      </c>
      <c r="M4665" s="6">
        <v>0.27</v>
      </c>
      <c r="N4665" s="4">
        <v>7000</v>
      </c>
      <c r="O4665" s="4">
        <v>500</v>
      </c>
      <c r="P4665" s="4">
        <v>500</v>
      </c>
      <c r="Q4665" s="3">
        <v>0.34</v>
      </c>
      <c r="R4665" s="1">
        <v>24</v>
      </c>
      <c r="S4665" s="1">
        <v>500</v>
      </c>
      <c r="T4665" s="1">
        <v>54</v>
      </c>
      <c r="U4665" s="1">
        <v>1</v>
      </c>
      <c r="V4665" s="1">
        <v>6</v>
      </c>
      <c r="W4665" s="1">
        <v>1</v>
      </c>
      <c r="X4665" s="1">
        <v>0</v>
      </c>
      <c r="Y4665" s="1">
        <v>0</v>
      </c>
      <c r="Z4665" s="1">
        <v>2</v>
      </c>
      <c r="AA4665" s="1">
        <v>1</v>
      </c>
      <c r="AB4665" s="1">
        <v>0</v>
      </c>
      <c r="AC4665" s="1">
        <v>1000</v>
      </c>
      <c r="AD4665" s="1">
        <v>0</v>
      </c>
      <c r="AE4665" s="1">
        <v>5939</v>
      </c>
      <c r="AF4665" s="1">
        <v>600</v>
      </c>
      <c r="AG4665" s="1">
        <v>0</v>
      </c>
      <c r="AH4665" s="1">
        <v>0</v>
      </c>
      <c r="AI4665" s="1">
        <v>7539</v>
      </c>
      <c r="AJ4665" s="1" t="s">
        <v>10208</v>
      </c>
      <c r="AK4665" s="1" t="s">
        <v>13616</v>
      </c>
      <c r="AL4665" s="1" t="s">
        <v>13617</v>
      </c>
      <c r="AM4665" s="1" t="s">
        <v>12</v>
      </c>
      <c r="AN4665" s="1" t="s">
        <v>23098</v>
      </c>
      <c r="AO4665" s="1" t="s">
        <v>86</v>
      </c>
      <c r="AP4665" s="1" t="s">
        <v>86</v>
      </c>
      <c r="AQ4665" s="1" t="s">
        <v>25</v>
      </c>
      <c r="AR4665" s="1" t="s">
        <v>30</v>
      </c>
      <c r="AS4665" s="1" t="s">
        <v>23091</v>
      </c>
      <c r="AT4665" s="1" t="s">
        <v>26</v>
      </c>
    </row>
    <row r="4666" spans="1:46" x14ac:dyDescent="0.25">
      <c r="A4666" s="1" t="s">
        <v>20654</v>
      </c>
      <c r="B4666" s="2" t="s">
        <v>23101</v>
      </c>
      <c r="C4666" s="2" t="s">
        <v>23108</v>
      </c>
      <c r="D4666" s="1">
        <v>0</v>
      </c>
      <c r="E4666" s="1">
        <v>0</v>
      </c>
      <c r="F4666" s="1">
        <v>3</v>
      </c>
      <c r="G4666" s="1">
        <v>3</v>
      </c>
      <c r="H4666" s="6">
        <v>1</v>
      </c>
      <c r="I4666">
        <v>0</v>
      </c>
      <c r="J4666" s="1">
        <v>30</v>
      </c>
      <c r="K4666" s="1">
        <v>1</v>
      </c>
      <c r="L4666" s="1">
        <v>552</v>
      </c>
      <c r="M4666" s="6">
        <v>0.19</v>
      </c>
      <c r="N4666" s="4">
        <v>3000</v>
      </c>
      <c r="O4666" s="4">
        <v>210</v>
      </c>
      <c r="P4666" s="4">
        <v>600</v>
      </c>
      <c r="Q4666" s="3">
        <v>0.3</v>
      </c>
      <c r="R4666" s="1">
        <v>18</v>
      </c>
      <c r="S4666" s="1">
        <v>600</v>
      </c>
      <c r="T4666" s="1">
        <v>59</v>
      </c>
      <c r="U4666" s="1">
        <v>0</v>
      </c>
      <c r="V4666" s="1">
        <v>6</v>
      </c>
      <c r="W4666" s="1">
        <v>0</v>
      </c>
      <c r="X4666" s="1">
        <v>1</v>
      </c>
      <c r="Y4666" s="1">
        <v>1</v>
      </c>
      <c r="Z4666" s="1">
        <v>1</v>
      </c>
      <c r="AA4666" s="1">
        <v>1</v>
      </c>
      <c r="AB4666" s="1">
        <v>1</v>
      </c>
      <c r="AC4666" s="1">
        <v>0</v>
      </c>
      <c r="AD4666" s="1">
        <v>0</v>
      </c>
      <c r="AE4666" s="1">
        <v>0</v>
      </c>
      <c r="AF4666" s="1">
        <v>0</v>
      </c>
      <c r="AG4666" s="1">
        <v>0</v>
      </c>
      <c r="AH4666" s="1">
        <v>0</v>
      </c>
      <c r="AI4666" s="1">
        <v>0</v>
      </c>
      <c r="AJ4666" s="1" t="s">
        <v>10556</v>
      </c>
      <c r="AK4666" s="1" t="s">
        <v>10557</v>
      </c>
      <c r="AL4666" s="1" t="s">
        <v>10558</v>
      </c>
      <c r="AM4666" s="1" t="s">
        <v>12</v>
      </c>
      <c r="AN4666" s="1" t="s">
        <v>23098</v>
      </c>
      <c r="AO4666" s="1" t="s">
        <v>364</v>
      </c>
      <c r="AP4666" s="1" t="s">
        <v>57</v>
      </c>
      <c r="AQ4666" s="1" t="s">
        <v>14</v>
      </c>
      <c r="AR4666" s="1" t="s">
        <v>19</v>
      </c>
      <c r="AS4666" s="1" t="s">
        <v>23091</v>
      </c>
      <c r="AT4666" s="1" t="s">
        <v>101</v>
      </c>
    </row>
    <row r="4667" spans="1:46" x14ac:dyDescent="0.25">
      <c r="A4667" s="1" t="s">
        <v>21731</v>
      </c>
      <c r="B4667" s="2" t="s">
        <v>23101</v>
      </c>
      <c r="C4667" s="2" t="s">
        <v>23108</v>
      </c>
      <c r="D4667" s="1">
        <v>1</v>
      </c>
      <c r="E4667" s="1">
        <v>1</v>
      </c>
      <c r="F4667" s="1">
        <v>1</v>
      </c>
      <c r="G4667" s="1">
        <v>3</v>
      </c>
      <c r="H4667" s="6">
        <v>0.33333333333333331</v>
      </c>
      <c r="I4667">
        <v>1</v>
      </c>
      <c r="J4667" s="1">
        <v>30</v>
      </c>
      <c r="K4667" s="1">
        <v>0</v>
      </c>
      <c r="L4667" s="1">
        <v>521</v>
      </c>
      <c r="M4667" s="6">
        <v>0.18</v>
      </c>
      <c r="N4667" s="4">
        <v>9000</v>
      </c>
      <c r="O4667" s="4">
        <v>800</v>
      </c>
      <c r="P4667" s="4">
        <v>1000</v>
      </c>
      <c r="Q4667" s="3">
        <v>0.3</v>
      </c>
      <c r="R4667" s="1">
        <v>12</v>
      </c>
      <c r="S4667" s="1">
        <v>1000</v>
      </c>
      <c r="T4667" s="1">
        <v>74</v>
      </c>
      <c r="U4667" s="1">
        <v>1</v>
      </c>
      <c r="V4667" s="1">
        <v>6</v>
      </c>
      <c r="W4667" s="1">
        <v>1</v>
      </c>
      <c r="X4667" s="1">
        <v>1</v>
      </c>
      <c r="Y4667" s="1">
        <v>0</v>
      </c>
      <c r="Z4667" s="1">
        <v>2</v>
      </c>
      <c r="AA4667" s="1">
        <v>1</v>
      </c>
      <c r="AB4667" s="1">
        <v>1</v>
      </c>
      <c r="AC4667" s="1">
        <v>1500</v>
      </c>
      <c r="AD4667" s="1">
        <v>0</v>
      </c>
      <c r="AE4667" s="1">
        <v>0</v>
      </c>
      <c r="AF4667" s="1">
        <v>0</v>
      </c>
      <c r="AG4667" s="1">
        <v>0</v>
      </c>
      <c r="AH4667" s="1">
        <v>0</v>
      </c>
      <c r="AI4667" s="1">
        <v>1500</v>
      </c>
      <c r="AJ4667" s="1" t="s">
        <v>13448</v>
      </c>
      <c r="AK4667" s="1" t="s">
        <v>13449</v>
      </c>
      <c r="AL4667" s="1" t="s">
        <v>13450</v>
      </c>
      <c r="AM4667" s="1" t="s">
        <v>16</v>
      </c>
      <c r="AN4667" s="1" t="s">
        <v>23097</v>
      </c>
      <c r="AO4667" s="1" t="s">
        <v>86</v>
      </c>
      <c r="AP4667" s="1" t="s">
        <v>86</v>
      </c>
      <c r="AQ4667" s="1" t="s">
        <v>14</v>
      </c>
      <c r="AR4667" s="1" t="s">
        <v>30</v>
      </c>
      <c r="AS4667" s="1" t="s">
        <v>23091</v>
      </c>
      <c r="AT4667" s="1" t="s">
        <v>101</v>
      </c>
    </row>
    <row r="4668" spans="1:46" x14ac:dyDescent="0.25">
      <c r="A4668" s="1" t="s">
        <v>19977</v>
      </c>
      <c r="B4668" s="2" t="s">
        <v>23101</v>
      </c>
      <c r="C4668" s="2" t="s">
        <v>23108</v>
      </c>
      <c r="D4668" s="1">
        <v>0</v>
      </c>
      <c r="E4668" s="1">
        <v>0</v>
      </c>
      <c r="F4668" s="1">
        <v>1</v>
      </c>
      <c r="G4668" s="1">
        <v>1</v>
      </c>
      <c r="H4668" s="6">
        <v>1</v>
      </c>
      <c r="I4668">
        <v>0</v>
      </c>
      <c r="J4668" s="1">
        <v>40</v>
      </c>
      <c r="K4668" s="1">
        <v>1</v>
      </c>
      <c r="L4668" s="1">
        <v>515</v>
      </c>
      <c r="M4668" s="6">
        <v>0.63</v>
      </c>
      <c r="N4668" s="4">
        <v>4600</v>
      </c>
      <c r="O4668" s="4">
        <v>320</v>
      </c>
      <c r="P4668" s="4">
        <v>800</v>
      </c>
      <c r="Q4668" s="3">
        <v>0.27</v>
      </c>
      <c r="R4668" s="1">
        <v>24</v>
      </c>
      <c r="S4668" s="1">
        <v>800</v>
      </c>
      <c r="T4668" s="1">
        <v>68</v>
      </c>
      <c r="U4668" s="1">
        <v>0</v>
      </c>
      <c r="V4668" s="1">
        <v>6</v>
      </c>
      <c r="W4668" s="1">
        <v>0</v>
      </c>
      <c r="X4668" s="1">
        <v>0</v>
      </c>
      <c r="Y4668" s="1">
        <v>1</v>
      </c>
      <c r="Z4668" s="1">
        <v>1</v>
      </c>
      <c r="AA4668" s="1">
        <v>0</v>
      </c>
      <c r="AB4668" s="1">
        <v>0</v>
      </c>
      <c r="AC4668" s="1">
        <v>7000</v>
      </c>
      <c r="AD4668" s="1">
        <v>0</v>
      </c>
      <c r="AE4668" s="1">
        <v>1000</v>
      </c>
      <c r="AF4668" s="1">
        <v>0</v>
      </c>
      <c r="AG4668" s="1">
        <v>0</v>
      </c>
      <c r="AH4668" s="1">
        <v>800</v>
      </c>
      <c r="AI4668" s="1">
        <v>8800</v>
      </c>
      <c r="AJ4668" s="1" t="s">
        <v>8688</v>
      </c>
      <c r="AK4668" s="1" t="s">
        <v>8689</v>
      </c>
      <c r="AL4668" s="1" t="s">
        <v>8690</v>
      </c>
      <c r="AM4668" s="1" t="s">
        <v>12</v>
      </c>
      <c r="AN4668" s="1" t="s">
        <v>23098</v>
      </c>
      <c r="AO4668" s="1" t="s">
        <v>364</v>
      </c>
      <c r="AP4668" s="1" t="s">
        <v>57</v>
      </c>
      <c r="AQ4668" s="1" t="s">
        <v>25</v>
      </c>
      <c r="AR4668" s="1" t="s">
        <v>19</v>
      </c>
      <c r="AS4668" s="1" t="s">
        <v>23090</v>
      </c>
      <c r="AT4668" s="1" t="s">
        <v>26</v>
      </c>
    </row>
    <row r="4669" spans="1:46" x14ac:dyDescent="0.25">
      <c r="A4669" s="1" t="s">
        <v>21196</v>
      </c>
      <c r="B4669" s="2" t="s">
        <v>23101</v>
      </c>
      <c r="C4669" s="2" t="s">
        <v>23108</v>
      </c>
      <c r="D4669" s="1">
        <v>0</v>
      </c>
      <c r="E4669" s="1">
        <v>1</v>
      </c>
      <c r="F4669" s="1">
        <v>1</v>
      </c>
      <c r="G4669" s="1">
        <v>2</v>
      </c>
      <c r="H4669" s="6">
        <v>0.5</v>
      </c>
      <c r="I4669">
        <v>0</v>
      </c>
      <c r="J4669" s="1">
        <v>35</v>
      </c>
      <c r="K4669" s="1">
        <v>1</v>
      </c>
      <c r="L4669" s="1">
        <v>674</v>
      </c>
      <c r="M4669" s="6">
        <v>0.3</v>
      </c>
      <c r="N4669" s="4">
        <v>6000</v>
      </c>
      <c r="O4669" s="4">
        <v>500</v>
      </c>
      <c r="P4669" s="4">
        <v>400</v>
      </c>
      <c r="Q4669" s="3">
        <v>0.27</v>
      </c>
      <c r="R4669" s="1">
        <v>24</v>
      </c>
      <c r="S4669" s="1">
        <v>400</v>
      </c>
      <c r="T4669" s="1">
        <v>38</v>
      </c>
      <c r="U4669" s="1">
        <v>1</v>
      </c>
      <c r="V4669" s="1">
        <v>6</v>
      </c>
      <c r="W4669" s="1">
        <v>1</v>
      </c>
      <c r="X4669" s="1">
        <v>1</v>
      </c>
      <c r="Y4669" s="1">
        <v>1</v>
      </c>
      <c r="Z4669" s="1">
        <v>3</v>
      </c>
      <c r="AA4669" s="1">
        <v>0</v>
      </c>
      <c r="AB4669" s="1">
        <v>0</v>
      </c>
      <c r="AC4669" s="1">
        <v>93</v>
      </c>
      <c r="AD4669" s="1">
        <v>250</v>
      </c>
      <c r="AE4669" s="1">
        <v>2874</v>
      </c>
      <c r="AF4669" s="1">
        <v>91</v>
      </c>
      <c r="AG4669" s="1">
        <v>0</v>
      </c>
      <c r="AH4669" s="1">
        <v>0</v>
      </c>
      <c r="AI4669" s="1">
        <v>3308</v>
      </c>
      <c r="AJ4669" s="1" t="s">
        <v>8987</v>
      </c>
      <c r="AK4669" s="1" t="s">
        <v>12017</v>
      </c>
      <c r="AL4669" s="1" t="s">
        <v>12018</v>
      </c>
      <c r="AM4669" s="1" t="s">
        <v>12</v>
      </c>
      <c r="AN4669" s="1" t="s">
        <v>23098</v>
      </c>
      <c r="AO4669" s="1" t="s">
        <v>86</v>
      </c>
      <c r="AP4669" s="1" t="s">
        <v>86</v>
      </c>
      <c r="AQ4669" s="1" t="s">
        <v>14</v>
      </c>
      <c r="AR4669" s="1" t="s">
        <v>19</v>
      </c>
      <c r="AS4669" s="1" t="s">
        <v>23090</v>
      </c>
      <c r="AT4669" s="1" t="s">
        <v>26</v>
      </c>
    </row>
    <row r="4670" spans="1:46" x14ac:dyDescent="0.25">
      <c r="A4670" s="1" t="s">
        <v>21798</v>
      </c>
      <c r="B4670" s="2" t="s">
        <v>23101</v>
      </c>
      <c r="C4670" s="2" t="s">
        <v>23108</v>
      </c>
      <c r="D4670" s="1">
        <v>0</v>
      </c>
      <c r="E4670" s="1">
        <v>0</v>
      </c>
      <c r="F4670" s="1">
        <v>1</v>
      </c>
      <c r="G4670" s="1">
        <v>1</v>
      </c>
      <c r="H4670" s="6">
        <v>1</v>
      </c>
      <c r="I4670">
        <v>0</v>
      </c>
      <c r="J4670" s="1">
        <v>36</v>
      </c>
      <c r="K4670" s="1">
        <v>1</v>
      </c>
      <c r="L4670" s="1">
        <v>587</v>
      </c>
      <c r="M4670" s="6">
        <v>0.04</v>
      </c>
      <c r="N4670" s="4">
        <v>7000</v>
      </c>
      <c r="O4670" s="4">
        <v>600</v>
      </c>
      <c r="P4670" s="4">
        <v>300</v>
      </c>
      <c r="Q4670" s="3">
        <v>0.25</v>
      </c>
      <c r="R4670" s="1">
        <v>12</v>
      </c>
      <c r="S4670" s="1">
        <v>300</v>
      </c>
      <c r="T4670" s="1">
        <v>33</v>
      </c>
      <c r="U4670" s="1">
        <v>1</v>
      </c>
      <c r="V4670" s="1">
        <v>6</v>
      </c>
      <c r="W4670" s="1">
        <v>1</v>
      </c>
      <c r="X4670" s="1">
        <v>1</v>
      </c>
      <c r="Y4670" s="1">
        <v>1</v>
      </c>
      <c r="Z4670" s="1">
        <v>1</v>
      </c>
      <c r="AA4670" s="1">
        <v>0</v>
      </c>
      <c r="AB4670" s="1">
        <v>0</v>
      </c>
      <c r="AC4670" s="1">
        <v>0</v>
      </c>
      <c r="AD4670" s="1">
        <v>0</v>
      </c>
      <c r="AE4670" s="1">
        <v>0</v>
      </c>
      <c r="AF4670" s="1">
        <v>0</v>
      </c>
      <c r="AG4670" s="1">
        <v>0</v>
      </c>
      <c r="AH4670" s="1">
        <v>0</v>
      </c>
      <c r="AI4670" s="1">
        <v>0</v>
      </c>
      <c r="AJ4670" s="1" t="s">
        <v>13623</v>
      </c>
      <c r="AK4670" s="1" t="s">
        <v>13624</v>
      </c>
      <c r="AL4670" s="1" t="s">
        <v>13625</v>
      </c>
      <c r="AM4670" s="1" t="s">
        <v>12</v>
      </c>
      <c r="AN4670" s="1" t="s">
        <v>23098</v>
      </c>
      <c r="AO4670" s="1" t="s">
        <v>86</v>
      </c>
      <c r="AP4670" s="1" t="s">
        <v>86</v>
      </c>
      <c r="AQ4670" s="1" t="s">
        <v>14</v>
      </c>
      <c r="AR4670" s="1" t="s">
        <v>19</v>
      </c>
      <c r="AS4670" s="1" t="s">
        <v>23090</v>
      </c>
      <c r="AT4670" s="1" t="s">
        <v>26</v>
      </c>
    </row>
    <row r="4671" spans="1:46" x14ac:dyDescent="0.25">
      <c r="A4671" s="1" t="s">
        <v>20668</v>
      </c>
      <c r="B4671" s="2" t="s">
        <v>23101</v>
      </c>
      <c r="C4671" s="2" t="s">
        <v>23108</v>
      </c>
      <c r="D4671" s="1">
        <v>1</v>
      </c>
      <c r="E4671" s="1">
        <v>1</v>
      </c>
      <c r="F4671" s="1">
        <v>2</v>
      </c>
      <c r="G4671" s="1">
        <v>4</v>
      </c>
      <c r="H4671" s="6">
        <v>0.5</v>
      </c>
      <c r="I4671">
        <v>0</v>
      </c>
      <c r="J4671" s="1">
        <v>31</v>
      </c>
      <c r="K4671" s="1">
        <v>1</v>
      </c>
      <c r="L4671" s="1">
        <v>668</v>
      </c>
      <c r="M4671" s="6">
        <v>0.76</v>
      </c>
      <c r="N4671" s="4">
        <v>3048</v>
      </c>
      <c r="O4671" s="4">
        <v>254</v>
      </c>
      <c r="P4671" s="4">
        <v>500</v>
      </c>
      <c r="Q4671" s="3">
        <v>0.26</v>
      </c>
      <c r="R4671" s="1">
        <v>24</v>
      </c>
      <c r="S4671" s="1">
        <v>500</v>
      </c>
      <c r="T4671" s="1">
        <v>46</v>
      </c>
      <c r="U4671" s="1">
        <v>0</v>
      </c>
      <c r="V4671" s="1">
        <v>6</v>
      </c>
      <c r="W4671" s="1">
        <v>0</v>
      </c>
      <c r="X4671" s="1">
        <v>0</v>
      </c>
      <c r="Y4671" s="1">
        <v>1</v>
      </c>
      <c r="Z4671" s="1">
        <v>0</v>
      </c>
      <c r="AA4671" s="1">
        <v>1</v>
      </c>
      <c r="AB4671" s="1">
        <v>0</v>
      </c>
      <c r="AC4671" s="1">
        <v>2480</v>
      </c>
      <c r="AD4671" s="1">
        <v>0</v>
      </c>
      <c r="AE4671" s="1">
        <v>816</v>
      </c>
      <c r="AF4671" s="1">
        <v>994</v>
      </c>
      <c r="AG4671" s="1">
        <v>0</v>
      </c>
      <c r="AH4671" s="1">
        <v>0</v>
      </c>
      <c r="AI4671" s="1">
        <v>4290</v>
      </c>
      <c r="AJ4671" s="1" t="s">
        <v>10595</v>
      </c>
      <c r="AK4671" s="1" t="s">
        <v>10596</v>
      </c>
      <c r="AL4671" s="1" t="s">
        <v>10597</v>
      </c>
      <c r="AM4671" s="1" t="s">
        <v>12</v>
      </c>
      <c r="AN4671" s="1" t="s">
        <v>23098</v>
      </c>
      <c r="AO4671" s="1" t="s">
        <v>364</v>
      </c>
      <c r="AP4671" s="1" t="s">
        <v>57</v>
      </c>
      <c r="AQ4671" s="1" t="s">
        <v>25</v>
      </c>
      <c r="AR4671" s="1" t="s">
        <v>19</v>
      </c>
      <c r="AS4671" s="1" t="s">
        <v>23091</v>
      </c>
      <c r="AT4671" s="1" t="s">
        <v>26</v>
      </c>
    </row>
    <row r="4672" spans="1:46" x14ac:dyDescent="0.25">
      <c r="A4672" s="1" t="s">
        <v>17658</v>
      </c>
      <c r="B4672" s="2" t="s">
        <v>23101</v>
      </c>
      <c r="C4672" s="2" t="s">
        <v>23108</v>
      </c>
      <c r="D4672" s="1">
        <v>0</v>
      </c>
      <c r="E4672" s="1">
        <v>1</v>
      </c>
      <c r="F4672" s="1">
        <v>5</v>
      </c>
      <c r="G4672" s="1">
        <v>6</v>
      </c>
      <c r="H4672" s="6">
        <v>0.83333333333333337</v>
      </c>
      <c r="I4672">
        <v>1</v>
      </c>
      <c r="J4672" s="1">
        <v>40</v>
      </c>
      <c r="K4672" s="1">
        <v>0</v>
      </c>
      <c r="L4672" s="1">
        <v>666</v>
      </c>
      <c r="M4672" s="6">
        <v>0.38</v>
      </c>
      <c r="N4672" s="4">
        <v>1600</v>
      </c>
      <c r="O4672" s="4">
        <v>150</v>
      </c>
      <c r="P4672" s="4">
        <v>100</v>
      </c>
      <c r="Q4672" s="3">
        <v>0.32</v>
      </c>
      <c r="R4672" s="1">
        <v>24</v>
      </c>
      <c r="S4672" s="1">
        <v>100</v>
      </c>
      <c r="T4672" s="1">
        <v>9</v>
      </c>
      <c r="U4672" s="1">
        <v>1</v>
      </c>
      <c r="V4672" s="1">
        <v>6</v>
      </c>
      <c r="W4672" s="1">
        <v>0</v>
      </c>
      <c r="X4672" s="1">
        <v>0</v>
      </c>
      <c r="Y4672" s="1">
        <v>0</v>
      </c>
      <c r="Z4672" s="1">
        <v>4</v>
      </c>
      <c r="AA4672" s="1">
        <v>0</v>
      </c>
      <c r="AB4672" s="1">
        <v>1</v>
      </c>
      <c r="AC4672" s="1">
        <v>0</v>
      </c>
      <c r="AD4672" s="1">
        <v>0</v>
      </c>
      <c r="AE4672" s="1">
        <v>0</v>
      </c>
      <c r="AF4672" s="1">
        <v>1000</v>
      </c>
      <c r="AG4672" s="1">
        <v>0</v>
      </c>
      <c r="AH4672" s="1">
        <v>0</v>
      </c>
      <c r="AI4672" s="1">
        <v>1000</v>
      </c>
      <c r="AJ4672" s="1" t="s">
        <v>2053</v>
      </c>
      <c r="AK4672" s="1" t="s">
        <v>2054</v>
      </c>
      <c r="AL4672" s="1" t="s">
        <v>2055</v>
      </c>
      <c r="AM4672" s="1" t="s">
        <v>16</v>
      </c>
      <c r="AN4672" s="1" t="s">
        <v>23097</v>
      </c>
      <c r="AO4672" s="1" t="s">
        <v>86</v>
      </c>
      <c r="AP4672" s="1" t="s">
        <v>57</v>
      </c>
      <c r="AQ4672" s="1" t="s">
        <v>25</v>
      </c>
      <c r="AR4672" s="1" t="s">
        <v>30</v>
      </c>
      <c r="AS4672" s="1" t="s">
        <v>23090</v>
      </c>
      <c r="AT4672" s="1" t="s">
        <v>101</v>
      </c>
    </row>
    <row r="4673" spans="1:46" x14ac:dyDescent="0.25">
      <c r="A4673" s="1" t="s">
        <v>18972</v>
      </c>
      <c r="B4673" s="2" t="s">
        <v>23101</v>
      </c>
      <c r="C4673" s="2" t="s">
        <v>23108</v>
      </c>
      <c r="D4673" s="1">
        <v>0</v>
      </c>
      <c r="E4673" s="1">
        <v>0</v>
      </c>
      <c r="F4673" s="1">
        <v>2</v>
      </c>
      <c r="G4673" s="1">
        <v>2</v>
      </c>
      <c r="H4673" s="6">
        <v>1</v>
      </c>
      <c r="I4673">
        <v>0</v>
      </c>
      <c r="J4673" s="1">
        <v>32</v>
      </c>
      <c r="K4673" s="1">
        <v>1</v>
      </c>
      <c r="L4673" s="1">
        <v>534</v>
      </c>
      <c r="M4673" s="6">
        <v>0.09</v>
      </c>
      <c r="N4673" s="4">
        <v>4800</v>
      </c>
      <c r="O4673" s="4">
        <v>400</v>
      </c>
      <c r="P4673" s="4">
        <v>300</v>
      </c>
      <c r="Q4673" s="3">
        <v>0.34</v>
      </c>
      <c r="R4673" s="1">
        <v>24</v>
      </c>
      <c r="S4673" s="1">
        <v>300</v>
      </c>
      <c r="T4673" s="1">
        <v>22</v>
      </c>
      <c r="U4673" s="1">
        <v>1</v>
      </c>
      <c r="V4673" s="1">
        <v>6</v>
      </c>
      <c r="W4673" s="1">
        <v>1</v>
      </c>
      <c r="X4673" s="1">
        <v>1</v>
      </c>
      <c r="Y4673" s="1">
        <v>1</v>
      </c>
      <c r="Z4673" s="1">
        <v>2</v>
      </c>
      <c r="AA4673" s="1">
        <v>0</v>
      </c>
      <c r="AB4673" s="1">
        <v>0</v>
      </c>
      <c r="AC4673" s="1">
        <v>0</v>
      </c>
      <c r="AD4673" s="1">
        <v>0</v>
      </c>
      <c r="AE4673" s="1">
        <v>0</v>
      </c>
      <c r="AF4673" s="1">
        <v>411</v>
      </c>
      <c r="AG4673" s="1">
        <v>0</v>
      </c>
      <c r="AH4673" s="1">
        <v>0</v>
      </c>
      <c r="AI4673" s="1">
        <v>411</v>
      </c>
      <c r="AJ4673" s="1" t="s">
        <v>5901</v>
      </c>
      <c r="AK4673" s="1" t="s">
        <v>5902</v>
      </c>
      <c r="AL4673" s="1" t="s">
        <v>5903</v>
      </c>
      <c r="AM4673" s="1" t="s">
        <v>12</v>
      </c>
      <c r="AN4673" s="1" t="s">
        <v>23098</v>
      </c>
      <c r="AO4673" s="1" t="s">
        <v>86</v>
      </c>
      <c r="AP4673" s="1" t="s">
        <v>86</v>
      </c>
      <c r="AQ4673" s="1" t="s">
        <v>14</v>
      </c>
      <c r="AR4673" s="1" t="s">
        <v>19</v>
      </c>
      <c r="AS4673" s="1" t="s">
        <v>23090</v>
      </c>
      <c r="AT4673" s="1" t="s">
        <v>26</v>
      </c>
    </row>
    <row r="4674" spans="1:46" x14ac:dyDescent="0.25">
      <c r="A4674" s="1" t="s">
        <v>19548</v>
      </c>
      <c r="B4674" s="2" t="s">
        <v>23101</v>
      </c>
      <c r="C4674" s="2" t="s">
        <v>23108</v>
      </c>
      <c r="D4674" s="1">
        <v>0</v>
      </c>
      <c r="E4674" s="1">
        <v>0</v>
      </c>
      <c r="F4674" s="1">
        <v>1</v>
      </c>
      <c r="G4674" s="1">
        <v>1</v>
      </c>
      <c r="H4674" s="6">
        <v>1</v>
      </c>
      <c r="I4674">
        <v>0</v>
      </c>
      <c r="J4674" s="1">
        <v>33</v>
      </c>
      <c r="K4674" s="1">
        <v>1</v>
      </c>
      <c r="L4674" s="1">
        <v>515</v>
      </c>
      <c r="M4674" s="6">
        <v>0.45</v>
      </c>
      <c r="N4674" s="4">
        <v>2500</v>
      </c>
      <c r="O4674" s="4">
        <v>200</v>
      </c>
      <c r="P4674" s="4">
        <v>500</v>
      </c>
      <c r="Q4674" s="3">
        <v>0.3</v>
      </c>
      <c r="R4674" s="1">
        <v>24</v>
      </c>
      <c r="S4674" s="1">
        <v>500</v>
      </c>
      <c r="T4674" s="1">
        <v>55</v>
      </c>
      <c r="U4674" s="1">
        <v>1</v>
      </c>
      <c r="V4674" s="1">
        <v>6</v>
      </c>
      <c r="W4674" s="1">
        <v>0</v>
      </c>
      <c r="X4674" s="1">
        <v>0</v>
      </c>
      <c r="Y4674" s="1">
        <v>1</v>
      </c>
      <c r="Z4674" s="1">
        <v>0</v>
      </c>
      <c r="AA4674" s="1">
        <v>1</v>
      </c>
      <c r="AB4674" s="1">
        <v>0</v>
      </c>
      <c r="AC4674" s="1">
        <v>0</v>
      </c>
      <c r="AD4674" s="1">
        <v>0</v>
      </c>
      <c r="AE4674" s="1">
        <v>0</v>
      </c>
      <c r="AF4674" s="1">
        <v>500</v>
      </c>
      <c r="AG4674" s="1">
        <v>0</v>
      </c>
      <c r="AH4674" s="1">
        <v>640</v>
      </c>
      <c r="AI4674" s="1">
        <v>1140</v>
      </c>
      <c r="AJ4674" s="1" t="s">
        <v>7509</v>
      </c>
      <c r="AK4674" s="1" t="s">
        <v>7510</v>
      </c>
      <c r="AL4674" s="1" t="s">
        <v>7511</v>
      </c>
      <c r="AM4674" s="1" t="s">
        <v>12</v>
      </c>
      <c r="AN4674" s="1" t="s">
        <v>23098</v>
      </c>
      <c r="AO4674" s="1" t="s">
        <v>86</v>
      </c>
      <c r="AP4674" s="1" t="s">
        <v>57</v>
      </c>
      <c r="AQ4674" s="1" t="s">
        <v>25</v>
      </c>
      <c r="AR4674" s="1" t="s">
        <v>19</v>
      </c>
      <c r="AS4674" s="1" t="s">
        <v>23091</v>
      </c>
      <c r="AT4674" s="1" t="s">
        <v>26</v>
      </c>
    </row>
    <row r="4675" spans="1:46" x14ac:dyDescent="0.25">
      <c r="A4675" s="1" t="s">
        <v>18975</v>
      </c>
      <c r="B4675" s="2" t="s">
        <v>23101</v>
      </c>
      <c r="C4675" s="2" t="s">
        <v>23108</v>
      </c>
      <c r="D4675" s="1">
        <v>0</v>
      </c>
      <c r="E4675" s="1">
        <v>0</v>
      </c>
      <c r="F4675" s="1">
        <v>1</v>
      </c>
      <c r="G4675" s="1">
        <v>1</v>
      </c>
      <c r="H4675" s="6">
        <v>1</v>
      </c>
      <c r="I4675">
        <v>0</v>
      </c>
      <c r="J4675" s="1">
        <v>39</v>
      </c>
      <c r="K4675" s="1">
        <v>0</v>
      </c>
      <c r="L4675" s="1">
        <v>644</v>
      </c>
      <c r="M4675" s="6">
        <v>0.19</v>
      </c>
      <c r="N4675" s="4">
        <v>1700</v>
      </c>
      <c r="O4675" s="4">
        <v>140</v>
      </c>
      <c r="P4675" s="4">
        <v>500</v>
      </c>
      <c r="Q4675" s="3">
        <v>0.28999999999999998</v>
      </c>
      <c r="R4675" s="1">
        <v>24</v>
      </c>
      <c r="S4675" s="1">
        <v>500</v>
      </c>
      <c r="T4675" s="1">
        <v>58</v>
      </c>
      <c r="U4675" s="1">
        <v>0</v>
      </c>
      <c r="V4675" s="1">
        <v>6</v>
      </c>
      <c r="W4675" s="1">
        <v>1</v>
      </c>
      <c r="X4675" s="1">
        <v>0</v>
      </c>
      <c r="Y4675" s="1">
        <v>1</v>
      </c>
      <c r="Z4675" s="1">
        <v>2</v>
      </c>
      <c r="AA4675" s="1">
        <v>0</v>
      </c>
      <c r="AB4675" s="1">
        <v>0</v>
      </c>
      <c r="AC4675" s="1">
        <v>0</v>
      </c>
      <c r="AD4675" s="1">
        <v>0</v>
      </c>
      <c r="AE4675" s="1">
        <v>0</v>
      </c>
      <c r="AF4675" s="1">
        <v>0</v>
      </c>
      <c r="AG4675" s="1">
        <v>67</v>
      </c>
      <c r="AH4675" s="1">
        <v>450</v>
      </c>
      <c r="AI4675" s="1">
        <v>517</v>
      </c>
      <c r="AJ4675" s="1" t="s">
        <v>5909</v>
      </c>
      <c r="AK4675" s="1" t="s">
        <v>5910</v>
      </c>
      <c r="AL4675" s="1" t="s">
        <v>5911</v>
      </c>
      <c r="AM4675" s="1" t="s">
        <v>12</v>
      </c>
      <c r="AN4675" s="1" t="s">
        <v>23097</v>
      </c>
      <c r="AO4675" s="1" t="s">
        <v>364</v>
      </c>
      <c r="AP4675" s="1" t="s">
        <v>86</v>
      </c>
      <c r="AQ4675" s="1" t="s">
        <v>25</v>
      </c>
      <c r="AR4675" s="1" t="s">
        <v>19</v>
      </c>
      <c r="AS4675" s="1" t="s">
        <v>23090</v>
      </c>
      <c r="AT4675" s="1" t="s">
        <v>26</v>
      </c>
    </row>
    <row r="4676" spans="1:46" x14ac:dyDescent="0.25">
      <c r="A4676" s="1" t="s">
        <v>22965</v>
      </c>
      <c r="B4676" s="2" t="s">
        <v>23101</v>
      </c>
      <c r="C4676" s="2" t="s">
        <v>23108</v>
      </c>
      <c r="D4676" s="1">
        <v>0</v>
      </c>
      <c r="E4676" s="1">
        <v>0</v>
      </c>
      <c r="F4676" s="1">
        <v>3</v>
      </c>
      <c r="G4676" s="1">
        <v>3</v>
      </c>
      <c r="H4676" s="6">
        <v>1</v>
      </c>
      <c r="I4676">
        <v>1</v>
      </c>
      <c r="J4676" s="1">
        <v>33</v>
      </c>
      <c r="K4676" s="1">
        <v>1</v>
      </c>
      <c r="L4676" s="1">
        <v>860</v>
      </c>
      <c r="M4676" s="6">
        <v>1.01</v>
      </c>
      <c r="N4676" s="4">
        <v>2400</v>
      </c>
      <c r="O4676" s="4">
        <v>140</v>
      </c>
      <c r="P4676" s="4">
        <v>200</v>
      </c>
      <c r="Q4676" s="3">
        <v>0.3</v>
      </c>
      <c r="R4676" s="1">
        <v>12</v>
      </c>
      <c r="S4676" s="1">
        <v>200</v>
      </c>
      <c r="T4676" s="1">
        <v>22</v>
      </c>
      <c r="U4676" s="1">
        <v>1</v>
      </c>
      <c r="V4676" s="1">
        <v>6</v>
      </c>
      <c r="W4676" s="1">
        <v>0</v>
      </c>
      <c r="X4676" s="1">
        <v>0</v>
      </c>
      <c r="Y4676" s="1">
        <v>0</v>
      </c>
      <c r="Z4676" s="1">
        <v>2</v>
      </c>
      <c r="AA4676" s="1">
        <v>0</v>
      </c>
      <c r="AB4676" s="1">
        <v>1</v>
      </c>
      <c r="AC4676" s="1">
        <v>1100</v>
      </c>
      <c r="AD4676" s="1">
        <v>0</v>
      </c>
      <c r="AE4676" s="1">
        <v>0</v>
      </c>
      <c r="AF4676" s="1">
        <v>1500</v>
      </c>
      <c r="AG4676" s="1">
        <v>190</v>
      </c>
      <c r="AH4676" s="1">
        <v>0</v>
      </c>
      <c r="AI4676" s="1">
        <v>2790</v>
      </c>
      <c r="AJ4676" s="1" t="s">
        <v>16730</v>
      </c>
      <c r="AK4676" s="1" t="s">
        <v>16731</v>
      </c>
      <c r="AL4676" s="1" t="s">
        <v>16732</v>
      </c>
      <c r="AM4676" s="1" t="s">
        <v>16</v>
      </c>
      <c r="AN4676" s="1" t="s">
        <v>23098</v>
      </c>
      <c r="AO4676" s="1" t="s">
        <v>86</v>
      </c>
      <c r="AP4676" s="1" t="s">
        <v>57</v>
      </c>
      <c r="AQ4676" s="1" t="s">
        <v>25</v>
      </c>
      <c r="AR4676" s="1" t="s">
        <v>30</v>
      </c>
      <c r="AS4676" s="1" t="s">
        <v>23090</v>
      </c>
      <c r="AT4676" s="1" t="s">
        <v>101</v>
      </c>
    </row>
    <row r="4677" spans="1:46" x14ac:dyDescent="0.25">
      <c r="A4677" s="1" t="s">
        <v>19553</v>
      </c>
      <c r="B4677" s="2" t="s">
        <v>23101</v>
      </c>
      <c r="C4677" s="2" t="s">
        <v>23108</v>
      </c>
      <c r="D4677" s="1">
        <v>0</v>
      </c>
      <c r="E4677" s="1">
        <v>0</v>
      </c>
      <c r="F4677" s="1">
        <v>1</v>
      </c>
      <c r="G4677" s="1">
        <v>1</v>
      </c>
      <c r="H4677" s="6">
        <v>1</v>
      </c>
      <c r="I4677">
        <v>0</v>
      </c>
      <c r="J4677" s="1">
        <v>27</v>
      </c>
      <c r="K4677" s="1">
        <v>1</v>
      </c>
      <c r="L4677" s="1">
        <v>629</v>
      </c>
      <c r="M4677" s="6">
        <v>0.71</v>
      </c>
      <c r="N4677" s="4">
        <v>1800</v>
      </c>
      <c r="O4677" s="4">
        <v>150</v>
      </c>
      <c r="P4677" s="4">
        <v>300</v>
      </c>
      <c r="Q4677" s="3">
        <v>0.35</v>
      </c>
      <c r="R4677" s="1">
        <v>24</v>
      </c>
      <c r="S4677" s="1">
        <v>300</v>
      </c>
      <c r="T4677" s="1">
        <v>39</v>
      </c>
      <c r="U4677" s="1">
        <v>1</v>
      </c>
      <c r="V4677" s="1">
        <v>6</v>
      </c>
      <c r="W4677" s="1">
        <v>0</v>
      </c>
      <c r="X4677" s="1">
        <v>0</v>
      </c>
      <c r="Y4677" s="1">
        <v>1</v>
      </c>
      <c r="Z4677" s="1">
        <v>4</v>
      </c>
      <c r="AA4677" s="1">
        <v>0</v>
      </c>
      <c r="AB4677" s="1">
        <v>0</v>
      </c>
      <c r="AC4677" s="1">
        <v>0</v>
      </c>
      <c r="AD4677" s="1">
        <v>0</v>
      </c>
      <c r="AE4677" s="1">
        <v>0</v>
      </c>
      <c r="AF4677" s="1">
        <v>1372</v>
      </c>
      <c r="AG4677" s="1">
        <v>0</v>
      </c>
      <c r="AH4677" s="1">
        <v>300</v>
      </c>
      <c r="AI4677" s="1">
        <v>1672</v>
      </c>
      <c r="AJ4677" s="1" t="s">
        <v>4737</v>
      </c>
      <c r="AK4677" s="1" t="s">
        <v>7523</v>
      </c>
      <c r="AL4677" s="1" t="s">
        <v>7524</v>
      </c>
      <c r="AM4677" s="1" t="s">
        <v>12</v>
      </c>
      <c r="AN4677" s="1" t="s">
        <v>23098</v>
      </c>
      <c r="AO4677" s="1" t="s">
        <v>86</v>
      </c>
      <c r="AP4677" s="1" t="s">
        <v>57</v>
      </c>
      <c r="AQ4677" s="1" t="s">
        <v>25</v>
      </c>
      <c r="AR4677" s="1" t="s">
        <v>19</v>
      </c>
      <c r="AS4677" s="1" t="s">
        <v>23090</v>
      </c>
      <c r="AT4677" s="1" t="s">
        <v>26</v>
      </c>
    </row>
    <row r="4678" spans="1:46" x14ac:dyDescent="0.25">
      <c r="A4678" s="1" t="s">
        <v>21831</v>
      </c>
      <c r="B4678" s="2" t="s">
        <v>23101</v>
      </c>
      <c r="C4678" s="2" t="s">
        <v>23108</v>
      </c>
      <c r="D4678" s="1">
        <v>0</v>
      </c>
      <c r="E4678" s="1">
        <v>0</v>
      </c>
      <c r="F4678" s="1">
        <v>1</v>
      </c>
      <c r="G4678" s="1">
        <v>1</v>
      </c>
      <c r="H4678" s="6">
        <v>1</v>
      </c>
      <c r="I4678">
        <v>1</v>
      </c>
      <c r="J4678" s="1">
        <v>27</v>
      </c>
      <c r="K4678" s="1">
        <v>0</v>
      </c>
      <c r="L4678" s="1">
        <v>515</v>
      </c>
      <c r="M4678" s="6">
        <v>0</v>
      </c>
      <c r="N4678" s="4">
        <v>2400</v>
      </c>
      <c r="O4678" s="4">
        <v>1500</v>
      </c>
      <c r="P4678" s="4">
        <v>200</v>
      </c>
      <c r="Q4678" s="3">
        <v>0.35</v>
      </c>
      <c r="R4678" s="1">
        <v>24</v>
      </c>
      <c r="S4678" s="1">
        <v>200</v>
      </c>
      <c r="T4678" s="1">
        <v>15</v>
      </c>
      <c r="U4678" s="1">
        <v>1</v>
      </c>
      <c r="V4678" s="1">
        <v>6</v>
      </c>
      <c r="W4678" s="1">
        <v>0</v>
      </c>
      <c r="X4678" s="1">
        <v>0</v>
      </c>
      <c r="Y4678" s="1">
        <v>1</v>
      </c>
      <c r="Z4678" s="1">
        <v>3</v>
      </c>
      <c r="AA4678" s="1">
        <v>1</v>
      </c>
      <c r="AB4678" s="1">
        <v>1</v>
      </c>
      <c r="AC4678" s="1">
        <v>0</v>
      </c>
      <c r="AD4678" s="1">
        <v>0</v>
      </c>
      <c r="AE4678" s="1">
        <v>0</v>
      </c>
      <c r="AF4678" s="1">
        <v>0</v>
      </c>
      <c r="AG4678" s="1">
        <v>0</v>
      </c>
      <c r="AH4678" s="1">
        <v>0</v>
      </c>
      <c r="AI4678" s="1">
        <v>0</v>
      </c>
      <c r="AJ4678" s="1" t="s">
        <v>1725</v>
      </c>
      <c r="AK4678" s="1" t="s">
        <v>13712</v>
      </c>
      <c r="AL4678" s="1" t="s">
        <v>13713</v>
      </c>
      <c r="AM4678" s="1" t="s">
        <v>16</v>
      </c>
      <c r="AN4678" s="1" t="s">
        <v>23097</v>
      </c>
      <c r="AO4678" s="1" t="s">
        <v>86</v>
      </c>
      <c r="AP4678" s="1" t="s">
        <v>57</v>
      </c>
      <c r="AQ4678" s="1" t="s">
        <v>25</v>
      </c>
      <c r="AR4678" s="1" t="s">
        <v>19</v>
      </c>
      <c r="AS4678" s="1" t="s">
        <v>23091</v>
      </c>
      <c r="AT4678" s="1" t="s">
        <v>101</v>
      </c>
    </row>
    <row r="4679" spans="1:46" x14ac:dyDescent="0.25">
      <c r="A4679" s="1" t="s">
        <v>22412</v>
      </c>
      <c r="B4679" s="2" t="s">
        <v>23101</v>
      </c>
      <c r="C4679" s="2" t="s">
        <v>23108</v>
      </c>
      <c r="D4679" s="1">
        <v>0</v>
      </c>
      <c r="E4679" s="1">
        <v>0</v>
      </c>
      <c r="F4679" s="1">
        <v>1</v>
      </c>
      <c r="G4679" s="1">
        <v>1</v>
      </c>
      <c r="H4679" s="6">
        <v>1</v>
      </c>
      <c r="I4679">
        <v>0</v>
      </c>
      <c r="J4679" s="1">
        <v>41</v>
      </c>
      <c r="K4679" s="1">
        <v>0</v>
      </c>
      <c r="L4679" s="1">
        <v>529</v>
      </c>
      <c r="M4679" s="6">
        <v>0.09</v>
      </c>
      <c r="N4679" s="4">
        <v>2640</v>
      </c>
      <c r="O4679" s="4">
        <v>200</v>
      </c>
      <c r="P4679" s="4">
        <v>100</v>
      </c>
      <c r="Q4679" s="3">
        <v>0.3</v>
      </c>
      <c r="R4679" s="1">
        <v>6</v>
      </c>
      <c r="S4679" s="1">
        <v>100</v>
      </c>
      <c r="T4679" s="1">
        <v>13</v>
      </c>
      <c r="U4679" s="1">
        <v>1</v>
      </c>
      <c r="V4679" s="1">
        <v>6</v>
      </c>
      <c r="W4679" s="1">
        <v>0</v>
      </c>
      <c r="X4679" s="1">
        <v>0</v>
      </c>
      <c r="Y4679" s="1">
        <v>1</v>
      </c>
      <c r="Z4679" s="1">
        <v>0</v>
      </c>
      <c r="AA4679" s="1">
        <v>1</v>
      </c>
      <c r="AB4679" s="1">
        <v>0</v>
      </c>
      <c r="AC4679" s="1">
        <v>0</v>
      </c>
      <c r="AD4679" s="1">
        <v>0</v>
      </c>
      <c r="AE4679" s="1">
        <v>0</v>
      </c>
      <c r="AF4679" s="1">
        <v>0</v>
      </c>
      <c r="AG4679" s="1">
        <v>0</v>
      </c>
      <c r="AH4679" s="1">
        <v>0</v>
      </c>
      <c r="AI4679" s="1">
        <v>0</v>
      </c>
      <c r="AJ4679" s="1" t="s">
        <v>15262</v>
      </c>
      <c r="AK4679" s="1" t="s">
        <v>15263</v>
      </c>
      <c r="AL4679" s="1" t="s">
        <v>15264</v>
      </c>
      <c r="AM4679" s="1" t="s">
        <v>12</v>
      </c>
      <c r="AN4679" s="1" t="s">
        <v>23097</v>
      </c>
      <c r="AO4679" s="1" t="s">
        <v>86</v>
      </c>
      <c r="AP4679" s="1" t="s">
        <v>57</v>
      </c>
      <c r="AQ4679" s="1" t="s">
        <v>25</v>
      </c>
      <c r="AR4679" s="1" t="s">
        <v>19</v>
      </c>
      <c r="AS4679" s="1" t="s">
        <v>23091</v>
      </c>
      <c r="AT4679" s="1" t="s">
        <v>26</v>
      </c>
    </row>
    <row r="4680" spans="1:46" x14ac:dyDescent="0.25">
      <c r="A4680" s="1" t="s">
        <v>18343</v>
      </c>
      <c r="B4680" s="2" t="s">
        <v>23101</v>
      </c>
      <c r="C4680" s="2" t="s">
        <v>23108</v>
      </c>
      <c r="D4680" s="1">
        <v>0</v>
      </c>
      <c r="E4680" s="1">
        <v>0</v>
      </c>
      <c r="F4680" s="1">
        <v>1</v>
      </c>
      <c r="G4680" s="1">
        <v>1</v>
      </c>
      <c r="H4680" s="6">
        <v>1</v>
      </c>
      <c r="I4680">
        <v>0</v>
      </c>
      <c r="J4680" s="1">
        <v>40</v>
      </c>
      <c r="K4680" s="1">
        <v>1</v>
      </c>
      <c r="L4680" s="1">
        <v>633</v>
      </c>
      <c r="M4680" s="6">
        <v>0.18</v>
      </c>
      <c r="N4680" s="4">
        <v>4800</v>
      </c>
      <c r="O4680" s="4">
        <v>400</v>
      </c>
      <c r="P4680" s="4">
        <v>1000</v>
      </c>
      <c r="Q4680" s="3">
        <v>0.3</v>
      </c>
      <c r="R4680" s="1">
        <v>24</v>
      </c>
      <c r="S4680" s="1">
        <v>1000</v>
      </c>
      <c r="T4680" s="1">
        <v>88</v>
      </c>
      <c r="U4680" s="1">
        <v>1</v>
      </c>
      <c r="V4680" s="1">
        <v>6</v>
      </c>
      <c r="W4680" s="1">
        <v>0</v>
      </c>
      <c r="X4680" s="1">
        <v>0</v>
      </c>
      <c r="Y4680" s="1">
        <v>0</v>
      </c>
      <c r="Z4680" s="1">
        <v>4</v>
      </c>
      <c r="AA4680" s="1">
        <v>1</v>
      </c>
      <c r="AB4680" s="1">
        <v>0</v>
      </c>
      <c r="AC4680" s="1">
        <v>0</v>
      </c>
      <c r="AD4680" s="1">
        <v>0</v>
      </c>
      <c r="AE4680" s="1">
        <v>0</v>
      </c>
      <c r="AF4680" s="1">
        <v>0</v>
      </c>
      <c r="AG4680" s="1">
        <v>0</v>
      </c>
      <c r="AH4680" s="1">
        <v>300</v>
      </c>
      <c r="AI4680" s="1">
        <v>300</v>
      </c>
      <c r="AJ4680" s="1" t="s">
        <v>4091</v>
      </c>
      <c r="AK4680" s="1" t="s">
        <v>4092</v>
      </c>
      <c r="AL4680" s="1" t="s">
        <v>4093</v>
      </c>
      <c r="AM4680" s="1" t="s">
        <v>12</v>
      </c>
      <c r="AN4680" s="1" t="s">
        <v>23098</v>
      </c>
      <c r="AO4680" s="1" t="s">
        <v>86</v>
      </c>
      <c r="AP4680" s="1" t="s">
        <v>57</v>
      </c>
      <c r="AQ4680" s="1" t="s">
        <v>25</v>
      </c>
      <c r="AR4680" s="1" t="s">
        <v>30</v>
      </c>
      <c r="AS4680" s="1" t="s">
        <v>23091</v>
      </c>
      <c r="AT4680" s="1" t="s">
        <v>26</v>
      </c>
    </row>
    <row r="4681" spans="1:46" x14ac:dyDescent="0.25">
      <c r="A4681" s="1" t="s">
        <v>18989</v>
      </c>
      <c r="B4681" s="2" t="s">
        <v>23101</v>
      </c>
      <c r="C4681" s="2" t="s">
        <v>23108</v>
      </c>
      <c r="D4681" s="1">
        <v>0</v>
      </c>
      <c r="E4681" s="1">
        <v>2</v>
      </c>
      <c r="F4681" s="1">
        <v>1</v>
      </c>
      <c r="G4681" s="1">
        <v>3</v>
      </c>
      <c r="H4681" s="6">
        <v>0.33333333333333331</v>
      </c>
      <c r="I4681">
        <v>0</v>
      </c>
      <c r="J4681" s="1">
        <v>39</v>
      </c>
      <c r="K4681" s="1">
        <v>1</v>
      </c>
      <c r="L4681" s="1">
        <v>610</v>
      </c>
      <c r="M4681" s="6">
        <v>0.23</v>
      </c>
      <c r="N4681" s="4">
        <v>2240</v>
      </c>
      <c r="O4681" s="4">
        <v>189</v>
      </c>
      <c r="P4681" s="4">
        <v>800</v>
      </c>
      <c r="Q4681" s="3">
        <v>0.3</v>
      </c>
      <c r="R4681" s="1">
        <v>24</v>
      </c>
      <c r="S4681" s="1">
        <v>800</v>
      </c>
      <c r="T4681" s="1">
        <v>80</v>
      </c>
      <c r="U4681" s="1">
        <v>1</v>
      </c>
      <c r="V4681" s="1">
        <v>6</v>
      </c>
      <c r="W4681" s="1">
        <v>0</v>
      </c>
      <c r="X4681" s="1">
        <v>0</v>
      </c>
      <c r="Y4681" s="1">
        <v>0</v>
      </c>
      <c r="Z4681" s="1">
        <v>3</v>
      </c>
      <c r="AA4681" s="1">
        <v>1</v>
      </c>
      <c r="AB4681" s="1">
        <v>0</v>
      </c>
      <c r="AC4681" s="1">
        <v>0</v>
      </c>
      <c r="AD4681" s="1">
        <v>0</v>
      </c>
      <c r="AE4681" s="1">
        <v>0</v>
      </c>
      <c r="AF4681" s="1">
        <v>0</v>
      </c>
      <c r="AG4681" s="1">
        <v>0</v>
      </c>
      <c r="AH4681" s="1">
        <v>0</v>
      </c>
      <c r="AI4681" s="1">
        <v>0</v>
      </c>
      <c r="AJ4681" s="1" t="s">
        <v>5951</v>
      </c>
      <c r="AK4681" s="1" t="s">
        <v>5952</v>
      </c>
      <c r="AL4681" s="1" t="s">
        <v>5953</v>
      </c>
      <c r="AM4681" s="1" t="s">
        <v>12</v>
      </c>
      <c r="AN4681" s="1" t="s">
        <v>23098</v>
      </c>
      <c r="AO4681" s="1" t="s">
        <v>86</v>
      </c>
      <c r="AP4681" s="1" t="s">
        <v>57</v>
      </c>
      <c r="AQ4681" s="1" t="s">
        <v>25</v>
      </c>
      <c r="AR4681" s="1" t="s">
        <v>30</v>
      </c>
      <c r="AS4681" s="1" t="s">
        <v>23091</v>
      </c>
      <c r="AT4681" s="1" t="s">
        <v>26</v>
      </c>
    </row>
    <row r="4682" spans="1:46" x14ac:dyDescent="0.25">
      <c r="A4682" s="1" t="s">
        <v>18347</v>
      </c>
      <c r="B4682" s="2" t="s">
        <v>23101</v>
      </c>
      <c r="C4682" s="2" t="s">
        <v>23108</v>
      </c>
      <c r="D4682" s="1">
        <v>0</v>
      </c>
      <c r="E4682" s="1">
        <v>3</v>
      </c>
      <c r="F4682" s="1">
        <v>1</v>
      </c>
      <c r="G4682" s="1">
        <v>4</v>
      </c>
      <c r="H4682" s="6">
        <v>0.25</v>
      </c>
      <c r="I4682">
        <v>0</v>
      </c>
      <c r="J4682" s="1">
        <v>31</v>
      </c>
      <c r="K4682" s="1">
        <v>1</v>
      </c>
      <c r="L4682" s="1">
        <v>600</v>
      </c>
      <c r="M4682" s="6">
        <v>0.53</v>
      </c>
      <c r="N4682" s="4">
        <v>1596</v>
      </c>
      <c r="O4682" s="4">
        <v>133</v>
      </c>
      <c r="P4682" s="4">
        <v>250</v>
      </c>
      <c r="Q4682" s="3">
        <v>0.28000000000000003</v>
      </c>
      <c r="R4682" s="1">
        <v>24</v>
      </c>
      <c r="S4682" s="1">
        <v>250</v>
      </c>
      <c r="T4682" s="1">
        <v>20</v>
      </c>
      <c r="U4682" s="1">
        <v>1</v>
      </c>
      <c r="V4682" s="1">
        <v>6</v>
      </c>
      <c r="W4682" s="1">
        <v>0</v>
      </c>
      <c r="X4682" s="1">
        <v>0</v>
      </c>
      <c r="Y4682" s="1">
        <v>1</v>
      </c>
      <c r="Z4682" s="1">
        <v>2</v>
      </c>
      <c r="AA4682" s="1">
        <v>0</v>
      </c>
      <c r="AB4682" s="1">
        <v>0</v>
      </c>
      <c r="AC4682" s="1">
        <v>547</v>
      </c>
      <c r="AD4682" s="1">
        <v>0</v>
      </c>
      <c r="AE4682" s="1">
        <v>32</v>
      </c>
      <c r="AF4682" s="1">
        <v>159</v>
      </c>
      <c r="AG4682" s="1">
        <v>0</v>
      </c>
      <c r="AH4682" s="1">
        <v>500</v>
      </c>
      <c r="AI4682" s="1">
        <v>1238</v>
      </c>
      <c r="AJ4682" s="1" t="s">
        <v>4103</v>
      </c>
      <c r="AK4682" s="1" t="s">
        <v>4104</v>
      </c>
      <c r="AL4682" s="1" t="s">
        <v>4105</v>
      </c>
      <c r="AM4682" s="1" t="s">
        <v>12</v>
      </c>
      <c r="AN4682" s="1" t="s">
        <v>23098</v>
      </c>
      <c r="AO4682" s="1" t="s">
        <v>86</v>
      </c>
      <c r="AP4682" s="1" t="s">
        <v>57</v>
      </c>
      <c r="AQ4682" s="1" t="s">
        <v>25</v>
      </c>
      <c r="AR4682" s="1" t="s">
        <v>19</v>
      </c>
      <c r="AS4682" s="1" t="s">
        <v>23090</v>
      </c>
      <c r="AT4682" s="1" t="s">
        <v>26</v>
      </c>
    </row>
    <row r="4683" spans="1:46" x14ac:dyDescent="0.25">
      <c r="A4683" s="1" t="s">
        <v>17682</v>
      </c>
      <c r="B4683" s="2" t="s">
        <v>23101</v>
      </c>
      <c r="C4683" s="2" t="s">
        <v>23108</v>
      </c>
      <c r="D4683" s="1">
        <v>0</v>
      </c>
      <c r="E4683" s="1">
        <v>0</v>
      </c>
      <c r="F4683" s="1">
        <v>2</v>
      </c>
      <c r="G4683" s="1">
        <v>2</v>
      </c>
      <c r="H4683" s="6">
        <v>1</v>
      </c>
      <c r="I4683">
        <v>0</v>
      </c>
      <c r="J4683" s="1">
        <v>32</v>
      </c>
      <c r="K4683" s="1">
        <v>1</v>
      </c>
      <c r="L4683" s="1">
        <v>600</v>
      </c>
      <c r="M4683" s="6">
        <v>0.53</v>
      </c>
      <c r="N4683" s="4">
        <v>3500</v>
      </c>
      <c r="O4683" s="4">
        <v>220</v>
      </c>
      <c r="P4683" s="4">
        <v>100</v>
      </c>
      <c r="Q4683" s="3">
        <v>0.28000000000000003</v>
      </c>
      <c r="R4683" s="1">
        <v>18</v>
      </c>
      <c r="S4683" s="1">
        <v>100</v>
      </c>
      <c r="T4683" s="1">
        <v>12</v>
      </c>
      <c r="U4683" s="1">
        <v>1</v>
      </c>
      <c r="V4683" s="1">
        <v>6</v>
      </c>
      <c r="W4683" s="1">
        <v>0</v>
      </c>
      <c r="X4683" s="1">
        <v>0</v>
      </c>
      <c r="Y4683" s="1">
        <v>0</v>
      </c>
      <c r="Z4683" s="1">
        <v>3</v>
      </c>
      <c r="AA4683" s="1">
        <v>1</v>
      </c>
      <c r="AB4683" s="1">
        <v>0</v>
      </c>
      <c r="AC4683" s="1">
        <v>0</v>
      </c>
      <c r="AD4683" s="1">
        <v>0</v>
      </c>
      <c r="AE4683" s="1">
        <v>2200</v>
      </c>
      <c r="AF4683" s="1">
        <v>840</v>
      </c>
      <c r="AG4683" s="1">
        <v>0</v>
      </c>
      <c r="AH4683" s="1">
        <v>700</v>
      </c>
      <c r="AI4683" s="1">
        <v>3740</v>
      </c>
      <c r="AJ4683" s="1" t="s">
        <v>2123</v>
      </c>
      <c r="AK4683" s="1" t="s">
        <v>2124</v>
      </c>
      <c r="AL4683" s="1" t="s">
        <v>2125</v>
      </c>
      <c r="AM4683" s="1" t="s">
        <v>12</v>
      </c>
      <c r="AN4683" s="1" t="s">
        <v>23098</v>
      </c>
      <c r="AO4683" s="1" t="s">
        <v>86</v>
      </c>
      <c r="AP4683" s="1" t="s">
        <v>57</v>
      </c>
      <c r="AQ4683" s="1" t="s">
        <v>25</v>
      </c>
      <c r="AR4683" s="1" t="s">
        <v>30</v>
      </c>
      <c r="AS4683" s="1" t="s">
        <v>23091</v>
      </c>
      <c r="AT4683" s="1" t="s">
        <v>26</v>
      </c>
    </row>
    <row r="4684" spans="1:46" x14ac:dyDescent="0.25">
      <c r="A4684" s="1" t="s">
        <v>22999</v>
      </c>
      <c r="B4684" s="2" t="s">
        <v>23101</v>
      </c>
      <c r="C4684" s="2" t="s">
        <v>23108</v>
      </c>
      <c r="D4684" s="1">
        <v>0</v>
      </c>
      <c r="E4684" s="1">
        <v>0</v>
      </c>
      <c r="F4684" s="1">
        <v>1</v>
      </c>
      <c r="G4684" s="1">
        <v>1</v>
      </c>
      <c r="H4684" s="6">
        <v>1</v>
      </c>
      <c r="I4684">
        <v>0</v>
      </c>
      <c r="J4684" s="1">
        <v>27</v>
      </c>
      <c r="K4684" s="1">
        <v>1</v>
      </c>
      <c r="L4684" s="1">
        <v>662</v>
      </c>
      <c r="M4684" s="6">
        <v>0.59</v>
      </c>
      <c r="N4684" s="4">
        <v>1900</v>
      </c>
      <c r="O4684" s="4">
        <v>150</v>
      </c>
      <c r="P4684" s="4">
        <v>300</v>
      </c>
      <c r="Q4684" s="3">
        <v>0.35</v>
      </c>
      <c r="R4684" s="1">
        <v>24</v>
      </c>
      <c r="S4684" s="1">
        <v>300</v>
      </c>
      <c r="T4684" s="1">
        <v>32</v>
      </c>
      <c r="U4684" s="1">
        <v>1</v>
      </c>
      <c r="V4684" s="1">
        <v>6</v>
      </c>
      <c r="W4684" s="1">
        <v>0</v>
      </c>
      <c r="X4684" s="1">
        <v>1</v>
      </c>
      <c r="Y4684" s="1">
        <v>1</v>
      </c>
      <c r="Z4684" s="1">
        <v>3</v>
      </c>
      <c r="AA4684" s="1">
        <v>1</v>
      </c>
      <c r="AB4684" s="1">
        <v>0</v>
      </c>
      <c r="AC4684" s="1">
        <v>0</v>
      </c>
      <c r="AD4684" s="1">
        <v>0</v>
      </c>
      <c r="AE4684" s="1">
        <v>0</v>
      </c>
      <c r="AF4684" s="1">
        <v>764</v>
      </c>
      <c r="AG4684" s="1">
        <v>57</v>
      </c>
      <c r="AH4684" s="1">
        <v>490</v>
      </c>
      <c r="AI4684" s="1">
        <v>1311</v>
      </c>
      <c r="AJ4684" s="1" t="s">
        <v>16823</v>
      </c>
      <c r="AK4684" s="1" t="s">
        <v>16824</v>
      </c>
      <c r="AL4684" s="1" t="s">
        <v>16825</v>
      </c>
      <c r="AM4684" s="1" t="s">
        <v>12</v>
      </c>
      <c r="AN4684" s="1" t="s">
        <v>23098</v>
      </c>
      <c r="AO4684" s="1" t="s">
        <v>86</v>
      </c>
      <c r="AP4684" s="1" t="s">
        <v>57</v>
      </c>
      <c r="AQ4684" s="1" t="s">
        <v>14</v>
      </c>
      <c r="AR4684" s="1" t="s">
        <v>19</v>
      </c>
      <c r="AS4684" s="1" t="s">
        <v>23091</v>
      </c>
      <c r="AT4684" s="1" t="s">
        <v>26</v>
      </c>
    </row>
    <row r="4685" spans="1:46" x14ac:dyDescent="0.25">
      <c r="A4685" s="1" t="s">
        <v>21842</v>
      </c>
      <c r="B4685" s="2" t="s">
        <v>23101</v>
      </c>
      <c r="C4685" s="2" t="s">
        <v>23108</v>
      </c>
      <c r="D4685" s="1">
        <v>0</v>
      </c>
      <c r="E4685" s="1">
        <v>1</v>
      </c>
      <c r="F4685" s="1">
        <v>1</v>
      </c>
      <c r="G4685" s="1">
        <v>2</v>
      </c>
      <c r="H4685" s="6">
        <v>0.5</v>
      </c>
      <c r="I4685">
        <v>0</v>
      </c>
      <c r="J4685" s="1">
        <v>28</v>
      </c>
      <c r="K4685" s="1">
        <v>0</v>
      </c>
      <c r="L4685" s="1">
        <v>609</v>
      </c>
      <c r="M4685" s="6">
        <v>0.09</v>
      </c>
      <c r="N4685" s="4">
        <v>2000</v>
      </c>
      <c r="O4685" s="4">
        <v>150</v>
      </c>
      <c r="P4685" s="4">
        <v>100</v>
      </c>
      <c r="Q4685" s="3">
        <v>0.2</v>
      </c>
      <c r="R4685" s="1">
        <v>12</v>
      </c>
      <c r="S4685" s="1">
        <v>100</v>
      </c>
      <c r="T4685" s="1">
        <v>14</v>
      </c>
      <c r="U4685" s="1">
        <v>1</v>
      </c>
      <c r="V4685" s="1">
        <v>6</v>
      </c>
      <c r="W4685" s="1">
        <v>0</v>
      </c>
      <c r="X4685" s="1">
        <v>1</v>
      </c>
      <c r="Y4685" s="1">
        <v>1</v>
      </c>
      <c r="Z4685" s="1">
        <v>1</v>
      </c>
      <c r="AA4685" s="1">
        <v>1</v>
      </c>
      <c r="AB4685" s="1">
        <v>0</v>
      </c>
      <c r="AC4685" s="1">
        <v>150</v>
      </c>
      <c r="AD4685" s="1">
        <v>0</v>
      </c>
      <c r="AE4685" s="1">
        <v>0</v>
      </c>
      <c r="AF4685" s="1">
        <v>0</v>
      </c>
      <c r="AG4685" s="1">
        <v>0</v>
      </c>
      <c r="AH4685" s="1">
        <v>0</v>
      </c>
      <c r="AI4685" s="1">
        <v>150</v>
      </c>
      <c r="AJ4685" s="1" t="s">
        <v>7788</v>
      </c>
      <c r="AK4685" s="1" t="s">
        <v>13744</v>
      </c>
      <c r="AL4685" s="1" t="s">
        <v>13745</v>
      </c>
      <c r="AM4685" s="1" t="s">
        <v>12</v>
      </c>
      <c r="AN4685" s="1" t="s">
        <v>23097</v>
      </c>
      <c r="AO4685" s="1" t="s">
        <v>86</v>
      </c>
      <c r="AP4685" s="1" t="s">
        <v>57</v>
      </c>
      <c r="AQ4685" s="1" t="s">
        <v>14</v>
      </c>
      <c r="AR4685" s="1" t="s">
        <v>19</v>
      </c>
      <c r="AS4685" s="1" t="s">
        <v>23091</v>
      </c>
      <c r="AT4685" s="1" t="s">
        <v>26</v>
      </c>
    </row>
    <row r="4686" spans="1:46" x14ac:dyDescent="0.25">
      <c r="A4686" s="1" t="s">
        <v>18995</v>
      </c>
      <c r="B4686" s="2" t="s">
        <v>23101</v>
      </c>
      <c r="C4686" s="2" t="s">
        <v>23108</v>
      </c>
      <c r="D4686" s="1">
        <v>0</v>
      </c>
      <c r="E4686" s="1">
        <v>0</v>
      </c>
      <c r="F4686" s="1">
        <v>1</v>
      </c>
      <c r="G4686" s="1">
        <v>1</v>
      </c>
      <c r="H4686" s="6">
        <v>1</v>
      </c>
      <c r="I4686">
        <v>0</v>
      </c>
      <c r="J4686" s="1">
        <v>36</v>
      </c>
      <c r="K4686" s="1">
        <v>0</v>
      </c>
      <c r="L4686" s="1">
        <v>656</v>
      </c>
      <c r="M4686" s="6">
        <v>0.28000000000000003</v>
      </c>
      <c r="N4686" s="4">
        <v>2510</v>
      </c>
      <c r="O4686" s="4">
        <v>209</v>
      </c>
      <c r="P4686" s="4">
        <v>200</v>
      </c>
      <c r="Q4686" s="3">
        <v>0.3</v>
      </c>
      <c r="R4686" s="1">
        <v>24</v>
      </c>
      <c r="S4686" s="1">
        <v>200</v>
      </c>
      <c r="T4686" s="1">
        <v>25</v>
      </c>
      <c r="U4686" s="1">
        <v>1</v>
      </c>
      <c r="V4686" s="1">
        <v>6</v>
      </c>
      <c r="W4686" s="1">
        <v>0</v>
      </c>
      <c r="X4686" s="1">
        <v>0</v>
      </c>
      <c r="Y4686" s="1">
        <v>1</v>
      </c>
      <c r="Z4686" s="1">
        <v>3</v>
      </c>
      <c r="AA4686" s="1">
        <v>0</v>
      </c>
      <c r="AB4686" s="1">
        <v>0</v>
      </c>
      <c r="AC4686" s="1">
        <v>0</v>
      </c>
      <c r="AD4686" s="1">
        <v>147</v>
      </c>
      <c r="AE4686" s="1">
        <v>750</v>
      </c>
      <c r="AF4686" s="1">
        <v>262</v>
      </c>
      <c r="AG4686" s="1">
        <v>0</v>
      </c>
      <c r="AH4686" s="1">
        <v>0</v>
      </c>
      <c r="AI4686" s="1">
        <v>1159</v>
      </c>
      <c r="AJ4686" s="1" t="s">
        <v>5967</v>
      </c>
      <c r="AK4686" s="1" t="s">
        <v>5968</v>
      </c>
      <c r="AL4686" s="1" t="s">
        <v>5969</v>
      </c>
      <c r="AM4686" s="1" t="s">
        <v>12</v>
      </c>
      <c r="AN4686" s="1" t="s">
        <v>23097</v>
      </c>
      <c r="AO4686" s="1" t="s">
        <v>86</v>
      </c>
      <c r="AP4686" s="1" t="s">
        <v>57</v>
      </c>
      <c r="AQ4686" s="1" t="s">
        <v>25</v>
      </c>
      <c r="AR4686" s="1" t="s">
        <v>19</v>
      </c>
      <c r="AS4686" s="1" t="s">
        <v>23090</v>
      </c>
      <c r="AT4686" s="1" t="s">
        <v>26</v>
      </c>
    </row>
    <row r="4687" spans="1:46" x14ac:dyDescent="0.25">
      <c r="A4687" s="1" t="s">
        <v>18356</v>
      </c>
      <c r="B4687" s="2" t="s">
        <v>23101</v>
      </c>
      <c r="C4687" s="2" t="s">
        <v>23108</v>
      </c>
      <c r="D4687" s="1">
        <v>0</v>
      </c>
      <c r="E4687" s="1">
        <v>0</v>
      </c>
      <c r="F4687" s="1">
        <v>1</v>
      </c>
      <c r="G4687" s="1">
        <v>1</v>
      </c>
      <c r="H4687" s="6">
        <v>1</v>
      </c>
      <c r="I4687">
        <v>0</v>
      </c>
      <c r="J4687" s="1">
        <v>26</v>
      </c>
      <c r="K4687" s="1">
        <v>1</v>
      </c>
      <c r="L4687" s="1">
        <v>600</v>
      </c>
      <c r="M4687" s="6">
        <v>0.23</v>
      </c>
      <c r="N4687" s="4">
        <v>2400</v>
      </c>
      <c r="O4687" s="4">
        <v>200</v>
      </c>
      <c r="P4687" s="4">
        <v>200</v>
      </c>
      <c r="Q4687" s="3">
        <v>0.3</v>
      </c>
      <c r="R4687" s="1">
        <v>24</v>
      </c>
      <c r="S4687" s="1">
        <v>200</v>
      </c>
      <c r="T4687" s="1">
        <v>19</v>
      </c>
      <c r="U4687" s="1">
        <v>1</v>
      </c>
      <c r="V4687" s="1">
        <v>6</v>
      </c>
      <c r="W4687" s="1">
        <v>0</v>
      </c>
      <c r="X4687" s="1">
        <v>0</v>
      </c>
      <c r="Y4687" s="1">
        <v>0</v>
      </c>
      <c r="Z4687" s="1">
        <v>2</v>
      </c>
      <c r="AA4687" s="1">
        <v>0</v>
      </c>
      <c r="AB4687" s="1">
        <v>0</v>
      </c>
      <c r="AC4687" s="1">
        <v>0</v>
      </c>
      <c r="AD4687" s="1">
        <v>0</v>
      </c>
      <c r="AE4687" s="1">
        <v>0</v>
      </c>
      <c r="AF4687" s="1">
        <v>0</v>
      </c>
      <c r="AG4687" s="1">
        <v>0</v>
      </c>
      <c r="AH4687" s="1">
        <v>600</v>
      </c>
      <c r="AI4687" s="1">
        <v>600</v>
      </c>
      <c r="AJ4687" s="1" t="s">
        <v>4129</v>
      </c>
      <c r="AK4687" s="1" t="s">
        <v>4130</v>
      </c>
      <c r="AL4687" s="1" t="s">
        <v>4131</v>
      </c>
      <c r="AM4687" s="1" t="s">
        <v>12</v>
      </c>
      <c r="AN4687" s="1" t="s">
        <v>23098</v>
      </c>
      <c r="AO4687" s="1" t="s">
        <v>86</v>
      </c>
      <c r="AP4687" s="1" t="s">
        <v>57</v>
      </c>
      <c r="AQ4687" s="1" t="s">
        <v>25</v>
      </c>
      <c r="AR4687" s="1" t="s">
        <v>30</v>
      </c>
      <c r="AS4687" s="1" t="s">
        <v>23090</v>
      </c>
      <c r="AT4687" s="1" t="s">
        <v>26</v>
      </c>
    </row>
    <row r="4688" spans="1:46" x14ac:dyDescent="0.25">
      <c r="A4688" s="1" t="s">
        <v>18999</v>
      </c>
      <c r="B4688" s="2" t="s">
        <v>23101</v>
      </c>
      <c r="C4688" s="2" t="s">
        <v>23108</v>
      </c>
      <c r="D4688" s="1">
        <v>0</v>
      </c>
      <c r="E4688" s="1">
        <v>4</v>
      </c>
      <c r="F4688" s="1">
        <v>2</v>
      </c>
      <c r="G4688" s="1">
        <v>6</v>
      </c>
      <c r="H4688" s="6">
        <v>0.33333333333333331</v>
      </c>
      <c r="I4688">
        <v>0</v>
      </c>
      <c r="J4688" s="1">
        <v>36</v>
      </c>
      <c r="K4688" s="1">
        <v>1</v>
      </c>
      <c r="L4688" s="1">
        <v>596</v>
      </c>
      <c r="M4688" s="6">
        <v>0.16</v>
      </c>
      <c r="N4688" s="4">
        <v>3000</v>
      </c>
      <c r="O4688" s="4">
        <v>250</v>
      </c>
      <c r="P4688" s="4">
        <v>400</v>
      </c>
      <c r="Q4688" s="3">
        <v>0.3</v>
      </c>
      <c r="R4688" s="1">
        <v>12</v>
      </c>
      <c r="S4688" s="1">
        <v>400</v>
      </c>
      <c r="T4688" s="1">
        <v>38</v>
      </c>
      <c r="U4688" s="1">
        <v>1</v>
      </c>
      <c r="V4688" s="1">
        <v>6</v>
      </c>
      <c r="W4688" s="1">
        <v>0</v>
      </c>
      <c r="X4688" s="1">
        <v>0</v>
      </c>
      <c r="Y4688" s="1">
        <v>0</v>
      </c>
      <c r="Z4688" s="1">
        <v>3</v>
      </c>
      <c r="AA4688" s="1">
        <v>1</v>
      </c>
      <c r="AB4688" s="1">
        <v>0</v>
      </c>
      <c r="AC4688" s="1">
        <v>390</v>
      </c>
      <c r="AD4688" s="1">
        <v>0</v>
      </c>
      <c r="AE4688" s="1">
        <v>0</v>
      </c>
      <c r="AF4688" s="1">
        <v>0</v>
      </c>
      <c r="AG4688" s="1">
        <v>30</v>
      </c>
      <c r="AH4688" s="1">
        <v>0</v>
      </c>
      <c r="AI4688" s="1">
        <v>420</v>
      </c>
      <c r="AJ4688" s="1" t="s">
        <v>5978</v>
      </c>
      <c r="AK4688" s="1" t="s">
        <v>5979</v>
      </c>
      <c r="AL4688" s="1" t="s">
        <v>5980</v>
      </c>
      <c r="AM4688" s="1" t="s">
        <v>12</v>
      </c>
      <c r="AN4688" s="1" t="s">
        <v>23098</v>
      </c>
      <c r="AO4688" s="1" t="s">
        <v>86</v>
      </c>
      <c r="AP4688" s="1" t="s">
        <v>57</v>
      </c>
      <c r="AQ4688" s="1" t="s">
        <v>25</v>
      </c>
      <c r="AR4688" s="1" t="s">
        <v>30</v>
      </c>
      <c r="AS4688" s="1" t="s">
        <v>23091</v>
      </c>
      <c r="AT4688" s="1" t="s">
        <v>26</v>
      </c>
    </row>
    <row r="4689" spans="1:46" x14ac:dyDescent="0.25">
      <c r="A4689" s="1" t="s">
        <v>18358</v>
      </c>
      <c r="B4689" s="2" t="s">
        <v>23101</v>
      </c>
      <c r="C4689" s="2" t="s">
        <v>23108</v>
      </c>
      <c r="D4689" s="1">
        <v>4</v>
      </c>
      <c r="E4689" s="1">
        <v>2</v>
      </c>
      <c r="F4689" s="1">
        <v>5</v>
      </c>
      <c r="G4689" s="1">
        <v>11</v>
      </c>
      <c r="H4689" s="6">
        <v>0.45454545454545453</v>
      </c>
      <c r="I4689">
        <v>0</v>
      </c>
      <c r="J4689" s="1">
        <v>34</v>
      </c>
      <c r="K4689" s="1">
        <v>1</v>
      </c>
      <c r="L4689" s="1">
        <v>574</v>
      </c>
      <c r="M4689" s="6">
        <v>0.63</v>
      </c>
      <c r="N4689" s="4">
        <v>2640</v>
      </c>
      <c r="O4689" s="4">
        <v>220</v>
      </c>
      <c r="P4689" s="4">
        <v>600</v>
      </c>
      <c r="Q4689" s="3">
        <v>0.28000000000000003</v>
      </c>
      <c r="R4689" s="1">
        <v>24</v>
      </c>
      <c r="S4689" s="1">
        <v>600</v>
      </c>
      <c r="T4689" s="1">
        <v>49</v>
      </c>
      <c r="U4689" s="1">
        <v>0</v>
      </c>
      <c r="V4689" s="1">
        <v>6</v>
      </c>
      <c r="W4689" s="1">
        <v>0</v>
      </c>
      <c r="X4689" s="1">
        <v>0</v>
      </c>
      <c r="Y4689" s="1">
        <v>1</v>
      </c>
      <c r="Z4689" s="1">
        <v>0</v>
      </c>
      <c r="AA4689" s="1">
        <v>1</v>
      </c>
      <c r="AB4689" s="1">
        <v>0</v>
      </c>
      <c r="AC4689" s="1">
        <v>0</v>
      </c>
      <c r="AD4689" s="1">
        <v>0</v>
      </c>
      <c r="AE4689" s="1">
        <v>1970</v>
      </c>
      <c r="AF4689" s="1">
        <v>0</v>
      </c>
      <c r="AG4689" s="1">
        <v>0</v>
      </c>
      <c r="AH4689" s="1">
        <v>520</v>
      </c>
      <c r="AI4689" s="1">
        <v>2490</v>
      </c>
      <c r="AJ4689" s="1" t="s">
        <v>172</v>
      </c>
      <c r="AK4689" s="1" t="s">
        <v>4136</v>
      </c>
      <c r="AL4689" s="1" t="s">
        <v>4137</v>
      </c>
      <c r="AM4689" s="1" t="s">
        <v>12</v>
      </c>
      <c r="AN4689" s="1" t="s">
        <v>23098</v>
      </c>
      <c r="AO4689" s="1" t="s">
        <v>364</v>
      </c>
      <c r="AP4689" s="1" t="s">
        <v>57</v>
      </c>
      <c r="AQ4689" s="1" t="s">
        <v>25</v>
      </c>
      <c r="AR4689" s="1" t="s">
        <v>19</v>
      </c>
      <c r="AS4689" s="1" t="s">
        <v>23091</v>
      </c>
      <c r="AT4689" s="1" t="s">
        <v>26</v>
      </c>
    </row>
    <row r="4690" spans="1:46" x14ac:dyDescent="0.25">
      <c r="A4690" s="1" t="s">
        <v>21735</v>
      </c>
      <c r="B4690" s="2" t="s">
        <v>23101</v>
      </c>
      <c r="C4690" s="2" t="s">
        <v>23108</v>
      </c>
      <c r="D4690" s="1">
        <v>2</v>
      </c>
      <c r="E4690" s="1">
        <v>0</v>
      </c>
      <c r="F4690" s="1">
        <v>2</v>
      </c>
      <c r="G4690" s="1">
        <v>4</v>
      </c>
      <c r="H4690" s="6">
        <v>0.5</v>
      </c>
      <c r="I4690">
        <v>0</v>
      </c>
      <c r="J4690" s="1">
        <v>32</v>
      </c>
      <c r="K4690" s="1">
        <v>0</v>
      </c>
      <c r="L4690" s="1">
        <v>602</v>
      </c>
      <c r="M4690" s="6">
        <v>0.21</v>
      </c>
      <c r="N4690" s="4">
        <v>2400</v>
      </c>
      <c r="O4690" s="4">
        <v>300</v>
      </c>
      <c r="P4690" s="4">
        <v>300</v>
      </c>
      <c r="Q4690" s="3">
        <v>0.27</v>
      </c>
      <c r="R4690" s="1">
        <v>18</v>
      </c>
      <c r="S4690" s="1">
        <v>300</v>
      </c>
      <c r="T4690" s="1">
        <v>16</v>
      </c>
      <c r="U4690" s="1">
        <v>1</v>
      </c>
      <c r="V4690" s="1">
        <v>6</v>
      </c>
      <c r="W4690" s="1">
        <v>1</v>
      </c>
      <c r="X4690" s="1">
        <v>1</v>
      </c>
      <c r="Y4690" s="1">
        <v>1</v>
      </c>
      <c r="Z4690" s="1">
        <v>1</v>
      </c>
      <c r="AA4690" s="1">
        <v>0</v>
      </c>
      <c r="AB4690" s="1">
        <v>0</v>
      </c>
      <c r="AC4690" s="1">
        <v>274</v>
      </c>
      <c r="AD4690" s="1">
        <v>0</v>
      </c>
      <c r="AE4690" s="1">
        <v>0</v>
      </c>
      <c r="AF4690" s="1">
        <v>167</v>
      </c>
      <c r="AG4690" s="1">
        <v>0</v>
      </c>
      <c r="AH4690" s="1">
        <v>420</v>
      </c>
      <c r="AI4690" s="1">
        <v>861</v>
      </c>
      <c r="AJ4690" s="1" t="s">
        <v>13459</v>
      </c>
      <c r="AK4690" s="1" t="s">
        <v>13460</v>
      </c>
      <c r="AL4690" s="1" t="s">
        <v>13461</v>
      </c>
      <c r="AM4690" s="1" t="s">
        <v>12</v>
      </c>
      <c r="AN4690" s="1" t="s">
        <v>23097</v>
      </c>
      <c r="AO4690" s="1" t="s">
        <v>86</v>
      </c>
      <c r="AP4690" s="1" t="s">
        <v>86</v>
      </c>
      <c r="AQ4690" s="1" t="s">
        <v>14</v>
      </c>
      <c r="AR4690" s="1" t="s">
        <v>19</v>
      </c>
      <c r="AS4690" s="1" t="s">
        <v>23090</v>
      </c>
      <c r="AT4690" s="1" t="s">
        <v>26</v>
      </c>
    </row>
    <row r="4691" spans="1:46" x14ac:dyDescent="0.25">
      <c r="A4691" s="1" t="s">
        <v>22436</v>
      </c>
      <c r="B4691" s="2" t="s">
        <v>23101</v>
      </c>
      <c r="C4691" s="2" t="s">
        <v>23108</v>
      </c>
      <c r="D4691" s="1">
        <v>0</v>
      </c>
      <c r="E4691" s="1">
        <v>1</v>
      </c>
      <c r="F4691" s="1">
        <v>1</v>
      </c>
      <c r="G4691" s="1">
        <v>2</v>
      </c>
      <c r="H4691" s="6">
        <v>0.5</v>
      </c>
      <c r="I4691">
        <v>0</v>
      </c>
      <c r="J4691" s="1">
        <v>33</v>
      </c>
      <c r="K4691" s="1">
        <v>0</v>
      </c>
      <c r="L4691" s="1">
        <v>674</v>
      </c>
      <c r="M4691" s="6">
        <v>0.4</v>
      </c>
      <c r="N4691" s="4">
        <v>2500</v>
      </c>
      <c r="O4691" s="4">
        <v>200</v>
      </c>
      <c r="P4691" s="4">
        <v>300</v>
      </c>
      <c r="Q4691" s="3">
        <v>0.25</v>
      </c>
      <c r="R4691" s="1">
        <v>12</v>
      </c>
      <c r="S4691" s="1">
        <v>300</v>
      </c>
      <c r="T4691" s="1">
        <v>29</v>
      </c>
      <c r="U4691" s="1">
        <v>1</v>
      </c>
      <c r="V4691" s="1">
        <v>6</v>
      </c>
      <c r="W4691" s="1">
        <v>0</v>
      </c>
      <c r="X4691" s="1">
        <v>1</v>
      </c>
      <c r="Y4691" s="1">
        <v>1</v>
      </c>
      <c r="Z4691" s="1">
        <v>0</v>
      </c>
      <c r="AA4691" s="1">
        <v>1</v>
      </c>
      <c r="AB4691" s="1">
        <v>0</v>
      </c>
      <c r="AC4691" s="1">
        <v>760</v>
      </c>
      <c r="AD4691" s="1">
        <v>0</v>
      </c>
      <c r="AE4691" s="1">
        <v>0</v>
      </c>
      <c r="AF4691" s="1">
        <v>260</v>
      </c>
      <c r="AG4691" s="1">
        <v>30</v>
      </c>
      <c r="AH4691" s="1">
        <v>200</v>
      </c>
      <c r="AI4691" s="1">
        <v>1250</v>
      </c>
      <c r="AJ4691" s="1" t="s">
        <v>15326</v>
      </c>
      <c r="AK4691" s="1" t="s">
        <v>15327</v>
      </c>
      <c r="AL4691" s="1" t="s">
        <v>15328</v>
      </c>
      <c r="AM4691" s="1" t="s">
        <v>12</v>
      </c>
      <c r="AN4691" s="1" t="s">
        <v>23097</v>
      </c>
      <c r="AO4691" s="1" t="s">
        <v>86</v>
      </c>
      <c r="AP4691" s="1" t="s">
        <v>57</v>
      </c>
      <c r="AQ4691" s="1" t="s">
        <v>14</v>
      </c>
      <c r="AR4691" s="1" t="s">
        <v>19</v>
      </c>
      <c r="AS4691" s="1" t="s">
        <v>23091</v>
      </c>
      <c r="AT4691" s="1" t="s">
        <v>26</v>
      </c>
    </row>
    <row r="4692" spans="1:46" x14ac:dyDescent="0.25">
      <c r="A4692" s="1" t="s">
        <v>21740</v>
      </c>
      <c r="B4692" s="2" t="s">
        <v>23101</v>
      </c>
      <c r="C4692" s="2" t="s">
        <v>23108</v>
      </c>
      <c r="D4692" s="1">
        <v>4</v>
      </c>
      <c r="E4692" s="1">
        <v>1</v>
      </c>
      <c r="F4692" s="1">
        <v>1</v>
      </c>
      <c r="G4692" s="1">
        <v>6</v>
      </c>
      <c r="H4692" s="6">
        <v>0.16666666666666666</v>
      </c>
      <c r="I4692">
        <v>0</v>
      </c>
      <c r="J4692" s="1">
        <v>28</v>
      </c>
      <c r="K4692" s="1">
        <v>1</v>
      </c>
      <c r="L4692" s="1">
        <v>586</v>
      </c>
      <c r="M4692" s="6">
        <v>0.11</v>
      </c>
      <c r="N4692" s="4">
        <v>2700</v>
      </c>
      <c r="O4692" s="4">
        <v>170</v>
      </c>
      <c r="P4692" s="4">
        <v>150</v>
      </c>
      <c r="Q4692" s="3">
        <v>0.35</v>
      </c>
      <c r="R4692" s="1">
        <v>12</v>
      </c>
      <c r="S4692" s="1">
        <v>150</v>
      </c>
      <c r="T4692" s="1">
        <v>15</v>
      </c>
      <c r="U4692" s="1">
        <v>1</v>
      </c>
      <c r="V4692" s="1">
        <v>6</v>
      </c>
      <c r="W4692" s="1">
        <v>0</v>
      </c>
      <c r="X4692" s="1">
        <v>0</v>
      </c>
      <c r="Y4692" s="1">
        <v>1</v>
      </c>
      <c r="Z4692" s="1">
        <v>0</v>
      </c>
      <c r="AA4692" s="1">
        <v>1</v>
      </c>
      <c r="AB4692" s="1">
        <v>0</v>
      </c>
      <c r="AC4692" s="1">
        <v>0</v>
      </c>
      <c r="AD4692" s="1">
        <v>0</v>
      </c>
      <c r="AE4692" s="1">
        <v>0</v>
      </c>
      <c r="AF4692" s="1">
        <v>100</v>
      </c>
      <c r="AG4692" s="1">
        <v>0</v>
      </c>
      <c r="AH4692" s="1">
        <v>0</v>
      </c>
      <c r="AI4692" s="1">
        <v>100</v>
      </c>
      <c r="AJ4692" s="1" t="s">
        <v>13471</v>
      </c>
      <c r="AK4692" s="1" t="s">
        <v>13472</v>
      </c>
      <c r="AL4692" s="1" t="s">
        <v>13473</v>
      </c>
      <c r="AM4692" s="1" t="s">
        <v>12</v>
      </c>
      <c r="AN4692" s="1" t="s">
        <v>23098</v>
      </c>
      <c r="AO4692" s="1" t="s">
        <v>86</v>
      </c>
      <c r="AP4692" s="1" t="s">
        <v>57</v>
      </c>
      <c r="AQ4692" s="1" t="s">
        <v>25</v>
      </c>
      <c r="AR4692" s="1" t="s">
        <v>19</v>
      </c>
      <c r="AS4692" s="1" t="s">
        <v>23091</v>
      </c>
      <c r="AT4692" s="1" t="s">
        <v>26</v>
      </c>
    </row>
    <row r="4693" spans="1:46" x14ac:dyDescent="0.25">
      <c r="A4693" s="1" t="s">
        <v>17712</v>
      </c>
      <c r="B4693" s="2" t="s">
        <v>23101</v>
      </c>
      <c r="C4693" s="2" t="s">
        <v>23109</v>
      </c>
      <c r="D4693" s="1">
        <v>0</v>
      </c>
      <c r="E4693" s="1">
        <v>0</v>
      </c>
      <c r="F4693" s="1">
        <v>1</v>
      </c>
      <c r="G4693" s="1">
        <v>1</v>
      </c>
      <c r="H4693" s="6">
        <v>1</v>
      </c>
      <c r="I4693">
        <v>1</v>
      </c>
      <c r="J4693" s="1">
        <v>25</v>
      </c>
      <c r="K4693" s="1">
        <v>1</v>
      </c>
      <c r="L4693" s="1">
        <v>666</v>
      </c>
      <c r="M4693" s="6">
        <v>0.11</v>
      </c>
      <c r="N4693" s="4">
        <v>4500</v>
      </c>
      <c r="O4693" s="4">
        <v>400</v>
      </c>
      <c r="P4693" s="4">
        <v>300</v>
      </c>
      <c r="Q4693" s="3">
        <v>0.32</v>
      </c>
      <c r="R4693" s="1">
        <v>12</v>
      </c>
      <c r="S4693" s="1">
        <v>300</v>
      </c>
      <c r="T4693" s="1">
        <v>20</v>
      </c>
      <c r="U4693" s="1">
        <v>1</v>
      </c>
      <c r="V4693" s="1">
        <v>6</v>
      </c>
      <c r="W4693" s="1">
        <v>1</v>
      </c>
      <c r="X4693" s="1">
        <v>1</v>
      </c>
      <c r="Y4693" s="1">
        <v>1</v>
      </c>
      <c r="Z4693" s="1">
        <v>0</v>
      </c>
      <c r="AA4693" s="1">
        <v>1</v>
      </c>
      <c r="AB4693" s="1">
        <v>1</v>
      </c>
      <c r="AC4693" s="1">
        <v>428</v>
      </c>
      <c r="AD4693" s="1">
        <v>0</v>
      </c>
      <c r="AE4693" s="1">
        <v>0</v>
      </c>
      <c r="AF4693" s="1">
        <v>0</v>
      </c>
      <c r="AG4693" s="1">
        <v>60</v>
      </c>
      <c r="AH4693" s="1">
        <v>0</v>
      </c>
      <c r="AI4693" s="1">
        <v>488</v>
      </c>
      <c r="AJ4693" s="1" t="s">
        <v>1655</v>
      </c>
      <c r="AK4693" s="1" t="s">
        <v>2211</v>
      </c>
      <c r="AL4693" s="1" t="s">
        <v>2212</v>
      </c>
      <c r="AM4693" s="1" t="s">
        <v>16</v>
      </c>
      <c r="AN4693" s="1" t="s">
        <v>23098</v>
      </c>
      <c r="AO4693" s="1" t="s">
        <v>86</v>
      </c>
      <c r="AP4693" s="1" t="s">
        <v>86</v>
      </c>
      <c r="AQ4693" s="1" t="s">
        <v>14</v>
      </c>
      <c r="AR4693" s="1" t="s">
        <v>19</v>
      </c>
      <c r="AS4693" s="1" t="s">
        <v>23091</v>
      </c>
      <c r="AT4693" s="1" t="s">
        <v>101</v>
      </c>
    </row>
    <row r="4694" spans="1:46" x14ac:dyDescent="0.25">
      <c r="A4694" s="1" t="s">
        <v>19592</v>
      </c>
      <c r="B4694" s="2" t="s">
        <v>23101</v>
      </c>
      <c r="C4694" s="2" t="s">
        <v>23109</v>
      </c>
      <c r="D4694" s="1">
        <v>0</v>
      </c>
      <c r="E4694" s="1">
        <v>1</v>
      </c>
      <c r="F4694" s="1">
        <v>1</v>
      </c>
      <c r="G4694" s="1">
        <v>2</v>
      </c>
      <c r="H4694" s="6">
        <v>0.5</v>
      </c>
      <c r="I4694">
        <v>0</v>
      </c>
      <c r="J4694" s="1">
        <v>28</v>
      </c>
      <c r="K4694" s="1">
        <v>1</v>
      </c>
      <c r="L4694" s="1">
        <v>627</v>
      </c>
      <c r="M4694" s="6">
        <v>0.81</v>
      </c>
      <c r="N4694" s="4">
        <v>2400</v>
      </c>
      <c r="O4694" s="4">
        <v>200</v>
      </c>
      <c r="P4694" s="4">
        <v>200</v>
      </c>
      <c r="Q4694" s="3">
        <v>0.35</v>
      </c>
      <c r="R4694" s="1">
        <v>24</v>
      </c>
      <c r="S4694" s="1">
        <v>200</v>
      </c>
      <c r="T4694" s="1">
        <v>22</v>
      </c>
      <c r="U4694" s="1">
        <v>1</v>
      </c>
      <c r="V4694" s="1">
        <v>6</v>
      </c>
      <c r="W4694" s="1">
        <v>0</v>
      </c>
      <c r="X4694" s="1">
        <v>0</v>
      </c>
      <c r="Y4694" s="1">
        <v>1</v>
      </c>
      <c r="Z4694" s="1">
        <v>0</v>
      </c>
      <c r="AA4694" s="1">
        <v>1</v>
      </c>
      <c r="AB4694" s="1">
        <v>0</v>
      </c>
      <c r="AC4694" s="1">
        <v>200</v>
      </c>
      <c r="AD4694" s="1">
        <v>0</v>
      </c>
      <c r="AE4694" s="1">
        <v>0</v>
      </c>
      <c r="AF4694" s="1">
        <v>1660</v>
      </c>
      <c r="AG4694" s="1">
        <v>0</v>
      </c>
      <c r="AH4694" s="1">
        <v>950</v>
      </c>
      <c r="AI4694" s="1">
        <v>2810</v>
      </c>
      <c r="AJ4694" s="1" t="s">
        <v>7635</v>
      </c>
      <c r="AK4694" s="1" t="s">
        <v>7636</v>
      </c>
      <c r="AL4694" s="1" t="s">
        <v>7637</v>
      </c>
      <c r="AM4694" s="1" t="s">
        <v>12</v>
      </c>
      <c r="AN4694" s="1" t="s">
        <v>23098</v>
      </c>
      <c r="AO4694" s="1" t="s">
        <v>86</v>
      </c>
      <c r="AP4694" s="1" t="s">
        <v>57</v>
      </c>
      <c r="AQ4694" s="1" t="s">
        <v>25</v>
      </c>
      <c r="AR4694" s="1" t="s">
        <v>19</v>
      </c>
      <c r="AS4694" s="1" t="s">
        <v>23091</v>
      </c>
      <c r="AT4694" s="1" t="s">
        <v>26</v>
      </c>
    </row>
    <row r="4695" spans="1:46" x14ac:dyDescent="0.25">
      <c r="A4695" s="1" t="s">
        <v>20719</v>
      </c>
      <c r="B4695" s="2" t="s">
        <v>23101</v>
      </c>
      <c r="C4695" s="2" t="s">
        <v>23109</v>
      </c>
      <c r="D4695" s="1">
        <v>0</v>
      </c>
      <c r="E4695" s="1">
        <v>1</v>
      </c>
      <c r="F4695" s="1">
        <v>2</v>
      </c>
      <c r="G4695" s="1">
        <v>3</v>
      </c>
      <c r="H4695" s="6">
        <v>0.66666666666666663</v>
      </c>
      <c r="I4695">
        <v>1</v>
      </c>
      <c r="J4695" s="1">
        <v>31</v>
      </c>
      <c r="K4695" s="1">
        <v>0</v>
      </c>
      <c r="L4695" s="1">
        <v>529</v>
      </c>
      <c r="M4695" s="6">
        <v>0.77</v>
      </c>
      <c r="N4695" s="4">
        <v>1500</v>
      </c>
      <c r="O4695" s="4">
        <v>130</v>
      </c>
      <c r="P4695" s="4">
        <v>300</v>
      </c>
      <c r="Q4695" s="3">
        <v>0.3</v>
      </c>
      <c r="R4695" s="1">
        <v>24</v>
      </c>
      <c r="S4695" s="1">
        <v>321</v>
      </c>
      <c r="T4695" s="1">
        <v>37</v>
      </c>
      <c r="U4695" s="1">
        <v>1</v>
      </c>
      <c r="V4695" s="1">
        <v>6</v>
      </c>
      <c r="W4695" s="1">
        <v>0</v>
      </c>
      <c r="X4695" s="1">
        <v>0</v>
      </c>
      <c r="Y4695" s="1">
        <v>0</v>
      </c>
      <c r="Z4695" s="1">
        <v>2</v>
      </c>
      <c r="AA4695" s="1">
        <v>1</v>
      </c>
      <c r="AB4695" s="1">
        <v>1</v>
      </c>
      <c r="AC4695" s="1">
        <v>400</v>
      </c>
      <c r="AD4695" s="1">
        <v>0</v>
      </c>
      <c r="AE4695" s="1">
        <v>0</v>
      </c>
      <c r="AF4695" s="1">
        <v>700</v>
      </c>
      <c r="AG4695" s="1">
        <v>142</v>
      </c>
      <c r="AH4695" s="1">
        <v>500</v>
      </c>
      <c r="AI4695" s="1">
        <v>1742</v>
      </c>
      <c r="AJ4695" s="1" t="s">
        <v>10735</v>
      </c>
      <c r="AK4695" s="1" t="s">
        <v>10736</v>
      </c>
      <c r="AL4695" s="1" t="s">
        <v>10737</v>
      </c>
      <c r="AM4695" s="1" t="s">
        <v>16</v>
      </c>
      <c r="AN4695" s="1" t="s">
        <v>23097</v>
      </c>
      <c r="AO4695" s="1" t="s">
        <v>86</v>
      </c>
      <c r="AP4695" s="1" t="s">
        <v>57</v>
      </c>
      <c r="AQ4695" s="1" t="s">
        <v>25</v>
      </c>
      <c r="AR4695" s="1" t="s">
        <v>30</v>
      </c>
      <c r="AS4695" s="1" t="s">
        <v>23091</v>
      </c>
      <c r="AT4695" s="1" t="s">
        <v>101</v>
      </c>
    </row>
    <row r="4696" spans="1:46" x14ac:dyDescent="0.25">
      <c r="A4696" s="1" t="s">
        <v>22455</v>
      </c>
      <c r="B4696" s="2" t="s">
        <v>23101</v>
      </c>
      <c r="C4696" s="2" t="s">
        <v>23109</v>
      </c>
      <c r="D4696" s="1">
        <v>0</v>
      </c>
      <c r="E4696" s="1">
        <v>0</v>
      </c>
      <c r="F4696" s="1">
        <v>1</v>
      </c>
      <c r="G4696" s="1">
        <v>1</v>
      </c>
      <c r="H4696" s="6">
        <v>1</v>
      </c>
      <c r="I4696">
        <v>0</v>
      </c>
      <c r="J4696" s="1">
        <v>31</v>
      </c>
      <c r="K4696" s="1">
        <v>0</v>
      </c>
      <c r="L4696" s="1">
        <v>529</v>
      </c>
      <c r="M4696" s="6">
        <v>0.4</v>
      </c>
      <c r="N4696" s="4">
        <v>2400</v>
      </c>
      <c r="O4696" s="4">
        <v>200</v>
      </c>
      <c r="P4696" s="4">
        <v>200</v>
      </c>
      <c r="Q4696" s="3">
        <v>0.25</v>
      </c>
      <c r="R4696" s="1">
        <v>24</v>
      </c>
      <c r="S4696" s="1">
        <v>200</v>
      </c>
      <c r="T4696" s="1">
        <v>25</v>
      </c>
      <c r="U4696" s="1">
        <v>1</v>
      </c>
      <c r="V4696" s="1">
        <v>6</v>
      </c>
      <c r="W4696" s="1">
        <v>1</v>
      </c>
      <c r="X4696" s="1">
        <v>1</v>
      </c>
      <c r="Y4696" s="1">
        <v>1</v>
      </c>
      <c r="Z4696" s="1">
        <v>1</v>
      </c>
      <c r="AA4696" s="1">
        <v>1</v>
      </c>
      <c r="AB4696" s="1">
        <v>0</v>
      </c>
      <c r="AC4696" s="1">
        <v>0</v>
      </c>
      <c r="AD4696" s="1">
        <v>0</v>
      </c>
      <c r="AE4696" s="1">
        <v>0</v>
      </c>
      <c r="AF4696" s="1">
        <v>0</v>
      </c>
      <c r="AG4696" s="1">
        <v>144</v>
      </c>
      <c r="AH4696" s="1">
        <v>1100</v>
      </c>
      <c r="AI4696" s="1">
        <v>1244</v>
      </c>
      <c r="AJ4696" s="1" t="s">
        <v>15378</v>
      </c>
      <c r="AK4696" s="1" t="s">
        <v>15379</v>
      </c>
      <c r="AL4696" s="1" t="s">
        <v>15380</v>
      </c>
      <c r="AM4696" s="1" t="s">
        <v>12</v>
      </c>
      <c r="AN4696" s="1" t="s">
        <v>23097</v>
      </c>
      <c r="AO4696" s="1" t="s">
        <v>86</v>
      </c>
      <c r="AP4696" s="1" t="s">
        <v>86</v>
      </c>
      <c r="AQ4696" s="1" t="s">
        <v>14</v>
      </c>
      <c r="AR4696" s="1" t="s">
        <v>19</v>
      </c>
      <c r="AS4696" s="1" t="s">
        <v>23091</v>
      </c>
      <c r="AT4696" s="1" t="s">
        <v>26</v>
      </c>
    </row>
    <row r="4697" spans="1:46" x14ac:dyDescent="0.25">
      <c r="A4697" s="1" t="s">
        <v>19024</v>
      </c>
      <c r="B4697" s="2" t="s">
        <v>23101</v>
      </c>
      <c r="C4697" s="2" t="s">
        <v>23109</v>
      </c>
      <c r="D4697" s="1">
        <v>0</v>
      </c>
      <c r="E4697" s="1">
        <v>0</v>
      </c>
      <c r="F4697" s="1">
        <v>2</v>
      </c>
      <c r="G4697" s="1">
        <v>2</v>
      </c>
      <c r="H4697" s="6">
        <v>1</v>
      </c>
      <c r="I4697">
        <v>0</v>
      </c>
      <c r="J4697" s="1">
        <v>27</v>
      </c>
      <c r="K4697" s="1">
        <v>1</v>
      </c>
      <c r="L4697" s="1">
        <v>665</v>
      </c>
      <c r="M4697" s="6">
        <v>0.56000000000000005</v>
      </c>
      <c r="N4697" s="4">
        <v>1800</v>
      </c>
      <c r="O4697" s="4">
        <v>145</v>
      </c>
      <c r="P4697" s="4">
        <v>200</v>
      </c>
      <c r="Q4697" s="3">
        <v>0.28999999999999998</v>
      </c>
      <c r="R4697" s="1">
        <v>12</v>
      </c>
      <c r="S4697" s="1">
        <v>200</v>
      </c>
      <c r="T4697" s="1">
        <v>23</v>
      </c>
      <c r="U4697" s="1">
        <v>1</v>
      </c>
      <c r="V4697" s="1">
        <v>6</v>
      </c>
      <c r="W4697" s="1">
        <v>0</v>
      </c>
      <c r="X4697" s="1">
        <v>0</v>
      </c>
      <c r="Y4697" s="1">
        <v>1</v>
      </c>
      <c r="Z4697" s="1">
        <v>2</v>
      </c>
      <c r="AA4697" s="1">
        <v>0</v>
      </c>
      <c r="AB4697" s="1">
        <v>0</v>
      </c>
      <c r="AC4697" s="1">
        <v>877</v>
      </c>
      <c r="AD4697" s="1">
        <v>0</v>
      </c>
      <c r="AE4697" s="1">
        <v>0</v>
      </c>
      <c r="AF4697" s="1">
        <v>0</v>
      </c>
      <c r="AG4697" s="1">
        <v>0</v>
      </c>
      <c r="AH4697" s="1">
        <v>550</v>
      </c>
      <c r="AI4697" s="1">
        <v>1427</v>
      </c>
      <c r="AJ4697" s="1" t="s">
        <v>6051</v>
      </c>
      <c r="AK4697" s="1" t="s">
        <v>6052</v>
      </c>
      <c r="AL4697" s="1" t="s">
        <v>6053</v>
      </c>
      <c r="AM4697" s="1" t="s">
        <v>12</v>
      </c>
      <c r="AN4697" s="1" t="s">
        <v>23098</v>
      </c>
      <c r="AO4697" s="1" t="s">
        <v>86</v>
      </c>
      <c r="AP4697" s="1" t="s">
        <v>57</v>
      </c>
      <c r="AQ4697" s="1" t="s">
        <v>25</v>
      </c>
      <c r="AR4697" s="1" t="s">
        <v>19</v>
      </c>
      <c r="AS4697" s="1" t="s">
        <v>23090</v>
      </c>
      <c r="AT4697" s="1" t="s">
        <v>26</v>
      </c>
    </row>
    <row r="4698" spans="1:46" x14ac:dyDescent="0.25">
      <c r="A4698" s="1" t="s">
        <v>23034</v>
      </c>
      <c r="B4698" s="2" t="s">
        <v>23101</v>
      </c>
      <c r="C4698" s="2" t="s">
        <v>23109</v>
      </c>
      <c r="D4698" s="1">
        <v>0</v>
      </c>
      <c r="E4698" s="1">
        <v>3</v>
      </c>
      <c r="F4698" s="1">
        <v>1</v>
      </c>
      <c r="G4698" s="1">
        <v>4</v>
      </c>
      <c r="H4698" s="6">
        <v>0.25</v>
      </c>
      <c r="I4698">
        <v>1</v>
      </c>
      <c r="J4698" s="1">
        <v>39</v>
      </c>
      <c r="K4698" s="1">
        <v>1</v>
      </c>
      <c r="L4698" s="1">
        <v>476</v>
      </c>
      <c r="M4698" s="6">
        <v>0.3</v>
      </c>
      <c r="N4698" s="4">
        <v>2500</v>
      </c>
      <c r="O4698" s="4">
        <v>205</v>
      </c>
      <c r="P4698" s="4">
        <v>1000</v>
      </c>
      <c r="Q4698" s="3">
        <v>0.28999999999999998</v>
      </c>
      <c r="R4698" s="1">
        <v>24</v>
      </c>
      <c r="S4698" s="1">
        <v>1000</v>
      </c>
      <c r="T4698" s="1">
        <v>11</v>
      </c>
      <c r="U4698" s="1">
        <v>1</v>
      </c>
      <c r="V4698" s="1">
        <v>6</v>
      </c>
      <c r="W4698" s="1">
        <v>0</v>
      </c>
      <c r="X4698" s="1">
        <v>0</v>
      </c>
      <c r="Y4698" s="1">
        <v>0</v>
      </c>
      <c r="Z4698" s="1">
        <v>2</v>
      </c>
      <c r="AA4698" s="1">
        <v>1</v>
      </c>
      <c r="AB4698" s="1">
        <v>1</v>
      </c>
      <c r="AC4698" s="1">
        <v>50</v>
      </c>
      <c r="AD4698" s="1">
        <v>0</v>
      </c>
      <c r="AE4698" s="1">
        <v>168</v>
      </c>
      <c r="AF4698" s="1">
        <v>0</v>
      </c>
      <c r="AG4698" s="1">
        <v>0</v>
      </c>
      <c r="AH4698" s="1">
        <v>0</v>
      </c>
      <c r="AI4698" s="1">
        <v>218</v>
      </c>
      <c r="AJ4698" s="1" t="s">
        <v>16920</v>
      </c>
      <c r="AK4698" s="1" t="s">
        <v>16921</v>
      </c>
      <c r="AL4698" s="1" t="s">
        <v>16922</v>
      </c>
      <c r="AM4698" s="1" t="s">
        <v>16</v>
      </c>
      <c r="AN4698" s="1" t="s">
        <v>23098</v>
      </c>
      <c r="AO4698" s="1" t="s">
        <v>86</v>
      </c>
      <c r="AP4698" s="1" t="s">
        <v>57</v>
      </c>
      <c r="AQ4698" s="1" t="s">
        <v>25</v>
      </c>
      <c r="AR4698" s="1" t="s">
        <v>30</v>
      </c>
      <c r="AS4698" s="1" t="s">
        <v>23091</v>
      </c>
      <c r="AT4698" s="1" t="s">
        <v>101</v>
      </c>
    </row>
    <row r="4699" spans="1:46" x14ac:dyDescent="0.25">
      <c r="A4699" s="1" t="s">
        <v>21273</v>
      </c>
      <c r="B4699" s="2" t="s">
        <v>23101</v>
      </c>
      <c r="C4699" s="2" t="s">
        <v>23109</v>
      </c>
      <c r="D4699" s="1">
        <v>0</v>
      </c>
      <c r="E4699" s="1">
        <v>0</v>
      </c>
      <c r="F4699" s="1">
        <v>1</v>
      </c>
      <c r="G4699" s="1">
        <v>1</v>
      </c>
      <c r="H4699" s="6">
        <v>1</v>
      </c>
      <c r="I4699">
        <v>0</v>
      </c>
      <c r="J4699" s="1">
        <v>33</v>
      </c>
      <c r="K4699" s="1">
        <v>1</v>
      </c>
      <c r="L4699" s="1">
        <v>515</v>
      </c>
      <c r="M4699" s="6">
        <v>1.02</v>
      </c>
      <c r="N4699" s="4">
        <v>1800</v>
      </c>
      <c r="O4699" s="4">
        <v>150</v>
      </c>
      <c r="P4699" s="4">
        <v>300</v>
      </c>
      <c r="Q4699" s="3">
        <v>0.3</v>
      </c>
      <c r="R4699" s="1">
        <v>6</v>
      </c>
      <c r="S4699" s="1">
        <v>300</v>
      </c>
      <c r="T4699" s="1">
        <v>13</v>
      </c>
      <c r="U4699" s="1">
        <v>1</v>
      </c>
      <c r="V4699" s="1">
        <v>6</v>
      </c>
      <c r="W4699" s="1">
        <v>1</v>
      </c>
      <c r="X4699" s="1">
        <v>1</v>
      </c>
      <c r="Y4699" s="1">
        <v>1</v>
      </c>
      <c r="Z4699" s="1">
        <v>4</v>
      </c>
      <c r="AA4699" s="1">
        <v>0</v>
      </c>
      <c r="AB4699" s="1">
        <v>0</v>
      </c>
      <c r="AC4699" s="1">
        <v>0</v>
      </c>
      <c r="AD4699" s="1">
        <v>0</v>
      </c>
      <c r="AE4699" s="1">
        <v>0</v>
      </c>
      <c r="AF4699" s="1">
        <v>287</v>
      </c>
      <c r="AG4699" s="1">
        <v>0</v>
      </c>
      <c r="AH4699" s="1">
        <v>1400</v>
      </c>
      <c r="AI4699" s="1">
        <v>1687</v>
      </c>
      <c r="AJ4699" s="1" t="s">
        <v>12227</v>
      </c>
      <c r="AK4699" s="1" t="s">
        <v>12228</v>
      </c>
      <c r="AL4699" s="1" t="s">
        <v>12229</v>
      </c>
      <c r="AM4699" s="1" t="s">
        <v>12</v>
      </c>
      <c r="AN4699" s="1" t="s">
        <v>23098</v>
      </c>
      <c r="AO4699" s="1" t="s">
        <v>86</v>
      </c>
      <c r="AP4699" s="1" t="s">
        <v>86</v>
      </c>
      <c r="AQ4699" s="1" t="s">
        <v>14</v>
      </c>
      <c r="AR4699" s="1" t="s">
        <v>19</v>
      </c>
      <c r="AS4699" s="1" t="s">
        <v>23090</v>
      </c>
      <c r="AT4699" s="1" t="s">
        <v>26</v>
      </c>
    </row>
    <row r="4700" spans="1:46" x14ac:dyDescent="0.25">
      <c r="A4700" s="1" t="s">
        <v>20205</v>
      </c>
      <c r="B4700" s="2" t="s">
        <v>23101</v>
      </c>
      <c r="C4700" s="2" t="s">
        <v>23109</v>
      </c>
      <c r="D4700" s="1">
        <v>0</v>
      </c>
      <c r="E4700" s="1">
        <v>0</v>
      </c>
      <c r="F4700" s="1">
        <v>1</v>
      </c>
      <c r="G4700" s="1">
        <v>1</v>
      </c>
      <c r="H4700" s="6">
        <v>1</v>
      </c>
      <c r="I4700">
        <v>0</v>
      </c>
      <c r="J4700" s="1">
        <v>28</v>
      </c>
      <c r="K4700" s="1">
        <v>1</v>
      </c>
      <c r="L4700" s="1">
        <v>515</v>
      </c>
      <c r="M4700" s="6">
        <v>1.74</v>
      </c>
      <c r="N4700" s="4">
        <v>1000</v>
      </c>
      <c r="O4700" s="4">
        <v>70</v>
      </c>
      <c r="P4700" s="4">
        <v>200</v>
      </c>
      <c r="Q4700" s="3">
        <v>0.25</v>
      </c>
      <c r="R4700" s="1">
        <v>12</v>
      </c>
      <c r="S4700" s="1">
        <v>200</v>
      </c>
      <c r="T4700" s="1">
        <v>5</v>
      </c>
      <c r="U4700" s="1">
        <v>1</v>
      </c>
      <c r="V4700" s="1">
        <v>6</v>
      </c>
      <c r="W4700" s="1">
        <v>1</v>
      </c>
      <c r="X4700" s="1">
        <v>1</v>
      </c>
      <c r="Y4700" s="1">
        <v>1</v>
      </c>
      <c r="Z4700" s="1">
        <v>0</v>
      </c>
      <c r="AA4700" s="1">
        <v>0</v>
      </c>
      <c r="AB4700" s="1">
        <v>0</v>
      </c>
      <c r="AC4700" s="1">
        <v>0</v>
      </c>
      <c r="AD4700" s="1">
        <v>0</v>
      </c>
      <c r="AE4700" s="1">
        <v>0</v>
      </c>
      <c r="AF4700" s="1">
        <v>1950</v>
      </c>
      <c r="AG4700" s="1">
        <v>0</v>
      </c>
      <c r="AH4700" s="1">
        <v>0</v>
      </c>
      <c r="AI4700" s="1">
        <v>1950</v>
      </c>
      <c r="AJ4700" s="1" t="s">
        <v>9331</v>
      </c>
      <c r="AK4700" s="1" t="s">
        <v>9332</v>
      </c>
      <c r="AL4700" s="1" t="s">
        <v>9333</v>
      </c>
      <c r="AM4700" s="1" t="s">
        <v>12</v>
      </c>
      <c r="AN4700" s="1" t="s">
        <v>23098</v>
      </c>
      <c r="AO4700" s="1" t="s">
        <v>86</v>
      </c>
      <c r="AP4700" s="1" t="s">
        <v>86</v>
      </c>
      <c r="AQ4700" s="1" t="s">
        <v>14</v>
      </c>
      <c r="AR4700" s="1" t="s">
        <v>19</v>
      </c>
      <c r="AS4700" s="1" t="s">
        <v>23090</v>
      </c>
      <c r="AT4700" s="1" t="s">
        <v>26</v>
      </c>
    </row>
    <row r="4701" spans="1:46" x14ac:dyDescent="0.25">
      <c r="A4701" s="1" t="s">
        <v>21278</v>
      </c>
      <c r="B4701" s="2" t="s">
        <v>23101</v>
      </c>
      <c r="C4701" s="2" t="s">
        <v>23109</v>
      </c>
      <c r="D4701" s="1">
        <v>1</v>
      </c>
      <c r="E4701" s="1">
        <v>4</v>
      </c>
      <c r="F4701" s="1">
        <v>1</v>
      </c>
      <c r="G4701" s="1">
        <v>6</v>
      </c>
      <c r="H4701" s="6">
        <v>0.16666666666666666</v>
      </c>
      <c r="I4701">
        <v>0</v>
      </c>
      <c r="J4701" s="1">
        <v>35</v>
      </c>
      <c r="K4701" s="1">
        <v>1</v>
      </c>
      <c r="L4701" s="1">
        <v>609</v>
      </c>
      <c r="M4701" s="6">
        <v>0.65</v>
      </c>
      <c r="N4701" s="4">
        <v>2280</v>
      </c>
      <c r="O4701" s="4">
        <v>190</v>
      </c>
      <c r="P4701" s="4">
        <v>200</v>
      </c>
      <c r="Q4701" s="3">
        <v>0.25</v>
      </c>
      <c r="R4701" s="1">
        <v>24</v>
      </c>
      <c r="S4701" s="1">
        <v>200</v>
      </c>
      <c r="T4701" s="1">
        <v>27</v>
      </c>
      <c r="U4701" s="1">
        <v>1</v>
      </c>
      <c r="V4701" s="1">
        <v>6</v>
      </c>
      <c r="W4701" s="1">
        <v>0</v>
      </c>
      <c r="X4701" s="1">
        <v>0</v>
      </c>
      <c r="Y4701" s="1">
        <v>0</v>
      </c>
      <c r="Z4701" s="1">
        <v>1</v>
      </c>
      <c r="AA4701" s="1">
        <v>0</v>
      </c>
      <c r="AB4701" s="1">
        <v>0</v>
      </c>
      <c r="AC4701" s="1">
        <v>1078</v>
      </c>
      <c r="AD4701" s="1">
        <v>0</v>
      </c>
      <c r="AE4701" s="1">
        <v>1200</v>
      </c>
      <c r="AF4701" s="1">
        <v>0</v>
      </c>
      <c r="AG4701" s="1">
        <v>0</v>
      </c>
      <c r="AH4701" s="1">
        <v>500</v>
      </c>
      <c r="AI4701" s="1">
        <v>2778</v>
      </c>
      <c r="AJ4701" s="1" t="s">
        <v>12242</v>
      </c>
      <c r="AK4701" s="1" t="s">
        <v>12243</v>
      </c>
      <c r="AL4701" s="1" t="s">
        <v>12244</v>
      </c>
      <c r="AM4701" s="1" t="s">
        <v>12</v>
      </c>
      <c r="AN4701" s="1" t="s">
        <v>23098</v>
      </c>
      <c r="AO4701" s="1" t="s">
        <v>86</v>
      </c>
      <c r="AP4701" s="1" t="s">
        <v>57</v>
      </c>
      <c r="AQ4701" s="1" t="s">
        <v>25</v>
      </c>
      <c r="AR4701" s="1" t="s">
        <v>30</v>
      </c>
      <c r="AS4701" s="1" t="s">
        <v>23090</v>
      </c>
      <c r="AT4701" s="1" t="s">
        <v>26</v>
      </c>
    </row>
    <row r="4702" spans="1:46" x14ac:dyDescent="0.25">
      <c r="A4702" s="1" t="s">
        <v>18387</v>
      </c>
      <c r="B4702" s="2" t="s">
        <v>23101</v>
      </c>
      <c r="C4702" s="2" t="s">
        <v>23109</v>
      </c>
      <c r="D4702" s="1">
        <v>0</v>
      </c>
      <c r="E4702" s="1">
        <v>2</v>
      </c>
      <c r="F4702" s="1">
        <v>2</v>
      </c>
      <c r="G4702" s="1">
        <v>4</v>
      </c>
      <c r="H4702" s="6">
        <v>0.5</v>
      </c>
      <c r="I4702">
        <v>0</v>
      </c>
      <c r="J4702" s="1">
        <v>26</v>
      </c>
      <c r="K4702" s="1">
        <v>1</v>
      </c>
      <c r="L4702" s="1">
        <v>556</v>
      </c>
      <c r="M4702" s="6">
        <v>0.32</v>
      </c>
      <c r="N4702" s="4">
        <v>3000</v>
      </c>
      <c r="O4702" s="4">
        <v>150</v>
      </c>
      <c r="P4702" s="4">
        <v>100</v>
      </c>
      <c r="Q4702" s="3">
        <v>0.3</v>
      </c>
      <c r="R4702" s="1">
        <v>24</v>
      </c>
      <c r="S4702" s="1">
        <v>100</v>
      </c>
      <c r="T4702" s="1">
        <v>14</v>
      </c>
      <c r="U4702" s="1">
        <v>1</v>
      </c>
      <c r="V4702" s="1">
        <v>6</v>
      </c>
      <c r="W4702" s="1">
        <v>0</v>
      </c>
      <c r="X4702" s="1">
        <v>1</v>
      </c>
      <c r="Y4702" s="1">
        <v>0</v>
      </c>
      <c r="Z4702" s="1">
        <v>3</v>
      </c>
      <c r="AA4702" s="1">
        <v>0</v>
      </c>
      <c r="AB4702" s="1">
        <v>0</v>
      </c>
      <c r="AC4702" s="1">
        <v>0</v>
      </c>
      <c r="AD4702" s="1">
        <v>77</v>
      </c>
      <c r="AE4702" s="1">
        <v>0</v>
      </c>
      <c r="AF4702" s="1">
        <v>0</v>
      </c>
      <c r="AG4702" s="1">
        <v>13</v>
      </c>
      <c r="AH4702" s="1">
        <v>500</v>
      </c>
      <c r="AI4702" s="1">
        <v>590</v>
      </c>
      <c r="AJ4702" s="1" t="s">
        <v>4223</v>
      </c>
      <c r="AK4702" s="1" t="s">
        <v>4224</v>
      </c>
      <c r="AL4702" s="1" t="s">
        <v>4225</v>
      </c>
      <c r="AM4702" s="1" t="s">
        <v>12</v>
      </c>
      <c r="AN4702" s="1" t="s">
        <v>23098</v>
      </c>
      <c r="AO4702" s="1" t="s">
        <v>86</v>
      </c>
      <c r="AP4702" s="1" t="s">
        <v>57</v>
      </c>
      <c r="AQ4702" s="1" t="s">
        <v>14</v>
      </c>
      <c r="AR4702" s="1" t="s">
        <v>30</v>
      </c>
      <c r="AS4702" s="1" t="s">
        <v>23090</v>
      </c>
      <c r="AT4702" s="1" t="s">
        <v>26</v>
      </c>
    </row>
    <row r="4703" spans="1:46" x14ac:dyDescent="0.25">
      <c r="A4703" s="1" t="s">
        <v>20751</v>
      </c>
      <c r="B4703" s="2" t="s">
        <v>23101</v>
      </c>
      <c r="C4703" s="2" t="s">
        <v>23109</v>
      </c>
      <c r="D4703" s="1">
        <v>0</v>
      </c>
      <c r="E4703" s="1">
        <v>0</v>
      </c>
      <c r="F4703" s="1">
        <v>2</v>
      </c>
      <c r="G4703" s="1">
        <v>2</v>
      </c>
      <c r="H4703" s="6">
        <v>1</v>
      </c>
      <c r="I4703">
        <v>0</v>
      </c>
      <c r="J4703" s="1">
        <v>29</v>
      </c>
      <c r="K4703" s="1">
        <v>1</v>
      </c>
      <c r="L4703" s="1">
        <v>694</v>
      </c>
      <c r="M4703" s="6">
        <v>0.84</v>
      </c>
      <c r="N4703" s="4">
        <v>2400</v>
      </c>
      <c r="O4703" s="4">
        <v>180</v>
      </c>
      <c r="P4703" s="4">
        <v>130</v>
      </c>
      <c r="Q4703" s="3">
        <v>0.26</v>
      </c>
      <c r="R4703" s="1">
        <v>18</v>
      </c>
      <c r="S4703" s="1">
        <v>130</v>
      </c>
      <c r="T4703" s="1">
        <v>18</v>
      </c>
      <c r="U4703" s="1">
        <v>1</v>
      </c>
      <c r="V4703" s="1">
        <v>6</v>
      </c>
      <c r="W4703" s="1">
        <v>0</v>
      </c>
      <c r="X4703" s="1">
        <v>0</v>
      </c>
      <c r="Y4703" s="1">
        <v>1</v>
      </c>
      <c r="Z4703" s="1">
        <v>0</v>
      </c>
      <c r="AA4703" s="1">
        <v>1</v>
      </c>
      <c r="AB4703" s="1">
        <v>0</v>
      </c>
      <c r="AC4703" s="1">
        <v>1400</v>
      </c>
      <c r="AD4703" s="1">
        <v>0</v>
      </c>
      <c r="AE4703" s="1">
        <v>0</v>
      </c>
      <c r="AF4703" s="1">
        <v>1239</v>
      </c>
      <c r="AG4703" s="1">
        <v>50</v>
      </c>
      <c r="AH4703" s="1">
        <v>500</v>
      </c>
      <c r="AI4703" s="1">
        <v>3189</v>
      </c>
      <c r="AJ4703" s="1" t="s">
        <v>10824</v>
      </c>
      <c r="AK4703" s="1" t="s">
        <v>10825</v>
      </c>
      <c r="AL4703" s="1" t="s">
        <v>10826</v>
      </c>
      <c r="AM4703" s="1" t="s">
        <v>12</v>
      </c>
      <c r="AN4703" s="1" t="s">
        <v>23098</v>
      </c>
      <c r="AO4703" s="1" t="s">
        <v>86</v>
      </c>
      <c r="AP4703" s="1" t="s">
        <v>57</v>
      </c>
      <c r="AQ4703" s="1" t="s">
        <v>25</v>
      </c>
      <c r="AR4703" s="1" t="s">
        <v>19</v>
      </c>
      <c r="AS4703" s="1" t="s">
        <v>23091</v>
      </c>
      <c r="AT4703" s="1" t="s">
        <v>26</v>
      </c>
    </row>
    <row r="4704" spans="1:46" x14ac:dyDescent="0.25">
      <c r="A4704" s="1" t="s">
        <v>19046</v>
      </c>
      <c r="B4704" s="2" t="s">
        <v>23101</v>
      </c>
      <c r="C4704" s="2" t="s">
        <v>23109</v>
      </c>
      <c r="D4704" s="1">
        <v>0</v>
      </c>
      <c r="E4704" s="1">
        <v>2</v>
      </c>
      <c r="F4704" s="1">
        <v>2</v>
      </c>
      <c r="G4704" s="1">
        <v>4</v>
      </c>
      <c r="H4704" s="6">
        <v>0.5</v>
      </c>
      <c r="I4704">
        <v>1</v>
      </c>
      <c r="J4704" s="1">
        <v>37</v>
      </c>
      <c r="K4704" s="1">
        <v>1</v>
      </c>
      <c r="L4704" s="1">
        <v>609</v>
      </c>
      <c r="M4704" s="6">
        <v>0.31</v>
      </c>
      <c r="N4704" s="4">
        <v>6500</v>
      </c>
      <c r="O4704" s="4">
        <v>450</v>
      </c>
      <c r="P4704" s="4">
        <v>500</v>
      </c>
      <c r="Q4704" s="3">
        <v>0.3</v>
      </c>
      <c r="R4704" s="1">
        <v>24</v>
      </c>
      <c r="S4704" s="1">
        <v>500</v>
      </c>
      <c r="T4704" s="1">
        <v>54</v>
      </c>
      <c r="U4704" s="1">
        <v>1</v>
      </c>
      <c r="V4704" s="1">
        <v>6</v>
      </c>
      <c r="W4704" s="1">
        <v>0</v>
      </c>
      <c r="X4704" s="1">
        <v>0</v>
      </c>
      <c r="Y4704" s="1">
        <v>0</v>
      </c>
      <c r="Z4704" s="1">
        <v>5</v>
      </c>
      <c r="AA4704" s="1">
        <v>0</v>
      </c>
      <c r="AB4704" s="1">
        <v>1</v>
      </c>
      <c r="AC4704" s="1">
        <v>0</v>
      </c>
      <c r="AD4704" s="1">
        <v>0</v>
      </c>
      <c r="AE4704" s="1">
        <v>578</v>
      </c>
      <c r="AF4704" s="1">
        <v>1438</v>
      </c>
      <c r="AG4704" s="1">
        <v>0</v>
      </c>
      <c r="AH4704" s="1">
        <v>300</v>
      </c>
      <c r="AI4704" s="1">
        <v>2316</v>
      </c>
      <c r="AJ4704" s="1" t="s">
        <v>6115</v>
      </c>
      <c r="AK4704" s="1" t="s">
        <v>6116</v>
      </c>
      <c r="AL4704" s="1" t="s">
        <v>6117</v>
      </c>
      <c r="AM4704" s="1" t="s">
        <v>16</v>
      </c>
      <c r="AN4704" s="1" t="s">
        <v>23098</v>
      </c>
      <c r="AO4704" s="1" t="s">
        <v>86</v>
      </c>
      <c r="AP4704" s="1" t="s">
        <v>57</v>
      </c>
      <c r="AQ4704" s="1" t="s">
        <v>25</v>
      </c>
      <c r="AR4704" s="1" t="s">
        <v>30</v>
      </c>
      <c r="AS4704" s="1" t="s">
        <v>23090</v>
      </c>
      <c r="AT4704" s="1" t="s">
        <v>101</v>
      </c>
    </row>
    <row r="4705" spans="1:46" x14ac:dyDescent="0.25">
      <c r="A4705" s="1" t="s">
        <v>19632</v>
      </c>
      <c r="B4705" s="2" t="s">
        <v>23101</v>
      </c>
      <c r="C4705" s="2" t="s">
        <v>23109</v>
      </c>
      <c r="D4705" s="1">
        <v>1</v>
      </c>
      <c r="E4705" s="1">
        <v>1</v>
      </c>
      <c r="F4705" s="1">
        <v>1</v>
      </c>
      <c r="G4705" s="1">
        <v>3</v>
      </c>
      <c r="H4705" s="6">
        <v>0.33333333333333331</v>
      </c>
      <c r="I4705">
        <v>0</v>
      </c>
      <c r="J4705" s="1">
        <v>32</v>
      </c>
      <c r="K4705" s="1">
        <v>0</v>
      </c>
      <c r="L4705" s="1">
        <v>515</v>
      </c>
      <c r="M4705" s="6">
        <v>0.28999999999999998</v>
      </c>
      <c r="N4705" s="4">
        <v>4000</v>
      </c>
      <c r="O4705" s="4">
        <v>300</v>
      </c>
      <c r="P4705" s="4">
        <v>150</v>
      </c>
      <c r="Q4705" s="3">
        <v>0.3</v>
      </c>
      <c r="R4705" s="1">
        <v>12</v>
      </c>
      <c r="S4705" s="1">
        <v>150</v>
      </c>
      <c r="T4705" s="1">
        <v>21</v>
      </c>
      <c r="U4705" s="1">
        <v>1</v>
      </c>
      <c r="V4705" s="1">
        <v>6</v>
      </c>
      <c r="W4705" s="1">
        <v>0</v>
      </c>
      <c r="X4705" s="1">
        <v>0</v>
      </c>
      <c r="Y4705" s="1">
        <v>1</v>
      </c>
      <c r="Z4705" s="1">
        <v>0</v>
      </c>
      <c r="AA4705" s="1">
        <v>1</v>
      </c>
      <c r="AB4705" s="1">
        <v>0</v>
      </c>
      <c r="AC4705" s="1">
        <v>2200</v>
      </c>
      <c r="AD4705" s="1">
        <v>0</v>
      </c>
      <c r="AE4705" s="1">
        <v>0</v>
      </c>
      <c r="AF4705" s="1">
        <v>0</v>
      </c>
      <c r="AG4705" s="1">
        <v>0</v>
      </c>
      <c r="AH4705" s="1">
        <v>0</v>
      </c>
      <c r="AI4705" s="1">
        <v>2200</v>
      </c>
      <c r="AJ4705" s="1" t="s">
        <v>7751</v>
      </c>
      <c r="AK4705" s="1" t="s">
        <v>7752</v>
      </c>
      <c r="AL4705" s="1" t="s">
        <v>7753</v>
      </c>
      <c r="AM4705" s="1" t="s">
        <v>12</v>
      </c>
      <c r="AN4705" s="1" t="s">
        <v>23097</v>
      </c>
      <c r="AO4705" s="1" t="s">
        <v>86</v>
      </c>
      <c r="AP4705" s="1" t="s">
        <v>57</v>
      </c>
      <c r="AQ4705" s="1" t="s">
        <v>25</v>
      </c>
      <c r="AR4705" s="1" t="s">
        <v>19</v>
      </c>
      <c r="AS4705" s="1" t="s">
        <v>23091</v>
      </c>
      <c r="AT4705" s="1" t="s">
        <v>26</v>
      </c>
    </row>
    <row r="4706" spans="1:46" x14ac:dyDescent="0.25">
      <c r="A4706" s="1" t="s">
        <v>23059</v>
      </c>
      <c r="B4706" s="2" t="s">
        <v>23101</v>
      </c>
      <c r="C4706" s="2" t="s">
        <v>23109</v>
      </c>
      <c r="D4706" s="1">
        <v>0</v>
      </c>
      <c r="E4706" s="1">
        <v>0</v>
      </c>
      <c r="F4706" s="1">
        <v>1</v>
      </c>
      <c r="G4706" s="1">
        <v>1</v>
      </c>
      <c r="H4706" s="6">
        <v>1</v>
      </c>
      <c r="I4706">
        <v>1</v>
      </c>
      <c r="J4706" s="1">
        <v>25</v>
      </c>
      <c r="K4706" s="1">
        <v>1</v>
      </c>
      <c r="L4706" s="1">
        <v>741</v>
      </c>
      <c r="M4706" s="6">
        <v>0.61</v>
      </c>
      <c r="N4706" s="4">
        <v>2500</v>
      </c>
      <c r="O4706" s="4">
        <v>230</v>
      </c>
      <c r="P4706" s="4">
        <v>500</v>
      </c>
      <c r="Q4706" s="3">
        <v>0.3</v>
      </c>
      <c r="R4706" s="1">
        <v>18</v>
      </c>
      <c r="S4706" s="1">
        <v>500</v>
      </c>
      <c r="T4706" s="1">
        <v>55</v>
      </c>
      <c r="U4706" s="1">
        <v>1</v>
      </c>
      <c r="V4706" s="1">
        <v>6</v>
      </c>
      <c r="W4706" s="1">
        <v>0</v>
      </c>
      <c r="X4706" s="1">
        <v>0</v>
      </c>
      <c r="Y4706" s="1">
        <v>1</v>
      </c>
      <c r="Z4706" s="1">
        <v>1</v>
      </c>
      <c r="AA4706" s="1">
        <v>1</v>
      </c>
      <c r="AB4706" s="1">
        <v>1</v>
      </c>
      <c r="AC4706" s="1">
        <v>511</v>
      </c>
      <c r="AD4706" s="1">
        <v>0</v>
      </c>
      <c r="AE4706" s="1">
        <v>776</v>
      </c>
      <c r="AF4706" s="1">
        <v>500</v>
      </c>
      <c r="AG4706" s="1">
        <v>100</v>
      </c>
      <c r="AH4706" s="1">
        <v>500</v>
      </c>
      <c r="AI4706" s="1">
        <v>2387</v>
      </c>
      <c r="AJ4706" s="1" t="s">
        <v>16987</v>
      </c>
      <c r="AK4706" s="1" t="s">
        <v>16988</v>
      </c>
      <c r="AL4706" s="1" t="s">
        <v>16989</v>
      </c>
      <c r="AM4706" s="1" t="s">
        <v>16</v>
      </c>
      <c r="AN4706" s="1" t="s">
        <v>23098</v>
      </c>
      <c r="AO4706" s="1" t="s">
        <v>86</v>
      </c>
      <c r="AP4706" s="1" t="s">
        <v>57</v>
      </c>
      <c r="AQ4706" s="1" t="s">
        <v>25</v>
      </c>
      <c r="AR4706" s="1" t="s">
        <v>19</v>
      </c>
      <c r="AS4706" s="1" t="s">
        <v>23091</v>
      </c>
      <c r="AT4706" s="1" t="s">
        <v>101</v>
      </c>
    </row>
    <row r="4707" spans="1:46" x14ac:dyDescent="0.25">
      <c r="A4707" s="1" t="s">
        <v>21163</v>
      </c>
      <c r="B4707" s="2" t="s">
        <v>23101</v>
      </c>
      <c r="C4707" s="2" t="s">
        <v>23109</v>
      </c>
      <c r="D4707" s="1">
        <v>0</v>
      </c>
      <c r="E4707" s="1">
        <v>0</v>
      </c>
      <c r="F4707" s="1">
        <v>1</v>
      </c>
      <c r="G4707" s="1">
        <v>1</v>
      </c>
      <c r="H4707" s="6">
        <v>1</v>
      </c>
      <c r="I4707">
        <v>0</v>
      </c>
      <c r="J4707" s="1">
        <v>41</v>
      </c>
      <c r="K4707" s="1">
        <v>1</v>
      </c>
      <c r="L4707" s="1">
        <v>698</v>
      </c>
      <c r="M4707" s="6">
        <v>0.72</v>
      </c>
      <c r="N4707" s="4">
        <v>2340</v>
      </c>
      <c r="O4707" s="4">
        <v>195</v>
      </c>
      <c r="P4707" s="4">
        <v>200</v>
      </c>
      <c r="Q4707" s="3">
        <v>0.35</v>
      </c>
      <c r="R4707" s="1">
        <v>24</v>
      </c>
      <c r="S4707" s="1">
        <v>200</v>
      </c>
      <c r="T4707" s="1">
        <v>25</v>
      </c>
      <c r="U4707" s="1">
        <v>1</v>
      </c>
      <c r="V4707" s="1">
        <v>6</v>
      </c>
      <c r="W4707" s="1">
        <v>1</v>
      </c>
      <c r="X4707" s="1">
        <v>0</v>
      </c>
      <c r="Y4707" s="1">
        <v>1</v>
      </c>
      <c r="Z4707" s="1">
        <v>0</v>
      </c>
      <c r="AA4707" s="1">
        <v>1</v>
      </c>
      <c r="AB4707" s="1">
        <v>0</v>
      </c>
      <c r="AC4707" s="1">
        <v>897</v>
      </c>
      <c r="AD4707" s="1">
        <v>0</v>
      </c>
      <c r="AE4707" s="1">
        <v>0</v>
      </c>
      <c r="AF4707" s="1">
        <v>850</v>
      </c>
      <c r="AG4707" s="1">
        <v>60</v>
      </c>
      <c r="AH4707" s="1">
        <v>881</v>
      </c>
      <c r="AI4707" s="1">
        <v>2688</v>
      </c>
      <c r="AJ4707" s="1" t="s">
        <v>11925</v>
      </c>
      <c r="AK4707" s="1" t="s">
        <v>11926</v>
      </c>
      <c r="AL4707" s="1" t="s">
        <v>11927</v>
      </c>
      <c r="AM4707" s="1" t="s">
        <v>12</v>
      </c>
      <c r="AN4707" s="1" t="s">
        <v>23098</v>
      </c>
      <c r="AO4707" s="1" t="s">
        <v>86</v>
      </c>
      <c r="AP4707" s="1" t="s">
        <v>86</v>
      </c>
      <c r="AQ4707" s="1" t="s">
        <v>25</v>
      </c>
      <c r="AR4707" s="1" t="s">
        <v>19</v>
      </c>
      <c r="AS4707" s="1" t="s">
        <v>23091</v>
      </c>
      <c r="AT4707" s="1" t="s">
        <v>26</v>
      </c>
    </row>
    <row r="4708" spans="1:46" x14ac:dyDescent="0.25">
      <c r="A4708" s="1" t="s">
        <v>22486</v>
      </c>
      <c r="B4708" s="2" t="s">
        <v>23101</v>
      </c>
      <c r="C4708" s="2" t="s">
        <v>23109</v>
      </c>
      <c r="D4708" s="1">
        <v>0</v>
      </c>
      <c r="E4708" s="1">
        <v>0</v>
      </c>
      <c r="F4708" s="1">
        <v>1</v>
      </c>
      <c r="G4708" s="1">
        <v>1</v>
      </c>
      <c r="H4708" s="6">
        <v>1</v>
      </c>
      <c r="I4708">
        <v>0</v>
      </c>
      <c r="J4708" s="1">
        <v>30</v>
      </c>
      <c r="K4708" s="1">
        <v>0</v>
      </c>
      <c r="L4708" s="1">
        <v>467</v>
      </c>
      <c r="M4708" s="6">
        <v>0</v>
      </c>
      <c r="N4708" s="4">
        <v>1700</v>
      </c>
      <c r="O4708" s="4">
        <v>135</v>
      </c>
      <c r="P4708" s="4">
        <v>150</v>
      </c>
      <c r="Q4708" s="3">
        <v>0.35</v>
      </c>
      <c r="R4708" s="1">
        <v>12</v>
      </c>
      <c r="S4708" s="1">
        <v>150</v>
      </c>
      <c r="T4708" s="1">
        <v>16</v>
      </c>
      <c r="U4708" s="1">
        <v>1</v>
      </c>
      <c r="V4708" s="1">
        <v>6</v>
      </c>
      <c r="W4708" s="1">
        <v>0</v>
      </c>
      <c r="X4708" s="1">
        <v>1</v>
      </c>
      <c r="Y4708" s="1">
        <v>0</v>
      </c>
      <c r="Z4708" s="1">
        <v>3</v>
      </c>
      <c r="AA4708" s="1">
        <v>0</v>
      </c>
      <c r="AB4708" s="1">
        <v>0</v>
      </c>
      <c r="AC4708" s="1">
        <v>0</v>
      </c>
      <c r="AD4708" s="1">
        <v>0</v>
      </c>
      <c r="AE4708" s="1">
        <v>0</v>
      </c>
      <c r="AF4708" s="1">
        <v>0</v>
      </c>
      <c r="AG4708" s="1">
        <v>0</v>
      </c>
      <c r="AH4708" s="1">
        <v>0</v>
      </c>
      <c r="AI4708" s="1">
        <v>0</v>
      </c>
      <c r="AJ4708" s="1" t="s">
        <v>1715</v>
      </c>
      <c r="AK4708" s="1" t="s">
        <v>15462</v>
      </c>
      <c r="AL4708" s="1" t="s">
        <v>15463</v>
      </c>
      <c r="AM4708" s="1" t="s">
        <v>12</v>
      </c>
      <c r="AN4708" s="1" t="s">
        <v>23097</v>
      </c>
      <c r="AO4708" s="1" t="s">
        <v>86</v>
      </c>
      <c r="AP4708" s="1" t="s">
        <v>57</v>
      </c>
      <c r="AQ4708" s="1" t="s">
        <v>14</v>
      </c>
      <c r="AR4708" s="1" t="s">
        <v>30</v>
      </c>
      <c r="AS4708" s="1" t="s">
        <v>23090</v>
      </c>
      <c r="AT4708" s="1" t="s">
        <v>26</v>
      </c>
    </row>
    <row r="4709" spans="1:46" x14ac:dyDescent="0.25">
      <c r="A4709" s="1" t="s">
        <v>19057</v>
      </c>
      <c r="B4709" s="2" t="s">
        <v>23101</v>
      </c>
      <c r="C4709" s="2" t="s">
        <v>23109</v>
      </c>
      <c r="D4709" s="1">
        <v>0</v>
      </c>
      <c r="E4709" s="1">
        <v>0</v>
      </c>
      <c r="F4709" s="1">
        <v>1</v>
      </c>
      <c r="G4709" s="1">
        <v>1</v>
      </c>
      <c r="H4709" s="6">
        <v>1</v>
      </c>
      <c r="I4709">
        <v>0</v>
      </c>
      <c r="J4709" s="1">
        <v>39</v>
      </c>
      <c r="K4709" s="1">
        <v>0</v>
      </c>
      <c r="L4709" s="1">
        <v>694</v>
      </c>
      <c r="M4709" s="6">
        <v>0.5</v>
      </c>
      <c r="N4709" s="4">
        <v>3600</v>
      </c>
      <c r="O4709" s="4">
        <v>300</v>
      </c>
      <c r="P4709" s="4">
        <v>300</v>
      </c>
      <c r="Q4709" s="3">
        <v>0.35</v>
      </c>
      <c r="R4709" s="1">
        <v>24</v>
      </c>
      <c r="S4709" s="1">
        <v>300</v>
      </c>
      <c r="T4709" s="1">
        <v>34</v>
      </c>
      <c r="U4709" s="1">
        <v>1</v>
      </c>
      <c r="V4709" s="1">
        <v>6</v>
      </c>
      <c r="W4709" s="1">
        <v>1</v>
      </c>
      <c r="X4709" s="1">
        <v>1</v>
      </c>
      <c r="Y4709" s="1">
        <v>1</v>
      </c>
      <c r="Z4709" s="1">
        <v>0</v>
      </c>
      <c r="AA4709" s="1">
        <v>0</v>
      </c>
      <c r="AB4709" s="1">
        <v>1</v>
      </c>
      <c r="AC4709" s="1">
        <v>4326</v>
      </c>
      <c r="AD4709" s="1">
        <v>0</v>
      </c>
      <c r="AE4709" s="1">
        <v>0</v>
      </c>
      <c r="AF4709" s="1">
        <v>0</v>
      </c>
      <c r="AG4709" s="1">
        <v>150</v>
      </c>
      <c r="AH4709" s="1">
        <v>0</v>
      </c>
      <c r="AI4709" s="1">
        <v>4476</v>
      </c>
      <c r="AJ4709" s="1" t="s">
        <v>6145</v>
      </c>
      <c r="AK4709" s="1" t="s">
        <v>6146</v>
      </c>
      <c r="AL4709" s="1" t="s">
        <v>6147</v>
      </c>
      <c r="AM4709" s="1" t="s">
        <v>12</v>
      </c>
      <c r="AN4709" s="1" t="s">
        <v>23097</v>
      </c>
      <c r="AO4709" s="1" t="s">
        <v>86</v>
      </c>
      <c r="AP4709" s="1" t="s">
        <v>86</v>
      </c>
      <c r="AQ4709" s="1" t="s">
        <v>14</v>
      </c>
      <c r="AR4709" s="1" t="s">
        <v>19</v>
      </c>
      <c r="AS4709" s="1" t="s">
        <v>23090</v>
      </c>
      <c r="AT4709" s="1" t="s">
        <v>101</v>
      </c>
    </row>
    <row r="4710" spans="1:46" x14ac:dyDescent="0.25">
      <c r="A4710" s="1" t="s">
        <v>21302</v>
      </c>
      <c r="B4710" s="2" t="s">
        <v>23101</v>
      </c>
      <c r="C4710" s="2" t="s">
        <v>23109</v>
      </c>
      <c r="D4710" s="1">
        <v>0</v>
      </c>
      <c r="E4710" s="1">
        <v>0</v>
      </c>
      <c r="F4710" s="1">
        <v>1</v>
      </c>
      <c r="G4710" s="1">
        <v>1</v>
      </c>
      <c r="H4710" s="6">
        <v>1</v>
      </c>
      <c r="I4710">
        <v>0</v>
      </c>
      <c r="J4710" s="1">
        <v>30</v>
      </c>
      <c r="K4710" s="1">
        <v>0</v>
      </c>
      <c r="L4710" s="1">
        <v>596</v>
      </c>
      <c r="M4710" s="6">
        <v>0.26</v>
      </c>
      <c r="N4710" s="4">
        <v>2480</v>
      </c>
      <c r="O4710" s="4">
        <v>240</v>
      </c>
      <c r="P4710" s="4">
        <v>200</v>
      </c>
      <c r="Q4710" s="3">
        <v>0.28999999999999998</v>
      </c>
      <c r="R4710" s="1">
        <v>24</v>
      </c>
      <c r="S4710" s="1">
        <v>200</v>
      </c>
      <c r="T4710" s="1">
        <v>26</v>
      </c>
      <c r="U4710" s="1">
        <v>1</v>
      </c>
      <c r="V4710" s="1">
        <v>6</v>
      </c>
      <c r="W4710" s="1">
        <v>0</v>
      </c>
      <c r="X4710" s="1">
        <v>0</v>
      </c>
      <c r="Y4710" s="1">
        <v>1</v>
      </c>
      <c r="Z4710" s="1">
        <v>3</v>
      </c>
      <c r="AA4710" s="1">
        <v>0</v>
      </c>
      <c r="AB4710" s="1">
        <v>1</v>
      </c>
      <c r="AC4710" s="1">
        <v>950</v>
      </c>
      <c r="AD4710" s="1">
        <v>0</v>
      </c>
      <c r="AE4710" s="1">
        <v>0</v>
      </c>
      <c r="AF4710" s="1">
        <v>580</v>
      </c>
      <c r="AG4710" s="1">
        <v>0</v>
      </c>
      <c r="AH4710" s="1">
        <v>0</v>
      </c>
      <c r="AI4710" s="1">
        <v>1530</v>
      </c>
      <c r="AJ4710" s="1" t="s">
        <v>12310</v>
      </c>
      <c r="AK4710" s="1" t="s">
        <v>12311</v>
      </c>
      <c r="AL4710" s="1" t="s">
        <v>12312</v>
      </c>
      <c r="AM4710" s="1" t="s">
        <v>12</v>
      </c>
      <c r="AN4710" s="1" t="s">
        <v>23097</v>
      </c>
      <c r="AO4710" s="1" t="s">
        <v>86</v>
      </c>
      <c r="AP4710" s="1" t="s">
        <v>57</v>
      </c>
      <c r="AQ4710" s="1" t="s">
        <v>25</v>
      </c>
      <c r="AR4710" s="1" t="s">
        <v>19</v>
      </c>
      <c r="AS4710" s="1" t="s">
        <v>23090</v>
      </c>
      <c r="AT4710" s="1" t="s">
        <v>101</v>
      </c>
    </row>
    <row r="4711" spans="1:46" x14ac:dyDescent="0.25">
      <c r="A4711" s="1" t="s">
        <v>20228</v>
      </c>
      <c r="B4711" s="2" t="s">
        <v>23101</v>
      </c>
      <c r="C4711" s="2" t="s">
        <v>23109</v>
      </c>
      <c r="D4711" s="1">
        <v>0</v>
      </c>
      <c r="E4711" s="1">
        <v>0</v>
      </c>
      <c r="F4711" s="1">
        <v>1</v>
      </c>
      <c r="G4711" s="1">
        <v>1</v>
      </c>
      <c r="H4711" s="6">
        <v>1</v>
      </c>
      <c r="I4711">
        <v>0</v>
      </c>
      <c r="J4711" s="1">
        <v>36</v>
      </c>
      <c r="K4711" s="1">
        <v>0</v>
      </c>
      <c r="L4711" s="1">
        <v>724</v>
      </c>
      <c r="M4711" s="6">
        <v>0.15</v>
      </c>
      <c r="N4711" s="4">
        <v>4500</v>
      </c>
      <c r="O4711" s="4">
        <v>330</v>
      </c>
      <c r="P4711" s="4">
        <v>200</v>
      </c>
      <c r="Q4711" s="3">
        <v>0.35</v>
      </c>
      <c r="R4711" s="1">
        <v>12</v>
      </c>
      <c r="S4711" s="1">
        <v>200</v>
      </c>
      <c r="T4711" s="1">
        <v>26</v>
      </c>
      <c r="U4711" s="1">
        <v>0</v>
      </c>
      <c r="V4711" s="1">
        <v>6</v>
      </c>
      <c r="W4711" s="1">
        <v>0</v>
      </c>
      <c r="X4711" s="1">
        <v>0</v>
      </c>
      <c r="Y4711" s="1">
        <v>1</v>
      </c>
      <c r="Z4711" s="1">
        <v>0</v>
      </c>
      <c r="AA4711" s="1">
        <v>0</v>
      </c>
      <c r="AB4711" s="1">
        <v>0</v>
      </c>
      <c r="AC4711" s="1">
        <v>140</v>
      </c>
      <c r="AD4711" s="1">
        <v>0</v>
      </c>
      <c r="AE4711" s="1">
        <v>0</v>
      </c>
      <c r="AF4711" s="1">
        <v>375</v>
      </c>
      <c r="AG4711" s="1">
        <v>0</v>
      </c>
      <c r="AH4711" s="1">
        <v>120</v>
      </c>
      <c r="AI4711" s="1">
        <v>635</v>
      </c>
      <c r="AJ4711" s="1" t="s">
        <v>24</v>
      </c>
      <c r="AK4711" s="1" t="s">
        <v>9392</v>
      </c>
      <c r="AL4711" s="1" t="s">
        <v>9393</v>
      </c>
      <c r="AM4711" s="1" t="s">
        <v>12</v>
      </c>
      <c r="AN4711" s="1" t="s">
        <v>23097</v>
      </c>
      <c r="AO4711" s="1" t="s">
        <v>364</v>
      </c>
      <c r="AP4711" s="1" t="s">
        <v>57</v>
      </c>
      <c r="AQ4711" s="1" t="s">
        <v>25</v>
      </c>
      <c r="AR4711" s="1" t="s">
        <v>19</v>
      </c>
      <c r="AS4711" s="1" t="s">
        <v>23090</v>
      </c>
      <c r="AT4711" s="1" t="s">
        <v>26</v>
      </c>
    </row>
    <row r="4712" spans="1:46" x14ac:dyDescent="0.25">
      <c r="A4712" s="1" t="s">
        <v>21039</v>
      </c>
      <c r="B4712" s="2" t="s">
        <v>23101</v>
      </c>
      <c r="C4712" s="2" t="s">
        <v>23109</v>
      </c>
      <c r="D4712" s="1">
        <v>0</v>
      </c>
      <c r="E4712" s="1">
        <v>0</v>
      </c>
      <c r="F4712" s="1">
        <v>1</v>
      </c>
      <c r="G4712" s="1">
        <v>1</v>
      </c>
      <c r="H4712" s="6">
        <v>1</v>
      </c>
      <c r="I4712">
        <v>0</v>
      </c>
      <c r="J4712" s="1">
        <v>32</v>
      </c>
      <c r="K4712" s="1">
        <v>0</v>
      </c>
      <c r="L4712" s="1">
        <v>774</v>
      </c>
      <c r="M4712" s="6">
        <v>0.56000000000000005</v>
      </c>
      <c r="N4712" s="4">
        <v>9600</v>
      </c>
      <c r="O4712" s="4">
        <v>800</v>
      </c>
      <c r="P4712" s="4">
        <v>600</v>
      </c>
      <c r="Q4712" s="3">
        <v>0.35</v>
      </c>
      <c r="R4712" s="1">
        <v>24</v>
      </c>
      <c r="S4712" s="1">
        <v>600</v>
      </c>
      <c r="T4712" s="1">
        <v>69</v>
      </c>
      <c r="U4712" s="1">
        <v>1</v>
      </c>
      <c r="V4712" s="1">
        <v>6</v>
      </c>
      <c r="W4712" s="1">
        <v>1</v>
      </c>
      <c r="X4712" s="1">
        <v>1</v>
      </c>
      <c r="Y4712" s="1">
        <v>1</v>
      </c>
      <c r="Z4712" s="1">
        <v>3</v>
      </c>
      <c r="AA4712" s="1">
        <v>0</v>
      </c>
      <c r="AB4712" s="1">
        <v>0</v>
      </c>
      <c r="AC4712" s="1">
        <v>4195</v>
      </c>
      <c r="AD4712" s="1">
        <v>1312</v>
      </c>
      <c r="AE4712" s="1">
        <v>0</v>
      </c>
      <c r="AF4712" s="1">
        <v>3567</v>
      </c>
      <c r="AG4712" s="1">
        <v>0</v>
      </c>
      <c r="AH4712" s="1">
        <v>650</v>
      </c>
      <c r="AI4712" s="1">
        <v>9724</v>
      </c>
      <c r="AJ4712" s="1" t="s">
        <v>11576</v>
      </c>
      <c r="AK4712" s="1" t="s">
        <v>11577</v>
      </c>
      <c r="AL4712" s="1" t="s">
        <v>11578</v>
      </c>
      <c r="AM4712" s="1" t="s">
        <v>12</v>
      </c>
      <c r="AN4712" s="1" t="s">
        <v>23097</v>
      </c>
      <c r="AO4712" s="1" t="s">
        <v>86</v>
      </c>
      <c r="AP4712" s="1" t="s">
        <v>86</v>
      </c>
      <c r="AQ4712" s="1" t="s">
        <v>14</v>
      </c>
      <c r="AR4712" s="1" t="s">
        <v>19</v>
      </c>
      <c r="AS4712" s="1" t="s">
        <v>23090</v>
      </c>
      <c r="AT4712" s="1" t="s">
        <v>26</v>
      </c>
    </row>
    <row r="4713" spans="1:46" x14ac:dyDescent="0.25">
      <c r="A4713" s="1" t="s">
        <v>20230</v>
      </c>
      <c r="B4713" s="2" t="s">
        <v>23101</v>
      </c>
      <c r="C4713" s="2" t="s">
        <v>23109</v>
      </c>
      <c r="D4713" s="1">
        <v>0</v>
      </c>
      <c r="E4713" s="1">
        <v>0</v>
      </c>
      <c r="F4713" s="1">
        <v>1</v>
      </c>
      <c r="G4713" s="1">
        <v>1</v>
      </c>
      <c r="H4713" s="6">
        <v>1</v>
      </c>
      <c r="I4713">
        <v>1</v>
      </c>
      <c r="J4713" s="1">
        <v>24</v>
      </c>
      <c r="K4713" s="1">
        <v>1</v>
      </c>
      <c r="L4713" s="1">
        <v>693</v>
      </c>
      <c r="M4713" s="6">
        <v>0.32</v>
      </c>
      <c r="N4713" s="4">
        <v>3600</v>
      </c>
      <c r="O4713" s="4">
        <v>300</v>
      </c>
      <c r="P4713" s="4">
        <v>200</v>
      </c>
      <c r="Q4713" s="3">
        <v>0.25</v>
      </c>
      <c r="R4713" s="1">
        <v>12</v>
      </c>
      <c r="S4713" s="1">
        <v>200</v>
      </c>
      <c r="T4713" s="1">
        <v>26</v>
      </c>
      <c r="U4713" s="1">
        <v>1</v>
      </c>
      <c r="V4713" s="1">
        <v>6</v>
      </c>
      <c r="W4713" s="1">
        <v>1</v>
      </c>
      <c r="X4713" s="1">
        <v>1</v>
      </c>
      <c r="Y4713" s="1">
        <v>1</v>
      </c>
      <c r="Z4713" s="1">
        <v>0</v>
      </c>
      <c r="AA4713" s="1">
        <v>1</v>
      </c>
      <c r="AB4713" s="1">
        <v>1</v>
      </c>
      <c r="AC4713" s="1">
        <v>0</v>
      </c>
      <c r="AD4713" s="1">
        <v>0</v>
      </c>
      <c r="AE4713" s="1">
        <v>0</v>
      </c>
      <c r="AF4713" s="1">
        <v>657</v>
      </c>
      <c r="AG4713" s="1">
        <v>180</v>
      </c>
      <c r="AH4713" s="1">
        <v>650</v>
      </c>
      <c r="AI4713" s="1">
        <v>1487</v>
      </c>
      <c r="AJ4713" s="1" t="s">
        <v>17</v>
      </c>
      <c r="AK4713" s="1" t="s">
        <v>9396</v>
      </c>
      <c r="AL4713" s="1" t="s">
        <v>9397</v>
      </c>
      <c r="AM4713" s="1" t="s">
        <v>16</v>
      </c>
      <c r="AN4713" s="1" t="s">
        <v>23098</v>
      </c>
      <c r="AO4713" s="1" t="s">
        <v>86</v>
      </c>
      <c r="AP4713" s="1" t="s">
        <v>86</v>
      </c>
      <c r="AQ4713" s="1" t="s">
        <v>14</v>
      </c>
      <c r="AR4713" s="1" t="s">
        <v>19</v>
      </c>
      <c r="AS4713" s="1" t="s">
        <v>23091</v>
      </c>
      <c r="AT4713" s="1" t="s">
        <v>101</v>
      </c>
    </row>
    <row r="4714" spans="1:46" x14ac:dyDescent="0.25">
      <c r="A4714" s="1" t="s">
        <v>19065</v>
      </c>
      <c r="B4714" s="2" t="s">
        <v>23101</v>
      </c>
      <c r="C4714" s="2" t="s">
        <v>23109</v>
      </c>
      <c r="D4714" s="1">
        <v>0</v>
      </c>
      <c r="E4714" s="1">
        <v>0</v>
      </c>
      <c r="F4714" s="1">
        <v>1</v>
      </c>
      <c r="G4714" s="1">
        <v>1</v>
      </c>
      <c r="H4714" s="6">
        <v>1</v>
      </c>
      <c r="I4714">
        <v>0</v>
      </c>
      <c r="J4714" s="1">
        <v>35</v>
      </c>
      <c r="K4714" s="1">
        <v>1</v>
      </c>
      <c r="L4714" s="1">
        <v>600</v>
      </c>
      <c r="M4714" s="6">
        <v>0.33</v>
      </c>
      <c r="N4714" s="4">
        <v>2400</v>
      </c>
      <c r="O4714" s="4">
        <v>200</v>
      </c>
      <c r="P4714" s="4">
        <v>300</v>
      </c>
      <c r="Q4714" s="3">
        <v>0.3</v>
      </c>
      <c r="R4714" s="1">
        <v>24</v>
      </c>
      <c r="S4714" s="1">
        <v>300</v>
      </c>
      <c r="T4714" s="1">
        <v>39</v>
      </c>
      <c r="U4714" s="1">
        <v>1</v>
      </c>
      <c r="V4714" s="1">
        <v>6</v>
      </c>
      <c r="W4714" s="1">
        <v>0</v>
      </c>
      <c r="X4714" s="1">
        <v>0</v>
      </c>
      <c r="Y4714" s="1">
        <v>1</v>
      </c>
      <c r="Z4714" s="1">
        <v>3</v>
      </c>
      <c r="AA4714" s="1">
        <v>0</v>
      </c>
      <c r="AB4714" s="1">
        <v>0</v>
      </c>
      <c r="AC4714" s="1">
        <v>750</v>
      </c>
      <c r="AD4714" s="1">
        <v>0</v>
      </c>
      <c r="AE4714" s="1">
        <v>0</v>
      </c>
      <c r="AF4714" s="1">
        <v>250</v>
      </c>
      <c r="AG4714" s="1">
        <v>0</v>
      </c>
      <c r="AH4714" s="1">
        <v>460</v>
      </c>
      <c r="AI4714" s="1">
        <v>1460</v>
      </c>
      <c r="AJ4714" s="1" t="s">
        <v>24</v>
      </c>
      <c r="AK4714" s="1" t="s">
        <v>6166</v>
      </c>
      <c r="AL4714" s="1" t="s">
        <v>6167</v>
      </c>
      <c r="AM4714" s="1" t="s">
        <v>12</v>
      </c>
      <c r="AN4714" s="1" t="s">
        <v>23098</v>
      </c>
      <c r="AO4714" s="1" t="s">
        <v>86</v>
      </c>
      <c r="AP4714" s="1" t="s">
        <v>57</v>
      </c>
      <c r="AQ4714" s="1" t="s">
        <v>25</v>
      </c>
      <c r="AR4714" s="1" t="s">
        <v>19</v>
      </c>
      <c r="AS4714" s="1" t="s">
        <v>23090</v>
      </c>
      <c r="AT4714" s="1" t="s">
        <v>26</v>
      </c>
    </row>
    <row r="4715" spans="1:46" x14ac:dyDescent="0.25">
      <c r="A4715" s="1" t="s">
        <v>21184</v>
      </c>
      <c r="B4715" s="2" t="s">
        <v>23101</v>
      </c>
      <c r="C4715" s="2" t="s">
        <v>23109</v>
      </c>
      <c r="D4715" s="1">
        <v>1</v>
      </c>
      <c r="E4715" s="1">
        <v>3</v>
      </c>
      <c r="F4715" s="1">
        <v>2</v>
      </c>
      <c r="G4715" s="1">
        <v>6</v>
      </c>
      <c r="H4715" s="6">
        <v>0.33333333333333331</v>
      </c>
      <c r="I4715">
        <v>1</v>
      </c>
      <c r="J4715" s="1">
        <v>36</v>
      </c>
      <c r="K4715" s="1">
        <v>0</v>
      </c>
      <c r="L4715" s="1">
        <v>667</v>
      </c>
      <c r="M4715" s="6">
        <v>0.04</v>
      </c>
      <c r="N4715" s="4">
        <v>14000</v>
      </c>
      <c r="O4715" s="4">
        <v>1200</v>
      </c>
      <c r="P4715" s="4">
        <v>500</v>
      </c>
      <c r="Q4715" s="3">
        <v>0.3</v>
      </c>
      <c r="R4715" s="1">
        <v>24</v>
      </c>
      <c r="S4715" s="1">
        <v>500</v>
      </c>
      <c r="T4715" s="1">
        <v>48</v>
      </c>
      <c r="U4715" s="1">
        <v>1</v>
      </c>
      <c r="V4715" s="1">
        <v>6</v>
      </c>
      <c r="W4715" s="1">
        <v>1</v>
      </c>
      <c r="X4715" s="1">
        <v>1</v>
      </c>
      <c r="Y4715" s="1">
        <v>1</v>
      </c>
      <c r="Z4715" s="1">
        <v>0</v>
      </c>
      <c r="AA4715" s="1">
        <v>0</v>
      </c>
      <c r="AB4715" s="1">
        <v>1</v>
      </c>
      <c r="AC4715" s="1">
        <v>950</v>
      </c>
      <c r="AD4715" s="1">
        <v>0</v>
      </c>
      <c r="AE4715" s="1">
        <v>0</v>
      </c>
      <c r="AF4715" s="1">
        <v>0</v>
      </c>
      <c r="AG4715" s="1">
        <v>0</v>
      </c>
      <c r="AH4715" s="1">
        <v>0</v>
      </c>
      <c r="AI4715" s="1">
        <v>950</v>
      </c>
      <c r="AJ4715" s="1" t="s">
        <v>11984</v>
      </c>
      <c r="AK4715" s="1" t="s">
        <v>11985</v>
      </c>
      <c r="AL4715" s="1" t="s">
        <v>11986</v>
      </c>
      <c r="AM4715" s="1" t="s">
        <v>16</v>
      </c>
      <c r="AN4715" s="1" t="s">
        <v>23097</v>
      </c>
      <c r="AO4715" s="1" t="s">
        <v>86</v>
      </c>
      <c r="AP4715" s="1" t="s">
        <v>86</v>
      </c>
      <c r="AQ4715" s="1" t="s">
        <v>14</v>
      </c>
      <c r="AR4715" s="1" t="s">
        <v>19</v>
      </c>
      <c r="AS4715" s="1" t="s">
        <v>23090</v>
      </c>
      <c r="AT4715" s="1" t="s">
        <v>101</v>
      </c>
    </row>
    <row r="4716" spans="1:46" x14ac:dyDescent="0.25">
      <c r="A4716" s="1" t="s">
        <v>17804</v>
      </c>
      <c r="B4716" s="2" t="s">
        <v>23076</v>
      </c>
      <c r="C4716" s="2" t="s">
        <v>23104</v>
      </c>
      <c r="D4716" s="1">
        <v>1</v>
      </c>
      <c r="E4716" s="1">
        <v>5</v>
      </c>
      <c r="F4716" s="1">
        <v>2</v>
      </c>
      <c r="G4716" s="1">
        <v>8</v>
      </c>
      <c r="H4716" s="6">
        <v>0.25</v>
      </c>
      <c r="I4716">
        <v>0</v>
      </c>
      <c r="J4716" s="1">
        <v>33</v>
      </c>
      <c r="K4716" s="1">
        <v>0</v>
      </c>
      <c r="L4716" s="1">
        <v>546</v>
      </c>
      <c r="M4716" s="6">
        <v>0</v>
      </c>
      <c r="N4716" s="4">
        <v>2600</v>
      </c>
      <c r="O4716" s="4">
        <v>180</v>
      </c>
      <c r="P4716" s="4">
        <v>200</v>
      </c>
      <c r="Q4716" s="3">
        <v>0.4</v>
      </c>
      <c r="R4716" s="1">
        <v>12</v>
      </c>
      <c r="S4716" s="1">
        <v>200</v>
      </c>
      <c r="T4716" s="1">
        <v>9</v>
      </c>
      <c r="U4716" s="1">
        <v>1</v>
      </c>
      <c r="V4716" s="1">
        <v>5</v>
      </c>
      <c r="W4716" s="1">
        <v>0</v>
      </c>
      <c r="X4716" s="1">
        <v>0</v>
      </c>
      <c r="Y4716" s="1">
        <v>1</v>
      </c>
      <c r="Z4716" s="1">
        <v>1</v>
      </c>
      <c r="AA4716" s="1">
        <v>0</v>
      </c>
      <c r="AB4716" s="1">
        <v>0</v>
      </c>
      <c r="AC4716" s="1">
        <v>0</v>
      </c>
      <c r="AD4716" s="1">
        <v>0</v>
      </c>
      <c r="AE4716" s="1">
        <v>84</v>
      </c>
      <c r="AF4716" s="1">
        <v>477</v>
      </c>
      <c r="AG4716" s="1">
        <v>0</v>
      </c>
      <c r="AH4716" s="1">
        <v>600</v>
      </c>
      <c r="AI4716" s="1">
        <v>1161</v>
      </c>
      <c r="AJ4716" s="1" t="s">
        <v>2473</v>
      </c>
      <c r="AK4716" s="1" t="s">
        <v>2474</v>
      </c>
      <c r="AL4716" s="1" t="s">
        <v>11</v>
      </c>
      <c r="AM4716" s="1" t="s">
        <v>12</v>
      </c>
      <c r="AN4716" s="1" t="s">
        <v>23097</v>
      </c>
      <c r="AO4716" s="1" t="s">
        <v>86</v>
      </c>
      <c r="AP4716" s="1" t="s">
        <v>57</v>
      </c>
      <c r="AQ4716" s="1" t="s">
        <v>25</v>
      </c>
      <c r="AR4716" s="1" t="s">
        <v>19</v>
      </c>
      <c r="AS4716" s="1" t="s">
        <v>23090</v>
      </c>
      <c r="AT4716" s="1" t="s">
        <v>26</v>
      </c>
    </row>
    <row r="4717" spans="1:46" x14ac:dyDescent="0.25">
      <c r="A4717" s="1" t="s">
        <v>19708</v>
      </c>
      <c r="B4717" s="2" t="s">
        <v>23076</v>
      </c>
      <c r="C4717" s="2" t="s">
        <v>23105</v>
      </c>
      <c r="D4717" s="1">
        <v>0</v>
      </c>
      <c r="E4717" s="1">
        <v>0</v>
      </c>
      <c r="F4717" s="1">
        <v>1</v>
      </c>
      <c r="G4717" s="1">
        <v>1</v>
      </c>
      <c r="H4717" s="6">
        <v>1</v>
      </c>
      <c r="I4717">
        <v>0</v>
      </c>
      <c r="J4717" s="1">
        <v>33</v>
      </c>
      <c r="K4717" s="1">
        <v>1</v>
      </c>
      <c r="L4717" s="1">
        <v>701</v>
      </c>
      <c r="M4717" s="6">
        <v>0.34</v>
      </c>
      <c r="N4717" s="4">
        <v>4800</v>
      </c>
      <c r="O4717" s="4">
        <v>300</v>
      </c>
      <c r="P4717" s="4">
        <v>500</v>
      </c>
      <c r="Q4717" s="3">
        <v>0.3</v>
      </c>
      <c r="R4717" s="1">
        <v>24</v>
      </c>
      <c r="S4717" s="1">
        <v>500</v>
      </c>
      <c r="T4717" s="1">
        <v>51</v>
      </c>
      <c r="U4717" s="1">
        <v>1</v>
      </c>
      <c r="V4717" s="1">
        <v>5</v>
      </c>
      <c r="W4717" s="1">
        <v>1</v>
      </c>
      <c r="X4717" s="1">
        <v>1</v>
      </c>
      <c r="Y4717" s="1">
        <v>1</v>
      </c>
      <c r="Z4717" s="1">
        <v>1</v>
      </c>
      <c r="AA4717" s="1">
        <v>1</v>
      </c>
      <c r="AB4717" s="1">
        <v>0</v>
      </c>
      <c r="AC4717" s="1">
        <v>0</v>
      </c>
      <c r="AD4717" s="1">
        <v>0</v>
      </c>
      <c r="AE4717" s="1">
        <v>1931</v>
      </c>
      <c r="AF4717" s="1">
        <v>0</v>
      </c>
      <c r="AG4717" s="1">
        <v>0</v>
      </c>
      <c r="AH4717" s="1">
        <v>0</v>
      </c>
      <c r="AI4717" s="1">
        <v>1931</v>
      </c>
      <c r="AJ4717" s="1" t="s">
        <v>7942</v>
      </c>
      <c r="AK4717" s="1" t="s">
        <v>7943</v>
      </c>
      <c r="AL4717" s="1" t="s">
        <v>7944</v>
      </c>
      <c r="AM4717" s="1" t="s">
        <v>12</v>
      </c>
      <c r="AN4717" s="1" t="s">
        <v>23098</v>
      </c>
      <c r="AO4717" s="1" t="s">
        <v>86</v>
      </c>
      <c r="AP4717" s="1" t="s">
        <v>86</v>
      </c>
      <c r="AQ4717" s="1" t="s">
        <v>14</v>
      </c>
      <c r="AR4717" s="1" t="s">
        <v>19</v>
      </c>
      <c r="AS4717" s="1" t="s">
        <v>23091</v>
      </c>
      <c r="AT4717" s="1" t="s">
        <v>26</v>
      </c>
    </row>
    <row r="4718" spans="1:46" x14ac:dyDescent="0.25">
      <c r="A4718" s="1" t="s">
        <v>18702</v>
      </c>
      <c r="B4718" s="2" t="s">
        <v>23076</v>
      </c>
      <c r="C4718" s="2" t="s">
        <v>23106</v>
      </c>
      <c r="D4718" s="1">
        <v>0</v>
      </c>
      <c r="E4718" s="1">
        <v>0</v>
      </c>
      <c r="F4718" s="1">
        <v>2</v>
      </c>
      <c r="G4718" s="1">
        <v>2</v>
      </c>
      <c r="H4718" s="6">
        <v>1</v>
      </c>
      <c r="I4718">
        <v>0</v>
      </c>
      <c r="J4718" s="1">
        <v>30</v>
      </c>
      <c r="K4718" s="1">
        <v>0</v>
      </c>
      <c r="L4718" s="1">
        <v>635</v>
      </c>
      <c r="M4718" s="6">
        <v>0.66</v>
      </c>
      <c r="N4718" s="4">
        <v>1800</v>
      </c>
      <c r="O4718" s="4">
        <v>150</v>
      </c>
      <c r="P4718" s="4">
        <v>500</v>
      </c>
      <c r="Q4718" s="3">
        <v>0.33</v>
      </c>
      <c r="R4718" s="1">
        <v>24</v>
      </c>
      <c r="S4718" s="1">
        <v>500</v>
      </c>
      <c r="T4718" s="1">
        <v>75</v>
      </c>
      <c r="U4718" s="1">
        <v>0</v>
      </c>
      <c r="V4718" s="1">
        <v>5</v>
      </c>
      <c r="W4718" s="1">
        <v>0</v>
      </c>
      <c r="X4718" s="1">
        <v>0</v>
      </c>
      <c r="Y4718" s="1">
        <v>0</v>
      </c>
      <c r="Z4718" s="1">
        <v>2</v>
      </c>
      <c r="AA4718" s="1">
        <v>0</v>
      </c>
      <c r="AB4718" s="1">
        <v>1</v>
      </c>
      <c r="AC4718" s="1">
        <v>0</v>
      </c>
      <c r="AD4718" s="1">
        <v>0</v>
      </c>
      <c r="AE4718" s="1">
        <v>0</v>
      </c>
      <c r="AF4718" s="1">
        <v>800</v>
      </c>
      <c r="AG4718" s="1">
        <v>0</v>
      </c>
      <c r="AH4718" s="1">
        <v>500</v>
      </c>
      <c r="AI4718" s="1">
        <v>1300</v>
      </c>
      <c r="AJ4718" s="1" t="s">
        <v>5105</v>
      </c>
      <c r="AK4718" s="1" t="s">
        <v>5106</v>
      </c>
      <c r="AL4718" s="1" t="s">
        <v>5107</v>
      </c>
      <c r="AM4718" s="1" t="s">
        <v>12</v>
      </c>
      <c r="AN4718" s="1" t="s">
        <v>23097</v>
      </c>
      <c r="AO4718" s="1" t="s">
        <v>364</v>
      </c>
      <c r="AP4718" s="1" t="s">
        <v>57</v>
      </c>
      <c r="AQ4718" s="1" t="s">
        <v>25</v>
      </c>
      <c r="AR4718" s="1" t="s">
        <v>30</v>
      </c>
      <c r="AS4718" s="1" t="s">
        <v>23090</v>
      </c>
      <c r="AT4718" s="1" t="s">
        <v>101</v>
      </c>
    </row>
    <row r="4719" spans="1:46" x14ac:dyDescent="0.25">
      <c r="A4719" s="1" t="s">
        <v>19316</v>
      </c>
      <c r="B4719" s="2" t="s">
        <v>23076</v>
      </c>
      <c r="C4719" s="2" t="s">
        <v>23106</v>
      </c>
      <c r="D4719" s="1">
        <v>0</v>
      </c>
      <c r="E4719" s="1">
        <v>1</v>
      </c>
      <c r="F4719" s="1">
        <v>2</v>
      </c>
      <c r="G4719" s="1">
        <v>3</v>
      </c>
      <c r="H4719" s="6">
        <v>0.66666666666666663</v>
      </c>
      <c r="I4719">
        <v>0</v>
      </c>
      <c r="J4719" s="1">
        <v>33</v>
      </c>
      <c r="K4719" s="1">
        <v>0</v>
      </c>
      <c r="L4719" s="1">
        <v>624</v>
      </c>
      <c r="M4719" s="6">
        <v>0.33</v>
      </c>
      <c r="N4719" s="4">
        <v>4000</v>
      </c>
      <c r="O4719" s="4">
        <v>240</v>
      </c>
      <c r="P4719" s="4">
        <v>400</v>
      </c>
      <c r="Q4719" s="3">
        <v>0.35</v>
      </c>
      <c r="R4719" s="1">
        <v>24</v>
      </c>
      <c r="S4719" s="1">
        <v>400</v>
      </c>
      <c r="T4719" s="1">
        <v>35</v>
      </c>
      <c r="U4719" s="1">
        <v>1</v>
      </c>
      <c r="V4719" s="1">
        <v>5</v>
      </c>
      <c r="W4719" s="1">
        <v>0</v>
      </c>
      <c r="X4719" s="1">
        <v>0</v>
      </c>
      <c r="Y4719" s="1">
        <v>0</v>
      </c>
      <c r="Z4719" s="1">
        <v>1</v>
      </c>
      <c r="AA4719" s="1">
        <v>1</v>
      </c>
      <c r="AB4719" s="1">
        <v>0</v>
      </c>
      <c r="AC4719" s="1">
        <v>0</v>
      </c>
      <c r="AD4719" s="1">
        <v>315</v>
      </c>
      <c r="AE4719" s="1">
        <v>570</v>
      </c>
      <c r="AF4719" s="1">
        <v>0</v>
      </c>
      <c r="AG4719" s="1">
        <v>0</v>
      </c>
      <c r="AH4719" s="1">
        <v>400</v>
      </c>
      <c r="AI4719" s="1">
        <v>1285</v>
      </c>
      <c r="AJ4719" s="1" t="s">
        <v>6838</v>
      </c>
      <c r="AK4719" s="1" t="s">
        <v>6839</v>
      </c>
      <c r="AL4719" s="1" t="s">
        <v>6840</v>
      </c>
      <c r="AM4719" s="1" t="s">
        <v>12</v>
      </c>
      <c r="AN4719" s="1" t="s">
        <v>23097</v>
      </c>
      <c r="AO4719" s="1" t="s">
        <v>86</v>
      </c>
      <c r="AP4719" s="1" t="s">
        <v>57</v>
      </c>
      <c r="AQ4719" s="1" t="s">
        <v>25</v>
      </c>
      <c r="AR4719" s="1" t="s">
        <v>30</v>
      </c>
      <c r="AS4719" s="1" t="s">
        <v>23091</v>
      </c>
      <c r="AT4719" s="1" t="s">
        <v>26</v>
      </c>
    </row>
    <row r="4720" spans="1:46" x14ac:dyDescent="0.25">
      <c r="A4720" s="1" t="s">
        <v>21034</v>
      </c>
      <c r="B4720" s="2" t="s">
        <v>23076</v>
      </c>
      <c r="C4720" s="2" t="s">
        <v>23107</v>
      </c>
      <c r="D4720" s="1">
        <v>0</v>
      </c>
      <c r="E4720" s="1">
        <v>0</v>
      </c>
      <c r="F4720" s="1">
        <v>1</v>
      </c>
      <c r="G4720" s="1">
        <v>1</v>
      </c>
      <c r="H4720" s="6">
        <v>1</v>
      </c>
      <c r="I4720">
        <v>0</v>
      </c>
      <c r="J4720" s="1">
        <v>32</v>
      </c>
      <c r="K4720" s="1">
        <v>1</v>
      </c>
      <c r="L4720" s="1">
        <v>791</v>
      </c>
      <c r="M4720" s="6">
        <v>0.53</v>
      </c>
      <c r="N4720" s="4">
        <v>1800</v>
      </c>
      <c r="O4720" s="4">
        <v>150</v>
      </c>
      <c r="P4720" s="4">
        <v>600</v>
      </c>
      <c r="Q4720" s="3">
        <v>0.27</v>
      </c>
      <c r="R4720" s="1">
        <v>18</v>
      </c>
      <c r="S4720" s="1">
        <v>600</v>
      </c>
      <c r="T4720" s="1">
        <v>85</v>
      </c>
      <c r="U4720" s="1">
        <v>0</v>
      </c>
      <c r="V4720" s="1">
        <v>5</v>
      </c>
      <c r="W4720" s="1">
        <v>1</v>
      </c>
      <c r="X4720" s="1">
        <v>1</v>
      </c>
      <c r="Y4720" s="1">
        <v>1</v>
      </c>
      <c r="Z4720" s="1">
        <v>2</v>
      </c>
      <c r="AA4720" s="1">
        <v>0</v>
      </c>
      <c r="AB4720" s="1">
        <v>0</v>
      </c>
      <c r="AC4720" s="1">
        <v>600</v>
      </c>
      <c r="AD4720" s="1">
        <v>179</v>
      </c>
      <c r="AE4720" s="1">
        <v>0</v>
      </c>
      <c r="AF4720" s="1">
        <v>0</v>
      </c>
      <c r="AG4720" s="1">
        <v>50</v>
      </c>
      <c r="AH4720" s="1">
        <v>0</v>
      </c>
      <c r="AI4720" s="1">
        <v>829</v>
      </c>
      <c r="AJ4720" s="1" t="s">
        <v>11561</v>
      </c>
      <c r="AK4720" s="1" t="s">
        <v>11562</v>
      </c>
      <c r="AL4720" s="1" t="s">
        <v>11563</v>
      </c>
      <c r="AM4720" s="1" t="s">
        <v>12</v>
      </c>
      <c r="AN4720" s="1" t="s">
        <v>23098</v>
      </c>
      <c r="AO4720" s="1" t="s">
        <v>364</v>
      </c>
      <c r="AP4720" s="1" t="s">
        <v>86</v>
      </c>
      <c r="AQ4720" s="1" t="s">
        <v>14</v>
      </c>
      <c r="AR4720" s="1" t="s">
        <v>19</v>
      </c>
      <c r="AS4720" s="1" t="s">
        <v>23090</v>
      </c>
      <c r="AT4720" s="1" t="s">
        <v>26</v>
      </c>
    </row>
    <row r="4721" spans="1:46" x14ac:dyDescent="0.25">
      <c r="A4721" s="1" t="s">
        <v>22280</v>
      </c>
      <c r="B4721" s="2" t="s">
        <v>23076</v>
      </c>
      <c r="C4721" s="2" t="s">
        <v>23108</v>
      </c>
      <c r="D4721" s="1">
        <v>0</v>
      </c>
      <c r="E4721" s="1">
        <v>2</v>
      </c>
      <c r="F4721" s="1">
        <v>2</v>
      </c>
      <c r="G4721" s="1">
        <v>4</v>
      </c>
      <c r="H4721" s="6">
        <v>0.5</v>
      </c>
      <c r="I4721">
        <v>0</v>
      </c>
      <c r="J4721" s="1">
        <v>36</v>
      </c>
      <c r="K4721" s="1">
        <v>0</v>
      </c>
      <c r="L4721" s="1">
        <v>718</v>
      </c>
      <c r="M4721" s="6">
        <v>0.54</v>
      </c>
      <c r="N4721" s="4">
        <v>2657</v>
      </c>
      <c r="O4721" s="4">
        <v>220</v>
      </c>
      <c r="P4721" s="4">
        <v>300</v>
      </c>
      <c r="Q4721" s="3">
        <v>0.3</v>
      </c>
      <c r="R4721" s="1">
        <v>12</v>
      </c>
      <c r="S4721" s="1">
        <v>300</v>
      </c>
      <c r="T4721" s="1">
        <v>28</v>
      </c>
      <c r="U4721" s="1">
        <v>1</v>
      </c>
      <c r="V4721" s="1">
        <v>5</v>
      </c>
      <c r="W4721" s="1">
        <v>0</v>
      </c>
      <c r="X4721" s="1">
        <v>0</v>
      </c>
      <c r="Y4721" s="1">
        <v>1</v>
      </c>
      <c r="Z4721" s="1">
        <v>2</v>
      </c>
      <c r="AA4721" s="1">
        <v>0</v>
      </c>
      <c r="AB4721" s="1">
        <v>0</v>
      </c>
      <c r="AC4721" s="1">
        <v>0</v>
      </c>
      <c r="AD4721" s="1">
        <v>0</v>
      </c>
      <c r="AE4721" s="1">
        <v>0</v>
      </c>
      <c r="AF4721" s="1">
        <v>0</v>
      </c>
      <c r="AG4721" s="1">
        <v>0</v>
      </c>
      <c r="AH4721" s="1">
        <v>1500</v>
      </c>
      <c r="AI4721" s="1">
        <v>1500</v>
      </c>
      <c r="AJ4721" s="1" t="s">
        <v>14897</v>
      </c>
      <c r="AK4721" s="1" t="s">
        <v>14898</v>
      </c>
      <c r="AL4721" s="1" t="s">
        <v>14899</v>
      </c>
      <c r="AM4721" s="1" t="s">
        <v>12</v>
      </c>
      <c r="AN4721" s="1" t="s">
        <v>23097</v>
      </c>
      <c r="AO4721" s="1" t="s">
        <v>86</v>
      </c>
      <c r="AP4721" s="1" t="s">
        <v>57</v>
      </c>
      <c r="AQ4721" s="1" t="s">
        <v>25</v>
      </c>
      <c r="AR4721" s="1" t="s">
        <v>19</v>
      </c>
      <c r="AS4721" s="1" t="s">
        <v>23090</v>
      </c>
      <c r="AT4721" s="1" t="s">
        <v>26</v>
      </c>
    </row>
    <row r="4722" spans="1:46" x14ac:dyDescent="0.25">
      <c r="A4722" s="1" t="s">
        <v>19507</v>
      </c>
      <c r="B4722" s="2" t="s">
        <v>23076</v>
      </c>
      <c r="C4722" s="2" t="s">
        <v>23109</v>
      </c>
      <c r="D4722" s="1">
        <v>0</v>
      </c>
      <c r="E4722" s="1">
        <v>0</v>
      </c>
      <c r="F4722" s="1">
        <v>4</v>
      </c>
      <c r="G4722" s="1">
        <v>4</v>
      </c>
      <c r="H4722" s="6">
        <v>1</v>
      </c>
      <c r="I4722">
        <v>1</v>
      </c>
      <c r="J4722" s="1">
        <v>31</v>
      </c>
      <c r="K4722" s="1">
        <v>1</v>
      </c>
      <c r="L4722" s="1">
        <v>600</v>
      </c>
      <c r="M4722" s="6">
        <v>0.28999999999999998</v>
      </c>
      <c r="N4722" s="4">
        <v>2500</v>
      </c>
      <c r="O4722" s="4">
        <v>180</v>
      </c>
      <c r="P4722" s="4">
        <v>300</v>
      </c>
      <c r="Q4722" s="3">
        <v>0.31</v>
      </c>
      <c r="R4722" s="1">
        <v>12</v>
      </c>
      <c r="S4722" s="1">
        <v>300</v>
      </c>
      <c r="T4722" s="1">
        <v>36</v>
      </c>
      <c r="U4722" s="1">
        <v>0</v>
      </c>
      <c r="V4722" s="1">
        <v>5</v>
      </c>
      <c r="W4722" s="1">
        <v>0</v>
      </c>
      <c r="X4722" s="1">
        <v>0</v>
      </c>
      <c r="Y4722" s="1">
        <v>0</v>
      </c>
      <c r="Z4722" s="1">
        <v>2</v>
      </c>
      <c r="AA4722" s="1">
        <v>0</v>
      </c>
      <c r="AB4722" s="1">
        <v>1</v>
      </c>
      <c r="AC4722" s="1">
        <v>0</v>
      </c>
      <c r="AD4722" s="1">
        <v>500</v>
      </c>
      <c r="AE4722" s="1">
        <v>111</v>
      </c>
      <c r="AF4722" s="1">
        <v>0</v>
      </c>
      <c r="AG4722" s="1">
        <v>31</v>
      </c>
      <c r="AH4722" s="1">
        <v>0</v>
      </c>
      <c r="AI4722" s="1">
        <v>642</v>
      </c>
      <c r="AJ4722" s="1" t="s">
        <v>494</v>
      </c>
      <c r="AK4722" s="1" t="s">
        <v>7391</v>
      </c>
      <c r="AL4722" s="1" t="s">
        <v>7392</v>
      </c>
      <c r="AM4722" s="1" t="s">
        <v>16</v>
      </c>
      <c r="AN4722" s="1" t="s">
        <v>23098</v>
      </c>
      <c r="AO4722" s="1" t="s">
        <v>364</v>
      </c>
      <c r="AP4722" s="1" t="s">
        <v>57</v>
      </c>
      <c r="AQ4722" s="1" t="s">
        <v>25</v>
      </c>
      <c r="AR4722" s="1" t="s">
        <v>30</v>
      </c>
      <c r="AS4722" s="1" t="s">
        <v>23090</v>
      </c>
      <c r="AT4722" s="1" t="s">
        <v>101</v>
      </c>
    </row>
    <row r="4723" spans="1:46" x14ac:dyDescent="0.25">
      <c r="A4723" s="1" t="s">
        <v>20712</v>
      </c>
      <c r="B4723" s="2" t="s">
        <v>23076</v>
      </c>
      <c r="C4723" s="2" t="s">
        <v>23110</v>
      </c>
      <c r="D4723" s="1">
        <v>0</v>
      </c>
      <c r="E4723" s="1">
        <v>0</v>
      </c>
      <c r="F4723" s="1">
        <v>1</v>
      </c>
      <c r="G4723" s="1">
        <v>1</v>
      </c>
      <c r="H4723" s="6">
        <v>1</v>
      </c>
      <c r="I4723">
        <v>1</v>
      </c>
      <c r="J4723" s="1">
        <v>41</v>
      </c>
      <c r="K4723" s="1">
        <v>1</v>
      </c>
      <c r="L4723" s="1">
        <v>812</v>
      </c>
      <c r="M4723" s="6">
        <v>0.14000000000000001</v>
      </c>
      <c r="N4723" s="4">
        <v>3000</v>
      </c>
      <c r="O4723" s="4">
        <v>250</v>
      </c>
      <c r="P4723" s="4">
        <v>700</v>
      </c>
      <c r="Q4723" s="3">
        <v>0.2</v>
      </c>
      <c r="R4723" s="1">
        <v>24</v>
      </c>
      <c r="S4723" s="1">
        <v>700</v>
      </c>
      <c r="T4723" s="1">
        <v>12</v>
      </c>
      <c r="U4723" s="1">
        <v>1</v>
      </c>
      <c r="V4723" s="1">
        <v>5</v>
      </c>
      <c r="W4723" s="1">
        <v>0</v>
      </c>
      <c r="X4723" s="1">
        <v>1</v>
      </c>
      <c r="Y4723" s="1">
        <v>0</v>
      </c>
      <c r="Z4723" s="1">
        <v>4</v>
      </c>
      <c r="AA4723" s="1">
        <v>0</v>
      </c>
      <c r="AB4723" s="1">
        <v>1</v>
      </c>
      <c r="AC4723" s="1">
        <v>0</v>
      </c>
      <c r="AD4723" s="1">
        <v>0</v>
      </c>
      <c r="AE4723" s="1">
        <v>0</v>
      </c>
      <c r="AF4723" s="1">
        <v>0</v>
      </c>
      <c r="AG4723" s="1">
        <v>0</v>
      </c>
      <c r="AH4723" s="1">
        <v>0</v>
      </c>
      <c r="AI4723" s="1">
        <v>0</v>
      </c>
      <c r="AJ4723" s="1" t="s">
        <v>10718</v>
      </c>
      <c r="AK4723" s="1" t="s">
        <v>10719</v>
      </c>
      <c r="AL4723" s="1" t="s">
        <v>10720</v>
      </c>
      <c r="AM4723" s="1" t="s">
        <v>16</v>
      </c>
      <c r="AN4723" s="1" t="s">
        <v>23098</v>
      </c>
      <c r="AO4723" s="1" t="s">
        <v>86</v>
      </c>
      <c r="AP4723" s="1" t="s">
        <v>57</v>
      </c>
      <c r="AQ4723" s="1" t="s">
        <v>14</v>
      </c>
      <c r="AR4723" s="1" t="s">
        <v>30</v>
      </c>
      <c r="AS4723" s="1" t="s">
        <v>23090</v>
      </c>
      <c r="AT4723" s="1" t="s">
        <v>101</v>
      </c>
    </row>
    <row r="4724" spans="1:46" x14ac:dyDescent="0.25">
      <c r="A4724" s="1" t="s">
        <v>21959</v>
      </c>
      <c r="B4724" s="2" t="s">
        <v>23073</v>
      </c>
      <c r="C4724" s="2" t="s">
        <v>23104</v>
      </c>
      <c r="D4724" s="1">
        <v>0</v>
      </c>
      <c r="E4724" s="1">
        <v>0</v>
      </c>
      <c r="F4724" s="1">
        <v>1</v>
      </c>
      <c r="G4724" s="1">
        <v>1</v>
      </c>
      <c r="H4724" s="6">
        <v>1</v>
      </c>
      <c r="I4724">
        <v>0</v>
      </c>
      <c r="J4724" s="1">
        <v>34</v>
      </c>
      <c r="K4724" s="1">
        <v>0</v>
      </c>
      <c r="L4724" s="1">
        <v>739</v>
      </c>
      <c r="M4724" s="6">
        <v>0.32</v>
      </c>
      <c r="N4724" s="4">
        <v>3300</v>
      </c>
      <c r="O4724" s="4">
        <v>225</v>
      </c>
      <c r="P4724" s="4">
        <v>300</v>
      </c>
      <c r="Q4724" s="3">
        <v>0.35</v>
      </c>
      <c r="R4724" s="1">
        <v>12</v>
      </c>
      <c r="S4724" s="1">
        <v>300</v>
      </c>
      <c r="T4724" s="1">
        <v>8</v>
      </c>
      <c r="U4724" s="1">
        <v>1</v>
      </c>
      <c r="V4724" s="1">
        <v>5</v>
      </c>
      <c r="W4724" s="1">
        <v>0</v>
      </c>
      <c r="X4724" s="1">
        <v>0</v>
      </c>
      <c r="Y4724" s="1">
        <v>1</v>
      </c>
      <c r="Z4724" s="1">
        <v>0</v>
      </c>
      <c r="AA4724" s="1">
        <v>1</v>
      </c>
      <c r="AB4724" s="1">
        <v>0</v>
      </c>
      <c r="AC4724" s="1">
        <v>779</v>
      </c>
      <c r="AD4724" s="1">
        <v>225</v>
      </c>
      <c r="AE4724" s="1">
        <v>0</v>
      </c>
      <c r="AF4724" s="1">
        <v>0</v>
      </c>
      <c r="AG4724" s="1">
        <v>305</v>
      </c>
      <c r="AH4724" s="1">
        <v>0</v>
      </c>
      <c r="AI4724" s="1">
        <v>1309</v>
      </c>
      <c r="AJ4724" s="1" t="s">
        <v>11572</v>
      </c>
      <c r="AK4724" s="1" t="s">
        <v>14026</v>
      </c>
      <c r="AL4724" s="1" t="s">
        <v>14027</v>
      </c>
      <c r="AM4724" s="1" t="s">
        <v>12</v>
      </c>
      <c r="AN4724" s="1" t="s">
        <v>23097</v>
      </c>
      <c r="AO4724" s="1" t="s">
        <v>86</v>
      </c>
      <c r="AP4724" s="1" t="s">
        <v>57</v>
      </c>
      <c r="AQ4724" s="1" t="s">
        <v>25</v>
      </c>
      <c r="AR4724" s="1" t="s">
        <v>19</v>
      </c>
      <c r="AS4724" s="1" t="s">
        <v>23091</v>
      </c>
      <c r="AT4724" s="1" t="s">
        <v>26</v>
      </c>
    </row>
    <row r="4725" spans="1:46" x14ac:dyDescent="0.25">
      <c r="A4725" s="1" t="s">
        <v>17861</v>
      </c>
      <c r="B4725" s="2" t="s">
        <v>23073</v>
      </c>
      <c r="C4725" s="2" t="s">
        <v>23105</v>
      </c>
      <c r="D4725" s="1">
        <v>1</v>
      </c>
      <c r="E4725" s="1">
        <v>0</v>
      </c>
      <c r="F4725" s="1">
        <v>2</v>
      </c>
      <c r="G4725" s="1">
        <v>3</v>
      </c>
      <c r="H4725" s="6">
        <v>0.66666666666666663</v>
      </c>
      <c r="I4725">
        <v>1</v>
      </c>
      <c r="J4725" s="1">
        <v>49</v>
      </c>
      <c r="K4725" s="1">
        <v>0</v>
      </c>
      <c r="L4725" s="1">
        <v>640</v>
      </c>
      <c r="M4725" s="6">
        <v>0.15</v>
      </c>
      <c r="N4725" s="4">
        <v>1600</v>
      </c>
      <c r="O4725" s="4">
        <v>130</v>
      </c>
      <c r="P4725" s="4">
        <v>100</v>
      </c>
      <c r="Q4725" s="3">
        <v>0.4</v>
      </c>
      <c r="R4725" s="1">
        <v>12</v>
      </c>
      <c r="S4725" s="1">
        <v>100</v>
      </c>
      <c r="T4725" s="1">
        <v>20</v>
      </c>
      <c r="U4725" s="1">
        <v>1</v>
      </c>
      <c r="V4725" s="1">
        <v>5</v>
      </c>
      <c r="W4725" s="1">
        <v>1</v>
      </c>
      <c r="X4725" s="1">
        <v>0</v>
      </c>
      <c r="Y4725" s="1">
        <v>1</v>
      </c>
      <c r="Z4725" s="1">
        <v>1</v>
      </c>
      <c r="AA4725" s="1">
        <v>1</v>
      </c>
      <c r="AB4725" s="1">
        <v>1</v>
      </c>
      <c r="AC4725" s="1">
        <v>167</v>
      </c>
      <c r="AD4725" s="1">
        <v>0</v>
      </c>
      <c r="AE4725" s="1">
        <v>112</v>
      </c>
      <c r="AF4725" s="1">
        <v>0</v>
      </c>
      <c r="AG4725" s="1">
        <v>0</v>
      </c>
      <c r="AH4725" s="1">
        <v>0</v>
      </c>
      <c r="AI4725" s="1">
        <v>279</v>
      </c>
      <c r="AJ4725" s="1" t="s">
        <v>2633</v>
      </c>
      <c r="AK4725" s="1" t="s">
        <v>2634</v>
      </c>
      <c r="AL4725" s="1" t="s">
        <v>2635</v>
      </c>
      <c r="AM4725" s="1" t="s">
        <v>16</v>
      </c>
      <c r="AN4725" s="1" t="s">
        <v>23097</v>
      </c>
      <c r="AO4725" s="1" t="s">
        <v>86</v>
      </c>
      <c r="AP4725" s="1" t="s">
        <v>86</v>
      </c>
      <c r="AQ4725" s="1" t="s">
        <v>25</v>
      </c>
      <c r="AR4725" s="1" t="s">
        <v>19</v>
      </c>
      <c r="AS4725" s="1" t="s">
        <v>23091</v>
      </c>
      <c r="AT4725" s="1" t="s">
        <v>101</v>
      </c>
    </row>
    <row r="4726" spans="1:46" x14ac:dyDescent="0.25">
      <c r="A4726" s="1" t="s">
        <v>21994</v>
      </c>
      <c r="B4726" s="2" t="s">
        <v>23073</v>
      </c>
      <c r="C4726" s="2" t="s">
        <v>23105</v>
      </c>
      <c r="D4726" s="1">
        <v>1</v>
      </c>
      <c r="E4726" s="1">
        <v>3</v>
      </c>
      <c r="F4726" s="1">
        <v>1</v>
      </c>
      <c r="G4726" s="1">
        <v>5</v>
      </c>
      <c r="H4726" s="6">
        <v>0.2</v>
      </c>
      <c r="I4726">
        <v>0</v>
      </c>
      <c r="J4726" s="1">
        <v>32</v>
      </c>
      <c r="K4726" s="1">
        <v>0</v>
      </c>
      <c r="L4726" s="1">
        <v>637</v>
      </c>
      <c r="M4726" s="6">
        <v>0.67</v>
      </c>
      <c r="N4726" s="4">
        <v>1755</v>
      </c>
      <c r="O4726" s="4">
        <v>135</v>
      </c>
      <c r="P4726" s="4">
        <v>200</v>
      </c>
      <c r="Q4726" s="3">
        <v>0.37</v>
      </c>
      <c r="R4726" s="1">
        <v>12</v>
      </c>
      <c r="S4726" s="1">
        <v>200</v>
      </c>
      <c r="T4726" s="1">
        <v>33</v>
      </c>
      <c r="U4726" s="1">
        <v>1</v>
      </c>
      <c r="V4726" s="1">
        <v>5</v>
      </c>
      <c r="W4726" s="1">
        <v>0</v>
      </c>
      <c r="X4726" s="1">
        <v>0</v>
      </c>
      <c r="Y4726" s="1">
        <v>0</v>
      </c>
      <c r="Z4726" s="1">
        <v>2</v>
      </c>
      <c r="AA4726" s="1">
        <v>1</v>
      </c>
      <c r="AB4726" s="1">
        <v>0</v>
      </c>
      <c r="AC4726" s="1">
        <v>1457</v>
      </c>
      <c r="AD4726" s="1">
        <v>586</v>
      </c>
      <c r="AE4726" s="1">
        <v>0</v>
      </c>
      <c r="AF4726" s="1">
        <v>0</v>
      </c>
      <c r="AG4726" s="1">
        <v>0</v>
      </c>
      <c r="AH4726" s="1">
        <v>0</v>
      </c>
      <c r="AI4726" s="1">
        <v>2043</v>
      </c>
      <c r="AJ4726" s="1" t="s">
        <v>13007</v>
      </c>
      <c r="AK4726" s="1" t="s">
        <v>14119</v>
      </c>
      <c r="AL4726" s="1" t="s">
        <v>14120</v>
      </c>
      <c r="AM4726" s="1" t="s">
        <v>12</v>
      </c>
      <c r="AN4726" s="1" t="s">
        <v>23097</v>
      </c>
      <c r="AO4726" s="1" t="s">
        <v>86</v>
      </c>
      <c r="AP4726" s="1" t="s">
        <v>57</v>
      </c>
      <c r="AQ4726" s="1" t="s">
        <v>25</v>
      </c>
      <c r="AR4726" s="1" t="s">
        <v>30</v>
      </c>
      <c r="AS4726" s="1" t="s">
        <v>23091</v>
      </c>
      <c r="AT4726" s="1" t="s">
        <v>26</v>
      </c>
    </row>
    <row r="4727" spans="1:46" x14ac:dyDescent="0.25">
      <c r="A4727" s="1" t="s">
        <v>22580</v>
      </c>
      <c r="B4727" s="2" t="s">
        <v>23073</v>
      </c>
      <c r="C4727" s="2" t="s">
        <v>23105</v>
      </c>
      <c r="D4727" s="1">
        <v>1</v>
      </c>
      <c r="E4727" s="1">
        <v>4</v>
      </c>
      <c r="F4727" s="1">
        <v>4</v>
      </c>
      <c r="G4727" s="1">
        <v>9</v>
      </c>
      <c r="H4727" s="6">
        <v>0.44444444444444442</v>
      </c>
      <c r="I4727">
        <v>0</v>
      </c>
      <c r="J4727" s="1">
        <v>34</v>
      </c>
      <c r="K4727" s="1">
        <v>0</v>
      </c>
      <c r="L4727" s="1">
        <v>697</v>
      </c>
      <c r="M4727" s="6">
        <v>0.72</v>
      </c>
      <c r="N4727" s="4">
        <v>1800</v>
      </c>
      <c r="O4727" s="4">
        <v>120</v>
      </c>
      <c r="P4727" s="4">
        <v>150</v>
      </c>
      <c r="Q4727" s="3">
        <v>0.4</v>
      </c>
      <c r="R4727" s="1">
        <v>12</v>
      </c>
      <c r="S4727" s="1">
        <v>150</v>
      </c>
      <c r="T4727" s="1">
        <v>23</v>
      </c>
      <c r="U4727" s="1">
        <v>1</v>
      </c>
      <c r="V4727" s="1">
        <v>5</v>
      </c>
      <c r="W4727" s="1">
        <v>0</v>
      </c>
      <c r="X4727" s="1">
        <v>0</v>
      </c>
      <c r="Y4727" s="1">
        <v>1</v>
      </c>
      <c r="Z4727" s="1">
        <v>3</v>
      </c>
      <c r="AA4727" s="1">
        <v>1</v>
      </c>
      <c r="AB4727" s="1">
        <v>0</v>
      </c>
      <c r="AC4727" s="1">
        <v>1570</v>
      </c>
      <c r="AD4727" s="1">
        <v>665</v>
      </c>
      <c r="AE4727" s="1">
        <v>0</v>
      </c>
      <c r="AF4727" s="1">
        <v>0</v>
      </c>
      <c r="AG4727" s="1">
        <v>0</v>
      </c>
      <c r="AH4727" s="1">
        <v>0</v>
      </c>
      <c r="AI4727" s="1">
        <v>2235</v>
      </c>
      <c r="AJ4727" s="1" t="s">
        <v>15686</v>
      </c>
      <c r="AK4727" s="1" t="s">
        <v>15687</v>
      </c>
      <c r="AL4727" s="1" t="s">
        <v>15688</v>
      </c>
      <c r="AM4727" s="1" t="s">
        <v>12</v>
      </c>
      <c r="AN4727" s="1" t="s">
        <v>23097</v>
      </c>
      <c r="AO4727" s="1" t="s">
        <v>86</v>
      </c>
      <c r="AP4727" s="1" t="s">
        <v>57</v>
      </c>
      <c r="AQ4727" s="1" t="s">
        <v>25</v>
      </c>
      <c r="AR4727" s="1" t="s">
        <v>19</v>
      </c>
      <c r="AS4727" s="1" t="s">
        <v>23091</v>
      </c>
      <c r="AT4727" s="1" t="s">
        <v>26</v>
      </c>
    </row>
    <row r="4728" spans="1:46" x14ac:dyDescent="0.25">
      <c r="A4728" s="1" t="s">
        <v>22013</v>
      </c>
      <c r="B4728" s="2" t="s">
        <v>23073</v>
      </c>
      <c r="C4728" s="2" t="s">
        <v>23105</v>
      </c>
      <c r="D4728" s="1">
        <v>3</v>
      </c>
      <c r="E4728" s="1">
        <v>4</v>
      </c>
      <c r="F4728" s="1">
        <v>3</v>
      </c>
      <c r="G4728" s="1">
        <v>10</v>
      </c>
      <c r="H4728" s="6">
        <v>0.3</v>
      </c>
      <c r="I4728">
        <v>0</v>
      </c>
      <c r="J4728" s="1">
        <v>36</v>
      </c>
      <c r="K4728" s="1">
        <v>0</v>
      </c>
      <c r="L4728" s="1">
        <v>619</v>
      </c>
      <c r="M4728" s="6">
        <v>0.49</v>
      </c>
      <c r="N4728" s="4">
        <v>3800</v>
      </c>
      <c r="O4728" s="4">
        <v>277</v>
      </c>
      <c r="P4728" s="4">
        <v>200</v>
      </c>
      <c r="Q4728" s="3">
        <v>0.33</v>
      </c>
      <c r="R4728" s="1">
        <v>12</v>
      </c>
      <c r="S4728" s="1">
        <v>200</v>
      </c>
      <c r="T4728" s="1">
        <v>21</v>
      </c>
      <c r="U4728" s="1">
        <v>1</v>
      </c>
      <c r="V4728" s="1">
        <v>5</v>
      </c>
      <c r="W4728" s="1">
        <v>0</v>
      </c>
      <c r="X4728" s="1">
        <v>0</v>
      </c>
      <c r="Y4728" s="1">
        <v>0</v>
      </c>
      <c r="Z4728" s="1">
        <v>2</v>
      </c>
      <c r="AA4728" s="1">
        <v>1</v>
      </c>
      <c r="AB4728" s="1">
        <v>0</v>
      </c>
      <c r="AC4728" s="1">
        <v>1650</v>
      </c>
      <c r="AD4728" s="1">
        <v>0</v>
      </c>
      <c r="AE4728" s="1">
        <v>385</v>
      </c>
      <c r="AF4728" s="1">
        <v>168</v>
      </c>
      <c r="AG4728" s="1">
        <v>82</v>
      </c>
      <c r="AH4728" s="1">
        <v>578</v>
      </c>
      <c r="AI4728" s="1">
        <v>2863</v>
      </c>
      <c r="AJ4728" s="1" t="s">
        <v>14169</v>
      </c>
      <c r="AK4728" s="1" t="s">
        <v>14170</v>
      </c>
      <c r="AL4728" s="1" t="s">
        <v>14171</v>
      </c>
      <c r="AM4728" s="1" t="s">
        <v>12</v>
      </c>
      <c r="AN4728" s="1" t="s">
        <v>23097</v>
      </c>
      <c r="AO4728" s="1" t="s">
        <v>86</v>
      </c>
      <c r="AP4728" s="1" t="s">
        <v>57</v>
      </c>
      <c r="AQ4728" s="1" t="s">
        <v>25</v>
      </c>
      <c r="AR4728" s="1" t="s">
        <v>30</v>
      </c>
      <c r="AS4728" s="1" t="s">
        <v>23091</v>
      </c>
      <c r="AT4728" s="1" t="s">
        <v>26</v>
      </c>
    </row>
    <row r="4729" spans="1:46" x14ac:dyDescent="0.25">
      <c r="A4729" s="1" t="s">
        <v>18516</v>
      </c>
      <c r="B4729" s="2" t="s">
        <v>23073</v>
      </c>
      <c r="C4729" s="2" t="s">
        <v>23105</v>
      </c>
      <c r="D4729" s="1">
        <v>0</v>
      </c>
      <c r="E4729" s="1">
        <v>3</v>
      </c>
      <c r="F4729" s="1">
        <v>3</v>
      </c>
      <c r="G4729" s="1">
        <v>6</v>
      </c>
      <c r="H4729" s="6">
        <v>0.5</v>
      </c>
      <c r="I4729">
        <v>0</v>
      </c>
      <c r="J4729" s="1">
        <v>39</v>
      </c>
      <c r="K4729" s="1">
        <v>1</v>
      </c>
      <c r="L4729" s="1">
        <v>619</v>
      </c>
      <c r="M4729" s="6">
        <v>0.62</v>
      </c>
      <c r="N4729" s="4">
        <v>2160</v>
      </c>
      <c r="O4729" s="4">
        <v>180</v>
      </c>
      <c r="P4729" s="4">
        <v>300</v>
      </c>
      <c r="Q4729" s="3">
        <v>0.39</v>
      </c>
      <c r="R4729" s="1">
        <v>12</v>
      </c>
      <c r="S4729" s="1">
        <v>300</v>
      </c>
      <c r="T4729" s="1">
        <v>50</v>
      </c>
      <c r="U4729" s="1">
        <v>1</v>
      </c>
      <c r="V4729" s="1">
        <v>5</v>
      </c>
      <c r="W4729" s="1">
        <v>0</v>
      </c>
      <c r="X4729" s="1">
        <v>1</v>
      </c>
      <c r="Y4729" s="1">
        <v>1</v>
      </c>
      <c r="Z4729" s="1">
        <v>0</v>
      </c>
      <c r="AA4729" s="1">
        <v>1</v>
      </c>
      <c r="AB4729" s="1">
        <v>0</v>
      </c>
      <c r="AC4729" s="1">
        <v>2950</v>
      </c>
      <c r="AD4729" s="1">
        <v>0</v>
      </c>
      <c r="AE4729" s="1">
        <v>0</v>
      </c>
      <c r="AF4729" s="1">
        <v>683</v>
      </c>
      <c r="AG4729" s="1">
        <v>0</v>
      </c>
      <c r="AH4729" s="1">
        <v>400</v>
      </c>
      <c r="AI4729" s="1">
        <v>4033</v>
      </c>
      <c r="AJ4729" s="1" t="s">
        <v>4568</v>
      </c>
      <c r="AK4729" s="1" t="s">
        <v>4569</v>
      </c>
      <c r="AL4729" s="1" t="s">
        <v>4570</v>
      </c>
      <c r="AM4729" s="1" t="s">
        <v>12</v>
      </c>
      <c r="AN4729" s="1" t="s">
        <v>23098</v>
      </c>
      <c r="AO4729" s="1" t="s">
        <v>86</v>
      </c>
      <c r="AP4729" s="1" t="s">
        <v>57</v>
      </c>
      <c r="AQ4729" s="1" t="s">
        <v>14</v>
      </c>
      <c r="AR4729" s="1" t="s">
        <v>19</v>
      </c>
      <c r="AS4729" s="1" t="s">
        <v>23091</v>
      </c>
      <c r="AT4729" s="1" t="s">
        <v>26</v>
      </c>
    </row>
    <row r="4730" spans="1:46" x14ac:dyDescent="0.25">
      <c r="A4730" s="1" t="s">
        <v>21417</v>
      </c>
      <c r="B4730" s="2" t="s">
        <v>23073</v>
      </c>
      <c r="C4730" s="2" t="s">
        <v>23105</v>
      </c>
      <c r="D4730" s="1">
        <v>0</v>
      </c>
      <c r="E4730" s="1">
        <v>1</v>
      </c>
      <c r="F4730" s="1">
        <v>1</v>
      </c>
      <c r="G4730" s="1">
        <v>2</v>
      </c>
      <c r="H4730" s="6">
        <v>0.5</v>
      </c>
      <c r="I4730">
        <v>0</v>
      </c>
      <c r="J4730" s="1">
        <v>46</v>
      </c>
      <c r="K4730" s="1">
        <v>0</v>
      </c>
      <c r="L4730" s="1">
        <v>654</v>
      </c>
      <c r="M4730" s="6">
        <v>0.27</v>
      </c>
      <c r="N4730" s="4">
        <v>4800</v>
      </c>
      <c r="O4730" s="4">
        <v>400</v>
      </c>
      <c r="P4730" s="4">
        <v>900</v>
      </c>
      <c r="Q4730" s="3">
        <v>0.3</v>
      </c>
      <c r="R4730" s="1">
        <v>24</v>
      </c>
      <c r="S4730" s="1">
        <v>900</v>
      </c>
      <c r="T4730" s="1">
        <v>39</v>
      </c>
      <c r="U4730" s="1">
        <v>1</v>
      </c>
      <c r="V4730" s="1">
        <v>5</v>
      </c>
      <c r="W4730" s="1">
        <v>0</v>
      </c>
      <c r="X4730" s="1">
        <v>0</v>
      </c>
      <c r="Y4730" s="1">
        <v>0</v>
      </c>
      <c r="Z4730" s="1">
        <v>3</v>
      </c>
      <c r="AA4730" s="1">
        <v>1</v>
      </c>
      <c r="AB4730" s="1">
        <v>0</v>
      </c>
      <c r="AC4730" s="1">
        <v>1616</v>
      </c>
      <c r="AD4730" s="1">
        <v>138</v>
      </c>
      <c r="AE4730" s="1">
        <v>0</v>
      </c>
      <c r="AF4730" s="1">
        <v>0</v>
      </c>
      <c r="AG4730" s="1">
        <v>61</v>
      </c>
      <c r="AH4730" s="1">
        <v>0</v>
      </c>
      <c r="AI4730" s="1">
        <v>1815</v>
      </c>
      <c r="AJ4730" s="1" t="s">
        <v>12591</v>
      </c>
      <c r="AK4730" s="1" t="s">
        <v>12592</v>
      </c>
      <c r="AL4730" s="1" t="s">
        <v>12593</v>
      </c>
      <c r="AM4730" s="1" t="s">
        <v>12</v>
      </c>
      <c r="AN4730" s="1" t="s">
        <v>23097</v>
      </c>
      <c r="AO4730" s="1" t="s">
        <v>86</v>
      </c>
      <c r="AP4730" s="1" t="s">
        <v>57</v>
      </c>
      <c r="AQ4730" s="1" t="s">
        <v>25</v>
      </c>
      <c r="AR4730" s="1" t="s">
        <v>30</v>
      </c>
      <c r="AS4730" s="1" t="s">
        <v>23091</v>
      </c>
      <c r="AT4730" s="1" t="s">
        <v>26</v>
      </c>
    </row>
    <row r="4731" spans="1:46" x14ac:dyDescent="0.25">
      <c r="A4731" s="1" t="s">
        <v>21467</v>
      </c>
      <c r="B4731" s="2" t="s">
        <v>23073</v>
      </c>
      <c r="C4731" s="2" t="s">
        <v>23106</v>
      </c>
      <c r="D4731" s="1">
        <v>1</v>
      </c>
      <c r="E4731" s="1">
        <v>0</v>
      </c>
      <c r="F4731" s="1">
        <v>4</v>
      </c>
      <c r="G4731" s="1">
        <v>5</v>
      </c>
      <c r="H4731" s="6">
        <v>0.8</v>
      </c>
      <c r="I4731">
        <v>1</v>
      </c>
      <c r="J4731" s="1">
        <v>29</v>
      </c>
      <c r="K4731" s="1">
        <v>1</v>
      </c>
      <c r="L4731" s="1">
        <v>743</v>
      </c>
      <c r="M4731" s="6">
        <v>0.14000000000000001</v>
      </c>
      <c r="N4731" s="4">
        <v>1560</v>
      </c>
      <c r="O4731" s="4">
        <v>130</v>
      </c>
      <c r="P4731" s="4">
        <v>260</v>
      </c>
      <c r="Q4731" s="3">
        <v>0.27</v>
      </c>
      <c r="R4731" s="1">
        <v>24</v>
      </c>
      <c r="S4731" s="1">
        <v>260</v>
      </c>
      <c r="T4731" s="1">
        <v>17</v>
      </c>
      <c r="U4731" s="1">
        <v>0</v>
      </c>
      <c r="V4731" s="1">
        <v>5</v>
      </c>
      <c r="W4731" s="1">
        <v>1</v>
      </c>
      <c r="X4731" s="1">
        <v>0</v>
      </c>
      <c r="Y4731" s="1">
        <v>1</v>
      </c>
      <c r="Z4731" s="1">
        <v>3</v>
      </c>
      <c r="AA4731" s="1">
        <v>1</v>
      </c>
      <c r="AB4731" s="1">
        <v>1</v>
      </c>
      <c r="AC4731" s="1">
        <v>0</v>
      </c>
      <c r="AD4731" s="1">
        <v>0</v>
      </c>
      <c r="AE4731" s="1">
        <v>0</v>
      </c>
      <c r="AF4731" s="1">
        <v>0</v>
      </c>
      <c r="AG4731" s="1">
        <v>160</v>
      </c>
      <c r="AH4731" s="1">
        <v>0</v>
      </c>
      <c r="AI4731" s="1">
        <v>160</v>
      </c>
      <c r="AJ4731" s="1" t="s">
        <v>12709</v>
      </c>
      <c r="AK4731" s="1" t="s">
        <v>12710</v>
      </c>
      <c r="AL4731" s="1" t="s">
        <v>12711</v>
      </c>
      <c r="AM4731" s="1" t="s">
        <v>16</v>
      </c>
      <c r="AN4731" s="1" t="s">
        <v>23098</v>
      </c>
      <c r="AO4731" s="1" t="s">
        <v>364</v>
      </c>
      <c r="AP4731" s="1" t="s">
        <v>86</v>
      </c>
      <c r="AQ4731" s="1" t="s">
        <v>25</v>
      </c>
      <c r="AR4731" s="1" t="s">
        <v>19</v>
      </c>
      <c r="AS4731" s="1" t="s">
        <v>23091</v>
      </c>
      <c r="AT4731" s="1" t="s">
        <v>101</v>
      </c>
    </row>
    <row r="4732" spans="1:46" x14ac:dyDescent="0.25">
      <c r="A4732" s="1" t="s">
        <v>19217</v>
      </c>
      <c r="B4732" s="2" t="s">
        <v>23073</v>
      </c>
      <c r="C4732" s="2" t="s">
        <v>23106</v>
      </c>
      <c r="D4732" s="1">
        <v>0</v>
      </c>
      <c r="E4732" s="1">
        <v>0</v>
      </c>
      <c r="F4732" s="1">
        <v>1</v>
      </c>
      <c r="G4732" s="1">
        <v>1</v>
      </c>
      <c r="H4732" s="6">
        <v>1</v>
      </c>
      <c r="I4732">
        <v>1</v>
      </c>
      <c r="J4732" s="1">
        <v>55</v>
      </c>
      <c r="K4732" s="1">
        <v>1</v>
      </c>
      <c r="L4732" s="1">
        <v>805</v>
      </c>
      <c r="M4732" s="6">
        <v>0.15</v>
      </c>
      <c r="N4732" s="4">
        <v>9000</v>
      </c>
      <c r="O4732" s="4">
        <v>625</v>
      </c>
      <c r="P4732" s="4">
        <v>1000</v>
      </c>
      <c r="Q4732" s="3">
        <v>0.3</v>
      </c>
      <c r="R4732" s="1">
        <v>18</v>
      </c>
      <c r="S4732" s="1">
        <v>1000</v>
      </c>
      <c r="T4732" s="1">
        <v>112</v>
      </c>
      <c r="U4732" s="1">
        <v>1</v>
      </c>
      <c r="V4732" s="1">
        <v>5</v>
      </c>
      <c r="W4732" s="1">
        <v>1</v>
      </c>
      <c r="X4732" s="1">
        <v>1</v>
      </c>
      <c r="Y4732" s="1">
        <v>0</v>
      </c>
      <c r="Z4732" s="1">
        <v>0</v>
      </c>
      <c r="AA4732" s="1">
        <v>1</v>
      </c>
      <c r="AB4732" s="1">
        <v>1</v>
      </c>
      <c r="AC4732" s="1">
        <v>350</v>
      </c>
      <c r="AD4732" s="1">
        <v>0</v>
      </c>
      <c r="AE4732" s="1">
        <v>0</v>
      </c>
      <c r="AF4732" s="1">
        <v>0</v>
      </c>
      <c r="AG4732" s="1">
        <v>16</v>
      </c>
      <c r="AH4732" s="1">
        <v>0</v>
      </c>
      <c r="AI4732" s="1">
        <v>366</v>
      </c>
      <c r="AJ4732" s="1" t="s">
        <v>6552</v>
      </c>
      <c r="AK4732" s="1" t="s">
        <v>6553</v>
      </c>
      <c r="AL4732" s="1" t="s">
        <v>6554</v>
      </c>
      <c r="AM4732" s="1" t="s">
        <v>16</v>
      </c>
      <c r="AN4732" s="1" t="s">
        <v>23098</v>
      </c>
      <c r="AO4732" s="1" t="s">
        <v>86</v>
      </c>
      <c r="AP4732" s="1" t="s">
        <v>86</v>
      </c>
      <c r="AQ4732" s="1" t="s">
        <v>14</v>
      </c>
      <c r="AR4732" s="1" t="s">
        <v>30</v>
      </c>
      <c r="AS4732" s="1" t="s">
        <v>23091</v>
      </c>
      <c r="AT4732" s="1" t="s">
        <v>101</v>
      </c>
    </row>
    <row r="4733" spans="1:46" x14ac:dyDescent="0.25">
      <c r="A4733" s="1" t="s">
        <v>18606</v>
      </c>
      <c r="B4733" s="2" t="s">
        <v>23073</v>
      </c>
      <c r="C4733" s="2" t="s">
        <v>23106</v>
      </c>
      <c r="D4733" s="1">
        <v>0</v>
      </c>
      <c r="E4733" s="1">
        <v>0</v>
      </c>
      <c r="F4733" s="1">
        <v>2</v>
      </c>
      <c r="G4733" s="1">
        <v>2</v>
      </c>
      <c r="H4733" s="6">
        <v>1</v>
      </c>
      <c r="I4733">
        <v>0</v>
      </c>
      <c r="J4733" s="1">
        <v>39</v>
      </c>
      <c r="K4733" s="1">
        <v>0</v>
      </c>
      <c r="L4733" s="1">
        <v>732</v>
      </c>
      <c r="M4733" s="6">
        <v>0.13</v>
      </c>
      <c r="N4733" s="4">
        <v>3600</v>
      </c>
      <c r="O4733" s="4">
        <v>270</v>
      </c>
      <c r="P4733" s="4">
        <v>200</v>
      </c>
      <c r="Q4733" s="3">
        <v>0.3</v>
      </c>
      <c r="R4733" s="1">
        <v>6</v>
      </c>
      <c r="S4733" s="1">
        <v>200</v>
      </c>
      <c r="T4733" s="1">
        <v>21</v>
      </c>
      <c r="U4733" s="1">
        <v>1</v>
      </c>
      <c r="V4733" s="1">
        <v>5</v>
      </c>
      <c r="W4733" s="1">
        <v>0</v>
      </c>
      <c r="X4733" s="1">
        <v>0</v>
      </c>
      <c r="Y4733" s="1">
        <v>1</v>
      </c>
      <c r="Z4733" s="1">
        <v>3</v>
      </c>
      <c r="AA4733" s="1">
        <v>0</v>
      </c>
      <c r="AB4733" s="1">
        <v>0</v>
      </c>
      <c r="AC4733" s="1">
        <v>0</v>
      </c>
      <c r="AD4733" s="1">
        <v>0</v>
      </c>
      <c r="AE4733" s="1">
        <v>0</v>
      </c>
      <c r="AF4733" s="1">
        <v>0</v>
      </c>
      <c r="AG4733" s="1">
        <v>0</v>
      </c>
      <c r="AH4733" s="1">
        <v>0</v>
      </c>
      <c r="AI4733" s="1">
        <v>0</v>
      </c>
      <c r="AJ4733" s="1" t="s">
        <v>2717</v>
      </c>
      <c r="AK4733" s="1" t="s">
        <v>4823</v>
      </c>
      <c r="AL4733" s="1" t="s">
        <v>4824</v>
      </c>
      <c r="AM4733" s="1" t="s">
        <v>12</v>
      </c>
      <c r="AN4733" s="1" t="s">
        <v>23097</v>
      </c>
      <c r="AO4733" s="1" t="s">
        <v>86</v>
      </c>
      <c r="AP4733" s="1" t="s">
        <v>57</v>
      </c>
      <c r="AQ4733" s="1" t="s">
        <v>25</v>
      </c>
      <c r="AR4733" s="1" t="s">
        <v>19</v>
      </c>
      <c r="AS4733" s="1" t="s">
        <v>23090</v>
      </c>
      <c r="AT4733" s="1" t="s">
        <v>26</v>
      </c>
    </row>
    <row r="4734" spans="1:46" x14ac:dyDescent="0.25">
      <c r="A4734" s="1" t="s">
        <v>19908</v>
      </c>
      <c r="B4734" s="2" t="s">
        <v>23073</v>
      </c>
      <c r="C4734" s="2" t="s">
        <v>23106</v>
      </c>
      <c r="D4734" s="1">
        <v>0</v>
      </c>
      <c r="E4734" s="1">
        <v>3</v>
      </c>
      <c r="F4734" s="1">
        <v>3</v>
      </c>
      <c r="G4734" s="1">
        <v>6</v>
      </c>
      <c r="H4734" s="6">
        <v>0.5</v>
      </c>
      <c r="I4734">
        <v>1</v>
      </c>
      <c r="J4734" s="1">
        <v>33</v>
      </c>
      <c r="K4734" s="1">
        <v>1</v>
      </c>
      <c r="L4734" s="1">
        <v>646</v>
      </c>
      <c r="M4734" s="6">
        <v>0.25</v>
      </c>
      <c r="N4734" s="4">
        <v>3500</v>
      </c>
      <c r="O4734" s="4">
        <v>300</v>
      </c>
      <c r="P4734" s="4">
        <v>500</v>
      </c>
      <c r="Q4734" s="3">
        <v>0.35</v>
      </c>
      <c r="R4734" s="1">
        <v>24</v>
      </c>
      <c r="S4734" s="1">
        <v>500</v>
      </c>
      <c r="T4734" s="1">
        <v>65</v>
      </c>
      <c r="U4734" s="1">
        <v>1</v>
      </c>
      <c r="V4734" s="1">
        <v>5</v>
      </c>
      <c r="W4734" s="1">
        <v>1</v>
      </c>
      <c r="X4734" s="1">
        <v>1</v>
      </c>
      <c r="Y4734" s="1">
        <v>1</v>
      </c>
      <c r="Z4734" s="1">
        <v>2</v>
      </c>
      <c r="AA4734" s="1">
        <v>0</v>
      </c>
      <c r="AB4734" s="1">
        <v>1</v>
      </c>
      <c r="AC4734" s="1">
        <v>583</v>
      </c>
      <c r="AD4734" s="1">
        <v>0</v>
      </c>
      <c r="AE4734" s="1">
        <v>701</v>
      </c>
      <c r="AF4734" s="1">
        <v>0</v>
      </c>
      <c r="AG4734" s="1">
        <v>55</v>
      </c>
      <c r="AH4734" s="1">
        <v>0</v>
      </c>
      <c r="AI4734" s="1">
        <v>1339</v>
      </c>
      <c r="AJ4734" s="1" t="s">
        <v>7757</v>
      </c>
      <c r="AK4734" s="1" t="s">
        <v>8489</v>
      </c>
      <c r="AL4734" s="1" t="s">
        <v>8490</v>
      </c>
      <c r="AM4734" s="1" t="s">
        <v>16</v>
      </c>
      <c r="AN4734" s="1" t="s">
        <v>23098</v>
      </c>
      <c r="AO4734" s="1" t="s">
        <v>86</v>
      </c>
      <c r="AP4734" s="1" t="s">
        <v>86</v>
      </c>
      <c r="AQ4734" s="1" t="s">
        <v>14</v>
      </c>
      <c r="AR4734" s="1" t="s">
        <v>19</v>
      </c>
      <c r="AS4734" s="1" t="s">
        <v>23090</v>
      </c>
      <c r="AT4734" s="1" t="s">
        <v>101</v>
      </c>
    </row>
    <row r="4735" spans="1:46" x14ac:dyDescent="0.25">
      <c r="A4735" s="1" t="s">
        <v>17340</v>
      </c>
      <c r="B4735" s="2" t="s">
        <v>23073</v>
      </c>
      <c r="C4735" s="2" t="s">
        <v>23106</v>
      </c>
      <c r="D4735" s="1">
        <v>0</v>
      </c>
      <c r="E4735" s="1">
        <v>1</v>
      </c>
      <c r="F4735" s="1">
        <v>1</v>
      </c>
      <c r="G4735" s="1">
        <v>2</v>
      </c>
      <c r="H4735" s="6">
        <v>0.5</v>
      </c>
      <c r="I4735">
        <v>0</v>
      </c>
      <c r="J4735" s="1">
        <v>38</v>
      </c>
      <c r="K4735" s="1">
        <v>1</v>
      </c>
      <c r="L4735" s="1">
        <v>771</v>
      </c>
      <c r="M4735" s="6">
        <v>0.11</v>
      </c>
      <c r="N4735" s="4">
        <v>3000</v>
      </c>
      <c r="O4735" s="4">
        <v>250</v>
      </c>
      <c r="P4735" s="4">
        <v>300</v>
      </c>
      <c r="Q4735" s="3">
        <v>0.3</v>
      </c>
      <c r="R4735" s="1">
        <v>12</v>
      </c>
      <c r="S4735" s="1">
        <v>300</v>
      </c>
      <c r="T4735" s="1">
        <v>33</v>
      </c>
      <c r="U4735" s="1">
        <v>1</v>
      </c>
      <c r="V4735" s="1">
        <v>5</v>
      </c>
      <c r="W4735" s="1">
        <v>1</v>
      </c>
      <c r="X4735" s="1">
        <v>1</v>
      </c>
      <c r="Y4735" s="1">
        <v>1</v>
      </c>
      <c r="Z4735" s="1">
        <v>0</v>
      </c>
      <c r="AA4735" s="1">
        <v>1</v>
      </c>
      <c r="AB4735" s="1">
        <v>0</v>
      </c>
      <c r="AC4735" s="1">
        <v>0</v>
      </c>
      <c r="AD4735" s="1">
        <v>0</v>
      </c>
      <c r="AE4735" s="1">
        <v>0</v>
      </c>
      <c r="AF4735" s="1">
        <v>0</v>
      </c>
      <c r="AG4735" s="1">
        <v>0</v>
      </c>
      <c r="AH4735" s="1">
        <v>0</v>
      </c>
      <c r="AI4735" s="1">
        <v>0</v>
      </c>
      <c r="AJ4735" s="1" t="s">
        <v>1055</v>
      </c>
      <c r="AK4735" s="1" t="s">
        <v>1056</v>
      </c>
      <c r="AL4735" s="1" t="s">
        <v>1057</v>
      </c>
      <c r="AM4735" s="1" t="s">
        <v>12</v>
      </c>
      <c r="AN4735" s="1" t="s">
        <v>23098</v>
      </c>
      <c r="AO4735" s="1" t="s">
        <v>86</v>
      </c>
      <c r="AP4735" s="1" t="s">
        <v>86</v>
      </c>
      <c r="AQ4735" s="1" t="s">
        <v>14</v>
      </c>
      <c r="AR4735" s="1" t="s">
        <v>19</v>
      </c>
      <c r="AS4735" s="1" t="s">
        <v>23091</v>
      </c>
      <c r="AT4735" s="1" t="s">
        <v>26</v>
      </c>
    </row>
    <row r="4736" spans="1:46" x14ac:dyDescent="0.25">
      <c r="A4736" s="1" t="s">
        <v>20481</v>
      </c>
      <c r="B4736" s="2" t="s">
        <v>23073</v>
      </c>
      <c r="C4736" s="2" t="s">
        <v>23107</v>
      </c>
      <c r="D4736" s="1">
        <v>0</v>
      </c>
      <c r="E4736" s="1">
        <v>0</v>
      </c>
      <c r="F4736" s="1">
        <v>3</v>
      </c>
      <c r="G4736" s="1">
        <v>3</v>
      </c>
      <c r="H4736" s="6">
        <v>1</v>
      </c>
      <c r="I4736">
        <v>1</v>
      </c>
      <c r="J4736" s="1">
        <v>31</v>
      </c>
      <c r="K4736" s="1">
        <v>1</v>
      </c>
      <c r="L4736" s="1">
        <v>659</v>
      </c>
      <c r="M4736" s="6">
        <v>7.0000000000000007E-2</v>
      </c>
      <c r="N4736" s="4">
        <v>1320</v>
      </c>
      <c r="O4736" s="4">
        <v>110</v>
      </c>
      <c r="P4736" s="4">
        <v>150</v>
      </c>
      <c r="Q4736" s="3">
        <v>0.36</v>
      </c>
      <c r="R4736" s="1">
        <v>24</v>
      </c>
      <c r="S4736" s="1">
        <v>150</v>
      </c>
      <c r="T4736" s="1">
        <v>10</v>
      </c>
      <c r="U4736" s="1">
        <v>1</v>
      </c>
      <c r="V4736" s="1">
        <v>5</v>
      </c>
      <c r="W4736" s="1">
        <v>1</v>
      </c>
      <c r="X4736" s="1">
        <v>1</v>
      </c>
      <c r="Y4736" s="1">
        <v>1</v>
      </c>
      <c r="Z4736" s="1">
        <v>3</v>
      </c>
      <c r="AA4736" s="1">
        <v>0</v>
      </c>
      <c r="AB4736" s="1">
        <v>1</v>
      </c>
      <c r="AC4736" s="1">
        <v>0</v>
      </c>
      <c r="AD4736" s="1">
        <v>0</v>
      </c>
      <c r="AE4736" s="1">
        <v>0</v>
      </c>
      <c r="AF4736" s="1">
        <v>0</v>
      </c>
      <c r="AG4736" s="1">
        <v>0</v>
      </c>
      <c r="AH4736" s="1">
        <v>0</v>
      </c>
      <c r="AI4736" s="1">
        <v>0</v>
      </c>
      <c r="AJ4736" s="1" t="s">
        <v>10069</v>
      </c>
      <c r="AK4736" s="1" t="s">
        <v>10070</v>
      </c>
      <c r="AL4736" s="1" t="s">
        <v>10071</v>
      </c>
      <c r="AM4736" s="1" t="s">
        <v>16</v>
      </c>
      <c r="AN4736" s="1" t="s">
        <v>23098</v>
      </c>
      <c r="AO4736" s="1" t="s">
        <v>86</v>
      </c>
      <c r="AP4736" s="1" t="s">
        <v>86</v>
      </c>
      <c r="AQ4736" s="1" t="s">
        <v>14</v>
      </c>
      <c r="AR4736" s="1" t="s">
        <v>19</v>
      </c>
      <c r="AS4736" s="1" t="s">
        <v>23090</v>
      </c>
      <c r="AT4736" s="1" t="s">
        <v>101</v>
      </c>
    </row>
    <row r="4737" spans="1:46" x14ac:dyDescent="0.25">
      <c r="A4737" s="1" t="s">
        <v>21068</v>
      </c>
      <c r="B4737" s="2" t="s">
        <v>23073</v>
      </c>
      <c r="C4737" s="2" t="s">
        <v>23107</v>
      </c>
      <c r="D4737" s="1">
        <v>0</v>
      </c>
      <c r="E4737" s="1">
        <v>0</v>
      </c>
      <c r="F4737" s="1">
        <v>2</v>
      </c>
      <c r="G4737" s="1">
        <v>2</v>
      </c>
      <c r="H4737" s="6">
        <v>1</v>
      </c>
      <c r="I4737">
        <v>1</v>
      </c>
      <c r="J4737" s="1">
        <v>32</v>
      </c>
      <c r="K4737" s="1">
        <v>1</v>
      </c>
      <c r="L4737" s="1">
        <v>648</v>
      </c>
      <c r="M4737" s="6">
        <v>0.62</v>
      </c>
      <c r="N4737" s="4">
        <v>2040</v>
      </c>
      <c r="O4737" s="4">
        <v>170</v>
      </c>
      <c r="P4737" s="4">
        <v>130</v>
      </c>
      <c r="Q4737" s="3">
        <v>0.3</v>
      </c>
      <c r="R4737" s="1">
        <v>12</v>
      </c>
      <c r="S4737" s="1">
        <v>130</v>
      </c>
      <c r="T4737" s="1">
        <v>13</v>
      </c>
      <c r="U4737" s="1">
        <v>1</v>
      </c>
      <c r="V4737" s="1">
        <v>5</v>
      </c>
      <c r="W4737" s="1">
        <v>0</v>
      </c>
      <c r="X4737" s="1">
        <v>0</v>
      </c>
      <c r="Y4737" s="1">
        <v>1</v>
      </c>
      <c r="Z4737" s="1">
        <v>3</v>
      </c>
      <c r="AA4737" s="1">
        <v>0</v>
      </c>
      <c r="AB4737" s="1">
        <v>1</v>
      </c>
      <c r="AC4737" s="1">
        <v>700</v>
      </c>
      <c r="AD4737" s="1">
        <v>119</v>
      </c>
      <c r="AE4737" s="1">
        <v>0</v>
      </c>
      <c r="AF4737" s="1">
        <v>0</v>
      </c>
      <c r="AG4737" s="1">
        <v>0</v>
      </c>
      <c r="AH4737" s="1">
        <v>1098</v>
      </c>
      <c r="AI4737" s="1">
        <v>1917</v>
      </c>
      <c r="AJ4737" s="1" t="s">
        <v>11658</v>
      </c>
      <c r="AK4737" s="1" t="s">
        <v>11659</v>
      </c>
      <c r="AL4737" s="1" t="s">
        <v>11660</v>
      </c>
      <c r="AM4737" s="1" t="s">
        <v>16</v>
      </c>
      <c r="AN4737" s="1" t="s">
        <v>23098</v>
      </c>
      <c r="AO4737" s="1" t="s">
        <v>86</v>
      </c>
      <c r="AP4737" s="1" t="s">
        <v>57</v>
      </c>
      <c r="AQ4737" s="1" t="s">
        <v>25</v>
      </c>
      <c r="AR4737" s="1" t="s">
        <v>19</v>
      </c>
      <c r="AS4737" s="1" t="s">
        <v>23090</v>
      </c>
      <c r="AT4737" s="1" t="s">
        <v>101</v>
      </c>
    </row>
    <row r="4738" spans="1:46" x14ac:dyDescent="0.25">
      <c r="A4738" s="1" t="s">
        <v>17422</v>
      </c>
      <c r="B4738" s="2" t="s">
        <v>23073</v>
      </c>
      <c r="C4738" s="2" t="s">
        <v>23107</v>
      </c>
      <c r="D4738" s="1">
        <v>0</v>
      </c>
      <c r="E4738" s="1">
        <v>0</v>
      </c>
      <c r="F4738" s="1">
        <v>1</v>
      </c>
      <c r="G4738" s="1">
        <v>1</v>
      </c>
      <c r="H4738" s="6">
        <v>1</v>
      </c>
      <c r="I4738">
        <v>0</v>
      </c>
      <c r="J4738" s="1">
        <v>30</v>
      </c>
      <c r="K4738" s="1">
        <v>0</v>
      </c>
      <c r="L4738" s="1">
        <v>917</v>
      </c>
      <c r="M4738" s="6">
        <v>0.03</v>
      </c>
      <c r="N4738" s="4">
        <v>3000</v>
      </c>
      <c r="O4738" s="4">
        <v>250</v>
      </c>
      <c r="P4738" s="4">
        <v>100</v>
      </c>
      <c r="Q4738" s="3">
        <v>0.26</v>
      </c>
      <c r="R4738" s="1">
        <v>12</v>
      </c>
      <c r="S4738" s="1">
        <v>100</v>
      </c>
      <c r="T4738" s="1">
        <v>11</v>
      </c>
      <c r="U4738" s="1">
        <v>1</v>
      </c>
      <c r="V4738" s="1">
        <v>5</v>
      </c>
      <c r="W4738" s="1">
        <v>0</v>
      </c>
      <c r="X4738" s="1">
        <v>0</v>
      </c>
      <c r="Y4738" s="1">
        <v>1</v>
      </c>
      <c r="Z4738" s="1">
        <v>3</v>
      </c>
      <c r="AA4738" s="1">
        <v>0</v>
      </c>
      <c r="AB4738" s="1">
        <v>0</v>
      </c>
      <c r="AC4738" s="1">
        <v>0</v>
      </c>
      <c r="AD4738" s="1">
        <v>0</v>
      </c>
      <c r="AE4738" s="1">
        <v>0</v>
      </c>
      <c r="AF4738" s="1">
        <v>0</v>
      </c>
      <c r="AG4738" s="1">
        <v>0</v>
      </c>
      <c r="AH4738" s="1">
        <v>0</v>
      </c>
      <c r="AI4738" s="1">
        <v>0</v>
      </c>
      <c r="AJ4738" s="1" t="s">
        <v>1317</v>
      </c>
      <c r="AK4738" s="1" t="s">
        <v>1318</v>
      </c>
      <c r="AL4738" s="1" t="s">
        <v>1319</v>
      </c>
      <c r="AM4738" s="1" t="s">
        <v>12</v>
      </c>
      <c r="AN4738" s="1" t="s">
        <v>23097</v>
      </c>
      <c r="AO4738" s="1" t="s">
        <v>86</v>
      </c>
      <c r="AP4738" s="1" t="s">
        <v>57</v>
      </c>
      <c r="AQ4738" s="1" t="s">
        <v>25</v>
      </c>
      <c r="AR4738" s="1" t="s">
        <v>19</v>
      </c>
      <c r="AS4738" s="1" t="s">
        <v>23090</v>
      </c>
      <c r="AT4738" s="1" t="s">
        <v>26</v>
      </c>
    </row>
    <row r="4739" spans="1:46" x14ac:dyDescent="0.25">
      <c r="A4739" s="1" t="s">
        <v>21696</v>
      </c>
      <c r="B4739" s="2" t="s">
        <v>23073</v>
      </c>
      <c r="C4739" s="2" t="s">
        <v>23108</v>
      </c>
      <c r="D4739" s="1">
        <v>0</v>
      </c>
      <c r="E4739" s="1">
        <v>0</v>
      </c>
      <c r="F4739" s="1">
        <v>1</v>
      </c>
      <c r="G4739" s="1">
        <v>1</v>
      </c>
      <c r="H4739" s="6">
        <v>1</v>
      </c>
      <c r="I4739">
        <v>0</v>
      </c>
      <c r="J4739" s="1">
        <v>32</v>
      </c>
      <c r="K4739" s="1">
        <v>1</v>
      </c>
      <c r="L4739" s="1">
        <v>766</v>
      </c>
      <c r="M4739" s="6">
        <v>0.33</v>
      </c>
      <c r="N4739" s="4">
        <v>2160</v>
      </c>
      <c r="O4739" s="4">
        <v>180</v>
      </c>
      <c r="P4739" s="4">
        <v>300</v>
      </c>
      <c r="Q4739" s="3">
        <v>0.3</v>
      </c>
      <c r="R4739" s="1">
        <v>12</v>
      </c>
      <c r="S4739" s="1">
        <v>300</v>
      </c>
      <c r="T4739" s="1">
        <v>30</v>
      </c>
      <c r="U4739" s="1">
        <v>1</v>
      </c>
      <c r="V4739" s="1">
        <v>5</v>
      </c>
      <c r="W4739" s="1">
        <v>0</v>
      </c>
      <c r="X4739" s="1">
        <v>0</v>
      </c>
      <c r="Y4739" s="1">
        <v>0</v>
      </c>
      <c r="Z4739" s="1">
        <v>1</v>
      </c>
      <c r="AA4739" s="1">
        <v>1</v>
      </c>
      <c r="AB4739" s="1">
        <v>1</v>
      </c>
      <c r="AC4739" s="1">
        <v>4000</v>
      </c>
      <c r="AD4739" s="1">
        <v>0</v>
      </c>
      <c r="AE4739" s="1">
        <v>0</v>
      </c>
      <c r="AF4739" s="1">
        <v>0</v>
      </c>
      <c r="AG4739" s="1">
        <v>0</v>
      </c>
      <c r="AH4739" s="1">
        <v>0</v>
      </c>
      <c r="AI4739" s="1">
        <v>4000</v>
      </c>
      <c r="AJ4739" s="1" t="s">
        <v>13353</v>
      </c>
      <c r="AK4739" s="1" t="s">
        <v>13354</v>
      </c>
      <c r="AL4739" s="1" t="s">
        <v>13355</v>
      </c>
      <c r="AM4739" s="1" t="s">
        <v>12</v>
      </c>
      <c r="AN4739" s="1" t="s">
        <v>23098</v>
      </c>
      <c r="AO4739" s="1" t="s">
        <v>86</v>
      </c>
      <c r="AP4739" s="1" t="s">
        <v>57</v>
      </c>
      <c r="AQ4739" s="1" t="s">
        <v>25</v>
      </c>
      <c r="AR4739" s="1" t="s">
        <v>30</v>
      </c>
      <c r="AS4739" s="1" t="s">
        <v>23091</v>
      </c>
      <c r="AT4739" s="1" t="s">
        <v>101</v>
      </c>
    </row>
    <row r="4740" spans="1:46" x14ac:dyDescent="0.25">
      <c r="A4740" s="1" t="s">
        <v>19459</v>
      </c>
      <c r="B4740" s="2" t="s">
        <v>23073</v>
      </c>
      <c r="C4740" s="2" t="s">
        <v>23108</v>
      </c>
      <c r="D4740" s="1">
        <v>0</v>
      </c>
      <c r="E4740" s="1">
        <v>0</v>
      </c>
      <c r="F4740" s="1">
        <v>2</v>
      </c>
      <c r="G4740" s="1">
        <v>2</v>
      </c>
      <c r="H4740" s="6">
        <v>1</v>
      </c>
      <c r="I4740">
        <v>1</v>
      </c>
      <c r="J4740" s="1">
        <v>31</v>
      </c>
      <c r="K4740" s="1">
        <v>0</v>
      </c>
      <c r="L4740" s="1">
        <v>772</v>
      </c>
      <c r="M4740" s="6">
        <v>0.39</v>
      </c>
      <c r="N4740" s="4">
        <v>1560</v>
      </c>
      <c r="O4740" s="4">
        <v>130</v>
      </c>
      <c r="P4740" s="4">
        <v>600</v>
      </c>
      <c r="Q4740" s="3">
        <v>0.28999999999999998</v>
      </c>
      <c r="R4740" s="1">
        <v>24</v>
      </c>
      <c r="S4740" s="1">
        <v>600</v>
      </c>
      <c r="T4740" s="1">
        <v>69</v>
      </c>
      <c r="U4740" s="1">
        <v>1</v>
      </c>
      <c r="V4740" s="1">
        <v>5</v>
      </c>
      <c r="W4740" s="1">
        <v>1</v>
      </c>
      <c r="X4740" s="1">
        <v>0</v>
      </c>
      <c r="Y4740" s="1">
        <v>1</v>
      </c>
      <c r="Z4740" s="1">
        <v>1</v>
      </c>
      <c r="AA4740" s="1">
        <v>1</v>
      </c>
      <c r="AB4740" s="1">
        <v>1</v>
      </c>
      <c r="AC4740" s="1">
        <v>0</v>
      </c>
      <c r="AD4740" s="1">
        <v>0</v>
      </c>
      <c r="AE4740" s="1">
        <v>0</v>
      </c>
      <c r="AF4740" s="1">
        <v>0</v>
      </c>
      <c r="AG4740" s="1">
        <v>0</v>
      </c>
      <c r="AH4740" s="1">
        <v>300</v>
      </c>
      <c r="AI4740" s="1">
        <v>300</v>
      </c>
      <c r="AJ4740" s="1" t="s">
        <v>7251</v>
      </c>
      <c r="AK4740" s="1" t="s">
        <v>7252</v>
      </c>
      <c r="AL4740" s="1" t="s">
        <v>7253</v>
      </c>
      <c r="AM4740" s="1" t="s">
        <v>16</v>
      </c>
      <c r="AN4740" s="1" t="s">
        <v>23097</v>
      </c>
      <c r="AO4740" s="1" t="s">
        <v>86</v>
      </c>
      <c r="AP4740" s="1" t="s">
        <v>86</v>
      </c>
      <c r="AQ4740" s="1" t="s">
        <v>25</v>
      </c>
      <c r="AR4740" s="1" t="s">
        <v>19</v>
      </c>
      <c r="AS4740" s="1" t="s">
        <v>23091</v>
      </c>
      <c r="AT4740" s="1" t="s">
        <v>101</v>
      </c>
    </row>
    <row r="4741" spans="1:46" x14ac:dyDescent="0.25">
      <c r="A4741" s="1" t="s">
        <v>20578</v>
      </c>
      <c r="B4741" s="2" t="s">
        <v>23073</v>
      </c>
      <c r="C4741" s="2" t="s">
        <v>23108</v>
      </c>
      <c r="D4741" s="1">
        <v>0</v>
      </c>
      <c r="E4741" s="1">
        <v>4</v>
      </c>
      <c r="F4741" s="1">
        <v>3</v>
      </c>
      <c r="G4741" s="1">
        <v>7</v>
      </c>
      <c r="H4741" s="6">
        <v>0.42857142857142855</v>
      </c>
      <c r="I4741">
        <v>0</v>
      </c>
      <c r="J4741" s="1">
        <v>39</v>
      </c>
      <c r="K4741" s="1">
        <v>1</v>
      </c>
      <c r="L4741" s="1">
        <v>767</v>
      </c>
      <c r="M4741" s="6">
        <v>0.33</v>
      </c>
      <c r="N4741" s="4">
        <v>4000</v>
      </c>
      <c r="O4741" s="4">
        <v>300</v>
      </c>
      <c r="P4741" s="4">
        <v>400</v>
      </c>
      <c r="Q4741" s="3">
        <v>0.28000000000000003</v>
      </c>
      <c r="R4741" s="1">
        <v>18</v>
      </c>
      <c r="S4741" s="1">
        <v>400</v>
      </c>
      <c r="T4741" s="1">
        <v>36</v>
      </c>
      <c r="U4741" s="1">
        <v>1</v>
      </c>
      <c r="V4741" s="1">
        <v>5</v>
      </c>
      <c r="W4741" s="1">
        <v>0</v>
      </c>
      <c r="X4741" s="1">
        <v>0</v>
      </c>
      <c r="Y4741" s="1">
        <v>0</v>
      </c>
      <c r="Z4741" s="1">
        <v>4</v>
      </c>
      <c r="AA4741" s="1">
        <v>0</v>
      </c>
      <c r="AB4741" s="1">
        <v>0</v>
      </c>
      <c r="AC4741" s="1">
        <v>974</v>
      </c>
      <c r="AD4741" s="1">
        <v>0</v>
      </c>
      <c r="AE4741" s="1">
        <v>0</v>
      </c>
      <c r="AF4741" s="1">
        <v>0</v>
      </c>
      <c r="AG4741" s="1">
        <v>63</v>
      </c>
      <c r="AH4741" s="1">
        <v>641</v>
      </c>
      <c r="AI4741" s="1">
        <v>1678</v>
      </c>
      <c r="AJ4741" s="1" t="s">
        <v>10346</v>
      </c>
      <c r="AK4741" s="1" t="s">
        <v>10347</v>
      </c>
      <c r="AL4741" s="1" t="s">
        <v>10348</v>
      </c>
      <c r="AM4741" s="1" t="s">
        <v>12</v>
      </c>
      <c r="AN4741" s="1" t="s">
        <v>23098</v>
      </c>
      <c r="AO4741" s="1" t="s">
        <v>86</v>
      </c>
      <c r="AP4741" s="1" t="s">
        <v>57</v>
      </c>
      <c r="AQ4741" s="1" t="s">
        <v>25</v>
      </c>
      <c r="AR4741" s="1" t="s">
        <v>30</v>
      </c>
      <c r="AS4741" s="1" t="s">
        <v>23090</v>
      </c>
      <c r="AT4741" s="1" t="s">
        <v>26</v>
      </c>
    </row>
    <row r="4742" spans="1:46" x14ac:dyDescent="0.25">
      <c r="A4742" s="1" t="s">
        <v>22339</v>
      </c>
      <c r="B4742" s="2" t="s">
        <v>23073</v>
      </c>
      <c r="C4742" s="2" t="s">
        <v>23109</v>
      </c>
      <c r="D4742" s="1">
        <v>0</v>
      </c>
      <c r="E4742" s="1">
        <v>1</v>
      </c>
      <c r="F4742" s="1">
        <v>5</v>
      </c>
      <c r="G4742" s="1">
        <v>6</v>
      </c>
      <c r="H4742" s="6">
        <v>0.83333333333333337</v>
      </c>
      <c r="I4742">
        <v>1</v>
      </c>
      <c r="J4742" s="1">
        <v>40</v>
      </c>
      <c r="K4742" s="1">
        <v>0</v>
      </c>
      <c r="L4742" s="1">
        <v>800</v>
      </c>
      <c r="M4742" s="6">
        <v>0.1</v>
      </c>
      <c r="N4742" s="4">
        <v>2100</v>
      </c>
      <c r="O4742" s="4">
        <v>175</v>
      </c>
      <c r="P4742" s="4">
        <v>100</v>
      </c>
      <c r="Q4742" s="3">
        <v>0.35</v>
      </c>
      <c r="R4742" s="1">
        <v>6</v>
      </c>
      <c r="S4742" s="1">
        <v>100</v>
      </c>
      <c r="T4742" s="1">
        <v>8</v>
      </c>
      <c r="U4742" s="1">
        <v>1</v>
      </c>
      <c r="V4742" s="1">
        <v>5</v>
      </c>
      <c r="W4742" s="1">
        <v>0</v>
      </c>
      <c r="X4742" s="1">
        <v>0</v>
      </c>
      <c r="Y4742" s="1">
        <v>0</v>
      </c>
      <c r="Z4742" s="1">
        <v>3</v>
      </c>
      <c r="AA4742" s="1">
        <v>1</v>
      </c>
      <c r="AB4742" s="1">
        <v>1</v>
      </c>
      <c r="AC4742" s="1">
        <v>0</v>
      </c>
      <c r="AD4742" s="1">
        <v>0</v>
      </c>
      <c r="AE4742" s="1">
        <v>0</v>
      </c>
      <c r="AF4742" s="1">
        <v>0</v>
      </c>
      <c r="AG4742" s="1">
        <v>0</v>
      </c>
      <c r="AH4742" s="1">
        <v>0</v>
      </c>
      <c r="AI4742" s="1">
        <v>0</v>
      </c>
      <c r="AJ4742" s="1" t="s">
        <v>15061</v>
      </c>
      <c r="AK4742" s="1" t="s">
        <v>15062</v>
      </c>
      <c r="AL4742" s="1" t="s">
        <v>15063</v>
      </c>
      <c r="AM4742" s="1" t="s">
        <v>16</v>
      </c>
      <c r="AN4742" s="1" t="s">
        <v>23097</v>
      </c>
      <c r="AO4742" s="1" t="s">
        <v>86</v>
      </c>
      <c r="AP4742" s="1" t="s">
        <v>57</v>
      </c>
      <c r="AQ4742" s="1" t="s">
        <v>25</v>
      </c>
      <c r="AR4742" s="1" t="s">
        <v>30</v>
      </c>
      <c r="AS4742" s="1" t="s">
        <v>23091</v>
      </c>
      <c r="AT4742" s="1" t="s">
        <v>101</v>
      </c>
    </row>
    <row r="4743" spans="1:46" x14ac:dyDescent="0.25">
      <c r="A4743" s="1" t="s">
        <v>17677</v>
      </c>
      <c r="B4743" s="2" t="s">
        <v>23073</v>
      </c>
      <c r="C4743" s="2" t="s">
        <v>23110</v>
      </c>
      <c r="D4743" s="1">
        <v>1</v>
      </c>
      <c r="E4743" s="1">
        <v>1</v>
      </c>
      <c r="F4743" s="1">
        <v>3</v>
      </c>
      <c r="G4743" s="1">
        <v>5</v>
      </c>
      <c r="H4743" s="6">
        <v>0.6</v>
      </c>
      <c r="I4743">
        <v>1</v>
      </c>
      <c r="J4743" s="1">
        <v>37</v>
      </c>
      <c r="K4743" s="1">
        <v>0</v>
      </c>
      <c r="L4743" s="1">
        <v>521</v>
      </c>
      <c r="M4743" s="6">
        <v>0.42</v>
      </c>
      <c r="N4743" s="4">
        <v>1800</v>
      </c>
      <c r="O4743" s="4">
        <v>150</v>
      </c>
      <c r="P4743" s="4">
        <v>200</v>
      </c>
      <c r="Q4743" s="3">
        <v>0.28000000000000003</v>
      </c>
      <c r="R4743" s="1">
        <v>18</v>
      </c>
      <c r="S4743" s="1">
        <v>200</v>
      </c>
      <c r="T4743" s="1">
        <v>13</v>
      </c>
      <c r="U4743" s="1">
        <v>1</v>
      </c>
      <c r="V4743" s="1">
        <v>5</v>
      </c>
      <c r="W4743" s="1">
        <v>1</v>
      </c>
      <c r="X4743" s="1">
        <v>0</v>
      </c>
      <c r="Y4743" s="1">
        <v>1</v>
      </c>
      <c r="Z4743" s="1">
        <v>4</v>
      </c>
      <c r="AA4743" s="1">
        <v>0</v>
      </c>
      <c r="AB4743" s="1">
        <v>1</v>
      </c>
      <c r="AC4743" s="1">
        <v>0</v>
      </c>
      <c r="AD4743" s="1">
        <v>0</v>
      </c>
      <c r="AE4743" s="1">
        <v>0</v>
      </c>
      <c r="AF4743" s="1">
        <v>953</v>
      </c>
      <c r="AG4743" s="1">
        <v>0</v>
      </c>
      <c r="AH4743" s="1">
        <v>0</v>
      </c>
      <c r="AI4743" s="1">
        <v>953</v>
      </c>
      <c r="AJ4743" s="1" t="s">
        <v>2108</v>
      </c>
      <c r="AK4743" s="1" t="s">
        <v>2109</v>
      </c>
      <c r="AL4743" s="1" t="s">
        <v>2110</v>
      </c>
      <c r="AM4743" s="1" t="s">
        <v>16</v>
      </c>
      <c r="AN4743" s="1" t="s">
        <v>23097</v>
      </c>
      <c r="AO4743" s="1" t="s">
        <v>86</v>
      </c>
      <c r="AP4743" s="1" t="s">
        <v>86</v>
      </c>
      <c r="AQ4743" s="1" t="s">
        <v>25</v>
      </c>
      <c r="AR4743" s="1" t="s">
        <v>19</v>
      </c>
      <c r="AS4743" s="1" t="s">
        <v>23090</v>
      </c>
      <c r="AT4743" s="1" t="s">
        <v>101</v>
      </c>
    </row>
    <row r="4744" spans="1:46" x14ac:dyDescent="0.25">
      <c r="A4744" s="1" t="s">
        <v>20541</v>
      </c>
      <c r="B4744" s="2" t="s">
        <v>23073</v>
      </c>
      <c r="C4744" s="2" t="s">
        <v>23110</v>
      </c>
      <c r="D4744" s="1">
        <v>0</v>
      </c>
      <c r="E4744" s="1">
        <v>0</v>
      </c>
      <c r="F4744" s="1">
        <v>2</v>
      </c>
      <c r="G4744" s="1">
        <v>2</v>
      </c>
      <c r="H4744" s="6">
        <v>1</v>
      </c>
      <c r="I4744">
        <v>1</v>
      </c>
      <c r="J4744" s="1">
        <v>54</v>
      </c>
      <c r="K4744" s="1">
        <v>1</v>
      </c>
      <c r="L4744" s="1">
        <v>694</v>
      </c>
      <c r="M4744" s="6">
        <v>0.08</v>
      </c>
      <c r="N4744" s="4">
        <v>6000</v>
      </c>
      <c r="O4744" s="4">
        <v>500</v>
      </c>
      <c r="P4744" s="4">
        <v>500</v>
      </c>
      <c r="Q4744" s="3">
        <v>0.21</v>
      </c>
      <c r="R4744" s="1">
        <v>24</v>
      </c>
      <c r="S4744" s="1">
        <v>500</v>
      </c>
      <c r="T4744" s="1">
        <v>58</v>
      </c>
      <c r="U4744" s="1">
        <v>1</v>
      </c>
      <c r="V4744" s="1">
        <v>5</v>
      </c>
      <c r="W4744" s="1">
        <v>1</v>
      </c>
      <c r="X4744" s="1">
        <v>1</v>
      </c>
      <c r="Y4744" s="1">
        <v>0</v>
      </c>
      <c r="Z4744" s="1">
        <v>2</v>
      </c>
      <c r="AA4744" s="1">
        <v>1</v>
      </c>
      <c r="AB4744" s="1">
        <v>1</v>
      </c>
      <c r="AC4744" s="1">
        <v>0</v>
      </c>
      <c r="AD4744" s="1">
        <v>89</v>
      </c>
      <c r="AE4744" s="1">
        <v>1296</v>
      </c>
      <c r="AF4744" s="1">
        <v>0</v>
      </c>
      <c r="AG4744" s="1">
        <v>0</v>
      </c>
      <c r="AH4744" s="1">
        <v>0</v>
      </c>
      <c r="AI4744" s="1">
        <v>1385</v>
      </c>
      <c r="AJ4744" s="1" t="s">
        <v>10241</v>
      </c>
      <c r="AK4744" s="1" t="s">
        <v>10242</v>
      </c>
      <c r="AL4744" s="1" t="s">
        <v>10243</v>
      </c>
      <c r="AM4744" s="1" t="s">
        <v>16</v>
      </c>
      <c r="AN4744" s="1" t="s">
        <v>23098</v>
      </c>
      <c r="AO4744" s="1" t="s">
        <v>86</v>
      </c>
      <c r="AP4744" s="1" t="s">
        <v>86</v>
      </c>
      <c r="AQ4744" s="1" t="s">
        <v>14</v>
      </c>
      <c r="AR4744" s="1" t="s">
        <v>30</v>
      </c>
      <c r="AS4744" s="1" t="s">
        <v>23091</v>
      </c>
      <c r="AT4744" s="1" t="s">
        <v>101</v>
      </c>
    </row>
    <row r="4745" spans="1:46" x14ac:dyDescent="0.25">
      <c r="A4745" s="1" t="s">
        <v>19023</v>
      </c>
      <c r="B4745" s="2" t="s">
        <v>23073</v>
      </c>
      <c r="C4745" s="2" t="s">
        <v>23110</v>
      </c>
      <c r="D4745" s="1">
        <v>0</v>
      </c>
      <c r="E4745" s="1">
        <v>1</v>
      </c>
      <c r="F4745" s="1">
        <v>1</v>
      </c>
      <c r="G4745" s="1">
        <v>2</v>
      </c>
      <c r="H4745" s="6">
        <v>0.5</v>
      </c>
      <c r="I4745">
        <v>0</v>
      </c>
      <c r="J4745" s="1">
        <v>29</v>
      </c>
      <c r="K4745" s="1">
        <v>1</v>
      </c>
      <c r="L4745" s="1">
        <v>600</v>
      </c>
      <c r="M4745" s="6">
        <v>0.26</v>
      </c>
      <c r="N4745" s="4">
        <v>7900</v>
      </c>
      <c r="O4745" s="4">
        <v>530</v>
      </c>
      <c r="P4745" s="4">
        <v>250</v>
      </c>
      <c r="Q4745" s="3">
        <v>0.27</v>
      </c>
      <c r="R4745" s="1">
        <v>12</v>
      </c>
      <c r="S4745" s="1">
        <v>250</v>
      </c>
      <c r="T4745" s="1">
        <v>25</v>
      </c>
      <c r="U4745" s="1">
        <v>1</v>
      </c>
      <c r="V4745" s="1">
        <v>5</v>
      </c>
      <c r="W4745" s="1">
        <v>0</v>
      </c>
      <c r="X4745" s="1">
        <v>0</v>
      </c>
      <c r="Y4745" s="1">
        <v>1</v>
      </c>
      <c r="Z4745" s="1">
        <v>0</v>
      </c>
      <c r="AA4745" s="1">
        <v>1</v>
      </c>
      <c r="AB4745" s="1">
        <v>0</v>
      </c>
      <c r="AC4745" s="1">
        <v>10000</v>
      </c>
      <c r="AD4745" s="1">
        <v>0</v>
      </c>
      <c r="AE4745" s="1">
        <v>0</v>
      </c>
      <c r="AF4745" s="1">
        <v>390</v>
      </c>
      <c r="AG4745" s="1">
        <v>0</v>
      </c>
      <c r="AH4745" s="1">
        <v>300</v>
      </c>
      <c r="AI4745" s="1">
        <v>10690</v>
      </c>
      <c r="AJ4745" s="1" t="s">
        <v>6048</v>
      </c>
      <c r="AK4745" s="1" t="s">
        <v>6049</v>
      </c>
      <c r="AL4745" s="1" t="s">
        <v>6050</v>
      </c>
      <c r="AM4745" s="1" t="s">
        <v>12</v>
      </c>
      <c r="AN4745" s="1" t="s">
        <v>23098</v>
      </c>
      <c r="AO4745" s="1" t="s">
        <v>86</v>
      </c>
      <c r="AP4745" s="1" t="s">
        <v>57</v>
      </c>
      <c r="AQ4745" s="1" t="s">
        <v>25</v>
      </c>
      <c r="AR4745" s="1" t="s">
        <v>19</v>
      </c>
      <c r="AS4745" s="1" t="s">
        <v>23091</v>
      </c>
      <c r="AT4745" s="1" t="s">
        <v>26</v>
      </c>
    </row>
    <row r="4746" spans="1:46" x14ac:dyDescent="0.25">
      <c r="A4746" s="1" t="s">
        <v>19089</v>
      </c>
      <c r="B4746" s="2" t="s">
        <v>23074</v>
      </c>
      <c r="C4746" s="2" t="s">
        <v>23104</v>
      </c>
      <c r="D4746" s="1">
        <v>5</v>
      </c>
      <c r="E4746" s="1">
        <v>2</v>
      </c>
      <c r="F4746" s="1">
        <v>1</v>
      </c>
      <c r="G4746" s="1">
        <v>8</v>
      </c>
      <c r="H4746" s="6">
        <v>0.125</v>
      </c>
      <c r="I4746">
        <v>0</v>
      </c>
      <c r="J4746" s="1">
        <v>43</v>
      </c>
      <c r="K4746" s="1">
        <v>0</v>
      </c>
      <c r="L4746" s="1">
        <v>323</v>
      </c>
      <c r="M4746" s="6">
        <v>0</v>
      </c>
      <c r="N4746" s="4">
        <v>4000</v>
      </c>
      <c r="O4746" s="4">
        <v>333</v>
      </c>
      <c r="P4746" s="4">
        <v>250</v>
      </c>
      <c r="Q4746" s="3">
        <v>0.4</v>
      </c>
      <c r="R4746" s="1">
        <v>12</v>
      </c>
      <c r="S4746" s="1">
        <v>250</v>
      </c>
      <c r="T4746" s="1">
        <v>7</v>
      </c>
      <c r="U4746" s="1">
        <v>0</v>
      </c>
      <c r="V4746" s="1">
        <v>5</v>
      </c>
      <c r="W4746" s="1">
        <v>0</v>
      </c>
      <c r="X4746" s="1">
        <v>0</v>
      </c>
      <c r="Y4746" s="1">
        <v>1</v>
      </c>
      <c r="Z4746" s="1">
        <v>0</v>
      </c>
      <c r="AA4746" s="1">
        <v>0</v>
      </c>
      <c r="AB4746" s="1">
        <v>0</v>
      </c>
      <c r="AC4746" s="1">
        <v>280</v>
      </c>
      <c r="AD4746" s="1">
        <v>0</v>
      </c>
      <c r="AE4746" s="1">
        <v>799</v>
      </c>
      <c r="AF4746" s="1">
        <v>0</v>
      </c>
      <c r="AG4746" s="1">
        <v>0</v>
      </c>
      <c r="AH4746" s="1">
        <v>0</v>
      </c>
      <c r="AI4746" s="1">
        <v>1079</v>
      </c>
      <c r="AJ4746" s="1" t="s">
        <v>6212</v>
      </c>
      <c r="AK4746" s="1" t="s">
        <v>6213</v>
      </c>
      <c r="AL4746" s="1" t="s">
        <v>11</v>
      </c>
      <c r="AM4746" s="1" t="s">
        <v>12</v>
      </c>
      <c r="AN4746" s="1" t="s">
        <v>23097</v>
      </c>
      <c r="AO4746" s="1" t="s">
        <v>364</v>
      </c>
      <c r="AP4746" s="1" t="s">
        <v>57</v>
      </c>
      <c r="AQ4746" s="1" t="s">
        <v>25</v>
      </c>
      <c r="AR4746" s="1" t="s">
        <v>19</v>
      </c>
      <c r="AS4746" s="1" t="s">
        <v>23090</v>
      </c>
      <c r="AT4746" s="1" t="s">
        <v>26</v>
      </c>
    </row>
    <row r="4747" spans="1:46" x14ac:dyDescent="0.25">
      <c r="A4747" s="1" t="s">
        <v>20787</v>
      </c>
      <c r="B4747" s="2" t="s">
        <v>23074</v>
      </c>
      <c r="C4747" s="2" t="s">
        <v>23104</v>
      </c>
      <c r="D4747" s="1">
        <v>1</v>
      </c>
      <c r="E4747" s="1">
        <v>5</v>
      </c>
      <c r="F4747" s="1">
        <v>3</v>
      </c>
      <c r="G4747" s="1">
        <v>9</v>
      </c>
      <c r="H4747" s="6">
        <v>0.33333333333333331</v>
      </c>
      <c r="I4747">
        <v>0</v>
      </c>
      <c r="J4747" s="1">
        <v>38</v>
      </c>
      <c r="K4747" s="1">
        <v>1</v>
      </c>
      <c r="L4747" s="1">
        <v>765</v>
      </c>
      <c r="M4747" s="6">
        <v>0</v>
      </c>
      <c r="N4747" s="4">
        <v>2300</v>
      </c>
      <c r="O4747" s="4">
        <v>150</v>
      </c>
      <c r="P4747" s="4">
        <v>400</v>
      </c>
      <c r="Q4747" s="3">
        <v>0.25</v>
      </c>
      <c r="R4747" s="1">
        <v>24</v>
      </c>
      <c r="S4747" s="1">
        <v>400</v>
      </c>
      <c r="T4747" s="1">
        <v>13</v>
      </c>
      <c r="U4747" s="1">
        <v>1</v>
      </c>
      <c r="V4747" s="1">
        <v>5</v>
      </c>
      <c r="W4747" s="1">
        <v>0</v>
      </c>
      <c r="X4747" s="1">
        <v>0</v>
      </c>
      <c r="Y4747" s="1">
        <v>1</v>
      </c>
      <c r="Z4747" s="1">
        <v>0</v>
      </c>
      <c r="AA4747" s="1">
        <v>1</v>
      </c>
      <c r="AB4747" s="1">
        <v>0</v>
      </c>
      <c r="AC4747" s="1">
        <v>0</v>
      </c>
      <c r="AD4747" s="1">
        <v>0</v>
      </c>
      <c r="AE4747" s="1">
        <v>0</v>
      </c>
      <c r="AF4747" s="1">
        <v>0</v>
      </c>
      <c r="AG4747" s="1">
        <v>0</v>
      </c>
      <c r="AH4747" s="1">
        <v>0</v>
      </c>
      <c r="AI4747" s="1">
        <v>0</v>
      </c>
      <c r="AJ4747" s="1" t="s">
        <v>10899</v>
      </c>
      <c r="AK4747" s="1" t="s">
        <v>10900</v>
      </c>
      <c r="AL4747" s="1" t="s">
        <v>10901</v>
      </c>
      <c r="AM4747" s="1" t="s">
        <v>12</v>
      </c>
      <c r="AN4747" s="1" t="s">
        <v>23098</v>
      </c>
      <c r="AO4747" s="1" t="s">
        <v>86</v>
      </c>
      <c r="AP4747" s="1" t="s">
        <v>57</v>
      </c>
      <c r="AQ4747" s="1" t="s">
        <v>25</v>
      </c>
      <c r="AR4747" s="1" t="s">
        <v>19</v>
      </c>
      <c r="AS4747" s="1" t="s">
        <v>23091</v>
      </c>
      <c r="AT4747" s="1" t="s">
        <v>26</v>
      </c>
    </row>
    <row r="4748" spans="1:46" x14ac:dyDescent="0.25">
      <c r="A4748" s="1" t="s">
        <v>17066</v>
      </c>
      <c r="B4748" s="2" t="s">
        <v>23074</v>
      </c>
      <c r="C4748" s="2" t="s">
        <v>23104</v>
      </c>
      <c r="D4748" s="1">
        <v>1</v>
      </c>
      <c r="E4748" s="1">
        <v>5</v>
      </c>
      <c r="F4748" s="1">
        <v>2</v>
      </c>
      <c r="G4748" s="1">
        <v>8</v>
      </c>
      <c r="H4748" s="6">
        <v>0.25</v>
      </c>
      <c r="I4748">
        <v>0</v>
      </c>
      <c r="J4748" s="1">
        <v>33</v>
      </c>
      <c r="K4748" s="1">
        <v>0</v>
      </c>
      <c r="L4748" s="1">
        <v>546</v>
      </c>
      <c r="M4748" s="6">
        <v>0.6</v>
      </c>
      <c r="N4748" s="4">
        <v>2600</v>
      </c>
      <c r="O4748" s="4">
        <v>180</v>
      </c>
      <c r="P4748" s="4">
        <v>980</v>
      </c>
      <c r="Q4748" s="3">
        <v>0.33</v>
      </c>
      <c r="R4748" s="1">
        <v>36</v>
      </c>
      <c r="S4748" s="1">
        <v>980</v>
      </c>
      <c r="T4748" s="1">
        <v>38</v>
      </c>
      <c r="U4748" s="1">
        <v>0</v>
      </c>
      <c r="V4748" s="1">
        <v>5</v>
      </c>
      <c r="W4748" s="1">
        <v>0</v>
      </c>
      <c r="X4748" s="1">
        <v>0</v>
      </c>
      <c r="Y4748" s="1">
        <v>1</v>
      </c>
      <c r="Z4748" s="1">
        <v>1</v>
      </c>
      <c r="AA4748" s="1">
        <v>0</v>
      </c>
      <c r="AB4748" s="1">
        <v>0</v>
      </c>
      <c r="AC4748" s="1">
        <v>0</v>
      </c>
      <c r="AD4748" s="1">
        <v>0</v>
      </c>
      <c r="AE4748" s="1">
        <v>84</v>
      </c>
      <c r="AF4748" s="1">
        <v>477</v>
      </c>
      <c r="AG4748" s="1">
        <v>0</v>
      </c>
      <c r="AH4748" s="1">
        <v>600</v>
      </c>
      <c r="AI4748" s="1">
        <v>1161</v>
      </c>
      <c r="AJ4748" s="1" t="s">
        <v>159</v>
      </c>
      <c r="AK4748" s="1" t="s">
        <v>160</v>
      </c>
      <c r="AL4748" s="1" t="s">
        <v>161</v>
      </c>
      <c r="AM4748" s="1" t="s">
        <v>12</v>
      </c>
      <c r="AN4748" s="1" t="s">
        <v>23097</v>
      </c>
      <c r="AO4748" s="1" t="s">
        <v>364</v>
      </c>
      <c r="AP4748" s="1" t="s">
        <v>57</v>
      </c>
      <c r="AQ4748" s="1" t="s">
        <v>25</v>
      </c>
      <c r="AR4748" s="1" t="s">
        <v>19</v>
      </c>
      <c r="AS4748" s="1" t="s">
        <v>23090</v>
      </c>
      <c r="AT4748" s="1" t="s">
        <v>26</v>
      </c>
    </row>
    <row r="4749" spans="1:46" x14ac:dyDescent="0.25">
      <c r="A4749" s="1" t="s">
        <v>17832</v>
      </c>
      <c r="B4749" s="2" t="s">
        <v>23074</v>
      </c>
      <c r="C4749" s="2" t="s">
        <v>23104</v>
      </c>
      <c r="D4749" s="1">
        <v>3</v>
      </c>
      <c r="E4749" s="1">
        <v>3</v>
      </c>
      <c r="F4749" s="1">
        <v>4</v>
      </c>
      <c r="G4749" s="1">
        <v>10</v>
      </c>
      <c r="H4749" s="6">
        <v>0.4</v>
      </c>
      <c r="I4749">
        <v>0</v>
      </c>
      <c r="J4749" s="1">
        <v>32</v>
      </c>
      <c r="K4749" s="1">
        <v>0</v>
      </c>
      <c r="L4749" s="1">
        <v>694</v>
      </c>
      <c r="M4749" s="6">
        <v>0.6</v>
      </c>
      <c r="N4749" s="4">
        <v>2600</v>
      </c>
      <c r="O4749" s="4">
        <v>200</v>
      </c>
      <c r="P4749" s="4">
        <v>500</v>
      </c>
      <c r="Q4749" s="3">
        <v>0.37</v>
      </c>
      <c r="R4749" s="1">
        <v>24</v>
      </c>
      <c r="S4749" s="1">
        <v>500</v>
      </c>
      <c r="T4749" s="1">
        <v>49</v>
      </c>
      <c r="U4749" s="1">
        <v>0</v>
      </c>
      <c r="V4749" s="1">
        <v>5</v>
      </c>
      <c r="W4749" s="1">
        <v>1</v>
      </c>
      <c r="X4749" s="1">
        <v>0</v>
      </c>
      <c r="Y4749" s="1">
        <v>1</v>
      </c>
      <c r="Z4749" s="1">
        <v>0</v>
      </c>
      <c r="AA4749" s="1">
        <v>0</v>
      </c>
      <c r="AB4749" s="1">
        <v>0</v>
      </c>
      <c r="AC4749" s="1">
        <v>1934</v>
      </c>
      <c r="AD4749" s="1">
        <v>0</v>
      </c>
      <c r="AE4749" s="1">
        <v>0</v>
      </c>
      <c r="AF4749" s="1">
        <v>0</v>
      </c>
      <c r="AG4749" s="1">
        <v>0</v>
      </c>
      <c r="AH4749" s="1">
        <v>450</v>
      </c>
      <c r="AI4749" s="1">
        <v>2384</v>
      </c>
      <c r="AJ4749" s="1" t="s">
        <v>2549</v>
      </c>
      <c r="AK4749" s="1" t="s">
        <v>2550</v>
      </c>
      <c r="AL4749" s="1" t="s">
        <v>2551</v>
      </c>
      <c r="AM4749" s="1" t="s">
        <v>12</v>
      </c>
      <c r="AN4749" s="1" t="s">
        <v>23097</v>
      </c>
      <c r="AO4749" s="1" t="s">
        <v>364</v>
      </c>
      <c r="AP4749" s="1" t="s">
        <v>86</v>
      </c>
      <c r="AQ4749" s="1" t="s">
        <v>25</v>
      </c>
      <c r="AR4749" s="1" t="s">
        <v>19</v>
      </c>
      <c r="AS4749" s="1" t="s">
        <v>23090</v>
      </c>
      <c r="AT4749" s="1" t="s">
        <v>26</v>
      </c>
    </row>
    <row r="4750" spans="1:46" x14ac:dyDescent="0.25">
      <c r="A4750" s="1" t="s">
        <v>19701</v>
      </c>
      <c r="B4750" s="2" t="s">
        <v>23074</v>
      </c>
      <c r="C4750" s="2" t="s">
        <v>23104</v>
      </c>
      <c r="D4750" s="1">
        <v>0</v>
      </c>
      <c r="E4750" s="1">
        <v>0</v>
      </c>
      <c r="F4750" s="1">
        <v>1</v>
      </c>
      <c r="G4750" s="1">
        <v>1</v>
      </c>
      <c r="H4750" s="6">
        <v>1</v>
      </c>
      <c r="I4750">
        <v>0</v>
      </c>
      <c r="J4750" s="1">
        <v>40</v>
      </c>
      <c r="K4750" s="1">
        <v>0</v>
      </c>
      <c r="L4750" s="1">
        <v>609</v>
      </c>
      <c r="M4750" s="6">
        <v>0.65</v>
      </c>
      <c r="N4750" s="4">
        <v>2400</v>
      </c>
      <c r="O4750" s="4">
        <v>200</v>
      </c>
      <c r="P4750" s="4">
        <v>1200</v>
      </c>
      <c r="Q4750" s="3">
        <v>0.32</v>
      </c>
      <c r="R4750" s="1">
        <v>36</v>
      </c>
      <c r="S4750" s="1">
        <v>1200</v>
      </c>
      <c r="T4750" s="1">
        <v>61</v>
      </c>
      <c r="U4750" s="1">
        <v>0</v>
      </c>
      <c r="V4750" s="1">
        <v>5</v>
      </c>
      <c r="W4750" s="1">
        <v>0</v>
      </c>
      <c r="X4750" s="1">
        <v>0</v>
      </c>
      <c r="Y4750" s="1">
        <v>1</v>
      </c>
      <c r="Z4750" s="1">
        <v>2</v>
      </c>
      <c r="AA4750" s="1">
        <v>0</v>
      </c>
      <c r="AB4750" s="1">
        <v>0</v>
      </c>
      <c r="AC4750" s="1">
        <v>6260</v>
      </c>
      <c r="AD4750" s="1">
        <v>400</v>
      </c>
      <c r="AE4750" s="1">
        <v>200</v>
      </c>
      <c r="AF4750" s="1">
        <v>0</v>
      </c>
      <c r="AG4750" s="1">
        <v>0</v>
      </c>
      <c r="AH4750" s="1">
        <v>0</v>
      </c>
      <c r="AI4750" s="1">
        <v>6860</v>
      </c>
      <c r="AJ4750" s="1" t="s">
        <v>7921</v>
      </c>
      <c r="AK4750" s="1" t="s">
        <v>7922</v>
      </c>
      <c r="AL4750" s="1" t="s">
        <v>7923</v>
      </c>
      <c r="AM4750" s="1" t="s">
        <v>12</v>
      </c>
      <c r="AN4750" s="1" t="s">
        <v>23097</v>
      </c>
      <c r="AO4750" s="1" t="s">
        <v>364</v>
      </c>
      <c r="AP4750" s="1" t="s">
        <v>57</v>
      </c>
      <c r="AQ4750" s="1" t="s">
        <v>25</v>
      </c>
      <c r="AR4750" s="1" t="s">
        <v>19</v>
      </c>
      <c r="AS4750" s="1" t="s">
        <v>23090</v>
      </c>
      <c r="AT4750" s="1" t="s">
        <v>26</v>
      </c>
    </row>
    <row r="4751" spans="1:46" x14ac:dyDescent="0.25">
      <c r="A4751" s="1" t="s">
        <v>21371</v>
      </c>
      <c r="B4751" s="2" t="s">
        <v>23074</v>
      </c>
      <c r="C4751" s="2" t="s">
        <v>23105</v>
      </c>
      <c r="D4751" s="1">
        <v>1</v>
      </c>
      <c r="E4751" s="1">
        <v>2</v>
      </c>
      <c r="F4751" s="1">
        <v>3</v>
      </c>
      <c r="G4751" s="1">
        <v>6</v>
      </c>
      <c r="H4751" s="6">
        <v>0.5</v>
      </c>
      <c r="I4751">
        <v>0</v>
      </c>
      <c r="J4751" s="1">
        <v>31</v>
      </c>
      <c r="K4751" s="1">
        <v>0</v>
      </c>
      <c r="L4751" s="1">
        <v>582</v>
      </c>
      <c r="M4751" s="6">
        <v>0.21</v>
      </c>
      <c r="N4751" s="4">
        <v>2000</v>
      </c>
      <c r="O4751" s="4">
        <v>127</v>
      </c>
      <c r="P4751" s="4">
        <v>400</v>
      </c>
      <c r="Q4751" s="3">
        <v>0.33</v>
      </c>
      <c r="R4751" s="1">
        <v>36</v>
      </c>
      <c r="S4751" s="1">
        <v>400</v>
      </c>
      <c r="T4751" s="1">
        <v>52</v>
      </c>
      <c r="U4751" s="1">
        <v>0</v>
      </c>
      <c r="V4751" s="1">
        <v>5</v>
      </c>
      <c r="W4751" s="1">
        <v>0</v>
      </c>
      <c r="X4751" s="1">
        <v>0</v>
      </c>
      <c r="Y4751" s="1">
        <v>1</v>
      </c>
      <c r="Z4751" s="1">
        <v>0</v>
      </c>
      <c r="AA4751" s="1">
        <v>1</v>
      </c>
      <c r="AB4751" s="1">
        <v>0</v>
      </c>
      <c r="AC4751" s="1">
        <v>0</v>
      </c>
      <c r="AD4751" s="1">
        <v>0</v>
      </c>
      <c r="AE4751" s="1">
        <v>0</v>
      </c>
      <c r="AF4751" s="1">
        <v>200</v>
      </c>
      <c r="AG4751" s="1">
        <v>0</v>
      </c>
      <c r="AH4751" s="1">
        <v>0</v>
      </c>
      <c r="AI4751" s="1">
        <v>200</v>
      </c>
      <c r="AJ4751" s="1" t="s">
        <v>12470</v>
      </c>
      <c r="AK4751" s="1" t="s">
        <v>12471</v>
      </c>
      <c r="AL4751" s="1" t="s">
        <v>12472</v>
      </c>
      <c r="AM4751" s="1" t="s">
        <v>12</v>
      </c>
      <c r="AN4751" s="1" t="s">
        <v>23097</v>
      </c>
      <c r="AO4751" s="1" t="s">
        <v>364</v>
      </c>
      <c r="AP4751" s="1" t="s">
        <v>57</v>
      </c>
      <c r="AQ4751" s="1" t="s">
        <v>25</v>
      </c>
      <c r="AR4751" s="1" t="s">
        <v>19</v>
      </c>
      <c r="AS4751" s="1" t="s">
        <v>23091</v>
      </c>
      <c r="AT4751" s="1" t="s">
        <v>26</v>
      </c>
    </row>
    <row r="4752" spans="1:46" x14ac:dyDescent="0.25">
      <c r="A4752" s="1" t="s">
        <v>19150</v>
      </c>
      <c r="B4752" s="2" t="s">
        <v>23074</v>
      </c>
      <c r="C4752" s="2" t="s">
        <v>23105</v>
      </c>
      <c r="D4752" s="1">
        <v>2</v>
      </c>
      <c r="E4752" s="1">
        <v>2</v>
      </c>
      <c r="F4752" s="1">
        <v>4</v>
      </c>
      <c r="G4752" s="1">
        <v>8</v>
      </c>
      <c r="H4752" s="6">
        <v>0.5</v>
      </c>
      <c r="I4752">
        <v>0</v>
      </c>
      <c r="J4752" s="1">
        <v>34</v>
      </c>
      <c r="K4752" s="1">
        <v>1</v>
      </c>
      <c r="L4752" s="1">
        <v>546</v>
      </c>
      <c r="M4752" s="6">
        <v>0.11</v>
      </c>
      <c r="N4752" s="4">
        <v>2000</v>
      </c>
      <c r="O4752" s="4">
        <v>180</v>
      </c>
      <c r="P4752" s="4">
        <v>200</v>
      </c>
      <c r="Q4752" s="3">
        <v>0.38</v>
      </c>
      <c r="R4752" s="1">
        <v>12</v>
      </c>
      <c r="S4752" s="1">
        <v>200</v>
      </c>
      <c r="T4752" s="1">
        <v>18</v>
      </c>
      <c r="U4752" s="1">
        <v>1</v>
      </c>
      <c r="V4752" s="1">
        <v>5</v>
      </c>
      <c r="W4752" s="1">
        <v>1</v>
      </c>
      <c r="X4752" s="1">
        <v>0</v>
      </c>
      <c r="Y4752" s="1">
        <v>1</v>
      </c>
      <c r="Z4752" s="1">
        <v>1</v>
      </c>
      <c r="AA4752" s="1">
        <v>0</v>
      </c>
      <c r="AB4752" s="1">
        <v>0</v>
      </c>
      <c r="AC4752" s="1">
        <v>0</v>
      </c>
      <c r="AD4752" s="1">
        <v>0</v>
      </c>
      <c r="AE4752" s="1">
        <v>0</v>
      </c>
      <c r="AF4752" s="1">
        <v>0</v>
      </c>
      <c r="AG4752" s="1">
        <v>0</v>
      </c>
      <c r="AH4752" s="1">
        <v>0</v>
      </c>
      <c r="AI4752" s="1">
        <v>0</v>
      </c>
      <c r="AJ4752" s="1" t="s">
        <v>6377</v>
      </c>
      <c r="AK4752" s="1" t="s">
        <v>6378</v>
      </c>
      <c r="AL4752" s="1" t="s">
        <v>6379</v>
      </c>
      <c r="AM4752" s="1" t="s">
        <v>12</v>
      </c>
      <c r="AN4752" s="1" t="s">
        <v>23098</v>
      </c>
      <c r="AO4752" s="1" t="s">
        <v>86</v>
      </c>
      <c r="AP4752" s="1" t="s">
        <v>86</v>
      </c>
      <c r="AQ4752" s="1" t="s">
        <v>25</v>
      </c>
      <c r="AR4752" s="1" t="s">
        <v>19</v>
      </c>
      <c r="AS4752" s="1" t="s">
        <v>23090</v>
      </c>
      <c r="AT4752" s="1" t="s">
        <v>26</v>
      </c>
    </row>
    <row r="4753" spans="1:46" x14ac:dyDescent="0.25">
      <c r="A4753" s="1" t="s">
        <v>17132</v>
      </c>
      <c r="B4753" s="2" t="s">
        <v>23074</v>
      </c>
      <c r="C4753" s="2" t="s">
        <v>23105</v>
      </c>
      <c r="D4753" s="1">
        <v>0</v>
      </c>
      <c r="E4753" s="1">
        <v>0</v>
      </c>
      <c r="F4753" s="1">
        <v>1</v>
      </c>
      <c r="G4753" s="1">
        <v>1</v>
      </c>
      <c r="H4753" s="6">
        <v>1</v>
      </c>
      <c r="I4753">
        <v>0</v>
      </c>
      <c r="J4753" s="1">
        <v>36</v>
      </c>
      <c r="K4753" s="1">
        <v>1</v>
      </c>
      <c r="L4753" s="1">
        <v>771</v>
      </c>
      <c r="M4753" s="6">
        <v>0.27</v>
      </c>
      <c r="N4753" s="4">
        <v>500</v>
      </c>
      <c r="O4753" s="4">
        <v>100</v>
      </c>
      <c r="P4753" s="4">
        <v>300</v>
      </c>
      <c r="Q4753" s="3">
        <v>0.35</v>
      </c>
      <c r="R4753" s="1">
        <v>24</v>
      </c>
      <c r="S4753" s="1">
        <v>300</v>
      </c>
      <c r="T4753" s="1">
        <v>19</v>
      </c>
      <c r="U4753" s="1">
        <v>0</v>
      </c>
      <c r="V4753" s="1">
        <v>5</v>
      </c>
      <c r="W4753" s="1">
        <v>1</v>
      </c>
      <c r="X4753" s="1">
        <v>0</v>
      </c>
      <c r="Y4753" s="1">
        <v>1</v>
      </c>
      <c r="Z4753" s="1">
        <v>0</v>
      </c>
      <c r="AA4753" s="1">
        <v>1</v>
      </c>
      <c r="AB4753" s="1">
        <v>0</v>
      </c>
      <c r="AC4753" s="1">
        <v>150</v>
      </c>
      <c r="AD4753" s="1">
        <v>150</v>
      </c>
      <c r="AE4753" s="1">
        <v>0</v>
      </c>
      <c r="AF4753" s="1">
        <v>0</v>
      </c>
      <c r="AG4753" s="1">
        <v>0</v>
      </c>
      <c r="AH4753" s="1">
        <v>0</v>
      </c>
      <c r="AI4753" s="1">
        <v>300</v>
      </c>
      <c r="AJ4753" s="1" t="s">
        <v>377</v>
      </c>
      <c r="AK4753" s="1" t="s">
        <v>378</v>
      </c>
      <c r="AL4753" s="1" t="s">
        <v>379</v>
      </c>
      <c r="AM4753" s="1" t="s">
        <v>12</v>
      </c>
      <c r="AN4753" s="1" t="s">
        <v>23098</v>
      </c>
      <c r="AO4753" s="1" t="s">
        <v>364</v>
      </c>
      <c r="AP4753" s="1" t="s">
        <v>86</v>
      </c>
      <c r="AQ4753" s="1" t="s">
        <v>25</v>
      </c>
      <c r="AR4753" s="1" t="s">
        <v>19</v>
      </c>
      <c r="AS4753" s="1" t="s">
        <v>23091</v>
      </c>
      <c r="AT4753" s="1" t="s">
        <v>26</v>
      </c>
    </row>
    <row r="4754" spans="1:46" x14ac:dyDescent="0.25">
      <c r="A4754" s="1" t="s">
        <v>17895</v>
      </c>
      <c r="B4754" s="2" t="s">
        <v>23074</v>
      </c>
      <c r="C4754" s="2" t="s">
        <v>23105</v>
      </c>
      <c r="D4754" s="1">
        <v>5</v>
      </c>
      <c r="E4754" s="1">
        <v>1</v>
      </c>
      <c r="F4754" s="1">
        <v>1</v>
      </c>
      <c r="G4754" s="1">
        <v>7</v>
      </c>
      <c r="H4754" s="6">
        <v>0.14285714285714285</v>
      </c>
      <c r="I4754">
        <v>0</v>
      </c>
      <c r="J4754" s="1">
        <v>31</v>
      </c>
      <c r="K4754" s="1">
        <v>1</v>
      </c>
      <c r="L4754" s="1">
        <v>491</v>
      </c>
      <c r="M4754" s="6">
        <v>0.36</v>
      </c>
      <c r="N4754" s="4">
        <v>2200</v>
      </c>
      <c r="O4754" s="4">
        <v>170</v>
      </c>
      <c r="P4754" s="4">
        <v>500</v>
      </c>
      <c r="Q4754" s="3">
        <v>0.35</v>
      </c>
      <c r="R4754" s="1">
        <v>24</v>
      </c>
      <c r="S4754" s="1">
        <v>500</v>
      </c>
      <c r="T4754" s="1">
        <v>53</v>
      </c>
      <c r="U4754" s="1">
        <v>1</v>
      </c>
      <c r="V4754" s="1">
        <v>5</v>
      </c>
      <c r="W4754" s="1">
        <v>0</v>
      </c>
      <c r="X4754" s="1">
        <v>0</v>
      </c>
      <c r="Y4754" s="1">
        <v>0</v>
      </c>
      <c r="Z4754" s="1">
        <v>1</v>
      </c>
      <c r="AA4754" s="1">
        <v>1</v>
      </c>
      <c r="AB4754" s="1">
        <v>0</v>
      </c>
      <c r="AC4754" s="1">
        <v>349</v>
      </c>
      <c r="AD4754" s="1">
        <v>200</v>
      </c>
      <c r="AE4754" s="1">
        <v>345</v>
      </c>
      <c r="AF4754" s="1">
        <v>0</v>
      </c>
      <c r="AG4754" s="1">
        <v>0</v>
      </c>
      <c r="AH4754" s="1">
        <v>0</v>
      </c>
      <c r="AI4754" s="1">
        <v>894</v>
      </c>
      <c r="AJ4754" s="1" t="s">
        <v>1141</v>
      </c>
      <c r="AK4754" s="1" t="s">
        <v>2735</v>
      </c>
      <c r="AL4754" s="1" t="s">
        <v>2736</v>
      </c>
      <c r="AM4754" s="1" t="s">
        <v>12</v>
      </c>
      <c r="AN4754" s="1" t="s">
        <v>23098</v>
      </c>
      <c r="AO4754" s="1" t="s">
        <v>86</v>
      </c>
      <c r="AP4754" s="1" t="s">
        <v>57</v>
      </c>
      <c r="AQ4754" s="1" t="s">
        <v>25</v>
      </c>
      <c r="AR4754" s="1" t="s">
        <v>30</v>
      </c>
      <c r="AS4754" s="1" t="s">
        <v>23091</v>
      </c>
      <c r="AT4754" s="1" t="s">
        <v>26</v>
      </c>
    </row>
    <row r="4755" spans="1:46" x14ac:dyDescent="0.25">
      <c r="A4755" s="1" t="s">
        <v>18568</v>
      </c>
      <c r="B4755" s="2" t="s">
        <v>23074</v>
      </c>
      <c r="C4755" s="2" t="s">
        <v>23105</v>
      </c>
      <c r="D4755" s="1">
        <v>0</v>
      </c>
      <c r="E4755" s="1">
        <v>1</v>
      </c>
      <c r="F4755" s="1">
        <v>1</v>
      </c>
      <c r="G4755" s="1">
        <v>2</v>
      </c>
      <c r="H4755" s="6">
        <v>0.5</v>
      </c>
      <c r="I4755">
        <v>1</v>
      </c>
      <c r="J4755" s="1">
        <v>31</v>
      </c>
      <c r="K4755" s="1">
        <v>0</v>
      </c>
      <c r="L4755" s="1">
        <v>677</v>
      </c>
      <c r="M4755" s="6">
        <v>0.45</v>
      </c>
      <c r="N4755" s="4">
        <v>3000</v>
      </c>
      <c r="O4755" s="4">
        <v>120</v>
      </c>
      <c r="P4755" s="4">
        <v>100</v>
      </c>
      <c r="Q4755" s="3">
        <v>0.3</v>
      </c>
      <c r="R4755" s="1">
        <v>6</v>
      </c>
      <c r="S4755" s="1">
        <v>100</v>
      </c>
      <c r="T4755" s="1">
        <v>3</v>
      </c>
      <c r="U4755" s="1">
        <v>1</v>
      </c>
      <c r="V4755" s="1">
        <v>5</v>
      </c>
      <c r="W4755" s="1">
        <v>0</v>
      </c>
      <c r="X4755" s="1">
        <v>1</v>
      </c>
      <c r="Y4755" s="1">
        <v>1</v>
      </c>
      <c r="Z4755" s="1">
        <v>0</v>
      </c>
      <c r="AA4755" s="1">
        <v>1</v>
      </c>
      <c r="AB4755" s="1">
        <v>1</v>
      </c>
      <c r="AC4755" s="1">
        <v>0</v>
      </c>
      <c r="AD4755" s="1">
        <v>0</v>
      </c>
      <c r="AE4755" s="1">
        <v>0</v>
      </c>
      <c r="AF4755" s="1">
        <v>0</v>
      </c>
      <c r="AG4755" s="1">
        <v>0</v>
      </c>
      <c r="AH4755" s="1">
        <v>600</v>
      </c>
      <c r="AI4755" s="1">
        <v>600</v>
      </c>
      <c r="AJ4755" s="1" t="s">
        <v>4710</v>
      </c>
      <c r="AK4755" s="1" t="s">
        <v>4711</v>
      </c>
      <c r="AL4755" s="1" t="s">
        <v>4712</v>
      </c>
      <c r="AM4755" s="1" t="s">
        <v>16</v>
      </c>
      <c r="AN4755" s="1" t="s">
        <v>23097</v>
      </c>
      <c r="AO4755" s="1" t="s">
        <v>86</v>
      </c>
      <c r="AP4755" s="1" t="s">
        <v>57</v>
      </c>
      <c r="AQ4755" s="1" t="s">
        <v>14</v>
      </c>
      <c r="AR4755" s="1" t="s">
        <v>19</v>
      </c>
      <c r="AS4755" s="1" t="s">
        <v>23091</v>
      </c>
      <c r="AT4755" s="1" t="s">
        <v>101</v>
      </c>
    </row>
    <row r="4756" spans="1:46" x14ac:dyDescent="0.25">
      <c r="A4756" s="1" t="s">
        <v>20929</v>
      </c>
      <c r="B4756" s="2" t="s">
        <v>23074</v>
      </c>
      <c r="C4756" s="2" t="s">
        <v>23106</v>
      </c>
      <c r="D4756" s="1">
        <v>4</v>
      </c>
      <c r="E4756" s="1">
        <v>2</v>
      </c>
      <c r="F4756" s="1">
        <v>5</v>
      </c>
      <c r="G4756" s="1">
        <v>11</v>
      </c>
      <c r="H4756" s="6">
        <v>0.45454545454545453</v>
      </c>
      <c r="I4756">
        <v>0</v>
      </c>
      <c r="J4756" s="1">
        <v>34</v>
      </c>
      <c r="K4756" s="1">
        <v>1</v>
      </c>
      <c r="L4756" s="1">
        <v>637</v>
      </c>
      <c r="M4756" s="6">
        <v>0.19</v>
      </c>
      <c r="N4756" s="4">
        <v>2400</v>
      </c>
      <c r="O4756" s="4">
        <v>200</v>
      </c>
      <c r="P4756" s="4">
        <v>500</v>
      </c>
      <c r="Q4756" s="3">
        <v>0.3</v>
      </c>
      <c r="R4756" s="1">
        <v>24</v>
      </c>
      <c r="S4756" s="1">
        <v>500</v>
      </c>
      <c r="T4756" s="1">
        <v>49</v>
      </c>
      <c r="U4756" s="1">
        <v>1</v>
      </c>
      <c r="V4756" s="1">
        <v>5</v>
      </c>
      <c r="W4756" s="1">
        <v>1</v>
      </c>
      <c r="X4756" s="1">
        <v>0</v>
      </c>
      <c r="Y4756" s="1">
        <v>1</v>
      </c>
      <c r="Z4756" s="1">
        <v>0</v>
      </c>
      <c r="AA4756" s="1">
        <v>1</v>
      </c>
      <c r="AB4756" s="1">
        <v>0</v>
      </c>
      <c r="AC4756" s="1">
        <v>0</v>
      </c>
      <c r="AD4756" s="1">
        <v>0</v>
      </c>
      <c r="AE4756" s="1">
        <v>0</v>
      </c>
      <c r="AF4756" s="1">
        <v>0</v>
      </c>
      <c r="AG4756" s="1">
        <v>0</v>
      </c>
      <c r="AH4756" s="1">
        <v>200</v>
      </c>
      <c r="AI4756" s="1">
        <v>200</v>
      </c>
      <c r="AJ4756" s="1" t="s">
        <v>4288</v>
      </c>
      <c r="AK4756" s="1" t="s">
        <v>11268</v>
      </c>
      <c r="AL4756" s="1" t="s">
        <v>11269</v>
      </c>
      <c r="AM4756" s="1" t="s">
        <v>12</v>
      </c>
      <c r="AN4756" s="1" t="s">
        <v>23098</v>
      </c>
      <c r="AO4756" s="1" t="s">
        <v>86</v>
      </c>
      <c r="AP4756" s="1" t="s">
        <v>86</v>
      </c>
      <c r="AQ4756" s="1" t="s">
        <v>25</v>
      </c>
      <c r="AR4756" s="1" t="s">
        <v>19</v>
      </c>
      <c r="AS4756" s="1" t="s">
        <v>23091</v>
      </c>
      <c r="AT4756" s="1" t="s">
        <v>26</v>
      </c>
    </row>
    <row r="4757" spans="1:46" x14ac:dyDescent="0.25">
      <c r="A4757" s="1" t="s">
        <v>20951</v>
      </c>
      <c r="B4757" s="2" t="s">
        <v>23074</v>
      </c>
      <c r="C4757" s="2" t="s">
        <v>23106</v>
      </c>
      <c r="D4757" s="1">
        <v>0</v>
      </c>
      <c r="E4757" s="1">
        <v>0</v>
      </c>
      <c r="F4757" s="1">
        <v>2</v>
      </c>
      <c r="G4757" s="1">
        <v>2</v>
      </c>
      <c r="H4757" s="6">
        <v>1</v>
      </c>
      <c r="I4757">
        <v>0</v>
      </c>
      <c r="J4757" s="1">
        <v>31</v>
      </c>
      <c r="K4757" s="1">
        <v>0</v>
      </c>
      <c r="L4757" s="1">
        <v>475</v>
      </c>
      <c r="M4757" s="6">
        <v>0.19</v>
      </c>
      <c r="N4757" s="4">
        <v>2000</v>
      </c>
      <c r="O4757" s="4">
        <v>150</v>
      </c>
      <c r="P4757" s="4">
        <v>400</v>
      </c>
      <c r="Q4757" s="3">
        <v>0.32</v>
      </c>
      <c r="R4757" s="1">
        <v>18</v>
      </c>
      <c r="S4757" s="1">
        <v>400</v>
      </c>
      <c r="T4757" s="1">
        <v>56</v>
      </c>
      <c r="U4757" s="1">
        <v>0</v>
      </c>
      <c r="V4757" s="1">
        <v>5</v>
      </c>
      <c r="W4757" s="1">
        <v>0</v>
      </c>
      <c r="X4757" s="1">
        <v>0</v>
      </c>
      <c r="Y4757" s="1">
        <v>1</v>
      </c>
      <c r="Z4757" s="1">
        <v>3</v>
      </c>
      <c r="AA4757" s="1">
        <v>0</v>
      </c>
      <c r="AB4757" s="1">
        <v>0</v>
      </c>
      <c r="AC4757" s="1">
        <v>0</v>
      </c>
      <c r="AD4757" s="1">
        <v>0</v>
      </c>
      <c r="AE4757" s="1">
        <v>0</v>
      </c>
      <c r="AF4757" s="1">
        <v>0</v>
      </c>
      <c r="AG4757" s="1">
        <v>42</v>
      </c>
      <c r="AH4757" s="1">
        <v>0</v>
      </c>
      <c r="AI4757" s="1">
        <v>42</v>
      </c>
      <c r="AJ4757" s="1" t="s">
        <v>591</v>
      </c>
      <c r="AK4757" s="1" t="s">
        <v>11329</v>
      </c>
      <c r="AL4757" s="1" t="s">
        <v>11330</v>
      </c>
      <c r="AM4757" s="1" t="s">
        <v>12</v>
      </c>
      <c r="AN4757" s="1" t="s">
        <v>23097</v>
      </c>
      <c r="AO4757" s="1" t="s">
        <v>364</v>
      </c>
      <c r="AP4757" s="1" t="s">
        <v>57</v>
      </c>
      <c r="AQ4757" s="1" t="s">
        <v>25</v>
      </c>
      <c r="AR4757" s="1" t="s">
        <v>19</v>
      </c>
      <c r="AS4757" s="1" t="s">
        <v>23090</v>
      </c>
      <c r="AT4757" s="1" t="s">
        <v>26</v>
      </c>
    </row>
    <row r="4758" spans="1:46" x14ac:dyDescent="0.25">
      <c r="A4758" s="1" t="s">
        <v>20965</v>
      </c>
      <c r="B4758" s="2" t="s">
        <v>23074</v>
      </c>
      <c r="C4758" s="2" t="s">
        <v>23106</v>
      </c>
      <c r="D4758" s="1">
        <v>0</v>
      </c>
      <c r="E4758" s="1">
        <v>4</v>
      </c>
      <c r="F4758" s="1">
        <v>2</v>
      </c>
      <c r="G4758" s="1">
        <v>6</v>
      </c>
      <c r="H4758" s="6">
        <v>0.33333333333333331</v>
      </c>
      <c r="I4758">
        <v>0</v>
      </c>
      <c r="J4758" s="1">
        <v>31</v>
      </c>
      <c r="K4758" s="1">
        <v>0</v>
      </c>
      <c r="L4758" s="1">
        <v>585</v>
      </c>
      <c r="M4758" s="6">
        <v>0.38</v>
      </c>
      <c r="N4758" s="4">
        <v>2320</v>
      </c>
      <c r="O4758" s="4">
        <v>187</v>
      </c>
      <c r="P4758" s="4">
        <v>400</v>
      </c>
      <c r="Q4758" s="3">
        <v>0.36</v>
      </c>
      <c r="R4758" s="1">
        <v>24</v>
      </c>
      <c r="S4758" s="1">
        <v>400</v>
      </c>
      <c r="T4758" s="1">
        <v>44</v>
      </c>
      <c r="U4758" s="1">
        <v>0</v>
      </c>
      <c r="V4758" s="1">
        <v>5</v>
      </c>
      <c r="W4758" s="1">
        <v>0</v>
      </c>
      <c r="X4758" s="1">
        <v>0</v>
      </c>
      <c r="Y4758" s="1">
        <v>1</v>
      </c>
      <c r="Z4758" s="1">
        <v>4</v>
      </c>
      <c r="AA4758" s="1">
        <v>0</v>
      </c>
      <c r="AB4758" s="1">
        <v>0</v>
      </c>
      <c r="AC4758" s="1">
        <v>0</v>
      </c>
      <c r="AD4758" s="1">
        <v>0</v>
      </c>
      <c r="AE4758" s="1">
        <v>0</v>
      </c>
      <c r="AF4758" s="1">
        <v>534</v>
      </c>
      <c r="AG4758" s="1">
        <v>0</v>
      </c>
      <c r="AH4758" s="1">
        <v>350</v>
      </c>
      <c r="AI4758" s="1">
        <v>884</v>
      </c>
      <c r="AJ4758" s="1" t="s">
        <v>11367</v>
      </c>
      <c r="AK4758" s="1" t="s">
        <v>11368</v>
      </c>
      <c r="AL4758" s="1" t="s">
        <v>11369</v>
      </c>
      <c r="AM4758" s="1" t="s">
        <v>12</v>
      </c>
      <c r="AN4758" s="1" t="s">
        <v>23097</v>
      </c>
      <c r="AO4758" s="1" t="s">
        <v>364</v>
      </c>
      <c r="AP4758" s="1" t="s">
        <v>57</v>
      </c>
      <c r="AQ4758" s="1" t="s">
        <v>25</v>
      </c>
      <c r="AR4758" s="1" t="s">
        <v>19</v>
      </c>
      <c r="AS4758" s="1" t="s">
        <v>23090</v>
      </c>
      <c r="AT4758" s="1" t="s">
        <v>26</v>
      </c>
    </row>
    <row r="4759" spans="1:46" x14ac:dyDescent="0.25">
      <c r="A4759" s="1" t="s">
        <v>20969</v>
      </c>
      <c r="B4759" s="2" t="s">
        <v>23074</v>
      </c>
      <c r="C4759" s="2" t="s">
        <v>23106</v>
      </c>
      <c r="D4759" s="1">
        <v>2</v>
      </c>
      <c r="E4759" s="1">
        <v>3</v>
      </c>
      <c r="F4759" s="1">
        <v>2</v>
      </c>
      <c r="G4759" s="1">
        <v>7</v>
      </c>
      <c r="H4759" s="6">
        <v>0.2857142857142857</v>
      </c>
      <c r="I4759">
        <v>1</v>
      </c>
      <c r="J4759" s="1">
        <v>37</v>
      </c>
      <c r="K4759" s="1">
        <v>1</v>
      </c>
      <c r="L4759" s="1">
        <v>615</v>
      </c>
      <c r="M4759" s="6">
        <v>0.43</v>
      </c>
      <c r="N4759" s="4">
        <v>4400</v>
      </c>
      <c r="O4759" s="4">
        <v>370</v>
      </c>
      <c r="P4759" s="4">
        <v>1000</v>
      </c>
      <c r="Q4759" s="3">
        <v>0.28999999999999998</v>
      </c>
      <c r="R4759" s="1">
        <v>24</v>
      </c>
      <c r="S4759" s="1">
        <v>1000</v>
      </c>
      <c r="T4759" s="1">
        <v>69</v>
      </c>
      <c r="U4759" s="1">
        <v>0</v>
      </c>
      <c r="V4759" s="1">
        <v>5</v>
      </c>
      <c r="W4759" s="1">
        <v>0</v>
      </c>
      <c r="X4759" s="1">
        <v>0</v>
      </c>
      <c r="Y4759" s="1">
        <v>0</v>
      </c>
      <c r="Z4759" s="1">
        <v>4</v>
      </c>
      <c r="AA4759" s="1">
        <v>1</v>
      </c>
      <c r="AB4759" s="1">
        <v>1</v>
      </c>
      <c r="AC4759" s="1">
        <v>1058</v>
      </c>
      <c r="AD4759" s="1">
        <v>0</v>
      </c>
      <c r="AE4759" s="1">
        <v>0</v>
      </c>
      <c r="AF4759" s="1">
        <v>562</v>
      </c>
      <c r="AG4759" s="1">
        <v>0</v>
      </c>
      <c r="AH4759" s="1">
        <v>670</v>
      </c>
      <c r="AI4759" s="1">
        <v>2290</v>
      </c>
      <c r="AJ4759" s="1" t="s">
        <v>11377</v>
      </c>
      <c r="AK4759" s="1" t="s">
        <v>11378</v>
      </c>
      <c r="AL4759" s="1" t="s">
        <v>11379</v>
      </c>
      <c r="AM4759" s="1" t="s">
        <v>16</v>
      </c>
      <c r="AN4759" s="1" t="s">
        <v>23098</v>
      </c>
      <c r="AO4759" s="1" t="s">
        <v>364</v>
      </c>
      <c r="AP4759" s="1" t="s">
        <v>57</v>
      </c>
      <c r="AQ4759" s="1" t="s">
        <v>25</v>
      </c>
      <c r="AR4759" s="1" t="s">
        <v>30</v>
      </c>
      <c r="AS4759" s="1" t="s">
        <v>23091</v>
      </c>
      <c r="AT4759" s="1" t="s">
        <v>101</v>
      </c>
    </row>
    <row r="4760" spans="1:46" x14ac:dyDescent="0.25">
      <c r="A4760" s="1" t="s">
        <v>20419</v>
      </c>
      <c r="B4760" s="2" t="s">
        <v>23074</v>
      </c>
      <c r="C4760" s="2" t="s">
        <v>23106</v>
      </c>
      <c r="D4760" s="1">
        <v>0</v>
      </c>
      <c r="E4760" s="1">
        <v>0</v>
      </c>
      <c r="F4760" s="1">
        <v>1</v>
      </c>
      <c r="G4760" s="1">
        <v>1</v>
      </c>
      <c r="H4760" s="6">
        <v>1</v>
      </c>
      <c r="I4760">
        <v>0</v>
      </c>
      <c r="J4760" s="1">
        <v>42</v>
      </c>
      <c r="K4760" s="1">
        <v>0</v>
      </c>
      <c r="L4760" s="1">
        <v>589</v>
      </c>
      <c r="M4760" s="6">
        <v>0.71</v>
      </c>
      <c r="N4760" s="4">
        <v>6000</v>
      </c>
      <c r="O4760" s="4">
        <v>420</v>
      </c>
      <c r="P4760" s="4">
        <v>1600</v>
      </c>
      <c r="Q4760" s="3">
        <v>0.28000000000000003</v>
      </c>
      <c r="R4760" s="1">
        <v>24</v>
      </c>
      <c r="S4760" s="1">
        <v>1600</v>
      </c>
      <c r="T4760" s="1">
        <v>68</v>
      </c>
      <c r="U4760" s="1">
        <v>1</v>
      </c>
      <c r="V4760" s="1">
        <v>5</v>
      </c>
      <c r="W4760" s="1">
        <v>1</v>
      </c>
      <c r="X4760" s="1">
        <v>0</v>
      </c>
      <c r="Y4760" s="1">
        <v>0</v>
      </c>
      <c r="Z4760" s="1">
        <v>3</v>
      </c>
      <c r="AA4760" s="1">
        <v>1</v>
      </c>
      <c r="AB4760" s="1">
        <v>0</v>
      </c>
      <c r="AC4760" s="1">
        <v>1825</v>
      </c>
      <c r="AD4760" s="1">
        <v>0</v>
      </c>
      <c r="AE4760" s="1">
        <v>1217</v>
      </c>
      <c r="AF4760" s="1">
        <v>261</v>
      </c>
      <c r="AG4760" s="1">
        <v>50</v>
      </c>
      <c r="AH4760" s="1">
        <v>1500</v>
      </c>
      <c r="AI4760" s="1">
        <v>4853</v>
      </c>
      <c r="AJ4760" s="1" t="s">
        <v>9888</v>
      </c>
      <c r="AK4760" s="1" t="s">
        <v>9889</v>
      </c>
      <c r="AL4760" s="1" t="s">
        <v>9890</v>
      </c>
      <c r="AM4760" s="1" t="s">
        <v>12</v>
      </c>
      <c r="AN4760" s="1" t="s">
        <v>23097</v>
      </c>
      <c r="AO4760" s="1" t="s">
        <v>86</v>
      </c>
      <c r="AP4760" s="1" t="s">
        <v>86</v>
      </c>
      <c r="AQ4760" s="1" t="s">
        <v>25</v>
      </c>
      <c r="AR4760" s="1" t="s">
        <v>30</v>
      </c>
      <c r="AS4760" s="1" t="s">
        <v>23091</v>
      </c>
      <c r="AT4760" s="1" t="s">
        <v>26</v>
      </c>
    </row>
    <row r="4761" spans="1:46" x14ac:dyDescent="0.25">
      <c r="A4761" s="1" t="s">
        <v>22721</v>
      </c>
      <c r="B4761" s="2" t="s">
        <v>23074</v>
      </c>
      <c r="C4761" s="2" t="s">
        <v>23106</v>
      </c>
      <c r="D4761" s="1">
        <v>2</v>
      </c>
      <c r="E4761" s="1">
        <v>1</v>
      </c>
      <c r="F4761" s="1">
        <v>3</v>
      </c>
      <c r="G4761" s="1">
        <v>6</v>
      </c>
      <c r="H4761" s="6">
        <v>0.5</v>
      </c>
      <c r="I4761">
        <v>1</v>
      </c>
      <c r="J4761" s="1">
        <v>28</v>
      </c>
      <c r="K4761" s="1">
        <v>0</v>
      </c>
      <c r="L4761" s="1">
        <v>642</v>
      </c>
      <c r="M4761" s="6">
        <v>0.41</v>
      </c>
      <c r="N4761" s="4">
        <v>1700</v>
      </c>
      <c r="O4761" s="4">
        <v>130</v>
      </c>
      <c r="P4761" s="4">
        <v>530</v>
      </c>
      <c r="Q4761" s="3">
        <v>0.28000000000000003</v>
      </c>
      <c r="R4761" s="1">
        <v>24</v>
      </c>
      <c r="S4761" s="1">
        <v>530</v>
      </c>
      <c r="T4761" s="1">
        <v>54</v>
      </c>
      <c r="U4761" s="1">
        <v>0</v>
      </c>
      <c r="V4761" s="1">
        <v>5</v>
      </c>
      <c r="W4761" s="1">
        <v>0</v>
      </c>
      <c r="X4761" s="1">
        <v>0</v>
      </c>
      <c r="Y4761" s="1">
        <v>1</v>
      </c>
      <c r="Z4761" s="1">
        <v>0</v>
      </c>
      <c r="AA4761" s="1">
        <v>1</v>
      </c>
      <c r="AB4761" s="1">
        <v>1</v>
      </c>
      <c r="AC4761" s="1">
        <v>0</v>
      </c>
      <c r="AD4761" s="1">
        <v>0</v>
      </c>
      <c r="AE4761" s="1">
        <v>0</v>
      </c>
      <c r="AF4761" s="1">
        <v>500</v>
      </c>
      <c r="AG4761" s="1">
        <v>0</v>
      </c>
      <c r="AH4761" s="1">
        <v>0</v>
      </c>
      <c r="AI4761" s="1">
        <v>500</v>
      </c>
      <c r="AJ4761" s="1" t="s">
        <v>1714</v>
      </c>
      <c r="AK4761" s="1" t="s">
        <v>16051</v>
      </c>
      <c r="AL4761" s="1" t="s">
        <v>16052</v>
      </c>
      <c r="AM4761" s="1" t="s">
        <v>16</v>
      </c>
      <c r="AN4761" s="1" t="s">
        <v>23097</v>
      </c>
      <c r="AO4761" s="1" t="s">
        <v>364</v>
      </c>
      <c r="AP4761" s="1" t="s">
        <v>57</v>
      </c>
      <c r="AQ4761" s="1" t="s">
        <v>25</v>
      </c>
      <c r="AR4761" s="1" t="s">
        <v>19</v>
      </c>
      <c r="AS4761" s="1" t="s">
        <v>23091</v>
      </c>
      <c r="AT4761" s="1" t="s">
        <v>101</v>
      </c>
    </row>
    <row r="4762" spans="1:46" x14ac:dyDescent="0.25">
      <c r="A4762" s="1" t="s">
        <v>22167</v>
      </c>
      <c r="B4762" s="2" t="s">
        <v>23074</v>
      </c>
      <c r="C4762" s="2" t="s">
        <v>23106</v>
      </c>
      <c r="D4762" s="1">
        <v>2</v>
      </c>
      <c r="E4762" s="1">
        <v>1</v>
      </c>
      <c r="F4762" s="1">
        <v>3</v>
      </c>
      <c r="G4762" s="1">
        <v>6</v>
      </c>
      <c r="H4762" s="6">
        <v>0.5</v>
      </c>
      <c r="I4762">
        <v>1</v>
      </c>
      <c r="J4762" s="1">
        <v>31</v>
      </c>
      <c r="K4762" s="1">
        <v>0</v>
      </c>
      <c r="L4762" s="1">
        <v>721</v>
      </c>
      <c r="M4762" s="6">
        <v>0.12</v>
      </c>
      <c r="N4762" s="4">
        <v>2250</v>
      </c>
      <c r="O4762" s="4">
        <v>171</v>
      </c>
      <c r="P4762" s="4">
        <v>400</v>
      </c>
      <c r="Q4762" s="3">
        <v>0.25</v>
      </c>
      <c r="R4762" s="1">
        <v>24</v>
      </c>
      <c r="S4762" s="1">
        <v>400</v>
      </c>
      <c r="T4762" s="1">
        <v>11</v>
      </c>
      <c r="U4762" s="1">
        <v>1</v>
      </c>
      <c r="V4762" s="1">
        <v>5</v>
      </c>
      <c r="W4762" s="1">
        <v>0</v>
      </c>
      <c r="X4762" s="1">
        <v>0</v>
      </c>
      <c r="Y4762" s="1">
        <v>1</v>
      </c>
      <c r="Z4762" s="1">
        <v>0</v>
      </c>
      <c r="AA4762" s="1">
        <v>1</v>
      </c>
      <c r="AB4762" s="1">
        <v>1</v>
      </c>
      <c r="AC4762" s="1">
        <v>0</v>
      </c>
      <c r="AD4762" s="1">
        <v>0</v>
      </c>
      <c r="AE4762" s="1">
        <v>0</v>
      </c>
      <c r="AF4762" s="1">
        <v>0</v>
      </c>
      <c r="AG4762" s="1">
        <v>0</v>
      </c>
      <c r="AH4762" s="1">
        <v>0</v>
      </c>
      <c r="AI4762" s="1">
        <v>0</v>
      </c>
      <c r="AJ4762" s="1" t="s">
        <v>373</v>
      </c>
      <c r="AK4762" s="1" t="s">
        <v>14586</v>
      </c>
      <c r="AL4762" s="1" t="s">
        <v>14587</v>
      </c>
      <c r="AM4762" s="1" t="s">
        <v>16</v>
      </c>
      <c r="AN4762" s="1" t="s">
        <v>23097</v>
      </c>
      <c r="AO4762" s="1" t="s">
        <v>86</v>
      </c>
      <c r="AP4762" s="1" t="s">
        <v>57</v>
      </c>
      <c r="AQ4762" s="1" t="s">
        <v>25</v>
      </c>
      <c r="AR4762" s="1" t="s">
        <v>19</v>
      </c>
      <c r="AS4762" s="1" t="s">
        <v>23091</v>
      </c>
      <c r="AT4762" s="1" t="s">
        <v>101</v>
      </c>
    </row>
    <row r="4763" spans="1:46" x14ac:dyDescent="0.25">
      <c r="A4763" s="1" t="s">
        <v>17343</v>
      </c>
      <c r="B4763" s="2" t="s">
        <v>23074</v>
      </c>
      <c r="C4763" s="2" t="s">
        <v>23107</v>
      </c>
      <c r="D4763" s="1">
        <v>1</v>
      </c>
      <c r="E4763" s="1">
        <v>2</v>
      </c>
      <c r="F4763" s="1">
        <v>1</v>
      </c>
      <c r="G4763" s="1">
        <v>4</v>
      </c>
      <c r="H4763" s="6">
        <v>0.25</v>
      </c>
      <c r="I4763">
        <v>1</v>
      </c>
      <c r="J4763" s="1">
        <v>34</v>
      </c>
      <c r="K4763" s="1">
        <v>0</v>
      </c>
      <c r="L4763" s="1">
        <v>822</v>
      </c>
      <c r="M4763" s="6">
        <v>0.16</v>
      </c>
      <c r="N4763" s="4">
        <v>1200</v>
      </c>
      <c r="O4763" s="4">
        <v>100</v>
      </c>
      <c r="P4763" s="4">
        <v>300</v>
      </c>
      <c r="Q4763" s="3">
        <v>0.3</v>
      </c>
      <c r="R4763" s="1">
        <v>24</v>
      </c>
      <c r="S4763" s="1">
        <v>300</v>
      </c>
      <c r="T4763" s="1">
        <v>44</v>
      </c>
      <c r="U4763" s="1">
        <v>1</v>
      </c>
      <c r="V4763" s="1">
        <v>5</v>
      </c>
      <c r="W4763" s="1">
        <v>1</v>
      </c>
      <c r="X4763" s="1">
        <v>0</v>
      </c>
      <c r="Y4763" s="1">
        <v>0</v>
      </c>
      <c r="Z4763" s="1">
        <v>6</v>
      </c>
      <c r="AA4763" s="1">
        <v>0</v>
      </c>
      <c r="AB4763" s="1">
        <v>1</v>
      </c>
      <c r="AC4763" s="1">
        <v>0</v>
      </c>
      <c r="AD4763" s="1">
        <v>0</v>
      </c>
      <c r="AE4763" s="1">
        <v>0</v>
      </c>
      <c r="AF4763" s="1">
        <v>0</v>
      </c>
      <c r="AG4763" s="1">
        <v>20</v>
      </c>
      <c r="AH4763" s="1">
        <v>0</v>
      </c>
      <c r="AI4763" s="1">
        <v>20</v>
      </c>
      <c r="AJ4763" s="1" t="s">
        <v>1066</v>
      </c>
      <c r="AK4763" s="1" t="s">
        <v>1067</v>
      </c>
      <c r="AL4763" s="1" t="s">
        <v>1068</v>
      </c>
      <c r="AM4763" s="1" t="s">
        <v>16</v>
      </c>
      <c r="AN4763" s="1" t="s">
        <v>23097</v>
      </c>
      <c r="AO4763" s="1" t="s">
        <v>86</v>
      </c>
      <c r="AP4763" s="1" t="s">
        <v>86</v>
      </c>
      <c r="AQ4763" s="1" t="s">
        <v>25</v>
      </c>
      <c r="AR4763" s="1" t="s">
        <v>30</v>
      </c>
      <c r="AS4763" s="1" t="s">
        <v>23090</v>
      </c>
      <c r="AT4763" s="1" t="s">
        <v>101</v>
      </c>
    </row>
    <row r="4764" spans="1:46" x14ac:dyDescent="0.25">
      <c r="A4764" s="1" t="s">
        <v>22748</v>
      </c>
      <c r="B4764" s="2" t="s">
        <v>23074</v>
      </c>
      <c r="C4764" s="2" t="s">
        <v>23107</v>
      </c>
      <c r="D4764" s="1">
        <v>0</v>
      </c>
      <c r="E4764" s="1">
        <v>2</v>
      </c>
      <c r="F4764" s="1">
        <v>2</v>
      </c>
      <c r="G4764" s="1">
        <v>4</v>
      </c>
      <c r="H4764" s="6">
        <v>0.5</v>
      </c>
      <c r="I4764">
        <v>0</v>
      </c>
      <c r="J4764" s="1">
        <v>32</v>
      </c>
      <c r="K4764" s="1">
        <v>0</v>
      </c>
      <c r="L4764" s="1">
        <v>717</v>
      </c>
      <c r="M4764" s="6">
        <v>0.17</v>
      </c>
      <c r="N4764" s="4">
        <v>2050</v>
      </c>
      <c r="O4764" s="4">
        <v>170</v>
      </c>
      <c r="P4764" s="4">
        <v>300</v>
      </c>
      <c r="Q4764" s="3">
        <v>0.3</v>
      </c>
      <c r="R4764" s="1">
        <v>12</v>
      </c>
      <c r="S4764" s="1">
        <v>300</v>
      </c>
      <c r="T4764" s="1">
        <v>57</v>
      </c>
      <c r="U4764" s="1">
        <v>1</v>
      </c>
      <c r="V4764" s="1">
        <v>5</v>
      </c>
      <c r="W4764" s="1">
        <v>0</v>
      </c>
      <c r="X4764" s="1">
        <v>1</v>
      </c>
      <c r="Y4764" s="1">
        <v>1</v>
      </c>
      <c r="Z4764" s="1">
        <v>3</v>
      </c>
      <c r="AA4764" s="1">
        <v>0</v>
      </c>
      <c r="AB4764" s="1">
        <v>0</v>
      </c>
      <c r="AC4764" s="1">
        <v>0</v>
      </c>
      <c r="AD4764" s="1">
        <v>0</v>
      </c>
      <c r="AE4764" s="1">
        <v>0</v>
      </c>
      <c r="AF4764" s="1">
        <v>0</v>
      </c>
      <c r="AG4764" s="1">
        <v>0</v>
      </c>
      <c r="AH4764" s="1">
        <v>0</v>
      </c>
      <c r="AI4764" s="1">
        <v>0</v>
      </c>
      <c r="AJ4764" s="1" t="s">
        <v>16126</v>
      </c>
      <c r="AK4764" s="1" t="s">
        <v>16127</v>
      </c>
      <c r="AL4764" s="1" t="s">
        <v>16128</v>
      </c>
      <c r="AM4764" s="1" t="s">
        <v>12</v>
      </c>
      <c r="AN4764" s="1" t="s">
        <v>23097</v>
      </c>
      <c r="AO4764" s="1" t="s">
        <v>86</v>
      </c>
      <c r="AP4764" s="1" t="s">
        <v>57</v>
      </c>
      <c r="AQ4764" s="1" t="s">
        <v>14</v>
      </c>
      <c r="AR4764" s="1" t="s">
        <v>19</v>
      </c>
      <c r="AS4764" s="1" t="s">
        <v>23090</v>
      </c>
      <c r="AT4764" s="1" t="s">
        <v>26</v>
      </c>
    </row>
    <row r="4765" spans="1:46" x14ac:dyDescent="0.25">
      <c r="A4765" s="1" t="s">
        <v>19950</v>
      </c>
      <c r="B4765" s="2" t="s">
        <v>23074</v>
      </c>
      <c r="C4765" s="2" t="s">
        <v>23107</v>
      </c>
      <c r="D4765" s="1">
        <v>0</v>
      </c>
      <c r="E4765" s="1">
        <v>1</v>
      </c>
      <c r="F4765" s="1">
        <v>1</v>
      </c>
      <c r="G4765" s="1">
        <v>2</v>
      </c>
      <c r="H4765" s="6">
        <v>0.5</v>
      </c>
      <c r="I4765">
        <v>0</v>
      </c>
      <c r="J4765" s="1">
        <v>35</v>
      </c>
      <c r="K4765" s="1">
        <v>0</v>
      </c>
      <c r="L4765" s="1">
        <v>917</v>
      </c>
      <c r="M4765" s="6">
        <v>0.15</v>
      </c>
      <c r="N4765" s="4">
        <v>2000</v>
      </c>
      <c r="O4765" s="4">
        <v>170</v>
      </c>
      <c r="P4765" s="4">
        <v>500</v>
      </c>
      <c r="Q4765" s="3">
        <v>0.3</v>
      </c>
      <c r="R4765" s="1">
        <v>24</v>
      </c>
      <c r="S4765" s="1">
        <v>500</v>
      </c>
      <c r="T4765" s="1">
        <v>69</v>
      </c>
      <c r="U4765" s="1">
        <v>1</v>
      </c>
      <c r="V4765" s="1">
        <v>5</v>
      </c>
      <c r="W4765" s="1">
        <v>0</v>
      </c>
      <c r="X4765" s="1">
        <v>1</v>
      </c>
      <c r="Y4765" s="1">
        <v>1</v>
      </c>
      <c r="Z4765" s="1">
        <v>0</v>
      </c>
      <c r="AA4765" s="1">
        <v>1</v>
      </c>
      <c r="AB4765" s="1">
        <v>0</v>
      </c>
      <c r="AC4765" s="1">
        <v>0</v>
      </c>
      <c r="AD4765" s="1">
        <v>0</v>
      </c>
      <c r="AE4765" s="1">
        <v>0</v>
      </c>
      <c r="AF4765" s="1">
        <v>0</v>
      </c>
      <c r="AG4765" s="1">
        <v>5</v>
      </c>
      <c r="AH4765" s="1">
        <v>0</v>
      </c>
      <c r="AI4765" s="1">
        <v>5</v>
      </c>
      <c r="AJ4765" s="1" t="s">
        <v>8612</v>
      </c>
      <c r="AK4765" s="1" t="s">
        <v>8613</v>
      </c>
      <c r="AL4765" s="1" t="s">
        <v>8614</v>
      </c>
      <c r="AM4765" s="1" t="s">
        <v>12</v>
      </c>
      <c r="AN4765" s="1" t="s">
        <v>23097</v>
      </c>
      <c r="AO4765" s="1" t="s">
        <v>86</v>
      </c>
      <c r="AP4765" s="1" t="s">
        <v>57</v>
      </c>
      <c r="AQ4765" s="1" t="s">
        <v>14</v>
      </c>
      <c r="AR4765" s="1" t="s">
        <v>19</v>
      </c>
      <c r="AS4765" s="1" t="s">
        <v>23091</v>
      </c>
      <c r="AT4765" s="1" t="s">
        <v>26</v>
      </c>
    </row>
    <row r="4766" spans="1:46" x14ac:dyDescent="0.25">
      <c r="A4766" s="1" t="s">
        <v>22190</v>
      </c>
      <c r="B4766" s="2" t="s">
        <v>23074</v>
      </c>
      <c r="C4766" s="2" t="s">
        <v>23107</v>
      </c>
      <c r="D4766" s="1">
        <v>0</v>
      </c>
      <c r="E4766" s="1">
        <v>1</v>
      </c>
      <c r="F4766" s="1">
        <v>3</v>
      </c>
      <c r="G4766" s="1">
        <v>4</v>
      </c>
      <c r="H4766" s="6">
        <v>0.75</v>
      </c>
      <c r="I4766">
        <v>0</v>
      </c>
      <c r="J4766" s="1">
        <v>32</v>
      </c>
      <c r="K4766" s="1">
        <v>1</v>
      </c>
      <c r="L4766" s="1">
        <v>782</v>
      </c>
      <c r="M4766" s="6">
        <v>0.36</v>
      </c>
      <c r="N4766" s="4">
        <v>1800</v>
      </c>
      <c r="O4766" s="4">
        <v>150</v>
      </c>
      <c r="P4766" s="4">
        <v>100</v>
      </c>
      <c r="Q4766" s="3">
        <v>0.32</v>
      </c>
      <c r="R4766" s="1">
        <v>12</v>
      </c>
      <c r="S4766" s="1">
        <v>100</v>
      </c>
      <c r="T4766" s="1">
        <v>8</v>
      </c>
      <c r="U4766" s="1">
        <v>1</v>
      </c>
      <c r="V4766" s="1">
        <v>5</v>
      </c>
      <c r="W4766" s="1">
        <v>0</v>
      </c>
      <c r="X4766" s="1">
        <v>0</v>
      </c>
      <c r="Y4766" s="1">
        <v>1</v>
      </c>
      <c r="Z4766" s="1">
        <v>2</v>
      </c>
      <c r="AA4766" s="1">
        <v>1</v>
      </c>
      <c r="AB4766" s="1">
        <v>0</v>
      </c>
      <c r="AC4766" s="1">
        <v>418</v>
      </c>
      <c r="AD4766" s="1">
        <v>0</v>
      </c>
      <c r="AE4766" s="1">
        <v>0</v>
      </c>
      <c r="AF4766" s="1">
        <v>600</v>
      </c>
      <c r="AG4766" s="1">
        <v>0</v>
      </c>
      <c r="AH4766" s="1">
        <v>0</v>
      </c>
      <c r="AI4766" s="1">
        <v>1018</v>
      </c>
      <c r="AJ4766" s="1" t="s">
        <v>14651</v>
      </c>
      <c r="AK4766" s="1" t="s">
        <v>14652</v>
      </c>
      <c r="AL4766" s="1" t="s">
        <v>14653</v>
      </c>
      <c r="AM4766" s="1" t="s">
        <v>12</v>
      </c>
      <c r="AN4766" s="1" t="s">
        <v>23098</v>
      </c>
      <c r="AO4766" s="1" t="s">
        <v>86</v>
      </c>
      <c r="AP4766" s="1" t="s">
        <v>57</v>
      </c>
      <c r="AQ4766" s="1" t="s">
        <v>25</v>
      </c>
      <c r="AR4766" s="1" t="s">
        <v>19</v>
      </c>
      <c r="AS4766" s="1" t="s">
        <v>23091</v>
      </c>
      <c r="AT4766" s="1" t="s">
        <v>26</v>
      </c>
    </row>
    <row r="4767" spans="1:46" x14ac:dyDescent="0.25">
      <c r="A4767" s="1" t="s">
        <v>21632</v>
      </c>
      <c r="B4767" s="2" t="s">
        <v>23074</v>
      </c>
      <c r="C4767" s="2" t="s">
        <v>23107</v>
      </c>
      <c r="D4767" s="1">
        <v>0</v>
      </c>
      <c r="E4767" s="1">
        <v>1</v>
      </c>
      <c r="F4767" s="1">
        <v>1</v>
      </c>
      <c r="G4767" s="1">
        <v>2</v>
      </c>
      <c r="H4767" s="6">
        <v>0.5</v>
      </c>
      <c r="I4767">
        <v>1</v>
      </c>
      <c r="J4767" s="1">
        <v>35</v>
      </c>
      <c r="K4767" s="1">
        <v>0</v>
      </c>
      <c r="L4767" s="1">
        <v>761</v>
      </c>
      <c r="M4767" s="6">
        <v>0.46</v>
      </c>
      <c r="N4767" s="4">
        <v>3200</v>
      </c>
      <c r="O4767" s="4">
        <v>260</v>
      </c>
      <c r="P4767" s="4">
        <v>900</v>
      </c>
      <c r="Q4767" s="3">
        <v>0.32</v>
      </c>
      <c r="R4767" s="1">
        <v>24</v>
      </c>
      <c r="S4767" s="1">
        <v>900</v>
      </c>
      <c r="T4767" s="1">
        <v>70</v>
      </c>
      <c r="U4767" s="1">
        <v>0</v>
      </c>
      <c r="V4767" s="1">
        <v>5</v>
      </c>
      <c r="W4767" s="1">
        <v>1</v>
      </c>
      <c r="X4767" s="1">
        <v>1</v>
      </c>
      <c r="Y4767" s="1">
        <v>1</v>
      </c>
      <c r="Z4767" s="1">
        <v>1</v>
      </c>
      <c r="AA4767" s="1">
        <v>1</v>
      </c>
      <c r="AB4767" s="1">
        <v>1</v>
      </c>
      <c r="AC4767" s="1">
        <v>0</v>
      </c>
      <c r="AD4767" s="1">
        <v>0</v>
      </c>
      <c r="AE4767" s="1">
        <v>900</v>
      </c>
      <c r="AF4767" s="1">
        <v>500</v>
      </c>
      <c r="AG4767" s="1">
        <v>309</v>
      </c>
      <c r="AH4767" s="1">
        <v>0</v>
      </c>
      <c r="AI4767" s="1">
        <v>1709</v>
      </c>
      <c r="AJ4767" s="1" t="s">
        <v>13178</v>
      </c>
      <c r="AK4767" s="1" t="s">
        <v>13179</v>
      </c>
      <c r="AL4767" s="1" t="s">
        <v>13180</v>
      </c>
      <c r="AM4767" s="1" t="s">
        <v>16</v>
      </c>
      <c r="AN4767" s="1" t="s">
        <v>23097</v>
      </c>
      <c r="AO4767" s="1" t="s">
        <v>364</v>
      </c>
      <c r="AP4767" s="1" t="s">
        <v>86</v>
      </c>
      <c r="AQ4767" s="1" t="s">
        <v>14</v>
      </c>
      <c r="AR4767" s="1" t="s">
        <v>19</v>
      </c>
      <c r="AS4767" s="1" t="s">
        <v>23091</v>
      </c>
      <c r="AT4767" s="1" t="s">
        <v>101</v>
      </c>
    </row>
    <row r="4768" spans="1:46" x14ac:dyDescent="0.25">
      <c r="A4768" s="1" t="s">
        <v>21643</v>
      </c>
      <c r="B4768" s="2" t="s">
        <v>23074</v>
      </c>
      <c r="C4768" s="2" t="s">
        <v>23107</v>
      </c>
      <c r="D4768" s="1">
        <v>0</v>
      </c>
      <c r="E4768" s="1">
        <v>1</v>
      </c>
      <c r="F4768" s="1">
        <v>4</v>
      </c>
      <c r="G4768" s="1">
        <v>5</v>
      </c>
      <c r="H4768" s="6">
        <v>0.8</v>
      </c>
      <c r="I4768">
        <v>0</v>
      </c>
      <c r="J4768" s="1">
        <v>36</v>
      </c>
      <c r="K4768" s="1">
        <v>0</v>
      </c>
      <c r="L4768" s="1">
        <v>608</v>
      </c>
      <c r="M4768" s="6">
        <v>0.31</v>
      </c>
      <c r="N4768" s="4">
        <v>3000</v>
      </c>
      <c r="O4768" s="4">
        <v>250</v>
      </c>
      <c r="P4768" s="4">
        <v>300</v>
      </c>
      <c r="Q4768" s="3">
        <v>0.28000000000000003</v>
      </c>
      <c r="R4768" s="1">
        <v>24</v>
      </c>
      <c r="S4768" s="1">
        <v>300</v>
      </c>
      <c r="T4768" s="1">
        <v>26</v>
      </c>
      <c r="U4768" s="1">
        <v>1</v>
      </c>
      <c r="V4768" s="1">
        <v>5</v>
      </c>
      <c r="W4768" s="1">
        <v>0</v>
      </c>
      <c r="X4768" s="1">
        <v>0</v>
      </c>
      <c r="Y4768" s="1">
        <v>0</v>
      </c>
      <c r="Z4768" s="1">
        <v>5</v>
      </c>
      <c r="AA4768" s="1">
        <v>1</v>
      </c>
      <c r="AB4768" s="1">
        <v>0</v>
      </c>
      <c r="AC4768" s="1">
        <v>600</v>
      </c>
      <c r="AD4768" s="1">
        <v>0</v>
      </c>
      <c r="AE4768" s="1">
        <v>1055</v>
      </c>
      <c r="AF4768" s="1">
        <v>0</v>
      </c>
      <c r="AG4768" s="1">
        <v>0</v>
      </c>
      <c r="AH4768" s="1">
        <v>0</v>
      </c>
      <c r="AI4768" s="1">
        <v>1655</v>
      </c>
      <c r="AJ4768" s="1" t="s">
        <v>9535</v>
      </c>
      <c r="AK4768" s="1" t="s">
        <v>13211</v>
      </c>
      <c r="AL4768" s="1" t="s">
        <v>13212</v>
      </c>
      <c r="AM4768" s="1" t="s">
        <v>12</v>
      </c>
      <c r="AN4768" s="1" t="s">
        <v>23097</v>
      </c>
      <c r="AO4768" s="1" t="s">
        <v>86</v>
      </c>
      <c r="AP4768" s="1" t="s">
        <v>57</v>
      </c>
      <c r="AQ4768" s="1" t="s">
        <v>25</v>
      </c>
      <c r="AR4768" s="1" t="s">
        <v>30</v>
      </c>
      <c r="AS4768" s="1" t="s">
        <v>23091</v>
      </c>
      <c r="AT4768" s="1" t="s">
        <v>26</v>
      </c>
    </row>
    <row r="4769" spans="1:46" x14ac:dyDescent="0.25">
      <c r="A4769" s="1" t="s">
        <v>21063</v>
      </c>
      <c r="B4769" s="2" t="s">
        <v>23074</v>
      </c>
      <c r="C4769" s="2" t="s">
        <v>23107</v>
      </c>
      <c r="D4769" s="1">
        <v>2</v>
      </c>
      <c r="E4769" s="1">
        <v>2</v>
      </c>
      <c r="F4769" s="1">
        <v>4</v>
      </c>
      <c r="G4769" s="1">
        <v>8</v>
      </c>
      <c r="H4769" s="6">
        <v>0.5</v>
      </c>
      <c r="I4769">
        <v>0</v>
      </c>
      <c r="J4769" s="1">
        <v>34</v>
      </c>
      <c r="K4769" s="1">
        <v>1</v>
      </c>
      <c r="L4769" s="1">
        <v>666</v>
      </c>
      <c r="M4769" s="6">
        <v>0.36</v>
      </c>
      <c r="N4769" s="4">
        <v>2500</v>
      </c>
      <c r="O4769" s="4">
        <v>198</v>
      </c>
      <c r="P4769" s="4">
        <v>300</v>
      </c>
      <c r="Q4769" s="3">
        <v>0.25</v>
      </c>
      <c r="R4769" s="1">
        <v>6</v>
      </c>
      <c r="S4769" s="1">
        <v>300</v>
      </c>
      <c r="T4769" s="1">
        <v>41</v>
      </c>
      <c r="U4769" s="1">
        <v>1</v>
      </c>
      <c r="V4769" s="1">
        <v>5</v>
      </c>
      <c r="W4769" s="1">
        <v>1</v>
      </c>
      <c r="X4769" s="1">
        <v>0</v>
      </c>
      <c r="Y4769" s="1">
        <v>1</v>
      </c>
      <c r="Z4769" s="1">
        <v>0</v>
      </c>
      <c r="AA4769" s="1">
        <v>1</v>
      </c>
      <c r="AB4769" s="1">
        <v>0</v>
      </c>
      <c r="AC4769" s="1">
        <v>553</v>
      </c>
      <c r="AD4769" s="1">
        <v>0</v>
      </c>
      <c r="AE4769" s="1">
        <v>0</v>
      </c>
      <c r="AF4769" s="1">
        <v>0</v>
      </c>
      <c r="AG4769" s="1">
        <v>0</v>
      </c>
      <c r="AH4769" s="1">
        <v>0</v>
      </c>
      <c r="AI4769" s="1">
        <v>553</v>
      </c>
      <c r="AJ4769" s="1" t="s">
        <v>238</v>
      </c>
      <c r="AK4769" s="1" t="s">
        <v>11645</v>
      </c>
      <c r="AL4769" s="1" t="s">
        <v>11646</v>
      </c>
      <c r="AM4769" s="1" t="s">
        <v>12</v>
      </c>
      <c r="AN4769" s="1" t="s">
        <v>23098</v>
      </c>
      <c r="AO4769" s="1" t="s">
        <v>86</v>
      </c>
      <c r="AP4769" s="1" t="s">
        <v>86</v>
      </c>
      <c r="AQ4769" s="1" t="s">
        <v>25</v>
      </c>
      <c r="AR4769" s="1" t="s">
        <v>19</v>
      </c>
      <c r="AS4769" s="1" t="s">
        <v>23091</v>
      </c>
      <c r="AT4769" s="1" t="s">
        <v>26</v>
      </c>
    </row>
    <row r="4770" spans="1:46" x14ac:dyDescent="0.25">
      <c r="A4770" s="1" t="s">
        <v>20006</v>
      </c>
      <c r="B4770" s="2" t="s">
        <v>23074</v>
      </c>
      <c r="C4770" s="2" t="s">
        <v>23107</v>
      </c>
      <c r="D4770" s="1">
        <v>1</v>
      </c>
      <c r="E4770" s="1">
        <v>1</v>
      </c>
      <c r="F4770" s="1">
        <v>2</v>
      </c>
      <c r="G4770" s="1">
        <v>4</v>
      </c>
      <c r="H4770" s="6">
        <v>0.5</v>
      </c>
      <c r="I4770">
        <v>0</v>
      </c>
      <c r="J4770" s="1">
        <v>34</v>
      </c>
      <c r="K4770" s="1">
        <v>0</v>
      </c>
      <c r="L4770" s="1">
        <v>714</v>
      </c>
      <c r="M4770" s="6">
        <v>0.48</v>
      </c>
      <c r="N4770" s="4">
        <v>2020</v>
      </c>
      <c r="O4770" s="4">
        <v>150</v>
      </c>
      <c r="P4770" s="4">
        <v>100</v>
      </c>
      <c r="Q4770" s="3">
        <v>0.25</v>
      </c>
      <c r="R4770" s="1">
        <v>6</v>
      </c>
      <c r="S4770" s="1">
        <v>100</v>
      </c>
      <c r="T4770" s="1">
        <v>12</v>
      </c>
      <c r="U4770" s="1">
        <v>1</v>
      </c>
      <c r="V4770" s="1">
        <v>5</v>
      </c>
      <c r="W4770" s="1">
        <v>0</v>
      </c>
      <c r="X4770" s="1">
        <v>0</v>
      </c>
      <c r="Y4770" s="1">
        <v>1</v>
      </c>
      <c r="Z4770" s="1">
        <v>1</v>
      </c>
      <c r="AA4770" s="1">
        <v>1</v>
      </c>
      <c r="AB4770" s="1">
        <v>1</v>
      </c>
      <c r="AC4770" s="1">
        <v>0</v>
      </c>
      <c r="AD4770" s="1">
        <v>0</v>
      </c>
      <c r="AE4770" s="1">
        <v>0</v>
      </c>
      <c r="AF4770" s="1">
        <v>100</v>
      </c>
      <c r="AG4770" s="1">
        <v>0</v>
      </c>
      <c r="AH4770" s="1">
        <v>850</v>
      </c>
      <c r="AI4770" s="1">
        <v>950</v>
      </c>
      <c r="AJ4770" s="1" t="s">
        <v>8770</v>
      </c>
      <c r="AK4770" s="1" t="s">
        <v>8771</v>
      </c>
      <c r="AL4770" s="1" t="s">
        <v>8772</v>
      </c>
      <c r="AM4770" s="1" t="s">
        <v>12</v>
      </c>
      <c r="AN4770" s="1" t="s">
        <v>23097</v>
      </c>
      <c r="AO4770" s="1" t="s">
        <v>86</v>
      </c>
      <c r="AP4770" s="1" t="s">
        <v>57</v>
      </c>
      <c r="AQ4770" s="1" t="s">
        <v>25</v>
      </c>
      <c r="AR4770" s="1" t="s">
        <v>19</v>
      </c>
      <c r="AS4770" s="1" t="s">
        <v>23091</v>
      </c>
      <c r="AT4770" s="1" t="s">
        <v>101</v>
      </c>
    </row>
    <row r="4771" spans="1:46" x14ac:dyDescent="0.25">
      <c r="A4771" s="1" t="s">
        <v>22238</v>
      </c>
      <c r="B4771" s="2" t="s">
        <v>23074</v>
      </c>
      <c r="C4771" s="2" t="s">
        <v>23107</v>
      </c>
      <c r="D4771" s="1">
        <v>0</v>
      </c>
      <c r="E4771" s="1">
        <v>1</v>
      </c>
      <c r="F4771" s="1">
        <v>1</v>
      </c>
      <c r="G4771" s="1">
        <v>2</v>
      </c>
      <c r="H4771" s="6">
        <v>0.5</v>
      </c>
      <c r="I4771">
        <v>0</v>
      </c>
      <c r="J4771" s="1">
        <v>46</v>
      </c>
      <c r="K4771" s="1">
        <v>0</v>
      </c>
      <c r="L4771" s="1">
        <v>600</v>
      </c>
      <c r="M4771" s="6">
        <v>0.18</v>
      </c>
      <c r="N4771" s="4">
        <v>3000</v>
      </c>
      <c r="O4771" s="4">
        <v>250</v>
      </c>
      <c r="P4771" s="4">
        <v>800</v>
      </c>
      <c r="Q4771" s="3">
        <v>0.32</v>
      </c>
      <c r="R4771" s="1">
        <v>24</v>
      </c>
      <c r="S4771" s="1">
        <v>800</v>
      </c>
      <c r="T4771" s="1">
        <v>58</v>
      </c>
      <c r="U4771" s="1">
        <v>1</v>
      </c>
      <c r="V4771" s="1">
        <v>5</v>
      </c>
      <c r="W4771" s="1">
        <v>0</v>
      </c>
      <c r="X4771" s="1">
        <v>0</v>
      </c>
      <c r="Y4771" s="1">
        <v>0</v>
      </c>
      <c r="Z4771" s="1">
        <v>1</v>
      </c>
      <c r="AA4771" s="1">
        <v>1</v>
      </c>
      <c r="AB4771" s="1">
        <v>0</v>
      </c>
      <c r="AC4771" s="1">
        <v>0</v>
      </c>
      <c r="AD4771" s="1">
        <v>0</v>
      </c>
      <c r="AE4771" s="1">
        <v>0</v>
      </c>
      <c r="AF4771" s="1">
        <v>0</v>
      </c>
      <c r="AG4771" s="1">
        <v>0</v>
      </c>
      <c r="AH4771" s="1">
        <v>0</v>
      </c>
      <c r="AI4771" s="1">
        <v>0</v>
      </c>
      <c r="AJ4771" s="1" t="s">
        <v>14782</v>
      </c>
      <c r="AK4771" s="1" t="s">
        <v>14783</v>
      </c>
      <c r="AL4771" s="1" t="s">
        <v>14784</v>
      </c>
      <c r="AM4771" s="1" t="s">
        <v>12</v>
      </c>
      <c r="AN4771" s="1" t="s">
        <v>23097</v>
      </c>
      <c r="AO4771" s="1" t="s">
        <v>86</v>
      </c>
      <c r="AP4771" s="1" t="s">
        <v>57</v>
      </c>
      <c r="AQ4771" s="1" t="s">
        <v>25</v>
      </c>
      <c r="AR4771" s="1" t="s">
        <v>30</v>
      </c>
      <c r="AS4771" s="1" t="s">
        <v>23091</v>
      </c>
      <c r="AT4771" s="1" t="s">
        <v>26</v>
      </c>
    </row>
    <row r="4772" spans="1:46" x14ac:dyDescent="0.25">
      <c r="A4772" s="1" t="s">
        <v>18173</v>
      </c>
      <c r="B4772" s="2" t="s">
        <v>23074</v>
      </c>
      <c r="C4772" s="2" t="s">
        <v>23107</v>
      </c>
      <c r="D4772" s="1">
        <v>1</v>
      </c>
      <c r="E4772" s="1">
        <v>0</v>
      </c>
      <c r="F4772" s="1">
        <v>1</v>
      </c>
      <c r="G4772" s="1">
        <v>2</v>
      </c>
      <c r="H4772" s="6">
        <v>0.5</v>
      </c>
      <c r="I4772">
        <v>0</v>
      </c>
      <c r="J4772" s="1">
        <v>32</v>
      </c>
      <c r="K4772" s="1">
        <v>0</v>
      </c>
      <c r="L4772" s="1">
        <v>809</v>
      </c>
      <c r="M4772" s="6">
        <v>0.71</v>
      </c>
      <c r="N4772" s="4">
        <v>1680</v>
      </c>
      <c r="O4772" s="4">
        <v>140</v>
      </c>
      <c r="P4772" s="4">
        <v>200</v>
      </c>
      <c r="Q4772" s="3">
        <v>0.3</v>
      </c>
      <c r="R4772" s="1">
        <v>24</v>
      </c>
      <c r="S4772" s="1">
        <v>200</v>
      </c>
      <c r="T4772" s="1">
        <v>29</v>
      </c>
      <c r="U4772" s="1">
        <v>1</v>
      </c>
      <c r="V4772" s="1">
        <v>5</v>
      </c>
      <c r="W4772" s="1">
        <v>1</v>
      </c>
      <c r="X4772" s="1">
        <v>0</v>
      </c>
      <c r="Y4772" s="1">
        <v>1</v>
      </c>
      <c r="Z4772" s="1">
        <v>4</v>
      </c>
      <c r="AA4772" s="1">
        <v>0</v>
      </c>
      <c r="AB4772" s="1">
        <v>0</v>
      </c>
      <c r="AC4772" s="1">
        <v>0</v>
      </c>
      <c r="AD4772" s="1">
        <v>0</v>
      </c>
      <c r="AE4772" s="1">
        <v>0</v>
      </c>
      <c r="AF4772" s="1">
        <v>1445</v>
      </c>
      <c r="AG4772" s="1">
        <v>0</v>
      </c>
      <c r="AH4772" s="1">
        <v>200</v>
      </c>
      <c r="AI4772" s="1">
        <v>1645</v>
      </c>
      <c r="AJ4772" s="1" t="s">
        <v>3581</v>
      </c>
      <c r="AK4772" s="1" t="s">
        <v>3582</v>
      </c>
      <c r="AL4772" s="1" t="s">
        <v>3583</v>
      </c>
      <c r="AM4772" s="1" t="s">
        <v>12</v>
      </c>
      <c r="AN4772" s="1" t="s">
        <v>23097</v>
      </c>
      <c r="AO4772" s="1" t="s">
        <v>86</v>
      </c>
      <c r="AP4772" s="1" t="s">
        <v>86</v>
      </c>
      <c r="AQ4772" s="1" t="s">
        <v>25</v>
      </c>
      <c r="AR4772" s="1" t="s">
        <v>19</v>
      </c>
      <c r="AS4772" s="1" t="s">
        <v>23090</v>
      </c>
      <c r="AT4772" s="1" t="s">
        <v>26</v>
      </c>
    </row>
    <row r="4773" spans="1:46" x14ac:dyDescent="0.25">
      <c r="A4773" s="1" t="s">
        <v>22253</v>
      </c>
      <c r="B4773" s="2" t="s">
        <v>23074</v>
      </c>
      <c r="C4773" s="2" t="s">
        <v>23107</v>
      </c>
      <c r="D4773" s="1">
        <v>3</v>
      </c>
      <c r="E4773" s="1">
        <v>1</v>
      </c>
      <c r="F4773" s="1">
        <v>4</v>
      </c>
      <c r="G4773" s="1">
        <v>8</v>
      </c>
      <c r="H4773" s="6">
        <v>0.5</v>
      </c>
      <c r="I4773">
        <v>0</v>
      </c>
      <c r="J4773" s="1">
        <v>38</v>
      </c>
      <c r="K4773" s="1">
        <v>1</v>
      </c>
      <c r="L4773" s="1">
        <v>619</v>
      </c>
      <c r="M4773" s="6">
        <v>0.25</v>
      </c>
      <c r="N4773" s="4">
        <v>3800</v>
      </c>
      <c r="O4773" s="4">
        <v>320</v>
      </c>
      <c r="P4773" s="4">
        <v>950</v>
      </c>
      <c r="Q4773" s="3">
        <v>0.32</v>
      </c>
      <c r="R4773" s="1">
        <v>24</v>
      </c>
      <c r="S4773" s="1">
        <v>950</v>
      </c>
      <c r="T4773" s="1">
        <v>59</v>
      </c>
      <c r="U4773" s="1">
        <v>1</v>
      </c>
      <c r="V4773" s="1">
        <v>5</v>
      </c>
      <c r="W4773" s="1">
        <v>1</v>
      </c>
      <c r="X4773" s="1">
        <v>1</v>
      </c>
      <c r="Y4773" s="1">
        <v>1</v>
      </c>
      <c r="Z4773" s="1">
        <v>1</v>
      </c>
      <c r="AA4773" s="1">
        <v>1</v>
      </c>
      <c r="AB4773" s="1">
        <v>0</v>
      </c>
      <c r="AC4773" s="1">
        <v>787</v>
      </c>
      <c r="AD4773" s="1">
        <v>0</v>
      </c>
      <c r="AE4773" s="1">
        <v>0</v>
      </c>
      <c r="AF4773" s="1">
        <v>0</v>
      </c>
      <c r="AG4773" s="1">
        <v>0</v>
      </c>
      <c r="AH4773" s="1">
        <v>0</v>
      </c>
      <c r="AI4773" s="1">
        <v>787</v>
      </c>
      <c r="AJ4773" s="1" t="s">
        <v>14822</v>
      </c>
      <c r="AK4773" s="1" t="s">
        <v>14823</v>
      </c>
      <c r="AL4773" s="1" t="s">
        <v>14824</v>
      </c>
      <c r="AM4773" s="1" t="s">
        <v>12</v>
      </c>
      <c r="AN4773" s="1" t="s">
        <v>23098</v>
      </c>
      <c r="AO4773" s="1" t="s">
        <v>86</v>
      </c>
      <c r="AP4773" s="1" t="s">
        <v>86</v>
      </c>
      <c r="AQ4773" s="1" t="s">
        <v>14</v>
      </c>
      <c r="AR4773" s="1" t="s">
        <v>19</v>
      </c>
      <c r="AS4773" s="1" t="s">
        <v>23091</v>
      </c>
      <c r="AT4773" s="1" t="s">
        <v>26</v>
      </c>
    </row>
    <row r="4774" spans="1:46" x14ac:dyDescent="0.25">
      <c r="A4774" s="1" t="s">
        <v>20581</v>
      </c>
      <c r="B4774" s="2" t="s">
        <v>23074</v>
      </c>
      <c r="C4774" s="2" t="s">
        <v>23108</v>
      </c>
      <c r="D4774" s="1">
        <v>0</v>
      </c>
      <c r="E4774" s="1">
        <v>1</v>
      </c>
      <c r="F4774" s="1">
        <v>1</v>
      </c>
      <c r="G4774" s="1">
        <v>2</v>
      </c>
      <c r="H4774" s="6">
        <v>0.5</v>
      </c>
      <c r="I4774">
        <v>0</v>
      </c>
      <c r="J4774" s="1">
        <v>37</v>
      </c>
      <c r="K4774" s="1">
        <v>0</v>
      </c>
      <c r="L4774" s="1">
        <v>737</v>
      </c>
      <c r="M4774" s="6">
        <v>0.25</v>
      </c>
      <c r="N4774" s="4">
        <v>6000</v>
      </c>
      <c r="O4774" s="4">
        <v>390</v>
      </c>
      <c r="P4774" s="4">
        <v>700</v>
      </c>
      <c r="Q4774" s="3">
        <v>0.2</v>
      </c>
      <c r="R4774" s="1">
        <v>18</v>
      </c>
      <c r="S4774" s="1">
        <v>700</v>
      </c>
      <c r="T4774" s="1">
        <v>67</v>
      </c>
      <c r="U4774" s="1">
        <v>0</v>
      </c>
      <c r="V4774" s="1">
        <v>5</v>
      </c>
      <c r="W4774" s="1">
        <v>0</v>
      </c>
      <c r="X4774" s="1">
        <v>0</v>
      </c>
      <c r="Y4774" s="1">
        <v>1</v>
      </c>
      <c r="Z4774" s="1">
        <v>0</v>
      </c>
      <c r="AA4774" s="1">
        <v>1</v>
      </c>
      <c r="AB4774" s="1">
        <v>0</v>
      </c>
      <c r="AC4774" s="1">
        <v>500</v>
      </c>
      <c r="AD4774" s="1">
        <v>0</v>
      </c>
      <c r="AE4774" s="1">
        <v>0</v>
      </c>
      <c r="AF4774" s="1">
        <v>709</v>
      </c>
      <c r="AG4774" s="1">
        <v>0</v>
      </c>
      <c r="AH4774" s="1">
        <v>0</v>
      </c>
      <c r="AI4774" s="1">
        <v>1209</v>
      </c>
      <c r="AJ4774" s="1" t="s">
        <v>1714</v>
      </c>
      <c r="AK4774" s="1" t="s">
        <v>10354</v>
      </c>
      <c r="AL4774" s="1" t="s">
        <v>10355</v>
      </c>
      <c r="AM4774" s="1" t="s">
        <v>12</v>
      </c>
      <c r="AN4774" s="1" t="s">
        <v>23097</v>
      </c>
      <c r="AO4774" s="1" t="s">
        <v>364</v>
      </c>
      <c r="AP4774" s="1" t="s">
        <v>57</v>
      </c>
      <c r="AQ4774" s="1" t="s">
        <v>25</v>
      </c>
      <c r="AR4774" s="1" t="s">
        <v>19</v>
      </c>
      <c r="AS4774" s="1" t="s">
        <v>23091</v>
      </c>
      <c r="AT4774" s="1" t="s">
        <v>26</v>
      </c>
    </row>
    <row r="4775" spans="1:46" x14ac:dyDescent="0.25">
      <c r="A4775" s="1" t="s">
        <v>17511</v>
      </c>
      <c r="B4775" s="2" t="s">
        <v>23074</v>
      </c>
      <c r="C4775" s="2" t="s">
        <v>23108</v>
      </c>
      <c r="D4775" s="1">
        <v>0</v>
      </c>
      <c r="E4775" s="1">
        <v>3</v>
      </c>
      <c r="F4775" s="1">
        <v>2</v>
      </c>
      <c r="G4775" s="1">
        <v>5</v>
      </c>
      <c r="H4775" s="6">
        <v>0.4</v>
      </c>
      <c r="I4775">
        <v>0</v>
      </c>
      <c r="J4775" s="1">
        <v>33</v>
      </c>
      <c r="K4775" s="1">
        <v>1</v>
      </c>
      <c r="L4775" s="1">
        <v>613</v>
      </c>
      <c r="M4775" s="6">
        <v>0.44</v>
      </c>
      <c r="N4775" s="4">
        <v>2500</v>
      </c>
      <c r="O4775" s="4">
        <v>200</v>
      </c>
      <c r="P4775" s="4">
        <v>500</v>
      </c>
      <c r="Q4775" s="3">
        <v>0.3</v>
      </c>
      <c r="R4775" s="1">
        <v>12</v>
      </c>
      <c r="S4775" s="1">
        <v>500</v>
      </c>
      <c r="T4775" s="1">
        <v>37</v>
      </c>
      <c r="U4775" s="1">
        <v>1</v>
      </c>
      <c r="V4775" s="1">
        <v>5</v>
      </c>
      <c r="W4775" s="1">
        <v>0</v>
      </c>
      <c r="X4775" s="1">
        <v>1</v>
      </c>
      <c r="Y4775" s="1">
        <v>1</v>
      </c>
      <c r="Z4775" s="1">
        <v>0</v>
      </c>
      <c r="AA4775" s="1">
        <v>1</v>
      </c>
      <c r="AB4775" s="1">
        <v>0</v>
      </c>
      <c r="AC4775" s="1">
        <v>0</v>
      </c>
      <c r="AD4775" s="1">
        <v>0</v>
      </c>
      <c r="AE4775" s="1">
        <v>0</v>
      </c>
      <c r="AF4775" s="1">
        <v>786</v>
      </c>
      <c r="AG4775" s="1">
        <v>0</v>
      </c>
      <c r="AH4775" s="1">
        <v>0</v>
      </c>
      <c r="AI4775" s="1">
        <v>786</v>
      </c>
      <c r="AJ4775" s="1" t="s">
        <v>1603</v>
      </c>
      <c r="AK4775" s="1" t="s">
        <v>1604</v>
      </c>
      <c r="AL4775" s="1" t="s">
        <v>1605</v>
      </c>
      <c r="AM4775" s="1" t="s">
        <v>12</v>
      </c>
      <c r="AN4775" s="1" t="s">
        <v>23098</v>
      </c>
      <c r="AO4775" s="1" t="s">
        <v>86</v>
      </c>
      <c r="AP4775" s="1" t="s">
        <v>57</v>
      </c>
      <c r="AQ4775" s="1" t="s">
        <v>14</v>
      </c>
      <c r="AR4775" s="1" t="s">
        <v>19</v>
      </c>
      <c r="AS4775" s="1" t="s">
        <v>23091</v>
      </c>
      <c r="AT4775" s="1" t="s">
        <v>26</v>
      </c>
    </row>
    <row r="4776" spans="1:46" x14ac:dyDescent="0.25">
      <c r="A4776" s="1" t="s">
        <v>18230</v>
      </c>
      <c r="B4776" s="2" t="s">
        <v>23074</v>
      </c>
      <c r="C4776" s="2" t="s">
        <v>23108</v>
      </c>
      <c r="D4776" s="1">
        <v>3</v>
      </c>
      <c r="E4776" s="1">
        <v>3</v>
      </c>
      <c r="F4776" s="1">
        <v>1</v>
      </c>
      <c r="G4776" s="1">
        <v>7</v>
      </c>
      <c r="H4776" s="6">
        <v>0.14285714285714285</v>
      </c>
      <c r="I4776">
        <v>0</v>
      </c>
      <c r="J4776" s="1">
        <v>32</v>
      </c>
      <c r="K4776" s="1">
        <v>1</v>
      </c>
      <c r="L4776" s="1">
        <v>620</v>
      </c>
      <c r="M4776" s="6">
        <v>0.42</v>
      </c>
      <c r="N4776" s="4">
        <v>2300</v>
      </c>
      <c r="O4776" s="4">
        <v>190</v>
      </c>
      <c r="P4776" s="4">
        <v>400</v>
      </c>
      <c r="Q4776" s="3">
        <v>0.28000000000000003</v>
      </c>
      <c r="R4776" s="1">
        <v>12</v>
      </c>
      <c r="S4776" s="1">
        <v>400</v>
      </c>
      <c r="T4776" s="1">
        <v>36</v>
      </c>
      <c r="U4776" s="1">
        <v>0</v>
      </c>
      <c r="V4776" s="1">
        <v>5</v>
      </c>
      <c r="W4776" s="1">
        <v>0</v>
      </c>
      <c r="X4776" s="1">
        <v>0</v>
      </c>
      <c r="Y4776" s="1">
        <v>1</v>
      </c>
      <c r="Z4776" s="1">
        <v>2</v>
      </c>
      <c r="AA4776" s="1">
        <v>0</v>
      </c>
      <c r="AB4776" s="1">
        <v>0</v>
      </c>
      <c r="AC4776" s="1">
        <v>0</v>
      </c>
      <c r="AD4776" s="1">
        <v>148</v>
      </c>
      <c r="AE4776" s="1">
        <v>108</v>
      </c>
      <c r="AF4776" s="1">
        <v>295</v>
      </c>
      <c r="AG4776" s="1">
        <v>0</v>
      </c>
      <c r="AH4776" s="1">
        <v>290</v>
      </c>
      <c r="AI4776" s="1">
        <v>841</v>
      </c>
      <c r="AJ4776" s="1" t="s">
        <v>3756</v>
      </c>
      <c r="AK4776" s="1" t="s">
        <v>3757</v>
      </c>
      <c r="AL4776" s="1" t="s">
        <v>3758</v>
      </c>
      <c r="AM4776" s="1" t="s">
        <v>12</v>
      </c>
      <c r="AN4776" s="1" t="s">
        <v>23098</v>
      </c>
      <c r="AO4776" s="1" t="s">
        <v>364</v>
      </c>
      <c r="AP4776" s="1" t="s">
        <v>57</v>
      </c>
      <c r="AQ4776" s="1" t="s">
        <v>25</v>
      </c>
      <c r="AR4776" s="1" t="s">
        <v>19</v>
      </c>
      <c r="AS4776" s="1" t="s">
        <v>23090</v>
      </c>
      <c r="AT4776" s="1" t="s">
        <v>26</v>
      </c>
    </row>
    <row r="4777" spans="1:46" x14ac:dyDescent="0.25">
      <c r="A4777" s="1" t="s">
        <v>21398</v>
      </c>
      <c r="B4777" s="2" t="s">
        <v>23075</v>
      </c>
      <c r="C4777" s="2" t="s">
        <v>23105</v>
      </c>
      <c r="D4777" s="1">
        <v>0</v>
      </c>
      <c r="E4777" s="1">
        <v>0</v>
      </c>
      <c r="F4777" s="1">
        <v>3</v>
      </c>
      <c r="G4777" s="1">
        <v>3</v>
      </c>
      <c r="H4777" s="6">
        <v>1</v>
      </c>
      <c r="I4777">
        <v>1</v>
      </c>
      <c r="J4777" s="1">
        <v>30</v>
      </c>
      <c r="K4777" s="1">
        <v>0</v>
      </c>
      <c r="L4777" s="1">
        <v>678</v>
      </c>
      <c r="M4777" s="6">
        <v>0.43</v>
      </c>
      <c r="N4777" s="4">
        <v>1800</v>
      </c>
      <c r="O4777" s="4">
        <v>130</v>
      </c>
      <c r="P4777" s="4">
        <v>300</v>
      </c>
      <c r="Q4777" s="3">
        <v>0.3</v>
      </c>
      <c r="R4777" s="1">
        <v>12</v>
      </c>
      <c r="S4777" s="1">
        <v>300</v>
      </c>
      <c r="T4777" s="1">
        <v>38</v>
      </c>
      <c r="U4777" s="1">
        <v>1</v>
      </c>
      <c r="V4777" s="1">
        <v>5</v>
      </c>
      <c r="W4777" s="1">
        <v>0</v>
      </c>
      <c r="X4777" s="1">
        <v>0</v>
      </c>
      <c r="Y4777" s="1">
        <v>1</v>
      </c>
      <c r="Z4777" s="1">
        <v>4</v>
      </c>
      <c r="AA4777" s="1">
        <v>0</v>
      </c>
      <c r="AB4777" s="1">
        <v>1</v>
      </c>
      <c r="AC4777" s="1">
        <v>0</v>
      </c>
      <c r="AD4777" s="1">
        <v>0</v>
      </c>
      <c r="AE4777" s="1">
        <v>540</v>
      </c>
      <c r="AF4777" s="1">
        <v>80</v>
      </c>
      <c r="AG4777" s="1">
        <v>85</v>
      </c>
      <c r="AH4777" s="1">
        <v>0</v>
      </c>
      <c r="AI4777" s="1">
        <v>705</v>
      </c>
      <c r="AJ4777" s="1" t="s">
        <v>12545</v>
      </c>
      <c r="AK4777" s="1" t="s">
        <v>12546</v>
      </c>
      <c r="AL4777" s="1" t="s">
        <v>12547</v>
      </c>
      <c r="AM4777" s="1" t="s">
        <v>16</v>
      </c>
      <c r="AN4777" s="1" t="s">
        <v>23097</v>
      </c>
      <c r="AO4777" s="1" t="s">
        <v>86</v>
      </c>
      <c r="AP4777" s="1" t="s">
        <v>57</v>
      </c>
      <c r="AQ4777" s="1" t="s">
        <v>25</v>
      </c>
      <c r="AR4777" s="1" t="s">
        <v>19</v>
      </c>
      <c r="AS4777" s="1" t="s">
        <v>23090</v>
      </c>
      <c r="AT4777" s="1" t="s">
        <v>101</v>
      </c>
    </row>
    <row r="4778" spans="1:46" x14ac:dyDescent="0.25">
      <c r="A4778" s="1" t="s">
        <v>20324</v>
      </c>
      <c r="B4778" s="2" t="s">
        <v>23075</v>
      </c>
      <c r="C4778" s="2" t="s">
        <v>23105</v>
      </c>
      <c r="D4778" s="1">
        <v>0</v>
      </c>
      <c r="E4778" s="1">
        <v>0</v>
      </c>
      <c r="F4778" s="1">
        <v>1</v>
      </c>
      <c r="G4778" s="1">
        <v>1</v>
      </c>
      <c r="H4778" s="6">
        <v>1</v>
      </c>
      <c r="I4778">
        <v>0</v>
      </c>
      <c r="J4778" s="1">
        <v>30</v>
      </c>
      <c r="K4778" s="1">
        <v>0</v>
      </c>
      <c r="L4778" s="1">
        <v>487</v>
      </c>
      <c r="M4778" s="6">
        <v>0.47</v>
      </c>
      <c r="N4778" s="4">
        <v>2400</v>
      </c>
      <c r="O4778" s="4">
        <v>200</v>
      </c>
      <c r="P4778" s="4">
        <v>400</v>
      </c>
      <c r="Q4778" s="3">
        <v>0.39</v>
      </c>
      <c r="R4778" s="1">
        <v>24</v>
      </c>
      <c r="S4778" s="1">
        <v>400</v>
      </c>
      <c r="T4778" s="1">
        <v>57</v>
      </c>
      <c r="U4778" s="1">
        <v>0</v>
      </c>
      <c r="V4778" s="1">
        <v>5</v>
      </c>
      <c r="W4778" s="1">
        <v>0</v>
      </c>
      <c r="X4778" s="1">
        <v>0</v>
      </c>
      <c r="Y4778" s="1">
        <v>1</v>
      </c>
      <c r="Z4778" s="1">
        <v>3</v>
      </c>
      <c r="AA4778" s="1">
        <v>1</v>
      </c>
      <c r="AB4778" s="1">
        <v>0</v>
      </c>
      <c r="AC4778" s="1">
        <v>0</v>
      </c>
      <c r="AD4778" s="1">
        <v>0</v>
      </c>
      <c r="AE4778" s="1">
        <v>0</v>
      </c>
      <c r="AF4778" s="1">
        <v>518</v>
      </c>
      <c r="AG4778" s="1">
        <v>20</v>
      </c>
      <c r="AH4778" s="1">
        <v>700</v>
      </c>
      <c r="AI4778" s="1">
        <v>1238</v>
      </c>
      <c r="AJ4778" s="1" t="s">
        <v>7750</v>
      </c>
      <c r="AK4778" s="1" t="s">
        <v>9625</v>
      </c>
      <c r="AL4778" s="1" t="s">
        <v>9626</v>
      </c>
      <c r="AM4778" s="1" t="s">
        <v>12</v>
      </c>
      <c r="AN4778" s="1" t="s">
        <v>23097</v>
      </c>
      <c r="AO4778" s="1" t="s">
        <v>364</v>
      </c>
      <c r="AP4778" s="1" t="s">
        <v>57</v>
      </c>
      <c r="AQ4778" s="1" t="s">
        <v>25</v>
      </c>
      <c r="AR4778" s="1" t="s">
        <v>19</v>
      </c>
      <c r="AS4778" s="1" t="s">
        <v>23091</v>
      </c>
      <c r="AT4778" s="1" t="s">
        <v>26</v>
      </c>
    </row>
    <row r="4779" spans="1:46" x14ac:dyDescent="0.25">
      <c r="A4779" s="1" t="s">
        <v>22672</v>
      </c>
      <c r="B4779" s="2" t="s">
        <v>23075</v>
      </c>
      <c r="C4779" s="2" t="s">
        <v>23106</v>
      </c>
      <c r="D4779" s="1">
        <v>0</v>
      </c>
      <c r="E4779" s="1">
        <v>0</v>
      </c>
      <c r="F4779" s="1">
        <v>1</v>
      </c>
      <c r="G4779" s="1">
        <v>1</v>
      </c>
      <c r="H4779" s="6">
        <v>1</v>
      </c>
      <c r="I4779">
        <v>0</v>
      </c>
      <c r="J4779" s="1">
        <v>29</v>
      </c>
      <c r="K4779" s="1">
        <v>0</v>
      </c>
      <c r="L4779" s="1">
        <v>668</v>
      </c>
      <c r="M4779" s="6">
        <v>0.15</v>
      </c>
      <c r="N4779" s="4">
        <v>1560</v>
      </c>
      <c r="O4779" s="4">
        <v>130</v>
      </c>
      <c r="P4779" s="4">
        <v>300</v>
      </c>
      <c r="Q4779" s="3">
        <v>0.3</v>
      </c>
      <c r="R4779" s="1">
        <v>18</v>
      </c>
      <c r="S4779" s="1">
        <v>300</v>
      </c>
      <c r="T4779" s="1">
        <v>26</v>
      </c>
      <c r="U4779" s="1">
        <v>1</v>
      </c>
      <c r="V4779" s="1">
        <v>5</v>
      </c>
      <c r="W4779" s="1">
        <v>0</v>
      </c>
      <c r="X4779" s="1">
        <v>1</v>
      </c>
      <c r="Y4779" s="1">
        <v>1</v>
      </c>
      <c r="Z4779" s="1">
        <v>0</v>
      </c>
      <c r="AA4779" s="1">
        <v>1</v>
      </c>
      <c r="AB4779" s="1">
        <v>0</v>
      </c>
      <c r="AC4779" s="1">
        <v>0</v>
      </c>
      <c r="AD4779" s="1">
        <v>0</v>
      </c>
      <c r="AE4779" s="1">
        <v>0</v>
      </c>
      <c r="AF4779" s="1">
        <v>0</v>
      </c>
      <c r="AG4779" s="1">
        <v>0</v>
      </c>
      <c r="AH4779" s="1">
        <v>0</v>
      </c>
      <c r="AI4779" s="1">
        <v>0</v>
      </c>
      <c r="AJ4779" s="1" t="s">
        <v>15914</v>
      </c>
      <c r="AK4779" s="1" t="s">
        <v>15915</v>
      </c>
      <c r="AL4779" s="1" t="s">
        <v>15916</v>
      </c>
      <c r="AM4779" s="1" t="s">
        <v>12</v>
      </c>
      <c r="AN4779" s="1" t="s">
        <v>23097</v>
      </c>
      <c r="AO4779" s="1" t="s">
        <v>86</v>
      </c>
      <c r="AP4779" s="1" t="s">
        <v>57</v>
      </c>
      <c r="AQ4779" s="1" t="s">
        <v>14</v>
      </c>
      <c r="AR4779" s="1" t="s">
        <v>19</v>
      </c>
      <c r="AS4779" s="1" t="s">
        <v>23091</v>
      </c>
      <c r="AT4779" s="1" t="s">
        <v>26</v>
      </c>
    </row>
    <row r="4780" spans="1:46" x14ac:dyDescent="0.25">
      <c r="A4780" s="1" t="s">
        <v>21548</v>
      </c>
      <c r="B4780" s="2" t="s">
        <v>23075</v>
      </c>
      <c r="C4780" s="2" t="s">
        <v>23106</v>
      </c>
      <c r="D4780" s="1">
        <v>1</v>
      </c>
      <c r="E4780" s="1">
        <v>1</v>
      </c>
      <c r="F4780" s="1">
        <v>1</v>
      </c>
      <c r="G4780" s="1">
        <v>3</v>
      </c>
      <c r="H4780" s="6">
        <v>0.33333333333333331</v>
      </c>
      <c r="I4780">
        <v>0</v>
      </c>
      <c r="J4780" s="1">
        <v>37</v>
      </c>
      <c r="K4780" s="1">
        <v>1</v>
      </c>
      <c r="L4780" s="1">
        <v>572</v>
      </c>
      <c r="M4780" s="6">
        <v>0.79</v>
      </c>
      <c r="N4780" s="4">
        <v>4200</v>
      </c>
      <c r="O4780" s="4">
        <v>220</v>
      </c>
      <c r="P4780" s="4">
        <v>600</v>
      </c>
      <c r="Q4780" s="3">
        <v>0.36</v>
      </c>
      <c r="R4780" s="1">
        <v>18</v>
      </c>
      <c r="S4780" s="1">
        <v>600</v>
      </c>
      <c r="T4780" s="1">
        <v>48</v>
      </c>
      <c r="U4780" s="1">
        <v>1</v>
      </c>
      <c r="V4780" s="1">
        <v>5</v>
      </c>
      <c r="W4780" s="1">
        <v>0</v>
      </c>
      <c r="X4780" s="1">
        <v>0</v>
      </c>
      <c r="Y4780" s="1">
        <v>0</v>
      </c>
      <c r="Z4780" s="1">
        <v>2</v>
      </c>
      <c r="AA4780" s="1">
        <v>0</v>
      </c>
      <c r="AB4780" s="1">
        <v>0</v>
      </c>
      <c r="AC4780" s="1">
        <v>1921</v>
      </c>
      <c r="AD4780" s="1">
        <v>4883</v>
      </c>
      <c r="AE4780" s="1">
        <v>0</v>
      </c>
      <c r="AF4780" s="1">
        <v>0</v>
      </c>
      <c r="AG4780" s="1">
        <v>37</v>
      </c>
      <c r="AH4780" s="1">
        <v>900</v>
      </c>
      <c r="AI4780" s="1">
        <v>7741</v>
      </c>
      <c r="AJ4780" s="1" t="s">
        <v>12941</v>
      </c>
      <c r="AK4780" s="1" t="s">
        <v>12942</v>
      </c>
      <c r="AL4780" s="1" t="s">
        <v>12943</v>
      </c>
      <c r="AM4780" s="1" t="s">
        <v>12</v>
      </c>
      <c r="AN4780" s="1" t="s">
        <v>23098</v>
      </c>
      <c r="AO4780" s="1" t="s">
        <v>86</v>
      </c>
      <c r="AP4780" s="1" t="s">
        <v>57</v>
      </c>
      <c r="AQ4780" s="1" t="s">
        <v>25</v>
      </c>
      <c r="AR4780" s="1" t="s">
        <v>30</v>
      </c>
      <c r="AS4780" s="1" t="s">
        <v>23090</v>
      </c>
      <c r="AT4780" s="1" t="s">
        <v>26</v>
      </c>
    </row>
    <row r="4781" spans="1:46" x14ac:dyDescent="0.25">
      <c r="A4781" s="1" t="s">
        <v>21014</v>
      </c>
      <c r="B4781" s="2" t="s">
        <v>23075</v>
      </c>
      <c r="C4781" s="2" t="s">
        <v>23106</v>
      </c>
      <c r="D4781" s="1">
        <v>0</v>
      </c>
      <c r="E4781" s="1">
        <v>1</v>
      </c>
      <c r="F4781" s="1">
        <v>2</v>
      </c>
      <c r="G4781" s="1">
        <v>3</v>
      </c>
      <c r="H4781" s="6">
        <v>0.66666666666666663</v>
      </c>
      <c r="I4781">
        <v>1</v>
      </c>
      <c r="J4781" s="1">
        <v>25</v>
      </c>
      <c r="K4781" s="1">
        <v>0</v>
      </c>
      <c r="L4781" s="1">
        <v>703</v>
      </c>
      <c r="M4781" s="6">
        <v>0.13</v>
      </c>
      <c r="N4781" s="4">
        <v>1600</v>
      </c>
      <c r="O4781" s="4">
        <v>130</v>
      </c>
      <c r="P4781" s="4">
        <v>100</v>
      </c>
      <c r="Q4781" s="3">
        <v>0.3</v>
      </c>
      <c r="R4781" s="1">
        <v>18</v>
      </c>
      <c r="S4781" s="1">
        <v>100</v>
      </c>
      <c r="T4781" s="1">
        <v>19</v>
      </c>
      <c r="U4781" s="1">
        <v>1</v>
      </c>
      <c r="V4781" s="1">
        <v>5</v>
      </c>
      <c r="W4781" s="1">
        <v>0</v>
      </c>
      <c r="X4781" s="1">
        <v>0</v>
      </c>
      <c r="Y4781" s="1">
        <v>1</v>
      </c>
      <c r="Z4781" s="1">
        <v>1</v>
      </c>
      <c r="AA4781" s="1">
        <v>1</v>
      </c>
      <c r="AB4781" s="1">
        <v>1</v>
      </c>
      <c r="AC4781" s="1">
        <v>0</v>
      </c>
      <c r="AD4781" s="1">
        <v>0</v>
      </c>
      <c r="AE4781" s="1">
        <v>0</v>
      </c>
      <c r="AF4781" s="1">
        <v>0</v>
      </c>
      <c r="AG4781" s="1">
        <v>0</v>
      </c>
      <c r="AH4781" s="1">
        <v>200</v>
      </c>
      <c r="AI4781" s="1">
        <v>200</v>
      </c>
      <c r="AJ4781" s="1" t="s">
        <v>4706</v>
      </c>
      <c r="AK4781" s="1" t="s">
        <v>11508</v>
      </c>
      <c r="AL4781" s="1" t="s">
        <v>11509</v>
      </c>
      <c r="AM4781" s="1" t="s">
        <v>16</v>
      </c>
      <c r="AN4781" s="1" t="s">
        <v>23097</v>
      </c>
      <c r="AO4781" s="1" t="s">
        <v>86</v>
      </c>
      <c r="AP4781" s="1" t="s">
        <v>57</v>
      </c>
      <c r="AQ4781" s="1" t="s">
        <v>25</v>
      </c>
      <c r="AR4781" s="1" t="s">
        <v>19</v>
      </c>
      <c r="AS4781" s="1" t="s">
        <v>23091</v>
      </c>
      <c r="AT4781" s="1" t="s">
        <v>101</v>
      </c>
    </row>
    <row r="4782" spans="1:46" x14ac:dyDescent="0.25">
      <c r="A4782" s="1" t="s">
        <v>22730</v>
      </c>
      <c r="B4782" s="2" t="s">
        <v>23075</v>
      </c>
      <c r="C4782" s="2" t="s">
        <v>23106</v>
      </c>
      <c r="D4782" s="1">
        <v>0</v>
      </c>
      <c r="E4782" s="1">
        <v>0</v>
      </c>
      <c r="F4782" s="1">
        <v>1</v>
      </c>
      <c r="G4782" s="1">
        <v>1</v>
      </c>
      <c r="H4782" s="6">
        <v>1</v>
      </c>
      <c r="I4782">
        <v>1</v>
      </c>
      <c r="J4782" s="1">
        <v>39</v>
      </c>
      <c r="K4782" s="1">
        <v>1</v>
      </c>
      <c r="L4782" s="1">
        <v>641</v>
      </c>
      <c r="M4782" s="6">
        <v>0.19</v>
      </c>
      <c r="N4782" s="4">
        <v>2500</v>
      </c>
      <c r="O4782" s="4">
        <v>170</v>
      </c>
      <c r="P4782" s="4">
        <v>200</v>
      </c>
      <c r="Q4782" s="3">
        <v>0.3</v>
      </c>
      <c r="R4782" s="1">
        <v>12</v>
      </c>
      <c r="S4782" s="1">
        <v>200</v>
      </c>
      <c r="T4782" s="1">
        <v>42</v>
      </c>
      <c r="U4782" s="1">
        <v>1</v>
      </c>
      <c r="V4782" s="1">
        <v>5</v>
      </c>
      <c r="W4782" s="1">
        <v>0</v>
      </c>
      <c r="X4782" s="1">
        <v>0</v>
      </c>
      <c r="Y4782" s="1">
        <v>0</v>
      </c>
      <c r="Z4782" s="1">
        <v>4</v>
      </c>
      <c r="AA4782" s="1">
        <v>1</v>
      </c>
      <c r="AB4782" s="1">
        <v>1</v>
      </c>
      <c r="AC4782" s="1">
        <v>0</v>
      </c>
      <c r="AD4782" s="1">
        <v>163</v>
      </c>
      <c r="AE4782" s="1">
        <v>0</v>
      </c>
      <c r="AF4782" s="1">
        <v>94</v>
      </c>
      <c r="AG4782" s="1">
        <v>0</v>
      </c>
      <c r="AH4782" s="1">
        <v>60</v>
      </c>
      <c r="AI4782" s="1">
        <v>317</v>
      </c>
      <c r="AJ4782" s="1" t="s">
        <v>16076</v>
      </c>
      <c r="AK4782" s="1" t="s">
        <v>16077</v>
      </c>
      <c r="AL4782" s="1" t="s">
        <v>16078</v>
      </c>
      <c r="AM4782" s="1" t="s">
        <v>16</v>
      </c>
      <c r="AN4782" s="1" t="s">
        <v>23098</v>
      </c>
      <c r="AO4782" s="1" t="s">
        <v>86</v>
      </c>
      <c r="AP4782" s="1" t="s">
        <v>57</v>
      </c>
      <c r="AQ4782" s="1" t="s">
        <v>25</v>
      </c>
      <c r="AR4782" s="1" t="s">
        <v>30</v>
      </c>
      <c r="AS4782" s="1" t="s">
        <v>23091</v>
      </c>
      <c r="AT4782" s="1" t="s">
        <v>101</v>
      </c>
    </row>
    <row r="4783" spans="1:46" x14ac:dyDescent="0.25">
      <c r="A4783" s="1" t="s">
        <v>21597</v>
      </c>
      <c r="B4783" s="2" t="s">
        <v>23075</v>
      </c>
      <c r="C4783" s="2" t="s">
        <v>23106</v>
      </c>
      <c r="D4783" s="1">
        <v>0</v>
      </c>
      <c r="E4783" s="1">
        <v>0</v>
      </c>
      <c r="F4783" s="1">
        <v>1</v>
      </c>
      <c r="G4783" s="1">
        <v>1</v>
      </c>
      <c r="H4783" s="6">
        <v>1</v>
      </c>
      <c r="I4783">
        <v>0</v>
      </c>
      <c r="J4783" s="1">
        <v>29</v>
      </c>
      <c r="K4783" s="1">
        <v>1</v>
      </c>
      <c r="L4783" s="1">
        <v>637</v>
      </c>
      <c r="M4783" s="6">
        <v>0.68</v>
      </c>
      <c r="N4783" s="4">
        <v>1800</v>
      </c>
      <c r="O4783" s="4">
        <v>150</v>
      </c>
      <c r="P4783" s="4">
        <v>400</v>
      </c>
      <c r="Q4783" s="3">
        <v>0.31</v>
      </c>
      <c r="R4783" s="1">
        <v>18</v>
      </c>
      <c r="S4783" s="1">
        <v>400</v>
      </c>
      <c r="T4783" s="1">
        <v>51</v>
      </c>
      <c r="U4783" s="1">
        <v>0</v>
      </c>
      <c r="V4783" s="1">
        <v>5</v>
      </c>
      <c r="W4783" s="1">
        <v>1</v>
      </c>
      <c r="X4783" s="1">
        <v>1</v>
      </c>
      <c r="Y4783" s="1">
        <v>1</v>
      </c>
      <c r="Z4783" s="1">
        <v>0</v>
      </c>
      <c r="AA4783" s="1">
        <v>1</v>
      </c>
      <c r="AB4783" s="1">
        <v>0</v>
      </c>
      <c r="AC4783" s="1">
        <v>0</v>
      </c>
      <c r="AD4783" s="1">
        <v>0</v>
      </c>
      <c r="AE4783" s="1">
        <v>0</v>
      </c>
      <c r="AF4783" s="1">
        <v>1190</v>
      </c>
      <c r="AG4783" s="1">
        <v>0</v>
      </c>
      <c r="AH4783" s="1">
        <v>200</v>
      </c>
      <c r="AI4783" s="1">
        <v>1390</v>
      </c>
      <c r="AJ4783" s="1" t="s">
        <v>13082</v>
      </c>
      <c r="AK4783" s="1" t="s">
        <v>13083</v>
      </c>
      <c r="AL4783" s="1" t="s">
        <v>13084</v>
      </c>
      <c r="AM4783" s="1" t="s">
        <v>12</v>
      </c>
      <c r="AN4783" s="1" t="s">
        <v>23098</v>
      </c>
      <c r="AO4783" s="1" t="s">
        <v>364</v>
      </c>
      <c r="AP4783" s="1" t="s">
        <v>86</v>
      </c>
      <c r="AQ4783" s="1" t="s">
        <v>14</v>
      </c>
      <c r="AR4783" s="1" t="s">
        <v>19</v>
      </c>
      <c r="AS4783" s="1" t="s">
        <v>23091</v>
      </c>
      <c r="AT4783" s="1" t="s">
        <v>26</v>
      </c>
    </row>
    <row r="4784" spans="1:46" x14ac:dyDescent="0.25">
      <c r="A4784" s="1" t="s">
        <v>17418</v>
      </c>
      <c r="B4784" s="2" t="s">
        <v>23075</v>
      </c>
      <c r="C4784" s="2" t="s">
        <v>23107</v>
      </c>
      <c r="D4784" s="1">
        <v>1</v>
      </c>
      <c r="E4784" s="1">
        <v>1</v>
      </c>
      <c r="F4784" s="1">
        <v>1</v>
      </c>
      <c r="G4784" s="1">
        <v>3</v>
      </c>
      <c r="H4784" s="6">
        <v>0.33333333333333331</v>
      </c>
      <c r="I4784">
        <v>1</v>
      </c>
      <c r="J4784" s="1">
        <v>28</v>
      </c>
      <c r="K4784" s="1">
        <v>0</v>
      </c>
      <c r="L4784" s="1">
        <v>638</v>
      </c>
      <c r="M4784" s="6">
        <v>1.01</v>
      </c>
      <c r="N4784" s="4">
        <v>2400</v>
      </c>
      <c r="O4784" s="4">
        <v>167</v>
      </c>
      <c r="P4784" s="4">
        <v>1100</v>
      </c>
      <c r="Q4784" s="3">
        <v>0.3</v>
      </c>
      <c r="R4784" s="1">
        <v>24</v>
      </c>
      <c r="S4784" s="1">
        <v>1100</v>
      </c>
      <c r="T4784" s="1">
        <v>87</v>
      </c>
      <c r="U4784" s="1">
        <v>0</v>
      </c>
      <c r="V4784" s="1">
        <v>5</v>
      </c>
      <c r="W4784" s="1">
        <v>0</v>
      </c>
      <c r="X4784" s="1">
        <v>0</v>
      </c>
      <c r="Y4784" s="1">
        <v>1</v>
      </c>
      <c r="Z4784" s="1">
        <v>3</v>
      </c>
      <c r="AA4784" s="1">
        <v>0</v>
      </c>
      <c r="AB4784" s="1">
        <v>1</v>
      </c>
      <c r="AC4784" s="1">
        <v>9</v>
      </c>
      <c r="AD4784" s="1">
        <v>0</v>
      </c>
      <c r="AE4784" s="1">
        <v>189</v>
      </c>
      <c r="AF4784" s="1">
        <v>325</v>
      </c>
      <c r="AG4784" s="1">
        <v>159</v>
      </c>
      <c r="AH4784" s="1">
        <v>1310</v>
      </c>
      <c r="AI4784" s="1">
        <v>1992</v>
      </c>
      <c r="AJ4784" s="1" t="s">
        <v>1305</v>
      </c>
      <c r="AK4784" s="1" t="s">
        <v>1306</v>
      </c>
      <c r="AL4784" s="1" t="s">
        <v>1307</v>
      </c>
      <c r="AM4784" s="1" t="s">
        <v>16</v>
      </c>
      <c r="AN4784" s="1" t="s">
        <v>23097</v>
      </c>
      <c r="AO4784" s="1" t="s">
        <v>364</v>
      </c>
      <c r="AP4784" s="1" t="s">
        <v>57</v>
      </c>
      <c r="AQ4784" s="1" t="s">
        <v>25</v>
      </c>
      <c r="AR4784" s="1" t="s">
        <v>19</v>
      </c>
      <c r="AS4784" s="1" t="s">
        <v>23090</v>
      </c>
      <c r="AT4784" s="1" t="s">
        <v>101</v>
      </c>
    </row>
    <row r="4785" spans="1:46" x14ac:dyDescent="0.25">
      <c r="A4785" s="1" t="s">
        <v>18182</v>
      </c>
      <c r="B4785" s="2" t="s">
        <v>23075</v>
      </c>
      <c r="C4785" s="2" t="s">
        <v>23107</v>
      </c>
      <c r="D4785" s="1">
        <v>0</v>
      </c>
      <c r="E4785" s="1">
        <v>1</v>
      </c>
      <c r="F4785" s="1">
        <v>1</v>
      </c>
      <c r="G4785" s="1">
        <v>2</v>
      </c>
      <c r="H4785" s="6">
        <v>0.5</v>
      </c>
      <c r="I4785">
        <v>0</v>
      </c>
      <c r="J4785" s="1">
        <v>35</v>
      </c>
      <c r="K4785" s="1">
        <v>0</v>
      </c>
      <c r="L4785" s="1">
        <v>711</v>
      </c>
      <c r="M4785" s="6">
        <v>0.15</v>
      </c>
      <c r="N4785" s="4">
        <v>2500</v>
      </c>
      <c r="O4785" s="4">
        <v>183</v>
      </c>
      <c r="P4785" s="4">
        <v>300</v>
      </c>
      <c r="Q4785" s="3">
        <v>0.3</v>
      </c>
      <c r="R4785" s="1">
        <v>12</v>
      </c>
      <c r="S4785" s="1">
        <v>300</v>
      </c>
      <c r="T4785" s="1">
        <v>32</v>
      </c>
      <c r="U4785" s="1">
        <v>0</v>
      </c>
      <c r="V4785" s="1">
        <v>5</v>
      </c>
      <c r="W4785" s="1">
        <v>0</v>
      </c>
      <c r="X4785" s="1">
        <v>0</v>
      </c>
      <c r="Y4785" s="1">
        <v>0</v>
      </c>
      <c r="Z4785" s="1">
        <v>3</v>
      </c>
      <c r="AA4785" s="1">
        <v>0</v>
      </c>
      <c r="AB4785" s="1">
        <v>0</v>
      </c>
      <c r="AC4785" s="1">
        <v>0</v>
      </c>
      <c r="AD4785" s="1">
        <v>0</v>
      </c>
      <c r="AE4785" s="1">
        <v>0</v>
      </c>
      <c r="AF4785" s="1">
        <v>0</v>
      </c>
      <c r="AG4785" s="1">
        <v>0</v>
      </c>
      <c r="AH4785" s="1">
        <v>0</v>
      </c>
      <c r="AI4785" s="1">
        <v>0</v>
      </c>
      <c r="AJ4785" s="1" t="s">
        <v>3608</v>
      </c>
      <c r="AK4785" s="1" t="s">
        <v>3609</v>
      </c>
      <c r="AL4785" s="1" t="s">
        <v>3610</v>
      </c>
      <c r="AM4785" s="1" t="s">
        <v>12</v>
      </c>
      <c r="AN4785" s="1" t="s">
        <v>23097</v>
      </c>
      <c r="AO4785" s="1" t="s">
        <v>364</v>
      </c>
      <c r="AP4785" s="1" t="s">
        <v>57</v>
      </c>
      <c r="AQ4785" s="1" t="s">
        <v>25</v>
      </c>
      <c r="AR4785" s="1" t="s">
        <v>30</v>
      </c>
      <c r="AS4785" s="1" t="s">
        <v>23090</v>
      </c>
      <c r="AT4785" s="1" t="s">
        <v>26</v>
      </c>
    </row>
    <row r="4786" spans="1:46" x14ac:dyDescent="0.25">
      <c r="A4786" s="1" t="s">
        <v>18842</v>
      </c>
      <c r="B4786" s="2" t="s">
        <v>23075</v>
      </c>
      <c r="C4786" s="2" t="s">
        <v>23107</v>
      </c>
      <c r="D4786" s="1">
        <v>0</v>
      </c>
      <c r="E4786" s="1">
        <v>0</v>
      </c>
      <c r="F4786" s="1">
        <v>1</v>
      </c>
      <c r="G4786" s="1">
        <v>1</v>
      </c>
      <c r="H4786" s="6">
        <v>1</v>
      </c>
      <c r="I4786">
        <v>0</v>
      </c>
      <c r="J4786" s="1">
        <v>36</v>
      </c>
      <c r="K4786" s="1">
        <v>1</v>
      </c>
      <c r="L4786" s="1">
        <v>719</v>
      </c>
      <c r="M4786" s="6">
        <v>0.34</v>
      </c>
      <c r="N4786" s="4">
        <v>4800</v>
      </c>
      <c r="O4786" s="4">
        <v>400</v>
      </c>
      <c r="P4786" s="4">
        <v>500</v>
      </c>
      <c r="Q4786" s="3">
        <v>0.33</v>
      </c>
      <c r="R4786" s="1">
        <v>12</v>
      </c>
      <c r="S4786" s="1">
        <v>500</v>
      </c>
      <c r="T4786" s="1">
        <v>51</v>
      </c>
      <c r="U4786" s="1">
        <v>1</v>
      </c>
      <c r="V4786" s="1">
        <v>5</v>
      </c>
      <c r="W4786" s="1">
        <v>1</v>
      </c>
      <c r="X4786" s="1">
        <v>1</v>
      </c>
      <c r="Y4786" s="1">
        <v>0</v>
      </c>
      <c r="Z4786" s="1">
        <v>2</v>
      </c>
      <c r="AA4786" s="1">
        <v>1</v>
      </c>
      <c r="AB4786" s="1">
        <v>0</v>
      </c>
      <c r="AC4786" s="1">
        <v>0</v>
      </c>
      <c r="AD4786" s="1">
        <v>0</v>
      </c>
      <c r="AE4786" s="1">
        <v>0</v>
      </c>
      <c r="AF4786" s="1">
        <v>0</v>
      </c>
      <c r="AG4786" s="1">
        <v>0</v>
      </c>
      <c r="AH4786" s="1">
        <v>1480</v>
      </c>
      <c r="AI4786" s="1">
        <v>1480</v>
      </c>
      <c r="AJ4786" s="1" t="s">
        <v>5524</v>
      </c>
      <c r="AK4786" s="1" t="s">
        <v>5525</v>
      </c>
      <c r="AL4786" s="1" t="s">
        <v>5526</v>
      </c>
      <c r="AM4786" s="1" t="s">
        <v>12</v>
      </c>
      <c r="AN4786" s="1" t="s">
        <v>23098</v>
      </c>
      <c r="AO4786" s="1" t="s">
        <v>86</v>
      </c>
      <c r="AP4786" s="1" t="s">
        <v>86</v>
      </c>
      <c r="AQ4786" s="1" t="s">
        <v>14</v>
      </c>
      <c r="AR4786" s="1" t="s">
        <v>30</v>
      </c>
      <c r="AS4786" s="1" t="s">
        <v>23091</v>
      </c>
      <c r="AT4786" s="1" t="s">
        <v>26</v>
      </c>
    </row>
    <row r="4787" spans="1:46" x14ac:dyDescent="0.25">
      <c r="A4787" s="1" t="s">
        <v>21118</v>
      </c>
      <c r="B4787" s="2" t="s">
        <v>23075</v>
      </c>
      <c r="C4787" s="2" t="s">
        <v>23108</v>
      </c>
      <c r="D4787" s="1">
        <v>0</v>
      </c>
      <c r="E4787" s="1">
        <v>0</v>
      </c>
      <c r="F4787" s="1">
        <v>1</v>
      </c>
      <c r="G4787" s="1">
        <v>1</v>
      </c>
      <c r="H4787" s="6">
        <v>1</v>
      </c>
      <c r="I4787">
        <v>1</v>
      </c>
      <c r="J4787" s="1">
        <v>29</v>
      </c>
      <c r="K4787" s="1">
        <v>0</v>
      </c>
      <c r="L4787" s="1">
        <v>811</v>
      </c>
      <c r="M4787" s="6">
        <v>0.84</v>
      </c>
      <c r="N4787" s="4">
        <v>1800</v>
      </c>
      <c r="O4787" s="4">
        <v>150</v>
      </c>
      <c r="P4787" s="4">
        <v>500</v>
      </c>
      <c r="Q4787" s="3">
        <v>0.27</v>
      </c>
      <c r="R4787" s="1">
        <v>24</v>
      </c>
      <c r="S4787" s="1">
        <v>500</v>
      </c>
      <c r="T4787" s="1">
        <v>39</v>
      </c>
      <c r="U4787" s="1">
        <v>1</v>
      </c>
      <c r="V4787" s="1">
        <v>5</v>
      </c>
      <c r="W4787" s="1">
        <v>0</v>
      </c>
      <c r="X4787" s="1">
        <v>1</v>
      </c>
      <c r="Y4787" s="1">
        <v>1</v>
      </c>
      <c r="Z4787" s="1">
        <v>4</v>
      </c>
      <c r="AA4787" s="1">
        <v>0</v>
      </c>
      <c r="AB4787" s="1">
        <v>1</v>
      </c>
      <c r="AC4787" s="1">
        <v>881</v>
      </c>
      <c r="AD4787" s="1">
        <v>0</v>
      </c>
      <c r="AE4787" s="1">
        <v>0</v>
      </c>
      <c r="AF4787" s="1">
        <v>0</v>
      </c>
      <c r="AG4787" s="1">
        <v>108</v>
      </c>
      <c r="AH4787" s="1">
        <v>650</v>
      </c>
      <c r="AI4787" s="1">
        <v>1639</v>
      </c>
      <c r="AJ4787" s="1" t="s">
        <v>11805</v>
      </c>
      <c r="AK4787" s="1" t="s">
        <v>11806</v>
      </c>
      <c r="AL4787" s="1" t="s">
        <v>11807</v>
      </c>
      <c r="AM4787" s="1" t="s">
        <v>16</v>
      </c>
      <c r="AN4787" s="1" t="s">
        <v>23097</v>
      </c>
      <c r="AO4787" s="1" t="s">
        <v>86</v>
      </c>
      <c r="AP4787" s="1" t="s">
        <v>57</v>
      </c>
      <c r="AQ4787" s="1" t="s">
        <v>14</v>
      </c>
      <c r="AR4787" s="1" t="s">
        <v>19</v>
      </c>
      <c r="AS4787" s="1" t="s">
        <v>23090</v>
      </c>
      <c r="AT4787" s="1" t="s">
        <v>101</v>
      </c>
    </row>
    <row r="4788" spans="1:46" x14ac:dyDescent="0.25">
      <c r="A4788" s="1" t="s">
        <v>19710</v>
      </c>
      <c r="B4788" s="2" t="s">
        <v>23101</v>
      </c>
      <c r="C4788" s="2" t="s">
        <v>23103</v>
      </c>
      <c r="D4788" s="1">
        <v>2</v>
      </c>
      <c r="E4788" s="1">
        <v>1</v>
      </c>
      <c r="F4788" s="1">
        <v>1</v>
      </c>
      <c r="G4788" s="1">
        <v>4</v>
      </c>
      <c r="H4788" s="6">
        <v>0.25</v>
      </c>
      <c r="I4788">
        <v>1</v>
      </c>
      <c r="J4788" s="1">
        <v>35</v>
      </c>
      <c r="K4788" s="1">
        <v>1</v>
      </c>
      <c r="L4788" s="1">
        <v>424</v>
      </c>
      <c r="M4788" s="6">
        <v>0</v>
      </c>
      <c r="N4788" s="4">
        <v>1500</v>
      </c>
      <c r="O4788" s="4">
        <v>100</v>
      </c>
      <c r="P4788" s="4">
        <v>200</v>
      </c>
      <c r="Q4788" s="3">
        <v>0.5</v>
      </c>
      <c r="R4788" s="1">
        <v>12</v>
      </c>
      <c r="S4788" s="1">
        <v>200</v>
      </c>
      <c r="T4788" s="1">
        <v>11</v>
      </c>
      <c r="U4788" s="1">
        <v>0</v>
      </c>
      <c r="V4788" s="1">
        <v>5</v>
      </c>
      <c r="W4788" s="1">
        <v>0</v>
      </c>
      <c r="X4788" s="1">
        <v>0</v>
      </c>
      <c r="Y4788" s="1">
        <v>0</v>
      </c>
      <c r="Z4788" s="1">
        <v>5</v>
      </c>
      <c r="AA4788" s="1">
        <v>0</v>
      </c>
      <c r="AB4788" s="1">
        <v>1</v>
      </c>
      <c r="AC4788" s="1">
        <v>0</v>
      </c>
      <c r="AD4788" s="1">
        <v>0</v>
      </c>
      <c r="AE4788" s="1">
        <v>0</v>
      </c>
      <c r="AF4788" s="1">
        <v>0</v>
      </c>
      <c r="AG4788" s="1">
        <v>0</v>
      </c>
      <c r="AH4788" s="1">
        <v>500</v>
      </c>
      <c r="AI4788" s="1">
        <v>500</v>
      </c>
      <c r="AJ4788" s="1" t="s">
        <v>7949</v>
      </c>
      <c r="AK4788" s="1" t="s">
        <v>7950</v>
      </c>
      <c r="AL4788" s="1" t="s">
        <v>11</v>
      </c>
      <c r="AM4788" s="1" t="s">
        <v>16</v>
      </c>
      <c r="AN4788" s="1" t="s">
        <v>23098</v>
      </c>
      <c r="AO4788" s="1" t="s">
        <v>364</v>
      </c>
      <c r="AP4788" s="1" t="s">
        <v>57</v>
      </c>
      <c r="AQ4788" s="1" t="s">
        <v>25</v>
      </c>
      <c r="AR4788" s="1" t="s">
        <v>30</v>
      </c>
      <c r="AS4788" s="1" t="s">
        <v>23090</v>
      </c>
      <c r="AT4788" s="1" t="s">
        <v>101</v>
      </c>
    </row>
    <row r="4789" spans="1:46" x14ac:dyDescent="0.25">
      <c r="A4789" s="1" t="s">
        <v>20872</v>
      </c>
      <c r="B4789" s="2" t="s">
        <v>23101</v>
      </c>
      <c r="C4789" s="2" t="s">
        <v>23103</v>
      </c>
      <c r="D4789" s="1">
        <v>3</v>
      </c>
      <c r="E4789" s="1">
        <v>9</v>
      </c>
      <c r="F4789" s="1">
        <v>1</v>
      </c>
      <c r="G4789" s="1">
        <v>13</v>
      </c>
      <c r="H4789" s="6">
        <v>7.6923076923076927E-2</v>
      </c>
      <c r="I4789">
        <v>1</v>
      </c>
      <c r="J4789" s="1">
        <v>46</v>
      </c>
      <c r="K4789" s="1">
        <v>0</v>
      </c>
      <c r="L4789" s="1">
        <v>583</v>
      </c>
      <c r="M4789" s="6">
        <v>0</v>
      </c>
      <c r="N4789" s="4">
        <v>1600</v>
      </c>
      <c r="O4789" s="4">
        <v>130</v>
      </c>
      <c r="P4789" s="4">
        <v>200</v>
      </c>
      <c r="Q4789" s="3">
        <v>0.38</v>
      </c>
      <c r="R4789" s="1">
        <v>24</v>
      </c>
      <c r="S4789" s="1">
        <v>200</v>
      </c>
      <c r="T4789" s="1">
        <v>5</v>
      </c>
      <c r="U4789" s="1">
        <v>0</v>
      </c>
      <c r="V4789" s="1">
        <v>5</v>
      </c>
      <c r="W4789" s="1">
        <v>1</v>
      </c>
      <c r="X4789" s="1">
        <v>0</v>
      </c>
      <c r="Y4789" s="1">
        <v>0</v>
      </c>
      <c r="Z4789" s="1">
        <v>3</v>
      </c>
      <c r="AA4789" s="1">
        <v>0</v>
      </c>
      <c r="AB4789" s="1">
        <v>1</v>
      </c>
      <c r="AC4789" s="1">
        <v>500</v>
      </c>
      <c r="AD4789" s="1">
        <v>0</v>
      </c>
      <c r="AE4789" s="1">
        <v>400</v>
      </c>
      <c r="AF4789" s="1">
        <v>0</v>
      </c>
      <c r="AG4789" s="1">
        <v>0</v>
      </c>
      <c r="AH4789" s="1">
        <v>300</v>
      </c>
      <c r="AI4789" s="1">
        <v>1200</v>
      </c>
      <c r="AJ4789" s="1" t="s">
        <v>68</v>
      </c>
      <c r="AK4789" s="1" t="s">
        <v>11128</v>
      </c>
      <c r="AL4789" s="1" t="s">
        <v>11</v>
      </c>
      <c r="AM4789" s="1" t="s">
        <v>16</v>
      </c>
      <c r="AN4789" s="1" t="s">
        <v>23097</v>
      </c>
      <c r="AO4789" s="1" t="s">
        <v>364</v>
      </c>
      <c r="AP4789" s="1" t="s">
        <v>86</v>
      </c>
      <c r="AQ4789" s="1" t="s">
        <v>25</v>
      </c>
      <c r="AR4789" s="1" t="s">
        <v>30</v>
      </c>
      <c r="AS4789" s="1" t="s">
        <v>23090</v>
      </c>
      <c r="AT4789" s="1" t="s">
        <v>101</v>
      </c>
    </row>
    <row r="4790" spans="1:46" x14ac:dyDescent="0.25">
      <c r="A4790" s="1" t="s">
        <v>22604</v>
      </c>
      <c r="B4790" s="2" t="s">
        <v>23101</v>
      </c>
      <c r="C4790" s="2" t="s">
        <v>23104</v>
      </c>
      <c r="D4790" s="1">
        <v>6</v>
      </c>
      <c r="E4790" s="1">
        <v>2</v>
      </c>
      <c r="F4790" s="1">
        <v>2</v>
      </c>
      <c r="G4790" s="1">
        <v>10</v>
      </c>
      <c r="H4790" s="6">
        <v>0.2</v>
      </c>
      <c r="I4790">
        <v>1</v>
      </c>
      <c r="J4790" s="1">
        <v>34</v>
      </c>
      <c r="K4790" s="1">
        <v>1</v>
      </c>
      <c r="L4790" s="1">
        <v>0</v>
      </c>
      <c r="M4790" s="6">
        <v>0</v>
      </c>
      <c r="N4790" s="4">
        <v>1500</v>
      </c>
      <c r="O4790" s="4">
        <v>130</v>
      </c>
      <c r="P4790" s="4">
        <v>100</v>
      </c>
      <c r="Q4790" s="3">
        <v>0.45</v>
      </c>
      <c r="R4790" s="1">
        <v>12</v>
      </c>
      <c r="S4790" s="1">
        <v>100</v>
      </c>
      <c r="T4790" s="1">
        <v>8</v>
      </c>
      <c r="U4790" s="1">
        <v>1</v>
      </c>
      <c r="V4790" s="1">
        <v>5</v>
      </c>
      <c r="W4790" s="1">
        <v>0</v>
      </c>
      <c r="X4790" s="1">
        <v>1</v>
      </c>
      <c r="Y4790" s="1">
        <v>1</v>
      </c>
      <c r="Z4790" s="1">
        <v>3</v>
      </c>
      <c r="AA4790" s="1">
        <v>1</v>
      </c>
      <c r="AB4790" s="1">
        <v>1</v>
      </c>
      <c r="AC4790" s="1">
        <v>0</v>
      </c>
      <c r="AD4790" s="1">
        <v>0</v>
      </c>
      <c r="AE4790" s="1">
        <v>0</v>
      </c>
      <c r="AF4790" s="1">
        <v>0</v>
      </c>
      <c r="AG4790" s="1">
        <v>0</v>
      </c>
      <c r="AH4790" s="1">
        <v>800</v>
      </c>
      <c r="AI4790" s="1">
        <v>800</v>
      </c>
      <c r="AJ4790" s="1" t="s">
        <v>15742</v>
      </c>
      <c r="AK4790" s="1" t="s">
        <v>15743</v>
      </c>
      <c r="AL4790" s="1" t="s">
        <v>11</v>
      </c>
      <c r="AM4790" s="1" t="s">
        <v>16</v>
      </c>
      <c r="AN4790" s="1" t="s">
        <v>23098</v>
      </c>
      <c r="AO4790" s="1" t="s">
        <v>86</v>
      </c>
      <c r="AP4790" s="1" t="s">
        <v>57</v>
      </c>
      <c r="AQ4790" s="1" t="s">
        <v>14</v>
      </c>
      <c r="AR4790" s="1" t="s">
        <v>19</v>
      </c>
      <c r="AS4790" s="1" t="s">
        <v>23091</v>
      </c>
      <c r="AT4790" s="1" t="s">
        <v>101</v>
      </c>
    </row>
    <row r="4791" spans="1:46" x14ac:dyDescent="0.25">
      <c r="A4791" s="1" t="s">
        <v>17173</v>
      </c>
      <c r="B4791" s="2" t="s">
        <v>23101</v>
      </c>
      <c r="C4791" s="2" t="s">
        <v>23104</v>
      </c>
      <c r="D4791" s="1">
        <v>0</v>
      </c>
      <c r="E4791" s="1">
        <v>3</v>
      </c>
      <c r="F4791" s="1">
        <v>1</v>
      </c>
      <c r="G4791" s="1">
        <v>4</v>
      </c>
      <c r="H4791" s="6">
        <v>0.25</v>
      </c>
      <c r="I4791">
        <v>1</v>
      </c>
      <c r="J4791" s="1">
        <v>39</v>
      </c>
      <c r="K4791" s="1">
        <v>0</v>
      </c>
      <c r="L4791" s="1">
        <v>417</v>
      </c>
      <c r="M4791" s="6">
        <v>0</v>
      </c>
      <c r="N4791" s="4">
        <v>6250</v>
      </c>
      <c r="O4791" s="4">
        <v>450</v>
      </c>
      <c r="P4791" s="4">
        <v>200</v>
      </c>
      <c r="Q4791" s="3">
        <v>0.4</v>
      </c>
      <c r="R4791" s="1">
        <v>24</v>
      </c>
      <c r="S4791" s="1">
        <v>200</v>
      </c>
      <c r="T4791" s="1">
        <v>7</v>
      </c>
      <c r="U4791" s="1">
        <v>1</v>
      </c>
      <c r="V4791" s="1">
        <v>5</v>
      </c>
      <c r="W4791" s="1">
        <v>0</v>
      </c>
      <c r="X4791" s="1">
        <v>0</v>
      </c>
      <c r="Y4791" s="1">
        <v>0</v>
      </c>
      <c r="Z4791" s="1">
        <v>2</v>
      </c>
      <c r="AA4791" s="1">
        <v>0</v>
      </c>
      <c r="AB4791" s="1">
        <v>1</v>
      </c>
      <c r="AC4791" s="1">
        <v>0</v>
      </c>
      <c r="AD4791" s="1">
        <v>0</v>
      </c>
      <c r="AE4791" s="1">
        <v>0</v>
      </c>
      <c r="AF4791" s="1">
        <v>30</v>
      </c>
      <c r="AG4791" s="1">
        <v>0</v>
      </c>
      <c r="AH4791" s="1">
        <v>800</v>
      </c>
      <c r="AI4791" s="1">
        <v>830</v>
      </c>
      <c r="AJ4791" s="1" t="s">
        <v>507</v>
      </c>
      <c r="AK4791" s="1" t="s">
        <v>508</v>
      </c>
      <c r="AL4791" s="1" t="s">
        <v>11</v>
      </c>
      <c r="AM4791" s="1" t="s">
        <v>16</v>
      </c>
      <c r="AN4791" s="1" t="s">
        <v>23097</v>
      </c>
      <c r="AO4791" s="1" t="s">
        <v>86</v>
      </c>
      <c r="AP4791" s="1" t="s">
        <v>57</v>
      </c>
      <c r="AQ4791" s="1" t="s">
        <v>25</v>
      </c>
      <c r="AR4791" s="1" t="s">
        <v>30</v>
      </c>
      <c r="AS4791" s="1" t="s">
        <v>23090</v>
      </c>
      <c r="AT4791" s="1" t="s">
        <v>101</v>
      </c>
    </row>
    <row r="4792" spans="1:46" x14ac:dyDescent="0.25">
      <c r="A4792" s="1" t="s">
        <v>17931</v>
      </c>
      <c r="B4792" s="2" t="s">
        <v>23101</v>
      </c>
      <c r="C4792" s="2" t="s">
        <v>23104</v>
      </c>
      <c r="D4792" s="1">
        <v>0</v>
      </c>
      <c r="E4792" s="1">
        <v>3</v>
      </c>
      <c r="F4792" s="1">
        <v>1</v>
      </c>
      <c r="G4792" s="1">
        <v>4</v>
      </c>
      <c r="H4792" s="6">
        <v>0.25</v>
      </c>
      <c r="I4792">
        <v>0</v>
      </c>
      <c r="J4792" s="1">
        <v>32</v>
      </c>
      <c r="K4792" s="1">
        <v>1</v>
      </c>
      <c r="L4792" s="1">
        <v>578</v>
      </c>
      <c r="M4792" s="6">
        <v>0</v>
      </c>
      <c r="N4792" s="4">
        <v>1900</v>
      </c>
      <c r="O4792" s="4">
        <v>150</v>
      </c>
      <c r="P4792" s="4">
        <v>100</v>
      </c>
      <c r="Q4792" s="3">
        <v>0.4</v>
      </c>
      <c r="R4792" s="1">
        <v>24</v>
      </c>
      <c r="S4792" s="1">
        <v>100</v>
      </c>
      <c r="T4792" s="1">
        <v>3</v>
      </c>
      <c r="U4792" s="1">
        <v>0</v>
      </c>
      <c r="V4792" s="1">
        <v>5</v>
      </c>
      <c r="W4792" s="1">
        <v>0</v>
      </c>
      <c r="X4792" s="1">
        <v>0</v>
      </c>
      <c r="Y4792" s="1">
        <v>1</v>
      </c>
      <c r="Z4792" s="1">
        <v>4</v>
      </c>
      <c r="AA4792" s="1">
        <v>0</v>
      </c>
      <c r="AB4792" s="1">
        <v>0</v>
      </c>
      <c r="AC4792" s="1">
        <v>0</v>
      </c>
      <c r="AD4792" s="1">
        <v>0</v>
      </c>
      <c r="AE4792" s="1">
        <v>0</v>
      </c>
      <c r="AF4792" s="1">
        <v>0</v>
      </c>
      <c r="AG4792" s="1">
        <v>0</v>
      </c>
      <c r="AH4792" s="1">
        <v>0</v>
      </c>
      <c r="AI4792" s="1">
        <v>0</v>
      </c>
      <c r="AJ4792" s="1" t="s">
        <v>373</v>
      </c>
      <c r="AK4792" s="1" t="s">
        <v>2831</v>
      </c>
      <c r="AL4792" s="1" t="s">
        <v>11</v>
      </c>
      <c r="AM4792" s="1" t="s">
        <v>12</v>
      </c>
      <c r="AN4792" s="1" t="s">
        <v>23098</v>
      </c>
      <c r="AO4792" s="1" t="s">
        <v>364</v>
      </c>
      <c r="AP4792" s="1" t="s">
        <v>57</v>
      </c>
      <c r="AQ4792" s="1" t="s">
        <v>25</v>
      </c>
      <c r="AR4792" s="1" t="s">
        <v>19</v>
      </c>
      <c r="AS4792" s="1" t="s">
        <v>23090</v>
      </c>
      <c r="AT4792" s="1" t="s">
        <v>26</v>
      </c>
    </row>
    <row r="4793" spans="1:46" x14ac:dyDescent="0.25">
      <c r="A4793" s="1" t="s">
        <v>19095</v>
      </c>
      <c r="B4793" s="2" t="s">
        <v>23101</v>
      </c>
      <c r="C4793" s="2" t="s">
        <v>23104</v>
      </c>
      <c r="D4793" s="1">
        <v>2</v>
      </c>
      <c r="E4793" s="1">
        <v>2</v>
      </c>
      <c r="F4793" s="1">
        <v>1</v>
      </c>
      <c r="G4793" s="1">
        <v>5</v>
      </c>
      <c r="H4793" s="6">
        <v>0.2</v>
      </c>
      <c r="I4793">
        <v>0</v>
      </c>
      <c r="J4793" s="1">
        <v>41</v>
      </c>
      <c r="K4793" s="1">
        <v>0</v>
      </c>
      <c r="L4793" s="1">
        <v>362</v>
      </c>
      <c r="M4793" s="6">
        <v>0</v>
      </c>
      <c r="N4793" s="4">
        <v>3000</v>
      </c>
      <c r="O4793" s="4">
        <v>220</v>
      </c>
      <c r="P4793" s="4">
        <v>450</v>
      </c>
      <c r="Q4793" s="3">
        <v>0.45</v>
      </c>
      <c r="R4793" s="1">
        <v>12</v>
      </c>
      <c r="S4793" s="1">
        <v>450</v>
      </c>
      <c r="T4793" s="1">
        <v>12</v>
      </c>
      <c r="U4793" s="1">
        <v>0</v>
      </c>
      <c r="V4793" s="1">
        <v>5</v>
      </c>
      <c r="W4793" s="1">
        <v>0</v>
      </c>
      <c r="X4793" s="1">
        <v>0</v>
      </c>
      <c r="Y4793" s="1">
        <v>0</v>
      </c>
      <c r="Z4793" s="1">
        <v>1</v>
      </c>
      <c r="AA4793" s="1">
        <v>0</v>
      </c>
      <c r="AB4793" s="1">
        <v>0</v>
      </c>
      <c r="AC4793" s="1">
        <v>27730</v>
      </c>
      <c r="AD4793" s="1">
        <v>0</v>
      </c>
      <c r="AE4793" s="1">
        <v>0</v>
      </c>
      <c r="AF4793" s="1">
        <v>0</v>
      </c>
      <c r="AG4793" s="1">
        <v>0</v>
      </c>
      <c r="AH4793" s="1">
        <v>0</v>
      </c>
      <c r="AI4793" s="1">
        <v>27730</v>
      </c>
      <c r="AJ4793" s="1" t="s">
        <v>6223</v>
      </c>
      <c r="AK4793" s="1" t="s">
        <v>6224</v>
      </c>
      <c r="AL4793" s="1" t="s">
        <v>11</v>
      </c>
      <c r="AM4793" s="1" t="s">
        <v>12</v>
      </c>
      <c r="AN4793" s="1" t="s">
        <v>23097</v>
      </c>
      <c r="AO4793" s="1" t="s">
        <v>364</v>
      </c>
      <c r="AP4793" s="1" t="s">
        <v>57</v>
      </c>
      <c r="AQ4793" s="1" t="s">
        <v>25</v>
      </c>
      <c r="AR4793" s="1" t="s">
        <v>30</v>
      </c>
      <c r="AS4793" s="1" t="s">
        <v>23090</v>
      </c>
      <c r="AT4793" s="1" t="s">
        <v>26</v>
      </c>
    </row>
    <row r="4794" spans="1:46" x14ac:dyDescent="0.25">
      <c r="A4794" s="1" t="s">
        <v>21462</v>
      </c>
      <c r="B4794" s="2" t="s">
        <v>23101</v>
      </c>
      <c r="C4794" s="2" t="s">
        <v>23104</v>
      </c>
      <c r="D4794" s="1">
        <v>6</v>
      </c>
      <c r="E4794" s="1">
        <v>2</v>
      </c>
      <c r="F4794" s="1">
        <v>2</v>
      </c>
      <c r="G4794" s="1">
        <v>10</v>
      </c>
      <c r="H4794" s="6">
        <v>0.2</v>
      </c>
      <c r="I4794">
        <v>1</v>
      </c>
      <c r="J4794" s="1">
        <v>34</v>
      </c>
      <c r="K4794" s="1">
        <v>1</v>
      </c>
      <c r="L4794" s="1">
        <v>0</v>
      </c>
      <c r="M4794" s="6">
        <v>0</v>
      </c>
      <c r="N4794" s="4">
        <v>1500</v>
      </c>
      <c r="O4794" s="4">
        <v>130</v>
      </c>
      <c r="P4794" s="4">
        <v>200</v>
      </c>
      <c r="Q4794" s="3">
        <v>0.4</v>
      </c>
      <c r="R4794" s="1">
        <v>24</v>
      </c>
      <c r="S4794" s="1">
        <v>200</v>
      </c>
      <c r="T4794" s="1">
        <v>9</v>
      </c>
      <c r="U4794" s="1">
        <v>1</v>
      </c>
      <c r="V4794" s="1">
        <v>5</v>
      </c>
      <c r="W4794" s="1">
        <v>0</v>
      </c>
      <c r="X4794" s="1">
        <v>1</v>
      </c>
      <c r="Y4794" s="1">
        <v>1</v>
      </c>
      <c r="Z4794" s="1">
        <v>3</v>
      </c>
      <c r="AA4794" s="1">
        <v>1</v>
      </c>
      <c r="AB4794" s="1">
        <v>1</v>
      </c>
      <c r="AC4794" s="1">
        <v>0</v>
      </c>
      <c r="AD4794" s="1">
        <v>0</v>
      </c>
      <c r="AE4794" s="1">
        <v>0</v>
      </c>
      <c r="AF4794" s="1">
        <v>0</v>
      </c>
      <c r="AG4794" s="1">
        <v>0</v>
      </c>
      <c r="AH4794" s="1">
        <v>800</v>
      </c>
      <c r="AI4794" s="1">
        <v>800</v>
      </c>
      <c r="AJ4794" s="1" t="s">
        <v>2796</v>
      </c>
      <c r="AK4794" s="1" t="s">
        <v>12697</v>
      </c>
      <c r="AL4794" s="1" t="s">
        <v>12698</v>
      </c>
      <c r="AM4794" s="1" t="s">
        <v>16</v>
      </c>
      <c r="AN4794" s="1" t="s">
        <v>23098</v>
      </c>
      <c r="AO4794" s="1" t="s">
        <v>86</v>
      </c>
      <c r="AP4794" s="1" t="s">
        <v>57</v>
      </c>
      <c r="AQ4794" s="1" t="s">
        <v>14</v>
      </c>
      <c r="AR4794" s="1" t="s">
        <v>19</v>
      </c>
      <c r="AS4794" s="1" t="s">
        <v>23091</v>
      </c>
      <c r="AT4794" s="1" t="s">
        <v>101</v>
      </c>
    </row>
    <row r="4795" spans="1:46" x14ac:dyDescent="0.25">
      <c r="A4795" s="1" t="s">
        <v>17045</v>
      </c>
      <c r="B4795" s="2" t="s">
        <v>23101</v>
      </c>
      <c r="C4795" s="2" t="s">
        <v>23104</v>
      </c>
      <c r="D4795" s="1">
        <v>1</v>
      </c>
      <c r="E4795" s="1">
        <v>1</v>
      </c>
      <c r="F4795" s="1">
        <v>1</v>
      </c>
      <c r="G4795" s="1">
        <v>3</v>
      </c>
      <c r="H4795" s="6">
        <v>0.33333333333333331</v>
      </c>
      <c r="I4795">
        <v>0</v>
      </c>
      <c r="J4795" s="1">
        <v>32</v>
      </c>
      <c r="K4795" s="1">
        <v>1</v>
      </c>
      <c r="L4795" s="1">
        <v>418</v>
      </c>
      <c r="M4795" s="6">
        <v>0</v>
      </c>
      <c r="N4795" s="4">
        <v>3600</v>
      </c>
      <c r="O4795" s="4">
        <v>300</v>
      </c>
      <c r="P4795" s="4">
        <v>500</v>
      </c>
      <c r="Q4795" s="3">
        <v>0.42</v>
      </c>
      <c r="R4795" s="1">
        <v>24</v>
      </c>
      <c r="S4795" s="1">
        <v>500</v>
      </c>
      <c r="T4795" s="1">
        <v>16</v>
      </c>
      <c r="U4795" s="1">
        <v>0</v>
      </c>
      <c r="V4795" s="1">
        <v>5</v>
      </c>
      <c r="W4795" s="1">
        <v>0</v>
      </c>
      <c r="X4795" s="1">
        <v>1</v>
      </c>
      <c r="Y4795" s="1">
        <v>1</v>
      </c>
      <c r="Z4795" s="1">
        <v>3</v>
      </c>
      <c r="AA4795" s="1">
        <v>0</v>
      </c>
      <c r="AB4795" s="1">
        <v>0</v>
      </c>
      <c r="AC4795" s="1">
        <v>0</v>
      </c>
      <c r="AD4795" s="1">
        <v>0</v>
      </c>
      <c r="AE4795" s="1">
        <v>0</v>
      </c>
      <c r="AF4795" s="1">
        <v>0</v>
      </c>
      <c r="AG4795" s="1">
        <v>0</v>
      </c>
      <c r="AH4795" s="1">
        <v>1400</v>
      </c>
      <c r="AI4795" s="1">
        <v>1400</v>
      </c>
      <c r="AJ4795" s="1" t="s">
        <v>95</v>
      </c>
      <c r="AK4795" s="1" t="s">
        <v>96</v>
      </c>
      <c r="AL4795" s="1" t="s">
        <v>97</v>
      </c>
      <c r="AM4795" s="1" t="s">
        <v>12</v>
      </c>
      <c r="AN4795" s="1" t="s">
        <v>23098</v>
      </c>
      <c r="AO4795" s="1" t="s">
        <v>364</v>
      </c>
      <c r="AP4795" s="1" t="s">
        <v>57</v>
      </c>
      <c r="AQ4795" s="1" t="s">
        <v>14</v>
      </c>
      <c r="AR4795" s="1" t="s">
        <v>19</v>
      </c>
      <c r="AS4795" s="1" t="s">
        <v>23090</v>
      </c>
      <c r="AT4795" s="1" t="s">
        <v>26</v>
      </c>
    </row>
    <row r="4796" spans="1:46" x14ac:dyDescent="0.25">
      <c r="A4796" s="1" t="s">
        <v>18582</v>
      </c>
      <c r="B4796" s="2" t="s">
        <v>23101</v>
      </c>
      <c r="C4796" s="2" t="s">
        <v>23104</v>
      </c>
      <c r="D4796" s="1">
        <v>1</v>
      </c>
      <c r="E4796" s="1">
        <v>1</v>
      </c>
      <c r="F4796" s="1">
        <v>1</v>
      </c>
      <c r="G4796" s="1">
        <v>3</v>
      </c>
      <c r="H4796" s="6">
        <v>0.33333333333333331</v>
      </c>
      <c r="I4796">
        <v>0</v>
      </c>
      <c r="J4796" s="1">
        <v>47</v>
      </c>
      <c r="K4796" s="1">
        <v>0</v>
      </c>
      <c r="L4796" s="1">
        <v>325</v>
      </c>
      <c r="M4796" s="6">
        <v>0</v>
      </c>
      <c r="N4796" s="4">
        <v>2600</v>
      </c>
      <c r="O4796" s="4">
        <v>250</v>
      </c>
      <c r="P4796" s="4">
        <v>500</v>
      </c>
      <c r="Q4796" s="3">
        <v>0.38</v>
      </c>
      <c r="R4796" s="1">
        <v>36</v>
      </c>
      <c r="S4796" s="1">
        <v>500</v>
      </c>
      <c r="T4796" s="1">
        <v>20</v>
      </c>
      <c r="U4796" s="1">
        <v>1</v>
      </c>
      <c r="V4796" s="1">
        <v>5</v>
      </c>
      <c r="W4796" s="1">
        <v>1</v>
      </c>
      <c r="X4796" s="1">
        <v>1</v>
      </c>
      <c r="Y4796" s="1">
        <v>0</v>
      </c>
      <c r="Z4796" s="1">
        <v>4</v>
      </c>
      <c r="AA4796" s="1">
        <v>1</v>
      </c>
      <c r="AB4796" s="1">
        <v>1</v>
      </c>
      <c r="AC4796" s="1">
        <v>0</v>
      </c>
      <c r="AD4796" s="1">
        <v>140</v>
      </c>
      <c r="AE4796" s="1">
        <v>0</v>
      </c>
      <c r="AF4796" s="1">
        <v>0</v>
      </c>
      <c r="AG4796" s="1">
        <v>0</v>
      </c>
      <c r="AH4796" s="1">
        <v>25</v>
      </c>
      <c r="AI4796" s="1">
        <v>165</v>
      </c>
      <c r="AJ4796" s="1" t="s">
        <v>4750</v>
      </c>
      <c r="AK4796" s="1" t="s">
        <v>4751</v>
      </c>
      <c r="AL4796" s="1" t="s">
        <v>4752</v>
      </c>
      <c r="AM4796" s="1" t="s">
        <v>12</v>
      </c>
      <c r="AN4796" s="1" t="s">
        <v>23097</v>
      </c>
      <c r="AO4796" s="1" t="s">
        <v>86</v>
      </c>
      <c r="AP4796" s="1" t="s">
        <v>86</v>
      </c>
      <c r="AQ4796" s="1" t="s">
        <v>14</v>
      </c>
      <c r="AR4796" s="1" t="s">
        <v>30</v>
      </c>
      <c r="AS4796" s="1" t="s">
        <v>23091</v>
      </c>
      <c r="AT4796" s="1" t="s">
        <v>101</v>
      </c>
    </row>
    <row r="4797" spans="1:46" x14ac:dyDescent="0.25">
      <c r="A4797" s="1" t="s">
        <v>19810</v>
      </c>
      <c r="B4797" s="2" t="s">
        <v>23101</v>
      </c>
      <c r="C4797" s="2" t="s">
        <v>23104</v>
      </c>
      <c r="D4797" s="1">
        <v>0</v>
      </c>
      <c r="E4797" s="1">
        <v>3</v>
      </c>
      <c r="F4797" s="1">
        <v>1</v>
      </c>
      <c r="G4797" s="1">
        <v>4</v>
      </c>
      <c r="H4797" s="6">
        <v>0.25</v>
      </c>
      <c r="I4797">
        <v>0</v>
      </c>
      <c r="J4797" s="1">
        <v>37</v>
      </c>
      <c r="K4797" s="1">
        <v>1</v>
      </c>
      <c r="L4797" s="1">
        <v>486</v>
      </c>
      <c r="M4797" s="6">
        <v>0.56000000000000005</v>
      </c>
      <c r="N4797" s="4">
        <v>1800</v>
      </c>
      <c r="O4797" s="4">
        <v>159</v>
      </c>
      <c r="P4797" s="4">
        <v>400</v>
      </c>
      <c r="Q4797" s="3">
        <v>0.4</v>
      </c>
      <c r="R4797" s="1">
        <v>36</v>
      </c>
      <c r="S4797" s="1">
        <v>400</v>
      </c>
      <c r="T4797" s="1">
        <v>17</v>
      </c>
      <c r="U4797" s="1">
        <v>0</v>
      </c>
      <c r="V4797" s="1">
        <v>5</v>
      </c>
      <c r="W4797" s="1">
        <v>1</v>
      </c>
      <c r="X4797" s="1">
        <v>1</v>
      </c>
      <c r="Y4797" s="1">
        <v>1</v>
      </c>
      <c r="Z4797" s="1">
        <v>3</v>
      </c>
      <c r="AA4797" s="1">
        <v>0</v>
      </c>
      <c r="AB4797" s="1">
        <v>0</v>
      </c>
      <c r="AC4797" s="1">
        <v>7410</v>
      </c>
      <c r="AD4797" s="1">
        <v>0</v>
      </c>
      <c r="AE4797" s="1">
        <v>31</v>
      </c>
      <c r="AF4797" s="1">
        <v>0</v>
      </c>
      <c r="AG4797" s="1">
        <v>0</v>
      </c>
      <c r="AH4797" s="1">
        <v>200</v>
      </c>
      <c r="AI4797" s="1">
        <v>7641</v>
      </c>
      <c r="AJ4797" s="1" t="s">
        <v>690</v>
      </c>
      <c r="AK4797" s="1" t="s">
        <v>8210</v>
      </c>
      <c r="AL4797" s="1" t="s">
        <v>8211</v>
      </c>
      <c r="AM4797" s="1" t="s">
        <v>12</v>
      </c>
      <c r="AN4797" s="1" t="s">
        <v>23098</v>
      </c>
      <c r="AO4797" s="1" t="s">
        <v>364</v>
      </c>
      <c r="AP4797" s="1" t="s">
        <v>86</v>
      </c>
      <c r="AQ4797" s="1" t="s">
        <v>14</v>
      </c>
      <c r="AR4797" s="1" t="s">
        <v>19</v>
      </c>
      <c r="AS4797" s="1" t="s">
        <v>23090</v>
      </c>
      <c r="AT4797" s="1" t="s">
        <v>26</v>
      </c>
    </row>
    <row r="4798" spans="1:46" x14ac:dyDescent="0.25">
      <c r="A4798" s="1" t="s">
        <v>20364</v>
      </c>
      <c r="B4798" s="2" t="s">
        <v>23101</v>
      </c>
      <c r="C4798" s="2" t="s">
        <v>23104</v>
      </c>
      <c r="D4798" s="1">
        <v>0</v>
      </c>
      <c r="E4798" s="1">
        <v>0</v>
      </c>
      <c r="F4798" s="1">
        <v>1</v>
      </c>
      <c r="G4798" s="1">
        <v>1</v>
      </c>
      <c r="H4798" s="6">
        <v>1</v>
      </c>
      <c r="I4798">
        <v>0</v>
      </c>
      <c r="J4798" s="1">
        <v>47</v>
      </c>
      <c r="K4798" s="1">
        <v>0</v>
      </c>
      <c r="L4798" s="1">
        <v>409</v>
      </c>
      <c r="M4798" s="6">
        <v>0.64</v>
      </c>
      <c r="N4798" s="4">
        <v>8000</v>
      </c>
      <c r="O4798" s="4">
        <v>600</v>
      </c>
      <c r="P4798" s="4">
        <v>500</v>
      </c>
      <c r="Q4798" s="3">
        <v>0.3</v>
      </c>
      <c r="R4798" s="1">
        <v>12</v>
      </c>
      <c r="S4798" s="1">
        <v>500</v>
      </c>
      <c r="T4798" s="1">
        <v>1</v>
      </c>
      <c r="U4798" s="1">
        <v>0</v>
      </c>
      <c r="V4798" s="1">
        <v>5</v>
      </c>
      <c r="W4798" s="1">
        <v>0</v>
      </c>
      <c r="X4798" s="1">
        <v>0</v>
      </c>
      <c r="Y4798" s="1">
        <v>0</v>
      </c>
      <c r="Z4798" s="1">
        <v>3</v>
      </c>
      <c r="AA4798" s="1">
        <v>0</v>
      </c>
      <c r="AB4798" s="1">
        <v>0</v>
      </c>
      <c r="AC4798" s="1">
        <v>3990</v>
      </c>
      <c r="AD4798" s="1">
        <v>912</v>
      </c>
      <c r="AE4798" s="1">
        <v>3440</v>
      </c>
      <c r="AF4798" s="1">
        <v>0</v>
      </c>
      <c r="AG4798" s="1">
        <v>1210</v>
      </c>
      <c r="AH4798" s="1">
        <v>0</v>
      </c>
      <c r="AI4798" s="1">
        <v>9552</v>
      </c>
      <c r="AJ4798" s="1" t="s">
        <v>9731</v>
      </c>
      <c r="AK4798" s="1" t="s">
        <v>9732</v>
      </c>
      <c r="AL4798" s="1" t="s">
        <v>9733</v>
      </c>
      <c r="AM4798" s="1" t="s">
        <v>12</v>
      </c>
      <c r="AN4798" s="1" t="s">
        <v>23097</v>
      </c>
      <c r="AO4798" s="1" t="s">
        <v>364</v>
      </c>
      <c r="AP4798" s="1" t="s">
        <v>57</v>
      </c>
      <c r="AQ4798" s="1" t="s">
        <v>25</v>
      </c>
      <c r="AR4798" s="1" t="s">
        <v>30</v>
      </c>
      <c r="AS4798" s="1" t="s">
        <v>23090</v>
      </c>
      <c r="AT4798" s="1" t="s">
        <v>26</v>
      </c>
    </row>
    <row r="4799" spans="1:46" x14ac:dyDescent="0.25">
      <c r="A4799" s="1" t="s">
        <v>20367</v>
      </c>
      <c r="B4799" s="2" t="s">
        <v>23101</v>
      </c>
      <c r="C4799" s="2" t="s">
        <v>23104</v>
      </c>
      <c r="D4799" s="1">
        <v>2</v>
      </c>
      <c r="E4799" s="1">
        <v>0</v>
      </c>
      <c r="F4799" s="1">
        <v>1</v>
      </c>
      <c r="G4799" s="1">
        <v>3</v>
      </c>
      <c r="H4799" s="6">
        <v>0.33333333333333331</v>
      </c>
      <c r="I4799">
        <v>1</v>
      </c>
      <c r="J4799" s="1">
        <v>29</v>
      </c>
      <c r="K4799" s="1">
        <v>0</v>
      </c>
      <c r="L4799" s="1">
        <v>485</v>
      </c>
      <c r="M4799" s="6">
        <v>0.32</v>
      </c>
      <c r="N4799" s="4">
        <v>1400</v>
      </c>
      <c r="O4799" s="4">
        <v>110</v>
      </c>
      <c r="P4799" s="4">
        <v>250</v>
      </c>
      <c r="Q4799" s="3">
        <v>0.32</v>
      </c>
      <c r="R4799" s="1">
        <v>12</v>
      </c>
      <c r="S4799" s="1">
        <v>250</v>
      </c>
      <c r="T4799" s="1">
        <v>3</v>
      </c>
      <c r="U4799" s="1">
        <v>0</v>
      </c>
      <c r="V4799" s="1">
        <v>5</v>
      </c>
      <c r="W4799" s="1">
        <v>0</v>
      </c>
      <c r="X4799" s="1">
        <v>1</v>
      </c>
      <c r="Y4799" s="1">
        <v>1</v>
      </c>
      <c r="Z4799" s="1">
        <v>3</v>
      </c>
      <c r="AA4799" s="1">
        <v>1</v>
      </c>
      <c r="AB4799" s="1">
        <v>1</v>
      </c>
      <c r="AC4799" s="1">
        <v>0</v>
      </c>
      <c r="AD4799" s="1">
        <v>0</v>
      </c>
      <c r="AE4799" s="1">
        <v>0</v>
      </c>
      <c r="AF4799" s="1">
        <v>0</v>
      </c>
      <c r="AG4799" s="1">
        <v>0</v>
      </c>
      <c r="AH4799" s="1">
        <v>200</v>
      </c>
      <c r="AI4799" s="1">
        <v>200</v>
      </c>
      <c r="AJ4799" s="1" t="s">
        <v>5454</v>
      </c>
      <c r="AK4799" s="1" t="s">
        <v>9740</v>
      </c>
      <c r="AL4799" s="1" t="s">
        <v>9741</v>
      </c>
      <c r="AM4799" s="1" t="s">
        <v>16</v>
      </c>
      <c r="AN4799" s="1" t="s">
        <v>23097</v>
      </c>
      <c r="AO4799" s="1" t="s">
        <v>364</v>
      </c>
      <c r="AP4799" s="1" t="s">
        <v>57</v>
      </c>
      <c r="AQ4799" s="1" t="s">
        <v>14</v>
      </c>
      <c r="AR4799" s="1" t="s">
        <v>19</v>
      </c>
      <c r="AS4799" s="1" t="s">
        <v>23091</v>
      </c>
      <c r="AT4799" s="1" t="s">
        <v>101</v>
      </c>
    </row>
    <row r="4800" spans="1:46" x14ac:dyDescent="0.25">
      <c r="A4800" s="1" t="s">
        <v>21484</v>
      </c>
      <c r="B4800" s="2" t="s">
        <v>23101</v>
      </c>
      <c r="C4800" s="2" t="s">
        <v>23104</v>
      </c>
      <c r="D4800" s="1">
        <v>0</v>
      </c>
      <c r="E4800" s="1">
        <v>0</v>
      </c>
      <c r="F4800" s="1">
        <v>1</v>
      </c>
      <c r="G4800" s="1">
        <v>1</v>
      </c>
      <c r="H4800" s="6">
        <v>1</v>
      </c>
      <c r="I4800">
        <v>0</v>
      </c>
      <c r="J4800" s="1">
        <v>30</v>
      </c>
      <c r="K4800" s="1">
        <v>0</v>
      </c>
      <c r="L4800" s="1">
        <v>0</v>
      </c>
      <c r="M4800" s="6">
        <v>0.18</v>
      </c>
      <c r="N4800" s="4">
        <v>2000</v>
      </c>
      <c r="O4800" s="4">
        <v>160</v>
      </c>
      <c r="P4800" s="4">
        <v>150</v>
      </c>
      <c r="Q4800" s="3">
        <v>0.37</v>
      </c>
      <c r="R4800" s="1">
        <v>12</v>
      </c>
      <c r="S4800" s="1">
        <v>150</v>
      </c>
      <c r="T4800" s="1">
        <v>1</v>
      </c>
      <c r="U4800" s="1">
        <v>0</v>
      </c>
      <c r="V4800" s="1">
        <v>5</v>
      </c>
      <c r="W4800" s="1">
        <v>1</v>
      </c>
      <c r="X4800" s="1">
        <v>1</v>
      </c>
      <c r="Y4800" s="1">
        <v>1</v>
      </c>
      <c r="Z4800" s="1">
        <v>2</v>
      </c>
      <c r="AA4800" s="1">
        <v>1</v>
      </c>
      <c r="AB4800" s="1">
        <v>1</v>
      </c>
      <c r="AC4800" s="1">
        <v>0</v>
      </c>
      <c r="AD4800" s="1">
        <v>0</v>
      </c>
      <c r="AE4800" s="1">
        <v>0</v>
      </c>
      <c r="AF4800" s="1">
        <v>0</v>
      </c>
      <c r="AG4800" s="1">
        <v>0</v>
      </c>
      <c r="AH4800" s="1">
        <v>0</v>
      </c>
      <c r="AI4800" s="1">
        <v>0</v>
      </c>
      <c r="AJ4800" s="1" t="s">
        <v>12759</v>
      </c>
      <c r="AK4800" s="1" t="s">
        <v>12760</v>
      </c>
      <c r="AL4800" s="1" t="s">
        <v>12761</v>
      </c>
      <c r="AM4800" s="1" t="s">
        <v>12</v>
      </c>
      <c r="AN4800" s="1" t="s">
        <v>23097</v>
      </c>
      <c r="AO4800" s="1" t="s">
        <v>364</v>
      </c>
      <c r="AP4800" s="1" t="s">
        <v>86</v>
      </c>
      <c r="AQ4800" s="1" t="s">
        <v>14</v>
      </c>
      <c r="AR4800" s="1" t="s">
        <v>19</v>
      </c>
      <c r="AS4800" s="1" t="s">
        <v>23091</v>
      </c>
      <c r="AT4800" s="1" t="s">
        <v>101</v>
      </c>
    </row>
    <row r="4801" spans="1:46" x14ac:dyDescent="0.25">
      <c r="A4801" s="1" t="s">
        <v>20376</v>
      </c>
      <c r="B4801" s="2" t="s">
        <v>23101</v>
      </c>
      <c r="C4801" s="2" t="s">
        <v>23104</v>
      </c>
      <c r="D4801" s="1">
        <v>0</v>
      </c>
      <c r="E4801" s="1">
        <v>0</v>
      </c>
      <c r="F4801" s="1">
        <v>1</v>
      </c>
      <c r="G4801" s="1">
        <v>1</v>
      </c>
      <c r="H4801" s="6">
        <v>1</v>
      </c>
      <c r="I4801">
        <v>1</v>
      </c>
      <c r="J4801" s="1">
        <v>27</v>
      </c>
      <c r="K4801" s="1">
        <v>0</v>
      </c>
      <c r="L4801" s="1">
        <v>673</v>
      </c>
      <c r="M4801" s="6">
        <v>0.05</v>
      </c>
      <c r="N4801" s="4">
        <v>2800</v>
      </c>
      <c r="O4801" s="4">
        <v>140</v>
      </c>
      <c r="P4801" s="4">
        <v>100</v>
      </c>
      <c r="Q4801" s="3">
        <v>0.3</v>
      </c>
      <c r="R4801" s="1">
        <v>12</v>
      </c>
      <c r="S4801" s="1">
        <v>100</v>
      </c>
      <c r="T4801" s="1">
        <v>13</v>
      </c>
      <c r="U4801" s="1">
        <v>1</v>
      </c>
      <c r="V4801" s="1">
        <v>5</v>
      </c>
      <c r="W4801" s="1">
        <v>0</v>
      </c>
      <c r="X4801" s="1">
        <v>1</v>
      </c>
      <c r="Y4801" s="1">
        <v>1</v>
      </c>
      <c r="Z4801" s="1">
        <v>2</v>
      </c>
      <c r="AA4801" s="1">
        <v>1</v>
      </c>
      <c r="AB4801" s="1">
        <v>1</v>
      </c>
      <c r="AC4801" s="1">
        <v>0</v>
      </c>
      <c r="AD4801" s="1">
        <v>0</v>
      </c>
      <c r="AE4801" s="1">
        <v>0</v>
      </c>
      <c r="AF4801" s="1">
        <v>0</v>
      </c>
      <c r="AG4801" s="1">
        <v>0</v>
      </c>
      <c r="AH4801" s="1">
        <v>0</v>
      </c>
      <c r="AI4801" s="1">
        <v>0</v>
      </c>
      <c r="AJ4801" s="1" t="s">
        <v>9766</v>
      </c>
      <c r="AK4801" s="1" t="s">
        <v>9767</v>
      </c>
      <c r="AL4801" s="1" t="s">
        <v>9768</v>
      </c>
      <c r="AM4801" s="1" t="s">
        <v>16</v>
      </c>
      <c r="AN4801" s="1" t="s">
        <v>23097</v>
      </c>
      <c r="AO4801" s="1" t="s">
        <v>86</v>
      </c>
      <c r="AP4801" s="1" t="s">
        <v>57</v>
      </c>
      <c r="AQ4801" s="1" t="s">
        <v>14</v>
      </c>
      <c r="AR4801" s="1" t="s">
        <v>19</v>
      </c>
      <c r="AS4801" s="1" t="s">
        <v>23091</v>
      </c>
      <c r="AT4801" s="1" t="s">
        <v>101</v>
      </c>
    </row>
    <row r="4802" spans="1:46" x14ac:dyDescent="0.25">
      <c r="A4802" s="1" t="s">
        <v>20375</v>
      </c>
      <c r="B4802" s="2" t="s">
        <v>23101</v>
      </c>
      <c r="C4802" s="2" t="s">
        <v>23104</v>
      </c>
      <c r="D4802" s="1">
        <v>0</v>
      </c>
      <c r="E4802" s="1">
        <v>0</v>
      </c>
      <c r="F4802" s="1">
        <v>1</v>
      </c>
      <c r="G4802" s="1">
        <v>1</v>
      </c>
      <c r="H4802" s="6">
        <v>1</v>
      </c>
      <c r="I4802">
        <v>1</v>
      </c>
      <c r="J4802" s="1">
        <v>30</v>
      </c>
      <c r="K4802" s="1">
        <v>0</v>
      </c>
      <c r="L4802" s="1">
        <v>593</v>
      </c>
      <c r="M4802" s="6">
        <v>0.57999999999999996</v>
      </c>
      <c r="N4802" s="4">
        <v>1400</v>
      </c>
      <c r="O4802" s="4">
        <v>115</v>
      </c>
      <c r="P4802" s="4">
        <v>500</v>
      </c>
      <c r="Q4802" s="3">
        <v>0.35</v>
      </c>
      <c r="R4802" s="1">
        <v>12</v>
      </c>
      <c r="S4802" s="1">
        <v>500</v>
      </c>
      <c r="T4802" s="1">
        <v>1</v>
      </c>
      <c r="U4802" s="1">
        <v>1</v>
      </c>
      <c r="V4802" s="1">
        <v>5</v>
      </c>
      <c r="W4802" s="1">
        <v>1</v>
      </c>
      <c r="X4802" s="1">
        <v>0</v>
      </c>
      <c r="Y4802" s="1">
        <v>1</v>
      </c>
      <c r="Z4802" s="1">
        <v>2</v>
      </c>
      <c r="AA4802" s="1">
        <v>1</v>
      </c>
      <c r="AB4802" s="1">
        <v>1</v>
      </c>
      <c r="AC4802" s="1">
        <v>0</v>
      </c>
      <c r="AD4802" s="1">
        <v>0</v>
      </c>
      <c r="AE4802" s="1">
        <v>0</v>
      </c>
      <c r="AF4802" s="1">
        <v>350</v>
      </c>
      <c r="AG4802" s="1">
        <v>0</v>
      </c>
      <c r="AH4802" s="1">
        <v>0</v>
      </c>
      <c r="AI4802" s="1">
        <v>350</v>
      </c>
      <c r="AJ4802" s="1" t="s">
        <v>9763</v>
      </c>
      <c r="AK4802" s="1" t="s">
        <v>9764</v>
      </c>
      <c r="AL4802" s="1" t="s">
        <v>9765</v>
      </c>
      <c r="AM4802" s="1" t="s">
        <v>16</v>
      </c>
      <c r="AN4802" s="1" t="s">
        <v>23097</v>
      </c>
      <c r="AO4802" s="1" t="s">
        <v>86</v>
      </c>
      <c r="AP4802" s="1" t="s">
        <v>86</v>
      </c>
      <c r="AQ4802" s="1" t="s">
        <v>25</v>
      </c>
      <c r="AR4802" s="1" t="s">
        <v>19</v>
      </c>
      <c r="AS4802" s="1" t="s">
        <v>23091</v>
      </c>
      <c r="AT4802" s="1" t="s">
        <v>101</v>
      </c>
    </row>
    <row r="4803" spans="1:46" x14ac:dyDescent="0.25">
      <c r="A4803" s="1" t="s">
        <v>22654</v>
      </c>
      <c r="B4803" s="2" t="s">
        <v>23101</v>
      </c>
      <c r="C4803" s="2" t="s">
        <v>23104</v>
      </c>
      <c r="D4803" s="1">
        <v>0</v>
      </c>
      <c r="E4803" s="1">
        <v>2</v>
      </c>
      <c r="F4803" s="1">
        <v>1</v>
      </c>
      <c r="G4803" s="1">
        <v>3</v>
      </c>
      <c r="H4803" s="6">
        <v>0.33333333333333331</v>
      </c>
      <c r="I4803">
        <v>0</v>
      </c>
      <c r="J4803" s="1">
        <v>30</v>
      </c>
      <c r="K4803" s="1">
        <v>0</v>
      </c>
      <c r="L4803" s="1">
        <v>482</v>
      </c>
      <c r="M4803" s="6">
        <v>0.25</v>
      </c>
      <c r="N4803" s="4">
        <v>1500</v>
      </c>
      <c r="O4803" s="4">
        <v>130</v>
      </c>
      <c r="P4803" s="4">
        <v>300</v>
      </c>
      <c r="Q4803" s="3">
        <v>0.4</v>
      </c>
      <c r="R4803" s="1">
        <v>24</v>
      </c>
      <c r="S4803" s="1">
        <v>300</v>
      </c>
      <c r="T4803" s="1">
        <v>24</v>
      </c>
      <c r="U4803" s="1">
        <v>0</v>
      </c>
      <c r="V4803" s="1">
        <v>5</v>
      </c>
      <c r="W4803" s="1">
        <v>1</v>
      </c>
      <c r="X4803" s="1">
        <v>1</v>
      </c>
      <c r="Y4803" s="1">
        <v>1</v>
      </c>
      <c r="Z4803" s="1">
        <v>3</v>
      </c>
      <c r="AA4803" s="1">
        <v>1</v>
      </c>
      <c r="AB4803" s="1">
        <v>0</v>
      </c>
      <c r="AC4803" s="1">
        <v>280</v>
      </c>
      <c r="AD4803" s="1">
        <v>110</v>
      </c>
      <c r="AE4803" s="1">
        <v>0</v>
      </c>
      <c r="AF4803" s="1">
        <v>0</v>
      </c>
      <c r="AG4803" s="1">
        <v>67</v>
      </c>
      <c r="AH4803" s="1">
        <v>0</v>
      </c>
      <c r="AI4803" s="1">
        <v>457</v>
      </c>
      <c r="AJ4803" s="1" t="s">
        <v>15863</v>
      </c>
      <c r="AK4803" s="1" t="s">
        <v>15864</v>
      </c>
      <c r="AL4803" s="1" t="s">
        <v>15865</v>
      </c>
      <c r="AM4803" s="1" t="s">
        <v>12</v>
      </c>
      <c r="AN4803" s="1" t="s">
        <v>23097</v>
      </c>
      <c r="AO4803" s="1" t="s">
        <v>364</v>
      </c>
      <c r="AP4803" s="1" t="s">
        <v>86</v>
      </c>
      <c r="AQ4803" s="1" t="s">
        <v>14</v>
      </c>
      <c r="AR4803" s="1" t="s">
        <v>19</v>
      </c>
      <c r="AS4803" s="1" t="s">
        <v>23091</v>
      </c>
      <c r="AT4803" s="1" t="s">
        <v>26</v>
      </c>
    </row>
    <row r="4804" spans="1:46" x14ac:dyDescent="0.25">
      <c r="A4804" s="1" t="s">
        <v>19247</v>
      </c>
      <c r="B4804" s="2" t="s">
        <v>23101</v>
      </c>
      <c r="C4804" s="2" t="s">
        <v>23104</v>
      </c>
      <c r="D4804" s="1">
        <v>0</v>
      </c>
      <c r="E4804" s="1">
        <v>1</v>
      </c>
      <c r="F4804" s="1">
        <v>1</v>
      </c>
      <c r="G4804" s="1">
        <v>2</v>
      </c>
      <c r="H4804" s="6">
        <v>0.5</v>
      </c>
      <c r="I4804">
        <v>0</v>
      </c>
      <c r="J4804" s="1">
        <v>31</v>
      </c>
      <c r="K4804" s="1">
        <v>1</v>
      </c>
      <c r="L4804" s="1">
        <v>611</v>
      </c>
      <c r="M4804" s="6">
        <v>0.04</v>
      </c>
      <c r="N4804" s="4">
        <v>2800</v>
      </c>
      <c r="O4804" s="4">
        <v>280</v>
      </c>
      <c r="P4804" s="4">
        <v>300</v>
      </c>
      <c r="Q4804" s="3">
        <v>0.34</v>
      </c>
      <c r="R4804" s="1">
        <v>36</v>
      </c>
      <c r="S4804" s="1">
        <v>300</v>
      </c>
      <c r="T4804" s="1">
        <v>29</v>
      </c>
      <c r="U4804" s="1">
        <v>1</v>
      </c>
      <c r="V4804" s="1">
        <v>5</v>
      </c>
      <c r="W4804" s="1">
        <v>0</v>
      </c>
      <c r="X4804" s="1">
        <v>1</v>
      </c>
      <c r="Y4804" s="1">
        <v>1</v>
      </c>
      <c r="Z4804" s="1">
        <v>3</v>
      </c>
      <c r="AA4804" s="1">
        <v>0</v>
      </c>
      <c r="AB4804" s="1">
        <v>0</v>
      </c>
      <c r="AC4804" s="1">
        <v>0</v>
      </c>
      <c r="AD4804" s="1">
        <v>0</v>
      </c>
      <c r="AE4804" s="1">
        <v>0</v>
      </c>
      <c r="AF4804" s="1">
        <v>0</v>
      </c>
      <c r="AG4804" s="1">
        <v>0</v>
      </c>
      <c r="AH4804" s="1">
        <v>0</v>
      </c>
      <c r="AI4804" s="1">
        <v>0</v>
      </c>
      <c r="AJ4804" s="1" t="s">
        <v>6637</v>
      </c>
      <c r="AK4804" s="1" t="s">
        <v>6638</v>
      </c>
      <c r="AL4804" s="1" t="s">
        <v>6639</v>
      </c>
      <c r="AM4804" s="1" t="s">
        <v>12</v>
      </c>
      <c r="AN4804" s="1" t="s">
        <v>23098</v>
      </c>
      <c r="AO4804" s="1" t="s">
        <v>86</v>
      </c>
      <c r="AP4804" s="1" t="s">
        <v>57</v>
      </c>
      <c r="AQ4804" s="1" t="s">
        <v>14</v>
      </c>
      <c r="AR4804" s="1" t="s">
        <v>19</v>
      </c>
      <c r="AS4804" s="1" t="s">
        <v>23090</v>
      </c>
      <c r="AT4804" s="1" t="s">
        <v>26</v>
      </c>
    </row>
    <row r="4805" spans="1:46" x14ac:dyDescent="0.25">
      <c r="A4805" s="1" t="s">
        <v>20950</v>
      </c>
      <c r="B4805" s="2" t="s">
        <v>23101</v>
      </c>
      <c r="C4805" s="2" t="s">
        <v>23104</v>
      </c>
      <c r="D4805" s="1">
        <v>1</v>
      </c>
      <c r="E4805" s="1">
        <v>2</v>
      </c>
      <c r="F4805" s="1">
        <v>1</v>
      </c>
      <c r="G4805" s="1">
        <v>4</v>
      </c>
      <c r="H4805" s="6">
        <v>0.25</v>
      </c>
      <c r="I4805">
        <v>0</v>
      </c>
      <c r="J4805" s="1">
        <v>27</v>
      </c>
      <c r="K4805" s="1">
        <v>0</v>
      </c>
      <c r="L4805" s="1">
        <v>780</v>
      </c>
      <c r="M4805" s="6">
        <v>0.16</v>
      </c>
      <c r="N4805" s="4">
        <v>1800</v>
      </c>
      <c r="O4805" s="4">
        <v>150</v>
      </c>
      <c r="P4805" s="4">
        <v>250</v>
      </c>
      <c r="Q4805" s="3">
        <v>0.32</v>
      </c>
      <c r="R4805" s="1">
        <v>12</v>
      </c>
      <c r="S4805" s="1">
        <v>250</v>
      </c>
      <c r="T4805" s="1">
        <v>27</v>
      </c>
      <c r="U4805" s="1">
        <v>1</v>
      </c>
      <c r="V4805" s="1">
        <v>5</v>
      </c>
      <c r="W4805" s="1">
        <v>1</v>
      </c>
      <c r="X4805" s="1">
        <v>1</v>
      </c>
      <c r="Y4805" s="1">
        <v>1</v>
      </c>
      <c r="Z4805" s="1">
        <v>3</v>
      </c>
      <c r="AA4805" s="1">
        <v>1</v>
      </c>
      <c r="AB4805" s="1">
        <v>1</v>
      </c>
      <c r="AC4805" s="1">
        <v>0</v>
      </c>
      <c r="AD4805" s="1">
        <v>0</v>
      </c>
      <c r="AE4805" s="1">
        <v>0</v>
      </c>
      <c r="AF4805" s="1">
        <v>0</v>
      </c>
      <c r="AG4805" s="1">
        <v>0</v>
      </c>
      <c r="AH4805" s="1">
        <v>0</v>
      </c>
      <c r="AI4805" s="1">
        <v>0</v>
      </c>
      <c r="AJ4805" s="1" t="s">
        <v>11326</v>
      </c>
      <c r="AK4805" s="1" t="s">
        <v>11327</v>
      </c>
      <c r="AL4805" s="1" t="s">
        <v>11328</v>
      </c>
      <c r="AM4805" s="1" t="s">
        <v>12</v>
      </c>
      <c r="AN4805" s="1" t="s">
        <v>23097</v>
      </c>
      <c r="AO4805" s="1" t="s">
        <v>86</v>
      </c>
      <c r="AP4805" s="1" t="s">
        <v>86</v>
      </c>
      <c r="AQ4805" s="1" t="s">
        <v>14</v>
      </c>
      <c r="AR4805" s="1" t="s">
        <v>19</v>
      </c>
      <c r="AS4805" s="1" t="s">
        <v>23091</v>
      </c>
      <c r="AT4805" s="1" t="s">
        <v>101</v>
      </c>
    </row>
    <row r="4806" spans="1:46" x14ac:dyDescent="0.25">
      <c r="A4806" s="1" t="s">
        <v>17837</v>
      </c>
      <c r="B4806" s="2" t="s">
        <v>23101</v>
      </c>
      <c r="C4806" s="2" t="s">
        <v>23104</v>
      </c>
      <c r="D4806" s="1">
        <v>0</v>
      </c>
      <c r="E4806" s="1">
        <v>0</v>
      </c>
      <c r="F4806" s="1">
        <v>3</v>
      </c>
      <c r="G4806" s="1">
        <v>3</v>
      </c>
      <c r="H4806" s="6">
        <v>1</v>
      </c>
      <c r="I4806">
        <v>0</v>
      </c>
      <c r="J4806" s="1">
        <v>37</v>
      </c>
      <c r="K4806" s="1">
        <v>0</v>
      </c>
      <c r="L4806" s="1">
        <v>468</v>
      </c>
      <c r="M4806" s="6">
        <v>0.2</v>
      </c>
      <c r="N4806" s="4">
        <v>3500</v>
      </c>
      <c r="O4806" s="4">
        <v>280</v>
      </c>
      <c r="P4806" s="4">
        <v>1000</v>
      </c>
      <c r="Q4806" s="3">
        <v>0.27</v>
      </c>
      <c r="R4806" s="1">
        <v>24</v>
      </c>
      <c r="S4806" s="1">
        <v>1000</v>
      </c>
      <c r="T4806" s="1">
        <v>67</v>
      </c>
      <c r="U4806" s="1">
        <v>1</v>
      </c>
      <c r="V4806" s="1">
        <v>5</v>
      </c>
      <c r="W4806" s="1">
        <v>0</v>
      </c>
      <c r="X4806" s="1">
        <v>0</v>
      </c>
      <c r="Y4806" s="1">
        <v>1</v>
      </c>
      <c r="Z4806" s="1">
        <v>2</v>
      </c>
      <c r="AA4806" s="1">
        <v>1</v>
      </c>
      <c r="AB4806" s="1">
        <v>0</v>
      </c>
      <c r="AC4806" s="1">
        <v>48</v>
      </c>
      <c r="AD4806" s="1">
        <v>0</v>
      </c>
      <c r="AE4806" s="1">
        <v>57</v>
      </c>
      <c r="AF4806" s="1">
        <v>0</v>
      </c>
      <c r="AG4806" s="1">
        <v>0</v>
      </c>
      <c r="AH4806" s="1">
        <v>0</v>
      </c>
      <c r="AI4806" s="1">
        <v>105</v>
      </c>
      <c r="AJ4806" s="1" t="s">
        <v>2562</v>
      </c>
      <c r="AK4806" s="1" t="s">
        <v>2563</v>
      </c>
      <c r="AL4806" s="1" t="s">
        <v>2564</v>
      </c>
      <c r="AM4806" s="1" t="s">
        <v>12</v>
      </c>
      <c r="AN4806" s="1" t="s">
        <v>23097</v>
      </c>
      <c r="AO4806" s="1" t="s">
        <v>86</v>
      </c>
      <c r="AP4806" s="1" t="s">
        <v>57</v>
      </c>
      <c r="AQ4806" s="1" t="s">
        <v>25</v>
      </c>
      <c r="AR4806" s="1" t="s">
        <v>19</v>
      </c>
      <c r="AS4806" s="1" t="s">
        <v>23091</v>
      </c>
      <c r="AT4806" s="1" t="s">
        <v>26</v>
      </c>
    </row>
    <row r="4807" spans="1:46" x14ac:dyDescent="0.25">
      <c r="A4807" s="1" t="s">
        <v>19258</v>
      </c>
      <c r="B4807" s="2" t="s">
        <v>23101</v>
      </c>
      <c r="C4807" s="2" t="s">
        <v>23104</v>
      </c>
      <c r="D4807" s="1">
        <v>0</v>
      </c>
      <c r="E4807" s="1">
        <v>2</v>
      </c>
      <c r="F4807" s="1">
        <v>2</v>
      </c>
      <c r="G4807" s="1">
        <v>4</v>
      </c>
      <c r="H4807" s="6">
        <v>0.5</v>
      </c>
      <c r="I4807">
        <v>0</v>
      </c>
      <c r="J4807" s="1">
        <v>32</v>
      </c>
      <c r="K4807" s="1">
        <v>0</v>
      </c>
      <c r="L4807" s="1">
        <v>655</v>
      </c>
      <c r="M4807" s="6">
        <v>0.42</v>
      </c>
      <c r="N4807" s="4">
        <v>2200</v>
      </c>
      <c r="O4807" s="4">
        <v>160</v>
      </c>
      <c r="P4807" s="4">
        <v>100</v>
      </c>
      <c r="Q4807" s="3">
        <v>0.39</v>
      </c>
      <c r="R4807" s="1">
        <v>12</v>
      </c>
      <c r="S4807" s="1">
        <v>100</v>
      </c>
      <c r="T4807" s="1">
        <v>13</v>
      </c>
      <c r="U4807" s="1">
        <v>1</v>
      </c>
      <c r="V4807" s="1">
        <v>5</v>
      </c>
      <c r="W4807" s="1">
        <v>0</v>
      </c>
      <c r="X4807" s="1">
        <v>0</v>
      </c>
      <c r="Y4807" s="1">
        <v>1</v>
      </c>
      <c r="Z4807" s="1">
        <v>4</v>
      </c>
      <c r="AA4807" s="1">
        <v>0</v>
      </c>
      <c r="AB4807" s="1">
        <v>0</v>
      </c>
      <c r="AC4807" s="1">
        <v>0</v>
      </c>
      <c r="AD4807" s="1">
        <v>0</v>
      </c>
      <c r="AE4807" s="1">
        <v>460</v>
      </c>
      <c r="AF4807" s="1">
        <v>770</v>
      </c>
      <c r="AG4807" s="1">
        <v>0</v>
      </c>
      <c r="AH4807" s="1">
        <v>0</v>
      </c>
      <c r="AI4807" s="1">
        <v>1230</v>
      </c>
      <c r="AJ4807" s="1" t="s">
        <v>6670</v>
      </c>
      <c r="AK4807" s="1" t="s">
        <v>6671</v>
      </c>
      <c r="AL4807" s="1" t="s">
        <v>6672</v>
      </c>
      <c r="AM4807" s="1" t="s">
        <v>12</v>
      </c>
      <c r="AN4807" s="1" t="s">
        <v>23097</v>
      </c>
      <c r="AO4807" s="1" t="s">
        <v>86</v>
      </c>
      <c r="AP4807" s="1" t="s">
        <v>57</v>
      </c>
      <c r="AQ4807" s="1" t="s">
        <v>25</v>
      </c>
      <c r="AR4807" s="1" t="s">
        <v>19</v>
      </c>
      <c r="AS4807" s="1" t="s">
        <v>23090</v>
      </c>
      <c r="AT4807" s="1" t="s">
        <v>26</v>
      </c>
    </row>
    <row r="4808" spans="1:46" x14ac:dyDescent="0.25">
      <c r="A4808" s="1" t="s">
        <v>19259</v>
      </c>
      <c r="B4808" s="2" t="s">
        <v>23101</v>
      </c>
      <c r="C4808" s="2" t="s">
        <v>23104</v>
      </c>
      <c r="D4808" s="1">
        <v>0</v>
      </c>
      <c r="E4808" s="1">
        <v>2</v>
      </c>
      <c r="F4808" s="1">
        <v>1</v>
      </c>
      <c r="G4808" s="1">
        <v>3</v>
      </c>
      <c r="H4808" s="6">
        <v>0.33333333333333331</v>
      </c>
      <c r="I4808">
        <v>0</v>
      </c>
      <c r="J4808" s="1">
        <v>34</v>
      </c>
      <c r="K4808" s="1">
        <v>1</v>
      </c>
      <c r="L4808" s="1">
        <v>634</v>
      </c>
      <c r="M4808" s="6">
        <v>0.34</v>
      </c>
      <c r="N4808" s="4">
        <v>2600</v>
      </c>
      <c r="O4808" s="4">
        <v>220</v>
      </c>
      <c r="P4808" s="4">
        <v>500</v>
      </c>
      <c r="Q4808" s="3">
        <v>0.32</v>
      </c>
      <c r="R4808" s="1">
        <v>12</v>
      </c>
      <c r="S4808" s="1">
        <v>500</v>
      </c>
      <c r="T4808" s="1">
        <v>40</v>
      </c>
      <c r="U4808" s="1">
        <v>0</v>
      </c>
      <c r="V4808" s="1">
        <v>5</v>
      </c>
      <c r="W4808" s="1">
        <v>1</v>
      </c>
      <c r="X4808" s="1">
        <v>0</v>
      </c>
      <c r="Y4808" s="1">
        <v>1</v>
      </c>
      <c r="Z4808" s="1">
        <v>1</v>
      </c>
      <c r="AA4808" s="1">
        <v>1</v>
      </c>
      <c r="AB4808" s="1">
        <v>1</v>
      </c>
      <c r="AC4808" s="1">
        <v>0</v>
      </c>
      <c r="AD4808" s="1">
        <v>0</v>
      </c>
      <c r="AE4808" s="1">
        <v>283</v>
      </c>
      <c r="AF4808" s="1">
        <v>0</v>
      </c>
      <c r="AG4808" s="1">
        <v>22</v>
      </c>
      <c r="AH4808" s="1">
        <v>260</v>
      </c>
      <c r="AI4808" s="1">
        <v>565</v>
      </c>
      <c r="AJ4808" s="1" t="s">
        <v>6673</v>
      </c>
      <c r="AK4808" s="1" t="s">
        <v>6674</v>
      </c>
      <c r="AL4808" s="1" t="s">
        <v>6675</v>
      </c>
      <c r="AM4808" s="1" t="s">
        <v>12</v>
      </c>
      <c r="AN4808" s="1" t="s">
        <v>23098</v>
      </c>
      <c r="AO4808" s="1" t="s">
        <v>364</v>
      </c>
      <c r="AP4808" s="1" t="s">
        <v>86</v>
      </c>
      <c r="AQ4808" s="1" t="s">
        <v>25</v>
      </c>
      <c r="AR4808" s="1" t="s">
        <v>19</v>
      </c>
      <c r="AS4808" s="1" t="s">
        <v>23091</v>
      </c>
      <c r="AT4808" s="1" t="s">
        <v>101</v>
      </c>
    </row>
    <row r="4809" spans="1:46" x14ac:dyDescent="0.25">
      <c r="A4809" s="1" t="s">
        <v>19865</v>
      </c>
      <c r="B4809" s="2" t="s">
        <v>23101</v>
      </c>
      <c r="C4809" s="2" t="s">
        <v>23104</v>
      </c>
      <c r="D4809" s="1">
        <v>2</v>
      </c>
      <c r="E4809" s="1">
        <v>0</v>
      </c>
      <c r="F4809" s="1">
        <v>1</v>
      </c>
      <c r="G4809" s="1">
        <v>3</v>
      </c>
      <c r="H4809" s="6">
        <v>0.33333333333333331</v>
      </c>
      <c r="I4809">
        <v>0</v>
      </c>
      <c r="J4809" s="1">
        <v>33</v>
      </c>
      <c r="K4809" s="1">
        <v>0</v>
      </c>
      <c r="L4809" s="1">
        <v>729</v>
      </c>
      <c r="M4809" s="6">
        <v>0.08</v>
      </c>
      <c r="N4809" s="4">
        <v>3000</v>
      </c>
      <c r="O4809" s="4">
        <v>250</v>
      </c>
      <c r="P4809" s="4">
        <v>400</v>
      </c>
      <c r="Q4809" s="3">
        <v>0.3</v>
      </c>
      <c r="R4809" s="1">
        <v>24</v>
      </c>
      <c r="S4809" s="1">
        <v>400</v>
      </c>
      <c r="T4809" s="1">
        <v>32</v>
      </c>
      <c r="U4809" s="1">
        <v>1</v>
      </c>
      <c r="V4809" s="1">
        <v>5</v>
      </c>
      <c r="W4809" s="1">
        <v>1</v>
      </c>
      <c r="X4809" s="1">
        <v>1</v>
      </c>
      <c r="Y4809" s="1">
        <v>0</v>
      </c>
      <c r="Z4809" s="1">
        <v>2</v>
      </c>
      <c r="AA4809" s="1">
        <v>1</v>
      </c>
      <c r="AB4809" s="1">
        <v>0</v>
      </c>
      <c r="AC4809" s="1">
        <v>0</v>
      </c>
      <c r="AD4809" s="1">
        <v>0</v>
      </c>
      <c r="AE4809" s="1">
        <v>0</v>
      </c>
      <c r="AF4809" s="1">
        <v>0</v>
      </c>
      <c r="AG4809" s="1">
        <v>10</v>
      </c>
      <c r="AH4809" s="1">
        <v>0</v>
      </c>
      <c r="AI4809" s="1">
        <v>10</v>
      </c>
      <c r="AJ4809" s="1" t="s">
        <v>8368</v>
      </c>
      <c r="AK4809" s="1" t="s">
        <v>753</v>
      </c>
      <c r="AL4809" s="1" t="s">
        <v>8369</v>
      </c>
      <c r="AM4809" s="1" t="s">
        <v>12</v>
      </c>
      <c r="AN4809" s="1" t="s">
        <v>23097</v>
      </c>
      <c r="AO4809" s="1" t="s">
        <v>86</v>
      </c>
      <c r="AP4809" s="1" t="s">
        <v>86</v>
      </c>
      <c r="AQ4809" s="1" t="s">
        <v>14</v>
      </c>
      <c r="AR4809" s="1" t="s">
        <v>30</v>
      </c>
      <c r="AS4809" s="1" t="s">
        <v>23091</v>
      </c>
      <c r="AT4809" s="1" t="s">
        <v>26</v>
      </c>
    </row>
    <row r="4810" spans="1:46" x14ac:dyDescent="0.25">
      <c r="A4810" s="1" t="s">
        <v>21539</v>
      </c>
      <c r="B4810" s="2" t="s">
        <v>23101</v>
      </c>
      <c r="C4810" s="2" t="s">
        <v>23104</v>
      </c>
      <c r="D4810" s="1">
        <v>0</v>
      </c>
      <c r="E4810" s="1">
        <v>0</v>
      </c>
      <c r="F4810" s="1">
        <v>1</v>
      </c>
      <c r="G4810" s="1">
        <v>1</v>
      </c>
      <c r="H4810" s="6">
        <v>1</v>
      </c>
      <c r="I4810">
        <v>0</v>
      </c>
      <c r="J4810" s="1">
        <v>44</v>
      </c>
      <c r="K4810" s="1">
        <v>0</v>
      </c>
      <c r="L4810" s="1">
        <v>673</v>
      </c>
      <c r="M4810" s="6">
        <v>0.08</v>
      </c>
      <c r="N4810" s="4">
        <v>1700</v>
      </c>
      <c r="O4810" s="4">
        <v>140</v>
      </c>
      <c r="P4810" s="4">
        <v>200</v>
      </c>
      <c r="Q4810" s="3">
        <v>0.39</v>
      </c>
      <c r="R4810" s="1">
        <v>24</v>
      </c>
      <c r="S4810" s="1">
        <v>200</v>
      </c>
      <c r="T4810" s="1">
        <v>15</v>
      </c>
      <c r="U4810" s="1">
        <v>1</v>
      </c>
      <c r="V4810" s="1">
        <v>5</v>
      </c>
      <c r="W4810" s="1">
        <v>0</v>
      </c>
      <c r="X4810" s="1">
        <v>0</v>
      </c>
      <c r="Y4810" s="1">
        <v>1</v>
      </c>
      <c r="Z4810" s="1">
        <v>3</v>
      </c>
      <c r="AA4810" s="1">
        <v>0</v>
      </c>
      <c r="AB4810" s="1">
        <v>0</v>
      </c>
      <c r="AC4810" s="1">
        <v>0</v>
      </c>
      <c r="AD4810" s="1">
        <v>0</v>
      </c>
      <c r="AE4810" s="1">
        <v>0</v>
      </c>
      <c r="AF4810" s="1">
        <v>0</v>
      </c>
      <c r="AG4810" s="1">
        <v>0</v>
      </c>
      <c r="AH4810" s="1">
        <v>0</v>
      </c>
      <c r="AI4810" s="1">
        <v>0</v>
      </c>
      <c r="AJ4810" s="1" t="s">
        <v>12917</v>
      </c>
      <c r="AK4810" s="1" t="s">
        <v>12918</v>
      </c>
      <c r="AL4810" s="1" t="s">
        <v>12919</v>
      </c>
      <c r="AM4810" s="1" t="s">
        <v>12</v>
      </c>
      <c r="AN4810" s="1" t="s">
        <v>23097</v>
      </c>
      <c r="AO4810" s="1" t="s">
        <v>86</v>
      </c>
      <c r="AP4810" s="1" t="s">
        <v>57</v>
      </c>
      <c r="AQ4810" s="1" t="s">
        <v>25</v>
      </c>
      <c r="AR4810" s="1" t="s">
        <v>19</v>
      </c>
      <c r="AS4810" s="1" t="s">
        <v>23090</v>
      </c>
      <c r="AT4810" s="1" t="s">
        <v>26</v>
      </c>
    </row>
    <row r="4811" spans="1:46" x14ac:dyDescent="0.25">
      <c r="A4811" s="1" t="s">
        <v>18667</v>
      </c>
      <c r="B4811" s="2" t="s">
        <v>23101</v>
      </c>
      <c r="C4811" s="2" t="s">
        <v>23104</v>
      </c>
      <c r="D4811" s="1">
        <v>1</v>
      </c>
      <c r="E4811" s="1">
        <v>0</v>
      </c>
      <c r="F4811" s="1">
        <v>1</v>
      </c>
      <c r="G4811" s="1">
        <v>2</v>
      </c>
      <c r="H4811" s="6">
        <v>0.5</v>
      </c>
      <c r="I4811">
        <v>0</v>
      </c>
      <c r="J4811" s="1">
        <v>35</v>
      </c>
      <c r="K4811" s="1">
        <v>0</v>
      </c>
      <c r="L4811" s="1">
        <v>568</v>
      </c>
      <c r="M4811" s="6">
        <v>0.14000000000000001</v>
      </c>
      <c r="N4811" s="4">
        <v>6000</v>
      </c>
      <c r="O4811" s="4">
        <v>500</v>
      </c>
      <c r="P4811" s="4">
        <v>600</v>
      </c>
      <c r="Q4811" s="3">
        <v>0.31</v>
      </c>
      <c r="R4811" s="1">
        <v>12</v>
      </c>
      <c r="S4811" s="1">
        <v>600</v>
      </c>
      <c r="T4811" s="1">
        <v>58</v>
      </c>
      <c r="U4811" s="1">
        <v>1</v>
      </c>
      <c r="V4811" s="1">
        <v>5</v>
      </c>
      <c r="W4811" s="1">
        <v>1</v>
      </c>
      <c r="X4811" s="1">
        <v>1</v>
      </c>
      <c r="Y4811" s="1">
        <v>0</v>
      </c>
      <c r="Z4811" s="1">
        <v>2</v>
      </c>
      <c r="AA4811" s="1">
        <v>1</v>
      </c>
      <c r="AB4811" s="1">
        <v>0</v>
      </c>
      <c r="AC4811" s="1">
        <v>0</v>
      </c>
      <c r="AD4811" s="1">
        <v>0</v>
      </c>
      <c r="AE4811" s="1">
        <v>200</v>
      </c>
      <c r="AF4811" s="1">
        <v>0</v>
      </c>
      <c r="AG4811" s="1">
        <v>0</v>
      </c>
      <c r="AH4811" s="1">
        <v>100</v>
      </c>
      <c r="AI4811" s="1">
        <v>300</v>
      </c>
      <c r="AJ4811" s="1" t="s">
        <v>5002</v>
      </c>
      <c r="AK4811" s="1" t="s">
        <v>5003</v>
      </c>
      <c r="AL4811" s="1" t="s">
        <v>5004</v>
      </c>
      <c r="AM4811" s="1" t="s">
        <v>12</v>
      </c>
      <c r="AN4811" s="1" t="s">
        <v>23097</v>
      </c>
      <c r="AO4811" s="1" t="s">
        <v>86</v>
      </c>
      <c r="AP4811" s="1" t="s">
        <v>86</v>
      </c>
      <c r="AQ4811" s="1" t="s">
        <v>14</v>
      </c>
      <c r="AR4811" s="1" t="s">
        <v>30</v>
      </c>
      <c r="AS4811" s="1" t="s">
        <v>23091</v>
      </c>
      <c r="AT4811" s="1" t="s">
        <v>26</v>
      </c>
    </row>
    <row r="4812" spans="1:46" x14ac:dyDescent="0.25">
      <c r="A4812" s="1" t="s">
        <v>17856</v>
      </c>
      <c r="B4812" s="2" t="s">
        <v>23101</v>
      </c>
      <c r="C4812" s="2" t="s">
        <v>23105</v>
      </c>
      <c r="D4812" s="1">
        <v>4</v>
      </c>
      <c r="E4812" s="1">
        <v>3</v>
      </c>
      <c r="F4812" s="1">
        <v>2</v>
      </c>
      <c r="G4812" s="1">
        <v>9</v>
      </c>
      <c r="H4812" s="6">
        <v>0.22222222222222221</v>
      </c>
      <c r="I4812">
        <v>0</v>
      </c>
      <c r="J4812" s="1">
        <v>39</v>
      </c>
      <c r="K4812" s="1">
        <v>0</v>
      </c>
      <c r="L4812" s="1">
        <v>522</v>
      </c>
      <c r="M4812" s="6">
        <v>0.23</v>
      </c>
      <c r="N4812" s="4">
        <v>2200</v>
      </c>
      <c r="O4812" s="4">
        <v>183</v>
      </c>
      <c r="P4812" s="4">
        <v>300</v>
      </c>
      <c r="Q4812" s="3">
        <v>0.36</v>
      </c>
      <c r="R4812" s="1">
        <v>24</v>
      </c>
      <c r="S4812" s="1">
        <v>300</v>
      </c>
      <c r="T4812" s="1">
        <v>26</v>
      </c>
      <c r="U4812" s="1">
        <v>0</v>
      </c>
      <c r="V4812" s="1">
        <v>5</v>
      </c>
      <c r="W4812" s="1">
        <v>0</v>
      </c>
      <c r="X4812" s="1">
        <v>1</v>
      </c>
      <c r="Y4812" s="1">
        <v>1</v>
      </c>
      <c r="Z4812" s="1">
        <v>2</v>
      </c>
      <c r="AA4812" s="1">
        <v>0</v>
      </c>
      <c r="AB4812" s="1">
        <v>0</v>
      </c>
      <c r="AC4812" s="1">
        <v>0</v>
      </c>
      <c r="AD4812" s="1">
        <v>0</v>
      </c>
      <c r="AE4812" s="1">
        <v>0</v>
      </c>
      <c r="AF4812" s="1">
        <v>170</v>
      </c>
      <c r="AG4812" s="1">
        <v>0</v>
      </c>
      <c r="AH4812" s="1">
        <v>280</v>
      </c>
      <c r="AI4812" s="1">
        <v>450</v>
      </c>
      <c r="AJ4812" s="1" t="s">
        <v>2618</v>
      </c>
      <c r="AK4812" s="1" t="s">
        <v>2619</v>
      </c>
      <c r="AL4812" s="1" t="s">
        <v>2620</v>
      </c>
      <c r="AM4812" s="1" t="s">
        <v>12</v>
      </c>
      <c r="AN4812" s="1" t="s">
        <v>23097</v>
      </c>
      <c r="AO4812" s="1" t="s">
        <v>364</v>
      </c>
      <c r="AP4812" s="1" t="s">
        <v>57</v>
      </c>
      <c r="AQ4812" s="1" t="s">
        <v>14</v>
      </c>
      <c r="AR4812" s="1" t="s">
        <v>19</v>
      </c>
      <c r="AS4812" s="1" t="s">
        <v>23090</v>
      </c>
      <c r="AT4812" s="1" t="s">
        <v>26</v>
      </c>
    </row>
    <row r="4813" spans="1:46" x14ac:dyDescent="0.25">
      <c r="A4813" s="1" t="s">
        <v>17089</v>
      </c>
      <c r="B4813" s="2" t="s">
        <v>23101</v>
      </c>
      <c r="C4813" s="2" t="s">
        <v>23105</v>
      </c>
      <c r="D4813" s="1">
        <v>0</v>
      </c>
      <c r="E4813" s="1">
        <v>0</v>
      </c>
      <c r="F4813" s="1">
        <v>1</v>
      </c>
      <c r="G4813" s="1">
        <v>1</v>
      </c>
      <c r="H4813" s="6">
        <v>1</v>
      </c>
      <c r="I4813">
        <v>1</v>
      </c>
      <c r="J4813" s="1">
        <v>34</v>
      </c>
      <c r="K4813" s="1">
        <v>0</v>
      </c>
      <c r="L4813" s="1">
        <v>591</v>
      </c>
      <c r="M4813" s="6">
        <v>0.68</v>
      </c>
      <c r="N4813" s="4">
        <v>1560</v>
      </c>
      <c r="O4813" s="4">
        <v>130</v>
      </c>
      <c r="P4813" s="4">
        <v>500</v>
      </c>
      <c r="Q4813" s="3">
        <v>0.33</v>
      </c>
      <c r="R4813" s="1">
        <v>36</v>
      </c>
      <c r="S4813" s="1">
        <v>500</v>
      </c>
      <c r="T4813" s="1">
        <v>43</v>
      </c>
      <c r="U4813" s="1">
        <v>0</v>
      </c>
      <c r="V4813" s="1">
        <v>5</v>
      </c>
      <c r="W4813" s="1">
        <v>0</v>
      </c>
      <c r="X4813" s="1">
        <v>0</v>
      </c>
      <c r="Y4813" s="1">
        <v>1</v>
      </c>
      <c r="Z4813" s="1">
        <v>3</v>
      </c>
      <c r="AA4813" s="1">
        <v>0</v>
      </c>
      <c r="AB4813" s="1">
        <v>1</v>
      </c>
      <c r="AC4813" s="1">
        <v>0</v>
      </c>
      <c r="AD4813" s="1">
        <v>0</v>
      </c>
      <c r="AE4813" s="1">
        <v>200</v>
      </c>
      <c r="AF4813" s="1">
        <v>0</v>
      </c>
      <c r="AG4813" s="1">
        <v>0</v>
      </c>
      <c r="AH4813" s="1">
        <v>997</v>
      </c>
      <c r="AI4813" s="1">
        <v>1197</v>
      </c>
      <c r="AJ4813" s="1" t="s">
        <v>232</v>
      </c>
      <c r="AK4813" s="1" t="s">
        <v>233</v>
      </c>
      <c r="AL4813" s="1" t="s">
        <v>234</v>
      </c>
      <c r="AM4813" s="1" t="s">
        <v>16</v>
      </c>
      <c r="AN4813" s="1" t="s">
        <v>23097</v>
      </c>
      <c r="AO4813" s="1" t="s">
        <v>364</v>
      </c>
      <c r="AP4813" s="1" t="s">
        <v>57</v>
      </c>
      <c r="AQ4813" s="1" t="s">
        <v>25</v>
      </c>
      <c r="AR4813" s="1" t="s">
        <v>19</v>
      </c>
      <c r="AS4813" s="1" t="s">
        <v>23090</v>
      </c>
      <c r="AT4813" s="1" t="s">
        <v>101</v>
      </c>
    </row>
    <row r="4814" spans="1:46" x14ac:dyDescent="0.25">
      <c r="A4814" s="1" t="s">
        <v>20992</v>
      </c>
      <c r="B4814" s="2" t="s">
        <v>23101</v>
      </c>
      <c r="C4814" s="2" t="s">
        <v>23105</v>
      </c>
      <c r="D4814" s="1">
        <v>3</v>
      </c>
      <c r="E4814" s="1">
        <v>9</v>
      </c>
      <c r="F4814" s="1">
        <v>3</v>
      </c>
      <c r="G4814" s="1">
        <v>15</v>
      </c>
      <c r="H4814" s="6">
        <v>0.2</v>
      </c>
      <c r="I4814">
        <v>1</v>
      </c>
      <c r="J4814" s="1">
        <v>39</v>
      </c>
      <c r="K4814" s="1">
        <v>0</v>
      </c>
      <c r="L4814" s="1">
        <v>593</v>
      </c>
      <c r="M4814" s="6">
        <v>0.06</v>
      </c>
      <c r="N4814" s="4">
        <v>3600</v>
      </c>
      <c r="O4814" s="4">
        <v>300</v>
      </c>
      <c r="P4814" s="4">
        <v>300</v>
      </c>
      <c r="Q4814" s="3">
        <v>0.4</v>
      </c>
      <c r="R4814" s="1">
        <v>24</v>
      </c>
      <c r="S4814" s="1">
        <v>300</v>
      </c>
      <c r="T4814" s="1">
        <v>31</v>
      </c>
      <c r="U4814" s="1">
        <v>0</v>
      </c>
      <c r="V4814" s="1">
        <v>5</v>
      </c>
      <c r="W4814" s="1">
        <v>0</v>
      </c>
      <c r="X4814" s="1">
        <v>1</v>
      </c>
      <c r="Y4814" s="1">
        <v>0</v>
      </c>
      <c r="Z4814" s="1">
        <v>3</v>
      </c>
      <c r="AA4814" s="1">
        <v>0</v>
      </c>
      <c r="AB4814" s="1">
        <v>1</v>
      </c>
      <c r="AC4814" s="1">
        <v>0</v>
      </c>
      <c r="AD4814" s="1">
        <v>0</v>
      </c>
      <c r="AE4814" s="1">
        <v>0</v>
      </c>
      <c r="AF4814" s="1">
        <v>0</v>
      </c>
      <c r="AG4814" s="1">
        <v>0</v>
      </c>
      <c r="AH4814" s="1">
        <v>0</v>
      </c>
      <c r="AI4814" s="1">
        <v>0</v>
      </c>
      <c r="AJ4814" s="1" t="s">
        <v>11444</v>
      </c>
      <c r="AK4814" s="1" t="s">
        <v>11445</v>
      </c>
      <c r="AL4814" s="1" t="s">
        <v>11446</v>
      </c>
      <c r="AM4814" s="1" t="s">
        <v>16</v>
      </c>
      <c r="AN4814" s="1" t="s">
        <v>23097</v>
      </c>
      <c r="AO4814" s="1" t="s">
        <v>364</v>
      </c>
      <c r="AP4814" s="1" t="s">
        <v>57</v>
      </c>
      <c r="AQ4814" s="1" t="s">
        <v>14</v>
      </c>
      <c r="AR4814" s="1" t="s">
        <v>30</v>
      </c>
      <c r="AS4814" s="1" t="s">
        <v>23090</v>
      </c>
      <c r="AT4814" s="1" t="s">
        <v>101</v>
      </c>
    </row>
    <row r="4815" spans="1:46" x14ac:dyDescent="0.25">
      <c r="A4815" s="1" t="s">
        <v>18473</v>
      </c>
      <c r="B4815" s="2" t="s">
        <v>23101</v>
      </c>
      <c r="C4815" s="2" t="s">
        <v>23105</v>
      </c>
      <c r="D4815" s="1">
        <v>0</v>
      </c>
      <c r="E4815" s="1">
        <v>2</v>
      </c>
      <c r="F4815" s="1">
        <v>1</v>
      </c>
      <c r="G4815" s="1">
        <v>3</v>
      </c>
      <c r="H4815" s="6">
        <v>0.33333333333333331</v>
      </c>
      <c r="I4815">
        <v>1</v>
      </c>
      <c r="J4815" s="1">
        <v>42</v>
      </c>
      <c r="K4815" s="1">
        <v>0</v>
      </c>
      <c r="L4815" s="1">
        <v>649</v>
      </c>
      <c r="M4815" s="6">
        <v>0.16</v>
      </c>
      <c r="N4815" s="4">
        <v>2300</v>
      </c>
      <c r="O4815" s="4">
        <v>190</v>
      </c>
      <c r="P4815" s="4">
        <v>200</v>
      </c>
      <c r="Q4815" s="3">
        <v>0.3</v>
      </c>
      <c r="R4815" s="1">
        <v>12</v>
      </c>
      <c r="S4815" s="1">
        <v>200</v>
      </c>
      <c r="T4815" s="1">
        <v>16</v>
      </c>
      <c r="U4815" s="1">
        <v>1</v>
      </c>
      <c r="V4815" s="1">
        <v>5</v>
      </c>
      <c r="W4815" s="1">
        <v>0</v>
      </c>
      <c r="X4815" s="1">
        <v>0</v>
      </c>
      <c r="Y4815" s="1">
        <v>0</v>
      </c>
      <c r="Z4815" s="1">
        <v>4</v>
      </c>
      <c r="AA4815" s="1">
        <v>0</v>
      </c>
      <c r="AB4815" s="1">
        <v>1</v>
      </c>
      <c r="AC4815" s="1">
        <v>0</v>
      </c>
      <c r="AD4815" s="1">
        <v>0</v>
      </c>
      <c r="AE4815" s="1">
        <v>300</v>
      </c>
      <c r="AF4815" s="1">
        <v>0</v>
      </c>
      <c r="AG4815" s="1">
        <v>0</v>
      </c>
      <c r="AH4815" s="1">
        <v>0</v>
      </c>
      <c r="AI4815" s="1">
        <v>300</v>
      </c>
      <c r="AJ4815" s="1" t="s">
        <v>4451</v>
      </c>
      <c r="AK4815" s="1" t="s">
        <v>4452</v>
      </c>
      <c r="AL4815" s="1" t="s">
        <v>4453</v>
      </c>
      <c r="AM4815" s="1" t="s">
        <v>16</v>
      </c>
      <c r="AN4815" s="1" t="s">
        <v>23097</v>
      </c>
      <c r="AO4815" s="1" t="s">
        <v>86</v>
      </c>
      <c r="AP4815" s="1" t="s">
        <v>57</v>
      </c>
      <c r="AQ4815" s="1" t="s">
        <v>25</v>
      </c>
      <c r="AR4815" s="1" t="s">
        <v>30</v>
      </c>
      <c r="AS4815" s="1" t="s">
        <v>23090</v>
      </c>
      <c r="AT4815" s="1" t="s">
        <v>101</v>
      </c>
    </row>
    <row r="4816" spans="1:46" x14ac:dyDescent="0.25">
      <c r="A4816" s="1" t="s">
        <v>22144</v>
      </c>
      <c r="B4816" s="2" t="s">
        <v>23101</v>
      </c>
      <c r="C4816" s="2" t="s">
        <v>23105</v>
      </c>
      <c r="D4816" s="1">
        <v>2</v>
      </c>
      <c r="E4816" s="1">
        <v>0</v>
      </c>
      <c r="F4816" s="1">
        <v>2</v>
      </c>
      <c r="G4816" s="1">
        <v>4</v>
      </c>
      <c r="H4816" s="6">
        <v>0.5</v>
      </c>
      <c r="I4816">
        <v>1</v>
      </c>
      <c r="J4816" s="1">
        <v>28</v>
      </c>
      <c r="K4816" s="1">
        <v>0</v>
      </c>
      <c r="L4816" s="1">
        <v>653</v>
      </c>
      <c r="M4816" s="6">
        <v>0.25</v>
      </c>
      <c r="N4816" s="4">
        <v>1100</v>
      </c>
      <c r="O4816" s="4">
        <v>85</v>
      </c>
      <c r="P4816" s="4">
        <v>100</v>
      </c>
      <c r="Q4816" s="3">
        <v>0.35</v>
      </c>
      <c r="R4816" s="1">
        <v>12</v>
      </c>
      <c r="S4816" s="1">
        <v>100</v>
      </c>
      <c r="T4816" s="1">
        <v>9</v>
      </c>
      <c r="U4816" s="1">
        <v>0</v>
      </c>
      <c r="V4816" s="1">
        <v>5</v>
      </c>
      <c r="W4816" s="1">
        <v>1</v>
      </c>
      <c r="X4816" s="1">
        <v>1</v>
      </c>
      <c r="Y4816" s="1">
        <v>1</v>
      </c>
      <c r="Z4816" s="1">
        <v>3</v>
      </c>
      <c r="AA4816" s="1">
        <v>0</v>
      </c>
      <c r="AB4816" s="1">
        <v>1</v>
      </c>
      <c r="AC4816" s="1">
        <v>0</v>
      </c>
      <c r="AD4816" s="1">
        <v>0</v>
      </c>
      <c r="AE4816" s="1">
        <v>0</v>
      </c>
      <c r="AF4816" s="1">
        <v>300</v>
      </c>
      <c r="AG4816" s="1">
        <v>0</v>
      </c>
      <c r="AH4816" s="1">
        <v>0</v>
      </c>
      <c r="AI4816" s="1">
        <v>300</v>
      </c>
      <c r="AJ4816" s="1" t="s">
        <v>14519</v>
      </c>
      <c r="AK4816" s="1" t="s">
        <v>14520</v>
      </c>
      <c r="AL4816" s="1" t="s">
        <v>14521</v>
      </c>
      <c r="AM4816" s="1" t="s">
        <v>16</v>
      </c>
      <c r="AN4816" s="1" t="s">
        <v>23097</v>
      </c>
      <c r="AO4816" s="1" t="s">
        <v>364</v>
      </c>
      <c r="AP4816" s="1" t="s">
        <v>86</v>
      </c>
      <c r="AQ4816" s="1" t="s">
        <v>14</v>
      </c>
      <c r="AR4816" s="1" t="s">
        <v>19</v>
      </c>
      <c r="AS4816" s="1" t="s">
        <v>23090</v>
      </c>
      <c r="AT4816" s="1" t="s">
        <v>101</v>
      </c>
    </row>
    <row r="4817" spans="1:46" x14ac:dyDescent="0.25">
      <c r="A4817" s="1" t="s">
        <v>20850</v>
      </c>
      <c r="B4817" s="2" t="s">
        <v>23101</v>
      </c>
      <c r="C4817" s="2" t="s">
        <v>23105</v>
      </c>
      <c r="D4817" s="1">
        <v>0</v>
      </c>
      <c r="E4817" s="1">
        <v>0</v>
      </c>
      <c r="F4817" s="1">
        <v>1</v>
      </c>
      <c r="G4817" s="1">
        <v>1</v>
      </c>
      <c r="H4817" s="6">
        <v>1</v>
      </c>
      <c r="I4817">
        <v>1</v>
      </c>
      <c r="J4817" s="1">
        <v>43</v>
      </c>
      <c r="K4817" s="1">
        <v>0</v>
      </c>
      <c r="L4817" s="1">
        <v>613</v>
      </c>
      <c r="M4817" s="6">
        <v>0.32</v>
      </c>
      <c r="N4817" s="4">
        <v>4800</v>
      </c>
      <c r="O4817" s="4">
        <v>400</v>
      </c>
      <c r="P4817" s="4">
        <v>300</v>
      </c>
      <c r="Q4817" s="3">
        <v>0.37</v>
      </c>
      <c r="R4817" s="1">
        <v>12</v>
      </c>
      <c r="S4817" s="1">
        <v>300</v>
      </c>
      <c r="T4817" s="1">
        <v>37</v>
      </c>
      <c r="U4817" s="1">
        <v>1</v>
      </c>
      <c r="V4817" s="1">
        <v>5</v>
      </c>
      <c r="W4817" s="1">
        <v>1</v>
      </c>
      <c r="X4817" s="1">
        <v>1</v>
      </c>
      <c r="Y4817" s="1">
        <v>0</v>
      </c>
      <c r="Z4817" s="1">
        <v>6</v>
      </c>
      <c r="AA4817" s="1">
        <v>0</v>
      </c>
      <c r="AB4817" s="1">
        <v>1</v>
      </c>
      <c r="AC4817" s="1">
        <v>200</v>
      </c>
      <c r="AD4817" s="1">
        <v>1000</v>
      </c>
      <c r="AE4817" s="1">
        <v>300</v>
      </c>
      <c r="AF4817" s="1">
        <v>300</v>
      </c>
      <c r="AG4817" s="1">
        <v>0</v>
      </c>
      <c r="AH4817" s="1">
        <v>500</v>
      </c>
      <c r="AI4817" s="1">
        <v>2300</v>
      </c>
      <c r="AJ4817" s="1" t="s">
        <v>11069</v>
      </c>
      <c r="AK4817" s="1" t="s">
        <v>11070</v>
      </c>
      <c r="AL4817" s="1" t="s">
        <v>11071</v>
      </c>
      <c r="AM4817" s="1" t="s">
        <v>16</v>
      </c>
      <c r="AN4817" s="1" t="s">
        <v>23097</v>
      </c>
      <c r="AO4817" s="1" t="s">
        <v>86</v>
      </c>
      <c r="AP4817" s="1" t="s">
        <v>86</v>
      </c>
      <c r="AQ4817" s="1" t="s">
        <v>14</v>
      </c>
      <c r="AR4817" s="1" t="s">
        <v>30</v>
      </c>
      <c r="AS4817" s="1" t="s">
        <v>23090</v>
      </c>
      <c r="AT4817" s="1" t="s">
        <v>101</v>
      </c>
    </row>
    <row r="4818" spans="1:46" x14ac:dyDescent="0.25">
      <c r="A4818" s="1" t="s">
        <v>17379</v>
      </c>
      <c r="B4818" s="2" t="s">
        <v>23101</v>
      </c>
      <c r="C4818" s="2" t="s">
        <v>23105</v>
      </c>
      <c r="D4818" s="1">
        <v>0</v>
      </c>
      <c r="E4818" s="1">
        <v>1</v>
      </c>
      <c r="F4818" s="1">
        <v>1</v>
      </c>
      <c r="G4818" s="1">
        <v>2</v>
      </c>
      <c r="H4818" s="6">
        <v>0.5</v>
      </c>
      <c r="I4818">
        <v>1</v>
      </c>
      <c r="J4818" s="1">
        <v>39</v>
      </c>
      <c r="K4818" s="1">
        <v>0</v>
      </c>
      <c r="L4818" s="1">
        <v>601</v>
      </c>
      <c r="M4818" s="6">
        <v>0.82</v>
      </c>
      <c r="N4818" s="4">
        <v>2450</v>
      </c>
      <c r="O4818" s="4">
        <v>200</v>
      </c>
      <c r="P4818" s="4">
        <v>300</v>
      </c>
      <c r="Q4818" s="3">
        <v>0.3</v>
      </c>
      <c r="R4818" s="1">
        <v>12</v>
      </c>
      <c r="S4818" s="1">
        <v>300</v>
      </c>
      <c r="T4818" s="1">
        <v>43</v>
      </c>
      <c r="U4818" s="1">
        <v>1</v>
      </c>
      <c r="V4818" s="1">
        <v>5</v>
      </c>
      <c r="W4818" s="1">
        <v>0</v>
      </c>
      <c r="X4818" s="1">
        <v>0</v>
      </c>
      <c r="Y4818" s="1">
        <v>1</v>
      </c>
      <c r="Z4818" s="1">
        <v>1</v>
      </c>
      <c r="AA4818" s="1">
        <v>1</v>
      </c>
      <c r="AB4818" s="1">
        <v>1</v>
      </c>
      <c r="AC4818" s="1">
        <v>4000</v>
      </c>
      <c r="AD4818" s="1">
        <v>0</v>
      </c>
      <c r="AE4818" s="1">
        <v>0</v>
      </c>
      <c r="AF4818" s="1">
        <v>0</v>
      </c>
      <c r="AG4818" s="1">
        <v>0</v>
      </c>
      <c r="AH4818" s="1">
        <v>0</v>
      </c>
      <c r="AI4818" s="1">
        <v>4000</v>
      </c>
      <c r="AJ4818" s="1" t="s">
        <v>493</v>
      </c>
      <c r="AK4818" s="1" t="s">
        <v>1184</v>
      </c>
      <c r="AL4818" s="1" t="s">
        <v>1185</v>
      </c>
      <c r="AM4818" s="1" t="s">
        <v>16</v>
      </c>
      <c r="AN4818" s="1" t="s">
        <v>23097</v>
      </c>
      <c r="AO4818" s="1" t="s">
        <v>86</v>
      </c>
      <c r="AP4818" s="1" t="s">
        <v>57</v>
      </c>
      <c r="AQ4818" s="1" t="s">
        <v>25</v>
      </c>
      <c r="AR4818" s="1" t="s">
        <v>19</v>
      </c>
      <c r="AS4818" s="1" t="s">
        <v>23091</v>
      </c>
      <c r="AT4818" s="1" t="s">
        <v>101</v>
      </c>
    </row>
    <row r="4819" spans="1:46" x14ac:dyDescent="0.25">
      <c r="A4819" s="1" t="s">
        <v>21633</v>
      </c>
      <c r="B4819" s="2" t="s">
        <v>23101</v>
      </c>
      <c r="C4819" s="2" t="s">
        <v>23105</v>
      </c>
      <c r="D4819" s="1">
        <v>0</v>
      </c>
      <c r="E4819" s="1">
        <v>0</v>
      </c>
      <c r="F4819" s="1">
        <v>1</v>
      </c>
      <c r="G4819" s="1">
        <v>1</v>
      </c>
      <c r="H4819" s="6">
        <v>1</v>
      </c>
      <c r="I4819">
        <v>1</v>
      </c>
      <c r="J4819" s="1">
        <v>34</v>
      </c>
      <c r="K4819" s="1">
        <v>0</v>
      </c>
      <c r="L4819" s="1">
        <v>700</v>
      </c>
      <c r="M4819" s="6">
        <v>0.15</v>
      </c>
      <c r="N4819" s="4">
        <v>1500</v>
      </c>
      <c r="O4819" s="4">
        <v>120</v>
      </c>
      <c r="P4819" s="4">
        <v>200</v>
      </c>
      <c r="Q4819" s="3">
        <v>0.35</v>
      </c>
      <c r="R4819" s="1">
        <v>12</v>
      </c>
      <c r="S4819" s="1">
        <v>200</v>
      </c>
      <c r="T4819" s="1">
        <v>40</v>
      </c>
      <c r="U4819" s="1">
        <v>1</v>
      </c>
      <c r="V4819" s="1">
        <v>5</v>
      </c>
      <c r="W4819" s="1">
        <v>1</v>
      </c>
      <c r="X4819" s="1">
        <v>1</v>
      </c>
      <c r="Y4819" s="1">
        <v>0</v>
      </c>
      <c r="Z4819" s="1">
        <v>3</v>
      </c>
      <c r="AA4819" s="1">
        <v>1</v>
      </c>
      <c r="AB4819" s="1">
        <v>1</v>
      </c>
      <c r="AC4819" s="1">
        <v>0</v>
      </c>
      <c r="AD4819" s="1">
        <v>0</v>
      </c>
      <c r="AE4819" s="1">
        <v>0</v>
      </c>
      <c r="AF4819" s="1">
        <v>0</v>
      </c>
      <c r="AG4819" s="1">
        <v>0</v>
      </c>
      <c r="AH4819" s="1">
        <v>0</v>
      </c>
      <c r="AI4819" s="1">
        <v>0</v>
      </c>
      <c r="AJ4819" s="1" t="s">
        <v>13181</v>
      </c>
      <c r="AK4819" s="1" t="s">
        <v>13182</v>
      </c>
      <c r="AL4819" s="1" t="s">
        <v>13183</v>
      </c>
      <c r="AM4819" s="1" t="s">
        <v>16</v>
      </c>
      <c r="AN4819" s="1" t="s">
        <v>23097</v>
      </c>
      <c r="AO4819" s="1" t="s">
        <v>86</v>
      </c>
      <c r="AP4819" s="1" t="s">
        <v>86</v>
      </c>
      <c r="AQ4819" s="1" t="s">
        <v>14</v>
      </c>
      <c r="AR4819" s="1" t="s">
        <v>30</v>
      </c>
      <c r="AS4819" s="1" t="s">
        <v>23091</v>
      </c>
      <c r="AT4819" s="1" t="s">
        <v>101</v>
      </c>
    </row>
    <row r="4820" spans="1:46" x14ac:dyDescent="0.25">
      <c r="A4820" s="1" t="s">
        <v>21436</v>
      </c>
      <c r="B4820" s="2" t="s">
        <v>23101</v>
      </c>
      <c r="C4820" s="2" t="s">
        <v>23105</v>
      </c>
      <c r="D4820" s="1">
        <v>0</v>
      </c>
      <c r="E4820" s="1">
        <v>0</v>
      </c>
      <c r="F4820" s="1">
        <v>3</v>
      </c>
      <c r="G4820" s="1">
        <v>3</v>
      </c>
      <c r="H4820" s="6">
        <v>1</v>
      </c>
      <c r="I4820">
        <v>0</v>
      </c>
      <c r="J4820" s="1">
        <v>40</v>
      </c>
      <c r="K4820" s="1">
        <v>1</v>
      </c>
      <c r="L4820" s="1">
        <v>591</v>
      </c>
      <c r="M4820" s="6">
        <v>0.24</v>
      </c>
      <c r="N4820" s="4">
        <v>3200</v>
      </c>
      <c r="O4820" s="4">
        <v>250</v>
      </c>
      <c r="P4820" s="4">
        <v>400</v>
      </c>
      <c r="Q4820" s="3">
        <v>0.32</v>
      </c>
      <c r="R4820" s="1">
        <v>24</v>
      </c>
      <c r="S4820" s="1">
        <v>400</v>
      </c>
      <c r="T4820" s="1">
        <v>36</v>
      </c>
      <c r="U4820" s="1">
        <v>1</v>
      </c>
      <c r="V4820" s="1">
        <v>5</v>
      </c>
      <c r="W4820" s="1">
        <v>0</v>
      </c>
      <c r="X4820" s="1">
        <v>1</v>
      </c>
      <c r="Y4820" s="1">
        <v>0</v>
      </c>
      <c r="Z4820" s="1">
        <v>5</v>
      </c>
      <c r="AA4820" s="1">
        <v>0</v>
      </c>
      <c r="AB4820" s="1">
        <v>0</v>
      </c>
      <c r="AC4820" s="1">
        <v>0</v>
      </c>
      <c r="AD4820" s="1">
        <v>0</v>
      </c>
      <c r="AE4820" s="1">
        <v>743</v>
      </c>
      <c r="AF4820" s="1">
        <v>0</v>
      </c>
      <c r="AG4820" s="1">
        <v>0</v>
      </c>
      <c r="AH4820" s="1">
        <v>150</v>
      </c>
      <c r="AI4820" s="1">
        <v>893</v>
      </c>
      <c r="AJ4820" s="1" t="s">
        <v>12638</v>
      </c>
      <c r="AK4820" s="1" t="s">
        <v>12639</v>
      </c>
      <c r="AL4820" s="1" t="s">
        <v>12640</v>
      </c>
      <c r="AM4820" s="1" t="s">
        <v>12</v>
      </c>
      <c r="AN4820" s="1" t="s">
        <v>23098</v>
      </c>
      <c r="AO4820" s="1" t="s">
        <v>86</v>
      </c>
      <c r="AP4820" s="1" t="s">
        <v>57</v>
      </c>
      <c r="AQ4820" s="1" t="s">
        <v>14</v>
      </c>
      <c r="AR4820" s="1" t="s">
        <v>30</v>
      </c>
      <c r="AS4820" s="1" t="s">
        <v>23090</v>
      </c>
      <c r="AT4820" s="1" t="s">
        <v>26</v>
      </c>
    </row>
    <row r="4821" spans="1:46" x14ac:dyDescent="0.25">
      <c r="A4821" s="1" t="s">
        <v>19220</v>
      </c>
      <c r="B4821" s="2" t="s">
        <v>23101</v>
      </c>
      <c r="C4821" s="2" t="s">
        <v>23105</v>
      </c>
      <c r="D4821" s="1">
        <v>0</v>
      </c>
      <c r="E4821" s="1">
        <v>2</v>
      </c>
      <c r="F4821" s="1">
        <v>1</v>
      </c>
      <c r="G4821" s="1">
        <v>3</v>
      </c>
      <c r="H4821" s="6">
        <v>0.33333333333333331</v>
      </c>
      <c r="I4821">
        <v>0</v>
      </c>
      <c r="J4821" s="1">
        <v>40</v>
      </c>
      <c r="K4821" s="1">
        <v>0</v>
      </c>
      <c r="L4821" s="1">
        <v>739</v>
      </c>
      <c r="M4821" s="6">
        <v>0.28999999999999998</v>
      </c>
      <c r="N4821" s="4">
        <v>3000</v>
      </c>
      <c r="O4821" s="4">
        <v>350</v>
      </c>
      <c r="P4821" s="4">
        <v>500</v>
      </c>
      <c r="Q4821" s="3">
        <v>0.3</v>
      </c>
      <c r="R4821" s="1">
        <v>12</v>
      </c>
      <c r="S4821" s="1">
        <v>500</v>
      </c>
      <c r="T4821" s="1">
        <v>40</v>
      </c>
      <c r="U4821" s="1">
        <v>1</v>
      </c>
      <c r="V4821" s="1">
        <v>5</v>
      </c>
      <c r="W4821" s="1">
        <v>1</v>
      </c>
      <c r="X4821" s="1">
        <v>1</v>
      </c>
      <c r="Y4821" s="1">
        <v>1</v>
      </c>
      <c r="Z4821" s="1">
        <v>3</v>
      </c>
      <c r="AA4821" s="1">
        <v>1</v>
      </c>
      <c r="AB4821" s="1">
        <v>0</v>
      </c>
      <c r="AC4821" s="1">
        <v>4000</v>
      </c>
      <c r="AD4821" s="1">
        <v>255</v>
      </c>
      <c r="AE4821" s="1">
        <v>380</v>
      </c>
      <c r="AF4821" s="1">
        <v>0</v>
      </c>
      <c r="AG4821" s="1">
        <v>0</v>
      </c>
      <c r="AH4821" s="1">
        <v>0</v>
      </c>
      <c r="AI4821" s="1">
        <v>4635</v>
      </c>
      <c r="AJ4821" s="1" t="s">
        <v>6561</v>
      </c>
      <c r="AK4821" s="1" t="s">
        <v>6562</v>
      </c>
      <c r="AL4821" s="1" t="s">
        <v>6563</v>
      </c>
      <c r="AM4821" s="1" t="s">
        <v>12</v>
      </c>
      <c r="AN4821" s="1" t="s">
        <v>23097</v>
      </c>
      <c r="AO4821" s="1" t="s">
        <v>86</v>
      </c>
      <c r="AP4821" s="1" t="s">
        <v>86</v>
      </c>
      <c r="AQ4821" s="1" t="s">
        <v>14</v>
      </c>
      <c r="AR4821" s="1" t="s">
        <v>19</v>
      </c>
      <c r="AS4821" s="1" t="s">
        <v>23091</v>
      </c>
      <c r="AT4821" s="1" t="s">
        <v>26</v>
      </c>
    </row>
    <row r="4822" spans="1:46" x14ac:dyDescent="0.25">
      <c r="A4822" s="1" t="s">
        <v>18156</v>
      </c>
      <c r="B4822" s="2" t="s">
        <v>23101</v>
      </c>
      <c r="C4822" s="2" t="s">
        <v>23106</v>
      </c>
      <c r="D4822" s="1">
        <v>0</v>
      </c>
      <c r="E4822" s="1">
        <v>1</v>
      </c>
      <c r="F4822" s="1">
        <v>1</v>
      </c>
      <c r="G4822" s="1">
        <v>2</v>
      </c>
      <c r="H4822" s="6">
        <v>0.5</v>
      </c>
      <c r="I4822">
        <v>0</v>
      </c>
      <c r="J4822" s="1">
        <v>34</v>
      </c>
      <c r="K4822" s="1">
        <v>0</v>
      </c>
      <c r="L4822" s="1">
        <v>637</v>
      </c>
      <c r="M4822" s="6">
        <v>0.18</v>
      </c>
      <c r="N4822" s="4">
        <v>3500</v>
      </c>
      <c r="O4822" s="4">
        <v>250</v>
      </c>
      <c r="P4822" s="4">
        <v>200</v>
      </c>
      <c r="Q4822" s="3">
        <v>0.39</v>
      </c>
      <c r="R4822" s="1">
        <v>12</v>
      </c>
      <c r="S4822" s="1">
        <v>200</v>
      </c>
      <c r="T4822" s="1">
        <v>18</v>
      </c>
      <c r="U4822" s="1">
        <v>1</v>
      </c>
      <c r="V4822" s="1">
        <v>5</v>
      </c>
      <c r="W4822" s="1">
        <v>1</v>
      </c>
      <c r="X4822" s="1">
        <v>0</v>
      </c>
      <c r="Y4822" s="1">
        <v>1</v>
      </c>
      <c r="Z4822" s="1">
        <v>3</v>
      </c>
      <c r="AA4822" s="1">
        <v>0</v>
      </c>
      <c r="AB4822" s="1">
        <v>0</v>
      </c>
      <c r="AC4822" s="1">
        <v>0</v>
      </c>
      <c r="AD4822" s="1">
        <v>0</v>
      </c>
      <c r="AE4822" s="1">
        <v>0</v>
      </c>
      <c r="AF4822" s="1">
        <v>500</v>
      </c>
      <c r="AG4822" s="1">
        <v>0</v>
      </c>
      <c r="AH4822" s="1">
        <v>0</v>
      </c>
      <c r="AI4822" s="1">
        <v>500</v>
      </c>
      <c r="AJ4822" s="1" t="s">
        <v>3528</v>
      </c>
      <c r="AK4822" s="1" t="s">
        <v>3529</v>
      </c>
      <c r="AL4822" s="1" t="s">
        <v>3530</v>
      </c>
      <c r="AM4822" s="1" t="s">
        <v>12</v>
      </c>
      <c r="AN4822" s="1" t="s">
        <v>23097</v>
      </c>
      <c r="AO4822" s="1" t="s">
        <v>86</v>
      </c>
      <c r="AP4822" s="1" t="s">
        <v>86</v>
      </c>
      <c r="AQ4822" s="1" t="s">
        <v>25</v>
      </c>
      <c r="AR4822" s="1" t="s">
        <v>19</v>
      </c>
      <c r="AS4822" s="1" t="s">
        <v>23090</v>
      </c>
      <c r="AT4822" s="1" t="s">
        <v>26</v>
      </c>
    </row>
    <row r="4823" spans="1:46" x14ac:dyDescent="0.25">
      <c r="A4823" s="1" t="s">
        <v>19817</v>
      </c>
      <c r="B4823" s="2" t="s">
        <v>23101</v>
      </c>
      <c r="C4823" s="2" t="s">
        <v>23106</v>
      </c>
      <c r="D4823" s="1">
        <v>0</v>
      </c>
      <c r="E4823" s="1">
        <v>0</v>
      </c>
      <c r="F4823" s="1">
        <v>1</v>
      </c>
      <c r="G4823" s="1">
        <v>1</v>
      </c>
      <c r="H4823" s="6">
        <v>1</v>
      </c>
      <c r="I4823">
        <v>0</v>
      </c>
      <c r="J4823" s="1">
        <v>30</v>
      </c>
      <c r="K4823" s="1">
        <v>1</v>
      </c>
      <c r="L4823" s="1">
        <v>722</v>
      </c>
      <c r="M4823" s="6">
        <v>0.08</v>
      </c>
      <c r="N4823" s="4">
        <v>1800</v>
      </c>
      <c r="O4823" s="4">
        <v>153</v>
      </c>
      <c r="P4823" s="4">
        <v>250</v>
      </c>
      <c r="Q4823" s="3">
        <v>0.25</v>
      </c>
      <c r="R4823" s="1">
        <v>24</v>
      </c>
      <c r="S4823" s="1">
        <v>250</v>
      </c>
      <c r="T4823" s="1">
        <v>21</v>
      </c>
      <c r="U4823" s="1">
        <v>0</v>
      </c>
      <c r="V4823" s="1">
        <v>5</v>
      </c>
      <c r="W4823" s="1">
        <v>0</v>
      </c>
      <c r="X4823" s="1">
        <v>0</v>
      </c>
      <c r="Y4823" s="1">
        <v>0</v>
      </c>
      <c r="Z4823" s="1">
        <v>3</v>
      </c>
      <c r="AA4823" s="1">
        <v>1</v>
      </c>
      <c r="AB4823" s="1">
        <v>1</v>
      </c>
      <c r="AC4823" s="1">
        <v>0</v>
      </c>
      <c r="AD4823" s="1">
        <v>0</v>
      </c>
      <c r="AE4823" s="1">
        <v>0</v>
      </c>
      <c r="AF4823" s="1">
        <v>0</v>
      </c>
      <c r="AG4823" s="1">
        <v>0</v>
      </c>
      <c r="AH4823" s="1">
        <v>0</v>
      </c>
      <c r="AI4823" s="1">
        <v>0</v>
      </c>
      <c r="AJ4823" s="1" t="s">
        <v>8232</v>
      </c>
      <c r="AK4823" s="1" t="s">
        <v>8233</v>
      </c>
      <c r="AL4823" s="1" t="s">
        <v>8234</v>
      </c>
      <c r="AM4823" s="1" t="s">
        <v>12</v>
      </c>
      <c r="AN4823" s="1" t="s">
        <v>23098</v>
      </c>
      <c r="AO4823" s="1" t="s">
        <v>364</v>
      </c>
      <c r="AP4823" s="1" t="s">
        <v>57</v>
      </c>
      <c r="AQ4823" s="1" t="s">
        <v>25</v>
      </c>
      <c r="AR4823" s="1" t="s">
        <v>30</v>
      </c>
      <c r="AS4823" s="1" t="s">
        <v>23091</v>
      </c>
      <c r="AT4823" s="1" t="s">
        <v>101</v>
      </c>
    </row>
    <row r="4824" spans="1:46" x14ac:dyDescent="0.25">
      <c r="A4824" s="1" t="s">
        <v>22088</v>
      </c>
      <c r="B4824" s="2" t="s">
        <v>23101</v>
      </c>
      <c r="C4824" s="2" t="s">
        <v>23106</v>
      </c>
      <c r="D4824" s="1">
        <v>0</v>
      </c>
      <c r="E4824" s="1">
        <v>0</v>
      </c>
      <c r="F4824" s="1">
        <v>1</v>
      </c>
      <c r="G4824" s="1">
        <v>1</v>
      </c>
      <c r="H4824" s="6">
        <v>1</v>
      </c>
      <c r="I4824">
        <v>0</v>
      </c>
      <c r="J4824" s="1">
        <v>36</v>
      </c>
      <c r="K4824" s="1">
        <v>0</v>
      </c>
      <c r="L4824" s="1">
        <v>661</v>
      </c>
      <c r="M4824" s="6">
        <v>0.18</v>
      </c>
      <c r="N4824" s="4">
        <v>7000</v>
      </c>
      <c r="O4824" s="4">
        <v>650</v>
      </c>
      <c r="P4824" s="4">
        <v>800</v>
      </c>
      <c r="Q4824" s="3">
        <v>0.33</v>
      </c>
      <c r="R4824" s="1">
        <v>24</v>
      </c>
      <c r="S4824" s="1">
        <v>800</v>
      </c>
      <c r="T4824" s="1">
        <v>82</v>
      </c>
      <c r="U4824" s="1">
        <v>1</v>
      </c>
      <c r="V4824" s="1">
        <v>5</v>
      </c>
      <c r="W4824" s="1">
        <v>1</v>
      </c>
      <c r="X4824" s="1">
        <v>1</v>
      </c>
      <c r="Y4824" s="1">
        <v>1</v>
      </c>
      <c r="Z4824" s="1">
        <v>1</v>
      </c>
      <c r="AA4824" s="1">
        <v>1</v>
      </c>
      <c r="AB4824" s="1">
        <v>0</v>
      </c>
      <c r="AC4824" s="1">
        <v>0</v>
      </c>
      <c r="AD4824" s="1">
        <v>0</v>
      </c>
      <c r="AE4824" s="1">
        <v>350</v>
      </c>
      <c r="AF4824" s="1">
        <v>0</v>
      </c>
      <c r="AG4824" s="1">
        <v>0</v>
      </c>
      <c r="AH4824" s="1">
        <v>800</v>
      </c>
      <c r="AI4824" s="1">
        <v>1150</v>
      </c>
      <c r="AJ4824" s="1" t="s">
        <v>14362</v>
      </c>
      <c r="AK4824" s="1" t="s">
        <v>14363</v>
      </c>
      <c r="AL4824" s="1" t="s">
        <v>14364</v>
      </c>
      <c r="AM4824" s="1" t="s">
        <v>12</v>
      </c>
      <c r="AN4824" s="1" t="s">
        <v>23097</v>
      </c>
      <c r="AO4824" s="1" t="s">
        <v>86</v>
      </c>
      <c r="AP4824" s="1" t="s">
        <v>86</v>
      </c>
      <c r="AQ4824" s="1" t="s">
        <v>14</v>
      </c>
      <c r="AR4824" s="1" t="s">
        <v>19</v>
      </c>
      <c r="AS4824" s="1" t="s">
        <v>23091</v>
      </c>
      <c r="AT4824" s="1" t="s">
        <v>26</v>
      </c>
    </row>
    <row r="4825" spans="1:46" x14ac:dyDescent="0.25">
      <c r="A4825" s="1" t="s">
        <v>22292</v>
      </c>
      <c r="B4825" s="2" t="s">
        <v>23101</v>
      </c>
      <c r="C4825" s="2" t="s">
        <v>23106</v>
      </c>
      <c r="D4825" s="1">
        <v>0</v>
      </c>
      <c r="E4825" s="1">
        <v>0</v>
      </c>
      <c r="F4825" s="1">
        <v>1</v>
      </c>
      <c r="G4825" s="1">
        <v>1</v>
      </c>
      <c r="H4825" s="6">
        <v>1</v>
      </c>
      <c r="I4825">
        <v>1</v>
      </c>
      <c r="J4825" s="1">
        <v>25</v>
      </c>
      <c r="K4825" s="1">
        <v>0</v>
      </c>
      <c r="L4825" s="1">
        <v>785</v>
      </c>
      <c r="M4825" s="6">
        <v>0.28999999999999998</v>
      </c>
      <c r="N4825" s="4">
        <v>1200</v>
      </c>
      <c r="O4825" s="4">
        <v>95</v>
      </c>
      <c r="P4825" s="4">
        <v>300</v>
      </c>
      <c r="Q4825" s="3">
        <v>0.25</v>
      </c>
      <c r="R4825" s="1">
        <v>12</v>
      </c>
      <c r="S4825" s="1">
        <v>300</v>
      </c>
      <c r="T4825" s="1">
        <v>26</v>
      </c>
      <c r="U4825" s="1">
        <v>1</v>
      </c>
      <c r="V4825" s="1">
        <v>5</v>
      </c>
      <c r="W4825" s="1">
        <v>0</v>
      </c>
      <c r="X4825" s="1">
        <v>1</v>
      </c>
      <c r="Y4825" s="1">
        <v>1</v>
      </c>
      <c r="Z4825" s="1">
        <v>3</v>
      </c>
      <c r="AA4825" s="1">
        <v>0</v>
      </c>
      <c r="AB4825" s="1">
        <v>1</v>
      </c>
      <c r="AC4825" s="1">
        <v>0</v>
      </c>
      <c r="AD4825" s="1">
        <v>0</v>
      </c>
      <c r="AE4825" s="1">
        <v>0</v>
      </c>
      <c r="AF4825" s="1">
        <v>0</v>
      </c>
      <c r="AG4825" s="1">
        <v>0</v>
      </c>
      <c r="AH4825" s="1">
        <v>0</v>
      </c>
      <c r="AI4825" s="1">
        <v>0</v>
      </c>
      <c r="AJ4825" s="1" t="s">
        <v>14930</v>
      </c>
      <c r="AK4825" s="1" t="s">
        <v>14931</v>
      </c>
      <c r="AL4825" s="1" t="s">
        <v>14932</v>
      </c>
      <c r="AM4825" s="1" t="s">
        <v>16</v>
      </c>
      <c r="AN4825" s="1" t="s">
        <v>23097</v>
      </c>
      <c r="AO4825" s="1" t="s">
        <v>86</v>
      </c>
      <c r="AP4825" s="1" t="s">
        <v>57</v>
      </c>
      <c r="AQ4825" s="1" t="s">
        <v>14</v>
      </c>
      <c r="AR4825" s="1" t="s">
        <v>19</v>
      </c>
      <c r="AS4825" s="1" t="s">
        <v>23090</v>
      </c>
      <c r="AT4825" s="1" t="s">
        <v>101</v>
      </c>
    </row>
    <row r="4826" spans="1:46" x14ac:dyDescent="0.25">
      <c r="A4826" s="1" t="s">
        <v>18048</v>
      </c>
      <c r="B4826" s="2" t="s">
        <v>23101</v>
      </c>
      <c r="C4826" s="2" t="s">
        <v>23106</v>
      </c>
      <c r="D4826" s="1">
        <v>0</v>
      </c>
      <c r="E4826" s="1">
        <v>0</v>
      </c>
      <c r="F4826" s="1">
        <v>1</v>
      </c>
      <c r="G4826" s="1">
        <v>1</v>
      </c>
      <c r="H4826" s="6">
        <v>1</v>
      </c>
      <c r="I4826">
        <v>1</v>
      </c>
      <c r="J4826" s="1">
        <v>29</v>
      </c>
      <c r="K4826" s="1">
        <v>1</v>
      </c>
      <c r="L4826" s="1">
        <v>706</v>
      </c>
      <c r="M4826" s="6">
        <v>0.19</v>
      </c>
      <c r="N4826" s="4">
        <v>2000</v>
      </c>
      <c r="O4826" s="4">
        <v>140</v>
      </c>
      <c r="P4826" s="4">
        <v>500</v>
      </c>
      <c r="Q4826" s="3">
        <v>0.28000000000000003</v>
      </c>
      <c r="R4826" s="1">
        <v>24</v>
      </c>
      <c r="S4826" s="1">
        <v>500</v>
      </c>
      <c r="T4826" s="1">
        <v>66</v>
      </c>
      <c r="U4826" s="1">
        <v>1</v>
      </c>
      <c r="V4826" s="1">
        <v>5</v>
      </c>
      <c r="W4826" s="1">
        <v>0</v>
      </c>
      <c r="X4826" s="1">
        <v>1</v>
      </c>
      <c r="Y4826" s="1">
        <v>1</v>
      </c>
      <c r="Z4826" s="1">
        <v>0</v>
      </c>
      <c r="AA4826" s="1">
        <v>1</v>
      </c>
      <c r="AB4826" s="1">
        <v>1</v>
      </c>
      <c r="AC4826" s="1">
        <v>0</v>
      </c>
      <c r="AD4826" s="1">
        <v>0</v>
      </c>
      <c r="AE4826" s="1">
        <v>0</v>
      </c>
      <c r="AF4826" s="1">
        <v>0</v>
      </c>
      <c r="AG4826" s="1">
        <v>0</v>
      </c>
      <c r="AH4826" s="1">
        <v>0</v>
      </c>
      <c r="AI4826" s="1">
        <v>0</v>
      </c>
      <c r="AJ4826" s="1" t="s">
        <v>335</v>
      </c>
      <c r="AK4826" s="1" t="s">
        <v>3187</v>
      </c>
      <c r="AL4826" s="1" t="s">
        <v>3188</v>
      </c>
      <c r="AM4826" s="1" t="s">
        <v>16</v>
      </c>
      <c r="AN4826" s="1" t="s">
        <v>23098</v>
      </c>
      <c r="AO4826" s="1" t="s">
        <v>86</v>
      </c>
      <c r="AP4826" s="1" t="s">
        <v>57</v>
      </c>
      <c r="AQ4826" s="1" t="s">
        <v>14</v>
      </c>
      <c r="AR4826" s="1" t="s">
        <v>19</v>
      </c>
      <c r="AS4826" s="1" t="s">
        <v>23091</v>
      </c>
      <c r="AT4826" s="1" t="s">
        <v>101</v>
      </c>
    </row>
    <row r="4827" spans="1:46" x14ac:dyDescent="0.25">
      <c r="A4827" s="1" t="s">
        <v>19906</v>
      </c>
      <c r="B4827" s="2" t="s">
        <v>23101</v>
      </c>
      <c r="C4827" s="2" t="s">
        <v>23106</v>
      </c>
      <c r="D4827" s="1">
        <v>1</v>
      </c>
      <c r="E4827" s="1">
        <v>0</v>
      </c>
      <c r="F4827" s="1">
        <v>1</v>
      </c>
      <c r="G4827" s="1">
        <v>2</v>
      </c>
      <c r="H4827" s="6">
        <v>0.5</v>
      </c>
      <c r="I4827">
        <v>0</v>
      </c>
      <c r="J4827" s="1">
        <v>42</v>
      </c>
      <c r="K4827" s="1">
        <v>0</v>
      </c>
      <c r="L4827" s="1">
        <v>643</v>
      </c>
      <c r="M4827" s="6">
        <v>0.3</v>
      </c>
      <c r="N4827" s="4">
        <v>2400</v>
      </c>
      <c r="O4827" s="4">
        <v>187</v>
      </c>
      <c r="P4827" s="4">
        <v>400</v>
      </c>
      <c r="Q4827" s="3">
        <v>0.32</v>
      </c>
      <c r="R4827" s="1">
        <v>24</v>
      </c>
      <c r="S4827" s="1">
        <v>400</v>
      </c>
      <c r="T4827" s="1">
        <v>54</v>
      </c>
      <c r="U4827" s="1">
        <v>1</v>
      </c>
      <c r="V4827" s="1">
        <v>5</v>
      </c>
      <c r="W4827" s="1">
        <v>0</v>
      </c>
      <c r="X4827" s="1">
        <v>0</v>
      </c>
      <c r="Y4827" s="1">
        <v>1</v>
      </c>
      <c r="Z4827" s="1">
        <v>0</v>
      </c>
      <c r="AA4827" s="1">
        <v>1</v>
      </c>
      <c r="AB4827" s="1">
        <v>1</v>
      </c>
      <c r="AC4827" s="1">
        <v>0</v>
      </c>
      <c r="AD4827" s="1">
        <v>0</v>
      </c>
      <c r="AE4827" s="1">
        <v>0</v>
      </c>
      <c r="AF4827" s="1">
        <v>174</v>
      </c>
      <c r="AG4827" s="1">
        <v>0</v>
      </c>
      <c r="AH4827" s="1">
        <v>420</v>
      </c>
      <c r="AI4827" s="1">
        <v>594</v>
      </c>
      <c r="AJ4827" s="1" t="s">
        <v>2094</v>
      </c>
      <c r="AK4827" s="1" t="s">
        <v>8484</v>
      </c>
      <c r="AL4827" s="1" t="s">
        <v>8485</v>
      </c>
      <c r="AM4827" s="1" t="s">
        <v>12</v>
      </c>
      <c r="AN4827" s="1" t="s">
        <v>23097</v>
      </c>
      <c r="AO4827" s="1" t="s">
        <v>86</v>
      </c>
      <c r="AP4827" s="1" t="s">
        <v>57</v>
      </c>
      <c r="AQ4827" s="1" t="s">
        <v>25</v>
      </c>
      <c r="AR4827" s="1" t="s">
        <v>19</v>
      </c>
      <c r="AS4827" s="1" t="s">
        <v>23091</v>
      </c>
      <c r="AT4827" s="1" t="s">
        <v>101</v>
      </c>
    </row>
    <row r="4828" spans="1:46" x14ac:dyDescent="0.25">
      <c r="A4828" s="1" t="s">
        <v>21136</v>
      </c>
      <c r="B4828" s="2" t="s">
        <v>23101</v>
      </c>
      <c r="C4828" s="2" t="s">
        <v>23106</v>
      </c>
      <c r="D4828" s="1">
        <v>0</v>
      </c>
      <c r="E4828" s="1">
        <v>0</v>
      </c>
      <c r="F4828" s="1">
        <v>1</v>
      </c>
      <c r="G4828" s="1">
        <v>1</v>
      </c>
      <c r="H4828" s="6">
        <v>1</v>
      </c>
      <c r="I4828">
        <v>1</v>
      </c>
      <c r="J4828" s="1">
        <v>34</v>
      </c>
      <c r="K4828" s="1">
        <v>1</v>
      </c>
      <c r="L4828" s="1">
        <v>691</v>
      </c>
      <c r="M4828" s="6">
        <v>0.22</v>
      </c>
      <c r="N4828" s="4">
        <v>1800</v>
      </c>
      <c r="O4828" s="4">
        <v>120</v>
      </c>
      <c r="P4828" s="4">
        <v>280</v>
      </c>
      <c r="Q4828" s="3">
        <v>0.3</v>
      </c>
      <c r="R4828" s="1">
        <v>12</v>
      </c>
      <c r="S4828" s="1">
        <v>280</v>
      </c>
      <c r="T4828" s="1">
        <v>56</v>
      </c>
      <c r="U4828" s="1">
        <v>1</v>
      </c>
      <c r="V4828" s="1">
        <v>5</v>
      </c>
      <c r="W4828" s="1">
        <v>1</v>
      </c>
      <c r="X4828" s="1">
        <v>0</v>
      </c>
      <c r="Y4828" s="1">
        <v>1</v>
      </c>
      <c r="Z4828" s="1">
        <v>5</v>
      </c>
      <c r="AA4828" s="1">
        <v>0</v>
      </c>
      <c r="AB4828" s="1">
        <v>1</v>
      </c>
      <c r="AC4828" s="1">
        <v>0</v>
      </c>
      <c r="AD4828" s="1">
        <v>0</v>
      </c>
      <c r="AE4828" s="1">
        <v>0</v>
      </c>
      <c r="AF4828" s="1">
        <v>0</v>
      </c>
      <c r="AG4828" s="1">
        <v>0</v>
      </c>
      <c r="AH4828" s="1">
        <v>0</v>
      </c>
      <c r="AI4828" s="1">
        <v>0</v>
      </c>
      <c r="AJ4828" s="1" t="s">
        <v>11855</v>
      </c>
      <c r="AK4828" s="1" t="s">
        <v>11856</v>
      </c>
      <c r="AL4828" s="1" t="s">
        <v>11857</v>
      </c>
      <c r="AM4828" s="1" t="s">
        <v>16</v>
      </c>
      <c r="AN4828" s="1" t="s">
        <v>23098</v>
      </c>
      <c r="AO4828" s="1" t="s">
        <v>86</v>
      </c>
      <c r="AP4828" s="1" t="s">
        <v>86</v>
      </c>
      <c r="AQ4828" s="1" t="s">
        <v>25</v>
      </c>
      <c r="AR4828" s="1" t="s">
        <v>19</v>
      </c>
      <c r="AS4828" s="1" t="s">
        <v>23090</v>
      </c>
      <c r="AT4828" s="1" t="s">
        <v>101</v>
      </c>
    </row>
    <row r="4829" spans="1:46" x14ac:dyDescent="0.25">
      <c r="A4829" s="1" t="s">
        <v>18689</v>
      </c>
      <c r="B4829" s="2" t="s">
        <v>23101</v>
      </c>
      <c r="C4829" s="2" t="s">
        <v>23106</v>
      </c>
      <c r="D4829" s="1">
        <v>0</v>
      </c>
      <c r="E4829" s="1">
        <v>0</v>
      </c>
      <c r="F4829" s="1">
        <v>1</v>
      </c>
      <c r="G4829" s="1">
        <v>1</v>
      </c>
      <c r="H4829" s="6">
        <v>1</v>
      </c>
      <c r="I4829">
        <v>1</v>
      </c>
      <c r="J4829" s="1">
        <v>46</v>
      </c>
      <c r="K4829" s="1">
        <v>1</v>
      </c>
      <c r="L4829" s="1">
        <v>661</v>
      </c>
      <c r="M4829" s="6">
        <v>0.39</v>
      </c>
      <c r="N4829" s="4">
        <v>1560</v>
      </c>
      <c r="O4829" s="4">
        <v>126</v>
      </c>
      <c r="P4829" s="4">
        <v>400</v>
      </c>
      <c r="Q4829" s="3">
        <v>0.32</v>
      </c>
      <c r="R4829" s="1">
        <v>24</v>
      </c>
      <c r="S4829" s="1">
        <v>400</v>
      </c>
      <c r="T4829" s="1">
        <v>68</v>
      </c>
      <c r="U4829" s="1">
        <v>1</v>
      </c>
      <c r="V4829" s="1">
        <v>5</v>
      </c>
      <c r="W4829" s="1">
        <v>0</v>
      </c>
      <c r="X4829" s="1">
        <v>0</v>
      </c>
      <c r="Y4829" s="1">
        <v>0</v>
      </c>
      <c r="Z4829" s="1">
        <v>5</v>
      </c>
      <c r="AA4829" s="1">
        <v>1</v>
      </c>
      <c r="AB4829" s="1">
        <v>1</v>
      </c>
      <c r="AC4829" s="1">
        <v>0</v>
      </c>
      <c r="AD4829" s="1">
        <v>600</v>
      </c>
      <c r="AE4829" s="1">
        <v>0</v>
      </c>
      <c r="AF4829" s="1">
        <v>0</v>
      </c>
      <c r="AG4829" s="1">
        <v>0</v>
      </c>
      <c r="AH4829" s="1">
        <v>100</v>
      </c>
      <c r="AI4829" s="1">
        <v>700</v>
      </c>
      <c r="AJ4829" s="1" t="s">
        <v>5067</v>
      </c>
      <c r="AK4829" s="1" t="s">
        <v>5068</v>
      </c>
      <c r="AL4829" s="1" t="s">
        <v>5069</v>
      </c>
      <c r="AM4829" s="1" t="s">
        <v>16</v>
      </c>
      <c r="AN4829" s="1" t="s">
        <v>23098</v>
      </c>
      <c r="AO4829" s="1" t="s">
        <v>86</v>
      </c>
      <c r="AP4829" s="1" t="s">
        <v>57</v>
      </c>
      <c r="AQ4829" s="1" t="s">
        <v>25</v>
      </c>
      <c r="AR4829" s="1" t="s">
        <v>30</v>
      </c>
      <c r="AS4829" s="1" t="s">
        <v>23091</v>
      </c>
      <c r="AT4829" s="1" t="s">
        <v>101</v>
      </c>
    </row>
    <row r="4830" spans="1:46" x14ac:dyDescent="0.25">
      <c r="A4830" s="1" t="s">
        <v>19931</v>
      </c>
      <c r="B4830" s="2" t="s">
        <v>23101</v>
      </c>
      <c r="C4830" s="2" t="s">
        <v>23106</v>
      </c>
      <c r="D4830" s="1">
        <v>0</v>
      </c>
      <c r="E4830" s="1">
        <v>1</v>
      </c>
      <c r="F4830" s="1">
        <v>1</v>
      </c>
      <c r="G4830" s="1">
        <v>2</v>
      </c>
      <c r="H4830" s="6">
        <v>0.5</v>
      </c>
      <c r="I4830">
        <v>0</v>
      </c>
      <c r="J4830" s="1">
        <v>33</v>
      </c>
      <c r="K4830" s="1">
        <v>1</v>
      </c>
      <c r="L4830" s="1">
        <v>581</v>
      </c>
      <c r="M4830" s="6">
        <v>0.08</v>
      </c>
      <c r="N4830" s="4">
        <v>1900</v>
      </c>
      <c r="O4830" s="4">
        <v>160</v>
      </c>
      <c r="P4830" s="4">
        <v>150</v>
      </c>
      <c r="Q4830" s="3">
        <v>0.35</v>
      </c>
      <c r="R4830" s="1">
        <v>12</v>
      </c>
      <c r="S4830" s="1">
        <v>150</v>
      </c>
      <c r="T4830" s="1">
        <v>21</v>
      </c>
      <c r="U4830" s="1">
        <v>1</v>
      </c>
      <c r="V4830" s="1">
        <v>5</v>
      </c>
      <c r="W4830" s="1">
        <v>0</v>
      </c>
      <c r="X4830" s="1">
        <v>1</v>
      </c>
      <c r="Y4830" s="1">
        <v>1</v>
      </c>
      <c r="Z4830" s="1">
        <v>3</v>
      </c>
      <c r="AA4830" s="1">
        <v>0</v>
      </c>
      <c r="AB4830" s="1">
        <v>0</v>
      </c>
      <c r="AC4830" s="1">
        <v>0</v>
      </c>
      <c r="AD4830" s="1">
        <v>0</v>
      </c>
      <c r="AE4830" s="1">
        <v>0</v>
      </c>
      <c r="AF4830" s="1">
        <v>0</v>
      </c>
      <c r="AG4830" s="1">
        <v>0</v>
      </c>
      <c r="AH4830" s="1">
        <v>0</v>
      </c>
      <c r="AI4830" s="1">
        <v>0</v>
      </c>
      <c r="AJ4830" s="1" t="s">
        <v>8555</v>
      </c>
      <c r="AK4830" s="1" t="s">
        <v>8556</v>
      </c>
      <c r="AL4830" s="1" t="s">
        <v>8557</v>
      </c>
      <c r="AM4830" s="1" t="s">
        <v>12</v>
      </c>
      <c r="AN4830" s="1" t="s">
        <v>23098</v>
      </c>
      <c r="AO4830" s="1" t="s">
        <v>86</v>
      </c>
      <c r="AP4830" s="1" t="s">
        <v>57</v>
      </c>
      <c r="AQ4830" s="1" t="s">
        <v>14</v>
      </c>
      <c r="AR4830" s="1" t="s">
        <v>19</v>
      </c>
      <c r="AS4830" s="1" t="s">
        <v>23090</v>
      </c>
      <c r="AT4830" s="1" t="s">
        <v>26</v>
      </c>
    </row>
    <row r="4831" spans="1:46" x14ac:dyDescent="0.25">
      <c r="A4831" s="1" t="s">
        <v>17367</v>
      </c>
      <c r="B4831" s="2" t="s">
        <v>23101</v>
      </c>
      <c r="C4831" s="2" t="s">
        <v>23107</v>
      </c>
      <c r="D4831" s="1">
        <v>0</v>
      </c>
      <c r="E4831" s="1">
        <v>0</v>
      </c>
      <c r="F4831" s="1">
        <v>1</v>
      </c>
      <c r="G4831" s="1">
        <v>1</v>
      </c>
      <c r="H4831" s="6">
        <v>1</v>
      </c>
      <c r="I4831">
        <v>0</v>
      </c>
      <c r="J4831" s="1">
        <v>46</v>
      </c>
      <c r="K4831" s="1">
        <v>0</v>
      </c>
      <c r="L4831" s="1">
        <v>790</v>
      </c>
      <c r="M4831" s="6">
        <v>0.15</v>
      </c>
      <c r="N4831" s="4">
        <v>4600</v>
      </c>
      <c r="O4831" s="4">
        <v>300</v>
      </c>
      <c r="P4831" s="4">
        <v>500</v>
      </c>
      <c r="Q4831" s="3">
        <v>0.3</v>
      </c>
      <c r="R4831" s="1">
        <v>24</v>
      </c>
      <c r="S4831" s="1">
        <v>500</v>
      </c>
      <c r="T4831" s="1">
        <v>43</v>
      </c>
      <c r="U4831" s="1">
        <v>1</v>
      </c>
      <c r="V4831" s="1">
        <v>5</v>
      </c>
      <c r="W4831" s="1">
        <v>0</v>
      </c>
      <c r="X4831" s="1">
        <v>0</v>
      </c>
      <c r="Y4831" s="1">
        <v>0</v>
      </c>
      <c r="Z4831" s="1">
        <v>3</v>
      </c>
      <c r="AA4831" s="1">
        <v>1</v>
      </c>
      <c r="AB4831" s="1">
        <v>0</v>
      </c>
      <c r="AC4831" s="1">
        <v>0</v>
      </c>
      <c r="AD4831" s="1">
        <v>0</v>
      </c>
      <c r="AE4831" s="1">
        <v>500</v>
      </c>
      <c r="AF4831" s="1">
        <v>0</v>
      </c>
      <c r="AG4831" s="1">
        <v>0</v>
      </c>
      <c r="AH4831" s="1">
        <v>0</v>
      </c>
      <c r="AI4831" s="1">
        <v>500</v>
      </c>
      <c r="AJ4831" s="1" t="s">
        <v>238</v>
      </c>
      <c r="AK4831" s="1" t="s">
        <v>1145</v>
      </c>
      <c r="AL4831" s="1" t="s">
        <v>1146</v>
      </c>
      <c r="AM4831" s="1" t="s">
        <v>12</v>
      </c>
      <c r="AN4831" s="1" t="s">
        <v>23097</v>
      </c>
      <c r="AO4831" s="1" t="s">
        <v>86</v>
      </c>
      <c r="AP4831" s="1" t="s">
        <v>57</v>
      </c>
      <c r="AQ4831" s="1" t="s">
        <v>25</v>
      </c>
      <c r="AR4831" s="1" t="s">
        <v>30</v>
      </c>
      <c r="AS4831" s="1" t="s">
        <v>23091</v>
      </c>
      <c r="AT4831" s="1" t="s">
        <v>26</v>
      </c>
    </row>
    <row r="4832" spans="1:46" x14ac:dyDescent="0.25">
      <c r="A4832" s="1" t="s">
        <v>20489</v>
      </c>
      <c r="B4832" s="2" t="s">
        <v>23101</v>
      </c>
      <c r="C4832" s="2" t="s">
        <v>23107</v>
      </c>
      <c r="D4832" s="1">
        <v>0</v>
      </c>
      <c r="E4832" s="1">
        <v>0</v>
      </c>
      <c r="F4832" s="1">
        <v>3</v>
      </c>
      <c r="G4832" s="1">
        <v>3</v>
      </c>
      <c r="H4832" s="6">
        <v>1</v>
      </c>
      <c r="I4832">
        <v>0</v>
      </c>
      <c r="J4832" s="1">
        <v>34</v>
      </c>
      <c r="K4832" s="1">
        <v>0</v>
      </c>
      <c r="L4832" s="1">
        <v>790</v>
      </c>
      <c r="M4832" s="6">
        <v>0.61</v>
      </c>
      <c r="N4832" s="4">
        <v>3000</v>
      </c>
      <c r="O4832" s="4">
        <v>190</v>
      </c>
      <c r="P4832" s="4">
        <v>300</v>
      </c>
      <c r="Q4832" s="3">
        <v>0.28000000000000003</v>
      </c>
      <c r="R4832" s="1">
        <v>18</v>
      </c>
      <c r="S4832" s="1">
        <v>300</v>
      </c>
      <c r="T4832" s="1">
        <v>36</v>
      </c>
      <c r="U4832" s="1">
        <v>1</v>
      </c>
      <c r="V4832" s="1">
        <v>5</v>
      </c>
      <c r="W4832" s="1">
        <v>0</v>
      </c>
      <c r="X4832" s="1">
        <v>0</v>
      </c>
      <c r="Y4832" s="1">
        <v>1</v>
      </c>
      <c r="Z4832" s="1">
        <v>3</v>
      </c>
      <c r="AA4832" s="1">
        <v>1</v>
      </c>
      <c r="AB4832" s="1">
        <v>0</v>
      </c>
      <c r="AC4832" s="1">
        <v>721</v>
      </c>
      <c r="AD4832" s="1">
        <v>0</v>
      </c>
      <c r="AE4832" s="1">
        <v>0</v>
      </c>
      <c r="AF4832" s="1">
        <v>0</v>
      </c>
      <c r="AG4832" s="1">
        <v>0</v>
      </c>
      <c r="AH4832" s="1">
        <v>1200</v>
      </c>
      <c r="AI4832" s="1">
        <v>1921</v>
      </c>
      <c r="AJ4832" s="1" t="s">
        <v>10091</v>
      </c>
      <c r="AK4832" s="1" t="s">
        <v>10092</v>
      </c>
      <c r="AL4832" s="1" t="s">
        <v>10093</v>
      </c>
      <c r="AM4832" s="1" t="s">
        <v>12</v>
      </c>
      <c r="AN4832" s="1" t="s">
        <v>23097</v>
      </c>
      <c r="AO4832" s="1" t="s">
        <v>86</v>
      </c>
      <c r="AP4832" s="1" t="s">
        <v>57</v>
      </c>
      <c r="AQ4832" s="1" t="s">
        <v>25</v>
      </c>
      <c r="AR4832" s="1" t="s">
        <v>19</v>
      </c>
      <c r="AS4832" s="1" t="s">
        <v>23091</v>
      </c>
      <c r="AT4832" s="1" t="s">
        <v>26</v>
      </c>
    </row>
    <row r="4833" spans="1:46" x14ac:dyDescent="0.25">
      <c r="A4833" s="1" t="s">
        <v>20000</v>
      </c>
      <c r="B4833" s="2" t="s">
        <v>23101</v>
      </c>
      <c r="C4833" s="2" t="s">
        <v>23107</v>
      </c>
      <c r="D4833" s="1">
        <v>0</v>
      </c>
      <c r="E4833" s="1">
        <v>0</v>
      </c>
      <c r="F4833" s="1">
        <v>1</v>
      </c>
      <c r="G4833" s="1">
        <v>1</v>
      </c>
      <c r="H4833" s="6">
        <v>1</v>
      </c>
      <c r="I4833">
        <v>0</v>
      </c>
      <c r="J4833" s="1">
        <v>35</v>
      </c>
      <c r="K4833" s="1">
        <v>0</v>
      </c>
      <c r="L4833" s="1">
        <v>600</v>
      </c>
      <c r="M4833" s="6">
        <v>0.11</v>
      </c>
      <c r="N4833" s="4">
        <v>3600</v>
      </c>
      <c r="O4833" s="4">
        <v>300</v>
      </c>
      <c r="P4833" s="4">
        <v>500</v>
      </c>
      <c r="Q4833" s="3">
        <v>0.3</v>
      </c>
      <c r="R4833" s="1">
        <v>24</v>
      </c>
      <c r="S4833" s="1">
        <v>500</v>
      </c>
      <c r="T4833" s="1">
        <v>43</v>
      </c>
      <c r="U4833" s="1">
        <v>1</v>
      </c>
      <c r="V4833" s="1">
        <v>5</v>
      </c>
      <c r="W4833" s="1">
        <v>0</v>
      </c>
      <c r="X4833" s="1">
        <v>0</v>
      </c>
      <c r="Y4833" s="1">
        <v>0</v>
      </c>
      <c r="Z4833" s="1">
        <v>1</v>
      </c>
      <c r="AA4833" s="1">
        <v>1</v>
      </c>
      <c r="AB4833" s="1">
        <v>0</v>
      </c>
      <c r="AC4833" s="1">
        <v>0</v>
      </c>
      <c r="AD4833" s="1">
        <v>0</v>
      </c>
      <c r="AE4833" s="1">
        <v>0</v>
      </c>
      <c r="AF4833" s="1">
        <v>0</v>
      </c>
      <c r="AG4833" s="1">
        <v>0</v>
      </c>
      <c r="AH4833" s="1">
        <v>0</v>
      </c>
      <c r="AI4833" s="1">
        <v>0</v>
      </c>
      <c r="AJ4833" s="1" t="s">
        <v>8752</v>
      </c>
      <c r="AK4833" s="1" t="s">
        <v>8753</v>
      </c>
      <c r="AL4833" s="1" t="s">
        <v>8754</v>
      </c>
      <c r="AM4833" s="1" t="s">
        <v>12</v>
      </c>
      <c r="AN4833" s="1" t="s">
        <v>23097</v>
      </c>
      <c r="AO4833" s="1" t="s">
        <v>86</v>
      </c>
      <c r="AP4833" s="1" t="s">
        <v>57</v>
      </c>
      <c r="AQ4833" s="1" t="s">
        <v>25</v>
      </c>
      <c r="AR4833" s="1" t="s">
        <v>30</v>
      </c>
      <c r="AS4833" s="1" t="s">
        <v>23091</v>
      </c>
      <c r="AT4833" s="1" t="s">
        <v>26</v>
      </c>
    </row>
    <row r="4834" spans="1:46" x14ac:dyDescent="0.25">
      <c r="A4834" s="1" t="s">
        <v>22817</v>
      </c>
      <c r="B4834" s="2" t="s">
        <v>23101</v>
      </c>
      <c r="C4834" s="2" t="s">
        <v>23107</v>
      </c>
      <c r="D4834" s="1">
        <v>0</v>
      </c>
      <c r="E4834" s="1">
        <v>0</v>
      </c>
      <c r="F4834" s="1">
        <v>1</v>
      </c>
      <c r="G4834" s="1">
        <v>1</v>
      </c>
      <c r="H4834" s="6">
        <v>1</v>
      </c>
      <c r="I4834">
        <v>0</v>
      </c>
      <c r="J4834" s="1">
        <v>32</v>
      </c>
      <c r="K4834" s="1">
        <v>1</v>
      </c>
      <c r="L4834" s="1">
        <v>801</v>
      </c>
      <c r="M4834" s="6">
        <v>0.99</v>
      </c>
      <c r="N4834" s="4">
        <v>2700</v>
      </c>
      <c r="O4834" s="4">
        <v>197</v>
      </c>
      <c r="P4834" s="4">
        <v>800</v>
      </c>
      <c r="Q4834" s="3">
        <v>0.28000000000000003</v>
      </c>
      <c r="R4834" s="1">
        <v>24</v>
      </c>
      <c r="S4834" s="1">
        <v>800</v>
      </c>
      <c r="T4834" s="1">
        <v>44</v>
      </c>
      <c r="U4834" s="1">
        <v>0</v>
      </c>
      <c r="V4834" s="1">
        <v>5</v>
      </c>
      <c r="W4834" s="1">
        <v>0</v>
      </c>
      <c r="X4834" s="1">
        <v>0</v>
      </c>
      <c r="Y4834" s="1">
        <v>1</v>
      </c>
      <c r="Z4834" s="1">
        <v>2</v>
      </c>
      <c r="AA4834" s="1">
        <v>1</v>
      </c>
      <c r="AB4834" s="1">
        <v>0</v>
      </c>
      <c r="AC4834" s="1">
        <v>2693</v>
      </c>
      <c r="AD4834" s="1">
        <v>0</v>
      </c>
      <c r="AE4834" s="1">
        <v>0</v>
      </c>
      <c r="AF4834" s="1">
        <v>490</v>
      </c>
      <c r="AG4834" s="1">
        <v>360</v>
      </c>
      <c r="AH4834" s="1">
        <v>400</v>
      </c>
      <c r="AI4834" s="1">
        <v>3943</v>
      </c>
      <c r="AJ4834" s="1" t="s">
        <v>16318</v>
      </c>
      <c r="AK4834" s="1" t="s">
        <v>16319</v>
      </c>
      <c r="AL4834" s="1" t="s">
        <v>16320</v>
      </c>
      <c r="AM4834" s="1" t="s">
        <v>12</v>
      </c>
      <c r="AN4834" s="1" t="s">
        <v>23098</v>
      </c>
      <c r="AO4834" s="1" t="s">
        <v>364</v>
      </c>
      <c r="AP4834" s="1" t="s">
        <v>57</v>
      </c>
      <c r="AQ4834" s="1" t="s">
        <v>25</v>
      </c>
      <c r="AR4834" s="1" t="s">
        <v>19</v>
      </c>
      <c r="AS4834" s="1" t="s">
        <v>23091</v>
      </c>
      <c r="AT4834" s="1" t="s">
        <v>26</v>
      </c>
    </row>
    <row r="4835" spans="1:46" x14ac:dyDescent="0.25">
      <c r="A4835" s="1" t="s">
        <v>22241</v>
      </c>
      <c r="B4835" s="2" t="s">
        <v>23101</v>
      </c>
      <c r="C4835" s="2" t="s">
        <v>23107</v>
      </c>
      <c r="D4835" s="1">
        <v>0</v>
      </c>
      <c r="E4835" s="1">
        <v>0</v>
      </c>
      <c r="F4835" s="1">
        <v>1</v>
      </c>
      <c r="G4835" s="1">
        <v>1</v>
      </c>
      <c r="H4835" s="6">
        <v>1</v>
      </c>
      <c r="I4835">
        <v>1</v>
      </c>
      <c r="J4835" s="1">
        <v>33</v>
      </c>
      <c r="K4835" s="1">
        <v>0</v>
      </c>
      <c r="L4835" s="1">
        <v>845</v>
      </c>
      <c r="M4835" s="6">
        <v>0.17</v>
      </c>
      <c r="N4835" s="4">
        <v>3000</v>
      </c>
      <c r="O4835" s="4">
        <v>300</v>
      </c>
      <c r="P4835" s="4">
        <v>500</v>
      </c>
      <c r="Q4835" s="3">
        <v>0.25</v>
      </c>
      <c r="R4835" s="1">
        <v>24</v>
      </c>
      <c r="S4835" s="1">
        <v>500</v>
      </c>
      <c r="T4835" s="1">
        <v>64</v>
      </c>
      <c r="U4835" s="1">
        <v>1</v>
      </c>
      <c r="V4835" s="1">
        <v>5</v>
      </c>
      <c r="W4835" s="1">
        <v>1</v>
      </c>
      <c r="X4835" s="1">
        <v>0</v>
      </c>
      <c r="Y4835" s="1">
        <v>1</v>
      </c>
      <c r="Z4835" s="1">
        <v>0</v>
      </c>
      <c r="AA4835" s="1">
        <v>1</v>
      </c>
      <c r="AB4835" s="1">
        <v>1</v>
      </c>
      <c r="AC4835" s="1">
        <v>0</v>
      </c>
      <c r="AD4835" s="1">
        <v>0</v>
      </c>
      <c r="AE4835" s="1">
        <v>700</v>
      </c>
      <c r="AF4835" s="1">
        <v>0</v>
      </c>
      <c r="AG4835" s="1">
        <v>0</v>
      </c>
      <c r="AH4835" s="1">
        <v>0</v>
      </c>
      <c r="AI4835" s="1">
        <v>700</v>
      </c>
      <c r="AJ4835" s="1" t="s">
        <v>14791</v>
      </c>
      <c r="AK4835" s="1" t="s">
        <v>14792</v>
      </c>
      <c r="AL4835" s="1" t="s">
        <v>14793</v>
      </c>
      <c r="AM4835" s="1" t="s">
        <v>16</v>
      </c>
      <c r="AN4835" s="1" t="s">
        <v>23097</v>
      </c>
      <c r="AO4835" s="1" t="s">
        <v>86</v>
      </c>
      <c r="AP4835" s="1" t="s">
        <v>86</v>
      </c>
      <c r="AQ4835" s="1" t="s">
        <v>25</v>
      </c>
      <c r="AR4835" s="1" t="s">
        <v>19</v>
      </c>
      <c r="AS4835" s="1" t="s">
        <v>23091</v>
      </c>
      <c r="AT4835" s="1" t="s">
        <v>101</v>
      </c>
    </row>
    <row r="4836" spans="1:46" x14ac:dyDescent="0.25">
      <c r="A4836" s="1" t="s">
        <v>20090</v>
      </c>
      <c r="B4836" s="2" t="s">
        <v>23101</v>
      </c>
      <c r="C4836" s="2" t="s">
        <v>23107</v>
      </c>
      <c r="D4836" s="1">
        <v>1</v>
      </c>
      <c r="E4836" s="1">
        <v>0</v>
      </c>
      <c r="F4836" s="1">
        <v>1</v>
      </c>
      <c r="G4836" s="1">
        <v>2</v>
      </c>
      <c r="H4836" s="6">
        <v>0.5</v>
      </c>
      <c r="I4836">
        <v>1</v>
      </c>
      <c r="J4836" s="1">
        <v>24</v>
      </c>
      <c r="K4836" s="1">
        <v>1</v>
      </c>
      <c r="L4836" s="1">
        <v>706</v>
      </c>
      <c r="M4836" s="6">
        <v>0.25</v>
      </c>
      <c r="N4836" s="4">
        <v>2200</v>
      </c>
      <c r="O4836" s="4">
        <v>190</v>
      </c>
      <c r="P4836" s="4">
        <v>200</v>
      </c>
      <c r="Q4836" s="3">
        <v>0.35</v>
      </c>
      <c r="R4836" s="1">
        <v>24</v>
      </c>
      <c r="S4836" s="1">
        <v>200</v>
      </c>
      <c r="T4836" s="1">
        <v>2</v>
      </c>
      <c r="U4836" s="1">
        <v>1</v>
      </c>
      <c r="V4836" s="1">
        <v>5</v>
      </c>
      <c r="W4836" s="1">
        <v>1</v>
      </c>
      <c r="X4836" s="1">
        <v>1</v>
      </c>
      <c r="Y4836" s="1">
        <v>1</v>
      </c>
      <c r="Z4836" s="1">
        <v>0</v>
      </c>
      <c r="AA4836" s="1">
        <v>0</v>
      </c>
      <c r="AB4836" s="1">
        <v>1</v>
      </c>
      <c r="AC4836" s="1">
        <v>1092</v>
      </c>
      <c r="AD4836" s="1">
        <v>0</v>
      </c>
      <c r="AE4836" s="1">
        <v>0</v>
      </c>
      <c r="AF4836" s="1">
        <v>0</v>
      </c>
      <c r="AG4836" s="1">
        <v>0</v>
      </c>
      <c r="AH4836" s="1">
        <v>0</v>
      </c>
      <c r="AI4836" s="1">
        <v>1092</v>
      </c>
      <c r="AJ4836" s="1" t="s">
        <v>9013</v>
      </c>
      <c r="AK4836" s="1" t="s">
        <v>9014</v>
      </c>
      <c r="AL4836" s="1" t="s">
        <v>9015</v>
      </c>
      <c r="AM4836" s="1" t="s">
        <v>16</v>
      </c>
      <c r="AN4836" s="1" t="s">
        <v>23098</v>
      </c>
      <c r="AO4836" s="1" t="s">
        <v>86</v>
      </c>
      <c r="AP4836" s="1" t="s">
        <v>86</v>
      </c>
      <c r="AQ4836" s="1" t="s">
        <v>14</v>
      </c>
      <c r="AR4836" s="1" t="s">
        <v>19</v>
      </c>
      <c r="AS4836" s="1" t="s">
        <v>23090</v>
      </c>
      <c r="AT4836" s="1" t="s">
        <v>101</v>
      </c>
    </row>
    <row r="4837" spans="1:46" x14ac:dyDescent="0.25">
      <c r="A4837" s="1" t="s">
        <v>22246</v>
      </c>
      <c r="B4837" s="2" t="s">
        <v>23101</v>
      </c>
      <c r="C4837" s="2" t="s">
        <v>23107</v>
      </c>
      <c r="D4837" s="1">
        <v>0</v>
      </c>
      <c r="E4837" s="1">
        <v>0</v>
      </c>
      <c r="F4837" s="1">
        <v>1</v>
      </c>
      <c r="G4837" s="1">
        <v>1</v>
      </c>
      <c r="H4837" s="6">
        <v>1</v>
      </c>
      <c r="I4837">
        <v>0</v>
      </c>
      <c r="J4837" s="1">
        <v>34</v>
      </c>
      <c r="K4837" s="1">
        <v>1</v>
      </c>
      <c r="L4837" s="1">
        <v>787</v>
      </c>
      <c r="M4837" s="6">
        <v>0.12</v>
      </c>
      <c r="N4837" s="4">
        <v>2200</v>
      </c>
      <c r="O4837" s="4">
        <v>180</v>
      </c>
      <c r="P4837" s="4">
        <v>300</v>
      </c>
      <c r="Q4837" s="3">
        <v>0.25</v>
      </c>
      <c r="R4837" s="1">
        <v>24</v>
      </c>
      <c r="S4837" s="1">
        <v>300</v>
      </c>
      <c r="T4837" s="1">
        <v>35</v>
      </c>
      <c r="U4837" s="1">
        <v>1</v>
      </c>
      <c r="V4837" s="1">
        <v>5</v>
      </c>
      <c r="W4837" s="1">
        <v>0</v>
      </c>
      <c r="X4837" s="1">
        <v>0</v>
      </c>
      <c r="Y4837" s="1">
        <v>0</v>
      </c>
      <c r="Z4837" s="1">
        <v>5</v>
      </c>
      <c r="AA4837" s="1">
        <v>1</v>
      </c>
      <c r="AB4837" s="1">
        <v>0</v>
      </c>
      <c r="AC4837" s="1">
        <v>0</v>
      </c>
      <c r="AD4837" s="1">
        <v>0</v>
      </c>
      <c r="AE4837" s="1">
        <v>0</v>
      </c>
      <c r="AF4837" s="1">
        <v>127</v>
      </c>
      <c r="AG4837" s="1">
        <v>0</v>
      </c>
      <c r="AH4837" s="1">
        <v>0</v>
      </c>
      <c r="AI4837" s="1">
        <v>127</v>
      </c>
      <c r="AJ4837" s="1" t="s">
        <v>14804</v>
      </c>
      <c r="AK4837" s="1" t="s">
        <v>14805</v>
      </c>
      <c r="AL4837" s="1" t="s">
        <v>14806</v>
      </c>
      <c r="AM4837" s="1" t="s">
        <v>12</v>
      </c>
      <c r="AN4837" s="1" t="s">
        <v>23098</v>
      </c>
      <c r="AO4837" s="1" t="s">
        <v>86</v>
      </c>
      <c r="AP4837" s="1" t="s">
        <v>57</v>
      </c>
      <c r="AQ4837" s="1" t="s">
        <v>25</v>
      </c>
      <c r="AR4837" s="1" t="s">
        <v>30</v>
      </c>
      <c r="AS4837" s="1" t="s">
        <v>23091</v>
      </c>
      <c r="AT4837" s="1" t="s">
        <v>26</v>
      </c>
    </row>
    <row r="4838" spans="1:46" x14ac:dyDescent="0.25">
      <c r="A4838" s="1" t="s">
        <v>17441</v>
      </c>
      <c r="B4838" s="2" t="s">
        <v>23101</v>
      </c>
      <c r="C4838" s="2" t="s">
        <v>23107</v>
      </c>
      <c r="D4838" s="1">
        <v>4</v>
      </c>
      <c r="E4838" s="1">
        <v>1</v>
      </c>
      <c r="F4838" s="1">
        <v>1</v>
      </c>
      <c r="G4838" s="1">
        <v>6</v>
      </c>
      <c r="H4838" s="6">
        <v>0.16666666666666666</v>
      </c>
      <c r="I4838">
        <v>0</v>
      </c>
      <c r="J4838" s="1">
        <v>58</v>
      </c>
      <c r="K4838" s="1">
        <v>0</v>
      </c>
      <c r="L4838" s="1">
        <v>740</v>
      </c>
      <c r="M4838" s="6">
        <v>0.25</v>
      </c>
      <c r="N4838" s="4">
        <v>2800</v>
      </c>
      <c r="O4838" s="4">
        <v>200</v>
      </c>
      <c r="P4838" s="4">
        <v>100</v>
      </c>
      <c r="Q4838" s="3">
        <v>0.35</v>
      </c>
      <c r="R4838" s="1">
        <v>12</v>
      </c>
      <c r="S4838" s="1">
        <v>100</v>
      </c>
      <c r="T4838" s="1">
        <v>14</v>
      </c>
      <c r="U4838" s="1">
        <v>1</v>
      </c>
      <c r="V4838" s="1">
        <v>5</v>
      </c>
      <c r="W4838" s="1">
        <v>0</v>
      </c>
      <c r="X4838" s="1">
        <v>0</v>
      </c>
      <c r="Y4838" s="1">
        <v>0</v>
      </c>
      <c r="Z4838" s="1">
        <v>4</v>
      </c>
      <c r="AA4838" s="1">
        <v>1</v>
      </c>
      <c r="AB4838" s="1">
        <v>0</v>
      </c>
      <c r="AC4838" s="1">
        <v>0</v>
      </c>
      <c r="AD4838" s="1">
        <v>0</v>
      </c>
      <c r="AE4838" s="1">
        <v>0</v>
      </c>
      <c r="AF4838" s="1">
        <v>0</v>
      </c>
      <c r="AG4838" s="1">
        <v>0</v>
      </c>
      <c r="AH4838" s="1">
        <v>700</v>
      </c>
      <c r="AI4838" s="1">
        <v>700</v>
      </c>
      <c r="AJ4838" s="1" t="s">
        <v>420</v>
      </c>
      <c r="AK4838" s="1" t="s">
        <v>1381</v>
      </c>
      <c r="AL4838" s="1" t="s">
        <v>1382</v>
      </c>
      <c r="AM4838" s="1" t="s">
        <v>12</v>
      </c>
      <c r="AN4838" s="1" t="s">
        <v>23097</v>
      </c>
      <c r="AO4838" s="1" t="s">
        <v>86</v>
      </c>
      <c r="AP4838" s="1" t="s">
        <v>57</v>
      </c>
      <c r="AQ4838" s="1" t="s">
        <v>25</v>
      </c>
      <c r="AR4838" s="1" t="s">
        <v>30</v>
      </c>
      <c r="AS4838" s="1" t="s">
        <v>23091</v>
      </c>
      <c r="AT4838" s="1" t="s">
        <v>26</v>
      </c>
    </row>
    <row r="4839" spans="1:46" x14ac:dyDescent="0.25">
      <c r="A4839" s="1" t="s">
        <v>21752</v>
      </c>
      <c r="B4839" s="2" t="s">
        <v>23101</v>
      </c>
      <c r="C4839" s="2" t="s">
        <v>23107</v>
      </c>
      <c r="D4839" s="1">
        <v>0</v>
      </c>
      <c r="E4839" s="1">
        <v>0</v>
      </c>
      <c r="F4839" s="1">
        <v>1</v>
      </c>
      <c r="G4839" s="1">
        <v>1</v>
      </c>
      <c r="H4839" s="6">
        <v>1</v>
      </c>
      <c r="I4839">
        <v>1</v>
      </c>
      <c r="J4839" s="1">
        <v>24</v>
      </c>
      <c r="K4839" s="1">
        <v>1</v>
      </c>
      <c r="L4839" s="1">
        <v>706</v>
      </c>
      <c r="M4839" s="6">
        <v>0.51</v>
      </c>
      <c r="N4839" s="4">
        <v>1700</v>
      </c>
      <c r="O4839" s="4">
        <v>130</v>
      </c>
      <c r="P4839" s="4">
        <v>100</v>
      </c>
      <c r="Q4839" s="3">
        <v>0.3</v>
      </c>
      <c r="R4839" s="1">
        <v>12</v>
      </c>
      <c r="S4839" s="1">
        <v>100</v>
      </c>
      <c r="T4839" s="1">
        <v>13</v>
      </c>
      <c r="U4839" s="1">
        <v>1</v>
      </c>
      <c r="V4839" s="1">
        <v>5</v>
      </c>
      <c r="W4839" s="1">
        <v>0</v>
      </c>
      <c r="X4839" s="1">
        <v>0</v>
      </c>
      <c r="Y4839" s="1">
        <v>1</v>
      </c>
      <c r="Z4839" s="1">
        <v>2</v>
      </c>
      <c r="AA4839" s="1">
        <v>1</v>
      </c>
      <c r="AB4839" s="1">
        <v>1</v>
      </c>
      <c r="AC4839" s="1">
        <v>400</v>
      </c>
      <c r="AD4839" s="1">
        <v>0</v>
      </c>
      <c r="AE4839" s="1">
        <v>0</v>
      </c>
      <c r="AF4839" s="1">
        <v>150</v>
      </c>
      <c r="AG4839" s="1">
        <v>0</v>
      </c>
      <c r="AH4839" s="1">
        <v>600</v>
      </c>
      <c r="AI4839" s="1">
        <v>1150</v>
      </c>
      <c r="AJ4839" s="1" t="s">
        <v>13502</v>
      </c>
      <c r="AK4839" s="1" t="s">
        <v>13503</v>
      </c>
      <c r="AL4839" s="1" t="s">
        <v>13504</v>
      </c>
      <c r="AM4839" s="1" t="s">
        <v>16</v>
      </c>
      <c r="AN4839" s="1" t="s">
        <v>23098</v>
      </c>
      <c r="AO4839" s="1" t="s">
        <v>86</v>
      </c>
      <c r="AP4839" s="1" t="s">
        <v>57</v>
      </c>
      <c r="AQ4839" s="1" t="s">
        <v>25</v>
      </c>
      <c r="AR4839" s="1" t="s">
        <v>19</v>
      </c>
      <c r="AS4839" s="1" t="s">
        <v>23091</v>
      </c>
      <c r="AT4839" s="1" t="s">
        <v>101</v>
      </c>
    </row>
    <row r="4840" spans="1:46" x14ac:dyDescent="0.25">
      <c r="A4840" s="1" t="s">
        <v>21756</v>
      </c>
      <c r="B4840" s="2" t="s">
        <v>23101</v>
      </c>
      <c r="C4840" s="2" t="s">
        <v>23107</v>
      </c>
      <c r="D4840" s="1">
        <v>0</v>
      </c>
      <c r="E4840" s="1">
        <v>0</v>
      </c>
      <c r="F4840" s="1">
        <v>2</v>
      </c>
      <c r="G4840" s="1">
        <v>2</v>
      </c>
      <c r="H4840" s="6">
        <v>1</v>
      </c>
      <c r="I4840">
        <v>1</v>
      </c>
      <c r="J4840" s="1">
        <v>38</v>
      </c>
      <c r="K4840" s="1">
        <v>1</v>
      </c>
      <c r="L4840" s="1">
        <v>759</v>
      </c>
      <c r="M4840" s="6">
        <v>0.22</v>
      </c>
      <c r="N4840" s="4">
        <v>1200</v>
      </c>
      <c r="O4840" s="4">
        <v>100</v>
      </c>
      <c r="P4840" s="4">
        <v>150</v>
      </c>
      <c r="Q4840" s="3">
        <v>0.3</v>
      </c>
      <c r="R4840" s="1">
        <v>24</v>
      </c>
      <c r="S4840" s="1">
        <v>150</v>
      </c>
      <c r="T4840" s="1">
        <v>24</v>
      </c>
      <c r="U4840" s="1">
        <v>1</v>
      </c>
      <c r="V4840" s="1">
        <v>5</v>
      </c>
      <c r="W4840" s="1">
        <v>0</v>
      </c>
      <c r="X4840" s="1">
        <v>0</v>
      </c>
      <c r="Y4840" s="1">
        <v>0</v>
      </c>
      <c r="Z4840" s="1">
        <v>5</v>
      </c>
      <c r="AA4840" s="1">
        <v>0</v>
      </c>
      <c r="AB4840" s="1">
        <v>1</v>
      </c>
      <c r="AC4840" s="1">
        <v>0</v>
      </c>
      <c r="AD4840" s="1">
        <v>0</v>
      </c>
      <c r="AE4840" s="1">
        <v>0</v>
      </c>
      <c r="AF4840" s="1">
        <v>0</v>
      </c>
      <c r="AG4840" s="1">
        <v>0</v>
      </c>
      <c r="AH4840" s="1">
        <v>240</v>
      </c>
      <c r="AI4840" s="1">
        <v>240</v>
      </c>
      <c r="AJ4840" s="1" t="s">
        <v>13513</v>
      </c>
      <c r="AK4840" s="1" t="s">
        <v>13514</v>
      </c>
      <c r="AL4840" s="1" t="s">
        <v>13515</v>
      </c>
      <c r="AM4840" s="1" t="s">
        <v>16</v>
      </c>
      <c r="AN4840" s="1" t="s">
        <v>23098</v>
      </c>
      <c r="AO4840" s="1" t="s">
        <v>86</v>
      </c>
      <c r="AP4840" s="1" t="s">
        <v>57</v>
      </c>
      <c r="AQ4840" s="1" t="s">
        <v>25</v>
      </c>
      <c r="AR4840" s="1" t="s">
        <v>30</v>
      </c>
      <c r="AS4840" s="1" t="s">
        <v>23090</v>
      </c>
      <c r="AT4840" s="1" t="s">
        <v>101</v>
      </c>
    </row>
    <row r="4841" spans="1:46" x14ac:dyDescent="0.25">
      <c r="A4841" s="1" t="s">
        <v>21162</v>
      </c>
      <c r="B4841" s="2" t="s">
        <v>23101</v>
      </c>
      <c r="C4841" s="2" t="s">
        <v>23107</v>
      </c>
      <c r="D4841" s="1">
        <v>0</v>
      </c>
      <c r="E4841" s="1">
        <v>3</v>
      </c>
      <c r="F4841" s="1">
        <v>2</v>
      </c>
      <c r="G4841" s="1">
        <v>5</v>
      </c>
      <c r="H4841" s="6">
        <v>0.4</v>
      </c>
      <c r="I4841">
        <v>0</v>
      </c>
      <c r="J4841" s="1">
        <v>44</v>
      </c>
      <c r="K4841" s="1">
        <v>0</v>
      </c>
      <c r="L4841" s="1">
        <v>753</v>
      </c>
      <c r="M4841" s="6">
        <v>0.17</v>
      </c>
      <c r="N4841" s="4">
        <v>8400</v>
      </c>
      <c r="O4841" s="4">
        <v>700</v>
      </c>
      <c r="P4841" s="4">
        <v>1000</v>
      </c>
      <c r="Q4841" s="3">
        <v>0.3</v>
      </c>
      <c r="R4841" s="1">
        <v>18</v>
      </c>
      <c r="S4841" s="1">
        <v>1000</v>
      </c>
      <c r="T4841" s="1">
        <v>98</v>
      </c>
      <c r="U4841" s="1">
        <v>1</v>
      </c>
      <c r="V4841" s="1">
        <v>5</v>
      </c>
      <c r="W4841" s="1">
        <v>1</v>
      </c>
      <c r="X4841" s="1">
        <v>1</v>
      </c>
      <c r="Y4841" s="1">
        <v>0</v>
      </c>
      <c r="Z4841" s="1">
        <v>3</v>
      </c>
      <c r="AA4841" s="1">
        <v>0</v>
      </c>
      <c r="AB4841" s="1">
        <v>0</v>
      </c>
      <c r="AC4841" s="1">
        <v>0</v>
      </c>
      <c r="AD4841" s="1">
        <v>0</v>
      </c>
      <c r="AE4841" s="1">
        <v>4300</v>
      </c>
      <c r="AF4841" s="1">
        <v>0</v>
      </c>
      <c r="AG4841" s="1">
        <v>0</v>
      </c>
      <c r="AH4841" s="1">
        <v>0</v>
      </c>
      <c r="AI4841" s="1">
        <v>4300</v>
      </c>
      <c r="AJ4841" s="1" t="s">
        <v>11922</v>
      </c>
      <c r="AK4841" s="1" t="s">
        <v>11923</v>
      </c>
      <c r="AL4841" s="1" t="s">
        <v>11924</v>
      </c>
      <c r="AM4841" s="1" t="s">
        <v>12</v>
      </c>
      <c r="AN4841" s="1" t="s">
        <v>23097</v>
      </c>
      <c r="AO4841" s="1" t="s">
        <v>86</v>
      </c>
      <c r="AP4841" s="1" t="s">
        <v>86</v>
      </c>
      <c r="AQ4841" s="1" t="s">
        <v>14</v>
      </c>
      <c r="AR4841" s="1" t="s">
        <v>30</v>
      </c>
      <c r="AS4841" s="1" t="s">
        <v>23090</v>
      </c>
      <c r="AT4841" s="1" t="s">
        <v>26</v>
      </c>
    </row>
    <row r="4842" spans="1:46" x14ac:dyDescent="0.25">
      <c r="A4842" s="1" t="s">
        <v>20099</v>
      </c>
      <c r="B4842" s="2" t="s">
        <v>23101</v>
      </c>
      <c r="C4842" s="2" t="s">
        <v>23107</v>
      </c>
      <c r="D4842" s="1">
        <v>1</v>
      </c>
      <c r="E4842" s="1">
        <v>0</v>
      </c>
      <c r="F4842" s="1">
        <v>1</v>
      </c>
      <c r="G4842" s="1">
        <v>2</v>
      </c>
      <c r="H4842" s="6">
        <v>0.5</v>
      </c>
      <c r="I4842">
        <v>0</v>
      </c>
      <c r="J4842" s="1">
        <v>34</v>
      </c>
      <c r="K4842" s="1">
        <v>0</v>
      </c>
      <c r="L4842" s="1">
        <v>600</v>
      </c>
      <c r="M4842" s="6">
        <v>0.41</v>
      </c>
      <c r="N4842" s="4">
        <v>3600</v>
      </c>
      <c r="O4842" s="4">
        <v>300</v>
      </c>
      <c r="P4842" s="4">
        <v>500</v>
      </c>
      <c r="Q4842" s="3">
        <v>0.3</v>
      </c>
      <c r="R4842" s="1">
        <v>24</v>
      </c>
      <c r="S4842" s="1">
        <v>500</v>
      </c>
      <c r="T4842" s="1">
        <v>65</v>
      </c>
      <c r="U4842" s="1">
        <v>1</v>
      </c>
      <c r="V4842" s="1">
        <v>5</v>
      </c>
      <c r="W4842" s="1">
        <v>0</v>
      </c>
      <c r="X4842" s="1">
        <v>0</v>
      </c>
      <c r="Y4842" s="1">
        <v>1</v>
      </c>
      <c r="Z4842" s="1">
        <v>2</v>
      </c>
      <c r="AA4842" s="1">
        <v>0</v>
      </c>
      <c r="AB4842" s="1">
        <v>0</v>
      </c>
      <c r="AC4842" s="1">
        <v>1780</v>
      </c>
      <c r="AD4842" s="1">
        <v>0</v>
      </c>
      <c r="AE4842" s="1">
        <v>0</v>
      </c>
      <c r="AF4842" s="1">
        <v>0</v>
      </c>
      <c r="AG4842" s="1">
        <v>0</v>
      </c>
      <c r="AH4842" s="1">
        <v>600</v>
      </c>
      <c r="AI4842" s="1">
        <v>2380</v>
      </c>
      <c r="AJ4842" s="1" t="s">
        <v>9040</v>
      </c>
      <c r="AK4842" s="1" t="s">
        <v>9041</v>
      </c>
      <c r="AL4842" s="1" t="s">
        <v>9042</v>
      </c>
      <c r="AM4842" s="1" t="s">
        <v>12</v>
      </c>
      <c r="AN4842" s="1" t="s">
        <v>23097</v>
      </c>
      <c r="AO4842" s="1" t="s">
        <v>86</v>
      </c>
      <c r="AP4842" s="1" t="s">
        <v>57</v>
      </c>
      <c r="AQ4842" s="1" t="s">
        <v>25</v>
      </c>
      <c r="AR4842" s="1" t="s">
        <v>19</v>
      </c>
      <c r="AS4842" s="1" t="s">
        <v>23090</v>
      </c>
      <c r="AT4842" s="1" t="s">
        <v>26</v>
      </c>
    </row>
    <row r="4843" spans="1:46" x14ac:dyDescent="0.25">
      <c r="A4843" s="1" t="s">
        <v>22827</v>
      </c>
      <c r="B4843" s="2" t="s">
        <v>23101</v>
      </c>
      <c r="C4843" s="2" t="s">
        <v>23107</v>
      </c>
      <c r="D4843" s="1">
        <v>0</v>
      </c>
      <c r="E4843" s="1">
        <v>0</v>
      </c>
      <c r="F4843" s="1">
        <v>1</v>
      </c>
      <c r="G4843" s="1">
        <v>1</v>
      </c>
      <c r="H4843" s="6">
        <v>1</v>
      </c>
      <c r="I4843">
        <v>1</v>
      </c>
      <c r="J4843" s="1">
        <v>25</v>
      </c>
      <c r="K4843" s="1">
        <v>0</v>
      </c>
      <c r="L4843" s="1">
        <v>718</v>
      </c>
      <c r="M4843" s="6">
        <v>0.39</v>
      </c>
      <c r="N4843" s="4">
        <v>2280</v>
      </c>
      <c r="O4843" s="4">
        <v>150</v>
      </c>
      <c r="P4843" s="4">
        <v>600</v>
      </c>
      <c r="Q4843" s="3">
        <v>0.35</v>
      </c>
      <c r="R4843" s="1">
        <v>24</v>
      </c>
      <c r="S4843" s="1">
        <v>600</v>
      </c>
      <c r="T4843" s="1">
        <v>42</v>
      </c>
      <c r="U4843" s="1">
        <v>1</v>
      </c>
      <c r="V4843" s="1">
        <v>5</v>
      </c>
      <c r="W4843" s="1">
        <v>0</v>
      </c>
      <c r="X4843" s="1">
        <v>1</v>
      </c>
      <c r="Y4843" s="1">
        <v>1</v>
      </c>
      <c r="Z4843" s="1">
        <v>0</v>
      </c>
      <c r="AA4843" s="1">
        <v>1</v>
      </c>
      <c r="AB4843" s="1">
        <v>1</v>
      </c>
      <c r="AC4843" s="1">
        <v>0</v>
      </c>
      <c r="AD4843" s="1">
        <v>0</v>
      </c>
      <c r="AE4843" s="1">
        <v>0</v>
      </c>
      <c r="AF4843" s="1">
        <v>0</v>
      </c>
      <c r="AG4843" s="1">
        <v>0</v>
      </c>
      <c r="AH4843" s="1">
        <v>400</v>
      </c>
      <c r="AI4843" s="1">
        <v>400</v>
      </c>
      <c r="AJ4843" s="1" t="s">
        <v>16347</v>
      </c>
      <c r="AK4843" s="1" t="s">
        <v>16348</v>
      </c>
      <c r="AL4843" s="1" t="s">
        <v>16349</v>
      </c>
      <c r="AM4843" s="1" t="s">
        <v>16</v>
      </c>
      <c r="AN4843" s="1" t="s">
        <v>23097</v>
      </c>
      <c r="AO4843" s="1" t="s">
        <v>86</v>
      </c>
      <c r="AP4843" s="1" t="s">
        <v>57</v>
      </c>
      <c r="AQ4843" s="1" t="s">
        <v>14</v>
      </c>
      <c r="AR4843" s="1" t="s">
        <v>19</v>
      </c>
      <c r="AS4843" s="1" t="s">
        <v>23091</v>
      </c>
      <c r="AT4843" s="1" t="s">
        <v>101</v>
      </c>
    </row>
    <row r="4844" spans="1:46" x14ac:dyDescent="0.25">
      <c r="A4844" s="1" t="s">
        <v>21089</v>
      </c>
      <c r="B4844" s="2" t="s">
        <v>23101</v>
      </c>
      <c r="C4844" s="2" t="s">
        <v>23107</v>
      </c>
      <c r="D4844" s="1">
        <v>0</v>
      </c>
      <c r="E4844" s="1">
        <v>0</v>
      </c>
      <c r="F4844" s="1">
        <v>1</v>
      </c>
      <c r="G4844" s="1">
        <v>1</v>
      </c>
      <c r="H4844" s="6">
        <v>1</v>
      </c>
      <c r="I4844">
        <v>0</v>
      </c>
      <c r="J4844" s="1">
        <v>29</v>
      </c>
      <c r="K4844" s="1">
        <v>0</v>
      </c>
      <c r="L4844" s="1">
        <v>714</v>
      </c>
      <c r="M4844" s="6">
        <v>0.41</v>
      </c>
      <c r="N4844" s="4">
        <v>2300</v>
      </c>
      <c r="O4844" s="4">
        <v>180</v>
      </c>
      <c r="P4844" s="4">
        <v>500</v>
      </c>
      <c r="Q4844" s="3">
        <v>0.35</v>
      </c>
      <c r="R4844" s="1">
        <v>12</v>
      </c>
      <c r="S4844" s="1">
        <v>500</v>
      </c>
      <c r="T4844" s="1">
        <v>56</v>
      </c>
      <c r="U4844" s="1">
        <v>1</v>
      </c>
      <c r="V4844" s="1">
        <v>5</v>
      </c>
      <c r="W4844" s="1">
        <v>0</v>
      </c>
      <c r="X4844" s="1">
        <v>1</v>
      </c>
      <c r="Y4844" s="1">
        <v>1</v>
      </c>
      <c r="Z4844" s="1">
        <v>4</v>
      </c>
      <c r="AA4844" s="1">
        <v>1</v>
      </c>
      <c r="AB4844" s="1">
        <v>0</v>
      </c>
      <c r="AC4844" s="1">
        <v>0</v>
      </c>
      <c r="AD4844" s="1">
        <v>0</v>
      </c>
      <c r="AE4844" s="1">
        <v>0</v>
      </c>
      <c r="AF4844" s="1">
        <v>500</v>
      </c>
      <c r="AG4844" s="1">
        <v>0</v>
      </c>
      <c r="AH4844" s="1">
        <v>0</v>
      </c>
      <c r="AI4844" s="1">
        <v>500</v>
      </c>
      <c r="AJ4844" s="1" t="s">
        <v>11723</v>
      </c>
      <c r="AK4844" s="1" t="s">
        <v>11724</v>
      </c>
      <c r="AL4844" s="1" t="s">
        <v>11725</v>
      </c>
      <c r="AM4844" s="1" t="s">
        <v>12</v>
      </c>
      <c r="AN4844" s="1" t="s">
        <v>23097</v>
      </c>
      <c r="AO4844" s="1" t="s">
        <v>86</v>
      </c>
      <c r="AP4844" s="1" t="s">
        <v>57</v>
      </c>
      <c r="AQ4844" s="1" t="s">
        <v>14</v>
      </c>
      <c r="AR4844" s="1" t="s">
        <v>19</v>
      </c>
      <c r="AS4844" s="1" t="s">
        <v>23091</v>
      </c>
      <c r="AT4844" s="1" t="s">
        <v>26</v>
      </c>
    </row>
    <row r="4845" spans="1:46" x14ac:dyDescent="0.25">
      <c r="A4845" s="1" t="s">
        <v>21098</v>
      </c>
      <c r="B4845" s="2" t="s">
        <v>23101</v>
      </c>
      <c r="C4845" s="2" t="s">
        <v>23107</v>
      </c>
      <c r="D4845" s="1">
        <v>0</v>
      </c>
      <c r="E4845" s="1">
        <v>0</v>
      </c>
      <c r="F4845" s="1">
        <v>1</v>
      </c>
      <c r="G4845" s="1">
        <v>1</v>
      </c>
      <c r="H4845" s="6">
        <v>1</v>
      </c>
      <c r="I4845">
        <v>1</v>
      </c>
      <c r="J4845" s="1">
        <v>46</v>
      </c>
      <c r="K4845" s="1">
        <v>1</v>
      </c>
      <c r="L4845" s="1">
        <v>725</v>
      </c>
      <c r="M4845" s="6">
        <v>0.21</v>
      </c>
      <c r="N4845" s="4">
        <v>10000</v>
      </c>
      <c r="O4845" s="4">
        <v>700</v>
      </c>
      <c r="P4845" s="4">
        <v>900</v>
      </c>
      <c r="Q4845" s="3">
        <v>0.28000000000000003</v>
      </c>
      <c r="R4845" s="1">
        <v>24</v>
      </c>
      <c r="S4845" s="1">
        <v>900</v>
      </c>
      <c r="T4845" s="1">
        <v>90</v>
      </c>
      <c r="U4845" s="1">
        <v>0</v>
      </c>
      <c r="V4845" s="1">
        <v>5</v>
      </c>
      <c r="W4845" s="1">
        <v>1</v>
      </c>
      <c r="X4845" s="1">
        <v>1</v>
      </c>
      <c r="Y4845" s="1">
        <v>1</v>
      </c>
      <c r="Z4845" s="1">
        <v>0</v>
      </c>
      <c r="AA4845" s="1">
        <v>1</v>
      </c>
      <c r="AB4845" s="1">
        <v>1</v>
      </c>
      <c r="AC4845" s="1">
        <v>500</v>
      </c>
      <c r="AD4845" s="1">
        <v>0</v>
      </c>
      <c r="AE4845" s="1">
        <v>0</v>
      </c>
      <c r="AF4845" s="1">
        <v>500</v>
      </c>
      <c r="AG4845" s="1">
        <v>0</v>
      </c>
      <c r="AH4845" s="1">
        <v>900</v>
      </c>
      <c r="AI4845" s="1">
        <v>1900</v>
      </c>
      <c r="AJ4845" s="1" t="s">
        <v>364</v>
      </c>
      <c r="AK4845" s="1" t="s">
        <v>8454</v>
      </c>
      <c r="AL4845" s="1" t="s">
        <v>2898</v>
      </c>
      <c r="AM4845" s="1" t="s">
        <v>16</v>
      </c>
      <c r="AN4845" s="1" t="s">
        <v>23098</v>
      </c>
      <c r="AO4845" s="1" t="s">
        <v>364</v>
      </c>
      <c r="AP4845" s="1" t="s">
        <v>86</v>
      </c>
      <c r="AQ4845" s="1" t="s">
        <v>14</v>
      </c>
      <c r="AR4845" s="1" t="s">
        <v>19</v>
      </c>
      <c r="AS4845" s="1" t="s">
        <v>23091</v>
      </c>
      <c r="AT4845" s="1" t="s">
        <v>101</v>
      </c>
    </row>
    <row r="4846" spans="1:46" x14ac:dyDescent="0.25">
      <c r="A4846" s="1" t="s">
        <v>19514</v>
      </c>
      <c r="B4846" s="2" t="s">
        <v>23101</v>
      </c>
      <c r="C4846" s="2" t="s">
        <v>23108</v>
      </c>
      <c r="D4846" s="1">
        <v>0</v>
      </c>
      <c r="E4846" s="1">
        <v>0</v>
      </c>
      <c r="F4846" s="1">
        <v>2</v>
      </c>
      <c r="G4846" s="1">
        <v>2</v>
      </c>
      <c r="H4846" s="6">
        <v>1</v>
      </c>
      <c r="I4846">
        <v>0</v>
      </c>
      <c r="J4846" s="1">
        <v>36</v>
      </c>
      <c r="K4846" s="1">
        <v>1</v>
      </c>
      <c r="L4846" s="1">
        <v>758</v>
      </c>
      <c r="M4846" s="6">
        <v>0.18</v>
      </c>
      <c r="N4846" s="4">
        <v>3000</v>
      </c>
      <c r="O4846" s="4">
        <v>250</v>
      </c>
      <c r="P4846" s="4">
        <v>500</v>
      </c>
      <c r="Q4846" s="3">
        <v>0.3</v>
      </c>
      <c r="R4846" s="1">
        <v>18</v>
      </c>
      <c r="S4846" s="1">
        <v>500</v>
      </c>
      <c r="T4846" s="1">
        <v>54</v>
      </c>
      <c r="U4846" s="1">
        <v>1</v>
      </c>
      <c r="V4846" s="1">
        <v>5</v>
      </c>
      <c r="W4846" s="1">
        <v>0</v>
      </c>
      <c r="X4846" s="1">
        <v>1</v>
      </c>
      <c r="Y4846" s="1">
        <v>1</v>
      </c>
      <c r="Z4846" s="1">
        <v>3</v>
      </c>
      <c r="AA4846" s="1">
        <v>0</v>
      </c>
      <c r="AB4846" s="1">
        <v>0</v>
      </c>
      <c r="AC4846" s="1">
        <v>0</v>
      </c>
      <c r="AD4846" s="1">
        <v>0</v>
      </c>
      <c r="AE4846" s="1">
        <v>0</v>
      </c>
      <c r="AF4846" s="1">
        <v>1000</v>
      </c>
      <c r="AG4846" s="1">
        <v>0</v>
      </c>
      <c r="AH4846" s="1">
        <v>0</v>
      </c>
      <c r="AI4846" s="1">
        <v>1000</v>
      </c>
      <c r="AJ4846" s="1" t="s">
        <v>7410</v>
      </c>
      <c r="AK4846" s="1" t="s">
        <v>7411</v>
      </c>
      <c r="AL4846" s="1" t="s">
        <v>7412</v>
      </c>
      <c r="AM4846" s="1" t="s">
        <v>12</v>
      </c>
      <c r="AN4846" s="1" t="s">
        <v>23098</v>
      </c>
      <c r="AO4846" s="1" t="s">
        <v>86</v>
      </c>
      <c r="AP4846" s="1" t="s">
        <v>57</v>
      </c>
      <c r="AQ4846" s="1" t="s">
        <v>14</v>
      </c>
      <c r="AR4846" s="1" t="s">
        <v>19</v>
      </c>
      <c r="AS4846" s="1" t="s">
        <v>23090</v>
      </c>
      <c r="AT4846" s="1" t="s">
        <v>26</v>
      </c>
    </row>
    <row r="4847" spans="1:46" x14ac:dyDescent="0.25">
      <c r="A4847" s="1" t="s">
        <v>22349</v>
      </c>
      <c r="B4847" s="2" t="s">
        <v>23101</v>
      </c>
      <c r="C4847" s="2" t="s">
        <v>23108</v>
      </c>
      <c r="D4847" s="1">
        <v>0</v>
      </c>
      <c r="E4847" s="1">
        <v>0</v>
      </c>
      <c r="F4847" s="1">
        <v>1</v>
      </c>
      <c r="G4847" s="1">
        <v>1</v>
      </c>
      <c r="H4847" s="6">
        <v>1</v>
      </c>
      <c r="I4847">
        <v>0</v>
      </c>
      <c r="J4847" s="1">
        <v>33</v>
      </c>
      <c r="K4847" s="1">
        <v>1</v>
      </c>
      <c r="L4847" s="1">
        <v>714</v>
      </c>
      <c r="M4847" s="6">
        <v>0.41</v>
      </c>
      <c r="N4847" s="4">
        <v>2900</v>
      </c>
      <c r="O4847" s="4">
        <v>230</v>
      </c>
      <c r="P4847" s="4">
        <v>200</v>
      </c>
      <c r="Q4847" s="3">
        <v>0.3</v>
      </c>
      <c r="R4847" s="1">
        <v>12</v>
      </c>
      <c r="S4847" s="1">
        <v>200</v>
      </c>
      <c r="T4847" s="1">
        <v>25</v>
      </c>
      <c r="U4847" s="1">
        <v>1</v>
      </c>
      <c r="V4847" s="1">
        <v>5</v>
      </c>
      <c r="W4847" s="1">
        <v>0</v>
      </c>
      <c r="X4847" s="1">
        <v>0</v>
      </c>
      <c r="Y4847" s="1">
        <v>1</v>
      </c>
      <c r="Z4847" s="1">
        <v>1</v>
      </c>
      <c r="AA4847" s="1">
        <v>1</v>
      </c>
      <c r="AB4847" s="1">
        <v>1</v>
      </c>
      <c r="AC4847" s="1">
        <v>0</v>
      </c>
      <c r="AD4847" s="1">
        <v>0</v>
      </c>
      <c r="AE4847" s="1">
        <v>885</v>
      </c>
      <c r="AF4847" s="1">
        <v>763</v>
      </c>
      <c r="AG4847" s="1">
        <v>10</v>
      </c>
      <c r="AH4847" s="1">
        <v>0</v>
      </c>
      <c r="AI4847" s="1">
        <v>1658</v>
      </c>
      <c r="AJ4847" s="1" t="s">
        <v>15086</v>
      </c>
      <c r="AK4847" s="1" t="s">
        <v>15087</v>
      </c>
      <c r="AL4847" s="1" t="s">
        <v>15088</v>
      </c>
      <c r="AM4847" s="1" t="s">
        <v>12</v>
      </c>
      <c r="AN4847" s="1" t="s">
        <v>23098</v>
      </c>
      <c r="AO4847" s="1" t="s">
        <v>86</v>
      </c>
      <c r="AP4847" s="1" t="s">
        <v>57</v>
      </c>
      <c r="AQ4847" s="1" t="s">
        <v>25</v>
      </c>
      <c r="AR4847" s="1" t="s">
        <v>19</v>
      </c>
      <c r="AS4847" s="1" t="s">
        <v>23091</v>
      </c>
      <c r="AT4847" s="1" t="s">
        <v>101</v>
      </c>
    </row>
    <row r="4848" spans="1:46" x14ac:dyDescent="0.25">
      <c r="A4848" s="1" t="s">
        <v>18863</v>
      </c>
      <c r="B4848" s="2" t="s">
        <v>23101</v>
      </c>
      <c r="C4848" s="2" t="s">
        <v>23108</v>
      </c>
      <c r="D4848" s="1">
        <v>0</v>
      </c>
      <c r="E4848" s="1">
        <v>0</v>
      </c>
      <c r="F4848" s="1">
        <v>1</v>
      </c>
      <c r="G4848" s="1">
        <v>1</v>
      </c>
      <c r="H4848" s="6">
        <v>1</v>
      </c>
      <c r="I4848">
        <v>0</v>
      </c>
      <c r="J4848" s="1">
        <v>37</v>
      </c>
      <c r="K4848" s="1">
        <v>1</v>
      </c>
      <c r="L4848" s="1">
        <v>738</v>
      </c>
      <c r="M4848" s="6">
        <v>0.8</v>
      </c>
      <c r="N4848" s="4">
        <v>2800</v>
      </c>
      <c r="O4848" s="4">
        <v>230</v>
      </c>
      <c r="P4848" s="4">
        <v>1000</v>
      </c>
      <c r="Q4848" s="3">
        <v>0.27</v>
      </c>
      <c r="R4848" s="1">
        <v>24</v>
      </c>
      <c r="S4848" s="1">
        <v>1000</v>
      </c>
      <c r="T4848" s="1">
        <v>83</v>
      </c>
      <c r="U4848" s="1">
        <v>0</v>
      </c>
      <c r="V4848" s="1">
        <v>5</v>
      </c>
      <c r="W4848" s="1">
        <v>0</v>
      </c>
      <c r="X4848" s="1">
        <v>0</v>
      </c>
      <c r="Y4848" s="1">
        <v>1</v>
      </c>
      <c r="Z4848" s="1">
        <v>1</v>
      </c>
      <c r="AA4848" s="1">
        <v>0</v>
      </c>
      <c r="AB4848" s="1">
        <v>0</v>
      </c>
      <c r="AC4848" s="1">
        <v>633</v>
      </c>
      <c r="AD4848" s="1">
        <v>0</v>
      </c>
      <c r="AE4848" s="1">
        <v>0</v>
      </c>
      <c r="AF4848" s="1">
        <v>1721</v>
      </c>
      <c r="AG4848" s="1">
        <v>0</v>
      </c>
      <c r="AH4848" s="1">
        <v>290</v>
      </c>
      <c r="AI4848" s="1">
        <v>2644</v>
      </c>
      <c r="AJ4848" s="1" t="s">
        <v>5584</v>
      </c>
      <c r="AK4848" s="1" t="s">
        <v>5585</v>
      </c>
      <c r="AL4848" s="1" t="s">
        <v>5586</v>
      </c>
      <c r="AM4848" s="1" t="s">
        <v>12</v>
      </c>
      <c r="AN4848" s="1" t="s">
        <v>23098</v>
      </c>
      <c r="AO4848" s="1" t="s">
        <v>364</v>
      </c>
      <c r="AP4848" s="1" t="s">
        <v>57</v>
      </c>
      <c r="AQ4848" s="1" t="s">
        <v>25</v>
      </c>
      <c r="AR4848" s="1" t="s">
        <v>19</v>
      </c>
      <c r="AS4848" s="1" t="s">
        <v>23090</v>
      </c>
      <c r="AT4848" s="1" t="s">
        <v>26</v>
      </c>
    </row>
    <row r="4849" spans="1:46" x14ac:dyDescent="0.25">
      <c r="A4849" s="1" t="s">
        <v>21774</v>
      </c>
      <c r="B4849" s="2" t="s">
        <v>23101</v>
      </c>
      <c r="C4849" s="2" t="s">
        <v>23108</v>
      </c>
      <c r="D4849" s="1">
        <v>0</v>
      </c>
      <c r="E4849" s="1">
        <v>0</v>
      </c>
      <c r="F4849" s="1">
        <v>1</v>
      </c>
      <c r="G4849" s="1">
        <v>1</v>
      </c>
      <c r="H4849" s="6">
        <v>1</v>
      </c>
      <c r="I4849">
        <v>0</v>
      </c>
      <c r="J4849" s="1">
        <v>27</v>
      </c>
      <c r="K4849" s="1">
        <v>1</v>
      </c>
      <c r="L4849" s="1">
        <v>790</v>
      </c>
      <c r="M4849" s="6">
        <v>0.26</v>
      </c>
      <c r="N4849" s="4">
        <v>3200</v>
      </c>
      <c r="O4849" s="4">
        <v>260</v>
      </c>
      <c r="P4849" s="4">
        <v>700</v>
      </c>
      <c r="Q4849" s="3">
        <v>0.3</v>
      </c>
      <c r="R4849" s="1">
        <v>24</v>
      </c>
      <c r="S4849" s="1">
        <v>700</v>
      </c>
      <c r="T4849" s="1">
        <v>49</v>
      </c>
      <c r="U4849" s="1">
        <v>1</v>
      </c>
      <c r="V4849" s="1">
        <v>5</v>
      </c>
      <c r="W4849" s="1">
        <v>0</v>
      </c>
      <c r="X4849" s="1">
        <v>0</v>
      </c>
      <c r="Y4849" s="1">
        <v>1</v>
      </c>
      <c r="Z4849" s="1">
        <v>5</v>
      </c>
      <c r="AA4849" s="1">
        <v>0</v>
      </c>
      <c r="AB4849" s="1">
        <v>0</v>
      </c>
      <c r="AC4849" s="1">
        <v>0</v>
      </c>
      <c r="AD4849" s="1">
        <v>0</v>
      </c>
      <c r="AE4849" s="1">
        <v>0</v>
      </c>
      <c r="AF4849" s="1">
        <v>130</v>
      </c>
      <c r="AG4849" s="1">
        <v>0</v>
      </c>
      <c r="AH4849" s="1">
        <v>370</v>
      </c>
      <c r="AI4849" s="1">
        <v>500</v>
      </c>
      <c r="AJ4849" s="1" t="s">
        <v>13560</v>
      </c>
      <c r="AK4849" s="1" t="s">
        <v>13561</v>
      </c>
      <c r="AL4849" s="1" t="s">
        <v>13562</v>
      </c>
      <c r="AM4849" s="1" t="s">
        <v>12</v>
      </c>
      <c r="AN4849" s="1" t="s">
        <v>23098</v>
      </c>
      <c r="AO4849" s="1" t="s">
        <v>86</v>
      </c>
      <c r="AP4849" s="1" t="s">
        <v>57</v>
      </c>
      <c r="AQ4849" s="1" t="s">
        <v>25</v>
      </c>
      <c r="AR4849" s="1" t="s">
        <v>19</v>
      </c>
      <c r="AS4849" s="1" t="s">
        <v>23090</v>
      </c>
      <c r="AT4849" s="1" t="s">
        <v>26</v>
      </c>
    </row>
    <row r="4850" spans="1:46" x14ac:dyDescent="0.25">
      <c r="A4850" s="1" t="s">
        <v>22284</v>
      </c>
      <c r="B4850" s="2" t="s">
        <v>23101</v>
      </c>
      <c r="C4850" s="2" t="s">
        <v>23108</v>
      </c>
      <c r="D4850" s="1">
        <v>0</v>
      </c>
      <c r="E4850" s="1">
        <v>0</v>
      </c>
      <c r="F4850" s="1">
        <v>1</v>
      </c>
      <c r="G4850" s="1">
        <v>1</v>
      </c>
      <c r="H4850" s="6">
        <v>1</v>
      </c>
      <c r="I4850">
        <v>0</v>
      </c>
      <c r="J4850" s="1">
        <v>30</v>
      </c>
      <c r="K4850" s="1">
        <v>1</v>
      </c>
      <c r="L4850" s="1">
        <v>766</v>
      </c>
      <c r="M4850" s="6">
        <v>0.28000000000000003</v>
      </c>
      <c r="N4850" s="4">
        <v>2200</v>
      </c>
      <c r="O4850" s="4">
        <v>190</v>
      </c>
      <c r="P4850" s="4">
        <v>300</v>
      </c>
      <c r="Q4850" s="3">
        <v>0.28000000000000003</v>
      </c>
      <c r="R4850" s="1">
        <v>24</v>
      </c>
      <c r="S4850" s="1">
        <v>300</v>
      </c>
      <c r="T4850" s="1">
        <v>28</v>
      </c>
      <c r="U4850" s="1">
        <v>1</v>
      </c>
      <c r="V4850" s="1">
        <v>5</v>
      </c>
      <c r="W4850" s="1">
        <v>0</v>
      </c>
      <c r="X4850" s="1">
        <v>0</v>
      </c>
      <c r="Y4850" s="1">
        <v>1</v>
      </c>
      <c r="Z4850" s="1">
        <v>0</v>
      </c>
      <c r="AA4850" s="1">
        <v>1</v>
      </c>
      <c r="AB4850" s="1">
        <v>0</v>
      </c>
      <c r="AC4850" s="1">
        <v>0</v>
      </c>
      <c r="AD4850" s="1">
        <v>0</v>
      </c>
      <c r="AE4850" s="1">
        <v>500</v>
      </c>
      <c r="AF4850" s="1">
        <v>0</v>
      </c>
      <c r="AG4850" s="1">
        <v>0</v>
      </c>
      <c r="AH4850" s="1">
        <v>300</v>
      </c>
      <c r="AI4850" s="1">
        <v>800</v>
      </c>
      <c r="AJ4850" s="1" t="s">
        <v>322</v>
      </c>
      <c r="AK4850" s="1" t="s">
        <v>14909</v>
      </c>
      <c r="AL4850" s="1" t="s">
        <v>14910</v>
      </c>
      <c r="AM4850" s="1" t="s">
        <v>12</v>
      </c>
      <c r="AN4850" s="1" t="s">
        <v>23098</v>
      </c>
      <c r="AO4850" s="1" t="s">
        <v>86</v>
      </c>
      <c r="AP4850" s="1" t="s">
        <v>57</v>
      </c>
      <c r="AQ4850" s="1" t="s">
        <v>25</v>
      </c>
      <c r="AR4850" s="1" t="s">
        <v>19</v>
      </c>
      <c r="AS4850" s="1" t="s">
        <v>23091</v>
      </c>
      <c r="AT4850" s="1" t="s">
        <v>26</v>
      </c>
    </row>
    <row r="4851" spans="1:46" x14ac:dyDescent="0.25">
      <c r="A4851" s="1" t="s">
        <v>17594</v>
      </c>
      <c r="B4851" s="2" t="s">
        <v>23101</v>
      </c>
      <c r="C4851" s="2" t="s">
        <v>23108</v>
      </c>
      <c r="D4851" s="1">
        <v>0</v>
      </c>
      <c r="E4851" s="1">
        <v>3</v>
      </c>
      <c r="F4851" s="1">
        <v>3</v>
      </c>
      <c r="G4851" s="1">
        <v>6</v>
      </c>
      <c r="H4851" s="6">
        <v>0.5</v>
      </c>
      <c r="I4851">
        <v>0</v>
      </c>
      <c r="J4851" s="1">
        <v>29</v>
      </c>
      <c r="K4851" s="1">
        <v>0</v>
      </c>
      <c r="L4851" s="1">
        <v>725</v>
      </c>
      <c r="M4851" s="6">
        <v>0.67</v>
      </c>
      <c r="N4851" s="4">
        <v>2800</v>
      </c>
      <c r="O4851" s="4">
        <v>198</v>
      </c>
      <c r="P4851" s="4">
        <v>100</v>
      </c>
      <c r="Q4851" s="3">
        <v>0.3</v>
      </c>
      <c r="R4851" s="1">
        <v>12</v>
      </c>
      <c r="S4851" s="1">
        <v>100</v>
      </c>
      <c r="T4851" s="1">
        <v>14</v>
      </c>
      <c r="U4851" s="1">
        <v>1</v>
      </c>
      <c r="V4851" s="1">
        <v>5</v>
      </c>
      <c r="W4851" s="1">
        <v>0</v>
      </c>
      <c r="X4851" s="1">
        <v>0</v>
      </c>
      <c r="Y4851" s="1">
        <v>1</v>
      </c>
      <c r="Z4851" s="1">
        <v>2</v>
      </c>
      <c r="AA4851" s="1">
        <v>0</v>
      </c>
      <c r="AB4851" s="1">
        <v>0</v>
      </c>
      <c r="AC4851" s="1">
        <v>375</v>
      </c>
      <c r="AD4851" s="1">
        <v>0</v>
      </c>
      <c r="AE4851" s="1">
        <v>0</v>
      </c>
      <c r="AF4851" s="1">
        <v>1195</v>
      </c>
      <c r="AG4851" s="1">
        <v>36</v>
      </c>
      <c r="AH4851" s="1">
        <v>800</v>
      </c>
      <c r="AI4851" s="1">
        <v>2406</v>
      </c>
      <c r="AJ4851" s="1" t="s">
        <v>1864</v>
      </c>
      <c r="AK4851" s="1" t="s">
        <v>1865</v>
      </c>
      <c r="AL4851" s="1" t="s">
        <v>1866</v>
      </c>
      <c r="AM4851" s="1" t="s">
        <v>12</v>
      </c>
      <c r="AN4851" s="1" t="s">
        <v>23097</v>
      </c>
      <c r="AO4851" s="1" t="s">
        <v>86</v>
      </c>
      <c r="AP4851" s="1" t="s">
        <v>57</v>
      </c>
      <c r="AQ4851" s="1" t="s">
        <v>25</v>
      </c>
      <c r="AR4851" s="1" t="s">
        <v>19</v>
      </c>
      <c r="AS4851" s="1" t="s">
        <v>23090</v>
      </c>
      <c r="AT4851" s="1" t="s">
        <v>26</v>
      </c>
    </row>
    <row r="4852" spans="1:46" x14ac:dyDescent="0.25">
      <c r="A4852" s="1" t="s">
        <v>20065</v>
      </c>
      <c r="B4852" s="2" t="s">
        <v>23101</v>
      </c>
      <c r="C4852" s="2" t="s">
        <v>23108</v>
      </c>
      <c r="D4852" s="1">
        <v>1</v>
      </c>
      <c r="E4852" s="1">
        <v>2</v>
      </c>
      <c r="F4852" s="1">
        <v>2</v>
      </c>
      <c r="G4852" s="1">
        <v>5</v>
      </c>
      <c r="H4852" s="6">
        <v>0.4</v>
      </c>
      <c r="I4852">
        <v>0</v>
      </c>
      <c r="J4852" s="1">
        <v>40</v>
      </c>
      <c r="K4852" s="1">
        <v>1</v>
      </c>
      <c r="L4852" s="1">
        <v>564</v>
      </c>
      <c r="M4852" s="6">
        <v>0.57999999999999996</v>
      </c>
      <c r="N4852" s="4">
        <v>2160</v>
      </c>
      <c r="O4852" s="4">
        <v>180</v>
      </c>
      <c r="P4852" s="4">
        <v>200</v>
      </c>
      <c r="Q4852" s="3">
        <v>0.3</v>
      </c>
      <c r="R4852" s="1">
        <v>24</v>
      </c>
      <c r="S4852" s="1">
        <v>200</v>
      </c>
      <c r="T4852" s="1">
        <v>9</v>
      </c>
      <c r="U4852" s="1">
        <v>1</v>
      </c>
      <c r="V4852" s="1">
        <v>5</v>
      </c>
      <c r="W4852" s="1">
        <v>0</v>
      </c>
      <c r="X4852" s="1">
        <v>0</v>
      </c>
      <c r="Y4852" s="1">
        <v>1</v>
      </c>
      <c r="Z4852" s="1">
        <v>1</v>
      </c>
      <c r="AA4852" s="1">
        <v>1</v>
      </c>
      <c r="AB4852" s="1">
        <v>0</v>
      </c>
      <c r="AC4852" s="1">
        <v>1730</v>
      </c>
      <c r="AD4852" s="1">
        <v>0</v>
      </c>
      <c r="AE4852" s="1">
        <v>0</v>
      </c>
      <c r="AF4852" s="1">
        <v>0</v>
      </c>
      <c r="AG4852" s="1">
        <v>0</v>
      </c>
      <c r="AH4852" s="1">
        <v>600</v>
      </c>
      <c r="AI4852" s="1">
        <v>2330</v>
      </c>
      <c r="AJ4852" s="1" t="s">
        <v>8940</v>
      </c>
      <c r="AK4852" s="1" t="s">
        <v>8941</v>
      </c>
      <c r="AL4852" s="1" t="s">
        <v>8942</v>
      </c>
      <c r="AM4852" s="1" t="s">
        <v>12</v>
      </c>
      <c r="AN4852" s="1" t="s">
        <v>23098</v>
      </c>
      <c r="AO4852" s="1" t="s">
        <v>86</v>
      </c>
      <c r="AP4852" s="1" t="s">
        <v>57</v>
      </c>
      <c r="AQ4852" s="1" t="s">
        <v>25</v>
      </c>
      <c r="AR4852" s="1" t="s">
        <v>19</v>
      </c>
      <c r="AS4852" s="1" t="s">
        <v>23091</v>
      </c>
      <c r="AT4852" s="1" t="s">
        <v>26</v>
      </c>
    </row>
    <row r="4853" spans="1:46" x14ac:dyDescent="0.25">
      <c r="A4853" s="1" t="s">
        <v>18942</v>
      </c>
      <c r="B4853" s="2" t="s">
        <v>23101</v>
      </c>
      <c r="C4853" s="2" t="s">
        <v>23108</v>
      </c>
      <c r="D4853" s="1">
        <v>0</v>
      </c>
      <c r="E4853" s="1">
        <v>2</v>
      </c>
      <c r="F4853" s="1">
        <v>1</v>
      </c>
      <c r="G4853" s="1">
        <v>3</v>
      </c>
      <c r="H4853" s="6">
        <v>0.33333333333333331</v>
      </c>
      <c r="I4853">
        <v>0</v>
      </c>
      <c r="J4853" s="1">
        <v>36</v>
      </c>
      <c r="K4853" s="1">
        <v>0</v>
      </c>
      <c r="L4853" s="1">
        <v>515</v>
      </c>
      <c r="M4853" s="6">
        <v>0.21</v>
      </c>
      <c r="N4853" s="4">
        <v>3200</v>
      </c>
      <c r="O4853" s="4">
        <v>300</v>
      </c>
      <c r="P4853" s="4">
        <v>500</v>
      </c>
      <c r="Q4853" s="3">
        <v>0.3</v>
      </c>
      <c r="R4853" s="1">
        <v>24</v>
      </c>
      <c r="S4853" s="1">
        <v>500</v>
      </c>
      <c r="T4853" s="1">
        <v>60</v>
      </c>
      <c r="U4853" s="1">
        <v>1</v>
      </c>
      <c r="V4853" s="1">
        <v>5</v>
      </c>
      <c r="W4853" s="1">
        <v>1</v>
      </c>
      <c r="X4853" s="1">
        <v>1</v>
      </c>
      <c r="Y4853" s="1">
        <v>0</v>
      </c>
      <c r="Z4853" s="1">
        <v>3</v>
      </c>
      <c r="AA4853" s="1">
        <v>1</v>
      </c>
      <c r="AB4853" s="1">
        <v>0</v>
      </c>
      <c r="AC4853" s="1">
        <v>145</v>
      </c>
      <c r="AD4853" s="1">
        <v>0</v>
      </c>
      <c r="AE4853" s="1">
        <v>0</v>
      </c>
      <c r="AF4853" s="1">
        <v>0</v>
      </c>
      <c r="AG4853" s="1">
        <v>29</v>
      </c>
      <c r="AH4853" s="1">
        <v>1000</v>
      </c>
      <c r="AI4853" s="1">
        <v>1174</v>
      </c>
      <c r="AJ4853" s="1" t="s">
        <v>4913</v>
      </c>
      <c r="AK4853" s="1" t="s">
        <v>5814</v>
      </c>
      <c r="AL4853" s="1" t="s">
        <v>5815</v>
      </c>
      <c r="AM4853" s="1" t="s">
        <v>12</v>
      </c>
      <c r="AN4853" s="1" t="s">
        <v>23097</v>
      </c>
      <c r="AO4853" s="1" t="s">
        <v>86</v>
      </c>
      <c r="AP4853" s="1" t="s">
        <v>86</v>
      </c>
      <c r="AQ4853" s="1" t="s">
        <v>14</v>
      </c>
      <c r="AR4853" s="1" t="s">
        <v>30</v>
      </c>
      <c r="AS4853" s="1" t="s">
        <v>23091</v>
      </c>
      <c r="AT4853" s="1" t="s">
        <v>26</v>
      </c>
    </row>
    <row r="4854" spans="1:46" x14ac:dyDescent="0.25">
      <c r="A4854" s="1" t="s">
        <v>17619</v>
      </c>
      <c r="B4854" s="2" t="s">
        <v>23101</v>
      </c>
      <c r="C4854" s="2" t="s">
        <v>23108</v>
      </c>
      <c r="D4854" s="1">
        <v>0</v>
      </c>
      <c r="E4854" s="1">
        <v>2</v>
      </c>
      <c r="F4854" s="1">
        <v>1</v>
      </c>
      <c r="G4854" s="1">
        <v>3</v>
      </c>
      <c r="H4854" s="6">
        <v>0.33333333333333331</v>
      </c>
      <c r="I4854">
        <v>0</v>
      </c>
      <c r="J4854" s="1">
        <v>37</v>
      </c>
      <c r="K4854" s="1">
        <v>0</v>
      </c>
      <c r="L4854" s="1">
        <v>568</v>
      </c>
      <c r="M4854" s="6">
        <v>0.78</v>
      </c>
      <c r="N4854" s="4">
        <v>1800</v>
      </c>
      <c r="O4854" s="4">
        <v>150</v>
      </c>
      <c r="P4854" s="4">
        <v>200</v>
      </c>
      <c r="Q4854" s="3">
        <v>0.3</v>
      </c>
      <c r="R4854" s="1">
        <v>24</v>
      </c>
      <c r="S4854" s="1">
        <v>200</v>
      </c>
      <c r="T4854" s="1">
        <v>18</v>
      </c>
      <c r="U4854" s="1">
        <v>1</v>
      </c>
      <c r="V4854" s="1">
        <v>5</v>
      </c>
      <c r="W4854" s="1">
        <v>0</v>
      </c>
      <c r="X4854" s="1">
        <v>0</v>
      </c>
      <c r="Y4854" s="1">
        <v>0</v>
      </c>
      <c r="Z4854" s="1">
        <v>1</v>
      </c>
      <c r="AA4854" s="1">
        <v>1</v>
      </c>
      <c r="AB4854" s="1">
        <v>0</v>
      </c>
      <c r="AC4854" s="1">
        <v>1889</v>
      </c>
      <c r="AD4854" s="1">
        <v>0</v>
      </c>
      <c r="AE4854" s="1">
        <v>0</v>
      </c>
      <c r="AF4854" s="1">
        <v>0</v>
      </c>
      <c r="AG4854" s="1">
        <v>0</v>
      </c>
      <c r="AH4854" s="1">
        <v>700</v>
      </c>
      <c r="AI4854" s="1">
        <v>2589</v>
      </c>
      <c r="AJ4854" s="1" t="s">
        <v>1938</v>
      </c>
      <c r="AK4854" s="1" t="s">
        <v>1939</v>
      </c>
      <c r="AL4854" s="1" t="s">
        <v>1940</v>
      </c>
      <c r="AM4854" s="1" t="s">
        <v>12</v>
      </c>
      <c r="AN4854" s="1" t="s">
        <v>23097</v>
      </c>
      <c r="AO4854" s="1" t="s">
        <v>86</v>
      </c>
      <c r="AP4854" s="1" t="s">
        <v>57</v>
      </c>
      <c r="AQ4854" s="1" t="s">
        <v>25</v>
      </c>
      <c r="AR4854" s="1" t="s">
        <v>30</v>
      </c>
      <c r="AS4854" s="1" t="s">
        <v>23091</v>
      </c>
      <c r="AT4854" s="1" t="s">
        <v>26</v>
      </c>
    </row>
    <row r="4855" spans="1:46" x14ac:dyDescent="0.25">
      <c r="A4855" s="1" t="s">
        <v>22384</v>
      </c>
      <c r="B4855" s="2" t="s">
        <v>23101</v>
      </c>
      <c r="C4855" s="2" t="s">
        <v>23108</v>
      </c>
      <c r="D4855" s="1">
        <v>0</v>
      </c>
      <c r="E4855" s="1">
        <v>0</v>
      </c>
      <c r="F4855" s="1">
        <v>1</v>
      </c>
      <c r="G4855" s="1">
        <v>1</v>
      </c>
      <c r="H4855" s="6">
        <v>1</v>
      </c>
      <c r="I4855">
        <v>0</v>
      </c>
      <c r="J4855" s="1">
        <v>52</v>
      </c>
      <c r="K4855" s="1">
        <v>0</v>
      </c>
      <c r="L4855" s="1">
        <v>696</v>
      </c>
      <c r="M4855" s="6">
        <v>0.2</v>
      </c>
      <c r="N4855" s="4">
        <v>3000</v>
      </c>
      <c r="O4855" s="4">
        <v>200</v>
      </c>
      <c r="P4855" s="4">
        <v>500</v>
      </c>
      <c r="Q4855" s="3">
        <v>0.3</v>
      </c>
      <c r="R4855" s="1">
        <v>24</v>
      </c>
      <c r="S4855" s="1">
        <v>500</v>
      </c>
      <c r="T4855" s="1">
        <v>40</v>
      </c>
      <c r="U4855" s="1">
        <v>1</v>
      </c>
      <c r="V4855" s="1">
        <v>5</v>
      </c>
      <c r="W4855" s="1">
        <v>1</v>
      </c>
      <c r="X4855" s="1">
        <v>1</v>
      </c>
      <c r="Y4855" s="1">
        <v>0</v>
      </c>
      <c r="Z4855" s="1">
        <v>3</v>
      </c>
      <c r="AA4855" s="1">
        <v>1</v>
      </c>
      <c r="AB4855" s="1">
        <v>0</v>
      </c>
      <c r="AC4855" s="1">
        <v>0</v>
      </c>
      <c r="AD4855" s="1">
        <v>0</v>
      </c>
      <c r="AE4855" s="1">
        <v>0</v>
      </c>
      <c r="AF4855" s="1">
        <v>0</v>
      </c>
      <c r="AG4855" s="1">
        <v>480</v>
      </c>
      <c r="AH4855" s="1">
        <v>0</v>
      </c>
      <c r="AI4855" s="1">
        <v>480</v>
      </c>
      <c r="AJ4855" s="1" t="s">
        <v>15185</v>
      </c>
      <c r="AK4855" s="1" t="s">
        <v>15186</v>
      </c>
      <c r="AL4855" s="1" t="s">
        <v>15187</v>
      </c>
      <c r="AM4855" s="1" t="s">
        <v>12</v>
      </c>
      <c r="AN4855" s="1" t="s">
        <v>23097</v>
      </c>
      <c r="AO4855" s="1" t="s">
        <v>86</v>
      </c>
      <c r="AP4855" s="1" t="s">
        <v>86</v>
      </c>
      <c r="AQ4855" s="1" t="s">
        <v>14</v>
      </c>
      <c r="AR4855" s="1" t="s">
        <v>30</v>
      </c>
      <c r="AS4855" s="1" t="s">
        <v>23091</v>
      </c>
      <c r="AT4855" s="1" t="s">
        <v>26</v>
      </c>
    </row>
    <row r="4856" spans="1:46" x14ac:dyDescent="0.25">
      <c r="A4856" s="1" t="s">
        <v>19470</v>
      </c>
      <c r="B4856" s="2" t="s">
        <v>23101</v>
      </c>
      <c r="C4856" s="2" t="s">
        <v>23108</v>
      </c>
      <c r="D4856" s="1">
        <v>0</v>
      </c>
      <c r="E4856" s="1">
        <v>0</v>
      </c>
      <c r="F4856" s="1">
        <v>1</v>
      </c>
      <c r="G4856" s="1">
        <v>1</v>
      </c>
      <c r="H4856" s="6">
        <v>1</v>
      </c>
      <c r="I4856">
        <v>0</v>
      </c>
      <c r="J4856" s="1">
        <v>37</v>
      </c>
      <c r="K4856" s="1">
        <v>1</v>
      </c>
      <c r="L4856" s="1">
        <v>665</v>
      </c>
      <c r="M4856" s="6">
        <v>0.14000000000000001</v>
      </c>
      <c r="N4856" s="4">
        <v>4800</v>
      </c>
      <c r="O4856" s="4">
        <v>400</v>
      </c>
      <c r="P4856" s="4">
        <v>500</v>
      </c>
      <c r="Q4856" s="3">
        <v>0.3</v>
      </c>
      <c r="R4856" s="1">
        <v>24</v>
      </c>
      <c r="S4856" s="1">
        <v>500</v>
      </c>
      <c r="T4856" s="1">
        <v>63</v>
      </c>
      <c r="U4856" s="1">
        <v>1</v>
      </c>
      <c r="V4856" s="1">
        <v>5</v>
      </c>
      <c r="W4856" s="1">
        <v>1</v>
      </c>
      <c r="X4856" s="1">
        <v>1</v>
      </c>
      <c r="Y4856" s="1">
        <v>0</v>
      </c>
      <c r="Z4856" s="1">
        <v>3</v>
      </c>
      <c r="AA4856" s="1">
        <v>1</v>
      </c>
      <c r="AB4856" s="1">
        <v>0</v>
      </c>
      <c r="AC4856" s="1">
        <v>0</v>
      </c>
      <c r="AD4856" s="1">
        <v>300</v>
      </c>
      <c r="AE4856" s="1">
        <v>0</v>
      </c>
      <c r="AF4856" s="1">
        <v>0</v>
      </c>
      <c r="AG4856" s="1">
        <v>0</v>
      </c>
      <c r="AH4856" s="1">
        <v>300</v>
      </c>
      <c r="AI4856" s="1">
        <v>600</v>
      </c>
      <c r="AJ4856" s="1" t="s">
        <v>7284</v>
      </c>
      <c r="AK4856" s="1" t="s">
        <v>7285</v>
      </c>
      <c r="AL4856" s="1" t="s">
        <v>7286</v>
      </c>
      <c r="AM4856" s="1" t="s">
        <v>12</v>
      </c>
      <c r="AN4856" s="1" t="s">
        <v>23098</v>
      </c>
      <c r="AO4856" s="1" t="s">
        <v>86</v>
      </c>
      <c r="AP4856" s="1" t="s">
        <v>86</v>
      </c>
      <c r="AQ4856" s="1" t="s">
        <v>14</v>
      </c>
      <c r="AR4856" s="1" t="s">
        <v>30</v>
      </c>
      <c r="AS4856" s="1" t="s">
        <v>23091</v>
      </c>
      <c r="AT4856" s="1" t="s">
        <v>26</v>
      </c>
    </row>
    <row r="4857" spans="1:46" x14ac:dyDescent="0.25">
      <c r="A4857" s="1" t="s">
        <v>18297</v>
      </c>
      <c r="B4857" s="2" t="s">
        <v>23101</v>
      </c>
      <c r="C4857" s="2" t="s">
        <v>23108</v>
      </c>
      <c r="D4857" s="1">
        <v>0</v>
      </c>
      <c r="E4857" s="1">
        <v>0</v>
      </c>
      <c r="F4857" s="1">
        <v>1</v>
      </c>
      <c r="G4857" s="1">
        <v>1</v>
      </c>
      <c r="H4857" s="6">
        <v>1</v>
      </c>
      <c r="I4857">
        <v>0</v>
      </c>
      <c r="J4857" s="1">
        <v>27</v>
      </c>
      <c r="K4857" s="1">
        <v>1</v>
      </c>
      <c r="L4857" s="1">
        <v>493</v>
      </c>
      <c r="M4857" s="6">
        <v>0</v>
      </c>
      <c r="N4857" s="4">
        <v>168000</v>
      </c>
      <c r="O4857" s="4">
        <v>1400</v>
      </c>
      <c r="P4857" s="4">
        <v>150</v>
      </c>
      <c r="Q4857" s="3">
        <v>0.35</v>
      </c>
      <c r="R4857" s="1">
        <v>12</v>
      </c>
      <c r="S4857" s="1">
        <v>150</v>
      </c>
      <c r="T4857" s="1">
        <v>15</v>
      </c>
      <c r="U4857" s="1">
        <v>1</v>
      </c>
      <c r="V4857" s="1">
        <v>5</v>
      </c>
      <c r="W4857" s="1">
        <v>0</v>
      </c>
      <c r="X4857" s="1">
        <v>1</v>
      </c>
      <c r="Y4857" s="1">
        <v>1</v>
      </c>
      <c r="Z4857" s="1">
        <v>2</v>
      </c>
      <c r="AA4857" s="1">
        <v>0</v>
      </c>
      <c r="AB4857" s="1">
        <v>0</v>
      </c>
      <c r="AC4857" s="1">
        <v>0</v>
      </c>
      <c r="AD4857" s="1">
        <v>0</v>
      </c>
      <c r="AE4857" s="1">
        <v>0</v>
      </c>
      <c r="AF4857" s="1">
        <v>0</v>
      </c>
      <c r="AG4857" s="1">
        <v>0</v>
      </c>
      <c r="AH4857" s="1">
        <v>0</v>
      </c>
      <c r="AI4857" s="1">
        <v>0</v>
      </c>
      <c r="AJ4857" s="1" t="s">
        <v>3960</v>
      </c>
      <c r="AK4857" s="1" t="s">
        <v>3961</v>
      </c>
      <c r="AL4857" s="1" t="s">
        <v>3962</v>
      </c>
      <c r="AM4857" s="1" t="s">
        <v>12</v>
      </c>
      <c r="AN4857" s="1" t="s">
        <v>23098</v>
      </c>
      <c r="AO4857" s="1" t="s">
        <v>86</v>
      </c>
      <c r="AP4857" s="1" t="s">
        <v>57</v>
      </c>
      <c r="AQ4857" s="1" t="s">
        <v>14</v>
      </c>
      <c r="AR4857" s="1" t="s">
        <v>19</v>
      </c>
      <c r="AS4857" s="1" t="s">
        <v>23090</v>
      </c>
      <c r="AT4857" s="1" t="s">
        <v>26</v>
      </c>
    </row>
    <row r="4858" spans="1:46" x14ac:dyDescent="0.25">
      <c r="A4858" s="1" t="s">
        <v>20653</v>
      </c>
      <c r="B4858" s="2" t="s">
        <v>23101</v>
      </c>
      <c r="C4858" s="2" t="s">
        <v>23108</v>
      </c>
      <c r="D4858" s="1">
        <v>0</v>
      </c>
      <c r="E4858" s="1">
        <v>0</v>
      </c>
      <c r="F4858" s="1">
        <v>1</v>
      </c>
      <c r="G4858" s="1">
        <v>1</v>
      </c>
      <c r="H4858" s="6">
        <v>1</v>
      </c>
      <c r="I4858">
        <v>0</v>
      </c>
      <c r="J4858" s="1">
        <v>32</v>
      </c>
      <c r="K4858" s="1">
        <v>0</v>
      </c>
      <c r="L4858" s="1">
        <v>600</v>
      </c>
      <c r="M4858" s="6">
        <v>0.33</v>
      </c>
      <c r="N4858" s="4">
        <v>2200</v>
      </c>
      <c r="O4858" s="4">
        <v>170</v>
      </c>
      <c r="P4858" s="4">
        <v>300</v>
      </c>
      <c r="Q4858" s="3">
        <v>0.26</v>
      </c>
      <c r="R4858" s="1">
        <v>12</v>
      </c>
      <c r="S4858" s="1">
        <v>300</v>
      </c>
      <c r="T4858" s="1">
        <v>24</v>
      </c>
      <c r="U4858" s="1">
        <v>1</v>
      </c>
      <c r="V4858" s="1">
        <v>5</v>
      </c>
      <c r="W4858" s="1">
        <v>0</v>
      </c>
      <c r="X4858" s="1">
        <v>0</v>
      </c>
      <c r="Y4858" s="1">
        <v>1</v>
      </c>
      <c r="Z4858" s="1">
        <v>3</v>
      </c>
      <c r="AA4858" s="1">
        <v>1</v>
      </c>
      <c r="AB4858" s="1">
        <v>0</v>
      </c>
      <c r="AC4858" s="1">
        <v>565</v>
      </c>
      <c r="AD4858" s="1">
        <v>0</v>
      </c>
      <c r="AE4858" s="1">
        <v>0</v>
      </c>
      <c r="AF4858" s="1">
        <v>700</v>
      </c>
      <c r="AG4858" s="1">
        <v>0</v>
      </c>
      <c r="AH4858" s="1">
        <v>0</v>
      </c>
      <c r="AI4858" s="1">
        <v>1265</v>
      </c>
      <c r="AJ4858" s="1" t="s">
        <v>10553</v>
      </c>
      <c r="AK4858" s="1" t="s">
        <v>10554</v>
      </c>
      <c r="AL4858" s="1" t="s">
        <v>10555</v>
      </c>
      <c r="AM4858" s="1" t="s">
        <v>12</v>
      </c>
      <c r="AN4858" s="1" t="s">
        <v>23097</v>
      </c>
      <c r="AO4858" s="1" t="s">
        <v>86</v>
      </c>
      <c r="AP4858" s="1" t="s">
        <v>57</v>
      </c>
      <c r="AQ4858" s="1" t="s">
        <v>25</v>
      </c>
      <c r="AR4858" s="1" t="s">
        <v>19</v>
      </c>
      <c r="AS4858" s="1" t="s">
        <v>23091</v>
      </c>
      <c r="AT4858" s="1" t="s">
        <v>26</v>
      </c>
    </row>
    <row r="4859" spans="1:46" x14ac:dyDescent="0.25">
      <c r="A4859" s="1" t="s">
        <v>21199</v>
      </c>
      <c r="B4859" s="2" t="s">
        <v>23101</v>
      </c>
      <c r="C4859" s="2" t="s">
        <v>23108</v>
      </c>
      <c r="D4859" s="1">
        <v>0</v>
      </c>
      <c r="E4859" s="1">
        <v>0</v>
      </c>
      <c r="F4859" s="1">
        <v>1</v>
      </c>
      <c r="G4859" s="1">
        <v>1</v>
      </c>
      <c r="H4859" s="6">
        <v>1</v>
      </c>
      <c r="I4859">
        <v>1</v>
      </c>
      <c r="J4859" s="1">
        <v>34</v>
      </c>
      <c r="K4859" s="1">
        <v>0</v>
      </c>
      <c r="L4859" s="1">
        <v>580</v>
      </c>
      <c r="M4859" s="6">
        <v>0.05</v>
      </c>
      <c r="N4859" s="4">
        <v>46000</v>
      </c>
      <c r="O4859" s="4">
        <v>320</v>
      </c>
      <c r="P4859" s="4">
        <v>200</v>
      </c>
      <c r="Q4859" s="3">
        <v>0.3</v>
      </c>
      <c r="R4859" s="1">
        <v>12</v>
      </c>
      <c r="S4859" s="1">
        <v>200</v>
      </c>
      <c r="T4859" s="1">
        <v>17</v>
      </c>
      <c r="U4859" s="1">
        <v>1</v>
      </c>
      <c r="V4859" s="1">
        <v>5</v>
      </c>
      <c r="W4859" s="1">
        <v>0</v>
      </c>
      <c r="X4859" s="1">
        <v>0</v>
      </c>
      <c r="Y4859" s="1">
        <v>0</v>
      </c>
      <c r="Z4859" s="1">
        <v>4</v>
      </c>
      <c r="AA4859" s="1">
        <v>0</v>
      </c>
      <c r="AB4859" s="1">
        <v>1</v>
      </c>
      <c r="AC4859" s="1">
        <v>0</v>
      </c>
      <c r="AD4859" s="1">
        <v>0</v>
      </c>
      <c r="AE4859" s="1">
        <v>0</v>
      </c>
      <c r="AF4859" s="1">
        <v>0</v>
      </c>
      <c r="AG4859" s="1">
        <v>0</v>
      </c>
      <c r="AH4859" s="1">
        <v>0</v>
      </c>
      <c r="AI4859" s="1">
        <v>0</v>
      </c>
      <c r="AJ4859" s="1" t="s">
        <v>12023</v>
      </c>
      <c r="AK4859" s="1" t="s">
        <v>12024</v>
      </c>
      <c r="AL4859" s="1" t="s">
        <v>12025</v>
      </c>
      <c r="AM4859" s="1" t="s">
        <v>16</v>
      </c>
      <c r="AN4859" s="1" t="s">
        <v>23097</v>
      </c>
      <c r="AO4859" s="1" t="s">
        <v>86</v>
      </c>
      <c r="AP4859" s="1" t="s">
        <v>57</v>
      </c>
      <c r="AQ4859" s="1" t="s">
        <v>25</v>
      </c>
      <c r="AR4859" s="1" t="s">
        <v>30</v>
      </c>
      <c r="AS4859" s="1" t="s">
        <v>23090</v>
      </c>
      <c r="AT4859" s="1" t="s">
        <v>101</v>
      </c>
    </row>
    <row r="4860" spans="1:46" x14ac:dyDescent="0.25">
      <c r="A4860" s="1" t="s">
        <v>17643</v>
      </c>
      <c r="B4860" s="2" t="s">
        <v>23101</v>
      </c>
      <c r="C4860" s="2" t="s">
        <v>23108</v>
      </c>
      <c r="D4860" s="1">
        <v>0</v>
      </c>
      <c r="E4860" s="1">
        <v>0</v>
      </c>
      <c r="F4860" s="1">
        <v>1</v>
      </c>
      <c r="G4860" s="1">
        <v>1</v>
      </c>
      <c r="H4860" s="6">
        <v>1</v>
      </c>
      <c r="I4860">
        <v>0</v>
      </c>
      <c r="J4860" s="1">
        <v>30</v>
      </c>
      <c r="K4860" s="1">
        <v>1</v>
      </c>
      <c r="L4860" s="1">
        <v>671</v>
      </c>
      <c r="M4860" s="6">
        <v>0.56000000000000005</v>
      </c>
      <c r="N4860" s="4">
        <v>2200</v>
      </c>
      <c r="O4860" s="4">
        <v>110</v>
      </c>
      <c r="P4860" s="4">
        <v>100</v>
      </c>
      <c r="Q4860" s="3">
        <v>0.3</v>
      </c>
      <c r="R4860" s="1">
        <v>12</v>
      </c>
      <c r="S4860" s="1">
        <v>100</v>
      </c>
      <c r="T4860" s="1">
        <v>10</v>
      </c>
      <c r="U4860" s="1">
        <v>1</v>
      </c>
      <c r="V4860" s="1">
        <v>5</v>
      </c>
      <c r="W4860" s="1">
        <v>1</v>
      </c>
      <c r="X4860" s="1">
        <v>0</v>
      </c>
      <c r="Y4860" s="1">
        <v>1</v>
      </c>
      <c r="Z4860" s="1">
        <v>3</v>
      </c>
      <c r="AA4860" s="1">
        <v>0</v>
      </c>
      <c r="AB4860" s="1">
        <v>0</v>
      </c>
      <c r="AC4860" s="1">
        <v>0</v>
      </c>
      <c r="AD4860" s="1">
        <v>0</v>
      </c>
      <c r="AE4860" s="1">
        <v>0</v>
      </c>
      <c r="AF4860" s="1">
        <v>1000</v>
      </c>
      <c r="AG4860" s="1">
        <v>0</v>
      </c>
      <c r="AH4860" s="1">
        <v>0</v>
      </c>
      <c r="AI4860" s="1">
        <v>1000</v>
      </c>
      <c r="AJ4860" s="1" t="s">
        <v>1200</v>
      </c>
      <c r="AK4860" s="1" t="s">
        <v>2008</v>
      </c>
      <c r="AL4860" s="1" t="s">
        <v>2009</v>
      </c>
      <c r="AM4860" s="1" t="s">
        <v>12</v>
      </c>
      <c r="AN4860" s="1" t="s">
        <v>23098</v>
      </c>
      <c r="AO4860" s="1" t="s">
        <v>86</v>
      </c>
      <c r="AP4860" s="1" t="s">
        <v>86</v>
      </c>
      <c r="AQ4860" s="1" t="s">
        <v>25</v>
      </c>
      <c r="AR4860" s="1" t="s">
        <v>19</v>
      </c>
      <c r="AS4860" s="1" t="s">
        <v>23090</v>
      </c>
      <c r="AT4860" s="1" t="s">
        <v>26</v>
      </c>
    </row>
    <row r="4861" spans="1:46" x14ac:dyDescent="0.25">
      <c r="A4861" s="1" t="s">
        <v>22951</v>
      </c>
      <c r="B4861" s="2" t="s">
        <v>23101</v>
      </c>
      <c r="C4861" s="2" t="s">
        <v>23108</v>
      </c>
      <c r="D4861" s="1">
        <v>0</v>
      </c>
      <c r="E4861" s="1">
        <v>0</v>
      </c>
      <c r="F4861" s="1">
        <v>1</v>
      </c>
      <c r="G4861" s="1">
        <v>1</v>
      </c>
      <c r="H4861" s="6">
        <v>1</v>
      </c>
      <c r="I4861">
        <v>1</v>
      </c>
      <c r="J4861" s="1">
        <v>34</v>
      </c>
      <c r="K4861" s="1">
        <v>0</v>
      </c>
      <c r="L4861" s="1">
        <v>483</v>
      </c>
      <c r="M4861" s="6">
        <v>7.0000000000000007E-2</v>
      </c>
      <c r="N4861" s="4">
        <v>3600</v>
      </c>
      <c r="O4861" s="4">
        <v>300</v>
      </c>
      <c r="P4861" s="4">
        <v>400</v>
      </c>
      <c r="Q4861" s="3">
        <v>0.25</v>
      </c>
      <c r="R4861" s="1">
        <v>24</v>
      </c>
      <c r="S4861" s="1">
        <v>400</v>
      </c>
      <c r="T4861" s="1">
        <v>38</v>
      </c>
      <c r="U4861" s="1">
        <v>1</v>
      </c>
      <c r="V4861" s="1">
        <v>5</v>
      </c>
      <c r="W4861" s="1">
        <v>1</v>
      </c>
      <c r="X4861" s="1">
        <v>0</v>
      </c>
      <c r="Y4861" s="1">
        <v>0</v>
      </c>
      <c r="Z4861" s="1">
        <v>5</v>
      </c>
      <c r="AA4861" s="1">
        <v>1</v>
      </c>
      <c r="AB4861" s="1">
        <v>1</v>
      </c>
      <c r="AC4861" s="1">
        <v>0</v>
      </c>
      <c r="AD4861" s="1">
        <v>0</v>
      </c>
      <c r="AE4861" s="1">
        <v>0</v>
      </c>
      <c r="AF4861" s="1">
        <v>0</v>
      </c>
      <c r="AG4861" s="1">
        <v>0</v>
      </c>
      <c r="AH4861" s="1">
        <v>0</v>
      </c>
      <c r="AI4861" s="1">
        <v>0</v>
      </c>
      <c r="AJ4861" s="1" t="s">
        <v>16691</v>
      </c>
      <c r="AK4861" s="1" t="s">
        <v>16692</v>
      </c>
      <c r="AL4861" s="1" t="s">
        <v>16693</v>
      </c>
      <c r="AM4861" s="1" t="s">
        <v>16</v>
      </c>
      <c r="AN4861" s="1" t="s">
        <v>23097</v>
      </c>
      <c r="AO4861" s="1" t="s">
        <v>86</v>
      </c>
      <c r="AP4861" s="1" t="s">
        <v>86</v>
      </c>
      <c r="AQ4861" s="1" t="s">
        <v>25</v>
      </c>
      <c r="AR4861" s="1" t="s">
        <v>30</v>
      </c>
      <c r="AS4861" s="1" t="s">
        <v>23091</v>
      </c>
      <c r="AT4861" s="1" t="s">
        <v>101</v>
      </c>
    </row>
    <row r="4862" spans="1:46" x14ac:dyDescent="0.25">
      <c r="A4862" s="1" t="s">
        <v>17646</v>
      </c>
      <c r="B4862" s="2" t="s">
        <v>23101</v>
      </c>
      <c r="C4862" s="2" t="s">
        <v>23108</v>
      </c>
      <c r="D4862" s="1">
        <v>0</v>
      </c>
      <c r="E4862" s="1">
        <v>1</v>
      </c>
      <c r="F4862" s="1">
        <v>1</v>
      </c>
      <c r="G4862" s="1">
        <v>2</v>
      </c>
      <c r="H4862" s="6">
        <v>0.5</v>
      </c>
      <c r="I4862">
        <v>1</v>
      </c>
      <c r="J4862" s="1">
        <v>32</v>
      </c>
      <c r="K4862" s="1">
        <v>1</v>
      </c>
      <c r="L4862" s="1">
        <v>600</v>
      </c>
      <c r="M4862" s="6">
        <v>1.25</v>
      </c>
      <c r="N4862" s="4">
        <v>1200</v>
      </c>
      <c r="O4862" s="4">
        <v>100</v>
      </c>
      <c r="P4862" s="4">
        <v>200</v>
      </c>
      <c r="Q4862" s="3">
        <v>0.25</v>
      </c>
      <c r="R4862" s="1">
        <v>24</v>
      </c>
      <c r="S4862" s="1">
        <v>200</v>
      </c>
      <c r="T4862" s="1">
        <v>19</v>
      </c>
      <c r="U4862" s="1">
        <v>1</v>
      </c>
      <c r="V4862" s="1">
        <v>5</v>
      </c>
      <c r="W4862" s="1">
        <v>1</v>
      </c>
      <c r="X4862" s="1">
        <v>0</v>
      </c>
      <c r="Y4862" s="1">
        <v>0</v>
      </c>
      <c r="Z4862" s="1">
        <v>4</v>
      </c>
      <c r="AA4862" s="1">
        <v>0</v>
      </c>
      <c r="AB4862" s="1">
        <v>1</v>
      </c>
      <c r="AC4862" s="1">
        <v>480</v>
      </c>
      <c r="AD4862" s="1">
        <v>317</v>
      </c>
      <c r="AE4862" s="1">
        <v>0</v>
      </c>
      <c r="AF4862" s="1">
        <v>1079</v>
      </c>
      <c r="AG4862" s="1">
        <v>3</v>
      </c>
      <c r="AH4862" s="1">
        <v>500</v>
      </c>
      <c r="AI4862" s="1">
        <v>2379</v>
      </c>
      <c r="AJ4862" s="1" t="s">
        <v>2016</v>
      </c>
      <c r="AK4862" s="1" t="s">
        <v>2017</v>
      </c>
      <c r="AL4862" s="1" t="s">
        <v>2018</v>
      </c>
      <c r="AM4862" s="1" t="s">
        <v>16</v>
      </c>
      <c r="AN4862" s="1" t="s">
        <v>23098</v>
      </c>
      <c r="AO4862" s="1" t="s">
        <v>86</v>
      </c>
      <c r="AP4862" s="1" t="s">
        <v>86</v>
      </c>
      <c r="AQ4862" s="1" t="s">
        <v>25</v>
      </c>
      <c r="AR4862" s="1" t="s">
        <v>30</v>
      </c>
      <c r="AS4862" s="1" t="s">
        <v>23090</v>
      </c>
      <c r="AT4862" s="1" t="s">
        <v>101</v>
      </c>
    </row>
    <row r="4863" spans="1:46" x14ac:dyDescent="0.25">
      <c r="A4863" s="1" t="s">
        <v>21205</v>
      </c>
      <c r="B4863" s="2" t="s">
        <v>23101</v>
      </c>
      <c r="C4863" s="2" t="s">
        <v>23108</v>
      </c>
      <c r="D4863" s="1">
        <v>0</v>
      </c>
      <c r="E4863" s="1">
        <v>2</v>
      </c>
      <c r="F4863" s="1">
        <v>1</v>
      </c>
      <c r="G4863" s="1">
        <v>3</v>
      </c>
      <c r="H4863" s="6">
        <v>0.33333333333333331</v>
      </c>
      <c r="I4863">
        <v>0</v>
      </c>
      <c r="J4863" s="1">
        <v>36</v>
      </c>
      <c r="K4863" s="1">
        <v>1</v>
      </c>
      <c r="L4863" s="1">
        <v>510</v>
      </c>
      <c r="M4863" s="6">
        <v>0.14000000000000001</v>
      </c>
      <c r="N4863" s="4">
        <v>2000</v>
      </c>
      <c r="O4863" s="4">
        <v>120</v>
      </c>
      <c r="P4863" s="4">
        <v>300</v>
      </c>
      <c r="Q4863" s="3">
        <v>0.35</v>
      </c>
      <c r="R4863" s="1">
        <v>24</v>
      </c>
      <c r="S4863" s="1">
        <v>300</v>
      </c>
      <c r="T4863" s="1">
        <v>30</v>
      </c>
      <c r="U4863" s="1">
        <v>1</v>
      </c>
      <c r="V4863" s="1">
        <v>5</v>
      </c>
      <c r="W4863" s="1">
        <v>0</v>
      </c>
      <c r="X4863" s="1">
        <v>0</v>
      </c>
      <c r="Y4863" s="1">
        <v>1</v>
      </c>
      <c r="Z4863" s="1">
        <v>3</v>
      </c>
      <c r="AA4863" s="1">
        <v>0</v>
      </c>
      <c r="AB4863" s="1">
        <v>0</v>
      </c>
      <c r="AC4863" s="1">
        <v>0</v>
      </c>
      <c r="AD4863" s="1">
        <v>0</v>
      </c>
      <c r="AE4863" s="1">
        <v>0</v>
      </c>
      <c r="AF4863" s="1">
        <v>0</v>
      </c>
      <c r="AG4863" s="1">
        <v>0</v>
      </c>
      <c r="AH4863" s="1">
        <v>0</v>
      </c>
      <c r="AI4863" s="1">
        <v>0</v>
      </c>
      <c r="AJ4863" s="1" t="s">
        <v>12041</v>
      </c>
      <c r="AK4863" s="1" t="s">
        <v>12042</v>
      </c>
      <c r="AL4863" s="1" t="s">
        <v>12043</v>
      </c>
      <c r="AM4863" s="1" t="s">
        <v>12</v>
      </c>
      <c r="AN4863" s="1" t="s">
        <v>23098</v>
      </c>
      <c r="AO4863" s="1" t="s">
        <v>86</v>
      </c>
      <c r="AP4863" s="1" t="s">
        <v>57</v>
      </c>
      <c r="AQ4863" s="1" t="s">
        <v>25</v>
      </c>
      <c r="AR4863" s="1" t="s">
        <v>19</v>
      </c>
      <c r="AS4863" s="1" t="s">
        <v>23090</v>
      </c>
      <c r="AT4863" s="1" t="s">
        <v>26</v>
      </c>
    </row>
    <row r="4864" spans="1:46" x14ac:dyDescent="0.25">
      <c r="A4864" s="1" t="s">
        <v>21217</v>
      </c>
      <c r="B4864" s="2" t="s">
        <v>23101</v>
      </c>
      <c r="C4864" s="2" t="s">
        <v>23108</v>
      </c>
      <c r="D4864" s="1">
        <v>0</v>
      </c>
      <c r="E4864" s="1">
        <v>1</v>
      </c>
      <c r="F4864" s="1">
        <v>1</v>
      </c>
      <c r="G4864" s="1">
        <v>2</v>
      </c>
      <c r="H4864" s="6">
        <v>0.5</v>
      </c>
      <c r="I4864">
        <v>0</v>
      </c>
      <c r="J4864" s="1">
        <v>35</v>
      </c>
      <c r="K4864" s="1">
        <v>1</v>
      </c>
      <c r="L4864" s="1">
        <v>514</v>
      </c>
      <c r="M4864" s="6">
        <v>0.12</v>
      </c>
      <c r="N4864" s="4">
        <v>4000</v>
      </c>
      <c r="O4864" s="4">
        <v>300</v>
      </c>
      <c r="P4864" s="4">
        <v>400</v>
      </c>
      <c r="Q4864" s="3">
        <v>0.3</v>
      </c>
      <c r="R4864" s="1">
        <v>12</v>
      </c>
      <c r="S4864" s="1">
        <v>400</v>
      </c>
      <c r="T4864" s="1">
        <v>32</v>
      </c>
      <c r="U4864" s="1">
        <v>1</v>
      </c>
      <c r="V4864" s="1">
        <v>5</v>
      </c>
      <c r="W4864" s="1">
        <v>1</v>
      </c>
      <c r="X4864" s="1">
        <v>1</v>
      </c>
      <c r="Y4864" s="1">
        <v>1</v>
      </c>
      <c r="Z4864" s="1">
        <v>2</v>
      </c>
      <c r="AA4864" s="1">
        <v>0</v>
      </c>
      <c r="AB4864" s="1">
        <v>1</v>
      </c>
      <c r="AC4864" s="1">
        <v>0</v>
      </c>
      <c r="AD4864" s="1">
        <v>0</v>
      </c>
      <c r="AE4864" s="1">
        <v>0</v>
      </c>
      <c r="AF4864" s="1">
        <v>0</v>
      </c>
      <c r="AG4864" s="1">
        <v>0</v>
      </c>
      <c r="AH4864" s="1">
        <v>0</v>
      </c>
      <c r="AI4864" s="1">
        <v>0</v>
      </c>
      <c r="AJ4864" s="1" t="s">
        <v>9416</v>
      </c>
      <c r="AK4864" s="1" t="s">
        <v>12077</v>
      </c>
      <c r="AL4864" s="1" t="s">
        <v>12078</v>
      </c>
      <c r="AM4864" s="1" t="s">
        <v>12</v>
      </c>
      <c r="AN4864" s="1" t="s">
        <v>23098</v>
      </c>
      <c r="AO4864" s="1" t="s">
        <v>86</v>
      </c>
      <c r="AP4864" s="1" t="s">
        <v>86</v>
      </c>
      <c r="AQ4864" s="1" t="s">
        <v>14</v>
      </c>
      <c r="AR4864" s="1" t="s">
        <v>19</v>
      </c>
      <c r="AS4864" s="1" t="s">
        <v>23090</v>
      </c>
      <c r="AT4864" s="1" t="s">
        <v>101</v>
      </c>
    </row>
    <row r="4865" spans="1:46" x14ac:dyDescent="0.25">
      <c r="A4865" s="1" t="s">
        <v>18340</v>
      </c>
      <c r="B4865" s="2" t="s">
        <v>23101</v>
      </c>
      <c r="C4865" s="2" t="s">
        <v>23108</v>
      </c>
      <c r="D4865" s="1">
        <v>0</v>
      </c>
      <c r="E4865" s="1">
        <v>0</v>
      </c>
      <c r="F4865" s="1">
        <v>1</v>
      </c>
      <c r="G4865" s="1">
        <v>1</v>
      </c>
      <c r="H4865" s="6">
        <v>1</v>
      </c>
      <c r="I4865">
        <v>1</v>
      </c>
      <c r="J4865" s="1">
        <v>26</v>
      </c>
      <c r="K4865" s="1">
        <v>0</v>
      </c>
      <c r="L4865" s="1">
        <v>359</v>
      </c>
      <c r="M4865" s="6">
        <v>0.06</v>
      </c>
      <c r="N4865" s="4">
        <v>1690</v>
      </c>
      <c r="O4865" s="4">
        <v>130</v>
      </c>
      <c r="P4865" s="4">
        <v>100</v>
      </c>
      <c r="Q4865" s="3">
        <v>0.3</v>
      </c>
      <c r="R4865" s="1">
        <v>12</v>
      </c>
      <c r="S4865" s="1">
        <v>100</v>
      </c>
      <c r="T4865" s="1">
        <v>10</v>
      </c>
      <c r="U4865" s="1">
        <v>1</v>
      </c>
      <c r="V4865" s="1">
        <v>5</v>
      </c>
      <c r="W4865" s="1">
        <v>0</v>
      </c>
      <c r="X4865" s="1">
        <v>1</v>
      </c>
      <c r="Y4865" s="1">
        <v>1</v>
      </c>
      <c r="Z4865" s="1">
        <v>4</v>
      </c>
      <c r="AA4865" s="1">
        <v>0</v>
      </c>
      <c r="AB4865" s="1">
        <v>1</v>
      </c>
      <c r="AC4865" s="1">
        <v>0</v>
      </c>
      <c r="AD4865" s="1">
        <v>0</v>
      </c>
      <c r="AE4865" s="1">
        <v>0</v>
      </c>
      <c r="AF4865" s="1">
        <v>0</v>
      </c>
      <c r="AG4865" s="1">
        <v>0</v>
      </c>
      <c r="AH4865" s="1">
        <v>0</v>
      </c>
      <c r="AI4865" s="1">
        <v>0</v>
      </c>
      <c r="AJ4865" s="1" t="s">
        <v>840</v>
      </c>
      <c r="AK4865" s="1" t="s">
        <v>4083</v>
      </c>
      <c r="AL4865" s="1" t="s">
        <v>4084</v>
      </c>
      <c r="AM4865" s="1" t="s">
        <v>16</v>
      </c>
      <c r="AN4865" s="1" t="s">
        <v>23097</v>
      </c>
      <c r="AO4865" s="1" t="s">
        <v>86</v>
      </c>
      <c r="AP4865" s="1" t="s">
        <v>57</v>
      </c>
      <c r="AQ4865" s="1" t="s">
        <v>14</v>
      </c>
      <c r="AR4865" s="1" t="s">
        <v>19</v>
      </c>
      <c r="AS4865" s="1" t="s">
        <v>23090</v>
      </c>
      <c r="AT4865" s="1" t="s">
        <v>101</v>
      </c>
    </row>
    <row r="4866" spans="1:46" x14ac:dyDescent="0.25">
      <c r="A4866" s="1" t="s">
        <v>22981</v>
      </c>
      <c r="B4866" s="2" t="s">
        <v>23101</v>
      </c>
      <c r="C4866" s="2" t="s">
        <v>23108</v>
      </c>
      <c r="D4866" s="1">
        <v>0</v>
      </c>
      <c r="E4866" s="1">
        <v>1</v>
      </c>
      <c r="F4866" s="1">
        <v>1</v>
      </c>
      <c r="G4866" s="1">
        <v>2</v>
      </c>
      <c r="H4866" s="6">
        <v>0.5</v>
      </c>
      <c r="I4866">
        <v>1</v>
      </c>
      <c r="J4866" s="1">
        <v>37</v>
      </c>
      <c r="K4866" s="1">
        <v>1</v>
      </c>
      <c r="L4866" s="1">
        <v>600</v>
      </c>
      <c r="M4866" s="6">
        <v>0.77</v>
      </c>
      <c r="N4866" s="4">
        <v>2400</v>
      </c>
      <c r="O4866" s="4">
        <v>175</v>
      </c>
      <c r="P4866" s="4">
        <v>300</v>
      </c>
      <c r="Q4866" s="3">
        <v>0.26</v>
      </c>
      <c r="R4866" s="1">
        <v>24</v>
      </c>
      <c r="S4866" s="1">
        <v>300</v>
      </c>
      <c r="T4866" s="1">
        <v>26</v>
      </c>
      <c r="U4866" s="1">
        <v>1</v>
      </c>
      <c r="V4866" s="1">
        <v>5</v>
      </c>
      <c r="W4866" s="1">
        <v>0</v>
      </c>
      <c r="X4866" s="1">
        <v>0</v>
      </c>
      <c r="Y4866" s="1">
        <v>0</v>
      </c>
      <c r="Z4866" s="1">
        <v>3</v>
      </c>
      <c r="AA4866" s="1">
        <v>1</v>
      </c>
      <c r="AB4866" s="1">
        <v>1</v>
      </c>
      <c r="AC4866" s="1">
        <v>0</v>
      </c>
      <c r="AD4866" s="1">
        <v>0</v>
      </c>
      <c r="AE4866" s="1">
        <v>590</v>
      </c>
      <c r="AF4866" s="1">
        <v>1065</v>
      </c>
      <c r="AG4866" s="1">
        <v>30</v>
      </c>
      <c r="AH4866" s="1">
        <v>650</v>
      </c>
      <c r="AI4866" s="1">
        <v>2335</v>
      </c>
      <c r="AJ4866" s="1" t="s">
        <v>3427</v>
      </c>
      <c r="AK4866" s="1" t="s">
        <v>16775</v>
      </c>
      <c r="AL4866" s="1" t="s">
        <v>16776</v>
      </c>
      <c r="AM4866" s="1" t="s">
        <v>16</v>
      </c>
      <c r="AN4866" s="1" t="s">
        <v>23098</v>
      </c>
      <c r="AO4866" s="1" t="s">
        <v>86</v>
      </c>
      <c r="AP4866" s="1" t="s">
        <v>57</v>
      </c>
      <c r="AQ4866" s="1" t="s">
        <v>25</v>
      </c>
      <c r="AR4866" s="1" t="s">
        <v>30</v>
      </c>
      <c r="AS4866" s="1" t="s">
        <v>23091</v>
      </c>
      <c r="AT4866" s="1" t="s">
        <v>101</v>
      </c>
    </row>
    <row r="4867" spans="1:46" x14ac:dyDescent="0.25">
      <c r="A4867" s="1" t="s">
        <v>17670</v>
      </c>
      <c r="B4867" s="2" t="s">
        <v>23101</v>
      </c>
      <c r="C4867" s="2" t="s">
        <v>23108</v>
      </c>
      <c r="D4867" s="1">
        <v>3</v>
      </c>
      <c r="E4867" s="1">
        <v>1</v>
      </c>
      <c r="F4867" s="1">
        <v>1</v>
      </c>
      <c r="G4867" s="1">
        <v>5</v>
      </c>
      <c r="H4867" s="6">
        <v>0.2</v>
      </c>
      <c r="I4867">
        <v>0</v>
      </c>
      <c r="J4867" s="1">
        <v>34</v>
      </c>
      <c r="K4867" s="1">
        <v>1</v>
      </c>
      <c r="L4867" s="1">
        <v>515</v>
      </c>
      <c r="M4867" s="6">
        <v>0.44</v>
      </c>
      <c r="N4867" s="4">
        <v>2400</v>
      </c>
      <c r="O4867" s="4">
        <v>200</v>
      </c>
      <c r="P4867" s="4">
        <v>200</v>
      </c>
      <c r="Q4867" s="3">
        <v>0.3</v>
      </c>
      <c r="R4867" s="1">
        <v>24</v>
      </c>
      <c r="S4867" s="1">
        <v>200</v>
      </c>
      <c r="T4867" s="1">
        <v>14</v>
      </c>
      <c r="U4867" s="1">
        <v>1</v>
      </c>
      <c r="V4867" s="1">
        <v>5</v>
      </c>
      <c r="W4867" s="1">
        <v>0</v>
      </c>
      <c r="X4867" s="1">
        <v>0</v>
      </c>
      <c r="Y4867" s="1">
        <v>1</v>
      </c>
      <c r="Z4867" s="1">
        <v>1</v>
      </c>
      <c r="AA4867" s="1">
        <v>1</v>
      </c>
      <c r="AB4867" s="1">
        <v>0</v>
      </c>
      <c r="AC4867" s="1">
        <v>0</v>
      </c>
      <c r="AD4867" s="1">
        <v>0</v>
      </c>
      <c r="AE4867" s="1">
        <v>373</v>
      </c>
      <c r="AF4867" s="1">
        <v>58</v>
      </c>
      <c r="AG4867" s="1">
        <v>0</v>
      </c>
      <c r="AH4867" s="1">
        <v>1000</v>
      </c>
      <c r="AI4867" s="1">
        <v>1431</v>
      </c>
      <c r="AJ4867" s="1" t="s">
        <v>2089</v>
      </c>
      <c r="AK4867" s="1" t="s">
        <v>2090</v>
      </c>
      <c r="AL4867" s="1" t="s">
        <v>2091</v>
      </c>
      <c r="AM4867" s="1" t="s">
        <v>12</v>
      </c>
      <c r="AN4867" s="1" t="s">
        <v>23098</v>
      </c>
      <c r="AO4867" s="1" t="s">
        <v>86</v>
      </c>
      <c r="AP4867" s="1" t="s">
        <v>57</v>
      </c>
      <c r="AQ4867" s="1" t="s">
        <v>25</v>
      </c>
      <c r="AR4867" s="1" t="s">
        <v>19</v>
      </c>
      <c r="AS4867" s="1" t="s">
        <v>23091</v>
      </c>
      <c r="AT4867" s="1" t="s">
        <v>26</v>
      </c>
    </row>
    <row r="4868" spans="1:46" x14ac:dyDescent="0.25">
      <c r="A4868" s="1" t="s">
        <v>22986</v>
      </c>
      <c r="B4868" s="2" t="s">
        <v>23101</v>
      </c>
      <c r="C4868" s="2" t="s">
        <v>23108</v>
      </c>
      <c r="D4868" s="1">
        <v>1</v>
      </c>
      <c r="E4868" s="1">
        <v>2</v>
      </c>
      <c r="F4868" s="1">
        <v>2</v>
      </c>
      <c r="G4868" s="1">
        <v>5</v>
      </c>
      <c r="H4868" s="6">
        <v>0.4</v>
      </c>
      <c r="I4868">
        <v>0</v>
      </c>
      <c r="J4868" s="1">
        <v>30</v>
      </c>
      <c r="K4868" s="1">
        <v>1</v>
      </c>
      <c r="L4868" s="1">
        <v>552</v>
      </c>
      <c r="M4868" s="6">
        <v>0.12</v>
      </c>
      <c r="N4868" s="4">
        <v>2850</v>
      </c>
      <c r="O4868" s="4">
        <v>220</v>
      </c>
      <c r="P4868" s="4">
        <v>500</v>
      </c>
      <c r="Q4868" s="3">
        <v>0.3</v>
      </c>
      <c r="R4868" s="1">
        <v>24</v>
      </c>
      <c r="S4868" s="1">
        <v>500</v>
      </c>
      <c r="T4868" s="1">
        <v>45</v>
      </c>
      <c r="U4868" s="1">
        <v>1</v>
      </c>
      <c r="V4868" s="1">
        <v>5</v>
      </c>
      <c r="W4868" s="1">
        <v>1</v>
      </c>
      <c r="X4868" s="1">
        <v>0</v>
      </c>
      <c r="Y4868" s="1">
        <v>1</v>
      </c>
      <c r="Z4868" s="1">
        <v>1</v>
      </c>
      <c r="AA4868" s="1">
        <v>0</v>
      </c>
      <c r="AB4868" s="1">
        <v>0</v>
      </c>
      <c r="AC4868" s="1">
        <v>0</v>
      </c>
      <c r="AD4868" s="1">
        <v>0</v>
      </c>
      <c r="AE4868" s="1">
        <v>0</v>
      </c>
      <c r="AF4868" s="1">
        <v>0</v>
      </c>
      <c r="AG4868" s="1">
        <v>0</v>
      </c>
      <c r="AH4868" s="1">
        <v>0</v>
      </c>
      <c r="AI4868" s="1">
        <v>0</v>
      </c>
      <c r="AJ4868" s="1" t="s">
        <v>16788</v>
      </c>
      <c r="AK4868" s="1" t="s">
        <v>16789</v>
      </c>
      <c r="AL4868" s="1" t="s">
        <v>16790</v>
      </c>
      <c r="AM4868" s="1" t="s">
        <v>12</v>
      </c>
      <c r="AN4868" s="1" t="s">
        <v>23098</v>
      </c>
      <c r="AO4868" s="1" t="s">
        <v>86</v>
      </c>
      <c r="AP4868" s="1" t="s">
        <v>86</v>
      </c>
      <c r="AQ4868" s="1" t="s">
        <v>25</v>
      </c>
      <c r="AR4868" s="1" t="s">
        <v>19</v>
      </c>
      <c r="AS4868" s="1" t="s">
        <v>23090</v>
      </c>
      <c r="AT4868" s="1" t="s">
        <v>26</v>
      </c>
    </row>
    <row r="4869" spans="1:46" x14ac:dyDescent="0.25">
      <c r="A4869" s="1" t="s">
        <v>22998</v>
      </c>
      <c r="B4869" s="2" t="s">
        <v>23101</v>
      </c>
      <c r="C4869" s="2" t="s">
        <v>23108</v>
      </c>
      <c r="D4869" s="1">
        <v>0</v>
      </c>
      <c r="E4869" s="1">
        <v>0</v>
      </c>
      <c r="F4869" s="1">
        <v>1</v>
      </c>
      <c r="G4869" s="1">
        <v>1</v>
      </c>
      <c r="H4869" s="6">
        <v>1</v>
      </c>
      <c r="I4869">
        <v>0</v>
      </c>
      <c r="J4869" s="1">
        <v>41</v>
      </c>
      <c r="K4869" s="1">
        <v>0</v>
      </c>
      <c r="L4869" s="1">
        <v>552</v>
      </c>
      <c r="M4869" s="6">
        <v>0.69</v>
      </c>
      <c r="N4869" s="4">
        <v>3000</v>
      </c>
      <c r="O4869" s="4">
        <v>220</v>
      </c>
      <c r="P4869" s="4">
        <v>500</v>
      </c>
      <c r="Q4869" s="3">
        <v>0.28000000000000003</v>
      </c>
      <c r="R4869" s="1">
        <v>24</v>
      </c>
      <c r="S4869" s="1">
        <v>500</v>
      </c>
      <c r="T4869" s="1">
        <v>43</v>
      </c>
      <c r="U4869" s="1">
        <v>1</v>
      </c>
      <c r="V4869" s="1">
        <v>5</v>
      </c>
      <c r="W4869" s="1">
        <v>1</v>
      </c>
      <c r="X4869" s="1">
        <v>0</v>
      </c>
      <c r="Y4869" s="1">
        <v>0</v>
      </c>
      <c r="Z4869" s="1">
        <v>2</v>
      </c>
      <c r="AA4869" s="1">
        <v>1</v>
      </c>
      <c r="AB4869" s="1">
        <v>0</v>
      </c>
      <c r="AC4869" s="1">
        <v>2520</v>
      </c>
      <c r="AD4869" s="1">
        <v>0</v>
      </c>
      <c r="AE4869" s="1">
        <v>1000</v>
      </c>
      <c r="AF4869" s="1">
        <v>0</v>
      </c>
      <c r="AG4869" s="1">
        <v>0</v>
      </c>
      <c r="AH4869" s="1">
        <v>0</v>
      </c>
      <c r="AI4869" s="1">
        <v>3520</v>
      </c>
      <c r="AJ4869" s="1" t="s">
        <v>276</v>
      </c>
      <c r="AK4869" s="1" t="s">
        <v>16821</v>
      </c>
      <c r="AL4869" s="1" t="s">
        <v>16822</v>
      </c>
      <c r="AM4869" s="1" t="s">
        <v>12</v>
      </c>
      <c r="AN4869" s="1" t="s">
        <v>23097</v>
      </c>
      <c r="AO4869" s="1" t="s">
        <v>86</v>
      </c>
      <c r="AP4869" s="1" t="s">
        <v>86</v>
      </c>
      <c r="AQ4869" s="1" t="s">
        <v>25</v>
      </c>
      <c r="AR4869" s="1" t="s">
        <v>30</v>
      </c>
      <c r="AS4869" s="1" t="s">
        <v>23091</v>
      </c>
      <c r="AT4869" s="1" t="s">
        <v>26</v>
      </c>
    </row>
    <row r="4870" spans="1:46" x14ac:dyDescent="0.25">
      <c r="A4870" s="1" t="s">
        <v>21248</v>
      </c>
      <c r="B4870" s="2" t="s">
        <v>23101</v>
      </c>
      <c r="C4870" s="2" t="s">
        <v>23108</v>
      </c>
      <c r="D4870" s="1">
        <v>0</v>
      </c>
      <c r="E4870" s="1">
        <v>0</v>
      </c>
      <c r="F4870" s="1">
        <v>3</v>
      </c>
      <c r="G4870" s="1">
        <v>3</v>
      </c>
      <c r="H4870" s="6">
        <v>1</v>
      </c>
      <c r="I4870">
        <v>0</v>
      </c>
      <c r="J4870" s="1">
        <v>34</v>
      </c>
      <c r="K4870" s="1">
        <v>0</v>
      </c>
      <c r="L4870" s="1">
        <v>669</v>
      </c>
      <c r="M4870" s="6">
        <v>0.5</v>
      </c>
      <c r="N4870" s="4">
        <v>2000</v>
      </c>
      <c r="O4870" s="4">
        <v>155</v>
      </c>
      <c r="P4870" s="4">
        <v>300</v>
      </c>
      <c r="Q4870" s="3">
        <v>0.3</v>
      </c>
      <c r="R4870" s="1">
        <v>24</v>
      </c>
      <c r="S4870" s="1">
        <v>300</v>
      </c>
      <c r="T4870" s="1">
        <v>28</v>
      </c>
      <c r="U4870" s="1">
        <v>1</v>
      </c>
      <c r="V4870" s="1">
        <v>5</v>
      </c>
      <c r="W4870" s="1">
        <v>0</v>
      </c>
      <c r="X4870" s="1">
        <v>0</v>
      </c>
      <c r="Y4870" s="1">
        <v>1</v>
      </c>
      <c r="Z4870" s="1">
        <v>2</v>
      </c>
      <c r="AA4870" s="1">
        <v>1</v>
      </c>
      <c r="AB4870" s="1">
        <v>0</v>
      </c>
      <c r="AC4870" s="1">
        <v>780</v>
      </c>
      <c r="AD4870" s="1">
        <v>244</v>
      </c>
      <c r="AE4870" s="1">
        <v>0</v>
      </c>
      <c r="AF4870" s="1">
        <v>500</v>
      </c>
      <c r="AG4870" s="1">
        <v>0</v>
      </c>
      <c r="AH4870" s="1">
        <v>0</v>
      </c>
      <c r="AI4870" s="1">
        <v>1524</v>
      </c>
      <c r="AJ4870" s="1" t="s">
        <v>12155</v>
      </c>
      <c r="AK4870" s="1" t="s">
        <v>12156</v>
      </c>
      <c r="AL4870" s="1" t="s">
        <v>12157</v>
      </c>
      <c r="AM4870" s="1" t="s">
        <v>12</v>
      </c>
      <c r="AN4870" s="1" t="s">
        <v>23097</v>
      </c>
      <c r="AO4870" s="1" t="s">
        <v>86</v>
      </c>
      <c r="AP4870" s="1" t="s">
        <v>57</v>
      </c>
      <c r="AQ4870" s="1" t="s">
        <v>25</v>
      </c>
      <c r="AR4870" s="1" t="s">
        <v>19</v>
      </c>
      <c r="AS4870" s="1" t="s">
        <v>23091</v>
      </c>
      <c r="AT4870" s="1" t="s">
        <v>26</v>
      </c>
    </row>
    <row r="4871" spans="1:46" x14ac:dyDescent="0.25">
      <c r="A4871" s="1" t="s">
        <v>17697</v>
      </c>
      <c r="B4871" s="2" t="s">
        <v>23101</v>
      </c>
      <c r="C4871" s="2" t="s">
        <v>23108</v>
      </c>
      <c r="D4871" s="1">
        <v>0</v>
      </c>
      <c r="E4871" s="1">
        <v>0</v>
      </c>
      <c r="F4871" s="1">
        <v>1</v>
      </c>
      <c r="G4871" s="1">
        <v>1</v>
      </c>
      <c r="H4871" s="6">
        <v>1</v>
      </c>
      <c r="I4871">
        <v>1</v>
      </c>
      <c r="J4871" s="1">
        <v>24</v>
      </c>
      <c r="K4871" s="1">
        <v>0</v>
      </c>
      <c r="L4871" s="1">
        <v>800</v>
      </c>
      <c r="M4871" s="6">
        <v>0.12</v>
      </c>
      <c r="N4871" s="4">
        <v>1100</v>
      </c>
      <c r="O4871" s="4">
        <v>85</v>
      </c>
      <c r="P4871" s="4">
        <v>200</v>
      </c>
      <c r="Q4871" s="3">
        <v>0.3</v>
      </c>
      <c r="R4871" s="1">
        <v>24</v>
      </c>
      <c r="S4871" s="1">
        <v>200</v>
      </c>
      <c r="T4871" s="1">
        <v>20</v>
      </c>
      <c r="U4871" s="1">
        <v>1</v>
      </c>
      <c r="V4871" s="1">
        <v>5</v>
      </c>
      <c r="W4871" s="1">
        <v>0</v>
      </c>
      <c r="X4871" s="1">
        <v>1</v>
      </c>
      <c r="Y4871" s="1">
        <v>1</v>
      </c>
      <c r="Z4871" s="1">
        <v>1</v>
      </c>
      <c r="AA4871" s="1">
        <v>1</v>
      </c>
      <c r="AB4871" s="1">
        <v>1</v>
      </c>
      <c r="AC4871" s="1">
        <v>0</v>
      </c>
      <c r="AD4871" s="1">
        <v>0</v>
      </c>
      <c r="AE4871" s="1">
        <v>0</v>
      </c>
      <c r="AF4871" s="1">
        <v>0</v>
      </c>
      <c r="AG4871" s="1">
        <v>0</v>
      </c>
      <c r="AH4871" s="1">
        <v>0</v>
      </c>
      <c r="AI4871" s="1">
        <v>0</v>
      </c>
      <c r="AJ4871" s="1" t="s">
        <v>2166</v>
      </c>
      <c r="AK4871" s="1" t="s">
        <v>2167</v>
      </c>
      <c r="AL4871" s="1" t="s">
        <v>2168</v>
      </c>
      <c r="AM4871" s="1" t="s">
        <v>16</v>
      </c>
      <c r="AN4871" s="1" t="s">
        <v>23097</v>
      </c>
      <c r="AO4871" s="1" t="s">
        <v>86</v>
      </c>
      <c r="AP4871" s="1" t="s">
        <v>57</v>
      </c>
      <c r="AQ4871" s="1" t="s">
        <v>14</v>
      </c>
      <c r="AR4871" s="1" t="s">
        <v>19</v>
      </c>
      <c r="AS4871" s="1" t="s">
        <v>23091</v>
      </c>
      <c r="AT4871" s="1" t="s">
        <v>101</v>
      </c>
    </row>
    <row r="4872" spans="1:46" x14ac:dyDescent="0.25">
      <c r="A4872" s="1" t="s">
        <v>23003</v>
      </c>
      <c r="B4872" s="2" t="s">
        <v>23101</v>
      </c>
      <c r="C4872" s="2" t="s">
        <v>23108</v>
      </c>
      <c r="D4872" s="1">
        <v>0</v>
      </c>
      <c r="E4872" s="1">
        <v>0</v>
      </c>
      <c r="F4872" s="1">
        <v>1</v>
      </c>
      <c r="G4872" s="1">
        <v>1</v>
      </c>
      <c r="H4872" s="6">
        <v>1</v>
      </c>
      <c r="I4872">
        <v>0</v>
      </c>
      <c r="J4872" s="1">
        <v>25</v>
      </c>
      <c r="K4872" s="1">
        <v>1</v>
      </c>
      <c r="L4872" s="1">
        <v>613</v>
      </c>
      <c r="M4872" s="6">
        <v>0.16</v>
      </c>
      <c r="N4872" s="4">
        <v>3000</v>
      </c>
      <c r="O4872" s="4">
        <v>210</v>
      </c>
      <c r="P4872" s="4">
        <v>250</v>
      </c>
      <c r="Q4872" s="3">
        <v>0.24</v>
      </c>
      <c r="R4872" s="1">
        <v>24</v>
      </c>
      <c r="S4872" s="1">
        <v>250</v>
      </c>
      <c r="T4872" s="1">
        <v>21</v>
      </c>
      <c r="U4872" s="1">
        <v>1</v>
      </c>
      <c r="V4872" s="1">
        <v>5</v>
      </c>
      <c r="W4872" s="1">
        <v>0</v>
      </c>
      <c r="X4872" s="1">
        <v>0</v>
      </c>
      <c r="Y4872" s="1">
        <v>1</v>
      </c>
      <c r="Z4872" s="1">
        <v>1</v>
      </c>
      <c r="AA4872" s="1">
        <v>1</v>
      </c>
      <c r="AB4872" s="1">
        <v>0</v>
      </c>
      <c r="AC4872" s="1">
        <v>0</v>
      </c>
      <c r="AD4872" s="1">
        <v>0</v>
      </c>
      <c r="AE4872" s="1">
        <v>0</v>
      </c>
      <c r="AF4872" s="1">
        <v>400</v>
      </c>
      <c r="AG4872" s="1">
        <v>0</v>
      </c>
      <c r="AH4872" s="1">
        <v>0</v>
      </c>
      <c r="AI4872" s="1">
        <v>400</v>
      </c>
      <c r="AJ4872" s="1" t="s">
        <v>16834</v>
      </c>
      <c r="AK4872" s="1" t="s">
        <v>16835</v>
      </c>
      <c r="AL4872" s="1" t="s">
        <v>16836</v>
      </c>
      <c r="AM4872" s="1" t="s">
        <v>12</v>
      </c>
      <c r="AN4872" s="1" t="s">
        <v>23098</v>
      </c>
      <c r="AO4872" s="1" t="s">
        <v>86</v>
      </c>
      <c r="AP4872" s="1" t="s">
        <v>57</v>
      </c>
      <c r="AQ4872" s="1" t="s">
        <v>25</v>
      </c>
      <c r="AR4872" s="1" t="s">
        <v>19</v>
      </c>
      <c r="AS4872" s="1" t="s">
        <v>23091</v>
      </c>
      <c r="AT4872" s="1" t="s">
        <v>26</v>
      </c>
    </row>
    <row r="4873" spans="1:46" x14ac:dyDescent="0.25">
      <c r="A4873" s="1" t="s">
        <v>18360</v>
      </c>
      <c r="B4873" s="2" t="s">
        <v>23101</v>
      </c>
      <c r="C4873" s="2" t="s">
        <v>23108</v>
      </c>
      <c r="D4873" s="1">
        <v>0</v>
      </c>
      <c r="E4873" s="1">
        <v>1</v>
      </c>
      <c r="F4873" s="1">
        <v>2</v>
      </c>
      <c r="G4873" s="1">
        <v>3</v>
      </c>
      <c r="H4873" s="6">
        <v>0.66666666666666663</v>
      </c>
      <c r="I4873">
        <v>1</v>
      </c>
      <c r="J4873" s="1">
        <v>31</v>
      </c>
      <c r="K4873" s="1">
        <v>0</v>
      </c>
      <c r="L4873" s="1">
        <v>515</v>
      </c>
      <c r="M4873" s="6">
        <v>0.41</v>
      </c>
      <c r="N4873" s="4">
        <v>2000</v>
      </c>
      <c r="O4873" s="4">
        <v>165</v>
      </c>
      <c r="P4873" s="4">
        <v>300</v>
      </c>
      <c r="Q4873" s="3">
        <v>0.35</v>
      </c>
      <c r="R4873" s="1">
        <v>24</v>
      </c>
      <c r="S4873" s="1">
        <v>300</v>
      </c>
      <c r="T4873" s="1">
        <v>33</v>
      </c>
      <c r="U4873" s="1">
        <v>1</v>
      </c>
      <c r="V4873" s="1">
        <v>5</v>
      </c>
      <c r="W4873" s="1">
        <v>0</v>
      </c>
      <c r="X4873" s="1">
        <v>0</v>
      </c>
      <c r="Y4873" s="1">
        <v>0</v>
      </c>
      <c r="Z4873" s="1">
        <v>2</v>
      </c>
      <c r="AA4873" s="1">
        <v>1</v>
      </c>
      <c r="AB4873" s="1">
        <v>1</v>
      </c>
      <c r="AC4873" s="1">
        <v>141</v>
      </c>
      <c r="AD4873" s="1">
        <v>0</v>
      </c>
      <c r="AE4873" s="1">
        <v>0</v>
      </c>
      <c r="AF4873" s="1">
        <v>349</v>
      </c>
      <c r="AG4873" s="1">
        <v>158</v>
      </c>
      <c r="AH4873" s="1">
        <v>400</v>
      </c>
      <c r="AI4873" s="1">
        <v>1048</v>
      </c>
      <c r="AJ4873" s="1" t="s">
        <v>4141</v>
      </c>
      <c r="AK4873" s="1" t="s">
        <v>4142</v>
      </c>
      <c r="AL4873" s="1" t="s">
        <v>4143</v>
      </c>
      <c r="AM4873" s="1" t="s">
        <v>16</v>
      </c>
      <c r="AN4873" s="1" t="s">
        <v>23097</v>
      </c>
      <c r="AO4873" s="1" t="s">
        <v>86</v>
      </c>
      <c r="AP4873" s="1" t="s">
        <v>57</v>
      </c>
      <c r="AQ4873" s="1" t="s">
        <v>25</v>
      </c>
      <c r="AR4873" s="1" t="s">
        <v>30</v>
      </c>
      <c r="AS4873" s="1" t="s">
        <v>23091</v>
      </c>
      <c r="AT4873" s="1" t="s">
        <v>101</v>
      </c>
    </row>
    <row r="4874" spans="1:46" x14ac:dyDescent="0.25">
      <c r="A4874" s="1" t="s">
        <v>20168</v>
      </c>
      <c r="B4874" s="2" t="s">
        <v>23101</v>
      </c>
      <c r="C4874" s="2" t="s">
        <v>23108</v>
      </c>
      <c r="D4874" s="1">
        <v>0</v>
      </c>
      <c r="E4874" s="1">
        <v>0</v>
      </c>
      <c r="F4874" s="1">
        <v>1</v>
      </c>
      <c r="G4874" s="1">
        <v>1</v>
      </c>
      <c r="H4874" s="6">
        <v>1</v>
      </c>
      <c r="I4874">
        <v>0</v>
      </c>
      <c r="J4874" s="1">
        <v>48</v>
      </c>
      <c r="K4874" s="1">
        <v>0</v>
      </c>
      <c r="L4874" s="1">
        <v>600</v>
      </c>
      <c r="M4874" s="6">
        <v>0.27</v>
      </c>
      <c r="N4874" s="4">
        <v>2400</v>
      </c>
      <c r="O4874" s="4">
        <v>201</v>
      </c>
      <c r="P4874" s="4">
        <v>300</v>
      </c>
      <c r="Q4874" s="3">
        <v>0.3</v>
      </c>
      <c r="R4874" s="1">
        <v>24</v>
      </c>
      <c r="S4874" s="1">
        <v>300</v>
      </c>
      <c r="T4874" s="1">
        <v>17</v>
      </c>
      <c r="U4874" s="1">
        <v>1</v>
      </c>
      <c r="V4874" s="1">
        <v>5</v>
      </c>
      <c r="W4874" s="1">
        <v>1</v>
      </c>
      <c r="X4874" s="1">
        <v>0</v>
      </c>
      <c r="Y4874" s="1">
        <v>0</v>
      </c>
      <c r="Z4874" s="1">
        <v>1</v>
      </c>
      <c r="AA4874" s="1">
        <v>1</v>
      </c>
      <c r="AB4874" s="1">
        <v>0</v>
      </c>
      <c r="AC4874" s="1">
        <v>135</v>
      </c>
      <c r="AD4874" s="1">
        <v>271</v>
      </c>
      <c r="AE4874" s="1">
        <v>0</v>
      </c>
      <c r="AF4874" s="1">
        <v>0</v>
      </c>
      <c r="AG4874" s="1">
        <v>25</v>
      </c>
      <c r="AH4874" s="1">
        <v>410</v>
      </c>
      <c r="AI4874" s="1">
        <v>841</v>
      </c>
      <c r="AJ4874" s="1" t="s">
        <v>9231</v>
      </c>
      <c r="AK4874" s="1" t="s">
        <v>9232</v>
      </c>
      <c r="AL4874" s="1" t="s">
        <v>9233</v>
      </c>
      <c r="AM4874" s="1" t="s">
        <v>12</v>
      </c>
      <c r="AN4874" s="1" t="s">
        <v>23097</v>
      </c>
      <c r="AO4874" s="1" t="s">
        <v>86</v>
      </c>
      <c r="AP4874" s="1" t="s">
        <v>86</v>
      </c>
      <c r="AQ4874" s="1" t="s">
        <v>25</v>
      </c>
      <c r="AR4874" s="1" t="s">
        <v>30</v>
      </c>
      <c r="AS4874" s="1" t="s">
        <v>23091</v>
      </c>
      <c r="AT4874" s="1" t="s">
        <v>26</v>
      </c>
    </row>
    <row r="4875" spans="1:46" x14ac:dyDescent="0.25">
      <c r="A4875" s="1" t="s">
        <v>20169</v>
      </c>
      <c r="B4875" s="2" t="s">
        <v>23101</v>
      </c>
      <c r="C4875" s="2" t="s">
        <v>23108</v>
      </c>
      <c r="D4875" s="1">
        <v>0</v>
      </c>
      <c r="E4875" s="1">
        <v>0</v>
      </c>
      <c r="F4875" s="1">
        <v>1</v>
      </c>
      <c r="G4875" s="1">
        <v>1</v>
      </c>
      <c r="H4875" s="6">
        <v>1</v>
      </c>
      <c r="I4875">
        <v>0</v>
      </c>
      <c r="J4875" s="1">
        <v>26</v>
      </c>
      <c r="K4875" s="1">
        <v>1</v>
      </c>
      <c r="L4875" s="1">
        <v>445</v>
      </c>
      <c r="M4875" s="6">
        <v>0.37</v>
      </c>
      <c r="N4875" s="4">
        <v>2500</v>
      </c>
      <c r="O4875" s="4">
        <v>200</v>
      </c>
      <c r="P4875" s="4">
        <v>150</v>
      </c>
      <c r="Q4875" s="3">
        <v>0.3</v>
      </c>
      <c r="R4875" s="1">
        <v>6</v>
      </c>
      <c r="S4875" s="1">
        <v>150</v>
      </c>
      <c r="T4875" s="1">
        <v>16</v>
      </c>
      <c r="U4875" s="1">
        <v>1</v>
      </c>
      <c r="V4875" s="1">
        <v>5</v>
      </c>
      <c r="W4875" s="1">
        <v>0</v>
      </c>
      <c r="X4875" s="1">
        <v>0</v>
      </c>
      <c r="Y4875" s="1">
        <v>1</v>
      </c>
      <c r="Z4875" s="1">
        <v>0</v>
      </c>
      <c r="AA4875" s="1">
        <v>0</v>
      </c>
      <c r="AB4875" s="1">
        <v>0</v>
      </c>
      <c r="AC4875" s="1">
        <v>0</v>
      </c>
      <c r="AD4875" s="1">
        <v>0</v>
      </c>
      <c r="AE4875" s="1">
        <v>191</v>
      </c>
      <c r="AF4875" s="1">
        <v>447</v>
      </c>
      <c r="AG4875" s="1">
        <v>10</v>
      </c>
      <c r="AH4875" s="1">
        <v>264</v>
      </c>
      <c r="AI4875" s="1">
        <v>912</v>
      </c>
      <c r="AJ4875" s="1" t="s">
        <v>9234</v>
      </c>
      <c r="AK4875" s="1" t="s">
        <v>9235</v>
      </c>
      <c r="AL4875" s="1" t="s">
        <v>9236</v>
      </c>
      <c r="AM4875" s="1" t="s">
        <v>12</v>
      </c>
      <c r="AN4875" s="1" t="s">
        <v>23098</v>
      </c>
      <c r="AO4875" s="1" t="s">
        <v>86</v>
      </c>
      <c r="AP4875" s="1" t="s">
        <v>57</v>
      </c>
      <c r="AQ4875" s="1" t="s">
        <v>25</v>
      </c>
      <c r="AR4875" s="1" t="s">
        <v>19</v>
      </c>
      <c r="AS4875" s="1" t="s">
        <v>23090</v>
      </c>
      <c r="AT4875" s="1" t="s">
        <v>26</v>
      </c>
    </row>
    <row r="4876" spans="1:46" x14ac:dyDescent="0.25">
      <c r="A4876" s="1" t="s">
        <v>18363</v>
      </c>
      <c r="B4876" s="2" t="s">
        <v>23101</v>
      </c>
      <c r="C4876" s="2" t="s">
        <v>23108</v>
      </c>
      <c r="D4876" s="1">
        <v>0</v>
      </c>
      <c r="E4876" s="1">
        <v>0</v>
      </c>
      <c r="F4876" s="1">
        <v>1</v>
      </c>
      <c r="G4876" s="1">
        <v>1</v>
      </c>
      <c r="H4876" s="6">
        <v>1</v>
      </c>
      <c r="I4876">
        <v>0</v>
      </c>
      <c r="J4876" s="1">
        <v>24</v>
      </c>
      <c r="K4876" s="1">
        <v>1</v>
      </c>
      <c r="L4876" s="1">
        <v>677</v>
      </c>
      <c r="M4876" s="6">
        <v>0.13</v>
      </c>
      <c r="N4876" s="4">
        <v>1800</v>
      </c>
      <c r="O4876" s="4">
        <v>180</v>
      </c>
      <c r="P4876" s="4">
        <v>140</v>
      </c>
      <c r="Q4876" s="3">
        <v>0.28999999999999998</v>
      </c>
      <c r="R4876" s="1">
        <v>6</v>
      </c>
      <c r="S4876" s="1">
        <v>140</v>
      </c>
      <c r="T4876" s="1">
        <v>13</v>
      </c>
      <c r="U4876" s="1">
        <v>1</v>
      </c>
      <c r="V4876" s="1">
        <v>5</v>
      </c>
      <c r="W4876" s="1">
        <v>0</v>
      </c>
      <c r="X4876" s="1">
        <v>1</v>
      </c>
      <c r="Y4876" s="1">
        <v>1</v>
      </c>
      <c r="Z4876" s="1">
        <v>1</v>
      </c>
      <c r="AA4876" s="1">
        <v>1</v>
      </c>
      <c r="AB4876" s="1">
        <v>1</v>
      </c>
      <c r="AC4876" s="1">
        <v>0</v>
      </c>
      <c r="AD4876" s="1">
        <v>0</v>
      </c>
      <c r="AE4876" s="1">
        <v>0</v>
      </c>
      <c r="AF4876" s="1">
        <v>0</v>
      </c>
      <c r="AG4876" s="1">
        <v>0</v>
      </c>
      <c r="AH4876" s="1">
        <v>0</v>
      </c>
      <c r="AI4876" s="1">
        <v>0</v>
      </c>
      <c r="AJ4876" s="1" t="s">
        <v>4150</v>
      </c>
      <c r="AK4876" s="1" t="s">
        <v>4150</v>
      </c>
      <c r="AL4876" s="1" t="s">
        <v>4151</v>
      </c>
      <c r="AM4876" s="1" t="s">
        <v>12</v>
      </c>
      <c r="AN4876" s="1" t="s">
        <v>23098</v>
      </c>
      <c r="AO4876" s="1" t="s">
        <v>86</v>
      </c>
      <c r="AP4876" s="1" t="s">
        <v>57</v>
      </c>
      <c r="AQ4876" s="1" t="s">
        <v>14</v>
      </c>
      <c r="AR4876" s="1" t="s">
        <v>19</v>
      </c>
      <c r="AS4876" s="1" t="s">
        <v>23091</v>
      </c>
      <c r="AT4876" s="1" t="s">
        <v>101</v>
      </c>
    </row>
    <row r="4877" spans="1:46" x14ac:dyDescent="0.25">
      <c r="A4877" s="1" t="s">
        <v>20702</v>
      </c>
      <c r="B4877" s="2" t="s">
        <v>23101</v>
      </c>
      <c r="C4877" s="2" t="s">
        <v>23108</v>
      </c>
      <c r="D4877" s="1">
        <v>0</v>
      </c>
      <c r="E4877" s="1">
        <v>0</v>
      </c>
      <c r="F4877" s="1">
        <v>1</v>
      </c>
      <c r="G4877" s="1">
        <v>1</v>
      </c>
      <c r="H4877" s="6">
        <v>1</v>
      </c>
      <c r="I4877">
        <v>0</v>
      </c>
      <c r="J4877" s="1">
        <v>53</v>
      </c>
      <c r="K4877" s="1">
        <v>1</v>
      </c>
      <c r="L4877" s="1">
        <v>677</v>
      </c>
      <c r="M4877" s="6">
        <v>0.16</v>
      </c>
      <c r="N4877" s="4">
        <v>1000</v>
      </c>
      <c r="O4877" s="4">
        <v>100</v>
      </c>
      <c r="P4877" s="4">
        <v>300</v>
      </c>
      <c r="Q4877" s="3">
        <v>0.28999999999999998</v>
      </c>
      <c r="R4877" s="1">
        <v>24</v>
      </c>
      <c r="S4877" s="1">
        <v>300</v>
      </c>
      <c r="T4877" s="1">
        <v>31</v>
      </c>
      <c r="U4877" s="1">
        <v>1</v>
      </c>
      <c r="V4877" s="1">
        <v>5</v>
      </c>
      <c r="W4877" s="1">
        <v>0</v>
      </c>
      <c r="X4877" s="1">
        <v>1</v>
      </c>
      <c r="Y4877" s="1">
        <v>1</v>
      </c>
      <c r="Z4877" s="1">
        <v>2</v>
      </c>
      <c r="AA4877" s="1">
        <v>1</v>
      </c>
      <c r="AB4877" s="1">
        <v>0</v>
      </c>
      <c r="AC4877" s="1">
        <v>0</v>
      </c>
      <c r="AD4877" s="1">
        <v>0</v>
      </c>
      <c r="AE4877" s="1">
        <v>0</v>
      </c>
      <c r="AF4877" s="1">
        <v>0</v>
      </c>
      <c r="AG4877" s="1">
        <v>0</v>
      </c>
      <c r="AH4877" s="1">
        <v>0</v>
      </c>
      <c r="AI4877" s="1">
        <v>0</v>
      </c>
      <c r="AJ4877" s="1" t="s">
        <v>840</v>
      </c>
      <c r="AK4877" s="1" t="s">
        <v>10690</v>
      </c>
      <c r="AL4877" s="1" t="s">
        <v>10691</v>
      </c>
      <c r="AM4877" s="1" t="s">
        <v>12</v>
      </c>
      <c r="AN4877" s="1" t="s">
        <v>23098</v>
      </c>
      <c r="AO4877" s="1" t="s">
        <v>86</v>
      </c>
      <c r="AP4877" s="1" t="s">
        <v>57</v>
      </c>
      <c r="AQ4877" s="1" t="s">
        <v>14</v>
      </c>
      <c r="AR4877" s="1" t="s">
        <v>19</v>
      </c>
      <c r="AS4877" s="1" t="s">
        <v>23091</v>
      </c>
      <c r="AT4877" s="1" t="s">
        <v>26</v>
      </c>
    </row>
    <row r="4878" spans="1:46" x14ac:dyDescent="0.25">
      <c r="A4878" s="1" t="s">
        <v>20177</v>
      </c>
      <c r="B4878" s="2" t="s">
        <v>23101</v>
      </c>
      <c r="C4878" s="2" t="s">
        <v>23109</v>
      </c>
      <c r="D4878" s="1">
        <v>1</v>
      </c>
      <c r="E4878" s="1">
        <v>1</v>
      </c>
      <c r="F4878" s="1">
        <v>2</v>
      </c>
      <c r="G4878" s="1">
        <v>4</v>
      </c>
      <c r="H4878" s="6">
        <v>0.5</v>
      </c>
      <c r="I4878">
        <v>0</v>
      </c>
      <c r="J4878" s="1">
        <v>28</v>
      </c>
      <c r="K4878" s="1">
        <v>0</v>
      </c>
      <c r="L4878" s="1">
        <v>552</v>
      </c>
      <c r="M4878" s="6">
        <v>0.33</v>
      </c>
      <c r="N4878" s="4">
        <v>1560</v>
      </c>
      <c r="O4878" s="4">
        <v>120</v>
      </c>
      <c r="P4878" s="4">
        <v>400</v>
      </c>
      <c r="Q4878" s="3">
        <v>0.28999999999999998</v>
      </c>
      <c r="R4878" s="1">
        <v>24</v>
      </c>
      <c r="S4878" s="1">
        <v>400</v>
      </c>
      <c r="T4878" s="1">
        <v>45</v>
      </c>
      <c r="U4878" s="1">
        <v>1</v>
      </c>
      <c r="V4878" s="1">
        <v>5</v>
      </c>
      <c r="W4878" s="1">
        <v>0</v>
      </c>
      <c r="X4878" s="1">
        <v>0</v>
      </c>
      <c r="Y4878" s="1">
        <v>1</v>
      </c>
      <c r="Z4878" s="1">
        <v>2</v>
      </c>
      <c r="AA4878" s="1">
        <v>1</v>
      </c>
      <c r="AB4878" s="1">
        <v>0</v>
      </c>
      <c r="AC4878" s="1">
        <v>0</v>
      </c>
      <c r="AD4878" s="1">
        <v>0</v>
      </c>
      <c r="AE4878" s="1">
        <v>0</v>
      </c>
      <c r="AF4878" s="1">
        <v>0</v>
      </c>
      <c r="AG4878" s="1">
        <v>0</v>
      </c>
      <c r="AH4878" s="1">
        <v>300</v>
      </c>
      <c r="AI4878" s="1">
        <v>300</v>
      </c>
      <c r="AJ4878" s="1" t="s">
        <v>9256</v>
      </c>
      <c r="AK4878" s="1" t="s">
        <v>9257</v>
      </c>
      <c r="AL4878" s="1" t="s">
        <v>9258</v>
      </c>
      <c r="AM4878" s="1" t="s">
        <v>12</v>
      </c>
      <c r="AN4878" s="1" t="s">
        <v>23097</v>
      </c>
      <c r="AO4878" s="1" t="s">
        <v>86</v>
      </c>
      <c r="AP4878" s="1" t="s">
        <v>57</v>
      </c>
      <c r="AQ4878" s="1" t="s">
        <v>25</v>
      </c>
      <c r="AR4878" s="1" t="s">
        <v>19</v>
      </c>
      <c r="AS4878" s="1" t="s">
        <v>23091</v>
      </c>
      <c r="AT4878" s="1" t="s">
        <v>26</v>
      </c>
    </row>
    <row r="4879" spans="1:46" x14ac:dyDescent="0.25">
      <c r="A4879" s="1" t="s">
        <v>22883</v>
      </c>
      <c r="B4879" s="2" t="s">
        <v>23101</v>
      </c>
      <c r="C4879" s="2" t="s">
        <v>23109</v>
      </c>
      <c r="D4879" s="1">
        <v>0</v>
      </c>
      <c r="E4879" s="1">
        <v>0</v>
      </c>
      <c r="F4879" s="1">
        <v>1</v>
      </c>
      <c r="G4879" s="1">
        <v>1</v>
      </c>
      <c r="H4879" s="6">
        <v>1</v>
      </c>
      <c r="I4879">
        <v>1</v>
      </c>
      <c r="J4879" s="1">
        <v>26</v>
      </c>
      <c r="K4879" s="1">
        <v>0</v>
      </c>
      <c r="L4879" s="1">
        <v>600</v>
      </c>
      <c r="M4879" s="6">
        <v>0.19</v>
      </c>
      <c r="N4879" s="4">
        <v>4800</v>
      </c>
      <c r="O4879" s="4">
        <v>400</v>
      </c>
      <c r="P4879" s="4">
        <v>700</v>
      </c>
      <c r="Q4879" s="3">
        <v>0.25</v>
      </c>
      <c r="R4879" s="1">
        <v>24</v>
      </c>
      <c r="S4879" s="1">
        <v>700</v>
      </c>
      <c r="T4879" s="1">
        <v>33</v>
      </c>
      <c r="U4879" s="1">
        <v>1</v>
      </c>
      <c r="V4879" s="1">
        <v>5</v>
      </c>
      <c r="W4879" s="1">
        <v>1</v>
      </c>
      <c r="X4879" s="1">
        <v>1</v>
      </c>
      <c r="Y4879" s="1">
        <v>1</v>
      </c>
      <c r="Z4879" s="1">
        <v>4</v>
      </c>
      <c r="AA4879" s="1">
        <v>1</v>
      </c>
      <c r="AB4879" s="1">
        <v>1</v>
      </c>
      <c r="AC4879" s="1">
        <v>800</v>
      </c>
      <c r="AD4879" s="1">
        <v>0</v>
      </c>
      <c r="AE4879" s="1">
        <v>0</v>
      </c>
      <c r="AF4879" s="1">
        <v>0</v>
      </c>
      <c r="AG4879" s="1">
        <v>0</v>
      </c>
      <c r="AH4879" s="1">
        <v>200</v>
      </c>
      <c r="AI4879" s="1">
        <v>1000</v>
      </c>
      <c r="AJ4879" s="1" t="s">
        <v>16503</v>
      </c>
      <c r="AK4879" s="1" t="e">
        <f>-저는현재대치동에서치킨집을운영하고있습니다.매출이급격하게성장하게되고,홀없이배달위주로운영을하다보니홀손님을받지못하여놓치는매출이많고,대치동및주변지역에서저희가게가소문이매우잘나서프랜차이즈문의도현재많이들어오고있습니다.이러한상황에서옆가게가싸게매물로나와서홀을확장하기에적절한시기라고판단하였습니다.그래서옆가게를인수하기위한자금이필요하여이렇게도움을요청하게되었습니다.프랜차이즈본점의모습을갖추기위해서입니다.</f>
        <v>#NAME?</v>
      </c>
      <c r="AL4879" s="1" t="s">
        <v>16504</v>
      </c>
      <c r="AM4879" s="1" t="s">
        <v>16</v>
      </c>
      <c r="AN4879" s="1" t="s">
        <v>23097</v>
      </c>
      <c r="AO4879" s="1" t="s">
        <v>86</v>
      </c>
      <c r="AP4879" s="1" t="s">
        <v>86</v>
      </c>
      <c r="AQ4879" s="1" t="s">
        <v>14</v>
      </c>
      <c r="AR4879" s="1" t="s">
        <v>19</v>
      </c>
      <c r="AS4879" s="1" t="s">
        <v>23091</v>
      </c>
      <c r="AT4879" s="1" t="s">
        <v>101</v>
      </c>
    </row>
    <row r="4880" spans="1:46" x14ac:dyDescent="0.25">
      <c r="A4880" s="1" t="s">
        <v>22453</v>
      </c>
      <c r="B4880" s="2" t="s">
        <v>23101</v>
      </c>
      <c r="C4880" s="2" t="s">
        <v>23109</v>
      </c>
      <c r="D4880" s="1">
        <v>0</v>
      </c>
      <c r="E4880" s="1">
        <v>0</v>
      </c>
      <c r="F4880" s="1">
        <v>1</v>
      </c>
      <c r="G4880" s="1">
        <v>1</v>
      </c>
      <c r="H4880" s="6">
        <v>1</v>
      </c>
      <c r="I4880">
        <v>0</v>
      </c>
      <c r="J4880" s="1">
        <v>27</v>
      </c>
      <c r="K4880" s="1">
        <v>1</v>
      </c>
      <c r="L4880" s="1">
        <v>464</v>
      </c>
      <c r="M4880" s="6">
        <v>0.09</v>
      </c>
      <c r="N4880" s="4">
        <v>1600</v>
      </c>
      <c r="O4880" s="4">
        <v>120</v>
      </c>
      <c r="P4880" s="4">
        <v>200</v>
      </c>
      <c r="Q4880" s="3">
        <v>0.35</v>
      </c>
      <c r="R4880" s="1">
        <v>24</v>
      </c>
      <c r="S4880" s="1">
        <v>200</v>
      </c>
      <c r="T4880" s="1">
        <v>18</v>
      </c>
      <c r="U4880" s="1">
        <v>1</v>
      </c>
      <c r="V4880" s="1">
        <v>5</v>
      </c>
      <c r="W4880" s="1">
        <v>0</v>
      </c>
      <c r="X4880" s="1">
        <v>0</v>
      </c>
      <c r="Y4880" s="1">
        <v>1</v>
      </c>
      <c r="Z4880" s="1">
        <v>0</v>
      </c>
      <c r="AA4880" s="1">
        <v>1</v>
      </c>
      <c r="AB4880" s="1">
        <v>0</v>
      </c>
      <c r="AC4880" s="1">
        <v>0</v>
      </c>
      <c r="AD4880" s="1">
        <v>0</v>
      </c>
      <c r="AE4880" s="1">
        <v>0</v>
      </c>
      <c r="AF4880" s="1">
        <v>0</v>
      </c>
      <c r="AG4880" s="1">
        <v>0</v>
      </c>
      <c r="AH4880" s="1">
        <v>0</v>
      </c>
      <c r="AI4880" s="1">
        <v>0</v>
      </c>
      <c r="AJ4880" s="1" t="s">
        <v>15372</v>
      </c>
      <c r="AK4880" s="1" t="s">
        <v>15373</v>
      </c>
      <c r="AL4880" s="1" t="s">
        <v>15374</v>
      </c>
      <c r="AM4880" s="1" t="s">
        <v>12</v>
      </c>
      <c r="AN4880" s="1" t="s">
        <v>23098</v>
      </c>
      <c r="AO4880" s="1" t="s">
        <v>86</v>
      </c>
      <c r="AP4880" s="1" t="s">
        <v>57</v>
      </c>
      <c r="AQ4880" s="1" t="s">
        <v>25</v>
      </c>
      <c r="AR4880" s="1" t="s">
        <v>19</v>
      </c>
      <c r="AS4880" s="1" t="s">
        <v>23091</v>
      </c>
      <c r="AT4880" s="1" t="s">
        <v>26</v>
      </c>
    </row>
    <row r="4881" spans="1:46" x14ac:dyDescent="0.25">
      <c r="A4881" s="1" t="s">
        <v>18375</v>
      </c>
      <c r="B4881" s="2" t="s">
        <v>23101</v>
      </c>
      <c r="C4881" s="2" t="s">
        <v>23109</v>
      </c>
      <c r="D4881" s="1">
        <v>0</v>
      </c>
      <c r="E4881" s="1">
        <v>0</v>
      </c>
      <c r="F4881" s="1">
        <v>1</v>
      </c>
      <c r="G4881" s="1">
        <v>1</v>
      </c>
      <c r="H4881" s="6">
        <v>1</v>
      </c>
      <c r="I4881">
        <v>1</v>
      </c>
      <c r="J4881" s="1">
        <v>28</v>
      </c>
      <c r="K4881" s="1">
        <v>1</v>
      </c>
      <c r="L4881" s="1">
        <v>521</v>
      </c>
      <c r="M4881" s="6">
        <v>0.6</v>
      </c>
      <c r="N4881" s="4">
        <v>1200</v>
      </c>
      <c r="O4881" s="4">
        <v>112</v>
      </c>
      <c r="P4881" s="4">
        <v>300</v>
      </c>
      <c r="Q4881" s="3">
        <v>0.3</v>
      </c>
      <c r="R4881" s="1">
        <v>24</v>
      </c>
      <c r="S4881" s="1">
        <v>300</v>
      </c>
      <c r="T4881" s="1">
        <v>33</v>
      </c>
      <c r="U4881" s="1">
        <v>1</v>
      </c>
      <c r="V4881" s="1">
        <v>5</v>
      </c>
      <c r="W4881" s="1">
        <v>1</v>
      </c>
      <c r="X4881" s="1">
        <v>0</v>
      </c>
      <c r="Y4881" s="1">
        <v>0</v>
      </c>
      <c r="Z4881" s="1">
        <v>2</v>
      </c>
      <c r="AA4881" s="1">
        <v>1</v>
      </c>
      <c r="AB4881" s="1">
        <v>1</v>
      </c>
      <c r="AC4881" s="1">
        <v>389</v>
      </c>
      <c r="AD4881" s="1">
        <v>0</v>
      </c>
      <c r="AE4881" s="1">
        <v>0</v>
      </c>
      <c r="AF4881" s="1">
        <v>0</v>
      </c>
      <c r="AG4881" s="1">
        <v>0</v>
      </c>
      <c r="AH4881" s="1">
        <v>650</v>
      </c>
      <c r="AI4881" s="1">
        <v>1039</v>
      </c>
      <c r="AJ4881" s="1" t="s">
        <v>4185</v>
      </c>
      <c r="AK4881" s="1" t="s">
        <v>4186</v>
      </c>
      <c r="AL4881" s="1" t="s">
        <v>4187</v>
      </c>
      <c r="AM4881" s="1" t="s">
        <v>16</v>
      </c>
      <c r="AN4881" s="1" t="s">
        <v>23098</v>
      </c>
      <c r="AO4881" s="1" t="s">
        <v>86</v>
      </c>
      <c r="AP4881" s="1" t="s">
        <v>86</v>
      </c>
      <c r="AQ4881" s="1" t="s">
        <v>25</v>
      </c>
      <c r="AR4881" s="1" t="s">
        <v>30</v>
      </c>
      <c r="AS4881" s="1" t="s">
        <v>23091</v>
      </c>
      <c r="AT4881" s="1" t="s">
        <v>101</v>
      </c>
    </row>
    <row r="4882" spans="1:46" x14ac:dyDescent="0.25">
      <c r="A4882" s="1" t="s">
        <v>21873</v>
      </c>
      <c r="B4882" s="2" t="s">
        <v>23101</v>
      </c>
      <c r="C4882" s="2" t="s">
        <v>23109</v>
      </c>
      <c r="D4882" s="1">
        <v>0</v>
      </c>
      <c r="E4882" s="1">
        <v>0</v>
      </c>
      <c r="F4882" s="1">
        <v>1</v>
      </c>
      <c r="G4882" s="1">
        <v>1</v>
      </c>
      <c r="H4882" s="6">
        <v>1</v>
      </c>
      <c r="I4882">
        <v>0</v>
      </c>
      <c r="J4882" s="1">
        <v>33</v>
      </c>
      <c r="K4882" s="1">
        <v>0</v>
      </c>
      <c r="L4882" s="1">
        <v>484</v>
      </c>
      <c r="M4882" s="6">
        <v>0.13</v>
      </c>
      <c r="N4882" s="4">
        <v>3120</v>
      </c>
      <c r="O4882" s="4">
        <v>260</v>
      </c>
      <c r="P4882" s="4">
        <v>200</v>
      </c>
      <c r="Q4882" s="3">
        <v>0.2</v>
      </c>
      <c r="R4882" s="1">
        <v>6</v>
      </c>
      <c r="S4882" s="1">
        <v>200</v>
      </c>
      <c r="T4882" s="1">
        <v>8</v>
      </c>
      <c r="U4882" s="1">
        <v>0</v>
      </c>
      <c r="V4882" s="1">
        <v>5</v>
      </c>
      <c r="W4882" s="1">
        <v>1</v>
      </c>
      <c r="X4882" s="1">
        <v>1</v>
      </c>
      <c r="Y4882" s="1">
        <v>1</v>
      </c>
      <c r="Z4882" s="1">
        <v>0</v>
      </c>
      <c r="AA4882" s="1">
        <v>1</v>
      </c>
      <c r="AB4882" s="1">
        <v>0</v>
      </c>
      <c r="AC4882" s="1">
        <v>0</v>
      </c>
      <c r="AD4882" s="1">
        <v>0</v>
      </c>
      <c r="AE4882" s="1">
        <v>0</v>
      </c>
      <c r="AF4882" s="1">
        <v>0</v>
      </c>
      <c r="AG4882" s="1">
        <v>0</v>
      </c>
      <c r="AH4882" s="1">
        <v>0</v>
      </c>
      <c r="AI4882" s="1">
        <v>0</v>
      </c>
      <c r="AJ4882" s="1" t="s">
        <v>13829</v>
      </c>
      <c r="AK4882" s="1" t="s">
        <v>13830</v>
      </c>
      <c r="AL4882" s="1" t="s">
        <v>13831</v>
      </c>
      <c r="AM4882" s="1" t="s">
        <v>12</v>
      </c>
      <c r="AN4882" s="1" t="s">
        <v>23097</v>
      </c>
      <c r="AO4882" s="1" t="s">
        <v>364</v>
      </c>
      <c r="AP4882" s="1" t="s">
        <v>86</v>
      </c>
      <c r="AQ4882" s="1" t="s">
        <v>14</v>
      </c>
      <c r="AR4882" s="1" t="s">
        <v>19</v>
      </c>
      <c r="AS4882" s="1" t="s">
        <v>23091</v>
      </c>
      <c r="AT4882" s="1" t="s">
        <v>26</v>
      </c>
    </row>
    <row r="4883" spans="1:46" x14ac:dyDescent="0.25">
      <c r="A4883" s="1" t="s">
        <v>19597</v>
      </c>
      <c r="B4883" s="2" t="s">
        <v>23101</v>
      </c>
      <c r="C4883" s="2" t="s">
        <v>23109</v>
      </c>
      <c r="D4883" s="1">
        <v>0</v>
      </c>
      <c r="E4883" s="1">
        <v>0</v>
      </c>
      <c r="F4883" s="1">
        <v>2</v>
      </c>
      <c r="G4883" s="1">
        <v>2</v>
      </c>
      <c r="H4883" s="6">
        <v>1</v>
      </c>
      <c r="I4883">
        <v>0</v>
      </c>
      <c r="J4883" s="1">
        <v>35</v>
      </c>
      <c r="K4883" s="1">
        <v>1</v>
      </c>
      <c r="L4883" s="1">
        <v>601</v>
      </c>
      <c r="M4883" s="6">
        <v>0.3</v>
      </c>
      <c r="N4883" s="4">
        <v>2124</v>
      </c>
      <c r="O4883" s="4">
        <v>177</v>
      </c>
      <c r="P4883" s="4">
        <v>300</v>
      </c>
      <c r="Q4883" s="3">
        <v>0.24</v>
      </c>
      <c r="R4883" s="1">
        <v>24</v>
      </c>
      <c r="S4883" s="1">
        <v>300</v>
      </c>
      <c r="T4883" s="1">
        <v>40</v>
      </c>
      <c r="U4883" s="1">
        <v>1</v>
      </c>
      <c r="V4883" s="1">
        <v>5</v>
      </c>
      <c r="W4883" s="1">
        <v>0</v>
      </c>
      <c r="X4883" s="1">
        <v>0</v>
      </c>
      <c r="Y4883" s="1">
        <v>1</v>
      </c>
      <c r="Z4883" s="1">
        <v>1</v>
      </c>
      <c r="AA4883" s="1">
        <v>0</v>
      </c>
      <c r="AB4883" s="1">
        <v>0</v>
      </c>
      <c r="AC4883" s="1">
        <v>0</v>
      </c>
      <c r="AD4883" s="1">
        <v>0</v>
      </c>
      <c r="AE4883" s="1">
        <v>540</v>
      </c>
      <c r="AF4883" s="1">
        <v>0</v>
      </c>
      <c r="AG4883" s="1">
        <v>8</v>
      </c>
      <c r="AH4883" s="1">
        <v>300</v>
      </c>
      <c r="AI4883" s="1">
        <v>848</v>
      </c>
      <c r="AJ4883" s="1" t="s">
        <v>7649</v>
      </c>
      <c r="AK4883" s="1" t="s">
        <v>7650</v>
      </c>
      <c r="AL4883" s="1" t="s">
        <v>7651</v>
      </c>
      <c r="AM4883" s="1" t="s">
        <v>12</v>
      </c>
      <c r="AN4883" s="1" t="s">
        <v>23098</v>
      </c>
      <c r="AO4883" s="1" t="s">
        <v>86</v>
      </c>
      <c r="AP4883" s="1" t="s">
        <v>57</v>
      </c>
      <c r="AQ4883" s="1" t="s">
        <v>25</v>
      </c>
      <c r="AR4883" s="1" t="s">
        <v>19</v>
      </c>
      <c r="AS4883" s="1" t="s">
        <v>23090</v>
      </c>
      <c r="AT4883" s="1" t="s">
        <v>26</v>
      </c>
    </row>
    <row r="4884" spans="1:46" x14ac:dyDescent="0.25">
      <c r="A4884" s="1" t="s">
        <v>19019</v>
      </c>
      <c r="B4884" s="2" t="s">
        <v>23101</v>
      </c>
      <c r="C4884" s="2" t="s">
        <v>23109</v>
      </c>
      <c r="D4884" s="1">
        <v>0</v>
      </c>
      <c r="E4884" s="1">
        <v>0</v>
      </c>
      <c r="F4884" s="1">
        <v>1</v>
      </c>
      <c r="G4884" s="1">
        <v>1</v>
      </c>
      <c r="H4884" s="6">
        <v>1</v>
      </c>
      <c r="I4884">
        <v>0</v>
      </c>
      <c r="J4884" s="1">
        <v>51</v>
      </c>
      <c r="K4884" s="1">
        <v>0</v>
      </c>
      <c r="L4884" s="1">
        <v>573</v>
      </c>
      <c r="M4884" s="6">
        <v>0.57999999999999996</v>
      </c>
      <c r="N4884" s="4">
        <v>3000</v>
      </c>
      <c r="O4884" s="4">
        <v>250</v>
      </c>
      <c r="P4884" s="4">
        <v>300</v>
      </c>
      <c r="Q4884" s="3">
        <v>0.35</v>
      </c>
      <c r="R4884" s="1">
        <v>12</v>
      </c>
      <c r="S4884" s="1">
        <v>300</v>
      </c>
      <c r="T4884" s="1">
        <v>33</v>
      </c>
      <c r="U4884" s="1">
        <v>1</v>
      </c>
      <c r="V4884" s="1">
        <v>5</v>
      </c>
      <c r="W4884" s="1">
        <v>0</v>
      </c>
      <c r="X4884" s="1">
        <v>0</v>
      </c>
      <c r="Y4884" s="1">
        <v>0</v>
      </c>
      <c r="Z4884" s="1">
        <v>3</v>
      </c>
      <c r="AA4884" s="1">
        <v>1</v>
      </c>
      <c r="AB4884" s="1">
        <v>0</v>
      </c>
      <c r="AC4884" s="1">
        <v>300</v>
      </c>
      <c r="AD4884" s="1">
        <v>0</v>
      </c>
      <c r="AE4884" s="1">
        <v>2356</v>
      </c>
      <c r="AF4884" s="1">
        <v>300</v>
      </c>
      <c r="AG4884" s="1">
        <v>0</v>
      </c>
      <c r="AH4884" s="1">
        <v>0</v>
      </c>
      <c r="AI4884" s="1">
        <v>2956</v>
      </c>
      <c r="AJ4884" s="1" t="s">
        <v>1366</v>
      </c>
      <c r="AK4884" s="1" t="s">
        <v>6036</v>
      </c>
      <c r="AL4884" s="1" t="s">
        <v>6037</v>
      </c>
      <c r="AM4884" s="1" t="s">
        <v>12</v>
      </c>
      <c r="AN4884" s="1" t="s">
        <v>23097</v>
      </c>
      <c r="AO4884" s="1" t="s">
        <v>86</v>
      </c>
      <c r="AP4884" s="1" t="s">
        <v>57</v>
      </c>
      <c r="AQ4884" s="1" t="s">
        <v>25</v>
      </c>
      <c r="AR4884" s="1" t="s">
        <v>30</v>
      </c>
      <c r="AS4884" s="1" t="s">
        <v>23091</v>
      </c>
      <c r="AT4884" s="1" t="s">
        <v>26</v>
      </c>
    </row>
    <row r="4885" spans="1:46" x14ac:dyDescent="0.25">
      <c r="A4885" s="1" t="s">
        <v>20722</v>
      </c>
      <c r="B4885" s="2" t="s">
        <v>23101</v>
      </c>
      <c r="C4885" s="2" t="s">
        <v>23109</v>
      </c>
      <c r="D4885" s="1">
        <v>0</v>
      </c>
      <c r="E4885" s="1">
        <v>0</v>
      </c>
      <c r="F4885" s="1">
        <v>1</v>
      </c>
      <c r="G4885" s="1">
        <v>1</v>
      </c>
      <c r="H4885" s="6">
        <v>1</v>
      </c>
      <c r="I4885">
        <v>1</v>
      </c>
      <c r="J4885" s="1">
        <v>35</v>
      </c>
      <c r="K4885" s="1">
        <v>1</v>
      </c>
      <c r="L4885" s="1">
        <v>600</v>
      </c>
      <c r="M4885" s="6">
        <v>0.23</v>
      </c>
      <c r="N4885" s="4">
        <v>2800</v>
      </c>
      <c r="O4885" s="4">
        <v>200</v>
      </c>
      <c r="P4885" s="4">
        <v>300</v>
      </c>
      <c r="Q4885" s="3">
        <v>0.3</v>
      </c>
      <c r="R4885" s="1">
        <v>24</v>
      </c>
      <c r="S4885" s="1">
        <v>300</v>
      </c>
      <c r="T4885" s="1">
        <v>44</v>
      </c>
      <c r="U4885" s="1">
        <v>1</v>
      </c>
      <c r="V4885" s="1">
        <v>5</v>
      </c>
      <c r="W4885" s="1">
        <v>0</v>
      </c>
      <c r="X4885" s="1">
        <v>0</v>
      </c>
      <c r="Y4885" s="1">
        <v>1</v>
      </c>
      <c r="Z4885" s="1">
        <v>3</v>
      </c>
      <c r="AA4885" s="1">
        <v>0</v>
      </c>
      <c r="AB4885" s="1">
        <v>1</v>
      </c>
      <c r="AC4885" s="1">
        <v>0</v>
      </c>
      <c r="AD4885" s="1">
        <v>0</v>
      </c>
      <c r="AE4885" s="1">
        <v>0</v>
      </c>
      <c r="AF4885" s="1">
        <v>542</v>
      </c>
      <c r="AG4885" s="1">
        <v>60</v>
      </c>
      <c r="AH4885" s="1">
        <v>0</v>
      </c>
      <c r="AI4885" s="1">
        <v>602</v>
      </c>
      <c r="AJ4885" s="1" t="s">
        <v>10744</v>
      </c>
      <c r="AK4885" s="1" t="s">
        <v>10745</v>
      </c>
      <c r="AL4885" s="1" t="s">
        <v>10746</v>
      </c>
      <c r="AM4885" s="1" t="s">
        <v>16</v>
      </c>
      <c r="AN4885" s="1" t="s">
        <v>23098</v>
      </c>
      <c r="AO4885" s="1" t="s">
        <v>86</v>
      </c>
      <c r="AP4885" s="1" t="s">
        <v>57</v>
      </c>
      <c r="AQ4885" s="1" t="s">
        <v>25</v>
      </c>
      <c r="AR4885" s="1" t="s">
        <v>19</v>
      </c>
      <c r="AS4885" s="1" t="s">
        <v>23090</v>
      </c>
      <c r="AT4885" s="1" t="s">
        <v>101</v>
      </c>
    </row>
    <row r="4886" spans="1:46" x14ac:dyDescent="0.25">
      <c r="A4886" s="1" t="s">
        <v>17733</v>
      </c>
      <c r="B4886" s="2" t="s">
        <v>23101</v>
      </c>
      <c r="C4886" s="2" t="s">
        <v>23109</v>
      </c>
      <c r="D4886" s="1">
        <v>3</v>
      </c>
      <c r="E4886" s="1">
        <v>1</v>
      </c>
      <c r="F4886" s="1">
        <v>6</v>
      </c>
      <c r="G4886" s="1">
        <v>10</v>
      </c>
      <c r="H4886" s="6">
        <v>0.6</v>
      </c>
      <c r="I4886">
        <v>0</v>
      </c>
      <c r="J4886" s="1">
        <v>35</v>
      </c>
      <c r="K4886" s="1">
        <v>1</v>
      </c>
      <c r="L4886" s="1">
        <v>744</v>
      </c>
      <c r="M4886" s="6">
        <v>0.2</v>
      </c>
      <c r="N4886" s="4">
        <v>3000</v>
      </c>
      <c r="O4886" s="4">
        <v>230</v>
      </c>
      <c r="P4886" s="4">
        <v>100</v>
      </c>
      <c r="Q4886" s="3">
        <v>0.2</v>
      </c>
      <c r="R4886" s="1">
        <v>6</v>
      </c>
      <c r="S4886" s="1">
        <v>100</v>
      </c>
      <c r="T4886" s="1">
        <v>4</v>
      </c>
      <c r="U4886" s="1">
        <v>1</v>
      </c>
      <c r="V4886" s="1">
        <v>5</v>
      </c>
      <c r="W4886" s="1">
        <v>1</v>
      </c>
      <c r="X4886" s="1">
        <v>1</v>
      </c>
      <c r="Y4886" s="1">
        <v>0</v>
      </c>
      <c r="Z4886" s="1">
        <v>3</v>
      </c>
      <c r="AA4886" s="1">
        <v>0</v>
      </c>
      <c r="AB4886" s="1">
        <v>0</v>
      </c>
      <c r="AC4886" s="1">
        <v>409</v>
      </c>
      <c r="AD4886" s="1">
        <v>0</v>
      </c>
      <c r="AE4886" s="1">
        <v>0</v>
      </c>
      <c r="AF4886" s="1">
        <v>300</v>
      </c>
      <c r="AG4886" s="1">
        <v>0</v>
      </c>
      <c r="AH4886" s="1">
        <v>0</v>
      </c>
      <c r="AI4886" s="1">
        <v>709</v>
      </c>
      <c r="AJ4886" s="1" t="s">
        <v>2273</v>
      </c>
      <c r="AK4886" s="1" t="s">
        <v>2274</v>
      </c>
      <c r="AL4886" s="1" t="s">
        <v>2275</v>
      </c>
      <c r="AM4886" s="1" t="s">
        <v>12</v>
      </c>
      <c r="AN4886" s="1" t="s">
        <v>23098</v>
      </c>
      <c r="AO4886" s="1" t="s">
        <v>86</v>
      </c>
      <c r="AP4886" s="1" t="s">
        <v>86</v>
      </c>
      <c r="AQ4886" s="1" t="s">
        <v>14</v>
      </c>
      <c r="AR4886" s="1" t="s">
        <v>30</v>
      </c>
      <c r="AS4886" s="1" t="s">
        <v>23090</v>
      </c>
      <c r="AT4886" s="1" t="s">
        <v>26</v>
      </c>
    </row>
    <row r="4887" spans="1:46" x14ac:dyDescent="0.25">
      <c r="A4887" s="1" t="s">
        <v>17737</v>
      </c>
      <c r="B4887" s="2" t="s">
        <v>23101</v>
      </c>
      <c r="C4887" s="2" t="s">
        <v>23109</v>
      </c>
      <c r="D4887" s="1">
        <v>0</v>
      </c>
      <c r="E4887" s="1">
        <v>0</v>
      </c>
      <c r="F4887" s="1">
        <v>1</v>
      </c>
      <c r="G4887" s="1">
        <v>1</v>
      </c>
      <c r="H4887" s="6">
        <v>1</v>
      </c>
      <c r="I4887">
        <v>0</v>
      </c>
      <c r="J4887" s="1">
        <v>25</v>
      </c>
      <c r="K4887" s="1">
        <v>0</v>
      </c>
      <c r="L4887" s="1">
        <v>615</v>
      </c>
      <c r="M4887" s="6">
        <v>0.49</v>
      </c>
      <c r="N4887" s="4">
        <v>3000</v>
      </c>
      <c r="O4887" s="4">
        <v>190</v>
      </c>
      <c r="P4887" s="4">
        <v>800</v>
      </c>
      <c r="Q4887" s="3">
        <v>0.28999999999999998</v>
      </c>
      <c r="R4887" s="1">
        <v>24</v>
      </c>
      <c r="S4887" s="1">
        <v>800</v>
      </c>
      <c r="T4887" s="1">
        <v>60</v>
      </c>
      <c r="U4887" s="1">
        <v>0</v>
      </c>
      <c r="V4887" s="1">
        <v>5</v>
      </c>
      <c r="W4887" s="1">
        <v>0</v>
      </c>
      <c r="X4887" s="1">
        <v>0</v>
      </c>
      <c r="Y4887" s="1">
        <v>1</v>
      </c>
      <c r="Z4887" s="1">
        <v>2</v>
      </c>
      <c r="AA4887" s="1">
        <v>0</v>
      </c>
      <c r="AB4887" s="1">
        <v>0</v>
      </c>
      <c r="AC4887" s="1">
        <v>0</v>
      </c>
      <c r="AD4887" s="1">
        <v>0</v>
      </c>
      <c r="AE4887" s="1">
        <v>0</v>
      </c>
      <c r="AF4887" s="1">
        <v>600</v>
      </c>
      <c r="AG4887" s="1">
        <v>0</v>
      </c>
      <c r="AH4887" s="1">
        <v>300</v>
      </c>
      <c r="AI4887" s="1">
        <v>900</v>
      </c>
      <c r="AJ4887" s="1" t="s">
        <v>2285</v>
      </c>
      <c r="AK4887" s="1" t="s">
        <v>2286</v>
      </c>
      <c r="AL4887" s="1" t="s">
        <v>2287</v>
      </c>
      <c r="AM4887" s="1" t="s">
        <v>12</v>
      </c>
      <c r="AN4887" s="1" t="s">
        <v>23097</v>
      </c>
      <c r="AO4887" s="1" t="s">
        <v>364</v>
      </c>
      <c r="AP4887" s="1" t="s">
        <v>57</v>
      </c>
      <c r="AQ4887" s="1" t="s">
        <v>25</v>
      </c>
      <c r="AR4887" s="1" t="s">
        <v>19</v>
      </c>
      <c r="AS4887" s="1" t="s">
        <v>23090</v>
      </c>
      <c r="AT4887" s="1" t="s">
        <v>26</v>
      </c>
    </row>
    <row r="4888" spans="1:46" x14ac:dyDescent="0.25">
      <c r="A4888" s="1" t="s">
        <v>22464</v>
      </c>
      <c r="B4888" s="2" t="s">
        <v>23101</v>
      </c>
      <c r="C4888" s="2" t="s">
        <v>23109</v>
      </c>
      <c r="D4888" s="1">
        <v>1</v>
      </c>
      <c r="E4888" s="1">
        <v>2</v>
      </c>
      <c r="F4888" s="1">
        <v>2</v>
      </c>
      <c r="G4888" s="1">
        <v>5</v>
      </c>
      <c r="H4888" s="6">
        <v>0.4</v>
      </c>
      <c r="I4888">
        <v>0</v>
      </c>
      <c r="J4888" s="1">
        <v>40</v>
      </c>
      <c r="K4888" s="1">
        <v>1</v>
      </c>
      <c r="L4888" s="1">
        <v>528</v>
      </c>
      <c r="M4888" s="6">
        <v>0.48</v>
      </c>
      <c r="N4888" s="4">
        <v>2600</v>
      </c>
      <c r="O4888" s="4">
        <v>180</v>
      </c>
      <c r="P4888" s="4">
        <v>400</v>
      </c>
      <c r="Q4888" s="3">
        <v>0.28999999999999998</v>
      </c>
      <c r="R4888" s="1">
        <v>24</v>
      </c>
      <c r="S4888" s="1">
        <v>400</v>
      </c>
      <c r="T4888" s="1">
        <v>35</v>
      </c>
      <c r="U4888" s="1">
        <v>1</v>
      </c>
      <c r="V4888" s="1">
        <v>5</v>
      </c>
      <c r="W4888" s="1">
        <v>0</v>
      </c>
      <c r="X4888" s="1">
        <v>0</v>
      </c>
      <c r="Y4888" s="1">
        <v>1</v>
      </c>
      <c r="Z4888" s="1">
        <v>3</v>
      </c>
      <c r="AA4888" s="1">
        <v>0</v>
      </c>
      <c r="AB4888" s="1">
        <v>0</v>
      </c>
      <c r="AC4888" s="1">
        <v>863</v>
      </c>
      <c r="AD4888" s="1">
        <v>0</v>
      </c>
      <c r="AE4888" s="1">
        <v>900</v>
      </c>
      <c r="AF4888" s="1">
        <v>0</v>
      </c>
      <c r="AG4888" s="1">
        <v>0</v>
      </c>
      <c r="AH4888" s="1">
        <v>0</v>
      </c>
      <c r="AI4888" s="1">
        <v>1763</v>
      </c>
      <c r="AJ4888" s="1" t="s">
        <v>15403</v>
      </c>
      <c r="AK4888" s="1" t="s">
        <v>15404</v>
      </c>
      <c r="AL4888" s="1" t="s">
        <v>15405</v>
      </c>
      <c r="AM4888" s="1" t="s">
        <v>12</v>
      </c>
      <c r="AN4888" s="1" t="s">
        <v>23098</v>
      </c>
      <c r="AO4888" s="1" t="s">
        <v>86</v>
      </c>
      <c r="AP4888" s="1" t="s">
        <v>57</v>
      </c>
      <c r="AQ4888" s="1" t="s">
        <v>25</v>
      </c>
      <c r="AR4888" s="1" t="s">
        <v>19</v>
      </c>
      <c r="AS4888" s="1" t="s">
        <v>23090</v>
      </c>
      <c r="AT4888" s="1" t="s">
        <v>26</v>
      </c>
    </row>
    <row r="4889" spans="1:46" x14ac:dyDescent="0.25">
      <c r="A4889" s="1" t="s">
        <v>20210</v>
      </c>
      <c r="B4889" s="2" t="s">
        <v>23101</v>
      </c>
      <c r="C4889" s="2" t="s">
        <v>23109</v>
      </c>
      <c r="D4889" s="1">
        <v>0</v>
      </c>
      <c r="E4889" s="1">
        <v>0</v>
      </c>
      <c r="F4889" s="1">
        <v>1</v>
      </c>
      <c r="G4889" s="1">
        <v>1</v>
      </c>
      <c r="H4889" s="6">
        <v>1</v>
      </c>
      <c r="I4889">
        <v>0</v>
      </c>
      <c r="J4889" s="1">
        <v>33</v>
      </c>
      <c r="K4889" s="1">
        <v>1</v>
      </c>
      <c r="L4889" s="1">
        <v>589</v>
      </c>
      <c r="M4889" s="6">
        <v>0.19</v>
      </c>
      <c r="N4889" s="4">
        <v>2400</v>
      </c>
      <c r="O4889" s="4">
        <v>210</v>
      </c>
      <c r="P4889" s="4">
        <v>200</v>
      </c>
      <c r="Q4889" s="3">
        <v>0.25</v>
      </c>
      <c r="R4889" s="1">
        <v>24</v>
      </c>
      <c r="S4889" s="1">
        <v>200</v>
      </c>
      <c r="T4889" s="1">
        <v>26</v>
      </c>
      <c r="U4889" s="1">
        <v>1</v>
      </c>
      <c r="V4889" s="1">
        <v>5</v>
      </c>
      <c r="W4889" s="1">
        <v>0</v>
      </c>
      <c r="X4889" s="1">
        <v>0</v>
      </c>
      <c r="Y4889" s="1">
        <v>1</v>
      </c>
      <c r="Z4889" s="1">
        <v>2</v>
      </c>
      <c r="AA4889" s="1">
        <v>1</v>
      </c>
      <c r="AB4889" s="1">
        <v>0</v>
      </c>
      <c r="AC4889" s="1">
        <v>300</v>
      </c>
      <c r="AD4889" s="1">
        <v>0</v>
      </c>
      <c r="AE4889" s="1">
        <v>150</v>
      </c>
      <c r="AF4889" s="1">
        <v>0</v>
      </c>
      <c r="AG4889" s="1">
        <v>0</v>
      </c>
      <c r="AH4889" s="1">
        <v>250</v>
      </c>
      <c r="AI4889" s="1">
        <v>700</v>
      </c>
      <c r="AJ4889" s="1" t="s">
        <v>9344</v>
      </c>
      <c r="AK4889" s="1" t="s">
        <v>9345</v>
      </c>
      <c r="AL4889" s="1" t="s">
        <v>9346</v>
      </c>
      <c r="AM4889" s="1" t="s">
        <v>12</v>
      </c>
      <c r="AN4889" s="1" t="s">
        <v>23098</v>
      </c>
      <c r="AO4889" s="1" t="s">
        <v>86</v>
      </c>
      <c r="AP4889" s="1" t="s">
        <v>57</v>
      </c>
      <c r="AQ4889" s="1" t="s">
        <v>25</v>
      </c>
      <c r="AR4889" s="1" t="s">
        <v>19</v>
      </c>
      <c r="AS4889" s="1" t="s">
        <v>23091</v>
      </c>
      <c r="AT4889" s="1" t="s">
        <v>26</v>
      </c>
    </row>
    <row r="4890" spans="1:46" x14ac:dyDescent="0.25">
      <c r="A4890" s="1" t="s">
        <v>18388</v>
      </c>
      <c r="B4890" s="2" t="s">
        <v>23101</v>
      </c>
      <c r="C4890" s="2" t="s">
        <v>23109</v>
      </c>
      <c r="D4890" s="1">
        <v>0</v>
      </c>
      <c r="E4890" s="1">
        <v>1</v>
      </c>
      <c r="F4890" s="1">
        <v>1</v>
      </c>
      <c r="G4890" s="1">
        <v>2</v>
      </c>
      <c r="H4890" s="6">
        <v>0.5</v>
      </c>
      <c r="I4890">
        <v>1</v>
      </c>
      <c r="J4890" s="1">
        <v>28</v>
      </c>
      <c r="K4890" s="1">
        <v>1</v>
      </c>
      <c r="L4890" s="1">
        <v>675</v>
      </c>
      <c r="M4890" s="6">
        <v>0.93</v>
      </c>
      <c r="N4890" s="4">
        <v>1200</v>
      </c>
      <c r="O4890" s="4">
        <v>80</v>
      </c>
      <c r="P4890" s="4">
        <v>100</v>
      </c>
      <c r="Q4890" s="3">
        <v>0.2</v>
      </c>
      <c r="R4890" s="1">
        <v>12</v>
      </c>
      <c r="S4890" s="1">
        <v>100</v>
      </c>
      <c r="T4890" s="1">
        <v>13</v>
      </c>
      <c r="U4890" s="1">
        <v>1</v>
      </c>
      <c r="V4890" s="1">
        <v>5</v>
      </c>
      <c r="W4890" s="1">
        <v>1</v>
      </c>
      <c r="X4890" s="1">
        <v>1</v>
      </c>
      <c r="Y4890" s="1">
        <v>1</v>
      </c>
      <c r="Z4890" s="1">
        <v>5</v>
      </c>
      <c r="AA4890" s="1">
        <v>0</v>
      </c>
      <c r="AB4890" s="1">
        <v>1</v>
      </c>
      <c r="AC4890" s="1">
        <v>0</v>
      </c>
      <c r="AD4890" s="1">
        <v>0</v>
      </c>
      <c r="AE4890" s="1">
        <v>0</v>
      </c>
      <c r="AF4890" s="1">
        <v>1237</v>
      </c>
      <c r="AG4890" s="1">
        <v>0</v>
      </c>
      <c r="AH4890" s="1">
        <v>0</v>
      </c>
      <c r="AI4890" s="1">
        <v>1237</v>
      </c>
      <c r="AJ4890" s="1" t="s">
        <v>4226</v>
      </c>
      <c r="AK4890" s="1" t="s">
        <v>4227</v>
      </c>
      <c r="AL4890" s="1" t="s">
        <v>4228</v>
      </c>
      <c r="AM4890" s="1" t="s">
        <v>16</v>
      </c>
      <c r="AN4890" s="1" t="s">
        <v>23098</v>
      </c>
      <c r="AO4890" s="1" t="s">
        <v>86</v>
      </c>
      <c r="AP4890" s="1" t="s">
        <v>86</v>
      </c>
      <c r="AQ4890" s="1" t="s">
        <v>14</v>
      </c>
      <c r="AR4890" s="1" t="s">
        <v>19</v>
      </c>
      <c r="AS4890" s="1" t="s">
        <v>23090</v>
      </c>
      <c r="AT4890" s="1" t="s">
        <v>101</v>
      </c>
    </row>
    <row r="4891" spans="1:46" x14ac:dyDescent="0.25">
      <c r="A4891" s="1" t="s">
        <v>17760</v>
      </c>
      <c r="B4891" s="2" t="s">
        <v>23101</v>
      </c>
      <c r="C4891" s="2" t="s">
        <v>23109</v>
      </c>
      <c r="D4891" s="1">
        <v>3</v>
      </c>
      <c r="E4891" s="1">
        <v>5</v>
      </c>
      <c r="F4891" s="1">
        <v>7</v>
      </c>
      <c r="G4891" s="1">
        <v>15</v>
      </c>
      <c r="H4891" s="6">
        <v>0.46666666666666667</v>
      </c>
      <c r="I4891">
        <v>1</v>
      </c>
      <c r="J4891" s="1">
        <v>31</v>
      </c>
      <c r="K4891" s="1">
        <v>0</v>
      </c>
      <c r="L4891" s="1">
        <v>688</v>
      </c>
      <c r="M4891" s="6">
        <v>0.81</v>
      </c>
      <c r="N4891" s="4">
        <v>5160</v>
      </c>
      <c r="O4891" s="4">
        <v>326</v>
      </c>
      <c r="P4891" s="4">
        <v>300</v>
      </c>
      <c r="Q4891" s="3">
        <v>0.25</v>
      </c>
      <c r="R4891" s="1">
        <v>24</v>
      </c>
      <c r="S4891" s="1">
        <v>300</v>
      </c>
      <c r="T4891" s="1">
        <v>19</v>
      </c>
      <c r="U4891" s="1">
        <v>1</v>
      </c>
      <c r="V4891" s="1">
        <v>5</v>
      </c>
      <c r="W4891" s="1">
        <v>0</v>
      </c>
      <c r="X4891" s="1">
        <v>0</v>
      </c>
      <c r="Y4891" s="1">
        <v>1</v>
      </c>
      <c r="Z4891" s="1">
        <v>2</v>
      </c>
      <c r="AA4891" s="1">
        <v>1</v>
      </c>
      <c r="AB4891" s="1">
        <v>1</v>
      </c>
      <c r="AC4891" s="1">
        <v>836</v>
      </c>
      <c r="AD4891" s="1">
        <v>260</v>
      </c>
      <c r="AE4891" s="1">
        <v>0</v>
      </c>
      <c r="AF4891" s="1">
        <v>3294</v>
      </c>
      <c r="AG4891" s="1">
        <v>0</v>
      </c>
      <c r="AH4891" s="1">
        <v>600</v>
      </c>
      <c r="AI4891" s="1">
        <v>4990</v>
      </c>
      <c r="AJ4891" s="1" t="s">
        <v>2354</v>
      </c>
      <c r="AK4891" s="1" t="s">
        <v>2355</v>
      </c>
      <c r="AL4891" s="1" t="s">
        <v>2356</v>
      </c>
      <c r="AM4891" s="1" t="s">
        <v>16</v>
      </c>
      <c r="AN4891" s="1" t="s">
        <v>23097</v>
      </c>
      <c r="AO4891" s="1" t="s">
        <v>86</v>
      </c>
      <c r="AP4891" s="1" t="s">
        <v>57</v>
      </c>
      <c r="AQ4891" s="1" t="s">
        <v>25</v>
      </c>
      <c r="AR4891" s="1" t="s">
        <v>19</v>
      </c>
      <c r="AS4891" s="1" t="s">
        <v>23091</v>
      </c>
      <c r="AT4891" s="1" t="s">
        <v>101</v>
      </c>
    </row>
    <row r="4892" spans="1:46" x14ac:dyDescent="0.25">
      <c r="A4892" s="1" t="s">
        <v>19040</v>
      </c>
      <c r="B4892" s="2" t="s">
        <v>23101</v>
      </c>
      <c r="C4892" s="2" t="s">
        <v>23109</v>
      </c>
      <c r="D4892" s="1">
        <v>0</v>
      </c>
      <c r="E4892" s="1">
        <v>0</v>
      </c>
      <c r="F4892" s="1">
        <v>1</v>
      </c>
      <c r="G4892" s="1">
        <v>1</v>
      </c>
      <c r="H4892" s="6">
        <v>1</v>
      </c>
      <c r="I4892">
        <v>0</v>
      </c>
      <c r="J4892" s="1">
        <v>34</v>
      </c>
      <c r="K4892" s="1">
        <v>1</v>
      </c>
      <c r="L4892" s="1">
        <v>608</v>
      </c>
      <c r="M4892" s="6">
        <v>0.24</v>
      </c>
      <c r="N4892" s="4">
        <v>3000</v>
      </c>
      <c r="O4892" s="4">
        <v>230</v>
      </c>
      <c r="P4892" s="4">
        <v>300</v>
      </c>
      <c r="Q4892" s="3">
        <v>0.31</v>
      </c>
      <c r="R4892" s="1">
        <v>18</v>
      </c>
      <c r="S4892" s="1">
        <v>300</v>
      </c>
      <c r="T4892" s="1">
        <v>33</v>
      </c>
      <c r="U4892" s="1">
        <v>1</v>
      </c>
      <c r="V4892" s="1">
        <v>5</v>
      </c>
      <c r="W4892" s="1">
        <v>1</v>
      </c>
      <c r="X4892" s="1">
        <v>1</v>
      </c>
      <c r="Y4892" s="1">
        <v>0</v>
      </c>
      <c r="Z4892" s="1">
        <v>3</v>
      </c>
      <c r="AA4892" s="1">
        <v>0</v>
      </c>
      <c r="AB4892" s="1">
        <v>1</v>
      </c>
      <c r="AC4892" s="1">
        <v>0</v>
      </c>
      <c r="AD4892" s="1">
        <v>0</v>
      </c>
      <c r="AE4892" s="1">
        <v>0</v>
      </c>
      <c r="AF4892" s="1">
        <v>0</v>
      </c>
      <c r="AG4892" s="1">
        <v>0</v>
      </c>
      <c r="AH4892" s="1">
        <v>600</v>
      </c>
      <c r="AI4892" s="1">
        <v>600</v>
      </c>
      <c r="AJ4892" s="1" t="s">
        <v>6097</v>
      </c>
      <c r="AK4892" s="1" t="s">
        <v>6098</v>
      </c>
      <c r="AL4892" s="1" t="s">
        <v>6099</v>
      </c>
      <c r="AM4892" s="1" t="s">
        <v>12</v>
      </c>
      <c r="AN4892" s="1" t="s">
        <v>23098</v>
      </c>
      <c r="AO4892" s="1" t="s">
        <v>86</v>
      </c>
      <c r="AP4892" s="1" t="s">
        <v>86</v>
      </c>
      <c r="AQ4892" s="1" t="s">
        <v>14</v>
      </c>
      <c r="AR4892" s="1" t="s">
        <v>30</v>
      </c>
      <c r="AS4892" s="1" t="s">
        <v>23090</v>
      </c>
      <c r="AT4892" s="1" t="s">
        <v>101</v>
      </c>
    </row>
    <row r="4893" spans="1:46" x14ac:dyDescent="0.25">
      <c r="A4893" s="1" t="s">
        <v>22476</v>
      </c>
      <c r="B4893" s="2" t="s">
        <v>23101</v>
      </c>
      <c r="C4893" s="2" t="s">
        <v>23109</v>
      </c>
      <c r="D4893" s="1">
        <v>0</v>
      </c>
      <c r="E4893" s="1">
        <v>0</v>
      </c>
      <c r="F4893" s="1">
        <v>1</v>
      </c>
      <c r="G4893" s="1">
        <v>1</v>
      </c>
      <c r="H4893" s="6">
        <v>1</v>
      </c>
      <c r="I4893">
        <v>0</v>
      </c>
      <c r="J4893" s="1">
        <v>32</v>
      </c>
      <c r="K4893" s="1">
        <v>1</v>
      </c>
      <c r="L4893" s="1">
        <v>556</v>
      </c>
      <c r="M4893" s="6">
        <v>0.22</v>
      </c>
      <c r="N4893" s="4">
        <v>2440</v>
      </c>
      <c r="O4893" s="4">
        <v>203</v>
      </c>
      <c r="P4893" s="4">
        <v>200</v>
      </c>
      <c r="Q4893" s="3">
        <v>0.28999999999999998</v>
      </c>
      <c r="R4893" s="1">
        <v>12</v>
      </c>
      <c r="S4893" s="1">
        <v>200</v>
      </c>
      <c r="T4893" s="1">
        <v>20</v>
      </c>
      <c r="U4893" s="1">
        <v>1</v>
      </c>
      <c r="V4893" s="1">
        <v>5</v>
      </c>
      <c r="W4893" s="1">
        <v>0</v>
      </c>
      <c r="X4893" s="1">
        <v>0</v>
      </c>
      <c r="Y4893" s="1">
        <v>1</v>
      </c>
      <c r="Z4893" s="1">
        <v>0</v>
      </c>
      <c r="AA4893" s="1">
        <v>1</v>
      </c>
      <c r="AB4893" s="1">
        <v>0</v>
      </c>
      <c r="AC4893" s="1">
        <v>87</v>
      </c>
      <c r="AD4893" s="1">
        <v>0</v>
      </c>
      <c r="AE4893" s="1">
        <v>0</v>
      </c>
      <c r="AF4893" s="1">
        <v>0</v>
      </c>
      <c r="AG4893" s="1">
        <v>0</v>
      </c>
      <c r="AH4893" s="1">
        <v>400</v>
      </c>
      <c r="AI4893" s="1">
        <v>487</v>
      </c>
      <c r="AJ4893" s="1" t="s">
        <v>15434</v>
      </c>
      <c r="AK4893" s="1" t="s">
        <v>15435</v>
      </c>
      <c r="AL4893" s="1" t="s">
        <v>15436</v>
      </c>
      <c r="AM4893" s="1" t="s">
        <v>12</v>
      </c>
      <c r="AN4893" s="1" t="s">
        <v>23098</v>
      </c>
      <c r="AO4893" s="1" t="s">
        <v>86</v>
      </c>
      <c r="AP4893" s="1" t="s">
        <v>57</v>
      </c>
      <c r="AQ4893" s="1" t="s">
        <v>25</v>
      </c>
      <c r="AR4893" s="1" t="s">
        <v>19</v>
      </c>
      <c r="AS4893" s="1" t="s">
        <v>23091</v>
      </c>
      <c r="AT4893" s="1" t="s">
        <v>26</v>
      </c>
    </row>
    <row r="4894" spans="1:46" x14ac:dyDescent="0.25">
      <c r="A4894" s="1" t="s">
        <v>18392</v>
      </c>
      <c r="B4894" s="2" t="s">
        <v>23101</v>
      </c>
      <c r="C4894" s="2" t="s">
        <v>23109</v>
      </c>
      <c r="D4894" s="1">
        <v>1</v>
      </c>
      <c r="E4894" s="1">
        <v>0</v>
      </c>
      <c r="F4894" s="1">
        <v>4</v>
      </c>
      <c r="G4894" s="1">
        <v>5</v>
      </c>
      <c r="H4894" s="6">
        <v>0.8</v>
      </c>
      <c r="I4894">
        <v>1</v>
      </c>
      <c r="J4894" s="1">
        <v>31</v>
      </c>
      <c r="K4894" s="1">
        <v>0</v>
      </c>
      <c r="L4894" s="1">
        <v>607</v>
      </c>
      <c r="M4894" s="6">
        <v>5</v>
      </c>
      <c r="N4894" s="4">
        <v>2000</v>
      </c>
      <c r="O4894" s="4">
        <v>142</v>
      </c>
      <c r="P4894" s="4">
        <v>100</v>
      </c>
      <c r="Q4894" s="3">
        <v>0.3</v>
      </c>
      <c r="R4894" s="1">
        <v>12</v>
      </c>
      <c r="S4894" s="1">
        <v>100</v>
      </c>
      <c r="T4894" s="1">
        <v>9</v>
      </c>
      <c r="U4894" s="1">
        <v>1</v>
      </c>
      <c r="V4894" s="1">
        <v>5</v>
      </c>
      <c r="W4894" s="1">
        <v>1</v>
      </c>
      <c r="X4894" s="1">
        <v>0</v>
      </c>
      <c r="Y4894" s="1">
        <v>1</v>
      </c>
      <c r="Z4894" s="1">
        <v>3</v>
      </c>
      <c r="AA4894" s="1">
        <v>0</v>
      </c>
      <c r="AB4894" s="1">
        <v>1</v>
      </c>
      <c r="AC4894" s="1">
        <v>0</v>
      </c>
      <c r="AD4894" s="1">
        <v>0</v>
      </c>
      <c r="AE4894" s="1">
        <v>0</v>
      </c>
      <c r="AF4894" s="1">
        <v>16332</v>
      </c>
      <c r="AG4894" s="1">
        <v>1900</v>
      </c>
      <c r="AH4894" s="1">
        <v>0</v>
      </c>
      <c r="AI4894" s="1">
        <v>18232</v>
      </c>
      <c r="AJ4894" s="1" t="s">
        <v>4239</v>
      </c>
      <c r="AK4894" s="1" t="s">
        <v>4240</v>
      </c>
      <c r="AL4894" s="1" t="s">
        <v>4241</v>
      </c>
      <c r="AM4894" s="1" t="s">
        <v>16</v>
      </c>
      <c r="AN4894" s="1" t="s">
        <v>23097</v>
      </c>
      <c r="AO4894" s="1" t="s">
        <v>86</v>
      </c>
      <c r="AP4894" s="1" t="s">
        <v>86</v>
      </c>
      <c r="AQ4894" s="1" t="s">
        <v>25</v>
      </c>
      <c r="AR4894" s="1" t="s">
        <v>19</v>
      </c>
      <c r="AS4894" s="1" t="s">
        <v>23090</v>
      </c>
      <c r="AT4894" s="1" t="s">
        <v>101</v>
      </c>
    </row>
    <row r="4895" spans="1:46" x14ac:dyDescent="0.25">
      <c r="A4895" s="1" t="s">
        <v>21912</v>
      </c>
      <c r="B4895" s="2" t="s">
        <v>23101</v>
      </c>
      <c r="C4895" s="2" t="s">
        <v>23109</v>
      </c>
      <c r="D4895" s="1">
        <v>0</v>
      </c>
      <c r="E4895" s="1">
        <v>1</v>
      </c>
      <c r="F4895" s="1">
        <v>1</v>
      </c>
      <c r="G4895" s="1">
        <v>2</v>
      </c>
      <c r="H4895" s="6">
        <v>0.5</v>
      </c>
      <c r="I4895">
        <v>0</v>
      </c>
      <c r="J4895" s="1">
        <v>25</v>
      </c>
      <c r="K4895" s="1">
        <v>0</v>
      </c>
      <c r="L4895" s="1">
        <v>600</v>
      </c>
      <c r="M4895" s="6">
        <v>0.62</v>
      </c>
      <c r="N4895" s="4">
        <v>1400</v>
      </c>
      <c r="O4895" s="4">
        <v>120</v>
      </c>
      <c r="P4895" s="4">
        <v>200</v>
      </c>
      <c r="Q4895" s="3">
        <v>0.25</v>
      </c>
      <c r="R4895" s="1">
        <v>6</v>
      </c>
      <c r="S4895" s="1">
        <v>200</v>
      </c>
      <c r="T4895" s="1">
        <v>24</v>
      </c>
      <c r="U4895" s="1">
        <v>1</v>
      </c>
      <c r="V4895" s="1">
        <v>5</v>
      </c>
      <c r="W4895" s="1">
        <v>1</v>
      </c>
      <c r="X4895" s="1">
        <v>1</v>
      </c>
      <c r="Y4895" s="1">
        <v>1</v>
      </c>
      <c r="Z4895" s="1">
        <v>2</v>
      </c>
      <c r="AA4895" s="1">
        <v>0</v>
      </c>
      <c r="AB4895" s="1">
        <v>0</v>
      </c>
      <c r="AC4895" s="1">
        <v>650</v>
      </c>
      <c r="AD4895" s="1">
        <v>0</v>
      </c>
      <c r="AE4895" s="1">
        <v>0</v>
      </c>
      <c r="AF4895" s="1">
        <v>1000</v>
      </c>
      <c r="AG4895" s="1">
        <v>0</v>
      </c>
      <c r="AH4895" s="1">
        <v>0</v>
      </c>
      <c r="AI4895" s="1">
        <v>1650</v>
      </c>
      <c r="AJ4895" s="1" t="s">
        <v>13925</v>
      </c>
      <c r="AK4895" s="1" t="s">
        <v>13926</v>
      </c>
      <c r="AL4895" s="1" t="s">
        <v>13927</v>
      </c>
      <c r="AM4895" s="1" t="s">
        <v>12</v>
      </c>
      <c r="AN4895" s="1" t="s">
        <v>23097</v>
      </c>
      <c r="AO4895" s="1" t="s">
        <v>86</v>
      </c>
      <c r="AP4895" s="1" t="s">
        <v>86</v>
      </c>
      <c r="AQ4895" s="1" t="s">
        <v>14</v>
      </c>
      <c r="AR4895" s="1" t="s">
        <v>19</v>
      </c>
      <c r="AS4895" s="1" t="s">
        <v>23090</v>
      </c>
      <c r="AT4895" s="1" t="s">
        <v>26</v>
      </c>
    </row>
    <row r="4896" spans="1:46" x14ac:dyDescent="0.25">
      <c r="A4896" s="1" t="s">
        <v>19067</v>
      </c>
      <c r="B4896" s="2" t="s">
        <v>23101</v>
      </c>
      <c r="C4896" s="2" t="s">
        <v>23109</v>
      </c>
      <c r="D4896" s="1">
        <v>0</v>
      </c>
      <c r="E4896" s="1">
        <v>1</v>
      </c>
      <c r="F4896" s="1">
        <v>3</v>
      </c>
      <c r="G4896" s="1">
        <v>4</v>
      </c>
      <c r="H4896" s="6">
        <v>0.75</v>
      </c>
      <c r="I4896">
        <v>0</v>
      </c>
      <c r="J4896" s="1">
        <v>35</v>
      </c>
      <c r="K4896" s="1">
        <v>0</v>
      </c>
      <c r="L4896" s="1">
        <v>529</v>
      </c>
      <c r="M4896" s="6">
        <v>0</v>
      </c>
      <c r="N4896" s="4">
        <v>3200</v>
      </c>
      <c r="O4896" s="4">
        <v>250</v>
      </c>
      <c r="P4896" s="4">
        <v>100</v>
      </c>
      <c r="Q4896" s="3">
        <v>0.35</v>
      </c>
      <c r="R4896" s="1">
        <v>12</v>
      </c>
      <c r="S4896" s="1">
        <v>100</v>
      </c>
      <c r="T4896" s="1">
        <v>11</v>
      </c>
      <c r="U4896" s="1">
        <v>1</v>
      </c>
      <c r="V4896" s="1">
        <v>5</v>
      </c>
      <c r="W4896" s="1">
        <v>0</v>
      </c>
      <c r="X4896" s="1">
        <v>0</v>
      </c>
      <c r="Y4896" s="1">
        <v>1</v>
      </c>
      <c r="Z4896" s="1">
        <v>2</v>
      </c>
      <c r="AA4896" s="1">
        <v>0</v>
      </c>
      <c r="AB4896" s="1">
        <v>0</v>
      </c>
      <c r="AC4896" s="1">
        <v>0</v>
      </c>
      <c r="AD4896" s="1">
        <v>0</v>
      </c>
      <c r="AE4896" s="1">
        <v>0</v>
      </c>
      <c r="AF4896" s="1">
        <v>0</v>
      </c>
      <c r="AG4896" s="1">
        <v>0</v>
      </c>
      <c r="AH4896" s="1">
        <v>40</v>
      </c>
      <c r="AI4896" s="1">
        <v>40</v>
      </c>
      <c r="AJ4896" s="1" t="s">
        <v>6171</v>
      </c>
      <c r="AK4896" s="1" t="s">
        <v>6172</v>
      </c>
      <c r="AL4896" s="1" t="s">
        <v>6173</v>
      </c>
      <c r="AM4896" s="1" t="s">
        <v>12</v>
      </c>
      <c r="AN4896" s="1" t="s">
        <v>23097</v>
      </c>
      <c r="AO4896" s="1" t="s">
        <v>86</v>
      </c>
      <c r="AP4896" s="1" t="s">
        <v>57</v>
      </c>
      <c r="AQ4896" s="1" t="s">
        <v>25</v>
      </c>
      <c r="AR4896" s="1" t="s">
        <v>19</v>
      </c>
      <c r="AS4896" s="1" t="s">
        <v>23090</v>
      </c>
      <c r="AT4896" s="1" t="s">
        <v>26</v>
      </c>
    </row>
    <row r="4897" spans="1:46" x14ac:dyDescent="0.25">
      <c r="A4897" s="1" t="s">
        <v>17053</v>
      </c>
      <c r="B4897" s="2" t="s">
        <v>23076</v>
      </c>
      <c r="C4897" s="2" t="s">
        <v>23104</v>
      </c>
      <c r="D4897" s="1">
        <v>1</v>
      </c>
      <c r="E4897" s="1">
        <v>0</v>
      </c>
      <c r="F4897" s="1">
        <v>1</v>
      </c>
      <c r="G4897" s="1">
        <v>2</v>
      </c>
      <c r="H4897" s="6">
        <v>0.5</v>
      </c>
      <c r="I4897">
        <v>1</v>
      </c>
      <c r="J4897" s="1">
        <v>30</v>
      </c>
      <c r="K4897" s="1">
        <v>0</v>
      </c>
      <c r="L4897" s="1">
        <v>498</v>
      </c>
      <c r="M4897" s="6">
        <v>0.18</v>
      </c>
      <c r="N4897" s="4">
        <v>3600</v>
      </c>
      <c r="O4897" s="4">
        <v>300</v>
      </c>
      <c r="P4897" s="4">
        <v>400</v>
      </c>
      <c r="Q4897" s="3">
        <v>0.45</v>
      </c>
      <c r="R4897" s="1">
        <v>12</v>
      </c>
      <c r="S4897" s="1">
        <v>400</v>
      </c>
      <c r="T4897" s="1">
        <v>27</v>
      </c>
      <c r="U4897" s="1">
        <v>0</v>
      </c>
      <c r="V4897" s="1">
        <v>4</v>
      </c>
      <c r="W4897" s="1">
        <v>0</v>
      </c>
      <c r="X4897" s="1">
        <v>1</v>
      </c>
      <c r="Y4897" s="1">
        <v>1</v>
      </c>
      <c r="Z4897" s="1">
        <v>0</v>
      </c>
      <c r="AA4897" s="1">
        <v>1</v>
      </c>
      <c r="AB4897" s="1">
        <v>1</v>
      </c>
      <c r="AC4897" s="1">
        <v>0</v>
      </c>
      <c r="AD4897" s="1">
        <v>0</v>
      </c>
      <c r="AE4897" s="1">
        <v>0</v>
      </c>
      <c r="AF4897" s="1">
        <v>0</v>
      </c>
      <c r="AG4897" s="1">
        <v>0</v>
      </c>
      <c r="AH4897" s="1">
        <v>200</v>
      </c>
      <c r="AI4897" s="1">
        <v>200</v>
      </c>
      <c r="AJ4897" s="1" t="s">
        <v>120</v>
      </c>
      <c r="AK4897" s="1" t="s">
        <v>121</v>
      </c>
      <c r="AL4897" s="1" t="s">
        <v>122</v>
      </c>
      <c r="AM4897" s="1" t="s">
        <v>16</v>
      </c>
      <c r="AN4897" s="1" t="s">
        <v>23097</v>
      </c>
      <c r="AO4897" s="1" t="s">
        <v>364</v>
      </c>
      <c r="AP4897" s="1" t="s">
        <v>57</v>
      </c>
      <c r="AQ4897" s="1" t="s">
        <v>14</v>
      </c>
      <c r="AR4897" s="1" t="s">
        <v>19</v>
      </c>
      <c r="AS4897" s="1" t="s">
        <v>23091</v>
      </c>
      <c r="AT4897" s="1" t="s">
        <v>101</v>
      </c>
    </row>
    <row r="4898" spans="1:46" x14ac:dyDescent="0.25">
      <c r="A4898" s="1" t="s">
        <v>19112</v>
      </c>
      <c r="B4898" s="2" t="s">
        <v>23076</v>
      </c>
      <c r="C4898" s="2" t="s">
        <v>23104</v>
      </c>
      <c r="D4898" s="1">
        <v>0</v>
      </c>
      <c r="E4898" s="1">
        <v>2</v>
      </c>
      <c r="F4898" s="1">
        <v>1</v>
      </c>
      <c r="G4898" s="1">
        <v>3</v>
      </c>
      <c r="H4898" s="6">
        <v>0.33333333333333331</v>
      </c>
      <c r="I4898">
        <v>1</v>
      </c>
      <c r="J4898" s="1">
        <v>30</v>
      </c>
      <c r="K4898" s="1">
        <v>0</v>
      </c>
      <c r="L4898" s="1">
        <v>625</v>
      </c>
      <c r="M4898" s="6">
        <v>0.94</v>
      </c>
      <c r="N4898" s="4">
        <v>2500</v>
      </c>
      <c r="O4898" s="4">
        <v>200</v>
      </c>
      <c r="P4898" s="4">
        <v>1500</v>
      </c>
      <c r="Q4898" s="3">
        <v>0.35</v>
      </c>
      <c r="R4898" s="1">
        <v>36</v>
      </c>
      <c r="S4898" s="1">
        <v>1500</v>
      </c>
      <c r="T4898" s="1">
        <v>51</v>
      </c>
      <c r="U4898" s="1">
        <v>0</v>
      </c>
      <c r="V4898" s="1">
        <v>4</v>
      </c>
      <c r="W4898" s="1">
        <v>1</v>
      </c>
      <c r="X4898" s="1">
        <v>0</v>
      </c>
      <c r="Y4898" s="1">
        <v>1</v>
      </c>
      <c r="Z4898" s="1">
        <v>4</v>
      </c>
      <c r="AA4898" s="1">
        <v>0</v>
      </c>
      <c r="AB4898" s="1">
        <v>1</v>
      </c>
      <c r="AC4898" s="1">
        <v>120</v>
      </c>
      <c r="AD4898" s="1">
        <v>0</v>
      </c>
      <c r="AE4898" s="1">
        <v>0</v>
      </c>
      <c r="AF4898" s="1">
        <v>1100</v>
      </c>
      <c r="AG4898" s="1">
        <v>0</v>
      </c>
      <c r="AH4898" s="1">
        <v>1000</v>
      </c>
      <c r="AI4898" s="1">
        <v>2220</v>
      </c>
      <c r="AJ4898" s="1" t="s">
        <v>6267</v>
      </c>
      <c r="AK4898" s="1" t="s">
        <v>6268</v>
      </c>
      <c r="AL4898" s="1" t="s">
        <v>6269</v>
      </c>
      <c r="AM4898" s="1" t="s">
        <v>16</v>
      </c>
      <c r="AN4898" s="1" t="s">
        <v>23097</v>
      </c>
      <c r="AO4898" s="1" t="s">
        <v>364</v>
      </c>
      <c r="AP4898" s="1" t="s">
        <v>86</v>
      </c>
      <c r="AQ4898" s="1" t="s">
        <v>25</v>
      </c>
      <c r="AR4898" s="1" t="s">
        <v>19</v>
      </c>
      <c r="AS4898" s="1" t="s">
        <v>23090</v>
      </c>
      <c r="AT4898" s="1" t="s">
        <v>101</v>
      </c>
    </row>
    <row r="4899" spans="1:46" x14ac:dyDescent="0.25">
      <c r="A4899" s="1" t="s">
        <v>21971</v>
      </c>
      <c r="B4899" s="2" t="s">
        <v>23076</v>
      </c>
      <c r="C4899" s="2" t="s">
        <v>23104</v>
      </c>
      <c r="D4899" s="1">
        <v>0</v>
      </c>
      <c r="E4899" s="1">
        <v>0</v>
      </c>
      <c r="F4899" s="1">
        <v>1</v>
      </c>
      <c r="G4899" s="1">
        <v>1</v>
      </c>
      <c r="H4899" s="6">
        <v>1</v>
      </c>
      <c r="I4899">
        <v>0</v>
      </c>
      <c r="J4899" s="1">
        <v>45</v>
      </c>
      <c r="K4899" s="1">
        <v>0</v>
      </c>
      <c r="L4899" s="1">
        <v>678</v>
      </c>
      <c r="M4899" s="6">
        <v>0.15</v>
      </c>
      <c r="N4899" s="4">
        <v>3000</v>
      </c>
      <c r="O4899" s="4">
        <v>250</v>
      </c>
      <c r="P4899" s="4">
        <v>1000</v>
      </c>
      <c r="Q4899" s="3">
        <v>0.26</v>
      </c>
      <c r="R4899" s="1">
        <v>36</v>
      </c>
      <c r="S4899" s="1">
        <v>1000</v>
      </c>
      <c r="T4899" s="1">
        <v>43</v>
      </c>
      <c r="U4899" s="1">
        <v>1</v>
      </c>
      <c r="V4899" s="1">
        <v>4</v>
      </c>
      <c r="W4899" s="1">
        <v>1</v>
      </c>
      <c r="X4899" s="1">
        <v>1</v>
      </c>
      <c r="Y4899" s="1">
        <v>1</v>
      </c>
      <c r="Z4899" s="1">
        <v>0</v>
      </c>
      <c r="AA4899" s="1">
        <v>1</v>
      </c>
      <c r="AB4899" s="1">
        <v>0</v>
      </c>
      <c r="AC4899" s="1">
        <v>0</v>
      </c>
      <c r="AD4899" s="1">
        <v>0</v>
      </c>
      <c r="AE4899" s="1">
        <v>0</v>
      </c>
      <c r="AF4899" s="1">
        <v>0</v>
      </c>
      <c r="AG4899" s="1">
        <v>0</v>
      </c>
      <c r="AH4899" s="1">
        <v>0</v>
      </c>
      <c r="AI4899" s="1">
        <v>0</v>
      </c>
      <c r="AJ4899" s="1" t="s">
        <v>14057</v>
      </c>
      <c r="AK4899" s="1" t="s">
        <v>14058</v>
      </c>
      <c r="AL4899" s="1" t="s">
        <v>14059</v>
      </c>
      <c r="AM4899" s="1" t="s">
        <v>12</v>
      </c>
      <c r="AN4899" s="1" t="s">
        <v>23097</v>
      </c>
      <c r="AO4899" s="1" t="s">
        <v>86</v>
      </c>
      <c r="AP4899" s="1" t="s">
        <v>86</v>
      </c>
      <c r="AQ4899" s="1" t="s">
        <v>14</v>
      </c>
      <c r="AR4899" s="1" t="s">
        <v>19</v>
      </c>
      <c r="AS4899" s="1" t="s">
        <v>23091</v>
      </c>
      <c r="AT4899" s="1" t="s">
        <v>26</v>
      </c>
    </row>
    <row r="4900" spans="1:46" x14ac:dyDescent="0.25">
      <c r="A4900" s="1" t="s">
        <v>19715</v>
      </c>
      <c r="B4900" s="2" t="s">
        <v>23076</v>
      </c>
      <c r="C4900" s="2" t="s">
        <v>23105</v>
      </c>
      <c r="D4900" s="1">
        <v>0</v>
      </c>
      <c r="E4900" s="1">
        <v>0</v>
      </c>
      <c r="F4900" s="1">
        <v>1</v>
      </c>
      <c r="G4900" s="1">
        <v>1</v>
      </c>
      <c r="H4900" s="6">
        <v>1</v>
      </c>
      <c r="I4900">
        <v>1</v>
      </c>
      <c r="J4900" s="1">
        <v>38</v>
      </c>
      <c r="K4900" s="1">
        <v>1</v>
      </c>
      <c r="L4900" s="1">
        <v>648</v>
      </c>
      <c r="M4900" s="6">
        <v>0.37</v>
      </c>
      <c r="N4900" s="4">
        <v>2400</v>
      </c>
      <c r="O4900" s="4">
        <v>200</v>
      </c>
      <c r="P4900" s="4">
        <v>227</v>
      </c>
      <c r="Q4900" s="3">
        <v>0.35</v>
      </c>
      <c r="R4900" s="1">
        <v>24</v>
      </c>
      <c r="S4900" s="1">
        <v>227</v>
      </c>
      <c r="T4900" s="1">
        <v>32</v>
      </c>
      <c r="U4900" s="1">
        <v>1</v>
      </c>
      <c r="V4900" s="1">
        <v>4</v>
      </c>
      <c r="W4900" s="1">
        <v>1</v>
      </c>
      <c r="X4900" s="1">
        <v>1</v>
      </c>
      <c r="Y4900" s="1">
        <v>0</v>
      </c>
      <c r="Z4900" s="1">
        <v>2</v>
      </c>
      <c r="AA4900" s="1">
        <v>1</v>
      </c>
      <c r="AB4900" s="1">
        <v>1</v>
      </c>
      <c r="AC4900" s="1">
        <v>244</v>
      </c>
      <c r="AD4900" s="1">
        <v>1000</v>
      </c>
      <c r="AE4900" s="1">
        <v>0</v>
      </c>
      <c r="AF4900" s="1">
        <v>140</v>
      </c>
      <c r="AG4900" s="1">
        <v>0</v>
      </c>
      <c r="AH4900" s="1">
        <v>0</v>
      </c>
      <c r="AI4900" s="1">
        <v>1384</v>
      </c>
      <c r="AJ4900" s="1" t="s">
        <v>4450</v>
      </c>
      <c r="AK4900" s="1" t="s">
        <v>7962</v>
      </c>
      <c r="AL4900" s="1" t="s">
        <v>7963</v>
      </c>
      <c r="AM4900" s="1" t="s">
        <v>16</v>
      </c>
      <c r="AN4900" s="1" t="s">
        <v>23098</v>
      </c>
      <c r="AO4900" s="1" t="s">
        <v>86</v>
      </c>
      <c r="AP4900" s="1" t="s">
        <v>86</v>
      </c>
      <c r="AQ4900" s="1" t="s">
        <v>14</v>
      </c>
      <c r="AR4900" s="1" t="s">
        <v>30</v>
      </c>
      <c r="AS4900" s="1" t="s">
        <v>23091</v>
      </c>
      <c r="AT4900" s="1" t="s">
        <v>101</v>
      </c>
    </row>
    <row r="4901" spans="1:46" x14ac:dyDescent="0.25">
      <c r="A4901" s="1" t="s">
        <v>22617</v>
      </c>
      <c r="B4901" s="2" t="s">
        <v>23076</v>
      </c>
      <c r="C4901" s="2" t="s">
        <v>23105</v>
      </c>
      <c r="D4901" s="1">
        <v>2</v>
      </c>
      <c r="E4901" s="1">
        <v>1</v>
      </c>
      <c r="F4901" s="1">
        <v>1</v>
      </c>
      <c r="G4901" s="1">
        <v>4</v>
      </c>
      <c r="H4901" s="6">
        <v>0.25</v>
      </c>
      <c r="I4901">
        <v>0</v>
      </c>
      <c r="J4901" s="1">
        <v>34</v>
      </c>
      <c r="K4901" s="1">
        <v>1</v>
      </c>
      <c r="L4901" s="1">
        <v>692</v>
      </c>
      <c r="M4901" s="6">
        <v>0.32</v>
      </c>
      <c r="N4901" s="4">
        <v>2760</v>
      </c>
      <c r="O4901" s="4">
        <v>230</v>
      </c>
      <c r="P4901" s="4">
        <v>300</v>
      </c>
      <c r="Q4901" s="3">
        <v>0.3</v>
      </c>
      <c r="R4901" s="1">
        <v>12</v>
      </c>
      <c r="S4901" s="1">
        <v>300</v>
      </c>
      <c r="T4901" s="1">
        <v>9</v>
      </c>
      <c r="U4901" s="1">
        <v>0</v>
      </c>
      <c r="V4901" s="1">
        <v>4</v>
      </c>
      <c r="W4901" s="1">
        <v>0</v>
      </c>
      <c r="X4901" s="1">
        <v>1</v>
      </c>
      <c r="Y4901" s="1">
        <v>1</v>
      </c>
      <c r="Z4901" s="1">
        <v>2</v>
      </c>
      <c r="AA4901" s="1">
        <v>0</v>
      </c>
      <c r="AB4901" s="1">
        <v>0</v>
      </c>
      <c r="AC4901" s="1">
        <v>0</v>
      </c>
      <c r="AD4901" s="1">
        <v>0</v>
      </c>
      <c r="AE4901" s="1">
        <v>0</v>
      </c>
      <c r="AF4901" s="1">
        <v>0</v>
      </c>
      <c r="AG4901" s="1">
        <v>0</v>
      </c>
      <c r="AH4901" s="1">
        <v>350</v>
      </c>
      <c r="AI4901" s="1">
        <v>350</v>
      </c>
      <c r="AJ4901" s="1" t="s">
        <v>15769</v>
      </c>
      <c r="AK4901" s="1" t="s">
        <v>15770</v>
      </c>
      <c r="AL4901" s="1" t="s">
        <v>15771</v>
      </c>
      <c r="AM4901" s="1" t="s">
        <v>12</v>
      </c>
      <c r="AN4901" s="1" t="s">
        <v>23098</v>
      </c>
      <c r="AO4901" s="1" t="s">
        <v>364</v>
      </c>
      <c r="AP4901" s="1" t="s">
        <v>57</v>
      </c>
      <c r="AQ4901" s="1" t="s">
        <v>14</v>
      </c>
      <c r="AR4901" s="1" t="s">
        <v>19</v>
      </c>
      <c r="AS4901" s="1" t="s">
        <v>23090</v>
      </c>
      <c r="AT4901" s="1" t="s">
        <v>26</v>
      </c>
    </row>
    <row r="4902" spans="1:46" x14ac:dyDescent="0.25">
      <c r="A4902" s="1" t="s">
        <v>18572</v>
      </c>
      <c r="B4902" s="2" t="s">
        <v>23076</v>
      </c>
      <c r="C4902" s="2" t="s">
        <v>23106</v>
      </c>
      <c r="D4902" s="1">
        <v>0</v>
      </c>
      <c r="E4902" s="1">
        <v>0</v>
      </c>
      <c r="F4902" s="1">
        <v>1</v>
      </c>
      <c r="G4902" s="1">
        <v>1</v>
      </c>
      <c r="H4902" s="6">
        <v>1</v>
      </c>
      <c r="I4902">
        <v>0</v>
      </c>
      <c r="J4902" s="1">
        <v>38</v>
      </c>
      <c r="K4902" s="1">
        <v>1</v>
      </c>
      <c r="L4902" s="1">
        <v>541</v>
      </c>
      <c r="M4902" s="6">
        <v>0.31</v>
      </c>
      <c r="N4902" s="4">
        <v>2800</v>
      </c>
      <c r="O4902" s="4">
        <v>200</v>
      </c>
      <c r="P4902" s="4">
        <v>300</v>
      </c>
      <c r="Q4902" s="3">
        <v>0.33</v>
      </c>
      <c r="R4902" s="1">
        <v>12</v>
      </c>
      <c r="S4902" s="1">
        <v>300</v>
      </c>
      <c r="T4902" s="1">
        <v>12</v>
      </c>
      <c r="U4902" s="1">
        <v>0</v>
      </c>
      <c r="V4902" s="1">
        <v>4</v>
      </c>
      <c r="W4902" s="1">
        <v>0</v>
      </c>
      <c r="X4902" s="1">
        <v>0</v>
      </c>
      <c r="Y4902" s="1">
        <v>1</v>
      </c>
      <c r="Z4902" s="1">
        <v>2</v>
      </c>
      <c r="AA4902" s="1">
        <v>0</v>
      </c>
      <c r="AB4902" s="1">
        <v>0</v>
      </c>
      <c r="AC4902" s="1">
        <v>516</v>
      </c>
      <c r="AD4902" s="1">
        <v>0</v>
      </c>
      <c r="AE4902" s="1">
        <v>0</v>
      </c>
      <c r="AF4902" s="1">
        <v>300</v>
      </c>
      <c r="AG4902" s="1">
        <v>40</v>
      </c>
      <c r="AH4902" s="1">
        <v>0</v>
      </c>
      <c r="AI4902" s="1">
        <v>856</v>
      </c>
      <c r="AJ4902" s="1" t="s">
        <v>4721</v>
      </c>
      <c r="AK4902" s="1" t="s">
        <v>4722</v>
      </c>
      <c r="AL4902" s="1" t="s">
        <v>4723</v>
      </c>
      <c r="AM4902" s="1" t="s">
        <v>12</v>
      </c>
      <c r="AN4902" s="1" t="s">
        <v>23098</v>
      </c>
      <c r="AO4902" s="1" t="s">
        <v>364</v>
      </c>
      <c r="AP4902" s="1" t="s">
        <v>57</v>
      </c>
      <c r="AQ4902" s="1" t="s">
        <v>25</v>
      </c>
      <c r="AR4902" s="1" t="s">
        <v>19</v>
      </c>
      <c r="AS4902" s="1" t="s">
        <v>23090</v>
      </c>
      <c r="AT4902" s="1" t="s">
        <v>26</v>
      </c>
    </row>
    <row r="4903" spans="1:46" x14ac:dyDescent="0.25">
      <c r="A4903" s="1" t="s">
        <v>19849</v>
      </c>
      <c r="B4903" s="2" t="s">
        <v>23076</v>
      </c>
      <c r="C4903" s="2" t="s">
        <v>23106</v>
      </c>
      <c r="D4903" s="1">
        <v>0</v>
      </c>
      <c r="E4903" s="1">
        <v>0</v>
      </c>
      <c r="F4903" s="1">
        <v>1</v>
      </c>
      <c r="G4903" s="1">
        <v>1</v>
      </c>
      <c r="H4903" s="6">
        <v>1</v>
      </c>
      <c r="I4903">
        <v>0</v>
      </c>
      <c r="J4903" s="1">
        <v>43</v>
      </c>
      <c r="K4903" s="1">
        <v>1</v>
      </c>
      <c r="L4903" s="1">
        <v>552</v>
      </c>
      <c r="M4903" s="6">
        <v>0.21</v>
      </c>
      <c r="N4903" s="4">
        <v>3600</v>
      </c>
      <c r="O4903" s="4">
        <v>300</v>
      </c>
      <c r="P4903" s="4">
        <v>300</v>
      </c>
      <c r="Q4903" s="3">
        <v>0.3</v>
      </c>
      <c r="R4903" s="1">
        <v>6</v>
      </c>
      <c r="S4903" s="1">
        <v>300</v>
      </c>
      <c r="T4903" s="1">
        <v>56</v>
      </c>
      <c r="U4903" s="1">
        <v>1</v>
      </c>
      <c r="V4903" s="1">
        <v>4</v>
      </c>
      <c r="W4903" s="1">
        <v>1</v>
      </c>
      <c r="X4903" s="1">
        <v>0</v>
      </c>
      <c r="Y4903" s="1">
        <v>1</v>
      </c>
      <c r="Z4903" s="1">
        <v>0</v>
      </c>
      <c r="AA4903" s="1">
        <v>1</v>
      </c>
      <c r="AB4903" s="1">
        <v>0</v>
      </c>
      <c r="AC4903" s="1">
        <v>300</v>
      </c>
      <c r="AD4903" s="1">
        <v>0</v>
      </c>
      <c r="AE4903" s="1">
        <v>0</v>
      </c>
      <c r="AF4903" s="1">
        <v>0</v>
      </c>
      <c r="AG4903" s="1">
        <v>0</v>
      </c>
      <c r="AH4903" s="1">
        <v>0</v>
      </c>
      <c r="AI4903" s="1">
        <v>300</v>
      </c>
      <c r="AJ4903" s="1" t="s">
        <v>8323</v>
      </c>
      <c r="AK4903" s="1" t="s">
        <v>8324</v>
      </c>
      <c r="AL4903" s="1" t="s">
        <v>8325</v>
      </c>
      <c r="AM4903" s="1" t="s">
        <v>12</v>
      </c>
      <c r="AN4903" s="1" t="s">
        <v>23098</v>
      </c>
      <c r="AO4903" s="1" t="s">
        <v>86</v>
      </c>
      <c r="AP4903" s="1" t="s">
        <v>86</v>
      </c>
      <c r="AQ4903" s="1" t="s">
        <v>25</v>
      </c>
      <c r="AR4903" s="1" t="s">
        <v>19</v>
      </c>
      <c r="AS4903" s="1" t="s">
        <v>23091</v>
      </c>
      <c r="AT4903" s="1" t="s">
        <v>26</v>
      </c>
    </row>
    <row r="4904" spans="1:46" x14ac:dyDescent="0.25">
      <c r="A4904" s="1" t="s">
        <v>20403</v>
      </c>
      <c r="B4904" s="2" t="s">
        <v>23076</v>
      </c>
      <c r="C4904" s="2" t="s">
        <v>23106</v>
      </c>
      <c r="D4904" s="1">
        <v>0</v>
      </c>
      <c r="E4904" s="1">
        <v>3</v>
      </c>
      <c r="F4904" s="1">
        <v>1</v>
      </c>
      <c r="G4904" s="1">
        <v>4</v>
      </c>
      <c r="H4904" s="6">
        <v>0.25</v>
      </c>
      <c r="I4904">
        <v>0</v>
      </c>
      <c r="J4904" s="1">
        <v>36</v>
      </c>
      <c r="K4904" s="1">
        <v>0</v>
      </c>
      <c r="L4904" s="1">
        <v>613</v>
      </c>
      <c r="M4904" s="6">
        <v>0.13</v>
      </c>
      <c r="N4904" s="4">
        <v>1800</v>
      </c>
      <c r="O4904" s="4">
        <v>150</v>
      </c>
      <c r="P4904" s="4">
        <v>300</v>
      </c>
      <c r="Q4904" s="3">
        <v>0.3</v>
      </c>
      <c r="R4904" s="1">
        <v>18</v>
      </c>
      <c r="S4904" s="1">
        <v>300</v>
      </c>
      <c r="T4904" s="1">
        <v>35</v>
      </c>
      <c r="U4904" s="1">
        <v>1</v>
      </c>
      <c r="V4904" s="1">
        <v>4</v>
      </c>
      <c r="W4904" s="1">
        <v>0</v>
      </c>
      <c r="X4904" s="1">
        <v>1</v>
      </c>
      <c r="Y4904" s="1">
        <v>0</v>
      </c>
      <c r="Z4904" s="1">
        <v>4</v>
      </c>
      <c r="AA4904" s="1">
        <v>1</v>
      </c>
      <c r="AB4904" s="1">
        <v>0</v>
      </c>
      <c r="AC4904" s="1">
        <v>0</v>
      </c>
      <c r="AD4904" s="1">
        <v>0</v>
      </c>
      <c r="AE4904" s="1">
        <v>0</v>
      </c>
      <c r="AF4904" s="1">
        <v>0</v>
      </c>
      <c r="AG4904" s="1">
        <v>0</v>
      </c>
      <c r="AH4904" s="1">
        <v>0</v>
      </c>
      <c r="AI4904" s="1">
        <v>0</v>
      </c>
      <c r="AJ4904" s="1" t="s">
        <v>9843</v>
      </c>
      <c r="AK4904" s="1" t="s">
        <v>9844</v>
      </c>
      <c r="AL4904" s="1" t="s">
        <v>9845</v>
      </c>
      <c r="AM4904" s="1" t="s">
        <v>12</v>
      </c>
      <c r="AN4904" s="1" t="s">
        <v>23097</v>
      </c>
      <c r="AO4904" s="1" t="s">
        <v>86</v>
      </c>
      <c r="AP4904" s="1" t="s">
        <v>57</v>
      </c>
      <c r="AQ4904" s="1" t="s">
        <v>14</v>
      </c>
      <c r="AR4904" s="1" t="s">
        <v>30</v>
      </c>
      <c r="AS4904" s="1" t="s">
        <v>23091</v>
      </c>
      <c r="AT4904" s="1" t="s">
        <v>26</v>
      </c>
    </row>
    <row r="4905" spans="1:46" x14ac:dyDescent="0.25">
      <c r="A4905" s="1" t="s">
        <v>19298</v>
      </c>
      <c r="B4905" s="2" t="s">
        <v>23076</v>
      </c>
      <c r="C4905" s="2" t="s">
        <v>23106</v>
      </c>
      <c r="D4905" s="1">
        <v>1</v>
      </c>
      <c r="E4905" s="1">
        <v>0</v>
      </c>
      <c r="F4905" s="1">
        <v>1</v>
      </c>
      <c r="G4905" s="1">
        <v>2</v>
      </c>
      <c r="H4905" s="6">
        <v>0.5</v>
      </c>
      <c r="I4905">
        <v>0</v>
      </c>
      <c r="J4905" s="1">
        <v>38</v>
      </c>
      <c r="K4905" s="1">
        <v>1</v>
      </c>
      <c r="L4905" s="1">
        <v>675</v>
      </c>
      <c r="M4905" s="6">
        <v>0.39</v>
      </c>
      <c r="N4905" s="4">
        <v>2400</v>
      </c>
      <c r="O4905" s="4">
        <v>135</v>
      </c>
      <c r="P4905" s="4">
        <v>500</v>
      </c>
      <c r="Q4905" s="3">
        <v>0.32</v>
      </c>
      <c r="R4905" s="1">
        <v>18</v>
      </c>
      <c r="S4905" s="1">
        <v>500</v>
      </c>
      <c r="T4905" s="1">
        <v>78</v>
      </c>
      <c r="U4905" s="1">
        <v>0</v>
      </c>
      <c r="V4905" s="1">
        <v>4</v>
      </c>
      <c r="W4905" s="1">
        <v>0</v>
      </c>
      <c r="X4905" s="1">
        <v>0</v>
      </c>
      <c r="Y4905" s="1">
        <v>1</v>
      </c>
      <c r="Z4905" s="1">
        <v>1</v>
      </c>
      <c r="AA4905" s="1">
        <v>1</v>
      </c>
      <c r="AB4905" s="1">
        <v>0</v>
      </c>
      <c r="AC4905" s="1">
        <v>198</v>
      </c>
      <c r="AD4905" s="1">
        <v>0</v>
      </c>
      <c r="AE4905" s="1">
        <v>0</v>
      </c>
      <c r="AF4905" s="1">
        <v>0</v>
      </c>
      <c r="AG4905" s="1">
        <v>0</v>
      </c>
      <c r="AH4905" s="1">
        <v>192</v>
      </c>
      <c r="AI4905" s="1">
        <v>390</v>
      </c>
      <c r="AJ4905" s="1" t="s">
        <v>6782</v>
      </c>
      <c r="AK4905" s="1" t="s">
        <v>6783</v>
      </c>
      <c r="AL4905" s="1" t="s">
        <v>6784</v>
      </c>
      <c r="AM4905" s="1" t="s">
        <v>12</v>
      </c>
      <c r="AN4905" s="1" t="s">
        <v>23098</v>
      </c>
      <c r="AO4905" s="1" t="s">
        <v>364</v>
      </c>
      <c r="AP4905" s="1" t="s">
        <v>57</v>
      </c>
      <c r="AQ4905" s="1" t="s">
        <v>25</v>
      </c>
      <c r="AR4905" s="1" t="s">
        <v>19</v>
      </c>
      <c r="AS4905" s="1" t="s">
        <v>23091</v>
      </c>
      <c r="AT4905" s="1" t="s">
        <v>26</v>
      </c>
    </row>
    <row r="4906" spans="1:46" x14ac:dyDescent="0.25">
      <c r="A4906" s="1" t="s">
        <v>17410</v>
      </c>
      <c r="B4906" s="2" t="s">
        <v>23076</v>
      </c>
      <c r="C4906" s="2" t="s">
        <v>23107</v>
      </c>
      <c r="D4906" s="1">
        <v>1</v>
      </c>
      <c r="E4906" s="1">
        <v>3</v>
      </c>
      <c r="F4906" s="1">
        <v>2</v>
      </c>
      <c r="G4906" s="1">
        <v>6</v>
      </c>
      <c r="H4906" s="6">
        <v>0.33333333333333331</v>
      </c>
      <c r="I4906">
        <v>0</v>
      </c>
      <c r="J4906" s="1">
        <v>31</v>
      </c>
      <c r="K4906" s="1">
        <v>1</v>
      </c>
      <c r="L4906" s="1">
        <v>764</v>
      </c>
      <c r="M4906" s="6">
        <v>0.37</v>
      </c>
      <c r="N4906" s="4">
        <v>3000</v>
      </c>
      <c r="O4906" s="4">
        <v>180</v>
      </c>
      <c r="P4906" s="4">
        <v>100</v>
      </c>
      <c r="Q4906" s="3">
        <v>0.24</v>
      </c>
      <c r="R4906" s="1">
        <v>24</v>
      </c>
      <c r="S4906" s="1">
        <v>100</v>
      </c>
      <c r="T4906" s="1">
        <v>1</v>
      </c>
      <c r="U4906" s="1">
        <v>1</v>
      </c>
      <c r="V4906" s="1">
        <v>4</v>
      </c>
      <c r="W4906" s="1">
        <v>0</v>
      </c>
      <c r="X4906" s="1">
        <v>0</v>
      </c>
      <c r="Y4906" s="1">
        <v>0</v>
      </c>
      <c r="Z4906" s="1">
        <v>4</v>
      </c>
      <c r="AA4906" s="1">
        <v>1</v>
      </c>
      <c r="AB4906" s="1">
        <v>0</v>
      </c>
      <c r="AC4906" s="1">
        <v>1300</v>
      </c>
      <c r="AD4906" s="1">
        <v>0</v>
      </c>
      <c r="AE4906" s="1">
        <v>0</v>
      </c>
      <c r="AF4906" s="1">
        <v>0</v>
      </c>
      <c r="AG4906" s="1">
        <v>0</v>
      </c>
      <c r="AH4906" s="1">
        <v>300</v>
      </c>
      <c r="AI4906" s="1">
        <v>1600</v>
      </c>
      <c r="AJ4906" s="1" t="s">
        <v>1279</v>
      </c>
      <c r="AK4906" s="1" t="s">
        <v>1280</v>
      </c>
      <c r="AL4906" s="1" t="s">
        <v>1281</v>
      </c>
      <c r="AM4906" s="1" t="s">
        <v>12</v>
      </c>
      <c r="AN4906" s="1" t="s">
        <v>23098</v>
      </c>
      <c r="AO4906" s="1" t="s">
        <v>86</v>
      </c>
      <c r="AP4906" s="1" t="s">
        <v>57</v>
      </c>
      <c r="AQ4906" s="1" t="s">
        <v>25</v>
      </c>
      <c r="AR4906" s="1" t="s">
        <v>30</v>
      </c>
      <c r="AS4906" s="1" t="s">
        <v>23091</v>
      </c>
      <c r="AT4906" s="1" t="s">
        <v>26</v>
      </c>
    </row>
    <row r="4907" spans="1:46" x14ac:dyDescent="0.25">
      <c r="A4907" s="1" t="s">
        <v>17415</v>
      </c>
      <c r="B4907" s="2" t="s">
        <v>23076</v>
      </c>
      <c r="C4907" s="2" t="s">
        <v>23107</v>
      </c>
      <c r="D4907" s="1">
        <v>0</v>
      </c>
      <c r="E4907" s="1">
        <v>0</v>
      </c>
      <c r="F4907" s="1">
        <v>2</v>
      </c>
      <c r="G4907" s="1">
        <v>2</v>
      </c>
      <c r="H4907" s="6">
        <v>1</v>
      </c>
      <c r="I4907">
        <v>1</v>
      </c>
      <c r="J4907" s="1">
        <v>28</v>
      </c>
      <c r="K4907" s="1">
        <v>0</v>
      </c>
      <c r="L4907" s="1">
        <v>840</v>
      </c>
      <c r="M4907" s="6">
        <v>0.36</v>
      </c>
      <c r="N4907" s="4">
        <v>162000</v>
      </c>
      <c r="O4907" s="4">
        <v>130</v>
      </c>
      <c r="P4907" s="4">
        <v>200</v>
      </c>
      <c r="Q4907" s="3">
        <v>0.3</v>
      </c>
      <c r="R4907" s="1">
        <v>18</v>
      </c>
      <c r="S4907" s="1">
        <v>200</v>
      </c>
      <c r="T4907" s="1">
        <v>23</v>
      </c>
      <c r="U4907" s="1">
        <v>0</v>
      </c>
      <c r="V4907" s="1">
        <v>4</v>
      </c>
      <c r="W4907" s="1">
        <v>0</v>
      </c>
      <c r="X4907" s="1">
        <v>1</v>
      </c>
      <c r="Y4907" s="1">
        <v>1</v>
      </c>
      <c r="Z4907" s="1">
        <v>3</v>
      </c>
      <c r="AA4907" s="1">
        <v>0</v>
      </c>
      <c r="AB4907" s="1">
        <v>1</v>
      </c>
      <c r="AC4907" s="1">
        <v>943</v>
      </c>
      <c r="AD4907" s="1">
        <v>0</v>
      </c>
      <c r="AE4907" s="1">
        <v>0</v>
      </c>
      <c r="AF4907" s="1">
        <v>0</v>
      </c>
      <c r="AG4907" s="1">
        <v>60</v>
      </c>
      <c r="AH4907" s="1">
        <v>0</v>
      </c>
      <c r="AI4907" s="1">
        <v>1003</v>
      </c>
      <c r="AJ4907" s="1" t="s">
        <v>1295</v>
      </c>
      <c r="AK4907" s="1" t="s">
        <v>1296</v>
      </c>
      <c r="AL4907" s="1" t="s">
        <v>1297</v>
      </c>
      <c r="AM4907" s="1" t="s">
        <v>16</v>
      </c>
      <c r="AN4907" s="1" t="s">
        <v>23097</v>
      </c>
      <c r="AO4907" s="1" t="s">
        <v>364</v>
      </c>
      <c r="AP4907" s="1" t="s">
        <v>57</v>
      </c>
      <c r="AQ4907" s="1" t="s">
        <v>14</v>
      </c>
      <c r="AR4907" s="1" t="s">
        <v>19</v>
      </c>
      <c r="AS4907" s="1" t="s">
        <v>23090</v>
      </c>
      <c r="AT4907" s="1" t="s">
        <v>101</v>
      </c>
    </row>
    <row r="4908" spans="1:46" x14ac:dyDescent="0.25">
      <c r="A4908" s="1" t="s">
        <v>18819</v>
      </c>
      <c r="B4908" s="2" t="s">
        <v>23076</v>
      </c>
      <c r="C4908" s="2" t="s">
        <v>23107</v>
      </c>
      <c r="D4908" s="1">
        <v>0</v>
      </c>
      <c r="E4908" s="1">
        <v>2</v>
      </c>
      <c r="F4908" s="1">
        <v>1</v>
      </c>
      <c r="G4908" s="1">
        <v>3</v>
      </c>
      <c r="H4908" s="6">
        <v>0.33333333333333331</v>
      </c>
      <c r="I4908">
        <v>1</v>
      </c>
      <c r="J4908" s="1">
        <v>44</v>
      </c>
      <c r="K4908" s="1">
        <v>0</v>
      </c>
      <c r="L4908" s="1">
        <v>898</v>
      </c>
      <c r="M4908" s="6">
        <v>0.09</v>
      </c>
      <c r="N4908" s="4">
        <v>4000</v>
      </c>
      <c r="O4908" s="4">
        <v>300</v>
      </c>
      <c r="P4908" s="4">
        <v>300</v>
      </c>
      <c r="Q4908" s="3">
        <v>0.33</v>
      </c>
      <c r="R4908" s="1">
        <v>12</v>
      </c>
      <c r="S4908" s="1">
        <v>300</v>
      </c>
      <c r="T4908" s="1">
        <v>40</v>
      </c>
      <c r="U4908" s="1">
        <v>1</v>
      </c>
      <c r="V4908" s="1">
        <v>4</v>
      </c>
      <c r="W4908" s="1">
        <v>1</v>
      </c>
      <c r="X4908" s="1">
        <v>1</v>
      </c>
      <c r="Y4908" s="1">
        <v>0</v>
      </c>
      <c r="Z4908" s="1">
        <v>5</v>
      </c>
      <c r="AA4908" s="1">
        <v>0</v>
      </c>
      <c r="AB4908" s="1">
        <v>1</v>
      </c>
      <c r="AC4908" s="1">
        <v>0</v>
      </c>
      <c r="AD4908" s="1">
        <v>0</v>
      </c>
      <c r="AE4908" s="1">
        <v>0</v>
      </c>
      <c r="AF4908" s="1">
        <v>0</v>
      </c>
      <c r="AG4908" s="1">
        <v>0</v>
      </c>
      <c r="AH4908" s="1">
        <v>0</v>
      </c>
      <c r="AI4908" s="1">
        <v>0</v>
      </c>
      <c r="AJ4908" s="1" t="s">
        <v>5451</v>
      </c>
      <c r="AK4908" s="1" t="s">
        <v>5452</v>
      </c>
      <c r="AL4908" s="1" t="s">
        <v>5453</v>
      </c>
      <c r="AM4908" s="1" t="s">
        <v>16</v>
      </c>
      <c r="AN4908" s="1" t="s">
        <v>23097</v>
      </c>
      <c r="AO4908" s="1" t="s">
        <v>86</v>
      </c>
      <c r="AP4908" s="1" t="s">
        <v>86</v>
      </c>
      <c r="AQ4908" s="1" t="s">
        <v>14</v>
      </c>
      <c r="AR4908" s="1" t="s">
        <v>30</v>
      </c>
      <c r="AS4908" s="1" t="s">
        <v>23090</v>
      </c>
      <c r="AT4908" s="1" t="s">
        <v>101</v>
      </c>
    </row>
    <row r="4909" spans="1:46" x14ac:dyDescent="0.25">
      <c r="A4909" s="1" t="s">
        <v>21703</v>
      </c>
      <c r="B4909" s="2" t="s">
        <v>23076</v>
      </c>
      <c r="C4909" s="2" t="s">
        <v>23108</v>
      </c>
      <c r="D4909" s="1">
        <v>0</v>
      </c>
      <c r="E4909" s="1">
        <v>0</v>
      </c>
      <c r="F4909" s="1">
        <v>1</v>
      </c>
      <c r="G4909" s="1">
        <v>1</v>
      </c>
      <c r="H4909" s="6">
        <v>1</v>
      </c>
      <c r="I4909">
        <v>0</v>
      </c>
      <c r="J4909" s="1">
        <v>45</v>
      </c>
      <c r="K4909" s="1">
        <v>1</v>
      </c>
      <c r="L4909" s="1">
        <v>716</v>
      </c>
      <c r="M4909" s="6">
        <v>0.34</v>
      </c>
      <c r="N4909" s="4">
        <v>3300</v>
      </c>
      <c r="O4909" s="4">
        <v>250</v>
      </c>
      <c r="P4909" s="4">
        <v>300</v>
      </c>
      <c r="Q4909" s="3">
        <v>0.3</v>
      </c>
      <c r="R4909" s="1">
        <v>24</v>
      </c>
      <c r="S4909" s="1">
        <v>300</v>
      </c>
      <c r="T4909" s="1">
        <v>24</v>
      </c>
      <c r="U4909" s="1">
        <v>1</v>
      </c>
      <c r="V4909" s="1">
        <v>4</v>
      </c>
      <c r="W4909" s="1">
        <v>0</v>
      </c>
      <c r="X4909" s="1">
        <v>0</v>
      </c>
      <c r="Y4909" s="1">
        <v>1</v>
      </c>
      <c r="Z4909" s="1">
        <v>1</v>
      </c>
      <c r="AA4909" s="1">
        <v>0</v>
      </c>
      <c r="AB4909" s="1">
        <v>0</v>
      </c>
      <c r="AC4909" s="1">
        <v>0</v>
      </c>
      <c r="AD4909" s="1">
        <v>0</v>
      </c>
      <c r="AE4909" s="1">
        <v>188</v>
      </c>
      <c r="AF4909" s="1">
        <v>236</v>
      </c>
      <c r="AG4909" s="1">
        <v>103</v>
      </c>
      <c r="AH4909" s="1">
        <v>800</v>
      </c>
      <c r="AI4909" s="1">
        <v>1327</v>
      </c>
      <c r="AJ4909" s="1" t="s">
        <v>13373</v>
      </c>
      <c r="AK4909" s="1" t="s">
        <v>13374</v>
      </c>
      <c r="AL4909" s="1" t="s">
        <v>13375</v>
      </c>
      <c r="AM4909" s="1" t="s">
        <v>12</v>
      </c>
      <c r="AN4909" s="1" t="s">
        <v>23098</v>
      </c>
      <c r="AO4909" s="1" t="s">
        <v>86</v>
      </c>
      <c r="AP4909" s="1" t="s">
        <v>57</v>
      </c>
      <c r="AQ4909" s="1" t="s">
        <v>25</v>
      </c>
      <c r="AR4909" s="1" t="s">
        <v>19</v>
      </c>
      <c r="AS4909" s="1" t="s">
        <v>23090</v>
      </c>
      <c r="AT4909" s="1" t="s">
        <v>26</v>
      </c>
    </row>
    <row r="4910" spans="1:46" x14ac:dyDescent="0.25">
      <c r="A4910" s="1" t="s">
        <v>20055</v>
      </c>
      <c r="B4910" s="2" t="s">
        <v>23076</v>
      </c>
      <c r="C4910" s="2" t="s">
        <v>23108</v>
      </c>
      <c r="D4910" s="1">
        <v>0</v>
      </c>
      <c r="E4910" s="1">
        <v>0</v>
      </c>
      <c r="F4910" s="1">
        <v>1</v>
      </c>
      <c r="G4910" s="1">
        <v>1</v>
      </c>
      <c r="H4910" s="6">
        <v>1</v>
      </c>
      <c r="I4910">
        <v>0</v>
      </c>
      <c r="J4910" s="1">
        <v>29</v>
      </c>
      <c r="K4910" s="1">
        <v>1</v>
      </c>
      <c r="L4910" s="1">
        <v>914</v>
      </c>
      <c r="M4910" s="6">
        <v>0.18</v>
      </c>
      <c r="N4910" s="4">
        <v>1800</v>
      </c>
      <c r="O4910" s="4">
        <v>150</v>
      </c>
      <c r="P4910" s="4">
        <v>500</v>
      </c>
      <c r="Q4910" s="3">
        <v>0.25</v>
      </c>
      <c r="R4910" s="1">
        <v>24</v>
      </c>
      <c r="S4910" s="1">
        <v>500</v>
      </c>
      <c r="T4910" s="1">
        <v>44</v>
      </c>
      <c r="U4910" s="1">
        <v>1</v>
      </c>
      <c r="V4910" s="1">
        <v>4</v>
      </c>
      <c r="W4910" s="1">
        <v>0</v>
      </c>
      <c r="X4910" s="1">
        <v>1</v>
      </c>
      <c r="Y4910" s="1">
        <v>1</v>
      </c>
      <c r="Z4910" s="1">
        <v>2</v>
      </c>
      <c r="AA4910" s="1">
        <v>1</v>
      </c>
      <c r="AB4910" s="1">
        <v>0</v>
      </c>
      <c r="AC4910" s="1">
        <v>0</v>
      </c>
      <c r="AD4910" s="1">
        <v>0</v>
      </c>
      <c r="AE4910" s="1">
        <v>0</v>
      </c>
      <c r="AF4910" s="1">
        <v>0</v>
      </c>
      <c r="AG4910" s="1">
        <v>56</v>
      </c>
      <c r="AH4910" s="1">
        <v>0</v>
      </c>
      <c r="AI4910" s="1">
        <v>56</v>
      </c>
      <c r="AJ4910" s="1" t="s">
        <v>8910</v>
      </c>
      <c r="AK4910" s="1" t="s">
        <v>8911</v>
      </c>
      <c r="AL4910" s="1" t="s">
        <v>8912</v>
      </c>
      <c r="AM4910" s="1" t="s">
        <v>12</v>
      </c>
      <c r="AN4910" s="1" t="s">
        <v>23098</v>
      </c>
      <c r="AO4910" s="1" t="s">
        <v>86</v>
      </c>
      <c r="AP4910" s="1" t="s">
        <v>57</v>
      </c>
      <c r="AQ4910" s="1" t="s">
        <v>14</v>
      </c>
      <c r="AR4910" s="1" t="s">
        <v>19</v>
      </c>
      <c r="AS4910" s="1" t="s">
        <v>23091</v>
      </c>
      <c r="AT4910" s="1" t="s">
        <v>26</v>
      </c>
    </row>
    <row r="4911" spans="1:46" x14ac:dyDescent="0.25">
      <c r="A4911" s="1" t="s">
        <v>18869</v>
      </c>
      <c r="B4911" s="2" t="s">
        <v>23076</v>
      </c>
      <c r="C4911" s="2" t="s">
        <v>23108</v>
      </c>
      <c r="D4911" s="1">
        <v>0</v>
      </c>
      <c r="E4911" s="1">
        <v>1</v>
      </c>
      <c r="F4911" s="1">
        <v>1</v>
      </c>
      <c r="G4911" s="1">
        <v>2</v>
      </c>
      <c r="H4911" s="6">
        <v>0.5</v>
      </c>
      <c r="I4911">
        <v>0</v>
      </c>
      <c r="J4911" s="1">
        <v>29</v>
      </c>
      <c r="K4911" s="1">
        <v>1</v>
      </c>
      <c r="L4911" s="1">
        <v>706</v>
      </c>
      <c r="M4911" s="6">
        <v>0.42</v>
      </c>
      <c r="N4911" s="4">
        <v>2244</v>
      </c>
      <c r="O4911" s="4">
        <v>187</v>
      </c>
      <c r="P4911" s="4">
        <v>350</v>
      </c>
      <c r="Q4911" s="3">
        <v>0.35</v>
      </c>
      <c r="R4911" s="1">
        <v>24</v>
      </c>
      <c r="S4911" s="1">
        <v>350</v>
      </c>
      <c r="T4911" s="1">
        <v>29</v>
      </c>
      <c r="U4911" s="1">
        <v>1</v>
      </c>
      <c r="V4911" s="1">
        <v>4</v>
      </c>
      <c r="W4911" s="1">
        <v>0</v>
      </c>
      <c r="X4911" s="1">
        <v>0</v>
      </c>
      <c r="Y4911" s="1">
        <v>1</v>
      </c>
      <c r="Z4911" s="1">
        <v>1</v>
      </c>
      <c r="AA4911" s="1">
        <v>1</v>
      </c>
      <c r="AB4911" s="1">
        <v>0</v>
      </c>
      <c r="AC4911" s="1">
        <v>0</v>
      </c>
      <c r="AD4911" s="1">
        <v>320</v>
      </c>
      <c r="AE4911" s="1">
        <v>0</v>
      </c>
      <c r="AF4911" s="1">
        <v>200</v>
      </c>
      <c r="AG4911" s="1">
        <v>0</v>
      </c>
      <c r="AH4911" s="1">
        <v>700</v>
      </c>
      <c r="AI4911" s="1">
        <v>1220</v>
      </c>
      <c r="AJ4911" s="1" t="s">
        <v>5601</v>
      </c>
      <c r="AK4911" s="1" t="s">
        <v>5602</v>
      </c>
      <c r="AL4911" s="1" t="s">
        <v>5603</v>
      </c>
      <c r="AM4911" s="1" t="s">
        <v>12</v>
      </c>
      <c r="AN4911" s="1" t="s">
        <v>23098</v>
      </c>
      <c r="AO4911" s="1" t="s">
        <v>86</v>
      </c>
      <c r="AP4911" s="1" t="s">
        <v>57</v>
      </c>
      <c r="AQ4911" s="1" t="s">
        <v>25</v>
      </c>
      <c r="AR4911" s="1" t="s">
        <v>19</v>
      </c>
      <c r="AS4911" s="1" t="s">
        <v>23091</v>
      </c>
      <c r="AT4911" s="1" t="s">
        <v>26</v>
      </c>
    </row>
    <row r="4912" spans="1:46" x14ac:dyDescent="0.25">
      <c r="A4912" s="1" t="s">
        <v>21132</v>
      </c>
      <c r="B4912" s="2" t="s">
        <v>23076</v>
      </c>
      <c r="C4912" s="2" t="s">
        <v>23108</v>
      </c>
      <c r="D4912" s="1">
        <v>0</v>
      </c>
      <c r="E4912" s="1">
        <v>9</v>
      </c>
      <c r="F4912" s="1">
        <v>4</v>
      </c>
      <c r="G4912" s="1">
        <v>13</v>
      </c>
      <c r="H4912" s="6">
        <v>0.30769230769230771</v>
      </c>
      <c r="I4912">
        <v>0</v>
      </c>
      <c r="J4912" s="1">
        <v>34</v>
      </c>
      <c r="K4912" s="1">
        <v>1</v>
      </c>
      <c r="L4912" s="1">
        <v>616</v>
      </c>
      <c r="M4912" s="6">
        <v>0.77</v>
      </c>
      <c r="N4912" s="4">
        <v>1080</v>
      </c>
      <c r="O4912" s="4">
        <v>90</v>
      </c>
      <c r="P4912" s="4">
        <v>200</v>
      </c>
      <c r="Q4912" s="3">
        <v>0.28000000000000003</v>
      </c>
      <c r="R4912" s="1">
        <v>12</v>
      </c>
      <c r="S4912" s="1">
        <v>200</v>
      </c>
      <c r="T4912" s="1">
        <v>16</v>
      </c>
      <c r="U4912" s="1">
        <v>1</v>
      </c>
      <c r="V4912" s="1">
        <v>4</v>
      </c>
      <c r="W4912" s="1">
        <v>0</v>
      </c>
      <c r="X4912" s="1">
        <v>0</v>
      </c>
      <c r="Y4912" s="1">
        <v>1</v>
      </c>
      <c r="Z4912" s="1">
        <v>3</v>
      </c>
      <c r="AA4912" s="1">
        <v>0</v>
      </c>
      <c r="AB4912" s="1">
        <v>0</v>
      </c>
      <c r="AC4912" s="1">
        <v>1204</v>
      </c>
      <c r="AD4912" s="1">
        <v>0</v>
      </c>
      <c r="AE4912" s="1">
        <v>0</v>
      </c>
      <c r="AF4912" s="1">
        <v>184</v>
      </c>
      <c r="AG4912" s="1">
        <v>10</v>
      </c>
      <c r="AH4912" s="1">
        <v>0</v>
      </c>
      <c r="AI4912" s="1">
        <v>1398</v>
      </c>
      <c r="AJ4912" s="1" t="s">
        <v>11843</v>
      </c>
      <c r="AK4912" s="1" t="s">
        <v>11844</v>
      </c>
      <c r="AL4912" s="1" t="s">
        <v>11845</v>
      </c>
      <c r="AM4912" s="1" t="s">
        <v>12</v>
      </c>
      <c r="AN4912" s="1" t="s">
        <v>23098</v>
      </c>
      <c r="AO4912" s="1" t="s">
        <v>86</v>
      </c>
      <c r="AP4912" s="1" t="s">
        <v>57</v>
      </c>
      <c r="AQ4912" s="1" t="s">
        <v>25</v>
      </c>
      <c r="AR4912" s="1" t="s">
        <v>19</v>
      </c>
      <c r="AS4912" s="1" t="s">
        <v>23090</v>
      </c>
      <c r="AT4912" s="1" t="s">
        <v>26</v>
      </c>
    </row>
    <row r="4913" spans="1:46" x14ac:dyDescent="0.25">
      <c r="A4913" s="1" t="s">
        <v>17022</v>
      </c>
      <c r="B4913" s="2" t="s">
        <v>23073</v>
      </c>
      <c r="C4913" s="2" t="s">
        <v>23103</v>
      </c>
      <c r="D4913" s="1">
        <v>2</v>
      </c>
      <c r="E4913" s="1">
        <v>1</v>
      </c>
      <c r="F4913" s="1">
        <v>4</v>
      </c>
      <c r="G4913" s="1">
        <v>7</v>
      </c>
      <c r="H4913" s="6">
        <v>0.5714285714285714</v>
      </c>
      <c r="I4913">
        <v>0</v>
      </c>
      <c r="J4913" s="1">
        <v>40</v>
      </c>
      <c r="K4913" s="1">
        <v>0</v>
      </c>
      <c r="L4913" s="1">
        <v>519</v>
      </c>
      <c r="M4913" s="6">
        <v>0</v>
      </c>
      <c r="N4913" s="4">
        <v>3000</v>
      </c>
      <c r="O4913" s="4">
        <v>200</v>
      </c>
      <c r="P4913" s="4">
        <v>300</v>
      </c>
      <c r="Q4913" s="3">
        <v>0.39</v>
      </c>
      <c r="R4913" s="1">
        <v>12</v>
      </c>
      <c r="S4913" s="1">
        <v>300</v>
      </c>
      <c r="T4913" s="1">
        <v>11</v>
      </c>
      <c r="U4913" s="1">
        <v>0</v>
      </c>
      <c r="V4913" s="1">
        <v>4</v>
      </c>
      <c r="W4913" s="1">
        <v>0</v>
      </c>
      <c r="X4913" s="1">
        <v>0</v>
      </c>
      <c r="Y4913" s="1">
        <v>0</v>
      </c>
      <c r="Z4913" s="1">
        <v>4</v>
      </c>
      <c r="AA4913" s="1">
        <v>0</v>
      </c>
      <c r="AB4913" s="1">
        <v>0</v>
      </c>
      <c r="AC4913" s="1">
        <v>517</v>
      </c>
      <c r="AD4913" s="1">
        <v>0</v>
      </c>
      <c r="AE4913" s="1">
        <v>0</v>
      </c>
      <c r="AF4913" s="1">
        <v>1100</v>
      </c>
      <c r="AG4913" s="1">
        <v>280</v>
      </c>
      <c r="AH4913" s="1">
        <v>0</v>
      </c>
      <c r="AI4913" s="1">
        <v>1897</v>
      </c>
      <c r="AJ4913" s="1" t="s">
        <v>43</v>
      </c>
      <c r="AK4913" s="1" t="s">
        <v>44</v>
      </c>
      <c r="AL4913" s="1" t="s">
        <v>11</v>
      </c>
      <c r="AM4913" s="1" t="s">
        <v>12</v>
      </c>
      <c r="AN4913" s="1" t="s">
        <v>23097</v>
      </c>
      <c r="AO4913" s="1" t="s">
        <v>364</v>
      </c>
      <c r="AP4913" s="1" t="s">
        <v>57</v>
      </c>
      <c r="AQ4913" s="1" t="s">
        <v>25</v>
      </c>
      <c r="AR4913" s="1" t="s">
        <v>30</v>
      </c>
      <c r="AS4913" s="1" t="s">
        <v>23090</v>
      </c>
      <c r="AT4913" s="1" t="s">
        <v>26</v>
      </c>
    </row>
    <row r="4914" spans="1:46" x14ac:dyDescent="0.25">
      <c r="A4914" s="1" t="s">
        <v>17792</v>
      </c>
      <c r="B4914" s="2" t="s">
        <v>23073</v>
      </c>
      <c r="C4914" s="2" t="s">
        <v>23103</v>
      </c>
      <c r="D4914" s="1">
        <v>3</v>
      </c>
      <c r="E4914" s="1">
        <v>0</v>
      </c>
      <c r="F4914" s="1">
        <v>2</v>
      </c>
      <c r="G4914" s="1">
        <v>5</v>
      </c>
      <c r="H4914" s="6">
        <v>0.4</v>
      </c>
      <c r="I4914">
        <v>0</v>
      </c>
      <c r="J4914" s="1">
        <v>35</v>
      </c>
      <c r="K4914" s="1">
        <v>0</v>
      </c>
      <c r="L4914" s="1">
        <v>585</v>
      </c>
      <c r="M4914" s="6">
        <v>0</v>
      </c>
      <c r="N4914" s="4">
        <v>2500</v>
      </c>
      <c r="O4914" s="4">
        <v>197</v>
      </c>
      <c r="P4914" s="4">
        <v>200</v>
      </c>
      <c r="Q4914" s="3">
        <v>0.38</v>
      </c>
      <c r="R4914" s="1">
        <v>12</v>
      </c>
      <c r="S4914" s="1">
        <v>200</v>
      </c>
      <c r="T4914" s="1">
        <v>6</v>
      </c>
      <c r="U4914" s="1">
        <v>1</v>
      </c>
      <c r="V4914" s="1">
        <v>4</v>
      </c>
      <c r="W4914" s="1">
        <v>0</v>
      </c>
      <c r="X4914" s="1">
        <v>0</v>
      </c>
      <c r="Y4914" s="1">
        <v>1</v>
      </c>
      <c r="Z4914" s="1">
        <v>1</v>
      </c>
      <c r="AA4914" s="1">
        <v>1</v>
      </c>
      <c r="AB4914" s="1">
        <v>0</v>
      </c>
      <c r="AC4914" s="1">
        <v>198</v>
      </c>
      <c r="AD4914" s="1">
        <v>0</v>
      </c>
      <c r="AE4914" s="1">
        <v>0</v>
      </c>
      <c r="AF4914" s="1">
        <v>357</v>
      </c>
      <c r="AG4914" s="1">
        <v>0</v>
      </c>
      <c r="AH4914" s="1">
        <v>1114</v>
      </c>
      <c r="AI4914" s="1">
        <v>1669</v>
      </c>
      <c r="AJ4914" s="1" t="s">
        <v>2452</v>
      </c>
      <c r="AK4914" s="1" t="s">
        <v>2453</v>
      </c>
      <c r="AL4914" s="1" t="s">
        <v>11</v>
      </c>
      <c r="AM4914" s="1" t="s">
        <v>12</v>
      </c>
      <c r="AN4914" s="1" t="s">
        <v>23097</v>
      </c>
      <c r="AO4914" s="1" t="s">
        <v>86</v>
      </c>
      <c r="AP4914" s="1" t="s">
        <v>57</v>
      </c>
      <c r="AQ4914" s="1" t="s">
        <v>25</v>
      </c>
      <c r="AR4914" s="1" t="s">
        <v>19</v>
      </c>
      <c r="AS4914" s="1" t="s">
        <v>23091</v>
      </c>
      <c r="AT4914" s="1" t="s">
        <v>26</v>
      </c>
    </row>
    <row r="4915" spans="1:46" x14ac:dyDescent="0.25">
      <c r="A4915" s="1" t="s">
        <v>22564</v>
      </c>
      <c r="B4915" s="2" t="s">
        <v>23073</v>
      </c>
      <c r="C4915" s="2" t="s">
        <v>23105</v>
      </c>
      <c r="D4915" s="1">
        <v>0</v>
      </c>
      <c r="E4915" s="1">
        <v>0</v>
      </c>
      <c r="F4915" s="1">
        <v>3</v>
      </c>
      <c r="G4915" s="1">
        <v>3</v>
      </c>
      <c r="H4915" s="6">
        <v>1</v>
      </c>
      <c r="I4915">
        <v>1</v>
      </c>
      <c r="J4915" s="1">
        <v>29</v>
      </c>
      <c r="K4915" s="1">
        <v>0</v>
      </c>
      <c r="L4915" s="1">
        <v>690</v>
      </c>
      <c r="M4915" s="6">
        <v>0.87</v>
      </c>
      <c r="N4915" s="4">
        <v>1800</v>
      </c>
      <c r="O4915" s="4">
        <v>135</v>
      </c>
      <c r="P4915" s="4">
        <v>640</v>
      </c>
      <c r="Q4915" s="3">
        <v>0.35</v>
      </c>
      <c r="R4915" s="1">
        <v>24</v>
      </c>
      <c r="S4915" s="1">
        <v>640</v>
      </c>
      <c r="T4915" s="1">
        <v>50</v>
      </c>
      <c r="U4915" s="1">
        <v>0</v>
      </c>
      <c r="V4915" s="1">
        <v>4</v>
      </c>
      <c r="W4915" s="1">
        <v>0</v>
      </c>
      <c r="X4915" s="1">
        <v>0</v>
      </c>
      <c r="Y4915" s="1">
        <v>1</v>
      </c>
      <c r="Z4915" s="1">
        <v>4</v>
      </c>
      <c r="AA4915" s="1">
        <v>0</v>
      </c>
      <c r="AB4915" s="1">
        <v>1</v>
      </c>
      <c r="AC4915" s="1">
        <v>0</v>
      </c>
      <c r="AD4915" s="1">
        <v>0</v>
      </c>
      <c r="AE4915" s="1">
        <v>0</v>
      </c>
      <c r="AF4915" s="1">
        <v>0</v>
      </c>
      <c r="AG4915" s="1">
        <v>0</v>
      </c>
      <c r="AH4915" s="1">
        <v>1352</v>
      </c>
      <c r="AI4915" s="1">
        <v>1352</v>
      </c>
      <c r="AJ4915" s="1" t="s">
        <v>15639</v>
      </c>
      <c r="AK4915" s="1" t="s">
        <v>15640</v>
      </c>
      <c r="AL4915" s="1" t="s">
        <v>15641</v>
      </c>
      <c r="AM4915" s="1" t="s">
        <v>16</v>
      </c>
      <c r="AN4915" s="1" t="s">
        <v>23097</v>
      </c>
      <c r="AO4915" s="1" t="s">
        <v>364</v>
      </c>
      <c r="AP4915" s="1" t="s">
        <v>57</v>
      </c>
      <c r="AQ4915" s="1" t="s">
        <v>25</v>
      </c>
      <c r="AR4915" s="1" t="s">
        <v>19</v>
      </c>
      <c r="AS4915" s="1" t="s">
        <v>23090</v>
      </c>
      <c r="AT4915" s="1" t="s">
        <v>101</v>
      </c>
    </row>
    <row r="4916" spans="1:46" x14ac:dyDescent="0.25">
      <c r="A4916" s="1" t="s">
        <v>21374</v>
      </c>
      <c r="B4916" s="2" t="s">
        <v>23073</v>
      </c>
      <c r="C4916" s="2" t="s">
        <v>23105</v>
      </c>
      <c r="D4916" s="1">
        <v>0</v>
      </c>
      <c r="E4916" s="1">
        <v>0</v>
      </c>
      <c r="F4916" s="1">
        <v>1</v>
      </c>
      <c r="G4916" s="1">
        <v>1</v>
      </c>
      <c r="H4916" s="6">
        <v>1</v>
      </c>
      <c r="I4916">
        <v>1</v>
      </c>
      <c r="J4916" s="1">
        <v>31</v>
      </c>
      <c r="K4916" s="1">
        <v>1</v>
      </c>
      <c r="L4916" s="1">
        <v>844</v>
      </c>
      <c r="M4916" s="6">
        <v>0.41</v>
      </c>
      <c r="N4916" s="4">
        <v>1900</v>
      </c>
      <c r="O4916" s="4">
        <v>140</v>
      </c>
      <c r="P4916" s="4">
        <v>600</v>
      </c>
      <c r="Q4916" s="3">
        <v>0.28000000000000003</v>
      </c>
      <c r="R4916" s="1">
        <v>24</v>
      </c>
      <c r="S4916" s="1">
        <v>600</v>
      </c>
      <c r="T4916" s="1">
        <v>34</v>
      </c>
      <c r="U4916" s="1">
        <v>1</v>
      </c>
      <c r="V4916" s="1">
        <v>4</v>
      </c>
      <c r="W4916" s="1">
        <v>1</v>
      </c>
      <c r="X4916" s="1">
        <v>0</v>
      </c>
      <c r="Y4916" s="1">
        <v>1</v>
      </c>
      <c r="Z4916" s="1">
        <v>0</v>
      </c>
      <c r="AA4916" s="1">
        <v>0</v>
      </c>
      <c r="AB4916" s="1">
        <v>1</v>
      </c>
      <c r="AC4916" s="1">
        <v>0</v>
      </c>
      <c r="AD4916" s="1">
        <v>920</v>
      </c>
      <c r="AE4916" s="1">
        <v>0</v>
      </c>
      <c r="AF4916" s="1">
        <v>0</v>
      </c>
      <c r="AG4916" s="1">
        <v>100</v>
      </c>
      <c r="AH4916" s="1">
        <v>0</v>
      </c>
      <c r="AI4916" s="1">
        <v>1020</v>
      </c>
      <c r="AJ4916" s="1" t="s">
        <v>12479</v>
      </c>
      <c r="AK4916" s="1" t="s">
        <v>12480</v>
      </c>
      <c r="AL4916" s="1" t="s">
        <v>12481</v>
      </c>
      <c r="AM4916" s="1" t="s">
        <v>16</v>
      </c>
      <c r="AN4916" s="1" t="s">
        <v>23098</v>
      </c>
      <c r="AO4916" s="1" t="s">
        <v>86</v>
      </c>
      <c r="AP4916" s="1" t="s">
        <v>86</v>
      </c>
      <c r="AQ4916" s="1" t="s">
        <v>25</v>
      </c>
      <c r="AR4916" s="1" t="s">
        <v>19</v>
      </c>
      <c r="AS4916" s="1" t="s">
        <v>23090</v>
      </c>
      <c r="AT4916" s="1" t="s">
        <v>101</v>
      </c>
    </row>
    <row r="4917" spans="1:46" x14ac:dyDescent="0.25">
      <c r="A4917" s="1" t="s">
        <v>19719</v>
      </c>
      <c r="B4917" s="2" t="s">
        <v>23073</v>
      </c>
      <c r="C4917" s="2" t="s">
        <v>23105</v>
      </c>
      <c r="D4917" s="1">
        <v>1</v>
      </c>
      <c r="E4917" s="1">
        <v>4</v>
      </c>
      <c r="F4917" s="1">
        <v>4</v>
      </c>
      <c r="G4917" s="1">
        <v>9</v>
      </c>
      <c r="H4917" s="6">
        <v>0.44444444444444442</v>
      </c>
      <c r="I4917">
        <v>0</v>
      </c>
      <c r="J4917" s="1">
        <v>30</v>
      </c>
      <c r="K4917" s="1">
        <v>0</v>
      </c>
      <c r="L4917" s="1">
        <v>763</v>
      </c>
      <c r="M4917" s="6">
        <v>0.28999999999999998</v>
      </c>
      <c r="N4917" s="4">
        <v>2400</v>
      </c>
      <c r="O4917" s="4">
        <v>187</v>
      </c>
      <c r="P4917" s="4">
        <v>320</v>
      </c>
      <c r="Q4917" s="3">
        <v>0.3</v>
      </c>
      <c r="R4917" s="1">
        <v>12</v>
      </c>
      <c r="S4917" s="1">
        <v>320</v>
      </c>
      <c r="T4917" s="1">
        <v>35</v>
      </c>
      <c r="U4917" s="1">
        <v>0</v>
      </c>
      <c r="V4917" s="1">
        <v>4</v>
      </c>
      <c r="W4917" s="1">
        <v>0</v>
      </c>
      <c r="X4917" s="1">
        <v>1</v>
      </c>
      <c r="Y4917" s="1">
        <v>1</v>
      </c>
      <c r="Z4917" s="1">
        <v>3</v>
      </c>
      <c r="AA4917" s="1">
        <v>1</v>
      </c>
      <c r="AB4917" s="1">
        <v>0</v>
      </c>
      <c r="AC4917" s="1">
        <v>0</v>
      </c>
      <c r="AD4917" s="1">
        <v>0</v>
      </c>
      <c r="AE4917" s="1">
        <v>0</v>
      </c>
      <c r="AF4917" s="1">
        <v>0</v>
      </c>
      <c r="AG4917" s="1">
        <v>216</v>
      </c>
      <c r="AH4917" s="1">
        <v>290</v>
      </c>
      <c r="AI4917" s="1">
        <v>506</v>
      </c>
      <c r="AJ4917" s="1" t="s">
        <v>7973</v>
      </c>
      <c r="AK4917" s="1" t="s">
        <v>7974</v>
      </c>
      <c r="AL4917" s="1" t="s">
        <v>7975</v>
      </c>
      <c r="AM4917" s="1" t="s">
        <v>12</v>
      </c>
      <c r="AN4917" s="1" t="s">
        <v>23097</v>
      </c>
      <c r="AO4917" s="1" t="s">
        <v>364</v>
      </c>
      <c r="AP4917" s="1" t="s">
        <v>57</v>
      </c>
      <c r="AQ4917" s="1" t="s">
        <v>14</v>
      </c>
      <c r="AR4917" s="1" t="s">
        <v>19</v>
      </c>
      <c r="AS4917" s="1" t="s">
        <v>23091</v>
      </c>
      <c r="AT4917" s="1" t="s">
        <v>26</v>
      </c>
    </row>
    <row r="4918" spans="1:46" x14ac:dyDescent="0.25">
      <c r="A4918" s="1" t="s">
        <v>18553</v>
      </c>
      <c r="B4918" s="2" t="s">
        <v>23073</v>
      </c>
      <c r="C4918" s="2" t="s">
        <v>23105</v>
      </c>
      <c r="D4918" s="1">
        <v>0</v>
      </c>
      <c r="E4918" s="1">
        <v>0</v>
      </c>
      <c r="F4918" s="1">
        <v>1</v>
      </c>
      <c r="G4918" s="1">
        <v>1</v>
      </c>
      <c r="H4918" s="6">
        <v>1</v>
      </c>
      <c r="I4918">
        <v>1</v>
      </c>
      <c r="J4918" s="1">
        <v>35</v>
      </c>
      <c r="K4918" s="1">
        <v>0</v>
      </c>
      <c r="L4918" s="1">
        <v>551</v>
      </c>
      <c r="M4918" s="6">
        <v>0.57999999999999996</v>
      </c>
      <c r="N4918" s="4">
        <v>2400</v>
      </c>
      <c r="O4918" s="4">
        <v>180</v>
      </c>
      <c r="P4918" s="4">
        <v>700</v>
      </c>
      <c r="Q4918" s="3">
        <v>0.31</v>
      </c>
      <c r="R4918" s="1">
        <v>24</v>
      </c>
      <c r="S4918" s="1">
        <v>700</v>
      </c>
      <c r="T4918" s="1">
        <v>102</v>
      </c>
      <c r="U4918" s="1">
        <v>0</v>
      </c>
      <c r="V4918" s="1">
        <v>4</v>
      </c>
      <c r="W4918" s="1">
        <v>1</v>
      </c>
      <c r="X4918" s="1">
        <v>0</v>
      </c>
      <c r="Y4918" s="1">
        <v>1</v>
      </c>
      <c r="Z4918" s="1">
        <v>3</v>
      </c>
      <c r="AA4918" s="1">
        <v>0</v>
      </c>
      <c r="AB4918" s="1">
        <v>1</v>
      </c>
      <c r="AC4918" s="1">
        <v>600</v>
      </c>
      <c r="AD4918" s="1">
        <v>638</v>
      </c>
      <c r="AE4918" s="1">
        <v>0</v>
      </c>
      <c r="AF4918" s="1">
        <v>426</v>
      </c>
      <c r="AG4918" s="1">
        <v>0</v>
      </c>
      <c r="AH4918" s="1">
        <v>0</v>
      </c>
      <c r="AI4918" s="1">
        <v>1664</v>
      </c>
      <c r="AJ4918" s="1" t="s">
        <v>373</v>
      </c>
      <c r="AK4918" s="1" t="s">
        <v>4666</v>
      </c>
      <c r="AL4918" s="1" t="s">
        <v>4667</v>
      </c>
      <c r="AM4918" s="1" t="s">
        <v>16</v>
      </c>
      <c r="AN4918" s="1" t="s">
        <v>23097</v>
      </c>
      <c r="AO4918" s="1" t="s">
        <v>364</v>
      </c>
      <c r="AP4918" s="1" t="s">
        <v>86</v>
      </c>
      <c r="AQ4918" s="1" t="s">
        <v>25</v>
      </c>
      <c r="AR4918" s="1" t="s">
        <v>19</v>
      </c>
      <c r="AS4918" s="1" t="s">
        <v>23090</v>
      </c>
      <c r="AT4918" s="1" t="s">
        <v>101</v>
      </c>
    </row>
    <row r="4919" spans="1:46" x14ac:dyDescent="0.25">
      <c r="A4919" s="1" t="s">
        <v>18599</v>
      </c>
      <c r="B4919" s="2" t="s">
        <v>23073</v>
      </c>
      <c r="C4919" s="2" t="s">
        <v>23106</v>
      </c>
      <c r="D4919" s="1">
        <v>0</v>
      </c>
      <c r="E4919" s="1">
        <v>0</v>
      </c>
      <c r="F4919" s="1">
        <v>1</v>
      </c>
      <c r="G4919" s="1">
        <v>1</v>
      </c>
      <c r="H4919" s="6">
        <v>1</v>
      </c>
      <c r="I4919">
        <v>0</v>
      </c>
      <c r="J4919" s="1">
        <v>33</v>
      </c>
      <c r="K4919" s="1">
        <v>0</v>
      </c>
      <c r="L4919" s="1">
        <v>833</v>
      </c>
      <c r="M4919" s="6">
        <v>0.2</v>
      </c>
      <c r="N4919" s="4">
        <v>3200</v>
      </c>
      <c r="O4919" s="4">
        <v>250</v>
      </c>
      <c r="P4919" s="4">
        <v>100</v>
      </c>
      <c r="Q4919" s="3">
        <v>0.15</v>
      </c>
      <c r="R4919" s="1">
        <v>6</v>
      </c>
      <c r="S4919" s="1">
        <v>100</v>
      </c>
      <c r="T4919" s="1">
        <v>17</v>
      </c>
      <c r="U4919" s="1">
        <v>1</v>
      </c>
      <c r="V4919" s="1">
        <v>4</v>
      </c>
      <c r="W4919" s="1">
        <v>0</v>
      </c>
      <c r="X4919" s="1">
        <v>0</v>
      </c>
      <c r="Y4919" s="1">
        <v>1</v>
      </c>
      <c r="Z4919" s="1">
        <v>1</v>
      </c>
      <c r="AA4919" s="1">
        <v>0</v>
      </c>
      <c r="AB4919" s="1">
        <v>0</v>
      </c>
      <c r="AC4919" s="1">
        <v>900</v>
      </c>
      <c r="AD4919" s="1">
        <v>0</v>
      </c>
      <c r="AE4919" s="1">
        <v>0</v>
      </c>
      <c r="AF4919" s="1">
        <v>0</v>
      </c>
      <c r="AG4919" s="1">
        <v>90</v>
      </c>
      <c r="AH4919" s="1">
        <v>0</v>
      </c>
      <c r="AI4919" s="1">
        <v>990</v>
      </c>
      <c r="AJ4919" s="1" t="s">
        <v>4805</v>
      </c>
      <c r="AK4919" s="1" t="s">
        <v>4806</v>
      </c>
      <c r="AL4919" s="1" t="s">
        <v>4807</v>
      </c>
      <c r="AM4919" s="1" t="s">
        <v>12</v>
      </c>
      <c r="AN4919" s="1" t="s">
        <v>23097</v>
      </c>
      <c r="AO4919" s="1" t="s">
        <v>86</v>
      </c>
      <c r="AP4919" s="1" t="s">
        <v>57</v>
      </c>
      <c r="AQ4919" s="1" t="s">
        <v>25</v>
      </c>
      <c r="AR4919" s="1" t="s">
        <v>19</v>
      </c>
      <c r="AS4919" s="1" t="s">
        <v>23090</v>
      </c>
      <c r="AT4919" s="1" t="s">
        <v>26</v>
      </c>
    </row>
    <row r="4920" spans="1:46" x14ac:dyDescent="0.25">
      <c r="A4920" s="1" t="s">
        <v>19297</v>
      </c>
      <c r="B4920" s="2" t="s">
        <v>23073</v>
      </c>
      <c r="C4920" s="2" t="s">
        <v>23106</v>
      </c>
      <c r="D4920" s="1">
        <v>1</v>
      </c>
      <c r="E4920" s="1">
        <v>1</v>
      </c>
      <c r="F4920" s="1">
        <v>1</v>
      </c>
      <c r="G4920" s="1">
        <v>3</v>
      </c>
      <c r="H4920" s="6">
        <v>0.33333333333333331</v>
      </c>
      <c r="I4920">
        <v>0</v>
      </c>
      <c r="J4920" s="1">
        <v>35</v>
      </c>
      <c r="K4920" s="1">
        <v>0</v>
      </c>
      <c r="L4920" s="1">
        <v>576</v>
      </c>
      <c r="M4920" s="6">
        <v>0.64</v>
      </c>
      <c r="N4920" s="4">
        <v>2800</v>
      </c>
      <c r="O4920" s="4">
        <v>200</v>
      </c>
      <c r="P4920" s="4">
        <v>700</v>
      </c>
      <c r="Q4920" s="3">
        <v>0.3</v>
      </c>
      <c r="R4920" s="1">
        <v>24</v>
      </c>
      <c r="S4920" s="1">
        <v>700</v>
      </c>
      <c r="T4920" s="1">
        <v>56</v>
      </c>
      <c r="U4920" s="1">
        <v>0</v>
      </c>
      <c r="V4920" s="1">
        <v>4</v>
      </c>
      <c r="W4920" s="1">
        <v>0</v>
      </c>
      <c r="X4920" s="1">
        <v>0</v>
      </c>
      <c r="Y4920" s="1">
        <v>1</v>
      </c>
      <c r="Z4920" s="1">
        <v>3</v>
      </c>
      <c r="AA4920" s="1">
        <v>0</v>
      </c>
      <c r="AB4920" s="1">
        <v>0</v>
      </c>
      <c r="AC4920" s="1">
        <v>754</v>
      </c>
      <c r="AD4920" s="1">
        <v>30</v>
      </c>
      <c r="AE4920" s="1">
        <v>1100</v>
      </c>
      <c r="AF4920" s="1">
        <v>0</v>
      </c>
      <c r="AG4920" s="1">
        <v>90</v>
      </c>
      <c r="AH4920" s="1">
        <v>300</v>
      </c>
      <c r="AI4920" s="1">
        <v>2274</v>
      </c>
      <c r="AJ4920" s="1" t="s">
        <v>6779</v>
      </c>
      <c r="AK4920" s="1" t="s">
        <v>6780</v>
      </c>
      <c r="AL4920" s="1" t="s">
        <v>6781</v>
      </c>
      <c r="AM4920" s="1" t="s">
        <v>12</v>
      </c>
      <c r="AN4920" s="1" t="s">
        <v>23097</v>
      </c>
      <c r="AO4920" s="1" t="s">
        <v>364</v>
      </c>
      <c r="AP4920" s="1" t="s">
        <v>57</v>
      </c>
      <c r="AQ4920" s="1" t="s">
        <v>25</v>
      </c>
      <c r="AR4920" s="1" t="s">
        <v>19</v>
      </c>
      <c r="AS4920" s="1" t="s">
        <v>23090</v>
      </c>
      <c r="AT4920" s="1" t="s">
        <v>26</v>
      </c>
    </row>
    <row r="4921" spans="1:46" x14ac:dyDescent="0.25">
      <c r="A4921" s="1" t="s">
        <v>20444</v>
      </c>
      <c r="B4921" s="2" t="s">
        <v>23073</v>
      </c>
      <c r="C4921" s="2" t="s">
        <v>23106</v>
      </c>
      <c r="D4921" s="1">
        <v>0</v>
      </c>
      <c r="E4921" s="1">
        <v>4</v>
      </c>
      <c r="F4921" s="1">
        <v>2</v>
      </c>
      <c r="G4921" s="1">
        <v>6</v>
      </c>
      <c r="H4921" s="6">
        <v>0.33333333333333331</v>
      </c>
      <c r="I4921">
        <v>0</v>
      </c>
      <c r="J4921" s="1">
        <v>43</v>
      </c>
      <c r="K4921" s="1">
        <v>0</v>
      </c>
      <c r="L4921" s="1">
        <v>392</v>
      </c>
      <c r="M4921" s="6">
        <v>0.25</v>
      </c>
      <c r="N4921" s="4">
        <v>5300</v>
      </c>
      <c r="O4921" s="4">
        <v>420</v>
      </c>
      <c r="P4921" s="4">
        <v>250</v>
      </c>
      <c r="Q4921" s="3">
        <v>0.3</v>
      </c>
      <c r="R4921" s="1">
        <v>24</v>
      </c>
      <c r="S4921" s="1">
        <v>250</v>
      </c>
      <c r="T4921" s="1">
        <v>21</v>
      </c>
      <c r="U4921" s="1">
        <v>1</v>
      </c>
      <c r="V4921" s="1">
        <v>4</v>
      </c>
      <c r="W4921" s="1">
        <v>0</v>
      </c>
      <c r="X4921" s="1">
        <v>0</v>
      </c>
      <c r="Y4921" s="1">
        <v>1</v>
      </c>
      <c r="Z4921" s="1">
        <v>3</v>
      </c>
      <c r="AA4921" s="1">
        <v>0</v>
      </c>
      <c r="AB4921" s="1">
        <v>0</v>
      </c>
      <c r="AC4921" s="1">
        <v>1940</v>
      </c>
      <c r="AD4921" s="1">
        <v>61</v>
      </c>
      <c r="AE4921" s="1">
        <v>251</v>
      </c>
      <c r="AF4921" s="1">
        <v>0</v>
      </c>
      <c r="AG4921" s="1">
        <v>0</v>
      </c>
      <c r="AH4921" s="1">
        <v>0</v>
      </c>
      <c r="AI4921" s="1">
        <v>2252</v>
      </c>
      <c r="AJ4921" s="1" t="s">
        <v>9962</v>
      </c>
      <c r="AK4921" s="1" t="s">
        <v>9963</v>
      </c>
      <c r="AL4921" s="1" t="s">
        <v>9964</v>
      </c>
      <c r="AM4921" s="1" t="s">
        <v>12</v>
      </c>
      <c r="AN4921" s="1" t="s">
        <v>23097</v>
      </c>
      <c r="AO4921" s="1" t="s">
        <v>86</v>
      </c>
      <c r="AP4921" s="1" t="s">
        <v>57</v>
      </c>
      <c r="AQ4921" s="1" t="s">
        <v>25</v>
      </c>
      <c r="AR4921" s="1" t="s">
        <v>19</v>
      </c>
      <c r="AS4921" s="1" t="s">
        <v>23090</v>
      </c>
      <c r="AT4921" s="1" t="s">
        <v>26</v>
      </c>
    </row>
    <row r="4922" spans="1:46" x14ac:dyDescent="0.25">
      <c r="A4922" s="1" t="s">
        <v>22720</v>
      </c>
      <c r="B4922" s="2" t="s">
        <v>23073</v>
      </c>
      <c r="C4922" s="2" t="s">
        <v>23106</v>
      </c>
      <c r="D4922" s="1">
        <v>0</v>
      </c>
      <c r="E4922" s="1">
        <v>1</v>
      </c>
      <c r="F4922" s="1">
        <v>2</v>
      </c>
      <c r="G4922" s="1">
        <v>3</v>
      </c>
      <c r="H4922" s="6">
        <v>0.66666666666666663</v>
      </c>
      <c r="I4922">
        <v>0</v>
      </c>
      <c r="J4922" s="1">
        <v>39</v>
      </c>
      <c r="K4922" s="1">
        <v>1</v>
      </c>
      <c r="L4922" s="1">
        <v>581</v>
      </c>
      <c r="M4922" s="6">
        <v>0.17</v>
      </c>
      <c r="N4922" s="4">
        <v>5400</v>
      </c>
      <c r="O4922" s="4">
        <v>450</v>
      </c>
      <c r="P4922" s="4">
        <v>600</v>
      </c>
      <c r="Q4922" s="3">
        <v>0.31</v>
      </c>
      <c r="R4922" s="1">
        <v>24</v>
      </c>
      <c r="S4922" s="1">
        <v>600</v>
      </c>
      <c r="T4922" s="1">
        <v>53</v>
      </c>
      <c r="U4922" s="1">
        <v>0</v>
      </c>
      <c r="V4922" s="1">
        <v>4</v>
      </c>
      <c r="W4922" s="1">
        <v>1</v>
      </c>
      <c r="X4922" s="1">
        <v>1</v>
      </c>
      <c r="Y4922" s="1">
        <v>0</v>
      </c>
      <c r="Z4922" s="1">
        <v>4</v>
      </c>
      <c r="AA4922" s="1">
        <v>1</v>
      </c>
      <c r="AB4922" s="1">
        <v>0</v>
      </c>
      <c r="AC4922" s="1">
        <v>580</v>
      </c>
      <c r="AD4922" s="1">
        <v>0</v>
      </c>
      <c r="AE4922" s="1">
        <v>616</v>
      </c>
      <c r="AF4922" s="1">
        <v>0</v>
      </c>
      <c r="AG4922" s="1">
        <v>0</v>
      </c>
      <c r="AH4922" s="1">
        <v>0</v>
      </c>
      <c r="AI4922" s="1">
        <v>1196</v>
      </c>
      <c r="AJ4922" s="1" t="s">
        <v>16048</v>
      </c>
      <c r="AK4922" s="1" t="s">
        <v>16049</v>
      </c>
      <c r="AL4922" s="1" t="s">
        <v>16050</v>
      </c>
      <c r="AM4922" s="1" t="s">
        <v>12</v>
      </c>
      <c r="AN4922" s="1" t="s">
        <v>23098</v>
      </c>
      <c r="AO4922" s="1" t="s">
        <v>364</v>
      </c>
      <c r="AP4922" s="1" t="s">
        <v>86</v>
      </c>
      <c r="AQ4922" s="1" t="s">
        <v>14</v>
      </c>
      <c r="AR4922" s="1" t="s">
        <v>30</v>
      </c>
      <c r="AS4922" s="1" t="s">
        <v>23091</v>
      </c>
      <c r="AT4922" s="1" t="s">
        <v>26</v>
      </c>
    </row>
    <row r="4923" spans="1:46" x14ac:dyDescent="0.25">
      <c r="A4923" s="1" t="s">
        <v>18092</v>
      </c>
      <c r="B4923" s="2" t="s">
        <v>23073</v>
      </c>
      <c r="C4923" s="2" t="s">
        <v>23107</v>
      </c>
      <c r="D4923" s="1">
        <v>0</v>
      </c>
      <c r="E4923" s="1">
        <v>0</v>
      </c>
      <c r="F4923" s="1">
        <v>1</v>
      </c>
      <c r="G4923" s="1">
        <v>1</v>
      </c>
      <c r="H4923" s="6">
        <v>1</v>
      </c>
      <c r="I4923">
        <v>0</v>
      </c>
      <c r="J4923" s="1">
        <v>42</v>
      </c>
      <c r="K4923" s="1">
        <v>1</v>
      </c>
      <c r="L4923" s="1">
        <v>548</v>
      </c>
      <c r="M4923" s="6">
        <v>0.44</v>
      </c>
      <c r="N4923" s="4">
        <v>3000</v>
      </c>
      <c r="O4923" s="4">
        <v>250</v>
      </c>
      <c r="P4923" s="4">
        <v>200</v>
      </c>
      <c r="Q4923" s="3">
        <v>0.3</v>
      </c>
      <c r="R4923" s="1">
        <v>12</v>
      </c>
      <c r="S4923" s="1">
        <v>200</v>
      </c>
      <c r="T4923" s="1">
        <v>35</v>
      </c>
      <c r="U4923" s="1">
        <v>1</v>
      </c>
      <c r="V4923" s="1">
        <v>4</v>
      </c>
      <c r="W4923" s="1">
        <v>1</v>
      </c>
      <c r="X4923" s="1">
        <v>1</v>
      </c>
      <c r="Y4923" s="1">
        <v>1</v>
      </c>
      <c r="Z4923" s="1">
        <v>3</v>
      </c>
      <c r="AA4923" s="1">
        <v>0</v>
      </c>
      <c r="AB4923" s="1">
        <v>0</v>
      </c>
      <c r="AC4923" s="1">
        <v>0</v>
      </c>
      <c r="AD4923" s="1">
        <v>1223</v>
      </c>
      <c r="AE4923" s="1">
        <v>904</v>
      </c>
      <c r="AF4923" s="1">
        <v>0</v>
      </c>
      <c r="AG4923" s="1">
        <v>6</v>
      </c>
      <c r="AH4923" s="1">
        <v>200</v>
      </c>
      <c r="AI4923" s="1">
        <v>2333</v>
      </c>
      <c r="AJ4923" s="1" t="s">
        <v>3326</v>
      </c>
      <c r="AK4923" s="1" t="s">
        <v>3327</v>
      </c>
      <c r="AL4923" s="1" t="s">
        <v>3328</v>
      </c>
      <c r="AM4923" s="1" t="s">
        <v>12</v>
      </c>
      <c r="AN4923" s="1" t="s">
        <v>23098</v>
      </c>
      <c r="AO4923" s="1" t="s">
        <v>86</v>
      </c>
      <c r="AP4923" s="1" t="s">
        <v>86</v>
      </c>
      <c r="AQ4923" s="1" t="s">
        <v>14</v>
      </c>
      <c r="AR4923" s="1" t="s">
        <v>19</v>
      </c>
      <c r="AS4923" s="1" t="s">
        <v>23090</v>
      </c>
      <c r="AT4923" s="1" t="s">
        <v>26</v>
      </c>
    </row>
    <row r="4924" spans="1:46" x14ac:dyDescent="0.25">
      <c r="A4924" s="1" t="s">
        <v>22749</v>
      </c>
      <c r="B4924" s="2" t="s">
        <v>23073</v>
      </c>
      <c r="C4924" s="2" t="s">
        <v>23107</v>
      </c>
      <c r="D4924" s="1">
        <v>0</v>
      </c>
      <c r="E4924" s="1">
        <v>0</v>
      </c>
      <c r="F4924" s="1">
        <v>1</v>
      </c>
      <c r="G4924" s="1">
        <v>1</v>
      </c>
      <c r="H4924" s="6">
        <v>1</v>
      </c>
      <c r="I4924">
        <v>1</v>
      </c>
      <c r="J4924" s="1">
        <v>42</v>
      </c>
      <c r="K4924" s="1">
        <v>1</v>
      </c>
      <c r="L4924" s="1">
        <v>822</v>
      </c>
      <c r="M4924" s="6">
        <v>0.36</v>
      </c>
      <c r="N4924" s="4">
        <v>2000</v>
      </c>
      <c r="O4924" s="4">
        <v>150</v>
      </c>
      <c r="P4924" s="4">
        <v>400</v>
      </c>
      <c r="Q4924" s="3">
        <v>0.25</v>
      </c>
      <c r="R4924" s="1">
        <v>24</v>
      </c>
      <c r="S4924" s="1">
        <v>400</v>
      </c>
      <c r="T4924" s="1">
        <v>56</v>
      </c>
      <c r="U4924" s="1">
        <v>1</v>
      </c>
      <c r="V4924" s="1">
        <v>4</v>
      </c>
      <c r="W4924" s="1">
        <v>0</v>
      </c>
      <c r="X4924" s="1">
        <v>1</v>
      </c>
      <c r="Y4924" s="1">
        <v>1</v>
      </c>
      <c r="Z4924" s="1">
        <v>1</v>
      </c>
      <c r="AA4924" s="1">
        <v>1</v>
      </c>
      <c r="AB4924" s="1">
        <v>1</v>
      </c>
      <c r="AC4924" s="1">
        <v>0</v>
      </c>
      <c r="AD4924" s="1">
        <v>0</v>
      </c>
      <c r="AE4924" s="1">
        <v>0</v>
      </c>
      <c r="AF4924" s="1">
        <v>300</v>
      </c>
      <c r="AG4924" s="1">
        <v>0</v>
      </c>
      <c r="AH4924" s="1">
        <v>300</v>
      </c>
      <c r="AI4924" s="1">
        <v>600</v>
      </c>
      <c r="AJ4924" s="1" t="s">
        <v>16129</v>
      </c>
      <c r="AK4924" s="1" t="s">
        <v>16130</v>
      </c>
      <c r="AL4924" s="1" t="s">
        <v>16131</v>
      </c>
      <c r="AM4924" s="1" t="s">
        <v>16</v>
      </c>
      <c r="AN4924" s="1" t="s">
        <v>23098</v>
      </c>
      <c r="AO4924" s="1" t="s">
        <v>86</v>
      </c>
      <c r="AP4924" s="1" t="s">
        <v>57</v>
      </c>
      <c r="AQ4924" s="1" t="s">
        <v>14</v>
      </c>
      <c r="AR4924" s="1" t="s">
        <v>19</v>
      </c>
      <c r="AS4924" s="1" t="s">
        <v>23091</v>
      </c>
      <c r="AT4924" s="1" t="s">
        <v>101</v>
      </c>
    </row>
    <row r="4925" spans="1:46" x14ac:dyDescent="0.25">
      <c r="A4925" s="1" t="s">
        <v>18745</v>
      </c>
      <c r="B4925" s="2" t="s">
        <v>23073</v>
      </c>
      <c r="C4925" s="2" t="s">
        <v>23107</v>
      </c>
      <c r="D4925" s="1">
        <v>0</v>
      </c>
      <c r="E4925" s="1">
        <v>0</v>
      </c>
      <c r="F4925" s="1">
        <v>1</v>
      </c>
      <c r="G4925" s="1">
        <v>1</v>
      </c>
      <c r="H4925" s="6">
        <v>1</v>
      </c>
      <c r="I4925">
        <v>1</v>
      </c>
      <c r="J4925" s="1">
        <v>31</v>
      </c>
      <c r="K4925" s="1">
        <v>0</v>
      </c>
      <c r="L4925" s="1">
        <v>759</v>
      </c>
      <c r="M4925" s="6">
        <v>0.13</v>
      </c>
      <c r="N4925" s="4">
        <v>2400</v>
      </c>
      <c r="O4925" s="4">
        <v>200</v>
      </c>
      <c r="P4925" s="4">
        <v>500</v>
      </c>
      <c r="Q4925" s="3">
        <v>0.28999999999999998</v>
      </c>
      <c r="R4925" s="1">
        <v>24</v>
      </c>
      <c r="S4925" s="1">
        <v>500</v>
      </c>
      <c r="T4925" s="1">
        <v>49</v>
      </c>
      <c r="U4925" s="1">
        <v>1</v>
      </c>
      <c r="V4925" s="1">
        <v>4</v>
      </c>
      <c r="W4925" s="1">
        <v>0</v>
      </c>
      <c r="X4925" s="1">
        <v>0</v>
      </c>
      <c r="Y4925" s="1">
        <v>1</v>
      </c>
      <c r="Z4925" s="1">
        <v>2</v>
      </c>
      <c r="AA4925" s="1">
        <v>1</v>
      </c>
      <c r="AB4925" s="1">
        <v>1</v>
      </c>
      <c r="AC4925" s="1">
        <v>0</v>
      </c>
      <c r="AD4925" s="1">
        <v>0</v>
      </c>
      <c r="AE4925" s="1">
        <v>0</v>
      </c>
      <c r="AF4925" s="1">
        <v>0</v>
      </c>
      <c r="AG4925" s="1">
        <v>0</v>
      </c>
      <c r="AH4925" s="1">
        <v>0</v>
      </c>
      <c r="AI4925" s="1">
        <v>0</v>
      </c>
      <c r="AJ4925" s="1" t="s">
        <v>5232</v>
      </c>
      <c r="AK4925" s="1" t="s">
        <v>5233</v>
      </c>
      <c r="AL4925" s="1" t="s">
        <v>5234</v>
      </c>
      <c r="AM4925" s="1" t="s">
        <v>16</v>
      </c>
      <c r="AN4925" s="1" t="s">
        <v>23097</v>
      </c>
      <c r="AO4925" s="1" t="s">
        <v>86</v>
      </c>
      <c r="AP4925" s="1" t="s">
        <v>57</v>
      </c>
      <c r="AQ4925" s="1" t="s">
        <v>25</v>
      </c>
      <c r="AR4925" s="1" t="s">
        <v>19</v>
      </c>
      <c r="AS4925" s="1" t="s">
        <v>23091</v>
      </c>
      <c r="AT4925" s="1" t="s">
        <v>101</v>
      </c>
    </row>
    <row r="4926" spans="1:46" x14ac:dyDescent="0.25">
      <c r="A4926" s="1" t="s">
        <v>21663</v>
      </c>
      <c r="B4926" s="2" t="s">
        <v>23073</v>
      </c>
      <c r="C4926" s="2" t="s">
        <v>23107</v>
      </c>
      <c r="D4926" s="1">
        <v>0</v>
      </c>
      <c r="E4926" s="1">
        <v>0</v>
      </c>
      <c r="F4926" s="1">
        <v>1</v>
      </c>
      <c r="G4926" s="1">
        <v>1</v>
      </c>
      <c r="H4926" s="6">
        <v>1</v>
      </c>
      <c r="I4926">
        <v>0</v>
      </c>
      <c r="J4926" s="1">
        <v>32</v>
      </c>
      <c r="K4926" s="1">
        <v>1</v>
      </c>
      <c r="L4926" s="1">
        <v>728</v>
      </c>
      <c r="M4926" s="6">
        <v>0.18</v>
      </c>
      <c r="N4926" s="4">
        <v>1800</v>
      </c>
      <c r="O4926" s="4">
        <v>140</v>
      </c>
      <c r="P4926" s="4">
        <v>500</v>
      </c>
      <c r="Q4926" s="3">
        <v>0.25</v>
      </c>
      <c r="R4926" s="1">
        <v>24</v>
      </c>
      <c r="S4926" s="1">
        <v>500</v>
      </c>
      <c r="T4926" s="1">
        <v>52</v>
      </c>
      <c r="U4926" s="1">
        <v>1</v>
      </c>
      <c r="V4926" s="1">
        <v>4</v>
      </c>
      <c r="W4926" s="1">
        <v>0</v>
      </c>
      <c r="X4926" s="1">
        <v>0</v>
      </c>
      <c r="Y4926" s="1">
        <v>1</v>
      </c>
      <c r="Z4926" s="1">
        <v>2</v>
      </c>
      <c r="AA4926" s="1">
        <v>1</v>
      </c>
      <c r="AB4926" s="1">
        <v>0</v>
      </c>
      <c r="AC4926" s="1">
        <v>0</v>
      </c>
      <c r="AD4926" s="1">
        <v>0</v>
      </c>
      <c r="AE4926" s="1">
        <v>0</v>
      </c>
      <c r="AF4926" s="1">
        <v>0</v>
      </c>
      <c r="AG4926" s="1">
        <v>0</v>
      </c>
      <c r="AH4926" s="1">
        <v>0</v>
      </c>
      <c r="AI4926" s="1">
        <v>0</v>
      </c>
      <c r="AJ4926" s="1" t="s">
        <v>13268</v>
      </c>
      <c r="AK4926" s="1" t="s">
        <v>13269</v>
      </c>
      <c r="AL4926" s="1" t="s">
        <v>13270</v>
      </c>
      <c r="AM4926" s="1" t="s">
        <v>12</v>
      </c>
      <c r="AN4926" s="1" t="s">
        <v>23098</v>
      </c>
      <c r="AO4926" s="1" t="s">
        <v>86</v>
      </c>
      <c r="AP4926" s="1" t="s">
        <v>57</v>
      </c>
      <c r="AQ4926" s="1" t="s">
        <v>25</v>
      </c>
      <c r="AR4926" s="1" t="s">
        <v>19</v>
      </c>
      <c r="AS4926" s="1" t="s">
        <v>23091</v>
      </c>
      <c r="AT4926" s="1" t="s">
        <v>26</v>
      </c>
    </row>
    <row r="4927" spans="1:46" x14ac:dyDescent="0.25">
      <c r="A4927" s="1" t="s">
        <v>17451</v>
      </c>
      <c r="B4927" s="2" t="s">
        <v>23073</v>
      </c>
      <c r="C4927" s="2" t="s">
        <v>23107</v>
      </c>
      <c r="D4927" s="1">
        <v>0</v>
      </c>
      <c r="E4927" s="1">
        <v>0</v>
      </c>
      <c r="F4927" s="1">
        <v>1</v>
      </c>
      <c r="G4927" s="1">
        <v>1</v>
      </c>
      <c r="H4927" s="6">
        <v>1</v>
      </c>
      <c r="I4927">
        <v>0</v>
      </c>
      <c r="J4927" s="1">
        <v>31</v>
      </c>
      <c r="K4927" s="1">
        <v>0</v>
      </c>
      <c r="L4927" s="1">
        <v>787</v>
      </c>
      <c r="M4927" s="6">
        <v>0.36</v>
      </c>
      <c r="N4927" s="4">
        <v>2650</v>
      </c>
      <c r="O4927" s="4">
        <v>200</v>
      </c>
      <c r="P4927" s="4">
        <v>400</v>
      </c>
      <c r="Q4927" s="3">
        <v>0.3</v>
      </c>
      <c r="R4927" s="1">
        <v>18</v>
      </c>
      <c r="S4927" s="1">
        <v>400</v>
      </c>
      <c r="T4927" s="1">
        <v>28</v>
      </c>
      <c r="U4927" s="1">
        <v>1</v>
      </c>
      <c r="V4927" s="1">
        <v>4</v>
      </c>
      <c r="W4927" s="1">
        <v>0</v>
      </c>
      <c r="X4927" s="1">
        <v>1</v>
      </c>
      <c r="Y4927" s="1">
        <v>1</v>
      </c>
      <c r="Z4927" s="1">
        <v>3</v>
      </c>
      <c r="AA4927" s="1">
        <v>1</v>
      </c>
      <c r="AB4927" s="1">
        <v>0</v>
      </c>
      <c r="AC4927" s="1">
        <v>0</v>
      </c>
      <c r="AD4927" s="1">
        <v>0</v>
      </c>
      <c r="AE4927" s="1">
        <v>1153</v>
      </c>
      <c r="AF4927" s="1">
        <v>0</v>
      </c>
      <c r="AG4927" s="1">
        <v>0</v>
      </c>
      <c r="AH4927" s="1">
        <v>0</v>
      </c>
      <c r="AI4927" s="1">
        <v>1153</v>
      </c>
      <c r="AJ4927" s="1" t="s">
        <v>1410</v>
      </c>
      <c r="AK4927" s="1" t="s">
        <v>1411</v>
      </c>
      <c r="AL4927" s="1" t="s">
        <v>1412</v>
      </c>
      <c r="AM4927" s="1" t="s">
        <v>12</v>
      </c>
      <c r="AN4927" s="1" t="s">
        <v>23097</v>
      </c>
      <c r="AO4927" s="1" t="s">
        <v>86</v>
      </c>
      <c r="AP4927" s="1" t="s">
        <v>57</v>
      </c>
      <c r="AQ4927" s="1" t="s">
        <v>14</v>
      </c>
      <c r="AR4927" s="1" t="s">
        <v>19</v>
      </c>
      <c r="AS4927" s="1" t="s">
        <v>23091</v>
      </c>
      <c r="AT4927" s="1" t="s">
        <v>26</v>
      </c>
    </row>
    <row r="4928" spans="1:46" x14ac:dyDescent="0.25">
      <c r="A4928" s="1" t="s">
        <v>22850</v>
      </c>
      <c r="B4928" s="2" t="s">
        <v>23073</v>
      </c>
      <c r="C4928" s="2" t="s">
        <v>23108</v>
      </c>
      <c r="D4928" s="1">
        <v>0</v>
      </c>
      <c r="E4928" s="1">
        <v>0</v>
      </c>
      <c r="F4928" s="1">
        <v>1</v>
      </c>
      <c r="G4928" s="1">
        <v>1</v>
      </c>
      <c r="H4928" s="6">
        <v>1</v>
      </c>
      <c r="I4928">
        <v>0</v>
      </c>
      <c r="J4928" s="1">
        <v>35</v>
      </c>
      <c r="K4928" s="1">
        <v>1</v>
      </c>
      <c r="L4928" s="1">
        <v>670</v>
      </c>
      <c r="M4928" s="6">
        <v>0.47</v>
      </c>
      <c r="N4928" s="4">
        <v>2630</v>
      </c>
      <c r="O4928" s="4">
        <v>270</v>
      </c>
      <c r="P4928" s="4">
        <v>200</v>
      </c>
      <c r="Q4928" s="3">
        <v>0.28999999999999998</v>
      </c>
      <c r="R4928" s="1">
        <v>24</v>
      </c>
      <c r="S4928" s="1">
        <v>200</v>
      </c>
      <c r="T4928" s="1">
        <v>26</v>
      </c>
      <c r="U4928" s="1">
        <v>1</v>
      </c>
      <c r="V4928" s="1">
        <v>4</v>
      </c>
      <c r="W4928" s="1">
        <v>0</v>
      </c>
      <c r="X4928" s="1">
        <v>0</v>
      </c>
      <c r="Y4928" s="1">
        <v>0</v>
      </c>
      <c r="Z4928" s="1">
        <v>3</v>
      </c>
      <c r="AA4928" s="1">
        <v>1</v>
      </c>
      <c r="AB4928" s="1">
        <v>0</v>
      </c>
      <c r="AC4928" s="1">
        <v>916</v>
      </c>
      <c r="AD4928" s="1">
        <v>312</v>
      </c>
      <c r="AE4928" s="1">
        <v>0</v>
      </c>
      <c r="AF4928" s="1">
        <v>147</v>
      </c>
      <c r="AG4928" s="1">
        <v>0</v>
      </c>
      <c r="AH4928" s="1">
        <v>1124</v>
      </c>
      <c r="AI4928" s="1">
        <v>2499</v>
      </c>
      <c r="AJ4928" s="1" t="s">
        <v>16412</v>
      </c>
      <c r="AK4928" s="1" t="s">
        <v>16413</v>
      </c>
      <c r="AL4928" s="1" t="s">
        <v>16414</v>
      </c>
      <c r="AM4928" s="1" t="s">
        <v>12</v>
      </c>
      <c r="AN4928" s="1" t="s">
        <v>23098</v>
      </c>
      <c r="AO4928" s="1" t="s">
        <v>86</v>
      </c>
      <c r="AP4928" s="1" t="s">
        <v>57</v>
      </c>
      <c r="AQ4928" s="1" t="s">
        <v>25</v>
      </c>
      <c r="AR4928" s="1" t="s">
        <v>30</v>
      </c>
      <c r="AS4928" s="1" t="s">
        <v>23091</v>
      </c>
      <c r="AT4928" s="1" t="s">
        <v>26</v>
      </c>
    </row>
    <row r="4929" spans="1:46" x14ac:dyDescent="0.25">
      <c r="A4929" s="1" t="s">
        <v>18202</v>
      </c>
      <c r="B4929" s="2" t="s">
        <v>23073</v>
      </c>
      <c r="C4929" s="2" t="s">
        <v>23108</v>
      </c>
      <c r="D4929" s="1">
        <v>0</v>
      </c>
      <c r="E4929" s="1">
        <v>1</v>
      </c>
      <c r="F4929" s="1">
        <v>1</v>
      </c>
      <c r="G4929" s="1">
        <v>2</v>
      </c>
      <c r="H4929" s="6">
        <v>0.5</v>
      </c>
      <c r="I4929">
        <v>0</v>
      </c>
      <c r="J4929" s="1">
        <v>35</v>
      </c>
      <c r="K4929" s="1">
        <v>1</v>
      </c>
      <c r="L4929" s="1">
        <v>600</v>
      </c>
      <c r="M4929" s="6">
        <v>0.16</v>
      </c>
      <c r="N4929" s="4">
        <v>5000</v>
      </c>
      <c r="O4929" s="4">
        <v>400</v>
      </c>
      <c r="P4929" s="4">
        <v>200</v>
      </c>
      <c r="Q4929" s="3">
        <v>0.26</v>
      </c>
      <c r="R4929" s="1">
        <v>12</v>
      </c>
      <c r="S4929" s="1">
        <v>200</v>
      </c>
      <c r="T4929" s="1">
        <v>22</v>
      </c>
      <c r="U4929" s="1">
        <v>1</v>
      </c>
      <c r="V4929" s="1">
        <v>4</v>
      </c>
      <c r="W4929" s="1">
        <v>1</v>
      </c>
      <c r="X4929" s="1">
        <v>1</v>
      </c>
      <c r="Y4929" s="1">
        <v>1</v>
      </c>
      <c r="Z4929" s="1">
        <v>0</v>
      </c>
      <c r="AA4929" s="1">
        <v>1</v>
      </c>
      <c r="AB4929" s="1">
        <v>0</v>
      </c>
      <c r="AC4929" s="1">
        <v>0</v>
      </c>
      <c r="AD4929" s="1">
        <v>0</v>
      </c>
      <c r="AE4929" s="1">
        <v>570</v>
      </c>
      <c r="AF4929" s="1">
        <v>0</v>
      </c>
      <c r="AG4929" s="1">
        <v>0</v>
      </c>
      <c r="AH4929" s="1">
        <v>430</v>
      </c>
      <c r="AI4929" s="1">
        <v>1000</v>
      </c>
      <c r="AJ4929" s="1" t="s">
        <v>3668</v>
      </c>
      <c r="AK4929" s="1" t="s">
        <v>3669</v>
      </c>
      <c r="AL4929" s="1" t="s">
        <v>3670</v>
      </c>
      <c r="AM4929" s="1" t="s">
        <v>12</v>
      </c>
      <c r="AN4929" s="1" t="s">
        <v>23098</v>
      </c>
      <c r="AO4929" s="1" t="s">
        <v>86</v>
      </c>
      <c r="AP4929" s="1" t="s">
        <v>86</v>
      </c>
      <c r="AQ4929" s="1" t="s">
        <v>14</v>
      </c>
      <c r="AR4929" s="1" t="s">
        <v>19</v>
      </c>
      <c r="AS4929" s="1" t="s">
        <v>23091</v>
      </c>
      <c r="AT4929" s="1" t="s">
        <v>26</v>
      </c>
    </row>
    <row r="4930" spans="1:46" x14ac:dyDescent="0.25">
      <c r="A4930" s="1" t="s">
        <v>18220</v>
      </c>
      <c r="B4930" s="2" t="s">
        <v>23073</v>
      </c>
      <c r="C4930" s="2" t="s">
        <v>23108</v>
      </c>
      <c r="D4930" s="1">
        <v>0</v>
      </c>
      <c r="E4930" s="1">
        <v>0</v>
      </c>
      <c r="F4930" s="1">
        <v>1</v>
      </c>
      <c r="G4930" s="1">
        <v>1</v>
      </c>
      <c r="H4930" s="6">
        <v>1</v>
      </c>
      <c r="I4930">
        <v>0</v>
      </c>
      <c r="J4930" s="1">
        <v>44</v>
      </c>
      <c r="K4930" s="1">
        <v>1</v>
      </c>
      <c r="L4930" s="1">
        <v>559</v>
      </c>
      <c r="M4930" s="6">
        <v>0.09</v>
      </c>
      <c r="N4930" s="4">
        <v>3700</v>
      </c>
      <c r="O4930" s="4">
        <v>313</v>
      </c>
      <c r="P4930" s="4">
        <v>535</v>
      </c>
      <c r="Q4930" s="3">
        <v>0.3</v>
      </c>
      <c r="R4930" s="1">
        <v>24</v>
      </c>
      <c r="S4930" s="1">
        <v>535</v>
      </c>
      <c r="T4930" s="1">
        <v>53</v>
      </c>
      <c r="U4930" s="1">
        <v>1</v>
      </c>
      <c r="V4930" s="1">
        <v>4</v>
      </c>
      <c r="W4930" s="1">
        <v>1</v>
      </c>
      <c r="X4930" s="1">
        <v>1</v>
      </c>
      <c r="Y4930" s="1">
        <v>0</v>
      </c>
      <c r="Z4930" s="1">
        <v>2</v>
      </c>
      <c r="AA4930" s="1">
        <v>1</v>
      </c>
      <c r="AB4930" s="1">
        <v>0</v>
      </c>
      <c r="AC4930" s="1">
        <v>0</v>
      </c>
      <c r="AD4930" s="1">
        <v>0</v>
      </c>
      <c r="AE4930" s="1">
        <v>0</v>
      </c>
      <c r="AF4930" s="1">
        <v>0</v>
      </c>
      <c r="AG4930" s="1">
        <v>0</v>
      </c>
      <c r="AH4930" s="1">
        <v>0</v>
      </c>
      <c r="AI4930" s="1">
        <v>0</v>
      </c>
      <c r="AJ4930" s="1" t="s">
        <v>3722</v>
      </c>
      <c r="AK4930" s="1" t="s">
        <v>3723</v>
      </c>
      <c r="AL4930" s="1" t="s">
        <v>3724</v>
      </c>
      <c r="AM4930" s="1" t="s">
        <v>12</v>
      </c>
      <c r="AN4930" s="1" t="s">
        <v>23098</v>
      </c>
      <c r="AO4930" s="1" t="s">
        <v>86</v>
      </c>
      <c r="AP4930" s="1" t="s">
        <v>86</v>
      </c>
      <c r="AQ4930" s="1" t="s">
        <v>14</v>
      </c>
      <c r="AR4930" s="1" t="s">
        <v>30</v>
      </c>
      <c r="AS4930" s="1" t="s">
        <v>23091</v>
      </c>
      <c r="AT4930" s="1" t="s">
        <v>26</v>
      </c>
    </row>
    <row r="4931" spans="1:46" x14ac:dyDescent="0.25">
      <c r="A4931" s="1" t="s">
        <v>17550</v>
      </c>
      <c r="B4931" s="2" t="s">
        <v>23073</v>
      </c>
      <c r="C4931" s="2" t="s">
        <v>23109</v>
      </c>
      <c r="D4931" s="1">
        <v>0</v>
      </c>
      <c r="E4931" s="1">
        <v>0</v>
      </c>
      <c r="F4931" s="1">
        <v>1</v>
      </c>
      <c r="G4931" s="1">
        <v>1</v>
      </c>
      <c r="H4931" s="6">
        <v>1</v>
      </c>
      <c r="I4931">
        <v>0</v>
      </c>
      <c r="J4931" s="1">
        <v>27</v>
      </c>
      <c r="K4931" s="1">
        <v>0</v>
      </c>
      <c r="L4931" s="1">
        <v>616</v>
      </c>
      <c r="M4931" s="6">
        <v>0.2</v>
      </c>
      <c r="N4931" s="4">
        <v>1260</v>
      </c>
      <c r="O4931" s="4">
        <v>110</v>
      </c>
      <c r="P4931" s="4">
        <v>250</v>
      </c>
      <c r="Q4931" s="3">
        <v>0.25</v>
      </c>
      <c r="R4931" s="1">
        <v>12</v>
      </c>
      <c r="S4931" s="1">
        <v>250</v>
      </c>
      <c r="T4931" s="1">
        <v>30</v>
      </c>
      <c r="U4931" s="1">
        <v>1</v>
      </c>
      <c r="V4931" s="1">
        <v>4</v>
      </c>
      <c r="W4931" s="1">
        <v>0</v>
      </c>
      <c r="X4931" s="1">
        <v>0</v>
      </c>
      <c r="Y4931" s="1">
        <v>1</v>
      </c>
      <c r="Z4931" s="1">
        <v>2</v>
      </c>
      <c r="AA4931" s="1">
        <v>1</v>
      </c>
      <c r="AB4931" s="1">
        <v>0</v>
      </c>
      <c r="AC4931" s="1">
        <v>0</v>
      </c>
      <c r="AD4931" s="1">
        <v>0</v>
      </c>
      <c r="AE4931" s="1">
        <v>0</v>
      </c>
      <c r="AF4931" s="1">
        <v>0</v>
      </c>
      <c r="AG4931" s="1">
        <v>0</v>
      </c>
      <c r="AH4931" s="1">
        <v>0</v>
      </c>
      <c r="AI4931" s="1">
        <v>0</v>
      </c>
      <c r="AJ4931" s="1" t="s">
        <v>1726</v>
      </c>
      <c r="AK4931" s="1" t="s">
        <v>1727</v>
      </c>
      <c r="AL4931" s="1" t="s">
        <v>1728</v>
      </c>
      <c r="AM4931" s="1" t="s">
        <v>12</v>
      </c>
      <c r="AN4931" s="1" t="s">
        <v>23097</v>
      </c>
      <c r="AO4931" s="1" t="s">
        <v>86</v>
      </c>
      <c r="AP4931" s="1" t="s">
        <v>57</v>
      </c>
      <c r="AQ4931" s="1" t="s">
        <v>25</v>
      </c>
      <c r="AR4931" s="1" t="s">
        <v>19</v>
      </c>
      <c r="AS4931" s="1" t="s">
        <v>23091</v>
      </c>
      <c r="AT4931" s="1" t="s">
        <v>26</v>
      </c>
    </row>
    <row r="4932" spans="1:46" x14ac:dyDescent="0.25">
      <c r="A4932" s="1" t="s">
        <v>17847</v>
      </c>
      <c r="B4932" s="2" t="s">
        <v>23074</v>
      </c>
      <c r="C4932" s="2" t="s">
        <v>23104</v>
      </c>
      <c r="D4932" s="1">
        <v>1</v>
      </c>
      <c r="E4932" s="1">
        <v>1</v>
      </c>
      <c r="F4932" s="1">
        <v>3</v>
      </c>
      <c r="G4932" s="1">
        <v>5</v>
      </c>
      <c r="H4932" s="6">
        <v>0.6</v>
      </c>
      <c r="I4932">
        <v>1</v>
      </c>
      <c r="J4932" s="1">
        <v>34</v>
      </c>
      <c r="K4932" s="1">
        <v>0</v>
      </c>
      <c r="L4932" s="1">
        <v>716</v>
      </c>
      <c r="M4932" s="6">
        <v>0.38</v>
      </c>
      <c r="N4932" s="4">
        <v>2600</v>
      </c>
      <c r="O4932" s="4">
        <v>186</v>
      </c>
      <c r="P4932" s="4">
        <v>1000</v>
      </c>
      <c r="Q4932" s="3">
        <v>0.26</v>
      </c>
      <c r="R4932" s="1">
        <v>36</v>
      </c>
      <c r="S4932" s="1">
        <v>1000</v>
      </c>
      <c r="T4932" s="1">
        <v>49</v>
      </c>
      <c r="U4932" s="1">
        <v>0</v>
      </c>
      <c r="V4932" s="1">
        <v>4</v>
      </c>
      <c r="W4932" s="1">
        <v>0</v>
      </c>
      <c r="X4932" s="1">
        <v>0</v>
      </c>
      <c r="Y4932" s="1">
        <v>1</v>
      </c>
      <c r="Z4932" s="1">
        <v>4</v>
      </c>
      <c r="AA4932" s="1">
        <v>0</v>
      </c>
      <c r="AB4932" s="1">
        <v>1</v>
      </c>
      <c r="AC4932" s="1">
        <v>0</v>
      </c>
      <c r="AD4932" s="1">
        <v>440</v>
      </c>
      <c r="AE4932" s="1">
        <v>0</v>
      </c>
      <c r="AF4932" s="1">
        <v>0</v>
      </c>
      <c r="AG4932" s="1">
        <v>0</v>
      </c>
      <c r="AH4932" s="1">
        <v>0</v>
      </c>
      <c r="AI4932" s="1">
        <v>440</v>
      </c>
      <c r="AJ4932" s="1" t="s">
        <v>743</v>
      </c>
      <c r="AK4932" s="1" t="s">
        <v>2592</v>
      </c>
      <c r="AL4932" s="1" t="s">
        <v>2593</v>
      </c>
      <c r="AM4932" s="1" t="s">
        <v>16</v>
      </c>
      <c r="AN4932" s="1" t="s">
        <v>23097</v>
      </c>
      <c r="AO4932" s="1" t="s">
        <v>364</v>
      </c>
      <c r="AP4932" s="1" t="s">
        <v>57</v>
      </c>
      <c r="AQ4932" s="1" t="s">
        <v>25</v>
      </c>
      <c r="AR4932" s="1" t="s">
        <v>19</v>
      </c>
      <c r="AS4932" s="1" t="s">
        <v>23090</v>
      </c>
      <c r="AT4932" s="1" t="s">
        <v>101</v>
      </c>
    </row>
    <row r="4933" spans="1:46" x14ac:dyDescent="0.25">
      <c r="A4933" s="1" t="s">
        <v>20287</v>
      </c>
      <c r="B4933" s="2" t="s">
        <v>23074</v>
      </c>
      <c r="C4933" s="2" t="s">
        <v>23105</v>
      </c>
      <c r="D4933" s="1">
        <v>1</v>
      </c>
      <c r="E4933" s="1">
        <v>0</v>
      </c>
      <c r="F4933" s="1">
        <v>2</v>
      </c>
      <c r="G4933" s="1">
        <v>3</v>
      </c>
      <c r="H4933" s="6">
        <v>0.66666666666666663</v>
      </c>
      <c r="I4933">
        <v>0</v>
      </c>
      <c r="J4933" s="1">
        <v>32</v>
      </c>
      <c r="K4933" s="1">
        <v>0</v>
      </c>
      <c r="L4933" s="1">
        <v>692</v>
      </c>
      <c r="M4933" s="6">
        <v>0.18</v>
      </c>
      <c r="N4933" s="4">
        <v>2200</v>
      </c>
      <c r="O4933" s="4">
        <v>160</v>
      </c>
      <c r="P4933" s="4">
        <v>300</v>
      </c>
      <c r="Q4933" s="3">
        <v>0.35</v>
      </c>
      <c r="R4933" s="1">
        <v>12</v>
      </c>
      <c r="S4933" s="1">
        <v>300</v>
      </c>
      <c r="T4933" s="1">
        <v>31</v>
      </c>
      <c r="U4933" s="1">
        <v>1</v>
      </c>
      <c r="V4933" s="1">
        <v>4</v>
      </c>
      <c r="W4933" s="1">
        <v>1</v>
      </c>
      <c r="X4933" s="1">
        <v>1</v>
      </c>
      <c r="Y4933" s="1">
        <v>1</v>
      </c>
      <c r="Z4933" s="1">
        <v>3</v>
      </c>
      <c r="AA4933" s="1">
        <v>0</v>
      </c>
      <c r="AB4933" s="1">
        <v>0</v>
      </c>
      <c r="AC4933" s="1">
        <v>0</v>
      </c>
      <c r="AD4933" s="1">
        <v>0</v>
      </c>
      <c r="AE4933" s="1">
        <v>0</v>
      </c>
      <c r="AF4933" s="1">
        <v>0</v>
      </c>
      <c r="AG4933" s="1">
        <v>0</v>
      </c>
      <c r="AH4933" s="1">
        <v>0</v>
      </c>
      <c r="AI4933" s="1">
        <v>0</v>
      </c>
      <c r="AJ4933" s="1" t="s">
        <v>9529</v>
      </c>
      <c r="AK4933" s="1" t="s">
        <v>9530</v>
      </c>
      <c r="AL4933" s="1" t="s">
        <v>9531</v>
      </c>
      <c r="AM4933" s="1" t="s">
        <v>12</v>
      </c>
      <c r="AN4933" s="1" t="s">
        <v>23097</v>
      </c>
      <c r="AO4933" s="1" t="s">
        <v>86</v>
      </c>
      <c r="AP4933" s="1" t="s">
        <v>86</v>
      </c>
      <c r="AQ4933" s="1" t="s">
        <v>14</v>
      </c>
      <c r="AR4933" s="1" t="s">
        <v>19</v>
      </c>
      <c r="AS4933" s="1" t="s">
        <v>23090</v>
      </c>
      <c r="AT4933" s="1" t="s">
        <v>26</v>
      </c>
    </row>
    <row r="4934" spans="1:46" x14ac:dyDescent="0.25">
      <c r="A4934" s="1" t="s">
        <v>20295</v>
      </c>
      <c r="B4934" s="2" t="s">
        <v>23074</v>
      </c>
      <c r="C4934" s="2" t="s">
        <v>23105</v>
      </c>
      <c r="D4934" s="1">
        <v>1</v>
      </c>
      <c r="E4934" s="1">
        <v>1</v>
      </c>
      <c r="F4934" s="1">
        <v>1</v>
      </c>
      <c r="G4934" s="1">
        <v>3</v>
      </c>
      <c r="H4934" s="6">
        <v>0.33333333333333331</v>
      </c>
      <c r="I4934">
        <v>0</v>
      </c>
      <c r="J4934" s="1">
        <v>39</v>
      </c>
      <c r="K4934" s="1">
        <v>0</v>
      </c>
      <c r="L4934" s="1">
        <v>652</v>
      </c>
      <c r="M4934" s="6">
        <v>0.3</v>
      </c>
      <c r="N4934" s="4">
        <v>0</v>
      </c>
      <c r="O4934" s="4">
        <v>150</v>
      </c>
      <c r="P4934" s="4">
        <v>300</v>
      </c>
      <c r="Q4934" s="3">
        <v>0.36</v>
      </c>
      <c r="R4934" s="1">
        <v>24</v>
      </c>
      <c r="S4934" s="1">
        <v>300</v>
      </c>
      <c r="T4934" s="1">
        <v>67</v>
      </c>
      <c r="U4934" s="1">
        <v>0</v>
      </c>
      <c r="V4934" s="1">
        <v>4</v>
      </c>
      <c r="W4934" s="1">
        <v>1</v>
      </c>
      <c r="X4934" s="1">
        <v>0</v>
      </c>
      <c r="Y4934" s="1">
        <v>1</v>
      </c>
      <c r="Z4934" s="1">
        <v>0</v>
      </c>
      <c r="AA4934" s="1">
        <v>1</v>
      </c>
      <c r="AB4934" s="1">
        <v>0</v>
      </c>
      <c r="AC4934" s="1">
        <v>0</v>
      </c>
      <c r="AD4934" s="1">
        <v>2200</v>
      </c>
      <c r="AE4934" s="1">
        <v>0</v>
      </c>
      <c r="AF4934" s="1">
        <v>0</v>
      </c>
      <c r="AG4934" s="1">
        <v>0</v>
      </c>
      <c r="AH4934" s="1">
        <v>0</v>
      </c>
      <c r="AI4934" s="1">
        <v>2200</v>
      </c>
      <c r="AJ4934" s="1" t="s">
        <v>9552</v>
      </c>
      <c r="AK4934" s="1" t="s">
        <v>9553</v>
      </c>
      <c r="AL4934" s="1" t="s">
        <v>9554</v>
      </c>
      <c r="AM4934" s="1" t="s">
        <v>12</v>
      </c>
      <c r="AN4934" s="1" t="s">
        <v>23097</v>
      </c>
      <c r="AO4934" s="1" t="s">
        <v>364</v>
      </c>
      <c r="AP4934" s="1" t="s">
        <v>86</v>
      </c>
      <c r="AQ4934" s="1" t="s">
        <v>25</v>
      </c>
      <c r="AR4934" s="1" t="s">
        <v>19</v>
      </c>
      <c r="AS4934" s="1" t="s">
        <v>23091</v>
      </c>
      <c r="AT4934" s="1" t="s">
        <v>26</v>
      </c>
    </row>
    <row r="4935" spans="1:46" x14ac:dyDescent="0.25">
      <c r="A4935" s="1" t="s">
        <v>17122</v>
      </c>
      <c r="B4935" s="2" t="s">
        <v>23074</v>
      </c>
      <c r="C4935" s="2" t="s">
        <v>23105</v>
      </c>
      <c r="D4935" s="1">
        <v>1</v>
      </c>
      <c r="E4935" s="1">
        <v>0</v>
      </c>
      <c r="F4935" s="1">
        <v>1</v>
      </c>
      <c r="G4935" s="1">
        <v>2</v>
      </c>
      <c r="H4935" s="6">
        <v>0.5</v>
      </c>
      <c r="I4935">
        <v>1</v>
      </c>
      <c r="J4935" s="1">
        <v>30</v>
      </c>
      <c r="K4935" s="1">
        <v>1</v>
      </c>
      <c r="L4935" s="1">
        <v>725</v>
      </c>
      <c r="M4935" s="6">
        <v>0.46</v>
      </c>
      <c r="N4935" s="4">
        <v>1440</v>
      </c>
      <c r="O4935" s="4">
        <v>120</v>
      </c>
      <c r="P4935" s="4">
        <v>500</v>
      </c>
      <c r="Q4935" s="3">
        <v>0.28999999999999998</v>
      </c>
      <c r="R4935" s="1">
        <v>24</v>
      </c>
      <c r="S4935" s="1">
        <v>500</v>
      </c>
      <c r="T4935" s="1">
        <v>45</v>
      </c>
      <c r="U4935" s="1">
        <v>1</v>
      </c>
      <c r="V4935" s="1">
        <v>4</v>
      </c>
      <c r="W4935" s="1">
        <v>0</v>
      </c>
      <c r="X4935" s="1">
        <v>1</v>
      </c>
      <c r="Y4935" s="1">
        <v>1</v>
      </c>
      <c r="Z4935" s="1">
        <v>4</v>
      </c>
      <c r="AA4935" s="1">
        <v>1</v>
      </c>
      <c r="AB4935" s="1">
        <v>1</v>
      </c>
      <c r="AC4935" s="1">
        <v>0</v>
      </c>
      <c r="AD4935" s="1">
        <v>0</v>
      </c>
      <c r="AE4935" s="1">
        <v>0</v>
      </c>
      <c r="AF4935" s="1">
        <v>490</v>
      </c>
      <c r="AG4935" s="1">
        <v>78</v>
      </c>
      <c r="AH4935" s="1">
        <v>0</v>
      </c>
      <c r="AI4935" s="1">
        <v>568</v>
      </c>
      <c r="AJ4935" s="1" t="s">
        <v>342</v>
      </c>
      <c r="AK4935" s="1" t="s">
        <v>343</v>
      </c>
      <c r="AL4935" s="1" t="s">
        <v>344</v>
      </c>
      <c r="AM4935" s="1" t="s">
        <v>16</v>
      </c>
      <c r="AN4935" s="1" t="s">
        <v>23098</v>
      </c>
      <c r="AO4935" s="1" t="s">
        <v>86</v>
      </c>
      <c r="AP4935" s="1" t="s">
        <v>57</v>
      </c>
      <c r="AQ4935" s="1" t="s">
        <v>14</v>
      </c>
      <c r="AR4935" s="1" t="s">
        <v>19</v>
      </c>
      <c r="AS4935" s="1" t="s">
        <v>23091</v>
      </c>
      <c r="AT4935" s="1" t="s">
        <v>101</v>
      </c>
    </row>
    <row r="4936" spans="1:46" x14ac:dyDescent="0.25">
      <c r="A4936" s="1" t="s">
        <v>22020</v>
      </c>
      <c r="B4936" s="2" t="s">
        <v>23074</v>
      </c>
      <c r="C4936" s="2" t="s">
        <v>23105</v>
      </c>
      <c r="D4936" s="1">
        <v>0</v>
      </c>
      <c r="E4936" s="1">
        <v>0</v>
      </c>
      <c r="F4936" s="1">
        <v>1</v>
      </c>
      <c r="G4936" s="1">
        <v>1</v>
      </c>
      <c r="H4936" s="6">
        <v>1</v>
      </c>
      <c r="I4936">
        <v>0</v>
      </c>
      <c r="J4936" s="1">
        <v>35</v>
      </c>
      <c r="K4936" s="1">
        <v>1</v>
      </c>
      <c r="L4936" s="1">
        <v>426</v>
      </c>
      <c r="M4936" s="6">
        <v>0.33</v>
      </c>
      <c r="N4936" s="4">
        <v>2800</v>
      </c>
      <c r="O4936" s="4">
        <v>220</v>
      </c>
      <c r="P4936" s="4">
        <v>400</v>
      </c>
      <c r="Q4936" s="3">
        <v>0.35</v>
      </c>
      <c r="R4936" s="1">
        <v>12</v>
      </c>
      <c r="S4936" s="1">
        <v>400</v>
      </c>
      <c r="T4936" s="1">
        <v>23</v>
      </c>
      <c r="U4936" s="1">
        <v>1</v>
      </c>
      <c r="V4936" s="1">
        <v>4</v>
      </c>
      <c r="W4936" s="1">
        <v>0</v>
      </c>
      <c r="X4936" s="1">
        <v>1</v>
      </c>
      <c r="Y4936" s="1">
        <v>1</v>
      </c>
      <c r="Z4936" s="1">
        <v>1</v>
      </c>
      <c r="AA4936" s="1">
        <v>0</v>
      </c>
      <c r="AB4936" s="1">
        <v>0</v>
      </c>
      <c r="AC4936" s="1">
        <v>387</v>
      </c>
      <c r="AD4936" s="1">
        <v>605</v>
      </c>
      <c r="AE4936" s="1">
        <v>0</v>
      </c>
      <c r="AF4936" s="1">
        <v>0</v>
      </c>
      <c r="AG4936" s="1">
        <v>37</v>
      </c>
      <c r="AH4936" s="1">
        <v>0</v>
      </c>
      <c r="AI4936" s="1">
        <v>1029</v>
      </c>
      <c r="AJ4936" s="1" t="s">
        <v>14190</v>
      </c>
      <c r="AK4936" s="1" t="s">
        <v>14191</v>
      </c>
      <c r="AL4936" s="1" t="s">
        <v>14192</v>
      </c>
      <c r="AM4936" s="1" t="s">
        <v>12</v>
      </c>
      <c r="AN4936" s="1" t="s">
        <v>23098</v>
      </c>
      <c r="AO4936" s="1" t="s">
        <v>86</v>
      </c>
      <c r="AP4936" s="1" t="s">
        <v>57</v>
      </c>
      <c r="AQ4936" s="1" t="s">
        <v>14</v>
      </c>
      <c r="AR4936" s="1" t="s">
        <v>19</v>
      </c>
      <c r="AS4936" s="1" t="s">
        <v>23090</v>
      </c>
      <c r="AT4936" s="1" t="s">
        <v>26</v>
      </c>
    </row>
    <row r="4937" spans="1:46" x14ac:dyDescent="0.25">
      <c r="A4937" s="1" t="s">
        <v>17152</v>
      </c>
      <c r="B4937" s="2" t="s">
        <v>23074</v>
      </c>
      <c r="C4937" s="2" t="s">
        <v>23105</v>
      </c>
      <c r="D4937" s="1">
        <v>0</v>
      </c>
      <c r="E4937" s="1">
        <v>1</v>
      </c>
      <c r="F4937" s="1">
        <v>1</v>
      </c>
      <c r="G4937" s="1">
        <v>2</v>
      </c>
      <c r="H4937" s="6">
        <v>0.5</v>
      </c>
      <c r="I4937">
        <v>0</v>
      </c>
      <c r="J4937" s="1">
        <v>33</v>
      </c>
      <c r="K4937" s="1">
        <v>0</v>
      </c>
      <c r="L4937" s="1">
        <v>589</v>
      </c>
      <c r="M4937" s="6">
        <v>0.16</v>
      </c>
      <c r="N4937" s="4">
        <v>1600</v>
      </c>
      <c r="O4937" s="4">
        <v>114</v>
      </c>
      <c r="P4937" s="4">
        <v>250</v>
      </c>
      <c r="Q4937" s="3">
        <v>0.34</v>
      </c>
      <c r="R4937" s="1">
        <v>24</v>
      </c>
      <c r="S4937" s="1">
        <v>250</v>
      </c>
      <c r="T4937" s="1">
        <v>30</v>
      </c>
      <c r="U4937" s="1">
        <v>0</v>
      </c>
      <c r="V4937" s="1">
        <v>4</v>
      </c>
      <c r="W4937" s="1">
        <v>0</v>
      </c>
      <c r="X4937" s="1">
        <v>1</v>
      </c>
      <c r="Y4937" s="1">
        <v>1</v>
      </c>
      <c r="Z4937" s="1">
        <v>0</v>
      </c>
      <c r="AA4937" s="1">
        <v>1</v>
      </c>
      <c r="AB4937" s="1">
        <v>0</v>
      </c>
      <c r="AC4937" s="1">
        <v>150</v>
      </c>
      <c r="AD4937" s="1">
        <v>0</v>
      </c>
      <c r="AE4937" s="1">
        <v>0</v>
      </c>
      <c r="AF4937" s="1">
        <v>0</v>
      </c>
      <c r="AG4937" s="1">
        <v>0</v>
      </c>
      <c r="AH4937" s="1">
        <v>0</v>
      </c>
      <c r="AI4937" s="1">
        <v>150</v>
      </c>
      <c r="AJ4937" s="1" t="s">
        <v>436</v>
      </c>
      <c r="AK4937" s="1" t="s">
        <v>437</v>
      </c>
      <c r="AL4937" s="1" t="s">
        <v>438</v>
      </c>
      <c r="AM4937" s="1" t="s">
        <v>12</v>
      </c>
      <c r="AN4937" s="1" t="s">
        <v>23097</v>
      </c>
      <c r="AO4937" s="1" t="s">
        <v>364</v>
      </c>
      <c r="AP4937" s="1" t="s">
        <v>57</v>
      </c>
      <c r="AQ4937" s="1" t="s">
        <v>14</v>
      </c>
      <c r="AR4937" s="1" t="s">
        <v>19</v>
      </c>
      <c r="AS4937" s="1" t="s">
        <v>23091</v>
      </c>
      <c r="AT4937" s="1" t="s">
        <v>26</v>
      </c>
    </row>
    <row r="4938" spans="1:46" x14ac:dyDescent="0.25">
      <c r="A4938" s="1" t="s">
        <v>19761</v>
      </c>
      <c r="B4938" s="2" t="s">
        <v>23074</v>
      </c>
      <c r="C4938" s="2" t="s">
        <v>23105</v>
      </c>
      <c r="D4938" s="1">
        <v>0</v>
      </c>
      <c r="E4938" s="1">
        <v>2</v>
      </c>
      <c r="F4938" s="1">
        <v>1</v>
      </c>
      <c r="G4938" s="1">
        <v>3</v>
      </c>
      <c r="H4938" s="6">
        <v>0.33333333333333331</v>
      </c>
      <c r="I4938">
        <v>1</v>
      </c>
      <c r="J4938" s="1">
        <v>40</v>
      </c>
      <c r="K4938" s="1">
        <v>0</v>
      </c>
      <c r="L4938" s="1">
        <v>603</v>
      </c>
      <c r="M4938" s="6">
        <v>0.75</v>
      </c>
      <c r="N4938" s="4">
        <v>1300</v>
      </c>
      <c r="O4938" s="4">
        <v>100</v>
      </c>
      <c r="P4938" s="4">
        <v>200</v>
      </c>
      <c r="Q4938" s="3">
        <v>0.3</v>
      </c>
      <c r="R4938" s="1">
        <v>12</v>
      </c>
      <c r="S4938" s="1">
        <v>200</v>
      </c>
      <c r="T4938" s="1">
        <v>44</v>
      </c>
      <c r="U4938" s="1">
        <v>1</v>
      </c>
      <c r="V4938" s="1">
        <v>4</v>
      </c>
      <c r="W4938" s="1">
        <v>0</v>
      </c>
      <c r="X4938" s="1">
        <v>1</v>
      </c>
      <c r="Y4938" s="1">
        <v>0</v>
      </c>
      <c r="Z4938" s="1">
        <v>5</v>
      </c>
      <c r="AA4938" s="1">
        <v>0</v>
      </c>
      <c r="AB4938" s="1">
        <v>1</v>
      </c>
      <c r="AC4938" s="1">
        <v>0</v>
      </c>
      <c r="AD4938" s="1">
        <v>0</v>
      </c>
      <c r="AE4938" s="1">
        <v>302</v>
      </c>
      <c r="AF4938" s="1">
        <v>500</v>
      </c>
      <c r="AG4938" s="1">
        <v>0</v>
      </c>
      <c r="AH4938" s="1">
        <v>300</v>
      </c>
      <c r="AI4938" s="1">
        <v>1102</v>
      </c>
      <c r="AJ4938" s="1" t="s">
        <v>8087</v>
      </c>
      <c r="AK4938" s="1" t="s">
        <v>8088</v>
      </c>
      <c r="AL4938" s="1" t="s">
        <v>8089</v>
      </c>
      <c r="AM4938" s="1" t="s">
        <v>16</v>
      </c>
      <c r="AN4938" s="1" t="s">
        <v>23097</v>
      </c>
      <c r="AO4938" s="1" t="s">
        <v>86</v>
      </c>
      <c r="AP4938" s="1" t="s">
        <v>57</v>
      </c>
      <c r="AQ4938" s="1" t="s">
        <v>14</v>
      </c>
      <c r="AR4938" s="1" t="s">
        <v>30</v>
      </c>
      <c r="AS4938" s="1" t="s">
        <v>23090</v>
      </c>
      <c r="AT4938" s="1" t="s">
        <v>101</v>
      </c>
    </row>
    <row r="4939" spans="1:46" x14ac:dyDescent="0.25">
      <c r="A4939" s="1" t="s">
        <v>22035</v>
      </c>
      <c r="B4939" s="2" t="s">
        <v>23074</v>
      </c>
      <c r="C4939" s="2" t="s">
        <v>23105</v>
      </c>
      <c r="D4939" s="1">
        <v>0</v>
      </c>
      <c r="E4939" s="1">
        <v>1</v>
      </c>
      <c r="F4939" s="1">
        <v>1</v>
      </c>
      <c r="G4939" s="1">
        <v>2</v>
      </c>
      <c r="H4939" s="6">
        <v>0.5</v>
      </c>
      <c r="I4939">
        <v>0</v>
      </c>
      <c r="J4939" s="1">
        <v>43</v>
      </c>
      <c r="K4939" s="1">
        <v>1</v>
      </c>
      <c r="L4939" s="1">
        <v>719</v>
      </c>
      <c r="M4939" s="6">
        <v>0.54</v>
      </c>
      <c r="N4939" s="4">
        <v>4000</v>
      </c>
      <c r="O4939" s="4">
        <v>250</v>
      </c>
      <c r="P4939" s="4">
        <v>500</v>
      </c>
      <c r="Q4939" s="3">
        <v>0.3</v>
      </c>
      <c r="R4939" s="1">
        <v>24</v>
      </c>
      <c r="S4939" s="1">
        <v>500</v>
      </c>
      <c r="T4939" s="1">
        <v>79</v>
      </c>
      <c r="U4939" s="1">
        <v>1</v>
      </c>
      <c r="V4939" s="1">
        <v>4</v>
      </c>
      <c r="W4939" s="1">
        <v>1</v>
      </c>
      <c r="X4939" s="1">
        <v>0</v>
      </c>
      <c r="Y4939" s="1">
        <v>0</v>
      </c>
      <c r="Z4939" s="1">
        <v>1</v>
      </c>
      <c r="AA4939" s="1">
        <v>0</v>
      </c>
      <c r="AB4939" s="1">
        <v>0</v>
      </c>
      <c r="AC4939" s="1">
        <v>4738</v>
      </c>
      <c r="AD4939" s="1">
        <v>0</v>
      </c>
      <c r="AE4939" s="1">
        <v>0</v>
      </c>
      <c r="AF4939" s="1">
        <v>385</v>
      </c>
      <c r="AG4939" s="1">
        <v>0</v>
      </c>
      <c r="AH4939" s="1">
        <v>0</v>
      </c>
      <c r="AI4939" s="1">
        <v>5123</v>
      </c>
      <c r="AJ4939" s="1" t="s">
        <v>14223</v>
      </c>
      <c r="AK4939" s="1" t="s">
        <v>14224</v>
      </c>
      <c r="AL4939" s="1" t="s">
        <v>14225</v>
      </c>
      <c r="AM4939" s="1" t="s">
        <v>12</v>
      </c>
      <c r="AN4939" s="1" t="s">
        <v>23098</v>
      </c>
      <c r="AO4939" s="1" t="s">
        <v>86</v>
      </c>
      <c r="AP4939" s="1" t="s">
        <v>86</v>
      </c>
      <c r="AQ4939" s="1" t="s">
        <v>25</v>
      </c>
      <c r="AR4939" s="1" t="s">
        <v>30</v>
      </c>
      <c r="AS4939" s="1" t="s">
        <v>23090</v>
      </c>
      <c r="AT4939" s="1" t="s">
        <v>26</v>
      </c>
    </row>
    <row r="4940" spans="1:46" x14ac:dyDescent="0.25">
      <c r="A4940" s="1" t="s">
        <v>18581</v>
      </c>
      <c r="B4940" s="2" t="s">
        <v>23074</v>
      </c>
      <c r="C4940" s="2" t="s">
        <v>23106</v>
      </c>
      <c r="D4940" s="1">
        <v>10</v>
      </c>
      <c r="E4940" s="1">
        <v>7</v>
      </c>
      <c r="F4940" s="1">
        <v>7</v>
      </c>
      <c r="G4940" s="1">
        <v>24</v>
      </c>
      <c r="H4940" s="6">
        <v>0.29166666666666669</v>
      </c>
      <c r="I4940">
        <v>0</v>
      </c>
      <c r="J4940" s="1">
        <v>37</v>
      </c>
      <c r="K4940" s="1">
        <v>1</v>
      </c>
      <c r="L4940" s="1">
        <v>517</v>
      </c>
      <c r="M4940" s="6">
        <v>0.48</v>
      </c>
      <c r="N4940" s="4">
        <v>3500</v>
      </c>
      <c r="O4940" s="4">
        <v>200</v>
      </c>
      <c r="P4940" s="4">
        <v>500</v>
      </c>
      <c r="Q4940" s="3">
        <v>0.35</v>
      </c>
      <c r="R4940" s="1">
        <v>24</v>
      </c>
      <c r="S4940" s="1">
        <v>500</v>
      </c>
      <c r="T4940" s="1">
        <v>79</v>
      </c>
      <c r="U4940" s="1">
        <v>0</v>
      </c>
      <c r="V4940" s="1">
        <v>4</v>
      </c>
      <c r="W4940" s="1">
        <v>0</v>
      </c>
      <c r="X4940" s="1">
        <v>0</v>
      </c>
      <c r="Y4940" s="1">
        <v>0</v>
      </c>
      <c r="Z4940" s="1">
        <v>2</v>
      </c>
      <c r="AA4940" s="1">
        <v>1</v>
      </c>
      <c r="AB4940" s="1">
        <v>0</v>
      </c>
      <c r="AC4940" s="1">
        <v>423</v>
      </c>
      <c r="AD4940" s="1">
        <v>0</v>
      </c>
      <c r="AE4940" s="1">
        <v>0</v>
      </c>
      <c r="AF4940" s="1">
        <v>215</v>
      </c>
      <c r="AG4940" s="1">
        <v>0</v>
      </c>
      <c r="AH4940" s="1">
        <v>700</v>
      </c>
      <c r="AI4940" s="1">
        <v>1338</v>
      </c>
      <c r="AJ4940" s="1" t="s">
        <v>4747</v>
      </c>
      <c r="AK4940" s="1" t="s">
        <v>4748</v>
      </c>
      <c r="AL4940" s="1" t="s">
        <v>4749</v>
      </c>
      <c r="AM4940" s="1" t="s">
        <v>12</v>
      </c>
      <c r="AN4940" s="1" t="s">
        <v>23098</v>
      </c>
      <c r="AO4940" s="1" t="s">
        <v>364</v>
      </c>
      <c r="AP4940" s="1" t="s">
        <v>57</v>
      </c>
      <c r="AQ4940" s="1" t="s">
        <v>25</v>
      </c>
      <c r="AR4940" s="1" t="s">
        <v>30</v>
      </c>
      <c r="AS4940" s="1" t="s">
        <v>23091</v>
      </c>
      <c r="AT4940" s="1" t="s">
        <v>26</v>
      </c>
    </row>
    <row r="4941" spans="1:46" x14ac:dyDescent="0.25">
      <c r="A4941" s="1" t="s">
        <v>18631</v>
      </c>
      <c r="B4941" s="2" t="s">
        <v>23074</v>
      </c>
      <c r="C4941" s="2" t="s">
        <v>23106</v>
      </c>
      <c r="D4941" s="1">
        <v>1</v>
      </c>
      <c r="E4941" s="1">
        <v>0</v>
      </c>
      <c r="F4941" s="1">
        <v>1</v>
      </c>
      <c r="G4941" s="1">
        <v>2</v>
      </c>
      <c r="H4941" s="6">
        <v>0.5</v>
      </c>
      <c r="I4941">
        <v>1</v>
      </c>
      <c r="J4941" s="1">
        <v>32</v>
      </c>
      <c r="K4941" s="1">
        <v>0</v>
      </c>
      <c r="L4941" s="1">
        <v>700</v>
      </c>
      <c r="M4941" s="6">
        <v>0.85</v>
      </c>
      <c r="N4941" s="4">
        <v>2200</v>
      </c>
      <c r="O4941" s="4">
        <v>160</v>
      </c>
      <c r="P4941" s="4">
        <v>1000</v>
      </c>
      <c r="Q4941" s="3">
        <v>0.3</v>
      </c>
      <c r="R4941" s="1">
        <v>24</v>
      </c>
      <c r="S4941" s="1">
        <v>1000</v>
      </c>
      <c r="T4941" s="1">
        <v>90</v>
      </c>
      <c r="U4941" s="1">
        <v>0</v>
      </c>
      <c r="V4941" s="1">
        <v>4</v>
      </c>
      <c r="W4941" s="1">
        <v>0</v>
      </c>
      <c r="X4941" s="1">
        <v>0</v>
      </c>
      <c r="Y4941" s="1">
        <v>1</v>
      </c>
      <c r="Z4941" s="1">
        <v>4</v>
      </c>
      <c r="AA4941" s="1">
        <v>0</v>
      </c>
      <c r="AB4941" s="1">
        <v>1</v>
      </c>
      <c r="AC4941" s="1">
        <v>46</v>
      </c>
      <c r="AD4941" s="1">
        <v>0</v>
      </c>
      <c r="AE4941" s="1">
        <v>0</v>
      </c>
      <c r="AF4941" s="1">
        <v>220</v>
      </c>
      <c r="AG4941" s="1">
        <v>295</v>
      </c>
      <c r="AH4941" s="1">
        <v>1000</v>
      </c>
      <c r="AI4941" s="1">
        <v>1561</v>
      </c>
      <c r="AJ4941" s="1" t="s">
        <v>4895</v>
      </c>
      <c r="AK4941" s="1" t="s">
        <v>4896</v>
      </c>
      <c r="AL4941" s="1" t="s">
        <v>4897</v>
      </c>
      <c r="AM4941" s="1" t="s">
        <v>16</v>
      </c>
      <c r="AN4941" s="1" t="s">
        <v>23097</v>
      </c>
      <c r="AO4941" s="1" t="s">
        <v>364</v>
      </c>
      <c r="AP4941" s="1" t="s">
        <v>57</v>
      </c>
      <c r="AQ4941" s="1" t="s">
        <v>25</v>
      </c>
      <c r="AR4941" s="1" t="s">
        <v>19</v>
      </c>
      <c r="AS4941" s="1" t="s">
        <v>23090</v>
      </c>
      <c r="AT4941" s="1" t="s">
        <v>101</v>
      </c>
    </row>
    <row r="4942" spans="1:46" x14ac:dyDescent="0.25">
      <c r="A4942" s="1" t="s">
        <v>17250</v>
      </c>
      <c r="B4942" s="2" t="s">
        <v>23074</v>
      </c>
      <c r="C4942" s="2" t="s">
        <v>23106</v>
      </c>
      <c r="D4942" s="1">
        <v>0</v>
      </c>
      <c r="E4942" s="1">
        <v>1</v>
      </c>
      <c r="F4942" s="1">
        <v>2</v>
      </c>
      <c r="G4942" s="1">
        <v>3</v>
      </c>
      <c r="H4942" s="6">
        <v>0.66666666666666663</v>
      </c>
      <c r="I4942">
        <v>0</v>
      </c>
      <c r="J4942" s="1">
        <v>33</v>
      </c>
      <c r="K4942" s="1">
        <v>0</v>
      </c>
      <c r="L4942" s="1">
        <v>505</v>
      </c>
      <c r="M4942" s="6">
        <v>0.52</v>
      </c>
      <c r="N4942" s="4">
        <v>2400</v>
      </c>
      <c r="O4942" s="4">
        <v>170</v>
      </c>
      <c r="P4942" s="4">
        <v>400</v>
      </c>
      <c r="Q4942" s="3">
        <v>0.3</v>
      </c>
      <c r="R4942" s="1">
        <v>24</v>
      </c>
      <c r="S4942" s="1">
        <v>400</v>
      </c>
      <c r="T4942" s="1">
        <v>17</v>
      </c>
      <c r="U4942" s="1">
        <v>0</v>
      </c>
      <c r="V4942" s="1">
        <v>4</v>
      </c>
      <c r="W4942" s="1">
        <v>0</v>
      </c>
      <c r="X4942" s="1">
        <v>0</v>
      </c>
      <c r="Y4942" s="1">
        <v>1</v>
      </c>
      <c r="Z4942" s="1">
        <v>0</v>
      </c>
      <c r="AA4942" s="1">
        <v>1</v>
      </c>
      <c r="AB4942" s="1">
        <v>0</v>
      </c>
      <c r="AC4942" s="1">
        <v>0</v>
      </c>
      <c r="AD4942" s="1">
        <v>524</v>
      </c>
      <c r="AE4942" s="1">
        <v>558</v>
      </c>
      <c r="AF4942" s="1">
        <v>0</v>
      </c>
      <c r="AG4942" s="1">
        <v>65</v>
      </c>
      <c r="AH4942" s="1">
        <v>400</v>
      </c>
      <c r="AI4942" s="1">
        <v>1547</v>
      </c>
      <c r="AJ4942" s="1" t="s">
        <v>763</v>
      </c>
      <c r="AK4942" s="1" t="s">
        <v>764</v>
      </c>
      <c r="AL4942" s="1" t="s">
        <v>765</v>
      </c>
      <c r="AM4942" s="1" t="s">
        <v>12</v>
      </c>
      <c r="AN4942" s="1" t="s">
        <v>23097</v>
      </c>
      <c r="AO4942" s="1" t="s">
        <v>364</v>
      </c>
      <c r="AP4942" s="1" t="s">
        <v>57</v>
      </c>
      <c r="AQ4942" s="1" t="s">
        <v>25</v>
      </c>
      <c r="AR4942" s="1" t="s">
        <v>19</v>
      </c>
      <c r="AS4942" s="1" t="s">
        <v>23091</v>
      </c>
      <c r="AT4942" s="1" t="s">
        <v>26</v>
      </c>
    </row>
    <row r="4943" spans="1:46" x14ac:dyDescent="0.25">
      <c r="A4943" s="1" t="s">
        <v>20967</v>
      </c>
      <c r="B4943" s="2" t="s">
        <v>23074</v>
      </c>
      <c r="C4943" s="2" t="s">
        <v>23106</v>
      </c>
      <c r="D4943" s="1">
        <v>0</v>
      </c>
      <c r="E4943" s="1">
        <v>0</v>
      </c>
      <c r="F4943" s="1">
        <v>3</v>
      </c>
      <c r="G4943" s="1">
        <v>3</v>
      </c>
      <c r="H4943" s="6">
        <v>1</v>
      </c>
      <c r="I4943">
        <v>1</v>
      </c>
      <c r="J4943" s="1">
        <v>29</v>
      </c>
      <c r="K4943" s="1">
        <v>0</v>
      </c>
      <c r="L4943" s="1">
        <v>658</v>
      </c>
      <c r="M4943" s="6">
        <v>0.38</v>
      </c>
      <c r="N4943" s="4">
        <v>2300</v>
      </c>
      <c r="O4943" s="4">
        <v>190</v>
      </c>
      <c r="P4943" s="4">
        <v>600</v>
      </c>
      <c r="Q4943" s="3">
        <v>0.31</v>
      </c>
      <c r="R4943" s="1">
        <v>24</v>
      </c>
      <c r="S4943" s="1">
        <v>600</v>
      </c>
      <c r="T4943" s="1">
        <v>32</v>
      </c>
      <c r="U4943" s="1">
        <v>1</v>
      </c>
      <c r="V4943" s="1">
        <v>4</v>
      </c>
      <c r="W4943" s="1">
        <v>0</v>
      </c>
      <c r="X4943" s="1">
        <v>0</v>
      </c>
      <c r="Y4943" s="1">
        <v>1</v>
      </c>
      <c r="Z4943" s="1">
        <v>3</v>
      </c>
      <c r="AA4943" s="1">
        <v>0</v>
      </c>
      <c r="AB4943" s="1">
        <v>1</v>
      </c>
      <c r="AC4943" s="1">
        <v>600</v>
      </c>
      <c r="AD4943" s="1">
        <v>0</v>
      </c>
      <c r="AE4943" s="1">
        <v>0</v>
      </c>
      <c r="AF4943" s="1">
        <v>0</v>
      </c>
      <c r="AG4943" s="1">
        <v>68</v>
      </c>
      <c r="AH4943" s="1">
        <v>300</v>
      </c>
      <c r="AI4943" s="1">
        <v>968</v>
      </c>
      <c r="AJ4943" s="1" t="s">
        <v>2838</v>
      </c>
      <c r="AK4943" s="1" t="s">
        <v>11373</v>
      </c>
      <c r="AL4943" s="1" t="e">
        <f ca="1">-보양특수금속(주)-월150만원-통신비,교통비,식대회사지원</f>
        <v>#NAME?</v>
      </c>
      <c r="AM4943" s="1" t="s">
        <v>16</v>
      </c>
      <c r="AN4943" s="1" t="s">
        <v>23097</v>
      </c>
      <c r="AO4943" s="1" t="s">
        <v>86</v>
      </c>
      <c r="AP4943" s="1" t="s">
        <v>57</v>
      </c>
      <c r="AQ4943" s="1" t="s">
        <v>25</v>
      </c>
      <c r="AR4943" s="1" t="s">
        <v>19</v>
      </c>
      <c r="AS4943" s="1" t="s">
        <v>23090</v>
      </c>
      <c r="AT4943" s="1" t="s">
        <v>101</v>
      </c>
    </row>
    <row r="4944" spans="1:46" x14ac:dyDescent="0.25">
      <c r="A4944" s="1" t="s">
        <v>22680</v>
      </c>
      <c r="B4944" s="2" t="s">
        <v>23074</v>
      </c>
      <c r="C4944" s="2" t="s">
        <v>23106</v>
      </c>
      <c r="D4944" s="1">
        <v>0</v>
      </c>
      <c r="E4944" s="1">
        <v>1</v>
      </c>
      <c r="F4944" s="1">
        <v>3</v>
      </c>
      <c r="G4944" s="1">
        <v>4</v>
      </c>
      <c r="H4944" s="6">
        <v>0.75</v>
      </c>
      <c r="I4944">
        <v>0</v>
      </c>
      <c r="J4944" s="1">
        <v>38</v>
      </c>
      <c r="K4944" s="1">
        <v>0</v>
      </c>
      <c r="L4944" s="1">
        <v>696</v>
      </c>
      <c r="M4944" s="6">
        <v>0.34</v>
      </c>
      <c r="N4944" s="4">
        <v>2000</v>
      </c>
      <c r="O4944" s="4">
        <v>154</v>
      </c>
      <c r="P4944" s="4">
        <v>300</v>
      </c>
      <c r="Q4944" s="3">
        <v>0.25</v>
      </c>
      <c r="R4944" s="1">
        <v>6</v>
      </c>
      <c r="S4944" s="1">
        <v>300</v>
      </c>
      <c r="T4944" s="1">
        <v>18</v>
      </c>
      <c r="U4944" s="1">
        <v>1</v>
      </c>
      <c r="V4944" s="1">
        <v>4</v>
      </c>
      <c r="W4944" s="1">
        <v>0</v>
      </c>
      <c r="X4944" s="1">
        <v>0</v>
      </c>
      <c r="Y4944" s="1">
        <v>1</v>
      </c>
      <c r="Z4944" s="1">
        <v>2</v>
      </c>
      <c r="AA4944" s="1">
        <v>0</v>
      </c>
      <c r="AB4944" s="1">
        <v>0</v>
      </c>
      <c r="AC4944" s="1">
        <v>0</v>
      </c>
      <c r="AD4944" s="1">
        <v>0</v>
      </c>
      <c r="AE4944" s="1">
        <v>0</v>
      </c>
      <c r="AF4944" s="1">
        <v>0</v>
      </c>
      <c r="AG4944" s="1">
        <v>0</v>
      </c>
      <c r="AH4944" s="1">
        <v>0</v>
      </c>
      <c r="AI4944" s="1">
        <v>0</v>
      </c>
      <c r="AJ4944" s="1" t="s">
        <v>15936</v>
      </c>
      <c r="AK4944" s="1" t="s">
        <v>15937</v>
      </c>
      <c r="AL4944" s="1" t="s">
        <v>15938</v>
      </c>
      <c r="AM4944" s="1" t="s">
        <v>12</v>
      </c>
      <c r="AN4944" s="1" t="s">
        <v>23097</v>
      </c>
      <c r="AO4944" s="1" t="s">
        <v>86</v>
      </c>
      <c r="AP4944" s="1" t="s">
        <v>57</v>
      </c>
      <c r="AQ4944" s="1" t="s">
        <v>25</v>
      </c>
      <c r="AR4944" s="1" t="s">
        <v>19</v>
      </c>
      <c r="AS4944" s="1" t="s">
        <v>23090</v>
      </c>
      <c r="AT4944" s="1" t="s">
        <v>26</v>
      </c>
    </row>
    <row r="4945" spans="1:46" x14ac:dyDescent="0.25">
      <c r="A4945" s="1" t="s">
        <v>21534</v>
      </c>
      <c r="B4945" s="2" t="s">
        <v>23074</v>
      </c>
      <c r="C4945" s="2" t="s">
        <v>23106</v>
      </c>
      <c r="D4945" s="1">
        <v>0</v>
      </c>
      <c r="E4945" s="1">
        <v>0</v>
      </c>
      <c r="F4945" s="1">
        <v>3</v>
      </c>
      <c r="G4945" s="1">
        <v>3</v>
      </c>
      <c r="H4945" s="6">
        <v>1</v>
      </c>
      <c r="I4945">
        <v>0</v>
      </c>
      <c r="J4945" s="1">
        <v>38</v>
      </c>
      <c r="K4945" s="1">
        <v>0</v>
      </c>
      <c r="L4945" s="1">
        <v>657</v>
      </c>
      <c r="M4945" s="6">
        <v>0.2</v>
      </c>
      <c r="N4945" s="4">
        <v>2500</v>
      </c>
      <c r="O4945" s="4">
        <v>150</v>
      </c>
      <c r="P4945" s="4">
        <v>200</v>
      </c>
      <c r="Q4945" s="3">
        <v>0.3</v>
      </c>
      <c r="R4945" s="1">
        <v>12</v>
      </c>
      <c r="S4945" s="1">
        <v>200</v>
      </c>
      <c r="T4945" s="1">
        <v>38</v>
      </c>
      <c r="U4945" s="1">
        <v>1</v>
      </c>
      <c r="V4945" s="1">
        <v>4</v>
      </c>
      <c r="W4945" s="1">
        <v>0</v>
      </c>
      <c r="X4945" s="1">
        <v>0</v>
      </c>
      <c r="Y4945" s="1">
        <v>0</v>
      </c>
      <c r="Z4945" s="1">
        <v>4</v>
      </c>
      <c r="AA4945" s="1">
        <v>1</v>
      </c>
      <c r="AB4945" s="1">
        <v>0</v>
      </c>
      <c r="AC4945" s="1">
        <v>0</v>
      </c>
      <c r="AD4945" s="1">
        <v>0</v>
      </c>
      <c r="AE4945" s="1">
        <v>0</v>
      </c>
      <c r="AF4945" s="1">
        <v>0</v>
      </c>
      <c r="AG4945" s="1">
        <v>0</v>
      </c>
      <c r="AH4945" s="1">
        <v>200</v>
      </c>
      <c r="AI4945" s="1">
        <v>200</v>
      </c>
      <c r="AJ4945" s="1" t="s">
        <v>12902</v>
      </c>
      <c r="AK4945" s="1" t="s">
        <v>12903</v>
      </c>
      <c r="AL4945" s="1" t="s">
        <v>12904</v>
      </c>
      <c r="AM4945" s="1" t="s">
        <v>12</v>
      </c>
      <c r="AN4945" s="1" t="s">
        <v>23097</v>
      </c>
      <c r="AO4945" s="1" t="s">
        <v>86</v>
      </c>
      <c r="AP4945" s="1" t="s">
        <v>57</v>
      </c>
      <c r="AQ4945" s="1" t="s">
        <v>25</v>
      </c>
      <c r="AR4945" s="1" t="s">
        <v>30</v>
      </c>
      <c r="AS4945" s="1" t="s">
        <v>23091</v>
      </c>
      <c r="AT4945" s="1" t="s">
        <v>26</v>
      </c>
    </row>
    <row r="4946" spans="1:46" x14ac:dyDescent="0.25">
      <c r="A4946" s="1" t="s">
        <v>19892</v>
      </c>
      <c r="B4946" s="2" t="s">
        <v>23074</v>
      </c>
      <c r="C4946" s="2" t="s">
        <v>23106</v>
      </c>
      <c r="D4946" s="1">
        <v>1</v>
      </c>
      <c r="E4946" s="1">
        <v>1</v>
      </c>
      <c r="F4946" s="1">
        <v>2</v>
      </c>
      <c r="G4946" s="1">
        <v>4</v>
      </c>
      <c r="H4946" s="6">
        <v>0.5</v>
      </c>
      <c r="I4946">
        <v>1</v>
      </c>
      <c r="J4946" s="1">
        <v>30</v>
      </c>
      <c r="K4946" s="1">
        <v>0</v>
      </c>
      <c r="L4946" s="1">
        <v>719</v>
      </c>
      <c r="M4946" s="6">
        <v>0.2</v>
      </c>
      <c r="N4946" s="4">
        <v>1500</v>
      </c>
      <c r="O4946" s="4">
        <v>115</v>
      </c>
      <c r="P4946" s="4">
        <v>100</v>
      </c>
      <c r="Q4946" s="3">
        <v>0.25</v>
      </c>
      <c r="R4946" s="1">
        <v>12</v>
      </c>
      <c r="S4946" s="1">
        <v>100</v>
      </c>
      <c r="T4946" s="1">
        <v>27</v>
      </c>
      <c r="U4946" s="1">
        <v>1</v>
      </c>
      <c r="V4946" s="1">
        <v>4</v>
      </c>
      <c r="W4946" s="1">
        <v>1</v>
      </c>
      <c r="X4946" s="1">
        <v>1</v>
      </c>
      <c r="Y4946" s="1">
        <v>0</v>
      </c>
      <c r="Z4946" s="1">
        <v>6</v>
      </c>
      <c r="AA4946" s="1">
        <v>0</v>
      </c>
      <c r="AB4946" s="1">
        <v>1</v>
      </c>
      <c r="AC4946" s="1">
        <v>0</v>
      </c>
      <c r="AD4946" s="1">
        <v>0</v>
      </c>
      <c r="AE4946" s="1">
        <v>0</v>
      </c>
      <c r="AF4946" s="1">
        <v>0</v>
      </c>
      <c r="AG4946" s="1">
        <v>0</v>
      </c>
      <c r="AH4946" s="1">
        <v>250</v>
      </c>
      <c r="AI4946" s="1">
        <v>250</v>
      </c>
      <c r="AJ4946" s="1" t="s">
        <v>1715</v>
      </c>
      <c r="AK4946" s="1" t="s">
        <v>8446</v>
      </c>
      <c r="AL4946" s="1" t="s">
        <v>8447</v>
      </c>
      <c r="AM4946" s="1" t="s">
        <v>16</v>
      </c>
      <c r="AN4946" s="1" t="s">
        <v>23097</v>
      </c>
      <c r="AO4946" s="1" t="s">
        <v>86</v>
      </c>
      <c r="AP4946" s="1" t="s">
        <v>86</v>
      </c>
      <c r="AQ4946" s="1" t="s">
        <v>14</v>
      </c>
      <c r="AR4946" s="1" t="s">
        <v>30</v>
      </c>
      <c r="AS4946" s="1" t="s">
        <v>23090</v>
      </c>
      <c r="AT4946" s="1" t="s">
        <v>101</v>
      </c>
    </row>
    <row r="4947" spans="1:46" x14ac:dyDescent="0.25">
      <c r="A4947" s="1" t="s">
        <v>22141</v>
      </c>
      <c r="B4947" s="2" t="s">
        <v>23074</v>
      </c>
      <c r="C4947" s="2" t="s">
        <v>23106</v>
      </c>
      <c r="D4947" s="1">
        <v>1</v>
      </c>
      <c r="E4947" s="1">
        <v>0</v>
      </c>
      <c r="F4947" s="1">
        <v>1</v>
      </c>
      <c r="G4947" s="1">
        <v>2</v>
      </c>
      <c r="H4947" s="6">
        <v>0.5</v>
      </c>
      <c r="I4947">
        <v>0</v>
      </c>
      <c r="J4947" s="1">
        <v>34</v>
      </c>
      <c r="K4947" s="1">
        <v>0</v>
      </c>
      <c r="L4947" s="1">
        <v>626</v>
      </c>
      <c r="M4947" s="6">
        <v>0.64</v>
      </c>
      <c r="N4947" s="4">
        <v>5500</v>
      </c>
      <c r="O4947" s="4">
        <v>440</v>
      </c>
      <c r="P4947" s="4">
        <v>1300</v>
      </c>
      <c r="Q4947" s="3">
        <v>0.33</v>
      </c>
      <c r="R4947" s="1">
        <v>24</v>
      </c>
      <c r="S4947" s="1">
        <v>1300</v>
      </c>
      <c r="T4947" s="1">
        <v>56</v>
      </c>
      <c r="U4947" s="1">
        <v>0</v>
      </c>
      <c r="V4947" s="1">
        <v>4</v>
      </c>
      <c r="W4947" s="1">
        <v>1</v>
      </c>
      <c r="X4947" s="1">
        <v>0</v>
      </c>
      <c r="Y4947" s="1">
        <v>1</v>
      </c>
      <c r="Z4947" s="1">
        <v>0</v>
      </c>
      <c r="AA4947" s="1">
        <v>1</v>
      </c>
      <c r="AB4947" s="1">
        <v>0</v>
      </c>
      <c r="AC4947" s="1">
        <v>2378</v>
      </c>
      <c r="AD4947" s="1">
        <v>0</v>
      </c>
      <c r="AE4947" s="1">
        <v>652</v>
      </c>
      <c r="AF4947" s="1">
        <v>833</v>
      </c>
      <c r="AG4947" s="1">
        <v>0</v>
      </c>
      <c r="AH4947" s="1">
        <v>1000</v>
      </c>
      <c r="AI4947" s="1">
        <v>4863</v>
      </c>
      <c r="AJ4947" s="1" t="s">
        <v>5622</v>
      </c>
      <c r="AK4947" s="1" t="s">
        <v>14512</v>
      </c>
      <c r="AL4947" s="1" t="s">
        <v>14513</v>
      </c>
      <c r="AM4947" s="1" t="s">
        <v>12</v>
      </c>
      <c r="AN4947" s="1" t="s">
        <v>23097</v>
      </c>
      <c r="AO4947" s="1" t="s">
        <v>364</v>
      </c>
      <c r="AP4947" s="1" t="s">
        <v>86</v>
      </c>
      <c r="AQ4947" s="1" t="s">
        <v>25</v>
      </c>
      <c r="AR4947" s="1" t="s">
        <v>19</v>
      </c>
      <c r="AS4947" s="1" t="s">
        <v>23091</v>
      </c>
      <c r="AT4947" s="1" t="s">
        <v>26</v>
      </c>
    </row>
    <row r="4948" spans="1:46" x14ac:dyDescent="0.25">
      <c r="A4948" s="1" t="s">
        <v>18055</v>
      </c>
      <c r="B4948" s="2" t="s">
        <v>23074</v>
      </c>
      <c r="C4948" s="2" t="s">
        <v>23106</v>
      </c>
      <c r="D4948" s="1">
        <v>0</v>
      </c>
      <c r="E4948" s="1">
        <v>1</v>
      </c>
      <c r="F4948" s="1">
        <v>3</v>
      </c>
      <c r="G4948" s="1">
        <v>4</v>
      </c>
      <c r="H4948" s="6">
        <v>0.75</v>
      </c>
      <c r="I4948">
        <v>1</v>
      </c>
      <c r="J4948" s="1">
        <v>39</v>
      </c>
      <c r="K4948" s="1">
        <v>1</v>
      </c>
      <c r="L4948" s="1">
        <v>585</v>
      </c>
      <c r="M4948" s="6">
        <v>0.26</v>
      </c>
      <c r="N4948" s="4">
        <v>2500</v>
      </c>
      <c r="O4948" s="4">
        <v>250</v>
      </c>
      <c r="P4948" s="4">
        <v>500</v>
      </c>
      <c r="Q4948" s="3">
        <v>0.33</v>
      </c>
      <c r="R4948" s="1">
        <v>24</v>
      </c>
      <c r="S4948" s="1">
        <v>500</v>
      </c>
      <c r="T4948" s="1">
        <v>70</v>
      </c>
      <c r="U4948" s="1">
        <v>1</v>
      </c>
      <c r="V4948" s="1">
        <v>4</v>
      </c>
      <c r="W4948" s="1">
        <v>1</v>
      </c>
      <c r="X4948" s="1">
        <v>1</v>
      </c>
      <c r="Y4948" s="1">
        <v>0</v>
      </c>
      <c r="Z4948" s="1">
        <v>3</v>
      </c>
      <c r="AA4948" s="1">
        <v>0</v>
      </c>
      <c r="AB4948" s="1">
        <v>1</v>
      </c>
      <c r="AC4948" s="1">
        <v>2975</v>
      </c>
      <c r="AD4948" s="1">
        <v>0</v>
      </c>
      <c r="AE4948" s="1">
        <v>0</v>
      </c>
      <c r="AF4948" s="1">
        <v>290</v>
      </c>
      <c r="AG4948" s="1">
        <v>0</v>
      </c>
      <c r="AH4948" s="1">
        <v>0</v>
      </c>
      <c r="AI4948" s="1">
        <v>3265</v>
      </c>
      <c r="AJ4948" s="1" t="s">
        <v>3208</v>
      </c>
      <c r="AK4948" s="1" t="s">
        <v>3209</v>
      </c>
      <c r="AL4948" s="1" t="s">
        <v>3210</v>
      </c>
      <c r="AM4948" s="1" t="s">
        <v>16</v>
      </c>
      <c r="AN4948" s="1" t="s">
        <v>23098</v>
      </c>
      <c r="AO4948" s="1" t="s">
        <v>86</v>
      </c>
      <c r="AP4948" s="1" t="s">
        <v>86</v>
      </c>
      <c r="AQ4948" s="1" t="s">
        <v>14</v>
      </c>
      <c r="AR4948" s="1" t="s">
        <v>30</v>
      </c>
      <c r="AS4948" s="1" t="s">
        <v>23090</v>
      </c>
      <c r="AT4948" s="1" t="s">
        <v>101</v>
      </c>
    </row>
    <row r="4949" spans="1:46" x14ac:dyDescent="0.25">
      <c r="A4949" s="1" t="s">
        <v>18693</v>
      </c>
      <c r="B4949" s="2" t="s">
        <v>23074</v>
      </c>
      <c r="C4949" s="2" t="s">
        <v>23106</v>
      </c>
      <c r="D4949" s="1">
        <v>1</v>
      </c>
      <c r="E4949" s="1">
        <v>0</v>
      </c>
      <c r="F4949" s="1">
        <v>1</v>
      </c>
      <c r="G4949" s="1">
        <v>2</v>
      </c>
      <c r="H4949" s="6">
        <v>0.5</v>
      </c>
      <c r="I4949">
        <v>1</v>
      </c>
      <c r="J4949" s="1">
        <v>34</v>
      </c>
      <c r="K4949" s="1">
        <v>0</v>
      </c>
      <c r="L4949" s="1">
        <v>629</v>
      </c>
      <c r="M4949" s="6">
        <v>0.48</v>
      </c>
      <c r="N4949" s="4">
        <v>2000</v>
      </c>
      <c r="O4949" s="4">
        <v>160</v>
      </c>
      <c r="P4949" s="4">
        <v>800</v>
      </c>
      <c r="Q4949" s="3">
        <v>0.3</v>
      </c>
      <c r="R4949" s="1">
        <v>24</v>
      </c>
      <c r="S4949" s="1">
        <v>800</v>
      </c>
      <c r="T4949" s="1">
        <v>70</v>
      </c>
      <c r="U4949" s="1">
        <v>0</v>
      </c>
      <c r="V4949" s="1">
        <v>4</v>
      </c>
      <c r="W4949" s="1">
        <v>1</v>
      </c>
      <c r="X4949" s="1">
        <v>0</v>
      </c>
      <c r="Y4949" s="1">
        <v>1</v>
      </c>
      <c r="Z4949" s="1">
        <v>3</v>
      </c>
      <c r="AA4949" s="1">
        <v>1</v>
      </c>
      <c r="AB4949" s="1">
        <v>1</v>
      </c>
      <c r="AC4949" s="1">
        <v>0</v>
      </c>
      <c r="AD4949" s="1">
        <v>0</v>
      </c>
      <c r="AE4949" s="1">
        <v>458</v>
      </c>
      <c r="AF4949" s="1">
        <v>300</v>
      </c>
      <c r="AG4949" s="1">
        <v>0</v>
      </c>
      <c r="AH4949" s="1">
        <v>0</v>
      </c>
      <c r="AI4949" s="1">
        <v>758</v>
      </c>
      <c r="AJ4949" s="1" t="s">
        <v>5078</v>
      </c>
      <c r="AK4949" s="1" t="s">
        <v>5079</v>
      </c>
      <c r="AL4949" s="1" t="s">
        <v>5080</v>
      </c>
      <c r="AM4949" s="1" t="s">
        <v>16</v>
      </c>
      <c r="AN4949" s="1" t="s">
        <v>23097</v>
      </c>
      <c r="AO4949" s="1" t="s">
        <v>364</v>
      </c>
      <c r="AP4949" s="1" t="s">
        <v>86</v>
      </c>
      <c r="AQ4949" s="1" t="s">
        <v>25</v>
      </c>
      <c r="AR4949" s="1" t="s">
        <v>19</v>
      </c>
      <c r="AS4949" s="1" t="s">
        <v>23091</v>
      </c>
      <c r="AT4949" s="1" t="s">
        <v>101</v>
      </c>
    </row>
    <row r="4950" spans="1:46" x14ac:dyDescent="0.25">
      <c r="A4950" s="1" t="s">
        <v>17333</v>
      </c>
      <c r="B4950" s="2" t="s">
        <v>23074</v>
      </c>
      <c r="C4950" s="2" t="s">
        <v>23106</v>
      </c>
      <c r="D4950" s="1">
        <v>4</v>
      </c>
      <c r="E4950" s="1">
        <v>4</v>
      </c>
      <c r="F4950" s="1">
        <v>2</v>
      </c>
      <c r="G4950" s="1">
        <v>10</v>
      </c>
      <c r="H4950" s="6">
        <v>0.2</v>
      </c>
      <c r="I4950">
        <v>1</v>
      </c>
      <c r="J4950" s="1">
        <v>39</v>
      </c>
      <c r="K4950" s="1">
        <v>0</v>
      </c>
      <c r="L4950" s="1">
        <v>579</v>
      </c>
      <c r="M4950" s="6">
        <v>0.62</v>
      </c>
      <c r="N4950" s="4">
        <v>2000</v>
      </c>
      <c r="O4950" s="4">
        <v>150</v>
      </c>
      <c r="P4950" s="4">
        <v>500</v>
      </c>
      <c r="Q4950" s="3">
        <v>0.33</v>
      </c>
      <c r="R4950" s="1">
        <v>24</v>
      </c>
      <c r="S4950" s="1">
        <v>500</v>
      </c>
      <c r="T4950" s="1">
        <v>58</v>
      </c>
      <c r="U4950" s="1">
        <v>0</v>
      </c>
      <c r="V4950" s="1">
        <v>4</v>
      </c>
      <c r="W4950" s="1">
        <v>0</v>
      </c>
      <c r="X4950" s="1">
        <v>0</v>
      </c>
      <c r="Y4950" s="1">
        <v>0</v>
      </c>
      <c r="Z4950" s="1">
        <v>3</v>
      </c>
      <c r="AA4950" s="1">
        <v>1</v>
      </c>
      <c r="AB4950" s="1">
        <v>1</v>
      </c>
      <c r="AC4950" s="1">
        <v>155</v>
      </c>
      <c r="AD4950" s="1">
        <v>3300</v>
      </c>
      <c r="AE4950" s="1">
        <v>0</v>
      </c>
      <c r="AF4950" s="1">
        <v>0</v>
      </c>
      <c r="AG4950" s="1">
        <v>20</v>
      </c>
      <c r="AH4950" s="1">
        <v>350</v>
      </c>
      <c r="AI4950" s="1">
        <v>3825</v>
      </c>
      <c r="AJ4950" s="1" t="s">
        <v>251</v>
      </c>
      <c r="AK4950" s="1" t="s">
        <v>1035</v>
      </c>
      <c r="AL4950" s="1" t="s">
        <v>1036</v>
      </c>
      <c r="AM4950" s="1" t="s">
        <v>16</v>
      </c>
      <c r="AN4950" s="1" t="s">
        <v>23097</v>
      </c>
      <c r="AO4950" s="1" t="s">
        <v>364</v>
      </c>
      <c r="AP4950" s="1" t="s">
        <v>57</v>
      </c>
      <c r="AQ4950" s="1" t="s">
        <v>25</v>
      </c>
      <c r="AR4950" s="1" t="s">
        <v>30</v>
      </c>
      <c r="AS4950" s="1" t="s">
        <v>23091</v>
      </c>
      <c r="AT4950" s="1" t="s">
        <v>101</v>
      </c>
    </row>
    <row r="4951" spans="1:46" x14ac:dyDescent="0.25">
      <c r="A4951" s="1" t="s">
        <v>22177</v>
      </c>
      <c r="B4951" s="2" t="s">
        <v>23074</v>
      </c>
      <c r="C4951" s="2" t="s">
        <v>23107</v>
      </c>
      <c r="D4951" s="1">
        <v>1</v>
      </c>
      <c r="E4951" s="1">
        <v>0</v>
      </c>
      <c r="F4951" s="1">
        <v>2</v>
      </c>
      <c r="G4951" s="1">
        <v>3</v>
      </c>
      <c r="H4951" s="6">
        <v>0.66666666666666663</v>
      </c>
      <c r="I4951">
        <v>0</v>
      </c>
      <c r="J4951" s="1">
        <v>43</v>
      </c>
      <c r="K4951" s="1">
        <v>1</v>
      </c>
      <c r="L4951" s="1">
        <v>745</v>
      </c>
      <c r="M4951" s="6">
        <v>0.22</v>
      </c>
      <c r="N4951" s="4">
        <v>4500</v>
      </c>
      <c r="O4951" s="4">
        <v>350</v>
      </c>
      <c r="P4951" s="4">
        <v>500</v>
      </c>
      <c r="Q4951" s="3">
        <v>0.25</v>
      </c>
      <c r="R4951" s="1">
        <v>12</v>
      </c>
      <c r="S4951" s="1">
        <v>500</v>
      </c>
      <c r="T4951" s="1">
        <v>77</v>
      </c>
      <c r="U4951" s="1">
        <v>0</v>
      </c>
      <c r="V4951" s="1">
        <v>4</v>
      </c>
      <c r="W4951" s="1">
        <v>0</v>
      </c>
      <c r="X4951" s="1">
        <v>0</v>
      </c>
      <c r="Y4951" s="1">
        <v>1</v>
      </c>
      <c r="Z4951" s="1">
        <v>0</v>
      </c>
      <c r="AA4951" s="1">
        <v>1</v>
      </c>
      <c r="AB4951" s="1">
        <v>0</v>
      </c>
      <c r="AC4951" s="1">
        <v>220</v>
      </c>
      <c r="AD4951" s="1">
        <v>0</v>
      </c>
      <c r="AE4951" s="1">
        <v>0</v>
      </c>
      <c r="AF4951" s="1">
        <v>186</v>
      </c>
      <c r="AG4951" s="1">
        <v>0</v>
      </c>
      <c r="AH4951" s="1">
        <v>250</v>
      </c>
      <c r="AI4951" s="1">
        <v>656</v>
      </c>
      <c r="AJ4951" s="1" t="s">
        <v>5369</v>
      </c>
      <c r="AK4951" s="1" t="s">
        <v>14615</v>
      </c>
      <c r="AL4951" s="1" t="s">
        <v>14616</v>
      </c>
      <c r="AM4951" s="1" t="s">
        <v>12</v>
      </c>
      <c r="AN4951" s="1" t="s">
        <v>23098</v>
      </c>
      <c r="AO4951" s="1" t="s">
        <v>364</v>
      </c>
      <c r="AP4951" s="1" t="s">
        <v>57</v>
      </c>
      <c r="AQ4951" s="1" t="s">
        <v>25</v>
      </c>
      <c r="AR4951" s="1" t="s">
        <v>19</v>
      </c>
      <c r="AS4951" s="1" t="s">
        <v>23091</v>
      </c>
      <c r="AT4951" s="1" t="s">
        <v>26</v>
      </c>
    </row>
    <row r="4952" spans="1:46" x14ac:dyDescent="0.25">
      <c r="A4952" s="1" t="s">
        <v>19330</v>
      </c>
      <c r="B4952" s="2" t="s">
        <v>23074</v>
      </c>
      <c r="C4952" s="2" t="s">
        <v>23107</v>
      </c>
      <c r="D4952" s="1">
        <v>1</v>
      </c>
      <c r="E4952" s="1">
        <v>3</v>
      </c>
      <c r="F4952" s="1">
        <v>1</v>
      </c>
      <c r="G4952" s="1">
        <v>5</v>
      </c>
      <c r="H4952" s="6">
        <v>0.2</v>
      </c>
      <c r="I4952">
        <v>0</v>
      </c>
      <c r="J4952" s="1">
        <v>31</v>
      </c>
      <c r="K4952" s="1">
        <v>0</v>
      </c>
      <c r="L4952" s="1">
        <v>759</v>
      </c>
      <c r="M4952" s="6">
        <v>0.14000000000000001</v>
      </c>
      <c r="N4952" s="4">
        <v>2400</v>
      </c>
      <c r="O4952" s="4">
        <v>200</v>
      </c>
      <c r="P4952" s="4">
        <v>300</v>
      </c>
      <c r="Q4952" s="3">
        <v>0.3</v>
      </c>
      <c r="R4952" s="1">
        <v>12</v>
      </c>
      <c r="S4952" s="1">
        <v>300</v>
      </c>
      <c r="T4952" s="1">
        <v>46</v>
      </c>
      <c r="U4952" s="1">
        <v>1</v>
      </c>
      <c r="V4952" s="1">
        <v>4</v>
      </c>
      <c r="W4952" s="1">
        <v>0</v>
      </c>
      <c r="X4952" s="1">
        <v>1</v>
      </c>
      <c r="Y4952" s="1">
        <v>1</v>
      </c>
      <c r="Z4952" s="1">
        <v>1</v>
      </c>
      <c r="AA4952" s="1">
        <v>1</v>
      </c>
      <c r="AB4952" s="1">
        <v>1</v>
      </c>
      <c r="AC4952" s="1">
        <v>0</v>
      </c>
      <c r="AD4952" s="1">
        <v>0</v>
      </c>
      <c r="AE4952" s="1">
        <v>0</v>
      </c>
      <c r="AF4952" s="1">
        <v>0</v>
      </c>
      <c r="AG4952" s="1">
        <v>0</v>
      </c>
      <c r="AH4952" s="1">
        <v>0</v>
      </c>
      <c r="AI4952" s="1">
        <v>0</v>
      </c>
      <c r="AJ4952" s="1" t="s">
        <v>6881</v>
      </c>
      <c r="AK4952" s="1" t="s">
        <v>6882</v>
      </c>
      <c r="AL4952" s="1" t="s">
        <v>6883</v>
      </c>
      <c r="AM4952" s="1" t="s">
        <v>12</v>
      </c>
      <c r="AN4952" s="1" t="s">
        <v>23097</v>
      </c>
      <c r="AO4952" s="1" t="s">
        <v>86</v>
      </c>
      <c r="AP4952" s="1" t="s">
        <v>57</v>
      </c>
      <c r="AQ4952" s="1" t="s">
        <v>14</v>
      </c>
      <c r="AR4952" s="1" t="s">
        <v>19</v>
      </c>
      <c r="AS4952" s="1" t="s">
        <v>23091</v>
      </c>
      <c r="AT4952" s="1" t="s">
        <v>101</v>
      </c>
    </row>
    <row r="4953" spans="1:46" x14ac:dyDescent="0.25">
      <c r="A4953" s="1" t="s">
        <v>22182</v>
      </c>
      <c r="B4953" s="2" t="s">
        <v>23074</v>
      </c>
      <c r="C4953" s="2" t="s">
        <v>23107</v>
      </c>
      <c r="D4953" s="1">
        <v>0</v>
      </c>
      <c r="E4953" s="1">
        <v>1</v>
      </c>
      <c r="F4953" s="1">
        <v>1</v>
      </c>
      <c r="G4953" s="1">
        <v>2</v>
      </c>
      <c r="H4953" s="6">
        <v>0.5</v>
      </c>
      <c r="I4953">
        <v>0</v>
      </c>
      <c r="J4953" s="1">
        <v>31</v>
      </c>
      <c r="K4953" s="1">
        <v>1</v>
      </c>
      <c r="L4953" s="1">
        <v>711</v>
      </c>
      <c r="M4953" s="6">
        <v>0.15</v>
      </c>
      <c r="N4953" s="4">
        <v>1600</v>
      </c>
      <c r="O4953" s="4">
        <v>110</v>
      </c>
      <c r="P4953" s="4">
        <v>300</v>
      </c>
      <c r="Q4953" s="3">
        <v>0.34</v>
      </c>
      <c r="R4953" s="1">
        <v>24</v>
      </c>
      <c r="S4953" s="1">
        <v>300</v>
      </c>
      <c r="T4953" s="1">
        <v>35</v>
      </c>
      <c r="U4953" s="1">
        <v>1</v>
      </c>
      <c r="V4953" s="1">
        <v>4</v>
      </c>
      <c r="W4953" s="1">
        <v>0</v>
      </c>
      <c r="X4953" s="1">
        <v>0</v>
      </c>
      <c r="Y4953" s="1">
        <v>1</v>
      </c>
      <c r="Z4953" s="1">
        <v>3</v>
      </c>
      <c r="AA4953" s="1">
        <v>0</v>
      </c>
      <c r="AB4953" s="1">
        <v>0</v>
      </c>
      <c r="AC4953" s="1">
        <v>0</v>
      </c>
      <c r="AD4953" s="1">
        <v>0</v>
      </c>
      <c r="AE4953" s="1">
        <v>0</v>
      </c>
      <c r="AF4953" s="1">
        <v>0</v>
      </c>
      <c r="AG4953" s="1">
        <v>0</v>
      </c>
      <c r="AH4953" s="1">
        <v>0</v>
      </c>
      <c r="AI4953" s="1">
        <v>0</v>
      </c>
      <c r="AJ4953" s="1" t="s">
        <v>14628</v>
      </c>
      <c r="AK4953" s="1" t="s">
        <v>14629</v>
      </c>
      <c r="AL4953" s="1" t="s">
        <v>14630</v>
      </c>
      <c r="AM4953" s="1" t="s">
        <v>12</v>
      </c>
      <c r="AN4953" s="1" t="s">
        <v>23098</v>
      </c>
      <c r="AO4953" s="1" t="s">
        <v>86</v>
      </c>
      <c r="AP4953" s="1" t="s">
        <v>57</v>
      </c>
      <c r="AQ4953" s="1" t="s">
        <v>25</v>
      </c>
      <c r="AR4953" s="1" t="s">
        <v>19</v>
      </c>
      <c r="AS4953" s="1" t="s">
        <v>23090</v>
      </c>
      <c r="AT4953" s="1" t="s">
        <v>26</v>
      </c>
    </row>
    <row r="4954" spans="1:46" x14ac:dyDescent="0.25">
      <c r="A4954" s="1" t="s">
        <v>19340</v>
      </c>
      <c r="B4954" s="2" t="s">
        <v>23074</v>
      </c>
      <c r="C4954" s="2" t="s">
        <v>23107</v>
      </c>
      <c r="D4954" s="1">
        <v>0</v>
      </c>
      <c r="E4954" s="1">
        <v>1</v>
      </c>
      <c r="F4954" s="1">
        <v>3</v>
      </c>
      <c r="G4954" s="1">
        <v>4</v>
      </c>
      <c r="H4954" s="6">
        <v>0.75</v>
      </c>
      <c r="I4954">
        <v>0</v>
      </c>
      <c r="J4954" s="1">
        <v>29</v>
      </c>
      <c r="K4954" s="1">
        <v>1</v>
      </c>
      <c r="L4954" s="1">
        <v>666</v>
      </c>
      <c r="M4954" s="6">
        <v>0.93</v>
      </c>
      <c r="N4954" s="4">
        <v>2760</v>
      </c>
      <c r="O4954" s="4">
        <v>180</v>
      </c>
      <c r="P4954" s="4">
        <v>1000</v>
      </c>
      <c r="Q4954" s="3">
        <v>0.35</v>
      </c>
      <c r="R4954" s="1">
        <v>24</v>
      </c>
      <c r="S4954" s="1">
        <v>1000</v>
      </c>
      <c r="T4954" s="1">
        <v>110</v>
      </c>
      <c r="U4954" s="1">
        <v>0</v>
      </c>
      <c r="V4954" s="1">
        <v>4</v>
      </c>
      <c r="W4954" s="1">
        <v>0</v>
      </c>
      <c r="X4954" s="1">
        <v>0</v>
      </c>
      <c r="Y4954" s="1">
        <v>1</v>
      </c>
      <c r="Z4954" s="1">
        <v>4</v>
      </c>
      <c r="AA4954" s="1">
        <v>1</v>
      </c>
      <c r="AB4954" s="1">
        <v>0</v>
      </c>
      <c r="AC4954" s="1">
        <v>0</v>
      </c>
      <c r="AD4954" s="1">
        <v>0</v>
      </c>
      <c r="AE4954" s="1">
        <v>0</v>
      </c>
      <c r="AF4954" s="1">
        <v>726</v>
      </c>
      <c r="AG4954" s="1">
        <v>0</v>
      </c>
      <c r="AH4954" s="1">
        <v>1200</v>
      </c>
      <c r="AI4954" s="1">
        <v>1926</v>
      </c>
      <c r="AJ4954" s="1" t="s">
        <v>6910</v>
      </c>
      <c r="AK4954" s="1" t="s">
        <v>6911</v>
      </c>
      <c r="AL4954" s="1" t="s">
        <v>6912</v>
      </c>
      <c r="AM4954" s="1" t="s">
        <v>12</v>
      </c>
      <c r="AN4954" s="1" t="s">
        <v>23098</v>
      </c>
      <c r="AO4954" s="1" t="s">
        <v>364</v>
      </c>
      <c r="AP4954" s="1" t="s">
        <v>57</v>
      </c>
      <c r="AQ4954" s="1" t="s">
        <v>25</v>
      </c>
      <c r="AR4954" s="1" t="s">
        <v>19</v>
      </c>
      <c r="AS4954" s="1" t="s">
        <v>23091</v>
      </c>
      <c r="AT4954" s="1" t="s">
        <v>26</v>
      </c>
    </row>
    <row r="4955" spans="1:46" x14ac:dyDescent="0.25">
      <c r="A4955" s="1" t="s">
        <v>19338</v>
      </c>
      <c r="B4955" s="2" t="s">
        <v>23074</v>
      </c>
      <c r="C4955" s="2" t="s">
        <v>23107</v>
      </c>
      <c r="D4955" s="1">
        <v>0</v>
      </c>
      <c r="E4955" s="1">
        <v>3</v>
      </c>
      <c r="F4955" s="1">
        <v>1</v>
      </c>
      <c r="G4955" s="1">
        <v>4</v>
      </c>
      <c r="H4955" s="6">
        <v>0.25</v>
      </c>
      <c r="I4955">
        <v>0</v>
      </c>
      <c r="J4955" s="1">
        <v>30</v>
      </c>
      <c r="K4955" s="1">
        <v>1</v>
      </c>
      <c r="L4955" s="1">
        <v>775</v>
      </c>
      <c r="M4955" s="6">
        <v>0.3</v>
      </c>
      <c r="N4955" s="4">
        <v>1152</v>
      </c>
      <c r="O4955" s="4">
        <v>96</v>
      </c>
      <c r="P4955" s="4">
        <v>300</v>
      </c>
      <c r="Q4955" s="3">
        <v>0.33</v>
      </c>
      <c r="R4955" s="1">
        <v>12</v>
      </c>
      <c r="S4955" s="1">
        <v>300</v>
      </c>
      <c r="T4955" s="1">
        <v>41</v>
      </c>
      <c r="U4955" s="1">
        <v>1</v>
      </c>
      <c r="V4955" s="1">
        <v>4</v>
      </c>
      <c r="W4955" s="1">
        <v>1</v>
      </c>
      <c r="X4955" s="1">
        <v>1</v>
      </c>
      <c r="Y4955" s="1">
        <v>1</v>
      </c>
      <c r="Z4955" s="1">
        <v>1</v>
      </c>
      <c r="AA4955" s="1">
        <v>0</v>
      </c>
      <c r="AB4955" s="1">
        <v>0</v>
      </c>
      <c r="AC4955" s="1">
        <v>0</v>
      </c>
      <c r="AD4955" s="1">
        <v>0</v>
      </c>
      <c r="AE4955" s="1">
        <v>0</v>
      </c>
      <c r="AF4955" s="1">
        <v>0</v>
      </c>
      <c r="AG4955" s="1">
        <v>0</v>
      </c>
      <c r="AH4955" s="1">
        <v>0</v>
      </c>
      <c r="AI4955" s="1">
        <v>0</v>
      </c>
      <c r="AJ4955" s="1" t="s">
        <v>6904</v>
      </c>
      <c r="AK4955" s="1" t="s">
        <v>6905</v>
      </c>
      <c r="AL4955" s="1" t="s">
        <v>6906</v>
      </c>
      <c r="AM4955" s="1" t="s">
        <v>12</v>
      </c>
      <c r="AN4955" s="1" t="s">
        <v>23098</v>
      </c>
      <c r="AO4955" s="1" t="s">
        <v>86</v>
      </c>
      <c r="AP4955" s="1" t="s">
        <v>86</v>
      </c>
      <c r="AQ4955" s="1" t="s">
        <v>14</v>
      </c>
      <c r="AR4955" s="1" t="s">
        <v>19</v>
      </c>
      <c r="AS4955" s="1" t="s">
        <v>23090</v>
      </c>
      <c r="AT4955" s="1" t="s">
        <v>26</v>
      </c>
    </row>
    <row r="4956" spans="1:46" x14ac:dyDescent="0.25">
      <c r="A4956" s="1" t="s">
        <v>21609</v>
      </c>
      <c r="B4956" s="2" t="s">
        <v>23074</v>
      </c>
      <c r="C4956" s="2" t="s">
        <v>23107</v>
      </c>
      <c r="D4956" s="1">
        <v>0</v>
      </c>
      <c r="E4956" s="1">
        <v>2</v>
      </c>
      <c r="F4956" s="1">
        <v>1</v>
      </c>
      <c r="G4956" s="1">
        <v>3</v>
      </c>
      <c r="H4956" s="6">
        <v>0.33333333333333331</v>
      </c>
      <c r="I4956">
        <v>0</v>
      </c>
      <c r="J4956" s="1">
        <v>35</v>
      </c>
      <c r="K4956" s="1">
        <v>1</v>
      </c>
      <c r="L4956" s="1">
        <v>770</v>
      </c>
      <c r="M4956" s="6">
        <v>0.28000000000000003</v>
      </c>
      <c r="N4956" s="4">
        <v>2200</v>
      </c>
      <c r="O4956" s="4">
        <v>150</v>
      </c>
      <c r="P4956" s="4">
        <v>600</v>
      </c>
      <c r="Q4956" s="3">
        <v>0.35</v>
      </c>
      <c r="R4956" s="1">
        <v>18</v>
      </c>
      <c r="S4956" s="1">
        <v>600</v>
      </c>
      <c r="T4956" s="1">
        <v>96</v>
      </c>
      <c r="U4956" s="1">
        <v>1</v>
      </c>
      <c r="V4956" s="1">
        <v>4</v>
      </c>
      <c r="W4956" s="1">
        <v>0</v>
      </c>
      <c r="X4956" s="1">
        <v>0</v>
      </c>
      <c r="Y4956" s="1">
        <v>1</v>
      </c>
      <c r="Z4956" s="1">
        <v>3</v>
      </c>
      <c r="AA4956" s="1">
        <v>0</v>
      </c>
      <c r="AB4956" s="1">
        <v>0</v>
      </c>
      <c r="AC4956" s="1">
        <v>0</v>
      </c>
      <c r="AD4956" s="1">
        <v>0</v>
      </c>
      <c r="AE4956" s="1">
        <v>0</v>
      </c>
      <c r="AF4956" s="1">
        <v>0</v>
      </c>
      <c r="AG4956" s="1">
        <v>0</v>
      </c>
      <c r="AH4956" s="1">
        <v>0</v>
      </c>
      <c r="AI4956" s="1">
        <v>0</v>
      </c>
      <c r="AJ4956" s="1" t="s">
        <v>13116</v>
      </c>
      <c r="AK4956" s="1" t="s">
        <v>13117</v>
      </c>
      <c r="AL4956" s="1" t="s">
        <v>13118</v>
      </c>
      <c r="AM4956" s="1" t="s">
        <v>12</v>
      </c>
      <c r="AN4956" s="1" t="s">
        <v>23098</v>
      </c>
      <c r="AO4956" s="1" t="s">
        <v>86</v>
      </c>
      <c r="AP4956" s="1" t="s">
        <v>57</v>
      </c>
      <c r="AQ4956" s="1" t="s">
        <v>25</v>
      </c>
      <c r="AR4956" s="1" t="s">
        <v>19</v>
      </c>
      <c r="AS4956" s="1" t="s">
        <v>23090</v>
      </c>
      <c r="AT4956" s="1" t="s">
        <v>26</v>
      </c>
    </row>
    <row r="4957" spans="1:46" x14ac:dyDescent="0.25">
      <c r="A4957" s="1" t="s">
        <v>20471</v>
      </c>
      <c r="B4957" s="2" t="s">
        <v>23074</v>
      </c>
      <c r="C4957" s="2" t="s">
        <v>23107</v>
      </c>
      <c r="D4957" s="1">
        <v>1</v>
      </c>
      <c r="E4957" s="1">
        <v>0</v>
      </c>
      <c r="F4957" s="1">
        <v>2</v>
      </c>
      <c r="G4957" s="1">
        <v>3</v>
      </c>
      <c r="H4957" s="6">
        <v>0.66666666666666663</v>
      </c>
      <c r="I4957">
        <v>0</v>
      </c>
      <c r="J4957" s="1">
        <v>35</v>
      </c>
      <c r="K4957" s="1">
        <v>0</v>
      </c>
      <c r="L4957" s="1">
        <v>738</v>
      </c>
      <c r="M4957" s="6">
        <v>0.8</v>
      </c>
      <c r="N4957" s="4">
        <v>2500</v>
      </c>
      <c r="O4957" s="4">
        <v>193</v>
      </c>
      <c r="P4957" s="4">
        <v>100</v>
      </c>
      <c r="Q4957" s="3">
        <v>0.28999999999999998</v>
      </c>
      <c r="R4957" s="1">
        <v>6</v>
      </c>
      <c r="S4957" s="1">
        <v>100</v>
      </c>
      <c r="T4957" s="1">
        <v>10</v>
      </c>
      <c r="U4957" s="1">
        <v>1</v>
      </c>
      <c r="V4957" s="1">
        <v>4</v>
      </c>
      <c r="W4957" s="1">
        <v>0</v>
      </c>
      <c r="X4957" s="1">
        <v>1</v>
      </c>
      <c r="Y4957" s="1">
        <v>1</v>
      </c>
      <c r="Z4957" s="1">
        <v>3</v>
      </c>
      <c r="AA4957" s="1">
        <v>1</v>
      </c>
      <c r="AB4957" s="1">
        <v>0</v>
      </c>
      <c r="AC4957" s="1">
        <v>703</v>
      </c>
      <c r="AD4957" s="1">
        <v>594</v>
      </c>
      <c r="AE4957" s="1">
        <v>0</v>
      </c>
      <c r="AF4957" s="1">
        <v>1038</v>
      </c>
      <c r="AG4957" s="1">
        <v>0</v>
      </c>
      <c r="AH4957" s="1">
        <v>600</v>
      </c>
      <c r="AI4957" s="1">
        <v>2935</v>
      </c>
      <c r="AJ4957" s="1" t="s">
        <v>10041</v>
      </c>
      <c r="AK4957" s="1" t="s">
        <v>10042</v>
      </c>
      <c r="AL4957" s="1" t="s">
        <v>10043</v>
      </c>
      <c r="AM4957" s="1" t="s">
        <v>12</v>
      </c>
      <c r="AN4957" s="1" t="s">
        <v>23097</v>
      </c>
      <c r="AO4957" s="1" t="s">
        <v>86</v>
      </c>
      <c r="AP4957" s="1" t="s">
        <v>57</v>
      </c>
      <c r="AQ4957" s="1" t="s">
        <v>14</v>
      </c>
      <c r="AR4957" s="1" t="s">
        <v>19</v>
      </c>
      <c r="AS4957" s="1" t="s">
        <v>23091</v>
      </c>
      <c r="AT4957" s="1" t="s">
        <v>26</v>
      </c>
    </row>
    <row r="4958" spans="1:46" x14ac:dyDescent="0.25">
      <c r="A4958" s="1" t="s">
        <v>21620</v>
      </c>
      <c r="B4958" s="2" t="s">
        <v>23074</v>
      </c>
      <c r="C4958" s="2" t="s">
        <v>23107</v>
      </c>
      <c r="D4958" s="1">
        <v>0</v>
      </c>
      <c r="E4958" s="1">
        <v>1</v>
      </c>
      <c r="F4958" s="1">
        <v>1</v>
      </c>
      <c r="G4958" s="1">
        <v>2</v>
      </c>
      <c r="H4958" s="6">
        <v>0.5</v>
      </c>
      <c r="I4958">
        <v>1</v>
      </c>
      <c r="J4958" s="1">
        <v>43</v>
      </c>
      <c r="K4958" s="1">
        <v>1</v>
      </c>
      <c r="L4958" s="1">
        <v>898</v>
      </c>
      <c r="M4958" s="6">
        <v>0.35</v>
      </c>
      <c r="N4958" s="4">
        <v>1740</v>
      </c>
      <c r="O4958" s="4">
        <v>140</v>
      </c>
      <c r="P4958" s="4">
        <v>500</v>
      </c>
      <c r="Q4958" s="3">
        <v>0.3</v>
      </c>
      <c r="R4958" s="1">
        <v>24</v>
      </c>
      <c r="S4958" s="1">
        <v>500</v>
      </c>
      <c r="T4958" s="1">
        <v>46</v>
      </c>
      <c r="U4958" s="1">
        <v>0</v>
      </c>
      <c r="V4958" s="1">
        <v>4</v>
      </c>
      <c r="W4958" s="1">
        <v>0</v>
      </c>
      <c r="X4958" s="1">
        <v>1</v>
      </c>
      <c r="Y4958" s="1">
        <v>1</v>
      </c>
      <c r="Z4958" s="1">
        <v>0</v>
      </c>
      <c r="AA4958" s="1">
        <v>1</v>
      </c>
      <c r="AB4958" s="1">
        <v>1</v>
      </c>
      <c r="AC4958" s="1">
        <v>0</v>
      </c>
      <c r="AD4958" s="1">
        <v>0</v>
      </c>
      <c r="AE4958" s="1">
        <v>0</v>
      </c>
      <c r="AF4958" s="1">
        <v>0</v>
      </c>
      <c r="AG4958" s="1">
        <v>0</v>
      </c>
      <c r="AH4958" s="1">
        <v>375</v>
      </c>
      <c r="AI4958" s="1">
        <v>375</v>
      </c>
      <c r="AJ4958" s="1" t="s">
        <v>13144</v>
      </c>
      <c r="AK4958" s="1" t="s">
        <v>13145</v>
      </c>
      <c r="AL4958" s="1" t="s">
        <v>13146</v>
      </c>
      <c r="AM4958" s="1" t="s">
        <v>16</v>
      </c>
      <c r="AN4958" s="1" t="s">
        <v>23098</v>
      </c>
      <c r="AO4958" s="1" t="s">
        <v>364</v>
      </c>
      <c r="AP4958" s="1" t="s">
        <v>57</v>
      </c>
      <c r="AQ4958" s="1" t="s">
        <v>14</v>
      </c>
      <c r="AR4958" s="1" t="s">
        <v>19</v>
      </c>
      <c r="AS4958" s="1" t="s">
        <v>23091</v>
      </c>
      <c r="AT4958" s="1" t="s">
        <v>101</v>
      </c>
    </row>
    <row r="4959" spans="1:46" x14ac:dyDescent="0.25">
      <c r="A4959" s="1" t="s">
        <v>18762</v>
      </c>
      <c r="B4959" s="2" t="s">
        <v>23074</v>
      </c>
      <c r="C4959" s="2" t="s">
        <v>23107</v>
      </c>
      <c r="D4959" s="1">
        <v>0</v>
      </c>
      <c r="E4959" s="1">
        <v>2</v>
      </c>
      <c r="F4959" s="1">
        <v>2</v>
      </c>
      <c r="G4959" s="1">
        <v>4</v>
      </c>
      <c r="H4959" s="6">
        <v>0.5</v>
      </c>
      <c r="I4959">
        <v>0</v>
      </c>
      <c r="J4959" s="1">
        <v>33</v>
      </c>
      <c r="K4959" s="1">
        <v>0</v>
      </c>
      <c r="L4959" s="1">
        <v>781</v>
      </c>
      <c r="M4959" s="6">
        <v>0.19</v>
      </c>
      <c r="N4959" s="4">
        <v>1900</v>
      </c>
      <c r="O4959" s="4">
        <v>150</v>
      </c>
      <c r="P4959" s="4">
        <v>500</v>
      </c>
      <c r="Q4959" s="3">
        <v>0.36</v>
      </c>
      <c r="R4959" s="1">
        <v>24</v>
      </c>
      <c r="S4959" s="1">
        <v>500</v>
      </c>
      <c r="T4959" s="1">
        <v>44</v>
      </c>
      <c r="U4959" s="1">
        <v>1</v>
      </c>
      <c r="V4959" s="1">
        <v>4</v>
      </c>
      <c r="W4959" s="1">
        <v>0</v>
      </c>
      <c r="X4959" s="1">
        <v>0</v>
      </c>
      <c r="Y4959" s="1">
        <v>1</v>
      </c>
      <c r="Z4959" s="1">
        <v>0</v>
      </c>
      <c r="AA4959" s="1">
        <v>1</v>
      </c>
      <c r="AB4959" s="1">
        <v>0</v>
      </c>
      <c r="AC4959" s="1">
        <v>0</v>
      </c>
      <c r="AD4959" s="1">
        <v>0</v>
      </c>
      <c r="AE4959" s="1">
        <v>0</v>
      </c>
      <c r="AF4959" s="1">
        <v>0</v>
      </c>
      <c r="AG4959" s="1">
        <v>0</v>
      </c>
      <c r="AH4959" s="1">
        <v>0</v>
      </c>
      <c r="AI4959" s="1">
        <v>0</v>
      </c>
      <c r="AJ4959" s="1" t="s">
        <v>5278</v>
      </c>
      <c r="AK4959" s="1" t="s">
        <v>5279</v>
      </c>
      <c r="AL4959" s="1" t="s">
        <v>5280</v>
      </c>
      <c r="AM4959" s="1" t="s">
        <v>12</v>
      </c>
      <c r="AN4959" s="1" t="s">
        <v>23097</v>
      </c>
      <c r="AO4959" s="1" t="s">
        <v>86</v>
      </c>
      <c r="AP4959" s="1" t="s">
        <v>57</v>
      </c>
      <c r="AQ4959" s="1" t="s">
        <v>25</v>
      </c>
      <c r="AR4959" s="1" t="s">
        <v>19</v>
      </c>
      <c r="AS4959" s="1" t="s">
        <v>23091</v>
      </c>
      <c r="AT4959" s="1" t="s">
        <v>26</v>
      </c>
    </row>
    <row r="4960" spans="1:46" x14ac:dyDescent="0.25">
      <c r="A4960" s="1" t="s">
        <v>18807</v>
      </c>
      <c r="B4960" s="2" t="s">
        <v>23074</v>
      </c>
      <c r="C4960" s="2" t="s">
        <v>23107</v>
      </c>
      <c r="D4960" s="1">
        <v>0</v>
      </c>
      <c r="E4960" s="1">
        <v>0</v>
      </c>
      <c r="F4960" s="1">
        <v>1</v>
      </c>
      <c r="G4960" s="1">
        <v>1</v>
      </c>
      <c r="H4960" s="6">
        <v>1</v>
      </c>
      <c r="I4960">
        <v>0</v>
      </c>
      <c r="J4960" s="1">
        <v>32</v>
      </c>
      <c r="K4960" s="1">
        <v>0</v>
      </c>
      <c r="L4960" s="1">
        <v>766</v>
      </c>
      <c r="M4960" s="6">
        <v>0.35</v>
      </c>
      <c r="N4960" s="4">
        <v>2600</v>
      </c>
      <c r="O4960" s="4">
        <v>200</v>
      </c>
      <c r="P4960" s="4">
        <v>400</v>
      </c>
      <c r="Q4960" s="3">
        <v>0.3</v>
      </c>
      <c r="R4960" s="1">
        <v>12</v>
      </c>
      <c r="S4960" s="1">
        <v>400</v>
      </c>
      <c r="T4960" s="1">
        <v>34</v>
      </c>
      <c r="U4960" s="1">
        <v>1</v>
      </c>
      <c r="V4960" s="1">
        <v>4</v>
      </c>
      <c r="W4960" s="1">
        <v>0</v>
      </c>
      <c r="X4960" s="1">
        <v>0</v>
      </c>
      <c r="Y4960" s="1">
        <v>1</v>
      </c>
      <c r="Z4960" s="1">
        <v>0</v>
      </c>
      <c r="AA4960" s="1">
        <v>1</v>
      </c>
      <c r="AB4960" s="1">
        <v>0</v>
      </c>
      <c r="AC4960" s="1">
        <v>500</v>
      </c>
      <c r="AD4960" s="1">
        <v>0</v>
      </c>
      <c r="AE4960" s="1">
        <v>0</v>
      </c>
      <c r="AF4960" s="1">
        <v>0</v>
      </c>
      <c r="AG4960" s="1">
        <v>0</v>
      </c>
      <c r="AH4960" s="1">
        <v>250</v>
      </c>
      <c r="AI4960" s="1">
        <v>750</v>
      </c>
      <c r="AJ4960" s="1" t="s">
        <v>5416</v>
      </c>
      <c r="AK4960" s="1" t="s">
        <v>5417</v>
      </c>
      <c r="AL4960" s="1" t="s">
        <v>5418</v>
      </c>
      <c r="AM4960" s="1" t="s">
        <v>12</v>
      </c>
      <c r="AN4960" s="1" t="s">
        <v>23097</v>
      </c>
      <c r="AO4960" s="1" t="s">
        <v>86</v>
      </c>
      <c r="AP4960" s="1" t="s">
        <v>57</v>
      </c>
      <c r="AQ4960" s="1" t="s">
        <v>25</v>
      </c>
      <c r="AR4960" s="1" t="s">
        <v>19</v>
      </c>
      <c r="AS4960" s="1" t="s">
        <v>23091</v>
      </c>
      <c r="AT4960" s="1" t="s">
        <v>26</v>
      </c>
    </row>
    <row r="4961" spans="1:46" x14ac:dyDescent="0.25">
      <c r="A4961" s="1" t="s">
        <v>17431</v>
      </c>
      <c r="B4961" s="2" t="s">
        <v>23074</v>
      </c>
      <c r="C4961" s="2" t="s">
        <v>23107</v>
      </c>
      <c r="D4961" s="1">
        <v>1</v>
      </c>
      <c r="E4961" s="1">
        <v>1</v>
      </c>
      <c r="F4961" s="1">
        <v>2</v>
      </c>
      <c r="G4961" s="1">
        <v>4</v>
      </c>
      <c r="H4961" s="6">
        <v>0.5</v>
      </c>
      <c r="I4961">
        <v>0</v>
      </c>
      <c r="J4961" s="1">
        <v>34</v>
      </c>
      <c r="K4961" s="1">
        <v>1</v>
      </c>
      <c r="L4961" s="1">
        <v>727</v>
      </c>
      <c r="M4961" s="6">
        <v>0.1</v>
      </c>
      <c r="N4961" s="4">
        <v>1800</v>
      </c>
      <c r="O4961" s="4">
        <v>150</v>
      </c>
      <c r="P4961" s="4">
        <v>300</v>
      </c>
      <c r="Q4961" s="3">
        <v>0.28000000000000003</v>
      </c>
      <c r="R4961" s="1">
        <v>24</v>
      </c>
      <c r="S4961" s="1">
        <v>300</v>
      </c>
      <c r="T4961" s="1">
        <v>36</v>
      </c>
      <c r="U4961" s="1">
        <v>1</v>
      </c>
      <c r="V4961" s="1">
        <v>4</v>
      </c>
      <c r="W4961" s="1">
        <v>1</v>
      </c>
      <c r="X4961" s="1">
        <v>0</v>
      </c>
      <c r="Y4961" s="1">
        <v>1</v>
      </c>
      <c r="Z4961" s="1">
        <v>1</v>
      </c>
      <c r="AA4961" s="1">
        <v>1</v>
      </c>
      <c r="AB4961" s="1">
        <v>0</v>
      </c>
      <c r="AC4961" s="1">
        <v>0</v>
      </c>
      <c r="AD4961" s="1">
        <v>0</v>
      </c>
      <c r="AE4961" s="1">
        <v>0</v>
      </c>
      <c r="AF4961" s="1">
        <v>0</v>
      </c>
      <c r="AG4961" s="1">
        <v>0</v>
      </c>
      <c r="AH4961" s="1">
        <v>0</v>
      </c>
      <c r="AI4961" s="1">
        <v>0</v>
      </c>
      <c r="AJ4961" s="1" t="s">
        <v>1348</v>
      </c>
      <c r="AK4961" s="1" t="s">
        <v>1349</v>
      </c>
      <c r="AL4961" s="1" t="s">
        <v>1350</v>
      </c>
      <c r="AM4961" s="1" t="s">
        <v>12</v>
      </c>
      <c r="AN4961" s="1" t="s">
        <v>23098</v>
      </c>
      <c r="AO4961" s="1" t="s">
        <v>86</v>
      </c>
      <c r="AP4961" s="1" t="s">
        <v>86</v>
      </c>
      <c r="AQ4961" s="1" t="s">
        <v>25</v>
      </c>
      <c r="AR4961" s="1" t="s">
        <v>19</v>
      </c>
      <c r="AS4961" s="1" t="s">
        <v>23091</v>
      </c>
      <c r="AT4961" s="1" t="s">
        <v>26</v>
      </c>
    </row>
    <row r="4962" spans="1:46" x14ac:dyDescent="0.25">
      <c r="A4962" s="1" t="s">
        <v>18162</v>
      </c>
      <c r="B4962" s="2" t="s">
        <v>23074</v>
      </c>
      <c r="C4962" s="2" t="s">
        <v>23107</v>
      </c>
      <c r="D4962" s="1">
        <v>0</v>
      </c>
      <c r="E4962" s="1">
        <v>0</v>
      </c>
      <c r="F4962" s="1">
        <v>1</v>
      </c>
      <c r="G4962" s="1">
        <v>1</v>
      </c>
      <c r="H4962" s="6">
        <v>1</v>
      </c>
      <c r="I4962">
        <v>0</v>
      </c>
      <c r="J4962" s="1">
        <v>36</v>
      </c>
      <c r="K4962" s="1">
        <v>0</v>
      </c>
      <c r="L4962" s="1">
        <v>790</v>
      </c>
      <c r="M4962" s="6">
        <v>0.26</v>
      </c>
      <c r="N4962" s="4">
        <v>3300</v>
      </c>
      <c r="O4962" s="4">
        <v>270</v>
      </c>
      <c r="P4962" s="4">
        <v>300</v>
      </c>
      <c r="Q4962" s="3">
        <v>0.3</v>
      </c>
      <c r="R4962" s="1">
        <v>24</v>
      </c>
      <c r="S4962" s="1">
        <v>300</v>
      </c>
      <c r="T4962" s="1">
        <v>21</v>
      </c>
      <c r="U4962" s="1">
        <v>1</v>
      </c>
      <c r="V4962" s="1">
        <v>4</v>
      </c>
      <c r="W4962" s="1">
        <v>0</v>
      </c>
      <c r="X4962" s="1">
        <v>0</v>
      </c>
      <c r="Y4962" s="1">
        <v>0</v>
      </c>
      <c r="Z4962" s="1">
        <v>3</v>
      </c>
      <c r="AA4962" s="1">
        <v>0</v>
      </c>
      <c r="AB4962" s="1">
        <v>0</v>
      </c>
      <c r="AC4962" s="1">
        <v>0</v>
      </c>
      <c r="AD4962" s="1">
        <v>0</v>
      </c>
      <c r="AE4962" s="1">
        <v>0</v>
      </c>
      <c r="AF4962" s="1">
        <v>1038</v>
      </c>
      <c r="AG4962" s="1">
        <v>0</v>
      </c>
      <c r="AH4962" s="1">
        <v>0</v>
      </c>
      <c r="AI4962" s="1">
        <v>1038</v>
      </c>
      <c r="AJ4962" s="1" t="s">
        <v>3547</v>
      </c>
      <c r="AK4962" s="1" t="s">
        <v>3548</v>
      </c>
      <c r="AL4962" s="1" t="s">
        <v>3549</v>
      </c>
      <c r="AM4962" s="1" t="s">
        <v>12</v>
      </c>
      <c r="AN4962" s="1" t="s">
        <v>23097</v>
      </c>
      <c r="AO4962" s="1" t="s">
        <v>86</v>
      </c>
      <c r="AP4962" s="1" t="s">
        <v>57</v>
      </c>
      <c r="AQ4962" s="1" t="s">
        <v>25</v>
      </c>
      <c r="AR4962" s="1" t="s">
        <v>30</v>
      </c>
      <c r="AS4962" s="1" t="s">
        <v>23090</v>
      </c>
      <c r="AT4962" s="1" t="s">
        <v>26</v>
      </c>
    </row>
    <row r="4963" spans="1:46" x14ac:dyDescent="0.25">
      <c r="A4963" s="1" t="s">
        <v>21081</v>
      </c>
      <c r="B4963" s="2" t="s">
        <v>23074</v>
      </c>
      <c r="C4963" s="2" t="s">
        <v>23107</v>
      </c>
      <c r="D4963" s="1">
        <v>0</v>
      </c>
      <c r="E4963" s="1">
        <v>0</v>
      </c>
      <c r="F4963" s="1">
        <v>1</v>
      </c>
      <c r="G4963" s="1">
        <v>1</v>
      </c>
      <c r="H4963" s="6">
        <v>1</v>
      </c>
      <c r="I4963">
        <v>0</v>
      </c>
      <c r="J4963" s="1">
        <v>36</v>
      </c>
      <c r="K4963" s="1">
        <v>0</v>
      </c>
      <c r="L4963" s="1">
        <v>755</v>
      </c>
      <c r="M4963" s="6">
        <v>0.12</v>
      </c>
      <c r="N4963" s="4">
        <v>2300</v>
      </c>
      <c r="O4963" s="4">
        <v>160</v>
      </c>
      <c r="P4963" s="4">
        <v>300</v>
      </c>
      <c r="Q4963" s="3">
        <v>0.3</v>
      </c>
      <c r="R4963" s="1">
        <v>18</v>
      </c>
      <c r="S4963" s="1">
        <v>300</v>
      </c>
      <c r="T4963" s="1">
        <v>34</v>
      </c>
      <c r="U4963" s="1">
        <v>1</v>
      </c>
      <c r="V4963" s="1">
        <v>4</v>
      </c>
      <c r="W4963" s="1">
        <v>1</v>
      </c>
      <c r="X4963" s="1">
        <v>0</v>
      </c>
      <c r="Y4963" s="1">
        <v>1</v>
      </c>
      <c r="Z4963" s="1">
        <v>1</v>
      </c>
      <c r="AA4963" s="1">
        <v>0</v>
      </c>
      <c r="AB4963" s="1">
        <v>0</v>
      </c>
      <c r="AC4963" s="1">
        <v>0</v>
      </c>
      <c r="AD4963" s="1">
        <v>0</v>
      </c>
      <c r="AE4963" s="1">
        <v>0</v>
      </c>
      <c r="AF4963" s="1">
        <v>0</v>
      </c>
      <c r="AG4963" s="1">
        <v>0</v>
      </c>
      <c r="AH4963" s="1">
        <v>0</v>
      </c>
      <c r="AI4963" s="1">
        <v>0</v>
      </c>
      <c r="AJ4963" s="1" t="s">
        <v>11698</v>
      </c>
      <c r="AK4963" s="1" t="s">
        <v>11699</v>
      </c>
      <c r="AL4963" s="1" t="s">
        <v>11700</v>
      </c>
      <c r="AM4963" s="1" t="s">
        <v>12</v>
      </c>
      <c r="AN4963" s="1" t="s">
        <v>23097</v>
      </c>
      <c r="AO4963" s="1" t="s">
        <v>86</v>
      </c>
      <c r="AP4963" s="1" t="s">
        <v>86</v>
      </c>
      <c r="AQ4963" s="1" t="s">
        <v>25</v>
      </c>
      <c r="AR4963" s="1" t="s">
        <v>19</v>
      </c>
      <c r="AS4963" s="1" t="s">
        <v>23090</v>
      </c>
      <c r="AT4963" s="1" t="s">
        <v>26</v>
      </c>
    </row>
    <row r="4964" spans="1:46" x14ac:dyDescent="0.25">
      <c r="A4964" s="1" t="s">
        <v>17445</v>
      </c>
      <c r="B4964" s="2" t="s">
        <v>23074</v>
      </c>
      <c r="C4964" s="2" t="s">
        <v>23107</v>
      </c>
      <c r="D4964" s="1">
        <v>0</v>
      </c>
      <c r="E4964" s="1">
        <v>2</v>
      </c>
      <c r="F4964" s="1">
        <v>3</v>
      </c>
      <c r="G4964" s="1">
        <v>5</v>
      </c>
      <c r="H4964" s="6">
        <v>0.6</v>
      </c>
      <c r="I4964">
        <v>0</v>
      </c>
      <c r="J4964" s="1">
        <v>29</v>
      </c>
      <c r="K4964" s="1">
        <v>1</v>
      </c>
      <c r="L4964" s="1">
        <v>559</v>
      </c>
      <c r="M4964" s="6">
        <v>0.37</v>
      </c>
      <c r="N4964" s="4">
        <v>2700</v>
      </c>
      <c r="O4964" s="4">
        <v>128</v>
      </c>
      <c r="P4964" s="4">
        <v>200</v>
      </c>
      <c r="Q4964" s="3">
        <v>0.25</v>
      </c>
      <c r="R4964" s="1">
        <v>24</v>
      </c>
      <c r="S4964" s="1">
        <v>200</v>
      </c>
      <c r="T4964" s="1">
        <v>31</v>
      </c>
      <c r="U4964" s="1">
        <v>1</v>
      </c>
      <c r="V4964" s="1">
        <v>4</v>
      </c>
      <c r="W4964" s="1">
        <v>0</v>
      </c>
      <c r="X4964" s="1">
        <v>0</v>
      </c>
      <c r="Y4964" s="1">
        <v>1</v>
      </c>
      <c r="Z4964" s="1">
        <v>2</v>
      </c>
      <c r="AA4964" s="1">
        <v>0</v>
      </c>
      <c r="AB4964" s="1">
        <v>0</v>
      </c>
      <c r="AC4964" s="1">
        <v>0</v>
      </c>
      <c r="AD4964" s="1">
        <v>0</v>
      </c>
      <c r="AE4964" s="1">
        <v>0</v>
      </c>
      <c r="AF4964" s="1">
        <v>497</v>
      </c>
      <c r="AG4964" s="1">
        <v>0</v>
      </c>
      <c r="AH4964" s="1">
        <v>200</v>
      </c>
      <c r="AI4964" s="1">
        <v>697</v>
      </c>
      <c r="AJ4964" s="1" t="s">
        <v>1392</v>
      </c>
      <c r="AK4964" s="1" t="s">
        <v>1393</v>
      </c>
      <c r="AL4964" s="1" t="s">
        <v>1394</v>
      </c>
      <c r="AM4964" s="1" t="s">
        <v>12</v>
      </c>
      <c r="AN4964" s="1" t="s">
        <v>23098</v>
      </c>
      <c r="AO4964" s="1" t="s">
        <v>86</v>
      </c>
      <c r="AP4964" s="1" t="s">
        <v>57</v>
      </c>
      <c r="AQ4964" s="1" t="s">
        <v>25</v>
      </c>
      <c r="AR4964" s="1" t="s">
        <v>19</v>
      </c>
      <c r="AS4964" s="1" t="s">
        <v>23090</v>
      </c>
      <c r="AT4964" s="1" t="s">
        <v>26</v>
      </c>
    </row>
    <row r="4965" spans="1:46" x14ac:dyDescent="0.25">
      <c r="A4965" s="1" t="s">
        <v>20548</v>
      </c>
      <c r="B4965" s="2" t="s">
        <v>23074</v>
      </c>
      <c r="C4965" s="2" t="s">
        <v>23107</v>
      </c>
      <c r="D4965" s="1">
        <v>0</v>
      </c>
      <c r="E4965" s="1">
        <v>3</v>
      </c>
      <c r="F4965" s="1">
        <v>4</v>
      </c>
      <c r="G4965" s="1">
        <v>7</v>
      </c>
      <c r="H4965" s="6">
        <v>0.5714285714285714</v>
      </c>
      <c r="I4965">
        <v>0</v>
      </c>
      <c r="J4965" s="1">
        <v>32</v>
      </c>
      <c r="K4965" s="1">
        <v>0</v>
      </c>
      <c r="L4965" s="1">
        <v>741</v>
      </c>
      <c r="M4965" s="6">
        <v>0.04</v>
      </c>
      <c r="N4965" s="4">
        <v>2400</v>
      </c>
      <c r="O4965" s="4">
        <v>200</v>
      </c>
      <c r="P4965" s="4">
        <v>100</v>
      </c>
      <c r="Q4965" s="3">
        <v>0.3</v>
      </c>
      <c r="R4965" s="1">
        <v>12</v>
      </c>
      <c r="S4965" s="1">
        <v>100</v>
      </c>
      <c r="T4965" s="1">
        <v>13</v>
      </c>
      <c r="U4965" s="1">
        <v>1</v>
      </c>
      <c r="V4965" s="1">
        <v>4</v>
      </c>
      <c r="W4965" s="1">
        <v>0</v>
      </c>
      <c r="X4965" s="1">
        <v>1</v>
      </c>
      <c r="Y4965" s="1">
        <v>1</v>
      </c>
      <c r="Z4965" s="1">
        <v>4</v>
      </c>
      <c r="AA4965" s="1">
        <v>0</v>
      </c>
      <c r="AB4965" s="1">
        <v>0</v>
      </c>
      <c r="AC4965" s="1">
        <v>0</v>
      </c>
      <c r="AD4965" s="1">
        <v>0</v>
      </c>
      <c r="AE4965" s="1">
        <v>0</v>
      </c>
      <c r="AF4965" s="1">
        <v>0</v>
      </c>
      <c r="AG4965" s="1">
        <v>0</v>
      </c>
      <c r="AH4965" s="1">
        <v>0</v>
      </c>
      <c r="AI4965" s="1">
        <v>0</v>
      </c>
      <c r="AJ4965" s="1" t="s">
        <v>4702</v>
      </c>
      <c r="AK4965" s="1" t="s">
        <v>10258</v>
      </c>
      <c r="AL4965" s="1" t="s">
        <v>10259</v>
      </c>
      <c r="AM4965" s="1" t="s">
        <v>12</v>
      </c>
      <c r="AN4965" s="1" t="s">
        <v>23097</v>
      </c>
      <c r="AO4965" s="1" t="s">
        <v>86</v>
      </c>
      <c r="AP4965" s="1" t="s">
        <v>57</v>
      </c>
      <c r="AQ4965" s="1" t="s">
        <v>14</v>
      </c>
      <c r="AR4965" s="1" t="s">
        <v>19</v>
      </c>
      <c r="AS4965" s="1" t="s">
        <v>23090</v>
      </c>
      <c r="AT4965" s="1" t="s">
        <v>26</v>
      </c>
    </row>
    <row r="4966" spans="1:46" x14ac:dyDescent="0.25">
      <c r="A4966" s="1" t="s">
        <v>22838</v>
      </c>
      <c r="B4966" s="2" t="s">
        <v>23074</v>
      </c>
      <c r="C4966" s="2" t="s">
        <v>23108</v>
      </c>
      <c r="D4966" s="1">
        <v>0</v>
      </c>
      <c r="E4966" s="1">
        <v>0</v>
      </c>
      <c r="F4966" s="1">
        <v>1</v>
      </c>
      <c r="G4966" s="1">
        <v>1</v>
      </c>
      <c r="H4966" s="6">
        <v>1</v>
      </c>
      <c r="I4966">
        <v>1</v>
      </c>
      <c r="J4966" s="1">
        <v>40</v>
      </c>
      <c r="K4966" s="1">
        <v>0</v>
      </c>
      <c r="L4966" s="1">
        <v>771</v>
      </c>
      <c r="M4966" s="6">
        <v>0.27</v>
      </c>
      <c r="N4966" s="4">
        <v>2000</v>
      </c>
      <c r="O4966" s="4">
        <v>150</v>
      </c>
      <c r="P4966" s="4">
        <v>500</v>
      </c>
      <c r="Q4966" s="3">
        <v>0.25</v>
      </c>
      <c r="R4966" s="1">
        <v>24</v>
      </c>
      <c r="S4966" s="1">
        <v>500</v>
      </c>
      <c r="T4966" s="1">
        <v>32</v>
      </c>
      <c r="U4966" s="1">
        <v>1</v>
      </c>
      <c r="V4966" s="1">
        <v>4</v>
      </c>
      <c r="W4966" s="1">
        <v>0</v>
      </c>
      <c r="X4966" s="1">
        <v>1</v>
      </c>
      <c r="Y4966" s="1">
        <v>0</v>
      </c>
      <c r="Z4966" s="1">
        <v>7</v>
      </c>
      <c r="AA4966" s="1">
        <v>0</v>
      </c>
      <c r="AB4966" s="1">
        <v>1</v>
      </c>
      <c r="AC4966" s="1">
        <v>0</v>
      </c>
      <c r="AD4966" s="1">
        <v>0</v>
      </c>
      <c r="AE4966" s="1">
        <v>0</v>
      </c>
      <c r="AF4966" s="1">
        <v>0</v>
      </c>
      <c r="AG4966" s="1">
        <v>0</v>
      </c>
      <c r="AH4966" s="1">
        <v>248</v>
      </c>
      <c r="AI4966" s="1">
        <v>248</v>
      </c>
      <c r="AJ4966" s="1" t="s">
        <v>16380</v>
      </c>
      <c r="AK4966" s="1" t="s">
        <v>16381</v>
      </c>
      <c r="AL4966" s="1" t="s">
        <v>16382</v>
      </c>
      <c r="AM4966" s="1" t="s">
        <v>16</v>
      </c>
      <c r="AN4966" s="1" t="s">
        <v>23097</v>
      </c>
      <c r="AO4966" s="1" t="s">
        <v>86</v>
      </c>
      <c r="AP4966" s="1" t="s">
        <v>57</v>
      </c>
      <c r="AQ4966" s="1" t="s">
        <v>14</v>
      </c>
      <c r="AR4966" s="1" t="s">
        <v>30</v>
      </c>
      <c r="AS4966" s="1" t="s">
        <v>23090</v>
      </c>
      <c r="AT4966" s="1" t="s">
        <v>101</v>
      </c>
    </row>
    <row r="4967" spans="1:46" x14ac:dyDescent="0.25">
      <c r="A4967" s="1" t="s">
        <v>22839</v>
      </c>
      <c r="B4967" s="2" t="s">
        <v>23074</v>
      </c>
      <c r="C4967" s="2" t="s">
        <v>23108</v>
      </c>
      <c r="D4967" s="1">
        <v>0</v>
      </c>
      <c r="E4967" s="1">
        <v>1</v>
      </c>
      <c r="F4967" s="1">
        <v>1</v>
      </c>
      <c r="G4967" s="1">
        <v>2</v>
      </c>
      <c r="H4967" s="6">
        <v>0.5</v>
      </c>
      <c r="I4967">
        <v>0</v>
      </c>
      <c r="J4967" s="1">
        <v>31</v>
      </c>
      <c r="K4967" s="1">
        <v>1</v>
      </c>
      <c r="L4967" s="1">
        <v>528</v>
      </c>
      <c r="M4967" s="6">
        <v>0.47</v>
      </c>
      <c r="N4967" s="4">
        <v>1800</v>
      </c>
      <c r="O4967" s="4">
        <v>150</v>
      </c>
      <c r="P4967" s="4">
        <v>600</v>
      </c>
      <c r="Q4967" s="3">
        <v>0.3</v>
      </c>
      <c r="R4967" s="1">
        <v>24</v>
      </c>
      <c r="S4967" s="1">
        <v>600</v>
      </c>
      <c r="T4967" s="1">
        <v>41</v>
      </c>
      <c r="U4967" s="1">
        <v>0</v>
      </c>
      <c r="V4967" s="1">
        <v>4</v>
      </c>
      <c r="W4967" s="1">
        <v>1</v>
      </c>
      <c r="X4967" s="1">
        <v>0</v>
      </c>
      <c r="Y4967" s="1">
        <v>1</v>
      </c>
      <c r="Z4967" s="1">
        <v>3</v>
      </c>
      <c r="AA4967" s="1">
        <v>0</v>
      </c>
      <c r="AB4967" s="1">
        <v>0</v>
      </c>
      <c r="AC4967" s="1">
        <v>0</v>
      </c>
      <c r="AD4967" s="1">
        <v>0</v>
      </c>
      <c r="AE4967" s="1">
        <v>500</v>
      </c>
      <c r="AF4967" s="1">
        <v>0</v>
      </c>
      <c r="AG4967" s="1">
        <v>0</v>
      </c>
      <c r="AH4967" s="1">
        <v>300</v>
      </c>
      <c r="AI4967" s="1">
        <v>800</v>
      </c>
      <c r="AJ4967" s="1" t="s">
        <v>16383</v>
      </c>
      <c r="AK4967" s="1" t="s">
        <v>16384</v>
      </c>
      <c r="AL4967" s="1" t="s">
        <v>16385</v>
      </c>
      <c r="AM4967" s="1" t="s">
        <v>12</v>
      </c>
      <c r="AN4967" s="1" t="s">
        <v>23098</v>
      </c>
      <c r="AO4967" s="1" t="s">
        <v>364</v>
      </c>
      <c r="AP4967" s="1" t="s">
        <v>86</v>
      </c>
      <c r="AQ4967" s="1" t="s">
        <v>25</v>
      </c>
      <c r="AR4967" s="1" t="s">
        <v>19</v>
      </c>
      <c r="AS4967" s="1" t="s">
        <v>23090</v>
      </c>
      <c r="AT4967" s="1" t="s">
        <v>26</v>
      </c>
    </row>
    <row r="4968" spans="1:46" x14ac:dyDescent="0.25">
      <c r="A4968" s="1" t="s">
        <v>20053</v>
      </c>
      <c r="B4968" s="2" t="s">
        <v>23074</v>
      </c>
      <c r="C4968" s="2" t="s">
        <v>23108</v>
      </c>
      <c r="D4968" s="1">
        <v>0</v>
      </c>
      <c r="E4968" s="1">
        <v>0</v>
      </c>
      <c r="F4968" s="1">
        <v>5</v>
      </c>
      <c r="G4968" s="1">
        <v>5</v>
      </c>
      <c r="H4968" s="6">
        <v>1</v>
      </c>
      <c r="I4968">
        <v>0</v>
      </c>
      <c r="J4968" s="1">
        <v>31</v>
      </c>
      <c r="K4968" s="1">
        <v>1</v>
      </c>
      <c r="L4968" s="1">
        <v>782</v>
      </c>
      <c r="M4968" s="6">
        <v>0.65</v>
      </c>
      <c r="N4968" s="4">
        <v>3200</v>
      </c>
      <c r="O4968" s="4">
        <v>230</v>
      </c>
      <c r="P4968" s="4">
        <v>1000</v>
      </c>
      <c r="Q4968" s="3">
        <v>0.22</v>
      </c>
      <c r="R4968" s="1">
        <v>24</v>
      </c>
      <c r="S4968" s="1">
        <v>1000</v>
      </c>
      <c r="T4968" s="1">
        <v>47</v>
      </c>
      <c r="U4968" s="1">
        <v>1</v>
      </c>
      <c r="V4968" s="1">
        <v>4</v>
      </c>
      <c r="W4968" s="1">
        <v>0</v>
      </c>
      <c r="X4968" s="1">
        <v>0</v>
      </c>
      <c r="Y4968" s="1">
        <v>0</v>
      </c>
      <c r="Z4968" s="1">
        <v>3</v>
      </c>
      <c r="AA4968" s="1">
        <v>1</v>
      </c>
      <c r="AB4968" s="1">
        <v>0</v>
      </c>
      <c r="AC4968" s="1">
        <v>0</v>
      </c>
      <c r="AD4968" s="1">
        <v>2080</v>
      </c>
      <c r="AE4968" s="1">
        <v>554</v>
      </c>
      <c r="AF4968" s="1">
        <v>0</v>
      </c>
      <c r="AG4968" s="1">
        <v>0</v>
      </c>
      <c r="AH4968" s="1">
        <v>0</v>
      </c>
      <c r="AI4968" s="1">
        <v>2634</v>
      </c>
      <c r="AJ4968" s="1" t="s">
        <v>8904</v>
      </c>
      <c r="AK4968" s="1" t="s">
        <v>8905</v>
      </c>
      <c r="AL4968" s="1" t="s">
        <v>8906</v>
      </c>
      <c r="AM4968" s="1" t="s">
        <v>12</v>
      </c>
      <c r="AN4968" s="1" t="s">
        <v>23098</v>
      </c>
      <c r="AO4968" s="1" t="s">
        <v>86</v>
      </c>
      <c r="AP4968" s="1" t="s">
        <v>57</v>
      </c>
      <c r="AQ4968" s="1" t="s">
        <v>25</v>
      </c>
      <c r="AR4968" s="1" t="s">
        <v>30</v>
      </c>
      <c r="AS4968" s="1" t="s">
        <v>23091</v>
      </c>
      <c r="AT4968" s="1" t="s">
        <v>26</v>
      </c>
    </row>
    <row r="4969" spans="1:46" x14ac:dyDescent="0.25">
      <c r="A4969" s="1" t="s">
        <v>21694</v>
      </c>
      <c r="B4969" s="2" t="s">
        <v>23074</v>
      </c>
      <c r="C4969" s="2" t="s">
        <v>23108</v>
      </c>
      <c r="D4969" s="1">
        <v>0</v>
      </c>
      <c r="E4969" s="1">
        <v>1</v>
      </c>
      <c r="F4969" s="1">
        <v>1</v>
      </c>
      <c r="G4969" s="1">
        <v>2</v>
      </c>
      <c r="H4969" s="6">
        <v>0.5</v>
      </c>
      <c r="I4969">
        <v>0</v>
      </c>
      <c r="J4969" s="1">
        <v>31</v>
      </c>
      <c r="K4969" s="1">
        <v>1</v>
      </c>
      <c r="L4969" s="1">
        <v>763</v>
      </c>
      <c r="M4969" s="6">
        <v>0.2</v>
      </c>
      <c r="N4969" s="4">
        <v>1600</v>
      </c>
      <c r="O4969" s="4">
        <v>120</v>
      </c>
      <c r="P4969" s="4">
        <v>350</v>
      </c>
      <c r="Q4969" s="3">
        <v>0.3</v>
      </c>
      <c r="R4969" s="1">
        <v>18</v>
      </c>
      <c r="S4969" s="1">
        <v>350</v>
      </c>
      <c r="T4969" s="1">
        <v>34</v>
      </c>
      <c r="U4969" s="1">
        <v>1</v>
      </c>
      <c r="V4969" s="1">
        <v>4</v>
      </c>
      <c r="W4969" s="1">
        <v>1</v>
      </c>
      <c r="X4969" s="1">
        <v>0</v>
      </c>
      <c r="Y4969" s="1">
        <v>1</v>
      </c>
      <c r="Z4969" s="1">
        <v>3</v>
      </c>
      <c r="AA4969" s="1">
        <v>0</v>
      </c>
      <c r="AB4969" s="1">
        <v>0</v>
      </c>
      <c r="AC4969" s="1">
        <v>0</v>
      </c>
      <c r="AD4969" s="1">
        <v>0</v>
      </c>
      <c r="AE4969" s="1">
        <v>0</v>
      </c>
      <c r="AF4969" s="1">
        <v>0</v>
      </c>
      <c r="AG4969" s="1">
        <v>0</v>
      </c>
      <c r="AH4969" s="1">
        <v>0</v>
      </c>
      <c r="AI4969" s="1">
        <v>0</v>
      </c>
      <c r="AJ4969" s="1" t="s">
        <v>13348</v>
      </c>
      <c r="AK4969" s="1" t="s">
        <v>13349</v>
      </c>
      <c r="AL4969" s="1" t="s">
        <v>13350</v>
      </c>
      <c r="AM4969" s="1" t="s">
        <v>12</v>
      </c>
      <c r="AN4969" s="1" t="s">
        <v>23098</v>
      </c>
      <c r="AO4969" s="1" t="s">
        <v>86</v>
      </c>
      <c r="AP4969" s="1" t="s">
        <v>86</v>
      </c>
      <c r="AQ4969" s="1" t="s">
        <v>25</v>
      </c>
      <c r="AR4969" s="1" t="s">
        <v>19</v>
      </c>
      <c r="AS4969" s="1" t="s">
        <v>23090</v>
      </c>
      <c r="AT4969" s="1" t="s">
        <v>26</v>
      </c>
    </row>
    <row r="4970" spans="1:46" x14ac:dyDescent="0.25">
      <c r="A4970" s="1" t="s">
        <v>21708</v>
      </c>
      <c r="B4970" s="2" t="s">
        <v>23074</v>
      </c>
      <c r="C4970" s="2" t="s">
        <v>23108</v>
      </c>
      <c r="D4970" s="1">
        <v>0</v>
      </c>
      <c r="E4970" s="1">
        <v>0</v>
      </c>
      <c r="F4970" s="1">
        <v>1</v>
      </c>
      <c r="G4970" s="1">
        <v>1</v>
      </c>
      <c r="H4970" s="6">
        <v>1</v>
      </c>
      <c r="I4970">
        <v>0</v>
      </c>
      <c r="J4970" s="1">
        <v>28</v>
      </c>
      <c r="K4970" s="1">
        <v>1</v>
      </c>
      <c r="L4970" s="1">
        <v>753</v>
      </c>
      <c r="M4970" s="6">
        <v>0.24</v>
      </c>
      <c r="N4970" s="4">
        <v>3500</v>
      </c>
      <c r="O4970" s="4">
        <v>200</v>
      </c>
      <c r="P4970" s="4">
        <v>300</v>
      </c>
      <c r="Q4970" s="3">
        <v>0.25</v>
      </c>
      <c r="R4970" s="1">
        <v>12</v>
      </c>
      <c r="S4970" s="1">
        <v>300</v>
      </c>
      <c r="T4970" s="1">
        <v>33</v>
      </c>
      <c r="U4970" s="1">
        <v>1</v>
      </c>
      <c r="V4970" s="1">
        <v>4</v>
      </c>
      <c r="W4970" s="1">
        <v>0</v>
      </c>
      <c r="X4970" s="1">
        <v>0</v>
      </c>
      <c r="Y4970" s="1">
        <v>1</v>
      </c>
      <c r="Z4970" s="1">
        <v>4</v>
      </c>
      <c r="AA4970" s="1">
        <v>1</v>
      </c>
      <c r="AB4970" s="1">
        <v>0</v>
      </c>
      <c r="AC4970" s="1">
        <v>0</v>
      </c>
      <c r="AD4970" s="1">
        <v>0</v>
      </c>
      <c r="AE4970" s="1">
        <v>0</v>
      </c>
      <c r="AF4970" s="1">
        <v>0</v>
      </c>
      <c r="AG4970" s="1">
        <v>0</v>
      </c>
      <c r="AH4970" s="1">
        <v>350</v>
      </c>
      <c r="AI4970" s="1">
        <v>350</v>
      </c>
      <c r="AJ4970" s="1" t="s">
        <v>13386</v>
      </c>
      <c r="AK4970" s="1" t="s">
        <v>13387</v>
      </c>
      <c r="AL4970" s="1" t="s">
        <v>13388</v>
      </c>
      <c r="AM4970" s="1" t="s">
        <v>12</v>
      </c>
      <c r="AN4970" s="1" t="s">
        <v>23098</v>
      </c>
      <c r="AO4970" s="1" t="s">
        <v>86</v>
      </c>
      <c r="AP4970" s="1" t="s">
        <v>57</v>
      </c>
      <c r="AQ4970" s="1" t="s">
        <v>25</v>
      </c>
      <c r="AR4970" s="1" t="s">
        <v>19</v>
      </c>
      <c r="AS4970" s="1" t="s">
        <v>23091</v>
      </c>
      <c r="AT4970" s="1" t="s">
        <v>26</v>
      </c>
    </row>
    <row r="4971" spans="1:46" x14ac:dyDescent="0.25">
      <c r="A4971" s="1" t="s">
        <v>18214</v>
      </c>
      <c r="B4971" s="2" t="s">
        <v>23074</v>
      </c>
      <c r="C4971" s="2" t="s">
        <v>23108</v>
      </c>
      <c r="D4971" s="1">
        <v>1</v>
      </c>
      <c r="E4971" s="1">
        <v>0</v>
      </c>
      <c r="F4971" s="1">
        <v>1</v>
      </c>
      <c r="G4971" s="1">
        <v>2</v>
      </c>
      <c r="H4971" s="6">
        <v>0.5</v>
      </c>
      <c r="I4971">
        <v>0</v>
      </c>
      <c r="J4971" s="1">
        <v>47</v>
      </c>
      <c r="K4971" s="1">
        <v>0</v>
      </c>
      <c r="L4971" s="1">
        <v>542</v>
      </c>
      <c r="M4971" s="6">
        <v>0.47</v>
      </c>
      <c r="N4971" s="4">
        <v>4500</v>
      </c>
      <c r="O4971" s="4">
        <v>358</v>
      </c>
      <c r="P4971" s="4">
        <v>1000</v>
      </c>
      <c r="Q4971" s="3">
        <v>0.35</v>
      </c>
      <c r="R4971" s="1">
        <v>24</v>
      </c>
      <c r="S4971" s="1">
        <v>1000</v>
      </c>
      <c r="T4971" s="1">
        <v>73</v>
      </c>
      <c r="U4971" s="1">
        <v>1</v>
      </c>
      <c r="V4971" s="1">
        <v>4</v>
      </c>
      <c r="W4971" s="1">
        <v>0</v>
      </c>
      <c r="X4971" s="1">
        <v>0</v>
      </c>
      <c r="Y4971" s="1">
        <v>0</v>
      </c>
      <c r="Z4971" s="1">
        <v>3</v>
      </c>
      <c r="AA4971" s="1">
        <v>1</v>
      </c>
      <c r="AB4971" s="1">
        <v>0</v>
      </c>
      <c r="AC4971" s="1">
        <v>0</v>
      </c>
      <c r="AD4971" s="1">
        <v>0</v>
      </c>
      <c r="AE4971" s="1">
        <v>720</v>
      </c>
      <c r="AF4971" s="1">
        <v>898</v>
      </c>
      <c r="AG4971" s="1">
        <v>0</v>
      </c>
      <c r="AH4971" s="1">
        <v>600</v>
      </c>
      <c r="AI4971" s="1">
        <v>2218</v>
      </c>
      <c r="AJ4971" s="1" t="s">
        <v>3705</v>
      </c>
      <c r="AK4971" s="1" t="s">
        <v>3706</v>
      </c>
      <c r="AL4971" s="1" t="s">
        <v>3707</v>
      </c>
      <c r="AM4971" s="1" t="s">
        <v>12</v>
      </c>
      <c r="AN4971" s="1" t="s">
        <v>23097</v>
      </c>
      <c r="AO4971" s="1" t="s">
        <v>86</v>
      </c>
      <c r="AP4971" s="1" t="s">
        <v>57</v>
      </c>
      <c r="AQ4971" s="1" t="s">
        <v>25</v>
      </c>
      <c r="AR4971" s="1" t="s">
        <v>30</v>
      </c>
      <c r="AS4971" s="1" t="s">
        <v>23091</v>
      </c>
      <c r="AT4971" s="1" t="s">
        <v>26</v>
      </c>
    </row>
    <row r="4972" spans="1:46" x14ac:dyDescent="0.25">
      <c r="A4972" s="1" t="s">
        <v>22291</v>
      </c>
      <c r="B4972" s="2" t="s">
        <v>23074</v>
      </c>
      <c r="C4972" s="2" t="s">
        <v>23108</v>
      </c>
      <c r="D4972" s="1">
        <v>0</v>
      </c>
      <c r="E4972" s="1">
        <v>0</v>
      </c>
      <c r="F4972" s="1">
        <v>1</v>
      </c>
      <c r="G4972" s="1">
        <v>1</v>
      </c>
      <c r="H4972" s="6">
        <v>1</v>
      </c>
      <c r="I4972">
        <v>0</v>
      </c>
      <c r="J4972" s="1">
        <v>34</v>
      </c>
      <c r="K4972" s="1">
        <v>1</v>
      </c>
      <c r="L4972" s="1">
        <v>520</v>
      </c>
      <c r="M4972" s="6">
        <v>0.37</v>
      </c>
      <c r="N4972" s="4">
        <v>2500</v>
      </c>
      <c r="O4972" s="4">
        <v>230</v>
      </c>
      <c r="P4972" s="4">
        <v>100</v>
      </c>
      <c r="Q4972" s="3">
        <v>0.25</v>
      </c>
      <c r="R4972" s="1">
        <v>12</v>
      </c>
      <c r="S4972" s="1">
        <v>100</v>
      </c>
      <c r="T4972" s="1">
        <v>9</v>
      </c>
      <c r="U4972" s="1">
        <v>1</v>
      </c>
      <c r="V4972" s="1">
        <v>4</v>
      </c>
      <c r="W4972" s="1">
        <v>1</v>
      </c>
      <c r="X4972" s="1">
        <v>1</v>
      </c>
      <c r="Y4972" s="1">
        <v>0</v>
      </c>
      <c r="Z4972" s="1">
        <v>2</v>
      </c>
      <c r="AA4972" s="1">
        <v>1</v>
      </c>
      <c r="AB4972" s="1">
        <v>0</v>
      </c>
      <c r="AC4972" s="1">
        <v>1780</v>
      </c>
      <c r="AD4972" s="1">
        <v>0</v>
      </c>
      <c r="AE4972" s="1">
        <v>694</v>
      </c>
      <c r="AF4972" s="1">
        <v>0</v>
      </c>
      <c r="AG4972" s="1">
        <v>20</v>
      </c>
      <c r="AH4972" s="1">
        <v>600</v>
      </c>
      <c r="AI4972" s="1">
        <v>3094</v>
      </c>
      <c r="AJ4972" s="1" t="s">
        <v>14927</v>
      </c>
      <c r="AK4972" s="1" t="s">
        <v>14928</v>
      </c>
      <c r="AL4972" s="1" t="s">
        <v>14929</v>
      </c>
      <c r="AM4972" s="1" t="s">
        <v>12</v>
      </c>
      <c r="AN4972" s="1" t="s">
        <v>23098</v>
      </c>
      <c r="AO4972" s="1" t="s">
        <v>86</v>
      </c>
      <c r="AP4972" s="1" t="s">
        <v>86</v>
      </c>
      <c r="AQ4972" s="1" t="s">
        <v>14</v>
      </c>
      <c r="AR4972" s="1" t="s">
        <v>30</v>
      </c>
      <c r="AS4972" s="1" t="s">
        <v>23091</v>
      </c>
      <c r="AT4972" s="1" t="s">
        <v>26</v>
      </c>
    </row>
    <row r="4973" spans="1:46" x14ac:dyDescent="0.25">
      <c r="A4973" s="1" t="s">
        <v>18224</v>
      </c>
      <c r="B4973" s="2" t="s">
        <v>23074</v>
      </c>
      <c r="C4973" s="2" t="s">
        <v>23108</v>
      </c>
      <c r="D4973" s="1">
        <v>2</v>
      </c>
      <c r="E4973" s="1">
        <v>0</v>
      </c>
      <c r="F4973" s="1">
        <v>2</v>
      </c>
      <c r="G4973" s="1">
        <v>4</v>
      </c>
      <c r="H4973" s="6">
        <v>0.5</v>
      </c>
      <c r="I4973">
        <v>0</v>
      </c>
      <c r="J4973" s="1">
        <v>32</v>
      </c>
      <c r="K4973" s="1">
        <v>0</v>
      </c>
      <c r="L4973" s="1">
        <v>653</v>
      </c>
      <c r="M4973" s="6">
        <v>0.28000000000000003</v>
      </c>
      <c r="N4973" s="4">
        <v>1500</v>
      </c>
      <c r="O4973" s="4">
        <v>130</v>
      </c>
      <c r="P4973" s="4">
        <v>200</v>
      </c>
      <c r="Q4973" s="3">
        <v>0.27</v>
      </c>
      <c r="R4973" s="1">
        <v>12</v>
      </c>
      <c r="S4973" s="1">
        <v>200</v>
      </c>
      <c r="T4973" s="1">
        <v>19</v>
      </c>
      <c r="U4973" s="1">
        <v>1</v>
      </c>
      <c r="V4973" s="1">
        <v>4</v>
      </c>
      <c r="W4973" s="1">
        <v>1</v>
      </c>
      <c r="X4973" s="1">
        <v>1</v>
      </c>
      <c r="Y4973" s="1">
        <v>1</v>
      </c>
      <c r="Z4973" s="1">
        <v>1</v>
      </c>
      <c r="AA4973" s="1">
        <v>0</v>
      </c>
      <c r="AB4973" s="1">
        <v>0</v>
      </c>
      <c r="AC4973" s="1">
        <v>402</v>
      </c>
      <c r="AD4973" s="1">
        <v>0</v>
      </c>
      <c r="AE4973" s="1">
        <v>0</v>
      </c>
      <c r="AF4973" s="1">
        <v>0</v>
      </c>
      <c r="AG4973" s="1">
        <v>0</v>
      </c>
      <c r="AH4973" s="1">
        <v>67</v>
      </c>
      <c r="AI4973" s="1">
        <v>469</v>
      </c>
      <c r="AJ4973" s="1" t="s">
        <v>3736</v>
      </c>
      <c r="AK4973" s="1" t="s">
        <v>3737</v>
      </c>
      <c r="AL4973" s="1" t="s">
        <v>3738</v>
      </c>
      <c r="AM4973" s="1" t="s">
        <v>12</v>
      </c>
      <c r="AN4973" s="1" t="s">
        <v>23097</v>
      </c>
      <c r="AO4973" s="1" t="s">
        <v>86</v>
      </c>
      <c r="AP4973" s="1" t="s">
        <v>86</v>
      </c>
      <c r="AQ4973" s="1" t="s">
        <v>14</v>
      </c>
      <c r="AR4973" s="1" t="s">
        <v>19</v>
      </c>
      <c r="AS4973" s="1" t="s">
        <v>23090</v>
      </c>
      <c r="AT4973" s="1" t="s">
        <v>26</v>
      </c>
    </row>
    <row r="4974" spans="1:46" x14ac:dyDescent="0.25">
      <c r="A4974" s="1" t="s">
        <v>20588</v>
      </c>
      <c r="B4974" s="2" t="s">
        <v>23074</v>
      </c>
      <c r="C4974" s="2" t="s">
        <v>23108</v>
      </c>
      <c r="D4974" s="1">
        <v>0</v>
      </c>
      <c r="E4974" s="1">
        <v>0</v>
      </c>
      <c r="F4974" s="1">
        <v>1</v>
      </c>
      <c r="G4974" s="1">
        <v>1</v>
      </c>
      <c r="H4974" s="6">
        <v>1</v>
      </c>
      <c r="I4974">
        <v>0</v>
      </c>
      <c r="J4974" s="1">
        <v>37</v>
      </c>
      <c r="K4974" s="1">
        <v>0</v>
      </c>
      <c r="L4974" s="1">
        <v>583</v>
      </c>
      <c r="M4974" s="6">
        <v>0.33</v>
      </c>
      <c r="N4974" s="4">
        <v>4400</v>
      </c>
      <c r="O4974" s="4">
        <v>332</v>
      </c>
      <c r="P4974" s="4">
        <v>500</v>
      </c>
      <c r="Q4974" s="3">
        <v>0.28999999999999998</v>
      </c>
      <c r="R4974" s="1">
        <v>24</v>
      </c>
      <c r="S4974" s="1">
        <v>500</v>
      </c>
      <c r="T4974" s="1">
        <v>48</v>
      </c>
      <c r="U4974" s="1">
        <v>0</v>
      </c>
      <c r="V4974" s="1">
        <v>4</v>
      </c>
      <c r="W4974" s="1">
        <v>0</v>
      </c>
      <c r="X4974" s="1">
        <v>0</v>
      </c>
      <c r="Y4974" s="1">
        <v>0</v>
      </c>
      <c r="Z4974" s="1">
        <v>1</v>
      </c>
      <c r="AA4974" s="1">
        <v>1</v>
      </c>
      <c r="AB4974" s="1">
        <v>1</v>
      </c>
      <c r="AC4974" s="1">
        <v>224</v>
      </c>
      <c r="AD4974" s="1">
        <v>0</v>
      </c>
      <c r="AE4974" s="1">
        <v>0</v>
      </c>
      <c r="AF4974" s="1">
        <v>286</v>
      </c>
      <c r="AG4974" s="1">
        <v>0</v>
      </c>
      <c r="AH4974" s="1">
        <v>1000</v>
      </c>
      <c r="AI4974" s="1">
        <v>1510</v>
      </c>
      <c r="AJ4974" s="1" t="s">
        <v>10372</v>
      </c>
      <c r="AK4974" s="1" t="s">
        <v>10373</v>
      </c>
      <c r="AL4974" s="1" t="s">
        <v>10374</v>
      </c>
      <c r="AM4974" s="1" t="s">
        <v>12</v>
      </c>
      <c r="AN4974" s="1" t="s">
        <v>23097</v>
      </c>
      <c r="AO4974" s="1" t="s">
        <v>364</v>
      </c>
      <c r="AP4974" s="1" t="s">
        <v>57</v>
      </c>
      <c r="AQ4974" s="1" t="s">
        <v>25</v>
      </c>
      <c r="AR4974" s="1" t="s">
        <v>30</v>
      </c>
      <c r="AS4974" s="1" t="s">
        <v>23091</v>
      </c>
      <c r="AT4974" s="1" t="s">
        <v>101</v>
      </c>
    </row>
    <row r="4975" spans="1:46" x14ac:dyDescent="0.25">
      <c r="A4975" s="1" t="s">
        <v>19480</v>
      </c>
      <c r="B4975" s="2" t="s">
        <v>23074</v>
      </c>
      <c r="C4975" s="2" t="s">
        <v>23108</v>
      </c>
      <c r="D4975" s="1">
        <v>1</v>
      </c>
      <c r="E4975" s="1">
        <v>0</v>
      </c>
      <c r="F4975" s="1">
        <v>2</v>
      </c>
      <c r="G4975" s="1">
        <v>3</v>
      </c>
      <c r="H4975" s="6">
        <v>0.66666666666666663</v>
      </c>
      <c r="I4975">
        <v>0</v>
      </c>
      <c r="J4975" s="1">
        <v>34</v>
      </c>
      <c r="K4975" s="1">
        <v>0</v>
      </c>
      <c r="L4975" s="1">
        <v>755</v>
      </c>
      <c r="M4975" s="6">
        <v>0.13</v>
      </c>
      <c r="N4975" s="4">
        <v>2900</v>
      </c>
      <c r="O4975" s="4">
        <v>210</v>
      </c>
      <c r="P4975" s="4">
        <v>500</v>
      </c>
      <c r="Q4975" s="3">
        <v>0.25</v>
      </c>
      <c r="R4975" s="1">
        <v>24</v>
      </c>
      <c r="S4975" s="1">
        <v>500</v>
      </c>
      <c r="T4975" s="1">
        <v>50</v>
      </c>
      <c r="U4975" s="1">
        <v>1</v>
      </c>
      <c r="V4975" s="1">
        <v>4</v>
      </c>
      <c r="W4975" s="1">
        <v>0</v>
      </c>
      <c r="X4975" s="1">
        <v>0</v>
      </c>
      <c r="Y4975" s="1">
        <v>1</v>
      </c>
      <c r="Z4975" s="1">
        <v>3</v>
      </c>
      <c r="AA4975" s="1">
        <v>0</v>
      </c>
      <c r="AB4975" s="1">
        <v>0</v>
      </c>
      <c r="AC4975" s="1">
        <v>0</v>
      </c>
      <c r="AD4975" s="1">
        <v>0</v>
      </c>
      <c r="AE4975" s="1">
        <v>0</v>
      </c>
      <c r="AF4975" s="1">
        <v>0</v>
      </c>
      <c r="AG4975" s="1">
        <v>88</v>
      </c>
      <c r="AH4975" s="1">
        <v>0</v>
      </c>
      <c r="AI4975" s="1">
        <v>88</v>
      </c>
      <c r="AJ4975" s="1" t="s">
        <v>7314</v>
      </c>
      <c r="AK4975" s="1" t="s">
        <v>7315</v>
      </c>
      <c r="AL4975" s="1" t="s">
        <v>7316</v>
      </c>
      <c r="AM4975" s="1" t="s">
        <v>12</v>
      </c>
      <c r="AN4975" s="1" t="s">
        <v>23097</v>
      </c>
      <c r="AO4975" s="1" t="s">
        <v>86</v>
      </c>
      <c r="AP4975" s="1" t="s">
        <v>57</v>
      </c>
      <c r="AQ4975" s="1" t="s">
        <v>25</v>
      </c>
      <c r="AR4975" s="1" t="s">
        <v>19</v>
      </c>
      <c r="AS4975" s="1" t="s">
        <v>23090</v>
      </c>
      <c r="AT4975" s="1" t="s">
        <v>26</v>
      </c>
    </row>
    <row r="4976" spans="1:46" x14ac:dyDescent="0.25">
      <c r="A4976" s="1" t="s">
        <v>22308</v>
      </c>
      <c r="B4976" s="2" t="s">
        <v>23074</v>
      </c>
      <c r="C4976" s="2" t="s">
        <v>23108</v>
      </c>
      <c r="D4976" s="1">
        <v>0</v>
      </c>
      <c r="E4976" s="1">
        <v>0</v>
      </c>
      <c r="F4976" s="1">
        <v>2</v>
      </c>
      <c r="G4976" s="1">
        <v>2</v>
      </c>
      <c r="H4976" s="6">
        <v>1</v>
      </c>
      <c r="I4976">
        <v>1</v>
      </c>
      <c r="J4976" s="1">
        <v>30</v>
      </c>
      <c r="K4976" s="1">
        <v>1</v>
      </c>
      <c r="L4976" s="1">
        <v>738</v>
      </c>
      <c r="M4976" s="6">
        <v>0.26</v>
      </c>
      <c r="N4976" s="4">
        <v>2400</v>
      </c>
      <c r="O4976" s="4">
        <v>150</v>
      </c>
      <c r="P4976" s="4">
        <v>300</v>
      </c>
      <c r="Q4976" s="3">
        <v>0.28000000000000003</v>
      </c>
      <c r="R4976" s="1">
        <v>12</v>
      </c>
      <c r="S4976" s="1">
        <v>300</v>
      </c>
      <c r="T4976" s="1">
        <v>29</v>
      </c>
      <c r="U4976" s="1">
        <v>1</v>
      </c>
      <c r="V4976" s="1">
        <v>4</v>
      </c>
      <c r="W4976" s="1">
        <v>0</v>
      </c>
      <c r="X4976" s="1">
        <v>0</v>
      </c>
      <c r="Y4976" s="1">
        <v>1</v>
      </c>
      <c r="Z4976" s="1">
        <v>3</v>
      </c>
      <c r="AA4976" s="1">
        <v>0</v>
      </c>
      <c r="AB4976" s="1">
        <v>1</v>
      </c>
      <c r="AC4976" s="1">
        <v>0</v>
      </c>
      <c r="AD4976" s="1">
        <v>96</v>
      </c>
      <c r="AE4976" s="1">
        <v>0</v>
      </c>
      <c r="AF4976" s="1">
        <v>0</v>
      </c>
      <c r="AG4976" s="1">
        <v>293</v>
      </c>
      <c r="AH4976" s="1">
        <v>0</v>
      </c>
      <c r="AI4976" s="1">
        <v>389</v>
      </c>
      <c r="AJ4976" s="1" t="s">
        <v>14975</v>
      </c>
      <c r="AK4976" s="1" t="s">
        <v>14976</v>
      </c>
      <c r="AL4976" s="1" t="s">
        <v>14977</v>
      </c>
      <c r="AM4976" s="1" t="s">
        <v>16</v>
      </c>
      <c r="AN4976" s="1" t="s">
        <v>23098</v>
      </c>
      <c r="AO4976" s="1" t="s">
        <v>86</v>
      </c>
      <c r="AP4976" s="1" t="s">
        <v>57</v>
      </c>
      <c r="AQ4976" s="1" t="s">
        <v>25</v>
      </c>
      <c r="AR4976" s="1" t="s">
        <v>19</v>
      </c>
      <c r="AS4976" s="1" t="s">
        <v>23090</v>
      </c>
      <c r="AT4976" s="1" t="s">
        <v>101</v>
      </c>
    </row>
    <row r="4977" spans="1:46" x14ac:dyDescent="0.25">
      <c r="A4977" s="1" t="s">
        <v>18890</v>
      </c>
      <c r="B4977" s="2" t="s">
        <v>23074</v>
      </c>
      <c r="C4977" s="2" t="s">
        <v>23108</v>
      </c>
      <c r="D4977" s="1">
        <v>0</v>
      </c>
      <c r="E4977" s="1">
        <v>0</v>
      </c>
      <c r="F4977" s="1">
        <v>4</v>
      </c>
      <c r="G4977" s="1">
        <v>4</v>
      </c>
      <c r="H4977" s="6">
        <v>1</v>
      </c>
      <c r="I4977">
        <v>0</v>
      </c>
      <c r="J4977" s="1">
        <v>36</v>
      </c>
      <c r="K4977" s="1">
        <v>1</v>
      </c>
      <c r="L4977" s="1">
        <v>566</v>
      </c>
      <c r="M4977" s="6">
        <v>0.5</v>
      </c>
      <c r="N4977" s="4">
        <v>3300</v>
      </c>
      <c r="O4977" s="4">
        <v>249</v>
      </c>
      <c r="P4977" s="4">
        <v>400</v>
      </c>
      <c r="Q4977" s="3">
        <v>0.28000000000000003</v>
      </c>
      <c r="R4977" s="1">
        <v>24</v>
      </c>
      <c r="S4977" s="1">
        <v>400</v>
      </c>
      <c r="T4977" s="1">
        <v>43</v>
      </c>
      <c r="U4977" s="1">
        <v>1</v>
      </c>
      <c r="V4977" s="1">
        <v>4</v>
      </c>
      <c r="W4977" s="1">
        <v>0</v>
      </c>
      <c r="X4977" s="1">
        <v>0</v>
      </c>
      <c r="Y4977" s="1">
        <v>1</v>
      </c>
      <c r="Z4977" s="1">
        <v>1</v>
      </c>
      <c r="AA4977" s="1">
        <v>0</v>
      </c>
      <c r="AB4977" s="1">
        <v>0</v>
      </c>
      <c r="AC4977" s="1">
        <v>0</v>
      </c>
      <c r="AD4977" s="1">
        <v>0</v>
      </c>
      <c r="AE4977" s="1">
        <v>0</v>
      </c>
      <c r="AF4977" s="1">
        <v>1105</v>
      </c>
      <c r="AG4977" s="1">
        <v>0</v>
      </c>
      <c r="AH4977" s="1">
        <v>750</v>
      </c>
      <c r="AI4977" s="1">
        <v>1855</v>
      </c>
      <c r="AJ4977" s="1" t="s">
        <v>5664</v>
      </c>
      <c r="AK4977" s="1" t="s">
        <v>5665</v>
      </c>
      <c r="AL4977" s="1" t="s">
        <v>5666</v>
      </c>
      <c r="AM4977" s="1" t="s">
        <v>12</v>
      </c>
      <c r="AN4977" s="1" t="s">
        <v>23098</v>
      </c>
      <c r="AO4977" s="1" t="s">
        <v>86</v>
      </c>
      <c r="AP4977" s="1" t="s">
        <v>57</v>
      </c>
      <c r="AQ4977" s="1" t="s">
        <v>25</v>
      </c>
      <c r="AR4977" s="1" t="s">
        <v>19</v>
      </c>
      <c r="AS4977" s="1" t="s">
        <v>23090</v>
      </c>
      <c r="AT4977" s="1" t="s">
        <v>26</v>
      </c>
    </row>
    <row r="4978" spans="1:46" x14ac:dyDescent="0.25">
      <c r="A4978" s="1" t="s">
        <v>17559</v>
      </c>
      <c r="B4978" s="2" t="s">
        <v>23074</v>
      </c>
      <c r="C4978" s="2" t="s">
        <v>23109</v>
      </c>
      <c r="D4978" s="1">
        <v>0</v>
      </c>
      <c r="E4978" s="1">
        <v>0</v>
      </c>
      <c r="F4978" s="1">
        <v>2</v>
      </c>
      <c r="G4978" s="1">
        <v>2</v>
      </c>
      <c r="H4978" s="6">
        <v>1</v>
      </c>
      <c r="I4978">
        <v>1</v>
      </c>
      <c r="J4978" s="1">
        <v>41</v>
      </c>
      <c r="K4978" s="1">
        <v>0</v>
      </c>
      <c r="L4978" s="1">
        <v>803</v>
      </c>
      <c r="M4978" s="6">
        <v>0.51</v>
      </c>
      <c r="N4978" s="4">
        <v>3600</v>
      </c>
      <c r="O4978" s="4">
        <v>300</v>
      </c>
      <c r="P4978" s="4">
        <v>400</v>
      </c>
      <c r="Q4978" s="3">
        <v>0.27</v>
      </c>
      <c r="R4978" s="1">
        <v>12</v>
      </c>
      <c r="S4978" s="1">
        <v>400</v>
      </c>
      <c r="T4978" s="1">
        <v>42</v>
      </c>
      <c r="U4978" s="1">
        <v>1</v>
      </c>
      <c r="V4978" s="1">
        <v>4</v>
      </c>
      <c r="W4978" s="1">
        <v>0</v>
      </c>
      <c r="X4978" s="1">
        <v>0</v>
      </c>
      <c r="Y4978" s="1">
        <v>0</v>
      </c>
      <c r="Z4978" s="1">
        <v>5</v>
      </c>
      <c r="AA4978" s="1">
        <v>1</v>
      </c>
      <c r="AB4978" s="1">
        <v>1</v>
      </c>
      <c r="AC4978" s="1">
        <v>2145</v>
      </c>
      <c r="AD4978" s="1">
        <v>1024</v>
      </c>
      <c r="AE4978" s="1">
        <v>0</v>
      </c>
      <c r="AF4978" s="1">
        <v>0</v>
      </c>
      <c r="AG4978" s="1">
        <v>230</v>
      </c>
      <c r="AH4978" s="1">
        <v>0</v>
      </c>
      <c r="AI4978" s="1">
        <v>3399</v>
      </c>
      <c r="AJ4978" s="1" t="s">
        <v>1755</v>
      </c>
      <c r="AK4978" s="1" t="s">
        <v>1756</v>
      </c>
      <c r="AL4978" s="1" t="s">
        <v>1757</v>
      </c>
      <c r="AM4978" s="1" t="s">
        <v>16</v>
      </c>
      <c r="AN4978" s="1" t="s">
        <v>23097</v>
      </c>
      <c r="AO4978" s="1" t="s">
        <v>86</v>
      </c>
      <c r="AP4978" s="1" t="s">
        <v>57</v>
      </c>
      <c r="AQ4978" s="1" t="s">
        <v>25</v>
      </c>
      <c r="AR4978" s="1" t="s">
        <v>30</v>
      </c>
      <c r="AS4978" s="1" t="s">
        <v>23091</v>
      </c>
      <c r="AT4978" s="1" t="s">
        <v>101</v>
      </c>
    </row>
    <row r="4979" spans="1:46" x14ac:dyDescent="0.25">
      <c r="A4979" s="1" t="s">
        <v>21761</v>
      </c>
      <c r="B4979" s="2" t="s">
        <v>23074</v>
      </c>
      <c r="C4979" s="2" t="s">
        <v>23109</v>
      </c>
      <c r="D4979" s="1">
        <v>1</v>
      </c>
      <c r="E4979" s="1">
        <v>1</v>
      </c>
      <c r="F4979" s="1">
        <v>1</v>
      </c>
      <c r="G4979" s="1">
        <v>3</v>
      </c>
      <c r="H4979" s="6">
        <v>0.33333333333333331</v>
      </c>
      <c r="I4979">
        <v>0</v>
      </c>
      <c r="J4979" s="1">
        <v>23</v>
      </c>
      <c r="K4979" s="1">
        <v>1</v>
      </c>
      <c r="L4979" s="1">
        <v>652</v>
      </c>
      <c r="M4979" s="6">
        <v>0.13</v>
      </c>
      <c r="N4979" s="4">
        <v>170</v>
      </c>
      <c r="O4979" s="4">
        <v>141</v>
      </c>
      <c r="P4979" s="4">
        <v>200</v>
      </c>
      <c r="Q4979" s="3">
        <v>0.3</v>
      </c>
      <c r="R4979" s="1">
        <v>12</v>
      </c>
      <c r="S4979" s="1">
        <v>200</v>
      </c>
      <c r="T4979" s="1">
        <v>28</v>
      </c>
      <c r="U4979" s="1">
        <v>1</v>
      </c>
      <c r="V4979" s="1">
        <v>4</v>
      </c>
      <c r="W4979" s="1">
        <v>0</v>
      </c>
      <c r="X4979" s="1">
        <v>0</v>
      </c>
      <c r="Y4979" s="1">
        <v>1</v>
      </c>
      <c r="Z4979" s="1">
        <v>3</v>
      </c>
      <c r="AA4979" s="1">
        <v>1</v>
      </c>
      <c r="AB4979" s="1">
        <v>0</v>
      </c>
      <c r="AC4979" s="1">
        <v>0</v>
      </c>
      <c r="AD4979" s="1">
        <v>0</v>
      </c>
      <c r="AE4979" s="1">
        <v>0</v>
      </c>
      <c r="AF4979" s="1">
        <v>0</v>
      </c>
      <c r="AG4979" s="1">
        <v>0</v>
      </c>
      <c r="AH4979" s="1">
        <v>0</v>
      </c>
      <c r="AI4979" s="1">
        <v>0</v>
      </c>
      <c r="AJ4979" s="1" t="s">
        <v>13526</v>
      </c>
      <c r="AK4979" s="1" t="s">
        <v>13527</v>
      </c>
      <c r="AL4979" s="1" t="s">
        <v>13528</v>
      </c>
      <c r="AM4979" s="1" t="s">
        <v>12</v>
      </c>
      <c r="AN4979" s="1" t="s">
        <v>23098</v>
      </c>
      <c r="AO4979" s="1" t="s">
        <v>86</v>
      </c>
      <c r="AP4979" s="1" t="s">
        <v>57</v>
      </c>
      <c r="AQ4979" s="1" t="s">
        <v>25</v>
      </c>
      <c r="AR4979" s="1" t="s">
        <v>19</v>
      </c>
      <c r="AS4979" s="1" t="s">
        <v>23091</v>
      </c>
      <c r="AT4979" s="1" t="s">
        <v>26</v>
      </c>
    </row>
    <row r="4980" spans="1:46" x14ac:dyDescent="0.25">
      <c r="A4980" s="1" t="s">
        <v>22449</v>
      </c>
      <c r="B4980" s="2" t="s">
        <v>23074</v>
      </c>
      <c r="C4980" s="2" t="s">
        <v>23110</v>
      </c>
      <c r="D4980" s="1">
        <v>0</v>
      </c>
      <c r="E4980" s="1">
        <v>0</v>
      </c>
      <c r="F4980" s="1">
        <v>1</v>
      </c>
      <c r="G4980" s="1">
        <v>1</v>
      </c>
      <c r="H4980" s="6">
        <v>1</v>
      </c>
      <c r="I4980">
        <v>1</v>
      </c>
      <c r="J4980" s="1">
        <v>23</v>
      </c>
      <c r="K4980" s="1">
        <v>1</v>
      </c>
      <c r="L4980" s="1">
        <v>634</v>
      </c>
      <c r="M4980" s="6">
        <v>0.17</v>
      </c>
      <c r="N4980" s="4">
        <v>1560</v>
      </c>
      <c r="O4980" s="4">
        <v>130</v>
      </c>
      <c r="P4980" s="4">
        <v>100</v>
      </c>
      <c r="Q4980" s="3">
        <v>0.23</v>
      </c>
      <c r="R4980" s="1">
        <v>12</v>
      </c>
      <c r="S4980" s="1">
        <v>100</v>
      </c>
      <c r="T4980" s="1">
        <v>9</v>
      </c>
      <c r="U4980" s="1">
        <v>1</v>
      </c>
      <c r="V4980" s="1">
        <v>4</v>
      </c>
      <c r="W4980" s="1">
        <v>0</v>
      </c>
      <c r="X4980" s="1">
        <v>0</v>
      </c>
      <c r="Y4980" s="1">
        <v>1</v>
      </c>
      <c r="Z4980" s="1">
        <v>2</v>
      </c>
      <c r="AA4980" s="1">
        <v>0</v>
      </c>
      <c r="AB4980" s="1">
        <v>1</v>
      </c>
      <c r="AC4980" s="1">
        <v>1116</v>
      </c>
      <c r="AD4980" s="1">
        <v>0</v>
      </c>
      <c r="AE4980" s="1">
        <v>0</v>
      </c>
      <c r="AF4980" s="1">
        <v>96</v>
      </c>
      <c r="AG4980" s="1">
        <v>0</v>
      </c>
      <c r="AH4980" s="1">
        <v>0</v>
      </c>
      <c r="AI4980" s="1">
        <v>1212</v>
      </c>
      <c r="AJ4980" s="1" t="s">
        <v>24</v>
      </c>
      <c r="AK4980" s="1" t="s">
        <v>2401</v>
      </c>
      <c r="AL4980" s="1" t="s">
        <v>15363</v>
      </c>
      <c r="AM4980" s="1" t="s">
        <v>16</v>
      </c>
      <c r="AN4980" s="1" t="s">
        <v>23098</v>
      </c>
      <c r="AO4980" s="1" t="s">
        <v>86</v>
      </c>
      <c r="AP4980" s="1" t="s">
        <v>57</v>
      </c>
      <c r="AQ4980" s="1" t="s">
        <v>25</v>
      </c>
      <c r="AR4980" s="1" t="s">
        <v>19</v>
      </c>
      <c r="AS4980" s="1" t="s">
        <v>23090</v>
      </c>
      <c r="AT4980" s="1" t="s">
        <v>101</v>
      </c>
    </row>
    <row r="4981" spans="1:46" x14ac:dyDescent="0.25">
      <c r="A4981" s="1" t="s">
        <v>18841</v>
      </c>
      <c r="B4981" s="2" t="s">
        <v>23074</v>
      </c>
      <c r="C4981" s="2" t="s">
        <v>23110</v>
      </c>
      <c r="D4981" s="1">
        <v>1</v>
      </c>
      <c r="E4981" s="1">
        <v>0</v>
      </c>
      <c r="F4981" s="1">
        <v>1</v>
      </c>
      <c r="G4981" s="1">
        <v>2</v>
      </c>
      <c r="H4981" s="6">
        <v>0.5</v>
      </c>
      <c r="I4981">
        <v>0</v>
      </c>
      <c r="J4981" s="1">
        <v>43</v>
      </c>
      <c r="K4981" s="1">
        <v>1</v>
      </c>
      <c r="L4981" s="1">
        <v>576</v>
      </c>
      <c r="M4981" s="6">
        <v>0.35</v>
      </c>
      <c r="N4981" s="4">
        <v>6000</v>
      </c>
      <c r="O4981" s="4">
        <v>500</v>
      </c>
      <c r="P4981" s="4">
        <v>1500</v>
      </c>
      <c r="Q4981" s="3">
        <v>0.28000000000000003</v>
      </c>
      <c r="R4981" s="1">
        <v>24</v>
      </c>
      <c r="S4981" s="1">
        <v>1500</v>
      </c>
      <c r="T4981" s="1">
        <v>56</v>
      </c>
      <c r="U4981" s="1">
        <v>0</v>
      </c>
      <c r="V4981" s="1">
        <v>4</v>
      </c>
      <c r="W4981" s="1">
        <v>0</v>
      </c>
      <c r="X4981" s="1">
        <v>0</v>
      </c>
      <c r="Y4981" s="1">
        <v>0</v>
      </c>
      <c r="Z4981" s="1">
        <v>2</v>
      </c>
      <c r="AA4981" s="1">
        <v>1</v>
      </c>
      <c r="AB4981" s="1">
        <v>1</v>
      </c>
      <c r="AC4981" s="1">
        <v>0</v>
      </c>
      <c r="AD4981" s="1">
        <v>0</v>
      </c>
      <c r="AE4981" s="1">
        <v>0</v>
      </c>
      <c r="AF4981" s="1">
        <v>0</v>
      </c>
      <c r="AG4981" s="1">
        <v>0</v>
      </c>
      <c r="AH4981" s="1">
        <v>1551</v>
      </c>
      <c r="AI4981" s="1">
        <v>1551</v>
      </c>
      <c r="AJ4981" s="1" t="s">
        <v>5521</v>
      </c>
      <c r="AK4981" s="1" t="s">
        <v>5522</v>
      </c>
      <c r="AL4981" s="1" t="s">
        <v>5523</v>
      </c>
      <c r="AM4981" s="1" t="s">
        <v>12</v>
      </c>
      <c r="AN4981" s="1" t="s">
        <v>23098</v>
      </c>
      <c r="AO4981" s="1" t="s">
        <v>364</v>
      </c>
      <c r="AP4981" s="1" t="s">
        <v>57</v>
      </c>
      <c r="AQ4981" s="1" t="s">
        <v>25</v>
      </c>
      <c r="AR4981" s="1" t="s">
        <v>30</v>
      </c>
      <c r="AS4981" s="1" t="s">
        <v>23091</v>
      </c>
      <c r="AT4981" s="1" t="s">
        <v>101</v>
      </c>
    </row>
    <row r="4982" spans="1:46" x14ac:dyDescent="0.25">
      <c r="A4982" s="1" t="s">
        <v>19635</v>
      </c>
      <c r="B4982" s="2" t="s">
        <v>23074</v>
      </c>
      <c r="C4982" s="2" t="s">
        <v>23111</v>
      </c>
      <c r="D4982" s="1">
        <v>0</v>
      </c>
      <c r="E4982" s="1">
        <v>0</v>
      </c>
      <c r="F4982" s="1">
        <v>1</v>
      </c>
      <c r="G4982" s="1">
        <v>1</v>
      </c>
      <c r="H4982" s="6">
        <v>1</v>
      </c>
      <c r="I4982">
        <v>1</v>
      </c>
      <c r="J4982" s="1">
        <v>24</v>
      </c>
      <c r="K4982" s="1">
        <v>1</v>
      </c>
      <c r="L4982" s="1">
        <v>642</v>
      </c>
      <c r="M4982" s="6">
        <v>0.57999999999999996</v>
      </c>
      <c r="N4982" s="4">
        <v>2000</v>
      </c>
      <c r="O4982" s="4">
        <v>170</v>
      </c>
      <c r="P4982" s="4">
        <v>300</v>
      </c>
      <c r="Q4982" s="3">
        <v>0.2</v>
      </c>
      <c r="R4982" s="1">
        <v>24</v>
      </c>
      <c r="S4982" s="1">
        <v>300</v>
      </c>
      <c r="T4982" s="1">
        <v>28</v>
      </c>
      <c r="U4982" s="1">
        <v>0</v>
      </c>
      <c r="V4982" s="1">
        <v>4</v>
      </c>
      <c r="W4982" s="1">
        <v>0</v>
      </c>
      <c r="X4982" s="1">
        <v>0</v>
      </c>
      <c r="Y4982" s="1">
        <v>1</v>
      </c>
      <c r="Z4982" s="1">
        <v>0</v>
      </c>
      <c r="AA4982" s="1">
        <v>1</v>
      </c>
      <c r="AB4982" s="1">
        <v>1</v>
      </c>
      <c r="AC4982" s="1">
        <v>0</v>
      </c>
      <c r="AD4982" s="1">
        <v>306</v>
      </c>
      <c r="AE4982" s="1">
        <v>263</v>
      </c>
      <c r="AF4982" s="1">
        <v>1188</v>
      </c>
      <c r="AG4982" s="1">
        <v>0</v>
      </c>
      <c r="AH4982" s="1">
        <v>0</v>
      </c>
      <c r="AI4982" s="1">
        <v>1757</v>
      </c>
      <c r="AJ4982" s="1" t="s">
        <v>276</v>
      </c>
      <c r="AK4982" s="1" t="s">
        <v>7761</v>
      </c>
      <c r="AL4982" s="1" t="s">
        <v>7762</v>
      </c>
      <c r="AM4982" s="1" t="s">
        <v>16</v>
      </c>
      <c r="AN4982" s="1" t="s">
        <v>23098</v>
      </c>
      <c r="AO4982" s="1" t="s">
        <v>364</v>
      </c>
      <c r="AP4982" s="1" t="s">
        <v>57</v>
      </c>
      <c r="AQ4982" s="1" t="s">
        <v>25</v>
      </c>
      <c r="AR4982" s="1" t="s">
        <v>19</v>
      </c>
      <c r="AS4982" s="1" t="s">
        <v>23091</v>
      </c>
      <c r="AT4982" s="1" t="s">
        <v>101</v>
      </c>
    </row>
    <row r="4983" spans="1:46" x14ac:dyDescent="0.25">
      <c r="A4983" s="1" t="s">
        <v>20778</v>
      </c>
      <c r="B4983" s="2" t="s">
        <v>23075</v>
      </c>
      <c r="C4983" s="2" t="s">
        <v>23104</v>
      </c>
      <c r="D4983" s="1">
        <v>3</v>
      </c>
      <c r="E4983" s="1">
        <v>1</v>
      </c>
      <c r="F4983" s="1">
        <v>2</v>
      </c>
      <c r="G4983" s="1">
        <v>6</v>
      </c>
      <c r="H4983" s="6">
        <v>0.33333333333333331</v>
      </c>
      <c r="I4983">
        <v>0</v>
      </c>
      <c r="J4983" s="1">
        <v>34</v>
      </c>
      <c r="K4983" s="1">
        <v>0</v>
      </c>
      <c r="L4983" s="1">
        <v>419</v>
      </c>
      <c r="M4983" s="6">
        <v>0</v>
      </c>
      <c r="N4983" s="4">
        <v>2400</v>
      </c>
      <c r="O4983" s="4">
        <v>190</v>
      </c>
      <c r="P4983" s="4">
        <v>500</v>
      </c>
      <c r="Q4983" s="3">
        <v>0.38</v>
      </c>
      <c r="R4983" s="1">
        <v>24</v>
      </c>
      <c r="S4983" s="1">
        <v>500</v>
      </c>
      <c r="T4983" s="1">
        <v>16</v>
      </c>
      <c r="U4983" s="1">
        <v>0</v>
      </c>
      <c r="V4983" s="1">
        <v>4</v>
      </c>
      <c r="W4983" s="1">
        <v>0</v>
      </c>
      <c r="X4983" s="1">
        <v>0</v>
      </c>
      <c r="Y4983" s="1">
        <v>1</v>
      </c>
      <c r="Z4983" s="1">
        <v>0</v>
      </c>
      <c r="AA4983" s="1">
        <v>0</v>
      </c>
      <c r="AB4983" s="1">
        <v>0</v>
      </c>
      <c r="AC4983" s="1">
        <v>0</v>
      </c>
      <c r="AD4983" s="1">
        <v>0</v>
      </c>
      <c r="AE4983" s="1">
        <v>660</v>
      </c>
      <c r="AF4983" s="1">
        <v>0</v>
      </c>
      <c r="AG4983" s="1">
        <v>53</v>
      </c>
      <c r="AH4983" s="1">
        <v>0</v>
      </c>
      <c r="AI4983" s="1">
        <v>713</v>
      </c>
      <c r="AJ4983" s="1" t="s">
        <v>6459</v>
      </c>
      <c r="AK4983" s="1" t="s">
        <v>10886</v>
      </c>
      <c r="AL4983" s="1" t="s">
        <v>11</v>
      </c>
      <c r="AM4983" s="1" t="s">
        <v>12</v>
      </c>
      <c r="AN4983" s="1" t="s">
        <v>23097</v>
      </c>
      <c r="AO4983" s="1" t="s">
        <v>364</v>
      </c>
      <c r="AP4983" s="1" t="s">
        <v>57</v>
      </c>
      <c r="AQ4983" s="1" t="s">
        <v>25</v>
      </c>
      <c r="AR4983" s="1" t="s">
        <v>19</v>
      </c>
      <c r="AS4983" s="1" t="s">
        <v>23090</v>
      </c>
      <c r="AT4983" s="1" t="s">
        <v>26</v>
      </c>
    </row>
    <row r="4984" spans="1:46" x14ac:dyDescent="0.25">
      <c r="A4984" s="1" t="s">
        <v>19666</v>
      </c>
      <c r="B4984" s="2" t="s">
        <v>23075</v>
      </c>
      <c r="C4984" s="2" t="s">
        <v>23104</v>
      </c>
      <c r="D4984" s="1">
        <v>7</v>
      </c>
      <c r="E4984" s="1">
        <v>1</v>
      </c>
      <c r="F4984" s="1">
        <v>2</v>
      </c>
      <c r="G4984" s="1">
        <v>10</v>
      </c>
      <c r="H4984" s="6">
        <v>0.2</v>
      </c>
      <c r="I4984">
        <v>0</v>
      </c>
      <c r="J4984" s="1">
        <v>29</v>
      </c>
      <c r="K4984" s="1">
        <v>1</v>
      </c>
      <c r="L4984" s="1">
        <v>0</v>
      </c>
      <c r="M4984" s="6">
        <v>0</v>
      </c>
      <c r="N4984" s="4">
        <v>1800</v>
      </c>
      <c r="O4984" s="4">
        <v>150</v>
      </c>
      <c r="P4984" s="4">
        <v>350</v>
      </c>
      <c r="Q4984" s="3">
        <v>0.45</v>
      </c>
      <c r="R4984" s="1">
        <v>12</v>
      </c>
      <c r="S4984" s="1">
        <v>350</v>
      </c>
      <c r="T4984" s="1">
        <v>10</v>
      </c>
      <c r="U4984" s="1">
        <v>1</v>
      </c>
      <c r="V4984" s="1">
        <v>4</v>
      </c>
      <c r="W4984" s="1">
        <v>0</v>
      </c>
      <c r="X4984" s="1">
        <v>1</v>
      </c>
      <c r="Y4984" s="1">
        <v>1</v>
      </c>
      <c r="Z4984" s="1">
        <v>3</v>
      </c>
      <c r="AA4984" s="1">
        <v>0</v>
      </c>
      <c r="AB4984" s="1">
        <v>0</v>
      </c>
      <c r="AC4984" s="1">
        <v>0</v>
      </c>
      <c r="AD4984" s="1">
        <v>0</v>
      </c>
      <c r="AE4984" s="1">
        <v>0</v>
      </c>
      <c r="AF4984" s="1">
        <v>0</v>
      </c>
      <c r="AG4984" s="1">
        <v>0</v>
      </c>
      <c r="AH4984" s="1">
        <v>350</v>
      </c>
      <c r="AI4984" s="1">
        <v>350</v>
      </c>
      <c r="AJ4984" s="1" t="s">
        <v>41</v>
      </c>
      <c r="AK4984" s="1" t="s">
        <v>4694</v>
      </c>
      <c r="AL4984" s="1" t="s">
        <v>11</v>
      </c>
      <c r="AM4984" s="1" t="s">
        <v>12</v>
      </c>
      <c r="AN4984" s="1" t="s">
        <v>23098</v>
      </c>
      <c r="AO4984" s="1" t="s">
        <v>86</v>
      </c>
      <c r="AP4984" s="1" t="s">
        <v>57</v>
      </c>
      <c r="AQ4984" s="1" t="s">
        <v>14</v>
      </c>
      <c r="AR4984" s="1" t="s">
        <v>19</v>
      </c>
      <c r="AS4984" s="1" t="s">
        <v>23090</v>
      </c>
      <c r="AT4984" s="1" t="s">
        <v>26</v>
      </c>
    </row>
    <row r="4985" spans="1:46" x14ac:dyDescent="0.25">
      <c r="A4985" s="1" t="s">
        <v>19098</v>
      </c>
      <c r="B4985" s="2" t="s">
        <v>23075</v>
      </c>
      <c r="C4985" s="2" t="s">
        <v>23104</v>
      </c>
      <c r="D4985" s="1">
        <v>0</v>
      </c>
      <c r="E4985" s="1">
        <v>0</v>
      </c>
      <c r="F4985" s="1">
        <v>1</v>
      </c>
      <c r="G4985" s="1">
        <v>1</v>
      </c>
      <c r="H4985" s="6">
        <v>1</v>
      </c>
      <c r="I4985">
        <v>0</v>
      </c>
      <c r="J4985" s="1">
        <v>32</v>
      </c>
      <c r="K4985" s="1">
        <v>0</v>
      </c>
      <c r="L4985" s="1">
        <v>514</v>
      </c>
      <c r="M4985" s="6">
        <v>0</v>
      </c>
      <c r="N4985" s="4">
        <v>2500</v>
      </c>
      <c r="O4985" s="4">
        <v>230</v>
      </c>
      <c r="P4985" s="4">
        <v>500</v>
      </c>
      <c r="Q4985" s="3">
        <v>0.35</v>
      </c>
      <c r="R4985" s="1">
        <v>12</v>
      </c>
      <c r="S4985" s="1">
        <v>500</v>
      </c>
      <c r="T4985" s="1">
        <v>15</v>
      </c>
      <c r="U4985" s="1">
        <v>1</v>
      </c>
      <c r="V4985" s="1">
        <v>4</v>
      </c>
      <c r="W4985" s="1">
        <v>0</v>
      </c>
      <c r="X4985" s="1">
        <v>0</v>
      </c>
      <c r="Y4985" s="1">
        <v>1</v>
      </c>
      <c r="Z4985" s="1">
        <v>3</v>
      </c>
      <c r="AA4985" s="1">
        <v>1</v>
      </c>
      <c r="AB4985" s="1">
        <v>0</v>
      </c>
      <c r="AC4985" s="1">
        <v>0</v>
      </c>
      <c r="AD4985" s="1">
        <v>0</v>
      </c>
      <c r="AE4985" s="1">
        <v>0</v>
      </c>
      <c r="AF4985" s="1">
        <v>500</v>
      </c>
      <c r="AG4985" s="1">
        <v>0</v>
      </c>
      <c r="AH4985" s="1">
        <v>400</v>
      </c>
      <c r="AI4985" s="1">
        <v>900</v>
      </c>
      <c r="AJ4985" s="1" t="s">
        <v>6228</v>
      </c>
      <c r="AK4985" s="1" t="s">
        <v>6229</v>
      </c>
      <c r="AL4985" s="1" t="s">
        <v>11</v>
      </c>
      <c r="AM4985" s="1" t="s">
        <v>12</v>
      </c>
      <c r="AN4985" s="1" t="s">
        <v>23097</v>
      </c>
      <c r="AO4985" s="1" t="s">
        <v>86</v>
      </c>
      <c r="AP4985" s="1" t="s">
        <v>57</v>
      </c>
      <c r="AQ4985" s="1" t="s">
        <v>25</v>
      </c>
      <c r="AR4985" s="1" t="s">
        <v>19</v>
      </c>
      <c r="AS4985" s="1" t="s">
        <v>23091</v>
      </c>
      <c r="AT4985" s="1" t="s">
        <v>26</v>
      </c>
    </row>
    <row r="4986" spans="1:46" x14ac:dyDescent="0.25">
      <c r="A4986" s="1" t="s">
        <v>21950</v>
      </c>
      <c r="B4986" s="2" t="s">
        <v>23075</v>
      </c>
      <c r="C4986" s="2" t="s">
        <v>23104</v>
      </c>
      <c r="D4986" s="1">
        <v>0</v>
      </c>
      <c r="E4986" s="1">
        <v>0</v>
      </c>
      <c r="F4986" s="1">
        <v>1</v>
      </c>
      <c r="G4986" s="1">
        <v>1</v>
      </c>
      <c r="H4986" s="6">
        <v>1</v>
      </c>
      <c r="I4986">
        <v>1</v>
      </c>
      <c r="J4986" s="1">
        <v>33</v>
      </c>
      <c r="K4986" s="1">
        <v>0</v>
      </c>
      <c r="L4986" s="1">
        <v>745</v>
      </c>
      <c r="M4986" s="6">
        <v>0.5</v>
      </c>
      <c r="N4986" s="4">
        <v>1608</v>
      </c>
      <c r="O4986" s="4">
        <v>134</v>
      </c>
      <c r="P4986" s="4">
        <v>700</v>
      </c>
      <c r="Q4986" s="3">
        <v>0.3</v>
      </c>
      <c r="R4986" s="1">
        <v>36</v>
      </c>
      <c r="S4986" s="1">
        <v>700</v>
      </c>
      <c r="T4986" s="1">
        <v>35</v>
      </c>
      <c r="U4986" s="1">
        <v>0</v>
      </c>
      <c r="V4986" s="1">
        <v>4</v>
      </c>
      <c r="W4986" s="1">
        <v>0</v>
      </c>
      <c r="X4986" s="1">
        <v>0</v>
      </c>
      <c r="Y4986" s="1">
        <v>1</v>
      </c>
      <c r="Z4986" s="1">
        <v>2</v>
      </c>
      <c r="AA4986" s="1">
        <v>1</v>
      </c>
      <c r="AB4986" s="1">
        <v>1</v>
      </c>
      <c r="AC4986" s="1">
        <v>0</v>
      </c>
      <c r="AD4986" s="1">
        <v>0</v>
      </c>
      <c r="AE4986" s="1">
        <v>0</v>
      </c>
      <c r="AF4986" s="1">
        <v>0</v>
      </c>
      <c r="AG4986" s="1">
        <v>0</v>
      </c>
      <c r="AH4986" s="1">
        <v>650</v>
      </c>
      <c r="AI4986" s="1">
        <v>650</v>
      </c>
      <c r="AJ4986" s="1" t="s">
        <v>752</v>
      </c>
      <c r="AK4986" s="1" t="s">
        <v>14002</v>
      </c>
      <c r="AL4986" s="1" t="s">
        <v>14003</v>
      </c>
      <c r="AM4986" s="1" t="s">
        <v>16</v>
      </c>
      <c r="AN4986" s="1" t="s">
        <v>23097</v>
      </c>
      <c r="AO4986" s="1" t="s">
        <v>364</v>
      </c>
      <c r="AP4986" s="1" t="s">
        <v>57</v>
      </c>
      <c r="AQ4986" s="1" t="s">
        <v>25</v>
      </c>
      <c r="AR4986" s="1" t="s">
        <v>19</v>
      </c>
      <c r="AS4986" s="1" t="s">
        <v>23091</v>
      </c>
      <c r="AT4986" s="1" t="s">
        <v>101</v>
      </c>
    </row>
    <row r="4987" spans="1:46" x14ac:dyDescent="0.25">
      <c r="A4987" s="1" t="s">
        <v>18449</v>
      </c>
      <c r="B4987" s="2" t="s">
        <v>23075</v>
      </c>
      <c r="C4987" s="2" t="s">
        <v>23104</v>
      </c>
      <c r="D4987" s="1">
        <v>1</v>
      </c>
      <c r="E4987" s="1">
        <v>2</v>
      </c>
      <c r="F4987" s="1">
        <v>2</v>
      </c>
      <c r="G4987" s="1">
        <v>5</v>
      </c>
      <c r="H4987" s="6">
        <v>0.4</v>
      </c>
      <c r="I4987">
        <v>0</v>
      </c>
      <c r="J4987" s="1">
        <v>59</v>
      </c>
      <c r="K4987" s="1">
        <v>0</v>
      </c>
      <c r="L4987" s="1">
        <v>639</v>
      </c>
      <c r="M4987" s="6">
        <v>0.24</v>
      </c>
      <c r="N4987" s="4">
        <v>3000</v>
      </c>
      <c r="O4987" s="4">
        <v>250</v>
      </c>
      <c r="P4987" s="4">
        <v>400</v>
      </c>
      <c r="Q4987" s="3">
        <v>0.38</v>
      </c>
      <c r="R4987" s="1">
        <v>12</v>
      </c>
      <c r="S4987" s="1">
        <v>400</v>
      </c>
      <c r="T4987" s="1">
        <v>30</v>
      </c>
      <c r="U4987" s="1">
        <v>0</v>
      </c>
      <c r="V4987" s="1">
        <v>4</v>
      </c>
      <c r="W4987" s="1">
        <v>0</v>
      </c>
      <c r="X4987" s="1">
        <v>1</v>
      </c>
      <c r="Y4987" s="1">
        <v>0</v>
      </c>
      <c r="Z4987" s="1">
        <v>3</v>
      </c>
      <c r="AA4987" s="1">
        <v>1</v>
      </c>
      <c r="AB4987" s="1">
        <v>0</v>
      </c>
      <c r="AC4987" s="1">
        <v>0</v>
      </c>
      <c r="AD4987" s="1">
        <v>0</v>
      </c>
      <c r="AE4987" s="1">
        <v>0</v>
      </c>
      <c r="AF4987" s="1">
        <v>0</v>
      </c>
      <c r="AG4987" s="1">
        <v>0</v>
      </c>
      <c r="AH4987" s="1">
        <v>340</v>
      </c>
      <c r="AI4987" s="1">
        <v>340</v>
      </c>
      <c r="AJ4987" s="1" t="s">
        <v>4381</v>
      </c>
      <c r="AK4987" s="1" t="s">
        <v>4382</v>
      </c>
      <c r="AL4987" s="1" t="s">
        <v>4383</v>
      </c>
      <c r="AM4987" s="1" t="s">
        <v>12</v>
      </c>
      <c r="AN4987" s="1" t="s">
        <v>23097</v>
      </c>
      <c r="AO4987" s="1" t="s">
        <v>364</v>
      </c>
      <c r="AP4987" s="1" t="s">
        <v>57</v>
      </c>
      <c r="AQ4987" s="1" t="s">
        <v>14</v>
      </c>
      <c r="AR4987" s="1" t="s">
        <v>30</v>
      </c>
      <c r="AS4987" s="1" t="s">
        <v>23091</v>
      </c>
      <c r="AT4987" s="1" t="s">
        <v>26</v>
      </c>
    </row>
    <row r="4988" spans="1:46" x14ac:dyDescent="0.25">
      <c r="A4988" s="1" t="s">
        <v>17082</v>
      </c>
      <c r="B4988" s="2" t="s">
        <v>23075</v>
      </c>
      <c r="C4988" s="2" t="s">
        <v>23104</v>
      </c>
      <c r="D4988" s="1">
        <v>0</v>
      </c>
      <c r="E4988" s="1">
        <v>0</v>
      </c>
      <c r="F4988" s="1">
        <v>1</v>
      </c>
      <c r="G4988" s="1">
        <v>1</v>
      </c>
      <c r="H4988" s="6">
        <v>1</v>
      </c>
      <c r="I4988">
        <v>0</v>
      </c>
      <c r="J4988" s="1">
        <v>40</v>
      </c>
      <c r="K4988" s="1">
        <v>0</v>
      </c>
      <c r="L4988" s="1">
        <v>626</v>
      </c>
      <c r="M4988" s="6">
        <v>0.32</v>
      </c>
      <c r="N4988" s="4">
        <v>3900</v>
      </c>
      <c r="O4988" s="4">
        <v>300</v>
      </c>
      <c r="P4988" s="4">
        <v>1000</v>
      </c>
      <c r="Q4988" s="3">
        <v>0.34</v>
      </c>
      <c r="R4988" s="1">
        <v>12</v>
      </c>
      <c r="S4988" s="1">
        <v>1000</v>
      </c>
      <c r="T4988" s="1">
        <v>73</v>
      </c>
      <c r="U4988" s="1">
        <v>1</v>
      </c>
      <c r="V4988" s="1">
        <v>4</v>
      </c>
      <c r="W4988" s="1">
        <v>0</v>
      </c>
      <c r="X4988" s="1">
        <v>0</v>
      </c>
      <c r="Y4988" s="1">
        <v>1</v>
      </c>
      <c r="Z4988" s="1">
        <v>2</v>
      </c>
      <c r="AA4988" s="1">
        <v>1</v>
      </c>
      <c r="AB4988" s="1">
        <v>0</v>
      </c>
      <c r="AC4988" s="1">
        <v>1250</v>
      </c>
      <c r="AD4988" s="1">
        <v>0</v>
      </c>
      <c r="AE4988" s="1">
        <v>0</v>
      </c>
      <c r="AF4988" s="1">
        <v>0</v>
      </c>
      <c r="AG4988" s="1">
        <v>0</v>
      </c>
      <c r="AH4988" s="1">
        <v>0</v>
      </c>
      <c r="AI4988" s="1">
        <v>1250</v>
      </c>
      <c r="AJ4988" s="1" t="s">
        <v>207</v>
      </c>
      <c r="AK4988" s="1" t="s">
        <v>208</v>
      </c>
      <c r="AL4988" s="1" t="s">
        <v>209</v>
      </c>
      <c r="AM4988" s="1" t="s">
        <v>12</v>
      </c>
      <c r="AN4988" s="1" t="s">
        <v>23097</v>
      </c>
      <c r="AO4988" s="1" t="s">
        <v>86</v>
      </c>
      <c r="AP4988" s="1" t="s">
        <v>57</v>
      </c>
      <c r="AQ4988" s="1" t="s">
        <v>25</v>
      </c>
      <c r="AR4988" s="1" t="s">
        <v>19</v>
      </c>
      <c r="AS4988" s="1" t="s">
        <v>23091</v>
      </c>
      <c r="AT4988" s="1" t="s">
        <v>26</v>
      </c>
    </row>
    <row r="4989" spans="1:46" x14ac:dyDescent="0.25">
      <c r="A4989" s="1" t="s">
        <v>20822</v>
      </c>
      <c r="B4989" s="2" t="s">
        <v>23075</v>
      </c>
      <c r="C4989" s="2" t="s">
        <v>23105</v>
      </c>
      <c r="D4989" s="1">
        <v>1</v>
      </c>
      <c r="E4989" s="1">
        <v>3</v>
      </c>
      <c r="F4989" s="1">
        <v>1</v>
      </c>
      <c r="G4989" s="1">
        <v>5</v>
      </c>
      <c r="H4989" s="6">
        <v>0.2</v>
      </c>
      <c r="I4989">
        <v>0</v>
      </c>
      <c r="J4989" s="1">
        <v>41</v>
      </c>
      <c r="K4989" s="1">
        <v>1</v>
      </c>
      <c r="L4989" s="1">
        <v>619</v>
      </c>
      <c r="M4989" s="6">
        <v>0.55000000000000004</v>
      </c>
      <c r="N4989" s="4">
        <v>1800</v>
      </c>
      <c r="O4989" s="4">
        <v>130</v>
      </c>
      <c r="P4989" s="4">
        <v>600</v>
      </c>
      <c r="Q4989" s="3">
        <v>0.35</v>
      </c>
      <c r="R4989" s="1">
        <v>36</v>
      </c>
      <c r="S4989" s="1">
        <v>600</v>
      </c>
      <c r="T4989" s="1">
        <v>63</v>
      </c>
      <c r="U4989" s="1">
        <v>0</v>
      </c>
      <c r="V4989" s="1">
        <v>4</v>
      </c>
      <c r="W4989" s="1">
        <v>0</v>
      </c>
      <c r="X4989" s="1">
        <v>0</v>
      </c>
      <c r="Y4989" s="1">
        <v>0</v>
      </c>
      <c r="Z4989" s="1">
        <v>2</v>
      </c>
      <c r="AA4989" s="1">
        <v>0</v>
      </c>
      <c r="AB4989" s="1">
        <v>0</v>
      </c>
      <c r="AC4989" s="1">
        <v>0</v>
      </c>
      <c r="AD4989" s="1">
        <v>0</v>
      </c>
      <c r="AE4989" s="1">
        <v>0</v>
      </c>
      <c r="AF4989" s="1">
        <v>0</v>
      </c>
      <c r="AG4989" s="1">
        <v>0</v>
      </c>
      <c r="AH4989" s="1">
        <v>751</v>
      </c>
      <c r="AI4989" s="1">
        <v>751</v>
      </c>
      <c r="AJ4989" s="1" t="s">
        <v>10995</v>
      </c>
      <c r="AK4989" s="1" t="s">
        <v>10996</v>
      </c>
      <c r="AL4989" s="1" t="s">
        <v>10997</v>
      </c>
      <c r="AM4989" s="1" t="s">
        <v>12</v>
      </c>
      <c r="AN4989" s="1" t="s">
        <v>23098</v>
      </c>
      <c r="AO4989" s="1" t="s">
        <v>364</v>
      </c>
      <c r="AP4989" s="1" t="s">
        <v>57</v>
      </c>
      <c r="AQ4989" s="1" t="s">
        <v>25</v>
      </c>
      <c r="AR4989" s="1" t="s">
        <v>30</v>
      </c>
      <c r="AS4989" s="1" t="s">
        <v>23090</v>
      </c>
      <c r="AT4989" s="1" t="s">
        <v>26</v>
      </c>
    </row>
    <row r="4990" spans="1:46" x14ac:dyDescent="0.25">
      <c r="A4990" s="1" t="s">
        <v>20297</v>
      </c>
      <c r="B4990" s="2" t="s">
        <v>23075</v>
      </c>
      <c r="C4990" s="2" t="s">
        <v>23105</v>
      </c>
      <c r="D4990" s="1">
        <v>0</v>
      </c>
      <c r="E4990" s="1">
        <v>3</v>
      </c>
      <c r="F4990" s="1">
        <v>1</v>
      </c>
      <c r="G4990" s="1">
        <v>4</v>
      </c>
      <c r="H4990" s="6">
        <v>0.25</v>
      </c>
      <c r="I4990">
        <v>0</v>
      </c>
      <c r="J4990" s="1">
        <v>28</v>
      </c>
      <c r="K4990" s="1">
        <v>1</v>
      </c>
      <c r="L4990" s="1">
        <v>670</v>
      </c>
      <c r="M4990" s="6">
        <v>0.16</v>
      </c>
      <c r="N4990" s="4">
        <v>2160</v>
      </c>
      <c r="O4990" s="4">
        <v>180</v>
      </c>
      <c r="P4990" s="4">
        <v>400</v>
      </c>
      <c r="Q4990" s="3">
        <v>0.38</v>
      </c>
      <c r="R4990" s="1">
        <v>24</v>
      </c>
      <c r="S4990" s="1">
        <v>400</v>
      </c>
      <c r="T4990" s="1">
        <v>67</v>
      </c>
      <c r="U4990" s="1">
        <v>1</v>
      </c>
      <c r="V4990" s="1">
        <v>4</v>
      </c>
      <c r="W4990" s="1">
        <v>1</v>
      </c>
      <c r="X4990" s="1">
        <v>0</v>
      </c>
      <c r="Y4990" s="1">
        <v>1</v>
      </c>
      <c r="Z4990" s="1">
        <v>3</v>
      </c>
      <c r="AA4990" s="1">
        <v>0</v>
      </c>
      <c r="AB4990" s="1">
        <v>0</v>
      </c>
      <c r="AC4990" s="1">
        <v>0</v>
      </c>
      <c r="AD4990" s="1">
        <v>0</v>
      </c>
      <c r="AE4990" s="1">
        <v>0</v>
      </c>
      <c r="AF4990" s="1">
        <v>0</v>
      </c>
      <c r="AG4990" s="1">
        <v>0</v>
      </c>
      <c r="AH4990" s="1">
        <v>0</v>
      </c>
      <c r="AI4990" s="1">
        <v>0</v>
      </c>
      <c r="AJ4990" s="1" t="s">
        <v>9558</v>
      </c>
      <c r="AK4990" s="1" t="s">
        <v>9559</v>
      </c>
      <c r="AL4990" s="1" t="s">
        <v>6427</v>
      </c>
      <c r="AM4990" s="1" t="s">
        <v>12</v>
      </c>
      <c r="AN4990" s="1" t="s">
        <v>23098</v>
      </c>
      <c r="AO4990" s="1" t="s">
        <v>86</v>
      </c>
      <c r="AP4990" s="1" t="s">
        <v>86</v>
      </c>
      <c r="AQ4990" s="1" t="s">
        <v>25</v>
      </c>
      <c r="AR4990" s="1" t="s">
        <v>19</v>
      </c>
      <c r="AS4990" s="1" t="s">
        <v>23090</v>
      </c>
      <c r="AT4990" s="1" t="s">
        <v>26</v>
      </c>
    </row>
    <row r="4991" spans="1:46" x14ac:dyDescent="0.25">
      <c r="A4991" s="1" t="s">
        <v>21415</v>
      </c>
      <c r="B4991" s="2" t="s">
        <v>23075</v>
      </c>
      <c r="C4991" s="2" t="s">
        <v>23105</v>
      </c>
      <c r="D4991" s="1">
        <v>0</v>
      </c>
      <c r="E4991" s="1">
        <v>0</v>
      </c>
      <c r="F4991" s="1">
        <v>1</v>
      </c>
      <c r="G4991" s="1">
        <v>1</v>
      </c>
      <c r="H4991" s="6">
        <v>1</v>
      </c>
      <c r="I4991">
        <v>1</v>
      </c>
      <c r="J4991" s="1">
        <v>43</v>
      </c>
      <c r="K4991" s="1">
        <v>0</v>
      </c>
      <c r="L4991" s="1">
        <v>578</v>
      </c>
      <c r="M4991" s="6">
        <v>0.22</v>
      </c>
      <c r="N4991" s="4">
        <v>8000</v>
      </c>
      <c r="O4991" s="4">
        <v>700</v>
      </c>
      <c r="P4991" s="4">
        <v>800</v>
      </c>
      <c r="Q4991" s="3">
        <v>0.36</v>
      </c>
      <c r="R4991" s="1">
        <v>6</v>
      </c>
      <c r="S4991" s="1">
        <v>800</v>
      </c>
      <c r="T4991" s="1">
        <v>60</v>
      </c>
      <c r="U4991" s="1">
        <v>1</v>
      </c>
      <c r="V4991" s="1">
        <v>4</v>
      </c>
      <c r="W4991" s="1">
        <v>1</v>
      </c>
      <c r="X4991" s="1">
        <v>1</v>
      </c>
      <c r="Y4991" s="1">
        <v>0</v>
      </c>
      <c r="Z4991" s="1">
        <v>2</v>
      </c>
      <c r="AA4991" s="1">
        <v>1</v>
      </c>
      <c r="AB4991" s="1">
        <v>1</v>
      </c>
      <c r="AC4991" s="1">
        <v>0</v>
      </c>
      <c r="AD4991" s="1">
        <v>0</v>
      </c>
      <c r="AE4991" s="1">
        <v>0</v>
      </c>
      <c r="AF4991" s="1">
        <v>200</v>
      </c>
      <c r="AG4991" s="1">
        <v>0</v>
      </c>
      <c r="AH4991" s="1">
        <v>0</v>
      </c>
      <c r="AI4991" s="1">
        <v>200</v>
      </c>
      <c r="AJ4991" s="1" t="s">
        <v>12585</v>
      </c>
      <c r="AK4991" s="1" t="s">
        <v>12586</v>
      </c>
      <c r="AL4991" s="1" t="s">
        <v>12587</v>
      </c>
      <c r="AM4991" s="1" t="s">
        <v>16</v>
      </c>
      <c r="AN4991" s="1" t="s">
        <v>23097</v>
      </c>
      <c r="AO4991" s="1" t="s">
        <v>86</v>
      </c>
      <c r="AP4991" s="1" t="s">
        <v>86</v>
      </c>
      <c r="AQ4991" s="1" t="s">
        <v>14</v>
      </c>
      <c r="AR4991" s="1" t="s">
        <v>30</v>
      </c>
      <c r="AS4991" s="1" t="s">
        <v>23091</v>
      </c>
      <c r="AT4991" s="1" t="s">
        <v>101</v>
      </c>
    </row>
    <row r="4992" spans="1:46" x14ac:dyDescent="0.25">
      <c r="A4992" s="1" t="s">
        <v>18037</v>
      </c>
      <c r="B4992" s="2" t="s">
        <v>23075</v>
      </c>
      <c r="C4992" s="2" t="s">
        <v>23106</v>
      </c>
      <c r="D4992" s="1">
        <v>2</v>
      </c>
      <c r="E4992" s="1">
        <v>1</v>
      </c>
      <c r="F4992" s="1">
        <v>1</v>
      </c>
      <c r="G4992" s="1">
        <v>4</v>
      </c>
      <c r="H4992" s="6">
        <v>0.25</v>
      </c>
      <c r="I4992">
        <v>0</v>
      </c>
      <c r="J4992" s="1">
        <v>31</v>
      </c>
      <c r="K4992" s="1">
        <v>1</v>
      </c>
      <c r="L4992" s="1">
        <v>553</v>
      </c>
      <c r="M4992" s="6">
        <v>0.3</v>
      </c>
      <c r="N4992" s="4">
        <v>2200</v>
      </c>
      <c r="O4992" s="4">
        <v>180</v>
      </c>
      <c r="P4992" s="4">
        <v>500</v>
      </c>
      <c r="Q4992" s="3">
        <v>0.33</v>
      </c>
      <c r="R4992" s="1">
        <v>24</v>
      </c>
      <c r="S4992" s="1">
        <v>500</v>
      </c>
      <c r="T4992" s="1">
        <v>63</v>
      </c>
      <c r="U4992" s="1">
        <v>1</v>
      </c>
      <c r="V4992" s="1">
        <v>4</v>
      </c>
      <c r="W4992" s="1">
        <v>1</v>
      </c>
      <c r="X4992" s="1">
        <v>0</v>
      </c>
      <c r="Y4992" s="1">
        <v>1</v>
      </c>
      <c r="Z4992" s="1">
        <v>2</v>
      </c>
      <c r="AA4992" s="1">
        <v>0</v>
      </c>
      <c r="AB4992" s="1">
        <v>0</v>
      </c>
      <c r="AC4992" s="1">
        <v>0</v>
      </c>
      <c r="AD4992" s="1">
        <v>0</v>
      </c>
      <c r="AE4992" s="1">
        <v>0</v>
      </c>
      <c r="AF4992" s="1">
        <v>500</v>
      </c>
      <c r="AG4992" s="1">
        <v>0</v>
      </c>
      <c r="AH4992" s="1">
        <v>0</v>
      </c>
      <c r="AI4992" s="1">
        <v>500</v>
      </c>
      <c r="AJ4992" s="1" t="s">
        <v>3150</v>
      </c>
      <c r="AK4992" s="1" t="s">
        <v>3151</v>
      </c>
      <c r="AL4992" s="1" t="s">
        <v>3152</v>
      </c>
      <c r="AM4992" s="1" t="s">
        <v>12</v>
      </c>
      <c r="AN4992" s="1" t="s">
        <v>23098</v>
      </c>
      <c r="AO4992" s="1" t="s">
        <v>86</v>
      </c>
      <c r="AP4992" s="1" t="s">
        <v>86</v>
      </c>
      <c r="AQ4992" s="1" t="s">
        <v>25</v>
      </c>
      <c r="AR4992" s="1" t="s">
        <v>19</v>
      </c>
      <c r="AS4992" s="1" t="s">
        <v>23090</v>
      </c>
      <c r="AT4992" s="1" t="s">
        <v>26</v>
      </c>
    </row>
    <row r="4993" spans="1:46" x14ac:dyDescent="0.25">
      <c r="A4993" s="1" t="s">
        <v>20430</v>
      </c>
      <c r="B4993" s="2" t="s">
        <v>23075</v>
      </c>
      <c r="C4993" s="2" t="s">
        <v>23106</v>
      </c>
      <c r="D4993" s="1">
        <v>0</v>
      </c>
      <c r="E4993" s="1">
        <v>1</v>
      </c>
      <c r="F4993" s="1">
        <v>1</v>
      </c>
      <c r="G4993" s="1">
        <v>2</v>
      </c>
      <c r="H4993" s="6">
        <v>0.5</v>
      </c>
      <c r="I4993">
        <v>1</v>
      </c>
      <c r="J4993" s="1">
        <v>26</v>
      </c>
      <c r="K4993" s="1">
        <v>0</v>
      </c>
      <c r="L4993" s="1">
        <v>637</v>
      </c>
      <c r="M4993" s="6">
        <v>0.67</v>
      </c>
      <c r="N4993" s="4">
        <v>2200</v>
      </c>
      <c r="O4993" s="4">
        <v>180</v>
      </c>
      <c r="P4993" s="4">
        <v>600</v>
      </c>
      <c r="Q4993" s="3">
        <v>0.28999999999999998</v>
      </c>
      <c r="R4993" s="1">
        <v>18</v>
      </c>
      <c r="S4993" s="1">
        <v>600</v>
      </c>
      <c r="T4993" s="1">
        <v>52</v>
      </c>
      <c r="U4993" s="1">
        <v>0</v>
      </c>
      <c r="V4993" s="1">
        <v>4</v>
      </c>
      <c r="W4993" s="1">
        <v>0</v>
      </c>
      <c r="X4993" s="1">
        <v>0</v>
      </c>
      <c r="Y4993" s="1">
        <v>1</v>
      </c>
      <c r="Z4993" s="1">
        <v>1</v>
      </c>
      <c r="AA4993" s="1">
        <v>1</v>
      </c>
      <c r="AB4993" s="1">
        <v>1</v>
      </c>
      <c r="AC4993" s="1">
        <v>0</v>
      </c>
      <c r="AD4993" s="1">
        <v>0</v>
      </c>
      <c r="AE4993" s="1">
        <v>0</v>
      </c>
      <c r="AF4993" s="1">
        <v>1076</v>
      </c>
      <c r="AG4993" s="1">
        <v>0</v>
      </c>
      <c r="AH4993" s="1">
        <v>400</v>
      </c>
      <c r="AI4993" s="1">
        <v>1476</v>
      </c>
      <c r="AJ4993" s="1" t="s">
        <v>9920</v>
      </c>
      <c r="AK4993" s="1" t="s">
        <v>9921</v>
      </c>
      <c r="AL4993" s="1" t="s">
        <v>9922</v>
      </c>
      <c r="AM4993" s="1" t="s">
        <v>16</v>
      </c>
      <c r="AN4993" s="1" t="s">
        <v>23097</v>
      </c>
      <c r="AO4993" s="1" t="s">
        <v>364</v>
      </c>
      <c r="AP4993" s="1" t="s">
        <v>57</v>
      </c>
      <c r="AQ4993" s="1" t="s">
        <v>25</v>
      </c>
      <c r="AR4993" s="1" t="s">
        <v>19</v>
      </c>
      <c r="AS4993" s="1" t="s">
        <v>23091</v>
      </c>
      <c r="AT4993" s="1" t="s">
        <v>101</v>
      </c>
    </row>
    <row r="4994" spans="1:46" x14ac:dyDescent="0.25">
      <c r="A4994" s="1" t="s">
        <v>19305</v>
      </c>
      <c r="B4994" s="2" t="s">
        <v>23075</v>
      </c>
      <c r="C4994" s="2" t="s">
        <v>23106</v>
      </c>
      <c r="D4994" s="1">
        <v>0</v>
      </c>
      <c r="E4994" s="1">
        <v>0</v>
      </c>
      <c r="F4994" s="1">
        <v>1</v>
      </c>
      <c r="G4994" s="1">
        <v>1</v>
      </c>
      <c r="H4994" s="6">
        <v>1</v>
      </c>
      <c r="I4994">
        <v>0</v>
      </c>
      <c r="J4994" s="1">
        <v>35</v>
      </c>
      <c r="K4994" s="1">
        <v>1</v>
      </c>
      <c r="L4994" s="1">
        <v>550</v>
      </c>
      <c r="M4994" s="6">
        <v>0.9</v>
      </c>
      <c r="N4994" s="4">
        <v>2600</v>
      </c>
      <c r="O4994" s="4">
        <v>200</v>
      </c>
      <c r="P4994" s="4">
        <v>450</v>
      </c>
      <c r="Q4994" s="3">
        <v>0.32</v>
      </c>
      <c r="R4994" s="1">
        <v>24</v>
      </c>
      <c r="S4994" s="1">
        <v>450</v>
      </c>
      <c r="T4994" s="1">
        <v>47</v>
      </c>
      <c r="U4994" s="1">
        <v>1</v>
      </c>
      <c r="V4994" s="1">
        <v>4</v>
      </c>
      <c r="W4994" s="1">
        <v>0</v>
      </c>
      <c r="X4994" s="1">
        <v>0</v>
      </c>
      <c r="Y4994" s="1">
        <v>0</v>
      </c>
      <c r="Z4994" s="1">
        <v>2</v>
      </c>
      <c r="AA4994" s="1">
        <v>0</v>
      </c>
      <c r="AB4994" s="1">
        <v>0</v>
      </c>
      <c r="AC4994" s="1">
        <v>1790</v>
      </c>
      <c r="AD4994" s="1">
        <v>0</v>
      </c>
      <c r="AE4994" s="1">
        <v>730</v>
      </c>
      <c r="AF4994" s="1">
        <v>0</v>
      </c>
      <c r="AG4994" s="1">
        <v>0</v>
      </c>
      <c r="AH4994" s="1">
        <v>1100</v>
      </c>
      <c r="AI4994" s="1">
        <v>3620</v>
      </c>
      <c r="AJ4994" s="1" t="s">
        <v>6805</v>
      </c>
      <c r="AK4994" s="1" t="s">
        <v>6806</v>
      </c>
      <c r="AL4994" s="1" t="s">
        <v>6807</v>
      </c>
      <c r="AM4994" s="1" t="s">
        <v>12</v>
      </c>
      <c r="AN4994" s="1" t="s">
        <v>23098</v>
      </c>
      <c r="AO4994" s="1" t="s">
        <v>86</v>
      </c>
      <c r="AP4994" s="1" t="s">
        <v>57</v>
      </c>
      <c r="AQ4994" s="1" t="s">
        <v>25</v>
      </c>
      <c r="AR4994" s="1" t="s">
        <v>30</v>
      </c>
      <c r="AS4994" s="1" t="s">
        <v>23090</v>
      </c>
      <c r="AT4994" s="1" t="s">
        <v>26</v>
      </c>
    </row>
    <row r="4995" spans="1:46" x14ac:dyDescent="0.25">
      <c r="A4995" s="1" t="s">
        <v>19933</v>
      </c>
      <c r="B4995" s="2" t="s">
        <v>23075</v>
      </c>
      <c r="C4995" s="2" t="s">
        <v>23106</v>
      </c>
      <c r="D4995" s="1">
        <v>1</v>
      </c>
      <c r="E4995" s="1">
        <v>1</v>
      </c>
      <c r="F4995" s="1">
        <v>1</v>
      </c>
      <c r="G4995" s="1">
        <v>3</v>
      </c>
      <c r="H4995" s="6">
        <v>0.33333333333333331</v>
      </c>
      <c r="I4995">
        <v>0</v>
      </c>
      <c r="J4995" s="1">
        <v>37</v>
      </c>
      <c r="K4995" s="1">
        <v>0</v>
      </c>
      <c r="L4995" s="1">
        <v>642</v>
      </c>
      <c r="M4995" s="6">
        <v>0.7</v>
      </c>
      <c r="N4995" s="4">
        <v>3000</v>
      </c>
      <c r="O4995" s="4">
        <v>250</v>
      </c>
      <c r="P4995" s="4">
        <v>1000</v>
      </c>
      <c r="Q4995" s="3">
        <v>0.32</v>
      </c>
      <c r="R4995" s="1">
        <v>24</v>
      </c>
      <c r="S4995" s="1">
        <v>1000</v>
      </c>
      <c r="T4995" s="1">
        <v>102</v>
      </c>
      <c r="U4995" s="1">
        <v>0</v>
      </c>
      <c r="V4995" s="1">
        <v>4</v>
      </c>
      <c r="W4995" s="1">
        <v>0</v>
      </c>
      <c r="X4995" s="1">
        <v>0</v>
      </c>
      <c r="Y4995" s="1">
        <v>1</v>
      </c>
      <c r="Z4995" s="1">
        <v>3</v>
      </c>
      <c r="AA4995" s="1">
        <v>0</v>
      </c>
      <c r="AB4995" s="1">
        <v>0</v>
      </c>
      <c r="AC4995" s="1">
        <v>1033</v>
      </c>
      <c r="AD4995" s="1">
        <v>0</v>
      </c>
      <c r="AE4995" s="1">
        <v>890</v>
      </c>
      <c r="AF4995" s="1">
        <v>0</v>
      </c>
      <c r="AG4995" s="1">
        <v>59</v>
      </c>
      <c r="AH4995" s="1">
        <v>1000</v>
      </c>
      <c r="AI4995" s="1">
        <v>2982</v>
      </c>
      <c r="AJ4995" s="1" t="s">
        <v>8503</v>
      </c>
      <c r="AK4995" s="1" t="s">
        <v>8561</v>
      </c>
      <c r="AL4995" s="1" t="s">
        <v>8562</v>
      </c>
      <c r="AM4995" s="1" t="s">
        <v>12</v>
      </c>
      <c r="AN4995" s="1" t="s">
        <v>23097</v>
      </c>
      <c r="AO4995" s="1" t="s">
        <v>364</v>
      </c>
      <c r="AP4995" s="1" t="s">
        <v>57</v>
      </c>
      <c r="AQ4995" s="1" t="s">
        <v>25</v>
      </c>
      <c r="AR4995" s="1" t="s">
        <v>19</v>
      </c>
      <c r="AS4995" s="1" t="s">
        <v>23090</v>
      </c>
      <c r="AT4995" s="1" t="s">
        <v>26</v>
      </c>
    </row>
    <row r="4996" spans="1:46" x14ac:dyDescent="0.25">
      <c r="A4996" s="1" t="s">
        <v>22747</v>
      </c>
      <c r="B4996" s="2" t="s">
        <v>23075</v>
      </c>
      <c r="C4996" s="2" t="s">
        <v>23107</v>
      </c>
      <c r="D4996" s="1">
        <v>0</v>
      </c>
      <c r="E4996" s="1">
        <v>1</v>
      </c>
      <c r="F4996" s="1">
        <v>1</v>
      </c>
      <c r="G4996" s="1">
        <v>2</v>
      </c>
      <c r="H4996" s="6">
        <v>0.5</v>
      </c>
      <c r="I4996">
        <v>0</v>
      </c>
      <c r="J4996" s="1">
        <v>32</v>
      </c>
      <c r="K4996" s="1">
        <v>0</v>
      </c>
      <c r="L4996" s="1">
        <v>625</v>
      </c>
      <c r="M4996" s="6">
        <v>0.68</v>
      </c>
      <c r="N4996" s="4">
        <v>2400</v>
      </c>
      <c r="O4996" s="4">
        <v>160</v>
      </c>
      <c r="P4996" s="4">
        <v>500</v>
      </c>
      <c r="Q4996" s="3">
        <v>0.36</v>
      </c>
      <c r="R4996" s="1">
        <v>24</v>
      </c>
      <c r="S4996" s="1">
        <v>500</v>
      </c>
      <c r="T4996" s="1">
        <v>69</v>
      </c>
      <c r="U4996" s="1">
        <v>1</v>
      </c>
      <c r="V4996" s="1">
        <v>4</v>
      </c>
      <c r="W4996" s="1">
        <v>1</v>
      </c>
      <c r="X4996" s="1">
        <v>0</v>
      </c>
      <c r="Y4996" s="1">
        <v>1</v>
      </c>
      <c r="Z4996" s="1">
        <v>3</v>
      </c>
      <c r="AA4996" s="1">
        <v>0</v>
      </c>
      <c r="AB4996" s="1">
        <v>0</v>
      </c>
      <c r="AC4996" s="1">
        <v>390</v>
      </c>
      <c r="AD4996" s="1">
        <v>0</v>
      </c>
      <c r="AE4996" s="1">
        <v>0</v>
      </c>
      <c r="AF4996" s="1">
        <v>600</v>
      </c>
      <c r="AG4996" s="1">
        <v>0</v>
      </c>
      <c r="AH4996" s="1">
        <v>600</v>
      </c>
      <c r="AI4996" s="1">
        <v>1590</v>
      </c>
      <c r="AJ4996" s="1" t="s">
        <v>6370</v>
      </c>
      <c r="AK4996" s="1" t="s">
        <v>16124</v>
      </c>
      <c r="AL4996" s="1" t="s">
        <v>16125</v>
      </c>
      <c r="AM4996" s="1" t="s">
        <v>12</v>
      </c>
      <c r="AN4996" s="1" t="s">
        <v>23097</v>
      </c>
      <c r="AO4996" s="1" t="s">
        <v>86</v>
      </c>
      <c r="AP4996" s="1" t="s">
        <v>86</v>
      </c>
      <c r="AQ4996" s="1" t="s">
        <v>25</v>
      </c>
      <c r="AR4996" s="1" t="s">
        <v>19</v>
      </c>
      <c r="AS4996" s="1" t="s">
        <v>23090</v>
      </c>
      <c r="AT4996" s="1" t="s">
        <v>26</v>
      </c>
    </row>
    <row r="4997" spans="1:46" x14ac:dyDescent="0.25">
      <c r="A4997" s="1" t="s">
        <v>22220</v>
      </c>
      <c r="B4997" s="2" t="s">
        <v>23075</v>
      </c>
      <c r="C4997" s="2" t="s">
        <v>23107</v>
      </c>
      <c r="D4997" s="1">
        <v>0</v>
      </c>
      <c r="E4997" s="1">
        <v>0</v>
      </c>
      <c r="F4997" s="1">
        <v>1</v>
      </c>
      <c r="G4997" s="1">
        <v>1</v>
      </c>
      <c r="H4997" s="6">
        <v>1</v>
      </c>
      <c r="I4997">
        <v>0</v>
      </c>
      <c r="J4997" s="1">
        <v>31</v>
      </c>
      <c r="K4997" s="1">
        <v>1</v>
      </c>
      <c r="L4997" s="1">
        <v>711</v>
      </c>
      <c r="M4997" s="6">
        <v>0.63</v>
      </c>
      <c r="N4997" s="4">
        <v>3000</v>
      </c>
      <c r="O4997" s="4">
        <v>200</v>
      </c>
      <c r="P4997" s="4">
        <v>1000</v>
      </c>
      <c r="Q4997" s="3">
        <v>0.34</v>
      </c>
      <c r="R4997" s="1">
        <v>24</v>
      </c>
      <c r="S4997" s="1">
        <v>1000</v>
      </c>
      <c r="T4997" s="1">
        <v>46</v>
      </c>
      <c r="U4997" s="1">
        <v>0</v>
      </c>
      <c r="V4997" s="1">
        <v>4</v>
      </c>
      <c r="W4997" s="1">
        <v>0</v>
      </c>
      <c r="X4997" s="1">
        <v>0</v>
      </c>
      <c r="Y4997" s="1">
        <v>1</v>
      </c>
      <c r="Z4997" s="1">
        <v>3</v>
      </c>
      <c r="AA4997" s="1">
        <v>0</v>
      </c>
      <c r="AB4997" s="1">
        <v>0</v>
      </c>
      <c r="AC4997" s="1">
        <v>0</v>
      </c>
      <c r="AD4997" s="1">
        <v>0</v>
      </c>
      <c r="AE4997" s="1">
        <v>344</v>
      </c>
      <c r="AF4997" s="1">
        <v>0</v>
      </c>
      <c r="AG4997" s="1">
        <v>0</v>
      </c>
      <c r="AH4997" s="1">
        <v>950</v>
      </c>
      <c r="AI4997" s="1">
        <v>1294</v>
      </c>
      <c r="AJ4997" s="1" t="s">
        <v>14736</v>
      </c>
      <c r="AK4997" s="1" t="s">
        <v>14737</v>
      </c>
      <c r="AL4997" s="1" t="s">
        <v>14738</v>
      </c>
      <c r="AM4997" s="1" t="s">
        <v>12</v>
      </c>
      <c r="AN4997" s="1" t="s">
        <v>23098</v>
      </c>
      <c r="AO4997" s="1" t="s">
        <v>364</v>
      </c>
      <c r="AP4997" s="1" t="s">
        <v>57</v>
      </c>
      <c r="AQ4997" s="1" t="s">
        <v>25</v>
      </c>
      <c r="AR4997" s="1" t="s">
        <v>19</v>
      </c>
      <c r="AS4997" s="1" t="s">
        <v>23090</v>
      </c>
      <c r="AT4997" s="1" t="s">
        <v>26</v>
      </c>
    </row>
    <row r="4998" spans="1:46" x14ac:dyDescent="0.25">
      <c r="A4998" s="1" t="s">
        <v>21648</v>
      </c>
      <c r="B4998" s="2" t="s">
        <v>23075</v>
      </c>
      <c r="C4998" s="2" t="s">
        <v>23107</v>
      </c>
      <c r="D4998" s="1">
        <v>0</v>
      </c>
      <c r="E4998" s="1">
        <v>1</v>
      </c>
      <c r="F4998" s="1">
        <v>1</v>
      </c>
      <c r="G4998" s="1">
        <v>2</v>
      </c>
      <c r="H4998" s="6">
        <v>0.5</v>
      </c>
      <c r="I4998">
        <v>1</v>
      </c>
      <c r="J4998" s="1">
        <v>32</v>
      </c>
      <c r="K4998" s="1">
        <v>0</v>
      </c>
      <c r="L4998" s="1">
        <v>667</v>
      </c>
      <c r="M4998" s="6">
        <v>0.48</v>
      </c>
      <c r="N4998" s="4">
        <v>3000</v>
      </c>
      <c r="O4998" s="4">
        <v>214</v>
      </c>
      <c r="P4998" s="4">
        <v>500</v>
      </c>
      <c r="Q4998" s="3">
        <v>0.3</v>
      </c>
      <c r="R4998" s="1">
        <v>24</v>
      </c>
      <c r="S4998" s="1">
        <v>500</v>
      </c>
      <c r="T4998" s="1">
        <v>42</v>
      </c>
      <c r="U4998" s="1">
        <v>0</v>
      </c>
      <c r="V4998" s="1">
        <v>4</v>
      </c>
      <c r="W4998" s="1">
        <v>0</v>
      </c>
      <c r="X4998" s="1">
        <v>1</v>
      </c>
      <c r="Y4998" s="1">
        <v>1</v>
      </c>
      <c r="Z4998" s="1">
        <v>0</v>
      </c>
      <c r="AA4998" s="1">
        <v>1</v>
      </c>
      <c r="AB4998" s="1">
        <v>1</v>
      </c>
      <c r="AC4998" s="1">
        <v>0</v>
      </c>
      <c r="AD4998" s="1">
        <v>0</v>
      </c>
      <c r="AE4998" s="1">
        <v>0</v>
      </c>
      <c r="AF4998" s="1">
        <v>243</v>
      </c>
      <c r="AG4998" s="1">
        <v>0</v>
      </c>
      <c r="AH4998" s="1">
        <v>850</v>
      </c>
      <c r="AI4998" s="1">
        <v>1093</v>
      </c>
      <c r="AJ4998" s="1" t="s">
        <v>13224</v>
      </c>
      <c r="AK4998" s="1" t="s">
        <v>13225</v>
      </c>
      <c r="AL4998" s="1" t="s">
        <v>13226</v>
      </c>
      <c r="AM4998" s="1" t="s">
        <v>16</v>
      </c>
      <c r="AN4998" s="1" t="s">
        <v>23097</v>
      </c>
      <c r="AO4998" s="1" t="s">
        <v>364</v>
      </c>
      <c r="AP4998" s="1" t="s">
        <v>57</v>
      </c>
      <c r="AQ4998" s="1" t="s">
        <v>14</v>
      </c>
      <c r="AR4998" s="1" t="s">
        <v>19</v>
      </c>
      <c r="AS4998" s="1" t="s">
        <v>23091</v>
      </c>
      <c r="AT4998" s="1" t="s">
        <v>101</v>
      </c>
    </row>
    <row r="4999" spans="1:46" x14ac:dyDescent="0.25">
      <c r="A4999" s="1" t="s">
        <v>21653</v>
      </c>
      <c r="B4999" s="2" t="s">
        <v>23075</v>
      </c>
      <c r="C4999" s="2" t="s">
        <v>23107</v>
      </c>
      <c r="D4999" s="1">
        <v>0</v>
      </c>
      <c r="E4999" s="1">
        <v>1</v>
      </c>
      <c r="F4999" s="1">
        <v>1</v>
      </c>
      <c r="G4999" s="1">
        <v>2</v>
      </c>
      <c r="H4999" s="6">
        <v>0.5</v>
      </c>
      <c r="I4999">
        <v>0</v>
      </c>
      <c r="J4999" s="1">
        <v>29</v>
      </c>
      <c r="K4999" s="1">
        <v>1</v>
      </c>
      <c r="L4999" s="1">
        <v>870</v>
      </c>
      <c r="M4999" s="6">
        <v>0.27</v>
      </c>
      <c r="N4999" s="4">
        <v>1600</v>
      </c>
      <c r="O4999" s="4">
        <v>130</v>
      </c>
      <c r="P4999" s="4">
        <v>200</v>
      </c>
      <c r="Q4999" s="3">
        <v>0.28000000000000003</v>
      </c>
      <c r="R4999" s="1">
        <v>6</v>
      </c>
      <c r="S4999" s="1">
        <v>200</v>
      </c>
      <c r="T4999" s="1">
        <v>23</v>
      </c>
      <c r="U4999" s="1">
        <v>1</v>
      </c>
      <c r="V4999" s="1">
        <v>4</v>
      </c>
      <c r="W4999" s="1">
        <v>1</v>
      </c>
      <c r="X4999" s="1">
        <v>0</v>
      </c>
      <c r="Y4999" s="1">
        <v>1</v>
      </c>
      <c r="Z4999" s="1">
        <v>2</v>
      </c>
      <c r="AA4999" s="1">
        <v>0</v>
      </c>
      <c r="AB4999" s="1">
        <v>0</v>
      </c>
      <c r="AC4999" s="1">
        <v>0</v>
      </c>
      <c r="AD4999" s="1">
        <v>0</v>
      </c>
      <c r="AE4999" s="1">
        <v>0</v>
      </c>
      <c r="AF4999" s="1">
        <v>0</v>
      </c>
      <c r="AG4999" s="1">
        <v>0</v>
      </c>
      <c r="AH4999" s="1">
        <v>0</v>
      </c>
      <c r="AI4999" s="1">
        <v>0</v>
      </c>
      <c r="AJ4999" s="1" t="s">
        <v>468</v>
      </c>
      <c r="AK4999" s="1" t="s">
        <v>13239</v>
      </c>
      <c r="AL4999" s="1" t="s">
        <v>13240</v>
      </c>
      <c r="AM4999" s="1" t="s">
        <v>12</v>
      </c>
      <c r="AN4999" s="1" t="s">
        <v>23098</v>
      </c>
      <c r="AO4999" s="1" t="s">
        <v>86</v>
      </c>
      <c r="AP4999" s="1" t="s">
        <v>86</v>
      </c>
      <c r="AQ4999" s="1" t="s">
        <v>25</v>
      </c>
      <c r="AR4999" s="1" t="s">
        <v>19</v>
      </c>
      <c r="AS4999" s="1" t="s">
        <v>23090</v>
      </c>
      <c r="AT4999" s="1" t="s">
        <v>26</v>
      </c>
    </row>
    <row r="5000" spans="1:46" x14ac:dyDescent="0.25">
      <c r="A5000" s="1" t="s">
        <v>18190</v>
      </c>
      <c r="B5000" s="2" t="s">
        <v>23075</v>
      </c>
      <c r="C5000" s="2" t="s">
        <v>23108</v>
      </c>
      <c r="D5000" s="1">
        <v>0</v>
      </c>
      <c r="E5000" s="1">
        <v>1</v>
      </c>
      <c r="F5000" s="1">
        <v>1</v>
      </c>
      <c r="G5000" s="1">
        <v>2</v>
      </c>
      <c r="H5000" s="6">
        <v>0.5</v>
      </c>
      <c r="I5000">
        <v>0</v>
      </c>
      <c r="J5000" s="1">
        <v>27</v>
      </c>
      <c r="K5000" s="1">
        <v>1</v>
      </c>
      <c r="L5000" s="1">
        <v>775</v>
      </c>
      <c r="M5000" s="6">
        <v>0.43</v>
      </c>
      <c r="N5000" s="4">
        <v>1900</v>
      </c>
      <c r="O5000" s="4">
        <v>150</v>
      </c>
      <c r="P5000" s="4">
        <v>300</v>
      </c>
      <c r="Q5000" s="3">
        <v>0.3</v>
      </c>
      <c r="R5000" s="1">
        <v>12</v>
      </c>
      <c r="S5000" s="1">
        <v>300</v>
      </c>
      <c r="T5000" s="1">
        <v>31</v>
      </c>
      <c r="U5000" s="1">
        <v>1</v>
      </c>
      <c r="V5000" s="1">
        <v>4</v>
      </c>
      <c r="W5000" s="1">
        <v>0</v>
      </c>
      <c r="X5000" s="1">
        <v>0</v>
      </c>
      <c r="Y5000" s="1">
        <v>1</v>
      </c>
      <c r="Z5000" s="1">
        <v>4</v>
      </c>
      <c r="AA5000" s="1">
        <v>0</v>
      </c>
      <c r="AB5000" s="1">
        <v>0</v>
      </c>
      <c r="AC5000" s="1">
        <v>0</v>
      </c>
      <c r="AD5000" s="1">
        <v>165</v>
      </c>
      <c r="AE5000" s="1">
        <v>0</v>
      </c>
      <c r="AF5000" s="1">
        <v>0</v>
      </c>
      <c r="AG5000" s="1">
        <v>0</v>
      </c>
      <c r="AH5000" s="1">
        <v>500</v>
      </c>
      <c r="AI5000" s="1">
        <v>665</v>
      </c>
      <c r="AJ5000" s="1" t="s">
        <v>3629</v>
      </c>
      <c r="AK5000" s="1" t="s">
        <v>3630</v>
      </c>
      <c r="AL5000" s="1" t="s">
        <v>3631</v>
      </c>
      <c r="AM5000" s="1" t="s">
        <v>12</v>
      </c>
      <c r="AN5000" s="1" t="s">
        <v>23098</v>
      </c>
      <c r="AO5000" s="1" t="s">
        <v>86</v>
      </c>
      <c r="AP5000" s="1" t="s">
        <v>57</v>
      </c>
      <c r="AQ5000" s="1" t="s">
        <v>25</v>
      </c>
      <c r="AR5000" s="1" t="s">
        <v>19</v>
      </c>
      <c r="AS5000" s="1" t="s">
        <v>23090</v>
      </c>
      <c r="AT5000" s="1" t="s">
        <v>26</v>
      </c>
    </row>
    <row r="5001" spans="1:46" x14ac:dyDescent="0.25">
      <c r="A5001" s="1" t="s">
        <v>18212</v>
      </c>
      <c r="B5001" s="2" t="s">
        <v>23075</v>
      </c>
      <c r="C5001" s="2" t="s">
        <v>23108</v>
      </c>
      <c r="D5001" s="1">
        <v>0</v>
      </c>
      <c r="E5001" s="1">
        <v>0</v>
      </c>
      <c r="F5001" s="1">
        <v>1</v>
      </c>
      <c r="G5001" s="1">
        <v>1</v>
      </c>
      <c r="H5001" s="6">
        <v>1</v>
      </c>
      <c r="I5001">
        <v>0</v>
      </c>
      <c r="J5001" s="1">
        <v>40</v>
      </c>
      <c r="K5001" s="1">
        <v>1</v>
      </c>
      <c r="L5001" s="1">
        <v>679</v>
      </c>
      <c r="M5001" s="6">
        <v>0.22</v>
      </c>
      <c r="N5001" s="4">
        <v>3700</v>
      </c>
      <c r="O5001" s="4">
        <v>280</v>
      </c>
      <c r="P5001" s="4">
        <v>800</v>
      </c>
      <c r="Q5001" s="3">
        <v>0.3</v>
      </c>
      <c r="R5001" s="1">
        <v>24</v>
      </c>
      <c r="S5001" s="1">
        <v>800</v>
      </c>
      <c r="T5001" s="1">
        <v>38</v>
      </c>
      <c r="U5001" s="1">
        <v>1</v>
      </c>
      <c r="V5001" s="1">
        <v>4</v>
      </c>
      <c r="W5001" s="1">
        <v>0</v>
      </c>
      <c r="X5001" s="1">
        <v>1</v>
      </c>
      <c r="Y5001" s="1">
        <v>1</v>
      </c>
      <c r="Z5001" s="1">
        <v>1</v>
      </c>
      <c r="AA5001" s="1">
        <v>1</v>
      </c>
      <c r="AB5001" s="1">
        <v>0</v>
      </c>
      <c r="AC5001" s="1">
        <v>0</v>
      </c>
      <c r="AD5001" s="1">
        <v>0</v>
      </c>
      <c r="AE5001" s="1">
        <v>0</v>
      </c>
      <c r="AF5001" s="1">
        <v>0</v>
      </c>
      <c r="AG5001" s="1">
        <v>0</v>
      </c>
      <c r="AH5001" s="1">
        <v>300</v>
      </c>
      <c r="AI5001" s="1">
        <v>300</v>
      </c>
      <c r="AJ5001" s="1" t="s">
        <v>3699</v>
      </c>
      <c r="AK5001" s="1" t="s">
        <v>3700</v>
      </c>
      <c r="AL5001" s="1" t="s">
        <v>3701</v>
      </c>
      <c r="AM5001" s="1" t="s">
        <v>12</v>
      </c>
      <c r="AN5001" s="1" t="s">
        <v>23098</v>
      </c>
      <c r="AO5001" s="1" t="s">
        <v>86</v>
      </c>
      <c r="AP5001" s="1" t="s">
        <v>57</v>
      </c>
      <c r="AQ5001" s="1" t="s">
        <v>14</v>
      </c>
      <c r="AR5001" s="1" t="s">
        <v>19</v>
      </c>
      <c r="AS5001" s="1" t="s">
        <v>23091</v>
      </c>
      <c r="AT5001" s="1" t="s">
        <v>26</v>
      </c>
    </row>
    <row r="5002" spans="1:46" x14ac:dyDescent="0.25">
      <c r="A5002" s="1" t="s">
        <v>22028</v>
      </c>
      <c r="B5002" s="2" t="s">
        <v>23101</v>
      </c>
      <c r="C5002" s="2" t="s">
        <v>23104</v>
      </c>
      <c r="D5002" s="1">
        <v>1</v>
      </c>
      <c r="E5002" s="1">
        <v>1</v>
      </c>
      <c r="F5002" s="1">
        <v>2</v>
      </c>
      <c r="G5002" s="1">
        <v>4</v>
      </c>
      <c r="H5002" s="6">
        <v>0.5</v>
      </c>
      <c r="I5002">
        <v>0</v>
      </c>
      <c r="J5002" s="1">
        <v>34</v>
      </c>
      <c r="K5002" s="1">
        <v>1</v>
      </c>
      <c r="L5002" s="1">
        <v>493</v>
      </c>
      <c r="M5002" s="6">
        <v>0</v>
      </c>
      <c r="N5002" s="4">
        <v>2000</v>
      </c>
      <c r="O5002" s="4">
        <v>160</v>
      </c>
      <c r="P5002" s="4">
        <v>100</v>
      </c>
      <c r="Q5002" s="3">
        <v>0.25</v>
      </c>
      <c r="R5002" s="1">
        <v>12</v>
      </c>
      <c r="S5002" s="1">
        <v>100</v>
      </c>
      <c r="T5002" s="1">
        <v>5</v>
      </c>
      <c r="U5002" s="1">
        <v>1</v>
      </c>
      <c r="V5002" s="1">
        <v>4</v>
      </c>
      <c r="W5002" s="1">
        <v>0</v>
      </c>
      <c r="X5002" s="1">
        <v>0</v>
      </c>
      <c r="Y5002" s="1">
        <v>1</v>
      </c>
      <c r="Z5002" s="1">
        <v>0</v>
      </c>
      <c r="AA5002" s="1">
        <v>1</v>
      </c>
      <c r="AB5002" s="1">
        <v>0</v>
      </c>
      <c r="AC5002" s="1">
        <v>0</v>
      </c>
      <c r="AD5002" s="1">
        <v>0</v>
      </c>
      <c r="AE5002" s="1">
        <v>1000</v>
      </c>
      <c r="AF5002" s="1">
        <v>0</v>
      </c>
      <c r="AG5002" s="1">
        <v>0</v>
      </c>
      <c r="AH5002" s="1">
        <v>700</v>
      </c>
      <c r="AI5002" s="1">
        <v>1700</v>
      </c>
      <c r="AJ5002" s="1" t="s">
        <v>14208</v>
      </c>
      <c r="AK5002" s="1" t="s">
        <v>14209</v>
      </c>
      <c r="AL5002" s="1" t="s">
        <v>11</v>
      </c>
      <c r="AM5002" s="1" t="s">
        <v>12</v>
      </c>
      <c r="AN5002" s="1" t="s">
        <v>23098</v>
      </c>
      <c r="AO5002" s="1" t="s">
        <v>86</v>
      </c>
      <c r="AP5002" s="1" t="s">
        <v>57</v>
      </c>
      <c r="AQ5002" s="1" t="s">
        <v>25</v>
      </c>
      <c r="AR5002" s="1" t="s">
        <v>19</v>
      </c>
      <c r="AS5002" s="1" t="s">
        <v>23091</v>
      </c>
      <c r="AT5002" s="1" t="s">
        <v>26</v>
      </c>
    </row>
    <row r="5003" spans="1:46" x14ac:dyDescent="0.25">
      <c r="A5003" s="1" t="s">
        <v>19181</v>
      </c>
      <c r="B5003" s="2" t="s">
        <v>23101</v>
      </c>
      <c r="C5003" s="2" t="s">
        <v>23104</v>
      </c>
      <c r="D5003" s="1">
        <v>1</v>
      </c>
      <c r="E5003" s="1">
        <v>1</v>
      </c>
      <c r="F5003" s="1">
        <v>2</v>
      </c>
      <c r="G5003" s="1">
        <v>4</v>
      </c>
      <c r="H5003" s="6">
        <v>0.5</v>
      </c>
      <c r="I5003">
        <v>0</v>
      </c>
      <c r="J5003" s="1">
        <v>34</v>
      </c>
      <c r="K5003" s="1">
        <v>1</v>
      </c>
      <c r="L5003" s="1">
        <v>493</v>
      </c>
      <c r="M5003" s="6">
        <v>0</v>
      </c>
      <c r="N5003" s="4">
        <v>2000</v>
      </c>
      <c r="O5003" s="4">
        <v>160</v>
      </c>
      <c r="P5003" s="4">
        <v>100</v>
      </c>
      <c r="Q5003" s="3">
        <v>0.25</v>
      </c>
      <c r="R5003" s="1">
        <v>12</v>
      </c>
      <c r="S5003" s="1">
        <v>100</v>
      </c>
      <c r="T5003" s="1">
        <v>7</v>
      </c>
      <c r="U5003" s="1">
        <v>1</v>
      </c>
      <c r="V5003" s="1">
        <v>4</v>
      </c>
      <c r="W5003" s="1">
        <v>0</v>
      </c>
      <c r="X5003" s="1">
        <v>0</v>
      </c>
      <c r="Y5003" s="1">
        <v>1</v>
      </c>
      <c r="Z5003" s="1">
        <v>0</v>
      </c>
      <c r="AA5003" s="1">
        <v>1</v>
      </c>
      <c r="AB5003" s="1">
        <v>0</v>
      </c>
      <c r="AC5003" s="1">
        <v>0</v>
      </c>
      <c r="AD5003" s="1">
        <v>0</v>
      </c>
      <c r="AE5003" s="1">
        <v>1000</v>
      </c>
      <c r="AF5003" s="1">
        <v>0</v>
      </c>
      <c r="AG5003" s="1">
        <v>0</v>
      </c>
      <c r="AH5003" s="1">
        <v>700</v>
      </c>
      <c r="AI5003" s="1">
        <v>1700</v>
      </c>
      <c r="AJ5003" s="1" t="s">
        <v>4436</v>
      </c>
      <c r="AK5003" s="1" t="s">
        <v>485</v>
      </c>
      <c r="AL5003" s="1" t="s">
        <v>11</v>
      </c>
      <c r="AM5003" s="1" t="s">
        <v>12</v>
      </c>
      <c r="AN5003" s="1" t="s">
        <v>23098</v>
      </c>
      <c r="AO5003" s="1" t="s">
        <v>86</v>
      </c>
      <c r="AP5003" s="1" t="s">
        <v>57</v>
      </c>
      <c r="AQ5003" s="1" t="s">
        <v>25</v>
      </c>
      <c r="AR5003" s="1" t="s">
        <v>19</v>
      </c>
      <c r="AS5003" s="1" t="s">
        <v>23091</v>
      </c>
      <c r="AT5003" s="1" t="s">
        <v>26</v>
      </c>
    </row>
    <row r="5004" spans="1:46" x14ac:dyDescent="0.25">
      <c r="A5004" s="1" t="s">
        <v>22038</v>
      </c>
      <c r="B5004" s="2" t="s">
        <v>23101</v>
      </c>
      <c r="C5004" s="2" t="s">
        <v>23104</v>
      </c>
      <c r="D5004" s="1">
        <v>18</v>
      </c>
      <c r="E5004" s="1">
        <v>4</v>
      </c>
      <c r="F5004" s="1">
        <v>2</v>
      </c>
      <c r="G5004" s="1">
        <v>24</v>
      </c>
      <c r="H5004" s="6">
        <v>8.3333333333333329E-2</v>
      </c>
      <c r="I5004">
        <v>0</v>
      </c>
      <c r="J5004" s="1">
        <v>36</v>
      </c>
      <c r="K5004" s="1">
        <v>0</v>
      </c>
      <c r="L5004" s="1">
        <v>306</v>
      </c>
      <c r="M5004" s="6">
        <v>0</v>
      </c>
      <c r="N5004" s="4">
        <v>0</v>
      </c>
      <c r="O5004" s="4">
        <v>0</v>
      </c>
      <c r="P5004" s="4">
        <v>100</v>
      </c>
      <c r="Q5004" s="3">
        <v>0.45</v>
      </c>
      <c r="R5004" s="1">
        <v>12</v>
      </c>
      <c r="S5004" s="1">
        <v>100</v>
      </c>
      <c r="T5004" s="1">
        <v>5</v>
      </c>
      <c r="U5004" s="1">
        <v>1</v>
      </c>
      <c r="V5004" s="1">
        <v>4</v>
      </c>
      <c r="W5004" s="1">
        <v>1</v>
      </c>
      <c r="X5004" s="1">
        <v>1</v>
      </c>
      <c r="Y5004" s="1">
        <v>1</v>
      </c>
      <c r="Z5004" s="1">
        <v>0</v>
      </c>
      <c r="AA5004" s="1">
        <v>1</v>
      </c>
      <c r="AB5004" s="1">
        <v>0</v>
      </c>
      <c r="AC5004" s="1">
        <v>200</v>
      </c>
      <c r="AD5004" s="1">
        <v>0</v>
      </c>
      <c r="AE5004" s="1">
        <v>130</v>
      </c>
      <c r="AF5004" s="1">
        <v>0</v>
      </c>
      <c r="AG5004" s="1">
        <v>0</v>
      </c>
      <c r="AH5004" s="1">
        <v>550</v>
      </c>
      <c r="AI5004" s="1">
        <v>880</v>
      </c>
      <c r="AJ5004" s="1" t="s">
        <v>1085</v>
      </c>
      <c r="AK5004" s="1" t="s">
        <v>14231</v>
      </c>
      <c r="AL5004" s="1" t="s">
        <v>11</v>
      </c>
      <c r="AM5004" s="1" t="s">
        <v>12</v>
      </c>
      <c r="AN5004" s="1" t="s">
        <v>23097</v>
      </c>
      <c r="AO5004" s="1" t="s">
        <v>86</v>
      </c>
      <c r="AP5004" s="1" t="s">
        <v>86</v>
      </c>
      <c r="AQ5004" s="1" t="s">
        <v>14</v>
      </c>
      <c r="AR5004" s="1" t="s">
        <v>19</v>
      </c>
      <c r="AS5004" s="1" t="s">
        <v>23091</v>
      </c>
      <c r="AT5004" s="1" t="s">
        <v>26</v>
      </c>
    </row>
    <row r="5005" spans="1:46" x14ac:dyDescent="0.25">
      <c r="A5005" s="1" t="s">
        <v>20250</v>
      </c>
      <c r="B5005" s="2" t="s">
        <v>23101</v>
      </c>
      <c r="C5005" s="2" t="s">
        <v>23104</v>
      </c>
      <c r="D5005" s="1">
        <v>0</v>
      </c>
      <c r="E5005" s="1">
        <v>0</v>
      </c>
      <c r="F5005" s="1">
        <v>1</v>
      </c>
      <c r="G5005" s="1">
        <v>1</v>
      </c>
      <c r="H5005" s="6">
        <v>1</v>
      </c>
      <c r="I5005">
        <v>0</v>
      </c>
      <c r="J5005" s="1">
        <v>35</v>
      </c>
      <c r="K5005" s="1">
        <v>1</v>
      </c>
      <c r="L5005" s="1">
        <v>411</v>
      </c>
      <c r="M5005" s="6">
        <v>0</v>
      </c>
      <c r="N5005" s="4">
        <v>1700</v>
      </c>
      <c r="O5005" s="4">
        <v>120</v>
      </c>
      <c r="P5005" s="4">
        <v>300</v>
      </c>
      <c r="Q5005" s="3">
        <v>0.38</v>
      </c>
      <c r="R5005" s="1">
        <v>24</v>
      </c>
      <c r="S5005" s="1">
        <v>300</v>
      </c>
      <c r="T5005" s="1">
        <v>7</v>
      </c>
      <c r="U5005" s="1">
        <v>1</v>
      </c>
      <c r="V5005" s="1">
        <v>4</v>
      </c>
      <c r="W5005" s="1">
        <v>0</v>
      </c>
      <c r="X5005" s="1">
        <v>0</v>
      </c>
      <c r="Y5005" s="1">
        <v>1</v>
      </c>
      <c r="Z5005" s="1">
        <v>3</v>
      </c>
      <c r="AA5005" s="1">
        <v>1</v>
      </c>
      <c r="AB5005" s="1">
        <v>0</v>
      </c>
      <c r="AC5005" s="1">
        <v>0</v>
      </c>
      <c r="AD5005" s="1">
        <v>0</v>
      </c>
      <c r="AE5005" s="1">
        <v>0</v>
      </c>
      <c r="AF5005" s="1">
        <v>700</v>
      </c>
      <c r="AG5005" s="1">
        <v>0</v>
      </c>
      <c r="AH5005" s="1">
        <v>200</v>
      </c>
      <c r="AI5005" s="1">
        <v>900</v>
      </c>
      <c r="AJ5005" s="1" t="s">
        <v>9429</v>
      </c>
      <c r="AK5005" s="1" t="s">
        <v>9430</v>
      </c>
      <c r="AL5005" s="1" t="s">
        <v>11</v>
      </c>
      <c r="AM5005" s="1" t="s">
        <v>12</v>
      </c>
      <c r="AN5005" s="1" t="s">
        <v>23098</v>
      </c>
      <c r="AO5005" s="1" t="s">
        <v>86</v>
      </c>
      <c r="AP5005" s="1" t="s">
        <v>57</v>
      </c>
      <c r="AQ5005" s="1" t="s">
        <v>25</v>
      </c>
      <c r="AR5005" s="1" t="s">
        <v>19</v>
      </c>
      <c r="AS5005" s="1" t="s">
        <v>23091</v>
      </c>
      <c r="AT5005" s="1" t="s">
        <v>26</v>
      </c>
    </row>
    <row r="5006" spans="1:46" x14ac:dyDescent="0.25">
      <c r="A5006" s="1" t="s">
        <v>19106</v>
      </c>
      <c r="B5006" s="2" t="s">
        <v>23101</v>
      </c>
      <c r="C5006" s="2" t="s">
        <v>23104</v>
      </c>
      <c r="D5006" s="1">
        <v>0</v>
      </c>
      <c r="E5006" s="1">
        <v>1</v>
      </c>
      <c r="F5006" s="1">
        <v>1</v>
      </c>
      <c r="G5006" s="1">
        <v>2</v>
      </c>
      <c r="H5006" s="6">
        <v>0.5</v>
      </c>
      <c r="I5006">
        <v>1</v>
      </c>
      <c r="J5006" s="1">
        <v>33</v>
      </c>
      <c r="K5006" s="1">
        <v>0</v>
      </c>
      <c r="L5006" s="1">
        <v>657</v>
      </c>
      <c r="M5006" s="6">
        <v>0.51</v>
      </c>
      <c r="N5006" s="4">
        <v>1260</v>
      </c>
      <c r="O5006" s="4">
        <v>105</v>
      </c>
      <c r="P5006" s="4">
        <v>420</v>
      </c>
      <c r="Q5006" s="3">
        <v>0.36</v>
      </c>
      <c r="R5006" s="1">
        <v>24</v>
      </c>
      <c r="S5006" s="1">
        <v>420</v>
      </c>
      <c r="T5006" s="1">
        <v>19</v>
      </c>
      <c r="U5006" s="1">
        <v>0</v>
      </c>
      <c r="V5006" s="1">
        <v>4</v>
      </c>
      <c r="W5006" s="1">
        <v>0</v>
      </c>
      <c r="X5006" s="1">
        <v>0</v>
      </c>
      <c r="Y5006" s="1">
        <v>1</v>
      </c>
      <c r="Z5006" s="1">
        <v>3</v>
      </c>
      <c r="AA5006" s="1">
        <v>0</v>
      </c>
      <c r="AB5006" s="1">
        <v>1</v>
      </c>
      <c r="AC5006" s="1">
        <v>0</v>
      </c>
      <c r="AD5006" s="1">
        <v>0</v>
      </c>
      <c r="AE5006" s="1">
        <v>0</v>
      </c>
      <c r="AF5006" s="1">
        <v>0</v>
      </c>
      <c r="AG5006" s="1">
        <v>0</v>
      </c>
      <c r="AH5006" s="1">
        <v>500</v>
      </c>
      <c r="AI5006" s="1">
        <v>500</v>
      </c>
      <c r="AJ5006" s="1" t="s">
        <v>6250</v>
      </c>
      <c r="AK5006" s="1" t="s">
        <v>6251</v>
      </c>
      <c r="AL5006" s="1" t="s">
        <v>6252</v>
      </c>
      <c r="AM5006" s="1" t="s">
        <v>16</v>
      </c>
      <c r="AN5006" s="1" t="s">
        <v>23097</v>
      </c>
      <c r="AO5006" s="1" t="s">
        <v>364</v>
      </c>
      <c r="AP5006" s="1" t="s">
        <v>57</v>
      </c>
      <c r="AQ5006" s="1" t="s">
        <v>25</v>
      </c>
      <c r="AR5006" s="1" t="s">
        <v>19</v>
      </c>
      <c r="AS5006" s="1" t="s">
        <v>23090</v>
      </c>
      <c r="AT5006" s="1" t="s">
        <v>101</v>
      </c>
    </row>
    <row r="5007" spans="1:46" x14ac:dyDescent="0.25">
      <c r="A5007" s="1" t="s">
        <v>18592</v>
      </c>
      <c r="B5007" s="2" t="s">
        <v>23101</v>
      </c>
      <c r="C5007" s="2" t="s">
        <v>23104</v>
      </c>
      <c r="D5007" s="1">
        <v>1</v>
      </c>
      <c r="E5007" s="1">
        <v>2</v>
      </c>
      <c r="F5007" s="1">
        <v>2</v>
      </c>
      <c r="G5007" s="1">
        <v>5</v>
      </c>
      <c r="H5007" s="6">
        <v>0.4</v>
      </c>
      <c r="I5007">
        <v>0</v>
      </c>
      <c r="J5007" s="1">
        <v>59</v>
      </c>
      <c r="K5007" s="1">
        <v>0</v>
      </c>
      <c r="L5007" s="1">
        <v>446</v>
      </c>
      <c r="M5007" s="6">
        <v>0.13</v>
      </c>
      <c r="N5007" s="4">
        <v>3000</v>
      </c>
      <c r="O5007" s="4">
        <v>250</v>
      </c>
      <c r="P5007" s="4">
        <v>300</v>
      </c>
      <c r="Q5007" s="3">
        <v>0.39</v>
      </c>
      <c r="R5007" s="1">
        <v>24</v>
      </c>
      <c r="S5007" s="1">
        <v>300</v>
      </c>
      <c r="T5007" s="1">
        <v>20</v>
      </c>
      <c r="U5007" s="1">
        <v>1</v>
      </c>
      <c r="V5007" s="1">
        <v>4</v>
      </c>
      <c r="W5007" s="1">
        <v>0</v>
      </c>
      <c r="X5007" s="1">
        <v>1</v>
      </c>
      <c r="Y5007" s="1">
        <v>0</v>
      </c>
      <c r="Z5007" s="1">
        <v>3</v>
      </c>
      <c r="AA5007" s="1">
        <v>1</v>
      </c>
      <c r="AB5007" s="1">
        <v>0</v>
      </c>
      <c r="AC5007" s="1">
        <v>0</v>
      </c>
      <c r="AD5007" s="1">
        <v>0</v>
      </c>
      <c r="AE5007" s="1">
        <v>0</v>
      </c>
      <c r="AF5007" s="1">
        <v>0</v>
      </c>
      <c r="AG5007" s="1">
        <v>0</v>
      </c>
      <c r="AH5007" s="1">
        <v>250</v>
      </c>
      <c r="AI5007" s="1">
        <v>250</v>
      </c>
      <c r="AJ5007" s="1" t="s">
        <v>4781</v>
      </c>
      <c r="AK5007" s="1" t="s">
        <v>4782</v>
      </c>
      <c r="AL5007" s="1" t="s">
        <v>4783</v>
      </c>
      <c r="AM5007" s="1" t="s">
        <v>12</v>
      </c>
      <c r="AN5007" s="1" t="s">
        <v>23097</v>
      </c>
      <c r="AO5007" s="1" t="s">
        <v>86</v>
      </c>
      <c r="AP5007" s="1" t="s">
        <v>57</v>
      </c>
      <c r="AQ5007" s="1" t="s">
        <v>14</v>
      </c>
      <c r="AR5007" s="1" t="s">
        <v>30</v>
      </c>
      <c r="AS5007" s="1" t="s">
        <v>23091</v>
      </c>
      <c r="AT5007" s="1" t="s">
        <v>26</v>
      </c>
    </row>
    <row r="5008" spans="1:46" x14ac:dyDescent="0.25">
      <c r="A5008" s="1" t="s">
        <v>21482</v>
      </c>
      <c r="B5008" s="2" t="s">
        <v>23101</v>
      </c>
      <c r="C5008" s="2" t="s">
        <v>23104</v>
      </c>
      <c r="D5008" s="1">
        <v>0</v>
      </c>
      <c r="E5008" s="1">
        <v>0</v>
      </c>
      <c r="F5008" s="1">
        <v>1</v>
      </c>
      <c r="G5008" s="1">
        <v>1</v>
      </c>
      <c r="H5008" s="6">
        <v>1</v>
      </c>
      <c r="I5008">
        <v>1</v>
      </c>
      <c r="J5008" s="1">
        <v>38</v>
      </c>
      <c r="K5008" s="1">
        <v>1</v>
      </c>
      <c r="L5008" s="1">
        <v>0</v>
      </c>
      <c r="M5008" s="6">
        <v>0.12</v>
      </c>
      <c r="N5008" s="4">
        <v>1800</v>
      </c>
      <c r="O5008" s="4">
        <v>150</v>
      </c>
      <c r="P5008" s="4">
        <v>200</v>
      </c>
      <c r="Q5008" s="3">
        <v>0.35</v>
      </c>
      <c r="R5008" s="1">
        <v>12</v>
      </c>
      <c r="S5008" s="1">
        <v>200</v>
      </c>
      <c r="T5008" s="1">
        <v>1</v>
      </c>
      <c r="U5008" s="1">
        <v>1</v>
      </c>
      <c r="V5008" s="1">
        <v>4</v>
      </c>
      <c r="W5008" s="1">
        <v>0</v>
      </c>
      <c r="X5008" s="1">
        <v>1</v>
      </c>
      <c r="Y5008" s="1">
        <v>0</v>
      </c>
      <c r="Z5008" s="1">
        <v>3</v>
      </c>
      <c r="AA5008" s="1">
        <v>1</v>
      </c>
      <c r="AB5008" s="1">
        <v>1</v>
      </c>
      <c r="AC5008" s="1">
        <v>0</v>
      </c>
      <c r="AD5008" s="1">
        <v>0</v>
      </c>
      <c r="AE5008" s="1">
        <v>0</v>
      </c>
      <c r="AF5008" s="1">
        <v>0</v>
      </c>
      <c r="AG5008" s="1">
        <v>0</v>
      </c>
      <c r="AH5008" s="1">
        <v>0</v>
      </c>
      <c r="AI5008" s="1">
        <v>0</v>
      </c>
      <c r="AJ5008" s="1" t="s">
        <v>12753</v>
      </c>
      <c r="AK5008" s="1" t="s">
        <v>12754</v>
      </c>
      <c r="AL5008" s="1" t="s">
        <v>12755</v>
      </c>
      <c r="AM5008" s="1" t="s">
        <v>16</v>
      </c>
      <c r="AN5008" s="1" t="s">
        <v>23098</v>
      </c>
      <c r="AO5008" s="1" t="s">
        <v>86</v>
      </c>
      <c r="AP5008" s="1" t="s">
        <v>57</v>
      </c>
      <c r="AQ5008" s="1" t="s">
        <v>14</v>
      </c>
      <c r="AR5008" s="1" t="s">
        <v>30</v>
      </c>
      <c r="AS5008" s="1" t="s">
        <v>23091</v>
      </c>
      <c r="AT5008" s="1" t="s">
        <v>101</v>
      </c>
    </row>
    <row r="5009" spans="1:46" x14ac:dyDescent="0.25">
      <c r="A5009" s="1" t="s">
        <v>21486</v>
      </c>
      <c r="B5009" s="2" t="s">
        <v>23101</v>
      </c>
      <c r="C5009" s="2" t="s">
        <v>23104</v>
      </c>
      <c r="D5009" s="1">
        <v>3</v>
      </c>
      <c r="E5009" s="1">
        <v>0</v>
      </c>
      <c r="F5009" s="1">
        <v>1</v>
      </c>
      <c r="G5009" s="1">
        <v>4</v>
      </c>
      <c r="H5009" s="6">
        <v>0.25</v>
      </c>
      <c r="I5009">
        <v>0</v>
      </c>
      <c r="J5009" s="1">
        <v>35</v>
      </c>
      <c r="K5009" s="1">
        <v>1</v>
      </c>
      <c r="L5009" s="1">
        <v>692</v>
      </c>
      <c r="M5009" s="6">
        <v>0.1</v>
      </c>
      <c r="N5009" s="4">
        <v>2400</v>
      </c>
      <c r="O5009" s="4">
        <v>200</v>
      </c>
      <c r="P5009" s="4">
        <v>200</v>
      </c>
      <c r="Q5009" s="3">
        <v>0.44</v>
      </c>
      <c r="R5009" s="1">
        <v>12</v>
      </c>
      <c r="S5009" s="1">
        <v>200</v>
      </c>
      <c r="T5009" s="1">
        <v>21</v>
      </c>
      <c r="U5009" s="1">
        <v>1</v>
      </c>
      <c r="V5009" s="1">
        <v>4</v>
      </c>
      <c r="W5009" s="1">
        <v>0</v>
      </c>
      <c r="X5009" s="1">
        <v>1</v>
      </c>
      <c r="Y5009" s="1">
        <v>1</v>
      </c>
      <c r="Z5009" s="1">
        <v>2</v>
      </c>
      <c r="AA5009" s="1">
        <v>0</v>
      </c>
      <c r="AB5009" s="1">
        <v>0</v>
      </c>
      <c r="AC5009" s="1">
        <v>0</v>
      </c>
      <c r="AD5009" s="1">
        <v>0</v>
      </c>
      <c r="AE5009" s="1">
        <v>0</v>
      </c>
      <c r="AF5009" s="1">
        <v>0</v>
      </c>
      <c r="AG5009" s="1">
        <v>0</v>
      </c>
      <c r="AH5009" s="1">
        <v>0</v>
      </c>
      <c r="AI5009" s="1">
        <v>0</v>
      </c>
      <c r="AJ5009" s="1" t="s">
        <v>12765</v>
      </c>
      <c r="AK5009" s="1" t="s">
        <v>12766</v>
      </c>
      <c r="AL5009" s="1" t="s">
        <v>12767</v>
      </c>
      <c r="AM5009" s="1" t="s">
        <v>12</v>
      </c>
      <c r="AN5009" s="1" t="s">
        <v>23098</v>
      </c>
      <c r="AO5009" s="1" t="s">
        <v>86</v>
      </c>
      <c r="AP5009" s="1" t="s">
        <v>57</v>
      </c>
      <c r="AQ5009" s="1" t="s">
        <v>14</v>
      </c>
      <c r="AR5009" s="1" t="s">
        <v>19</v>
      </c>
      <c r="AS5009" s="1" t="s">
        <v>23090</v>
      </c>
      <c r="AT5009" s="1" t="s">
        <v>26</v>
      </c>
    </row>
    <row r="5010" spans="1:46" x14ac:dyDescent="0.25">
      <c r="A5010" s="1" t="s">
        <v>22089</v>
      </c>
      <c r="B5010" s="2" t="s">
        <v>23101</v>
      </c>
      <c r="C5010" s="2" t="s">
        <v>23104</v>
      </c>
      <c r="D5010" s="1">
        <v>0</v>
      </c>
      <c r="E5010" s="1">
        <v>2</v>
      </c>
      <c r="F5010" s="1">
        <v>2</v>
      </c>
      <c r="G5010" s="1">
        <v>4</v>
      </c>
      <c r="H5010" s="6">
        <v>0.5</v>
      </c>
      <c r="I5010">
        <v>0</v>
      </c>
      <c r="J5010" s="1">
        <v>33</v>
      </c>
      <c r="K5010" s="1">
        <v>0</v>
      </c>
      <c r="L5010" s="1">
        <v>502</v>
      </c>
      <c r="M5010" s="6">
        <v>1.19</v>
      </c>
      <c r="N5010" s="4">
        <v>2100</v>
      </c>
      <c r="O5010" s="4">
        <v>175</v>
      </c>
      <c r="P5010" s="4">
        <v>250</v>
      </c>
      <c r="Q5010" s="3">
        <v>0.38</v>
      </c>
      <c r="R5010" s="1">
        <v>36</v>
      </c>
      <c r="S5010" s="1">
        <v>250</v>
      </c>
      <c r="T5010" s="1">
        <v>15</v>
      </c>
      <c r="U5010" s="1">
        <v>0</v>
      </c>
      <c r="V5010" s="1">
        <v>4</v>
      </c>
      <c r="W5010" s="1">
        <v>0</v>
      </c>
      <c r="X5010" s="1">
        <v>0</v>
      </c>
      <c r="Y5010" s="1">
        <v>1</v>
      </c>
      <c r="Z5010" s="1">
        <v>0</v>
      </c>
      <c r="AA5010" s="1">
        <v>1</v>
      </c>
      <c r="AB5010" s="1">
        <v>0</v>
      </c>
      <c r="AC5010" s="1">
        <v>0</v>
      </c>
      <c r="AD5010" s="1">
        <v>250</v>
      </c>
      <c r="AE5010" s="1">
        <v>0</v>
      </c>
      <c r="AF5010" s="1">
        <v>1000</v>
      </c>
      <c r="AG5010" s="1">
        <v>0</v>
      </c>
      <c r="AH5010" s="1">
        <v>800</v>
      </c>
      <c r="AI5010" s="1">
        <v>2050</v>
      </c>
      <c r="AJ5010" s="1" t="s">
        <v>4972</v>
      </c>
      <c r="AK5010" s="1" t="s">
        <v>14365</v>
      </c>
      <c r="AL5010" s="1" t="s">
        <v>14366</v>
      </c>
      <c r="AM5010" s="1" t="s">
        <v>12</v>
      </c>
      <c r="AN5010" s="1" t="s">
        <v>23097</v>
      </c>
      <c r="AO5010" s="1" t="s">
        <v>364</v>
      </c>
      <c r="AP5010" s="1" t="s">
        <v>57</v>
      </c>
      <c r="AQ5010" s="1" t="s">
        <v>25</v>
      </c>
      <c r="AR5010" s="1" t="s">
        <v>19</v>
      </c>
      <c r="AS5010" s="1" t="s">
        <v>23091</v>
      </c>
      <c r="AT5010" s="1" t="s">
        <v>26</v>
      </c>
    </row>
    <row r="5011" spans="1:46" x14ac:dyDescent="0.25">
      <c r="A5011" s="1" t="s">
        <v>17230</v>
      </c>
      <c r="B5011" s="2" t="s">
        <v>23101</v>
      </c>
      <c r="C5011" s="2" t="s">
        <v>23104</v>
      </c>
      <c r="D5011" s="1">
        <v>0</v>
      </c>
      <c r="E5011" s="1">
        <v>0</v>
      </c>
      <c r="F5011" s="1">
        <v>3</v>
      </c>
      <c r="G5011" s="1">
        <v>3</v>
      </c>
      <c r="H5011" s="6">
        <v>1</v>
      </c>
      <c r="I5011">
        <v>1</v>
      </c>
      <c r="J5011" s="1">
        <v>29</v>
      </c>
      <c r="K5011" s="1">
        <v>0</v>
      </c>
      <c r="L5011" s="1">
        <v>624</v>
      </c>
      <c r="M5011" s="6">
        <v>0.06</v>
      </c>
      <c r="N5011" s="4">
        <v>1500</v>
      </c>
      <c r="O5011" s="4">
        <v>130</v>
      </c>
      <c r="P5011" s="4">
        <v>300</v>
      </c>
      <c r="Q5011" s="3">
        <v>0.3</v>
      </c>
      <c r="R5011" s="1">
        <v>36</v>
      </c>
      <c r="S5011" s="1">
        <v>300</v>
      </c>
      <c r="T5011" s="1">
        <v>22</v>
      </c>
      <c r="U5011" s="1">
        <v>1</v>
      </c>
      <c r="V5011" s="1">
        <v>4</v>
      </c>
      <c r="W5011" s="1">
        <v>0</v>
      </c>
      <c r="X5011" s="1">
        <v>0</v>
      </c>
      <c r="Y5011" s="1">
        <v>1</v>
      </c>
      <c r="Z5011" s="1">
        <v>3</v>
      </c>
      <c r="AA5011" s="1">
        <v>0</v>
      </c>
      <c r="AB5011" s="1">
        <v>1</v>
      </c>
      <c r="AC5011" s="1">
        <v>0</v>
      </c>
      <c r="AD5011" s="1">
        <v>0</v>
      </c>
      <c r="AE5011" s="1">
        <v>0</v>
      </c>
      <c r="AF5011" s="1">
        <v>0</v>
      </c>
      <c r="AG5011" s="1">
        <v>0</v>
      </c>
      <c r="AH5011" s="1">
        <v>0</v>
      </c>
      <c r="AI5011" s="1">
        <v>0</v>
      </c>
      <c r="AJ5011" s="1" t="s">
        <v>695</v>
      </c>
      <c r="AK5011" s="1" t="s">
        <v>696</v>
      </c>
      <c r="AL5011" s="1" t="s">
        <v>697</v>
      </c>
      <c r="AM5011" s="1" t="s">
        <v>16</v>
      </c>
      <c r="AN5011" s="1" t="s">
        <v>23097</v>
      </c>
      <c r="AO5011" s="1" t="s">
        <v>86</v>
      </c>
      <c r="AP5011" s="1" t="s">
        <v>57</v>
      </c>
      <c r="AQ5011" s="1" t="s">
        <v>25</v>
      </c>
      <c r="AR5011" s="1" t="s">
        <v>19</v>
      </c>
      <c r="AS5011" s="1" t="s">
        <v>23090</v>
      </c>
      <c r="AT5011" s="1" t="s">
        <v>101</v>
      </c>
    </row>
    <row r="5012" spans="1:46" x14ac:dyDescent="0.25">
      <c r="A5012" s="1" t="s">
        <v>21504</v>
      </c>
      <c r="B5012" s="2" t="s">
        <v>23101</v>
      </c>
      <c r="C5012" s="2" t="s">
        <v>23104</v>
      </c>
      <c r="D5012" s="1">
        <v>3</v>
      </c>
      <c r="E5012" s="1">
        <v>0</v>
      </c>
      <c r="F5012" s="1">
        <v>1</v>
      </c>
      <c r="G5012" s="1">
        <v>4</v>
      </c>
      <c r="H5012" s="6">
        <v>0.25</v>
      </c>
      <c r="I5012">
        <v>0</v>
      </c>
      <c r="J5012" s="1">
        <v>30</v>
      </c>
      <c r="K5012" s="1">
        <v>1</v>
      </c>
      <c r="L5012" s="1">
        <v>542</v>
      </c>
      <c r="M5012" s="6">
        <v>0.39</v>
      </c>
      <c r="N5012" s="4">
        <v>2400</v>
      </c>
      <c r="O5012" s="4">
        <v>170</v>
      </c>
      <c r="P5012" s="4">
        <v>300</v>
      </c>
      <c r="Q5012" s="3">
        <v>0.35</v>
      </c>
      <c r="R5012" s="1">
        <v>24</v>
      </c>
      <c r="S5012" s="1">
        <v>300</v>
      </c>
      <c r="T5012" s="1">
        <v>25</v>
      </c>
      <c r="U5012" s="1">
        <v>0</v>
      </c>
      <c r="V5012" s="1">
        <v>4</v>
      </c>
      <c r="W5012" s="1">
        <v>0</v>
      </c>
      <c r="X5012" s="1">
        <v>0</v>
      </c>
      <c r="Y5012" s="1">
        <v>1</v>
      </c>
      <c r="Z5012" s="1">
        <v>3</v>
      </c>
      <c r="AA5012" s="1">
        <v>1</v>
      </c>
      <c r="AB5012" s="1">
        <v>1</v>
      </c>
      <c r="AC5012" s="1">
        <v>0</v>
      </c>
      <c r="AD5012" s="1">
        <v>0</v>
      </c>
      <c r="AE5012" s="1">
        <v>0</v>
      </c>
      <c r="AF5012" s="1">
        <v>600</v>
      </c>
      <c r="AG5012" s="1">
        <v>30</v>
      </c>
      <c r="AH5012" s="1">
        <v>300</v>
      </c>
      <c r="AI5012" s="1">
        <v>930</v>
      </c>
      <c r="AJ5012" s="1" t="s">
        <v>3492</v>
      </c>
      <c r="AK5012" s="1" t="s">
        <v>12817</v>
      </c>
      <c r="AL5012" s="1" t="s">
        <v>12818</v>
      </c>
      <c r="AM5012" s="1" t="s">
        <v>12</v>
      </c>
      <c r="AN5012" s="1" t="s">
        <v>23098</v>
      </c>
      <c r="AO5012" s="1" t="s">
        <v>364</v>
      </c>
      <c r="AP5012" s="1" t="s">
        <v>57</v>
      </c>
      <c r="AQ5012" s="1" t="s">
        <v>25</v>
      </c>
      <c r="AR5012" s="1" t="s">
        <v>19</v>
      </c>
      <c r="AS5012" s="1" t="s">
        <v>23091</v>
      </c>
      <c r="AT5012" s="1" t="s">
        <v>101</v>
      </c>
    </row>
    <row r="5013" spans="1:46" x14ac:dyDescent="0.25">
      <c r="A5013" s="1" t="s">
        <v>20948</v>
      </c>
      <c r="B5013" s="2" t="s">
        <v>23101</v>
      </c>
      <c r="C5013" s="2" t="s">
        <v>23104</v>
      </c>
      <c r="D5013" s="1">
        <v>2</v>
      </c>
      <c r="E5013" s="1">
        <v>0</v>
      </c>
      <c r="F5013" s="1">
        <v>1</v>
      </c>
      <c r="G5013" s="1">
        <v>3</v>
      </c>
      <c r="H5013" s="6">
        <v>0.33333333333333331</v>
      </c>
      <c r="I5013">
        <v>0</v>
      </c>
      <c r="J5013" s="1">
        <v>37</v>
      </c>
      <c r="K5013" s="1">
        <v>1</v>
      </c>
      <c r="L5013" s="1">
        <v>550</v>
      </c>
      <c r="M5013" s="6">
        <v>0.23</v>
      </c>
      <c r="N5013" s="4">
        <v>1500</v>
      </c>
      <c r="O5013" s="4">
        <v>130</v>
      </c>
      <c r="P5013" s="4">
        <v>100</v>
      </c>
      <c r="Q5013" s="3">
        <v>0.45</v>
      </c>
      <c r="R5013" s="1">
        <v>12</v>
      </c>
      <c r="S5013" s="1">
        <v>100</v>
      </c>
      <c r="T5013" s="1">
        <v>11</v>
      </c>
      <c r="U5013" s="1">
        <v>1</v>
      </c>
      <c r="V5013" s="1">
        <v>4</v>
      </c>
      <c r="W5013" s="1">
        <v>0</v>
      </c>
      <c r="X5013" s="1">
        <v>0</v>
      </c>
      <c r="Y5013" s="1">
        <v>1</v>
      </c>
      <c r="Z5013" s="1">
        <v>2</v>
      </c>
      <c r="AA5013" s="1">
        <v>1</v>
      </c>
      <c r="AB5013" s="1">
        <v>0</v>
      </c>
      <c r="AC5013" s="1">
        <v>0</v>
      </c>
      <c r="AD5013" s="1">
        <v>0</v>
      </c>
      <c r="AE5013" s="1">
        <v>0</v>
      </c>
      <c r="AF5013" s="1">
        <v>0</v>
      </c>
      <c r="AG5013" s="1">
        <v>0</v>
      </c>
      <c r="AH5013" s="1">
        <v>350</v>
      </c>
      <c r="AI5013" s="1">
        <v>350</v>
      </c>
      <c r="AJ5013" s="1" t="s">
        <v>11320</v>
      </c>
      <c r="AK5013" s="1" t="s">
        <v>11321</v>
      </c>
      <c r="AL5013" s="1" t="s">
        <v>11322</v>
      </c>
      <c r="AM5013" s="1" t="s">
        <v>12</v>
      </c>
      <c r="AN5013" s="1" t="s">
        <v>23098</v>
      </c>
      <c r="AO5013" s="1" t="s">
        <v>86</v>
      </c>
      <c r="AP5013" s="1" t="s">
        <v>57</v>
      </c>
      <c r="AQ5013" s="1" t="s">
        <v>25</v>
      </c>
      <c r="AR5013" s="1" t="s">
        <v>19</v>
      </c>
      <c r="AS5013" s="1" t="s">
        <v>23091</v>
      </c>
      <c r="AT5013" s="1" t="s">
        <v>26</v>
      </c>
    </row>
    <row r="5014" spans="1:46" x14ac:dyDescent="0.25">
      <c r="A5014" s="1" t="s">
        <v>22673</v>
      </c>
      <c r="B5014" s="2" t="s">
        <v>23101</v>
      </c>
      <c r="C5014" s="2" t="s">
        <v>23104</v>
      </c>
      <c r="D5014" s="1">
        <v>3</v>
      </c>
      <c r="E5014" s="1">
        <v>1</v>
      </c>
      <c r="F5014" s="1">
        <v>2</v>
      </c>
      <c r="G5014" s="1">
        <v>6</v>
      </c>
      <c r="H5014" s="6">
        <v>0.33333333333333331</v>
      </c>
      <c r="I5014">
        <v>0</v>
      </c>
      <c r="J5014" s="1">
        <v>34</v>
      </c>
      <c r="K5014" s="1">
        <v>0</v>
      </c>
      <c r="L5014" s="1">
        <v>419</v>
      </c>
      <c r="M5014" s="6">
        <v>0.32</v>
      </c>
      <c r="N5014" s="4">
        <v>2400</v>
      </c>
      <c r="O5014" s="4">
        <v>190</v>
      </c>
      <c r="P5014" s="4">
        <v>350</v>
      </c>
      <c r="Q5014" s="3">
        <v>0.38</v>
      </c>
      <c r="R5014" s="1">
        <v>12</v>
      </c>
      <c r="S5014" s="1">
        <v>350</v>
      </c>
      <c r="T5014" s="1">
        <v>37</v>
      </c>
      <c r="U5014" s="1">
        <v>0</v>
      </c>
      <c r="V5014" s="1">
        <v>4</v>
      </c>
      <c r="W5014" s="1">
        <v>0</v>
      </c>
      <c r="X5014" s="1">
        <v>0</v>
      </c>
      <c r="Y5014" s="1">
        <v>1</v>
      </c>
      <c r="Z5014" s="1">
        <v>0</v>
      </c>
      <c r="AA5014" s="1">
        <v>0</v>
      </c>
      <c r="AB5014" s="1">
        <v>0</v>
      </c>
      <c r="AC5014" s="1">
        <v>0</v>
      </c>
      <c r="AD5014" s="1">
        <v>0</v>
      </c>
      <c r="AE5014" s="1">
        <v>660</v>
      </c>
      <c r="AF5014" s="1">
        <v>0</v>
      </c>
      <c r="AG5014" s="1">
        <v>53</v>
      </c>
      <c r="AH5014" s="1">
        <v>0</v>
      </c>
      <c r="AI5014" s="1">
        <v>713</v>
      </c>
      <c r="AJ5014" s="1" t="s">
        <v>15917</v>
      </c>
      <c r="AK5014" s="1" t="s">
        <v>15918</v>
      </c>
      <c r="AL5014" s="1" t="s">
        <v>15919</v>
      </c>
      <c r="AM5014" s="1" t="s">
        <v>12</v>
      </c>
      <c r="AN5014" s="1" t="s">
        <v>23097</v>
      </c>
      <c r="AO5014" s="1" t="s">
        <v>364</v>
      </c>
      <c r="AP5014" s="1" t="s">
        <v>57</v>
      </c>
      <c r="AQ5014" s="1" t="s">
        <v>25</v>
      </c>
      <c r="AR5014" s="1" t="s">
        <v>19</v>
      </c>
      <c r="AS5014" s="1" t="s">
        <v>23090</v>
      </c>
      <c r="AT5014" s="1" t="s">
        <v>26</v>
      </c>
    </row>
    <row r="5015" spans="1:46" x14ac:dyDescent="0.25">
      <c r="A5015" s="1" t="s">
        <v>21530</v>
      </c>
      <c r="B5015" s="2" t="s">
        <v>23101</v>
      </c>
      <c r="C5015" s="2" t="s">
        <v>23104</v>
      </c>
      <c r="D5015" s="1">
        <v>0</v>
      </c>
      <c r="E5015" s="1">
        <v>0</v>
      </c>
      <c r="F5015" s="1">
        <v>1</v>
      </c>
      <c r="G5015" s="1">
        <v>1</v>
      </c>
      <c r="H5015" s="6">
        <v>1</v>
      </c>
      <c r="I5015">
        <v>0</v>
      </c>
      <c r="J5015" s="1">
        <v>36</v>
      </c>
      <c r="K5015" s="1">
        <v>0</v>
      </c>
      <c r="L5015" s="1">
        <v>654</v>
      </c>
      <c r="M5015" s="6">
        <v>2.08</v>
      </c>
      <c r="N5015" s="4">
        <v>2400</v>
      </c>
      <c r="O5015" s="4">
        <v>190</v>
      </c>
      <c r="P5015" s="4">
        <v>400</v>
      </c>
      <c r="Q5015" s="3">
        <v>0.36</v>
      </c>
      <c r="R5015" s="1">
        <v>12</v>
      </c>
      <c r="S5015" s="1">
        <v>400</v>
      </c>
      <c r="T5015" s="1">
        <v>29</v>
      </c>
      <c r="U5015" s="1">
        <v>0</v>
      </c>
      <c r="V5015" s="1">
        <v>4</v>
      </c>
      <c r="W5015" s="1">
        <v>0</v>
      </c>
      <c r="X5015" s="1">
        <v>1</v>
      </c>
      <c r="Y5015" s="1">
        <v>1</v>
      </c>
      <c r="Z5015" s="1">
        <v>4</v>
      </c>
      <c r="AA5015" s="1">
        <v>0</v>
      </c>
      <c r="AB5015" s="1">
        <v>0</v>
      </c>
      <c r="AC5015" s="1">
        <v>5730</v>
      </c>
      <c r="AD5015" s="1">
        <v>0</v>
      </c>
      <c r="AE5015" s="1">
        <v>0</v>
      </c>
      <c r="AF5015" s="1">
        <v>0</v>
      </c>
      <c r="AG5015" s="1">
        <v>5369</v>
      </c>
      <c r="AH5015" s="1">
        <v>0</v>
      </c>
      <c r="AI5015" s="1">
        <v>11099</v>
      </c>
      <c r="AJ5015" s="1" t="s">
        <v>12890</v>
      </c>
      <c r="AK5015" s="1" t="s">
        <v>12891</v>
      </c>
      <c r="AL5015" s="1" t="s">
        <v>12892</v>
      </c>
      <c r="AM5015" s="1" t="s">
        <v>12</v>
      </c>
      <c r="AN5015" s="1" t="s">
        <v>23097</v>
      </c>
      <c r="AO5015" s="1" t="s">
        <v>364</v>
      </c>
      <c r="AP5015" s="1" t="s">
        <v>57</v>
      </c>
      <c r="AQ5015" s="1" t="s">
        <v>14</v>
      </c>
      <c r="AR5015" s="1" t="s">
        <v>19</v>
      </c>
      <c r="AS5015" s="1" t="s">
        <v>23090</v>
      </c>
      <c r="AT5015" s="1" t="s">
        <v>26</v>
      </c>
    </row>
    <row r="5016" spans="1:46" x14ac:dyDescent="0.25">
      <c r="A5016" s="1" t="s">
        <v>19136</v>
      </c>
      <c r="B5016" s="2" t="s">
        <v>23101</v>
      </c>
      <c r="C5016" s="2" t="s">
        <v>23104</v>
      </c>
      <c r="D5016" s="1">
        <v>3</v>
      </c>
      <c r="E5016" s="1">
        <v>0</v>
      </c>
      <c r="F5016" s="1">
        <v>2</v>
      </c>
      <c r="G5016" s="1">
        <v>5</v>
      </c>
      <c r="H5016" s="6">
        <v>0.4</v>
      </c>
      <c r="I5016">
        <v>0</v>
      </c>
      <c r="J5016" s="1">
        <v>35</v>
      </c>
      <c r="K5016" s="1">
        <v>0</v>
      </c>
      <c r="L5016" s="1">
        <v>585</v>
      </c>
      <c r="M5016" s="6">
        <v>0.69</v>
      </c>
      <c r="N5016" s="4">
        <v>2500</v>
      </c>
      <c r="O5016" s="4">
        <v>197</v>
      </c>
      <c r="P5016" s="4">
        <v>700</v>
      </c>
      <c r="Q5016" s="3">
        <v>0.35</v>
      </c>
      <c r="R5016" s="1">
        <v>36</v>
      </c>
      <c r="S5016" s="1">
        <v>700</v>
      </c>
      <c r="T5016" s="1">
        <v>44</v>
      </c>
      <c r="U5016" s="1">
        <v>0</v>
      </c>
      <c r="V5016" s="1">
        <v>4</v>
      </c>
      <c r="W5016" s="1">
        <v>0</v>
      </c>
      <c r="X5016" s="1">
        <v>0</v>
      </c>
      <c r="Y5016" s="1">
        <v>1</v>
      </c>
      <c r="Z5016" s="1">
        <v>1</v>
      </c>
      <c r="AA5016" s="1">
        <v>1</v>
      </c>
      <c r="AB5016" s="1">
        <v>0</v>
      </c>
      <c r="AC5016" s="1">
        <v>198</v>
      </c>
      <c r="AD5016" s="1">
        <v>0</v>
      </c>
      <c r="AE5016" s="1">
        <v>0</v>
      </c>
      <c r="AF5016" s="1">
        <v>357</v>
      </c>
      <c r="AG5016" s="1">
        <v>0</v>
      </c>
      <c r="AH5016" s="1">
        <v>1114</v>
      </c>
      <c r="AI5016" s="1">
        <v>1669</v>
      </c>
      <c r="AJ5016" s="1" t="s">
        <v>6334</v>
      </c>
      <c r="AK5016" s="1" t="s">
        <v>6335</v>
      </c>
      <c r="AL5016" s="1" t="s">
        <v>6336</v>
      </c>
      <c r="AM5016" s="1" t="s">
        <v>12</v>
      </c>
      <c r="AN5016" s="1" t="s">
        <v>23097</v>
      </c>
      <c r="AO5016" s="1" t="s">
        <v>364</v>
      </c>
      <c r="AP5016" s="1" t="s">
        <v>57</v>
      </c>
      <c r="AQ5016" s="1" t="s">
        <v>25</v>
      </c>
      <c r="AR5016" s="1" t="s">
        <v>19</v>
      </c>
      <c r="AS5016" s="1" t="s">
        <v>23091</v>
      </c>
      <c r="AT5016" s="1" t="s">
        <v>26</v>
      </c>
    </row>
    <row r="5017" spans="1:46" x14ac:dyDescent="0.25">
      <c r="A5017" s="1" t="s">
        <v>17272</v>
      </c>
      <c r="B5017" s="2" t="s">
        <v>23101</v>
      </c>
      <c r="C5017" s="2" t="s">
        <v>23104</v>
      </c>
      <c r="D5017" s="1">
        <v>0</v>
      </c>
      <c r="E5017" s="1">
        <v>0</v>
      </c>
      <c r="F5017" s="1">
        <v>1</v>
      </c>
      <c r="G5017" s="1">
        <v>1</v>
      </c>
      <c r="H5017" s="6">
        <v>1</v>
      </c>
      <c r="I5017">
        <v>0</v>
      </c>
      <c r="J5017" s="1">
        <v>32</v>
      </c>
      <c r="K5017" s="1">
        <v>0</v>
      </c>
      <c r="L5017" s="1">
        <v>641</v>
      </c>
      <c r="M5017" s="6">
        <v>7.0000000000000007E-2</v>
      </c>
      <c r="N5017" s="4">
        <v>2000</v>
      </c>
      <c r="O5017" s="4">
        <v>160</v>
      </c>
      <c r="P5017" s="4">
        <v>300</v>
      </c>
      <c r="Q5017" s="3">
        <v>0.31</v>
      </c>
      <c r="R5017" s="1">
        <v>36</v>
      </c>
      <c r="S5017" s="1">
        <v>300</v>
      </c>
      <c r="T5017" s="1">
        <v>23</v>
      </c>
      <c r="U5017" s="1">
        <v>1</v>
      </c>
      <c r="V5017" s="1">
        <v>4</v>
      </c>
      <c r="W5017" s="1">
        <v>1</v>
      </c>
      <c r="X5017" s="1">
        <v>1</v>
      </c>
      <c r="Y5017" s="1">
        <v>1</v>
      </c>
      <c r="Z5017" s="1">
        <v>0</v>
      </c>
      <c r="AA5017" s="1">
        <v>1</v>
      </c>
      <c r="AB5017" s="1">
        <v>0</v>
      </c>
      <c r="AC5017" s="1">
        <v>0</v>
      </c>
      <c r="AD5017" s="1">
        <v>0</v>
      </c>
      <c r="AE5017" s="1">
        <v>0</v>
      </c>
      <c r="AF5017" s="1">
        <v>0</v>
      </c>
      <c r="AG5017" s="1">
        <v>0</v>
      </c>
      <c r="AH5017" s="1">
        <v>0</v>
      </c>
      <c r="AI5017" s="1">
        <v>0</v>
      </c>
      <c r="AJ5017" s="1" t="s">
        <v>831</v>
      </c>
      <c r="AK5017" s="1" t="s">
        <v>832</v>
      </c>
      <c r="AL5017" s="1" t="s">
        <v>833</v>
      </c>
      <c r="AM5017" s="1" t="s">
        <v>12</v>
      </c>
      <c r="AN5017" s="1" t="s">
        <v>23097</v>
      </c>
      <c r="AO5017" s="1" t="s">
        <v>86</v>
      </c>
      <c r="AP5017" s="1" t="s">
        <v>86</v>
      </c>
      <c r="AQ5017" s="1" t="s">
        <v>14</v>
      </c>
      <c r="AR5017" s="1" t="s">
        <v>19</v>
      </c>
      <c r="AS5017" s="1" t="s">
        <v>23091</v>
      </c>
      <c r="AT5017" s="1" t="s">
        <v>26</v>
      </c>
    </row>
    <row r="5018" spans="1:46" x14ac:dyDescent="0.25">
      <c r="A5018" s="1" t="s">
        <v>19902</v>
      </c>
      <c r="B5018" s="2" t="s">
        <v>23101</v>
      </c>
      <c r="C5018" s="2" t="s">
        <v>23105</v>
      </c>
      <c r="D5018" s="1">
        <v>0</v>
      </c>
      <c r="E5018" s="1">
        <v>0</v>
      </c>
      <c r="F5018" s="1">
        <v>1</v>
      </c>
      <c r="G5018" s="1">
        <v>1</v>
      </c>
      <c r="H5018" s="6">
        <v>1</v>
      </c>
      <c r="I5018">
        <v>0</v>
      </c>
      <c r="J5018" s="1">
        <v>44</v>
      </c>
      <c r="K5018" s="1">
        <v>1</v>
      </c>
      <c r="L5018" s="1">
        <v>761</v>
      </c>
      <c r="M5018" s="6">
        <v>0.2</v>
      </c>
      <c r="N5018" s="4">
        <v>4800</v>
      </c>
      <c r="O5018" s="4">
        <v>400</v>
      </c>
      <c r="P5018" s="4">
        <v>300</v>
      </c>
      <c r="Q5018" s="3">
        <v>0.3</v>
      </c>
      <c r="R5018" s="1">
        <v>24</v>
      </c>
      <c r="S5018" s="1">
        <v>300</v>
      </c>
      <c r="T5018" s="1">
        <v>28</v>
      </c>
      <c r="U5018" s="1">
        <v>1</v>
      </c>
      <c r="V5018" s="1">
        <v>4</v>
      </c>
      <c r="W5018" s="1">
        <v>0</v>
      </c>
      <c r="X5018" s="1">
        <v>1</v>
      </c>
      <c r="Y5018" s="1">
        <v>0</v>
      </c>
      <c r="Z5018" s="1">
        <v>4</v>
      </c>
      <c r="AA5018" s="1">
        <v>0</v>
      </c>
      <c r="AB5018" s="1">
        <v>0</v>
      </c>
      <c r="AC5018" s="1">
        <v>0</v>
      </c>
      <c r="AD5018" s="1">
        <v>3100</v>
      </c>
      <c r="AE5018" s="1">
        <v>695</v>
      </c>
      <c r="AF5018" s="1">
        <v>0</v>
      </c>
      <c r="AG5018" s="1">
        <v>90</v>
      </c>
      <c r="AH5018" s="1">
        <v>0</v>
      </c>
      <c r="AI5018" s="1">
        <v>3885</v>
      </c>
      <c r="AJ5018" s="1" t="s">
        <v>8473</v>
      </c>
      <c r="AK5018" s="1" t="s">
        <v>8474</v>
      </c>
      <c r="AL5018" s="1" t="s">
        <v>8475</v>
      </c>
      <c r="AM5018" s="1" t="s">
        <v>12</v>
      </c>
      <c r="AN5018" s="1" t="s">
        <v>23098</v>
      </c>
      <c r="AO5018" s="1" t="s">
        <v>86</v>
      </c>
      <c r="AP5018" s="1" t="s">
        <v>57</v>
      </c>
      <c r="AQ5018" s="1" t="s">
        <v>14</v>
      </c>
      <c r="AR5018" s="1" t="s">
        <v>30</v>
      </c>
      <c r="AS5018" s="1" t="s">
        <v>23090</v>
      </c>
      <c r="AT5018" s="1" t="s">
        <v>26</v>
      </c>
    </row>
    <row r="5019" spans="1:46" x14ac:dyDescent="0.25">
      <c r="A5019" s="1" t="s">
        <v>20829</v>
      </c>
      <c r="B5019" s="2" t="s">
        <v>23101</v>
      </c>
      <c r="C5019" s="2" t="s">
        <v>23105</v>
      </c>
      <c r="D5019" s="1">
        <v>0</v>
      </c>
      <c r="E5019" s="1">
        <v>1</v>
      </c>
      <c r="F5019" s="1">
        <v>1</v>
      </c>
      <c r="G5019" s="1">
        <v>2</v>
      </c>
      <c r="H5019" s="6">
        <v>0.5</v>
      </c>
      <c r="I5019">
        <v>1</v>
      </c>
      <c r="J5019" s="1">
        <v>38</v>
      </c>
      <c r="K5019" s="1">
        <v>1</v>
      </c>
      <c r="L5019" s="1">
        <v>664</v>
      </c>
      <c r="M5019" s="6">
        <v>0.11</v>
      </c>
      <c r="N5019" s="4">
        <v>6000</v>
      </c>
      <c r="O5019" s="4">
        <v>500</v>
      </c>
      <c r="P5019" s="4">
        <v>500</v>
      </c>
      <c r="Q5019" s="3">
        <v>0.3</v>
      </c>
      <c r="R5019" s="1">
        <v>12</v>
      </c>
      <c r="S5019" s="1">
        <v>500</v>
      </c>
      <c r="T5019" s="1">
        <v>20</v>
      </c>
      <c r="U5019" s="1">
        <v>1</v>
      </c>
      <c r="V5019" s="1">
        <v>4</v>
      </c>
      <c r="W5019" s="1">
        <v>1</v>
      </c>
      <c r="X5019" s="1">
        <v>1</v>
      </c>
      <c r="Y5019" s="1">
        <v>0</v>
      </c>
      <c r="Z5019" s="1">
        <v>5</v>
      </c>
      <c r="AA5019" s="1">
        <v>0</v>
      </c>
      <c r="AB5019" s="1">
        <v>1</v>
      </c>
      <c r="AC5019" s="1">
        <v>300</v>
      </c>
      <c r="AD5019" s="1">
        <v>47</v>
      </c>
      <c r="AE5019" s="1">
        <v>0</v>
      </c>
      <c r="AF5019" s="1">
        <v>0</v>
      </c>
      <c r="AG5019" s="1">
        <v>0</v>
      </c>
      <c r="AH5019" s="1">
        <v>0</v>
      </c>
      <c r="AI5019" s="1">
        <v>347</v>
      </c>
      <c r="AJ5019" s="1" t="s">
        <v>11015</v>
      </c>
      <c r="AK5019" s="1" t="s">
        <v>11016</v>
      </c>
      <c r="AL5019" s="1" t="s">
        <v>11017</v>
      </c>
      <c r="AM5019" s="1" t="s">
        <v>16</v>
      </c>
      <c r="AN5019" s="1" t="s">
        <v>23098</v>
      </c>
      <c r="AO5019" s="1" t="s">
        <v>86</v>
      </c>
      <c r="AP5019" s="1" t="s">
        <v>86</v>
      </c>
      <c r="AQ5019" s="1" t="s">
        <v>14</v>
      </c>
      <c r="AR5019" s="1" t="s">
        <v>30</v>
      </c>
      <c r="AS5019" s="1" t="s">
        <v>23090</v>
      </c>
      <c r="AT5019" s="1" t="s">
        <v>101</v>
      </c>
    </row>
    <row r="5020" spans="1:46" x14ac:dyDescent="0.25">
      <c r="A5020" s="1" t="s">
        <v>21997</v>
      </c>
      <c r="B5020" s="2" t="s">
        <v>23101</v>
      </c>
      <c r="C5020" s="2" t="s">
        <v>23105</v>
      </c>
      <c r="D5020" s="1">
        <v>1</v>
      </c>
      <c r="E5020" s="1">
        <v>2</v>
      </c>
      <c r="F5020" s="1">
        <v>1</v>
      </c>
      <c r="G5020" s="1">
        <v>4</v>
      </c>
      <c r="H5020" s="6">
        <v>0.25</v>
      </c>
      <c r="I5020">
        <v>0</v>
      </c>
      <c r="J5020" s="1">
        <v>40</v>
      </c>
      <c r="K5020" s="1">
        <v>1</v>
      </c>
      <c r="L5020" s="1">
        <v>727</v>
      </c>
      <c r="M5020" s="6">
        <v>0.17</v>
      </c>
      <c r="N5020" s="4">
        <v>2460</v>
      </c>
      <c r="O5020" s="4">
        <v>205</v>
      </c>
      <c r="P5020" s="4">
        <v>300</v>
      </c>
      <c r="Q5020" s="3">
        <v>0.3</v>
      </c>
      <c r="R5020" s="1">
        <v>24</v>
      </c>
      <c r="S5020" s="1">
        <v>300</v>
      </c>
      <c r="T5020" s="1">
        <v>58</v>
      </c>
      <c r="U5020" s="1">
        <v>1</v>
      </c>
      <c r="V5020" s="1">
        <v>4</v>
      </c>
      <c r="W5020" s="1">
        <v>0</v>
      </c>
      <c r="X5020" s="1">
        <v>0</v>
      </c>
      <c r="Y5020" s="1">
        <v>0</v>
      </c>
      <c r="Z5020" s="1">
        <v>1</v>
      </c>
      <c r="AA5020" s="1">
        <v>0</v>
      </c>
      <c r="AB5020" s="1">
        <v>0</v>
      </c>
      <c r="AC5020" s="1">
        <v>0</v>
      </c>
      <c r="AD5020" s="1">
        <v>0</v>
      </c>
      <c r="AE5020" s="1">
        <v>0</v>
      </c>
      <c r="AF5020" s="1">
        <v>0</v>
      </c>
      <c r="AG5020" s="1">
        <v>90</v>
      </c>
      <c r="AH5020" s="1">
        <v>300</v>
      </c>
      <c r="AI5020" s="1">
        <v>390</v>
      </c>
      <c r="AJ5020" s="1" t="s">
        <v>1487</v>
      </c>
      <c r="AK5020" s="1" t="s">
        <v>14127</v>
      </c>
      <c r="AL5020" s="1" t="s">
        <v>14128</v>
      </c>
      <c r="AM5020" s="1" t="s">
        <v>12</v>
      </c>
      <c r="AN5020" s="1" t="s">
        <v>23098</v>
      </c>
      <c r="AO5020" s="1" t="s">
        <v>86</v>
      </c>
      <c r="AP5020" s="1" t="s">
        <v>57</v>
      </c>
      <c r="AQ5020" s="1" t="s">
        <v>25</v>
      </c>
      <c r="AR5020" s="1" t="s">
        <v>30</v>
      </c>
      <c r="AS5020" s="1" t="s">
        <v>23090</v>
      </c>
      <c r="AT5020" s="1" t="s">
        <v>26</v>
      </c>
    </row>
    <row r="5021" spans="1:46" x14ac:dyDescent="0.25">
      <c r="A5021" s="1" t="s">
        <v>21399</v>
      </c>
      <c r="B5021" s="2" t="s">
        <v>23101</v>
      </c>
      <c r="C5021" s="2" t="s">
        <v>23105</v>
      </c>
      <c r="D5021" s="1">
        <v>3</v>
      </c>
      <c r="E5021" s="1">
        <v>3</v>
      </c>
      <c r="F5021" s="1">
        <v>3</v>
      </c>
      <c r="G5021" s="1">
        <v>9</v>
      </c>
      <c r="H5021" s="6">
        <v>0.33333333333333331</v>
      </c>
      <c r="I5021">
        <v>1</v>
      </c>
      <c r="J5021" s="1">
        <v>29</v>
      </c>
      <c r="K5021" s="1">
        <v>0</v>
      </c>
      <c r="L5021" s="1">
        <v>565</v>
      </c>
      <c r="M5021" s="6">
        <v>0.61</v>
      </c>
      <c r="N5021" s="4">
        <v>1800</v>
      </c>
      <c r="O5021" s="4">
        <v>140</v>
      </c>
      <c r="P5021" s="4">
        <v>300</v>
      </c>
      <c r="Q5021" s="3">
        <v>0.35</v>
      </c>
      <c r="R5021" s="1">
        <v>24</v>
      </c>
      <c r="S5021" s="1">
        <v>300</v>
      </c>
      <c r="T5021" s="1">
        <v>57</v>
      </c>
      <c r="U5021" s="1">
        <v>0</v>
      </c>
      <c r="V5021" s="1">
        <v>4</v>
      </c>
      <c r="W5021" s="1">
        <v>1</v>
      </c>
      <c r="X5021" s="1">
        <v>0</v>
      </c>
      <c r="Y5021" s="1">
        <v>1</v>
      </c>
      <c r="Z5021" s="1">
        <v>4</v>
      </c>
      <c r="AA5021" s="1">
        <v>0</v>
      </c>
      <c r="AB5021" s="1">
        <v>1</v>
      </c>
      <c r="AC5021" s="1">
        <v>0</v>
      </c>
      <c r="AD5021" s="1">
        <v>0</v>
      </c>
      <c r="AE5021" s="1">
        <v>564</v>
      </c>
      <c r="AF5021" s="1">
        <v>168</v>
      </c>
      <c r="AG5021" s="1">
        <v>135</v>
      </c>
      <c r="AH5021" s="1">
        <v>570</v>
      </c>
      <c r="AI5021" s="1">
        <v>1437</v>
      </c>
      <c r="AJ5021" s="1" t="s">
        <v>12548</v>
      </c>
      <c r="AK5021" s="1" t="s">
        <v>12549</v>
      </c>
      <c r="AL5021" s="1" t="s">
        <v>12550</v>
      </c>
      <c r="AM5021" s="1" t="s">
        <v>16</v>
      </c>
      <c r="AN5021" s="1" t="s">
        <v>23097</v>
      </c>
      <c r="AO5021" s="1" t="s">
        <v>364</v>
      </c>
      <c r="AP5021" s="1" t="s">
        <v>86</v>
      </c>
      <c r="AQ5021" s="1" t="s">
        <v>25</v>
      </c>
      <c r="AR5021" s="1" t="s">
        <v>19</v>
      </c>
      <c r="AS5021" s="1" t="s">
        <v>23090</v>
      </c>
      <c r="AT5021" s="1" t="s">
        <v>101</v>
      </c>
    </row>
    <row r="5022" spans="1:46" x14ac:dyDescent="0.25">
      <c r="A5022" s="1" t="s">
        <v>19957</v>
      </c>
      <c r="B5022" s="2" t="s">
        <v>23101</v>
      </c>
      <c r="C5022" s="2" t="s">
        <v>23105</v>
      </c>
      <c r="D5022" s="1">
        <v>1</v>
      </c>
      <c r="E5022" s="1">
        <v>0</v>
      </c>
      <c r="F5022" s="1">
        <v>1</v>
      </c>
      <c r="G5022" s="1">
        <v>2</v>
      </c>
      <c r="H5022" s="6">
        <v>0.5</v>
      </c>
      <c r="I5022">
        <v>0</v>
      </c>
      <c r="J5022" s="1">
        <v>31</v>
      </c>
      <c r="K5022" s="1">
        <v>1</v>
      </c>
      <c r="L5022" s="1">
        <v>461</v>
      </c>
      <c r="M5022" s="6">
        <v>0.24</v>
      </c>
      <c r="N5022" s="4">
        <v>2000</v>
      </c>
      <c r="O5022" s="4">
        <v>150</v>
      </c>
      <c r="P5022" s="4">
        <v>200</v>
      </c>
      <c r="Q5022" s="3">
        <v>0.39</v>
      </c>
      <c r="R5022" s="1">
        <v>6</v>
      </c>
      <c r="S5022" s="1">
        <v>200</v>
      </c>
      <c r="T5022" s="1">
        <v>22</v>
      </c>
      <c r="U5022" s="1">
        <v>1</v>
      </c>
      <c r="V5022" s="1">
        <v>4</v>
      </c>
      <c r="W5022" s="1">
        <v>0</v>
      </c>
      <c r="X5022" s="1">
        <v>1</v>
      </c>
      <c r="Y5022" s="1">
        <v>1</v>
      </c>
      <c r="Z5022" s="1">
        <v>3</v>
      </c>
      <c r="AA5022" s="1">
        <v>1</v>
      </c>
      <c r="AB5022" s="1">
        <v>0</v>
      </c>
      <c r="AC5022" s="1">
        <v>0</v>
      </c>
      <c r="AD5022" s="1">
        <v>0</v>
      </c>
      <c r="AE5022" s="1">
        <v>0</v>
      </c>
      <c r="AF5022" s="1">
        <v>0</v>
      </c>
      <c r="AG5022" s="1">
        <v>0</v>
      </c>
      <c r="AH5022" s="1">
        <v>0</v>
      </c>
      <c r="AI5022" s="1">
        <v>0</v>
      </c>
      <c r="AJ5022" s="1" t="s">
        <v>8631</v>
      </c>
      <c r="AK5022" s="1" t="s">
        <v>8632</v>
      </c>
      <c r="AL5022" s="1" t="s">
        <v>8633</v>
      </c>
      <c r="AM5022" s="1" t="s">
        <v>12</v>
      </c>
      <c r="AN5022" s="1" t="s">
        <v>23098</v>
      </c>
      <c r="AO5022" s="1" t="s">
        <v>86</v>
      </c>
      <c r="AP5022" s="1" t="s">
        <v>57</v>
      </c>
      <c r="AQ5022" s="1" t="s">
        <v>14</v>
      </c>
      <c r="AR5022" s="1" t="s">
        <v>19</v>
      </c>
      <c r="AS5022" s="1" t="s">
        <v>23091</v>
      </c>
      <c r="AT5022" s="1" t="s">
        <v>26</v>
      </c>
    </row>
    <row r="5023" spans="1:46" x14ac:dyDescent="0.25">
      <c r="A5023" s="1" t="s">
        <v>22199</v>
      </c>
      <c r="B5023" s="2" t="s">
        <v>23101</v>
      </c>
      <c r="C5023" s="2" t="s">
        <v>23105</v>
      </c>
      <c r="D5023" s="1">
        <v>3</v>
      </c>
      <c r="E5023" s="1">
        <v>0</v>
      </c>
      <c r="F5023" s="1">
        <v>1</v>
      </c>
      <c r="G5023" s="1">
        <v>4</v>
      </c>
      <c r="H5023" s="6">
        <v>0.25</v>
      </c>
      <c r="I5023">
        <v>1</v>
      </c>
      <c r="J5023" s="1">
        <v>32</v>
      </c>
      <c r="K5023" s="1">
        <v>1</v>
      </c>
      <c r="L5023" s="1">
        <v>583</v>
      </c>
      <c r="M5023" s="6">
        <v>0.96</v>
      </c>
      <c r="N5023" s="4">
        <v>1700</v>
      </c>
      <c r="O5023" s="4">
        <v>115</v>
      </c>
      <c r="P5023" s="4">
        <v>300</v>
      </c>
      <c r="Q5023" s="3">
        <v>0.39</v>
      </c>
      <c r="R5023" s="1">
        <v>6</v>
      </c>
      <c r="S5023" s="1">
        <v>300</v>
      </c>
      <c r="T5023" s="1">
        <v>46</v>
      </c>
      <c r="U5023" s="1">
        <v>1</v>
      </c>
      <c r="V5023" s="1">
        <v>4</v>
      </c>
      <c r="W5023" s="1">
        <v>0</v>
      </c>
      <c r="X5023" s="1">
        <v>0</v>
      </c>
      <c r="Y5023" s="1">
        <v>1</v>
      </c>
      <c r="Z5023" s="1">
        <v>1</v>
      </c>
      <c r="AA5023" s="1">
        <v>0</v>
      </c>
      <c r="AB5023" s="1">
        <v>1</v>
      </c>
      <c r="AC5023" s="1">
        <v>0</v>
      </c>
      <c r="AD5023" s="1">
        <v>156</v>
      </c>
      <c r="AE5023" s="1">
        <v>0</v>
      </c>
      <c r="AF5023" s="1">
        <v>121</v>
      </c>
      <c r="AG5023" s="1">
        <v>64</v>
      </c>
      <c r="AH5023" s="1">
        <v>700</v>
      </c>
      <c r="AI5023" s="1">
        <v>1041</v>
      </c>
      <c r="AJ5023" s="1" t="s">
        <v>1681</v>
      </c>
      <c r="AK5023" s="1" t="s">
        <v>14678</v>
      </c>
      <c r="AL5023" s="1" t="s">
        <v>14679</v>
      </c>
      <c r="AM5023" s="1" t="s">
        <v>16</v>
      </c>
      <c r="AN5023" s="1" t="s">
        <v>23098</v>
      </c>
      <c r="AO5023" s="1" t="s">
        <v>86</v>
      </c>
      <c r="AP5023" s="1" t="s">
        <v>57</v>
      </c>
      <c r="AQ5023" s="1" t="s">
        <v>25</v>
      </c>
      <c r="AR5023" s="1" t="s">
        <v>19</v>
      </c>
      <c r="AS5023" s="1" t="s">
        <v>23090</v>
      </c>
      <c r="AT5023" s="1" t="s">
        <v>101</v>
      </c>
    </row>
    <row r="5024" spans="1:46" x14ac:dyDescent="0.25">
      <c r="A5024" s="1" t="s">
        <v>17389</v>
      </c>
      <c r="B5024" s="2" t="s">
        <v>23101</v>
      </c>
      <c r="C5024" s="2" t="s">
        <v>23105</v>
      </c>
      <c r="D5024" s="1">
        <v>1</v>
      </c>
      <c r="E5024" s="1">
        <v>4</v>
      </c>
      <c r="F5024" s="1">
        <v>1</v>
      </c>
      <c r="G5024" s="1">
        <v>6</v>
      </c>
      <c r="H5024" s="6">
        <v>0.16666666666666666</v>
      </c>
      <c r="I5024">
        <v>0</v>
      </c>
      <c r="J5024" s="1">
        <v>33</v>
      </c>
      <c r="K5024" s="1">
        <v>1</v>
      </c>
      <c r="L5024" s="1">
        <v>569</v>
      </c>
      <c r="M5024" s="6">
        <v>0.22</v>
      </c>
      <c r="N5024" s="4">
        <v>3000</v>
      </c>
      <c r="O5024" s="4">
        <v>245</v>
      </c>
      <c r="P5024" s="4">
        <v>300</v>
      </c>
      <c r="Q5024" s="3">
        <v>0.39</v>
      </c>
      <c r="R5024" s="1">
        <v>6</v>
      </c>
      <c r="S5024" s="1">
        <v>300</v>
      </c>
      <c r="T5024" s="1">
        <v>37</v>
      </c>
      <c r="U5024" s="1">
        <v>1</v>
      </c>
      <c r="V5024" s="1">
        <v>4</v>
      </c>
      <c r="W5024" s="1">
        <v>0</v>
      </c>
      <c r="X5024" s="1">
        <v>0</v>
      </c>
      <c r="Y5024" s="1">
        <v>1</v>
      </c>
      <c r="Z5024" s="1">
        <v>2</v>
      </c>
      <c r="AA5024" s="1">
        <v>0</v>
      </c>
      <c r="AB5024" s="1">
        <v>0</v>
      </c>
      <c r="AC5024" s="1">
        <v>0</v>
      </c>
      <c r="AD5024" s="1">
        <v>0</v>
      </c>
      <c r="AE5024" s="1">
        <v>0</v>
      </c>
      <c r="AF5024" s="1">
        <v>0</v>
      </c>
      <c r="AG5024" s="1">
        <v>0</v>
      </c>
      <c r="AH5024" s="1">
        <v>0</v>
      </c>
      <c r="AI5024" s="1">
        <v>0</v>
      </c>
      <c r="AJ5024" s="1" t="s">
        <v>1214</v>
      </c>
      <c r="AK5024" s="1" t="s">
        <v>1215</v>
      </c>
      <c r="AL5024" s="1" t="s">
        <v>1216</v>
      </c>
      <c r="AM5024" s="1" t="s">
        <v>12</v>
      </c>
      <c r="AN5024" s="1" t="s">
        <v>23098</v>
      </c>
      <c r="AO5024" s="1" t="s">
        <v>86</v>
      </c>
      <c r="AP5024" s="1" t="s">
        <v>57</v>
      </c>
      <c r="AQ5024" s="1" t="s">
        <v>25</v>
      </c>
      <c r="AR5024" s="1" t="s">
        <v>19</v>
      </c>
      <c r="AS5024" s="1" t="s">
        <v>23090</v>
      </c>
      <c r="AT5024" s="1" t="s">
        <v>26</v>
      </c>
    </row>
    <row r="5025" spans="1:46" x14ac:dyDescent="0.25">
      <c r="A5025" s="1" t="s">
        <v>18149</v>
      </c>
      <c r="B5025" s="2" t="s">
        <v>23101</v>
      </c>
      <c r="C5025" s="2" t="s">
        <v>23105</v>
      </c>
      <c r="D5025" s="1">
        <v>0</v>
      </c>
      <c r="E5025" s="1">
        <v>0</v>
      </c>
      <c r="F5025" s="1">
        <v>1</v>
      </c>
      <c r="G5025" s="1">
        <v>1</v>
      </c>
      <c r="H5025" s="6">
        <v>1</v>
      </c>
      <c r="I5025">
        <v>1</v>
      </c>
      <c r="J5025" s="1">
        <v>32</v>
      </c>
      <c r="K5025" s="1">
        <v>1</v>
      </c>
      <c r="L5025" s="1">
        <v>696</v>
      </c>
      <c r="M5025" s="6">
        <v>0.1</v>
      </c>
      <c r="N5025" s="4">
        <v>2400</v>
      </c>
      <c r="O5025" s="4">
        <v>350</v>
      </c>
      <c r="P5025" s="4">
        <v>200</v>
      </c>
      <c r="Q5025" s="3">
        <v>0.39</v>
      </c>
      <c r="R5025" s="1">
        <v>6</v>
      </c>
      <c r="S5025" s="1">
        <v>200</v>
      </c>
      <c r="T5025" s="1">
        <v>21</v>
      </c>
      <c r="U5025" s="1">
        <v>1</v>
      </c>
      <c r="V5025" s="1">
        <v>4</v>
      </c>
      <c r="W5025" s="1">
        <v>1</v>
      </c>
      <c r="X5025" s="1">
        <v>0</v>
      </c>
      <c r="Y5025" s="1">
        <v>0</v>
      </c>
      <c r="Z5025" s="1">
        <v>3</v>
      </c>
      <c r="AA5025" s="1">
        <v>1</v>
      </c>
      <c r="AB5025" s="1">
        <v>1</v>
      </c>
      <c r="AC5025" s="1">
        <v>0</v>
      </c>
      <c r="AD5025" s="1">
        <v>0</v>
      </c>
      <c r="AE5025" s="1">
        <v>0</v>
      </c>
      <c r="AF5025" s="1">
        <v>0</v>
      </c>
      <c r="AG5025" s="1">
        <v>0</v>
      </c>
      <c r="AH5025" s="1">
        <v>0</v>
      </c>
      <c r="AI5025" s="1">
        <v>0</v>
      </c>
      <c r="AJ5025" s="1" t="s">
        <v>3505</v>
      </c>
      <c r="AK5025" s="1" t="s">
        <v>3506</v>
      </c>
      <c r="AL5025" s="1" t="s">
        <v>3507</v>
      </c>
      <c r="AM5025" s="1" t="s">
        <v>16</v>
      </c>
      <c r="AN5025" s="1" t="s">
        <v>23098</v>
      </c>
      <c r="AO5025" s="1" t="s">
        <v>86</v>
      </c>
      <c r="AP5025" s="1" t="s">
        <v>86</v>
      </c>
      <c r="AQ5025" s="1" t="s">
        <v>25</v>
      </c>
      <c r="AR5025" s="1" t="s">
        <v>30</v>
      </c>
      <c r="AS5025" s="1" t="s">
        <v>23091</v>
      </c>
      <c r="AT5025" s="1" t="s">
        <v>101</v>
      </c>
    </row>
    <row r="5026" spans="1:46" x14ac:dyDescent="0.25">
      <c r="A5026" s="1" t="s">
        <v>22807</v>
      </c>
      <c r="B5026" s="2" t="s">
        <v>23101</v>
      </c>
      <c r="C5026" s="2" t="s">
        <v>23106</v>
      </c>
      <c r="D5026" s="1">
        <v>0</v>
      </c>
      <c r="E5026" s="1">
        <v>1</v>
      </c>
      <c r="F5026" s="1">
        <v>1</v>
      </c>
      <c r="G5026" s="1">
        <v>2</v>
      </c>
      <c r="H5026" s="6">
        <v>0.5</v>
      </c>
      <c r="I5026">
        <v>0</v>
      </c>
      <c r="J5026" s="1">
        <v>31</v>
      </c>
      <c r="K5026" s="1">
        <v>1</v>
      </c>
      <c r="L5026" s="1">
        <v>699</v>
      </c>
      <c r="M5026" s="6">
        <v>0.46</v>
      </c>
      <c r="N5026" s="4">
        <v>1300</v>
      </c>
      <c r="O5026" s="4">
        <v>100</v>
      </c>
      <c r="P5026" s="4">
        <v>100</v>
      </c>
      <c r="Q5026" s="3">
        <v>0.39</v>
      </c>
      <c r="R5026" s="1">
        <v>12</v>
      </c>
      <c r="S5026" s="1">
        <v>100</v>
      </c>
      <c r="T5026" s="1">
        <v>10</v>
      </c>
      <c r="U5026" s="1">
        <v>1</v>
      </c>
      <c r="V5026" s="1">
        <v>4</v>
      </c>
      <c r="W5026" s="1">
        <v>1</v>
      </c>
      <c r="X5026" s="1">
        <v>0</v>
      </c>
      <c r="Y5026" s="1">
        <v>1</v>
      </c>
      <c r="Z5026" s="1">
        <v>3</v>
      </c>
      <c r="AA5026" s="1">
        <v>0</v>
      </c>
      <c r="AB5026" s="1">
        <v>0</v>
      </c>
      <c r="AC5026" s="1">
        <v>0</v>
      </c>
      <c r="AD5026" s="1">
        <v>0</v>
      </c>
      <c r="AE5026" s="1">
        <v>0</v>
      </c>
      <c r="AF5026" s="1">
        <v>0</v>
      </c>
      <c r="AG5026" s="1">
        <v>0</v>
      </c>
      <c r="AH5026" s="1">
        <v>600</v>
      </c>
      <c r="AI5026" s="1">
        <v>600</v>
      </c>
      <c r="AJ5026" s="1" t="s">
        <v>1883</v>
      </c>
      <c r="AK5026" s="1" t="s">
        <v>16291</v>
      </c>
      <c r="AL5026" s="1" t="s">
        <v>16292</v>
      </c>
      <c r="AM5026" s="1" t="s">
        <v>12</v>
      </c>
      <c r="AN5026" s="1" t="s">
        <v>23098</v>
      </c>
      <c r="AO5026" s="1" t="s">
        <v>86</v>
      </c>
      <c r="AP5026" s="1" t="s">
        <v>86</v>
      </c>
      <c r="AQ5026" s="1" t="s">
        <v>25</v>
      </c>
      <c r="AR5026" s="1" t="s">
        <v>19</v>
      </c>
      <c r="AS5026" s="1" t="s">
        <v>23090</v>
      </c>
      <c r="AT5026" s="1" t="s">
        <v>26</v>
      </c>
    </row>
    <row r="5027" spans="1:46" x14ac:dyDescent="0.25">
      <c r="A5027" s="1" t="s">
        <v>22631</v>
      </c>
      <c r="B5027" s="2" t="s">
        <v>23101</v>
      </c>
      <c r="C5027" s="2" t="s">
        <v>23106</v>
      </c>
      <c r="D5027" s="1">
        <v>2</v>
      </c>
      <c r="E5027" s="1">
        <v>1</v>
      </c>
      <c r="F5027" s="1">
        <v>4</v>
      </c>
      <c r="G5027" s="1">
        <v>7</v>
      </c>
      <c r="H5027" s="6">
        <v>0.5714285714285714</v>
      </c>
      <c r="I5027">
        <v>0</v>
      </c>
      <c r="J5027" s="1">
        <v>40</v>
      </c>
      <c r="K5027" s="1">
        <v>0</v>
      </c>
      <c r="L5027" s="1">
        <v>602</v>
      </c>
      <c r="M5027" s="6">
        <v>0.79</v>
      </c>
      <c r="N5027" s="4">
        <v>3000</v>
      </c>
      <c r="O5027" s="4">
        <v>200</v>
      </c>
      <c r="P5027" s="4">
        <v>300</v>
      </c>
      <c r="Q5027" s="3">
        <v>0.28999999999999998</v>
      </c>
      <c r="R5027" s="1">
        <v>18</v>
      </c>
      <c r="S5027" s="1">
        <v>300</v>
      </c>
      <c r="T5027" s="1">
        <v>33</v>
      </c>
      <c r="U5027" s="1">
        <v>1</v>
      </c>
      <c r="V5027" s="1">
        <v>4</v>
      </c>
      <c r="W5027" s="1">
        <v>0</v>
      </c>
      <c r="X5027" s="1">
        <v>0</v>
      </c>
      <c r="Y5027" s="1">
        <v>0</v>
      </c>
      <c r="Z5027" s="1">
        <v>4</v>
      </c>
      <c r="AA5027" s="1">
        <v>0</v>
      </c>
      <c r="AB5027" s="1">
        <v>0</v>
      </c>
      <c r="AC5027" s="1">
        <v>484</v>
      </c>
      <c r="AD5027" s="1">
        <v>0</v>
      </c>
      <c r="AE5027" s="1">
        <v>0</v>
      </c>
      <c r="AF5027" s="1">
        <v>1330</v>
      </c>
      <c r="AG5027" s="1">
        <v>280</v>
      </c>
      <c r="AH5027" s="1">
        <v>730</v>
      </c>
      <c r="AI5027" s="1">
        <v>2824</v>
      </c>
      <c r="AJ5027" s="1" t="s">
        <v>15803</v>
      </c>
      <c r="AK5027" s="1" t="s">
        <v>15804</v>
      </c>
      <c r="AL5027" s="1" t="s">
        <v>15805</v>
      </c>
      <c r="AM5027" s="1" t="s">
        <v>12</v>
      </c>
      <c r="AN5027" s="1" t="s">
        <v>23097</v>
      </c>
      <c r="AO5027" s="1" t="s">
        <v>86</v>
      </c>
      <c r="AP5027" s="1" t="s">
        <v>57</v>
      </c>
      <c r="AQ5027" s="1" t="s">
        <v>25</v>
      </c>
      <c r="AR5027" s="1" t="s">
        <v>30</v>
      </c>
      <c r="AS5027" s="1" t="s">
        <v>23090</v>
      </c>
      <c r="AT5027" s="1" t="s">
        <v>26</v>
      </c>
    </row>
    <row r="5028" spans="1:46" x14ac:dyDescent="0.25">
      <c r="A5028" s="1" t="s">
        <v>19410</v>
      </c>
      <c r="B5028" s="2" t="s">
        <v>23101</v>
      </c>
      <c r="C5028" s="2" t="s">
        <v>23106</v>
      </c>
      <c r="D5028" s="1">
        <v>0</v>
      </c>
      <c r="E5028" s="1">
        <v>0</v>
      </c>
      <c r="F5028" s="1">
        <v>1</v>
      </c>
      <c r="G5028" s="1">
        <v>1</v>
      </c>
      <c r="H5028" s="6">
        <v>1</v>
      </c>
      <c r="I5028">
        <v>0</v>
      </c>
      <c r="J5028" s="1">
        <v>39</v>
      </c>
      <c r="K5028" s="1">
        <v>1</v>
      </c>
      <c r="L5028" s="1">
        <v>16</v>
      </c>
      <c r="M5028" s="6">
        <v>0.13</v>
      </c>
      <c r="N5028" s="4">
        <v>2600</v>
      </c>
      <c r="O5028" s="4">
        <v>210</v>
      </c>
      <c r="P5028" s="4">
        <v>100</v>
      </c>
      <c r="Q5028" s="3">
        <v>0.39</v>
      </c>
      <c r="R5028" s="1">
        <v>12</v>
      </c>
      <c r="S5028" s="1">
        <v>100</v>
      </c>
      <c r="T5028" s="1">
        <v>11</v>
      </c>
      <c r="U5028" s="1">
        <v>1</v>
      </c>
      <c r="V5028" s="1">
        <v>4</v>
      </c>
      <c r="W5028" s="1">
        <v>1</v>
      </c>
      <c r="X5028" s="1">
        <v>1</v>
      </c>
      <c r="Y5028" s="1">
        <v>0</v>
      </c>
      <c r="Z5028" s="1">
        <v>0</v>
      </c>
      <c r="AA5028" s="1">
        <v>1</v>
      </c>
      <c r="AB5028" s="1">
        <v>1</v>
      </c>
      <c r="AC5028" s="1">
        <v>0</v>
      </c>
      <c r="AD5028" s="1">
        <v>500</v>
      </c>
      <c r="AE5028" s="1">
        <v>0</v>
      </c>
      <c r="AF5028" s="1">
        <v>0</v>
      </c>
      <c r="AG5028" s="1">
        <v>15</v>
      </c>
      <c r="AH5028" s="1">
        <v>0</v>
      </c>
      <c r="AI5028" s="1">
        <v>515</v>
      </c>
      <c r="AJ5028" s="1" t="s">
        <v>7108</v>
      </c>
      <c r="AK5028" s="1" t="s">
        <v>7109</v>
      </c>
      <c r="AL5028" s="1" t="s">
        <v>7110</v>
      </c>
      <c r="AM5028" s="1" t="s">
        <v>12</v>
      </c>
      <c r="AN5028" s="1" t="s">
        <v>23098</v>
      </c>
      <c r="AO5028" s="1" t="s">
        <v>86</v>
      </c>
      <c r="AP5028" s="1" t="s">
        <v>86</v>
      </c>
      <c r="AQ5028" s="1" t="s">
        <v>14</v>
      </c>
      <c r="AR5028" s="1" t="s">
        <v>30</v>
      </c>
      <c r="AS5028" s="1" t="s">
        <v>23091</v>
      </c>
      <c r="AT5028" s="1" t="s">
        <v>101</v>
      </c>
    </row>
    <row r="5029" spans="1:46" x14ac:dyDescent="0.25">
      <c r="A5029" s="1" t="s">
        <v>20025</v>
      </c>
      <c r="B5029" s="2" t="s">
        <v>23101</v>
      </c>
      <c r="C5029" s="2" t="s">
        <v>23106</v>
      </c>
      <c r="D5029" s="1">
        <v>2</v>
      </c>
      <c r="E5029" s="1">
        <v>2</v>
      </c>
      <c r="F5029" s="1">
        <v>1</v>
      </c>
      <c r="G5029" s="1">
        <v>5</v>
      </c>
      <c r="H5029" s="6">
        <v>0.2</v>
      </c>
      <c r="I5029">
        <v>0</v>
      </c>
      <c r="J5029" s="1">
        <v>35</v>
      </c>
      <c r="K5029" s="1">
        <v>0</v>
      </c>
      <c r="L5029" s="1">
        <v>665</v>
      </c>
      <c r="M5029" s="6">
        <v>0.34</v>
      </c>
      <c r="N5029" s="4">
        <v>2400</v>
      </c>
      <c r="O5029" s="4">
        <v>200</v>
      </c>
      <c r="P5029" s="4">
        <v>500</v>
      </c>
      <c r="Q5029" s="3">
        <v>0.32</v>
      </c>
      <c r="R5029" s="1">
        <v>24</v>
      </c>
      <c r="S5029" s="1">
        <v>500</v>
      </c>
      <c r="T5029" s="1">
        <v>53</v>
      </c>
      <c r="U5029" s="1">
        <v>1</v>
      </c>
      <c r="V5029" s="1">
        <v>4</v>
      </c>
      <c r="W5029" s="1">
        <v>0</v>
      </c>
      <c r="X5029" s="1">
        <v>0</v>
      </c>
      <c r="Y5029" s="1">
        <v>1</v>
      </c>
      <c r="Z5029" s="1">
        <v>2</v>
      </c>
      <c r="AA5029" s="1">
        <v>1</v>
      </c>
      <c r="AB5029" s="1">
        <v>0</v>
      </c>
      <c r="AC5029" s="1">
        <v>45</v>
      </c>
      <c r="AD5029" s="1">
        <v>330</v>
      </c>
      <c r="AE5029" s="1">
        <v>0</v>
      </c>
      <c r="AF5029" s="1">
        <v>0</v>
      </c>
      <c r="AG5029" s="1">
        <v>0</v>
      </c>
      <c r="AH5029" s="1">
        <v>0</v>
      </c>
      <c r="AI5029" s="1">
        <v>375</v>
      </c>
      <c r="AJ5029" s="1" t="s">
        <v>8825</v>
      </c>
      <c r="AK5029" s="1" t="s">
        <v>8826</v>
      </c>
      <c r="AL5029" s="1" t="s">
        <v>8827</v>
      </c>
      <c r="AM5029" s="1" t="s">
        <v>12</v>
      </c>
      <c r="AN5029" s="1" t="s">
        <v>23097</v>
      </c>
      <c r="AO5029" s="1" t="s">
        <v>86</v>
      </c>
      <c r="AP5029" s="1" t="s">
        <v>57</v>
      </c>
      <c r="AQ5029" s="1" t="s">
        <v>25</v>
      </c>
      <c r="AR5029" s="1" t="s">
        <v>19</v>
      </c>
      <c r="AS5029" s="1" t="s">
        <v>23091</v>
      </c>
      <c r="AT5029" s="1" t="s">
        <v>26</v>
      </c>
    </row>
    <row r="5030" spans="1:46" x14ac:dyDescent="0.25">
      <c r="A5030" s="1" t="s">
        <v>19246</v>
      </c>
      <c r="B5030" s="2" t="s">
        <v>23101</v>
      </c>
      <c r="C5030" s="2" t="s">
        <v>23106</v>
      </c>
      <c r="D5030" s="1">
        <v>0</v>
      </c>
      <c r="E5030" s="1">
        <v>0</v>
      </c>
      <c r="F5030" s="1">
        <v>1</v>
      </c>
      <c r="G5030" s="1">
        <v>1</v>
      </c>
      <c r="H5030" s="6">
        <v>1</v>
      </c>
      <c r="I5030">
        <v>0</v>
      </c>
      <c r="J5030" s="1">
        <v>34</v>
      </c>
      <c r="K5030" s="1">
        <v>0</v>
      </c>
      <c r="L5030" s="1">
        <v>720</v>
      </c>
      <c r="M5030" s="6">
        <v>0.4</v>
      </c>
      <c r="N5030" s="4">
        <v>1300</v>
      </c>
      <c r="O5030" s="4">
        <v>130</v>
      </c>
      <c r="P5030" s="4">
        <v>300</v>
      </c>
      <c r="Q5030" s="3">
        <v>0.25</v>
      </c>
      <c r="R5030" s="1">
        <v>12</v>
      </c>
      <c r="S5030" s="1">
        <v>300</v>
      </c>
      <c r="T5030" s="1">
        <v>26</v>
      </c>
      <c r="U5030" s="1">
        <v>1</v>
      </c>
      <c r="V5030" s="1">
        <v>4</v>
      </c>
      <c r="W5030" s="1">
        <v>0</v>
      </c>
      <c r="X5030" s="1">
        <v>0</v>
      </c>
      <c r="Y5030" s="1">
        <v>1</v>
      </c>
      <c r="Z5030" s="1">
        <v>0</v>
      </c>
      <c r="AA5030" s="1">
        <v>1</v>
      </c>
      <c r="AB5030" s="1">
        <v>0</v>
      </c>
      <c r="AC5030" s="1">
        <v>0</v>
      </c>
      <c r="AD5030" s="1">
        <v>0</v>
      </c>
      <c r="AE5030" s="1">
        <v>0</v>
      </c>
      <c r="AF5030" s="1">
        <v>0</v>
      </c>
      <c r="AG5030" s="1">
        <v>0</v>
      </c>
      <c r="AH5030" s="1">
        <v>400</v>
      </c>
      <c r="AI5030" s="1">
        <v>400</v>
      </c>
      <c r="AJ5030" s="1" t="s">
        <v>6634</v>
      </c>
      <c r="AK5030" s="1" t="s">
        <v>6635</v>
      </c>
      <c r="AL5030" s="1" t="s">
        <v>6636</v>
      </c>
      <c r="AM5030" s="1" t="s">
        <v>12</v>
      </c>
      <c r="AN5030" s="1" t="s">
        <v>23097</v>
      </c>
      <c r="AO5030" s="1" t="s">
        <v>86</v>
      </c>
      <c r="AP5030" s="1" t="s">
        <v>57</v>
      </c>
      <c r="AQ5030" s="1" t="s">
        <v>25</v>
      </c>
      <c r="AR5030" s="1" t="s">
        <v>19</v>
      </c>
      <c r="AS5030" s="1" t="s">
        <v>23091</v>
      </c>
      <c r="AT5030" s="1" t="s">
        <v>26</v>
      </c>
    </row>
    <row r="5031" spans="1:46" x14ac:dyDescent="0.25">
      <c r="A5031" s="1" t="s">
        <v>18836</v>
      </c>
      <c r="B5031" s="2" t="s">
        <v>23101</v>
      </c>
      <c r="C5031" s="2" t="s">
        <v>23106</v>
      </c>
      <c r="D5031" s="1">
        <v>0</v>
      </c>
      <c r="E5031" s="1">
        <v>0</v>
      </c>
      <c r="F5031" s="1">
        <v>1</v>
      </c>
      <c r="G5031" s="1">
        <v>1</v>
      </c>
      <c r="H5031" s="6">
        <v>1</v>
      </c>
      <c r="I5031">
        <v>1</v>
      </c>
      <c r="J5031" s="1">
        <v>29</v>
      </c>
      <c r="K5031" s="1">
        <v>0</v>
      </c>
      <c r="L5031" s="1">
        <v>590</v>
      </c>
      <c r="M5031" s="6">
        <v>0.35</v>
      </c>
      <c r="N5031" s="4">
        <v>1700</v>
      </c>
      <c r="O5031" s="4">
        <v>140</v>
      </c>
      <c r="P5031" s="4">
        <v>200</v>
      </c>
      <c r="Q5031" s="3">
        <v>0.35</v>
      </c>
      <c r="R5031" s="1">
        <v>12</v>
      </c>
      <c r="S5031" s="1">
        <v>200</v>
      </c>
      <c r="T5031" s="1">
        <v>40</v>
      </c>
      <c r="U5031" s="1">
        <v>1</v>
      </c>
      <c r="V5031" s="1">
        <v>4</v>
      </c>
      <c r="W5031" s="1">
        <v>0</v>
      </c>
      <c r="X5031" s="1">
        <v>0</v>
      </c>
      <c r="Y5031" s="1">
        <v>1</v>
      </c>
      <c r="Z5031" s="1">
        <v>1</v>
      </c>
      <c r="AA5031" s="1">
        <v>1</v>
      </c>
      <c r="AB5031" s="1">
        <v>1</v>
      </c>
      <c r="AC5031" s="1">
        <v>0</v>
      </c>
      <c r="AD5031" s="1">
        <v>0</v>
      </c>
      <c r="AE5031" s="1">
        <v>780</v>
      </c>
      <c r="AF5031" s="1">
        <v>0</v>
      </c>
      <c r="AG5031" s="1">
        <v>0</v>
      </c>
      <c r="AH5031" s="1">
        <v>0</v>
      </c>
      <c r="AI5031" s="1">
        <v>780</v>
      </c>
      <c r="AJ5031" s="1" t="s">
        <v>5506</v>
      </c>
      <c r="AK5031" s="1" t="s">
        <v>5507</v>
      </c>
      <c r="AL5031" s="1" t="s">
        <v>5508</v>
      </c>
      <c r="AM5031" s="1" t="s">
        <v>16</v>
      </c>
      <c r="AN5031" s="1" t="s">
        <v>23097</v>
      </c>
      <c r="AO5031" s="1" t="s">
        <v>86</v>
      </c>
      <c r="AP5031" s="1" t="s">
        <v>57</v>
      </c>
      <c r="AQ5031" s="1" t="s">
        <v>25</v>
      </c>
      <c r="AR5031" s="1" t="s">
        <v>19</v>
      </c>
      <c r="AS5031" s="1" t="s">
        <v>23091</v>
      </c>
      <c r="AT5031" s="1" t="s">
        <v>101</v>
      </c>
    </row>
    <row r="5032" spans="1:46" x14ac:dyDescent="0.25">
      <c r="A5032" s="1" t="s">
        <v>19434</v>
      </c>
      <c r="B5032" s="2" t="s">
        <v>23101</v>
      </c>
      <c r="C5032" s="2" t="s">
        <v>23106</v>
      </c>
      <c r="D5032" s="1">
        <v>0</v>
      </c>
      <c r="E5032" s="1">
        <v>1</v>
      </c>
      <c r="F5032" s="1">
        <v>1</v>
      </c>
      <c r="G5032" s="1">
        <v>2</v>
      </c>
      <c r="H5032" s="6">
        <v>0.5</v>
      </c>
      <c r="I5032">
        <v>0</v>
      </c>
      <c r="J5032" s="1">
        <v>30</v>
      </c>
      <c r="K5032" s="1">
        <v>1</v>
      </c>
      <c r="L5032" s="1">
        <v>743</v>
      </c>
      <c r="M5032" s="6">
        <v>0.12</v>
      </c>
      <c r="N5032" s="4">
        <v>1740</v>
      </c>
      <c r="O5032" s="4">
        <v>145</v>
      </c>
      <c r="P5032" s="4">
        <v>100</v>
      </c>
      <c r="Q5032" s="3">
        <v>0.36</v>
      </c>
      <c r="R5032" s="1">
        <v>6</v>
      </c>
      <c r="S5032" s="1">
        <v>100</v>
      </c>
      <c r="T5032" s="1">
        <v>24</v>
      </c>
      <c r="U5032" s="1">
        <v>1</v>
      </c>
      <c r="V5032" s="1">
        <v>4</v>
      </c>
      <c r="W5032" s="1">
        <v>1</v>
      </c>
      <c r="X5032" s="1">
        <v>1</v>
      </c>
      <c r="Y5032" s="1">
        <v>1</v>
      </c>
      <c r="Z5032" s="1">
        <v>2</v>
      </c>
      <c r="AA5032" s="1">
        <v>1</v>
      </c>
      <c r="AB5032" s="1">
        <v>1</v>
      </c>
      <c r="AC5032" s="1">
        <v>0</v>
      </c>
      <c r="AD5032" s="1">
        <v>0</v>
      </c>
      <c r="AE5032" s="1">
        <v>0</v>
      </c>
      <c r="AF5032" s="1">
        <v>0</v>
      </c>
      <c r="AG5032" s="1">
        <v>0</v>
      </c>
      <c r="AH5032" s="1">
        <v>0</v>
      </c>
      <c r="AI5032" s="1">
        <v>0</v>
      </c>
      <c r="AJ5032" s="1" t="s">
        <v>7179</v>
      </c>
      <c r="AK5032" s="1" t="s">
        <v>7180</v>
      </c>
      <c r="AL5032" s="1" t="s">
        <v>7181</v>
      </c>
      <c r="AM5032" s="1" t="s">
        <v>12</v>
      </c>
      <c r="AN5032" s="1" t="s">
        <v>23098</v>
      </c>
      <c r="AO5032" s="1" t="s">
        <v>86</v>
      </c>
      <c r="AP5032" s="1" t="s">
        <v>86</v>
      </c>
      <c r="AQ5032" s="1" t="s">
        <v>14</v>
      </c>
      <c r="AR5032" s="1" t="s">
        <v>19</v>
      </c>
      <c r="AS5032" s="1" t="s">
        <v>23091</v>
      </c>
      <c r="AT5032" s="1" t="s">
        <v>101</v>
      </c>
    </row>
    <row r="5033" spans="1:46" x14ac:dyDescent="0.25">
      <c r="A5033" s="1" t="s">
        <v>18204</v>
      </c>
      <c r="B5033" s="2" t="s">
        <v>23101</v>
      </c>
      <c r="C5033" s="2" t="s">
        <v>23106</v>
      </c>
      <c r="D5033" s="1">
        <v>0</v>
      </c>
      <c r="E5033" s="1">
        <v>1</v>
      </c>
      <c r="F5033" s="1">
        <v>2</v>
      </c>
      <c r="G5033" s="1">
        <v>3</v>
      </c>
      <c r="H5033" s="6">
        <v>0.66666666666666663</v>
      </c>
      <c r="I5033">
        <v>1</v>
      </c>
      <c r="J5033" s="1">
        <v>40</v>
      </c>
      <c r="K5033" s="1">
        <v>1</v>
      </c>
      <c r="L5033" s="1">
        <v>619</v>
      </c>
      <c r="M5033" s="6">
        <v>0.09</v>
      </c>
      <c r="N5033" s="4">
        <v>2500</v>
      </c>
      <c r="O5033" s="4">
        <v>200</v>
      </c>
      <c r="P5033" s="4">
        <v>100</v>
      </c>
      <c r="Q5033" s="3">
        <v>0.3</v>
      </c>
      <c r="R5033" s="1">
        <v>6</v>
      </c>
      <c r="S5033" s="1">
        <v>100</v>
      </c>
      <c r="T5033" s="1">
        <v>36</v>
      </c>
      <c r="U5033" s="1">
        <v>1</v>
      </c>
      <c r="V5033" s="1">
        <v>4</v>
      </c>
      <c r="W5033" s="1">
        <v>1</v>
      </c>
      <c r="X5033" s="1">
        <v>1</v>
      </c>
      <c r="Y5033" s="1">
        <v>1</v>
      </c>
      <c r="Z5033" s="1">
        <v>7</v>
      </c>
      <c r="AA5033" s="1">
        <v>1</v>
      </c>
      <c r="AB5033" s="1">
        <v>1</v>
      </c>
      <c r="AC5033" s="1">
        <v>0</v>
      </c>
      <c r="AD5033" s="1">
        <v>0</v>
      </c>
      <c r="AE5033" s="1">
        <v>0</v>
      </c>
      <c r="AF5033" s="1">
        <v>0</v>
      </c>
      <c r="AG5033" s="1">
        <v>0</v>
      </c>
      <c r="AH5033" s="1">
        <v>0</v>
      </c>
      <c r="AI5033" s="1">
        <v>0</v>
      </c>
      <c r="AJ5033" s="1" t="s">
        <v>1670</v>
      </c>
      <c r="AK5033" s="1" t="s">
        <v>3674</v>
      </c>
      <c r="AL5033" s="1" t="s">
        <v>3675</v>
      </c>
      <c r="AM5033" s="1" t="s">
        <v>16</v>
      </c>
      <c r="AN5033" s="1" t="s">
        <v>23098</v>
      </c>
      <c r="AO5033" s="1" t="s">
        <v>86</v>
      </c>
      <c r="AP5033" s="1" t="s">
        <v>86</v>
      </c>
      <c r="AQ5033" s="1" t="s">
        <v>14</v>
      </c>
      <c r="AR5033" s="1" t="s">
        <v>19</v>
      </c>
      <c r="AS5033" s="1" t="s">
        <v>23091</v>
      </c>
      <c r="AT5033" s="1" t="s">
        <v>101</v>
      </c>
    </row>
    <row r="5034" spans="1:46" x14ac:dyDescent="0.25">
      <c r="A5034" s="1" t="s">
        <v>18027</v>
      </c>
      <c r="B5034" s="2" t="s">
        <v>23101</v>
      </c>
      <c r="C5034" s="2" t="s">
        <v>23106</v>
      </c>
      <c r="D5034" s="1">
        <v>0</v>
      </c>
      <c r="E5034" s="1">
        <v>0</v>
      </c>
      <c r="F5034" s="1">
        <v>1</v>
      </c>
      <c r="G5034" s="1">
        <v>1</v>
      </c>
      <c r="H5034" s="6">
        <v>1</v>
      </c>
      <c r="I5034">
        <v>0</v>
      </c>
      <c r="J5034" s="1">
        <v>33</v>
      </c>
      <c r="K5034" s="1">
        <v>1</v>
      </c>
      <c r="L5034" s="1">
        <v>700</v>
      </c>
      <c r="M5034" s="6">
        <v>0.51</v>
      </c>
      <c r="N5034" s="4">
        <v>2000</v>
      </c>
      <c r="O5034" s="4">
        <v>150</v>
      </c>
      <c r="P5034" s="4">
        <v>500</v>
      </c>
      <c r="Q5034" s="3">
        <v>0.28999999999999998</v>
      </c>
      <c r="R5034" s="1">
        <v>24</v>
      </c>
      <c r="S5034" s="1">
        <v>500</v>
      </c>
      <c r="T5034" s="1">
        <v>38</v>
      </c>
      <c r="U5034" s="1">
        <v>1</v>
      </c>
      <c r="V5034" s="1">
        <v>4</v>
      </c>
      <c r="W5034" s="1">
        <v>0</v>
      </c>
      <c r="X5034" s="1">
        <v>1</v>
      </c>
      <c r="Y5034" s="1">
        <v>1</v>
      </c>
      <c r="Z5034" s="1">
        <v>5</v>
      </c>
      <c r="AA5034" s="1">
        <v>1</v>
      </c>
      <c r="AB5034" s="1">
        <v>0</v>
      </c>
      <c r="AC5034" s="1">
        <v>0</v>
      </c>
      <c r="AD5034" s="1">
        <v>300</v>
      </c>
      <c r="AE5034" s="1">
        <v>0</v>
      </c>
      <c r="AF5034" s="1">
        <v>0</v>
      </c>
      <c r="AG5034" s="1">
        <v>84</v>
      </c>
      <c r="AH5034" s="1">
        <v>600</v>
      </c>
      <c r="AI5034" s="1">
        <v>984</v>
      </c>
      <c r="AJ5034" s="1" t="s">
        <v>3118</v>
      </c>
      <c r="AK5034" s="1" t="s">
        <v>3119</v>
      </c>
      <c r="AL5034" s="1" t="s">
        <v>3120</v>
      </c>
      <c r="AM5034" s="1" t="s">
        <v>12</v>
      </c>
      <c r="AN5034" s="1" t="s">
        <v>23098</v>
      </c>
      <c r="AO5034" s="1" t="s">
        <v>86</v>
      </c>
      <c r="AP5034" s="1" t="s">
        <v>57</v>
      </c>
      <c r="AQ5034" s="1" t="s">
        <v>14</v>
      </c>
      <c r="AR5034" s="1" t="s">
        <v>19</v>
      </c>
      <c r="AS5034" s="1" t="s">
        <v>23091</v>
      </c>
      <c r="AT5034" s="1" t="s">
        <v>26</v>
      </c>
    </row>
    <row r="5035" spans="1:46" x14ac:dyDescent="0.25">
      <c r="A5035" s="1" t="s">
        <v>17503</v>
      </c>
      <c r="B5035" s="2" t="s">
        <v>23101</v>
      </c>
      <c r="C5035" s="2" t="s">
        <v>23106</v>
      </c>
      <c r="D5035" s="1">
        <v>1</v>
      </c>
      <c r="E5035" s="1">
        <v>1</v>
      </c>
      <c r="F5035" s="1">
        <v>2</v>
      </c>
      <c r="G5035" s="1">
        <v>4</v>
      </c>
      <c r="H5035" s="6">
        <v>0.5</v>
      </c>
      <c r="I5035">
        <v>0</v>
      </c>
      <c r="J5035" s="1">
        <v>33</v>
      </c>
      <c r="K5035" s="1">
        <v>1</v>
      </c>
      <c r="L5035" s="1">
        <v>666</v>
      </c>
      <c r="M5035" s="6">
        <v>0.39</v>
      </c>
      <c r="N5035" s="4">
        <v>2500</v>
      </c>
      <c r="O5035" s="4">
        <v>230</v>
      </c>
      <c r="P5035" s="4">
        <v>200</v>
      </c>
      <c r="Q5035" s="3">
        <v>0.3</v>
      </c>
      <c r="R5035" s="1">
        <v>12</v>
      </c>
      <c r="S5035" s="1">
        <v>200</v>
      </c>
      <c r="T5035" s="1">
        <v>14</v>
      </c>
      <c r="U5035" s="1">
        <v>1</v>
      </c>
      <c r="V5035" s="1">
        <v>4</v>
      </c>
      <c r="W5035" s="1">
        <v>0</v>
      </c>
      <c r="X5035" s="1">
        <v>0</v>
      </c>
      <c r="Y5035" s="1">
        <v>1</v>
      </c>
      <c r="Z5035" s="1">
        <v>3</v>
      </c>
      <c r="AA5035" s="1">
        <v>0</v>
      </c>
      <c r="AB5035" s="1">
        <v>0</v>
      </c>
      <c r="AC5035" s="1">
        <v>0</v>
      </c>
      <c r="AD5035" s="1">
        <v>0</v>
      </c>
      <c r="AE5035" s="1">
        <v>1600</v>
      </c>
      <c r="AF5035" s="1">
        <v>0</v>
      </c>
      <c r="AG5035" s="1">
        <v>0</v>
      </c>
      <c r="AH5035" s="1">
        <v>160</v>
      </c>
      <c r="AI5035" s="1">
        <v>1760</v>
      </c>
      <c r="AJ5035" s="1" t="s">
        <v>1576</v>
      </c>
      <c r="AK5035" s="1" t="s">
        <v>1577</v>
      </c>
      <c r="AL5035" s="1" t="s">
        <v>1578</v>
      </c>
      <c r="AM5035" s="1" t="s">
        <v>12</v>
      </c>
      <c r="AN5035" s="1" t="s">
        <v>23098</v>
      </c>
      <c r="AO5035" s="1" t="s">
        <v>86</v>
      </c>
      <c r="AP5035" s="1" t="s">
        <v>57</v>
      </c>
      <c r="AQ5035" s="1" t="s">
        <v>25</v>
      </c>
      <c r="AR5035" s="1" t="s">
        <v>19</v>
      </c>
      <c r="AS5035" s="1" t="s">
        <v>23090</v>
      </c>
      <c r="AT5035" s="1" t="s">
        <v>26</v>
      </c>
    </row>
    <row r="5036" spans="1:46" x14ac:dyDescent="0.25">
      <c r="A5036" s="1" t="s">
        <v>19907</v>
      </c>
      <c r="B5036" s="2" t="s">
        <v>23101</v>
      </c>
      <c r="C5036" s="2" t="s">
        <v>23106</v>
      </c>
      <c r="D5036" s="1">
        <v>0</v>
      </c>
      <c r="E5036" s="1">
        <v>0</v>
      </c>
      <c r="F5036" s="1">
        <v>1</v>
      </c>
      <c r="G5036" s="1">
        <v>1</v>
      </c>
      <c r="H5036" s="6">
        <v>1</v>
      </c>
      <c r="I5036">
        <v>0</v>
      </c>
      <c r="J5036" s="1">
        <v>32</v>
      </c>
      <c r="K5036" s="1">
        <v>0</v>
      </c>
      <c r="L5036" s="1">
        <v>665</v>
      </c>
      <c r="M5036" s="6">
        <v>0.36</v>
      </c>
      <c r="N5036" s="4">
        <v>2800</v>
      </c>
      <c r="O5036" s="4">
        <v>210</v>
      </c>
      <c r="P5036" s="4">
        <v>150</v>
      </c>
      <c r="Q5036" s="3">
        <v>0.3</v>
      </c>
      <c r="R5036" s="1">
        <v>12</v>
      </c>
      <c r="S5036" s="1">
        <v>150</v>
      </c>
      <c r="T5036" s="1">
        <v>39</v>
      </c>
      <c r="U5036" s="1">
        <v>1</v>
      </c>
      <c r="V5036" s="1">
        <v>4</v>
      </c>
      <c r="W5036" s="1">
        <v>0</v>
      </c>
      <c r="X5036" s="1">
        <v>0</v>
      </c>
      <c r="Y5036" s="1">
        <v>1</v>
      </c>
      <c r="Z5036" s="1">
        <v>1</v>
      </c>
      <c r="AA5036" s="1">
        <v>1</v>
      </c>
      <c r="AB5036" s="1">
        <v>0</v>
      </c>
      <c r="AC5036" s="1">
        <v>0</v>
      </c>
      <c r="AD5036" s="1">
        <v>0</v>
      </c>
      <c r="AE5036" s="1">
        <v>904</v>
      </c>
      <c r="AF5036" s="1">
        <v>0</v>
      </c>
      <c r="AG5036" s="1">
        <v>46</v>
      </c>
      <c r="AH5036" s="1">
        <v>430</v>
      </c>
      <c r="AI5036" s="1">
        <v>1380</v>
      </c>
      <c r="AJ5036" s="1" t="s">
        <v>8486</v>
      </c>
      <c r="AK5036" s="1" t="s">
        <v>8487</v>
      </c>
      <c r="AL5036" s="1" t="s">
        <v>8488</v>
      </c>
      <c r="AM5036" s="1" t="s">
        <v>12</v>
      </c>
      <c r="AN5036" s="1" t="s">
        <v>23097</v>
      </c>
      <c r="AO5036" s="1" t="s">
        <v>86</v>
      </c>
      <c r="AP5036" s="1" t="s">
        <v>57</v>
      </c>
      <c r="AQ5036" s="1" t="s">
        <v>25</v>
      </c>
      <c r="AR5036" s="1" t="s">
        <v>19</v>
      </c>
      <c r="AS5036" s="1" t="s">
        <v>23091</v>
      </c>
      <c r="AT5036" s="1" t="s">
        <v>26</v>
      </c>
    </row>
    <row r="5037" spans="1:46" x14ac:dyDescent="0.25">
      <c r="A5037" s="1" t="s">
        <v>17307</v>
      </c>
      <c r="B5037" s="2" t="s">
        <v>23101</v>
      </c>
      <c r="C5037" s="2" t="s">
        <v>23106</v>
      </c>
      <c r="D5037" s="1">
        <v>0</v>
      </c>
      <c r="E5037" s="1">
        <v>1</v>
      </c>
      <c r="F5037" s="1">
        <v>2</v>
      </c>
      <c r="G5037" s="1">
        <v>3</v>
      </c>
      <c r="H5037" s="6">
        <v>0.66666666666666663</v>
      </c>
      <c r="I5037">
        <v>0</v>
      </c>
      <c r="J5037" s="1">
        <v>31</v>
      </c>
      <c r="K5037" s="1">
        <v>1</v>
      </c>
      <c r="L5037" s="1">
        <v>693</v>
      </c>
      <c r="M5037" s="6">
        <v>0.31</v>
      </c>
      <c r="N5037" s="4">
        <v>1440</v>
      </c>
      <c r="O5037" s="4">
        <v>120</v>
      </c>
      <c r="P5037" s="4">
        <v>400</v>
      </c>
      <c r="Q5037" s="3">
        <v>0.34</v>
      </c>
      <c r="R5037" s="1">
        <v>24</v>
      </c>
      <c r="S5037" s="1">
        <v>400</v>
      </c>
      <c r="T5037" s="1">
        <v>51</v>
      </c>
      <c r="U5037" s="1">
        <v>0</v>
      </c>
      <c r="V5037" s="1">
        <v>4</v>
      </c>
      <c r="W5037" s="1">
        <v>0</v>
      </c>
      <c r="X5037" s="1">
        <v>0</v>
      </c>
      <c r="Y5037" s="1">
        <v>1</v>
      </c>
      <c r="Z5037" s="1">
        <v>0</v>
      </c>
      <c r="AA5037" s="1">
        <v>1</v>
      </c>
      <c r="AB5037" s="1">
        <v>1</v>
      </c>
      <c r="AC5037" s="1">
        <v>0</v>
      </c>
      <c r="AD5037" s="1">
        <v>0</v>
      </c>
      <c r="AE5037" s="1">
        <v>0</v>
      </c>
      <c r="AF5037" s="1">
        <v>0</v>
      </c>
      <c r="AG5037" s="1">
        <v>0</v>
      </c>
      <c r="AH5037" s="1">
        <v>250</v>
      </c>
      <c r="AI5037" s="1">
        <v>250</v>
      </c>
      <c r="AJ5037" s="1" t="s">
        <v>946</v>
      </c>
      <c r="AK5037" s="1" t="s">
        <v>947</v>
      </c>
      <c r="AL5037" s="1" t="s">
        <v>948</v>
      </c>
      <c r="AM5037" s="1" t="s">
        <v>12</v>
      </c>
      <c r="AN5037" s="1" t="s">
        <v>23098</v>
      </c>
      <c r="AO5037" s="1" t="s">
        <v>364</v>
      </c>
      <c r="AP5037" s="1" t="s">
        <v>57</v>
      </c>
      <c r="AQ5037" s="1" t="s">
        <v>25</v>
      </c>
      <c r="AR5037" s="1" t="s">
        <v>19</v>
      </c>
      <c r="AS5037" s="1" t="s">
        <v>23091</v>
      </c>
      <c r="AT5037" s="1" t="s">
        <v>101</v>
      </c>
    </row>
    <row r="5038" spans="1:46" x14ac:dyDescent="0.25">
      <c r="A5038" s="1" t="s">
        <v>19302</v>
      </c>
      <c r="B5038" s="2" t="s">
        <v>23101</v>
      </c>
      <c r="C5038" s="2" t="s">
        <v>23106</v>
      </c>
      <c r="D5038" s="1">
        <v>0</v>
      </c>
      <c r="E5038" s="1">
        <v>2</v>
      </c>
      <c r="F5038" s="1">
        <v>3</v>
      </c>
      <c r="G5038" s="1">
        <v>5</v>
      </c>
      <c r="H5038" s="6">
        <v>0.6</v>
      </c>
      <c r="I5038">
        <v>0</v>
      </c>
      <c r="J5038" s="1">
        <v>32</v>
      </c>
      <c r="K5038" s="1">
        <v>0</v>
      </c>
      <c r="L5038" s="1">
        <v>682</v>
      </c>
      <c r="M5038" s="6">
        <v>0.27</v>
      </c>
      <c r="N5038" s="4">
        <v>4200</v>
      </c>
      <c r="O5038" s="4">
        <v>350</v>
      </c>
      <c r="P5038" s="4">
        <v>1000</v>
      </c>
      <c r="Q5038" s="3">
        <v>0.3</v>
      </c>
      <c r="R5038" s="1">
        <v>24</v>
      </c>
      <c r="S5038" s="1">
        <v>1000</v>
      </c>
      <c r="T5038" s="1">
        <v>68</v>
      </c>
      <c r="U5038" s="1">
        <v>1</v>
      </c>
      <c r="V5038" s="1">
        <v>4</v>
      </c>
      <c r="W5038" s="1">
        <v>0</v>
      </c>
      <c r="X5038" s="1">
        <v>1</v>
      </c>
      <c r="Y5038" s="1">
        <v>0</v>
      </c>
      <c r="Z5038" s="1">
        <v>5</v>
      </c>
      <c r="AA5038" s="1">
        <v>0</v>
      </c>
      <c r="AB5038" s="1">
        <v>0</v>
      </c>
      <c r="AC5038" s="1">
        <v>0</v>
      </c>
      <c r="AD5038" s="1">
        <v>0</v>
      </c>
      <c r="AE5038" s="1">
        <v>0</v>
      </c>
      <c r="AF5038" s="1">
        <v>0</v>
      </c>
      <c r="AG5038" s="1">
        <v>0</v>
      </c>
      <c r="AH5038" s="1">
        <v>675</v>
      </c>
      <c r="AI5038" s="1">
        <v>675</v>
      </c>
      <c r="AJ5038" s="1" t="s">
        <v>6794</v>
      </c>
      <c r="AK5038" s="1" t="s">
        <v>6795</v>
      </c>
      <c r="AL5038" s="1" t="s">
        <v>6796</v>
      </c>
      <c r="AM5038" s="1" t="s">
        <v>12</v>
      </c>
      <c r="AN5038" s="1" t="s">
        <v>23097</v>
      </c>
      <c r="AO5038" s="1" t="s">
        <v>86</v>
      </c>
      <c r="AP5038" s="1" t="s">
        <v>57</v>
      </c>
      <c r="AQ5038" s="1" t="s">
        <v>14</v>
      </c>
      <c r="AR5038" s="1" t="s">
        <v>30</v>
      </c>
      <c r="AS5038" s="1" t="s">
        <v>23090</v>
      </c>
      <c r="AT5038" s="1" t="s">
        <v>26</v>
      </c>
    </row>
    <row r="5039" spans="1:46" x14ac:dyDescent="0.25">
      <c r="A5039" s="1" t="s">
        <v>18691</v>
      </c>
      <c r="B5039" s="2" t="s">
        <v>23101</v>
      </c>
      <c r="C5039" s="2" t="s">
        <v>23106</v>
      </c>
      <c r="D5039" s="1">
        <v>0</v>
      </c>
      <c r="E5039" s="1">
        <v>2</v>
      </c>
      <c r="F5039" s="1">
        <v>2</v>
      </c>
      <c r="G5039" s="1">
        <v>4</v>
      </c>
      <c r="H5039" s="6">
        <v>0.5</v>
      </c>
      <c r="I5039">
        <v>0</v>
      </c>
      <c r="J5039" s="1">
        <v>43</v>
      </c>
      <c r="K5039" s="1">
        <v>1</v>
      </c>
      <c r="L5039" s="1">
        <v>662</v>
      </c>
      <c r="M5039" s="6">
        <v>0.38</v>
      </c>
      <c r="N5039" s="4">
        <v>3600</v>
      </c>
      <c r="O5039" s="4">
        <v>300</v>
      </c>
      <c r="P5039" s="4">
        <v>800</v>
      </c>
      <c r="Q5039" s="3">
        <v>0.3</v>
      </c>
      <c r="R5039" s="1">
        <v>24</v>
      </c>
      <c r="S5039" s="1">
        <v>800</v>
      </c>
      <c r="T5039" s="1">
        <v>61</v>
      </c>
      <c r="U5039" s="1">
        <v>0</v>
      </c>
      <c r="V5039" s="1">
        <v>4</v>
      </c>
      <c r="W5039" s="1">
        <v>1</v>
      </c>
      <c r="X5039" s="1">
        <v>0</v>
      </c>
      <c r="Y5039" s="1">
        <v>0</v>
      </c>
      <c r="Z5039" s="1">
        <v>4</v>
      </c>
      <c r="AA5039" s="1">
        <v>1</v>
      </c>
      <c r="AB5039" s="1">
        <v>0</v>
      </c>
      <c r="AC5039" s="1">
        <v>562</v>
      </c>
      <c r="AD5039" s="1">
        <v>0</v>
      </c>
      <c r="AE5039" s="1">
        <v>606</v>
      </c>
      <c r="AF5039" s="1">
        <v>0</v>
      </c>
      <c r="AG5039" s="1">
        <v>80</v>
      </c>
      <c r="AH5039" s="1">
        <v>442</v>
      </c>
      <c r="AI5039" s="1">
        <v>1690</v>
      </c>
      <c r="AJ5039" s="1" t="s">
        <v>3772</v>
      </c>
      <c r="AK5039" s="1" t="s">
        <v>5073</v>
      </c>
      <c r="AL5039" s="1" t="s">
        <v>5074</v>
      </c>
      <c r="AM5039" s="1" t="s">
        <v>12</v>
      </c>
      <c r="AN5039" s="1" t="s">
        <v>23098</v>
      </c>
      <c r="AO5039" s="1" t="s">
        <v>364</v>
      </c>
      <c r="AP5039" s="1" t="s">
        <v>86</v>
      </c>
      <c r="AQ5039" s="1" t="s">
        <v>25</v>
      </c>
      <c r="AR5039" s="1" t="s">
        <v>30</v>
      </c>
      <c r="AS5039" s="1" t="s">
        <v>23091</v>
      </c>
      <c r="AT5039" s="1" t="s">
        <v>26</v>
      </c>
    </row>
    <row r="5040" spans="1:46" x14ac:dyDescent="0.25">
      <c r="A5040" s="1" t="s">
        <v>21030</v>
      </c>
      <c r="B5040" s="2" t="s">
        <v>23101</v>
      </c>
      <c r="C5040" s="2" t="s">
        <v>23107</v>
      </c>
      <c r="D5040" s="1">
        <v>4</v>
      </c>
      <c r="E5040" s="1">
        <v>0</v>
      </c>
      <c r="F5040" s="1">
        <v>2</v>
      </c>
      <c r="G5040" s="1">
        <v>6</v>
      </c>
      <c r="H5040" s="6">
        <v>0.33333333333333331</v>
      </c>
      <c r="I5040">
        <v>1</v>
      </c>
      <c r="J5040" s="1">
        <v>27</v>
      </c>
      <c r="K5040" s="1">
        <v>0</v>
      </c>
      <c r="L5040" s="1">
        <v>714</v>
      </c>
      <c r="M5040" s="6">
        <v>0.47</v>
      </c>
      <c r="N5040" s="4">
        <v>1470</v>
      </c>
      <c r="O5040" s="4">
        <v>105</v>
      </c>
      <c r="P5040" s="4">
        <v>500</v>
      </c>
      <c r="Q5040" s="3">
        <v>0.36</v>
      </c>
      <c r="R5040" s="1">
        <v>24</v>
      </c>
      <c r="S5040" s="1">
        <v>500</v>
      </c>
      <c r="T5040" s="1">
        <v>72</v>
      </c>
      <c r="U5040" s="1">
        <v>0</v>
      </c>
      <c r="V5040" s="1">
        <v>4</v>
      </c>
      <c r="W5040" s="1">
        <v>0</v>
      </c>
      <c r="X5040" s="1">
        <v>0</v>
      </c>
      <c r="Y5040" s="1">
        <v>0</v>
      </c>
      <c r="Z5040" s="1">
        <v>4</v>
      </c>
      <c r="AA5040" s="1">
        <v>1</v>
      </c>
      <c r="AB5040" s="1">
        <v>1</v>
      </c>
      <c r="AC5040" s="1">
        <v>0</v>
      </c>
      <c r="AD5040" s="1">
        <v>0</v>
      </c>
      <c r="AE5040" s="1">
        <v>0</v>
      </c>
      <c r="AF5040" s="1">
        <v>60</v>
      </c>
      <c r="AG5040" s="1">
        <v>0</v>
      </c>
      <c r="AH5040" s="1">
        <v>300</v>
      </c>
      <c r="AI5040" s="1">
        <v>360</v>
      </c>
      <c r="AJ5040" s="1" t="s">
        <v>11549</v>
      </c>
      <c r="AK5040" s="1" t="s">
        <v>11550</v>
      </c>
      <c r="AL5040" s="1" t="s">
        <v>11551</v>
      </c>
      <c r="AM5040" s="1" t="s">
        <v>16</v>
      </c>
      <c r="AN5040" s="1" t="s">
        <v>23097</v>
      </c>
      <c r="AO5040" s="1" t="s">
        <v>364</v>
      </c>
      <c r="AP5040" s="1" t="s">
        <v>57</v>
      </c>
      <c r="AQ5040" s="1" t="s">
        <v>25</v>
      </c>
      <c r="AR5040" s="1" t="s">
        <v>30</v>
      </c>
      <c r="AS5040" s="1" t="s">
        <v>23091</v>
      </c>
      <c r="AT5040" s="1" t="s">
        <v>101</v>
      </c>
    </row>
    <row r="5041" spans="1:46" x14ac:dyDescent="0.25">
      <c r="A5041" s="1" t="s">
        <v>18102</v>
      </c>
      <c r="B5041" s="2" t="s">
        <v>23101</v>
      </c>
      <c r="C5041" s="2" t="s">
        <v>23107</v>
      </c>
      <c r="D5041" s="1">
        <v>0</v>
      </c>
      <c r="E5041" s="1">
        <v>0</v>
      </c>
      <c r="F5041" s="1">
        <v>1</v>
      </c>
      <c r="G5041" s="1">
        <v>1</v>
      </c>
      <c r="H5041" s="6">
        <v>1</v>
      </c>
      <c r="I5041">
        <v>0</v>
      </c>
      <c r="J5041" s="1">
        <v>40</v>
      </c>
      <c r="K5041" s="1">
        <v>1</v>
      </c>
      <c r="L5041" s="1">
        <v>749</v>
      </c>
      <c r="M5041" s="6">
        <v>0.08</v>
      </c>
      <c r="N5041" s="4">
        <v>2300</v>
      </c>
      <c r="O5041" s="4">
        <v>180</v>
      </c>
      <c r="P5041" s="4">
        <v>300</v>
      </c>
      <c r="Q5041" s="3">
        <v>0.28000000000000003</v>
      </c>
      <c r="R5041" s="1">
        <v>24</v>
      </c>
      <c r="S5041" s="1">
        <v>300</v>
      </c>
      <c r="T5041" s="1">
        <v>70</v>
      </c>
      <c r="U5041" s="1">
        <v>1</v>
      </c>
      <c r="V5041" s="1">
        <v>4</v>
      </c>
      <c r="W5041" s="1">
        <v>0</v>
      </c>
      <c r="X5041" s="1">
        <v>1</v>
      </c>
      <c r="Y5041" s="1">
        <v>1</v>
      </c>
      <c r="Z5041" s="1">
        <v>1</v>
      </c>
      <c r="AA5041" s="1">
        <v>1</v>
      </c>
      <c r="AB5041" s="1">
        <v>0</v>
      </c>
      <c r="AC5041" s="1">
        <v>0</v>
      </c>
      <c r="AD5041" s="1">
        <v>0</v>
      </c>
      <c r="AE5041" s="1">
        <v>0</v>
      </c>
      <c r="AF5041" s="1">
        <v>0</v>
      </c>
      <c r="AG5041" s="1">
        <v>0</v>
      </c>
      <c r="AH5041" s="1">
        <v>0</v>
      </c>
      <c r="AI5041" s="1">
        <v>0</v>
      </c>
      <c r="AJ5041" s="1" t="s">
        <v>942</v>
      </c>
      <c r="AK5041" s="1" t="s">
        <v>3356</v>
      </c>
      <c r="AL5041" s="1" t="s">
        <v>3357</v>
      </c>
      <c r="AM5041" s="1" t="s">
        <v>12</v>
      </c>
      <c r="AN5041" s="1" t="s">
        <v>23098</v>
      </c>
      <c r="AO5041" s="1" t="s">
        <v>86</v>
      </c>
      <c r="AP5041" s="1" t="s">
        <v>57</v>
      </c>
      <c r="AQ5041" s="1" t="s">
        <v>14</v>
      </c>
      <c r="AR5041" s="1" t="s">
        <v>19</v>
      </c>
      <c r="AS5041" s="1" t="s">
        <v>23091</v>
      </c>
      <c r="AT5041" s="1" t="s">
        <v>26</v>
      </c>
    </row>
    <row r="5042" spans="1:46" x14ac:dyDescent="0.25">
      <c r="A5042" s="1" t="s">
        <v>18774</v>
      </c>
      <c r="B5042" s="2" t="s">
        <v>23101</v>
      </c>
      <c r="C5042" s="2" t="s">
        <v>23107</v>
      </c>
      <c r="D5042" s="1">
        <v>0</v>
      </c>
      <c r="E5042" s="1">
        <v>0</v>
      </c>
      <c r="F5042" s="1">
        <v>1</v>
      </c>
      <c r="G5042" s="1">
        <v>1</v>
      </c>
      <c r="H5042" s="6">
        <v>1</v>
      </c>
      <c r="I5042">
        <v>0</v>
      </c>
      <c r="J5042" s="1">
        <v>34</v>
      </c>
      <c r="K5042" s="1">
        <v>1</v>
      </c>
      <c r="L5042" s="1">
        <v>718</v>
      </c>
      <c r="M5042" s="6">
        <v>0.27</v>
      </c>
      <c r="N5042" s="4">
        <v>2200</v>
      </c>
      <c r="O5042" s="4">
        <v>170</v>
      </c>
      <c r="P5042" s="4">
        <v>300</v>
      </c>
      <c r="Q5042" s="3">
        <v>0.3</v>
      </c>
      <c r="R5042" s="1">
        <v>24</v>
      </c>
      <c r="S5042" s="1">
        <v>300</v>
      </c>
      <c r="T5042" s="1">
        <v>38</v>
      </c>
      <c r="U5042" s="1">
        <v>0</v>
      </c>
      <c r="V5042" s="1">
        <v>4</v>
      </c>
      <c r="W5042" s="1">
        <v>0</v>
      </c>
      <c r="X5042" s="1">
        <v>0</v>
      </c>
      <c r="Y5042" s="1">
        <v>1</v>
      </c>
      <c r="Z5042" s="1">
        <v>0</v>
      </c>
      <c r="AA5042" s="1">
        <v>1</v>
      </c>
      <c r="AB5042" s="1">
        <v>0</v>
      </c>
      <c r="AC5042" s="1">
        <v>0</v>
      </c>
      <c r="AD5042" s="1">
        <v>0</v>
      </c>
      <c r="AE5042" s="1">
        <v>0</v>
      </c>
      <c r="AF5042" s="1">
        <v>0</v>
      </c>
      <c r="AG5042" s="1">
        <v>0</v>
      </c>
      <c r="AH5042" s="1">
        <v>500</v>
      </c>
      <c r="AI5042" s="1">
        <v>500</v>
      </c>
      <c r="AJ5042" s="1" t="s">
        <v>5313</v>
      </c>
      <c r="AK5042" s="1" t="s">
        <v>5314</v>
      </c>
      <c r="AL5042" s="1" t="s">
        <v>5315</v>
      </c>
      <c r="AM5042" s="1" t="s">
        <v>12</v>
      </c>
      <c r="AN5042" s="1" t="s">
        <v>23098</v>
      </c>
      <c r="AO5042" s="1" t="s">
        <v>364</v>
      </c>
      <c r="AP5042" s="1" t="s">
        <v>57</v>
      </c>
      <c r="AQ5042" s="1" t="s">
        <v>25</v>
      </c>
      <c r="AR5042" s="1" t="s">
        <v>19</v>
      </c>
      <c r="AS5042" s="1" t="s">
        <v>23091</v>
      </c>
      <c r="AT5042" s="1" t="s">
        <v>26</v>
      </c>
    </row>
    <row r="5043" spans="1:46" x14ac:dyDescent="0.25">
      <c r="A5043" s="1" t="s">
        <v>19388</v>
      </c>
      <c r="B5043" s="2" t="s">
        <v>23101</v>
      </c>
      <c r="C5043" s="2" t="s">
        <v>23107</v>
      </c>
      <c r="D5043" s="1">
        <v>0</v>
      </c>
      <c r="E5043" s="1">
        <v>0</v>
      </c>
      <c r="F5043" s="1">
        <v>1</v>
      </c>
      <c r="G5043" s="1">
        <v>1</v>
      </c>
      <c r="H5043" s="6">
        <v>1</v>
      </c>
      <c r="I5043">
        <v>1</v>
      </c>
      <c r="J5043" s="1">
        <v>47</v>
      </c>
      <c r="K5043" s="1">
        <v>1</v>
      </c>
      <c r="L5043" s="1">
        <v>646</v>
      </c>
      <c r="M5043" s="6">
        <v>0.23</v>
      </c>
      <c r="N5043" s="4">
        <v>4800</v>
      </c>
      <c r="O5043" s="4">
        <v>400</v>
      </c>
      <c r="P5043" s="4">
        <v>600</v>
      </c>
      <c r="Q5043" s="3">
        <v>0.3</v>
      </c>
      <c r="R5043" s="1">
        <v>24</v>
      </c>
      <c r="S5043" s="1">
        <v>600</v>
      </c>
      <c r="T5043" s="1">
        <v>50</v>
      </c>
      <c r="U5043" s="1">
        <v>0</v>
      </c>
      <c r="V5043" s="1">
        <v>4</v>
      </c>
      <c r="W5043" s="1">
        <v>1</v>
      </c>
      <c r="X5043" s="1">
        <v>1</v>
      </c>
      <c r="Y5043" s="1">
        <v>0</v>
      </c>
      <c r="Z5043" s="1">
        <v>4</v>
      </c>
      <c r="AA5043" s="1">
        <v>0</v>
      </c>
      <c r="AB5043" s="1">
        <v>1</v>
      </c>
      <c r="AC5043" s="1">
        <v>0</v>
      </c>
      <c r="AD5043" s="1">
        <v>516</v>
      </c>
      <c r="AE5043" s="1">
        <v>0</v>
      </c>
      <c r="AF5043" s="1">
        <v>486</v>
      </c>
      <c r="AG5043" s="1">
        <v>15</v>
      </c>
      <c r="AH5043" s="1">
        <v>247</v>
      </c>
      <c r="AI5043" s="1">
        <v>1264</v>
      </c>
      <c r="AJ5043" s="1" t="s">
        <v>7044</v>
      </c>
      <c r="AK5043" s="1" t="s">
        <v>7045</v>
      </c>
      <c r="AL5043" s="1" t="s">
        <v>7046</v>
      </c>
      <c r="AM5043" s="1" t="s">
        <v>16</v>
      </c>
      <c r="AN5043" s="1" t="s">
        <v>23098</v>
      </c>
      <c r="AO5043" s="1" t="s">
        <v>364</v>
      </c>
      <c r="AP5043" s="1" t="s">
        <v>86</v>
      </c>
      <c r="AQ5043" s="1" t="s">
        <v>14</v>
      </c>
      <c r="AR5043" s="1" t="s">
        <v>30</v>
      </c>
      <c r="AS5043" s="1" t="s">
        <v>23090</v>
      </c>
      <c r="AT5043" s="1" t="s">
        <v>101</v>
      </c>
    </row>
    <row r="5044" spans="1:46" x14ac:dyDescent="0.25">
      <c r="A5044" s="1" t="s">
        <v>21655</v>
      </c>
      <c r="B5044" s="2" t="s">
        <v>23101</v>
      </c>
      <c r="C5044" s="2" t="s">
        <v>23107</v>
      </c>
      <c r="D5044" s="1">
        <v>0</v>
      </c>
      <c r="E5044" s="1">
        <v>0</v>
      </c>
      <c r="F5044" s="1">
        <v>1</v>
      </c>
      <c r="G5044" s="1">
        <v>1</v>
      </c>
      <c r="H5044" s="6">
        <v>1</v>
      </c>
      <c r="I5044">
        <v>1</v>
      </c>
      <c r="J5044" s="1">
        <v>34</v>
      </c>
      <c r="K5044" s="1">
        <v>0</v>
      </c>
      <c r="L5044" s="1">
        <v>748</v>
      </c>
      <c r="M5044" s="6">
        <v>0.32</v>
      </c>
      <c r="N5044" s="4">
        <v>4000</v>
      </c>
      <c r="O5044" s="4">
        <v>430</v>
      </c>
      <c r="P5044" s="4">
        <v>500</v>
      </c>
      <c r="Q5044" s="3">
        <v>0.3</v>
      </c>
      <c r="R5044" s="1">
        <v>24</v>
      </c>
      <c r="S5044" s="1">
        <v>500</v>
      </c>
      <c r="T5044" s="1">
        <v>41</v>
      </c>
      <c r="U5044" s="1">
        <v>1</v>
      </c>
      <c r="V5044" s="1">
        <v>4</v>
      </c>
      <c r="W5044" s="1">
        <v>1</v>
      </c>
      <c r="X5044" s="1">
        <v>0</v>
      </c>
      <c r="Y5044" s="1">
        <v>0</v>
      </c>
      <c r="Z5044" s="1">
        <v>2</v>
      </c>
      <c r="AA5044" s="1">
        <v>1</v>
      </c>
      <c r="AB5044" s="1">
        <v>1</v>
      </c>
      <c r="AC5044" s="1">
        <v>0</v>
      </c>
      <c r="AD5044" s="1">
        <v>1700</v>
      </c>
      <c r="AE5044" s="1">
        <v>0</v>
      </c>
      <c r="AF5044" s="1">
        <v>282</v>
      </c>
      <c r="AG5044" s="1">
        <v>0</v>
      </c>
      <c r="AH5044" s="1">
        <v>590</v>
      </c>
      <c r="AI5044" s="1">
        <v>2572</v>
      </c>
      <c r="AJ5044" s="1" t="s">
        <v>13244</v>
      </c>
      <c r="AK5044" s="1" t="s">
        <v>13245</v>
      </c>
      <c r="AL5044" s="1" t="s">
        <v>13246</v>
      </c>
      <c r="AM5044" s="1" t="s">
        <v>16</v>
      </c>
      <c r="AN5044" s="1" t="s">
        <v>23097</v>
      </c>
      <c r="AO5044" s="1" t="s">
        <v>86</v>
      </c>
      <c r="AP5044" s="1" t="s">
        <v>86</v>
      </c>
      <c r="AQ5044" s="1" t="s">
        <v>25</v>
      </c>
      <c r="AR5044" s="1" t="s">
        <v>30</v>
      </c>
      <c r="AS5044" s="1" t="s">
        <v>23091</v>
      </c>
      <c r="AT5044" s="1" t="s">
        <v>101</v>
      </c>
    </row>
    <row r="5045" spans="1:46" x14ac:dyDescent="0.25">
      <c r="A5045" s="1" t="s">
        <v>21659</v>
      </c>
      <c r="B5045" s="2" t="s">
        <v>23101</v>
      </c>
      <c r="C5045" s="2" t="s">
        <v>23107</v>
      </c>
      <c r="D5045" s="1">
        <v>0</v>
      </c>
      <c r="E5045" s="1">
        <v>0</v>
      </c>
      <c r="F5045" s="1">
        <v>1</v>
      </c>
      <c r="G5045" s="1">
        <v>1</v>
      </c>
      <c r="H5045" s="6">
        <v>1</v>
      </c>
      <c r="I5045">
        <v>1</v>
      </c>
      <c r="J5045" s="1">
        <v>27</v>
      </c>
      <c r="K5045" s="1">
        <v>0</v>
      </c>
      <c r="L5045" s="1">
        <v>715</v>
      </c>
      <c r="M5045" s="6">
        <v>0.67</v>
      </c>
      <c r="N5045" s="4">
        <v>1900</v>
      </c>
      <c r="O5045" s="4">
        <v>158</v>
      </c>
      <c r="P5045" s="4">
        <v>400</v>
      </c>
      <c r="Q5045" s="3">
        <v>0.3</v>
      </c>
      <c r="R5045" s="1">
        <v>24</v>
      </c>
      <c r="S5045" s="1">
        <v>400</v>
      </c>
      <c r="T5045" s="1">
        <v>31</v>
      </c>
      <c r="U5045" s="1">
        <v>1</v>
      </c>
      <c r="V5045" s="1">
        <v>4</v>
      </c>
      <c r="W5045" s="1">
        <v>0</v>
      </c>
      <c r="X5045" s="1">
        <v>0</v>
      </c>
      <c r="Y5045" s="1">
        <v>1</v>
      </c>
      <c r="Z5045" s="1">
        <v>5</v>
      </c>
      <c r="AA5045" s="1">
        <v>1</v>
      </c>
      <c r="AB5045" s="1">
        <v>1</v>
      </c>
      <c r="AC5045" s="1">
        <v>0</v>
      </c>
      <c r="AD5045" s="1">
        <v>0</v>
      </c>
      <c r="AE5045" s="1">
        <v>867</v>
      </c>
      <c r="AF5045" s="1">
        <v>191</v>
      </c>
      <c r="AG5045" s="1">
        <v>142</v>
      </c>
      <c r="AH5045" s="1">
        <v>600</v>
      </c>
      <c r="AI5045" s="1">
        <v>1800</v>
      </c>
      <c r="AJ5045" s="1" t="s">
        <v>13256</v>
      </c>
      <c r="AK5045" s="1" t="s">
        <v>13257</v>
      </c>
      <c r="AL5045" s="1" t="s">
        <v>13258</v>
      </c>
      <c r="AM5045" s="1" t="s">
        <v>16</v>
      </c>
      <c r="AN5045" s="1" t="s">
        <v>23097</v>
      </c>
      <c r="AO5045" s="1" t="s">
        <v>86</v>
      </c>
      <c r="AP5045" s="1" t="s">
        <v>57</v>
      </c>
      <c r="AQ5045" s="1" t="s">
        <v>25</v>
      </c>
      <c r="AR5045" s="1" t="s">
        <v>19</v>
      </c>
      <c r="AS5045" s="1" t="s">
        <v>23091</v>
      </c>
      <c r="AT5045" s="1" t="s">
        <v>101</v>
      </c>
    </row>
    <row r="5046" spans="1:46" x14ac:dyDescent="0.25">
      <c r="A5046" s="1" t="s">
        <v>18161</v>
      </c>
      <c r="B5046" s="2" t="s">
        <v>23101</v>
      </c>
      <c r="C5046" s="2" t="s">
        <v>23107</v>
      </c>
      <c r="D5046" s="1">
        <v>0</v>
      </c>
      <c r="E5046" s="1">
        <v>0</v>
      </c>
      <c r="F5046" s="1">
        <v>2</v>
      </c>
      <c r="G5046" s="1">
        <v>2</v>
      </c>
      <c r="H5046" s="6">
        <v>1</v>
      </c>
      <c r="I5046">
        <v>1</v>
      </c>
      <c r="J5046" s="1">
        <v>34</v>
      </c>
      <c r="K5046" s="1">
        <v>0</v>
      </c>
      <c r="L5046" s="1">
        <v>600</v>
      </c>
      <c r="M5046" s="6">
        <v>0.22</v>
      </c>
      <c r="N5046" s="4">
        <v>2640</v>
      </c>
      <c r="O5046" s="4">
        <v>220</v>
      </c>
      <c r="P5046" s="4">
        <v>200</v>
      </c>
      <c r="Q5046" s="3">
        <v>0.35</v>
      </c>
      <c r="R5046" s="1">
        <v>12</v>
      </c>
      <c r="S5046" s="1">
        <v>200</v>
      </c>
      <c r="T5046" s="1">
        <v>23</v>
      </c>
      <c r="U5046" s="1">
        <v>1</v>
      </c>
      <c r="V5046" s="1">
        <v>4</v>
      </c>
      <c r="W5046" s="1">
        <v>0</v>
      </c>
      <c r="X5046" s="1">
        <v>0</v>
      </c>
      <c r="Y5046" s="1">
        <v>0</v>
      </c>
      <c r="Z5046" s="1">
        <v>2</v>
      </c>
      <c r="AA5046" s="1">
        <v>1</v>
      </c>
      <c r="AB5046" s="1">
        <v>1</v>
      </c>
      <c r="AC5046" s="1">
        <v>0</v>
      </c>
      <c r="AD5046" s="1">
        <v>0</v>
      </c>
      <c r="AE5046" s="1">
        <v>760</v>
      </c>
      <c r="AF5046" s="1">
        <v>0</v>
      </c>
      <c r="AG5046" s="1">
        <v>0</v>
      </c>
      <c r="AH5046" s="1">
        <v>0</v>
      </c>
      <c r="AI5046" s="1">
        <v>760</v>
      </c>
      <c r="AJ5046" s="1" t="s">
        <v>3544</v>
      </c>
      <c r="AK5046" s="1" t="s">
        <v>3545</v>
      </c>
      <c r="AL5046" s="1" t="s">
        <v>3546</v>
      </c>
      <c r="AM5046" s="1" t="s">
        <v>16</v>
      </c>
      <c r="AN5046" s="1" t="s">
        <v>23097</v>
      </c>
      <c r="AO5046" s="1" t="s">
        <v>86</v>
      </c>
      <c r="AP5046" s="1" t="s">
        <v>57</v>
      </c>
      <c r="AQ5046" s="1" t="s">
        <v>25</v>
      </c>
      <c r="AR5046" s="1" t="s">
        <v>30</v>
      </c>
      <c r="AS5046" s="1" t="s">
        <v>23091</v>
      </c>
      <c r="AT5046" s="1" t="s">
        <v>101</v>
      </c>
    </row>
    <row r="5047" spans="1:46" x14ac:dyDescent="0.25">
      <c r="A5047" s="1" t="s">
        <v>18172</v>
      </c>
      <c r="B5047" s="2" t="s">
        <v>23101</v>
      </c>
      <c r="C5047" s="2" t="s">
        <v>23107</v>
      </c>
      <c r="D5047" s="1">
        <v>0</v>
      </c>
      <c r="E5047" s="1">
        <v>0</v>
      </c>
      <c r="F5047" s="1">
        <v>1</v>
      </c>
      <c r="G5047" s="1">
        <v>1</v>
      </c>
      <c r="H5047" s="6">
        <v>1</v>
      </c>
      <c r="I5047">
        <v>0</v>
      </c>
      <c r="J5047" s="1">
        <v>35</v>
      </c>
      <c r="K5047" s="1">
        <v>0</v>
      </c>
      <c r="L5047" s="1">
        <v>812</v>
      </c>
      <c r="M5047" s="6">
        <v>7.0000000000000007E-2</v>
      </c>
      <c r="N5047" s="4">
        <v>2000</v>
      </c>
      <c r="O5047" s="4">
        <v>700</v>
      </c>
      <c r="P5047" s="4">
        <v>500</v>
      </c>
      <c r="Q5047" s="3">
        <v>0.3</v>
      </c>
      <c r="R5047" s="1">
        <v>24</v>
      </c>
      <c r="S5047" s="1">
        <v>500</v>
      </c>
      <c r="T5047" s="1">
        <v>53</v>
      </c>
      <c r="U5047" s="1">
        <v>1</v>
      </c>
      <c r="V5047" s="1">
        <v>4</v>
      </c>
      <c r="W5047" s="1">
        <v>1</v>
      </c>
      <c r="X5047" s="1">
        <v>1</v>
      </c>
      <c r="Y5047" s="1">
        <v>1</v>
      </c>
      <c r="Z5047" s="1">
        <v>0</v>
      </c>
      <c r="AA5047" s="1">
        <v>1</v>
      </c>
      <c r="AB5047" s="1">
        <v>1</v>
      </c>
      <c r="AC5047" s="1">
        <v>0</v>
      </c>
      <c r="AD5047" s="1">
        <v>534</v>
      </c>
      <c r="AE5047" s="1">
        <v>0</v>
      </c>
      <c r="AF5047" s="1">
        <v>0</v>
      </c>
      <c r="AG5047" s="1">
        <v>107</v>
      </c>
      <c r="AH5047" s="1">
        <v>0</v>
      </c>
      <c r="AI5047" s="1">
        <v>641</v>
      </c>
      <c r="AJ5047" s="1" t="s">
        <v>3578</v>
      </c>
      <c r="AK5047" s="1" t="s">
        <v>3579</v>
      </c>
      <c r="AL5047" s="1" t="s">
        <v>3580</v>
      </c>
      <c r="AM5047" s="1" t="s">
        <v>12</v>
      </c>
      <c r="AN5047" s="1" t="s">
        <v>23097</v>
      </c>
      <c r="AO5047" s="1" t="s">
        <v>86</v>
      </c>
      <c r="AP5047" s="1" t="s">
        <v>86</v>
      </c>
      <c r="AQ5047" s="1" t="s">
        <v>14</v>
      </c>
      <c r="AR5047" s="1" t="s">
        <v>19</v>
      </c>
      <c r="AS5047" s="1" t="s">
        <v>23091</v>
      </c>
      <c r="AT5047" s="1" t="s">
        <v>101</v>
      </c>
    </row>
    <row r="5048" spans="1:46" x14ac:dyDescent="0.25">
      <c r="A5048" s="1" t="s">
        <v>18180</v>
      </c>
      <c r="B5048" s="2" t="s">
        <v>23101</v>
      </c>
      <c r="C5048" s="2" t="s">
        <v>23107</v>
      </c>
      <c r="D5048" s="1">
        <v>0</v>
      </c>
      <c r="E5048" s="1">
        <v>0</v>
      </c>
      <c r="F5048" s="1">
        <v>1</v>
      </c>
      <c r="G5048" s="1">
        <v>1</v>
      </c>
      <c r="H5048" s="6">
        <v>1</v>
      </c>
      <c r="I5048">
        <v>0</v>
      </c>
      <c r="J5048" s="1">
        <v>49</v>
      </c>
      <c r="K5048" s="1">
        <v>1</v>
      </c>
      <c r="L5048" s="1">
        <v>726</v>
      </c>
      <c r="M5048" s="6">
        <v>0.33</v>
      </c>
      <c r="N5048" s="4">
        <v>2200</v>
      </c>
      <c r="O5048" s="4">
        <v>193</v>
      </c>
      <c r="P5048" s="4">
        <v>800</v>
      </c>
      <c r="Q5048" s="3">
        <v>0.25</v>
      </c>
      <c r="R5048" s="1">
        <v>24</v>
      </c>
      <c r="S5048" s="1">
        <v>800</v>
      </c>
      <c r="T5048" s="1">
        <v>72</v>
      </c>
      <c r="U5048" s="1">
        <v>1</v>
      </c>
      <c r="V5048" s="1">
        <v>4</v>
      </c>
      <c r="W5048" s="1">
        <v>0</v>
      </c>
      <c r="X5048" s="1">
        <v>0</v>
      </c>
      <c r="Y5048" s="1">
        <v>0</v>
      </c>
      <c r="Z5048" s="1">
        <v>3</v>
      </c>
      <c r="AA5048" s="1">
        <v>1</v>
      </c>
      <c r="AB5048" s="1">
        <v>0</v>
      </c>
      <c r="AC5048" s="1">
        <v>689</v>
      </c>
      <c r="AD5048" s="1">
        <v>0</v>
      </c>
      <c r="AE5048" s="1">
        <v>0</v>
      </c>
      <c r="AF5048" s="1">
        <v>0</v>
      </c>
      <c r="AG5048" s="1">
        <v>0</v>
      </c>
      <c r="AH5048" s="1">
        <v>0</v>
      </c>
      <c r="AI5048" s="1">
        <v>689</v>
      </c>
      <c r="AJ5048" s="1" t="s">
        <v>3602</v>
      </c>
      <c r="AK5048" s="1" t="s">
        <v>3603</v>
      </c>
      <c r="AL5048" s="1" t="s">
        <v>3604</v>
      </c>
      <c r="AM5048" s="1" t="s">
        <v>12</v>
      </c>
      <c r="AN5048" s="1" t="s">
        <v>23098</v>
      </c>
      <c r="AO5048" s="1" t="s">
        <v>86</v>
      </c>
      <c r="AP5048" s="1" t="s">
        <v>57</v>
      </c>
      <c r="AQ5048" s="1" t="s">
        <v>25</v>
      </c>
      <c r="AR5048" s="1" t="s">
        <v>30</v>
      </c>
      <c r="AS5048" s="1" t="s">
        <v>23091</v>
      </c>
      <c r="AT5048" s="1" t="s">
        <v>26</v>
      </c>
    </row>
    <row r="5049" spans="1:46" x14ac:dyDescent="0.25">
      <c r="A5049" s="1" t="s">
        <v>20102</v>
      </c>
      <c r="B5049" s="2" t="s">
        <v>23101</v>
      </c>
      <c r="C5049" s="2" t="s">
        <v>23107</v>
      </c>
      <c r="D5049" s="1">
        <v>0</v>
      </c>
      <c r="E5049" s="1">
        <v>3</v>
      </c>
      <c r="F5049" s="1">
        <v>6</v>
      </c>
      <c r="G5049" s="1">
        <v>9</v>
      </c>
      <c r="H5049" s="6">
        <v>0.66666666666666663</v>
      </c>
      <c r="I5049">
        <v>1</v>
      </c>
      <c r="J5049" s="1">
        <v>39</v>
      </c>
      <c r="K5049" s="1">
        <v>0</v>
      </c>
      <c r="L5049" s="1">
        <v>682</v>
      </c>
      <c r="M5049" s="6">
        <v>0.2</v>
      </c>
      <c r="N5049" s="4">
        <v>3000</v>
      </c>
      <c r="O5049" s="4">
        <v>250</v>
      </c>
      <c r="P5049" s="4">
        <v>200</v>
      </c>
      <c r="Q5049" s="3">
        <v>0.3</v>
      </c>
      <c r="R5049" s="1">
        <v>18</v>
      </c>
      <c r="S5049" s="1">
        <v>200</v>
      </c>
      <c r="T5049" s="1">
        <v>21</v>
      </c>
      <c r="U5049" s="1">
        <v>1</v>
      </c>
      <c r="V5049" s="1">
        <v>4</v>
      </c>
      <c r="W5049" s="1">
        <v>0</v>
      </c>
      <c r="X5049" s="1">
        <v>0</v>
      </c>
      <c r="Y5049" s="1">
        <v>0</v>
      </c>
      <c r="Z5049" s="1">
        <v>4</v>
      </c>
      <c r="AA5049" s="1">
        <v>1</v>
      </c>
      <c r="AB5049" s="1">
        <v>1</v>
      </c>
      <c r="AC5049" s="1">
        <v>0</v>
      </c>
      <c r="AD5049" s="1">
        <v>0</v>
      </c>
      <c r="AE5049" s="1">
        <v>0</v>
      </c>
      <c r="AF5049" s="1">
        <v>400</v>
      </c>
      <c r="AG5049" s="1">
        <v>0</v>
      </c>
      <c r="AH5049" s="1">
        <v>300</v>
      </c>
      <c r="AI5049" s="1">
        <v>700</v>
      </c>
      <c r="AJ5049" s="1" t="s">
        <v>9049</v>
      </c>
      <c r="AK5049" s="1" t="s">
        <v>9050</v>
      </c>
      <c r="AL5049" s="1" t="s">
        <v>9051</v>
      </c>
      <c r="AM5049" s="1" t="s">
        <v>16</v>
      </c>
      <c r="AN5049" s="1" t="s">
        <v>23097</v>
      </c>
      <c r="AO5049" s="1" t="s">
        <v>86</v>
      </c>
      <c r="AP5049" s="1" t="s">
        <v>57</v>
      </c>
      <c r="AQ5049" s="1" t="s">
        <v>25</v>
      </c>
      <c r="AR5049" s="1" t="s">
        <v>30</v>
      </c>
      <c r="AS5049" s="1" t="s">
        <v>23091</v>
      </c>
      <c r="AT5049" s="1" t="s">
        <v>101</v>
      </c>
    </row>
    <row r="5050" spans="1:46" x14ac:dyDescent="0.25">
      <c r="A5050" s="1" t="s">
        <v>18192</v>
      </c>
      <c r="B5050" s="2" t="s">
        <v>23101</v>
      </c>
      <c r="C5050" s="2" t="s">
        <v>23108</v>
      </c>
      <c r="D5050" s="1">
        <v>0</v>
      </c>
      <c r="E5050" s="1">
        <v>0</v>
      </c>
      <c r="F5050" s="1">
        <v>1</v>
      </c>
      <c r="G5050" s="1">
        <v>1</v>
      </c>
      <c r="H5050" s="6">
        <v>1</v>
      </c>
      <c r="I5050">
        <v>1</v>
      </c>
      <c r="J5050" s="1">
        <v>39</v>
      </c>
      <c r="K5050" s="1">
        <v>1</v>
      </c>
      <c r="L5050" s="1">
        <v>758</v>
      </c>
      <c r="M5050" s="6">
        <v>0.15</v>
      </c>
      <c r="N5050" s="4">
        <v>4800</v>
      </c>
      <c r="O5050" s="4">
        <v>400</v>
      </c>
      <c r="P5050" s="4">
        <v>500</v>
      </c>
      <c r="Q5050" s="3">
        <v>0.33</v>
      </c>
      <c r="R5050" s="1">
        <v>24</v>
      </c>
      <c r="S5050" s="1">
        <v>500</v>
      </c>
      <c r="T5050" s="1">
        <v>42</v>
      </c>
      <c r="U5050" s="1">
        <v>1</v>
      </c>
      <c r="V5050" s="1">
        <v>4</v>
      </c>
      <c r="W5050" s="1">
        <v>1</v>
      </c>
      <c r="X5050" s="1">
        <v>1</v>
      </c>
      <c r="Y5050" s="1">
        <v>0</v>
      </c>
      <c r="Z5050" s="1">
        <v>5</v>
      </c>
      <c r="AA5050" s="1">
        <v>1</v>
      </c>
      <c r="AB5050" s="1">
        <v>1</v>
      </c>
      <c r="AC5050" s="1">
        <v>0</v>
      </c>
      <c r="AD5050" s="1">
        <v>0</v>
      </c>
      <c r="AE5050" s="1">
        <v>834</v>
      </c>
      <c r="AF5050" s="1">
        <v>0</v>
      </c>
      <c r="AG5050" s="1">
        <v>0</v>
      </c>
      <c r="AH5050" s="1">
        <v>0</v>
      </c>
      <c r="AI5050" s="1">
        <v>834</v>
      </c>
      <c r="AJ5050" s="1" t="s">
        <v>3635</v>
      </c>
      <c r="AK5050" s="1" t="s">
        <v>3636</v>
      </c>
      <c r="AL5050" s="1" t="s">
        <v>3637</v>
      </c>
      <c r="AM5050" s="1" t="s">
        <v>16</v>
      </c>
      <c r="AN5050" s="1" t="s">
        <v>23098</v>
      </c>
      <c r="AO5050" s="1" t="s">
        <v>86</v>
      </c>
      <c r="AP5050" s="1" t="s">
        <v>86</v>
      </c>
      <c r="AQ5050" s="1" t="s">
        <v>14</v>
      </c>
      <c r="AR5050" s="1" t="s">
        <v>30</v>
      </c>
      <c r="AS5050" s="1" t="s">
        <v>23091</v>
      </c>
      <c r="AT5050" s="1" t="s">
        <v>101</v>
      </c>
    </row>
    <row r="5051" spans="1:46" x14ac:dyDescent="0.25">
      <c r="A5051" s="1" t="s">
        <v>21690</v>
      </c>
      <c r="B5051" s="2" t="s">
        <v>23101</v>
      </c>
      <c r="C5051" s="2" t="s">
        <v>23108</v>
      </c>
      <c r="D5051" s="1">
        <v>1</v>
      </c>
      <c r="E5051" s="1">
        <v>1</v>
      </c>
      <c r="F5051" s="1">
        <v>1</v>
      </c>
      <c r="G5051" s="1">
        <v>3</v>
      </c>
      <c r="H5051" s="6">
        <v>0.33333333333333331</v>
      </c>
      <c r="I5051">
        <v>0</v>
      </c>
      <c r="J5051" s="1">
        <v>31</v>
      </c>
      <c r="K5051" s="1">
        <v>0</v>
      </c>
      <c r="L5051" s="1">
        <v>782</v>
      </c>
      <c r="M5051" s="6">
        <v>0.54</v>
      </c>
      <c r="N5051" s="4">
        <v>2400</v>
      </c>
      <c r="O5051" s="4">
        <v>200</v>
      </c>
      <c r="P5051" s="4">
        <v>500</v>
      </c>
      <c r="Q5051" s="3">
        <v>0.32</v>
      </c>
      <c r="R5051" s="1">
        <v>24</v>
      </c>
      <c r="S5051" s="1">
        <v>500</v>
      </c>
      <c r="T5051" s="1">
        <v>45</v>
      </c>
      <c r="U5051" s="1">
        <v>1</v>
      </c>
      <c r="V5051" s="1">
        <v>4</v>
      </c>
      <c r="W5051" s="1">
        <v>0</v>
      </c>
      <c r="X5051" s="1">
        <v>1</v>
      </c>
      <c r="Y5051" s="1">
        <v>1</v>
      </c>
      <c r="Z5051" s="1">
        <v>1</v>
      </c>
      <c r="AA5051" s="1">
        <v>1</v>
      </c>
      <c r="AB5051" s="1">
        <v>0</v>
      </c>
      <c r="AC5051" s="1">
        <v>1767</v>
      </c>
      <c r="AD5051" s="1">
        <v>0</v>
      </c>
      <c r="AE5051" s="1">
        <v>0</v>
      </c>
      <c r="AF5051" s="1">
        <v>400</v>
      </c>
      <c r="AG5051" s="1">
        <v>0</v>
      </c>
      <c r="AH5051" s="1">
        <v>0</v>
      </c>
      <c r="AI5051" s="1">
        <v>2167</v>
      </c>
      <c r="AJ5051" s="1" t="s">
        <v>13340</v>
      </c>
      <c r="AK5051" s="1" t="s">
        <v>1822</v>
      </c>
      <c r="AL5051" s="1" t="s">
        <v>13341</v>
      </c>
      <c r="AM5051" s="1" t="s">
        <v>12</v>
      </c>
      <c r="AN5051" s="1" t="s">
        <v>23097</v>
      </c>
      <c r="AO5051" s="1" t="s">
        <v>86</v>
      </c>
      <c r="AP5051" s="1" t="s">
        <v>57</v>
      </c>
      <c r="AQ5051" s="1" t="s">
        <v>14</v>
      </c>
      <c r="AR5051" s="1" t="s">
        <v>19</v>
      </c>
      <c r="AS5051" s="1" t="s">
        <v>23091</v>
      </c>
      <c r="AT5051" s="1" t="s">
        <v>26</v>
      </c>
    </row>
    <row r="5052" spans="1:46" x14ac:dyDescent="0.25">
      <c r="A5052" s="1" t="s">
        <v>20103</v>
      </c>
      <c r="B5052" s="2" t="s">
        <v>23101</v>
      </c>
      <c r="C5052" s="2" t="s">
        <v>23108</v>
      </c>
      <c r="D5052" s="1">
        <v>0</v>
      </c>
      <c r="E5052" s="1">
        <v>0</v>
      </c>
      <c r="F5052" s="1">
        <v>1</v>
      </c>
      <c r="G5052" s="1">
        <v>1</v>
      </c>
      <c r="H5052" s="6">
        <v>1</v>
      </c>
      <c r="I5052">
        <v>0</v>
      </c>
      <c r="J5052" s="1">
        <v>28</v>
      </c>
      <c r="K5052" s="1">
        <v>1</v>
      </c>
      <c r="L5052" s="1">
        <v>782</v>
      </c>
      <c r="M5052" s="6">
        <v>1.27</v>
      </c>
      <c r="N5052" s="4">
        <v>2000</v>
      </c>
      <c r="O5052" s="4">
        <v>130</v>
      </c>
      <c r="P5052" s="4">
        <v>200</v>
      </c>
      <c r="Q5052" s="3">
        <v>0.3</v>
      </c>
      <c r="R5052" s="1">
        <v>24</v>
      </c>
      <c r="S5052" s="1">
        <v>200</v>
      </c>
      <c r="T5052" s="1">
        <v>18</v>
      </c>
      <c r="U5052" s="1">
        <v>1</v>
      </c>
      <c r="V5052" s="1">
        <v>4</v>
      </c>
      <c r="W5052" s="1">
        <v>0</v>
      </c>
      <c r="X5052" s="1">
        <v>0</v>
      </c>
      <c r="Y5052" s="1">
        <v>1</v>
      </c>
      <c r="Z5052" s="1">
        <v>1</v>
      </c>
      <c r="AA5052" s="1">
        <v>1</v>
      </c>
      <c r="AB5052" s="1">
        <v>0</v>
      </c>
      <c r="AC5052" s="1">
        <v>3106</v>
      </c>
      <c r="AD5052" s="1">
        <v>0</v>
      </c>
      <c r="AE5052" s="1">
        <v>0</v>
      </c>
      <c r="AF5052" s="1">
        <v>596</v>
      </c>
      <c r="AG5052" s="1">
        <v>0</v>
      </c>
      <c r="AH5052" s="1">
        <v>300</v>
      </c>
      <c r="AI5052" s="1">
        <v>4002</v>
      </c>
      <c r="AJ5052" s="1" t="s">
        <v>9052</v>
      </c>
      <c r="AK5052" s="1" t="s">
        <v>9053</v>
      </c>
      <c r="AL5052" s="1" t="s">
        <v>9054</v>
      </c>
      <c r="AM5052" s="1" t="s">
        <v>12</v>
      </c>
      <c r="AN5052" s="1" t="s">
        <v>23098</v>
      </c>
      <c r="AO5052" s="1" t="s">
        <v>86</v>
      </c>
      <c r="AP5052" s="1" t="s">
        <v>57</v>
      </c>
      <c r="AQ5052" s="1" t="s">
        <v>25</v>
      </c>
      <c r="AR5052" s="1" t="s">
        <v>19</v>
      </c>
      <c r="AS5052" s="1" t="s">
        <v>23091</v>
      </c>
      <c r="AT5052" s="1" t="s">
        <v>26</v>
      </c>
    </row>
    <row r="5053" spans="1:46" x14ac:dyDescent="0.25">
      <c r="A5053" s="1" t="s">
        <v>18852</v>
      </c>
      <c r="B5053" s="2" t="s">
        <v>23101</v>
      </c>
      <c r="C5053" s="2" t="s">
        <v>23108</v>
      </c>
      <c r="D5053" s="1">
        <v>0</v>
      </c>
      <c r="E5053" s="1">
        <v>1</v>
      </c>
      <c r="F5053" s="1">
        <v>1</v>
      </c>
      <c r="G5053" s="1">
        <v>2</v>
      </c>
      <c r="H5053" s="6">
        <v>0.5</v>
      </c>
      <c r="I5053">
        <v>0</v>
      </c>
      <c r="J5053" s="1">
        <v>35</v>
      </c>
      <c r="K5053" s="1">
        <v>0</v>
      </c>
      <c r="L5053" s="1">
        <v>769</v>
      </c>
      <c r="M5053" s="6">
        <v>0.54</v>
      </c>
      <c r="N5053" s="4">
        <v>2400</v>
      </c>
      <c r="O5053" s="4">
        <v>200</v>
      </c>
      <c r="P5053" s="4">
        <v>200</v>
      </c>
      <c r="Q5053" s="3">
        <v>0.28000000000000003</v>
      </c>
      <c r="R5053" s="1">
        <v>12</v>
      </c>
      <c r="S5053" s="1">
        <v>200</v>
      </c>
      <c r="T5053" s="1">
        <v>26</v>
      </c>
      <c r="U5053" s="1">
        <v>1</v>
      </c>
      <c r="V5053" s="1">
        <v>4</v>
      </c>
      <c r="W5053" s="1">
        <v>0</v>
      </c>
      <c r="X5053" s="1">
        <v>0</v>
      </c>
      <c r="Y5053" s="1">
        <v>1</v>
      </c>
      <c r="Z5053" s="1">
        <v>2</v>
      </c>
      <c r="AA5053" s="1">
        <v>1</v>
      </c>
      <c r="AB5053" s="1">
        <v>0</v>
      </c>
      <c r="AC5053" s="1">
        <v>0</v>
      </c>
      <c r="AD5053" s="1">
        <v>0</v>
      </c>
      <c r="AE5053" s="1">
        <v>450</v>
      </c>
      <c r="AF5053" s="1">
        <v>620</v>
      </c>
      <c r="AG5053" s="1">
        <v>0</v>
      </c>
      <c r="AH5053" s="1">
        <v>651</v>
      </c>
      <c r="AI5053" s="1">
        <v>1721</v>
      </c>
      <c r="AJ5053" s="1" t="s">
        <v>5551</v>
      </c>
      <c r="AK5053" s="1" t="s">
        <v>5552</v>
      </c>
      <c r="AL5053" s="1" t="s">
        <v>5553</v>
      </c>
      <c r="AM5053" s="1" t="s">
        <v>12</v>
      </c>
      <c r="AN5053" s="1" t="s">
        <v>23097</v>
      </c>
      <c r="AO5053" s="1" t="s">
        <v>86</v>
      </c>
      <c r="AP5053" s="1" t="s">
        <v>57</v>
      </c>
      <c r="AQ5053" s="1" t="s">
        <v>25</v>
      </c>
      <c r="AR5053" s="1" t="s">
        <v>19</v>
      </c>
      <c r="AS5053" s="1" t="s">
        <v>23091</v>
      </c>
      <c r="AT5053" s="1" t="s">
        <v>26</v>
      </c>
    </row>
    <row r="5054" spans="1:46" x14ac:dyDescent="0.25">
      <c r="A5054" s="1" t="s">
        <v>21168</v>
      </c>
      <c r="B5054" s="2" t="s">
        <v>23101</v>
      </c>
      <c r="C5054" s="2" t="s">
        <v>23108</v>
      </c>
      <c r="D5054" s="1">
        <v>0</v>
      </c>
      <c r="E5054" s="1">
        <v>2</v>
      </c>
      <c r="F5054" s="1">
        <v>1</v>
      </c>
      <c r="G5054" s="1">
        <v>3</v>
      </c>
      <c r="H5054" s="6">
        <v>0.33333333333333331</v>
      </c>
      <c r="I5054">
        <v>0</v>
      </c>
      <c r="J5054" s="1">
        <v>35</v>
      </c>
      <c r="K5054" s="1">
        <v>0</v>
      </c>
      <c r="L5054" s="1">
        <v>737</v>
      </c>
      <c r="M5054" s="6">
        <v>0.25</v>
      </c>
      <c r="N5054" s="4">
        <v>2400</v>
      </c>
      <c r="O5054" s="4">
        <v>200</v>
      </c>
      <c r="P5054" s="4">
        <v>600</v>
      </c>
      <c r="Q5054" s="3">
        <v>0.3</v>
      </c>
      <c r="R5054" s="1">
        <v>24</v>
      </c>
      <c r="S5054" s="1">
        <v>600</v>
      </c>
      <c r="T5054" s="1">
        <v>67</v>
      </c>
      <c r="U5054" s="1">
        <v>1</v>
      </c>
      <c r="V5054" s="1">
        <v>4</v>
      </c>
      <c r="W5054" s="1">
        <v>0</v>
      </c>
      <c r="X5054" s="1">
        <v>0</v>
      </c>
      <c r="Y5054" s="1">
        <v>0</v>
      </c>
      <c r="Z5054" s="1">
        <v>5</v>
      </c>
      <c r="AA5054" s="1">
        <v>1</v>
      </c>
      <c r="AB5054" s="1">
        <v>0</v>
      </c>
      <c r="AC5054" s="1">
        <v>70</v>
      </c>
      <c r="AD5054" s="1">
        <v>0</v>
      </c>
      <c r="AE5054" s="1">
        <v>0</v>
      </c>
      <c r="AF5054" s="1">
        <v>280</v>
      </c>
      <c r="AG5054" s="1">
        <v>0</v>
      </c>
      <c r="AH5054" s="1">
        <v>0</v>
      </c>
      <c r="AI5054" s="1">
        <v>350</v>
      </c>
      <c r="AJ5054" s="1" t="s">
        <v>11939</v>
      </c>
      <c r="AK5054" s="1" t="s">
        <v>11940</v>
      </c>
      <c r="AL5054" s="1" t="s">
        <v>11941</v>
      </c>
      <c r="AM5054" s="1" t="s">
        <v>12</v>
      </c>
      <c r="AN5054" s="1" t="s">
        <v>23097</v>
      </c>
      <c r="AO5054" s="1" t="s">
        <v>86</v>
      </c>
      <c r="AP5054" s="1" t="s">
        <v>57</v>
      </c>
      <c r="AQ5054" s="1" t="s">
        <v>25</v>
      </c>
      <c r="AR5054" s="1" t="s">
        <v>30</v>
      </c>
      <c r="AS5054" s="1" t="s">
        <v>23091</v>
      </c>
      <c r="AT5054" s="1" t="s">
        <v>26</v>
      </c>
    </row>
    <row r="5055" spans="1:46" x14ac:dyDescent="0.25">
      <c r="A5055" s="1" t="s">
        <v>18201</v>
      </c>
      <c r="B5055" s="2" t="s">
        <v>23101</v>
      </c>
      <c r="C5055" s="2" t="s">
        <v>23108</v>
      </c>
      <c r="D5055" s="1">
        <v>0</v>
      </c>
      <c r="E5055" s="1">
        <v>0</v>
      </c>
      <c r="F5055" s="1">
        <v>1</v>
      </c>
      <c r="G5055" s="1">
        <v>1</v>
      </c>
      <c r="H5055" s="6">
        <v>1</v>
      </c>
      <c r="I5055">
        <v>0</v>
      </c>
      <c r="J5055" s="1">
        <v>39</v>
      </c>
      <c r="K5055" s="1">
        <v>1</v>
      </c>
      <c r="L5055" s="1">
        <v>620</v>
      </c>
      <c r="M5055" s="6">
        <v>0.54</v>
      </c>
      <c r="N5055" s="4">
        <v>4200</v>
      </c>
      <c r="O5055" s="4">
        <v>350</v>
      </c>
      <c r="P5055" s="4">
        <v>200</v>
      </c>
      <c r="Q5055" s="3">
        <v>0.3</v>
      </c>
      <c r="R5055" s="1">
        <v>12</v>
      </c>
      <c r="S5055" s="1">
        <v>200</v>
      </c>
      <c r="T5055" s="1">
        <v>22</v>
      </c>
      <c r="U5055" s="1">
        <v>1</v>
      </c>
      <c r="V5055" s="1">
        <v>4</v>
      </c>
      <c r="W5055" s="1">
        <v>1</v>
      </c>
      <c r="X5055" s="1">
        <v>1</v>
      </c>
      <c r="Y5055" s="1">
        <v>0</v>
      </c>
      <c r="Z5055" s="1">
        <v>3</v>
      </c>
      <c r="AA5055" s="1">
        <v>0</v>
      </c>
      <c r="AB5055" s="1">
        <v>0</v>
      </c>
      <c r="AC5055" s="1">
        <v>2088</v>
      </c>
      <c r="AD5055" s="1">
        <v>1170</v>
      </c>
      <c r="AE5055" s="1">
        <v>0</v>
      </c>
      <c r="AF5055" s="1">
        <v>779</v>
      </c>
      <c r="AG5055" s="1">
        <v>110</v>
      </c>
      <c r="AH5055" s="1">
        <v>200</v>
      </c>
      <c r="AI5055" s="1">
        <v>4347</v>
      </c>
      <c r="AJ5055" s="1" t="s">
        <v>3665</v>
      </c>
      <c r="AK5055" s="1" t="s">
        <v>3666</v>
      </c>
      <c r="AL5055" s="1" t="s">
        <v>3667</v>
      </c>
      <c r="AM5055" s="1" t="s">
        <v>12</v>
      </c>
      <c r="AN5055" s="1" t="s">
        <v>23098</v>
      </c>
      <c r="AO5055" s="1" t="s">
        <v>86</v>
      </c>
      <c r="AP5055" s="1" t="s">
        <v>86</v>
      </c>
      <c r="AQ5055" s="1" t="s">
        <v>14</v>
      </c>
      <c r="AR5055" s="1" t="s">
        <v>30</v>
      </c>
      <c r="AS5055" s="1" t="s">
        <v>23090</v>
      </c>
      <c r="AT5055" s="1" t="s">
        <v>26</v>
      </c>
    </row>
    <row r="5056" spans="1:46" x14ac:dyDescent="0.25">
      <c r="A5056" s="1" t="s">
        <v>18864</v>
      </c>
      <c r="B5056" s="2" t="s">
        <v>23101</v>
      </c>
      <c r="C5056" s="2" t="s">
        <v>23108</v>
      </c>
      <c r="D5056" s="1">
        <v>0</v>
      </c>
      <c r="E5056" s="1">
        <v>2</v>
      </c>
      <c r="F5056" s="1">
        <v>1</v>
      </c>
      <c r="G5056" s="1">
        <v>3</v>
      </c>
      <c r="H5056" s="6">
        <v>0.33333333333333331</v>
      </c>
      <c r="I5056">
        <v>1</v>
      </c>
      <c r="J5056" s="1">
        <v>39</v>
      </c>
      <c r="K5056" s="1">
        <v>0</v>
      </c>
      <c r="L5056" s="1">
        <v>752</v>
      </c>
      <c r="M5056" s="6">
        <v>0.74</v>
      </c>
      <c r="N5056" s="4">
        <v>1500</v>
      </c>
      <c r="O5056" s="4">
        <v>140</v>
      </c>
      <c r="P5056" s="4">
        <v>300</v>
      </c>
      <c r="Q5056" s="3">
        <v>0.3</v>
      </c>
      <c r="R5056" s="1">
        <v>18</v>
      </c>
      <c r="S5056" s="1">
        <v>300</v>
      </c>
      <c r="T5056" s="1">
        <v>24</v>
      </c>
      <c r="U5056" s="1">
        <v>1</v>
      </c>
      <c r="V5056" s="1">
        <v>4</v>
      </c>
      <c r="W5056" s="1">
        <v>0</v>
      </c>
      <c r="X5056" s="1">
        <v>1</v>
      </c>
      <c r="Y5056" s="1">
        <v>0</v>
      </c>
      <c r="Z5056" s="1">
        <v>2</v>
      </c>
      <c r="AA5056" s="1">
        <v>1</v>
      </c>
      <c r="AB5056" s="1">
        <v>1</v>
      </c>
      <c r="AC5056" s="1">
        <v>0</v>
      </c>
      <c r="AD5056" s="1">
        <v>0</v>
      </c>
      <c r="AE5056" s="1">
        <v>500</v>
      </c>
      <c r="AF5056" s="1">
        <v>700</v>
      </c>
      <c r="AG5056" s="1">
        <v>0</v>
      </c>
      <c r="AH5056" s="1">
        <v>450</v>
      </c>
      <c r="AI5056" s="1">
        <v>1650</v>
      </c>
      <c r="AJ5056" s="1" t="s">
        <v>3924</v>
      </c>
      <c r="AK5056" s="1" t="s">
        <v>5587</v>
      </c>
      <c r="AL5056" s="1" t="s">
        <v>5588</v>
      </c>
      <c r="AM5056" s="1" t="s">
        <v>16</v>
      </c>
      <c r="AN5056" s="1" t="s">
        <v>23097</v>
      </c>
      <c r="AO5056" s="1" t="s">
        <v>86</v>
      </c>
      <c r="AP5056" s="1" t="s">
        <v>57</v>
      </c>
      <c r="AQ5056" s="1" t="s">
        <v>14</v>
      </c>
      <c r="AR5056" s="1" t="s">
        <v>30</v>
      </c>
      <c r="AS5056" s="1" t="s">
        <v>23091</v>
      </c>
      <c r="AT5056" s="1" t="s">
        <v>101</v>
      </c>
    </row>
    <row r="5057" spans="1:46" x14ac:dyDescent="0.25">
      <c r="A5057" s="1" t="s">
        <v>21117</v>
      </c>
      <c r="B5057" s="2" t="s">
        <v>23101</v>
      </c>
      <c r="C5057" s="2" t="s">
        <v>23108</v>
      </c>
      <c r="D5057" s="1">
        <v>1</v>
      </c>
      <c r="E5057" s="1">
        <v>1</v>
      </c>
      <c r="F5057" s="1">
        <v>1</v>
      </c>
      <c r="G5057" s="1">
        <v>3</v>
      </c>
      <c r="H5057" s="6">
        <v>0.33333333333333331</v>
      </c>
      <c r="I5057">
        <v>1</v>
      </c>
      <c r="J5057" s="1">
        <v>28</v>
      </c>
      <c r="K5057" s="1">
        <v>0</v>
      </c>
      <c r="L5057" s="1">
        <v>813</v>
      </c>
      <c r="M5057" s="6">
        <v>0.62</v>
      </c>
      <c r="N5057" s="4">
        <v>2200</v>
      </c>
      <c r="O5057" s="4">
        <v>180</v>
      </c>
      <c r="P5057" s="4">
        <v>200</v>
      </c>
      <c r="Q5057" s="3">
        <v>0.28000000000000003</v>
      </c>
      <c r="R5057" s="1">
        <v>24</v>
      </c>
      <c r="S5057" s="1">
        <v>200</v>
      </c>
      <c r="T5057" s="1">
        <v>22</v>
      </c>
      <c r="U5057" s="1">
        <v>1</v>
      </c>
      <c r="V5057" s="1">
        <v>4</v>
      </c>
      <c r="W5057" s="1">
        <v>0</v>
      </c>
      <c r="X5057" s="1">
        <v>1</v>
      </c>
      <c r="Y5057" s="1">
        <v>1</v>
      </c>
      <c r="Z5057" s="1">
        <v>1</v>
      </c>
      <c r="AA5057" s="1">
        <v>1</v>
      </c>
      <c r="AB5057" s="1">
        <v>1</v>
      </c>
      <c r="AC5057" s="1">
        <v>456</v>
      </c>
      <c r="AD5057" s="1">
        <v>0</v>
      </c>
      <c r="AE5057" s="1">
        <v>1046</v>
      </c>
      <c r="AF5057" s="1">
        <v>0</v>
      </c>
      <c r="AG5057" s="1">
        <v>51</v>
      </c>
      <c r="AH5057" s="1">
        <v>756</v>
      </c>
      <c r="AI5057" s="1">
        <v>2309</v>
      </c>
      <c r="AJ5057" s="1" t="s">
        <v>11802</v>
      </c>
      <c r="AK5057" s="1" t="s">
        <v>11803</v>
      </c>
      <c r="AL5057" s="1" t="s">
        <v>11804</v>
      </c>
      <c r="AM5057" s="1" t="s">
        <v>16</v>
      </c>
      <c r="AN5057" s="1" t="s">
        <v>23097</v>
      </c>
      <c r="AO5057" s="1" t="s">
        <v>86</v>
      </c>
      <c r="AP5057" s="1" t="s">
        <v>57</v>
      </c>
      <c r="AQ5057" s="1" t="s">
        <v>14</v>
      </c>
      <c r="AR5057" s="1" t="s">
        <v>19</v>
      </c>
      <c r="AS5057" s="1" t="s">
        <v>23091</v>
      </c>
      <c r="AT5057" s="1" t="s">
        <v>101</v>
      </c>
    </row>
    <row r="5058" spans="1:46" x14ac:dyDescent="0.25">
      <c r="A5058" s="1" t="s">
        <v>18927</v>
      </c>
      <c r="B5058" s="2" t="s">
        <v>23101</v>
      </c>
      <c r="C5058" s="2" t="s">
        <v>23108</v>
      </c>
      <c r="D5058" s="1">
        <v>0</v>
      </c>
      <c r="E5058" s="1">
        <v>0</v>
      </c>
      <c r="F5058" s="1">
        <v>1</v>
      </c>
      <c r="G5058" s="1">
        <v>1</v>
      </c>
      <c r="H5058" s="6">
        <v>1</v>
      </c>
      <c r="I5058">
        <v>0</v>
      </c>
      <c r="J5058" s="1">
        <v>29</v>
      </c>
      <c r="K5058" s="1">
        <v>0</v>
      </c>
      <c r="L5058" s="1">
        <v>782</v>
      </c>
      <c r="M5058" s="6">
        <v>1.22</v>
      </c>
      <c r="N5058" s="4">
        <v>3000</v>
      </c>
      <c r="O5058" s="4">
        <v>200</v>
      </c>
      <c r="P5058" s="4">
        <v>200</v>
      </c>
      <c r="Q5058" s="3">
        <v>0.35</v>
      </c>
      <c r="R5058" s="1">
        <v>24</v>
      </c>
      <c r="S5058" s="1">
        <v>200</v>
      </c>
      <c r="T5058" s="1">
        <v>16</v>
      </c>
      <c r="U5058" s="1">
        <v>1</v>
      </c>
      <c r="V5058" s="1">
        <v>4</v>
      </c>
      <c r="W5058" s="1">
        <v>0</v>
      </c>
      <c r="X5058" s="1">
        <v>1</v>
      </c>
      <c r="Y5058" s="1">
        <v>1</v>
      </c>
      <c r="Z5058" s="1">
        <v>5</v>
      </c>
      <c r="AA5058" s="1">
        <v>0</v>
      </c>
      <c r="AB5058" s="1">
        <v>0</v>
      </c>
      <c r="AC5058" s="1">
        <v>2470</v>
      </c>
      <c r="AD5058" s="1">
        <v>0</v>
      </c>
      <c r="AE5058" s="1">
        <v>0</v>
      </c>
      <c r="AF5058" s="1">
        <v>1752</v>
      </c>
      <c r="AG5058" s="1">
        <v>0</v>
      </c>
      <c r="AH5058" s="1">
        <v>950</v>
      </c>
      <c r="AI5058" s="1">
        <v>5172</v>
      </c>
      <c r="AJ5058" s="1" t="s">
        <v>5771</v>
      </c>
      <c r="AK5058" s="1" t="s">
        <v>5772</v>
      </c>
      <c r="AL5058" s="1" t="s">
        <v>5773</v>
      </c>
      <c r="AM5058" s="1" t="s">
        <v>12</v>
      </c>
      <c r="AN5058" s="1" t="s">
        <v>23097</v>
      </c>
      <c r="AO5058" s="1" t="s">
        <v>86</v>
      </c>
      <c r="AP5058" s="1" t="s">
        <v>57</v>
      </c>
      <c r="AQ5058" s="1" t="s">
        <v>14</v>
      </c>
      <c r="AR5058" s="1" t="s">
        <v>19</v>
      </c>
      <c r="AS5058" s="1" t="s">
        <v>23090</v>
      </c>
      <c r="AT5058" s="1" t="s">
        <v>26</v>
      </c>
    </row>
    <row r="5059" spans="1:46" x14ac:dyDescent="0.25">
      <c r="A5059" s="1" t="s">
        <v>19457</v>
      </c>
      <c r="B5059" s="2" t="s">
        <v>23101</v>
      </c>
      <c r="C5059" s="2" t="s">
        <v>23108</v>
      </c>
      <c r="D5059" s="1">
        <v>0</v>
      </c>
      <c r="E5059" s="1">
        <v>0</v>
      </c>
      <c r="F5059" s="1">
        <v>1</v>
      </c>
      <c r="G5059" s="1">
        <v>1</v>
      </c>
      <c r="H5059" s="6">
        <v>1</v>
      </c>
      <c r="I5059">
        <v>0</v>
      </c>
      <c r="J5059" s="1">
        <v>38</v>
      </c>
      <c r="K5059" s="1">
        <v>0</v>
      </c>
      <c r="L5059" s="1">
        <v>600</v>
      </c>
      <c r="M5059" s="6">
        <v>0.28000000000000003</v>
      </c>
      <c r="N5059" s="4">
        <v>3800</v>
      </c>
      <c r="O5059" s="4">
        <v>310</v>
      </c>
      <c r="P5059" s="4">
        <v>500</v>
      </c>
      <c r="Q5059" s="3">
        <v>0.33</v>
      </c>
      <c r="R5059" s="1">
        <v>12</v>
      </c>
      <c r="S5059" s="1">
        <v>500</v>
      </c>
      <c r="T5059" s="1">
        <v>44</v>
      </c>
      <c r="U5059" s="1">
        <v>1</v>
      </c>
      <c r="V5059" s="1">
        <v>4</v>
      </c>
      <c r="W5059" s="1">
        <v>0</v>
      </c>
      <c r="X5059" s="1">
        <v>0</v>
      </c>
      <c r="Y5059" s="1">
        <v>0</v>
      </c>
      <c r="Z5059" s="1">
        <v>6</v>
      </c>
      <c r="AA5059" s="1">
        <v>1</v>
      </c>
      <c r="AB5059" s="1">
        <v>0</v>
      </c>
      <c r="AC5059" s="1">
        <v>557</v>
      </c>
      <c r="AD5059" s="1">
        <v>0</v>
      </c>
      <c r="AE5059" s="1">
        <v>0</v>
      </c>
      <c r="AF5059" s="1">
        <v>0</v>
      </c>
      <c r="AG5059" s="1">
        <v>0</v>
      </c>
      <c r="AH5059" s="1">
        <v>350</v>
      </c>
      <c r="AI5059" s="1">
        <v>907</v>
      </c>
      <c r="AJ5059" s="1" t="s">
        <v>7246</v>
      </c>
      <c r="AK5059" s="1" t="s">
        <v>7247</v>
      </c>
      <c r="AL5059" s="1" t="s">
        <v>7248</v>
      </c>
      <c r="AM5059" s="1" t="s">
        <v>12</v>
      </c>
      <c r="AN5059" s="1" t="s">
        <v>23097</v>
      </c>
      <c r="AO5059" s="1" t="s">
        <v>86</v>
      </c>
      <c r="AP5059" s="1" t="s">
        <v>57</v>
      </c>
      <c r="AQ5059" s="1" t="s">
        <v>25</v>
      </c>
      <c r="AR5059" s="1" t="s">
        <v>30</v>
      </c>
      <c r="AS5059" s="1" t="s">
        <v>23091</v>
      </c>
      <c r="AT5059" s="1" t="s">
        <v>26</v>
      </c>
    </row>
    <row r="5060" spans="1:46" x14ac:dyDescent="0.25">
      <c r="A5060" s="1" t="s">
        <v>18932</v>
      </c>
      <c r="B5060" s="2" t="s">
        <v>23101</v>
      </c>
      <c r="C5060" s="2" t="s">
        <v>23108</v>
      </c>
      <c r="D5060" s="1">
        <v>0</v>
      </c>
      <c r="E5060" s="1">
        <v>1</v>
      </c>
      <c r="F5060" s="1">
        <v>1</v>
      </c>
      <c r="G5060" s="1">
        <v>2</v>
      </c>
      <c r="H5060" s="6">
        <v>0.5</v>
      </c>
      <c r="I5060">
        <v>0</v>
      </c>
      <c r="J5060" s="1">
        <v>35</v>
      </c>
      <c r="K5060" s="1">
        <v>1</v>
      </c>
      <c r="L5060" s="1">
        <v>710</v>
      </c>
      <c r="M5060" s="6">
        <v>0.37</v>
      </c>
      <c r="N5060" s="4">
        <v>3000</v>
      </c>
      <c r="O5060" s="4">
        <v>230</v>
      </c>
      <c r="P5060" s="4">
        <v>300</v>
      </c>
      <c r="Q5060" s="3">
        <v>0.35</v>
      </c>
      <c r="R5060" s="1">
        <v>24</v>
      </c>
      <c r="S5060" s="1">
        <v>300</v>
      </c>
      <c r="T5060" s="1">
        <v>26</v>
      </c>
      <c r="U5060" s="1">
        <v>1</v>
      </c>
      <c r="V5060" s="1">
        <v>4</v>
      </c>
      <c r="W5060" s="1">
        <v>1</v>
      </c>
      <c r="X5060" s="1">
        <v>1</v>
      </c>
      <c r="Y5060" s="1">
        <v>1</v>
      </c>
      <c r="Z5060" s="1">
        <v>2</v>
      </c>
      <c r="AA5060" s="1">
        <v>1</v>
      </c>
      <c r="AB5060" s="1">
        <v>0</v>
      </c>
      <c r="AC5060" s="1">
        <v>0</v>
      </c>
      <c r="AD5060" s="1">
        <v>300</v>
      </c>
      <c r="AE5060" s="1">
        <v>0</v>
      </c>
      <c r="AF5060" s="1">
        <v>0</v>
      </c>
      <c r="AG5060" s="1">
        <v>0</v>
      </c>
      <c r="AH5060" s="1">
        <v>950</v>
      </c>
      <c r="AI5060" s="1">
        <v>1250</v>
      </c>
      <c r="AJ5060" s="1" t="s">
        <v>5786</v>
      </c>
      <c r="AK5060" s="1" t="s">
        <v>5787</v>
      </c>
      <c r="AL5060" s="1" t="s">
        <v>5788</v>
      </c>
      <c r="AM5060" s="1" t="s">
        <v>12</v>
      </c>
      <c r="AN5060" s="1" t="s">
        <v>23098</v>
      </c>
      <c r="AO5060" s="1" t="s">
        <v>86</v>
      </c>
      <c r="AP5060" s="1" t="s">
        <v>86</v>
      </c>
      <c r="AQ5060" s="1" t="s">
        <v>14</v>
      </c>
      <c r="AR5060" s="1" t="s">
        <v>19</v>
      </c>
      <c r="AS5060" s="1" t="s">
        <v>23091</v>
      </c>
      <c r="AT5060" s="1" t="s">
        <v>26</v>
      </c>
    </row>
    <row r="5061" spans="1:46" x14ac:dyDescent="0.25">
      <c r="A5061" s="1" t="s">
        <v>21174</v>
      </c>
      <c r="B5061" s="2" t="s">
        <v>23101</v>
      </c>
      <c r="C5061" s="2" t="s">
        <v>23108</v>
      </c>
      <c r="D5061" s="1">
        <v>1</v>
      </c>
      <c r="E5061" s="1">
        <v>1</v>
      </c>
      <c r="F5061" s="1">
        <v>1</v>
      </c>
      <c r="G5061" s="1">
        <v>3</v>
      </c>
      <c r="H5061" s="6">
        <v>0.33333333333333331</v>
      </c>
      <c r="I5061">
        <v>1</v>
      </c>
      <c r="J5061" s="1">
        <v>34</v>
      </c>
      <c r="K5061" s="1">
        <v>1</v>
      </c>
      <c r="L5061" s="1">
        <v>600</v>
      </c>
      <c r="M5061" s="6">
        <v>0.3</v>
      </c>
      <c r="N5061" s="4">
        <v>3600</v>
      </c>
      <c r="O5061" s="4">
        <v>300</v>
      </c>
      <c r="P5061" s="4">
        <v>600</v>
      </c>
      <c r="Q5061" s="3">
        <v>0.28999999999999998</v>
      </c>
      <c r="R5061" s="1">
        <v>24</v>
      </c>
      <c r="S5061" s="1">
        <v>600</v>
      </c>
      <c r="T5061" s="1">
        <v>65</v>
      </c>
      <c r="U5061" s="1">
        <v>0</v>
      </c>
      <c r="V5061" s="1">
        <v>4</v>
      </c>
      <c r="W5061" s="1">
        <v>0</v>
      </c>
      <c r="X5061" s="1">
        <v>1</v>
      </c>
      <c r="Y5061" s="1">
        <v>0</v>
      </c>
      <c r="Z5061" s="1">
        <v>3</v>
      </c>
      <c r="AA5061" s="1">
        <v>1</v>
      </c>
      <c r="AB5061" s="1">
        <v>1</v>
      </c>
      <c r="AC5061" s="1">
        <v>0</v>
      </c>
      <c r="AD5061" s="1">
        <v>0</v>
      </c>
      <c r="AE5061" s="1">
        <v>0</v>
      </c>
      <c r="AF5061" s="1">
        <v>1100</v>
      </c>
      <c r="AG5061" s="1">
        <v>0</v>
      </c>
      <c r="AH5061" s="1">
        <v>0</v>
      </c>
      <c r="AI5061" s="1">
        <v>1100</v>
      </c>
      <c r="AJ5061" s="1" t="s">
        <v>11955</v>
      </c>
      <c r="AK5061" s="1" t="s">
        <v>11956</v>
      </c>
      <c r="AL5061" s="1" t="s">
        <v>11957</v>
      </c>
      <c r="AM5061" s="1" t="s">
        <v>16</v>
      </c>
      <c r="AN5061" s="1" t="s">
        <v>23098</v>
      </c>
      <c r="AO5061" s="1" t="s">
        <v>364</v>
      </c>
      <c r="AP5061" s="1" t="s">
        <v>57</v>
      </c>
      <c r="AQ5061" s="1" t="s">
        <v>14</v>
      </c>
      <c r="AR5061" s="1" t="s">
        <v>30</v>
      </c>
      <c r="AS5061" s="1" t="s">
        <v>23091</v>
      </c>
      <c r="AT5061" s="1" t="s">
        <v>101</v>
      </c>
    </row>
    <row r="5062" spans="1:46" x14ac:dyDescent="0.25">
      <c r="A5062" s="1" t="s">
        <v>21777</v>
      </c>
      <c r="B5062" s="2" t="s">
        <v>23101</v>
      </c>
      <c r="C5062" s="2" t="s">
        <v>23108</v>
      </c>
      <c r="D5062" s="1">
        <v>0</v>
      </c>
      <c r="E5062" s="1">
        <v>0</v>
      </c>
      <c r="F5062" s="1">
        <v>1</v>
      </c>
      <c r="G5062" s="1">
        <v>1</v>
      </c>
      <c r="H5062" s="6">
        <v>1</v>
      </c>
      <c r="I5062">
        <v>1</v>
      </c>
      <c r="J5062" s="1">
        <v>31</v>
      </c>
      <c r="K5062" s="1">
        <v>1</v>
      </c>
      <c r="L5062" s="1">
        <v>663</v>
      </c>
      <c r="M5062" s="6">
        <v>0.2</v>
      </c>
      <c r="N5062" s="4">
        <v>2400</v>
      </c>
      <c r="O5062" s="4">
        <v>200</v>
      </c>
      <c r="P5062" s="4">
        <v>200</v>
      </c>
      <c r="Q5062" s="3">
        <v>0.28999999999999998</v>
      </c>
      <c r="R5062" s="1">
        <v>24</v>
      </c>
      <c r="S5062" s="1">
        <v>200</v>
      </c>
      <c r="T5062" s="1">
        <v>23</v>
      </c>
      <c r="U5062" s="1">
        <v>1</v>
      </c>
      <c r="V5062" s="1">
        <v>4</v>
      </c>
      <c r="W5062" s="1">
        <v>1</v>
      </c>
      <c r="X5062" s="1">
        <v>0</v>
      </c>
      <c r="Y5062" s="1">
        <v>0</v>
      </c>
      <c r="Z5062" s="1">
        <v>4</v>
      </c>
      <c r="AA5062" s="1">
        <v>0</v>
      </c>
      <c r="AB5062" s="1">
        <v>1</v>
      </c>
      <c r="AC5062" s="1">
        <v>0</v>
      </c>
      <c r="AD5062" s="1">
        <v>33</v>
      </c>
      <c r="AE5062" s="1">
        <v>0</v>
      </c>
      <c r="AF5062" s="1">
        <v>200</v>
      </c>
      <c r="AG5062" s="1">
        <v>16</v>
      </c>
      <c r="AH5062" s="1">
        <v>300</v>
      </c>
      <c r="AI5062" s="1">
        <v>549</v>
      </c>
      <c r="AJ5062" s="1" t="s">
        <v>334</v>
      </c>
      <c r="AK5062" s="1" t="s">
        <v>13569</v>
      </c>
      <c r="AL5062" s="1" t="s">
        <v>13570</v>
      </c>
      <c r="AM5062" s="1" t="s">
        <v>16</v>
      </c>
      <c r="AN5062" s="1" t="s">
        <v>23098</v>
      </c>
      <c r="AO5062" s="1" t="s">
        <v>86</v>
      </c>
      <c r="AP5062" s="1" t="s">
        <v>86</v>
      </c>
      <c r="AQ5062" s="1" t="s">
        <v>25</v>
      </c>
      <c r="AR5062" s="1" t="s">
        <v>30</v>
      </c>
      <c r="AS5062" s="1" t="s">
        <v>23090</v>
      </c>
      <c r="AT5062" s="1" t="s">
        <v>101</v>
      </c>
    </row>
    <row r="5063" spans="1:46" x14ac:dyDescent="0.25">
      <c r="A5063" s="1" t="s">
        <v>21714</v>
      </c>
      <c r="B5063" s="2" t="s">
        <v>23101</v>
      </c>
      <c r="C5063" s="2" t="s">
        <v>23108</v>
      </c>
      <c r="D5063" s="1">
        <v>1</v>
      </c>
      <c r="E5063" s="1">
        <v>0</v>
      </c>
      <c r="F5063" s="1">
        <v>1</v>
      </c>
      <c r="G5063" s="1">
        <v>2</v>
      </c>
      <c r="H5063" s="6">
        <v>0.5</v>
      </c>
      <c r="I5063">
        <v>1</v>
      </c>
      <c r="J5063" s="1">
        <v>43</v>
      </c>
      <c r="K5063" s="1">
        <v>1</v>
      </c>
      <c r="L5063" s="1">
        <v>695</v>
      </c>
      <c r="M5063" s="6">
        <v>0.61</v>
      </c>
      <c r="N5063" s="4">
        <v>1920</v>
      </c>
      <c r="O5063" s="4">
        <v>160</v>
      </c>
      <c r="P5063" s="4">
        <v>200</v>
      </c>
      <c r="Q5063" s="3">
        <v>0.24</v>
      </c>
      <c r="R5063" s="1">
        <v>24</v>
      </c>
      <c r="S5063" s="1">
        <v>200</v>
      </c>
      <c r="T5063" s="1">
        <v>21</v>
      </c>
      <c r="U5063" s="1">
        <v>1</v>
      </c>
      <c r="V5063" s="1">
        <v>4</v>
      </c>
      <c r="W5063" s="1">
        <v>0</v>
      </c>
      <c r="X5063" s="1">
        <v>0</v>
      </c>
      <c r="Y5063" s="1">
        <v>0</v>
      </c>
      <c r="Z5063" s="1">
        <v>2</v>
      </c>
      <c r="AA5063" s="1">
        <v>1</v>
      </c>
      <c r="AB5063" s="1">
        <v>1</v>
      </c>
      <c r="AC5063" s="1">
        <v>935</v>
      </c>
      <c r="AD5063" s="1">
        <v>0</v>
      </c>
      <c r="AE5063" s="1">
        <v>1450</v>
      </c>
      <c r="AF5063" s="1">
        <v>0</v>
      </c>
      <c r="AG5063" s="1">
        <v>0</v>
      </c>
      <c r="AH5063" s="1">
        <v>0</v>
      </c>
      <c r="AI5063" s="1">
        <v>2385</v>
      </c>
      <c r="AJ5063" s="1" t="s">
        <v>1806</v>
      </c>
      <c r="AK5063" s="1" t="s">
        <v>13402</v>
      </c>
      <c r="AL5063" s="1" t="s">
        <v>13403</v>
      </c>
      <c r="AM5063" s="1" t="s">
        <v>16</v>
      </c>
      <c r="AN5063" s="1" t="s">
        <v>23098</v>
      </c>
      <c r="AO5063" s="1" t="s">
        <v>86</v>
      </c>
      <c r="AP5063" s="1" t="s">
        <v>57</v>
      </c>
      <c r="AQ5063" s="1" t="s">
        <v>25</v>
      </c>
      <c r="AR5063" s="1" t="s">
        <v>30</v>
      </c>
      <c r="AS5063" s="1" t="s">
        <v>23091</v>
      </c>
      <c r="AT5063" s="1" t="s">
        <v>101</v>
      </c>
    </row>
    <row r="5064" spans="1:46" x14ac:dyDescent="0.25">
      <c r="A5064" s="1" t="s">
        <v>18222</v>
      </c>
      <c r="B5064" s="2" t="s">
        <v>23101</v>
      </c>
      <c r="C5064" s="2" t="s">
        <v>23108</v>
      </c>
      <c r="D5064" s="1">
        <v>0</v>
      </c>
      <c r="E5064" s="1">
        <v>1</v>
      </c>
      <c r="F5064" s="1">
        <v>1</v>
      </c>
      <c r="G5064" s="1">
        <v>2</v>
      </c>
      <c r="H5064" s="6">
        <v>0.5</v>
      </c>
      <c r="I5064">
        <v>0</v>
      </c>
      <c r="J5064" s="1">
        <v>54</v>
      </c>
      <c r="K5064" s="1">
        <v>1</v>
      </c>
      <c r="L5064" s="1">
        <v>563</v>
      </c>
      <c r="M5064" s="6">
        <v>0.15</v>
      </c>
      <c r="N5064" s="4">
        <v>3000</v>
      </c>
      <c r="O5064" s="4">
        <v>250</v>
      </c>
      <c r="P5064" s="4">
        <v>300</v>
      </c>
      <c r="Q5064" s="3">
        <v>0.3</v>
      </c>
      <c r="R5064" s="1">
        <v>12</v>
      </c>
      <c r="S5064" s="1">
        <v>300</v>
      </c>
      <c r="T5064" s="1">
        <v>26</v>
      </c>
      <c r="U5064" s="1">
        <v>1</v>
      </c>
      <c r="V5064" s="1">
        <v>4</v>
      </c>
      <c r="W5064" s="1">
        <v>0</v>
      </c>
      <c r="X5064" s="1">
        <v>0</v>
      </c>
      <c r="Y5064" s="1">
        <v>1</v>
      </c>
      <c r="Z5064" s="1">
        <v>0</v>
      </c>
      <c r="AA5064" s="1">
        <v>1</v>
      </c>
      <c r="AB5064" s="1">
        <v>1</v>
      </c>
      <c r="AC5064" s="1">
        <v>300</v>
      </c>
      <c r="AD5064" s="1">
        <v>0</v>
      </c>
      <c r="AE5064" s="1">
        <v>0</v>
      </c>
      <c r="AF5064" s="1">
        <v>0</v>
      </c>
      <c r="AG5064" s="1">
        <v>26</v>
      </c>
      <c r="AH5064" s="1">
        <v>0</v>
      </c>
      <c r="AI5064" s="1">
        <v>326</v>
      </c>
      <c r="AJ5064" s="1" t="s">
        <v>3729</v>
      </c>
      <c r="AK5064" s="1" t="s">
        <v>3730</v>
      </c>
      <c r="AL5064" s="1" t="s">
        <v>3731</v>
      </c>
      <c r="AM5064" s="1" t="s">
        <v>12</v>
      </c>
      <c r="AN5064" s="1" t="s">
        <v>23098</v>
      </c>
      <c r="AO5064" s="1" t="s">
        <v>86</v>
      </c>
      <c r="AP5064" s="1" t="s">
        <v>57</v>
      </c>
      <c r="AQ5064" s="1" t="s">
        <v>25</v>
      </c>
      <c r="AR5064" s="1" t="s">
        <v>19</v>
      </c>
      <c r="AS5064" s="1" t="s">
        <v>23091</v>
      </c>
      <c r="AT5064" s="1" t="s">
        <v>101</v>
      </c>
    </row>
    <row r="5065" spans="1:46" x14ac:dyDescent="0.25">
      <c r="A5065" s="1" t="s">
        <v>21182</v>
      </c>
      <c r="B5065" s="2" t="s">
        <v>23101</v>
      </c>
      <c r="C5065" s="2" t="s">
        <v>23108</v>
      </c>
      <c r="D5065" s="1">
        <v>0</v>
      </c>
      <c r="E5065" s="1">
        <v>0</v>
      </c>
      <c r="F5065" s="1">
        <v>1</v>
      </c>
      <c r="G5065" s="1">
        <v>1</v>
      </c>
      <c r="H5065" s="6">
        <v>1</v>
      </c>
      <c r="I5065">
        <v>0</v>
      </c>
      <c r="J5065" s="1">
        <v>36</v>
      </c>
      <c r="K5065" s="1">
        <v>0</v>
      </c>
      <c r="L5065" s="1">
        <v>605</v>
      </c>
      <c r="M5065" s="6">
        <v>0.3</v>
      </c>
      <c r="N5065" s="4">
        <v>3600</v>
      </c>
      <c r="O5065" s="4">
        <v>300</v>
      </c>
      <c r="P5065" s="4">
        <v>500</v>
      </c>
      <c r="Q5065" s="3">
        <v>0.27</v>
      </c>
      <c r="R5065" s="1">
        <v>24</v>
      </c>
      <c r="S5065" s="1">
        <v>500</v>
      </c>
      <c r="T5065" s="1">
        <v>40</v>
      </c>
      <c r="U5065" s="1">
        <v>1</v>
      </c>
      <c r="V5065" s="1">
        <v>4</v>
      </c>
      <c r="W5065" s="1">
        <v>1</v>
      </c>
      <c r="X5065" s="1">
        <v>0</v>
      </c>
      <c r="Y5065" s="1">
        <v>1</v>
      </c>
      <c r="Z5065" s="1">
        <v>3</v>
      </c>
      <c r="AA5065" s="1">
        <v>0</v>
      </c>
      <c r="AB5065" s="1">
        <v>1</v>
      </c>
      <c r="AC5065" s="1">
        <v>1345</v>
      </c>
      <c r="AD5065" s="1">
        <v>0</v>
      </c>
      <c r="AE5065" s="1">
        <v>0</v>
      </c>
      <c r="AF5065" s="1">
        <v>350</v>
      </c>
      <c r="AG5065" s="1">
        <v>0</v>
      </c>
      <c r="AH5065" s="1">
        <v>0</v>
      </c>
      <c r="AI5065" s="1">
        <v>1695</v>
      </c>
      <c r="AJ5065" s="1" t="s">
        <v>11978</v>
      </c>
      <c r="AK5065" s="1" t="s">
        <v>11979</v>
      </c>
      <c r="AL5065" s="1" t="s">
        <v>11980</v>
      </c>
      <c r="AM5065" s="1" t="s">
        <v>12</v>
      </c>
      <c r="AN5065" s="1" t="s">
        <v>23097</v>
      </c>
      <c r="AO5065" s="1" t="s">
        <v>86</v>
      </c>
      <c r="AP5065" s="1" t="s">
        <v>86</v>
      </c>
      <c r="AQ5065" s="1" t="s">
        <v>25</v>
      </c>
      <c r="AR5065" s="1" t="s">
        <v>19</v>
      </c>
      <c r="AS5065" s="1" t="s">
        <v>23090</v>
      </c>
      <c r="AT5065" s="1" t="s">
        <v>101</v>
      </c>
    </row>
    <row r="5066" spans="1:46" x14ac:dyDescent="0.25">
      <c r="A5066" s="1" t="s">
        <v>22929</v>
      </c>
      <c r="B5066" s="2" t="s">
        <v>23101</v>
      </c>
      <c r="C5066" s="2" t="s">
        <v>23108</v>
      </c>
      <c r="D5066" s="1">
        <v>0</v>
      </c>
      <c r="E5066" s="1">
        <v>0</v>
      </c>
      <c r="F5066" s="1">
        <v>1</v>
      </c>
      <c r="G5066" s="1">
        <v>1</v>
      </c>
      <c r="H5066" s="6">
        <v>1</v>
      </c>
      <c r="I5066">
        <v>1</v>
      </c>
      <c r="J5066" s="1">
        <v>32</v>
      </c>
      <c r="K5066" s="1">
        <v>1</v>
      </c>
      <c r="L5066" s="1">
        <v>656</v>
      </c>
      <c r="M5066" s="6">
        <v>0.42</v>
      </c>
      <c r="N5066" s="4">
        <v>220000</v>
      </c>
      <c r="O5066" s="4">
        <v>120</v>
      </c>
      <c r="P5066" s="4">
        <v>100</v>
      </c>
      <c r="Q5066" s="3">
        <v>0.3</v>
      </c>
      <c r="R5066" s="1">
        <v>12</v>
      </c>
      <c r="S5066" s="1">
        <v>100</v>
      </c>
      <c r="T5066" s="1">
        <v>8</v>
      </c>
      <c r="U5066" s="1">
        <v>1</v>
      </c>
      <c r="V5066" s="1">
        <v>4</v>
      </c>
      <c r="W5066" s="1">
        <v>1</v>
      </c>
      <c r="X5066" s="1">
        <v>0</v>
      </c>
      <c r="Y5066" s="1">
        <v>1</v>
      </c>
      <c r="Z5066" s="1">
        <v>3</v>
      </c>
      <c r="AA5066" s="1">
        <v>0</v>
      </c>
      <c r="AB5066" s="1">
        <v>1</v>
      </c>
      <c r="AC5066" s="1">
        <v>0</v>
      </c>
      <c r="AD5066" s="1">
        <v>0</v>
      </c>
      <c r="AE5066" s="1">
        <v>0</v>
      </c>
      <c r="AF5066" s="1">
        <v>800</v>
      </c>
      <c r="AG5066" s="1">
        <v>0</v>
      </c>
      <c r="AH5066" s="1">
        <v>0</v>
      </c>
      <c r="AI5066" s="1">
        <v>800</v>
      </c>
      <c r="AJ5066" s="1" t="s">
        <v>16629</v>
      </c>
      <c r="AK5066" s="1" t="s">
        <v>16630</v>
      </c>
      <c r="AL5066" s="1" t="s">
        <v>16631</v>
      </c>
      <c r="AM5066" s="1" t="s">
        <v>16</v>
      </c>
      <c r="AN5066" s="1" t="s">
        <v>23098</v>
      </c>
      <c r="AO5066" s="1" t="s">
        <v>86</v>
      </c>
      <c r="AP5066" s="1" t="s">
        <v>86</v>
      </c>
      <c r="AQ5066" s="1" t="s">
        <v>25</v>
      </c>
      <c r="AR5066" s="1" t="s">
        <v>19</v>
      </c>
      <c r="AS5066" s="1" t="s">
        <v>23090</v>
      </c>
      <c r="AT5066" s="1" t="s">
        <v>101</v>
      </c>
    </row>
    <row r="5067" spans="1:46" x14ac:dyDescent="0.25">
      <c r="A5067" s="1" t="s">
        <v>18293</v>
      </c>
      <c r="B5067" s="2" t="s">
        <v>23101</v>
      </c>
      <c r="C5067" s="2" t="s">
        <v>23108</v>
      </c>
      <c r="D5067" s="1">
        <v>0</v>
      </c>
      <c r="E5067" s="1">
        <v>0</v>
      </c>
      <c r="F5067" s="1">
        <v>2</v>
      </c>
      <c r="G5067" s="1">
        <v>2</v>
      </c>
      <c r="H5067" s="6">
        <v>1</v>
      </c>
      <c r="I5067">
        <v>1</v>
      </c>
      <c r="J5067" s="1">
        <v>29</v>
      </c>
      <c r="K5067" s="1">
        <v>0</v>
      </c>
      <c r="L5067" s="1">
        <v>534</v>
      </c>
      <c r="M5067" s="6">
        <v>0.31</v>
      </c>
      <c r="N5067" s="4">
        <v>2000</v>
      </c>
      <c r="O5067" s="4">
        <v>150</v>
      </c>
      <c r="P5067" s="4">
        <v>300</v>
      </c>
      <c r="Q5067" s="3">
        <v>0.25</v>
      </c>
      <c r="R5067" s="1">
        <v>24</v>
      </c>
      <c r="S5067" s="1">
        <v>300</v>
      </c>
      <c r="T5067" s="1">
        <v>29</v>
      </c>
      <c r="U5067" s="1">
        <v>0</v>
      </c>
      <c r="V5067" s="1">
        <v>4</v>
      </c>
      <c r="W5067" s="1">
        <v>0</v>
      </c>
      <c r="X5067" s="1">
        <v>1</v>
      </c>
      <c r="Y5067" s="1">
        <v>1</v>
      </c>
      <c r="Z5067" s="1">
        <v>3</v>
      </c>
      <c r="AA5067" s="1">
        <v>0</v>
      </c>
      <c r="AB5067" s="1">
        <v>1</v>
      </c>
      <c r="AC5067" s="1">
        <v>130</v>
      </c>
      <c r="AD5067" s="1">
        <v>0</v>
      </c>
      <c r="AE5067" s="1">
        <v>608</v>
      </c>
      <c r="AF5067" s="1">
        <v>0</v>
      </c>
      <c r="AG5067" s="1">
        <v>33</v>
      </c>
      <c r="AH5067" s="1">
        <v>300</v>
      </c>
      <c r="AI5067" s="1">
        <v>1071</v>
      </c>
      <c r="AJ5067" s="1" t="s">
        <v>3948</v>
      </c>
      <c r="AK5067" s="1" t="s">
        <v>3949</v>
      </c>
      <c r="AL5067" s="1" t="s">
        <v>3950</v>
      </c>
      <c r="AM5067" s="1" t="s">
        <v>16</v>
      </c>
      <c r="AN5067" s="1" t="s">
        <v>23097</v>
      </c>
      <c r="AO5067" s="1" t="s">
        <v>364</v>
      </c>
      <c r="AP5067" s="1" t="s">
        <v>57</v>
      </c>
      <c r="AQ5067" s="1" t="s">
        <v>14</v>
      </c>
      <c r="AR5067" s="1" t="s">
        <v>19</v>
      </c>
      <c r="AS5067" s="1" t="s">
        <v>23090</v>
      </c>
      <c r="AT5067" s="1" t="s">
        <v>101</v>
      </c>
    </row>
    <row r="5068" spans="1:46" x14ac:dyDescent="0.25">
      <c r="A5068" s="1" t="s">
        <v>22385</v>
      </c>
      <c r="B5068" s="2" t="s">
        <v>23101</v>
      </c>
      <c r="C5068" s="2" t="s">
        <v>23108</v>
      </c>
      <c r="D5068" s="1">
        <v>0</v>
      </c>
      <c r="E5068" s="1">
        <v>0</v>
      </c>
      <c r="F5068" s="1">
        <v>1</v>
      </c>
      <c r="G5068" s="1">
        <v>1</v>
      </c>
      <c r="H5068" s="6">
        <v>1</v>
      </c>
      <c r="I5068">
        <v>0</v>
      </c>
      <c r="J5068" s="1">
        <v>30</v>
      </c>
      <c r="K5068" s="1">
        <v>0</v>
      </c>
      <c r="L5068" s="1">
        <v>517</v>
      </c>
      <c r="M5068" s="6">
        <v>0.2</v>
      </c>
      <c r="N5068" s="4">
        <v>1920</v>
      </c>
      <c r="O5068" s="4">
        <v>160</v>
      </c>
      <c r="P5068" s="4">
        <v>300</v>
      </c>
      <c r="Q5068" s="3">
        <v>0.3</v>
      </c>
      <c r="R5068" s="1">
        <v>12</v>
      </c>
      <c r="S5068" s="1">
        <v>300</v>
      </c>
      <c r="T5068" s="1">
        <v>29</v>
      </c>
      <c r="U5068" s="1">
        <v>0</v>
      </c>
      <c r="V5068" s="1">
        <v>4</v>
      </c>
      <c r="W5068" s="1">
        <v>0</v>
      </c>
      <c r="X5068" s="1">
        <v>0</v>
      </c>
      <c r="Y5068" s="1">
        <v>1</v>
      </c>
      <c r="Z5068" s="1">
        <v>2</v>
      </c>
      <c r="AA5068" s="1">
        <v>1</v>
      </c>
      <c r="AB5068" s="1">
        <v>0</v>
      </c>
      <c r="AC5068" s="1">
        <v>0</v>
      </c>
      <c r="AD5068" s="1">
        <v>0</v>
      </c>
      <c r="AE5068" s="1">
        <v>78</v>
      </c>
      <c r="AF5068" s="1">
        <v>0</v>
      </c>
      <c r="AG5068" s="1">
        <v>0</v>
      </c>
      <c r="AH5068" s="1">
        <v>0</v>
      </c>
      <c r="AI5068" s="1">
        <v>78</v>
      </c>
      <c r="AJ5068" s="1" t="s">
        <v>954</v>
      </c>
      <c r="AK5068" s="1" t="e">
        <f>-안녕하십니까.강원도에서태어나고자란29세청년입니다.군재대를한후서울에올라와일을하며모든게처음이라젊은날의객기로신용카드를함부로사용한적이있었습니다.더이상감당이되질않아알아보지않고고금리대출을손대었는데요.지금은서울에있는백화점에취직을하여돈을갚고는있지만.높은이자와원금상환기간을짧게잡아생활의여유가없어이렇게고금리대출환승을택하게되었습니다.</f>
        <v>#NAME?</v>
      </c>
      <c r="AL5068" s="1" t="s">
        <v>15188</v>
      </c>
      <c r="AM5068" s="1" t="s">
        <v>12</v>
      </c>
      <c r="AN5068" s="1" t="s">
        <v>23097</v>
      </c>
      <c r="AO5068" s="1" t="s">
        <v>364</v>
      </c>
      <c r="AP5068" s="1" t="s">
        <v>57</v>
      </c>
      <c r="AQ5068" s="1" t="s">
        <v>25</v>
      </c>
      <c r="AR5068" s="1" t="s">
        <v>19</v>
      </c>
      <c r="AS5068" s="1" t="s">
        <v>23091</v>
      </c>
      <c r="AT5068" s="1" t="s">
        <v>26</v>
      </c>
    </row>
    <row r="5069" spans="1:46" x14ac:dyDescent="0.25">
      <c r="A5069" s="1" t="s">
        <v>21191</v>
      </c>
      <c r="B5069" s="2" t="s">
        <v>23101</v>
      </c>
      <c r="C5069" s="2" t="s">
        <v>23108</v>
      </c>
      <c r="D5069" s="1">
        <v>0</v>
      </c>
      <c r="E5069" s="1">
        <v>0</v>
      </c>
      <c r="F5069" s="1">
        <v>3</v>
      </c>
      <c r="G5069" s="1">
        <v>3</v>
      </c>
      <c r="H5069" s="6">
        <v>1</v>
      </c>
      <c r="I5069">
        <v>1</v>
      </c>
      <c r="J5069" s="1">
        <v>33</v>
      </c>
      <c r="K5069" s="1">
        <v>1</v>
      </c>
      <c r="L5069" s="1">
        <v>600</v>
      </c>
      <c r="M5069" s="6">
        <v>0.93</v>
      </c>
      <c r="N5069" s="4">
        <v>2400</v>
      </c>
      <c r="O5069" s="4">
        <v>180</v>
      </c>
      <c r="P5069" s="4">
        <v>500</v>
      </c>
      <c r="Q5069" s="3">
        <v>0.35</v>
      </c>
      <c r="R5069" s="1">
        <v>24</v>
      </c>
      <c r="S5069" s="1">
        <v>500</v>
      </c>
      <c r="T5069" s="1">
        <v>54</v>
      </c>
      <c r="U5069" s="1">
        <v>1</v>
      </c>
      <c r="V5069" s="1">
        <v>4</v>
      </c>
      <c r="W5069" s="1">
        <v>0</v>
      </c>
      <c r="X5069" s="1">
        <v>0</v>
      </c>
      <c r="Y5069" s="1">
        <v>0</v>
      </c>
      <c r="Z5069" s="1">
        <v>2</v>
      </c>
      <c r="AA5069" s="1">
        <v>0</v>
      </c>
      <c r="AB5069" s="1">
        <v>1</v>
      </c>
      <c r="AC5069" s="1">
        <v>1380</v>
      </c>
      <c r="AD5069" s="1">
        <v>0</v>
      </c>
      <c r="AE5069" s="1">
        <v>0</v>
      </c>
      <c r="AF5069" s="1">
        <v>1634</v>
      </c>
      <c r="AG5069" s="1">
        <v>199</v>
      </c>
      <c r="AH5069" s="1">
        <v>0</v>
      </c>
      <c r="AI5069" s="1">
        <v>3213</v>
      </c>
      <c r="AJ5069" s="1" t="s">
        <v>12003</v>
      </c>
      <c r="AK5069" s="1" t="s">
        <v>12004</v>
      </c>
      <c r="AL5069" s="1" t="s">
        <v>12005</v>
      </c>
      <c r="AM5069" s="1" t="s">
        <v>16</v>
      </c>
      <c r="AN5069" s="1" t="s">
        <v>23098</v>
      </c>
      <c r="AO5069" s="1" t="s">
        <v>86</v>
      </c>
      <c r="AP5069" s="1" t="s">
        <v>57</v>
      </c>
      <c r="AQ5069" s="1" t="s">
        <v>25</v>
      </c>
      <c r="AR5069" s="1" t="s">
        <v>30</v>
      </c>
      <c r="AS5069" s="1" t="s">
        <v>23090</v>
      </c>
      <c r="AT5069" s="1" t="s">
        <v>101</v>
      </c>
    </row>
    <row r="5070" spans="1:46" x14ac:dyDescent="0.25">
      <c r="A5070" s="1" t="s">
        <v>17526</v>
      </c>
      <c r="B5070" s="2" t="s">
        <v>23101</v>
      </c>
      <c r="C5070" s="2" t="s">
        <v>23108</v>
      </c>
      <c r="D5070" s="1">
        <v>0</v>
      </c>
      <c r="E5070" s="1">
        <v>0</v>
      </c>
      <c r="F5070" s="1">
        <v>1</v>
      </c>
      <c r="G5070" s="1">
        <v>1</v>
      </c>
      <c r="H5070" s="6">
        <v>1</v>
      </c>
      <c r="I5070">
        <v>0</v>
      </c>
      <c r="J5070" s="1">
        <v>30</v>
      </c>
      <c r="K5070" s="1">
        <v>1</v>
      </c>
      <c r="L5070" s="1">
        <v>575</v>
      </c>
      <c r="M5070" s="6">
        <v>0.56999999999999995</v>
      </c>
      <c r="N5070" s="4">
        <v>1800</v>
      </c>
      <c r="O5070" s="4">
        <v>135</v>
      </c>
      <c r="P5070" s="4">
        <v>200</v>
      </c>
      <c r="Q5070" s="3">
        <v>0.3</v>
      </c>
      <c r="R5070" s="1">
        <v>18</v>
      </c>
      <c r="S5070" s="1">
        <v>200</v>
      </c>
      <c r="T5070" s="1">
        <v>23</v>
      </c>
      <c r="U5070" s="1">
        <v>1</v>
      </c>
      <c r="V5070" s="1">
        <v>4</v>
      </c>
      <c r="W5070" s="1">
        <v>1</v>
      </c>
      <c r="X5070" s="1">
        <v>0</v>
      </c>
      <c r="Y5070" s="1">
        <v>1</v>
      </c>
      <c r="Z5070" s="1">
        <v>3</v>
      </c>
      <c r="AA5070" s="1">
        <v>0</v>
      </c>
      <c r="AB5070" s="1">
        <v>0</v>
      </c>
      <c r="AC5070" s="1">
        <v>0</v>
      </c>
      <c r="AD5070" s="1">
        <v>0</v>
      </c>
      <c r="AE5070" s="1">
        <v>0</v>
      </c>
      <c r="AF5070" s="1">
        <v>291</v>
      </c>
      <c r="AG5070" s="1">
        <v>60</v>
      </c>
      <c r="AH5070" s="1">
        <v>800</v>
      </c>
      <c r="AI5070" s="1">
        <v>1151</v>
      </c>
      <c r="AJ5070" s="1" t="s">
        <v>1647</v>
      </c>
      <c r="AK5070" s="1" t="s">
        <v>1648</v>
      </c>
      <c r="AL5070" s="1" t="s">
        <v>1649</v>
      </c>
      <c r="AM5070" s="1" t="s">
        <v>12</v>
      </c>
      <c r="AN5070" s="1" t="s">
        <v>23098</v>
      </c>
      <c r="AO5070" s="1" t="s">
        <v>86</v>
      </c>
      <c r="AP5070" s="1" t="s">
        <v>86</v>
      </c>
      <c r="AQ5070" s="1" t="s">
        <v>25</v>
      </c>
      <c r="AR5070" s="1" t="s">
        <v>19</v>
      </c>
      <c r="AS5070" s="1" t="s">
        <v>23090</v>
      </c>
      <c r="AT5070" s="1" t="s">
        <v>26</v>
      </c>
    </row>
    <row r="5071" spans="1:46" x14ac:dyDescent="0.25">
      <c r="A5071" s="1" t="s">
        <v>18958</v>
      </c>
      <c r="B5071" s="2" t="s">
        <v>23101</v>
      </c>
      <c r="C5071" s="2" t="s">
        <v>23108</v>
      </c>
      <c r="D5071" s="1">
        <v>0</v>
      </c>
      <c r="E5071" s="1">
        <v>0</v>
      </c>
      <c r="F5071" s="1">
        <v>1</v>
      </c>
      <c r="G5071" s="1">
        <v>1</v>
      </c>
      <c r="H5071" s="6">
        <v>1</v>
      </c>
      <c r="I5071">
        <v>0</v>
      </c>
      <c r="J5071" s="1">
        <v>36</v>
      </c>
      <c r="K5071" s="1">
        <v>0</v>
      </c>
      <c r="L5071" s="1">
        <v>639</v>
      </c>
      <c r="M5071" s="6">
        <v>0.13</v>
      </c>
      <c r="N5071" s="4">
        <v>2232</v>
      </c>
      <c r="O5071" s="4">
        <v>186</v>
      </c>
      <c r="P5071" s="4">
        <v>500</v>
      </c>
      <c r="Q5071" s="3">
        <v>0.25</v>
      </c>
      <c r="R5071" s="1">
        <v>24</v>
      </c>
      <c r="S5071" s="1">
        <v>500</v>
      </c>
      <c r="T5071" s="1">
        <v>38</v>
      </c>
      <c r="U5071" s="1">
        <v>1</v>
      </c>
      <c r="V5071" s="1">
        <v>4</v>
      </c>
      <c r="W5071" s="1">
        <v>0</v>
      </c>
      <c r="X5071" s="1">
        <v>0</v>
      </c>
      <c r="Y5071" s="1">
        <v>1</v>
      </c>
      <c r="Z5071" s="1">
        <v>4</v>
      </c>
      <c r="AA5071" s="1">
        <v>1</v>
      </c>
      <c r="AB5071" s="1">
        <v>0</v>
      </c>
      <c r="AC5071" s="1">
        <v>0</v>
      </c>
      <c r="AD5071" s="1">
        <v>0</v>
      </c>
      <c r="AE5071" s="1">
        <v>0</v>
      </c>
      <c r="AF5071" s="1">
        <v>0</v>
      </c>
      <c r="AG5071" s="1">
        <v>0</v>
      </c>
      <c r="AH5071" s="1">
        <v>0</v>
      </c>
      <c r="AI5071" s="1">
        <v>0</v>
      </c>
      <c r="AJ5071" s="1" t="s">
        <v>5860</v>
      </c>
      <c r="AK5071" s="1" t="s">
        <v>5861</v>
      </c>
      <c r="AL5071" s="1" t="s">
        <v>5862</v>
      </c>
      <c r="AM5071" s="1" t="s">
        <v>12</v>
      </c>
      <c r="AN5071" s="1" t="s">
        <v>23097</v>
      </c>
      <c r="AO5071" s="1" t="s">
        <v>86</v>
      </c>
      <c r="AP5071" s="1" t="s">
        <v>57</v>
      </c>
      <c r="AQ5071" s="1" t="s">
        <v>25</v>
      </c>
      <c r="AR5071" s="1" t="s">
        <v>19</v>
      </c>
      <c r="AS5071" s="1" t="s">
        <v>23091</v>
      </c>
      <c r="AT5071" s="1" t="s">
        <v>26</v>
      </c>
    </row>
    <row r="5072" spans="1:46" x14ac:dyDescent="0.25">
      <c r="A5072" s="1" t="s">
        <v>22397</v>
      </c>
      <c r="B5072" s="2" t="s">
        <v>23101</v>
      </c>
      <c r="C5072" s="2" t="s">
        <v>23108</v>
      </c>
      <c r="D5072" s="1">
        <v>0</v>
      </c>
      <c r="E5072" s="1">
        <v>0</v>
      </c>
      <c r="F5072" s="1">
        <v>1</v>
      </c>
      <c r="G5072" s="1">
        <v>1</v>
      </c>
      <c r="H5072" s="6">
        <v>1</v>
      </c>
      <c r="I5072">
        <v>1</v>
      </c>
      <c r="J5072" s="1">
        <v>25</v>
      </c>
      <c r="K5072" s="1">
        <v>0</v>
      </c>
      <c r="L5072" s="1">
        <v>600</v>
      </c>
      <c r="M5072" s="6">
        <v>0.21</v>
      </c>
      <c r="N5072" s="4">
        <v>3000</v>
      </c>
      <c r="O5072" s="4">
        <v>300</v>
      </c>
      <c r="P5072" s="4">
        <v>500</v>
      </c>
      <c r="Q5072" s="3">
        <v>0.3</v>
      </c>
      <c r="R5072" s="1">
        <v>24</v>
      </c>
      <c r="S5072" s="1">
        <v>531</v>
      </c>
      <c r="T5072" s="1">
        <v>34</v>
      </c>
      <c r="U5072" s="1">
        <v>1</v>
      </c>
      <c r="V5072" s="1">
        <v>4</v>
      </c>
      <c r="W5072" s="1">
        <v>1</v>
      </c>
      <c r="X5072" s="1">
        <v>1</v>
      </c>
      <c r="Y5072" s="1">
        <v>0</v>
      </c>
      <c r="Z5072" s="1">
        <v>2</v>
      </c>
      <c r="AA5072" s="1">
        <v>1</v>
      </c>
      <c r="AB5072" s="1">
        <v>0</v>
      </c>
      <c r="AC5072" s="1">
        <v>0</v>
      </c>
      <c r="AD5072" s="1">
        <v>900</v>
      </c>
      <c r="AE5072" s="1">
        <v>0</v>
      </c>
      <c r="AF5072" s="1">
        <v>78</v>
      </c>
      <c r="AG5072" s="1">
        <v>0</v>
      </c>
      <c r="AH5072" s="1">
        <v>0</v>
      </c>
      <c r="AI5072" s="1">
        <v>978</v>
      </c>
      <c r="AJ5072" s="1" t="s">
        <v>15219</v>
      </c>
      <c r="AK5072" s="1" t="s">
        <v>15220</v>
      </c>
      <c r="AL5072" s="1" t="s">
        <v>15221</v>
      </c>
      <c r="AM5072" s="1" t="s">
        <v>16</v>
      </c>
      <c r="AN5072" s="1" t="s">
        <v>23097</v>
      </c>
      <c r="AO5072" s="1" t="s">
        <v>86</v>
      </c>
      <c r="AP5072" s="1" t="s">
        <v>86</v>
      </c>
      <c r="AQ5072" s="1" t="s">
        <v>14</v>
      </c>
      <c r="AR5072" s="1" t="s">
        <v>30</v>
      </c>
      <c r="AS5072" s="1" t="s">
        <v>23091</v>
      </c>
      <c r="AT5072" s="1" t="s">
        <v>26</v>
      </c>
    </row>
    <row r="5073" spans="1:46" x14ac:dyDescent="0.25">
      <c r="A5073" s="1" t="s">
        <v>21800</v>
      </c>
      <c r="B5073" s="2" t="s">
        <v>23101</v>
      </c>
      <c r="C5073" s="2" t="s">
        <v>23108</v>
      </c>
      <c r="D5073" s="1">
        <v>0</v>
      </c>
      <c r="E5073" s="1">
        <v>0</v>
      </c>
      <c r="F5073" s="1">
        <v>1</v>
      </c>
      <c r="G5073" s="1">
        <v>1</v>
      </c>
      <c r="H5073" s="6">
        <v>1</v>
      </c>
      <c r="I5073">
        <v>0</v>
      </c>
      <c r="J5073" s="1">
        <v>27</v>
      </c>
      <c r="K5073" s="1">
        <v>1</v>
      </c>
      <c r="L5073" s="1">
        <v>493</v>
      </c>
      <c r="M5073" s="6">
        <v>7.0000000000000007E-2</v>
      </c>
      <c r="N5073" s="4">
        <v>1344</v>
      </c>
      <c r="O5073" s="4">
        <v>112</v>
      </c>
      <c r="P5073" s="4">
        <v>100</v>
      </c>
      <c r="Q5073" s="3">
        <v>0.1</v>
      </c>
      <c r="R5073" s="1">
        <v>12</v>
      </c>
      <c r="S5073" s="1">
        <v>100</v>
      </c>
      <c r="T5073" s="1">
        <v>11</v>
      </c>
      <c r="U5073" s="1">
        <v>1</v>
      </c>
      <c r="V5073" s="1">
        <v>4</v>
      </c>
      <c r="W5073" s="1">
        <v>0</v>
      </c>
      <c r="X5073" s="1">
        <v>0</v>
      </c>
      <c r="Y5073" s="1">
        <v>1</v>
      </c>
      <c r="Z5073" s="1">
        <v>2</v>
      </c>
      <c r="AA5073" s="1">
        <v>1</v>
      </c>
      <c r="AB5073" s="1">
        <v>1</v>
      </c>
      <c r="AC5073" s="1">
        <v>0</v>
      </c>
      <c r="AD5073" s="1">
        <v>0</v>
      </c>
      <c r="AE5073" s="1">
        <v>0</v>
      </c>
      <c r="AF5073" s="1">
        <v>0</v>
      </c>
      <c r="AG5073" s="1">
        <v>0</v>
      </c>
      <c r="AH5073" s="1">
        <v>0</v>
      </c>
      <c r="AI5073" s="1">
        <v>0</v>
      </c>
      <c r="AJ5073" s="1" t="s">
        <v>165</v>
      </c>
      <c r="AK5073" s="1" t="s">
        <v>13628</v>
      </c>
      <c r="AL5073" s="1" t="s">
        <v>13629</v>
      </c>
      <c r="AM5073" s="1" t="s">
        <v>12</v>
      </c>
      <c r="AN5073" s="1" t="s">
        <v>23098</v>
      </c>
      <c r="AO5073" s="1" t="s">
        <v>86</v>
      </c>
      <c r="AP5073" s="1" t="s">
        <v>57</v>
      </c>
      <c r="AQ5073" s="1" t="s">
        <v>25</v>
      </c>
      <c r="AR5073" s="1" t="s">
        <v>19</v>
      </c>
      <c r="AS5073" s="1" t="s">
        <v>23091</v>
      </c>
      <c r="AT5073" s="1" t="s">
        <v>101</v>
      </c>
    </row>
    <row r="5074" spans="1:46" x14ac:dyDescent="0.25">
      <c r="A5074" s="1" t="s">
        <v>20667</v>
      </c>
      <c r="B5074" s="2" t="s">
        <v>23101</v>
      </c>
      <c r="C5074" s="2" t="s">
        <v>23108</v>
      </c>
      <c r="D5074" s="1">
        <v>0</v>
      </c>
      <c r="E5074" s="1">
        <v>0</v>
      </c>
      <c r="F5074" s="1">
        <v>1</v>
      </c>
      <c r="G5074" s="1">
        <v>1</v>
      </c>
      <c r="H5074" s="6">
        <v>1</v>
      </c>
      <c r="I5074">
        <v>1</v>
      </c>
      <c r="J5074" s="1">
        <v>28</v>
      </c>
      <c r="K5074" s="1">
        <v>1</v>
      </c>
      <c r="L5074" s="1">
        <v>433</v>
      </c>
      <c r="M5074" s="6">
        <v>7.0000000000000007E-2</v>
      </c>
      <c r="N5074" s="4">
        <v>1900</v>
      </c>
      <c r="O5074" s="4">
        <v>145</v>
      </c>
      <c r="P5074" s="4">
        <v>200</v>
      </c>
      <c r="Q5074" s="3">
        <v>0.35</v>
      </c>
      <c r="R5074" s="1">
        <v>24</v>
      </c>
      <c r="S5074" s="1">
        <v>200</v>
      </c>
      <c r="T5074" s="1">
        <v>22</v>
      </c>
      <c r="U5074" s="1">
        <v>1</v>
      </c>
      <c r="V5074" s="1">
        <v>4</v>
      </c>
      <c r="W5074" s="1">
        <v>0</v>
      </c>
      <c r="X5074" s="1">
        <v>0</v>
      </c>
      <c r="Y5074" s="1">
        <v>1</v>
      </c>
      <c r="Z5074" s="1">
        <v>2</v>
      </c>
      <c r="AA5074" s="1">
        <v>1</v>
      </c>
      <c r="AB5074" s="1">
        <v>1</v>
      </c>
      <c r="AC5074" s="1">
        <v>0</v>
      </c>
      <c r="AD5074" s="1">
        <v>0</v>
      </c>
      <c r="AE5074" s="1">
        <v>0</v>
      </c>
      <c r="AF5074" s="1">
        <v>0</v>
      </c>
      <c r="AG5074" s="1">
        <v>0</v>
      </c>
      <c r="AH5074" s="1">
        <v>0</v>
      </c>
      <c r="AI5074" s="1">
        <v>0</v>
      </c>
      <c r="AJ5074" s="1" t="s">
        <v>10592</v>
      </c>
      <c r="AK5074" s="1" t="s">
        <v>10593</v>
      </c>
      <c r="AL5074" s="1" t="s">
        <v>10594</v>
      </c>
      <c r="AM5074" s="1" t="s">
        <v>16</v>
      </c>
      <c r="AN5074" s="1" t="s">
        <v>23098</v>
      </c>
      <c r="AO5074" s="1" t="s">
        <v>86</v>
      </c>
      <c r="AP5074" s="1" t="s">
        <v>57</v>
      </c>
      <c r="AQ5074" s="1" t="s">
        <v>25</v>
      </c>
      <c r="AR5074" s="1" t="s">
        <v>19</v>
      </c>
      <c r="AS5074" s="1" t="s">
        <v>23091</v>
      </c>
      <c r="AT5074" s="1" t="s">
        <v>101</v>
      </c>
    </row>
    <row r="5075" spans="1:46" x14ac:dyDescent="0.25">
      <c r="A5075" s="1" t="s">
        <v>17653</v>
      </c>
      <c r="B5075" s="2" t="s">
        <v>23101</v>
      </c>
      <c r="C5075" s="2" t="s">
        <v>23108</v>
      </c>
      <c r="D5075" s="1">
        <v>0</v>
      </c>
      <c r="E5075" s="1">
        <v>2</v>
      </c>
      <c r="F5075" s="1">
        <v>1</v>
      </c>
      <c r="G5075" s="1">
        <v>3</v>
      </c>
      <c r="H5075" s="6">
        <v>0.33333333333333331</v>
      </c>
      <c r="I5075">
        <v>0</v>
      </c>
      <c r="J5075" s="1">
        <v>27</v>
      </c>
      <c r="K5075" s="1">
        <v>1</v>
      </c>
      <c r="L5075" s="1">
        <v>583</v>
      </c>
      <c r="M5075" s="6">
        <v>0.09</v>
      </c>
      <c r="N5075" s="4">
        <v>2200</v>
      </c>
      <c r="O5075" s="4">
        <v>170</v>
      </c>
      <c r="P5075" s="4">
        <v>300</v>
      </c>
      <c r="Q5075" s="3">
        <v>0.25</v>
      </c>
      <c r="R5075" s="1">
        <v>24</v>
      </c>
      <c r="S5075" s="1">
        <v>300</v>
      </c>
      <c r="T5075" s="1">
        <v>27</v>
      </c>
      <c r="U5075" s="1">
        <v>1</v>
      </c>
      <c r="V5075" s="1">
        <v>4</v>
      </c>
      <c r="W5075" s="1">
        <v>0</v>
      </c>
      <c r="X5075" s="1">
        <v>0</v>
      </c>
      <c r="Y5075" s="1">
        <v>1</v>
      </c>
      <c r="Z5075" s="1">
        <v>0</v>
      </c>
      <c r="AA5075" s="1">
        <v>0</v>
      </c>
      <c r="AB5075" s="1">
        <v>0</v>
      </c>
      <c r="AC5075" s="1">
        <v>0</v>
      </c>
      <c r="AD5075" s="1">
        <v>0</v>
      </c>
      <c r="AE5075" s="1">
        <v>0</v>
      </c>
      <c r="AF5075" s="1">
        <v>0</v>
      </c>
      <c r="AG5075" s="1">
        <v>0</v>
      </c>
      <c r="AH5075" s="1">
        <v>0</v>
      </c>
      <c r="AI5075" s="1">
        <v>0</v>
      </c>
      <c r="AJ5075" s="1" t="s">
        <v>2037</v>
      </c>
      <c r="AK5075" s="1" t="s">
        <v>2038</v>
      </c>
      <c r="AL5075" s="1" t="s">
        <v>2039</v>
      </c>
      <c r="AM5075" s="1" t="s">
        <v>12</v>
      </c>
      <c r="AN5075" s="1" t="s">
        <v>23098</v>
      </c>
      <c r="AO5075" s="1" t="s">
        <v>86</v>
      </c>
      <c r="AP5075" s="1" t="s">
        <v>57</v>
      </c>
      <c r="AQ5075" s="1" t="s">
        <v>25</v>
      </c>
      <c r="AR5075" s="1" t="s">
        <v>19</v>
      </c>
      <c r="AS5075" s="1" t="s">
        <v>23090</v>
      </c>
      <c r="AT5075" s="1" t="s">
        <v>26</v>
      </c>
    </row>
    <row r="5076" spans="1:46" x14ac:dyDescent="0.25">
      <c r="A5076" s="1" t="s">
        <v>22954</v>
      </c>
      <c r="B5076" s="2" t="s">
        <v>23101</v>
      </c>
      <c r="C5076" s="2" t="s">
        <v>23108</v>
      </c>
      <c r="D5076" s="1">
        <v>0</v>
      </c>
      <c r="E5076" s="1">
        <v>0</v>
      </c>
      <c r="F5076" s="1">
        <v>2</v>
      </c>
      <c r="G5076" s="1">
        <v>2</v>
      </c>
      <c r="H5076" s="6">
        <v>1</v>
      </c>
      <c r="I5076">
        <v>0</v>
      </c>
      <c r="J5076" s="1">
        <v>31</v>
      </c>
      <c r="K5076" s="1">
        <v>1</v>
      </c>
      <c r="L5076" s="1">
        <v>602</v>
      </c>
      <c r="M5076" s="6">
        <v>0.38</v>
      </c>
      <c r="N5076" s="4">
        <v>3600</v>
      </c>
      <c r="O5076" s="4">
        <v>300</v>
      </c>
      <c r="P5076" s="4">
        <v>300</v>
      </c>
      <c r="Q5076" s="3">
        <v>0.28000000000000003</v>
      </c>
      <c r="R5076" s="1">
        <v>18</v>
      </c>
      <c r="S5076" s="1">
        <v>300</v>
      </c>
      <c r="T5076" s="1">
        <v>31</v>
      </c>
      <c r="U5076" s="1">
        <v>1</v>
      </c>
      <c r="V5076" s="1">
        <v>4</v>
      </c>
      <c r="W5076" s="1">
        <v>1</v>
      </c>
      <c r="X5076" s="1">
        <v>0</v>
      </c>
      <c r="Y5076" s="1">
        <v>1</v>
      </c>
      <c r="Z5076" s="1">
        <v>3</v>
      </c>
      <c r="AA5076" s="1">
        <v>1</v>
      </c>
      <c r="AB5076" s="1">
        <v>1</v>
      </c>
      <c r="AC5076" s="1">
        <v>0</v>
      </c>
      <c r="AD5076" s="1">
        <v>0</v>
      </c>
      <c r="AE5076" s="1">
        <v>0</v>
      </c>
      <c r="AF5076" s="1">
        <v>810</v>
      </c>
      <c r="AG5076" s="1">
        <v>0</v>
      </c>
      <c r="AH5076" s="1">
        <v>900</v>
      </c>
      <c r="AI5076" s="1">
        <v>1710</v>
      </c>
      <c r="AJ5076" s="1" t="s">
        <v>16699</v>
      </c>
      <c r="AK5076" s="1" t="s">
        <v>16700</v>
      </c>
      <c r="AL5076" s="1" t="s">
        <v>16701</v>
      </c>
      <c r="AM5076" s="1" t="s">
        <v>12</v>
      </c>
      <c r="AN5076" s="1" t="s">
        <v>23098</v>
      </c>
      <c r="AO5076" s="1" t="s">
        <v>86</v>
      </c>
      <c r="AP5076" s="1" t="s">
        <v>86</v>
      </c>
      <c r="AQ5076" s="1" t="s">
        <v>25</v>
      </c>
      <c r="AR5076" s="1" t="s">
        <v>19</v>
      </c>
      <c r="AS5076" s="1" t="s">
        <v>23091</v>
      </c>
      <c r="AT5076" s="1" t="s">
        <v>101</v>
      </c>
    </row>
    <row r="5077" spans="1:46" x14ac:dyDescent="0.25">
      <c r="A5077" s="1" t="s">
        <v>18322</v>
      </c>
      <c r="B5077" s="2" t="s">
        <v>23101</v>
      </c>
      <c r="C5077" s="2" t="s">
        <v>23108</v>
      </c>
      <c r="D5077" s="1">
        <v>0</v>
      </c>
      <c r="E5077" s="1">
        <v>0</v>
      </c>
      <c r="F5077" s="1">
        <v>1</v>
      </c>
      <c r="G5077" s="1">
        <v>1</v>
      </c>
      <c r="H5077" s="6">
        <v>1</v>
      </c>
      <c r="I5077">
        <v>0</v>
      </c>
      <c r="J5077" s="1">
        <v>33</v>
      </c>
      <c r="K5077" s="1">
        <v>1</v>
      </c>
      <c r="L5077" s="1">
        <v>600</v>
      </c>
      <c r="M5077" s="6">
        <v>5</v>
      </c>
      <c r="N5077" s="4">
        <v>3000</v>
      </c>
      <c r="O5077" s="4">
        <v>250</v>
      </c>
      <c r="P5077" s="4">
        <v>300</v>
      </c>
      <c r="Q5077" s="3">
        <v>0.33</v>
      </c>
      <c r="R5077" s="1">
        <v>24</v>
      </c>
      <c r="S5077" s="1">
        <v>300</v>
      </c>
      <c r="T5077" s="1">
        <v>36</v>
      </c>
      <c r="U5077" s="1">
        <v>1</v>
      </c>
      <c r="V5077" s="1">
        <v>4</v>
      </c>
      <c r="W5077" s="1">
        <v>0</v>
      </c>
      <c r="X5077" s="1">
        <v>0</v>
      </c>
      <c r="Y5077" s="1">
        <v>0</v>
      </c>
      <c r="Z5077" s="1">
        <v>2</v>
      </c>
      <c r="AA5077" s="1">
        <v>1</v>
      </c>
      <c r="AB5077" s="1">
        <v>0</v>
      </c>
      <c r="AC5077" s="1">
        <v>1600</v>
      </c>
      <c r="AD5077" s="1">
        <v>13562</v>
      </c>
      <c r="AE5077" s="1">
        <v>0</v>
      </c>
      <c r="AF5077" s="1">
        <v>13983</v>
      </c>
      <c r="AG5077" s="1">
        <v>90</v>
      </c>
      <c r="AH5077" s="1">
        <v>0</v>
      </c>
      <c r="AI5077" s="1">
        <v>29235</v>
      </c>
      <c r="AJ5077" s="1" t="s">
        <v>4031</v>
      </c>
      <c r="AK5077" s="1" t="s">
        <v>4032</v>
      </c>
      <c r="AL5077" s="1" t="s">
        <v>4033</v>
      </c>
      <c r="AM5077" s="1" t="s">
        <v>12</v>
      </c>
      <c r="AN5077" s="1" t="s">
        <v>23098</v>
      </c>
      <c r="AO5077" s="1" t="s">
        <v>86</v>
      </c>
      <c r="AP5077" s="1" t="s">
        <v>57</v>
      </c>
      <c r="AQ5077" s="1" t="s">
        <v>25</v>
      </c>
      <c r="AR5077" s="1" t="s">
        <v>30</v>
      </c>
      <c r="AS5077" s="1" t="s">
        <v>23091</v>
      </c>
      <c r="AT5077" s="1" t="s">
        <v>26</v>
      </c>
    </row>
    <row r="5078" spans="1:46" x14ac:dyDescent="0.25">
      <c r="A5078" s="1" t="s">
        <v>19542</v>
      </c>
      <c r="B5078" s="2" t="s">
        <v>23101</v>
      </c>
      <c r="C5078" s="2" t="s">
        <v>23108</v>
      </c>
      <c r="D5078" s="1">
        <v>0</v>
      </c>
      <c r="E5078" s="1">
        <v>0</v>
      </c>
      <c r="F5078" s="1">
        <v>2</v>
      </c>
      <c r="G5078" s="1">
        <v>2</v>
      </c>
      <c r="H5078" s="6">
        <v>1</v>
      </c>
      <c r="I5078">
        <v>0</v>
      </c>
      <c r="J5078" s="1">
        <v>35</v>
      </c>
      <c r="K5078" s="1">
        <v>0</v>
      </c>
      <c r="L5078" s="1">
        <v>579</v>
      </c>
      <c r="M5078" s="6">
        <v>0.56000000000000005</v>
      </c>
      <c r="N5078" s="4">
        <v>3800</v>
      </c>
      <c r="O5078" s="4">
        <v>230</v>
      </c>
      <c r="P5078" s="4">
        <v>500</v>
      </c>
      <c r="Q5078" s="3">
        <v>0.3</v>
      </c>
      <c r="R5078" s="1">
        <v>24</v>
      </c>
      <c r="S5078" s="1">
        <v>500</v>
      </c>
      <c r="T5078" s="1">
        <v>54</v>
      </c>
      <c r="U5078" s="1">
        <v>1</v>
      </c>
      <c r="V5078" s="1">
        <v>4</v>
      </c>
      <c r="W5078" s="1">
        <v>0</v>
      </c>
      <c r="X5078" s="1">
        <v>0</v>
      </c>
      <c r="Y5078" s="1">
        <v>1</v>
      </c>
      <c r="Z5078" s="1">
        <v>1</v>
      </c>
      <c r="AA5078" s="1">
        <v>1</v>
      </c>
      <c r="AB5078" s="1">
        <v>0</v>
      </c>
      <c r="AC5078" s="1">
        <v>2270</v>
      </c>
      <c r="AD5078" s="1">
        <v>0</v>
      </c>
      <c r="AE5078" s="1">
        <v>523</v>
      </c>
      <c r="AF5078" s="1">
        <v>0</v>
      </c>
      <c r="AG5078" s="1">
        <v>267</v>
      </c>
      <c r="AH5078" s="1">
        <v>0</v>
      </c>
      <c r="AI5078" s="1">
        <v>3060</v>
      </c>
      <c r="AJ5078" s="1" t="s">
        <v>7492</v>
      </c>
      <c r="AK5078" s="1" t="s">
        <v>7493</v>
      </c>
      <c r="AL5078" s="1" t="s">
        <v>7494</v>
      </c>
      <c r="AM5078" s="1" t="s">
        <v>12</v>
      </c>
      <c r="AN5078" s="1" t="s">
        <v>23097</v>
      </c>
      <c r="AO5078" s="1" t="s">
        <v>86</v>
      </c>
      <c r="AP5078" s="1" t="s">
        <v>57</v>
      </c>
      <c r="AQ5078" s="1" t="s">
        <v>25</v>
      </c>
      <c r="AR5078" s="1" t="s">
        <v>19</v>
      </c>
      <c r="AS5078" s="1" t="s">
        <v>23091</v>
      </c>
      <c r="AT5078" s="1" t="s">
        <v>26</v>
      </c>
    </row>
    <row r="5079" spans="1:46" x14ac:dyDescent="0.25">
      <c r="A5079" s="1" t="s">
        <v>19546</v>
      </c>
      <c r="B5079" s="2" t="s">
        <v>23101</v>
      </c>
      <c r="C5079" s="2" t="s">
        <v>23108</v>
      </c>
      <c r="D5079" s="1">
        <v>0</v>
      </c>
      <c r="E5079" s="1">
        <v>0</v>
      </c>
      <c r="F5079" s="1">
        <v>1</v>
      </c>
      <c r="G5079" s="1">
        <v>1</v>
      </c>
      <c r="H5079" s="6">
        <v>1</v>
      </c>
      <c r="I5079">
        <v>1</v>
      </c>
      <c r="J5079" s="1">
        <v>39</v>
      </c>
      <c r="K5079" s="1">
        <v>1</v>
      </c>
      <c r="L5079" s="1">
        <v>610</v>
      </c>
      <c r="M5079" s="6">
        <v>0.05</v>
      </c>
      <c r="N5079" s="4">
        <v>6000</v>
      </c>
      <c r="O5079" s="4">
        <v>500</v>
      </c>
      <c r="P5079" s="4">
        <v>500</v>
      </c>
      <c r="Q5079" s="3">
        <v>0.34</v>
      </c>
      <c r="R5079" s="1">
        <v>24</v>
      </c>
      <c r="S5079" s="1">
        <v>500</v>
      </c>
      <c r="T5079" s="1">
        <v>47</v>
      </c>
      <c r="U5079" s="1">
        <v>1</v>
      </c>
      <c r="V5079" s="1">
        <v>4</v>
      </c>
      <c r="W5079" s="1">
        <v>1</v>
      </c>
      <c r="X5079" s="1">
        <v>1</v>
      </c>
      <c r="Y5079" s="1">
        <v>1</v>
      </c>
      <c r="Z5079" s="1">
        <v>0</v>
      </c>
      <c r="AA5079" s="1">
        <v>1</v>
      </c>
      <c r="AB5079" s="1">
        <v>1</v>
      </c>
      <c r="AC5079" s="1">
        <v>0</v>
      </c>
      <c r="AD5079" s="1">
        <v>0</v>
      </c>
      <c r="AE5079" s="1">
        <v>0</v>
      </c>
      <c r="AF5079" s="1">
        <v>0</v>
      </c>
      <c r="AG5079" s="1">
        <v>0</v>
      </c>
      <c r="AH5079" s="1">
        <v>0</v>
      </c>
      <c r="AI5079" s="1">
        <v>0</v>
      </c>
      <c r="AJ5079" s="1" t="s">
        <v>7503</v>
      </c>
      <c r="AK5079" s="1" t="s">
        <v>7504</v>
      </c>
      <c r="AL5079" s="1" t="s">
        <v>7505</v>
      </c>
      <c r="AM5079" s="1" t="s">
        <v>16</v>
      </c>
      <c r="AN5079" s="1" t="s">
        <v>23098</v>
      </c>
      <c r="AO5079" s="1" t="s">
        <v>86</v>
      </c>
      <c r="AP5079" s="1" t="s">
        <v>86</v>
      </c>
      <c r="AQ5079" s="1" t="s">
        <v>14</v>
      </c>
      <c r="AR5079" s="1" t="s">
        <v>19</v>
      </c>
      <c r="AS5079" s="1" t="s">
        <v>23091</v>
      </c>
      <c r="AT5079" s="1" t="s">
        <v>101</v>
      </c>
    </row>
    <row r="5080" spans="1:46" x14ac:dyDescent="0.25">
      <c r="A5080" s="1" t="s">
        <v>20129</v>
      </c>
      <c r="B5080" s="2" t="s">
        <v>23101</v>
      </c>
      <c r="C5080" s="2" t="s">
        <v>23108</v>
      </c>
      <c r="D5080" s="1">
        <v>0</v>
      </c>
      <c r="E5080" s="1">
        <v>0</v>
      </c>
      <c r="F5080" s="1">
        <v>4</v>
      </c>
      <c r="G5080" s="1">
        <v>4</v>
      </c>
      <c r="H5080" s="6">
        <v>1</v>
      </c>
      <c r="I5080">
        <v>0</v>
      </c>
      <c r="J5080" s="1">
        <v>34</v>
      </c>
      <c r="K5080" s="1">
        <v>0</v>
      </c>
      <c r="L5080" s="1">
        <v>403</v>
      </c>
      <c r="M5080" s="6">
        <v>0.15</v>
      </c>
      <c r="N5080" s="4">
        <v>2300</v>
      </c>
      <c r="O5080" s="4">
        <v>170</v>
      </c>
      <c r="P5080" s="4">
        <v>150</v>
      </c>
      <c r="Q5080" s="3">
        <v>0.33</v>
      </c>
      <c r="R5080" s="1">
        <v>6</v>
      </c>
      <c r="S5080" s="1">
        <v>150</v>
      </c>
      <c r="T5080" s="1">
        <v>16</v>
      </c>
      <c r="U5080" s="1">
        <v>1</v>
      </c>
      <c r="V5080" s="1">
        <v>4</v>
      </c>
      <c r="W5080" s="1">
        <v>0</v>
      </c>
      <c r="X5080" s="1">
        <v>0</v>
      </c>
      <c r="Y5080" s="1">
        <v>0</v>
      </c>
      <c r="Z5080" s="1">
        <v>3</v>
      </c>
      <c r="AA5080" s="1">
        <v>1</v>
      </c>
      <c r="AB5080" s="1">
        <v>0</v>
      </c>
      <c r="AC5080" s="1">
        <v>0</v>
      </c>
      <c r="AD5080" s="1">
        <v>0</v>
      </c>
      <c r="AE5080" s="1">
        <v>0</v>
      </c>
      <c r="AF5080" s="1">
        <v>0</v>
      </c>
      <c r="AG5080" s="1">
        <v>0</v>
      </c>
      <c r="AH5080" s="1">
        <v>0</v>
      </c>
      <c r="AI5080" s="1">
        <v>0</v>
      </c>
      <c r="AJ5080" s="1" t="s">
        <v>9125</v>
      </c>
      <c r="AK5080" s="1" t="s">
        <v>9126</v>
      </c>
      <c r="AL5080" s="1" t="s">
        <v>9127</v>
      </c>
      <c r="AM5080" s="1" t="s">
        <v>12</v>
      </c>
      <c r="AN5080" s="1" t="s">
        <v>23097</v>
      </c>
      <c r="AO5080" s="1" t="s">
        <v>86</v>
      </c>
      <c r="AP5080" s="1" t="s">
        <v>57</v>
      </c>
      <c r="AQ5080" s="1" t="s">
        <v>25</v>
      </c>
      <c r="AR5080" s="1" t="s">
        <v>30</v>
      </c>
      <c r="AS5080" s="1" t="s">
        <v>23091</v>
      </c>
      <c r="AT5080" s="1" t="s">
        <v>26</v>
      </c>
    </row>
    <row r="5081" spans="1:46" x14ac:dyDescent="0.25">
      <c r="A5081" s="1" t="s">
        <v>22979</v>
      </c>
      <c r="B5081" s="2" t="s">
        <v>23101</v>
      </c>
      <c r="C5081" s="2" t="s">
        <v>23108</v>
      </c>
      <c r="D5081" s="1">
        <v>0</v>
      </c>
      <c r="E5081" s="1">
        <v>0</v>
      </c>
      <c r="F5081" s="1">
        <v>1</v>
      </c>
      <c r="G5081" s="1">
        <v>1</v>
      </c>
      <c r="H5081" s="6">
        <v>1</v>
      </c>
      <c r="I5081">
        <v>1</v>
      </c>
      <c r="J5081" s="1">
        <v>35</v>
      </c>
      <c r="K5081" s="1">
        <v>0</v>
      </c>
      <c r="L5081" s="1">
        <v>765</v>
      </c>
      <c r="M5081" s="6">
        <v>0.51</v>
      </c>
      <c r="N5081" s="4">
        <v>1800</v>
      </c>
      <c r="O5081" s="4">
        <v>155</v>
      </c>
      <c r="P5081" s="4">
        <v>600</v>
      </c>
      <c r="Q5081" s="3">
        <v>0.28000000000000003</v>
      </c>
      <c r="R5081" s="1">
        <v>24</v>
      </c>
      <c r="S5081" s="1">
        <v>600</v>
      </c>
      <c r="T5081" s="1">
        <v>65</v>
      </c>
      <c r="U5081" s="1">
        <v>0</v>
      </c>
      <c r="V5081" s="1">
        <v>4</v>
      </c>
      <c r="W5081" s="1">
        <v>0</v>
      </c>
      <c r="X5081" s="1">
        <v>1</v>
      </c>
      <c r="Y5081" s="1">
        <v>1</v>
      </c>
      <c r="Z5081" s="1">
        <v>0</v>
      </c>
      <c r="AA5081" s="1">
        <v>1</v>
      </c>
      <c r="AB5081" s="1">
        <v>1</v>
      </c>
      <c r="AC5081" s="1">
        <v>970</v>
      </c>
      <c r="AD5081" s="1">
        <v>388</v>
      </c>
      <c r="AE5081" s="1">
        <v>0</v>
      </c>
      <c r="AF5081" s="1">
        <v>0</v>
      </c>
      <c r="AG5081" s="1">
        <v>39</v>
      </c>
      <c r="AH5081" s="1">
        <v>0</v>
      </c>
      <c r="AI5081" s="1">
        <v>1397</v>
      </c>
      <c r="AJ5081" s="1" t="s">
        <v>16770</v>
      </c>
      <c r="AK5081" s="1" t="s">
        <v>16771</v>
      </c>
      <c r="AL5081" s="1" t="s">
        <v>16772</v>
      </c>
      <c r="AM5081" s="1" t="s">
        <v>16</v>
      </c>
      <c r="AN5081" s="1" t="s">
        <v>23097</v>
      </c>
      <c r="AO5081" s="1" t="s">
        <v>364</v>
      </c>
      <c r="AP5081" s="1" t="s">
        <v>57</v>
      </c>
      <c r="AQ5081" s="1" t="s">
        <v>14</v>
      </c>
      <c r="AR5081" s="1" t="s">
        <v>19</v>
      </c>
      <c r="AS5081" s="1" t="s">
        <v>23091</v>
      </c>
      <c r="AT5081" s="1" t="s">
        <v>101</v>
      </c>
    </row>
    <row r="5082" spans="1:46" x14ac:dyDescent="0.25">
      <c r="A5082" s="1" t="s">
        <v>21233</v>
      </c>
      <c r="B5082" s="2" t="s">
        <v>23101</v>
      </c>
      <c r="C5082" s="2" t="s">
        <v>23108</v>
      </c>
      <c r="D5082" s="1">
        <v>0</v>
      </c>
      <c r="E5082" s="1">
        <v>0</v>
      </c>
      <c r="F5082" s="1">
        <v>1</v>
      </c>
      <c r="G5082" s="1">
        <v>1</v>
      </c>
      <c r="H5082" s="6">
        <v>1</v>
      </c>
      <c r="I5082">
        <v>0</v>
      </c>
      <c r="J5082" s="1">
        <v>41</v>
      </c>
      <c r="K5082" s="1">
        <v>0</v>
      </c>
      <c r="L5082" s="1">
        <v>561</v>
      </c>
      <c r="M5082" s="6">
        <v>0.34</v>
      </c>
      <c r="N5082" s="4">
        <v>4200</v>
      </c>
      <c r="O5082" s="4">
        <v>350</v>
      </c>
      <c r="P5082" s="4">
        <v>300</v>
      </c>
      <c r="Q5082" s="3">
        <v>0.25</v>
      </c>
      <c r="R5082" s="1">
        <v>24</v>
      </c>
      <c r="S5082" s="1">
        <v>300</v>
      </c>
      <c r="T5082" s="1">
        <v>35</v>
      </c>
      <c r="U5082" s="1">
        <v>1</v>
      </c>
      <c r="V5082" s="1">
        <v>4</v>
      </c>
      <c r="W5082" s="1">
        <v>1</v>
      </c>
      <c r="X5082" s="1">
        <v>0</v>
      </c>
      <c r="Y5082" s="1">
        <v>0</v>
      </c>
      <c r="Z5082" s="1">
        <v>3</v>
      </c>
      <c r="AA5082" s="1">
        <v>1</v>
      </c>
      <c r="AB5082" s="1">
        <v>0</v>
      </c>
      <c r="AC5082" s="1">
        <v>841</v>
      </c>
      <c r="AD5082" s="1">
        <v>0</v>
      </c>
      <c r="AE5082" s="1">
        <v>916</v>
      </c>
      <c r="AF5082" s="1">
        <v>0</v>
      </c>
      <c r="AG5082" s="1">
        <v>97</v>
      </c>
      <c r="AH5082" s="1">
        <v>600</v>
      </c>
      <c r="AI5082" s="1">
        <v>2454</v>
      </c>
      <c r="AJ5082" s="1" t="s">
        <v>12115</v>
      </c>
      <c r="AK5082" s="1" t="s">
        <v>12116</v>
      </c>
      <c r="AL5082" s="1" t="s">
        <v>12117</v>
      </c>
      <c r="AM5082" s="1" t="s">
        <v>12</v>
      </c>
      <c r="AN5082" s="1" t="s">
        <v>23097</v>
      </c>
      <c r="AO5082" s="1" t="s">
        <v>86</v>
      </c>
      <c r="AP5082" s="1" t="s">
        <v>86</v>
      </c>
      <c r="AQ5082" s="1" t="s">
        <v>25</v>
      </c>
      <c r="AR5082" s="1" t="s">
        <v>30</v>
      </c>
      <c r="AS5082" s="1" t="s">
        <v>23091</v>
      </c>
      <c r="AT5082" s="1" t="s">
        <v>26</v>
      </c>
    </row>
    <row r="5083" spans="1:46" x14ac:dyDescent="0.25">
      <c r="A5083" s="1" t="s">
        <v>18984</v>
      </c>
      <c r="B5083" s="2" t="s">
        <v>23101</v>
      </c>
      <c r="C5083" s="2" t="s">
        <v>23108</v>
      </c>
      <c r="D5083" s="1">
        <v>0</v>
      </c>
      <c r="E5083" s="1">
        <v>1</v>
      </c>
      <c r="F5083" s="1">
        <v>1</v>
      </c>
      <c r="G5083" s="1">
        <v>2</v>
      </c>
      <c r="H5083" s="6">
        <v>0.5</v>
      </c>
      <c r="I5083">
        <v>1</v>
      </c>
      <c r="J5083" s="1">
        <v>38</v>
      </c>
      <c r="K5083" s="1">
        <v>1</v>
      </c>
      <c r="L5083" s="1">
        <v>542</v>
      </c>
      <c r="M5083" s="6">
        <v>0.11</v>
      </c>
      <c r="N5083" s="4">
        <v>1800</v>
      </c>
      <c r="O5083" s="4">
        <v>137</v>
      </c>
      <c r="P5083" s="4">
        <v>300</v>
      </c>
      <c r="Q5083" s="3">
        <v>0.28000000000000003</v>
      </c>
      <c r="R5083" s="1">
        <v>24</v>
      </c>
      <c r="S5083" s="1">
        <v>300</v>
      </c>
      <c r="T5083" s="1">
        <v>22</v>
      </c>
      <c r="U5083" s="1">
        <v>1</v>
      </c>
      <c r="V5083" s="1">
        <v>4</v>
      </c>
      <c r="W5083" s="1">
        <v>0</v>
      </c>
      <c r="X5083" s="1">
        <v>0</v>
      </c>
      <c r="Y5083" s="1">
        <v>0</v>
      </c>
      <c r="Z5083" s="1">
        <v>2</v>
      </c>
      <c r="AA5083" s="1">
        <v>1</v>
      </c>
      <c r="AB5083" s="1">
        <v>1</v>
      </c>
      <c r="AC5083" s="1">
        <v>0</v>
      </c>
      <c r="AD5083" s="1">
        <v>0</v>
      </c>
      <c r="AE5083" s="1">
        <v>0</v>
      </c>
      <c r="AF5083" s="1">
        <v>0</v>
      </c>
      <c r="AG5083" s="1">
        <v>0</v>
      </c>
      <c r="AH5083" s="1">
        <v>0</v>
      </c>
      <c r="AI5083" s="1">
        <v>0</v>
      </c>
      <c r="AJ5083" s="1" t="s">
        <v>5936</v>
      </c>
      <c r="AK5083" s="1" t="s">
        <v>5937</v>
      </c>
      <c r="AL5083" s="1" t="s">
        <v>5938</v>
      </c>
      <c r="AM5083" s="1" t="s">
        <v>16</v>
      </c>
      <c r="AN5083" s="1" t="s">
        <v>23098</v>
      </c>
      <c r="AO5083" s="1" t="s">
        <v>86</v>
      </c>
      <c r="AP5083" s="1" t="s">
        <v>57</v>
      </c>
      <c r="AQ5083" s="1" t="s">
        <v>25</v>
      </c>
      <c r="AR5083" s="1" t="s">
        <v>30</v>
      </c>
      <c r="AS5083" s="1" t="s">
        <v>23091</v>
      </c>
      <c r="AT5083" s="1" t="s">
        <v>101</v>
      </c>
    </row>
    <row r="5084" spans="1:46" x14ac:dyDescent="0.25">
      <c r="A5084" s="1" t="s">
        <v>17672</v>
      </c>
      <c r="B5084" s="2" t="s">
        <v>23101</v>
      </c>
      <c r="C5084" s="2" t="s">
        <v>23108</v>
      </c>
      <c r="D5084" s="1">
        <v>0</v>
      </c>
      <c r="E5084" s="1">
        <v>2</v>
      </c>
      <c r="F5084" s="1">
        <v>3</v>
      </c>
      <c r="G5084" s="1">
        <v>5</v>
      </c>
      <c r="H5084" s="6">
        <v>0.6</v>
      </c>
      <c r="I5084">
        <v>0</v>
      </c>
      <c r="J5084" s="1">
        <v>39</v>
      </c>
      <c r="K5084" s="1">
        <v>0</v>
      </c>
      <c r="L5084" s="1">
        <v>529</v>
      </c>
      <c r="M5084" s="6">
        <v>0.52</v>
      </c>
      <c r="N5084" s="4">
        <v>2800</v>
      </c>
      <c r="O5084" s="4">
        <v>250</v>
      </c>
      <c r="P5084" s="4">
        <v>600</v>
      </c>
      <c r="Q5084" s="3">
        <v>0.28000000000000003</v>
      </c>
      <c r="R5084" s="1">
        <v>24</v>
      </c>
      <c r="S5084" s="1">
        <v>600</v>
      </c>
      <c r="T5084" s="1">
        <v>47</v>
      </c>
      <c r="U5084" s="1">
        <v>1</v>
      </c>
      <c r="V5084" s="1">
        <v>4</v>
      </c>
      <c r="W5084" s="1">
        <v>0</v>
      </c>
      <c r="X5084" s="1">
        <v>0</v>
      </c>
      <c r="Y5084" s="1">
        <v>0</v>
      </c>
      <c r="Z5084" s="1">
        <v>2</v>
      </c>
      <c r="AA5084" s="1">
        <v>1</v>
      </c>
      <c r="AB5084" s="1">
        <v>0</v>
      </c>
      <c r="AC5084" s="1">
        <v>1024</v>
      </c>
      <c r="AD5084" s="1">
        <v>0</v>
      </c>
      <c r="AE5084" s="1">
        <v>0</v>
      </c>
      <c r="AF5084" s="1">
        <v>700</v>
      </c>
      <c r="AG5084" s="1">
        <v>0</v>
      </c>
      <c r="AH5084" s="1">
        <v>0</v>
      </c>
      <c r="AI5084" s="1">
        <v>1724</v>
      </c>
      <c r="AJ5084" s="1" t="s">
        <v>2094</v>
      </c>
      <c r="AK5084" s="1" t="s">
        <v>2095</v>
      </c>
      <c r="AL5084" s="1" t="s">
        <v>2096</v>
      </c>
      <c r="AM5084" s="1" t="s">
        <v>12</v>
      </c>
      <c r="AN5084" s="1" t="s">
        <v>23097</v>
      </c>
      <c r="AO5084" s="1" t="s">
        <v>86</v>
      </c>
      <c r="AP5084" s="1" t="s">
        <v>57</v>
      </c>
      <c r="AQ5084" s="1" t="s">
        <v>25</v>
      </c>
      <c r="AR5084" s="1" t="s">
        <v>30</v>
      </c>
      <c r="AS5084" s="1" t="s">
        <v>23091</v>
      </c>
      <c r="AT5084" s="1" t="s">
        <v>26</v>
      </c>
    </row>
    <row r="5085" spans="1:46" x14ac:dyDescent="0.25">
      <c r="A5085" s="1" t="s">
        <v>18990</v>
      </c>
      <c r="B5085" s="2" t="s">
        <v>23101</v>
      </c>
      <c r="C5085" s="2" t="s">
        <v>23108</v>
      </c>
      <c r="D5085" s="1">
        <v>0</v>
      </c>
      <c r="E5085" s="1">
        <v>2</v>
      </c>
      <c r="F5085" s="1">
        <v>2</v>
      </c>
      <c r="G5085" s="1">
        <v>4</v>
      </c>
      <c r="H5085" s="6">
        <v>0.5</v>
      </c>
      <c r="I5085">
        <v>0</v>
      </c>
      <c r="J5085" s="1">
        <v>41</v>
      </c>
      <c r="K5085" s="1">
        <v>1</v>
      </c>
      <c r="L5085" s="1">
        <v>715</v>
      </c>
      <c r="M5085" s="6">
        <v>0.24</v>
      </c>
      <c r="N5085" s="4">
        <v>6000</v>
      </c>
      <c r="O5085" s="4">
        <v>340</v>
      </c>
      <c r="P5085" s="4">
        <v>800</v>
      </c>
      <c r="Q5085" s="3">
        <v>0.26</v>
      </c>
      <c r="R5085" s="1">
        <v>24</v>
      </c>
      <c r="S5085" s="1">
        <v>800</v>
      </c>
      <c r="T5085" s="1">
        <v>71</v>
      </c>
      <c r="U5085" s="1">
        <v>0</v>
      </c>
      <c r="V5085" s="1">
        <v>4</v>
      </c>
      <c r="W5085" s="1">
        <v>1</v>
      </c>
      <c r="X5085" s="1">
        <v>0</v>
      </c>
      <c r="Y5085" s="1">
        <v>0</v>
      </c>
      <c r="Z5085" s="1">
        <v>3</v>
      </c>
      <c r="AA5085" s="1">
        <v>1</v>
      </c>
      <c r="AB5085" s="1">
        <v>1</v>
      </c>
      <c r="AC5085" s="1">
        <v>0</v>
      </c>
      <c r="AD5085" s="1">
        <v>515</v>
      </c>
      <c r="AE5085" s="1">
        <v>0</v>
      </c>
      <c r="AF5085" s="1">
        <v>412</v>
      </c>
      <c r="AG5085" s="1">
        <v>0</v>
      </c>
      <c r="AH5085" s="1">
        <v>0</v>
      </c>
      <c r="AI5085" s="1">
        <v>927</v>
      </c>
      <c r="AJ5085" s="1" t="s">
        <v>575</v>
      </c>
      <c r="AK5085" s="1" t="s">
        <v>5954</v>
      </c>
      <c r="AL5085" s="1" t="s">
        <v>5955</v>
      </c>
      <c r="AM5085" s="1" t="s">
        <v>12</v>
      </c>
      <c r="AN5085" s="1" t="s">
        <v>23098</v>
      </c>
      <c r="AO5085" s="1" t="s">
        <v>364</v>
      </c>
      <c r="AP5085" s="1" t="s">
        <v>86</v>
      </c>
      <c r="AQ5085" s="1" t="s">
        <v>25</v>
      </c>
      <c r="AR5085" s="1" t="s">
        <v>30</v>
      </c>
      <c r="AS5085" s="1" t="s">
        <v>23091</v>
      </c>
      <c r="AT5085" s="1" t="s">
        <v>101</v>
      </c>
    </row>
    <row r="5086" spans="1:46" x14ac:dyDescent="0.25">
      <c r="A5086" s="1" t="s">
        <v>17689</v>
      </c>
      <c r="B5086" s="2" t="s">
        <v>23101</v>
      </c>
      <c r="C5086" s="2" t="s">
        <v>23108</v>
      </c>
      <c r="D5086" s="1">
        <v>0</v>
      </c>
      <c r="E5086" s="1">
        <v>1</v>
      </c>
      <c r="F5086" s="1">
        <v>2</v>
      </c>
      <c r="G5086" s="1">
        <v>3</v>
      </c>
      <c r="H5086" s="6">
        <v>0.66666666666666663</v>
      </c>
      <c r="I5086">
        <v>1</v>
      </c>
      <c r="J5086" s="1">
        <v>33</v>
      </c>
      <c r="K5086" s="1">
        <v>0</v>
      </c>
      <c r="L5086" s="1">
        <v>598</v>
      </c>
      <c r="M5086" s="6">
        <v>0.51</v>
      </c>
      <c r="N5086" s="4">
        <v>2200</v>
      </c>
      <c r="O5086" s="4">
        <v>180</v>
      </c>
      <c r="P5086" s="4">
        <v>100</v>
      </c>
      <c r="Q5086" s="3">
        <v>0.27</v>
      </c>
      <c r="R5086" s="1">
        <v>12</v>
      </c>
      <c r="S5086" s="1">
        <v>100</v>
      </c>
      <c r="T5086" s="1">
        <v>14</v>
      </c>
      <c r="U5086" s="1">
        <v>1</v>
      </c>
      <c r="V5086" s="1">
        <v>4</v>
      </c>
      <c r="W5086" s="1">
        <v>0</v>
      </c>
      <c r="X5086" s="1">
        <v>0</v>
      </c>
      <c r="Y5086" s="1">
        <v>1</v>
      </c>
      <c r="Z5086" s="1">
        <v>0</v>
      </c>
      <c r="AA5086" s="1">
        <v>1</v>
      </c>
      <c r="AB5086" s="1">
        <v>1</v>
      </c>
      <c r="AC5086" s="1">
        <v>200</v>
      </c>
      <c r="AD5086" s="1">
        <v>0</v>
      </c>
      <c r="AE5086" s="1">
        <v>26</v>
      </c>
      <c r="AF5086" s="1">
        <v>446</v>
      </c>
      <c r="AG5086" s="1">
        <v>35</v>
      </c>
      <c r="AH5086" s="1">
        <v>850</v>
      </c>
      <c r="AI5086" s="1">
        <v>1557</v>
      </c>
      <c r="AJ5086" s="1" t="s">
        <v>2144</v>
      </c>
      <c r="AK5086" s="1" t="s">
        <v>2145</v>
      </c>
      <c r="AL5086" s="1" t="s">
        <v>2146</v>
      </c>
      <c r="AM5086" s="1" t="s">
        <v>16</v>
      </c>
      <c r="AN5086" s="1" t="s">
        <v>23097</v>
      </c>
      <c r="AO5086" s="1" t="s">
        <v>86</v>
      </c>
      <c r="AP5086" s="1" t="s">
        <v>57</v>
      </c>
      <c r="AQ5086" s="1" t="s">
        <v>25</v>
      </c>
      <c r="AR5086" s="1" t="s">
        <v>19</v>
      </c>
      <c r="AS5086" s="1" t="s">
        <v>23091</v>
      </c>
      <c r="AT5086" s="1" t="s">
        <v>101</v>
      </c>
    </row>
    <row r="5087" spans="1:46" x14ac:dyDescent="0.25">
      <c r="A5087" s="1" t="s">
        <v>21246</v>
      </c>
      <c r="B5087" s="2" t="s">
        <v>23101</v>
      </c>
      <c r="C5087" s="2" t="s">
        <v>23108</v>
      </c>
      <c r="D5087" s="1">
        <v>0</v>
      </c>
      <c r="E5087" s="1">
        <v>0</v>
      </c>
      <c r="F5087" s="1">
        <v>3</v>
      </c>
      <c r="G5087" s="1">
        <v>3</v>
      </c>
      <c r="H5087" s="6">
        <v>1</v>
      </c>
      <c r="I5087">
        <v>0</v>
      </c>
      <c r="J5087" s="1">
        <v>30</v>
      </c>
      <c r="K5087" s="1">
        <v>1</v>
      </c>
      <c r="L5087" s="1">
        <v>569</v>
      </c>
      <c r="M5087" s="6">
        <v>0.14000000000000001</v>
      </c>
      <c r="N5087" s="4">
        <v>2400</v>
      </c>
      <c r="O5087" s="4">
        <v>200</v>
      </c>
      <c r="P5087" s="4">
        <v>300</v>
      </c>
      <c r="Q5087" s="3">
        <v>0.3</v>
      </c>
      <c r="R5087" s="1">
        <v>12</v>
      </c>
      <c r="S5087" s="1">
        <v>300</v>
      </c>
      <c r="T5087" s="1">
        <v>26</v>
      </c>
      <c r="U5087" s="1">
        <v>1</v>
      </c>
      <c r="V5087" s="1">
        <v>4</v>
      </c>
      <c r="W5087" s="1">
        <v>0</v>
      </c>
      <c r="X5087" s="1">
        <v>1</v>
      </c>
      <c r="Y5087" s="1">
        <v>1</v>
      </c>
      <c r="Z5087" s="1">
        <v>1</v>
      </c>
      <c r="AA5087" s="1">
        <v>1</v>
      </c>
      <c r="AB5087" s="1">
        <v>1</v>
      </c>
      <c r="AC5087" s="1">
        <v>0</v>
      </c>
      <c r="AD5087" s="1">
        <v>0</v>
      </c>
      <c r="AE5087" s="1">
        <v>0</v>
      </c>
      <c r="AF5087" s="1">
        <v>0</v>
      </c>
      <c r="AG5087" s="1">
        <v>0</v>
      </c>
      <c r="AH5087" s="1">
        <v>0</v>
      </c>
      <c r="AI5087" s="1">
        <v>0</v>
      </c>
      <c r="AJ5087" s="1" t="s">
        <v>1559</v>
      </c>
      <c r="AK5087" s="1" t="s">
        <v>12150</v>
      </c>
      <c r="AL5087" s="1" t="s">
        <v>12151</v>
      </c>
      <c r="AM5087" s="1" t="s">
        <v>12</v>
      </c>
      <c r="AN5087" s="1" t="s">
        <v>23098</v>
      </c>
      <c r="AO5087" s="1" t="s">
        <v>86</v>
      </c>
      <c r="AP5087" s="1" t="s">
        <v>57</v>
      </c>
      <c r="AQ5087" s="1" t="s">
        <v>14</v>
      </c>
      <c r="AR5087" s="1" t="s">
        <v>19</v>
      </c>
      <c r="AS5087" s="1" t="s">
        <v>23091</v>
      </c>
      <c r="AT5087" s="1" t="s">
        <v>101</v>
      </c>
    </row>
    <row r="5088" spans="1:46" x14ac:dyDescent="0.25">
      <c r="A5088" s="1" t="s">
        <v>17688</v>
      </c>
      <c r="B5088" s="2" t="s">
        <v>23101</v>
      </c>
      <c r="C5088" s="2" t="s">
        <v>23108</v>
      </c>
      <c r="D5088" s="1">
        <v>0</v>
      </c>
      <c r="E5088" s="1">
        <v>0</v>
      </c>
      <c r="F5088" s="1">
        <v>1</v>
      </c>
      <c r="G5088" s="1">
        <v>1</v>
      </c>
      <c r="H5088" s="6">
        <v>1</v>
      </c>
      <c r="I5088">
        <v>1</v>
      </c>
      <c r="J5088" s="1">
        <v>37</v>
      </c>
      <c r="K5088" s="1">
        <v>0</v>
      </c>
      <c r="L5088" s="1">
        <v>515</v>
      </c>
      <c r="M5088" s="6">
        <v>0.53</v>
      </c>
      <c r="N5088" s="4">
        <v>4000</v>
      </c>
      <c r="O5088" s="4">
        <v>300</v>
      </c>
      <c r="P5088" s="4">
        <v>500</v>
      </c>
      <c r="Q5088" s="3">
        <v>0.35</v>
      </c>
      <c r="R5088" s="1">
        <v>24</v>
      </c>
      <c r="S5088" s="1">
        <v>500</v>
      </c>
      <c r="T5088" s="1">
        <v>59</v>
      </c>
      <c r="U5088" s="1">
        <v>1</v>
      </c>
      <c r="V5088" s="1">
        <v>4</v>
      </c>
      <c r="W5088" s="1">
        <v>1</v>
      </c>
      <c r="X5088" s="1">
        <v>1</v>
      </c>
      <c r="Y5088" s="1">
        <v>0</v>
      </c>
      <c r="Z5088" s="1">
        <v>2</v>
      </c>
      <c r="AA5088" s="1">
        <v>0</v>
      </c>
      <c r="AB5088" s="1">
        <v>1</v>
      </c>
      <c r="AC5088" s="1">
        <v>0</v>
      </c>
      <c r="AD5088" s="1">
        <v>0</v>
      </c>
      <c r="AE5088" s="1">
        <v>3000</v>
      </c>
      <c r="AF5088" s="1">
        <v>188</v>
      </c>
      <c r="AG5088" s="1">
        <v>90</v>
      </c>
      <c r="AH5088" s="1">
        <v>0</v>
      </c>
      <c r="AI5088" s="1">
        <v>3278</v>
      </c>
      <c r="AJ5088" s="1" t="s">
        <v>2140</v>
      </c>
      <c r="AK5088" s="1" t="s">
        <v>2141</v>
      </c>
      <c r="AL5088" s="1" t="s">
        <v>2142</v>
      </c>
      <c r="AM5088" s="1" t="s">
        <v>16</v>
      </c>
      <c r="AN5088" s="1" t="s">
        <v>23097</v>
      </c>
      <c r="AO5088" s="1" t="s">
        <v>86</v>
      </c>
      <c r="AP5088" s="1" t="s">
        <v>86</v>
      </c>
      <c r="AQ5088" s="1" t="s">
        <v>14</v>
      </c>
      <c r="AR5088" s="1" t="s">
        <v>30</v>
      </c>
      <c r="AS5088" s="1" t="s">
        <v>23090</v>
      </c>
      <c r="AT5088" s="1" t="s">
        <v>101</v>
      </c>
    </row>
    <row r="5089" spans="1:46" x14ac:dyDescent="0.25">
      <c r="A5089" s="1" t="s">
        <v>21840</v>
      </c>
      <c r="B5089" s="2" t="s">
        <v>23101</v>
      </c>
      <c r="C5089" s="2" t="s">
        <v>23108</v>
      </c>
      <c r="D5089" s="1">
        <v>0</v>
      </c>
      <c r="E5089" s="1">
        <v>0</v>
      </c>
      <c r="F5089" s="1">
        <v>1</v>
      </c>
      <c r="G5089" s="1">
        <v>1</v>
      </c>
      <c r="H5089" s="6">
        <v>1</v>
      </c>
      <c r="I5089">
        <v>1</v>
      </c>
      <c r="J5089" s="1">
        <v>32</v>
      </c>
      <c r="K5089" s="1">
        <v>1</v>
      </c>
      <c r="L5089" s="1">
        <v>601</v>
      </c>
      <c r="M5089" s="6">
        <v>0.38</v>
      </c>
      <c r="N5089" s="4">
        <v>2000</v>
      </c>
      <c r="O5089" s="4">
        <v>200</v>
      </c>
      <c r="P5089" s="4">
        <v>200</v>
      </c>
      <c r="Q5089" s="3">
        <v>0.3</v>
      </c>
      <c r="R5089" s="1">
        <v>24</v>
      </c>
      <c r="S5089" s="1">
        <v>200</v>
      </c>
      <c r="T5089" s="1">
        <v>24</v>
      </c>
      <c r="U5089" s="1">
        <v>1</v>
      </c>
      <c r="V5089" s="1">
        <v>4</v>
      </c>
      <c r="W5089" s="1">
        <v>0</v>
      </c>
      <c r="X5089" s="1">
        <v>1</v>
      </c>
      <c r="Y5089" s="1">
        <v>1</v>
      </c>
      <c r="Z5089" s="1">
        <v>0</v>
      </c>
      <c r="AA5089" s="1">
        <v>1</v>
      </c>
      <c r="AB5089" s="1">
        <v>1</v>
      </c>
      <c r="AC5089" s="1">
        <v>286</v>
      </c>
      <c r="AD5089" s="1">
        <v>177</v>
      </c>
      <c r="AE5089" s="1">
        <v>188</v>
      </c>
      <c r="AF5089" s="1">
        <v>800</v>
      </c>
      <c r="AG5089" s="1">
        <v>0</v>
      </c>
      <c r="AH5089" s="1">
        <v>0</v>
      </c>
      <c r="AI5089" s="1">
        <v>1451</v>
      </c>
      <c r="AJ5089" s="1" t="s">
        <v>13738</v>
      </c>
      <c r="AK5089" s="1" t="s">
        <v>13739</v>
      </c>
      <c r="AL5089" s="1" t="s">
        <v>13740</v>
      </c>
      <c r="AM5089" s="1" t="s">
        <v>16</v>
      </c>
      <c r="AN5089" s="1" t="s">
        <v>23098</v>
      </c>
      <c r="AO5089" s="1" t="s">
        <v>86</v>
      </c>
      <c r="AP5089" s="1" t="s">
        <v>57</v>
      </c>
      <c r="AQ5089" s="1" t="s">
        <v>14</v>
      </c>
      <c r="AR5089" s="1" t="s">
        <v>19</v>
      </c>
      <c r="AS5089" s="1" t="s">
        <v>23091</v>
      </c>
      <c r="AT5089" s="1" t="s">
        <v>101</v>
      </c>
    </row>
    <row r="5090" spans="1:46" x14ac:dyDescent="0.25">
      <c r="A5090" s="1" t="s">
        <v>21845</v>
      </c>
      <c r="B5090" s="2" t="s">
        <v>23101</v>
      </c>
      <c r="C5090" s="2" t="s">
        <v>23108</v>
      </c>
      <c r="D5090" s="1">
        <v>0</v>
      </c>
      <c r="E5090" s="1">
        <v>0</v>
      </c>
      <c r="F5090" s="1">
        <v>1</v>
      </c>
      <c r="G5090" s="1">
        <v>1</v>
      </c>
      <c r="H5090" s="6">
        <v>1</v>
      </c>
      <c r="I5090">
        <v>1</v>
      </c>
      <c r="J5090" s="1">
        <v>25</v>
      </c>
      <c r="K5090" s="1">
        <v>1</v>
      </c>
      <c r="L5090" s="1">
        <v>635</v>
      </c>
      <c r="M5090" s="6">
        <v>0.68</v>
      </c>
      <c r="N5090" s="4">
        <v>1400</v>
      </c>
      <c r="O5090" s="4">
        <v>120</v>
      </c>
      <c r="P5090" s="4">
        <v>200</v>
      </c>
      <c r="Q5090" s="3">
        <v>0.35</v>
      </c>
      <c r="R5090" s="1">
        <v>18</v>
      </c>
      <c r="S5090" s="1">
        <v>200</v>
      </c>
      <c r="T5090" s="1">
        <v>27</v>
      </c>
      <c r="U5090" s="1">
        <v>1</v>
      </c>
      <c r="V5090" s="1">
        <v>4</v>
      </c>
      <c r="W5090" s="1">
        <v>1</v>
      </c>
      <c r="X5090" s="1">
        <v>1</v>
      </c>
      <c r="Y5090" s="1">
        <v>1</v>
      </c>
      <c r="Z5090" s="1">
        <v>1</v>
      </c>
      <c r="AA5090" s="1">
        <v>1</v>
      </c>
      <c r="AB5090" s="1">
        <v>1</v>
      </c>
      <c r="AC5090" s="1">
        <v>0</v>
      </c>
      <c r="AD5090" s="1">
        <v>0</v>
      </c>
      <c r="AE5090" s="1">
        <v>0</v>
      </c>
      <c r="AF5090" s="1">
        <v>430</v>
      </c>
      <c r="AG5090" s="1">
        <v>20</v>
      </c>
      <c r="AH5090" s="1">
        <v>750</v>
      </c>
      <c r="AI5090" s="1">
        <v>1200</v>
      </c>
      <c r="AJ5090" s="1" t="s">
        <v>13751</v>
      </c>
      <c r="AK5090" s="1" t="s">
        <v>13752</v>
      </c>
      <c r="AL5090" s="1" t="s">
        <v>13753</v>
      </c>
      <c r="AM5090" s="1" t="s">
        <v>16</v>
      </c>
      <c r="AN5090" s="1" t="s">
        <v>23098</v>
      </c>
      <c r="AO5090" s="1" t="s">
        <v>86</v>
      </c>
      <c r="AP5090" s="1" t="s">
        <v>86</v>
      </c>
      <c r="AQ5090" s="1" t="s">
        <v>14</v>
      </c>
      <c r="AR5090" s="1" t="s">
        <v>19</v>
      </c>
      <c r="AS5090" s="1" t="s">
        <v>23091</v>
      </c>
      <c r="AT5090" s="1" t="s">
        <v>101</v>
      </c>
    </row>
    <row r="5091" spans="1:46" x14ac:dyDescent="0.25">
      <c r="A5091" s="1" t="s">
        <v>20156</v>
      </c>
      <c r="B5091" s="2" t="s">
        <v>23101</v>
      </c>
      <c r="C5091" s="2" t="s">
        <v>23108</v>
      </c>
      <c r="D5091" s="1">
        <v>0</v>
      </c>
      <c r="E5091" s="1">
        <v>0</v>
      </c>
      <c r="F5091" s="1">
        <v>1</v>
      </c>
      <c r="G5091" s="1">
        <v>1</v>
      </c>
      <c r="H5091" s="6">
        <v>1</v>
      </c>
      <c r="I5091">
        <v>0</v>
      </c>
      <c r="J5091" s="1">
        <v>34</v>
      </c>
      <c r="K5091" s="1">
        <v>1</v>
      </c>
      <c r="L5091" s="1">
        <v>529</v>
      </c>
      <c r="M5091" s="6">
        <v>0.2</v>
      </c>
      <c r="N5091" s="4">
        <v>2400</v>
      </c>
      <c r="O5091" s="4">
        <v>200</v>
      </c>
      <c r="P5091" s="4">
        <v>300</v>
      </c>
      <c r="Q5091" s="3">
        <v>0.2</v>
      </c>
      <c r="R5091" s="1">
        <v>24</v>
      </c>
      <c r="S5091" s="1">
        <v>300</v>
      </c>
      <c r="T5091" s="1">
        <v>35</v>
      </c>
      <c r="U5091" s="1">
        <v>1</v>
      </c>
      <c r="V5091" s="1">
        <v>4</v>
      </c>
      <c r="W5091" s="1">
        <v>0</v>
      </c>
      <c r="X5091" s="1">
        <v>0</v>
      </c>
      <c r="Y5091" s="1">
        <v>1</v>
      </c>
      <c r="Z5091" s="1">
        <v>1</v>
      </c>
      <c r="AA5091" s="1">
        <v>1</v>
      </c>
      <c r="AB5091" s="1">
        <v>0</v>
      </c>
      <c r="AC5091" s="1">
        <v>0</v>
      </c>
      <c r="AD5091" s="1">
        <v>107</v>
      </c>
      <c r="AE5091" s="1">
        <v>0</v>
      </c>
      <c r="AF5091" s="1">
        <v>0</v>
      </c>
      <c r="AG5091" s="1">
        <v>0</v>
      </c>
      <c r="AH5091" s="1">
        <v>380</v>
      </c>
      <c r="AI5091" s="1">
        <v>487</v>
      </c>
      <c r="AJ5091" s="1" t="s">
        <v>9198</v>
      </c>
      <c r="AK5091" s="1" t="s">
        <v>9199</v>
      </c>
      <c r="AL5091" s="1" t="s">
        <v>9200</v>
      </c>
      <c r="AM5091" s="1" t="s">
        <v>12</v>
      </c>
      <c r="AN5091" s="1" t="s">
        <v>23098</v>
      </c>
      <c r="AO5091" s="1" t="s">
        <v>86</v>
      </c>
      <c r="AP5091" s="1" t="s">
        <v>57</v>
      </c>
      <c r="AQ5091" s="1" t="s">
        <v>25</v>
      </c>
      <c r="AR5091" s="1" t="s">
        <v>19</v>
      </c>
      <c r="AS5091" s="1" t="s">
        <v>23091</v>
      </c>
      <c r="AT5091" s="1" t="s">
        <v>26</v>
      </c>
    </row>
    <row r="5092" spans="1:46" x14ac:dyDescent="0.25">
      <c r="A5092" s="1" t="s">
        <v>22434</v>
      </c>
      <c r="B5092" s="2" t="s">
        <v>23101</v>
      </c>
      <c r="C5092" s="2" t="s">
        <v>23108</v>
      </c>
      <c r="D5092" s="1">
        <v>0</v>
      </c>
      <c r="E5092" s="1">
        <v>0</v>
      </c>
      <c r="F5092" s="1">
        <v>2</v>
      </c>
      <c r="G5092" s="1">
        <v>2</v>
      </c>
      <c r="H5092" s="6">
        <v>1</v>
      </c>
      <c r="I5092">
        <v>1</v>
      </c>
      <c r="J5092" s="1">
        <v>39</v>
      </c>
      <c r="K5092" s="1">
        <v>1</v>
      </c>
      <c r="L5092" s="1">
        <v>532</v>
      </c>
      <c r="M5092" s="6">
        <v>0.55000000000000004</v>
      </c>
      <c r="N5092" s="4">
        <v>1900</v>
      </c>
      <c r="O5092" s="4">
        <v>160</v>
      </c>
      <c r="P5092" s="4">
        <v>300</v>
      </c>
      <c r="Q5092" s="3">
        <v>0.25</v>
      </c>
      <c r="R5092" s="1">
        <v>24</v>
      </c>
      <c r="S5092" s="1">
        <v>300</v>
      </c>
      <c r="T5092" s="1">
        <v>26</v>
      </c>
      <c r="U5092" s="1">
        <v>1</v>
      </c>
      <c r="V5092" s="1">
        <v>4</v>
      </c>
      <c r="W5092" s="1">
        <v>0</v>
      </c>
      <c r="X5092" s="1">
        <v>0</v>
      </c>
      <c r="Y5092" s="1">
        <v>0</v>
      </c>
      <c r="Z5092" s="1">
        <v>3</v>
      </c>
      <c r="AA5092" s="1">
        <v>1</v>
      </c>
      <c r="AB5092" s="1">
        <v>1</v>
      </c>
      <c r="AC5092" s="1">
        <v>0</v>
      </c>
      <c r="AD5092" s="1">
        <v>0</v>
      </c>
      <c r="AE5092" s="1">
        <v>1380</v>
      </c>
      <c r="AF5092" s="1">
        <v>0</v>
      </c>
      <c r="AG5092" s="1">
        <v>0</v>
      </c>
      <c r="AH5092" s="1">
        <v>300</v>
      </c>
      <c r="AI5092" s="1">
        <v>1680</v>
      </c>
      <c r="AJ5092" s="1" t="s">
        <v>15321</v>
      </c>
      <c r="AK5092" s="1" t="s">
        <v>15322</v>
      </c>
      <c r="AL5092" s="1" t="s">
        <v>15323</v>
      </c>
      <c r="AM5092" s="1" t="s">
        <v>16</v>
      </c>
      <c r="AN5092" s="1" t="s">
        <v>23098</v>
      </c>
      <c r="AO5092" s="1" t="s">
        <v>86</v>
      </c>
      <c r="AP5092" s="1" t="s">
        <v>57</v>
      </c>
      <c r="AQ5092" s="1" t="s">
        <v>25</v>
      </c>
      <c r="AR5092" s="1" t="s">
        <v>30</v>
      </c>
      <c r="AS5092" s="1" t="s">
        <v>23091</v>
      </c>
      <c r="AT5092" s="1" t="s">
        <v>101</v>
      </c>
    </row>
    <row r="5093" spans="1:46" x14ac:dyDescent="0.25">
      <c r="A5093" s="1" t="s">
        <v>19581</v>
      </c>
      <c r="B5093" s="2" t="s">
        <v>23101</v>
      </c>
      <c r="C5093" s="2" t="s">
        <v>23108</v>
      </c>
      <c r="D5093" s="1">
        <v>0</v>
      </c>
      <c r="E5093" s="1">
        <v>0</v>
      </c>
      <c r="F5093" s="1">
        <v>1</v>
      </c>
      <c r="G5093" s="1">
        <v>1</v>
      </c>
      <c r="H5093" s="6">
        <v>1</v>
      </c>
      <c r="I5093">
        <v>0</v>
      </c>
      <c r="J5093" s="1">
        <v>30</v>
      </c>
      <c r="K5093" s="1">
        <v>1</v>
      </c>
      <c r="L5093" s="1">
        <v>519</v>
      </c>
      <c r="M5093" s="6">
        <v>0.36</v>
      </c>
      <c r="N5093" s="4">
        <v>2600</v>
      </c>
      <c r="O5093" s="4">
        <v>200</v>
      </c>
      <c r="P5093" s="4">
        <v>200</v>
      </c>
      <c r="Q5093" s="3">
        <v>0.3</v>
      </c>
      <c r="R5093" s="1">
        <v>12</v>
      </c>
      <c r="S5093" s="1">
        <v>200</v>
      </c>
      <c r="T5093" s="1">
        <v>21</v>
      </c>
      <c r="U5093" s="1">
        <v>1</v>
      </c>
      <c r="V5093" s="1">
        <v>4</v>
      </c>
      <c r="W5093" s="1">
        <v>1</v>
      </c>
      <c r="X5093" s="1">
        <v>0</v>
      </c>
      <c r="Y5093" s="1">
        <v>1</v>
      </c>
      <c r="Z5093" s="1">
        <v>0</v>
      </c>
      <c r="AA5093" s="1">
        <v>1</v>
      </c>
      <c r="AB5093" s="1">
        <v>0</v>
      </c>
      <c r="AC5093" s="1">
        <v>544</v>
      </c>
      <c r="AD5093" s="1">
        <v>0</v>
      </c>
      <c r="AE5093" s="1">
        <v>0</v>
      </c>
      <c r="AF5093" s="1">
        <v>0</v>
      </c>
      <c r="AG5093" s="1">
        <v>0</v>
      </c>
      <c r="AH5093" s="1">
        <v>600</v>
      </c>
      <c r="AI5093" s="1">
        <v>1144</v>
      </c>
      <c r="AJ5093" s="1" t="s">
        <v>7602</v>
      </c>
      <c r="AK5093" s="1" t="s">
        <v>7603</v>
      </c>
      <c r="AL5093" s="1" t="s">
        <v>7604</v>
      </c>
      <c r="AM5093" s="1" t="s">
        <v>12</v>
      </c>
      <c r="AN5093" s="1" t="s">
        <v>23098</v>
      </c>
      <c r="AO5093" s="1" t="s">
        <v>86</v>
      </c>
      <c r="AP5093" s="1" t="s">
        <v>86</v>
      </c>
      <c r="AQ5093" s="1" t="s">
        <v>25</v>
      </c>
      <c r="AR5093" s="1" t="s">
        <v>19</v>
      </c>
      <c r="AS5093" s="1" t="s">
        <v>23091</v>
      </c>
      <c r="AT5093" s="1" t="s">
        <v>26</v>
      </c>
    </row>
    <row r="5094" spans="1:46" x14ac:dyDescent="0.25">
      <c r="A5094" s="1" t="s">
        <v>20166</v>
      </c>
      <c r="B5094" s="2" t="s">
        <v>23101</v>
      </c>
      <c r="C5094" s="2" t="s">
        <v>23108</v>
      </c>
      <c r="D5094" s="1">
        <v>0</v>
      </c>
      <c r="E5094" s="1">
        <v>0</v>
      </c>
      <c r="F5094" s="1">
        <v>1</v>
      </c>
      <c r="G5094" s="1">
        <v>1</v>
      </c>
      <c r="H5094" s="6">
        <v>1</v>
      </c>
      <c r="I5094">
        <v>0</v>
      </c>
      <c r="J5094" s="1">
        <v>29</v>
      </c>
      <c r="K5094" s="1">
        <v>1</v>
      </c>
      <c r="L5094" s="1">
        <v>515</v>
      </c>
      <c r="M5094" s="6">
        <v>0.6</v>
      </c>
      <c r="N5094" s="4">
        <v>2600</v>
      </c>
      <c r="O5094" s="4">
        <v>250</v>
      </c>
      <c r="P5094" s="4">
        <v>300</v>
      </c>
      <c r="Q5094" s="3">
        <v>0.35</v>
      </c>
      <c r="R5094" s="1">
        <v>6</v>
      </c>
      <c r="S5094" s="1">
        <v>300</v>
      </c>
      <c r="T5094" s="1">
        <v>35</v>
      </c>
      <c r="U5094" s="1">
        <v>1</v>
      </c>
      <c r="V5094" s="1">
        <v>4</v>
      </c>
      <c r="W5094" s="1">
        <v>1</v>
      </c>
      <c r="X5094" s="1">
        <v>1</v>
      </c>
      <c r="Y5094" s="1">
        <v>1</v>
      </c>
      <c r="Z5094" s="1">
        <v>1</v>
      </c>
      <c r="AA5094" s="1">
        <v>1</v>
      </c>
      <c r="AB5094" s="1">
        <v>0</v>
      </c>
      <c r="AC5094" s="1">
        <v>0</v>
      </c>
      <c r="AD5094" s="1">
        <v>0</v>
      </c>
      <c r="AE5094" s="1">
        <v>1720</v>
      </c>
      <c r="AF5094" s="1">
        <v>0</v>
      </c>
      <c r="AG5094" s="1">
        <v>0</v>
      </c>
      <c r="AH5094" s="1">
        <v>500</v>
      </c>
      <c r="AI5094" s="1">
        <v>2220</v>
      </c>
      <c r="AJ5094" s="1" t="s">
        <v>9226</v>
      </c>
      <c r="AK5094" s="1" t="s">
        <v>9227</v>
      </c>
      <c r="AL5094" s="1" t="s">
        <v>9228</v>
      </c>
      <c r="AM5094" s="1" t="s">
        <v>12</v>
      </c>
      <c r="AN5094" s="1" t="s">
        <v>23098</v>
      </c>
      <c r="AO5094" s="1" t="s">
        <v>86</v>
      </c>
      <c r="AP5094" s="1" t="s">
        <v>86</v>
      </c>
      <c r="AQ5094" s="1" t="s">
        <v>14</v>
      </c>
      <c r="AR5094" s="1" t="s">
        <v>19</v>
      </c>
      <c r="AS5094" s="1" t="s">
        <v>23091</v>
      </c>
      <c r="AT5094" s="1" t="s">
        <v>26</v>
      </c>
    </row>
    <row r="5095" spans="1:46" x14ac:dyDescent="0.25">
      <c r="A5095" s="1" t="s">
        <v>21866</v>
      </c>
      <c r="B5095" s="2" t="s">
        <v>23101</v>
      </c>
      <c r="C5095" s="2" t="s">
        <v>23108</v>
      </c>
      <c r="D5095" s="1">
        <v>2</v>
      </c>
      <c r="E5095" s="1">
        <v>1</v>
      </c>
      <c r="F5095" s="1">
        <v>1</v>
      </c>
      <c r="G5095" s="1">
        <v>4</v>
      </c>
      <c r="H5095" s="6">
        <v>0.25</v>
      </c>
      <c r="I5095">
        <v>0</v>
      </c>
      <c r="J5095" s="1">
        <v>35</v>
      </c>
      <c r="K5095" s="1">
        <v>1</v>
      </c>
      <c r="L5095" s="1">
        <v>662</v>
      </c>
      <c r="M5095" s="6">
        <v>0.22</v>
      </c>
      <c r="N5095" s="4">
        <v>4500</v>
      </c>
      <c r="O5095" s="4">
        <v>350</v>
      </c>
      <c r="P5095" s="4">
        <v>700</v>
      </c>
      <c r="Q5095" s="3">
        <v>0.26</v>
      </c>
      <c r="R5095" s="1">
        <v>24</v>
      </c>
      <c r="S5095" s="1">
        <v>700</v>
      </c>
      <c r="T5095" s="1">
        <v>66</v>
      </c>
      <c r="U5095" s="1">
        <v>1</v>
      </c>
      <c r="V5095" s="1">
        <v>4</v>
      </c>
      <c r="W5095" s="1">
        <v>0</v>
      </c>
      <c r="X5095" s="1">
        <v>0</v>
      </c>
      <c r="Y5095" s="1">
        <v>0</v>
      </c>
      <c r="Z5095" s="1">
        <v>4</v>
      </c>
      <c r="AA5095" s="1">
        <v>1</v>
      </c>
      <c r="AB5095" s="1">
        <v>0</v>
      </c>
      <c r="AC5095" s="1">
        <v>0</v>
      </c>
      <c r="AD5095" s="1">
        <v>0</v>
      </c>
      <c r="AE5095" s="1">
        <v>0</v>
      </c>
      <c r="AF5095" s="1">
        <v>0</v>
      </c>
      <c r="AG5095" s="1">
        <v>0</v>
      </c>
      <c r="AH5095" s="1">
        <v>670</v>
      </c>
      <c r="AI5095" s="1">
        <v>670</v>
      </c>
      <c r="AJ5095" s="1" t="s">
        <v>13809</v>
      </c>
      <c r="AK5095" s="1" t="s">
        <v>13810</v>
      </c>
      <c r="AL5095" s="1" t="s">
        <v>13811</v>
      </c>
      <c r="AM5095" s="1" t="s">
        <v>12</v>
      </c>
      <c r="AN5095" s="1" t="s">
        <v>23098</v>
      </c>
      <c r="AO5095" s="1" t="s">
        <v>86</v>
      </c>
      <c r="AP5095" s="1" t="s">
        <v>57</v>
      </c>
      <c r="AQ5095" s="1" t="s">
        <v>25</v>
      </c>
      <c r="AR5095" s="1" t="s">
        <v>30</v>
      </c>
      <c r="AS5095" s="1" t="s">
        <v>23091</v>
      </c>
      <c r="AT5095" s="1" t="s">
        <v>26</v>
      </c>
    </row>
    <row r="5096" spans="1:46" x14ac:dyDescent="0.25">
      <c r="A5096" s="1" t="s">
        <v>17543</v>
      </c>
      <c r="B5096" s="2" t="s">
        <v>23101</v>
      </c>
      <c r="C5096" s="2" t="s">
        <v>23109</v>
      </c>
      <c r="D5096" s="1">
        <v>0</v>
      </c>
      <c r="E5096" s="1">
        <v>1</v>
      </c>
      <c r="F5096" s="1">
        <v>1</v>
      </c>
      <c r="G5096" s="1">
        <v>2</v>
      </c>
      <c r="H5096" s="6">
        <v>0.5</v>
      </c>
      <c r="I5096">
        <v>0</v>
      </c>
      <c r="J5096" s="1">
        <v>33</v>
      </c>
      <c r="K5096" s="1">
        <v>1</v>
      </c>
      <c r="L5096" s="1">
        <v>633</v>
      </c>
      <c r="M5096" s="6">
        <v>0.05</v>
      </c>
      <c r="N5096" s="4">
        <v>2800</v>
      </c>
      <c r="O5096" s="4">
        <v>220</v>
      </c>
      <c r="P5096" s="4">
        <v>200</v>
      </c>
      <c r="Q5096" s="3">
        <v>0.18</v>
      </c>
      <c r="R5096" s="1">
        <v>18</v>
      </c>
      <c r="S5096" s="1">
        <v>200</v>
      </c>
      <c r="T5096" s="1">
        <v>26</v>
      </c>
      <c r="U5096" s="1">
        <v>1</v>
      </c>
      <c r="V5096" s="1">
        <v>4</v>
      </c>
      <c r="W5096" s="1">
        <v>0</v>
      </c>
      <c r="X5096" s="1">
        <v>0</v>
      </c>
      <c r="Y5096" s="1">
        <v>0</v>
      </c>
      <c r="Z5096" s="1">
        <v>2</v>
      </c>
      <c r="AA5096" s="1">
        <v>1</v>
      </c>
      <c r="AB5096" s="1">
        <v>0</v>
      </c>
      <c r="AC5096" s="1">
        <v>0</v>
      </c>
      <c r="AD5096" s="1">
        <v>0</v>
      </c>
      <c r="AE5096" s="1">
        <v>0</v>
      </c>
      <c r="AF5096" s="1">
        <v>0</v>
      </c>
      <c r="AG5096" s="1">
        <v>0</v>
      </c>
      <c r="AH5096" s="1">
        <v>0</v>
      </c>
      <c r="AI5096" s="1">
        <v>0</v>
      </c>
      <c r="AJ5096" s="1" t="s">
        <v>1701</v>
      </c>
      <c r="AK5096" s="1" t="s">
        <v>1702</v>
      </c>
      <c r="AL5096" s="1" t="s">
        <v>1703</v>
      </c>
      <c r="AM5096" s="1" t="s">
        <v>12</v>
      </c>
      <c r="AN5096" s="1" t="s">
        <v>23098</v>
      </c>
      <c r="AO5096" s="1" t="s">
        <v>86</v>
      </c>
      <c r="AP5096" s="1" t="s">
        <v>57</v>
      </c>
      <c r="AQ5096" s="1" t="s">
        <v>25</v>
      </c>
      <c r="AR5096" s="1" t="s">
        <v>30</v>
      </c>
      <c r="AS5096" s="1" t="s">
        <v>23091</v>
      </c>
      <c r="AT5096" s="1" t="s">
        <v>26</v>
      </c>
    </row>
    <row r="5097" spans="1:46" x14ac:dyDescent="0.25">
      <c r="A5097" s="1" t="s">
        <v>20180</v>
      </c>
      <c r="B5097" s="2" t="s">
        <v>23101</v>
      </c>
      <c r="C5097" s="2" t="s">
        <v>23109</v>
      </c>
      <c r="D5097" s="1">
        <v>0</v>
      </c>
      <c r="E5097" s="1">
        <v>0</v>
      </c>
      <c r="F5097" s="1">
        <v>1</v>
      </c>
      <c r="G5097" s="1">
        <v>1</v>
      </c>
      <c r="H5097" s="6">
        <v>1</v>
      </c>
      <c r="I5097">
        <v>0</v>
      </c>
      <c r="J5097" s="1">
        <v>37</v>
      </c>
      <c r="K5097" s="1">
        <v>1</v>
      </c>
      <c r="L5097" s="1">
        <v>933</v>
      </c>
      <c r="M5097" s="6">
        <v>0.08</v>
      </c>
      <c r="N5097" s="4">
        <v>3600</v>
      </c>
      <c r="O5097" s="4">
        <v>300</v>
      </c>
      <c r="P5097" s="4">
        <v>500</v>
      </c>
      <c r="Q5097" s="3">
        <v>0.22</v>
      </c>
      <c r="R5097" s="1">
        <v>24</v>
      </c>
      <c r="S5097" s="1">
        <v>500</v>
      </c>
      <c r="T5097" s="1">
        <v>40</v>
      </c>
      <c r="U5097" s="1">
        <v>1</v>
      </c>
      <c r="V5097" s="1">
        <v>4</v>
      </c>
      <c r="W5097" s="1">
        <v>1</v>
      </c>
      <c r="X5097" s="1">
        <v>1</v>
      </c>
      <c r="Y5097" s="1">
        <v>1</v>
      </c>
      <c r="Z5097" s="1">
        <v>1</v>
      </c>
      <c r="AA5097" s="1">
        <v>1</v>
      </c>
      <c r="AB5097" s="1">
        <v>0</v>
      </c>
      <c r="AC5097" s="1">
        <v>0</v>
      </c>
      <c r="AD5097" s="1">
        <v>0</v>
      </c>
      <c r="AE5097" s="1">
        <v>0</v>
      </c>
      <c r="AF5097" s="1">
        <v>0</v>
      </c>
      <c r="AG5097" s="1">
        <v>0</v>
      </c>
      <c r="AH5097" s="1">
        <v>0</v>
      </c>
      <c r="AI5097" s="1">
        <v>0</v>
      </c>
      <c r="AJ5097" s="1" t="s">
        <v>9265</v>
      </c>
      <c r="AK5097" s="1" t="s">
        <v>9266</v>
      </c>
      <c r="AL5097" s="1" t="s">
        <v>9267</v>
      </c>
      <c r="AM5097" s="1" t="s">
        <v>12</v>
      </c>
      <c r="AN5097" s="1" t="s">
        <v>23098</v>
      </c>
      <c r="AO5097" s="1" t="s">
        <v>86</v>
      </c>
      <c r="AP5097" s="1" t="s">
        <v>86</v>
      </c>
      <c r="AQ5097" s="1" t="s">
        <v>14</v>
      </c>
      <c r="AR5097" s="1" t="s">
        <v>19</v>
      </c>
      <c r="AS5097" s="1" t="s">
        <v>23091</v>
      </c>
      <c r="AT5097" s="1" t="s">
        <v>26</v>
      </c>
    </row>
    <row r="5098" spans="1:46" x14ac:dyDescent="0.25">
      <c r="A5098" s="1" t="s">
        <v>18372</v>
      </c>
      <c r="B5098" s="2" t="s">
        <v>23101</v>
      </c>
      <c r="C5098" s="2" t="s">
        <v>23109</v>
      </c>
      <c r="D5098" s="1">
        <v>0</v>
      </c>
      <c r="E5098" s="1">
        <v>0</v>
      </c>
      <c r="F5098" s="1">
        <v>1</v>
      </c>
      <c r="G5098" s="1">
        <v>1</v>
      </c>
      <c r="H5098" s="6">
        <v>1</v>
      </c>
      <c r="I5098">
        <v>0</v>
      </c>
      <c r="J5098" s="1">
        <v>32</v>
      </c>
      <c r="K5098" s="1">
        <v>1</v>
      </c>
      <c r="L5098" s="1">
        <v>559</v>
      </c>
      <c r="M5098" s="6">
        <v>0.4</v>
      </c>
      <c r="N5098" s="4">
        <v>2400</v>
      </c>
      <c r="O5098" s="4">
        <v>200</v>
      </c>
      <c r="P5098" s="4">
        <v>200</v>
      </c>
      <c r="Q5098" s="3">
        <v>0.35</v>
      </c>
      <c r="R5098" s="1">
        <v>24</v>
      </c>
      <c r="S5098" s="1">
        <v>200</v>
      </c>
      <c r="T5098" s="1">
        <v>22</v>
      </c>
      <c r="U5098" s="1">
        <v>1</v>
      </c>
      <c r="V5098" s="1">
        <v>4</v>
      </c>
      <c r="W5098" s="1">
        <v>1</v>
      </c>
      <c r="X5098" s="1">
        <v>1</v>
      </c>
      <c r="Y5098" s="1">
        <v>1</v>
      </c>
      <c r="Z5098" s="1">
        <v>4</v>
      </c>
      <c r="AA5098" s="1">
        <v>1</v>
      </c>
      <c r="AB5098" s="1">
        <v>0</v>
      </c>
      <c r="AC5098" s="1">
        <v>0</v>
      </c>
      <c r="AD5098" s="1">
        <v>0</v>
      </c>
      <c r="AE5098" s="1">
        <v>1670</v>
      </c>
      <c r="AF5098" s="1">
        <v>0</v>
      </c>
      <c r="AG5098" s="1">
        <v>0</v>
      </c>
      <c r="AH5098" s="1">
        <v>90</v>
      </c>
      <c r="AI5098" s="1">
        <v>1760</v>
      </c>
      <c r="AJ5098" s="1" t="s">
        <v>4176</v>
      </c>
      <c r="AK5098" s="1" t="s">
        <v>4177</v>
      </c>
      <c r="AL5098" s="1" t="s">
        <v>4178</v>
      </c>
      <c r="AM5098" s="1" t="s">
        <v>12</v>
      </c>
      <c r="AN5098" s="1" t="s">
        <v>23098</v>
      </c>
      <c r="AO5098" s="1" t="s">
        <v>86</v>
      </c>
      <c r="AP5098" s="1" t="s">
        <v>86</v>
      </c>
      <c r="AQ5098" s="1" t="s">
        <v>14</v>
      </c>
      <c r="AR5098" s="1" t="s">
        <v>19</v>
      </c>
      <c r="AS5098" s="1" t="s">
        <v>23091</v>
      </c>
      <c r="AT5098" s="1" t="s">
        <v>26</v>
      </c>
    </row>
    <row r="5099" spans="1:46" x14ac:dyDescent="0.25">
      <c r="A5099" s="1" t="s">
        <v>21870</v>
      </c>
      <c r="B5099" s="2" t="s">
        <v>23101</v>
      </c>
      <c r="C5099" s="2" t="s">
        <v>23109</v>
      </c>
      <c r="D5099" s="1">
        <v>1</v>
      </c>
      <c r="E5099" s="1">
        <v>1</v>
      </c>
      <c r="F5099" s="1">
        <v>1</v>
      </c>
      <c r="G5099" s="1">
        <v>3</v>
      </c>
      <c r="H5099" s="6">
        <v>0.33333333333333331</v>
      </c>
      <c r="I5099">
        <v>1</v>
      </c>
      <c r="J5099" s="1">
        <v>25</v>
      </c>
      <c r="K5099" s="1">
        <v>0</v>
      </c>
      <c r="L5099" s="1">
        <v>619</v>
      </c>
      <c r="M5099" s="6">
        <v>0.05</v>
      </c>
      <c r="N5099" s="4">
        <v>2400</v>
      </c>
      <c r="O5099" s="4">
        <v>200</v>
      </c>
      <c r="P5099" s="4">
        <v>200</v>
      </c>
      <c r="Q5099" s="3">
        <v>0.2</v>
      </c>
      <c r="R5099" s="1">
        <v>24</v>
      </c>
      <c r="S5099" s="1">
        <v>200</v>
      </c>
      <c r="T5099" s="1">
        <v>9</v>
      </c>
      <c r="U5099" s="1">
        <v>1</v>
      </c>
      <c r="V5099" s="1">
        <v>4</v>
      </c>
      <c r="W5099" s="1">
        <v>1</v>
      </c>
      <c r="X5099" s="1">
        <v>1</v>
      </c>
      <c r="Y5099" s="1">
        <v>0</v>
      </c>
      <c r="Z5099" s="1">
        <v>2</v>
      </c>
      <c r="AA5099" s="1">
        <v>1</v>
      </c>
      <c r="AB5099" s="1">
        <v>1</v>
      </c>
      <c r="AC5099" s="1">
        <v>0</v>
      </c>
      <c r="AD5099" s="1">
        <v>0</v>
      </c>
      <c r="AE5099" s="1">
        <v>0</v>
      </c>
      <c r="AF5099" s="1">
        <v>0</v>
      </c>
      <c r="AG5099" s="1">
        <v>0</v>
      </c>
      <c r="AH5099" s="1">
        <v>0</v>
      </c>
      <c r="AI5099" s="1">
        <v>0</v>
      </c>
      <c r="AJ5099" s="1" t="s">
        <v>13821</v>
      </c>
      <c r="AK5099" s="1" t="s">
        <v>13822</v>
      </c>
      <c r="AL5099" s="1" t="s">
        <v>13823</v>
      </c>
      <c r="AM5099" s="1" t="s">
        <v>16</v>
      </c>
      <c r="AN5099" s="1" t="s">
        <v>23097</v>
      </c>
      <c r="AO5099" s="1" t="s">
        <v>86</v>
      </c>
      <c r="AP5099" s="1" t="s">
        <v>86</v>
      </c>
      <c r="AQ5099" s="1" t="s">
        <v>14</v>
      </c>
      <c r="AR5099" s="1" t="s">
        <v>30</v>
      </c>
      <c r="AS5099" s="1" t="s">
        <v>23091</v>
      </c>
      <c r="AT5099" s="1" t="s">
        <v>101</v>
      </c>
    </row>
    <row r="5100" spans="1:46" x14ac:dyDescent="0.25">
      <c r="A5100" s="1" t="s">
        <v>22456</v>
      </c>
      <c r="B5100" s="2" t="s">
        <v>23101</v>
      </c>
      <c r="C5100" s="2" t="s">
        <v>23109</v>
      </c>
      <c r="D5100" s="1">
        <v>0</v>
      </c>
      <c r="E5100" s="1">
        <v>1</v>
      </c>
      <c r="F5100" s="1">
        <v>1</v>
      </c>
      <c r="G5100" s="1">
        <v>2</v>
      </c>
      <c r="H5100" s="6">
        <v>0.5</v>
      </c>
      <c r="I5100">
        <v>0</v>
      </c>
      <c r="J5100" s="1">
        <v>40</v>
      </c>
      <c r="K5100" s="1">
        <v>1</v>
      </c>
      <c r="L5100" s="1">
        <v>515</v>
      </c>
      <c r="M5100" s="6">
        <v>0.62</v>
      </c>
      <c r="N5100" s="4">
        <v>2400</v>
      </c>
      <c r="O5100" s="4">
        <v>200</v>
      </c>
      <c r="P5100" s="4">
        <v>200</v>
      </c>
      <c r="Q5100" s="3">
        <v>0.3</v>
      </c>
      <c r="R5100" s="1">
        <v>6</v>
      </c>
      <c r="S5100" s="1">
        <v>200</v>
      </c>
      <c r="T5100" s="1">
        <v>8</v>
      </c>
      <c r="U5100" s="1">
        <v>1</v>
      </c>
      <c r="V5100" s="1">
        <v>4</v>
      </c>
      <c r="W5100" s="1">
        <v>0</v>
      </c>
      <c r="X5100" s="1">
        <v>0</v>
      </c>
      <c r="Y5100" s="1">
        <v>1</v>
      </c>
      <c r="Z5100" s="1">
        <v>0</v>
      </c>
      <c r="AA5100" s="1">
        <v>1</v>
      </c>
      <c r="AB5100" s="1">
        <v>0</v>
      </c>
      <c r="AC5100" s="1">
        <v>1614</v>
      </c>
      <c r="AD5100" s="1">
        <v>515</v>
      </c>
      <c r="AE5100" s="1">
        <v>0</v>
      </c>
      <c r="AF5100" s="1">
        <v>278</v>
      </c>
      <c r="AG5100" s="1">
        <v>0</v>
      </c>
      <c r="AH5100" s="1">
        <v>0</v>
      </c>
      <c r="AI5100" s="1">
        <v>2407</v>
      </c>
      <c r="AJ5100" s="1" t="s">
        <v>15381</v>
      </c>
      <c r="AK5100" s="1" t="s">
        <v>15382</v>
      </c>
      <c r="AL5100" s="1" t="s">
        <v>15383</v>
      </c>
      <c r="AM5100" s="1" t="s">
        <v>12</v>
      </c>
      <c r="AN5100" s="1" t="s">
        <v>23098</v>
      </c>
      <c r="AO5100" s="1" t="s">
        <v>86</v>
      </c>
      <c r="AP5100" s="1" t="s">
        <v>57</v>
      </c>
      <c r="AQ5100" s="1" t="s">
        <v>25</v>
      </c>
      <c r="AR5100" s="1" t="s">
        <v>19</v>
      </c>
      <c r="AS5100" s="1" t="s">
        <v>23091</v>
      </c>
      <c r="AT5100" s="1" t="s">
        <v>26</v>
      </c>
    </row>
    <row r="5101" spans="1:46" x14ac:dyDescent="0.25">
      <c r="A5101" s="1" t="s">
        <v>19604</v>
      </c>
      <c r="B5101" s="2" t="s">
        <v>23101</v>
      </c>
      <c r="C5101" s="2" t="s">
        <v>23109</v>
      </c>
      <c r="D5101" s="1">
        <v>0</v>
      </c>
      <c r="E5101" s="1">
        <v>0</v>
      </c>
      <c r="F5101" s="1">
        <v>1</v>
      </c>
      <c r="G5101" s="1">
        <v>1</v>
      </c>
      <c r="H5101" s="6">
        <v>1</v>
      </c>
      <c r="I5101">
        <v>0</v>
      </c>
      <c r="J5101" s="1">
        <v>26</v>
      </c>
      <c r="K5101" s="1">
        <v>1</v>
      </c>
      <c r="L5101" s="1">
        <v>631</v>
      </c>
      <c r="M5101" s="6">
        <v>0.49</v>
      </c>
      <c r="N5101" s="4">
        <v>1500</v>
      </c>
      <c r="O5101" s="4">
        <v>120</v>
      </c>
      <c r="P5101" s="4">
        <v>300</v>
      </c>
      <c r="Q5101" s="3">
        <v>0.35</v>
      </c>
      <c r="R5101" s="1">
        <v>12</v>
      </c>
      <c r="S5101" s="1">
        <v>300</v>
      </c>
      <c r="T5101" s="1">
        <v>3</v>
      </c>
      <c r="U5101" s="1">
        <v>1</v>
      </c>
      <c r="V5101" s="1">
        <v>4</v>
      </c>
      <c r="W5101" s="1">
        <v>1</v>
      </c>
      <c r="X5101" s="1">
        <v>1</v>
      </c>
      <c r="Y5101" s="1">
        <v>1</v>
      </c>
      <c r="Z5101" s="1">
        <v>4</v>
      </c>
      <c r="AA5101" s="1">
        <v>0</v>
      </c>
      <c r="AB5101" s="1">
        <v>0</v>
      </c>
      <c r="AC5101" s="1">
        <v>0</v>
      </c>
      <c r="AD5101" s="1">
        <v>0</v>
      </c>
      <c r="AE5101" s="1">
        <v>0</v>
      </c>
      <c r="AF5101" s="1">
        <v>400</v>
      </c>
      <c r="AG5101" s="1">
        <v>0</v>
      </c>
      <c r="AH5101" s="1">
        <v>150</v>
      </c>
      <c r="AI5101" s="1">
        <v>550</v>
      </c>
      <c r="AJ5101" s="1" t="s">
        <v>7669</v>
      </c>
      <c r="AK5101" s="1" t="s">
        <v>7670</v>
      </c>
      <c r="AL5101" s="1" t="s">
        <v>7671</v>
      </c>
      <c r="AM5101" s="1" t="s">
        <v>12</v>
      </c>
      <c r="AN5101" s="1" t="s">
        <v>23098</v>
      </c>
      <c r="AO5101" s="1" t="s">
        <v>86</v>
      </c>
      <c r="AP5101" s="1" t="s">
        <v>86</v>
      </c>
      <c r="AQ5101" s="1" t="s">
        <v>14</v>
      </c>
      <c r="AR5101" s="1" t="s">
        <v>19</v>
      </c>
      <c r="AS5101" s="1" t="s">
        <v>23090</v>
      </c>
      <c r="AT5101" s="1" t="s">
        <v>26</v>
      </c>
    </row>
    <row r="5102" spans="1:46" x14ac:dyDescent="0.25">
      <c r="A5102" s="1" t="s">
        <v>23036</v>
      </c>
      <c r="B5102" s="2" t="s">
        <v>23101</v>
      </c>
      <c r="C5102" s="2" t="s">
        <v>23109</v>
      </c>
      <c r="D5102" s="1">
        <v>0</v>
      </c>
      <c r="E5102" s="1">
        <v>1</v>
      </c>
      <c r="F5102" s="1">
        <v>1</v>
      </c>
      <c r="G5102" s="1">
        <v>2</v>
      </c>
      <c r="H5102" s="6">
        <v>0.5</v>
      </c>
      <c r="I5102">
        <v>1</v>
      </c>
      <c r="J5102" s="1">
        <v>30</v>
      </c>
      <c r="K5102" s="1">
        <v>0</v>
      </c>
      <c r="L5102" s="1">
        <v>636</v>
      </c>
      <c r="M5102" s="6">
        <v>0.28000000000000003</v>
      </c>
      <c r="N5102" s="4">
        <v>1800</v>
      </c>
      <c r="O5102" s="4">
        <v>150</v>
      </c>
      <c r="P5102" s="4">
        <v>500</v>
      </c>
      <c r="Q5102" s="3">
        <v>0.28999999999999998</v>
      </c>
      <c r="R5102" s="1">
        <v>24</v>
      </c>
      <c r="S5102" s="1">
        <v>500</v>
      </c>
      <c r="T5102" s="1">
        <v>61</v>
      </c>
      <c r="U5102" s="1">
        <v>1</v>
      </c>
      <c r="V5102" s="1">
        <v>4</v>
      </c>
      <c r="W5102" s="1">
        <v>1</v>
      </c>
      <c r="X5102" s="1">
        <v>1</v>
      </c>
      <c r="Y5102" s="1">
        <v>1</v>
      </c>
      <c r="Z5102" s="1">
        <v>2</v>
      </c>
      <c r="AA5102" s="1">
        <v>1</v>
      </c>
      <c r="AB5102" s="1">
        <v>1</v>
      </c>
      <c r="AC5102" s="1">
        <v>0</v>
      </c>
      <c r="AD5102" s="1">
        <v>100</v>
      </c>
      <c r="AE5102" s="1">
        <v>0</v>
      </c>
      <c r="AF5102" s="1">
        <v>0</v>
      </c>
      <c r="AG5102" s="1">
        <v>0</v>
      </c>
      <c r="AH5102" s="1">
        <v>200</v>
      </c>
      <c r="AI5102" s="1">
        <v>300</v>
      </c>
      <c r="AJ5102" s="1" t="s">
        <v>4132</v>
      </c>
      <c r="AK5102" s="1" t="e">
        <f>-대출목적치과치료및개인돈상환-대출계기금융권및저축은행등2금융권대출이없는상황입니다그리고신용카드도없습니다.은행권은등급미달로,대출이불가능하다고합니다-올가을결혼을예정입니다.결혼전그동안못했던치과치료를결심하게되어대출을신청하게되었습니다.</f>
        <v>#NAME?</v>
      </c>
      <c r="AL5102" s="1" t="s">
        <v>16925</v>
      </c>
      <c r="AM5102" s="1" t="s">
        <v>16</v>
      </c>
      <c r="AN5102" s="1" t="s">
        <v>23097</v>
      </c>
      <c r="AO5102" s="1" t="s">
        <v>86</v>
      </c>
      <c r="AP5102" s="1" t="s">
        <v>86</v>
      </c>
      <c r="AQ5102" s="1" t="s">
        <v>14</v>
      </c>
      <c r="AR5102" s="1" t="s">
        <v>19</v>
      </c>
      <c r="AS5102" s="1" t="s">
        <v>23091</v>
      </c>
      <c r="AT5102" s="1" t="s">
        <v>101</v>
      </c>
    </row>
    <row r="5103" spans="1:46" x14ac:dyDescent="0.25">
      <c r="A5103" s="1" t="s">
        <v>22462</v>
      </c>
      <c r="B5103" s="2" t="s">
        <v>23101</v>
      </c>
      <c r="C5103" s="2" t="s">
        <v>23109</v>
      </c>
      <c r="D5103" s="1">
        <v>1</v>
      </c>
      <c r="E5103" s="1">
        <v>0</v>
      </c>
      <c r="F5103" s="1">
        <v>2</v>
      </c>
      <c r="G5103" s="1">
        <v>3</v>
      </c>
      <c r="H5103" s="6">
        <v>0.66666666666666663</v>
      </c>
      <c r="I5103">
        <v>1</v>
      </c>
      <c r="J5103" s="1">
        <v>31</v>
      </c>
      <c r="K5103" s="1">
        <v>0</v>
      </c>
      <c r="L5103" s="1">
        <v>596</v>
      </c>
      <c r="M5103" s="6">
        <v>0.36</v>
      </c>
      <c r="N5103" s="4">
        <v>2400</v>
      </c>
      <c r="O5103" s="4">
        <v>200</v>
      </c>
      <c r="P5103" s="4">
        <v>500</v>
      </c>
      <c r="Q5103" s="3">
        <v>0.28000000000000003</v>
      </c>
      <c r="R5103" s="1">
        <v>24</v>
      </c>
      <c r="S5103" s="1">
        <v>500</v>
      </c>
      <c r="T5103" s="1">
        <v>40</v>
      </c>
      <c r="U5103" s="1">
        <v>1</v>
      </c>
      <c r="V5103" s="1">
        <v>4</v>
      </c>
      <c r="W5103" s="1">
        <v>0</v>
      </c>
      <c r="X5103" s="1">
        <v>0</v>
      </c>
      <c r="Y5103" s="1">
        <v>0</v>
      </c>
      <c r="Z5103" s="1">
        <v>2</v>
      </c>
      <c r="AA5103" s="1">
        <v>1</v>
      </c>
      <c r="AB5103" s="1">
        <v>1</v>
      </c>
      <c r="AC5103" s="1">
        <v>0</v>
      </c>
      <c r="AD5103" s="1">
        <v>0</v>
      </c>
      <c r="AE5103" s="1">
        <v>0</v>
      </c>
      <c r="AF5103" s="1">
        <v>297</v>
      </c>
      <c r="AG5103" s="1">
        <v>321</v>
      </c>
      <c r="AH5103" s="1">
        <v>350</v>
      </c>
      <c r="AI5103" s="1">
        <v>968</v>
      </c>
      <c r="AJ5103" s="1" t="s">
        <v>15397</v>
      </c>
      <c r="AK5103" s="1" t="s">
        <v>15398</v>
      </c>
      <c r="AL5103" s="1" t="s">
        <v>15399</v>
      </c>
      <c r="AM5103" s="1" t="s">
        <v>16</v>
      </c>
      <c r="AN5103" s="1" t="s">
        <v>23097</v>
      </c>
      <c r="AO5103" s="1" t="s">
        <v>86</v>
      </c>
      <c r="AP5103" s="1" t="s">
        <v>57</v>
      </c>
      <c r="AQ5103" s="1" t="s">
        <v>25</v>
      </c>
      <c r="AR5103" s="1" t="s">
        <v>30</v>
      </c>
      <c r="AS5103" s="1" t="s">
        <v>23091</v>
      </c>
      <c r="AT5103" s="1" t="s">
        <v>101</v>
      </c>
    </row>
    <row r="5104" spans="1:46" x14ac:dyDescent="0.25">
      <c r="A5104" s="1" t="s">
        <v>20201</v>
      </c>
      <c r="B5104" s="2" t="s">
        <v>23101</v>
      </c>
      <c r="C5104" s="2" t="s">
        <v>23109</v>
      </c>
      <c r="D5104" s="1">
        <v>0</v>
      </c>
      <c r="E5104" s="1">
        <v>0</v>
      </c>
      <c r="F5104" s="1">
        <v>1</v>
      </c>
      <c r="G5104" s="1">
        <v>1</v>
      </c>
      <c r="H5104" s="6">
        <v>1</v>
      </c>
      <c r="I5104">
        <v>1</v>
      </c>
      <c r="J5104" s="1">
        <v>36</v>
      </c>
      <c r="K5104" s="1">
        <v>1</v>
      </c>
      <c r="L5104" s="1">
        <v>556</v>
      </c>
      <c r="M5104" s="6">
        <v>0.54</v>
      </c>
      <c r="N5104" s="4">
        <v>1680</v>
      </c>
      <c r="O5104" s="4">
        <v>140</v>
      </c>
      <c r="P5104" s="4">
        <v>300</v>
      </c>
      <c r="Q5104" s="3">
        <v>0.3</v>
      </c>
      <c r="R5104" s="1">
        <v>6</v>
      </c>
      <c r="S5104" s="1">
        <v>300</v>
      </c>
      <c r="T5104" s="1">
        <v>6</v>
      </c>
      <c r="U5104" s="1">
        <v>1</v>
      </c>
      <c r="V5104" s="1">
        <v>4</v>
      </c>
      <c r="W5104" s="1">
        <v>0</v>
      </c>
      <c r="X5104" s="1">
        <v>0</v>
      </c>
      <c r="Y5104" s="1">
        <v>1</v>
      </c>
      <c r="Z5104" s="1">
        <v>0</v>
      </c>
      <c r="AA5104" s="1">
        <v>1</v>
      </c>
      <c r="AB5104" s="1">
        <v>1</v>
      </c>
      <c r="AC5104" s="1">
        <v>0</v>
      </c>
      <c r="AD5104" s="1">
        <v>0</v>
      </c>
      <c r="AE5104" s="1">
        <v>0</v>
      </c>
      <c r="AF5104" s="1">
        <v>150</v>
      </c>
      <c r="AG5104" s="1">
        <v>0</v>
      </c>
      <c r="AH5104" s="1">
        <v>240</v>
      </c>
      <c r="AI5104" s="1">
        <v>390</v>
      </c>
      <c r="AJ5104" s="1" t="s">
        <v>9318</v>
      </c>
      <c r="AK5104" s="1" t="s">
        <v>9319</v>
      </c>
      <c r="AL5104" s="1" t="s">
        <v>9320</v>
      </c>
      <c r="AM5104" s="1" t="s">
        <v>16</v>
      </c>
      <c r="AN5104" s="1" t="s">
        <v>23098</v>
      </c>
      <c r="AO5104" s="1" t="s">
        <v>86</v>
      </c>
      <c r="AP5104" s="1" t="s">
        <v>57</v>
      </c>
      <c r="AQ5104" s="1" t="s">
        <v>25</v>
      </c>
      <c r="AR5104" s="1" t="s">
        <v>19</v>
      </c>
      <c r="AS5104" s="1" t="s">
        <v>23091</v>
      </c>
      <c r="AT5104" s="1" t="s">
        <v>101</v>
      </c>
    </row>
    <row r="5105" spans="1:46" x14ac:dyDescent="0.25">
      <c r="A5105" s="1" t="s">
        <v>19621</v>
      </c>
      <c r="B5105" s="2" t="s">
        <v>23101</v>
      </c>
      <c r="C5105" s="2" t="s">
        <v>23109</v>
      </c>
      <c r="D5105" s="1">
        <v>0</v>
      </c>
      <c r="E5105" s="1">
        <v>0</v>
      </c>
      <c r="F5105" s="1">
        <v>2</v>
      </c>
      <c r="G5105" s="1">
        <v>2</v>
      </c>
      <c r="H5105" s="6">
        <v>1</v>
      </c>
      <c r="I5105">
        <v>1</v>
      </c>
      <c r="J5105" s="1">
        <v>40</v>
      </c>
      <c r="K5105" s="1">
        <v>1</v>
      </c>
      <c r="L5105" s="1">
        <v>589</v>
      </c>
      <c r="M5105" s="6">
        <v>0.15</v>
      </c>
      <c r="N5105" s="4">
        <v>2000</v>
      </c>
      <c r="O5105" s="4">
        <v>170</v>
      </c>
      <c r="P5105" s="4">
        <v>500</v>
      </c>
      <c r="Q5105" s="3">
        <v>0.25</v>
      </c>
      <c r="R5105" s="1">
        <v>24</v>
      </c>
      <c r="S5105" s="1">
        <v>500</v>
      </c>
      <c r="T5105" s="1">
        <v>57</v>
      </c>
      <c r="U5105" s="1">
        <v>1</v>
      </c>
      <c r="V5105" s="1">
        <v>4</v>
      </c>
      <c r="W5105" s="1">
        <v>0</v>
      </c>
      <c r="X5105" s="1">
        <v>0</v>
      </c>
      <c r="Y5105" s="1">
        <v>0</v>
      </c>
      <c r="Z5105" s="1">
        <v>1</v>
      </c>
      <c r="AA5105" s="1">
        <v>1</v>
      </c>
      <c r="AB5105" s="1">
        <v>1</v>
      </c>
      <c r="AC5105" s="1">
        <v>0</v>
      </c>
      <c r="AD5105" s="1">
        <v>0</v>
      </c>
      <c r="AE5105" s="1">
        <v>0</v>
      </c>
      <c r="AF5105" s="1">
        <v>0</v>
      </c>
      <c r="AG5105" s="1">
        <v>0</v>
      </c>
      <c r="AH5105" s="1">
        <v>0</v>
      </c>
      <c r="AI5105" s="1">
        <v>0</v>
      </c>
      <c r="AJ5105" s="1" t="s">
        <v>7717</v>
      </c>
      <c r="AK5105" s="1" t="s">
        <v>7718</v>
      </c>
      <c r="AL5105" s="1" t="s">
        <v>7719</v>
      </c>
      <c r="AM5105" s="1" t="s">
        <v>16</v>
      </c>
      <c r="AN5105" s="1" t="s">
        <v>23098</v>
      </c>
      <c r="AO5105" s="1" t="s">
        <v>86</v>
      </c>
      <c r="AP5105" s="1" t="s">
        <v>57</v>
      </c>
      <c r="AQ5105" s="1" t="s">
        <v>25</v>
      </c>
      <c r="AR5105" s="1" t="s">
        <v>30</v>
      </c>
      <c r="AS5105" s="1" t="s">
        <v>23091</v>
      </c>
      <c r="AT5105" s="1" t="s">
        <v>101</v>
      </c>
    </row>
    <row r="5106" spans="1:46" x14ac:dyDescent="0.25">
      <c r="A5106" s="1" t="s">
        <v>21157</v>
      </c>
      <c r="B5106" s="2" t="s">
        <v>23101</v>
      </c>
      <c r="C5106" s="2" t="s">
        <v>23109</v>
      </c>
      <c r="D5106" s="1">
        <v>0</v>
      </c>
      <c r="E5106" s="1">
        <v>0</v>
      </c>
      <c r="F5106" s="1">
        <v>1</v>
      </c>
      <c r="G5106" s="1">
        <v>1</v>
      </c>
      <c r="H5106" s="6">
        <v>1</v>
      </c>
      <c r="I5106">
        <v>0</v>
      </c>
      <c r="J5106" s="1">
        <v>50</v>
      </c>
      <c r="K5106" s="1">
        <v>0</v>
      </c>
      <c r="L5106" s="1">
        <v>610</v>
      </c>
      <c r="M5106" s="6">
        <v>0.37</v>
      </c>
      <c r="N5106" s="4">
        <v>5500</v>
      </c>
      <c r="O5106" s="4">
        <v>350</v>
      </c>
      <c r="P5106" s="4">
        <v>700</v>
      </c>
      <c r="Q5106" s="3">
        <v>0.3</v>
      </c>
      <c r="R5106" s="1">
        <v>24</v>
      </c>
      <c r="S5106" s="1">
        <v>700</v>
      </c>
      <c r="T5106" s="1">
        <v>70</v>
      </c>
      <c r="U5106" s="1">
        <v>1</v>
      </c>
      <c r="V5106" s="1">
        <v>4</v>
      </c>
      <c r="W5106" s="1">
        <v>0</v>
      </c>
      <c r="X5106" s="1">
        <v>0</v>
      </c>
      <c r="Y5106" s="1">
        <v>0</v>
      </c>
      <c r="Z5106" s="1">
        <v>3</v>
      </c>
      <c r="AA5106" s="1">
        <v>1</v>
      </c>
      <c r="AB5106" s="1">
        <v>0</v>
      </c>
      <c r="AC5106" s="1">
        <v>0</v>
      </c>
      <c r="AD5106" s="1">
        <v>0</v>
      </c>
      <c r="AE5106" s="1">
        <v>1610</v>
      </c>
      <c r="AF5106" s="1">
        <v>570</v>
      </c>
      <c r="AG5106" s="1">
        <v>0</v>
      </c>
      <c r="AH5106" s="1">
        <v>0</v>
      </c>
      <c r="AI5106" s="1">
        <v>2180</v>
      </c>
      <c r="AJ5106" s="1" t="s">
        <v>11909</v>
      </c>
      <c r="AK5106" s="1" t="s">
        <v>11910</v>
      </c>
      <c r="AL5106" s="1" t="s">
        <v>11911</v>
      </c>
      <c r="AM5106" s="1" t="s">
        <v>12</v>
      </c>
      <c r="AN5106" s="1" t="s">
        <v>23097</v>
      </c>
      <c r="AO5106" s="1" t="s">
        <v>86</v>
      </c>
      <c r="AP5106" s="1" t="s">
        <v>57</v>
      </c>
      <c r="AQ5106" s="1" t="s">
        <v>25</v>
      </c>
      <c r="AR5106" s="1" t="s">
        <v>30</v>
      </c>
      <c r="AS5106" s="1" t="s">
        <v>23091</v>
      </c>
      <c r="AT5106" s="1" t="s">
        <v>26</v>
      </c>
    </row>
    <row r="5107" spans="1:46" x14ac:dyDescent="0.25">
      <c r="A5107" s="1" t="s">
        <v>20750</v>
      </c>
      <c r="B5107" s="2" t="s">
        <v>23101</v>
      </c>
      <c r="C5107" s="2" t="s">
        <v>23109</v>
      </c>
      <c r="D5107" s="1">
        <v>0</v>
      </c>
      <c r="E5107" s="1">
        <v>1</v>
      </c>
      <c r="F5107" s="1">
        <v>1</v>
      </c>
      <c r="G5107" s="1">
        <v>2</v>
      </c>
      <c r="H5107" s="6">
        <v>0.5</v>
      </c>
      <c r="I5107">
        <v>1</v>
      </c>
      <c r="J5107" s="1">
        <v>37</v>
      </c>
      <c r="K5107" s="1">
        <v>1</v>
      </c>
      <c r="L5107" s="1">
        <v>680</v>
      </c>
      <c r="M5107" s="6">
        <v>0.2</v>
      </c>
      <c r="N5107" s="4">
        <v>3840</v>
      </c>
      <c r="O5107" s="4">
        <v>320</v>
      </c>
      <c r="P5107" s="4">
        <v>200</v>
      </c>
      <c r="Q5107" s="3">
        <v>0.3</v>
      </c>
      <c r="R5107" s="1">
        <v>12</v>
      </c>
      <c r="S5107" s="1">
        <v>200</v>
      </c>
      <c r="T5107" s="1">
        <v>28</v>
      </c>
      <c r="U5107" s="1">
        <v>1</v>
      </c>
      <c r="V5107" s="1">
        <v>4</v>
      </c>
      <c r="W5107" s="1">
        <v>0</v>
      </c>
      <c r="X5107" s="1">
        <v>1</v>
      </c>
      <c r="Y5107" s="1">
        <v>0</v>
      </c>
      <c r="Z5107" s="1">
        <v>5</v>
      </c>
      <c r="AA5107" s="1">
        <v>1</v>
      </c>
      <c r="AB5107" s="1">
        <v>1</v>
      </c>
      <c r="AC5107" s="1">
        <v>0</v>
      </c>
      <c r="AD5107" s="1">
        <v>0</v>
      </c>
      <c r="AE5107" s="1">
        <v>0</v>
      </c>
      <c r="AF5107" s="1">
        <v>850</v>
      </c>
      <c r="AG5107" s="1">
        <v>0</v>
      </c>
      <c r="AH5107" s="1">
        <v>0</v>
      </c>
      <c r="AI5107" s="1">
        <v>850</v>
      </c>
      <c r="AJ5107" s="1" t="s">
        <v>10821</v>
      </c>
      <c r="AK5107" s="1" t="s">
        <v>10822</v>
      </c>
      <c r="AL5107" s="1" t="s">
        <v>10823</v>
      </c>
      <c r="AM5107" s="1" t="s">
        <v>16</v>
      </c>
      <c r="AN5107" s="1" t="s">
        <v>23098</v>
      </c>
      <c r="AO5107" s="1" t="s">
        <v>86</v>
      </c>
      <c r="AP5107" s="1" t="s">
        <v>57</v>
      </c>
      <c r="AQ5107" s="1" t="s">
        <v>14</v>
      </c>
      <c r="AR5107" s="1" t="s">
        <v>30</v>
      </c>
      <c r="AS5107" s="1" t="s">
        <v>23091</v>
      </c>
      <c r="AT5107" s="1" t="s">
        <v>101</v>
      </c>
    </row>
    <row r="5108" spans="1:46" x14ac:dyDescent="0.25">
      <c r="A5108" s="1" t="s">
        <v>23056</v>
      </c>
      <c r="B5108" s="2" t="s">
        <v>23101</v>
      </c>
      <c r="C5108" s="2" t="s">
        <v>23109</v>
      </c>
      <c r="D5108" s="1">
        <v>0</v>
      </c>
      <c r="E5108" s="1">
        <v>0</v>
      </c>
      <c r="F5108" s="1">
        <v>1</v>
      </c>
      <c r="G5108" s="1">
        <v>1</v>
      </c>
      <c r="H5108" s="6">
        <v>1</v>
      </c>
      <c r="I5108">
        <v>0</v>
      </c>
      <c r="J5108" s="1">
        <v>25</v>
      </c>
      <c r="K5108" s="1">
        <v>1</v>
      </c>
      <c r="L5108" s="1">
        <v>862</v>
      </c>
      <c r="M5108" s="6">
        <v>0.23</v>
      </c>
      <c r="N5108" s="4">
        <v>1200</v>
      </c>
      <c r="O5108" s="4">
        <v>100</v>
      </c>
      <c r="P5108" s="4">
        <v>100</v>
      </c>
      <c r="Q5108" s="3">
        <v>0.35</v>
      </c>
      <c r="R5108" s="1">
        <v>24</v>
      </c>
      <c r="S5108" s="1">
        <v>100</v>
      </c>
      <c r="T5108" s="1">
        <v>13</v>
      </c>
      <c r="U5108" s="1">
        <v>1</v>
      </c>
      <c r="V5108" s="1">
        <v>4</v>
      </c>
      <c r="W5108" s="1">
        <v>0</v>
      </c>
      <c r="X5108" s="1">
        <v>0</v>
      </c>
      <c r="Y5108" s="1">
        <v>1</v>
      </c>
      <c r="Z5108" s="1">
        <v>3</v>
      </c>
      <c r="AA5108" s="1">
        <v>0</v>
      </c>
      <c r="AB5108" s="1">
        <v>0</v>
      </c>
      <c r="AC5108" s="1">
        <v>0</v>
      </c>
      <c r="AD5108" s="1">
        <v>0</v>
      </c>
      <c r="AE5108" s="1">
        <v>0</v>
      </c>
      <c r="AF5108" s="1">
        <v>350</v>
      </c>
      <c r="AG5108" s="1">
        <v>0</v>
      </c>
      <c r="AH5108" s="1">
        <v>0</v>
      </c>
      <c r="AI5108" s="1">
        <v>350</v>
      </c>
      <c r="AJ5108" s="1" t="s">
        <v>16978</v>
      </c>
      <c r="AK5108" s="1" t="s">
        <v>16979</v>
      </c>
      <c r="AL5108" s="1" t="s">
        <v>16980</v>
      </c>
      <c r="AM5108" s="1" t="s">
        <v>12</v>
      </c>
      <c r="AN5108" s="1" t="s">
        <v>23098</v>
      </c>
      <c r="AO5108" s="1" t="s">
        <v>86</v>
      </c>
      <c r="AP5108" s="1" t="s">
        <v>57</v>
      </c>
      <c r="AQ5108" s="1" t="s">
        <v>25</v>
      </c>
      <c r="AR5108" s="1" t="s">
        <v>19</v>
      </c>
      <c r="AS5108" s="1" t="s">
        <v>23090</v>
      </c>
      <c r="AT5108" s="1" t="s">
        <v>26</v>
      </c>
    </row>
    <row r="5109" spans="1:46" x14ac:dyDescent="0.25">
      <c r="A5109" s="1" t="s">
        <v>17767</v>
      </c>
      <c r="B5109" s="2" t="s">
        <v>23101</v>
      </c>
      <c r="C5109" s="2" t="s">
        <v>23109</v>
      </c>
      <c r="D5109" s="1">
        <v>0</v>
      </c>
      <c r="E5109" s="1">
        <v>2</v>
      </c>
      <c r="F5109" s="1">
        <v>1</v>
      </c>
      <c r="G5109" s="1">
        <v>3</v>
      </c>
      <c r="H5109" s="6">
        <v>0.33333333333333331</v>
      </c>
      <c r="I5109">
        <v>1</v>
      </c>
      <c r="J5109" s="1">
        <v>28</v>
      </c>
      <c r="K5109" s="1">
        <v>0</v>
      </c>
      <c r="L5109" s="1">
        <v>514</v>
      </c>
      <c r="M5109" s="6">
        <v>0.37</v>
      </c>
      <c r="N5109" s="4">
        <v>1700</v>
      </c>
      <c r="O5109" s="4">
        <v>137</v>
      </c>
      <c r="P5109" s="4">
        <v>100</v>
      </c>
      <c r="Q5109" s="3">
        <v>0.27</v>
      </c>
      <c r="R5109" s="1">
        <v>6</v>
      </c>
      <c r="S5109" s="1">
        <v>100</v>
      </c>
      <c r="T5109" s="1">
        <v>6</v>
      </c>
      <c r="U5109" s="1">
        <v>1</v>
      </c>
      <c r="V5109" s="1">
        <v>4</v>
      </c>
      <c r="W5109" s="1">
        <v>0</v>
      </c>
      <c r="X5109" s="1">
        <v>0</v>
      </c>
      <c r="Y5109" s="1">
        <v>1</v>
      </c>
      <c r="Z5109" s="1">
        <v>4</v>
      </c>
      <c r="AA5109" s="1">
        <v>0</v>
      </c>
      <c r="AB5109" s="1">
        <v>1</v>
      </c>
      <c r="AC5109" s="1">
        <v>207</v>
      </c>
      <c r="AD5109" s="1">
        <v>0</v>
      </c>
      <c r="AE5109" s="1">
        <v>0</v>
      </c>
      <c r="AF5109" s="1">
        <v>484</v>
      </c>
      <c r="AG5109" s="1">
        <v>0</v>
      </c>
      <c r="AH5109" s="1">
        <v>0</v>
      </c>
      <c r="AI5109" s="1">
        <v>691</v>
      </c>
      <c r="AJ5109" s="1" t="s">
        <v>2377</v>
      </c>
      <c r="AK5109" s="1" t="s">
        <v>2378</v>
      </c>
      <c r="AL5109" s="1" t="s">
        <v>2379</v>
      </c>
      <c r="AM5109" s="1" t="s">
        <v>16</v>
      </c>
      <c r="AN5109" s="1" t="s">
        <v>23097</v>
      </c>
      <c r="AO5109" s="1" t="s">
        <v>86</v>
      </c>
      <c r="AP5109" s="1" t="s">
        <v>57</v>
      </c>
      <c r="AQ5109" s="1" t="s">
        <v>25</v>
      </c>
      <c r="AR5109" s="1" t="s">
        <v>19</v>
      </c>
      <c r="AS5109" s="1" t="s">
        <v>23090</v>
      </c>
      <c r="AT5109" s="1" t="s">
        <v>101</v>
      </c>
    </row>
    <row r="5110" spans="1:46" x14ac:dyDescent="0.25">
      <c r="A5110" s="1" t="s">
        <v>22482</v>
      </c>
      <c r="B5110" s="2" t="s">
        <v>23101</v>
      </c>
      <c r="C5110" s="2" t="s">
        <v>23109</v>
      </c>
      <c r="D5110" s="1">
        <v>1</v>
      </c>
      <c r="E5110" s="1">
        <v>5</v>
      </c>
      <c r="F5110" s="1">
        <v>5</v>
      </c>
      <c r="G5110" s="1">
        <v>11</v>
      </c>
      <c r="H5110" s="6">
        <v>0.45454545454545453</v>
      </c>
      <c r="I5110">
        <v>0</v>
      </c>
      <c r="J5110" s="1">
        <v>34</v>
      </c>
      <c r="K5110" s="1">
        <v>0</v>
      </c>
      <c r="L5110" s="1">
        <v>600</v>
      </c>
      <c r="M5110" s="6">
        <v>0.43</v>
      </c>
      <c r="N5110" s="4">
        <v>2980</v>
      </c>
      <c r="O5110" s="4">
        <v>230</v>
      </c>
      <c r="P5110" s="4">
        <v>500</v>
      </c>
      <c r="Q5110" s="3">
        <v>0.28999999999999998</v>
      </c>
      <c r="R5110" s="1">
        <v>24</v>
      </c>
      <c r="S5110" s="1">
        <v>500</v>
      </c>
      <c r="T5110" s="1">
        <v>52</v>
      </c>
      <c r="U5110" s="1">
        <v>0</v>
      </c>
      <c r="V5110" s="1">
        <v>4</v>
      </c>
      <c r="W5110" s="1">
        <v>1</v>
      </c>
      <c r="X5110" s="1">
        <v>0</v>
      </c>
      <c r="Y5110" s="1">
        <v>1</v>
      </c>
      <c r="Z5110" s="1">
        <v>3</v>
      </c>
      <c r="AA5110" s="1">
        <v>0</v>
      </c>
      <c r="AB5110" s="1">
        <v>0</v>
      </c>
      <c r="AC5110" s="1">
        <v>1324</v>
      </c>
      <c r="AD5110" s="1">
        <v>0</v>
      </c>
      <c r="AE5110" s="1">
        <v>1107</v>
      </c>
      <c r="AF5110" s="1">
        <v>294</v>
      </c>
      <c r="AG5110" s="1">
        <v>14</v>
      </c>
      <c r="AH5110" s="1">
        <v>0</v>
      </c>
      <c r="AI5110" s="1">
        <v>2739</v>
      </c>
      <c r="AJ5110" s="1" t="s">
        <v>15450</v>
      </c>
      <c r="AK5110" s="1" t="s">
        <v>15451</v>
      </c>
      <c r="AL5110" s="1" t="s">
        <v>15452</v>
      </c>
      <c r="AM5110" s="1" t="s">
        <v>12</v>
      </c>
      <c r="AN5110" s="1" t="s">
        <v>23097</v>
      </c>
      <c r="AO5110" s="1" t="s">
        <v>364</v>
      </c>
      <c r="AP5110" s="1" t="s">
        <v>86</v>
      </c>
      <c r="AQ5110" s="1" t="s">
        <v>25</v>
      </c>
      <c r="AR5110" s="1" t="s">
        <v>19</v>
      </c>
      <c r="AS5110" s="1" t="s">
        <v>23090</v>
      </c>
      <c r="AT5110" s="1" t="s">
        <v>26</v>
      </c>
    </row>
    <row r="5111" spans="1:46" x14ac:dyDescent="0.25">
      <c r="A5111" s="1" t="s">
        <v>17769</v>
      </c>
      <c r="B5111" s="2" t="s">
        <v>23101</v>
      </c>
      <c r="C5111" s="2" t="s">
        <v>23109</v>
      </c>
      <c r="D5111" s="1">
        <v>0</v>
      </c>
      <c r="E5111" s="1">
        <v>0</v>
      </c>
      <c r="F5111" s="1">
        <v>1</v>
      </c>
      <c r="G5111" s="1">
        <v>1</v>
      </c>
      <c r="H5111" s="6">
        <v>1</v>
      </c>
      <c r="I5111">
        <v>0</v>
      </c>
      <c r="J5111" s="1">
        <v>27</v>
      </c>
      <c r="K5111" s="1">
        <v>1</v>
      </c>
      <c r="L5111" s="1">
        <v>630</v>
      </c>
      <c r="M5111" s="6">
        <v>0.43</v>
      </c>
      <c r="N5111" s="4">
        <v>2600</v>
      </c>
      <c r="O5111" s="4">
        <v>230</v>
      </c>
      <c r="P5111" s="4">
        <v>200</v>
      </c>
      <c r="Q5111" s="3">
        <v>0.35</v>
      </c>
      <c r="R5111" s="1">
        <v>24</v>
      </c>
      <c r="S5111" s="1">
        <v>200</v>
      </c>
      <c r="T5111" s="1">
        <v>31</v>
      </c>
      <c r="U5111" s="1">
        <v>0</v>
      </c>
      <c r="V5111" s="1">
        <v>4</v>
      </c>
      <c r="W5111" s="1">
        <v>1</v>
      </c>
      <c r="X5111" s="1">
        <v>1</v>
      </c>
      <c r="Y5111" s="1">
        <v>1</v>
      </c>
      <c r="Z5111" s="1">
        <v>3</v>
      </c>
      <c r="AA5111" s="1">
        <v>0</v>
      </c>
      <c r="AB5111" s="1">
        <v>0</v>
      </c>
      <c r="AC5111" s="1">
        <v>0</v>
      </c>
      <c r="AD5111" s="1">
        <v>210</v>
      </c>
      <c r="AE5111" s="1">
        <v>0</v>
      </c>
      <c r="AF5111" s="1">
        <v>1490</v>
      </c>
      <c r="AG5111" s="1">
        <v>60</v>
      </c>
      <c r="AH5111" s="1">
        <v>0</v>
      </c>
      <c r="AI5111" s="1">
        <v>1760</v>
      </c>
      <c r="AJ5111" s="1" t="s">
        <v>2384</v>
      </c>
      <c r="AK5111" s="1" t="s">
        <v>2385</v>
      </c>
      <c r="AL5111" s="1" t="s">
        <v>2386</v>
      </c>
      <c r="AM5111" s="1" t="s">
        <v>12</v>
      </c>
      <c r="AN5111" s="1" t="s">
        <v>23098</v>
      </c>
      <c r="AO5111" s="1" t="s">
        <v>364</v>
      </c>
      <c r="AP5111" s="1" t="s">
        <v>86</v>
      </c>
      <c r="AQ5111" s="1" t="s">
        <v>14</v>
      </c>
      <c r="AR5111" s="1" t="s">
        <v>19</v>
      </c>
      <c r="AS5111" s="1" t="s">
        <v>23090</v>
      </c>
      <c r="AT5111" s="1" t="s">
        <v>26</v>
      </c>
    </row>
    <row r="5112" spans="1:46" x14ac:dyDescent="0.25">
      <c r="A5112" s="1" t="s">
        <v>21295</v>
      </c>
      <c r="B5112" s="2" t="s">
        <v>23101</v>
      </c>
      <c r="C5112" s="2" t="s">
        <v>23109</v>
      </c>
      <c r="D5112" s="1">
        <v>0</v>
      </c>
      <c r="E5112" s="1">
        <v>0</v>
      </c>
      <c r="F5112" s="1">
        <v>2</v>
      </c>
      <c r="G5112" s="1">
        <v>2</v>
      </c>
      <c r="H5112" s="6">
        <v>1</v>
      </c>
      <c r="I5112">
        <v>0</v>
      </c>
      <c r="J5112" s="1">
        <v>31</v>
      </c>
      <c r="K5112" s="1">
        <v>1</v>
      </c>
      <c r="L5112" s="1">
        <v>560</v>
      </c>
      <c r="M5112" s="6">
        <v>0</v>
      </c>
      <c r="N5112" s="4">
        <v>2200</v>
      </c>
      <c r="O5112" s="4">
        <v>160</v>
      </c>
      <c r="P5112" s="4">
        <v>200</v>
      </c>
      <c r="Q5112" s="3">
        <v>0.35</v>
      </c>
      <c r="R5112" s="1">
        <v>6</v>
      </c>
      <c r="S5112" s="1">
        <v>200</v>
      </c>
      <c r="T5112" s="1">
        <v>30</v>
      </c>
      <c r="U5112" s="1">
        <v>1</v>
      </c>
      <c r="V5112" s="1">
        <v>4</v>
      </c>
      <c r="W5112" s="1">
        <v>1</v>
      </c>
      <c r="X5112" s="1">
        <v>0</v>
      </c>
      <c r="Y5112" s="1">
        <v>1</v>
      </c>
      <c r="Z5112" s="1">
        <v>4</v>
      </c>
      <c r="AA5112" s="1">
        <v>1</v>
      </c>
      <c r="AB5112" s="1">
        <v>0</v>
      </c>
      <c r="AC5112" s="1">
        <v>0</v>
      </c>
      <c r="AD5112" s="1">
        <v>0</v>
      </c>
      <c r="AE5112" s="1">
        <v>0</v>
      </c>
      <c r="AF5112" s="1">
        <v>0</v>
      </c>
      <c r="AG5112" s="1">
        <v>0</v>
      </c>
      <c r="AH5112" s="1">
        <v>0</v>
      </c>
      <c r="AI5112" s="1">
        <v>0</v>
      </c>
      <c r="AJ5112" s="1" t="s">
        <v>12289</v>
      </c>
      <c r="AK5112" s="1" t="s">
        <v>12290</v>
      </c>
      <c r="AL5112" s="1" t="s">
        <v>12291</v>
      </c>
      <c r="AM5112" s="1" t="s">
        <v>12</v>
      </c>
      <c r="AN5112" s="1" t="s">
        <v>23098</v>
      </c>
      <c r="AO5112" s="1" t="s">
        <v>86</v>
      </c>
      <c r="AP5112" s="1" t="s">
        <v>86</v>
      </c>
      <c r="AQ5112" s="1" t="s">
        <v>25</v>
      </c>
      <c r="AR5112" s="1" t="s">
        <v>19</v>
      </c>
      <c r="AS5112" s="1" t="s">
        <v>23091</v>
      </c>
      <c r="AT5112" s="1" t="s">
        <v>26</v>
      </c>
    </row>
    <row r="5113" spans="1:46" x14ac:dyDescent="0.25">
      <c r="A5113" s="1" t="s">
        <v>21918</v>
      </c>
      <c r="B5113" s="2" t="s">
        <v>23101</v>
      </c>
      <c r="C5113" s="2" t="s">
        <v>23109</v>
      </c>
      <c r="D5113" s="1">
        <v>0</v>
      </c>
      <c r="E5113" s="1">
        <v>0</v>
      </c>
      <c r="F5113" s="1">
        <v>1</v>
      </c>
      <c r="G5113" s="1">
        <v>1</v>
      </c>
      <c r="H5113" s="6">
        <v>1</v>
      </c>
      <c r="I5113">
        <v>0</v>
      </c>
      <c r="J5113" s="1">
        <v>31</v>
      </c>
      <c r="K5113" s="1">
        <v>0</v>
      </c>
      <c r="L5113" s="1">
        <v>606</v>
      </c>
      <c r="M5113" s="6">
        <v>0.11</v>
      </c>
      <c r="N5113" s="4">
        <v>9000</v>
      </c>
      <c r="O5113" s="4">
        <v>750</v>
      </c>
      <c r="P5113" s="4">
        <v>200</v>
      </c>
      <c r="Q5113" s="3">
        <v>0.3</v>
      </c>
      <c r="R5113" s="1">
        <v>24</v>
      </c>
      <c r="S5113" s="1">
        <v>200</v>
      </c>
      <c r="T5113" s="1">
        <v>22</v>
      </c>
      <c r="U5113" s="1">
        <v>1</v>
      </c>
      <c r="V5113" s="1">
        <v>4</v>
      </c>
      <c r="W5113" s="1">
        <v>1</v>
      </c>
      <c r="X5113" s="1">
        <v>1</v>
      </c>
      <c r="Y5113" s="1">
        <v>1</v>
      </c>
      <c r="Z5113" s="1">
        <v>3</v>
      </c>
      <c r="AA5113" s="1">
        <v>1</v>
      </c>
      <c r="AB5113" s="1">
        <v>0</v>
      </c>
      <c r="AC5113" s="1">
        <v>0</v>
      </c>
      <c r="AD5113" s="1">
        <v>0</v>
      </c>
      <c r="AE5113" s="1">
        <v>0</v>
      </c>
      <c r="AF5113" s="1">
        <v>0</v>
      </c>
      <c r="AG5113" s="1">
        <v>0</v>
      </c>
      <c r="AH5113" s="1">
        <v>0</v>
      </c>
      <c r="AI5113" s="1">
        <v>0</v>
      </c>
      <c r="AJ5113" s="1" t="s">
        <v>13941</v>
      </c>
      <c r="AK5113" s="1" t="s">
        <v>13942</v>
      </c>
      <c r="AL5113" s="1" t="s">
        <v>13943</v>
      </c>
      <c r="AM5113" s="1" t="s">
        <v>12</v>
      </c>
      <c r="AN5113" s="1" t="s">
        <v>23097</v>
      </c>
      <c r="AO5113" s="1" t="s">
        <v>86</v>
      </c>
      <c r="AP5113" s="1" t="s">
        <v>86</v>
      </c>
      <c r="AQ5113" s="1" t="s">
        <v>14</v>
      </c>
      <c r="AR5113" s="1" t="s">
        <v>19</v>
      </c>
      <c r="AS5113" s="1" t="s">
        <v>23091</v>
      </c>
      <c r="AT5113" s="1" t="s">
        <v>26</v>
      </c>
    </row>
    <row r="5114" spans="1:46" x14ac:dyDescent="0.25">
      <c r="A5114" s="1" t="s">
        <v>21930</v>
      </c>
      <c r="B5114" s="2" t="s">
        <v>23076</v>
      </c>
      <c r="C5114" s="2" t="s">
        <v>23103</v>
      </c>
      <c r="D5114" s="1">
        <v>3</v>
      </c>
      <c r="E5114" s="1">
        <v>1</v>
      </c>
      <c r="F5114" s="1">
        <v>1</v>
      </c>
      <c r="G5114" s="1">
        <v>5</v>
      </c>
      <c r="H5114" s="6">
        <v>0.2</v>
      </c>
      <c r="I5114">
        <v>1</v>
      </c>
      <c r="J5114" s="1">
        <v>33</v>
      </c>
      <c r="K5114" s="1">
        <v>0</v>
      </c>
      <c r="L5114" s="1">
        <v>589</v>
      </c>
      <c r="M5114" s="6">
        <v>0</v>
      </c>
      <c r="N5114" s="4">
        <v>2000</v>
      </c>
      <c r="O5114" s="4">
        <v>120</v>
      </c>
      <c r="P5114" s="4">
        <v>300</v>
      </c>
      <c r="Q5114" s="3">
        <v>0.35</v>
      </c>
      <c r="R5114" s="1">
        <v>24</v>
      </c>
      <c r="S5114" s="1">
        <v>300</v>
      </c>
      <c r="T5114" s="1">
        <v>7</v>
      </c>
      <c r="U5114" s="1">
        <v>1</v>
      </c>
      <c r="V5114" s="1">
        <v>3</v>
      </c>
      <c r="W5114" s="1">
        <v>0</v>
      </c>
      <c r="X5114" s="1">
        <v>1</v>
      </c>
      <c r="Y5114" s="1">
        <v>1</v>
      </c>
      <c r="Z5114" s="1">
        <v>2</v>
      </c>
      <c r="AA5114" s="1">
        <v>0</v>
      </c>
      <c r="AB5114" s="1">
        <v>1</v>
      </c>
      <c r="AC5114" s="1">
        <v>741</v>
      </c>
      <c r="AD5114" s="1">
        <v>0</v>
      </c>
      <c r="AE5114" s="1">
        <v>186</v>
      </c>
      <c r="AF5114" s="1">
        <v>0</v>
      </c>
      <c r="AG5114" s="1">
        <v>0</v>
      </c>
      <c r="AH5114" s="1">
        <v>0</v>
      </c>
      <c r="AI5114" s="1">
        <v>927</v>
      </c>
      <c r="AJ5114" s="1" t="s">
        <v>494</v>
      </c>
      <c r="AK5114" s="1" t="s">
        <v>13963</v>
      </c>
      <c r="AL5114" s="1" t="s">
        <v>11</v>
      </c>
      <c r="AM5114" s="1" t="s">
        <v>16</v>
      </c>
      <c r="AN5114" s="1" t="s">
        <v>23097</v>
      </c>
      <c r="AO5114" s="1" t="s">
        <v>86</v>
      </c>
      <c r="AP5114" s="1" t="s">
        <v>57</v>
      </c>
      <c r="AQ5114" s="1" t="s">
        <v>14</v>
      </c>
      <c r="AR5114" s="1" t="s">
        <v>19</v>
      </c>
      <c r="AS5114" s="1" t="s">
        <v>23090</v>
      </c>
      <c r="AT5114" s="1" t="s">
        <v>101</v>
      </c>
    </row>
    <row r="5115" spans="1:46" x14ac:dyDescent="0.25">
      <c r="A5115" s="1" t="s">
        <v>20252</v>
      </c>
      <c r="B5115" s="2" t="s">
        <v>23076</v>
      </c>
      <c r="C5115" s="2" t="s">
        <v>23104</v>
      </c>
      <c r="D5115" s="1">
        <v>3</v>
      </c>
      <c r="E5115" s="1">
        <v>2</v>
      </c>
      <c r="F5115" s="1">
        <v>3</v>
      </c>
      <c r="G5115" s="1">
        <v>8</v>
      </c>
      <c r="H5115" s="6">
        <v>0.375</v>
      </c>
      <c r="I5115">
        <v>1</v>
      </c>
      <c r="J5115" s="1">
        <v>37</v>
      </c>
      <c r="K5115" s="1">
        <v>1</v>
      </c>
      <c r="L5115" s="1">
        <v>714</v>
      </c>
      <c r="M5115" s="6">
        <v>0</v>
      </c>
      <c r="N5115" s="4">
        <v>1600</v>
      </c>
      <c r="O5115" s="4">
        <v>1209</v>
      </c>
      <c r="P5115" s="4">
        <v>100</v>
      </c>
      <c r="Q5115" s="3">
        <v>0.33</v>
      </c>
      <c r="R5115" s="1">
        <v>12</v>
      </c>
      <c r="S5115" s="1">
        <v>100</v>
      </c>
      <c r="T5115" s="1">
        <v>8</v>
      </c>
      <c r="U5115" s="1">
        <v>1</v>
      </c>
      <c r="V5115" s="1">
        <v>3</v>
      </c>
      <c r="W5115" s="1">
        <v>0</v>
      </c>
      <c r="X5115" s="1">
        <v>0</v>
      </c>
      <c r="Y5115" s="1">
        <v>1</v>
      </c>
      <c r="Z5115" s="1">
        <v>1</v>
      </c>
      <c r="AA5115" s="1">
        <v>1</v>
      </c>
      <c r="AB5115" s="1">
        <v>1</v>
      </c>
      <c r="AC5115" s="1">
        <v>0</v>
      </c>
      <c r="AD5115" s="1">
        <v>0</v>
      </c>
      <c r="AE5115" s="1">
        <v>0</v>
      </c>
      <c r="AF5115" s="1">
        <v>0</v>
      </c>
      <c r="AG5115" s="1">
        <v>0</v>
      </c>
      <c r="AH5115" s="1">
        <v>900</v>
      </c>
      <c r="AI5115" s="1">
        <v>900</v>
      </c>
      <c r="AJ5115" s="1" t="s">
        <v>9434</v>
      </c>
      <c r="AK5115" s="1" t="s">
        <v>9435</v>
      </c>
      <c r="AL5115" s="1" t="s">
        <v>9436</v>
      </c>
      <c r="AM5115" s="1" t="s">
        <v>16</v>
      </c>
      <c r="AN5115" s="1" t="s">
        <v>23098</v>
      </c>
      <c r="AO5115" s="1" t="s">
        <v>86</v>
      </c>
      <c r="AP5115" s="1" t="s">
        <v>57</v>
      </c>
      <c r="AQ5115" s="1" t="s">
        <v>25</v>
      </c>
      <c r="AR5115" s="1" t="s">
        <v>19</v>
      </c>
      <c r="AS5115" s="1" t="s">
        <v>23091</v>
      </c>
      <c r="AT5115" s="1" t="s">
        <v>101</v>
      </c>
    </row>
    <row r="5116" spans="1:46" x14ac:dyDescent="0.25">
      <c r="A5116" s="1" t="s">
        <v>20339</v>
      </c>
      <c r="B5116" s="2" t="s">
        <v>23076</v>
      </c>
      <c r="C5116" s="2" t="s">
        <v>23105</v>
      </c>
      <c r="D5116" s="1">
        <v>0</v>
      </c>
      <c r="E5116" s="1">
        <v>0</v>
      </c>
      <c r="F5116" s="1">
        <v>1</v>
      </c>
      <c r="G5116" s="1">
        <v>1</v>
      </c>
      <c r="H5116" s="6">
        <v>1</v>
      </c>
      <c r="I5116">
        <v>0</v>
      </c>
      <c r="J5116" s="1">
        <v>30</v>
      </c>
      <c r="K5116" s="1">
        <v>1</v>
      </c>
      <c r="L5116" s="1">
        <v>616</v>
      </c>
      <c r="M5116" s="6">
        <v>0.63</v>
      </c>
      <c r="N5116" s="4">
        <v>2800</v>
      </c>
      <c r="O5116" s="4">
        <v>210</v>
      </c>
      <c r="P5116" s="4">
        <v>1000</v>
      </c>
      <c r="Q5116" s="3">
        <v>0.3</v>
      </c>
      <c r="R5116" s="1">
        <v>12</v>
      </c>
      <c r="S5116" s="1">
        <v>1000</v>
      </c>
      <c r="T5116" s="1">
        <v>10</v>
      </c>
      <c r="U5116" s="1">
        <v>0</v>
      </c>
      <c r="V5116" s="1">
        <v>3</v>
      </c>
      <c r="W5116" s="1">
        <v>0</v>
      </c>
      <c r="X5116" s="1">
        <v>0</v>
      </c>
      <c r="Y5116" s="1">
        <v>1</v>
      </c>
      <c r="Z5116" s="1">
        <v>3</v>
      </c>
      <c r="AA5116" s="1">
        <v>0</v>
      </c>
      <c r="AB5116" s="1">
        <v>1</v>
      </c>
      <c r="AC5116" s="1">
        <v>772</v>
      </c>
      <c r="AD5116" s="1">
        <v>0</v>
      </c>
      <c r="AE5116" s="1">
        <v>0</v>
      </c>
      <c r="AF5116" s="1">
        <v>200</v>
      </c>
      <c r="AG5116" s="1">
        <v>12</v>
      </c>
      <c r="AH5116" s="1">
        <v>0</v>
      </c>
      <c r="AI5116" s="1">
        <v>984</v>
      </c>
      <c r="AJ5116" s="1" t="s">
        <v>691</v>
      </c>
      <c r="AK5116" s="1" t="s">
        <v>9662</v>
      </c>
      <c r="AL5116" s="1" t="s">
        <v>9663</v>
      </c>
      <c r="AM5116" s="1" t="s">
        <v>12</v>
      </c>
      <c r="AN5116" s="1" t="s">
        <v>23098</v>
      </c>
      <c r="AO5116" s="1" t="s">
        <v>364</v>
      </c>
      <c r="AP5116" s="1" t="s">
        <v>57</v>
      </c>
      <c r="AQ5116" s="1" t="s">
        <v>25</v>
      </c>
      <c r="AR5116" s="1" t="s">
        <v>19</v>
      </c>
      <c r="AS5116" s="1" t="s">
        <v>23090</v>
      </c>
      <c r="AT5116" s="1" t="s">
        <v>101</v>
      </c>
    </row>
    <row r="5117" spans="1:46" x14ac:dyDescent="0.25">
      <c r="A5117" s="1" t="s">
        <v>22074</v>
      </c>
      <c r="B5117" s="2" t="s">
        <v>23076</v>
      </c>
      <c r="C5117" s="2" t="s">
        <v>23106</v>
      </c>
      <c r="D5117" s="1">
        <v>1</v>
      </c>
      <c r="E5117" s="1">
        <v>0</v>
      </c>
      <c r="F5117" s="1">
        <v>1</v>
      </c>
      <c r="G5117" s="1">
        <v>2</v>
      </c>
      <c r="H5117" s="6">
        <v>0.5</v>
      </c>
      <c r="I5117">
        <v>1</v>
      </c>
      <c r="J5117" s="1">
        <v>33</v>
      </c>
      <c r="K5117" s="1">
        <v>0</v>
      </c>
      <c r="L5117" s="1">
        <v>651</v>
      </c>
      <c r="M5117" s="6">
        <v>0.5</v>
      </c>
      <c r="N5117" s="4">
        <v>1860</v>
      </c>
      <c r="O5117" s="4">
        <v>155</v>
      </c>
      <c r="P5117" s="4">
        <v>600</v>
      </c>
      <c r="Q5117" s="3">
        <v>0.3</v>
      </c>
      <c r="R5117" s="1">
        <v>24</v>
      </c>
      <c r="S5117" s="1">
        <v>600</v>
      </c>
      <c r="T5117" s="1">
        <v>43</v>
      </c>
      <c r="U5117" s="1">
        <v>0</v>
      </c>
      <c r="V5117" s="1">
        <v>3</v>
      </c>
      <c r="W5117" s="1">
        <v>0</v>
      </c>
      <c r="X5117" s="1">
        <v>1</v>
      </c>
      <c r="Y5117" s="1">
        <v>1</v>
      </c>
      <c r="Z5117" s="1">
        <v>2</v>
      </c>
      <c r="AA5117" s="1">
        <v>0</v>
      </c>
      <c r="AB5117" s="1">
        <v>1</v>
      </c>
      <c r="AC5117" s="1">
        <v>0</v>
      </c>
      <c r="AD5117" s="1">
        <v>0</v>
      </c>
      <c r="AE5117" s="1">
        <v>0</v>
      </c>
      <c r="AF5117" s="1">
        <v>200</v>
      </c>
      <c r="AG5117" s="1">
        <v>60</v>
      </c>
      <c r="AH5117" s="1">
        <v>550</v>
      </c>
      <c r="AI5117" s="1">
        <v>810</v>
      </c>
      <c r="AJ5117" s="1" t="s">
        <v>14319</v>
      </c>
      <c r="AK5117" s="1" t="s">
        <v>14320</v>
      </c>
      <c r="AL5117" s="1" t="s">
        <v>14321</v>
      </c>
      <c r="AM5117" s="1" t="s">
        <v>16</v>
      </c>
      <c r="AN5117" s="1" t="s">
        <v>23097</v>
      </c>
      <c r="AO5117" s="1" t="s">
        <v>364</v>
      </c>
      <c r="AP5117" s="1" t="s">
        <v>57</v>
      </c>
      <c r="AQ5117" s="1" t="s">
        <v>14</v>
      </c>
      <c r="AR5117" s="1" t="s">
        <v>19</v>
      </c>
      <c r="AS5117" s="1" t="s">
        <v>23090</v>
      </c>
      <c r="AT5117" s="1" t="s">
        <v>101</v>
      </c>
    </row>
    <row r="5118" spans="1:46" x14ac:dyDescent="0.25">
      <c r="A5118" s="1" t="s">
        <v>19260</v>
      </c>
      <c r="B5118" s="2" t="s">
        <v>23076</v>
      </c>
      <c r="C5118" s="2" t="s">
        <v>23106</v>
      </c>
      <c r="D5118" s="1">
        <v>0</v>
      </c>
      <c r="E5118" s="1">
        <v>1</v>
      </c>
      <c r="F5118" s="1">
        <v>4</v>
      </c>
      <c r="G5118" s="1">
        <v>5</v>
      </c>
      <c r="H5118" s="6">
        <v>0.8</v>
      </c>
      <c r="I5118">
        <v>1</v>
      </c>
      <c r="J5118" s="1">
        <v>39</v>
      </c>
      <c r="K5118" s="1">
        <v>1</v>
      </c>
      <c r="L5118" s="1">
        <v>714</v>
      </c>
      <c r="M5118" s="6">
        <v>0.47</v>
      </c>
      <c r="N5118" s="4">
        <v>700</v>
      </c>
      <c r="O5118" s="4">
        <v>60</v>
      </c>
      <c r="P5118" s="4">
        <v>200</v>
      </c>
      <c r="Q5118" s="3">
        <v>0.28000000000000003</v>
      </c>
      <c r="R5118" s="1">
        <v>18</v>
      </c>
      <c r="S5118" s="1">
        <v>200</v>
      </c>
      <c r="T5118" s="1">
        <v>13</v>
      </c>
      <c r="U5118" s="1">
        <v>1</v>
      </c>
      <c r="V5118" s="1">
        <v>3</v>
      </c>
      <c r="W5118" s="1">
        <v>1</v>
      </c>
      <c r="X5118" s="1">
        <v>1</v>
      </c>
      <c r="Y5118" s="1">
        <v>0</v>
      </c>
      <c r="Z5118" s="1">
        <v>4</v>
      </c>
      <c r="AA5118" s="1">
        <v>1</v>
      </c>
      <c r="AB5118" s="1">
        <v>1</v>
      </c>
      <c r="AC5118" s="1">
        <v>420</v>
      </c>
      <c r="AD5118" s="1">
        <v>0</v>
      </c>
      <c r="AE5118" s="1">
        <v>0</v>
      </c>
      <c r="AF5118" s="1">
        <v>0</v>
      </c>
      <c r="AG5118" s="1">
        <v>42</v>
      </c>
      <c r="AH5118" s="1">
        <v>0</v>
      </c>
      <c r="AI5118" s="1">
        <v>462</v>
      </c>
      <c r="AJ5118" s="1" t="s">
        <v>6676</v>
      </c>
      <c r="AK5118" s="1" t="s">
        <v>6677</v>
      </c>
      <c r="AL5118" s="1" t="s">
        <v>6678</v>
      </c>
      <c r="AM5118" s="1" t="s">
        <v>16</v>
      </c>
      <c r="AN5118" s="1" t="s">
        <v>23098</v>
      </c>
      <c r="AO5118" s="1" t="s">
        <v>86</v>
      </c>
      <c r="AP5118" s="1" t="s">
        <v>86</v>
      </c>
      <c r="AQ5118" s="1" t="s">
        <v>14</v>
      </c>
      <c r="AR5118" s="1" t="s">
        <v>30</v>
      </c>
      <c r="AS5118" s="1" t="s">
        <v>23091</v>
      </c>
      <c r="AT5118" s="1" t="s">
        <v>101</v>
      </c>
    </row>
    <row r="5119" spans="1:46" x14ac:dyDescent="0.25">
      <c r="A5119" s="1" t="s">
        <v>17278</v>
      </c>
      <c r="B5119" s="2" t="s">
        <v>23076</v>
      </c>
      <c r="C5119" s="2" t="s">
        <v>23106</v>
      </c>
      <c r="D5119" s="1">
        <v>0</v>
      </c>
      <c r="E5119" s="1">
        <v>0</v>
      </c>
      <c r="F5119" s="1">
        <v>8</v>
      </c>
      <c r="G5119" s="1">
        <v>8</v>
      </c>
      <c r="H5119" s="6">
        <v>1</v>
      </c>
      <c r="I5119">
        <v>0</v>
      </c>
      <c r="J5119" s="1">
        <v>43</v>
      </c>
      <c r="K5119" s="1">
        <v>0</v>
      </c>
      <c r="L5119" s="1">
        <v>634</v>
      </c>
      <c r="M5119" s="6">
        <v>0.68</v>
      </c>
      <c r="N5119" s="4">
        <v>15000</v>
      </c>
      <c r="O5119" s="4">
        <v>1240</v>
      </c>
      <c r="P5119" s="4">
        <v>1500</v>
      </c>
      <c r="Q5119" s="3">
        <v>0.24</v>
      </c>
      <c r="R5119" s="1">
        <v>12</v>
      </c>
      <c r="S5119" s="1">
        <v>1500</v>
      </c>
      <c r="T5119" s="1">
        <v>57</v>
      </c>
      <c r="U5119" s="1">
        <v>1</v>
      </c>
      <c r="V5119" s="1">
        <v>3</v>
      </c>
      <c r="W5119" s="1">
        <v>0</v>
      </c>
      <c r="X5119" s="1">
        <v>0</v>
      </c>
      <c r="Y5119" s="1">
        <v>1</v>
      </c>
      <c r="Z5119" s="1">
        <v>2</v>
      </c>
      <c r="AA5119" s="1">
        <v>0</v>
      </c>
      <c r="AB5119" s="1">
        <v>1</v>
      </c>
      <c r="AC5119" s="1">
        <v>14841</v>
      </c>
      <c r="AD5119" s="1">
        <v>183</v>
      </c>
      <c r="AE5119" s="1">
        <v>4571</v>
      </c>
      <c r="AF5119" s="1">
        <v>0</v>
      </c>
      <c r="AG5119" s="1">
        <v>610</v>
      </c>
      <c r="AH5119" s="1">
        <v>0</v>
      </c>
      <c r="AI5119" s="1">
        <v>20205</v>
      </c>
      <c r="AJ5119" s="1" t="s">
        <v>849</v>
      </c>
      <c r="AK5119" s="1" t="s">
        <v>850</v>
      </c>
      <c r="AL5119" s="1" t="s">
        <v>851</v>
      </c>
      <c r="AM5119" s="1" t="s">
        <v>12</v>
      </c>
      <c r="AN5119" s="1" t="s">
        <v>23097</v>
      </c>
      <c r="AO5119" s="1" t="s">
        <v>86</v>
      </c>
      <c r="AP5119" s="1" t="s">
        <v>57</v>
      </c>
      <c r="AQ5119" s="1" t="s">
        <v>25</v>
      </c>
      <c r="AR5119" s="1" t="s">
        <v>19</v>
      </c>
      <c r="AS5119" s="1" t="s">
        <v>23090</v>
      </c>
      <c r="AT5119" s="1" t="s">
        <v>101</v>
      </c>
    </row>
    <row r="5120" spans="1:46" x14ac:dyDescent="0.25">
      <c r="A5120" s="1" t="s">
        <v>18685</v>
      </c>
      <c r="B5120" s="2" t="s">
        <v>23076</v>
      </c>
      <c r="C5120" s="2" t="s">
        <v>23106</v>
      </c>
      <c r="D5120" s="1">
        <v>0</v>
      </c>
      <c r="E5120" s="1">
        <v>1</v>
      </c>
      <c r="F5120" s="1">
        <v>1</v>
      </c>
      <c r="G5120" s="1">
        <v>2</v>
      </c>
      <c r="H5120" s="6">
        <v>0.5</v>
      </c>
      <c r="I5120">
        <v>0</v>
      </c>
      <c r="J5120" s="1">
        <v>35</v>
      </c>
      <c r="K5120" s="1">
        <v>0</v>
      </c>
      <c r="L5120" s="1">
        <v>612</v>
      </c>
      <c r="M5120" s="6">
        <v>0.51</v>
      </c>
      <c r="N5120" s="4">
        <v>2100</v>
      </c>
      <c r="O5120" s="4">
        <v>175</v>
      </c>
      <c r="P5120" s="4">
        <v>200</v>
      </c>
      <c r="Q5120" s="3">
        <v>0.36</v>
      </c>
      <c r="R5120" s="1">
        <v>18</v>
      </c>
      <c r="S5120" s="1">
        <v>200</v>
      </c>
      <c r="T5120" s="1">
        <v>33</v>
      </c>
      <c r="U5120" s="1">
        <v>0</v>
      </c>
      <c r="V5120" s="1">
        <v>3</v>
      </c>
      <c r="W5120" s="1">
        <v>1</v>
      </c>
      <c r="X5120" s="1">
        <v>0</v>
      </c>
      <c r="Y5120" s="1">
        <v>1</v>
      </c>
      <c r="Z5120" s="1">
        <v>3</v>
      </c>
      <c r="AA5120" s="1">
        <v>0</v>
      </c>
      <c r="AB5120" s="1">
        <v>0</v>
      </c>
      <c r="AC5120" s="1">
        <v>0</v>
      </c>
      <c r="AD5120" s="1">
        <v>0</v>
      </c>
      <c r="AE5120" s="1">
        <v>0</v>
      </c>
      <c r="AF5120" s="1">
        <v>359</v>
      </c>
      <c r="AG5120" s="1">
        <v>55</v>
      </c>
      <c r="AH5120" s="1">
        <v>910</v>
      </c>
      <c r="AI5120" s="1">
        <v>1324</v>
      </c>
      <c r="AJ5120" s="1" t="s">
        <v>5055</v>
      </c>
      <c r="AK5120" s="1" t="s">
        <v>5056</v>
      </c>
      <c r="AL5120" s="1" t="s">
        <v>5057</v>
      </c>
      <c r="AM5120" s="1" t="s">
        <v>12</v>
      </c>
      <c r="AN5120" s="1" t="s">
        <v>23097</v>
      </c>
      <c r="AO5120" s="1" t="s">
        <v>364</v>
      </c>
      <c r="AP5120" s="1" t="s">
        <v>86</v>
      </c>
      <c r="AQ5120" s="1" t="s">
        <v>25</v>
      </c>
      <c r="AR5120" s="1" t="s">
        <v>19</v>
      </c>
      <c r="AS5120" s="1" t="s">
        <v>23090</v>
      </c>
      <c r="AT5120" s="1" t="s">
        <v>26</v>
      </c>
    </row>
    <row r="5121" spans="1:46" x14ac:dyDescent="0.25">
      <c r="A5121" s="1" t="s">
        <v>19366</v>
      </c>
      <c r="B5121" s="2" t="s">
        <v>23076</v>
      </c>
      <c r="C5121" s="2" t="s">
        <v>23107</v>
      </c>
      <c r="D5121" s="1">
        <v>0</v>
      </c>
      <c r="E5121" s="1">
        <v>0</v>
      </c>
      <c r="F5121" s="1">
        <v>2</v>
      </c>
      <c r="G5121" s="1">
        <v>2</v>
      </c>
      <c r="H5121" s="6">
        <v>1</v>
      </c>
      <c r="I5121">
        <v>1</v>
      </c>
      <c r="J5121" s="1">
        <v>43</v>
      </c>
      <c r="K5121" s="1">
        <v>0</v>
      </c>
      <c r="L5121" s="1">
        <v>549</v>
      </c>
      <c r="M5121" s="6">
        <v>0.3</v>
      </c>
      <c r="N5121" s="4">
        <v>1800</v>
      </c>
      <c r="O5121" s="4">
        <v>150</v>
      </c>
      <c r="P5121" s="4">
        <v>700</v>
      </c>
      <c r="Q5121" s="3">
        <v>0.35</v>
      </c>
      <c r="R5121" s="1">
        <v>24</v>
      </c>
      <c r="S5121" s="1">
        <v>700</v>
      </c>
      <c r="T5121" s="1">
        <v>42</v>
      </c>
      <c r="U5121" s="1">
        <v>1</v>
      </c>
      <c r="V5121" s="1">
        <v>3</v>
      </c>
      <c r="W5121" s="1">
        <v>1</v>
      </c>
      <c r="X5121" s="1">
        <v>0</v>
      </c>
      <c r="Y5121" s="1">
        <v>0</v>
      </c>
      <c r="Z5121" s="1">
        <v>3</v>
      </c>
      <c r="AA5121" s="1">
        <v>1</v>
      </c>
      <c r="AB5121" s="1">
        <v>1</v>
      </c>
      <c r="AC5121" s="1">
        <v>0</v>
      </c>
      <c r="AD5121" s="1">
        <v>0</v>
      </c>
      <c r="AE5121" s="1">
        <v>0</v>
      </c>
      <c r="AF5121" s="1">
        <v>114</v>
      </c>
      <c r="AG5121" s="1">
        <v>0</v>
      </c>
      <c r="AH5121" s="1">
        <v>0</v>
      </c>
      <c r="AI5121" s="1">
        <v>114</v>
      </c>
      <c r="AJ5121" s="1" t="s">
        <v>6980</v>
      </c>
      <c r="AK5121" s="1" t="s">
        <v>6981</v>
      </c>
      <c r="AL5121" s="1" t="s">
        <v>6982</v>
      </c>
      <c r="AM5121" s="1" t="s">
        <v>16</v>
      </c>
      <c r="AN5121" s="1" t="s">
        <v>23097</v>
      </c>
      <c r="AO5121" s="1" t="s">
        <v>86</v>
      </c>
      <c r="AP5121" s="1" t="s">
        <v>86</v>
      </c>
      <c r="AQ5121" s="1" t="s">
        <v>25</v>
      </c>
      <c r="AR5121" s="1" t="s">
        <v>30</v>
      </c>
      <c r="AS5121" s="1" t="s">
        <v>23091</v>
      </c>
      <c r="AT5121" s="1" t="s">
        <v>101</v>
      </c>
    </row>
    <row r="5122" spans="1:46" x14ac:dyDescent="0.25">
      <c r="A5122" s="1" t="s">
        <v>20499</v>
      </c>
      <c r="B5122" s="2" t="s">
        <v>23076</v>
      </c>
      <c r="C5122" s="2" t="s">
        <v>23107</v>
      </c>
      <c r="D5122" s="1">
        <v>0</v>
      </c>
      <c r="E5122" s="1">
        <v>1</v>
      </c>
      <c r="F5122" s="1">
        <v>1</v>
      </c>
      <c r="G5122" s="1">
        <v>2</v>
      </c>
      <c r="H5122" s="6">
        <v>0.5</v>
      </c>
      <c r="I5122">
        <v>0</v>
      </c>
      <c r="J5122" s="1">
        <v>38</v>
      </c>
      <c r="K5122" s="1">
        <v>1</v>
      </c>
      <c r="L5122" s="1">
        <v>822</v>
      </c>
      <c r="M5122" s="6">
        <v>0.19</v>
      </c>
      <c r="N5122" s="4">
        <v>2500</v>
      </c>
      <c r="O5122" s="4">
        <v>180</v>
      </c>
      <c r="P5122" s="4">
        <v>600</v>
      </c>
      <c r="Q5122" s="3">
        <v>0.36</v>
      </c>
      <c r="R5122" s="1">
        <v>24</v>
      </c>
      <c r="S5122" s="1">
        <v>600</v>
      </c>
      <c r="T5122" s="1">
        <v>56</v>
      </c>
      <c r="U5122" s="1">
        <v>1</v>
      </c>
      <c r="V5122" s="1">
        <v>3</v>
      </c>
      <c r="W5122" s="1">
        <v>0</v>
      </c>
      <c r="X5122" s="1">
        <v>0</v>
      </c>
      <c r="Y5122" s="1">
        <v>0</v>
      </c>
      <c r="Z5122" s="1">
        <v>0</v>
      </c>
      <c r="AA5122" s="1">
        <v>1</v>
      </c>
      <c r="AB5122" s="1">
        <v>0</v>
      </c>
      <c r="AC5122" s="1">
        <v>0</v>
      </c>
      <c r="AD5122" s="1">
        <v>0</v>
      </c>
      <c r="AE5122" s="1">
        <v>0</v>
      </c>
      <c r="AF5122" s="1">
        <v>0</v>
      </c>
      <c r="AG5122" s="1">
        <v>0</v>
      </c>
      <c r="AH5122" s="1">
        <v>0</v>
      </c>
      <c r="AI5122" s="1">
        <v>0</v>
      </c>
      <c r="AJ5122" s="1" t="s">
        <v>10119</v>
      </c>
      <c r="AK5122" s="1" t="s">
        <v>10120</v>
      </c>
      <c r="AL5122" s="1" t="s">
        <v>10121</v>
      </c>
      <c r="AM5122" s="1" t="s">
        <v>12</v>
      </c>
      <c r="AN5122" s="1" t="s">
        <v>23098</v>
      </c>
      <c r="AO5122" s="1" t="s">
        <v>86</v>
      </c>
      <c r="AP5122" s="1" t="s">
        <v>57</v>
      </c>
      <c r="AQ5122" s="1" t="s">
        <v>25</v>
      </c>
      <c r="AR5122" s="1" t="s">
        <v>30</v>
      </c>
      <c r="AS5122" s="1" t="s">
        <v>23091</v>
      </c>
      <c r="AT5122" s="1" t="s">
        <v>26</v>
      </c>
    </row>
    <row r="5123" spans="1:46" x14ac:dyDescent="0.25">
      <c r="A5123" s="1" t="s">
        <v>20004</v>
      </c>
      <c r="B5123" s="2" t="s">
        <v>23076</v>
      </c>
      <c r="C5123" s="2" t="s">
        <v>23107</v>
      </c>
      <c r="D5123" s="1">
        <v>0</v>
      </c>
      <c r="E5123" s="1">
        <v>0</v>
      </c>
      <c r="F5123" s="1">
        <v>1</v>
      </c>
      <c r="G5123" s="1">
        <v>1</v>
      </c>
      <c r="H5123" s="6">
        <v>1</v>
      </c>
      <c r="I5123">
        <v>0</v>
      </c>
      <c r="J5123" s="1">
        <v>36</v>
      </c>
      <c r="K5123" s="1">
        <v>0</v>
      </c>
      <c r="L5123" s="1">
        <v>675</v>
      </c>
      <c r="M5123" s="6">
        <v>0.45</v>
      </c>
      <c r="N5123" s="4">
        <v>2280</v>
      </c>
      <c r="O5123" s="4">
        <v>156</v>
      </c>
      <c r="P5123" s="4">
        <v>300</v>
      </c>
      <c r="Q5123" s="3">
        <v>0.28999999999999998</v>
      </c>
      <c r="R5123" s="1">
        <v>24</v>
      </c>
      <c r="S5123" s="1">
        <v>300</v>
      </c>
      <c r="T5123" s="1">
        <v>32</v>
      </c>
      <c r="U5123" s="1">
        <v>1</v>
      </c>
      <c r="V5123" s="1">
        <v>3</v>
      </c>
      <c r="W5123" s="1">
        <v>0</v>
      </c>
      <c r="X5123" s="1">
        <v>0</v>
      </c>
      <c r="Y5123" s="1">
        <v>1</v>
      </c>
      <c r="Z5123" s="1">
        <v>2</v>
      </c>
      <c r="AA5123" s="1">
        <v>0</v>
      </c>
      <c r="AB5123" s="1">
        <v>0</v>
      </c>
      <c r="AC5123" s="1">
        <v>0</v>
      </c>
      <c r="AD5123" s="1">
        <v>690</v>
      </c>
      <c r="AE5123" s="1">
        <v>0</v>
      </c>
      <c r="AF5123" s="1">
        <v>0</v>
      </c>
      <c r="AG5123" s="1">
        <v>0</v>
      </c>
      <c r="AH5123" s="1">
        <v>500</v>
      </c>
      <c r="AI5123" s="1">
        <v>1190</v>
      </c>
      <c r="AJ5123" s="1" t="s">
        <v>8764</v>
      </c>
      <c r="AK5123" s="1" t="s">
        <v>8765</v>
      </c>
      <c r="AL5123" s="1" t="s">
        <v>8766</v>
      </c>
      <c r="AM5123" s="1" t="s">
        <v>12</v>
      </c>
      <c r="AN5123" s="1" t="s">
        <v>23097</v>
      </c>
      <c r="AO5123" s="1" t="s">
        <v>86</v>
      </c>
      <c r="AP5123" s="1" t="s">
        <v>57</v>
      </c>
      <c r="AQ5123" s="1" t="s">
        <v>25</v>
      </c>
      <c r="AR5123" s="1" t="s">
        <v>19</v>
      </c>
      <c r="AS5123" s="1" t="s">
        <v>23090</v>
      </c>
      <c r="AT5123" s="1" t="s">
        <v>26</v>
      </c>
    </row>
    <row r="5124" spans="1:46" x14ac:dyDescent="0.25">
      <c r="A5124" s="1" t="s">
        <v>22252</v>
      </c>
      <c r="B5124" s="2" t="s">
        <v>23076</v>
      </c>
      <c r="C5124" s="2" t="s">
        <v>23107</v>
      </c>
      <c r="D5124" s="1">
        <v>0</v>
      </c>
      <c r="E5124" s="1">
        <v>0</v>
      </c>
      <c r="F5124" s="1">
        <v>1</v>
      </c>
      <c r="G5124" s="1">
        <v>1</v>
      </c>
      <c r="H5124" s="6">
        <v>1</v>
      </c>
      <c r="I5124">
        <v>0</v>
      </c>
      <c r="J5124" s="1">
        <v>44</v>
      </c>
      <c r="K5124" s="1">
        <v>0</v>
      </c>
      <c r="L5124" s="1">
        <v>757</v>
      </c>
      <c r="M5124" s="6">
        <v>0.38</v>
      </c>
      <c r="N5124" s="4">
        <v>4000</v>
      </c>
      <c r="O5124" s="4">
        <v>450</v>
      </c>
      <c r="P5124" s="4">
        <v>500</v>
      </c>
      <c r="Q5124" s="3">
        <v>0.27</v>
      </c>
      <c r="R5124" s="1">
        <v>12</v>
      </c>
      <c r="S5124" s="1">
        <v>500</v>
      </c>
      <c r="T5124" s="1">
        <v>59</v>
      </c>
      <c r="U5124" s="1">
        <v>1</v>
      </c>
      <c r="V5124" s="1">
        <v>3</v>
      </c>
      <c r="W5124" s="1">
        <v>1</v>
      </c>
      <c r="X5124" s="1">
        <v>1</v>
      </c>
      <c r="Y5124" s="1">
        <v>0</v>
      </c>
      <c r="Z5124" s="1">
        <v>1</v>
      </c>
      <c r="AA5124" s="1">
        <v>0</v>
      </c>
      <c r="AB5124" s="1">
        <v>1</v>
      </c>
      <c r="AC5124" s="1">
        <v>3110</v>
      </c>
      <c r="AD5124" s="1">
        <v>500</v>
      </c>
      <c r="AE5124" s="1">
        <v>0</v>
      </c>
      <c r="AF5124" s="1">
        <v>0</v>
      </c>
      <c r="AG5124" s="1">
        <v>0</v>
      </c>
      <c r="AH5124" s="1">
        <v>0</v>
      </c>
      <c r="AI5124" s="1">
        <v>3610</v>
      </c>
      <c r="AJ5124" s="1" t="s">
        <v>14819</v>
      </c>
      <c r="AK5124" s="1" t="s">
        <v>14820</v>
      </c>
      <c r="AL5124" s="1" t="s">
        <v>14821</v>
      </c>
      <c r="AM5124" s="1" t="s">
        <v>12</v>
      </c>
      <c r="AN5124" s="1" t="s">
        <v>23097</v>
      </c>
      <c r="AO5124" s="1" t="s">
        <v>86</v>
      </c>
      <c r="AP5124" s="1" t="s">
        <v>86</v>
      </c>
      <c r="AQ5124" s="1" t="s">
        <v>14</v>
      </c>
      <c r="AR5124" s="1" t="s">
        <v>30</v>
      </c>
      <c r="AS5124" s="1" t="s">
        <v>23090</v>
      </c>
      <c r="AT5124" s="1" t="s">
        <v>101</v>
      </c>
    </row>
    <row r="5125" spans="1:46" x14ac:dyDescent="0.25">
      <c r="A5125" s="1" t="s">
        <v>20565</v>
      </c>
      <c r="B5125" s="2" t="s">
        <v>23076</v>
      </c>
      <c r="C5125" s="2" t="s">
        <v>23108</v>
      </c>
      <c r="D5125" s="1">
        <v>0</v>
      </c>
      <c r="E5125" s="1">
        <v>0</v>
      </c>
      <c r="F5125" s="1">
        <v>2</v>
      </c>
      <c r="G5125" s="1">
        <v>2</v>
      </c>
      <c r="H5125" s="6">
        <v>1</v>
      </c>
      <c r="I5125">
        <v>0</v>
      </c>
      <c r="J5125" s="1">
        <v>33</v>
      </c>
      <c r="K5125" s="1">
        <v>0</v>
      </c>
      <c r="L5125" s="1">
        <v>822</v>
      </c>
      <c r="M5125" s="6">
        <v>0.22</v>
      </c>
      <c r="N5125" s="4">
        <v>1800</v>
      </c>
      <c r="O5125" s="4">
        <v>150</v>
      </c>
      <c r="P5125" s="4">
        <v>100</v>
      </c>
      <c r="Q5125" s="3">
        <v>0.2</v>
      </c>
      <c r="R5125" s="1">
        <v>6</v>
      </c>
      <c r="S5125" s="1">
        <v>100</v>
      </c>
      <c r="T5125" s="1">
        <v>15</v>
      </c>
      <c r="U5125" s="1">
        <v>1</v>
      </c>
      <c r="V5125" s="1">
        <v>3</v>
      </c>
      <c r="W5125" s="1">
        <v>0</v>
      </c>
      <c r="X5125" s="1">
        <v>1</v>
      </c>
      <c r="Y5125" s="1">
        <v>1</v>
      </c>
      <c r="Z5125" s="1">
        <v>1</v>
      </c>
      <c r="AA5125" s="1">
        <v>1</v>
      </c>
      <c r="AB5125" s="1">
        <v>0</v>
      </c>
      <c r="AC5125" s="1">
        <v>0</v>
      </c>
      <c r="AD5125" s="1">
        <v>0</v>
      </c>
      <c r="AE5125" s="1">
        <v>0</v>
      </c>
      <c r="AF5125" s="1">
        <v>0</v>
      </c>
      <c r="AG5125" s="1">
        <v>0</v>
      </c>
      <c r="AH5125" s="1">
        <v>280</v>
      </c>
      <c r="AI5125" s="1">
        <v>280</v>
      </c>
      <c r="AJ5125" s="1" t="s">
        <v>10309</v>
      </c>
      <c r="AK5125" s="1" t="s">
        <v>10310</v>
      </c>
      <c r="AL5125" s="1" t="s">
        <v>10311</v>
      </c>
      <c r="AM5125" s="1" t="s">
        <v>12</v>
      </c>
      <c r="AN5125" s="1" t="s">
        <v>23097</v>
      </c>
      <c r="AO5125" s="1" t="s">
        <v>86</v>
      </c>
      <c r="AP5125" s="1" t="s">
        <v>57</v>
      </c>
      <c r="AQ5125" s="1" t="s">
        <v>14</v>
      </c>
      <c r="AR5125" s="1" t="s">
        <v>19</v>
      </c>
      <c r="AS5125" s="1" t="s">
        <v>23091</v>
      </c>
      <c r="AT5125" s="1" t="s">
        <v>26</v>
      </c>
    </row>
    <row r="5126" spans="1:46" x14ac:dyDescent="0.25">
      <c r="A5126" s="1" t="s">
        <v>19475</v>
      </c>
      <c r="B5126" s="2" t="s">
        <v>23076</v>
      </c>
      <c r="C5126" s="2" t="s">
        <v>23108</v>
      </c>
      <c r="D5126" s="1">
        <v>0</v>
      </c>
      <c r="E5126" s="1">
        <v>0</v>
      </c>
      <c r="F5126" s="1">
        <v>1</v>
      </c>
      <c r="G5126" s="1">
        <v>1</v>
      </c>
      <c r="H5126" s="6">
        <v>1</v>
      </c>
      <c r="I5126">
        <v>0</v>
      </c>
      <c r="J5126" s="1">
        <v>37</v>
      </c>
      <c r="K5126" s="1">
        <v>1</v>
      </c>
      <c r="L5126" s="1">
        <v>702</v>
      </c>
      <c r="M5126" s="6">
        <v>0.53</v>
      </c>
      <c r="N5126" s="4">
        <v>3400</v>
      </c>
      <c r="O5126" s="4">
        <v>160</v>
      </c>
      <c r="P5126" s="4">
        <v>300</v>
      </c>
      <c r="Q5126" s="3">
        <v>0.25</v>
      </c>
      <c r="R5126" s="1">
        <v>24</v>
      </c>
      <c r="S5126" s="1">
        <v>318</v>
      </c>
      <c r="T5126" s="1">
        <v>30</v>
      </c>
      <c r="U5126" s="1">
        <v>1</v>
      </c>
      <c r="V5126" s="1">
        <v>3</v>
      </c>
      <c r="W5126" s="1">
        <v>0</v>
      </c>
      <c r="X5126" s="1">
        <v>0</v>
      </c>
      <c r="Y5126" s="1">
        <v>1</v>
      </c>
      <c r="Z5126" s="1">
        <v>0</v>
      </c>
      <c r="AA5126" s="1">
        <v>1</v>
      </c>
      <c r="AB5126" s="1">
        <v>0</v>
      </c>
      <c r="AC5126" s="1">
        <v>0</v>
      </c>
      <c r="AD5126" s="1">
        <v>0</v>
      </c>
      <c r="AE5126" s="1">
        <v>3038</v>
      </c>
      <c r="AF5126" s="1">
        <v>0</v>
      </c>
      <c r="AG5126" s="1">
        <v>0</v>
      </c>
      <c r="AH5126" s="1">
        <v>560</v>
      </c>
      <c r="AI5126" s="1">
        <v>3598</v>
      </c>
      <c r="AJ5126" s="1" t="s">
        <v>7298</v>
      </c>
      <c r="AK5126" s="1" t="s">
        <v>7299</v>
      </c>
      <c r="AL5126" s="1" t="s">
        <v>7300</v>
      </c>
      <c r="AM5126" s="1" t="s">
        <v>12</v>
      </c>
      <c r="AN5126" s="1" t="s">
        <v>23098</v>
      </c>
      <c r="AO5126" s="1" t="s">
        <v>86</v>
      </c>
      <c r="AP5126" s="1" t="s">
        <v>57</v>
      </c>
      <c r="AQ5126" s="1" t="s">
        <v>25</v>
      </c>
      <c r="AR5126" s="1" t="s">
        <v>19</v>
      </c>
      <c r="AS5126" s="1" t="s">
        <v>23091</v>
      </c>
      <c r="AT5126" s="1" t="s">
        <v>26</v>
      </c>
    </row>
    <row r="5127" spans="1:46" x14ac:dyDescent="0.25">
      <c r="A5127" s="1" t="s">
        <v>21916</v>
      </c>
      <c r="B5127" s="2" t="s">
        <v>23076</v>
      </c>
      <c r="C5127" s="2" t="s">
        <v>23111</v>
      </c>
      <c r="D5127" s="1">
        <v>0</v>
      </c>
      <c r="E5127" s="1">
        <v>0</v>
      </c>
      <c r="F5127" s="1">
        <v>1</v>
      </c>
      <c r="G5127" s="1">
        <v>1</v>
      </c>
      <c r="H5127" s="6">
        <v>1</v>
      </c>
      <c r="I5127">
        <v>1</v>
      </c>
      <c r="J5127" s="1">
        <v>24</v>
      </c>
      <c r="K5127" s="1">
        <v>1</v>
      </c>
      <c r="L5127" s="1">
        <v>680</v>
      </c>
      <c r="M5127" s="6">
        <v>0.21</v>
      </c>
      <c r="N5127" s="4">
        <v>1800</v>
      </c>
      <c r="O5127" s="4">
        <v>150</v>
      </c>
      <c r="P5127" s="4">
        <v>150</v>
      </c>
      <c r="Q5127" s="3">
        <v>0.25</v>
      </c>
      <c r="R5127" s="1">
        <v>6</v>
      </c>
      <c r="S5127" s="1">
        <v>150</v>
      </c>
      <c r="T5127" s="1">
        <v>11</v>
      </c>
      <c r="U5127" s="1">
        <v>0</v>
      </c>
      <c r="V5127" s="1">
        <v>3</v>
      </c>
      <c r="W5127" s="1">
        <v>0</v>
      </c>
      <c r="X5127" s="1">
        <v>1</v>
      </c>
      <c r="Y5127" s="1">
        <v>1</v>
      </c>
      <c r="Z5127" s="1">
        <v>4</v>
      </c>
      <c r="AA5127" s="1">
        <v>0</v>
      </c>
      <c r="AB5127" s="1">
        <v>1</v>
      </c>
      <c r="AC5127" s="1">
        <v>944</v>
      </c>
      <c r="AD5127" s="1">
        <v>0</v>
      </c>
      <c r="AE5127" s="1">
        <v>0</v>
      </c>
      <c r="AF5127" s="1">
        <v>0</v>
      </c>
      <c r="AG5127" s="1">
        <v>0</v>
      </c>
      <c r="AH5127" s="1">
        <v>0</v>
      </c>
      <c r="AI5127" s="1">
        <v>944</v>
      </c>
      <c r="AJ5127" s="1" t="s">
        <v>13935</v>
      </c>
      <c r="AK5127" s="1" t="s">
        <v>13936</v>
      </c>
      <c r="AL5127" s="1" t="s">
        <v>13937</v>
      </c>
      <c r="AM5127" s="1" t="s">
        <v>16</v>
      </c>
      <c r="AN5127" s="1" t="s">
        <v>23098</v>
      </c>
      <c r="AO5127" s="1" t="s">
        <v>364</v>
      </c>
      <c r="AP5127" s="1" t="s">
        <v>57</v>
      </c>
      <c r="AQ5127" s="1" t="s">
        <v>14</v>
      </c>
      <c r="AR5127" s="1" t="s">
        <v>19</v>
      </c>
      <c r="AS5127" s="1" t="s">
        <v>23090</v>
      </c>
      <c r="AT5127" s="1" t="s">
        <v>101</v>
      </c>
    </row>
    <row r="5128" spans="1:46" x14ac:dyDescent="0.25">
      <c r="A5128" s="1" t="s">
        <v>22493</v>
      </c>
      <c r="B5128" s="2" t="s">
        <v>23073</v>
      </c>
      <c r="C5128" s="2" t="s">
        <v>23103</v>
      </c>
      <c r="D5128" s="1">
        <v>2</v>
      </c>
      <c r="E5128" s="1">
        <v>1</v>
      </c>
      <c r="F5128" s="1">
        <v>2</v>
      </c>
      <c r="G5128" s="1">
        <v>5</v>
      </c>
      <c r="H5128" s="6">
        <v>0.4</v>
      </c>
      <c r="I5128">
        <v>0</v>
      </c>
      <c r="J5128" s="1">
        <v>34</v>
      </c>
      <c r="K5128" s="1">
        <v>1</v>
      </c>
      <c r="L5128" s="1">
        <v>671</v>
      </c>
      <c r="M5128" s="6">
        <v>0</v>
      </c>
      <c r="N5128" s="4">
        <v>2160</v>
      </c>
      <c r="O5128" s="4">
        <v>180</v>
      </c>
      <c r="P5128" s="4">
        <v>300</v>
      </c>
      <c r="Q5128" s="3">
        <v>0.3</v>
      </c>
      <c r="R5128" s="1">
        <v>12</v>
      </c>
      <c r="S5128" s="1">
        <v>300</v>
      </c>
      <c r="T5128" s="1">
        <v>7</v>
      </c>
      <c r="U5128" s="1">
        <v>1</v>
      </c>
      <c r="V5128" s="1">
        <v>3</v>
      </c>
      <c r="W5128" s="1">
        <v>1</v>
      </c>
      <c r="X5128" s="1">
        <v>1</v>
      </c>
      <c r="Y5128" s="1">
        <v>1</v>
      </c>
      <c r="Z5128" s="1">
        <v>2</v>
      </c>
      <c r="AA5128" s="1">
        <v>0</v>
      </c>
      <c r="AB5128" s="1">
        <v>0</v>
      </c>
      <c r="AC5128" s="1">
        <v>0</v>
      </c>
      <c r="AD5128" s="1">
        <v>0</v>
      </c>
      <c r="AE5128" s="1">
        <v>0</v>
      </c>
      <c r="AF5128" s="1">
        <v>0</v>
      </c>
      <c r="AG5128" s="1">
        <v>0</v>
      </c>
      <c r="AH5128" s="1">
        <v>0</v>
      </c>
      <c r="AI5128" s="1">
        <v>0</v>
      </c>
      <c r="AJ5128" s="1" t="s">
        <v>15480</v>
      </c>
      <c r="AK5128" s="1" t="s">
        <v>15481</v>
      </c>
      <c r="AL5128" s="1" t="s">
        <v>11</v>
      </c>
      <c r="AM5128" s="1" t="s">
        <v>12</v>
      </c>
      <c r="AN5128" s="1" t="s">
        <v>23098</v>
      </c>
      <c r="AO5128" s="1" t="s">
        <v>86</v>
      </c>
      <c r="AP5128" s="1" t="s">
        <v>86</v>
      </c>
      <c r="AQ5128" s="1" t="s">
        <v>14</v>
      </c>
      <c r="AR5128" s="1" t="s">
        <v>19</v>
      </c>
      <c r="AS5128" s="1" t="s">
        <v>23090</v>
      </c>
      <c r="AT5128" s="1" t="s">
        <v>26</v>
      </c>
    </row>
    <row r="5129" spans="1:46" x14ac:dyDescent="0.25">
      <c r="A5129" s="1" t="s">
        <v>18411</v>
      </c>
      <c r="B5129" s="2" t="s">
        <v>23073</v>
      </c>
      <c r="C5129" s="2" t="s">
        <v>23103</v>
      </c>
      <c r="D5129" s="1">
        <v>4</v>
      </c>
      <c r="E5129" s="1">
        <v>2</v>
      </c>
      <c r="F5129" s="1">
        <v>2</v>
      </c>
      <c r="G5129" s="1">
        <v>8</v>
      </c>
      <c r="H5129" s="6">
        <v>0.25</v>
      </c>
      <c r="I5129">
        <v>1</v>
      </c>
      <c r="J5129" s="1">
        <v>31</v>
      </c>
      <c r="K5129" s="1">
        <v>0</v>
      </c>
      <c r="L5129" s="1">
        <v>585</v>
      </c>
      <c r="M5129" s="6">
        <v>0</v>
      </c>
      <c r="N5129" s="4">
        <v>1900</v>
      </c>
      <c r="O5129" s="4">
        <v>100</v>
      </c>
      <c r="P5129" s="4">
        <v>200</v>
      </c>
      <c r="Q5129" s="3">
        <v>0.37</v>
      </c>
      <c r="R5129" s="1">
        <v>12</v>
      </c>
      <c r="S5129" s="1">
        <v>200</v>
      </c>
      <c r="T5129" s="1">
        <v>6</v>
      </c>
      <c r="U5129" s="1">
        <v>0</v>
      </c>
      <c r="V5129" s="1">
        <v>3</v>
      </c>
      <c r="W5129" s="1">
        <v>0</v>
      </c>
      <c r="X5129" s="1">
        <v>0</v>
      </c>
      <c r="Y5129" s="1">
        <v>1</v>
      </c>
      <c r="Z5129" s="1">
        <v>0</v>
      </c>
      <c r="AA5129" s="1">
        <v>1</v>
      </c>
      <c r="AB5129" s="1">
        <v>1</v>
      </c>
      <c r="AC5129" s="1">
        <v>0</v>
      </c>
      <c r="AD5129" s="1">
        <v>0</v>
      </c>
      <c r="AE5129" s="1">
        <v>0</v>
      </c>
      <c r="AF5129" s="1">
        <v>0</v>
      </c>
      <c r="AG5129" s="1">
        <v>24</v>
      </c>
      <c r="AH5129" s="1">
        <v>0</v>
      </c>
      <c r="AI5129" s="1">
        <v>24</v>
      </c>
      <c r="AJ5129" s="1" t="s">
        <v>4301</v>
      </c>
      <c r="AK5129" s="1" t="s">
        <v>4302</v>
      </c>
      <c r="AL5129" s="1" t="s">
        <v>11</v>
      </c>
      <c r="AM5129" s="1" t="s">
        <v>16</v>
      </c>
      <c r="AN5129" s="1" t="s">
        <v>23097</v>
      </c>
      <c r="AO5129" s="1" t="s">
        <v>364</v>
      </c>
      <c r="AP5129" s="1" t="s">
        <v>57</v>
      </c>
      <c r="AQ5129" s="1" t="s">
        <v>25</v>
      </c>
      <c r="AR5129" s="1" t="s">
        <v>19</v>
      </c>
      <c r="AS5129" s="1" t="s">
        <v>23091</v>
      </c>
      <c r="AT5129" s="1" t="s">
        <v>101</v>
      </c>
    </row>
    <row r="5130" spans="1:46" x14ac:dyDescent="0.25">
      <c r="A5130" s="1" t="s">
        <v>20242</v>
      </c>
      <c r="B5130" s="2" t="s">
        <v>23073</v>
      </c>
      <c r="C5130" s="2" t="s">
        <v>23103</v>
      </c>
      <c r="D5130" s="1">
        <v>3</v>
      </c>
      <c r="E5130" s="1">
        <v>2</v>
      </c>
      <c r="F5130" s="1">
        <v>3</v>
      </c>
      <c r="G5130" s="1">
        <v>8</v>
      </c>
      <c r="H5130" s="6">
        <v>0.375</v>
      </c>
      <c r="I5130">
        <v>1</v>
      </c>
      <c r="J5130" s="1">
        <v>37</v>
      </c>
      <c r="K5130" s="1">
        <v>1</v>
      </c>
      <c r="L5130" s="1">
        <v>714</v>
      </c>
      <c r="M5130" s="6">
        <v>0</v>
      </c>
      <c r="N5130" s="4">
        <v>1600</v>
      </c>
      <c r="O5130" s="4">
        <v>1209</v>
      </c>
      <c r="P5130" s="4">
        <v>100</v>
      </c>
      <c r="Q5130" s="3">
        <v>0.33</v>
      </c>
      <c r="R5130" s="1">
        <v>12</v>
      </c>
      <c r="S5130" s="1">
        <v>100</v>
      </c>
      <c r="T5130" s="1">
        <v>6</v>
      </c>
      <c r="U5130" s="1">
        <v>1</v>
      </c>
      <c r="V5130" s="1">
        <v>3</v>
      </c>
      <c r="W5130" s="1">
        <v>0</v>
      </c>
      <c r="X5130" s="1">
        <v>0</v>
      </c>
      <c r="Y5130" s="1">
        <v>1</v>
      </c>
      <c r="Z5130" s="1">
        <v>1</v>
      </c>
      <c r="AA5130" s="1">
        <v>1</v>
      </c>
      <c r="AB5130" s="1">
        <v>1</v>
      </c>
      <c r="AC5130" s="1">
        <v>0</v>
      </c>
      <c r="AD5130" s="1">
        <v>0</v>
      </c>
      <c r="AE5130" s="1">
        <v>0</v>
      </c>
      <c r="AF5130" s="1">
        <v>0</v>
      </c>
      <c r="AG5130" s="1">
        <v>0</v>
      </c>
      <c r="AH5130" s="1">
        <v>900</v>
      </c>
      <c r="AI5130" s="1">
        <v>900</v>
      </c>
      <c r="AJ5130" s="1" t="s">
        <v>9416</v>
      </c>
      <c r="AK5130" s="1" t="s">
        <v>9417</v>
      </c>
      <c r="AL5130" s="1" t="s">
        <v>11</v>
      </c>
      <c r="AM5130" s="1" t="s">
        <v>16</v>
      </c>
      <c r="AN5130" s="1" t="s">
        <v>23098</v>
      </c>
      <c r="AO5130" s="1" t="s">
        <v>86</v>
      </c>
      <c r="AP5130" s="1" t="s">
        <v>57</v>
      </c>
      <c r="AQ5130" s="1" t="s">
        <v>25</v>
      </c>
      <c r="AR5130" s="1" t="s">
        <v>19</v>
      </c>
      <c r="AS5130" s="1" t="s">
        <v>23091</v>
      </c>
      <c r="AT5130" s="1" t="s">
        <v>101</v>
      </c>
    </row>
    <row r="5131" spans="1:46" x14ac:dyDescent="0.25">
      <c r="A5131" s="1" t="s">
        <v>20789</v>
      </c>
      <c r="B5131" s="2" t="s">
        <v>23073</v>
      </c>
      <c r="C5131" s="2" t="s">
        <v>23104</v>
      </c>
      <c r="D5131" s="1">
        <v>1</v>
      </c>
      <c r="E5131" s="1">
        <v>0</v>
      </c>
      <c r="F5131" s="1">
        <v>1</v>
      </c>
      <c r="G5131" s="1">
        <v>2</v>
      </c>
      <c r="H5131" s="6">
        <v>0.5</v>
      </c>
      <c r="I5131">
        <v>0</v>
      </c>
      <c r="J5131" s="1">
        <v>30</v>
      </c>
      <c r="K5131" s="1">
        <v>0</v>
      </c>
      <c r="L5131" s="1">
        <v>609</v>
      </c>
      <c r="M5131" s="6">
        <v>0</v>
      </c>
      <c r="N5131" s="4">
        <v>2400</v>
      </c>
      <c r="O5131" s="4">
        <v>200</v>
      </c>
      <c r="P5131" s="4">
        <v>600</v>
      </c>
      <c r="Q5131" s="3">
        <v>0.3</v>
      </c>
      <c r="R5131" s="1">
        <v>24</v>
      </c>
      <c r="S5131" s="1">
        <v>600</v>
      </c>
      <c r="T5131" s="1">
        <v>28</v>
      </c>
      <c r="U5131" s="1">
        <v>0</v>
      </c>
      <c r="V5131" s="1">
        <v>3</v>
      </c>
      <c r="W5131" s="1">
        <v>0</v>
      </c>
      <c r="X5131" s="1">
        <v>0</v>
      </c>
      <c r="Y5131" s="1">
        <v>1</v>
      </c>
      <c r="Z5131" s="1">
        <v>0</v>
      </c>
      <c r="AA5131" s="1">
        <v>0</v>
      </c>
      <c r="AB5131" s="1">
        <v>0</v>
      </c>
      <c r="AC5131" s="1">
        <v>0</v>
      </c>
      <c r="AD5131" s="1">
        <v>0</v>
      </c>
      <c r="AE5131" s="1">
        <v>83</v>
      </c>
      <c r="AF5131" s="1">
        <v>600</v>
      </c>
      <c r="AG5131" s="1">
        <v>0</v>
      </c>
      <c r="AH5131" s="1">
        <v>0</v>
      </c>
      <c r="AI5131" s="1">
        <v>683</v>
      </c>
      <c r="AJ5131" s="1" t="s">
        <v>10904</v>
      </c>
      <c r="AK5131" s="1" t="s">
        <v>10905</v>
      </c>
      <c r="AL5131" s="1" t="s">
        <v>10906</v>
      </c>
      <c r="AM5131" s="1" t="s">
        <v>12</v>
      </c>
      <c r="AN5131" s="1" t="s">
        <v>23097</v>
      </c>
      <c r="AO5131" s="1" t="s">
        <v>364</v>
      </c>
      <c r="AP5131" s="1" t="s">
        <v>57</v>
      </c>
      <c r="AQ5131" s="1" t="s">
        <v>25</v>
      </c>
      <c r="AR5131" s="1" t="s">
        <v>19</v>
      </c>
      <c r="AS5131" s="1" t="s">
        <v>23090</v>
      </c>
      <c r="AT5131" s="1" t="s">
        <v>26</v>
      </c>
    </row>
    <row r="5132" spans="1:46" x14ac:dyDescent="0.25">
      <c r="A5132" s="1" t="s">
        <v>19681</v>
      </c>
      <c r="B5132" s="2" t="s">
        <v>23073</v>
      </c>
      <c r="C5132" s="2" t="s">
        <v>23104</v>
      </c>
      <c r="D5132" s="1">
        <v>0</v>
      </c>
      <c r="E5132" s="1">
        <v>3</v>
      </c>
      <c r="F5132" s="1">
        <v>2</v>
      </c>
      <c r="G5132" s="1">
        <v>5</v>
      </c>
      <c r="H5132" s="6">
        <v>0.4</v>
      </c>
      <c r="I5132">
        <v>1</v>
      </c>
      <c r="J5132" s="1">
        <v>32</v>
      </c>
      <c r="K5132" s="1">
        <v>1</v>
      </c>
      <c r="L5132" s="1">
        <v>515</v>
      </c>
      <c r="M5132" s="6">
        <v>0.28000000000000003</v>
      </c>
      <c r="N5132" s="4">
        <v>2400</v>
      </c>
      <c r="O5132" s="4">
        <v>200</v>
      </c>
      <c r="P5132" s="4">
        <v>200</v>
      </c>
      <c r="Q5132" s="3">
        <v>0.35</v>
      </c>
      <c r="R5132" s="1">
        <v>24</v>
      </c>
      <c r="S5132" s="1">
        <v>200</v>
      </c>
      <c r="T5132" s="1">
        <v>1</v>
      </c>
      <c r="U5132" s="1">
        <v>1</v>
      </c>
      <c r="V5132" s="1">
        <v>3</v>
      </c>
      <c r="W5132" s="1">
        <v>0</v>
      </c>
      <c r="X5132" s="1">
        <v>1</v>
      </c>
      <c r="Y5132" s="1">
        <v>1</v>
      </c>
      <c r="Z5132" s="1">
        <v>4</v>
      </c>
      <c r="AA5132" s="1">
        <v>0</v>
      </c>
      <c r="AB5132" s="1">
        <v>1</v>
      </c>
      <c r="AC5132" s="1">
        <v>500</v>
      </c>
      <c r="AD5132" s="1">
        <v>0</v>
      </c>
      <c r="AE5132" s="1">
        <v>0</v>
      </c>
      <c r="AF5132" s="1">
        <v>0</v>
      </c>
      <c r="AG5132" s="1">
        <v>0</v>
      </c>
      <c r="AH5132" s="1">
        <v>500</v>
      </c>
      <c r="AI5132" s="1">
        <v>1000</v>
      </c>
      <c r="AJ5132" s="1" t="s">
        <v>7868</v>
      </c>
      <c r="AK5132" s="1" t="s">
        <v>4801</v>
      </c>
      <c r="AL5132" s="1" t="s">
        <v>4802</v>
      </c>
      <c r="AM5132" s="1" t="s">
        <v>16</v>
      </c>
      <c r="AN5132" s="1" t="s">
        <v>23098</v>
      </c>
      <c r="AO5132" s="1" t="s">
        <v>86</v>
      </c>
      <c r="AP5132" s="1" t="s">
        <v>57</v>
      </c>
      <c r="AQ5132" s="1" t="s">
        <v>14</v>
      </c>
      <c r="AR5132" s="1" t="s">
        <v>19</v>
      </c>
      <c r="AS5132" s="1" t="s">
        <v>23090</v>
      </c>
      <c r="AT5132" s="1" t="s">
        <v>101</v>
      </c>
    </row>
    <row r="5133" spans="1:46" x14ac:dyDescent="0.25">
      <c r="A5133" s="1" t="s">
        <v>20807</v>
      </c>
      <c r="B5133" s="2" t="s">
        <v>23073</v>
      </c>
      <c r="C5133" s="2" t="s">
        <v>23104</v>
      </c>
      <c r="D5133" s="1">
        <v>2</v>
      </c>
      <c r="E5133" s="1">
        <v>0</v>
      </c>
      <c r="F5133" s="1">
        <v>4</v>
      </c>
      <c r="G5133" s="1">
        <v>6</v>
      </c>
      <c r="H5133" s="6">
        <v>0.66666666666666663</v>
      </c>
      <c r="I5133">
        <v>0</v>
      </c>
      <c r="J5133" s="1">
        <v>37</v>
      </c>
      <c r="K5133" s="1">
        <v>1</v>
      </c>
      <c r="L5133" s="1">
        <v>720</v>
      </c>
      <c r="M5133" s="6">
        <v>0.16</v>
      </c>
      <c r="N5133" s="4">
        <v>5000</v>
      </c>
      <c r="O5133" s="4">
        <v>400</v>
      </c>
      <c r="P5133" s="4">
        <v>800</v>
      </c>
      <c r="Q5133" s="3">
        <v>0.3</v>
      </c>
      <c r="R5133" s="1">
        <v>24</v>
      </c>
      <c r="S5133" s="1">
        <v>800</v>
      </c>
      <c r="T5133" s="1">
        <v>53</v>
      </c>
      <c r="U5133" s="1">
        <v>0</v>
      </c>
      <c r="V5133" s="1">
        <v>3</v>
      </c>
      <c r="W5133" s="1">
        <v>0</v>
      </c>
      <c r="X5133" s="1">
        <v>1</v>
      </c>
      <c r="Y5133" s="1">
        <v>1</v>
      </c>
      <c r="Z5133" s="1">
        <v>3</v>
      </c>
      <c r="AA5133" s="1">
        <v>0</v>
      </c>
      <c r="AB5133" s="1">
        <v>0</v>
      </c>
      <c r="AC5133" s="1">
        <v>0</v>
      </c>
      <c r="AD5133" s="1">
        <v>263</v>
      </c>
      <c r="AE5133" s="1">
        <v>0</v>
      </c>
      <c r="AF5133" s="1">
        <v>0</v>
      </c>
      <c r="AG5133" s="1">
        <v>346</v>
      </c>
      <c r="AH5133" s="1">
        <v>0</v>
      </c>
      <c r="AI5133" s="1">
        <v>609</v>
      </c>
      <c r="AJ5133" s="1" t="s">
        <v>10952</v>
      </c>
      <c r="AK5133" s="1" t="s">
        <v>10953</v>
      </c>
      <c r="AL5133" s="1" t="s">
        <v>10954</v>
      </c>
      <c r="AM5133" s="1" t="s">
        <v>12</v>
      </c>
      <c r="AN5133" s="1" t="s">
        <v>23098</v>
      </c>
      <c r="AO5133" s="1" t="s">
        <v>364</v>
      </c>
      <c r="AP5133" s="1" t="s">
        <v>57</v>
      </c>
      <c r="AQ5133" s="1" t="s">
        <v>14</v>
      </c>
      <c r="AR5133" s="1" t="s">
        <v>19</v>
      </c>
      <c r="AS5133" s="1" t="s">
        <v>23090</v>
      </c>
      <c r="AT5133" s="1" t="s">
        <v>26</v>
      </c>
    </row>
    <row r="5134" spans="1:46" x14ac:dyDescent="0.25">
      <c r="A5134" s="1" t="s">
        <v>20812</v>
      </c>
      <c r="B5134" s="2" t="s">
        <v>23073</v>
      </c>
      <c r="C5134" s="2" t="s">
        <v>23104</v>
      </c>
      <c r="D5134" s="1">
        <v>0</v>
      </c>
      <c r="E5134" s="1">
        <v>1</v>
      </c>
      <c r="F5134" s="1">
        <v>2</v>
      </c>
      <c r="G5134" s="1">
        <v>3</v>
      </c>
      <c r="H5134" s="6">
        <v>0.66666666666666663</v>
      </c>
      <c r="I5134">
        <v>1</v>
      </c>
      <c r="J5134" s="1">
        <v>35</v>
      </c>
      <c r="K5134" s="1">
        <v>0</v>
      </c>
      <c r="L5134" s="1">
        <v>696</v>
      </c>
      <c r="M5134" s="6">
        <v>0.69</v>
      </c>
      <c r="N5134" s="4">
        <v>1680</v>
      </c>
      <c r="O5134" s="4">
        <v>140</v>
      </c>
      <c r="P5134" s="4">
        <v>200</v>
      </c>
      <c r="Q5134" s="3">
        <v>0.35</v>
      </c>
      <c r="R5134" s="1">
        <v>12</v>
      </c>
      <c r="S5134" s="1">
        <v>200</v>
      </c>
      <c r="T5134" s="1">
        <v>20</v>
      </c>
      <c r="U5134" s="1">
        <v>0</v>
      </c>
      <c r="V5134" s="1">
        <v>3</v>
      </c>
      <c r="W5134" s="1">
        <v>0</v>
      </c>
      <c r="X5134" s="1">
        <v>0</v>
      </c>
      <c r="Y5134" s="1">
        <v>1</v>
      </c>
      <c r="Z5134" s="1">
        <v>0</v>
      </c>
      <c r="AA5134" s="1">
        <v>1</v>
      </c>
      <c r="AB5134" s="1">
        <v>1</v>
      </c>
      <c r="AC5134" s="1">
        <v>0</v>
      </c>
      <c r="AD5134" s="1">
        <v>0</v>
      </c>
      <c r="AE5134" s="1">
        <v>1999</v>
      </c>
      <c r="AF5134" s="1">
        <v>0</v>
      </c>
      <c r="AG5134" s="1">
        <v>0</v>
      </c>
      <c r="AH5134" s="1">
        <v>0</v>
      </c>
      <c r="AI5134" s="1">
        <v>1999</v>
      </c>
      <c r="AJ5134" s="1" t="s">
        <v>10967</v>
      </c>
      <c r="AK5134" s="1" t="s">
        <v>10968</v>
      </c>
      <c r="AL5134" s="1" t="s">
        <v>10969</v>
      </c>
      <c r="AM5134" s="1" t="s">
        <v>16</v>
      </c>
      <c r="AN5134" s="1" t="s">
        <v>23097</v>
      </c>
      <c r="AO5134" s="1" t="s">
        <v>364</v>
      </c>
      <c r="AP5134" s="1" t="s">
        <v>57</v>
      </c>
      <c r="AQ5134" s="1" t="s">
        <v>25</v>
      </c>
      <c r="AR5134" s="1" t="s">
        <v>19</v>
      </c>
      <c r="AS5134" s="1" t="s">
        <v>23091</v>
      </c>
      <c r="AT5134" s="1" t="s">
        <v>101</v>
      </c>
    </row>
    <row r="5135" spans="1:46" x14ac:dyDescent="0.25">
      <c r="A5135" s="1" t="s">
        <v>17851</v>
      </c>
      <c r="B5135" s="2" t="s">
        <v>23073</v>
      </c>
      <c r="C5135" s="2" t="s">
        <v>23104</v>
      </c>
      <c r="D5135" s="1">
        <v>0</v>
      </c>
      <c r="E5135" s="1">
        <v>4</v>
      </c>
      <c r="F5135" s="1">
        <v>2</v>
      </c>
      <c r="G5135" s="1">
        <v>6</v>
      </c>
      <c r="H5135" s="6">
        <v>0.33333333333333331</v>
      </c>
      <c r="I5135">
        <v>0</v>
      </c>
      <c r="J5135" s="1">
        <v>38</v>
      </c>
      <c r="K5135" s="1">
        <v>1</v>
      </c>
      <c r="L5135" s="1">
        <v>584</v>
      </c>
      <c r="M5135" s="6">
        <v>0.12</v>
      </c>
      <c r="N5135" s="4">
        <v>2160</v>
      </c>
      <c r="O5135" s="4">
        <v>180</v>
      </c>
      <c r="P5135" s="4">
        <v>300</v>
      </c>
      <c r="Q5135" s="3">
        <v>0.36</v>
      </c>
      <c r="R5135" s="1">
        <v>24</v>
      </c>
      <c r="S5135" s="1">
        <v>300</v>
      </c>
      <c r="T5135" s="1">
        <v>21</v>
      </c>
      <c r="U5135" s="1">
        <v>1</v>
      </c>
      <c r="V5135" s="1">
        <v>3</v>
      </c>
      <c r="W5135" s="1">
        <v>0</v>
      </c>
      <c r="X5135" s="1">
        <v>0</v>
      </c>
      <c r="Y5135" s="1">
        <v>1</v>
      </c>
      <c r="Z5135" s="1">
        <v>3</v>
      </c>
      <c r="AA5135" s="1">
        <v>0</v>
      </c>
      <c r="AB5135" s="1">
        <v>0</v>
      </c>
      <c r="AC5135" s="1">
        <v>0</v>
      </c>
      <c r="AD5135" s="1">
        <v>0</v>
      </c>
      <c r="AE5135" s="1">
        <v>0</v>
      </c>
      <c r="AF5135" s="1">
        <v>0</v>
      </c>
      <c r="AG5135" s="1">
        <v>0</v>
      </c>
      <c r="AH5135" s="1">
        <v>80</v>
      </c>
      <c r="AI5135" s="1">
        <v>80</v>
      </c>
      <c r="AJ5135" s="1" t="s">
        <v>2603</v>
      </c>
      <c r="AK5135" s="1" t="s">
        <v>2604</v>
      </c>
      <c r="AL5135" s="1" t="s">
        <v>2605</v>
      </c>
      <c r="AM5135" s="1" t="s">
        <v>12</v>
      </c>
      <c r="AN5135" s="1" t="s">
        <v>23098</v>
      </c>
      <c r="AO5135" s="1" t="s">
        <v>86</v>
      </c>
      <c r="AP5135" s="1" t="s">
        <v>57</v>
      </c>
      <c r="AQ5135" s="1" t="s">
        <v>25</v>
      </c>
      <c r="AR5135" s="1" t="s">
        <v>19</v>
      </c>
      <c r="AS5135" s="1" t="s">
        <v>23090</v>
      </c>
      <c r="AT5135" s="1" t="s">
        <v>26</v>
      </c>
    </row>
    <row r="5136" spans="1:46" x14ac:dyDescent="0.25">
      <c r="A5136" s="1" t="s">
        <v>18472</v>
      </c>
      <c r="B5136" s="2" t="s">
        <v>23073</v>
      </c>
      <c r="C5136" s="2" t="s">
        <v>23105</v>
      </c>
      <c r="D5136" s="1">
        <v>1</v>
      </c>
      <c r="E5136" s="1">
        <v>3</v>
      </c>
      <c r="F5136" s="1">
        <v>2</v>
      </c>
      <c r="G5136" s="1">
        <v>6</v>
      </c>
      <c r="H5136" s="6">
        <v>0.33333333333333331</v>
      </c>
      <c r="I5136">
        <v>0</v>
      </c>
      <c r="J5136" s="1">
        <v>38</v>
      </c>
      <c r="K5136" s="1">
        <v>1</v>
      </c>
      <c r="L5136" s="1">
        <v>607</v>
      </c>
      <c r="M5136" s="6">
        <v>0.21</v>
      </c>
      <c r="N5136" s="4">
        <v>2400</v>
      </c>
      <c r="O5136" s="4">
        <v>180</v>
      </c>
      <c r="P5136" s="4">
        <v>200</v>
      </c>
      <c r="Q5136" s="3">
        <v>0.32</v>
      </c>
      <c r="R5136" s="1">
        <v>12</v>
      </c>
      <c r="S5136" s="1">
        <v>200</v>
      </c>
      <c r="T5136" s="1">
        <v>24</v>
      </c>
      <c r="U5136" s="1">
        <v>1</v>
      </c>
      <c r="V5136" s="1">
        <v>3</v>
      </c>
      <c r="W5136" s="1">
        <v>0</v>
      </c>
      <c r="X5136" s="1">
        <v>0</v>
      </c>
      <c r="Y5136" s="1">
        <v>1</v>
      </c>
      <c r="Z5136" s="1">
        <v>0</v>
      </c>
      <c r="AA5136" s="1">
        <v>1</v>
      </c>
      <c r="AB5136" s="1">
        <v>0</v>
      </c>
      <c r="AC5136" s="1">
        <v>0</v>
      </c>
      <c r="AD5136" s="1">
        <v>0</v>
      </c>
      <c r="AE5136" s="1">
        <v>0</v>
      </c>
      <c r="AF5136" s="1">
        <v>377</v>
      </c>
      <c r="AG5136" s="1">
        <v>0</v>
      </c>
      <c r="AH5136" s="1">
        <v>0</v>
      </c>
      <c r="AI5136" s="1">
        <v>377</v>
      </c>
      <c r="AJ5136" s="1" t="s">
        <v>4447</v>
      </c>
      <c r="AK5136" s="1" t="s">
        <v>4448</v>
      </c>
      <c r="AL5136" s="1" t="s">
        <v>4449</v>
      </c>
      <c r="AM5136" s="1" t="s">
        <v>12</v>
      </c>
      <c r="AN5136" s="1" t="s">
        <v>23098</v>
      </c>
      <c r="AO5136" s="1" t="s">
        <v>86</v>
      </c>
      <c r="AP5136" s="1" t="s">
        <v>57</v>
      </c>
      <c r="AQ5136" s="1" t="s">
        <v>25</v>
      </c>
      <c r="AR5136" s="1" t="s">
        <v>19</v>
      </c>
      <c r="AS5136" s="1" t="s">
        <v>23091</v>
      </c>
      <c r="AT5136" s="1" t="s">
        <v>26</v>
      </c>
    </row>
    <row r="5137" spans="1:46" x14ac:dyDescent="0.25">
      <c r="A5137" s="1" t="s">
        <v>17864</v>
      </c>
      <c r="B5137" s="2" t="s">
        <v>23073</v>
      </c>
      <c r="C5137" s="2" t="s">
        <v>23105</v>
      </c>
      <c r="D5137" s="1">
        <v>0</v>
      </c>
      <c r="E5137" s="1">
        <v>0</v>
      </c>
      <c r="F5137" s="1">
        <v>1</v>
      </c>
      <c r="G5137" s="1">
        <v>1</v>
      </c>
      <c r="H5137" s="6">
        <v>1</v>
      </c>
      <c r="I5137">
        <v>0</v>
      </c>
      <c r="J5137" s="1">
        <v>33</v>
      </c>
      <c r="K5137" s="1">
        <v>0</v>
      </c>
      <c r="L5137" s="1">
        <v>844</v>
      </c>
      <c r="M5137" s="6">
        <v>0.1</v>
      </c>
      <c r="N5137" s="4">
        <v>2000</v>
      </c>
      <c r="O5137" s="4">
        <v>150</v>
      </c>
      <c r="P5137" s="4">
        <v>300</v>
      </c>
      <c r="Q5137" s="3">
        <v>0.2</v>
      </c>
      <c r="R5137" s="1">
        <v>24</v>
      </c>
      <c r="S5137" s="1">
        <v>300</v>
      </c>
      <c r="T5137" s="1">
        <v>14</v>
      </c>
      <c r="U5137" s="1">
        <v>1</v>
      </c>
      <c r="V5137" s="1">
        <v>3</v>
      </c>
      <c r="W5137" s="1">
        <v>1</v>
      </c>
      <c r="X5137" s="1">
        <v>1</v>
      </c>
      <c r="Y5137" s="1">
        <v>1</v>
      </c>
      <c r="Z5137" s="1">
        <v>3</v>
      </c>
      <c r="AA5137" s="1">
        <v>0</v>
      </c>
      <c r="AB5137" s="1">
        <v>1</v>
      </c>
      <c r="AC5137" s="1">
        <v>0</v>
      </c>
      <c r="AD5137" s="1">
        <v>0</v>
      </c>
      <c r="AE5137" s="1">
        <v>0</v>
      </c>
      <c r="AF5137" s="1">
        <v>0</v>
      </c>
      <c r="AG5137" s="1">
        <v>0</v>
      </c>
      <c r="AH5137" s="1">
        <v>0</v>
      </c>
      <c r="AI5137" s="1">
        <v>0</v>
      </c>
      <c r="AJ5137" s="1" t="s">
        <v>2642</v>
      </c>
      <c r="AK5137" s="1" t="s">
        <v>2643</v>
      </c>
      <c r="AL5137" s="1" t="s">
        <v>2644</v>
      </c>
      <c r="AM5137" s="1" t="s">
        <v>12</v>
      </c>
      <c r="AN5137" s="1" t="s">
        <v>23097</v>
      </c>
      <c r="AO5137" s="1" t="s">
        <v>86</v>
      </c>
      <c r="AP5137" s="1" t="s">
        <v>86</v>
      </c>
      <c r="AQ5137" s="1" t="s">
        <v>14</v>
      </c>
      <c r="AR5137" s="1" t="s">
        <v>19</v>
      </c>
      <c r="AS5137" s="1" t="s">
        <v>23090</v>
      </c>
      <c r="AT5137" s="1" t="s">
        <v>101</v>
      </c>
    </row>
    <row r="5138" spans="1:46" x14ac:dyDescent="0.25">
      <c r="A5138" s="1" t="s">
        <v>19727</v>
      </c>
      <c r="B5138" s="2" t="s">
        <v>23073</v>
      </c>
      <c r="C5138" s="2" t="s">
        <v>23105</v>
      </c>
      <c r="D5138" s="1">
        <v>3</v>
      </c>
      <c r="E5138" s="1">
        <v>4</v>
      </c>
      <c r="F5138" s="1">
        <v>3</v>
      </c>
      <c r="G5138" s="1">
        <v>10</v>
      </c>
      <c r="H5138" s="6">
        <v>0.3</v>
      </c>
      <c r="I5138">
        <v>1</v>
      </c>
      <c r="J5138" s="1">
        <v>33</v>
      </c>
      <c r="K5138" s="1">
        <v>1</v>
      </c>
      <c r="L5138" s="1">
        <v>644</v>
      </c>
      <c r="M5138" s="6">
        <v>0.16</v>
      </c>
      <c r="N5138" s="4">
        <v>1800</v>
      </c>
      <c r="O5138" s="4">
        <v>150</v>
      </c>
      <c r="P5138" s="4">
        <v>200</v>
      </c>
      <c r="Q5138" s="3">
        <v>0.35</v>
      </c>
      <c r="R5138" s="1">
        <v>12</v>
      </c>
      <c r="S5138" s="1">
        <v>200</v>
      </c>
      <c r="T5138" s="1">
        <v>22</v>
      </c>
      <c r="U5138" s="1">
        <v>1</v>
      </c>
      <c r="V5138" s="1">
        <v>3</v>
      </c>
      <c r="W5138" s="1">
        <v>1</v>
      </c>
      <c r="X5138" s="1">
        <v>0</v>
      </c>
      <c r="Y5138" s="1">
        <v>1</v>
      </c>
      <c r="Z5138" s="1">
        <v>3</v>
      </c>
      <c r="AA5138" s="1">
        <v>1</v>
      </c>
      <c r="AB5138" s="1">
        <v>1</v>
      </c>
      <c r="AC5138" s="1">
        <v>0</v>
      </c>
      <c r="AD5138" s="1">
        <v>6</v>
      </c>
      <c r="AE5138" s="1">
        <v>0</v>
      </c>
      <c r="AF5138" s="1">
        <v>0</v>
      </c>
      <c r="AG5138" s="1">
        <v>161</v>
      </c>
      <c r="AH5138" s="1">
        <v>0</v>
      </c>
      <c r="AI5138" s="1">
        <v>167</v>
      </c>
      <c r="AJ5138" s="1" t="s">
        <v>7996</v>
      </c>
      <c r="AK5138" s="1" t="s">
        <v>7997</v>
      </c>
      <c r="AL5138" s="1" t="s">
        <v>7998</v>
      </c>
      <c r="AM5138" s="1" t="s">
        <v>16</v>
      </c>
      <c r="AN5138" s="1" t="s">
        <v>23098</v>
      </c>
      <c r="AO5138" s="1" t="s">
        <v>86</v>
      </c>
      <c r="AP5138" s="1" t="s">
        <v>86</v>
      </c>
      <c r="AQ5138" s="1" t="s">
        <v>25</v>
      </c>
      <c r="AR5138" s="1" t="s">
        <v>19</v>
      </c>
      <c r="AS5138" s="1" t="s">
        <v>23091</v>
      </c>
      <c r="AT5138" s="1" t="s">
        <v>101</v>
      </c>
    </row>
    <row r="5139" spans="1:46" x14ac:dyDescent="0.25">
      <c r="A5139" s="1" t="s">
        <v>22012</v>
      </c>
      <c r="B5139" s="2" t="s">
        <v>23073</v>
      </c>
      <c r="C5139" s="2" t="s">
        <v>23105</v>
      </c>
      <c r="D5139" s="1">
        <v>1</v>
      </c>
      <c r="E5139" s="1">
        <v>0</v>
      </c>
      <c r="F5139" s="1">
        <v>1</v>
      </c>
      <c r="G5139" s="1">
        <v>2</v>
      </c>
      <c r="H5139" s="6">
        <v>0.5</v>
      </c>
      <c r="I5139">
        <v>1</v>
      </c>
      <c r="J5139" s="1">
        <v>31</v>
      </c>
      <c r="K5139" s="1">
        <v>1</v>
      </c>
      <c r="L5139" s="1">
        <v>639</v>
      </c>
      <c r="M5139" s="6">
        <v>0.15</v>
      </c>
      <c r="N5139" s="4">
        <v>1500</v>
      </c>
      <c r="O5139" s="4">
        <v>120</v>
      </c>
      <c r="P5139" s="4">
        <v>100</v>
      </c>
      <c r="Q5139" s="3">
        <v>0.45</v>
      </c>
      <c r="R5139" s="1">
        <v>12</v>
      </c>
      <c r="S5139" s="1">
        <v>100</v>
      </c>
      <c r="T5139" s="1">
        <v>17</v>
      </c>
      <c r="U5139" s="1">
        <v>0</v>
      </c>
      <c r="V5139" s="1">
        <v>3</v>
      </c>
      <c r="W5139" s="1">
        <v>0</v>
      </c>
      <c r="X5139" s="1">
        <v>1</v>
      </c>
      <c r="Y5139" s="1">
        <v>1</v>
      </c>
      <c r="Z5139" s="1">
        <v>1</v>
      </c>
      <c r="AA5139" s="1">
        <v>0</v>
      </c>
      <c r="AB5139" s="1">
        <v>1</v>
      </c>
      <c r="AC5139" s="1">
        <v>0</v>
      </c>
      <c r="AD5139" s="1">
        <v>124</v>
      </c>
      <c r="AE5139" s="1">
        <v>0</v>
      </c>
      <c r="AF5139" s="1">
        <v>0</v>
      </c>
      <c r="AG5139" s="1">
        <v>120</v>
      </c>
      <c r="AH5139" s="1">
        <v>0</v>
      </c>
      <c r="AI5139" s="1">
        <v>244</v>
      </c>
      <c r="AJ5139" s="1" t="s">
        <v>14166</v>
      </c>
      <c r="AK5139" s="1" t="s">
        <v>14167</v>
      </c>
      <c r="AL5139" s="1" t="s">
        <v>14168</v>
      </c>
      <c r="AM5139" s="1" t="s">
        <v>16</v>
      </c>
      <c r="AN5139" s="1" t="s">
        <v>23098</v>
      </c>
      <c r="AO5139" s="1" t="s">
        <v>364</v>
      </c>
      <c r="AP5139" s="1" t="s">
        <v>57</v>
      </c>
      <c r="AQ5139" s="1" t="s">
        <v>14</v>
      </c>
      <c r="AR5139" s="1" t="s">
        <v>19</v>
      </c>
      <c r="AS5139" s="1" t="s">
        <v>23090</v>
      </c>
      <c r="AT5139" s="1" t="s">
        <v>101</v>
      </c>
    </row>
    <row r="5140" spans="1:46" x14ac:dyDescent="0.25">
      <c r="A5140" s="1" t="s">
        <v>22614</v>
      </c>
      <c r="B5140" s="2" t="s">
        <v>23073</v>
      </c>
      <c r="C5140" s="2" t="s">
        <v>23105</v>
      </c>
      <c r="D5140" s="1">
        <v>0</v>
      </c>
      <c r="E5140" s="1">
        <v>0</v>
      </c>
      <c r="F5140" s="1">
        <v>3</v>
      </c>
      <c r="G5140" s="1">
        <v>3</v>
      </c>
      <c r="H5140" s="6">
        <v>1</v>
      </c>
      <c r="I5140">
        <v>0</v>
      </c>
      <c r="J5140" s="1">
        <v>44</v>
      </c>
      <c r="K5140" s="1">
        <v>1</v>
      </c>
      <c r="L5140" s="1">
        <v>812</v>
      </c>
      <c r="M5140" s="6">
        <v>0.66</v>
      </c>
      <c r="N5140" s="4">
        <v>2400</v>
      </c>
      <c r="O5140" s="4">
        <v>200</v>
      </c>
      <c r="P5140" s="4">
        <v>300</v>
      </c>
      <c r="Q5140" s="3">
        <v>0.3</v>
      </c>
      <c r="R5140" s="1">
        <v>6</v>
      </c>
      <c r="S5140" s="1">
        <v>300</v>
      </c>
      <c r="T5140" s="1">
        <v>14</v>
      </c>
      <c r="U5140" s="1">
        <v>1</v>
      </c>
      <c r="V5140" s="1">
        <v>3</v>
      </c>
      <c r="W5140" s="1">
        <v>1</v>
      </c>
      <c r="X5140" s="1">
        <v>0</v>
      </c>
      <c r="Y5140" s="1">
        <v>0</v>
      </c>
      <c r="Z5140" s="1">
        <v>1</v>
      </c>
      <c r="AA5140" s="1">
        <v>1</v>
      </c>
      <c r="AB5140" s="1">
        <v>0</v>
      </c>
      <c r="AC5140" s="1">
        <v>0</v>
      </c>
      <c r="AD5140" s="1">
        <v>0</v>
      </c>
      <c r="AE5140" s="1">
        <v>1859</v>
      </c>
      <c r="AF5140" s="1">
        <v>0</v>
      </c>
      <c r="AG5140" s="1">
        <v>180</v>
      </c>
      <c r="AH5140" s="1">
        <v>0</v>
      </c>
      <c r="AI5140" s="1">
        <v>2039</v>
      </c>
      <c r="AJ5140" s="1" t="s">
        <v>15762</v>
      </c>
      <c r="AK5140" s="1" t="s">
        <v>15763</v>
      </c>
      <c r="AL5140" s="1" t="s">
        <v>15764</v>
      </c>
      <c r="AM5140" s="1" t="s">
        <v>12</v>
      </c>
      <c r="AN5140" s="1" t="s">
        <v>23098</v>
      </c>
      <c r="AO5140" s="1" t="s">
        <v>86</v>
      </c>
      <c r="AP5140" s="1" t="s">
        <v>86</v>
      </c>
      <c r="AQ5140" s="1" t="s">
        <v>25</v>
      </c>
      <c r="AR5140" s="1" t="s">
        <v>30</v>
      </c>
      <c r="AS5140" s="1" t="s">
        <v>23091</v>
      </c>
      <c r="AT5140" s="1" t="s">
        <v>26</v>
      </c>
    </row>
    <row r="5141" spans="1:46" x14ac:dyDescent="0.25">
      <c r="A5141" s="1" t="s">
        <v>21457</v>
      </c>
      <c r="B5141" s="2" t="s">
        <v>23073</v>
      </c>
      <c r="C5141" s="2" t="s">
        <v>23105</v>
      </c>
      <c r="D5141" s="1">
        <v>0</v>
      </c>
      <c r="E5141" s="1">
        <v>0</v>
      </c>
      <c r="F5141" s="1">
        <v>3</v>
      </c>
      <c r="G5141" s="1">
        <v>3</v>
      </c>
      <c r="H5141" s="6">
        <v>1</v>
      </c>
      <c r="I5141">
        <v>1</v>
      </c>
      <c r="J5141" s="1">
        <v>26</v>
      </c>
      <c r="K5141" s="1">
        <v>1</v>
      </c>
      <c r="L5141" s="1">
        <v>482</v>
      </c>
      <c r="M5141" s="6">
        <v>0.22</v>
      </c>
      <c r="N5141" s="4">
        <v>120</v>
      </c>
      <c r="O5141" s="4">
        <v>120</v>
      </c>
      <c r="P5141" s="4">
        <v>150</v>
      </c>
      <c r="Q5141" s="3">
        <v>0.3</v>
      </c>
      <c r="R5141" s="1">
        <v>6</v>
      </c>
      <c r="S5141" s="1">
        <v>150</v>
      </c>
      <c r="T5141" s="1">
        <v>18</v>
      </c>
      <c r="U5141" s="1">
        <v>0</v>
      </c>
      <c r="V5141" s="1">
        <v>3</v>
      </c>
      <c r="W5141" s="1">
        <v>0</v>
      </c>
      <c r="X5141" s="1">
        <v>0</v>
      </c>
      <c r="Y5141" s="1">
        <v>1</v>
      </c>
      <c r="Z5141" s="1">
        <v>1</v>
      </c>
      <c r="AA5141" s="1">
        <v>1</v>
      </c>
      <c r="AB5141" s="1">
        <v>1</v>
      </c>
      <c r="AC5141" s="1">
        <v>0</v>
      </c>
      <c r="AD5141" s="1">
        <v>0</v>
      </c>
      <c r="AE5141" s="1">
        <v>0</v>
      </c>
      <c r="AF5141" s="1">
        <v>0</v>
      </c>
      <c r="AG5141" s="1">
        <v>0</v>
      </c>
      <c r="AH5141" s="1">
        <v>0</v>
      </c>
      <c r="AI5141" s="1">
        <v>0</v>
      </c>
      <c r="AJ5141" s="1" t="s">
        <v>12685</v>
      </c>
      <c r="AK5141" s="1" t="s">
        <v>12686</v>
      </c>
      <c r="AL5141" s="1" t="s">
        <v>12687</v>
      </c>
      <c r="AM5141" s="1" t="s">
        <v>16</v>
      </c>
      <c r="AN5141" s="1" t="s">
        <v>23098</v>
      </c>
      <c r="AO5141" s="1" t="s">
        <v>364</v>
      </c>
      <c r="AP5141" s="1" t="s">
        <v>57</v>
      </c>
      <c r="AQ5141" s="1" t="s">
        <v>25</v>
      </c>
      <c r="AR5141" s="1" t="s">
        <v>19</v>
      </c>
      <c r="AS5141" s="1" t="s">
        <v>23091</v>
      </c>
      <c r="AT5141" s="1" t="s">
        <v>101</v>
      </c>
    </row>
    <row r="5142" spans="1:46" x14ac:dyDescent="0.25">
      <c r="A5142" s="1" t="s">
        <v>17987</v>
      </c>
      <c r="B5142" s="2" t="s">
        <v>23073</v>
      </c>
      <c r="C5142" s="2" t="s">
        <v>23106</v>
      </c>
      <c r="D5142" s="1">
        <v>1</v>
      </c>
      <c r="E5142" s="1">
        <v>2</v>
      </c>
      <c r="F5142" s="1">
        <v>3</v>
      </c>
      <c r="G5142" s="1">
        <v>6</v>
      </c>
      <c r="H5142" s="6">
        <v>0.5</v>
      </c>
      <c r="I5142">
        <v>0</v>
      </c>
      <c r="J5142" s="1">
        <v>39</v>
      </c>
      <c r="K5142" s="1">
        <v>0</v>
      </c>
      <c r="L5142" s="1">
        <v>696</v>
      </c>
      <c r="M5142" s="6">
        <v>0.36</v>
      </c>
      <c r="N5142" s="4">
        <v>3800</v>
      </c>
      <c r="O5142" s="4">
        <v>230</v>
      </c>
      <c r="P5142" s="4">
        <v>400</v>
      </c>
      <c r="Q5142" s="3">
        <v>0.23</v>
      </c>
      <c r="R5142" s="1">
        <v>24</v>
      </c>
      <c r="S5142" s="1">
        <v>400</v>
      </c>
      <c r="T5142" s="1">
        <v>46</v>
      </c>
      <c r="U5142" s="1">
        <v>1</v>
      </c>
      <c r="V5142" s="1">
        <v>3</v>
      </c>
      <c r="W5142" s="1">
        <v>0</v>
      </c>
      <c r="X5142" s="1">
        <v>0</v>
      </c>
      <c r="Y5142" s="1">
        <v>0</v>
      </c>
      <c r="Z5142" s="1">
        <v>4</v>
      </c>
      <c r="AA5142" s="1">
        <v>0</v>
      </c>
      <c r="AB5142" s="1">
        <v>0</v>
      </c>
      <c r="AC5142" s="1">
        <v>4863</v>
      </c>
      <c r="AD5142" s="1">
        <v>0</v>
      </c>
      <c r="AE5142" s="1">
        <v>0</v>
      </c>
      <c r="AF5142" s="1">
        <v>0</v>
      </c>
      <c r="AG5142" s="1">
        <v>0</v>
      </c>
      <c r="AH5142" s="1">
        <v>0</v>
      </c>
      <c r="AI5142" s="1">
        <v>4863</v>
      </c>
      <c r="AJ5142" s="1" t="s">
        <v>2995</v>
      </c>
      <c r="AK5142" s="1" t="s">
        <v>2996</v>
      </c>
      <c r="AL5142" s="1" t="s">
        <v>2997</v>
      </c>
      <c r="AM5142" s="1" t="s">
        <v>12</v>
      </c>
      <c r="AN5142" s="1" t="s">
        <v>23097</v>
      </c>
      <c r="AO5142" s="1" t="s">
        <v>86</v>
      </c>
      <c r="AP5142" s="1" t="s">
        <v>57</v>
      </c>
      <c r="AQ5142" s="1" t="s">
        <v>25</v>
      </c>
      <c r="AR5142" s="1" t="s">
        <v>30</v>
      </c>
      <c r="AS5142" s="1" t="s">
        <v>23090</v>
      </c>
      <c r="AT5142" s="1" t="s">
        <v>26</v>
      </c>
    </row>
    <row r="5143" spans="1:46" x14ac:dyDescent="0.25">
      <c r="A5143" s="1" t="s">
        <v>20386</v>
      </c>
      <c r="B5143" s="2" t="s">
        <v>23073</v>
      </c>
      <c r="C5143" s="2" t="s">
        <v>23106</v>
      </c>
      <c r="D5143" s="1">
        <v>0</v>
      </c>
      <c r="E5143" s="1">
        <v>0</v>
      </c>
      <c r="F5143" s="1">
        <v>2</v>
      </c>
      <c r="G5143" s="1">
        <v>2</v>
      </c>
      <c r="H5143" s="6">
        <v>1</v>
      </c>
      <c r="I5143">
        <v>0</v>
      </c>
      <c r="J5143" s="1">
        <v>35</v>
      </c>
      <c r="K5143" s="1">
        <v>1</v>
      </c>
      <c r="L5143" s="1">
        <v>677</v>
      </c>
      <c r="M5143" s="6">
        <v>0.31</v>
      </c>
      <c r="N5143" s="4">
        <v>1500</v>
      </c>
      <c r="O5143" s="4">
        <v>110</v>
      </c>
      <c r="P5143" s="4">
        <v>100</v>
      </c>
      <c r="Q5143" s="3">
        <v>0.36</v>
      </c>
      <c r="R5143" s="1">
        <v>6</v>
      </c>
      <c r="S5143" s="1">
        <v>100</v>
      </c>
      <c r="T5143" s="1">
        <v>18</v>
      </c>
      <c r="U5143" s="1">
        <v>1</v>
      </c>
      <c r="V5143" s="1">
        <v>3</v>
      </c>
      <c r="W5143" s="1">
        <v>0</v>
      </c>
      <c r="X5143" s="1">
        <v>0</v>
      </c>
      <c r="Y5143" s="1">
        <v>1</v>
      </c>
      <c r="Z5143" s="1">
        <v>0</v>
      </c>
      <c r="AA5143" s="1">
        <v>0</v>
      </c>
      <c r="AB5143" s="1">
        <v>0</v>
      </c>
      <c r="AC5143" s="1">
        <v>0</v>
      </c>
      <c r="AD5143" s="1">
        <v>0</v>
      </c>
      <c r="AE5143" s="1">
        <v>0</v>
      </c>
      <c r="AF5143" s="1">
        <v>0</v>
      </c>
      <c r="AG5143" s="1">
        <v>0</v>
      </c>
      <c r="AH5143" s="1">
        <v>270</v>
      </c>
      <c r="AI5143" s="1">
        <v>270</v>
      </c>
      <c r="AJ5143" s="1" t="s">
        <v>9793</v>
      </c>
      <c r="AK5143" s="1" t="s">
        <v>9794</v>
      </c>
      <c r="AL5143" s="1" t="s">
        <v>9795</v>
      </c>
      <c r="AM5143" s="1" t="s">
        <v>12</v>
      </c>
      <c r="AN5143" s="1" t="s">
        <v>23098</v>
      </c>
      <c r="AO5143" s="1" t="s">
        <v>86</v>
      </c>
      <c r="AP5143" s="1" t="s">
        <v>57</v>
      </c>
      <c r="AQ5143" s="1" t="s">
        <v>25</v>
      </c>
      <c r="AR5143" s="1" t="s">
        <v>19</v>
      </c>
      <c r="AS5143" s="1" t="s">
        <v>23090</v>
      </c>
      <c r="AT5143" s="1" t="s">
        <v>26</v>
      </c>
    </row>
    <row r="5144" spans="1:46" x14ac:dyDescent="0.25">
      <c r="A5144" s="1" t="s">
        <v>22092</v>
      </c>
      <c r="B5144" s="2" t="s">
        <v>23073</v>
      </c>
      <c r="C5144" s="2" t="s">
        <v>23106</v>
      </c>
      <c r="D5144" s="1">
        <v>1</v>
      </c>
      <c r="E5144" s="1">
        <v>0</v>
      </c>
      <c r="F5144" s="1">
        <v>2</v>
      </c>
      <c r="G5144" s="1">
        <v>3</v>
      </c>
      <c r="H5144" s="6">
        <v>0.66666666666666663</v>
      </c>
      <c r="I5144">
        <v>0</v>
      </c>
      <c r="J5144" s="1">
        <v>43</v>
      </c>
      <c r="K5144" s="1">
        <v>1</v>
      </c>
      <c r="L5144" s="1">
        <v>661</v>
      </c>
      <c r="M5144" s="6">
        <v>0.19</v>
      </c>
      <c r="N5144" s="4">
        <v>4000</v>
      </c>
      <c r="O5144" s="4">
        <v>320</v>
      </c>
      <c r="P5144" s="4">
        <v>300</v>
      </c>
      <c r="Q5144" s="3">
        <v>0.3</v>
      </c>
      <c r="R5144" s="1">
        <v>6</v>
      </c>
      <c r="S5144" s="1">
        <v>300</v>
      </c>
      <c r="T5144" s="1">
        <v>64</v>
      </c>
      <c r="U5144" s="1">
        <v>1</v>
      </c>
      <c r="V5144" s="1">
        <v>3</v>
      </c>
      <c r="W5144" s="1">
        <v>0</v>
      </c>
      <c r="X5144" s="1">
        <v>0</v>
      </c>
      <c r="Y5144" s="1">
        <v>1</v>
      </c>
      <c r="Z5144" s="1">
        <v>0</v>
      </c>
      <c r="AA5144" s="1">
        <v>1</v>
      </c>
      <c r="AB5144" s="1">
        <v>0</v>
      </c>
      <c r="AC5144" s="1">
        <v>260</v>
      </c>
      <c r="AD5144" s="1">
        <v>0</v>
      </c>
      <c r="AE5144" s="1">
        <v>0</v>
      </c>
      <c r="AF5144" s="1">
        <v>0</v>
      </c>
      <c r="AG5144" s="1">
        <v>0</v>
      </c>
      <c r="AH5144" s="1">
        <v>0</v>
      </c>
      <c r="AI5144" s="1">
        <v>260</v>
      </c>
      <c r="AJ5144" s="1" t="s">
        <v>14373</v>
      </c>
      <c r="AK5144" s="1" t="s">
        <v>14374</v>
      </c>
      <c r="AL5144" s="1" t="s">
        <v>14375</v>
      </c>
      <c r="AM5144" s="1" t="s">
        <v>12</v>
      </c>
      <c r="AN5144" s="1" t="s">
        <v>23098</v>
      </c>
      <c r="AO5144" s="1" t="s">
        <v>86</v>
      </c>
      <c r="AP5144" s="1" t="s">
        <v>57</v>
      </c>
      <c r="AQ5144" s="1" t="s">
        <v>25</v>
      </c>
      <c r="AR5144" s="1" t="s">
        <v>19</v>
      </c>
      <c r="AS5144" s="1" t="s">
        <v>23091</v>
      </c>
      <c r="AT5144" s="1" t="s">
        <v>26</v>
      </c>
    </row>
    <row r="5145" spans="1:46" x14ac:dyDescent="0.25">
      <c r="A5145" s="1" t="s">
        <v>17295</v>
      </c>
      <c r="B5145" s="2" t="s">
        <v>23073</v>
      </c>
      <c r="C5145" s="2" t="s">
        <v>23106</v>
      </c>
      <c r="D5145" s="1">
        <v>0</v>
      </c>
      <c r="E5145" s="1">
        <v>0</v>
      </c>
      <c r="F5145" s="1">
        <v>1</v>
      </c>
      <c r="G5145" s="1">
        <v>1</v>
      </c>
      <c r="H5145" s="6">
        <v>1</v>
      </c>
      <c r="I5145">
        <v>1</v>
      </c>
      <c r="J5145" s="1">
        <v>39</v>
      </c>
      <c r="K5145" s="1">
        <v>1</v>
      </c>
      <c r="L5145" s="1">
        <v>750</v>
      </c>
      <c r="M5145" s="6">
        <v>0.84</v>
      </c>
      <c r="N5145" s="4">
        <v>2620</v>
      </c>
      <c r="O5145" s="4">
        <v>220</v>
      </c>
      <c r="P5145" s="4">
        <v>1000</v>
      </c>
      <c r="Q5145" s="3">
        <v>0.26</v>
      </c>
      <c r="R5145" s="1">
        <v>24</v>
      </c>
      <c r="S5145" s="1">
        <v>1000</v>
      </c>
      <c r="T5145" s="1">
        <v>57</v>
      </c>
      <c r="U5145" s="1">
        <v>1</v>
      </c>
      <c r="V5145" s="1">
        <v>3</v>
      </c>
      <c r="W5145" s="1">
        <v>0</v>
      </c>
      <c r="X5145" s="1">
        <v>0</v>
      </c>
      <c r="Y5145" s="1">
        <v>1</v>
      </c>
      <c r="Z5145" s="1">
        <v>2</v>
      </c>
      <c r="AA5145" s="1">
        <v>0</v>
      </c>
      <c r="AB5145" s="1">
        <v>1</v>
      </c>
      <c r="AC5145" s="1">
        <v>6500</v>
      </c>
      <c r="AD5145" s="1">
        <v>316</v>
      </c>
      <c r="AE5145" s="1">
        <v>372</v>
      </c>
      <c r="AF5145" s="1">
        <v>0</v>
      </c>
      <c r="AG5145" s="1">
        <v>0</v>
      </c>
      <c r="AH5145" s="1">
        <v>300</v>
      </c>
      <c r="AI5145" s="1">
        <v>7488</v>
      </c>
      <c r="AJ5145" s="1" t="s">
        <v>907</v>
      </c>
      <c r="AK5145" s="1" t="s">
        <v>908</v>
      </c>
      <c r="AL5145" s="1" t="s">
        <v>909</v>
      </c>
      <c r="AM5145" s="1" t="s">
        <v>16</v>
      </c>
      <c r="AN5145" s="1" t="s">
        <v>23098</v>
      </c>
      <c r="AO5145" s="1" t="s">
        <v>86</v>
      </c>
      <c r="AP5145" s="1" t="s">
        <v>57</v>
      </c>
      <c r="AQ5145" s="1" t="s">
        <v>25</v>
      </c>
      <c r="AR5145" s="1" t="s">
        <v>19</v>
      </c>
      <c r="AS5145" s="1" t="s">
        <v>23090</v>
      </c>
      <c r="AT5145" s="1" t="s">
        <v>101</v>
      </c>
    </row>
    <row r="5146" spans="1:46" x14ac:dyDescent="0.25">
      <c r="A5146" s="1" t="s">
        <v>20994</v>
      </c>
      <c r="B5146" s="2" t="s">
        <v>23073</v>
      </c>
      <c r="C5146" s="2" t="s">
        <v>23106</v>
      </c>
      <c r="D5146" s="1">
        <v>0</v>
      </c>
      <c r="E5146" s="1">
        <v>0</v>
      </c>
      <c r="F5146" s="1">
        <v>1</v>
      </c>
      <c r="G5146" s="1">
        <v>1</v>
      </c>
      <c r="H5146" s="6">
        <v>1</v>
      </c>
      <c r="I5146">
        <v>1</v>
      </c>
      <c r="J5146" s="1">
        <v>32</v>
      </c>
      <c r="K5146" s="1">
        <v>1</v>
      </c>
      <c r="L5146" s="1">
        <v>746</v>
      </c>
      <c r="M5146" s="6">
        <v>0.9</v>
      </c>
      <c r="N5146" s="4">
        <v>2500</v>
      </c>
      <c r="O5146" s="4">
        <v>208</v>
      </c>
      <c r="P5146" s="4">
        <v>1300</v>
      </c>
      <c r="Q5146" s="3">
        <v>0.36</v>
      </c>
      <c r="R5146" s="1">
        <v>24</v>
      </c>
      <c r="S5146" s="1">
        <v>1300</v>
      </c>
      <c r="T5146" s="1">
        <v>64</v>
      </c>
      <c r="U5146" s="1">
        <v>0</v>
      </c>
      <c r="V5146" s="1">
        <v>3</v>
      </c>
      <c r="W5146" s="1">
        <v>0</v>
      </c>
      <c r="X5146" s="1">
        <v>0</v>
      </c>
      <c r="Y5146" s="1">
        <v>1</v>
      </c>
      <c r="Z5146" s="1">
        <v>2</v>
      </c>
      <c r="AA5146" s="1">
        <v>0</v>
      </c>
      <c r="AB5146" s="1">
        <v>1</v>
      </c>
      <c r="AC5146" s="1">
        <v>483</v>
      </c>
      <c r="AD5146" s="1">
        <v>0</v>
      </c>
      <c r="AE5146" s="1">
        <v>0</v>
      </c>
      <c r="AF5146" s="1">
        <v>1203</v>
      </c>
      <c r="AG5146" s="1">
        <v>1209</v>
      </c>
      <c r="AH5146" s="1">
        <v>0</v>
      </c>
      <c r="AI5146" s="1">
        <v>2895</v>
      </c>
      <c r="AJ5146" s="1" t="s">
        <v>11450</v>
      </c>
      <c r="AK5146" s="1" t="s">
        <v>11451</v>
      </c>
      <c r="AL5146" s="1" t="s">
        <v>11452</v>
      </c>
      <c r="AM5146" s="1" t="s">
        <v>16</v>
      </c>
      <c r="AN5146" s="1" t="s">
        <v>23098</v>
      </c>
      <c r="AO5146" s="1" t="s">
        <v>364</v>
      </c>
      <c r="AP5146" s="1" t="s">
        <v>57</v>
      </c>
      <c r="AQ5146" s="1" t="s">
        <v>25</v>
      </c>
      <c r="AR5146" s="1" t="s">
        <v>19</v>
      </c>
      <c r="AS5146" s="1" t="s">
        <v>23090</v>
      </c>
      <c r="AT5146" s="1" t="s">
        <v>101</v>
      </c>
    </row>
    <row r="5147" spans="1:46" x14ac:dyDescent="0.25">
      <c r="A5147" s="1" t="s">
        <v>17391</v>
      </c>
      <c r="B5147" s="2" t="s">
        <v>23073</v>
      </c>
      <c r="C5147" s="2" t="s">
        <v>23107</v>
      </c>
      <c r="D5147" s="1">
        <v>0</v>
      </c>
      <c r="E5147" s="1">
        <v>1</v>
      </c>
      <c r="F5147" s="1">
        <v>4</v>
      </c>
      <c r="G5147" s="1">
        <v>5</v>
      </c>
      <c r="H5147" s="6">
        <v>0.8</v>
      </c>
      <c r="I5147">
        <v>0</v>
      </c>
      <c r="J5147" s="1">
        <v>35</v>
      </c>
      <c r="K5147" s="1">
        <v>1</v>
      </c>
      <c r="L5147" s="1">
        <v>770</v>
      </c>
      <c r="M5147" s="6">
        <v>0.2</v>
      </c>
      <c r="N5147" s="4">
        <v>3000</v>
      </c>
      <c r="O5147" s="4">
        <v>250</v>
      </c>
      <c r="P5147" s="4">
        <v>500</v>
      </c>
      <c r="Q5147" s="3">
        <v>0.28000000000000003</v>
      </c>
      <c r="R5147" s="1">
        <v>18</v>
      </c>
      <c r="S5147" s="1">
        <v>500</v>
      </c>
      <c r="T5147" s="1">
        <v>34</v>
      </c>
      <c r="U5147" s="1">
        <v>1</v>
      </c>
      <c r="V5147" s="1">
        <v>3</v>
      </c>
      <c r="W5147" s="1">
        <v>0</v>
      </c>
      <c r="X5147" s="1">
        <v>1</v>
      </c>
      <c r="Y5147" s="1">
        <v>1</v>
      </c>
      <c r="Z5147" s="1">
        <v>1</v>
      </c>
      <c r="AA5147" s="1">
        <v>1</v>
      </c>
      <c r="AB5147" s="1">
        <v>0</v>
      </c>
      <c r="AC5147" s="1">
        <v>0</v>
      </c>
      <c r="AD5147" s="1">
        <v>0</v>
      </c>
      <c r="AE5147" s="1">
        <v>0</v>
      </c>
      <c r="AF5147" s="1">
        <v>0</v>
      </c>
      <c r="AG5147" s="1">
        <v>0</v>
      </c>
      <c r="AH5147" s="1">
        <v>300</v>
      </c>
      <c r="AI5147" s="1">
        <v>300</v>
      </c>
      <c r="AJ5147" s="1" t="s">
        <v>1220</v>
      </c>
      <c r="AK5147" s="1" t="s">
        <v>1221</v>
      </c>
      <c r="AL5147" s="1" t="s">
        <v>1222</v>
      </c>
      <c r="AM5147" s="1" t="s">
        <v>12</v>
      </c>
      <c r="AN5147" s="1" t="s">
        <v>23098</v>
      </c>
      <c r="AO5147" s="1" t="s">
        <v>86</v>
      </c>
      <c r="AP5147" s="1" t="s">
        <v>57</v>
      </c>
      <c r="AQ5147" s="1" t="s">
        <v>14</v>
      </c>
      <c r="AR5147" s="1" t="s">
        <v>19</v>
      </c>
      <c r="AS5147" s="1" t="s">
        <v>23091</v>
      </c>
      <c r="AT5147" s="1" t="s">
        <v>26</v>
      </c>
    </row>
    <row r="5148" spans="1:46" x14ac:dyDescent="0.25">
      <c r="A5148" s="1" t="s">
        <v>17448</v>
      </c>
      <c r="B5148" s="2" t="s">
        <v>23073</v>
      </c>
      <c r="C5148" s="2" t="s">
        <v>23107</v>
      </c>
      <c r="D5148" s="1">
        <v>0</v>
      </c>
      <c r="E5148" s="1">
        <v>0</v>
      </c>
      <c r="F5148" s="1">
        <v>3</v>
      </c>
      <c r="G5148" s="1">
        <v>3</v>
      </c>
      <c r="H5148" s="6">
        <v>1</v>
      </c>
      <c r="I5148">
        <v>1</v>
      </c>
      <c r="J5148" s="1">
        <v>30</v>
      </c>
      <c r="K5148" s="1">
        <v>0</v>
      </c>
      <c r="L5148" s="1">
        <v>871</v>
      </c>
      <c r="M5148" s="6">
        <v>7.0000000000000007E-2</v>
      </c>
      <c r="N5148" s="4">
        <v>3000</v>
      </c>
      <c r="O5148" s="4">
        <v>220</v>
      </c>
      <c r="P5148" s="4">
        <v>100</v>
      </c>
      <c r="Q5148" s="3">
        <v>0.2</v>
      </c>
      <c r="R5148" s="1">
        <v>6</v>
      </c>
      <c r="S5148" s="1">
        <v>100</v>
      </c>
      <c r="T5148" s="1">
        <v>12</v>
      </c>
      <c r="U5148" s="1">
        <v>1</v>
      </c>
      <c r="V5148" s="1">
        <v>3</v>
      </c>
      <c r="W5148" s="1">
        <v>0</v>
      </c>
      <c r="X5148" s="1">
        <v>1</v>
      </c>
      <c r="Y5148" s="1">
        <v>1</v>
      </c>
      <c r="Z5148" s="1">
        <v>0</v>
      </c>
      <c r="AA5148" s="1">
        <v>1</v>
      </c>
      <c r="AB5148" s="1">
        <v>1</v>
      </c>
      <c r="AC5148" s="1">
        <v>0</v>
      </c>
      <c r="AD5148" s="1">
        <v>0</v>
      </c>
      <c r="AE5148" s="1">
        <v>0</v>
      </c>
      <c r="AF5148" s="1">
        <v>0</v>
      </c>
      <c r="AG5148" s="1">
        <v>10</v>
      </c>
      <c r="AH5148" s="1">
        <v>0</v>
      </c>
      <c r="AI5148" s="1">
        <v>10</v>
      </c>
      <c r="AJ5148" s="1" t="s">
        <v>1401</v>
      </c>
      <c r="AK5148" s="1" t="s">
        <v>1402</v>
      </c>
      <c r="AL5148" s="1" t="s">
        <v>1403</v>
      </c>
      <c r="AM5148" s="1" t="s">
        <v>16</v>
      </c>
      <c r="AN5148" s="1" t="s">
        <v>23097</v>
      </c>
      <c r="AO5148" s="1" t="s">
        <v>86</v>
      </c>
      <c r="AP5148" s="1" t="s">
        <v>57</v>
      </c>
      <c r="AQ5148" s="1" t="s">
        <v>14</v>
      </c>
      <c r="AR5148" s="1" t="s">
        <v>19</v>
      </c>
      <c r="AS5148" s="1" t="s">
        <v>23091</v>
      </c>
      <c r="AT5148" s="1" t="s">
        <v>101</v>
      </c>
    </row>
    <row r="5149" spans="1:46" x14ac:dyDescent="0.25">
      <c r="A5149" s="1" t="s">
        <v>18835</v>
      </c>
      <c r="B5149" s="2" t="s">
        <v>23073</v>
      </c>
      <c r="C5149" s="2" t="s">
        <v>23107</v>
      </c>
      <c r="D5149" s="1">
        <v>1</v>
      </c>
      <c r="E5149" s="1">
        <v>2</v>
      </c>
      <c r="F5149" s="1">
        <v>2</v>
      </c>
      <c r="G5149" s="1">
        <v>5</v>
      </c>
      <c r="H5149" s="6">
        <v>0.4</v>
      </c>
      <c r="I5149">
        <v>1</v>
      </c>
      <c r="J5149" s="1">
        <v>34</v>
      </c>
      <c r="K5149" s="1">
        <v>0</v>
      </c>
      <c r="L5149" s="1">
        <v>783</v>
      </c>
      <c r="M5149" s="6">
        <v>0.73</v>
      </c>
      <c r="N5149" s="4">
        <v>2000</v>
      </c>
      <c r="O5149" s="4">
        <v>150</v>
      </c>
      <c r="P5149" s="4">
        <v>700</v>
      </c>
      <c r="Q5149" s="3">
        <v>0.25</v>
      </c>
      <c r="R5149" s="1">
        <v>24</v>
      </c>
      <c r="S5149" s="1">
        <v>700</v>
      </c>
      <c r="T5149" s="1">
        <v>71</v>
      </c>
      <c r="U5149" s="1">
        <v>1</v>
      </c>
      <c r="V5149" s="1">
        <v>3</v>
      </c>
      <c r="W5149" s="1">
        <v>0</v>
      </c>
      <c r="X5149" s="1">
        <v>0</v>
      </c>
      <c r="Y5149" s="1">
        <v>1</v>
      </c>
      <c r="Z5149" s="1">
        <v>4</v>
      </c>
      <c r="AA5149" s="1">
        <v>1</v>
      </c>
      <c r="AB5149" s="1">
        <v>1</v>
      </c>
      <c r="AC5149" s="1">
        <v>0</v>
      </c>
      <c r="AD5149" s="1">
        <v>1256</v>
      </c>
      <c r="AE5149" s="1">
        <v>0</v>
      </c>
      <c r="AF5149" s="1">
        <v>300</v>
      </c>
      <c r="AG5149" s="1">
        <v>382</v>
      </c>
      <c r="AH5149" s="1">
        <v>0</v>
      </c>
      <c r="AI5149" s="1">
        <v>1938</v>
      </c>
      <c r="AJ5149" s="1" t="s">
        <v>5503</v>
      </c>
      <c r="AK5149" s="1" t="s">
        <v>5504</v>
      </c>
      <c r="AL5149" s="1" t="s">
        <v>5505</v>
      </c>
      <c r="AM5149" s="1" t="s">
        <v>16</v>
      </c>
      <c r="AN5149" s="1" t="s">
        <v>23097</v>
      </c>
      <c r="AO5149" s="1" t="s">
        <v>86</v>
      </c>
      <c r="AP5149" s="1" t="s">
        <v>57</v>
      </c>
      <c r="AQ5149" s="1" t="s">
        <v>25</v>
      </c>
      <c r="AR5149" s="1" t="s">
        <v>19</v>
      </c>
      <c r="AS5149" s="1" t="s">
        <v>23091</v>
      </c>
      <c r="AT5149" s="1" t="s">
        <v>101</v>
      </c>
    </row>
    <row r="5150" spans="1:46" x14ac:dyDescent="0.25">
      <c r="A5150" s="1" t="s">
        <v>20044</v>
      </c>
      <c r="B5150" s="2" t="s">
        <v>23073</v>
      </c>
      <c r="C5150" s="2" t="s">
        <v>23108</v>
      </c>
      <c r="D5150" s="1">
        <v>0</v>
      </c>
      <c r="E5150" s="1">
        <v>0</v>
      </c>
      <c r="F5150" s="1">
        <v>1</v>
      </c>
      <c r="G5150" s="1">
        <v>1</v>
      </c>
      <c r="H5150" s="6">
        <v>1</v>
      </c>
      <c r="I5150">
        <v>0</v>
      </c>
      <c r="J5150" s="1">
        <v>48</v>
      </c>
      <c r="K5150" s="1">
        <v>1</v>
      </c>
      <c r="L5150" s="1">
        <v>784</v>
      </c>
      <c r="M5150" s="6">
        <v>0.18</v>
      </c>
      <c r="N5150" s="4">
        <v>2640</v>
      </c>
      <c r="O5150" s="4">
        <v>220</v>
      </c>
      <c r="P5150" s="4">
        <v>500</v>
      </c>
      <c r="Q5150" s="3">
        <v>0.31</v>
      </c>
      <c r="R5150" s="1">
        <v>24</v>
      </c>
      <c r="S5150" s="1">
        <v>500</v>
      </c>
      <c r="T5150" s="1">
        <v>59</v>
      </c>
      <c r="U5150" s="1">
        <v>1</v>
      </c>
      <c r="V5150" s="1">
        <v>3</v>
      </c>
      <c r="W5150" s="1">
        <v>1</v>
      </c>
      <c r="X5150" s="1">
        <v>0</v>
      </c>
      <c r="Y5150" s="1">
        <v>1</v>
      </c>
      <c r="Z5150" s="1">
        <v>1</v>
      </c>
      <c r="AA5150" s="1">
        <v>0</v>
      </c>
      <c r="AB5150" s="1">
        <v>0</v>
      </c>
      <c r="AC5150" s="1">
        <v>0</v>
      </c>
      <c r="AD5150" s="1">
        <v>0</v>
      </c>
      <c r="AE5150" s="1">
        <v>0</v>
      </c>
      <c r="AF5150" s="1">
        <v>0</v>
      </c>
      <c r="AG5150" s="1">
        <v>0</v>
      </c>
      <c r="AH5150" s="1">
        <v>200</v>
      </c>
      <c r="AI5150" s="1">
        <v>200</v>
      </c>
      <c r="AJ5150" s="1" t="s">
        <v>8879</v>
      </c>
      <c r="AK5150" s="1" t="s">
        <v>8880</v>
      </c>
      <c r="AL5150" s="1" t="s">
        <v>8881</v>
      </c>
      <c r="AM5150" s="1" t="s">
        <v>12</v>
      </c>
      <c r="AN5150" s="1" t="s">
        <v>23098</v>
      </c>
      <c r="AO5150" s="1" t="s">
        <v>86</v>
      </c>
      <c r="AP5150" s="1" t="s">
        <v>86</v>
      </c>
      <c r="AQ5150" s="1" t="s">
        <v>25</v>
      </c>
      <c r="AR5150" s="1" t="s">
        <v>19</v>
      </c>
      <c r="AS5150" s="1" t="s">
        <v>23090</v>
      </c>
      <c r="AT5150" s="1" t="s">
        <v>26</v>
      </c>
    </row>
    <row r="5151" spans="1:46" x14ac:dyDescent="0.25">
      <c r="A5151" s="1" t="s">
        <v>21123</v>
      </c>
      <c r="B5151" s="2" t="s">
        <v>23073</v>
      </c>
      <c r="C5151" s="2" t="s">
        <v>23108</v>
      </c>
      <c r="D5151" s="1">
        <v>0</v>
      </c>
      <c r="E5151" s="1">
        <v>0</v>
      </c>
      <c r="F5151" s="1">
        <v>2</v>
      </c>
      <c r="G5151" s="1">
        <v>2</v>
      </c>
      <c r="H5151" s="6">
        <v>1</v>
      </c>
      <c r="I5151">
        <v>0</v>
      </c>
      <c r="J5151" s="1">
        <v>40</v>
      </c>
      <c r="K5151" s="1">
        <v>1</v>
      </c>
      <c r="L5151" s="1">
        <v>813</v>
      </c>
      <c r="M5151" s="6">
        <v>0.47</v>
      </c>
      <c r="N5151" s="4">
        <v>2760</v>
      </c>
      <c r="O5151" s="4">
        <v>230</v>
      </c>
      <c r="P5151" s="4">
        <v>400</v>
      </c>
      <c r="Q5151" s="3">
        <v>0.27</v>
      </c>
      <c r="R5151" s="1">
        <v>24</v>
      </c>
      <c r="S5151" s="1">
        <v>400</v>
      </c>
      <c r="T5151" s="1">
        <v>40</v>
      </c>
      <c r="U5151" s="1">
        <v>0</v>
      </c>
      <c r="V5151" s="1">
        <v>3</v>
      </c>
      <c r="W5151" s="1">
        <v>0</v>
      </c>
      <c r="X5151" s="1">
        <v>1</v>
      </c>
      <c r="Y5151" s="1">
        <v>0</v>
      </c>
      <c r="Z5151" s="1">
        <v>3</v>
      </c>
      <c r="AA5151" s="1">
        <v>0</v>
      </c>
      <c r="AB5151" s="1">
        <v>0</v>
      </c>
      <c r="AC5151" s="1">
        <v>2028</v>
      </c>
      <c r="AD5151" s="1">
        <v>350</v>
      </c>
      <c r="AE5151" s="1">
        <v>0</v>
      </c>
      <c r="AF5151" s="1">
        <v>0</v>
      </c>
      <c r="AG5151" s="1">
        <v>238</v>
      </c>
      <c r="AH5151" s="1">
        <v>0</v>
      </c>
      <c r="AI5151" s="1">
        <v>2616</v>
      </c>
      <c r="AJ5151" s="1" t="s">
        <v>6027</v>
      </c>
      <c r="AK5151" s="1" t="s">
        <v>11819</v>
      </c>
      <c r="AL5151" s="1" t="s">
        <v>11820</v>
      </c>
      <c r="AM5151" s="1" t="s">
        <v>12</v>
      </c>
      <c r="AN5151" s="1" t="s">
        <v>23098</v>
      </c>
      <c r="AO5151" s="1" t="s">
        <v>364</v>
      </c>
      <c r="AP5151" s="1" t="s">
        <v>57</v>
      </c>
      <c r="AQ5151" s="1" t="s">
        <v>14</v>
      </c>
      <c r="AR5151" s="1" t="s">
        <v>30</v>
      </c>
      <c r="AS5151" s="1" t="s">
        <v>23090</v>
      </c>
      <c r="AT5151" s="1" t="s">
        <v>26</v>
      </c>
    </row>
    <row r="5152" spans="1:46" x14ac:dyDescent="0.25">
      <c r="A5152" s="1" t="s">
        <v>21151</v>
      </c>
      <c r="B5152" s="2" t="s">
        <v>23073</v>
      </c>
      <c r="C5152" s="2" t="s">
        <v>23109</v>
      </c>
      <c r="D5152" s="1">
        <v>0</v>
      </c>
      <c r="E5152" s="1">
        <v>0</v>
      </c>
      <c r="F5152" s="1">
        <v>2</v>
      </c>
      <c r="G5152" s="1">
        <v>2</v>
      </c>
      <c r="H5152" s="6">
        <v>1</v>
      </c>
      <c r="I5152">
        <v>0</v>
      </c>
      <c r="J5152" s="1">
        <v>58</v>
      </c>
      <c r="K5152" s="1">
        <v>0</v>
      </c>
      <c r="L5152" s="1">
        <v>610</v>
      </c>
      <c r="M5152" s="6">
        <v>0.51</v>
      </c>
      <c r="N5152" s="4">
        <v>1209</v>
      </c>
      <c r="O5152" s="4">
        <v>87</v>
      </c>
      <c r="P5152" s="4">
        <v>500</v>
      </c>
      <c r="Q5152" s="3">
        <v>0.3</v>
      </c>
      <c r="R5152" s="1">
        <v>24</v>
      </c>
      <c r="S5152" s="1">
        <v>500</v>
      </c>
      <c r="T5152" s="1">
        <v>49</v>
      </c>
      <c r="U5152" s="1">
        <v>1</v>
      </c>
      <c r="V5152" s="1">
        <v>3</v>
      </c>
      <c r="W5152" s="1">
        <v>1</v>
      </c>
      <c r="X5152" s="1">
        <v>0</v>
      </c>
      <c r="Y5152" s="1">
        <v>1</v>
      </c>
      <c r="Z5152" s="1">
        <v>1</v>
      </c>
      <c r="AA5152" s="1">
        <v>0</v>
      </c>
      <c r="AB5152" s="1">
        <v>0</v>
      </c>
      <c r="AC5152" s="1">
        <v>0</v>
      </c>
      <c r="AD5152" s="1">
        <v>0</v>
      </c>
      <c r="AE5152" s="1">
        <v>0</v>
      </c>
      <c r="AF5152" s="1">
        <v>0</v>
      </c>
      <c r="AG5152" s="1">
        <v>0</v>
      </c>
      <c r="AH5152" s="1">
        <v>290</v>
      </c>
      <c r="AI5152" s="1">
        <v>290</v>
      </c>
      <c r="AJ5152" s="1" t="s">
        <v>11893</v>
      </c>
      <c r="AK5152" s="1" t="s">
        <v>11894</v>
      </c>
      <c r="AL5152" s="1" t="s">
        <v>11895</v>
      </c>
      <c r="AM5152" s="1" t="s">
        <v>12</v>
      </c>
      <c r="AN5152" s="1" t="s">
        <v>23097</v>
      </c>
      <c r="AO5152" s="1" t="s">
        <v>86</v>
      </c>
      <c r="AP5152" s="1" t="s">
        <v>86</v>
      </c>
      <c r="AQ5152" s="1" t="s">
        <v>25</v>
      </c>
      <c r="AR5152" s="1" t="s">
        <v>19</v>
      </c>
      <c r="AS5152" s="1" t="s">
        <v>23090</v>
      </c>
      <c r="AT5152" s="1" t="s">
        <v>26</v>
      </c>
    </row>
    <row r="5153" spans="1:46" x14ac:dyDescent="0.25">
      <c r="A5153" s="1" t="s">
        <v>21026</v>
      </c>
      <c r="B5153" s="2" t="s">
        <v>23073</v>
      </c>
      <c r="C5153" s="2" t="s">
        <v>23109</v>
      </c>
      <c r="D5153" s="1">
        <v>0</v>
      </c>
      <c r="E5153" s="1">
        <v>0</v>
      </c>
      <c r="F5153" s="1">
        <v>1</v>
      </c>
      <c r="G5153" s="1">
        <v>1</v>
      </c>
      <c r="H5153" s="6">
        <v>1</v>
      </c>
      <c r="I5153">
        <v>0</v>
      </c>
      <c r="J5153" s="1">
        <v>40</v>
      </c>
      <c r="K5153" s="1">
        <v>1</v>
      </c>
      <c r="L5153" s="1">
        <v>580</v>
      </c>
      <c r="M5153" s="6">
        <v>0.32</v>
      </c>
      <c r="N5153" s="4">
        <v>4560</v>
      </c>
      <c r="O5153" s="4">
        <v>380</v>
      </c>
      <c r="P5153" s="4">
        <v>1000</v>
      </c>
      <c r="Q5153" s="3">
        <v>0.28999999999999998</v>
      </c>
      <c r="R5153" s="1">
        <v>24</v>
      </c>
      <c r="S5153" s="1">
        <v>1000</v>
      </c>
      <c r="T5153" s="1">
        <v>83</v>
      </c>
      <c r="U5153" s="1">
        <v>1</v>
      </c>
      <c r="V5153" s="1">
        <v>3</v>
      </c>
      <c r="W5153" s="1">
        <v>0</v>
      </c>
      <c r="X5153" s="1">
        <v>0</v>
      </c>
      <c r="Y5153" s="1">
        <v>0</v>
      </c>
      <c r="Z5153" s="1">
        <v>5</v>
      </c>
      <c r="AA5153" s="1">
        <v>0</v>
      </c>
      <c r="AB5153" s="1">
        <v>0</v>
      </c>
      <c r="AC5153" s="1">
        <v>0</v>
      </c>
      <c r="AD5153" s="1">
        <v>225</v>
      </c>
      <c r="AE5153" s="1">
        <v>0</v>
      </c>
      <c r="AF5153" s="1">
        <v>0</v>
      </c>
      <c r="AG5153" s="1">
        <v>60</v>
      </c>
      <c r="AH5153" s="1">
        <v>950</v>
      </c>
      <c r="AI5153" s="1">
        <v>1235</v>
      </c>
      <c r="AJ5153" s="1" t="s">
        <v>7114</v>
      </c>
      <c r="AK5153" s="1" t="s">
        <v>11538</v>
      </c>
      <c r="AL5153" s="1" t="s">
        <v>11539</v>
      </c>
      <c r="AM5153" s="1" t="s">
        <v>12</v>
      </c>
      <c r="AN5153" s="1" t="s">
        <v>23098</v>
      </c>
      <c r="AO5153" s="1" t="s">
        <v>86</v>
      </c>
      <c r="AP5153" s="1" t="s">
        <v>57</v>
      </c>
      <c r="AQ5153" s="1" t="s">
        <v>25</v>
      </c>
      <c r="AR5153" s="1" t="s">
        <v>30</v>
      </c>
      <c r="AS5153" s="1" t="s">
        <v>23090</v>
      </c>
      <c r="AT5153" s="1" t="s">
        <v>26</v>
      </c>
    </row>
    <row r="5154" spans="1:46" x14ac:dyDescent="0.25">
      <c r="A5154" s="1" t="s">
        <v>20122</v>
      </c>
      <c r="B5154" s="2" t="s">
        <v>23073</v>
      </c>
      <c r="C5154" s="2" t="s">
        <v>23110</v>
      </c>
      <c r="D5154" s="1">
        <v>0</v>
      </c>
      <c r="E5154" s="1">
        <v>1</v>
      </c>
      <c r="F5154" s="1">
        <v>1</v>
      </c>
      <c r="G5154" s="1">
        <v>2</v>
      </c>
      <c r="H5154" s="6">
        <v>0.5</v>
      </c>
      <c r="I5154">
        <v>0</v>
      </c>
      <c r="J5154" s="1">
        <v>24</v>
      </c>
      <c r="K5154" s="1">
        <v>1</v>
      </c>
      <c r="L5154" s="1">
        <v>600</v>
      </c>
      <c r="M5154" s="6">
        <v>0.12</v>
      </c>
      <c r="N5154" s="4">
        <v>1920</v>
      </c>
      <c r="O5154" s="4">
        <v>160</v>
      </c>
      <c r="P5154" s="4">
        <v>150</v>
      </c>
      <c r="Q5154" s="3">
        <v>0.2</v>
      </c>
      <c r="R5154" s="1">
        <v>18</v>
      </c>
      <c r="S5154" s="1">
        <v>150</v>
      </c>
      <c r="T5154" s="1">
        <v>24</v>
      </c>
      <c r="U5154" s="1">
        <v>1</v>
      </c>
      <c r="V5154" s="1">
        <v>3</v>
      </c>
      <c r="W5154" s="1">
        <v>0</v>
      </c>
      <c r="X5154" s="1">
        <v>0</v>
      </c>
      <c r="Y5154" s="1">
        <v>1</v>
      </c>
      <c r="Z5154" s="1">
        <v>2</v>
      </c>
      <c r="AA5154" s="1">
        <v>1</v>
      </c>
      <c r="AB5154" s="1">
        <v>0</v>
      </c>
      <c r="AC5154" s="1">
        <v>332</v>
      </c>
      <c r="AD5154" s="1">
        <v>0</v>
      </c>
      <c r="AE5154" s="1">
        <v>0</v>
      </c>
      <c r="AF5154" s="1">
        <v>0</v>
      </c>
      <c r="AG5154" s="1">
        <v>0</v>
      </c>
      <c r="AH5154" s="1">
        <v>0</v>
      </c>
      <c r="AI5154" s="1">
        <v>332</v>
      </c>
      <c r="AJ5154" s="1" t="s">
        <v>9104</v>
      </c>
      <c r="AK5154" s="1" t="s">
        <v>9105</v>
      </c>
      <c r="AL5154" s="1" t="s">
        <v>9106</v>
      </c>
      <c r="AM5154" s="1" t="s">
        <v>12</v>
      </c>
      <c r="AN5154" s="1" t="s">
        <v>23098</v>
      </c>
      <c r="AO5154" s="1" t="s">
        <v>86</v>
      </c>
      <c r="AP5154" s="1" t="s">
        <v>57</v>
      </c>
      <c r="AQ5154" s="1" t="s">
        <v>25</v>
      </c>
      <c r="AR5154" s="1" t="s">
        <v>19</v>
      </c>
      <c r="AS5154" s="1" t="s">
        <v>23091</v>
      </c>
      <c r="AT5154" s="1" t="s">
        <v>26</v>
      </c>
    </row>
    <row r="5155" spans="1:46" x14ac:dyDescent="0.25">
      <c r="A5155" s="1" t="s">
        <v>17818</v>
      </c>
      <c r="B5155" s="2" t="s">
        <v>23074</v>
      </c>
      <c r="C5155" s="2" t="s">
        <v>23104</v>
      </c>
      <c r="D5155" s="1">
        <v>0</v>
      </c>
      <c r="E5155" s="1">
        <v>2</v>
      </c>
      <c r="F5155" s="1">
        <v>1</v>
      </c>
      <c r="G5155" s="1">
        <v>3</v>
      </c>
      <c r="H5155" s="6">
        <v>0.33333333333333331</v>
      </c>
      <c r="I5155">
        <v>0</v>
      </c>
      <c r="J5155" s="1">
        <v>34</v>
      </c>
      <c r="K5155" s="1">
        <v>1</v>
      </c>
      <c r="L5155" s="1">
        <v>522</v>
      </c>
      <c r="M5155" s="6">
        <v>0.21</v>
      </c>
      <c r="N5155" s="4">
        <v>2100</v>
      </c>
      <c r="O5155" s="4">
        <v>136</v>
      </c>
      <c r="P5155" s="4">
        <v>500</v>
      </c>
      <c r="Q5155" s="3">
        <v>0.3</v>
      </c>
      <c r="R5155" s="1">
        <v>36</v>
      </c>
      <c r="S5155" s="1">
        <v>500</v>
      </c>
      <c r="T5155" s="1">
        <v>17</v>
      </c>
      <c r="U5155" s="1">
        <v>1</v>
      </c>
      <c r="V5155" s="1">
        <v>3</v>
      </c>
      <c r="W5155" s="1">
        <v>0</v>
      </c>
      <c r="X5155" s="1">
        <v>0</v>
      </c>
      <c r="Y5155" s="1">
        <v>1</v>
      </c>
      <c r="Z5155" s="1">
        <v>1</v>
      </c>
      <c r="AA5155" s="1">
        <v>1</v>
      </c>
      <c r="AB5155" s="1">
        <v>0</v>
      </c>
      <c r="AC5155" s="1">
        <v>120</v>
      </c>
      <c r="AD5155" s="1">
        <v>0</v>
      </c>
      <c r="AE5155" s="1">
        <v>0</v>
      </c>
      <c r="AF5155" s="1">
        <v>80</v>
      </c>
      <c r="AG5155" s="1">
        <v>0</v>
      </c>
      <c r="AH5155" s="1">
        <v>0</v>
      </c>
      <c r="AI5155" s="1">
        <v>200</v>
      </c>
      <c r="AJ5155" s="1" t="s">
        <v>2509</v>
      </c>
      <c r="AK5155" s="1" t="s">
        <v>2510</v>
      </c>
      <c r="AL5155" s="1" t="s">
        <v>2511</v>
      </c>
      <c r="AM5155" s="1" t="s">
        <v>12</v>
      </c>
      <c r="AN5155" s="1" t="s">
        <v>23098</v>
      </c>
      <c r="AO5155" s="1" t="s">
        <v>86</v>
      </c>
      <c r="AP5155" s="1" t="s">
        <v>57</v>
      </c>
      <c r="AQ5155" s="1" t="s">
        <v>25</v>
      </c>
      <c r="AR5155" s="1" t="s">
        <v>19</v>
      </c>
      <c r="AS5155" s="1" t="s">
        <v>23091</v>
      </c>
      <c r="AT5155" s="1" t="s">
        <v>26</v>
      </c>
    </row>
    <row r="5156" spans="1:46" x14ac:dyDescent="0.25">
      <c r="A5156" s="1" t="s">
        <v>18474</v>
      </c>
      <c r="B5156" s="2" t="s">
        <v>23074</v>
      </c>
      <c r="C5156" s="2" t="s">
        <v>23105</v>
      </c>
      <c r="D5156" s="1">
        <v>1</v>
      </c>
      <c r="E5156" s="1">
        <v>0</v>
      </c>
      <c r="F5156" s="1">
        <v>1</v>
      </c>
      <c r="G5156" s="1">
        <v>2</v>
      </c>
      <c r="H5156" s="6">
        <v>0.5</v>
      </c>
      <c r="I5156">
        <v>0</v>
      </c>
      <c r="J5156" s="1">
        <v>42</v>
      </c>
      <c r="K5156" s="1">
        <v>0</v>
      </c>
      <c r="L5156" s="1">
        <v>752</v>
      </c>
      <c r="M5156" s="6">
        <v>0.69</v>
      </c>
      <c r="N5156" s="4">
        <v>1600</v>
      </c>
      <c r="O5156" s="4">
        <v>125</v>
      </c>
      <c r="P5156" s="4">
        <v>500</v>
      </c>
      <c r="Q5156" s="3">
        <v>0.3</v>
      </c>
      <c r="R5156" s="1">
        <v>24</v>
      </c>
      <c r="S5156" s="1">
        <v>500</v>
      </c>
      <c r="T5156" s="1">
        <v>50</v>
      </c>
      <c r="U5156" s="1">
        <v>1</v>
      </c>
      <c r="V5156" s="1">
        <v>3</v>
      </c>
      <c r="W5156" s="1">
        <v>0</v>
      </c>
      <c r="X5156" s="1">
        <v>0</v>
      </c>
      <c r="Y5156" s="1">
        <v>1</v>
      </c>
      <c r="Z5156" s="1">
        <v>3</v>
      </c>
      <c r="AA5156" s="1">
        <v>0</v>
      </c>
      <c r="AB5156" s="1">
        <v>0</v>
      </c>
      <c r="AC5156" s="1">
        <v>564</v>
      </c>
      <c r="AD5156" s="1">
        <v>156</v>
      </c>
      <c r="AE5156" s="1">
        <v>505</v>
      </c>
      <c r="AF5156" s="1">
        <v>0</v>
      </c>
      <c r="AG5156" s="1">
        <v>490</v>
      </c>
      <c r="AH5156" s="1">
        <v>0</v>
      </c>
      <c r="AI5156" s="1">
        <v>1715</v>
      </c>
      <c r="AJ5156" s="1" t="s">
        <v>4454</v>
      </c>
      <c r="AK5156" s="1" t="s">
        <v>4455</v>
      </c>
      <c r="AL5156" s="1" t="s">
        <v>4456</v>
      </c>
      <c r="AM5156" s="1" t="s">
        <v>12</v>
      </c>
      <c r="AN5156" s="1" t="s">
        <v>23097</v>
      </c>
      <c r="AO5156" s="1" t="s">
        <v>86</v>
      </c>
      <c r="AP5156" s="1" t="s">
        <v>57</v>
      </c>
      <c r="AQ5156" s="1" t="s">
        <v>25</v>
      </c>
      <c r="AR5156" s="1" t="s">
        <v>19</v>
      </c>
      <c r="AS5156" s="1" t="s">
        <v>23090</v>
      </c>
      <c r="AT5156" s="1" t="s">
        <v>26</v>
      </c>
    </row>
    <row r="5157" spans="1:46" x14ac:dyDescent="0.25">
      <c r="A5157" s="1" t="s">
        <v>22558</v>
      </c>
      <c r="B5157" s="2" t="s">
        <v>23074</v>
      </c>
      <c r="C5157" s="2" t="s">
        <v>23105</v>
      </c>
      <c r="D5157" s="1">
        <v>4</v>
      </c>
      <c r="E5157" s="1">
        <v>2</v>
      </c>
      <c r="F5157" s="1">
        <v>2</v>
      </c>
      <c r="G5157" s="1">
        <v>8</v>
      </c>
      <c r="H5157" s="6">
        <v>0.25</v>
      </c>
      <c r="I5157">
        <v>1</v>
      </c>
      <c r="J5157" s="1">
        <v>31</v>
      </c>
      <c r="K5157" s="1">
        <v>0</v>
      </c>
      <c r="L5157" s="1">
        <v>585</v>
      </c>
      <c r="M5157" s="6">
        <v>0.16</v>
      </c>
      <c r="N5157" s="4">
        <v>1900</v>
      </c>
      <c r="O5157" s="4">
        <v>100</v>
      </c>
      <c r="P5157" s="4">
        <v>300</v>
      </c>
      <c r="Q5157" s="3">
        <v>0.3</v>
      </c>
      <c r="R5157" s="1">
        <v>24</v>
      </c>
      <c r="S5157" s="1">
        <v>300</v>
      </c>
      <c r="T5157" s="1">
        <v>25</v>
      </c>
      <c r="U5157" s="1">
        <v>0</v>
      </c>
      <c r="V5157" s="1">
        <v>3</v>
      </c>
      <c r="W5157" s="1">
        <v>0</v>
      </c>
      <c r="X5157" s="1">
        <v>0</v>
      </c>
      <c r="Y5157" s="1">
        <v>1</v>
      </c>
      <c r="Z5157" s="1">
        <v>0</v>
      </c>
      <c r="AA5157" s="1">
        <v>1</v>
      </c>
      <c r="AB5157" s="1">
        <v>1</v>
      </c>
      <c r="AC5157" s="1">
        <v>0</v>
      </c>
      <c r="AD5157" s="1">
        <v>0</v>
      </c>
      <c r="AE5157" s="1">
        <v>0</v>
      </c>
      <c r="AF5157" s="1">
        <v>0</v>
      </c>
      <c r="AG5157" s="1">
        <v>24</v>
      </c>
      <c r="AH5157" s="1">
        <v>0</v>
      </c>
      <c r="AI5157" s="1">
        <v>24</v>
      </c>
      <c r="AJ5157" s="1" t="s">
        <v>1524</v>
      </c>
      <c r="AK5157" s="1" t="s">
        <v>15625</v>
      </c>
      <c r="AL5157" s="1" t="s">
        <v>15626</v>
      </c>
      <c r="AM5157" s="1" t="s">
        <v>16</v>
      </c>
      <c r="AN5157" s="1" t="s">
        <v>23097</v>
      </c>
      <c r="AO5157" s="1" t="s">
        <v>364</v>
      </c>
      <c r="AP5157" s="1" t="s">
        <v>57</v>
      </c>
      <c r="AQ5157" s="1" t="s">
        <v>25</v>
      </c>
      <c r="AR5157" s="1" t="s">
        <v>19</v>
      </c>
      <c r="AS5157" s="1" t="s">
        <v>23091</v>
      </c>
      <c r="AT5157" s="1" t="s">
        <v>101</v>
      </c>
    </row>
    <row r="5158" spans="1:46" x14ac:dyDescent="0.25">
      <c r="A5158" s="1" t="s">
        <v>21381</v>
      </c>
      <c r="B5158" s="2" t="s">
        <v>23074</v>
      </c>
      <c r="C5158" s="2" t="s">
        <v>23105</v>
      </c>
      <c r="D5158" s="1">
        <v>0</v>
      </c>
      <c r="E5158" s="1">
        <v>0</v>
      </c>
      <c r="F5158" s="1">
        <v>2</v>
      </c>
      <c r="G5158" s="1">
        <v>2</v>
      </c>
      <c r="H5158" s="6">
        <v>1</v>
      </c>
      <c r="I5158">
        <v>0</v>
      </c>
      <c r="J5158" s="1">
        <v>37</v>
      </c>
      <c r="K5158" s="1">
        <v>0</v>
      </c>
      <c r="L5158" s="1">
        <v>593</v>
      </c>
      <c r="M5158" s="6">
        <v>0.28999999999999998</v>
      </c>
      <c r="N5158" s="4">
        <v>3000</v>
      </c>
      <c r="O5158" s="4">
        <v>230</v>
      </c>
      <c r="P5158" s="4">
        <v>400</v>
      </c>
      <c r="Q5158" s="3">
        <v>0.36</v>
      </c>
      <c r="R5158" s="1">
        <v>12</v>
      </c>
      <c r="S5158" s="1">
        <v>400</v>
      </c>
      <c r="T5158" s="1">
        <v>48</v>
      </c>
      <c r="U5158" s="1">
        <v>1</v>
      </c>
      <c r="V5158" s="1">
        <v>3</v>
      </c>
      <c r="W5158" s="1">
        <v>1</v>
      </c>
      <c r="X5158" s="1">
        <v>1</v>
      </c>
      <c r="Y5158" s="1">
        <v>1</v>
      </c>
      <c r="Z5158" s="1">
        <v>3</v>
      </c>
      <c r="AA5158" s="1">
        <v>0</v>
      </c>
      <c r="AB5158" s="1">
        <v>0</v>
      </c>
      <c r="AC5158" s="1">
        <v>0</v>
      </c>
      <c r="AD5158" s="1">
        <v>166</v>
      </c>
      <c r="AE5158" s="1">
        <v>0</v>
      </c>
      <c r="AF5158" s="1">
        <v>0</v>
      </c>
      <c r="AG5158" s="1">
        <v>60</v>
      </c>
      <c r="AH5158" s="1">
        <v>0</v>
      </c>
      <c r="AI5158" s="1">
        <v>226</v>
      </c>
      <c r="AJ5158" s="1" t="s">
        <v>12498</v>
      </c>
      <c r="AK5158" s="1" t="s">
        <v>12499</v>
      </c>
      <c r="AL5158" s="1" t="s">
        <v>12500</v>
      </c>
      <c r="AM5158" s="1" t="s">
        <v>12</v>
      </c>
      <c r="AN5158" s="1" t="s">
        <v>23097</v>
      </c>
      <c r="AO5158" s="1" t="s">
        <v>86</v>
      </c>
      <c r="AP5158" s="1" t="s">
        <v>86</v>
      </c>
      <c r="AQ5158" s="1" t="s">
        <v>14</v>
      </c>
      <c r="AR5158" s="1" t="s">
        <v>19</v>
      </c>
      <c r="AS5158" s="1" t="s">
        <v>23090</v>
      </c>
      <c r="AT5158" s="1" t="s">
        <v>26</v>
      </c>
    </row>
    <row r="5159" spans="1:46" x14ac:dyDescent="0.25">
      <c r="A5159" s="1" t="s">
        <v>18484</v>
      </c>
      <c r="B5159" s="2" t="s">
        <v>23074</v>
      </c>
      <c r="C5159" s="2" t="s">
        <v>23105</v>
      </c>
      <c r="D5159" s="1">
        <v>0</v>
      </c>
      <c r="E5159" s="1">
        <v>1</v>
      </c>
      <c r="F5159" s="1">
        <v>1</v>
      </c>
      <c r="G5159" s="1">
        <v>2</v>
      </c>
      <c r="H5159" s="6">
        <v>0.5</v>
      </c>
      <c r="I5159">
        <v>1</v>
      </c>
      <c r="J5159" s="1">
        <v>32</v>
      </c>
      <c r="K5159" s="1">
        <v>1</v>
      </c>
      <c r="L5159" s="1">
        <v>693</v>
      </c>
      <c r="M5159" s="6">
        <v>0.46</v>
      </c>
      <c r="N5159" s="4">
        <v>1800</v>
      </c>
      <c r="O5159" s="4">
        <v>150</v>
      </c>
      <c r="P5159" s="4">
        <v>300</v>
      </c>
      <c r="Q5159" s="3">
        <v>0.37</v>
      </c>
      <c r="R5159" s="1">
        <v>24</v>
      </c>
      <c r="S5159" s="1">
        <v>300</v>
      </c>
      <c r="T5159" s="1">
        <v>40</v>
      </c>
      <c r="U5159" s="1">
        <v>0</v>
      </c>
      <c r="V5159" s="1">
        <v>3</v>
      </c>
      <c r="W5159" s="1">
        <v>0</v>
      </c>
      <c r="X5159" s="1">
        <v>1</v>
      </c>
      <c r="Y5159" s="1">
        <v>1</v>
      </c>
      <c r="Z5159" s="1">
        <v>4</v>
      </c>
      <c r="AA5159" s="1">
        <v>0</v>
      </c>
      <c r="AB5159" s="1">
        <v>1</v>
      </c>
      <c r="AC5159" s="1">
        <v>0</v>
      </c>
      <c r="AD5159" s="1">
        <v>0</v>
      </c>
      <c r="AE5159" s="1">
        <v>1177</v>
      </c>
      <c r="AF5159" s="1">
        <v>0</v>
      </c>
      <c r="AG5159" s="1">
        <v>238</v>
      </c>
      <c r="AH5159" s="1">
        <v>0</v>
      </c>
      <c r="AI5159" s="1">
        <v>1415</v>
      </c>
      <c r="AJ5159" s="1" t="s">
        <v>4482</v>
      </c>
      <c r="AK5159" s="1" t="s">
        <v>4483</v>
      </c>
      <c r="AL5159" s="1" t="s">
        <v>4484</v>
      </c>
      <c r="AM5159" s="1" t="s">
        <v>16</v>
      </c>
      <c r="AN5159" s="1" t="s">
        <v>23098</v>
      </c>
      <c r="AO5159" s="1" t="s">
        <v>364</v>
      </c>
      <c r="AP5159" s="1" t="s">
        <v>57</v>
      </c>
      <c r="AQ5159" s="1" t="s">
        <v>14</v>
      </c>
      <c r="AR5159" s="1" t="s">
        <v>19</v>
      </c>
      <c r="AS5159" s="1" t="s">
        <v>23090</v>
      </c>
      <c r="AT5159" s="1" t="s">
        <v>101</v>
      </c>
    </row>
    <row r="5160" spans="1:46" x14ac:dyDescent="0.25">
      <c r="A5160" s="1" t="s">
        <v>19156</v>
      </c>
      <c r="B5160" s="2" t="s">
        <v>23074</v>
      </c>
      <c r="C5160" s="2" t="s">
        <v>23105</v>
      </c>
      <c r="D5160" s="1">
        <v>3</v>
      </c>
      <c r="E5160" s="1">
        <v>7</v>
      </c>
      <c r="F5160" s="1">
        <v>1</v>
      </c>
      <c r="G5160" s="1">
        <v>11</v>
      </c>
      <c r="H5160" s="6">
        <v>9.0909090909090912E-2</v>
      </c>
      <c r="I5160">
        <v>0</v>
      </c>
      <c r="J5160" s="1">
        <v>38</v>
      </c>
      <c r="K5160" s="1">
        <v>0</v>
      </c>
      <c r="L5160" s="1">
        <v>674</v>
      </c>
      <c r="M5160" s="6">
        <v>0.62</v>
      </c>
      <c r="N5160" s="4">
        <v>2200</v>
      </c>
      <c r="O5160" s="4">
        <v>180</v>
      </c>
      <c r="P5160" s="4">
        <v>500</v>
      </c>
      <c r="Q5160" s="3">
        <v>0.35</v>
      </c>
      <c r="R5160" s="1">
        <v>24</v>
      </c>
      <c r="S5160" s="1">
        <v>500</v>
      </c>
      <c r="T5160" s="1">
        <v>80</v>
      </c>
      <c r="U5160" s="1">
        <v>0</v>
      </c>
      <c r="V5160" s="1">
        <v>3</v>
      </c>
      <c r="W5160" s="1">
        <v>0</v>
      </c>
      <c r="X5160" s="1">
        <v>0</v>
      </c>
      <c r="Y5160" s="1">
        <v>1</v>
      </c>
      <c r="Z5160" s="1">
        <v>3</v>
      </c>
      <c r="AA5160" s="1">
        <v>0</v>
      </c>
      <c r="AB5160" s="1">
        <v>0</v>
      </c>
      <c r="AC5160" s="1">
        <v>0</v>
      </c>
      <c r="AD5160" s="1">
        <v>0</v>
      </c>
      <c r="AE5160" s="1">
        <v>0</v>
      </c>
      <c r="AF5160" s="1">
        <v>1136</v>
      </c>
      <c r="AG5160" s="1">
        <v>1</v>
      </c>
      <c r="AH5160" s="1">
        <v>400</v>
      </c>
      <c r="AI5160" s="1">
        <v>1537</v>
      </c>
      <c r="AJ5160" s="1" t="s">
        <v>330</v>
      </c>
      <c r="AK5160" s="1" t="s">
        <v>6394</v>
      </c>
      <c r="AL5160" s="1" t="s">
        <v>6395</v>
      </c>
      <c r="AM5160" s="1" t="s">
        <v>12</v>
      </c>
      <c r="AN5160" s="1" t="s">
        <v>23097</v>
      </c>
      <c r="AO5160" s="1" t="s">
        <v>364</v>
      </c>
      <c r="AP5160" s="1" t="s">
        <v>57</v>
      </c>
      <c r="AQ5160" s="1" t="s">
        <v>25</v>
      </c>
      <c r="AR5160" s="1" t="s">
        <v>19</v>
      </c>
      <c r="AS5160" s="1" t="s">
        <v>23090</v>
      </c>
      <c r="AT5160" s="1" t="s">
        <v>26</v>
      </c>
    </row>
    <row r="5161" spans="1:46" x14ac:dyDescent="0.25">
      <c r="A5161" s="1" t="s">
        <v>20854</v>
      </c>
      <c r="B5161" s="2" t="s">
        <v>23074</v>
      </c>
      <c r="C5161" s="2" t="s">
        <v>23105</v>
      </c>
      <c r="D5161" s="1">
        <v>3</v>
      </c>
      <c r="E5161" s="1">
        <v>3</v>
      </c>
      <c r="F5161" s="1">
        <v>2</v>
      </c>
      <c r="G5161" s="1">
        <v>8</v>
      </c>
      <c r="H5161" s="6">
        <v>0.25</v>
      </c>
      <c r="I5161">
        <v>0</v>
      </c>
      <c r="J5161" s="1">
        <v>30</v>
      </c>
      <c r="K5161" s="1">
        <v>1</v>
      </c>
      <c r="L5161" s="1">
        <v>752</v>
      </c>
      <c r="M5161" s="6">
        <v>0.14000000000000001</v>
      </c>
      <c r="N5161" s="4">
        <v>4000</v>
      </c>
      <c r="O5161" s="4">
        <v>350</v>
      </c>
      <c r="P5161" s="4">
        <v>150</v>
      </c>
      <c r="Q5161" s="3">
        <v>0.35</v>
      </c>
      <c r="R5161" s="1">
        <v>12</v>
      </c>
      <c r="S5161" s="1">
        <v>150</v>
      </c>
      <c r="T5161" s="1">
        <v>25</v>
      </c>
      <c r="U5161" s="1">
        <v>1</v>
      </c>
      <c r="V5161" s="1">
        <v>3</v>
      </c>
      <c r="W5161" s="1">
        <v>1</v>
      </c>
      <c r="X5161" s="1">
        <v>1</v>
      </c>
      <c r="Y5161" s="1">
        <v>0</v>
      </c>
      <c r="Z5161" s="1">
        <v>1</v>
      </c>
      <c r="AA5161" s="1">
        <v>1</v>
      </c>
      <c r="AB5161" s="1">
        <v>0</v>
      </c>
      <c r="AC5161" s="1">
        <v>0</v>
      </c>
      <c r="AD5161" s="1">
        <v>0</v>
      </c>
      <c r="AE5161" s="1">
        <v>0</v>
      </c>
      <c r="AF5161" s="1">
        <v>0</v>
      </c>
      <c r="AG5161" s="1">
        <v>209</v>
      </c>
      <c r="AH5161" s="1">
        <v>500</v>
      </c>
      <c r="AI5161" s="1">
        <v>709</v>
      </c>
      <c r="AJ5161" s="1" t="s">
        <v>11081</v>
      </c>
      <c r="AK5161" s="1" t="s">
        <v>11082</v>
      </c>
      <c r="AL5161" s="1" t="s">
        <v>11083</v>
      </c>
      <c r="AM5161" s="1" t="s">
        <v>12</v>
      </c>
      <c r="AN5161" s="1" t="s">
        <v>23098</v>
      </c>
      <c r="AO5161" s="1" t="s">
        <v>86</v>
      </c>
      <c r="AP5161" s="1" t="s">
        <v>86</v>
      </c>
      <c r="AQ5161" s="1" t="s">
        <v>14</v>
      </c>
      <c r="AR5161" s="1" t="s">
        <v>30</v>
      </c>
      <c r="AS5161" s="1" t="s">
        <v>23091</v>
      </c>
      <c r="AT5161" s="1" t="s">
        <v>26</v>
      </c>
    </row>
    <row r="5162" spans="1:46" x14ac:dyDescent="0.25">
      <c r="A5162" s="1" t="s">
        <v>20311</v>
      </c>
      <c r="B5162" s="2" t="s">
        <v>23074</v>
      </c>
      <c r="C5162" s="2" t="s">
        <v>23105</v>
      </c>
      <c r="D5162" s="1">
        <v>1</v>
      </c>
      <c r="E5162" s="1">
        <v>2</v>
      </c>
      <c r="F5162" s="1">
        <v>2</v>
      </c>
      <c r="G5162" s="1">
        <v>5</v>
      </c>
      <c r="H5162" s="6">
        <v>0.4</v>
      </c>
      <c r="I5162">
        <v>0</v>
      </c>
      <c r="J5162" s="1">
        <v>36</v>
      </c>
      <c r="K5162" s="1">
        <v>0</v>
      </c>
      <c r="L5162" s="1">
        <v>553</v>
      </c>
      <c r="M5162" s="6">
        <v>0.56000000000000005</v>
      </c>
      <c r="N5162" s="4">
        <v>3400</v>
      </c>
      <c r="O5162" s="4">
        <v>250</v>
      </c>
      <c r="P5162" s="4">
        <v>250</v>
      </c>
      <c r="Q5162" s="3">
        <v>0.36</v>
      </c>
      <c r="R5162" s="1">
        <v>24</v>
      </c>
      <c r="S5162" s="1">
        <v>250</v>
      </c>
      <c r="T5162" s="1">
        <v>34</v>
      </c>
      <c r="U5162" s="1">
        <v>1</v>
      </c>
      <c r="V5162" s="1">
        <v>3</v>
      </c>
      <c r="W5162" s="1">
        <v>0</v>
      </c>
      <c r="X5162" s="1">
        <v>0</v>
      </c>
      <c r="Y5162" s="1">
        <v>1</v>
      </c>
      <c r="Z5162" s="1">
        <v>3</v>
      </c>
      <c r="AA5162" s="1">
        <v>0</v>
      </c>
      <c r="AB5162" s="1">
        <v>0</v>
      </c>
      <c r="AC5162" s="1">
        <v>808</v>
      </c>
      <c r="AD5162" s="1">
        <v>0</v>
      </c>
      <c r="AE5162" s="1">
        <v>212</v>
      </c>
      <c r="AF5162" s="1">
        <v>1000</v>
      </c>
      <c r="AG5162" s="1">
        <v>83</v>
      </c>
      <c r="AH5162" s="1">
        <v>600</v>
      </c>
      <c r="AI5162" s="1">
        <v>2703</v>
      </c>
      <c r="AJ5162" s="1" t="s">
        <v>9593</v>
      </c>
      <c r="AK5162" s="1" t="s">
        <v>9594</v>
      </c>
      <c r="AL5162" s="1" t="s">
        <v>9595</v>
      </c>
      <c r="AM5162" s="1" t="s">
        <v>12</v>
      </c>
      <c r="AN5162" s="1" t="s">
        <v>23097</v>
      </c>
      <c r="AO5162" s="1" t="s">
        <v>86</v>
      </c>
      <c r="AP5162" s="1" t="s">
        <v>57</v>
      </c>
      <c r="AQ5162" s="1" t="s">
        <v>25</v>
      </c>
      <c r="AR5162" s="1" t="s">
        <v>19</v>
      </c>
      <c r="AS5162" s="1" t="s">
        <v>23090</v>
      </c>
      <c r="AT5162" s="1" t="s">
        <v>26</v>
      </c>
    </row>
    <row r="5163" spans="1:46" x14ac:dyDescent="0.25">
      <c r="A5163" s="1" t="s">
        <v>17892</v>
      </c>
      <c r="B5163" s="2" t="s">
        <v>23074</v>
      </c>
      <c r="C5163" s="2" t="s">
        <v>23105</v>
      </c>
      <c r="D5163" s="1">
        <v>0</v>
      </c>
      <c r="E5163" s="1">
        <v>1</v>
      </c>
      <c r="F5163" s="1">
        <v>2</v>
      </c>
      <c r="G5163" s="1">
        <v>3</v>
      </c>
      <c r="H5163" s="6">
        <v>0.66666666666666663</v>
      </c>
      <c r="I5163">
        <v>1</v>
      </c>
      <c r="J5163" s="1">
        <v>31</v>
      </c>
      <c r="K5163" s="1">
        <v>1</v>
      </c>
      <c r="L5163" s="1">
        <v>647</v>
      </c>
      <c r="M5163" s="6">
        <v>0.71</v>
      </c>
      <c r="N5163" s="4">
        <v>1600</v>
      </c>
      <c r="O5163" s="4">
        <v>140</v>
      </c>
      <c r="P5163" s="4">
        <v>500</v>
      </c>
      <c r="Q5163" s="3">
        <v>0.3</v>
      </c>
      <c r="R5163" s="1">
        <v>12</v>
      </c>
      <c r="S5163" s="1">
        <v>500</v>
      </c>
      <c r="T5163" s="1">
        <v>80</v>
      </c>
      <c r="U5163" s="1">
        <v>0</v>
      </c>
      <c r="V5163" s="1">
        <v>3</v>
      </c>
      <c r="W5163" s="1">
        <v>0</v>
      </c>
      <c r="X5163" s="1">
        <v>0</v>
      </c>
      <c r="Y5163" s="1">
        <v>1</v>
      </c>
      <c r="Z5163" s="1">
        <v>1</v>
      </c>
      <c r="AA5163" s="1">
        <v>0</v>
      </c>
      <c r="AB5163" s="1">
        <v>1</v>
      </c>
      <c r="AC5163" s="1">
        <v>0</v>
      </c>
      <c r="AD5163" s="1">
        <v>0</v>
      </c>
      <c r="AE5163" s="1">
        <v>0</v>
      </c>
      <c r="AF5163" s="1">
        <v>880</v>
      </c>
      <c r="AG5163" s="1">
        <v>45</v>
      </c>
      <c r="AH5163" s="1">
        <v>70</v>
      </c>
      <c r="AI5163" s="1">
        <v>995</v>
      </c>
      <c r="AJ5163" s="1" t="s">
        <v>2725</v>
      </c>
      <c r="AK5163" s="1" t="s">
        <v>2726</v>
      </c>
      <c r="AL5163" s="1" t="s">
        <v>2727</v>
      </c>
      <c r="AM5163" s="1" t="s">
        <v>16</v>
      </c>
      <c r="AN5163" s="1" t="s">
        <v>23098</v>
      </c>
      <c r="AO5163" s="1" t="s">
        <v>364</v>
      </c>
      <c r="AP5163" s="1" t="s">
        <v>57</v>
      </c>
      <c r="AQ5163" s="1" t="s">
        <v>25</v>
      </c>
      <c r="AR5163" s="1" t="s">
        <v>19</v>
      </c>
      <c r="AS5163" s="1" t="s">
        <v>23090</v>
      </c>
      <c r="AT5163" s="1" t="s">
        <v>101</v>
      </c>
    </row>
    <row r="5164" spans="1:46" x14ac:dyDescent="0.25">
      <c r="A5164" s="1" t="s">
        <v>21402</v>
      </c>
      <c r="B5164" s="2" t="s">
        <v>23074</v>
      </c>
      <c r="C5164" s="2" t="s">
        <v>23105</v>
      </c>
      <c r="D5164" s="1">
        <v>2</v>
      </c>
      <c r="E5164" s="1">
        <v>1</v>
      </c>
      <c r="F5164" s="1">
        <v>2</v>
      </c>
      <c r="G5164" s="1">
        <v>5</v>
      </c>
      <c r="H5164" s="6">
        <v>0.4</v>
      </c>
      <c r="I5164">
        <v>0</v>
      </c>
      <c r="J5164" s="1">
        <v>35</v>
      </c>
      <c r="K5164" s="1">
        <v>1</v>
      </c>
      <c r="L5164" s="1">
        <v>677</v>
      </c>
      <c r="M5164" s="6">
        <v>0.8</v>
      </c>
      <c r="N5164" s="4">
        <v>1800</v>
      </c>
      <c r="O5164" s="4">
        <v>150</v>
      </c>
      <c r="P5164" s="4">
        <v>200</v>
      </c>
      <c r="Q5164" s="3">
        <v>0.37</v>
      </c>
      <c r="R5164" s="1">
        <v>12</v>
      </c>
      <c r="S5164" s="1">
        <v>200</v>
      </c>
      <c r="T5164" s="1">
        <v>12</v>
      </c>
      <c r="U5164" s="1">
        <v>1</v>
      </c>
      <c r="V5164" s="1">
        <v>3</v>
      </c>
      <c r="W5164" s="1">
        <v>0</v>
      </c>
      <c r="X5164" s="1">
        <v>1</v>
      </c>
      <c r="Y5164" s="1">
        <v>0</v>
      </c>
      <c r="Z5164" s="1">
        <v>7</v>
      </c>
      <c r="AA5164" s="1">
        <v>0</v>
      </c>
      <c r="AB5164" s="1">
        <v>0</v>
      </c>
      <c r="AC5164" s="1">
        <v>1143</v>
      </c>
      <c r="AD5164" s="1">
        <v>0</v>
      </c>
      <c r="AE5164" s="1">
        <v>1483</v>
      </c>
      <c r="AF5164" s="1">
        <v>0</v>
      </c>
      <c r="AG5164" s="1">
        <v>140</v>
      </c>
      <c r="AH5164" s="1">
        <v>0</v>
      </c>
      <c r="AI5164" s="1">
        <v>2766</v>
      </c>
      <c r="AJ5164" s="1" t="s">
        <v>12557</v>
      </c>
      <c r="AK5164" s="1" t="s">
        <v>12558</v>
      </c>
      <c r="AL5164" s="1" t="s">
        <v>12559</v>
      </c>
      <c r="AM5164" s="1" t="s">
        <v>12</v>
      </c>
      <c r="AN5164" s="1" t="s">
        <v>23098</v>
      </c>
      <c r="AO5164" s="1" t="s">
        <v>86</v>
      </c>
      <c r="AP5164" s="1" t="s">
        <v>57</v>
      </c>
      <c r="AQ5164" s="1" t="s">
        <v>14</v>
      </c>
      <c r="AR5164" s="1" t="s">
        <v>30</v>
      </c>
      <c r="AS5164" s="1" t="s">
        <v>23090</v>
      </c>
      <c r="AT5164" s="1" t="s">
        <v>26</v>
      </c>
    </row>
    <row r="5165" spans="1:46" x14ac:dyDescent="0.25">
      <c r="A5165" s="1" t="s">
        <v>19177</v>
      </c>
      <c r="B5165" s="2" t="s">
        <v>23074</v>
      </c>
      <c r="C5165" s="2" t="s">
        <v>23105</v>
      </c>
      <c r="D5165" s="1">
        <v>0</v>
      </c>
      <c r="E5165" s="1">
        <v>3</v>
      </c>
      <c r="F5165" s="1">
        <v>1</v>
      </c>
      <c r="G5165" s="1">
        <v>4</v>
      </c>
      <c r="H5165" s="6">
        <v>0.25</v>
      </c>
      <c r="I5165">
        <v>0</v>
      </c>
      <c r="J5165" s="1">
        <v>37</v>
      </c>
      <c r="K5165" s="1">
        <v>0</v>
      </c>
      <c r="L5165" s="1">
        <v>650</v>
      </c>
      <c r="M5165" s="6">
        <v>0.26</v>
      </c>
      <c r="N5165" s="4">
        <v>2600</v>
      </c>
      <c r="O5165" s="4">
        <v>200</v>
      </c>
      <c r="P5165" s="4">
        <v>300</v>
      </c>
      <c r="Q5165" s="3">
        <v>0.34</v>
      </c>
      <c r="R5165" s="1">
        <v>24</v>
      </c>
      <c r="S5165" s="1">
        <v>300</v>
      </c>
      <c r="T5165" s="1">
        <v>62</v>
      </c>
      <c r="U5165" s="1">
        <v>0</v>
      </c>
      <c r="V5165" s="1">
        <v>3</v>
      </c>
      <c r="W5165" s="1">
        <v>0</v>
      </c>
      <c r="X5165" s="1">
        <v>1</v>
      </c>
      <c r="Y5165" s="1">
        <v>0</v>
      </c>
      <c r="Z5165" s="1">
        <v>1</v>
      </c>
      <c r="AA5165" s="1">
        <v>1</v>
      </c>
      <c r="AB5165" s="1">
        <v>0</v>
      </c>
      <c r="AC5165" s="1">
        <v>0</v>
      </c>
      <c r="AD5165" s="1">
        <v>0</v>
      </c>
      <c r="AE5165" s="1">
        <v>0</v>
      </c>
      <c r="AF5165" s="1">
        <v>0</v>
      </c>
      <c r="AG5165" s="1">
        <v>0</v>
      </c>
      <c r="AH5165" s="1">
        <v>600</v>
      </c>
      <c r="AI5165" s="1">
        <v>600</v>
      </c>
      <c r="AJ5165" s="1" t="s">
        <v>6446</v>
      </c>
      <c r="AK5165" s="1" t="s">
        <v>6447</v>
      </c>
      <c r="AL5165" s="1" t="s">
        <v>6448</v>
      </c>
      <c r="AM5165" s="1" t="s">
        <v>12</v>
      </c>
      <c r="AN5165" s="1" t="s">
        <v>23097</v>
      </c>
      <c r="AO5165" s="1" t="s">
        <v>364</v>
      </c>
      <c r="AP5165" s="1" t="s">
        <v>57</v>
      </c>
      <c r="AQ5165" s="1" t="s">
        <v>14</v>
      </c>
      <c r="AR5165" s="1" t="s">
        <v>30</v>
      </c>
      <c r="AS5165" s="1" t="s">
        <v>23091</v>
      </c>
      <c r="AT5165" s="1" t="s">
        <v>26</v>
      </c>
    </row>
    <row r="5166" spans="1:46" x14ac:dyDescent="0.25">
      <c r="A5166" s="1" t="s">
        <v>18535</v>
      </c>
      <c r="B5166" s="2" t="s">
        <v>23074</v>
      </c>
      <c r="C5166" s="2" t="s">
        <v>23105</v>
      </c>
      <c r="D5166" s="1">
        <v>1</v>
      </c>
      <c r="E5166" s="1">
        <v>4</v>
      </c>
      <c r="F5166" s="1">
        <v>4</v>
      </c>
      <c r="G5166" s="1">
        <v>9</v>
      </c>
      <c r="H5166" s="6">
        <v>0.44444444444444442</v>
      </c>
      <c r="I5166">
        <v>0</v>
      </c>
      <c r="J5166" s="1">
        <v>30</v>
      </c>
      <c r="K5166" s="1">
        <v>0</v>
      </c>
      <c r="L5166" s="1">
        <v>769</v>
      </c>
      <c r="M5166" s="6">
        <v>0.49</v>
      </c>
      <c r="N5166" s="4">
        <v>2400</v>
      </c>
      <c r="O5166" s="4">
        <v>165</v>
      </c>
      <c r="P5166" s="4">
        <v>700</v>
      </c>
      <c r="Q5166" s="3">
        <v>0.3</v>
      </c>
      <c r="R5166" s="1">
        <v>12</v>
      </c>
      <c r="S5166" s="1">
        <v>700</v>
      </c>
      <c r="T5166" s="1">
        <v>94</v>
      </c>
      <c r="U5166" s="1">
        <v>1</v>
      </c>
      <c r="V5166" s="1">
        <v>3</v>
      </c>
      <c r="W5166" s="1">
        <v>0</v>
      </c>
      <c r="X5166" s="1">
        <v>0</v>
      </c>
      <c r="Y5166" s="1">
        <v>1</v>
      </c>
      <c r="Z5166" s="1">
        <v>2</v>
      </c>
      <c r="AA5166" s="1">
        <v>1</v>
      </c>
      <c r="AB5166" s="1">
        <v>0</v>
      </c>
      <c r="AC5166" s="1">
        <v>0</v>
      </c>
      <c r="AD5166" s="1">
        <v>0</v>
      </c>
      <c r="AE5166" s="1">
        <v>0</v>
      </c>
      <c r="AF5166" s="1">
        <v>0</v>
      </c>
      <c r="AG5166" s="1">
        <v>135</v>
      </c>
      <c r="AH5166" s="1">
        <v>150</v>
      </c>
      <c r="AI5166" s="1">
        <v>285</v>
      </c>
      <c r="AJ5166" s="1" t="s">
        <v>4617</v>
      </c>
      <c r="AK5166" s="1" t="s">
        <v>4618</v>
      </c>
      <c r="AL5166" s="1" t="s">
        <v>4619</v>
      </c>
      <c r="AM5166" s="1" t="s">
        <v>12</v>
      </c>
      <c r="AN5166" s="1" t="s">
        <v>23097</v>
      </c>
      <c r="AO5166" s="1" t="s">
        <v>86</v>
      </c>
      <c r="AP5166" s="1" t="s">
        <v>57</v>
      </c>
      <c r="AQ5166" s="1" t="s">
        <v>25</v>
      </c>
      <c r="AR5166" s="1" t="s">
        <v>19</v>
      </c>
      <c r="AS5166" s="1" t="s">
        <v>23091</v>
      </c>
      <c r="AT5166" s="1" t="s">
        <v>26</v>
      </c>
    </row>
    <row r="5167" spans="1:46" x14ac:dyDescent="0.25">
      <c r="A5167" s="1" t="s">
        <v>19777</v>
      </c>
      <c r="B5167" s="2" t="s">
        <v>23074</v>
      </c>
      <c r="C5167" s="2" t="s">
        <v>23105</v>
      </c>
      <c r="D5167" s="1">
        <v>0</v>
      </c>
      <c r="E5167" s="1">
        <v>0</v>
      </c>
      <c r="F5167" s="1">
        <v>1</v>
      </c>
      <c r="G5167" s="1">
        <v>1</v>
      </c>
      <c r="H5167" s="6">
        <v>1</v>
      </c>
      <c r="I5167">
        <v>0</v>
      </c>
      <c r="J5167" s="1">
        <v>32</v>
      </c>
      <c r="K5167" s="1">
        <v>1</v>
      </c>
      <c r="L5167" s="1">
        <v>654</v>
      </c>
      <c r="M5167" s="6">
        <v>0.14000000000000001</v>
      </c>
      <c r="N5167" s="4">
        <v>6000</v>
      </c>
      <c r="O5167" s="4">
        <v>500</v>
      </c>
      <c r="P5167" s="4">
        <v>500</v>
      </c>
      <c r="Q5167" s="3">
        <v>0.3</v>
      </c>
      <c r="R5167" s="1">
        <v>24</v>
      </c>
      <c r="S5167" s="1">
        <v>500</v>
      </c>
      <c r="T5167" s="1">
        <v>51</v>
      </c>
      <c r="U5167" s="1">
        <v>1</v>
      </c>
      <c r="V5167" s="1">
        <v>3</v>
      </c>
      <c r="W5167" s="1">
        <v>1</v>
      </c>
      <c r="X5167" s="1">
        <v>1</v>
      </c>
      <c r="Y5167" s="1">
        <v>1</v>
      </c>
      <c r="Z5167" s="1">
        <v>2</v>
      </c>
      <c r="AA5167" s="1">
        <v>0</v>
      </c>
      <c r="AB5167" s="1">
        <v>0</v>
      </c>
      <c r="AC5167" s="1">
        <v>0</v>
      </c>
      <c r="AD5167" s="1">
        <v>0</v>
      </c>
      <c r="AE5167" s="1">
        <v>0</v>
      </c>
      <c r="AF5167" s="1">
        <v>450</v>
      </c>
      <c r="AG5167" s="1">
        <v>115</v>
      </c>
      <c r="AH5167" s="1">
        <v>300</v>
      </c>
      <c r="AI5167" s="1">
        <v>865</v>
      </c>
      <c r="AJ5167" s="1" t="s">
        <v>8129</v>
      </c>
      <c r="AK5167" s="1" t="s">
        <v>8130</v>
      </c>
      <c r="AL5167" s="1" t="s">
        <v>8131</v>
      </c>
      <c r="AM5167" s="1" t="s">
        <v>12</v>
      </c>
      <c r="AN5167" s="1" t="s">
        <v>23098</v>
      </c>
      <c r="AO5167" s="1" t="s">
        <v>86</v>
      </c>
      <c r="AP5167" s="1" t="s">
        <v>86</v>
      </c>
      <c r="AQ5167" s="1" t="s">
        <v>14</v>
      </c>
      <c r="AR5167" s="1" t="s">
        <v>19</v>
      </c>
      <c r="AS5167" s="1" t="s">
        <v>23090</v>
      </c>
      <c r="AT5167" s="1" t="s">
        <v>26</v>
      </c>
    </row>
    <row r="5168" spans="1:46" x14ac:dyDescent="0.25">
      <c r="A5168" s="1" t="s">
        <v>20335</v>
      </c>
      <c r="B5168" s="2" t="s">
        <v>23074</v>
      </c>
      <c r="C5168" s="2" t="s">
        <v>23105</v>
      </c>
      <c r="D5168" s="1">
        <v>0</v>
      </c>
      <c r="E5168" s="1">
        <v>2</v>
      </c>
      <c r="F5168" s="1">
        <v>1</v>
      </c>
      <c r="G5168" s="1">
        <v>3</v>
      </c>
      <c r="H5168" s="6">
        <v>0.33333333333333331</v>
      </c>
      <c r="I5168">
        <v>0</v>
      </c>
      <c r="J5168" s="1">
        <v>32</v>
      </c>
      <c r="K5168" s="1">
        <v>0</v>
      </c>
      <c r="L5168" s="1">
        <v>655</v>
      </c>
      <c r="M5168" s="6">
        <v>0.12</v>
      </c>
      <c r="N5168" s="4">
        <v>6000</v>
      </c>
      <c r="O5168" s="4">
        <v>600</v>
      </c>
      <c r="P5168" s="4">
        <v>700</v>
      </c>
      <c r="Q5168" s="3">
        <v>0.35</v>
      </c>
      <c r="R5168" s="1">
        <v>24</v>
      </c>
      <c r="S5168" s="1">
        <v>700</v>
      </c>
      <c r="T5168" s="1">
        <v>72</v>
      </c>
      <c r="U5168" s="1">
        <v>0</v>
      </c>
      <c r="V5168" s="1">
        <v>3</v>
      </c>
      <c r="W5168" s="1">
        <v>1</v>
      </c>
      <c r="X5168" s="1">
        <v>1</v>
      </c>
      <c r="Y5168" s="1">
        <v>1</v>
      </c>
      <c r="Z5168" s="1">
        <v>0</v>
      </c>
      <c r="AA5168" s="1">
        <v>1</v>
      </c>
      <c r="AB5168" s="1">
        <v>1</v>
      </c>
      <c r="AC5168" s="1">
        <v>0</v>
      </c>
      <c r="AD5168" s="1">
        <v>0</v>
      </c>
      <c r="AE5168" s="1">
        <v>0</v>
      </c>
      <c r="AF5168" s="1">
        <v>700</v>
      </c>
      <c r="AG5168" s="1">
        <v>0</v>
      </c>
      <c r="AH5168" s="1">
        <v>0</v>
      </c>
      <c r="AI5168" s="1">
        <v>700</v>
      </c>
      <c r="AJ5168" s="1" t="s">
        <v>9649</v>
      </c>
      <c r="AK5168" s="1" t="s">
        <v>9650</v>
      </c>
      <c r="AL5168" s="1" t="s">
        <v>9651</v>
      </c>
      <c r="AM5168" s="1" t="s">
        <v>12</v>
      </c>
      <c r="AN5168" s="1" t="s">
        <v>23097</v>
      </c>
      <c r="AO5168" s="1" t="s">
        <v>364</v>
      </c>
      <c r="AP5168" s="1" t="s">
        <v>86</v>
      </c>
      <c r="AQ5168" s="1" t="s">
        <v>14</v>
      </c>
      <c r="AR5168" s="1" t="s">
        <v>19</v>
      </c>
      <c r="AS5168" s="1" t="s">
        <v>23091</v>
      </c>
      <c r="AT5168" s="1" t="s">
        <v>101</v>
      </c>
    </row>
    <row r="5169" spans="1:46" x14ac:dyDescent="0.25">
      <c r="A5169" s="1" t="s">
        <v>18573</v>
      </c>
      <c r="B5169" s="2" t="s">
        <v>23074</v>
      </c>
      <c r="C5169" s="2" t="s">
        <v>23106</v>
      </c>
      <c r="D5169" s="1">
        <v>2</v>
      </c>
      <c r="E5169" s="1">
        <v>1</v>
      </c>
      <c r="F5169" s="1">
        <v>1</v>
      </c>
      <c r="G5169" s="1">
        <v>4</v>
      </c>
      <c r="H5169" s="6">
        <v>0.25</v>
      </c>
      <c r="I5169">
        <v>0</v>
      </c>
      <c r="J5169" s="1">
        <v>39</v>
      </c>
      <c r="K5169" s="1">
        <v>0</v>
      </c>
      <c r="L5169" s="1">
        <v>604</v>
      </c>
      <c r="M5169" s="6">
        <v>0.28999999999999998</v>
      </c>
      <c r="N5169" s="4">
        <v>2900</v>
      </c>
      <c r="O5169" s="4">
        <v>205</v>
      </c>
      <c r="P5169" s="4">
        <v>250</v>
      </c>
      <c r="Q5169" s="3">
        <v>0.34</v>
      </c>
      <c r="R5169" s="1">
        <v>12</v>
      </c>
      <c r="S5169" s="1">
        <v>250</v>
      </c>
      <c r="T5169" s="1">
        <v>38</v>
      </c>
      <c r="U5169" s="1">
        <v>1</v>
      </c>
      <c r="V5169" s="1">
        <v>3</v>
      </c>
      <c r="W5169" s="1">
        <v>0</v>
      </c>
      <c r="X5169" s="1">
        <v>0</v>
      </c>
      <c r="Y5169" s="1">
        <v>1</v>
      </c>
      <c r="Z5169" s="1">
        <v>1</v>
      </c>
      <c r="AA5169" s="1">
        <v>1</v>
      </c>
      <c r="AB5169" s="1">
        <v>0</v>
      </c>
      <c r="AC5169" s="1">
        <v>696</v>
      </c>
      <c r="AD5169" s="1">
        <v>0</v>
      </c>
      <c r="AE5169" s="1">
        <v>0</v>
      </c>
      <c r="AF5169" s="1">
        <v>0</v>
      </c>
      <c r="AG5169" s="1">
        <v>0</v>
      </c>
      <c r="AH5169" s="1">
        <v>200</v>
      </c>
      <c r="AI5169" s="1">
        <v>896</v>
      </c>
      <c r="AJ5169" s="1" t="s">
        <v>1331</v>
      </c>
      <c r="AK5169" s="1" t="s">
        <v>1332</v>
      </c>
      <c r="AL5169" s="1" t="s">
        <v>1333</v>
      </c>
      <c r="AM5169" s="1" t="s">
        <v>12</v>
      </c>
      <c r="AN5169" s="1" t="s">
        <v>23097</v>
      </c>
      <c r="AO5169" s="1" t="s">
        <v>86</v>
      </c>
      <c r="AP5169" s="1" t="s">
        <v>57</v>
      </c>
      <c r="AQ5169" s="1" t="s">
        <v>25</v>
      </c>
      <c r="AR5169" s="1" t="s">
        <v>19</v>
      </c>
      <c r="AS5169" s="1" t="s">
        <v>23091</v>
      </c>
      <c r="AT5169" s="1" t="s">
        <v>26</v>
      </c>
    </row>
    <row r="5170" spans="1:46" x14ac:dyDescent="0.25">
      <c r="A5170" s="1" t="s">
        <v>22078</v>
      </c>
      <c r="B5170" s="2" t="s">
        <v>23074</v>
      </c>
      <c r="C5170" s="2" t="s">
        <v>23106</v>
      </c>
      <c r="D5170" s="1">
        <v>1</v>
      </c>
      <c r="E5170" s="1">
        <v>0</v>
      </c>
      <c r="F5170" s="1">
        <v>1</v>
      </c>
      <c r="G5170" s="1">
        <v>2</v>
      </c>
      <c r="H5170" s="6">
        <v>0.5</v>
      </c>
      <c r="I5170">
        <v>1</v>
      </c>
      <c r="J5170" s="1">
        <v>33</v>
      </c>
      <c r="K5170" s="1">
        <v>1</v>
      </c>
      <c r="L5170" s="1">
        <v>602</v>
      </c>
      <c r="M5170" s="6">
        <v>0.47</v>
      </c>
      <c r="N5170" s="4">
        <v>1100</v>
      </c>
      <c r="O5170" s="4">
        <v>85</v>
      </c>
      <c r="P5170" s="4">
        <v>300</v>
      </c>
      <c r="Q5170" s="3">
        <v>0.33</v>
      </c>
      <c r="R5170" s="1">
        <v>24</v>
      </c>
      <c r="S5170" s="1">
        <v>300</v>
      </c>
      <c r="T5170" s="1">
        <v>40</v>
      </c>
      <c r="U5170" s="1">
        <v>0</v>
      </c>
      <c r="V5170" s="1">
        <v>3</v>
      </c>
      <c r="W5170" s="1">
        <v>0</v>
      </c>
      <c r="X5170" s="1">
        <v>0</v>
      </c>
      <c r="Y5170" s="1">
        <v>1</v>
      </c>
      <c r="Z5170" s="1">
        <v>0</v>
      </c>
      <c r="AA5170" s="1">
        <v>1</v>
      </c>
      <c r="AB5170" s="1">
        <v>1</v>
      </c>
      <c r="AC5170" s="1">
        <v>0</v>
      </c>
      <c r="AD5170" s="1">
        <v>0</v>
      </c>
      <c r="AE5170" s="1">
        <v>0</v>
      </c>
      <c r="AF5170" s="1">
        <v>182</v>
      </c>
      <c r="AG5170" s="1">
        <v>453</v>
      </c>
      <c r="AH5170" s="1">
        <v>0</v>
      </c>
      <c r="AI5170" s="1">
        <v>635</v>
      </c>
      <c r="AJ5170" s="1" t="s">
        <v>14332</v>
      </c>
      <c r="AK5170" s="1" t="s">
        <v>14333</v>
      </c>
      <c r="AL5170" s="1" t="s">
        <v>14334</v>
      </c>
      <c r="AM5170" s="1" t="s">
        <v>16</v>
      </c>
      <c r="AN5170" s="1" t="s">
        <v>23098</v>
      </c>
      <c r="AO5170" s="1" t="s">
        <v>364</v>
      </c>
      <c r="AP5170" s="1" t="s">
        <v>57</v>
      </c>
      <c r="AQ5170" s="1" t="s">
        <v>25</v>
      </c>
      <c r="AR5170" s="1" t="s">
        <v>19</v>
      </c>
      <c r="AS5170" s="1" t="s">
        <v>23091</v>
      </c>
      <c r="AT5170" s="1" t="s">
        <v>101</v>
      </c>
    </row>
    <row r="5171" spans="1:46" x14ac:dyDescent="0.25">
      <c r="A5171" s="1" t="s">
        <v>17211</v>
      </c>
      <c r="B5171" s="2" t="s">
        <v>23074</v>
      </c>
      <c r="C5171" s="2" t="s">
        <v>23106</v>
      </c>
      <c r="D5171" s="1">
        <v>1</v>
      </c>
      <c r="E5171" s="1">
        <v>1</v>
      </c>
      <c r="F5171" s="1">
        <v>2</v>
      </c>
      <c r="G5171" s="1">
        <v>4</v>
      </c>
      <c r="H5171" s="6">
        <v>0.5</v>
      </c>
      <c r="I5171">
        <v>1</v>
      </c>
      <c r="J5171" s="1">
        <v>45</v>
      </c>
      <c r="K5171" s="1">
        <v>0</v>
      </c>
      <c r="L5171" s="1">
        <v>572</v>
      </c>
      <c r="M5171" s="6">
        <v>0.26</v>
      </c>
      <c r="N5171" s="4">
        <v>6000</v>
      </c>
      <c r="O5171" s="4">
        <v>460</v>
      </c>
      <c r="P5171" s="4">
        <v>600</v>
      </c>
      <c r="Q5171" s="3">
        <v>0.32</v>
      </c>
      <c r="R5171" s="1">
        <v>24</v>
      </c>
      <c r="S5171" s="1">
        <v>600</v>
      </c>
      <c r="T5171" s="1">
        <v>71</v>
      </c>
      <c r="U5171" s="1">
        <v>1</v>
      </c>
      <c r="V5171" s="1">
        <v>3</v>
      </c>
      <c r="W5171" s="1">
        <v>0</v>
      </c>
      <c r="X5171" s="1">
        <v>0</v>
      </c>
      <c r="Y5171" s="1">
        <v>0</v>
      </c>
      <c r="Z5171" s="1">
        <v>2</v>
      </c>
      <c r="AA5171" s="1">
        <v>0</v>
      </c>
      <c r="AB5171" s="1">
        <v>1</v>
      </c>
      <c r="AC5171" s="1">
        <v>76</v>
      </c>
      <c r="AD5171" s="1">
        <v>0</v>
      </c>
      <c r="AE5171" s="1">
        <v>1255</v>
      </c>
      <c r="AF5171" s="1">
        <v>170</v>
      </c>
      <c r="AG5171" s="1">
        <v>379</v>
      </c>
      <c r="AH5171" s="1">
        <v>300</v>
      </c>
      <c r="AI5171" s="1">
        <v>2180</v>
      </c>
      <c r="AJ5171" s="1" t="s">
        <v>632</v>
      </c>
      <c r="AK5171" s="1" t="s">
        <v>633</v>
      </c>
      <c r="AL5171" s="1" t="s">
        <v>634</v>
      </c>
      <c r="AM5171" s="1" t="s">
        <v>16</v>
      </c>
      <c r="AN5171" s="1" t="s">
        <v>23097</v>
      </c>
      <c r="AO5171" s="1" t="s">
        <v>86</v>
      </c>
      <c r="AP5171" s="1" t="s">
        <v>57</v>
      </c>
      <c r="AQ5171" s="1" t="s">
        <v>25</v>
      </c>
      <c r="AR5171" s="1" t="s">
        <v>30</v>
      </c>
      <c r="AS5171" s="1" t="s">
        <v>23090</v>
      </c>
      <c r="AT5171" s="1" t="s">
        <v>101</v>
      </c>
    </row>
    <row r="5172" spans="1:46" x14ac:dyDescent="0.25">
      <c r="A5172" s="1" t="s">
        <v>17972</v>
      </c>
      <c r="B5172" s="2" t="s">
        <v>23074</v>
      </c>
      <c r="C5172" s="2" t="s">
        <v>23106</v>
      </c>
      <c r="D5172" s="1">
        <v>0</v>
      </c>
      <c r="E5172" s="1">
        <v>1</v>
      </c>
      <c r="F5172" s="1">
        <v>5</v>
      </c>
      <c r="G5172" s="1">
        <v>6</v>
      </c>
      <c r="H5172" s="6">
        <v>0.83333333333333337</v>
      </c>
      <c r="I5172">
        <v>0</v>
      </c>
      <c r="J5172" s="1">
        <v>41</v>
      </c>
      <c r="K5172" s="1">
        <v>1</v>
      </c>
      <c r="L5172" s="1">
        <v>659</v>
      </c>
      <c r="M5172" s="6">
        <v>0.1</v>
      </c>
      <c r="N5172" s="4">
        <v>2400</v>
      </c>
      <c r="O5172" s="4">
        <v>170</v>
      </c>
      <c r="P5172" s="4">
        <v>100</v>
      </c>
      <c r="Q5172" s="3">
        <v>0.25</v>
      </c>
      <c r="R5172" s="1">
        <v>12</v>
      </c>
      <c r="S5172" s="1">
        <v>100</v>
      </c>
      <c r="T5172" s="1">
        <v>16</v>
      </c>
      <c r="U5172" s="1">
        <v>1</v>
      </c>
      <c r="V5172" s="1">
        <v>3</v>
      </c>
      <c r="W5172" s="1">
        <v>0</v>
      </c>
      <c r="X5172" s="1">
        <v>0</v>
      </c>
      <c r="Y5172" s="1">
        <v>0</v>
      </c>
      <c r="Z5172" s="1">
        <v>3</v>
      </c>
      <c r="AA5172" s="1">
        <v>1</v>
      </c>
      <c r="AB5172" s="1">
        <v>0</v>
      </c>
      <c r="AC5172" s="1">
        <v>0</v>
      </c>
      <c r="AD5172" s="1">
        <v>167</v>
      </c>
      <c r="AE5172" s="1">
        <v>55</v>
      </c>
      <c r="AF5172" s="1">
        <v>0</v>
      </c>
      <c r="AG5172" s="1">
        <v>0</v>
      </c>
      <c r="AH5172" s="1">
        <v>0</v>
      </c>
      <c r="AI5172" s="1">
        <v>222</v>
      </c>
      <c r="AJ5172" s="1" t="s">
        <v>2947</v>
      </c>
      <c r="AK5172" s="1" t="s">
        <v>2948</v>
      </c>
      <c r="AL5172" s="1" t="s">
        <v>2949</v>
      </c>
      <c r="AM5172" s="1" t="s">
        <v>12</v>
      </c>
      <c r="AN5172" s="1" t="s">
        <v>23098</v>
      </c>
      <c r="AO5172" s="1" t="s">
        <v>86</v>
      </c>
      <c r="AP5172" s="1" t="s">
        <v>57</v>
      </c>
      <c r="AQ5172" s="1" t="s">
        <v>25</v>
      </c>
      <c r="AR5172" s="1" t="s">
        <v>30</v>
      </c>
      <c r="AS5172" s="1" t="s">
        <v>23091</v>
      </c>
      <c r="AT5172" s="1" t="s">
        <v>26</v>
      </c>
    </row>
    <row r="5173" spans="1:46" x14ac:dyDescent="0.25">
      <c r="A5173" s="1" t="s">
        <v>17978</v>
      </c>
      <c r="B5173" s="2" t="s">
        <v>23074</v>
      </c>
      <c r="C5173" s="2" t="s">
        <v>23106</v>
      </c>
      <c r="D5173" s="1">
        <v>0</v>
      </c>
      <c r="E5173" s="1">
        <v>1</v>
      </c>
      <c r="F5173" s="1">
        <v>1</v>
      </c>
      <c r="G5173" s="1">
        <v>2</v>
      </c>
      <c r="H5173" s="6">
        <v>0.5</v>
      </c>
      <c r="I5173">
        <v>1</v>
      </c>
      <c r="J5173" s="1">
        <v>28</v>
      </c>
      <c r="K5173" s="1">
        <v>0</v>
      </c>
      <c r="L5173" s="1">
        <v>415</v>
      </c>
      <c r="M5173" s="6">
        <v>0.59</v>
      </c>
      <c r="N5173" s="4">
        <v>2400</v>
      </c>
      <c r="O5173" s="4">
        <v>200</v>
      </c>
      <c r="P5173" s="4">
        <v>500</v>
      </c>
      <c r="Q5173" s="3">
        <v>0.3</v>
      </c>
      <c r="R5173" s="1">
        <v>24</v>
      </c>
      <c r="S5173" s="1">
        <v>500</v>
      </c>
      <c r="T5173" s="1">
        <v>65</v>
      </c>
      <c r="U5173" s="1">
        <v>0</v>
      </c>
      <c r="V5173" s="1">
        <v>3</v>
      </c>
      <c r="W5173" s="1">
        <v>0</v>
      </c>
      <c r="X5173" s="1">
        <v>0</v>
      </c>
      <c r="Y5173" s="1">
        <v>1</v>
      </c>
      <c r="Z5173" s="1">
        <v>0</v>
      </c>
      <c r="AA5173" s="1">
        <v>0</v>
      </c>
      <c r="AB5173" s="1">
        <v>1</v>
      </c>
      <c r="AC5173" s="1">
        <v>1400</v>
      </c>
      <c r="AD5173" s="1">
        <v>0</v>
      </c>
      <c r="AE5173" s="1">
        <v>0</v>
      </c>
      <c r="AF5173" s="1">
        <v>400</v>
      </c>
      <c r="AG5173" s="1">
        <v>0</v>
      </c>
      <c r="AH5173" s="1">
        <v>400</v>
      </c>
      <c r="AI5173" s="1">
        <v>2200</v>
      </c>
      <c r="AJ5173" s="1" t="s">
        <v>2968</v>
      </c>
      <c r="AK5173" s="1" t="s">
        <v>2969</v>
      </c>
      <c r="AL5173" s="1" t="s">
        <v>2970</v>
      </c>
      <c r="AM5173" s="1" t="s">
        <v>16</v>
      </c>
      <c r="AN5173" s="1" t="s">
        <v>23097</v>
      </c>
      <c r="AO5173" s="1" t="s">
        <v>364</v>
      </c>
      <c r="AP5173" s="1" t="s">
        <v>57</v>
      </c>
      <c r="AQ5173" s="1" t="s">
        <v>25</v>
      </c>
      <c r="AR5173" s="1" t="s">
        <v>19</v>
      </c>
      <c r="AS5173" s="1" t="s">
        <v>23090</v>
      </c>
      <c r="AT5173" s="1" t="s">
        <v>101</v>
      </c>
    </row>
    <row r="5174" spans="1:46" x14ac:dyDescent="0.25">
      <c r="A5174" s="1" t="s">
        <v>17992</v>
      </c>
      <c r="B5174" s="2" t="s">
        <v>23074</v>
      </c>
      <c r="C5174" s="2" t="s">
        <v>23106</v>
      </c>
      <c r="D5174" s="1">
        <v>0</v>
      </c>
      <c r="E5174" s="1">
        <v>2</v>
      </c>
      <c r="F5174" s="1">
        <v>1</v>
      </c>
      <c r="G5174" s="1">
        <v>3</v>
      </c>
      <c r="H5174" s="6">
        <v>0.33333333333333331</v>
      </c>
      <c r="I5174">
        <v>1</v>
      </c>
      <c r="J5174" s="1">
        <v>32</v>
      </c>
      <c r="K5174" s="1">
        <v>0</v>
      </c>
      <c r="L5174" s="1">
        <v>646</v>
      </c>
      <c r="M5174" s="6">
        <v>0.95</v>
      </c>
      <c r="N5174" s="4">
        <v>2000</v>
      </c>
      <c r="O5174" s="4">
        <v>92</v>
      </c>
      <c r="P5174" s="4">
        <v>750</v>
      </c>
      <c r="Q5174" s="3">
        <v>0.3</v>
      </c>
      <c r="R5174" s="1">
        <v>24</v>
      </c>
      <c r="S5174" s="1">
        <v>750</v>
      </c>
      <c r="T5174" s="1">
        <v>80</v>
      </c>
      <c r="U5174" s="1">
        <v>0</v>
      </c>
      <c r="V5174" s="1">
        <v>3</v>
      </c>
      <c r="W5174" s="1">
        <v>0</v>
      </c>
      <c r="X5174" s="1">
        <v>0</v>
      </c>
      <c r="Y5174" s="1">
        <v>1</v>
      </c>
      <c r="Z5174" s="1">
        <v>4</v>
      </c>
      <c r="AA5174" s="1">
        <v>0</v>
      </c>
      <c r="AB5174" s="1">
        <v>1</v>
      </c>
      <c r="AC5174" s="1">
        <v>0</v>
      </c>
      <c r="AD5174" s="1">
        <v>0</v>
      </c>
      <c r="AE5174" s="1">
        <v>0</v>
      </c>
      <c r="AF5174" s="1">
        <v>0</v>
      </c>
      <c r="AG5174" s="1">
        <v>47</v>
      </c>
      <c r="AH5174" s="1">
        <v>750</v>
      </c>
      <c r="AI5174" s="1">
        <v>797</v>
      </c>
      <c r="AJ5174" s="1" t="s">
        <v>3010</v>
      </c>
      <c r="AK5174" s="1" t="s">
        <v>3011</v>
      </c>
      <c r="AL5174" s="1" t="s">
        <v>3012</v>
      </c>
      <c r="AM5174" s="1" t="s">
        <v>16</v>
      </c>
      <c r="AN5174" s="1" t="s">
        <v>23097</v>
      </c>
      <c r="AO5174" s="1" t="s">
        <v>364</v>
      </c>
      <c r="AP5174" s="1" t="s">
        <v>57</v>
      </c>
      <c r="AQ5174" s="1" t="s">
        <v>25</v>
      </c>
      <c r="AR5174" s="1" t="s">
        <v>19</v>
      </c>
      <c r="AS5174" s="1" t="s">
        <v>23090</v>
      </c>
      <c r="AT5174" s="1" t="s">
        <v>101</v>
      </c>
    </row>
    <row r="5175" spans="1:46" x14ac:dyDescent="0.25">
      <c r="A5175" s="1" t="s">
        <v>18013</v>
      </c>
      <c r="B5175" s="2" t="s">
        <v>23074</v>
      </c>
      <c r="C5175" s="2" t="s">
        <v>23106</v>
      </c>
      <c r="D5175" s="1">
        <v>0</v>
      </c>
      <c r="E5175" s="1">
        <v>0</v>
      </c>
      <c r="F5175" s="1">
        <v>2</v>
      </c>
      <c r="G5175" s="1">
        <v>2</v>
      </c>
      <c r="H5175" s="6">
        <v>1</v>
      </c>
      <c r="I5175">
        <v>1</v>
      </c>
      <c r="J5175" s="1">
        <v>34</v>
      </c>
      <c r="K5175" s="1">
        <v>0</v>
      </c>
      <c r="L5175" s="1">
        <v>656</v>
      </c>
      <c r="M5175" s="6">
        <v>0.49</v>
      </c>
      <c r="N5175" s="4">
        <v>1680</v>
      </c>
      <c r="O5175" s="4">
        <v>122</v>
      </c>
      <c r="P5175" s="4">
        <v>600</v>
      </c>
      <c r="Q5175" s="3">
        <v>0.3</v>
      </c>
      <c r="R5175" s="1">
        <v>24</v>
      </c>
      <c r="S5175" s="1">
        <v>600</v>
      </c>
      <c r="T5175" s="1">
        <v>28</v>
      </c>
      <c r="U5175" s="1">
        <v>0</v>
      </c>
      <c r="V5175" s="1">
        <v>3</v>
      </c>
      <c r="W5175" s="1">
        <v>0</v>
      </c>
      <c r="X5175" s="1">
        <v>0</v>
      </c>
      <c r="Y5175" s="1">
        <v>0</v>
      </c>
      <c r="Z5175" s="1">
        <v>2</v>
      </c>
      <c r="AA5175" s="1">
        <v>1</v>
      </c>
      <c r="AB5175" s="1">
        <v>1</v>
      </c>
      <c r="AC5175" s="1">
        <v>0</v>
      </c>
      <c r="AD5175" s="1">
        <v>0</v>
      </c>
      <c r="AE5175" s="1">
        <v>0</v>
      </c>
      <c r="AF5175" s="1">
        <v>483</v>
      </c>
      <c r="AG5175" s="1">
        <v>44</v>
      </c>
      <c r="AH5175" s="1">
        <v>0</v>
      </c>
      <c r="AI5175" s="1">
        <v>527</v>
      </c>
      <c r="AJ5175" s="1" t="s">
        <v>3074</v>
      </c>
      <c r="AK5175" s="1" t="s">
        <v>3075</v>
      </c>
      <c r="AL5175" s="1" t="s">
        <v>3076</v>
      </c>
      <c r="AM5175" s="1" t="s">
        <v>16</v>
      </c>
      <c r="AN5175" s="1" t="s">
        <v>23097</v>
      </c>
      <c r="AO5175" s="1" t="s">
        <v>364</v>
      </c>
      <c r="AP5175" s="1" t="s">
        <v>57</v>
      </c>
      <c r="AQ5175" s="1" t="s">
        <v>25</v>
      </c>
      <c r="AR5175" s="1" t="s">
        <v>30</v>
      </c>
      <c r="AS5175" s="1" t="s">
        <v>23091</v>
      </c>
      <c r="AT5175" s="1" t="s">
        <v>101</v>
      </c>
    </row>
    <row r="5176" spans="1:46" x14ac:dyDescent="0.25">
      <c r="A5176" s="1" t="s">
        <v>19880</v>
      </c>
      <c r="B5176" s="2" t="s">
        <v>23074</v>
      </c>
      <c r="C5176" s="2" t="s">
        <v>23106</v>
      </c>
      <c r="D5176" s="1">
        <v>0</v>
      </c>
      <c r="E5176" s="1">
        <v>0</v>
      </c>
      <c r="F5176" s="1">
        <v>3</v>
      </c>
      <c r="G5176" s="1">
        <v>3</v>
      </c>
      <c r="H5176" s="6">
        <v>1</v>
      </c>
      <c r="I5176">
        <v>0</v>
      </c>
      <c r="J5176" s="1">
        <v>31</v>
      </c>
      <c r="K5176" s="1">
        <v>1</v>
      </c>
      <c r="L5176" s="1">
        <v>642</v>
      </c>
      <c r="M5176" s="6">
        <v>0.54</v>
      </c>
      <c r="N5176" s="4">
        <v>2000</v>
      </c>
      <c r="O5176" s="4">
        <v>160</v>
      </c>
      <c r="P5176" s="4">
        <v>800</v>
      </c>
      <c r="Q5176" s="3">
        <v>0.33</v>
      </c>
      <c r="R5176" s="1">
        <v>24</v>
      </c>
      <c r="S5176" s="1">
        <v>800</v>
      </c>
      <c r="T5176" s="1">
        <v>49</v>
      </c>
      <c r="U5176" s="1">
        <v>1</v>
      </c>
      <c r="V5176" s="1">
        <v>3</v>
      </c>
      <c r="W5176" s="1">
        <v>1</v>
      </c>
      <c r="X5176" s="1">
        <v>0</v>
      </c>
      <c r="Y5176" s="1">
        <v>1</v>
      </c>
      <c r="Z5176" s="1">
        <v>3</v>
      </c>
      <c r="AA5176" s="1">
        <v>0</v>
      </c>
      <c r="AB5176" s="1">
        <v>0</v>
      </c>
      <c r="AC5176" s="1">
        <v>0</v>
      </c>
      <c r="AD5176" s="1">
        <v>0</v>
      </c>
      <c r="AE5176" s="1">
        <v>0</v>
      </c>
      <c r="AF5176" s="1">
        <v>500</v>
      </c>
      <c r="AG5176" s="1">
        <v>540</v>
      </c>
      <c r="AH5176" s="1">
        <v>0</v>
      </c>
      <c r="AI5176" s="1">
        <v>1040</v>
      </c>
      <c r="AJ5176" s="1" t="s">
        <v>8411</v>
      </c>
      <c r="AK5176" s="1" t="s">
        <v>8412</v>
      </c>
      <c r="AL5176" s="1" t="s">
        <v>8413</v>
      </c>
      <c r="AM5176" s="1" t="s">
        <v>12</v>
      </c>
      <c r="AN5176" s="1" t="s">
        <v>23098</v>
      </c>
      <c r="AO5176" s="1" t="s">
        <v>86</v>
      </c>
      <c r="AP5176" s="1" t="s">
        <v>86</v>
      </c>
      <c r="AQ5176" s="1" t="s">
        <v>25</v>
      </c>
      <c r="AR5176" s="1" t="s">
        <v>19</v>
      </c>
      <c r="AS5176" s="1" t="s">
        <v>23090</v>
      </c>
      <c r="AT5176" s="1" t="s">
        <v>26</v>
      </c>
    </row>
    <row r="5177" spans="1:46" x14ac:dyDescent="0.25">
      <c r="A5177" s="1" t="s">
        <v>18660</v>
      </c>
      <c r="B5177" s="2" t="s">
        <v>23074</v>
      </c>
      <c r="C5177" s="2" t="s">
        <v>23106</v>
      </c>
      <c r="D5177" s="1">
        <v>1</v>
      </c>
      <c r="E5177" s="1">
        <v>1</v>
      </c>
      <c r="F5177" s="1">
        <v>1</v>
      </c>
      <c r="G5177" s="1">
        <v>3</v>
      </c>
      <c r="H5177" s="6">
        <v>0.33333333333333331</v>
      </c>
      <c r="I5177">
        <v>1</v>
      </c>
      <c r="J5177" s="1">
        <v>30</v>
      </c>
      <c r="K5177" s="1">
        <v>1</v>
      </c>
      <c r="L5177" s="1">
        <v>650</v>
      </c>
      <c r="M5177" s="6">
        <v>0.81</v>
      </c>
      <c r="N5177" s="4">
        <v>1500</v>
      </c>
      <c r="O5177" s="4">
        <v>100</v>
      </c>
      <c r="P5177" s="4">
        <v>300</v>
      </c>
      <c r="Q5177" s="3">
        <v>0.28000000000000003</v>
      </c>
      <c r="R5177" s="1">
        <v>12</v>
      </c>
      <c r="S5177" s="1">
        <v>300</v>
      </c>
      <c r="T5177" s="1">
        <v>16</v>
      </c>
      <c r="U5177" s="1">
        <v>1</v>
      </c>
      <c r="V5177" s="1">
        <v>3</v>
      </c>
      <c r="W5177" s="1">
        <v>0</v>
      </c>
      <c r="X5177" s="1">
        <v>0</v>
      </c>
      <c r="Y5177" s="1">
        <v>1</v>
      </c>
      <c r="Z5177" s="1">
        <v>0</v>
      </c>
      <c r="AA5177" s="1">
        <v>0</v>
      </c>
      <c r="AB5177" s="1">
        <v>1</v>
      </c>
      <c r="AC5177" s="1">
        <v>0</v>
      </c>
      <c r="AD5177" s="1">
        <v>0</v>
      </c>
      <c r="AE5177" s="1">
        <v>1212</v>
      </c>
      <c r="AF5177" s="1">
        <v>0</v>
      </c>
      <c r="AG5177" s="1">
        <v>198</v>
      </c>
      <c r="AH5177" s="1">
        <v>0</v>
      </c>
      <c r="AI5177" s="1">
        <v>1410</v>
      </c>
      <c r="AJ5177" s="1" t="s">
        <v>1641</v>
      </c>
      <c r="AK5177" s="1" t="s">
        <v>4982</v>
      </c>
      <c r="AL5177" s="1" t="s">
        <v>4983</v>
      </c>
      <c r="AM5177" s="1" t="s">
        <v>16</v>
      </c>
      <c r="AN5177" s="1" t="s">
        <v>23098</v>
      </c>
      <c r="AO5177" s="1" t="s">
        <v>86</v>
      </c>
      <c r="AP5177" s="1" t="s">
        <v>57</v>
      </c>
      <c r="AQ5177" s="1" t="s">
        <v>25</v>
      </c>
      <c r="AR5177" s="1" t="s">
        <v>19</v>
      </c>
      <c r="AS5177" s="1" t="s">
        <v>23090</v>
      </c>
      <c r="AT5177" s="1" t="s">
        <v>101</v>
      </c>
    </row>
    <row r="5178" spans="1:46" x14ac:dyDescent="0.25">
      <c r="A5178" s="1" t="s">
        <v>17283</v>
      </c>
      <c r="B5178" s="2" t="s">
        <v>23074</v>
      </c>
      <c r="C5178" s="2" t="s">
        <v>23106</v>
      </c>
      <c r="D5178" s="1">
        <v>0</v>
      </c>
      <c r="E5178" s="1">
        <v>1</v>
      </c>
      <c r="F5178" s="1">
        <v>2</v>
      </c>
      <c r="G5178" s="1">
        <v>3</v>
      </c>
      <c r="H5178" s="6">
        <v>0.66666666666666663</v>
      </c>
      <c r="I5178">
        <v>0</v>
      </c>
      <c r="J5178" s="1">
        <v>33</v>
      </c>
      <c r="K5178" s="1">
        <v>1</v>
      </c>
      <c r="L5178" s="1">
        <v>550</v>
      </c>
      <c r="M5178" s="6">
        <v>0.55000000000000004</v>
      </c>
      <c r="N5178" s="4">
        <v>2650</v>
      </c>
      <c r="O5178" s="4">
        <v>210</v>
      </c>
      <c r="P5178" s="4">
        <v>500</v>
      </c>
      <c r="Q5178" s="3">
        <v>0.33</v>
      </c>
      <c r="R5178" s="1">
        <v>24</v>
      </c>
      <c r="S5178" s="1">
        <v>500</v>
      </c>
      <c r="T5178" s="1">
        <v>72</v>
      </c>
      <c r="U5178" s="1">
        <v>0</v>
      </c>
      <c r="V5178" s="1">
        <v>3</v>
      </c>
      <c r="W5178" s="1">
        <v>0</v>
      </c>
      <c r="X5178" s="1">
        <v>1</v>
      </c>
      <c r="Y5178" s="1">
        <v>1</v>
      </c>
      <c r="Z5178" s="1">
        <v>1</v>
      </c>
      <c r="AA5178" s="1">
        <v>0</v>
      </c>
      <c r="AB5178" s="1">
        <v>0</v>
      </c>
      <c r="AC5178" s="1">
        <v>992</v>
      </c>
      <c r="AD5178" s="1">
        <v>0</v>
      </c>
      <c r="AE5178" s="1">
        <v>0</v>
      </c>
      <c r="AF5178" s="1">
        <v>0</v>
      </c>
      <c r="AG5178" s="1">
        <v>0</v>
      </c>
      <c r="AH5178" s="1">
        <v>900</v>
      </c>
      <c r="AI5178" s="1">
        <v>1892</v>
      </c>
      <c r="AJ5178" s="1" t="s">
        <v>867</v>
      </c>
      <c r="AK5178" s="1" t="s">
        <v>868</v>
      </c>
      <c r="AL5178" s="1" t="s">
        <v>869</v>
      </c>
      <c r="AM5178" s="1" t="s">
        <v>12</v>
      </c>
      <c r="AN5178" s="1" t="s">
        <v>23098</v>
      </c>
      <c r="AO5178" s="1" t="s">
        <v>364</v>
      </c>
      <c r="AP5178" s="1" t="s">
        <v>57</v>
      </c>
      <c r="AQ5178" s="1" t="s">
        <v>14</v>
      </c>
      <c r="AR5178" s="1" t="s">
        <v>19</v>
      </c>
      <c r="AS5178" s="1" t="s">
        <v>23090</v>
      </c>
      <c r="AT5178" s="1" t="s">
        <v>26</v>
      </c>
    </row>
    <row r="5179" spans="1:46" x14ac:dyDescent="0.25">
      <c r="A5179" s="1" t="s">
        <v>19287</v>
      </c>
      <c r="B5179" s="2" t="s">
        <v>23074</v>
      </c>
      <c r="C5179" s="2" t="s">
        <v>23106</v>
      </c>
      <c r="D5179" s="1">
        <v>0</v>
      </c>
      <c r="E5179" s="1">
        <v>0</v>
      </c>
      <c r="F5179" s="1">
        <v>1</v>
      </c>
      <c r="G5179" s="1">
        <v>1</v>
      </c>
      <c r="H5179" s="6">
        <v>1</v>
      </c>
      <c r="I5179">
        <v>1</v>
      </c>
      <c r="J5179" s="1">
        <v>29</v>
      </c>
      <c r="K5179" s="1">
        <v>0</v>
      </c>
      <c r="L5179" s="1">
        <v>656</v>
      </c>
      <c r="M5179" s="6">
        <v>0.81</v>
      </c>
      <c r="N5179" s="4">
        <v>2300</v>
      </c>
      <c r="O5179" s="4">
        <v>150</v>
      </c>
      <c r="P5179" s="4">
        <v>500</v>
      </c>
      <c r="Q5179" s="3">
        <v>0.3</v>
      </c>
      <c r="R5179" s="1">
        <v>24</v>
      </c>
      <c r="S5179" s="1">
        <v>500</v>
      </c>
      <c r="T5179" s="1">
        <v>13</v>
      </c>
      <c r="U5179" s="1">
        <v>1</v>
      </c>
      <c r="V5179" s="1">
        <v>3</v>
      </c>
      <c r="W5179" s="1">
        <v>1</v>
      </c>
      <c r="X5179" s="1">
        <v>0</v>
      </c>
      <c r="Y5179" s="1">
        <v>1</v>
      </c>
      <c r="Z5179" s="1">
        <v>3</v>
      </c>
      <c r="AA5179" s="1">
        <v>1</v>
      </c>
      <c r="AB5179" s="1">
        <v>1</v>
      </c>
      <c r="AC5179" s="1">
        <v>2362</v>
      </c>
      <c r="AD5179" s="1">
        <v>192</v>
      </c>
      <c r="AE5179" s="1">
        <v>0</v>
      </c>
      <c r="AF5179" s="1">
        <v>150</v>
      </c>
      <c r="AG5179" s="1">
        <v>0</v>
      </c>
      <c r="AH5179" s="1">
        <v>0</v>
      </c>
      <c r="AI5179" s="1">
        <v>2704</v>
      </c>
      <c r="AJ5179" s="1" t="s">
        <v>6749</v>
      </c>
      <c r="AK5179" s="1" t="s">
        <v>6750</v>
      </c>
      <c r="AL5179" s="1" t="s">
        <v>6751</v>
      </c>
      <c r="AM5179" s="1" t="s">
        <v>16</v>
      </c>
      <c r="AN5179" s="1" t="s">
        <v>23097</v>
      </c>
      <c r="AO5179" s="1" t="s">
        <v>86</v>
      </c>
      <c r="AP5179" s="1" t="s">
        <v>86</v>
      </c>
      <c r="AQ5179" s="1" t="s">
        <v>25</v>
      </c>
      <c r="AR5179" s="1" t="s">
        <v>19</v>
      </c>
      <c r="AS5179" s="1" t="s">
        <v>23091</v>
      </c>
      <c r="AT5179" s="1" t="s">
        <v>101</v>
      </c>
    </row>
    <row r="5180" spans="1:46" x14ac:dyDescent="0.25">
      <c r="A5180" s="1" t="s">
        <v>17289</v>
      </c>
      <c r="B5180" s="2" t="s">
        <v>23074</v>
      </c>
      <c r="C5180" s="2" t="s">
        <v>23106</v>
      </c>
      <c r="D5180" s="1">
        <v>1</v>
      </c>
      <c r="E5180" s="1">
        <v>0</v>
      </c>
      <c r="F5180" s="1">
        <v>1</v>
      </c>
      <c r="G5180" s="1">
        <v>2</v>
      </c>
      <c r="H5180" s="6">
        <v>0.5</v>
      </c>
      <c r="I5180">
        <v>0</v>
      </c>
      <c r="J5180" s="1">
        <v>38</v>
      </c>
      <c r="K5180" s="1">
        <v>0</v>
      </c>
      <c r="L5180" s="1">
        <v>593</v>
      </c>
      <c r="M5180" s="6">
        <v>0.99</v>
      </c>
      <c r="N5180" s="4">
        <v>3500</v>
      </c>
      <c r="O5180" s="4">
        <v>270</v>
      </c>
      <c r="P5180" s="4">
        <v>1500</v>
      </c>
      <c r="Q5180" s="3">
        <v>0.31</v>
      </c>
      <c r="R5180" s="1">
        <v>24</v>
      </c>
      <c r="S5180" s="1">
        <v>1500</v>
      </c>
      <c r="T5180" s="1">
        <v>104</v>
      </c>
      <c r="U5180" s="1">
        <v>0</v>
      </c>
      <c r="V5180" s="1">
        <v>3</v>
      </c>
      <c r="W5180" s="1">
        <v>0</v>
      </c>
      <c r="X5180" s="1">
        <v>0</v>
      </c>
      <c r="Y5180" s="1">
        <v>0</v>
      </c>
      <c r="Z5180" s="1">
        <v>1</v>
      </c>
      <c r="AA5180" s="1">
        <v>1</v>
      </c>
      <c r="AB5180" s="1">
        <v>0</v>
      </c>
      <c r="AC5180" s="1">
        <v>7498</v>
      </c>
      <c r="AD5180" s="1">
        <v>0</v>
      </c>
      <c r="AE5180" s="1">
        <v>0</v>
      </c>
      <c r="AF5180" s="1">
        <v>0</v>
      </c>
      <c r="AG5180" s="1">
        <v>463</v>
      </c>
      <c r="AH5180" s="1">
        <v>1000</v>
      </c>
      <c r="AI5180" s="1">
        <v>8961</v>
      </c>
      <c r="AJ5180" s="1" t="s">
        <v>887</v>
      </c>
      <c r="AK5180" s="1" t="s">
        <v>888</v>
      </c>
      <c r="AL5180" s="1" t="s">
        <v>889</v>
      </c>
      <c r="AM5180" s="1" t="s">
        <v>12</v>
      </c>
      <c r="AN5180" s="1" t="s">
        <v>23097</v>
      </c>
      <c r="AO5180" s="1" t="s">
        <v>364</v>
      </c>
      <c r="AP5180" s="1" t="s">
        <v>57</v>
      </c>
      <c r="AQ5180" s="1" t="s">
        <v>25</v>
      </c>
      <c r="AR5180" s="1" t="s">
        <v>30</v>
      </c>
      <c r="AS5180" s="1" t="s">
        <v>23091</v>
      </c>
      <c r="AT5180" s="1" t="s">
        <v>26</v>
      </c>
    </row>
    <row r="5181" spans="1:46" x14ac:dyDescent="0.25">
      <c r="A5181" s="1" t="s">
        <v>22136</v>
      </c>
      <c r="B5181" s="2" t="s">
        <v>23074</v>
      </c>
      <c r="C5181" s="2" t="s">
        <v>23106</v>
      </c>
      <c r="D5181" s="1">
        <v>0</v>
      </c>
      <c r="E5181" s="1">
        <v>0</v>
      </c>
      <c r="F5181" s="1">
        <v>1</v>
      </c>
      <c r="G5181" s="1">
        <v>1</v>
      </c>
      <c r="H5181" s="6">
        <v>1</v>
      </c>
      <c r="I5181">
        <v>0</v>
      </c>
      <c r="J5181" s="1">
        <v>38</v>
      </c>
      <c r="K5181" s="1">
        <v>0</v>
      </c>
      <c r="L5181" s="1">
        <v>690</v>
      </c>
      <c r="M5181" s="6">
        <v>0.25</v>
      </c>
      <c r="N5181" s="4">
        <v>0</v>
      </c>
      <c r="O5181" s="4">
        <v>220</v>
      </c>
      <c r="P5181" s="4">
        <v>1000</v>
      </c>
      <c r="Q5181" s="3">
        <v>0.3</v>
      </c>
      <c r="R5181" s="1">
        <v>24</v>
      </c>
      <c r="S5181" s="1">
        <v>1000</v>
      </c>
      <c r="T5181" s="1">
        <v>67</v>
      </c>
      <c r="U5181" s="1">
        <v>1</v>
      </c>
      <c r="V5181" s="1">
        <v>3</v>
      </c>
      <c r="W5181" s="1">
        <v>0</v>
      </c>
      <c r="X5181" s="1">
        <v>1</v>
      </c>
      <c r="Y5181" s="1">
        <v>1</v>
      </c>
      <c r="Z5181" s="1">
        <v>2</v>
      </c>
      <c r="AA5181" s="1">
        <v>0</v>
      </c>
      <c r="AB5181" s="1">
        <v>0</v>
      </c>
      <c r="AC5181" s="1">
        <v>0</v>
      </c>
      <c r="AD5181" s="1">
        <v>0</v>
      </c>
      <c r="AE5181" s="1">
        <v>0</v>
      </c>
      <c r="AF5181" s="1">
        <v>0</v>
      </c>
      <c r="AG5181" s="1">
        <v>0</v>
      </c>
      <c r="AH5181" s="1">
        <v>0</v>
      </c>
      <c r="AI5181" s="1">
        <v>0</v>
      </c>
      <c r="AJ5181" s="1" t="s">
        <v>14500</v>
      </c>
      <c r="AK5181" s="1" t="s">
        <v>14501</v>
      </c>
      <c r="AL5181" s="1" t="s">
        <v>14502</v>
      </c>
      <c r="AM5181" s="1" t="s">
        <v>12</v>
      </c>
      <c r="AN5181" s="1" t="s">
        <v>23097</v>
      </c>
      <c r="AO5181" s="1" t="s">
        <v>86</v>
      </c>
      <c r="AP5181" s="1" t="s">
        <v>57</v>
      </c>
      <c r="AQ5181" s="1" t="s">
        <v>14</v>
      </c>
      <c r="AR5181" s="1" t="s">
        <v>19</v>
      </c>
      <c r="AS5181" s="1" t="s">
        <v>23090</v>
      </c>
      <c r="AT5181" s="1" t="s">
        <v>26</v>
      </c>
    </row>
    <row r="5182" spans="1:46" x14ac:dyDescent="0.25">
      <c r="A5182" s="1" t="s">
        <v>17299</v>
      </c>
      <c r="B5182" s="2" t="s">
        <v>23074</v>
      </c>
      <c r="C5182" s="2" t="s">
        <v>23106</v>
      </c>
      <c r="D5182" s="1">
        <v>0</v>
      </c>
      <c r="E5182" s="1">
        <v>0</v>
      </c>
      <c r="F5182" s="1">
        <v>1</v>
      </c>
      <c r="G5182" s="1">
        <v>1</v>
      </c>
      <c r="H5182" s="6">
        <v>1</v>
      </c>
      <c r="I5182">
        <v>0</v>
      </c>
      <c r="J5182" s="1">
        <v>39</v>
      </c>
      <c r="K5182" s="1">
        <v>1</v>
      </c>
      <c r="L5182" s="1">
        <v>624</v>
      </c>
      <c r="M5182" s="6">
        <v>0.65</v>
      </c>
      <c r="N5182" s="4">
        <v>2680</v>
      </c>
      <c r="O5182" s="4">
        <v>168</v>
      </c>
      <c r="P5182" s="4">
        <v>650</v>
      </c>
      <c r="Q5182" s="3">
        <v>0.31</v>
      </c>
      <c r="R5182" s="1">
        <v>24</v>
      </c>
      <c r="S5182" s="1">
        <v>650</v>
      </c>
      <c r="T5182" s="1">
        <v>65</v>
      </c>
      <c r="U5182" s="1">
        <v>0</v>
      </c>
      <c r="V5182" s="1">
        <v>3</v>
      </c>
      <c r="W5182" s="1">
        <v>0</v>
      </c>
      <c r="X5182" s="1">
        <v>0</v>
      </c>
      <c r="Y5182" s="1">
        <v>1</v>
      </c>
      <c r="Z5182" s="1">
        <v>2</v>
      </c>
      <c r="AA5182" s="1">
        <v>1</v>
      </c>
      <c r="AB5182" s="1">
        <v>0</v>
      </c>
      <c r="AC5182" s="1">
        <v>275</v>
      </c>
      <c r="AD5182" s="1">
        <v>0</v>
      </c>
      <c r="AE5182" s="1">
        <v>0</v>
      </c>
      <c r="AF5182" s="1">
        <v>810</v>
      </c>
      <c r="AG5182" s="1">
        <v>48</v>
      </c>
      <c r="AH5182" s="1">
        <v>350</v>
      </c>
      <c r="AI5182" s="1">
        <v>1483</v>
      </c>
      <c r="AJ5182" s="1" t="s">
        <v>918</v>
      </c>
      <c r="AK5182" s="1" t="s">
        <v>919</v>
      </c>
      <c r="AL5182" s="1" t="s">
        <v>920</v>
      </c>
      <c r="AM5182" s="1" t="s">
        <v>12</v>
      </c>
      <c r="AN5182" s="1" t="s">
        <v>23098</v>
      </c>
      <c r="AO5182" s="1" t="s">
        <v>364</v>
      </c>
      <c r="AP5182" s="1" t="s">
        <v>57</v>
      </c>
      <c r="AQ5182" s="1" t="s">
        <v>25</v>
      </c>
      <c r="AR5182" s="1" t="s">
        <v>19</v>
      </c>
      <c r="AS5182" s="1" t="s">
        <v>23091</v>
      </c>
      <c r="AT5182" s="1" t="s">
        <v>26</v>
      </c>
    </row>
    <row r="5183" spans="1:46" x14ac:dyDescent="0.25">
      <c r="A5183" s="1" t="s">
        <v>21013</v>
      </c>
      <c r="B5183" s="2" t="s">
        <v>23074</v>
      </c>
      <c r="C5183" s="2" t="s">
        <v>23106</v>
      </c>
      <c r="D5183" s="1">
        <v>0</v>
      </c>
      <c r="E5183" s="1">
        <v>1</v>
      </c>
      <c r="F5183" s="1">
        <v>4</v>
      </c>
      <c r="G5183" s="1">
        <v>5</v>
      </c>
      <c r="H5183" s="6">
        <v>0.8</v>
      </c>
      <c r="I5183">
        <v>0</v>
      </c>
      <c r="J5183" s="1">
        <v>43</v>
      </c>
      <c r="K5183" s="1">
        <v>1</v>
      </c>
      <c r="L5183" s="1">
        <v>562</v>
      </c>
      <c r="M5183" s="6">
        <v>0.68</v>
      </c>
      <c r="N5183" s="4">
        <v>2640</v>
      </c>
      <c r="O5183" s="4">
        <v>220</v>
      </c>
      <c r="P5183" s="4">
        <v>300</v>
      </c>
      <c r="Q5183" s="3">
        <v>0.3</v>
      </c>
      <c r="R5183" s="1">
        <v>24</v>
      </c>
      <c r="S5183" s="1">
        <v>300</v>
      </c>
      <c r="T5183" s="1">
        <v>40</v>
      </c>
      <c r="U5183" s="1">
        <v>1</v>
      </c>
      <c r="V5183" s="1">
        <v>3</v>
      </c>
      <c r="W5183" s="1">
        <v>1</v>
      </c>
      <c r="X5183" s="1">
        <v>1</v>
      </c>
      <c r="Y5183" s="1">
        <v>0</v>
      </c>
      <c r="Z5183" s="1">
        <v>3</v>
      </c>
      <c r="AA5183" s="1">
        <v>1</v>
      </c>
      <c r="AB5183" s="1">
        <v>0</v>
      </c>
      <c r="AC5183" s="1">
        <v>1130</v>
      </c>
      <c r="AD5183" s="1">
        <v>1844</v>
      </c>
      <c r="AE5183" s="1">
        <v>620</v>
      </c>
      <c r="AF5183" s="1">
        <v>0</v>
      </c>
      <c r="AG5183" s="1">
        <v>140</v>
      </c>
      <c r="AH5183" s="1">
        <v>0</v>
      </c>
      <c r="AI5183" s="1">
        <v>3734</v>
      </c>
      <c r="AJ5183" s="1" t="s">
        <v>11505</v>
      </c>
      <c r="AK5183" s="1" t="s">
        <v>11506</v>
      </c>
      <c r="AL5183" s="1" t="s">
        <v>11507</v>
      </c>
      <c r="AM5183" s="1" t="s">
        <v>12</v>
      </c>
      <c r="AN5183" s="1" t="s">
        <v>23098</v>
      </c>
      <c r="AO5183" s="1" t="s">
        <v>86</v>
      </c>
      <c r="AP5183" s="1" t="s">
        <v>86</v>
      </c>
      <c r="AQ5183" s="1" t="s">
        <v>14</v>
      </c>
      <c r="AR5183" s="1" t="s">
        <v>30</v>
      </c>
      <c r="AS5183" s="1" t="s">
        <v>23091</v>
      </c>
      <c r="AT5183" s="1" t="s">
        <v>26</v>
      </c>
    </row>
    <row r="5184" spans="1:46" x14ac:dyDescent="0.25">
      <c r="A5184" s="1" t="s">
        <v>21592</v>
      </c>
      <c r="B5184" s="2" t="s">
        <v>23074</v>
      </c>
      <c r="C5184" s="2" t="s">
        <v>23106</v>
      </c>
      <c r="D5184" s="1">
        <v>0</v>
      </c>
      <c r="E5184" s="1">
        <v>0</v>
      </c>
      <c r="F5184" s="1">
        <v>1</v>
      </c>
      <c r="G5184" s="1">
        <v>1</v>
      </c>
      <c r="H5184" s="6">
        <v>1</v>
      </c>
      <c r="I5184">
        <v>1</v>
      </c>
      <c r="J5184" s="1">
        <v>26</v>
      </c>
      <c r="K5184" s="1">
        <v>0</v>
      </c>
      <c r="L5184" s="1">
        <v>650</v>
      </c>
      <c r="M5184" s="6">
        <v>0.65</v>
      </c>
      <c r="N5184" s="4">
        <v>1600</v>
      </c>
      <c r="O5184" s="4">
        <v>130</v>
      </c>
      <c r="P5184" s="4">
        <v>500</v>
      </c>
      <c r="Q5184" s="3">
        <v>0.32</v>
      </c>
      <c r="R5184" s="1">
        <v>24</v>
      </c>
      <c r="S5184" s="1">
        <v>500</v>
      </c>
      <c r="T5184" s="1">
        <v>46</v>
      </c>
      <c r="U5184" s="1">
        <v>0</v>
      </c>
      <c r="V5184" s="1">
        <v>3</v>
      </c>
      <c r="W5184" s="1">
        <v>1</v>
      </c>
      <c r="X5184" s="1">
        <v>1</v>
      </c>
      <c r="Y5184" s="1">
        <v>1</v>
      </c>
      <c r="Z5184" s="1">
        <v>2</v>
      </c>
      <c r="AA5184" s="1">
        <v>1</v>
      </c>
      <c r="AB5184" s="1">
        <v>1</v>
      </c>
      <c r="AC5184" s="1">
        <v>0</v>
      </c>
      <c r="AD5184" s="1">
        <v>0</v>
      </c>
      <c r="AE5184" s="1">
        <v>0</v>
      </c>
      <c r="AF5184" s="1">
        <v>500</v>
      </c>
      <c r="AG5184" s="1">
        <v>0</v>
      </c>
      <c r="AH5184" s="1">
        <v>500</v>
      </c>
      <c r="AI5184" s="1">
        <v>1000</v>
      </c>
      <c r="AJ5184" s="1" t="s">
        <v>13068</v>
      </c>
      <c r="AK5184" s="1" t="s">
        <v>13069</v>
      </c>
      <c r="AL5184" s="1" t="s">
        <v>13070</v>
      </c>
      <c r="AM5184" s="1" t="s">
        <v>16</v>
      </c>
      <c r="AN5184" s="1" t="s">
        <v>23097</v>
      </c>
      <c r="AO5184" s="1" t="s">
        <v>364</v>
      </c>
      <c r="AP5184" s="1" t="s">
        <v>86</v>
      </c>
      <c r="AQ5184" s="1" t="s">
        <v>14</v>
      </c>
      <c r="AR5184" s="1" t="s">
        <v>19</v>
      </c>
      <c r="AS5184" s="1" t="s">
        <v>23091</v>
      </c>
      <c r="AT5184" s="1" t="s">
        <v>101</v>
      </c>
    </row>
    <row r="5185" spans="1:46" x14ac:dyDescent="0.25">
      <c r="A5185" s="1" t="s">
        <v>17339</v>
      </c>
      <c r="B5185" s="2" t="s">
        <v>23074</v>
      </c>
      <c r="C5185" s="2" t="s">
        <v>23106</v>
      </c>
      <c r="D5185" s="1">
        <v>0</v>
      </c>
      <c r="E5185" s="1">
        <v>1</v>
      </c>
      <c r="F5185" s="1">
        <v>2</v>
      </c>
      <c r="G5185" s="1">
        <v>3</v>
      </c>
      <c r="H5185" s="6">
        <v>0.66666666666666663</v>
      </c>
      <c r="I5185">
        <v>0</v>
      </c>
      <c r="J5185" s="1">
        <v>35</v>
      </c>
      <c r="K5185" s="1">
        <v>0</v>
      </c>
      <c r="L5185" s="1">
        <v>470</v>
      </c>
      <c r="M5185" s="6">
        <v>0.73</v>
      </c>
      <c r="N5185" s="4">
        <v>3000</v>
      </c>
      <c r="O5185" s="4">
        <v>250</v>
      </c>
      <c r="P5185" s="4">
        <v>400</v>
      </c>
      <c r="Q5185" s="3">
        <v>0.36</v>
      </c>
      <c r="R5185" s="1">
        <v>24</v>
      </c>
      <c r="S5185" s="1">
        <v>400</v>
      </c>
      <c r="T5185" s="1">
        <v>62</v>
      </c>
      <c r="U5185" s="1">
        <v>0</v>
      </c>
      <c r="V5185" s="1">
        <v>3</v>
      </c>
      <c r="W5185" s="1">
        <v>0</v>
      </c>
      <c r="X5185" s="1">
        <v>1</v>
      </c>
      <c r="Y5185" s="1">
        <v>0</v>
      </c>
      <c r="Z5185" s="1">
        <v>4</v>
      </c>
      <c r="AA5185" s="1">
        <v>0</v>
      </c>
      <c r="AB5185" s="1">
        <v>0</v>
      </c>
      <c r="AC5185" s="1">
        <v>10281</v>
      </c>
      <c r="AD5185" s="1">
        <v>0</v>
      </c>
      <c r="AE5185" s="1">
        <v>0</v>
      </c>
      <c r="AF5185" s="1">
        <v>0</v>
      </c>
      <c r="AG5185" s="1">
        <v>0</v>
      </c>
      <c r="AH5185" s="1">
        <v>900</v>
      </c>
      <c r="AI5185" s="1">
        <v>11181</v>
      </c>
      <c r="AJ5185" s="1" t="s">
        <v>1052</v>
      </c>
      <c r="AK5185" s="1" t="s">
        <v>1053</v>
      </c>
      <c r="AL5185" s="1" t="s">
        <v>1054</v>
      </c>
      <c r="AM5185" s="1" t="s">
        <v>12</v>
      </c>
      <c r="AN5185" s="1" t="s">
        <v>23097</v>
      </c>
      <c r="AO5185" s="1" t="s">
        <v>364</v>
      </c>
      <c r="AP5185" s="1" t="s">
        <v>57</v>
      </c>
      <c r="AQ5185" s="1" t="s">
        <v>14</v>
      </c>
      <c r="AR5185" s="1" t="s">
        <v>30</v>
      </c>
      <c r="AS5185" s="1" t="s">
        <v>23090</v>
      </c>
      <c r="AT5185" s="1" t="s">
        <v>26</v>
      </c>
    </row>
    <row r="5186" spans="1:46" x14ac:dyDescent="0.25">
      <c r="A5186" s="1" t="s">
        <v>18717</v>
      </c>
      <c r="B5186" s="2" t="s">
        <v>23074</v>
      </c>
      <c r="C5186" s="2" t="s">
        <v>23107</v>
      </c>
      <c r="D5186" s="1">
        <v>0</v>
      </c>
      <c r="E5186" s="1">
        <v>1</v>
      </c>
      <c r="F5186" s="1">
        <v>2</v>
      </c>
      <c r="G5186" s="1">
        <v>3</v>
      </c>
      <c r="H5186" s="6">
        <v>0.66666666666666663</v>
      </c>
      <c r="I5186">
        <v>0</v>
      </c>
      <c r="J5186" s="1">
        <v>34</v>
      </c>
      <c r="K5186" s="1">
        <v>0</v>
      </c>
      <c r="L5186" s="1">
        <v>738</v>
      </c>
      <c r="M5186" s="6">
        <v>0.5</v>
      </c>
      <c r="N5186" s="4">
        <v>1920</v>
      </c>
      <c r="O5186" s="4">
        <v>150</v>
      </c>
      <c r="P5186" s="4">
        <v>900</v>
      </c>
      <c r="Q5186" s="3">
        <v>0.25</v>
      </c>
      <c r="R5186" s="1">
        <v>24</v>
      </c>
      <c r="S5186" s="1">
        <v>900</v>
      </c>
      <c r="T5186" s="1">
        <v>15</v>
      </c>
      <c r="U5186" s="1">
        <v>1</v>
      </c>
      <c r="V5186" s="1">
        <v>3</v>
      </c>
      <c r="W5186" s="1">
        <v>0</v>
      </c>
      <c r="X5186" s="1">
        <v>0</v>
      </c>
      <c r="Y5186" s="1">
        <v>0</v>
      </c>
      <c r="Z5186" s="1">
        <v>4</v>
      </c>
      <c r="AA5186" s="1">
        <v>1</v>
      </c>
      <c r="AB5186" s="1">
        <v>1</v>
      </c>
      <c r="AC5186" s="1">
        <v>0</v>
      </c>
      <c r="AD5186" s="1">
        <v>0</v>
      </c>
      <c r="AE5186" s="1">
        <v>0</v>
      </c>
      <c r="AF5186" s="1">
        <v>250</v>
      </c>
      <c r="AG5186" s="1">
        <v>0</v>
      </c>
      <c r="AH5186" s="1">
        <v>250</v>
      </c>
      <c r="AI5186" s="1">
        <v>500</v>
      </c>
      <c r="AJ5186" s="1" t="s">
        <v>5150</v>
      </c>
      <c r="AK5186" s="1" t="s">
        <v>5151</v>
      </c>
      <c r="AL5186" s="1" t="s">
        <v>5152</v>
      </c>
      <c r="AM5186" s="1" t="s">
        <v>12</v>
      </c>
      <c r="AN5186" s="1" t="s">
        <v>23097</v>
      </c>
      <c r="AO5186" s="1" t="s">
        <v>86</v>
      </c>
      <c r="AP5186" s="1" t="s">
        <v>57</v>
      </c>
      <c r="AQ5186" s="1" t="s">
        <v>25</v>
      </c>
      <c r="AR5186" s="1" t="s">
        <v>30</v>
      </c>
      <c r="AS5186" s="1" t="s">
        <v>23091</v>
      </c>
      <c r="AT5186" s="1" t="s">
        <v>101</v>
      </c>
    </row>
    <row r="5187" spans="1:46" x14ac:dyDescent="0.25">
      <c r="A5187" s="1" t="s">
        <v>17353</v>
      </c>
      <c r="B5187" s="2" t="s">
        <v>23074</v>
      </c>
      <c r="C5187" s="2" t="s">
        <v>23107</v>
      </c>
      <c r="D5187" s="1">
        <v>0</v>
      </c>
      <c r="E5187" s="1">
        <v>1</v>
      </c>
      <c r="F5187" s="1">
        <v>1</v>
      </c>
      <c r="G5187" s="1">
        <v>2</v>
      </c>
      <c r="H5187" s="6">
        <v>0.5</v>
      </c>
      <c r="I5187">
        <v>0</v>
      </c>
      <c r="J5187" s="1">
        <v>41</v>
      </c>
      <c r="K5187" s="1">
        <v>0</v>
      </c>
      <c r="L5187" s="1">
        <v>821</v>
      </c>
      <c r="M5187" s="6">
        <v>0.24</v>
      </c>
      <c r="N5187" s="4">
        <v>3000</v>
      </c>
      <c r="O5187" s="4">
        <v>250</v>
      </c>
      <c r="P5187" s="4">
        <v>200</v>
      </c>
      <c r="Q5187" s="3">
        <v>0.25</v>
      </c>
      <c r="R5187" s="1">
        <v>6</v>
      </c>
      <c r="S5187" s="1">
        <v>200</v>
      </c>
      <c r="T5187" s="1">
        <v>33</v>
      </c>
      <c r="U5187" s="1">
        <v>1</v>
      </c>
      <c r="V5187" s="1">
        <v>3</v>
      </c>
      <c r="W5187" s="1">
        <v>1</v>
      </c>
      <c r="X5187" s="1">
        <v>1</v>
      </c>
      <c r="Y5187" s="1">
        <v>1</v>
      </c>
      <c r="Z5187" s="1">
        <v>0</v>
      </c>
      <c r="AA5187" s="1">
        <v>1</v>
      </c>
      <c r="AB5187" s="1">
        <v>0</v>
      </c>
      <c r="AC5187" s="1">
        <v>0</v>
      </c>
      <c r="AD5187" s="1">
        <v>397</v>
      </c>
      <c r="AE5187" s="1">
        <v>0</v>
      </c>
      <c r="AF5187" s="1">
        <v>0</v>
      </c>
      <c r="AG5187" s="1">
        <v>350</v>
      </c>
      <c r="AH5187" s="1">
        <v>0</v>
      </c>
      <c r="AI5187" s="1">
        <v>747</v>
      </c>
      <c r="AJ5187" s="1" t="s">
        <v>1098</v>
      </c>
      <c r="AK5187" s="1" t="s">
        <v>1099</v>
      </c>
      <c r="AL5187" s="1" t="s">
        <v>1100</v>
      </c>
      <c r="AM5187" s="1" t="s">
        <v>12</v>
      </c>
      <c r="AN5187" s="1" t="s">
        <v>23097</v>
      </c>
      <c r="AO5187" s="1" t="s">
        <v>86</v>
      </c>
      <c r="AP5187" s="1" t="s">
        <v>86</v>
      </c>
      <c r="AQ5187" s="1" t="s">
        <v>14</v>
      </c>
      <c r="AR5187" s="1" t="s">
        <v>19</v>
      </c>
      <c r="AS5187" s="1" t="s">
        <v>23091</v>
      </c>
      <c r="AT5187" s="1" t="s">
        <v>26</v>
      </c>
    </row>
    <row r="5188" spans="1:46" x14ac:dyDescent="0.25">
      <c r="A5188" s="1" t="s">
        <v>18099</v>
      </c>
      <c r="B5188" s="2" t="s">
        <v>23074</v>
      </c>
      <c r="C5188" s="2" t="s">
        <v>23107</v>
      </c>
      <c r="D5188" s="1">
        <v>0</v>
      </c>
      <c r="E5188" s="1">
        <v>0</v>
      </c>
      <c r="F5188" s="1">
        <v>1</v>
      </c>
      <c r="G5188" s="1">
        <v>1</v>
      </c>
      <c r="H5188" s="6">
        <v>1</v>
      </c>
      <c r="I5188">
        <v>1</v>
      </c>
      <c r="J5188" s="1">
        <v>38</v>
      </c>
      <c r="K5188" s="1">
        <v>0</v>
      </c>
      <c r="L5188" s="1">
        <v>812</v>
      </c>
      <c r="M5188" s="6">
        <v>0.13</v>
      </c>
      <c r="N5188" s="4">
        <v>2000</v>
      </c>
      <c r="O5188" s="4">
        <v>160</v>
      </c>
      <c r="P5188" s="4">
        <v>200</v>
      </c>
      <c r="Q5188" s="3">
        <v>0.36</v>
      </c>
      <c r="R5188" s="1">
        <v>18</v>
      </c>
      <c r="S5188" s="1">
        <v>200</v>
      </c>
      <c r="T5188" s="1">
        <v>29</v>
      </c>
      <c r="U5188" s="1">
        <v>1</v>
      </c>
      <c r="V5188" s="1">
        <v>3</v>
      </c>
      <c r="W5188" s="1">
        <v>1</v>
      </c>
      <c r="X5188" s="1">
        <v>1</v>
      </c>
      <c r="Y5188" s="1">
        <v>0</v>
      </c>
      <c r="Z5188" s="1">
        <v>4</v>
      </c>
      <c r="AA5188" s="1">
        <v>0</v>
      </c>
      <c r="AB5188" s="1">
        <v>1</v>
      </c>
      <c r="AC5188" s="1">
        <v>0</v>
      </c>
      <c r="AD5188" s="1">
        <v>202</v>
      </c>
      <c r="AE5188" s="1">
        <v>0</v>
      </c>
      <c r="AF5188" s="1">
        <v>0</v>
      </c>
      <c r="AG5188" s="1">
        <v>0</v>
      </c>
      <c r="AH5188" s="1">
        <v>0</v>
      </c>
      <c r="AI5188" s="1">
        <v>202</v>
      </c>
      <c r="AJ5188" s="1" t="s">
        <v>3348</v>
      </c>
      <c r="AK5188" s="1" t="s">
        <v>3349</v>
      </c>
      <c r="AL5188" s="1" t="s">
        <v>3350</v>
      </c>
      <c r="AM5188" s="1" t="s">
        <v>16</v>
      </c>
      <c r="AN5188" s="1" t="s">
        <v>23097</v>
      </c>
      <c r="AO5188" s="1" t="s">
        <v>86</v>
      </c>
      <c r="AP5188" s="1" t="s">
        <v>86</v>
      </c>
      <c r="AQ5188" s="1" t="s">
        <v>14</v>
      </c>
      <c r="AR5188" s="1" t="s">
        <v>30</v>
      </c>
      <c r="AS5188" s="1" t="s">
        <v>23090</v>
      </c>
      <c r="AT5188" s="1" t="s">
        <v>101</v>
      </c>
    </row>
    <row r="5189" spans="1:46" x14ac:dyDescent="0.25">
      <c r="A5189" s="1" t="s">
        <v>18743</v>
      </c>
      <c r="B5189" s="2" t="s">
        <v>23074</v>
      </c>
      <c r="C5189" s="2" t="s">
        <v>23107</v>
      </c>
      <c r="D5189" s="1">
        <v>0</v>
      </c>
      <c r="E5189" s="1">
        <v>0</v>
      </c>
      <c r="F5189" s="1">
        <v>2</v>
      </c>
      <c r="G5189" s="1">
        <v>2</v>
      </c>
      <c r="H5189" s="6">
        <v>1</v>
      </c>
      <c r="I5189">
        <v>1</v>
      </c>
      <c r="J5189" s="1">
        <v>28</v>
      </c>
      <c r="K5189" s="1">
        <v>1</v>
      </c>
      <c r="L5189" s="1">
        <v>707</v>
      </c>
      <c r="M5189" s="6">
        <v>0</v>
      </c>
      <c r="N5189" s="4">
        <v>1500</v>
      </c>
      <c r="O5189" s="4">
        <v>110</v>
      </c>
      <c r="P5189" s="4">
        <v>200</v>
      </c>
      <c r="Q5189" s="3">
        <v>0.3</v>
      </c>
      <c r="R5189" s="1">
        <v>24</v>
      </c>
      <c r="S5189" s="1">
        <v>200</v>
      </c>
      <c r="T5189" s="1">
        <v>28</v>
      </c>
      <c r="U5189" s="1">
        <v>1</v>
      </c>
      <c r="V5189" s="1">
        <v>3</v>
      </c>
      <c r="W5189" s="1">
        <v>0</v>
      </c>
      <c r="X5189" s="1">
        <v>1</v>
      </c>
      <c r="Y5189" s="1">
        <v>1</v>
      </c>
      <c r="Z5189" s="1">
        <v>1</v>
      </c>
      <c r="AA5189" s="1">
        <v>1</v>
      </c>
      <c r="AB5189" s="1">
        <v>1</v>
      </c>
      <c r="AC5189" s="1">
        <v>0</v>
      </c>
      <c r="AD5189" s="1">
        <v>0</v>
      </c>
      <c r="AE5189" s="1">
        <v>0</v>
      </c>
      <c r="AF5189" s="1">
        <v>0</v>
      </c>
      <c r="AG5189" s="1">
        <v>0</v>
      </c>
      <c r="AH5189" s="1">
        <v>0</v>
      </c>
      <c r="AI5189" s="1">
        <v>0</v>
      </c>
      <c r="AJ5189" s="1" t="s">
        <v>47</v>
      </c>
      <c r="AK5189" s="1" t="s">
        <v>5227</v>
      </c>
      <c r="AL5189" s="1" t="s">
        <v>5228</v>
      </c>
      <c r="AM5189" s="1" t="s">
        <v>16</v>
      </c>
      <c r="AN5189" s="1" t="s">
        <v>23098</v>
      </c>
      <c r="AO5189" s="1" t="s">
        <v>86</v>
      </c>
      <c r="AP5189" s="1" t="s">
        <v>57</v>
      </c>
      <c r="AQ5189" s="1" t="s">
        <v>14</v>
      </c>
      <c r="AR5189" s="1" t="s">
        <v>19</v>
      </c>
      <c r="AS5189" s="1" t="s">
        <v>23091</v>
      </c>
      <c r="AT5189" s="1" t="s">
        <v>101</v>
      </c>
    </row>
    <row r="5190" spans="1:46" x14ac:dyDescent="0.25">
      <c r="A5190" s="1" t="s">
        <v>22196</v>
      </c>
      <c r="B5190" s="2" t="s">
        <v>23074</v>
      </c>
      <c r="C5190" s="2" t="s">
        <v>23107</v>
      </c>
      <c r="D5190" s="1">
        <v>0</v>
      </c>
      <c r="E5190" s="1">
        <v>0</v>
      </c>
      <c r="F5190" s="1">
        <v>3</v>
      </c>
      <c r="G5190" s="1">
        <v>3</v>
      </c>
      <c r="H5190" s="6">
        <v>1</v>
      </c>
      <c r="I5190">
        <v>0</v>
      </c>
      <c r="J5190" s="1">
        <v>41</v>
      </c>
      <c r="K5190" s="1">
        <v>1</v>
      </c>
      <c r="L5190" s="1">
        <v>649</v>
      </c>
      <c r="M5190" s="6">
        <v>0.35</v>
      </c>
      <c r="N5190" s="4">
        <v>3600</v>
      </c>
      <c r="O5190" s="4">
        <v>270</v>
      </c>
      <c r="P5190" s="4">
        <v>400</v>
      </c>
      <c r="Q5190" s="3">
        <v>0.3</v>
      </c>
      <c r="R5190" s="1">
        <v>18</v>
      </c>
      <c r="S5190" s="1">
        <v>400</v>
      </c>
      <c r="T5190" s="1">
        <v>47</v>
      </c>
      <c r="U5190" s="1">
        <v>1</v>
      </c>
      <c r="V5190" s="1">
        <v>3</v>
      </c>
      <c r="W5190" s="1">
        <v>0</v>
      </c>
      <c r="X5190" s="1">
        <v>0</v>
      </c>
      <c r="Y5190" s="1">
        <v>0</v>
      </c>
      <c r="Z5190" s="1">
        <v>3</v>
      </c>
      <c r="AA5190" s="1">
        <v>1</v>
      </c>
      <c r="AB5190" s="1">
        <v>0</v>
      </c>
      <c r="AC5190" s="1">
        <v>700</v>
      </c>
      <c r="AD5190" s="1">
        <v>0</v>
      </c>
      <c r="AE5190" s="1">
        <v>0</v>
      </c>
      <c r="AF5190" s="1">
        <v>600</v>
      </c>
      <c r="AG5190" s="1">
        <v>0</v>
      </c>
      <c r="AH5190" s="1">
        <v>200</v>
      </c>
      <c r="AI5190" s="1">
        <v>1500</v>
      </c>
      <c r="AJ5190" s="1" t="s">
        <v>14669</v>
      </c>
      <c r="AK5190" s="1" t="s">
        <v>14670</v>
      </c>
      <c r="AL5190" s="1" t="s">
        <v>14671</v>
      </c>
      <c r="AM5190" s="1" t="s">
        <v>12</v>
      </c>
      <c r="AN5190" s="1" t="s">
        <v>23098</v>
      </c>
      <c r="AO5190" s="1" t="s">
        <v>86</v>
      </c>
      <c r="AP5190" s="1" t="s">
        <v>57</v>
      </c>
      <c r="AQ5190" s="1" t="s">
        <v>25</v>
      </c>
      <c r="AR5190" s="1" t="s">
        <v>30</v>
      </c>
      <c r="AS5190" s="1" t="s">
        <v>23091</v>
      </c>
      <c r="AT5190" s="1" t="s">
        <v>26</v>
      </c>
    </row>
    <row r="5191" spans="1:46" x14ac:dyDescent="0.25">
      <c r="A5191" s="1" t="s">
        <v>18746</v>
      </c>
      <c r="B5191" s="2" t="s">
        <v>23074</v>
      </c>
      <c r="C5191" s="2" t="s">
        <v>23107</v>
      </c>
      <c r="D5191" s="1">
        <v>0</v>
      </c>
      <c r="E5191" s="1">
        <v>3</v>
      </c>
      <c r="F5191" s="1">
        <v>2</v>
      </c>
      <c r="G5191" s="1">
        <v>5</v>
      </c>
      <c r="H5191" s="6">
        <v>0.4</v>
      </c>
      <c r="I5191">
        <v>0</v>
      </c>
      <c r="J5191" s="1">
        <v>31</v>
      </c>
      <c r="K5191" s="1">
        <v>1</v>
      </c>
      <c r="L5191" s="1">
        <v>718</v>
      </c>
      <c r="M5191" s="6">
        <v>0.14000000000000001</v>
      </c>
      <c r="N5191" s="4">
        <v>2400</v>
      </c>
      <c r="O5191" s="4">
        <v>200</v>
      </c>
      <c r="P5191" s="4">
        <v>300</v>
      </c>
      <c r="Q5191" s="3">
        <v>0.28000000000000003</v>
      </c>
      <c r="R5191" s="1">
        <v>12</v>
      </c>
      <c r="S5191" s="1">
        <v>300</v>
      </c>
      <c r="T5191" s="1">
        <v>36</v>
      </c>
      <c r="U5191" s="1">
        <v>1</v>
      </c>
      <c r="V5191" s="1">
        <v>3</v>
      </c>
      <c r="W5191" s="1">
        <v>0</v>
      </c>
      <c r="X5191" s="1">
        <v>1</v>
      </c>
      <c r="Y5191" s="1">
        <v>1</v>
      </c>
      <c r="Z5191" s="1">
        <v>5</v>
      </c>
      <c r="AA5191" s="1">
        <v>0</v>
      </c>
      <c r="AB5191" s="1">
        <v>0</v>
      </c>
      <c r="AC5191" s="1">
        <v>0</v>
      </c>
      <c r="AD5191" s="1">
        <v>0</v>
      </c>
      <c r="AE5191" s="1">
        <v>0</v>
      </c>
      <c r="AF5191" s="1">
        <v>0</v>
      </c>
      <c r="AG5191" s="1">
        <v>0</v>
      </c>
      <c r="AH5191" s="1">
        <v>0</v>
      </c>
      <c r="AI5191" s="1">
        <v>0</v>
      </c>
      <c r="AJ5191" s="1" t="s">
        <v>41</v>
      </c>
      <c r="AK5191" s="1" t="s">
        <v>5235</v>
      </c>
      <c r="AL5191" s="1" t="s">
        <v>5236</v>
      </c>
      <c r="AM5191" s="1" t="s">
        <v>12</v>
      </c>
      <c r="AN5191" s="1" t="s">
        <v>23098</v>
      </c>
      <c r="AO5191" s="1" t="s">
        <v>86</v>
      </c>
      <c r="AP5191" s="1" t="s">
        <v>57</v>
      </c>
      <c r="AQ5191" s="1" t="s">
        <v>14</v>
      </c>
      <c r="AR5191" s="1" t="s">
        <v>19</v>
      </c>
      <c r="AS5191" s="1" t="s">
        <v>23090</v>
      </c>
      <c r="AT5191" s="1" t="s">
        <v>26</v>
      </c>
    </row>
    <row r="5192" spans="1:46" x14ac:dyDescent="0.25">
      <c r="A5192" s="1" t="s">
        <v>22774</v>
      </c>
      <c r="B5192" s="2" t="s">
        <v>23074</v>
      </c>
      <c r="C5192" s="2" t="s">
        <v>23107</v>
      </c>
      <c r="D5192" s="1">
        <v>0</v>
      </c>
      <c r="E5192" s="1">
        <v>0</v>
      </c>
      <c r="F5192" s="1">
        <v>2</v>
      </c>
      <c r="G5192" s="1">
        <v>2</v>
      </c>
      <c r="H5192" s="6">
        <v>1</v>
      </c>
      <c r="I5192">
        <v>0</v>
      </c>
      <c r="J5192" s="1">
        <v>35</v>
      </c>
      <c r="K5192" s="1">
        <v>1</v>
      </c>
      <c r="L5192" s="1">
        <v>671</v>
      </c>
      <c r="M5192" s="6">
        <v>0.21</v>
      </c>
      <c r="N5192" s="4">
        <v>2800</v>
      </c>
      <c r="O5192" s="4">
        <v>160</v>
      </c>
      <c r="P5192" s="4">
        <v>300</v>
      </c>
      <c r="Q5192" s="3">
        <v>0.33</v>
      </c>
      <c r="R5192" s="1">
        <v>18</v>
      </c>
      <c r="S5192" s="1">
        <v>300</v>
      </c>
      <c r="T5192" s="1">
        <v>30</v>
      </c>
      <c r="U5192" s="1">
        <v>1</v>
      </c>
      <c r="V5192" s="1">
        <v>3</v>
      </c>
      <c r="W5192" s="1">
        <v>0</v>
      </c>
      <c r="X5192" s="1">
        <v>0</v>
      </c>
      <c r="Y5192" s="1">
        <v>1</v>
      </c>
      <c r="Z5192" s="1">
        <v>1</v>
      </c>
      <c r="AA5192" s="1">
        <v>1</v>
      </c>
      <c r="AB5192" s="1">
        <v>0</v>
      </c>
      <c r="AC5192" s="1">
        <v>397</v>
      </c>
      <c r="AD5192" s="1">
        <v>0</v>
      </c>
      <c r="AE5192" s="1">
        <v>0</v>
      </c>
      <c r="AF5192" s="1">
        <v>0</v>
      </c>
      <c r="AG5192" s="1">
        <v>0</v>
      </c>
      <c r="AH5192" s="1">
        <v>0</v>
      </c>
      <c r="AI5192" s="1">
        <v>397</v>
      </c>
      <c r="AJ5192" s="1" t="s">
        <v>16202</v>
      </c>
      <c r="AK5192" s="1" t="s">
        <v>16203</v>
      </c>
      <c r="AL5192" s="1" t="s">
        <v>16204</v>
      </c>
      <c r="AM5192" s="1" t="s">
        <v>12</v>
      </c>
      <c r="AN5192" s="1" t="s">
        <v>23098</v>
      </c>
      <c r="AO5192" s="1" t="s">
        <v>86</v>
      </c>
      <c r="AP5192" s="1" t="s">
        <v>57</v>
      </c>
      <c r="AQ5192" s="1" t="s">
        <v>25</v>
      </c>
      <c r="AR5192" s="1" t="s">
        <v>19</v>
      </c>
      <c r="AS5192" s="1" t="s">
        <v>23091</v>
      </c>
      <c r="AT5192" s="1" t="s">
        <v>26</v>
      </c>
    </row>
    <row r="5193" spans="1:46" x14ac:dyDescent="0.25">
      <c r="A5193" s="1" t="s">
        <v>21627</v>
      </c>
      <c r="B5193" s="2" t="s">
        <v>23074</v>
      </c>
      <c r="C5193" s="2" t="s">
        <v>23107</v>
      </c>
      <c r="D5193" s="1">
        <v>0</v>
      </c>
      <c r="E5193" s="1">
        <v>0</v>
      </c>
      <c r="F5193" s="1">
        <v>2</v>
      </c>
      <c r="G5193" s="1">
        <v>2</v>
      </c>
      <c r="H5193" s="6">
        <v>1</v>
      </c>
      <c r="I5193">
        <v>1</v>
      </c>
      <c r="J5193" s="1">
        <v>29</v>
      </c>
      <c r="K5193" s="1">
        <v>1</v>
      </c>
      <c r="L5193" s="1">
        <v>770</v>
      </c>
      <c r="M5193" s="6">
        <v>0.25</v>
      </c>
      <c r="N5193" s="4">
        <v>1000</v>
      </c>
      <c r="O5193" s="4">
        <v>90</v>
      </c>
      <c r="P5193" s="4">
        <v>100</v>
      </c>
      <c r="Q5193" s="3">
        <v>0.26</v>
      </c>
      <c r="R5193" s="1">
        <v>12</v>
      </c>
      <c r="S5193" s="1">
        <v>100</v>
      </c>
      <c r="T5193" s="1">
        <v>16</v>
      </c>
      <c r="U5193" s="1">
        <v>1</v>
      </c>
      <c r="V5193" s="1">
        <v>3</v>
      </c>
      <c r="W5193" s="1">
        <v>0</v>
      </c>
      <c r="X5193" s="1">
        <v>0</v>
      </c>
      <c r="Y5193" s="1">
        <v>1</v>
      </c>
      <c r="Z5193" s="1">
        <v>0</v>
      </c>
      <c r="AA5193" s="1">
        <v>1</v>
      </c>
      <c r="AB5193" s="1">
        <v>1</v>
      </c>
      <c r="AC5193" s="1">
        <v>400</v>
      </c>
      <c r="AD5193" s="1">
        <v>0</v>
      </c>
      <c r="AE5193" s="1">
        <v>0</v>
      </c>
      <c r="AF5193" s="1">
        <v>0</v>
      </c>
      <c r="AG5193" s="1">
        <v>0</v>
      </c>
      <c r="AH5193" s="1">
        <v>0</v>
      </c>
      <c r="AI5193" s="1">
        <v>400</v>
      </c>
      <c r="AJ5193" s="1" t="s">
        <v>13165</v>
      </c>
      <c r="AK5193" s="1" t="s">
        <v>13166</v>
      </c>
      <c r="AL5193" s="1" t="s">
        <v>13167</v>
      </c>
      <c r="AM5193" s="1" t="s">
        <v>16</v>
      </c>
      <c r="AN5193" s="1" t="s">
        <v>23098</v>
      </c>
      <c r="AO5193" s="1" t="s">
        <v>86</v>
      </c>
      <c r="AP5193" s="1" t="s">
        <v>57</v>
      </c>
      <c r="AQ5193" s="1" t="s">
        <v>25</v>
      </c>
      <c r="AR5193" s="1" t="s">
        <v>19</v>
      </c>
      <c r="AS5193" s="1" t="s">
        <v>23091</v>
      </c>
      <c r="AT5193" s="1" t="s">
        <v>101</v>
      </c>
    </row>
    <row r="5194" spans="1:46" x14ac:dyDescent="0.25">
      <c r="A5194" s="1" t="s">
        <v>20504</v>
      </c>
      <c r="B5194" s="2" t="s">
        <v>23074</v>
      </c>
      <c r="C5194" s="2" t="s">
        <v>23107</v>
      </c>
      <c r="D5194" s="1">
        <v>0</v>
      </c>
      <c r="E5194" s="1">
        <v>1</v>
      </c>
      <c r="F5194" s="1">
        <v>4</v>
      </c>
      <c r="G5194" s="1">
        <v>5</v>
      </c>
      <c r="H5194" s="6">
        <v>0.8</v>
      </c>
      <c r="I5194">
        <v>0</v>
      </c>
      <c r="J5194" s="1">
        <v>43</v>
      </c>
      <c r="K5194" s="1">
        <v>1</v>
      </c>
      <c r="L5194" s="1">
        <v>733</v>
      </c>
      <c r="M5194" s="6">
        <v>0.52</v>
      </c>
      <c r="N5194" s="4">
        <v>2700</v>
      </c>
      <c r="O5194" s="4">
        <v>230</v>
      </c>
      <c r="P5194" s="4">
        <v>500</v>
      </c>
      <c r="Q5194" s="3">
        <v>0.3</v>
      </c>
      <c r="R5194" s="1">
        <v>24</v>
      </c>
      <c r="S5194" s="1">
        <v>500</v>
      </c>
      <c r="T5194" s="1">
        <v>29</v>
      </c>
      <c r="U5194" s="1">
        <v>1</v>
      </c>
      <c r="V5194" s="1">
        <v>3</v>
      </c>
      <c r="W5194" s="1">
        <v>0</v>
      </c>
      <c r="X5194" s="1">
        <v>0</v>
      </c>
      <c r="Y5194" s="1">
        <v>0</v>
      </c>
      <c r="Z5194" s="1">
        <v>3</v>
      </c>
      <c r="AA5194" s="1">
        <v>1</v>
      </c>
      <c r="AB5194" s="1">
        <v>1</v>
      </c>
      <c r="AC5194" s="1">
        <v>1065</v>
      </c>
      <c r="AD5194" s="1">
        <v>890</v>
      </c>
      <c r="AE5194" s="1">
        <v>538</v>
      </c>
      <c r="AF5194" s="1">
        <v>0</v>
      </c>
      <c r="AG5194" s="1">
        <v>140</v>
      </c>
      <c r="AH5194" s="1">
        <v>0</v>
      </c>
      <c r="AI5194" s="1">
        <v>2633</v>
      </c>
      <c r="AJ5194" s="1" t="s">
        <v>10133</v>
      </c>
      <c r="AK5194" s="1" t="s">
        <v>10134</v>
      </c>
      <c r="AL5194" s="1" t="s">
        <v>10135</v>
      </c>
      <c r="AM5194" s="1" t="s">
        <v>12</v>
      </c>
      <c r="AN5194" s="1" t="s">
        <v>23098</v>
      </c>
      <c r="AO5194" s="1" t="s">
        <v>86</v>
      </c>
      <c r="AP5194" s="1" t="s">
        <v>57</v>
      </c>
      <c r="AQ5194" s="1" t="s">
        <v>25</v>
      </c>
      <c r="AR5194" s="1" t="s">
        <v>30</v>
      </c>
      <c r="AS5194" s="1" t="s">
        <v>23091</v>
      </c>
      <c r="AT5194" s="1" t="s">
        <v>101</v>
      </c>
    </row>
    <row r="5195" spans="1:46" x14ac:dyDescent="0.25">
      <c r="A5195" s="1" t="s">
        <v>19983</v>
      </c>
      <c r="B5195" s="2" t="s">
        <v>23074</v>
      </c>
      <c r="C5195" s="2" t="s">
        <v>23107</v>
      </c>
      <c r="D5195" s="1">
        <v>0</v>
      </c>
      <c r="E5195" s="1">
        <v>3</v>
      </c>
      <c r="F5195" s="1">
        <v>3</v>
      </c>
      <c r="G5195" s="1">
        <v>6</v>
      </c>
      <c r="H5195" s="6">
        <v>0.5</v>
      </c>
      <c r="I5195">
        <v>1</v>
      </c>
      <c r="J5195" s="1">
        <v>38</v>
      </c>
      <c r="K5195" s="1">
        <v>1</v>
      </c>
      <c r="L5195" s="1">
        <v>639</v>
      </c>
      <c r="M5195" s="6">
        <v>0.31</v>
      </c>
      <c r="N5195" s="4">
        <v>2000</v>
      </c>
      <c r="O5195" s="4">
        <v>160</v>
      </c>
      <c r="P5195" s="4">
        <v>400</v>
      </c>
      <c r="Q5195" s="3">
        <v>0.33</v>
      </c>
      <c r="R5195" s="1">
        <v>18</v>
      </c>
      <c r="S5195" s="1">
        <v>400</v>
      </c>
      <c r="T5195" s="1">
        <v>26</v>
      </c>
      <c r="U5195" s="1">
        <v>1</v>
      </c>
      <c r="V5195" s="1">
        <v>3</v>
      </c>
      <c r="W5195" s="1">
        <v>0</v>
      </c>
      <c r="X5195" s="1">
        <v>0</v>
      </c>
      <c r="Y5195" s="1">
        <v>1</v>
      </c>
      <c r="Z5195" s="1">
        <v>0</v>
      </c>
      <c r="AA5195" s="1">
        <v>1</v>
      </c>
      <c r="AB5195" s="1">
        <v>1</v>
      </c>
      <c r="AC5195" s="1">
        <v>0</v>
      </c>
      <c r="AD5195" s="1">
        <v>0</v>
      </c>
      <c r="AE5195" s="1">
        <v>250</v>
      </c>
      <c r="AF5195" s="1">
        <v>125</v>
      </c>
      <c r="AG5195" s="1">
        <v>0</v>
      </c>
      <c r="AH5195" s="1">
        <v>100</v>
      </c>
      <c r="AI5195" s="1">
        <v>475</v>
      </c>
      <c r="AJ5195" s="1" t="s">
        <v>8704</v>
      </c>
      <c r="AK5195" s="1" t="s">
        <v>8705</v>
      </c>
      <c r="AL5195" s="1" t="s">
        <v>8706</v>
      </c>
      <c r="AM5195" s="1" t="s">
        <v>16</v>
      </c>
      <c r="AN5195" s="1" t="s">
        <v>23098</v>
      </c>
      <c r="AO5195" s="1" t="s">
        <v>86</v>
      </c>
      <c r="AP5195" s="1" t="s">
        <v>57</v>
      </c>
      <c r="AQ5195" s="1" t="s">
        <v>25</v>
      </c>
      <c r="AR5195" s="1" t="s">
        <v>19</v>
      </c>
      <c r="AS5195" s="1" t="s">
        <v>23091</v>
      </c>
      <c r="AT5195" s="1" t="s">
        <v>101</v>
      </c>
    </row>
    <row r="5196" spans="1:46" x14ac:dyDescent="0.25">
      <c r="A5196" s="1" t="s">
        <v>20508</v>
      </c>
      <c r="B5196" s="2" t="s">
        <v>23074</v>
      </c>
      <c r="C5196" s="2" t="s">
        <v>23107</v>
      </c>
      <c r="D5196" s="1">
        <v>1</v>
      </c>
      <c r="E5196" s="1">
        <v>6</v>
      </c>
      <c r="F5196" s="1">
        <v>2</v>
      </c>
      <c r="G5196" s="1">
        <v>9</v>
      </c>
      <c r="H5196" s="6">
        <v>0.22222222222222221</v>
      </c>
      <c r="I5196">
        <v>0</v>
      </c>
      <c r="J5196" s="1">
        <v>40</v>
      </c>
      <c r="K5196" s="1">
        <v>0</v>
      </c>
      <c r="L5196" s="1">
        <v>755</v>
      </c>
      <c r="M5196" s="6">
        <v>0.43</v>
      </c>
      <c r="N5196" s="4">
        <v>2600</v>
      </c>
      <c r="O5196" s="4">
        <v>210</v>
      </c>
      <c r="P5196" s="4">
        <v>200</v>
      </c>
      <c r="Q5196" s="3">
        <v>0.3</v>
      </c>
      <c r="R5196" s="1">
        <v>12</v>
      </c>
      <c r="S5196" s="1">
        <v>200</v>
      </c>
      <c r="T5196" s="1">
        <v>23</v>
      </c>
      <c r="U5196" s="1">
        <v>0</v>
      </c>
      <c r="V5196" s="1">
        <v>3</v>
      </c>
      <c r="W5196" s="1">
        <v>0</v>
      </c>
      <c r="X5196" s="1">
        <v>0</v>
      </c>
      <c r="Y5196" s="1">
        <v>1</v>
      </c>
      <c r="Z5196" s="1">
        <v>3</v>
      </c>
      <c r="AA5196" s="1">
        <v>0</v>
      </c>
      <c r="AB5196" s="1">
        <v>0</v>
      </c>
      <c r="AC5196" s="1">
        <v>0</v>
      </c>
      <c r="AD5196" s="1">
        <v>0</v>
      </c>
      <c r="AE5196" s="1">
        <v>0</v>
      </c>
      <c r="AF5196" s="1">
        <v>532</v>
      </c>
      <c r="AG5196" s="1">
        <v>30</v>
      </c>
      <c r="AH5196" s="1">
        <v>710</v>
      </c>
      <c r="AI5196" s="1">
        <v>1272</v>
      </c>
      <c r="AJ5196" s="1" t="s">
        <v>10144</v>
      </c>
      <c r="AK5196" s="1" t="s">
        <v>10145</v>
      </c>
      <c r="AL5196" s="1" t="s">
        <v>10146</v>
      </c>
      <c r="AM5196" s="1" t="s">
        <v>12</v>
      </c>
      <c r="AN5196" s="1" t="s">
        <v>23097</v>
      </c>
      <c r="AO5196" s="1" t="s">
        <v>364</v>
      </c>
      <c r="AP5196" s="1" t="s">
        <v>57</v>
      </c>
      <c r="AQ5196" s="1" t="s">
        <v>25</v>
      </c>
      <c r="AR5196" s="1" t="s">
        <v>19</v>
      </c>
      <c r="AS5196" s="1" t="s">
        <v>23090</v>
      </c>
      <c r="AT5196" s="1" t="s">
        <v>26</v>
      </c>
    </row>
    <row r="5197" spans="1:46" x14ac:dyDescent="0.25">
      <c r="A5197" s="1" t="s">
        <v>21638</v>
      </c>
      <c r="B5197" s="2" t="s">
        <v>23074</v>
      </c>
      <c r="C5197" s="2" t="s">
        <v>23107</v>
      </c>
      <c r="D5197" s="1">
        <v>0</v>
      </c>
      <c r="E5197" s="1">
        <v>1</v>
      </c>
      <c r="F5197" s="1">
        <v>1</v>
      </c>
      <c r="G5197" s="1">
        <v>2</v>
      </c>
      <c r="H5197" s="6">
        <v>0.5</v>
      </c>
      <c r="I5197">
        <v>0</v>
      </c>
      <c r="J5197" s="1">
        <v>33</v>
      </c>
      <c r="K5197" s="1">
        <v>0</v>
      </c>
      <c r="L5197" s="1">
        <v>770</v>
      </c>
      <c r="M5197" s="6">
        <v>0.25</v>
      </c>
      <c r="N5197" s="4">
        <v>2400</v>
      </c>
      <c r="O5197" s="4">
        <v>200</v>
      </c>
      <c r="P5197" s="4">
        <v>550</v>
      </c>
      <c r="Q5197" s="3">
        <v>0.3</v>
      </c>
      <c r="R5197" s="1">
        <v>24</v>
      </c>
      <c r="S5197" s="1">
        <v>550</v>
      </c>
      <c r="T5197" s="1">
        <v>59</v>
      </c>
      <c r="U5197" s="1">
        <v>0</v>
      </c>
      <c r="V5197" s="1">
        <v>3</v>
      </c>
      <c r="W5197" s="1">
        <v>0</v>
      </c>
      <c r="X5197" s="1">
        <v>0</v>
      </c>
      <c r="Y5197" s="1">
        <v>1</v>
      </c>
      <c r="Z5197" s="1">
        <v>3</v>
      </c>
      <c r="AA5197" s="1">
        <v>0</v>
      </c>
      <c r="AB5197" s="1">
        <v>0</v>
      </c>
      <c r="AC5197" s="1">
        <v>0</v>
      </c>
      <c r="AD5197" s="1">
        <v>0</v>
      </c>
      <c r="AE5197" s="1">
        <v>0</v>
      </c>
      <c r="AF5197" s="1">
        <v>0</v>
      </c>
      <c r="AG5197" s="1">
        <v>0</v>
      </c>
      <c r="AH5197" s="1">
        <v>350</v>
      </c>
      <c r="AI5197" s="1">
        <v>350</v>
      </c>
      <c r="AJ5197" s="1" t="s">
        <v>13196</v>
      </c>
      <c r="AK5197" s="1" t="s">
        <v>13197</v>
      </c>
      <c r="AL5197" s="1" t="s">
        <v>13198</v>
      </c>
      <c r="AM5197" s="1" t="s">
        <v>12</v>
      </c>
      <c r="AN5197" s="1" t="s">
        <v>23097</v>
      </c>
      <c r="AO5197" s="1" t="s">
        <v>364</v>
      </c>
      <c r="AP5197" s="1" t="s">
        <v>57</v>
      </c>
      <c r="AQ5197" s="1" t="s">
        <v>25</v>
      </c>
      <c r="AR5197" s="1" t="s">
        <v>19</v>
      </c>
      <c r="AS5197" s="1" t="s">
        <v>23090</v>
      </c>
      <c r="AT5197" s="1" t="s">
        <v>26</v>
      </c>
    </row>
    <row r="5198" spans="1:46" x14ac:dyDescent="0.25">
      <c r="A5198" s="1" t="s">
        <v>18139</v>
      </c>
      <c r="B5198" s="2" t="s">
        <v>23074</v>
      </c>
      <c r="C5198" s="2" t="s">
        <v>23107</v>
      </c>
      <c r="D5198" s="1">
        <v>0</v>
      </c>
      <c r="E5198" s="1">
        <v>0</v>
      </c>
      <c r="F5198" s="1">
        <v>1</v>
      </c>
      <c r="G5198" s="1">
        <v>1</v>
      </c>
      <c r="H5198" s="6">
        <v>1</v>
      </c>
      <c r="I5198">
        <v>0</v>
      </c>
      <c r="J5198" s="1">
        <v>42</v>
      </c>
      <c r="K5198" s="1">
        <v>1</v>
      </c>
      <c r="L5198" s="1">
        <v>720</v>
      </c>
      <c r="M5198" s="6">
        <v>0.38</v>
      </c>
      <c r="N5198" s="4">
        <v>3300</v>
      </c>
      <c r="O5198" s="4">
        <v>250</v>
      </c>
      <c r="P5198" s="4">
        <v>300</v>
      </c>
      <c r="Q5198" s="3">
        <v>0.28000000000000003</v>
      </c>
      <c r="R5198" s="1">
        <v>18</v>
      </c>
      <c r="S5198" s="1">
        <v>300</v>
      </c>
      <c r="T5198" s="1">
        <v>35</v>
      </c>
      <c r="U5198" s="1">
        <v>1</v>
      </c>
      <c r="V5198" s="1">
        <v>3</v>
      </c>
      <c r="W5198" s="1">
        <v>1</v>
      </c>
      <c r="X5198" s="1">
        <v>0</v>
      </c>
      <c r="Y5198" s="1">
        <v>0</v>
      </c>
      <c r="Z5198" s="1">
        <v>2</v>
      </c>
      <c r="AA5198" s="1">
        <v>0</v>
      </c>
      <c r="AB5198" s="1">
        <v>0</v>
      </c>
      <c r="AC5198" s="1">
        <v>285</v>
      </c>
      <c r="AD5198" s="1">
        <v>0</v>
      </c>
      <c r="AE5198" s="1">
        <v>598</v>
      </c>
      <c r="AF5198" s="1">
        <v>815</v>
      </c>
      <c r="AG5198" s="1">
        <v>0</v>
      </c>
      <c r="AH5198" s="1">
        <v>0</v>
      </c>
      <c r="AI5198" s="1">
        <v>1698</v>
      </c>
      <c r="AJ5198" s="1" t="s">
        <v>3471</v>
      </c>
      <c r="AK5198" s="1" t="s">
        <v>3472</v>
      </c>
      <c r="AL5198" s="1" t="s">
        <v>3473</v>
      </c>
      <c r="AM5198" s="1" t="s">
        <v>12</v>
      </c>
      <c r="AN5198" s="1" t="s">
        <v>23098</v>
      </c>
      <c r="AO5198" s="1" t="s">
        <v>86</v>
      </c>
      <c r="AP5198" s="1" t="s">
        <v>86</v>
      </c>
      <c r="AQ5198" s="1" t="s">
        <v>25</v>
      </c>
      <c r="AR5198" s="1" t="s">
        <v>30</v>
      </c>
      <c r="AS5198" s="1" t="s">
        <v>23090</v>
      </c>
      <c r="AT5198" s="1" t="s">
        <v>26</v>
      </c>
    </row>
    <row r="5199" spans="1:46" x14ac:dyDescent="0.25">
      <c r="A5199" s="1" t="s">
        <v>22801</v>
      </c>
      <c r="B5199" s="2" t="s">
        <v>23074</v>
      </c>
      <c r="C5199" s="2" t="s">
        <v>23107</v>
      </c>
      <c r="D5199" s="1">
        <v>0</v>
      </c>
      <c r="E5199" s="1">
        <v>2</v>
      </c>
      <c r="F5199" s="1">
        <v>1</v>
      </c>
      <c r="G5199" s="1">
        <v>3</v>
      </c>
      <c r="H5199" s="6">
        <v>0.33333333333333331</v>
      </c>
      <c r="I5199">
        <v>0</v>
      </c>
      <c r="J5199" s="1">
        <v>25</v>
      </c>
      <c r="K5199" s="1">
        <v>0</v>
      </c>
      <c r="L5199" s="1">
        <v>822</v>
      </c>
      <c r="M5199" s="6">
        <v>0.67</v>
      </c>
      <c r="N5199" s="4">
        <v>1800</v>
      </c>
      <c r="O5199" s="4">
        <v>150</v>
      </c>
      <c r="P5199" s="4">
        <v>800</v>
      </c>
      <c r="Q5199" s="3">
        <v>0.3</v>
      </c>
      <c r="R5199" s="1">
        <v>24</v>
      </c>
      <c r="S5199" s="1">
        <v>800</v>
      </c>
      <c r="T5199" s="1">
        <v>64</v>
      </c>
      <c r="U5199" s="1">
        <v>0</v>
      </c>
      <c r="V5199" s="1">
        <v>3</v>
      </c>
      <c r="W5199" s="1">
        <v>0</v>
      </c>
      <c r="X5199" s="1">
        <v>0</v>
      </c>
      <c r="Y5199" s="1">
        <v>1</v>
      </c>
      <c r="Z5199" s="1">
        <v>3</v>
      </c>
      <c r="AA5199" s="1">
        <v>0</v>
      </c>
      <c r="AB5199" s="1">
        <v>0</v>
      </c>
      <c r="AC5199" s="1">
        <v>0</v>
      </c>
      <c r="AD5199" s="1">
        <v>0</v>
      </c>
      <c r="AE5199" s="1">
        <v>0</v>
      </c>
      <c r="AF5199" s="1">
        <v>0</v>
      </c>
      <c r="AG5199" s="1">
        <v>28</v>
      </c>
      <c r="AH5199" s="1">
        <v>754</v>
      </c>
      <c r="AI5199" s="1">
        <v>782</v>
      </c>
      <c r="AJ5199" s="1" t="s">
        <v>16277</v>
      </c>
      <c r="AK5199" s="1" t="s">
        <v>16278</v>
      </c>
      <c r="AL5199" s="1" t="s">
        <v>16279</v>
      </c>
      <c r="AM5199" s="1" t="s">
        <v>12</v>
      </c>
      <c r="AN5199" s="1" t="s">
        <v>23097</v>
      </c>
      <c r="AO5199" s="1" t="s">
        <v>364</v>
      </c>
      <c r="AP5199" s="1" t="s">
        <v>57</v>
      </c>
      <c r="AQ5199" s="1" t="s">
        <v>25</v>
      </c>
      <c r="AR5199" s="1" t="s">
        <v>19</v>
      </c>
      <c r="AS5199" s="1" t="s">
        <v>23090</v>
      </c>
      <c r="AT5199" s="1" t="s">
        <v>26</v>
      </c>
    </row>
    <row r="5200" spans="1:46" x14ac:dyDescent="0.25">
      <c r="A5200" s="1" t="s">
        <v>22805</v>
      </c>
      <c r="B5200" s="2" t="s">
        <v>23074</v>
      </c>
      <c r="C5200" s="2" t="s">
        <v>23107</v>
      </c>
      <c r="D5200" s="1">
        <v>0</v>
      </c>
      <c r="E5200" s="1">
        <v>0</v>
      </c>
      <c r="F5200" s="1">
        <v>1</v>
      </c>
      <c r="G5200" s="1">
        <v>1</v>
      </c>
      <c r="H5200" s="6">
        <v>1</v>
      </c>
      <c r="I5200">
        <v>0</v>
      </c>
      <c r="J5200" s="1">
        <v>32</v>
      </c>
      <c r="K5200" s="1">
        <v>1</v>
      </c>
      <c r="L5200" s="1">
        <v>732</v>
      </c>
      <c r="M5200" s="6">
        <v>0.18</v>
      </c>
      <c r="N5200" s="4">
        <v>2600</v>
      </c>
      <c r="O5200" s="4">
        <v>230</v>
      </c>
      <c r="P5200" s="4">
        <v>250</v>
      </c>
      <c r="Q5200" s="3">
        <v>0.27</v>
      </c>
      <c r="R5200" s="1">
        <v>12</v>
      </c>
      <c r="S5200" s="1">
        <v>250</v>
      </c>
      <c r="T5200" s="1">
        <v>29</v>
      </c>
      <c r="U5200" s="1">
        <v>1</v>
      </c>
      <c r="V5200" s="1">
        <v>3</v>
      </c>
      <c r="W5200" s="1">
        <v>0</v>
      </c>
      <c r="X5200" s="1">
        <v>1</v>
      </c>
      <c r="Y5200" s="1">
        <v>1</v>
      </c>
      <c r="Z5200" s="1">
        <v>3</v>
      </c>
      <c r="AA5200" s="1">
        <v>0</v>
      </c>
      <c r="AB5200" s="1">
        <v>0</v>
      </c>
      <c r="AC5200" s="1">
        <v>0</v>
      </c>
      <c r="AD5200" s="1">
        <v>0</v>
      </c>
      <c r="AE5200" s="1">
        <v>0</v>
      </c>
      <c r="AF5200" s="1">
        <v>0</v>
      </c>
      <c r="AG5200" s="1">
        <v>0</v>
      </c>
      <c r="AH5200" s="1">
        <v>290</v>
      </c>
      <c r="AI5200" s="1">
        <v>290</v>
      </c>
      <c r="AJ5200" s="1" t="s">
        <v>10862</v>
      </c>
      <c r="AK5200" s="1" t="s">
        <v>16286</v>
      </c>
      <c r="AL5200" s="1" t="s">
        <v>16287</v>
      </c>
      <c r="AM5200" s="1" t="s">
        <v>12</v>
      </c>
      <c r="AN5200" s="1" t="s">
        <v>23098</v>
      </c>
      <c r="AO5200" s="1" t="s">
        <v>86</v>
      </c>
      <c r="AP5200" s="1" t="s">
        <v>57</v>
      </c>
      <c r="AQ5200" s="1" t="s">
        <v>14</v>
      </c>
      <c r="AR5200" s="1" t="s">
        <v>19</v>
      </c>
      <c r="AS5200" s="1" t="s">
        <v>23090</v>
      </c>
      <c r="AT5200" s="1" t="s">
        <v>26</v>
      </c>
    </row>
    <row r="5201" spans="1:46" x14ac:dyDescent="0.25">
      <c r="A5201" s="1" t="s">
        <v>22818</v>
      </c>
      <c r="B5201" s="2" t="s">
        <v>23074</v>
      </c>
      <c r="C5201" s="2" t="s">
        <v>23107</v>
      </c>
      <c r="D5201" s="1">
        <v>0</v>
      </c>
      <c r="E5201" s="1">
        <v>1</v>
      </c>
      <c r="F5201" s="1">
        <v>3</v>
      </c>
      <c r="G5201" s="1">
        <v>4</v>
      </c>
      <c r="H5201" s="6">
        <v>0.75</v>
      </c>
      <c r="I5201">
        <v>0</v>
      </c>
      <c r="J5201" s="1">
        <v>29</v>
      </c>
      <c r="K5201" s="1">
        <v>1</v>
      </c>
      <c r="L5201" s="1">
        <v>728</v>
      </c>
      <c r="M5201" s="6">
        <v>0.41</v>
      </c>
      <c r="N5201" s="4">
        <v>2300</v>
      </c>
      <c r="O5201" s="4">
        <v>170</v>
      </c>
      <c r="P5201" s="4">
        <v>500</v>
      </c>
      <c r="Q5201" s="3">
        <v>0.35</v>
      </c>
      <c r="R5201" s="1">
        <v>24</v>
      </c>
      <c r="S5201" s="1">
        <v>500</v>
      </c>
      <c r="T5201" s="1">
        <v>51</v>
      </c>
      <c r="U5201" s="1">
        <v>1</v>
      </c>
      <c r="V5201" s="1">
        <v>3</v>
      </c>
      <c r="W5201" s="1">
        <v>0</v>
      </c>
      <c r="X5201" s="1">
        <v>0</v>
      </c>
      <c r="Y5201" s="1">
        <v>1</v>
      </c>
      <c r="Z5201" s="1">
        <v>4</v>
      </c>
      <c r="AA5201" s="1">
        <v>1</v>
      </c>
      <c r="AB5201" s="1">
        <v>0</v>
      </c>
      <c r="AC5201" s="1">
        <v>0</v>
      </c>
      <c r="AD5201" s="1">
        <v>0</v>
      </c>
      <c r="AE5201" s="1">
        <v>0</v>
      </c>
      <c r="AF5201" s="1">
        <v>0</v>
      </c>
      <c r="AG5201" s="1">
        <v>0</v>
      </c>
      <c r="AH5201" s="1">
        <v>700</v>
      </c>
      <c r="AI5201" s="1">
        <v>700</v>
      </c>
      <c r="AJ5201" s="1" t="s">
        <v>16321</v>
      </c>
      <c r="AK5201" s="1" t="s">
        <v>16322</v>
      </c>
      <c r="AL5201" s="1" t="s">
        <v>16323</v>
      </c>
      <c r="AM5201" s="1" t="s">
        <v>12</v>
      </c>
      <c r="AN5201" s="1" t="s">
        <v>23098</v>
      </c>
      <c r="AO5201" s="1" t="s">
        <v>86</v>
      </c>
      <c r="AP5201" s="1" t="s">
        <v>57</v>
      </c>
      <c r="AQ5201" s="1" t="s">
        <v>25</v>
      </c>
      <c r="AR5201" s="1" t="s">
        <v>19</v>
      </c>
      <c r="AS5201" s="1" t="s">
        <v>23091</v>
      </c>
      <c r="AT5201" s="1" t="s">
        <v>26</v>
      </c>
    </row>
    <row r="5202" spans="1:46" x14ac:dyDescent="0.25">
      <c r="A5202" s="1" t="s">
        <v>20023</v>
      </c>
      <c r="B5202" s="2" t="s">
        <v>23074</v>
      </c>
      <c r="C5202" s="2" t="s">
        <v>23107</v>
      </c>
      <c r="D5202" s="1">
        <v>0</v>
      </c>
      <c r="E5202" s="1">
        <v>1</v>
      </c>
      <c r="F5202" s="1">
        <v>1</v>
      </c>
      <c r="G5202" s="1">
        <v>2</v>
      </c>
      <c r="H5202" s="6">
        <v>0.5</v>
      </c>
      <c r="I5202">
        <v>0</v>
      </c>
      <c r="J5202" s="1">
        <v>34</v>
      </c>
      <c r="K5202" s="1">
        <v>1</v>
      </c>
      <c r="L5202" s="1">
        <v>891</v>
      </c>
      <c r="M5202" s="6">
        <v>0.76</v>
      </c>
      <c r="N5202" s="4">
        <v>2300</v>
      </c>
      <c r="O5202" s="4">
        <v>186</v>
      </c>
      <c r="P5202" s="4">
        <v>1300</v>
      </c>
      <c r="Q5202" s="3">
        <v>0.3</v>
      </c>
      <c r="R5202" s="1">
        <v>24</v>
      </c>
      <c r="S5202" s="1">
        <v>1300</v>
      </c>
      <c r="T5202" s="1">
        <v>95</v>
      </c>
      <c r="U5202" s="1">
        <v>1</v>
      </c>
      <c r="V5202" s="1">
        <v>3</v>
      </c>
      <c r="W5202" s="1">
        <v>0</v>
      </c>
      <c r="X5202" s="1">
        <v>0</v>
      </c>
      <c r="Y5202" s="1">
        <v>1</v>
      </c>
      <c r="Z5202" s="1">
        <v>1</v>
      </c>
      <c r="AA5202" s="1">
        <v>1</v>
      </c>
      <c r="AB5202" s="1">
        <v>0</v>
      </c>
      <c r="AC5202" s="1">
        <v>0</v>
      </c>
      <c r="AD5202" s="1">
        <v>0</v>
      </c>
      <c r="AE5202" s="1">
        <v>0</v>
      </c>
      <c r="AF5202" s="1">
        <v>0</v>
      </c>
      <c r="AG5202" s="1">
        <v>0</v>
      </c>
      <c r="AH5202" s="1">
        <v>1180</v>
      </c>
      <c r="AI5202" s="1">
        <v>1180</v>
      </c>
      <c r="AJ5202" s="1" t="s">
        <v>3755</v>
      </c>
      <c r="AK5202" s="1" t="s">
        <v>8819</v>
      </c>
      <c r="AL5202" s="1" t="s">
        <v>8820</v>
      </c>
      <c r="AM5202" s="1" t="s">
        <v>12</v>
      </c>
      <c r="AN5202" s="1" t="s">
        <v>23098</v>
      </c>
      <c r="AO5202" s="1" t="s">
        <v>86</v>
      </c>
      <c r="AP5202" s="1" t="s">
        <v>57</v>
      </c>
      <c r="AQ5202" s="1" t="s">
        <v>25</v>
      </c>
      <c r="AR5202" s="1" t="s">
        <v>19</v>
      </c>
      <c r="AS5202" s="1" t="s">
        <v>23091</v>
      </c>
      <c r="AT5202" s="1" t="s">
        <v>26</v>
      </c>
    </row>
    <row r="5203" spans="1:46" x14ac:dyDescent="0.25">
      <c r="A5203" s="1" t="s">
        <v>22832</v>
      </c>
      <c r="B5203" s="2" t="s">
        <v>23074</v>
      </c>
      <c r="C5203" s="2" t="s">
        <v>23107</v>
      </c>
      <c r="D5203" s="1">
        <v>1</v>
      </c>
      <c r="E5203" s="1">
        <v>2</v>
      </c>
      <c r="F5203" s="1">
        <v>2</v>
      </c>
      <c r="G5203" s="1">
        <v>5</v>
      </c>
      <c r="H5203" s="6">
        <v>0.4</v>
      </c>
      <c r="I5203">
        <v>0</v>
      </c>
      <c r="J5203" s="1">
        <v>37</v>
      </c>
      <c r="K5203" s="1">
        <v>0</v>
      </c>
      <c r="L5203" s="1">
        <v>779</v>
      </c>
      <c r="M5203" s="6">
        <v>0.18</v>
      </c>
      <c r="N5203" s="4">
        <v>2100</v>
      </c>
      <c r="O5203" s="4">
        <v>175</v>
      </c>
      <c r="P5203" s="4">
        <v>400</v>
      </c>
      <c r="Q5203" s="3">
        <v>0.27</v>
      </c>
      <c r="R5203" s="1">
        <v>24</v>
      </c>
      <c r="S5203" s="1">
        <v>400</v>
      </c>
      <c r="T5203" s="1">
        <v>43</v>
      </c>
      <c r="U5203" s="1">
        <v>1</v>
      </c>
      <c r="V5203" s="1">
        <v>3</v>
      </c>
      <c r="W5203" s="1">
        <v>0</v>
      </c>
      <c r="X5203" s="1">
        <v>0</v>
      </c>
      <c r="Y5203" s="1">
        <v>0</v>
      </c>
      <c r="Z5203" s="1">
        <v>2</v>
      </c>
      <c r="AA5203" s="1">
        <v>0</v>
      </c>
      <c r="AB5203" s="1">
        <v>0</v>
      </c>
      <c r="AC5203" s="1">
        <v>350</v>
      </c>
      <c r="AD5203" s="1">
        <v>0</v>
      </c>
      <c r="AE5203" s="1">
        <v>0</v>
      </c>
      <c r="AF5203" s="1">
        <v>0</v>
      </c>
      <c r="AG5203" s="1">
        <v>0</v>
      </c>
      <c r="AH5203" s="1">
        <v>0</v>
      </c>
      <c r="AI5203" s="1">
        <v>350</v>
      </c>
      <c r="AJ5203" s="1" t="s">
        <v>16362</v>
      </c>
      <c r="AK5203" s="1" t="s">
        <v>16363</v>
      </c>
      <c r="AL5203" s="1" t="s">
        <v>16364</v>
      </c>
      <c r="AM5203" s="1" t="s">
        <v>12</v>
      </c>
      <c r="AN5203" s="1" t="s">
        <v>23097</v>
      </c>
      <c r="AO5203" s="1" t="s">
        <v>86</v>
      </c>
      <c r="AP5203" s="1" t="s">
        <v>57</v>
      </c>
      <c r="AQ5203" s="1" t="s">
        <v>25</v>
      </c>
      <c r="AR5203" s="1" t="s">
        <v>30</v>
      </c>
      <c r="AS5203" s="1" t="s">
        <v>23090</v>
      </c>
      <c r="AT5203" s="1" t="s">
        <v>26</v>
      </c>
    </row>
    <row r="5204" spans="1:46" x14ac:dyDescent="0.25">
      <c r="A5204" s="1" t="s">
        <v>18188</v>
      </c>
      <c r="B5204" s="2" t="s">
        <v>23074</v>
      </c>
      <c r="C5204" s="2" t="s">
        <v>23107</v>
      </c>
      <c r="D5204" s="1">
        <v>0</v>
      </c>
      <c r="E5204" s="1">
        <v>1</v>
      </c>
      <c r="F5204" s="1">
        <v>1</v>
      </c>
      <c r="G5204" s="1">
        <v>2</v>
      </c>
      <c r="H5204" s="6">
        <v>0.5</v>
      </c>
      <c r="I5204">
        <v>0</v>
      </c>
      <c r="J5204" s="1">
        <v>28</v>
      </c>
      <c r="K5204" s="1">
        <v>1</v>
      </c>
      <c r="L5204" s="1">
        <v>790</v>
      </c>
      <c r="M5204" s="6">
        <v>0.6</v>
      </c>
      <c r="N5204" s="4">
        <v>18000</v>
      </c>
      <c r="O5204" s="4">
        <v>133</v>
      </c>
      <c r="P5204" s="4">
        <v>500</v>
      </c>
      <c r="Q5204" s="3">
        <v>0.26</v>
      </c>
      <c r="R5204" s="1">
        <v>24</v>
      </c>
      <c r="S5204" s="1">
        <v>500</v>
      </c>
      <c r="T5204" s="1">
        <v>50</v>
      </c>
      <c r="U5204" s="1">
        <v>0</v>
      </c>
      <c r="V5204" s="1">
        <v>3</v>
      </c>
      <c r="W5204" s="1">
        <v>0</v>
      </c>
      <c r="X5204" s="1">
        <v>0</v>
      </c>
      <c r="Y5204" s="1">
        <v>1</v>
      </c>
      <c r="Z5204" s="1">
        <v>0</v>
      </c>
      <c r="AA5204" s="1">
        <v>1</v>
      </c>
      <c r="AB5204" s="1">
        <v>0</v>
      </c>
      <c r="AC5204" s="1">
        <v>0</v>
      </c>
      <c r="AD5204" s="1">
        <v>0</v>
      </c>
      <c r="AE5204" s="1">
        <v>0</v>
      </c>
      <c r="AF5204" s="1">
        <v>700</v>
      </c>
      <c r="AG5204" s="1">
        <v>0</v>
      </c>
      <c r="AH5204" s="1">
        <v>300</v>
      </c>
      <c r="AI5204" s="1">
        <v>1000</v>
      </c>
      <c r="AJ5204" s="1" t="s">
        <v>3623</v>
      </c>
      <c r="AK5204" s="1" t="s">
        <v>3624</v>
      </c>
      <c r="AL5204" s="1" t="s">
        <v>3625</v>
      </c>
      <c r="AM5204" s="1" t="s">
        <v>12</v>
      </c>
      <c r="AN5204" s="1" t="s">
        <v>23098</v>
      </c>
      <c r="AO5204" s="1" t="s">
        <v>364</v>
      </c>
      <c r="AP5204" s="1" t="s">
        <v>57</v>
      </c>
      <c r="AQ5204" s="1" t="s">
        <v>25</v>
      </c>
      <c r="AR5204" s="1" t="s">
        <v>19</v>
      </c>
      <c r="AS5204" s="1" t="s">
        <v>23091</v>
      </c>
      <c r="AT5204" s="1" t="s">
        <v>26</v>
      </c>
    </row>
    <row r="5205" spans="1:46" x14ac:dyDescent="0.25">
      <c r="A5205" s="1" t="s">
        <v>22270</v>
      </c>
      <c r="B5205" s="2" t="s">
        <v>23074</v>
      </c>
      <c r="C5205" s="2" t="s">
        <v>23108</v>
      </c>
      <c r="D5205" s="1">
        <v>0</v>
      </c>
      <c r="E5205" s="1">
        <v>0</v>
      </c>
      <c r="F5205" s="1">
        <v>1</v>
      </c>
      <c r="G5205" s="1">
        <v>1</v>
      </c>
      <c r="H5205" s="6">
        <v>1</v>
      </c>
      <c r="I5205">
        <v>0</v>
      </c>
      <c r="J5205" s="1">
        <v>34</v>
      </c>
      <c r="K5205" s="1">
        <v>1</v>
      </c>
      <c r="L5205" s="1">
        <v>821</v>
      </c>
      <c r="M5205" s="6">
        <v>0.38</v>
      </c>
      <c r="N5205" s="4">
        <v>2500</v>
      </c>
      <c r="O5205" s="4">
        <v>124</v>
      </c>
      <c r="P5205" s="4">
        <v>500</v>
      </c>
      <c r="Q5205" s="3">
        <v>0.28000000000000003</v>
      </c>
      <c r="R5205" s="1">
        <v>18</v>
      </c>
      <c r="S5205" s="1">
        <v>500</v>
      </c>
      <c r="T5205" s="1">
        <v>34</v>
      </c>
      <c r="U5205" s="1">
        <v>1</v>
      </c>
      <c r="V5205" s="1">
        <v>3</v>
      </c>
      <c r="W5205" s="1">
        <v>0</v>
      </c>
      <c r="X5205" s="1">
        <v>0</v>
      </c>
      <c r="Y5205" s="1">
        <v>1</v>
      </c>
      <c r="Z5205" s="1">
        <v>1</v>
      </c>
      <c r="AA5205" s="1">
        <v>1</v>
      </c>
      <c r="AB5205" s="1">
        <v>0</v>
      </c>
      <c r="AC5205" s="1">
        <v>0</v>
      </c>
      <c r="AD5205" s="1">
        <v>0</v>
      </c>
      <c r="AE5205" s="1">
        <v>319</v>
      </c>
      <c r="AF5205" s="1">
        <v>0</v>
      </c>
      <c r="AG5205" s="1">
        <v>37</v>
      </c>
      <c r="AH5205" s="1">
        <v>0</v>
      </c>
      <c r="AI5205" s="1">
        <v>356</v>
      </c>
      <c r="AJ5205" s="1" t="s">
        <v>14868</v>
      </c>
      <c r="AK5205" s="1" t="s">
        <v>14869</v>
      </c>
      <c r="AL5205" s="1" t="s">
        <v>14870</v>
      </c>
      <c r="AM5205" s="1" t="s">
        <v>12</v>
      </c>
      <c r="AN5205" s="1" t="s">
        <v>23098</v>
      </c>
      <c r="AO5205" s="1" t="s">
        <v>86</v>
      </c>
      <c r="AP5205" s="1" t="s">
        <v>57</v>
      </c>
      <c r="AQ5205" s="1" t="s">
        <v>25</v>
      </c>
      <c r="AR5205" s="1" t="s">
        <v>19</v>
      </c>
      <c r="AS5205" s="1" t="s">
        <v>23091</v>
      </c>
      <c r="AT5205" s="1" t="s">
        <v>26</v>
      </c>
    </row>
    <row r="5206" spans="1:46" x14ac:dyDescent="0.25">
      <c r="A5206" s="1" t="s">
        <v>18860</v>
      </c>
      <c r="B5206" s="2" t="s">
        <v>23074</v>
      </c>
      <c r="C5206" s="2" t="s">
        <v>23108</v>
      </c>
      <c r="D5206" s="1">
        <v>1</v>
      </c>
      <c r="E5206" s="1">
        <v>1</v>
      </c>
      <c r="F5206" s="1">
        <v>2</v>
      </c>
      <c r="G5206" s="1">
        <v>4</v>
      </c>
      <c r="H5206" s="6">
        <v>0.5</v>
      </c>
      <c r="I5206">
        <v>0</v>
      </c>
      <c r="J5206" s="1">
        <v>38</v>
      </c>
      <c r="K5206" s="1">
        <v>1</v>
      </c>
      <c r="L5206" s="1">
        <v>806</v>
      </c>
      <c r="M5206" s="6">
        <v>0.57999999999999996</v>
      </c>
      <c r="N5206" s="4">
        <v>3300</v>
      </c>
      <c r="O5206" s="4">
        <v>220</v>
      </c>
      <c r="P5206" s="4">
        <v>1000</v>
      </c>
      <c r="Q5206" s="3">
        <v>0.26</v>
      </c>
      <c r="R5206" s="1">
        <v>18</v>
      </c>
      <c r="S5206" s="1">
        <v>1000</v>
      </c>
      <c r="T5206" s="1">
        <v>85</v>
      </c>
      <c r="U5206" s="1">
        <v>1</v>
      </c>
      <c r="V5206" s="1">
        <v>3</v>
      </c>
      <c r="W5206" s="1">
        <v>1</v>
      </c>
      <c r="X5206" s="1">
        <v>0</v>
      </c>
      <c r="Y5206" s="1">
        <v>1</v>
      </c>
      <c r="Z5206" s="1">
        <v>1</v>
      </c>
      <c r="AA5206" s="1">
        <v>1</v>
      </c>
      <c r="AB5206" s="1">
        <v>0</v>
      </c>
      <c r="AC5206" s="1">
        <v>440</v>
      </c>
      <c r="AD5206" s="1">
        <v>245</v>
      </c>
      <c r="AE5206" s="1">
        <v>946</v>
      </c>
      <c r="AF5206" s="1">
        <v>0</v>
      </c>
      <c r="AG5206" s="1">
        <v>0</v>
      </c>
      <c r="AH5206" s="1">
        <v>0</v>
      </c>
      <c r="AI5206" s="1">
        <v>1631</v>
      </c>
      <c r="AJ5206" s="1" t="s">
        <v>2650</v>
      </c>
      <c r="AK5206" s="1" t="s">
        <v>5576</v>
      </c>
      <c r="AL5206" s="1" t="s">
        <v>5577</v>
      </c>
      <c r="AM5206" s="1" t="s">
        <v>12</v>
      </c>
      <c r="AN5206" s="1" t="s">
        <v>23098</v>
      </c>
      <c r="AO5206" s="1" t="s">
        <v>86</v>
      </c>
      <c r="AP5206" s="1" t="s">
        <v>86</v>
      </c>
      <c r="AQ5206" s="1" t="s">
        <v>25</v>
      </c>
      <c r="AR5206" s="1" t="s">
        <v>19</v>
      </c>
      <c r="AS5206" s="1" t="s">
        <v>23091</v>
      </c>
      <c r="AT5206" s="1" t="s">
        <v>26</v>
      </c>
    </row>
    <row r="5207" spans="1:46" x14ac:dyDescent="0.25">
      <c r="A5207" s="1" t="s">
        <v>19450</v>
      </c>
      <c r="B5207" s="2" t="s">
        <v>23074</v>
      </c>
      <c r="C5207" s="2" t="s">
        <v>23108</v>
      </c>
      <c r="D5207" s="1">
        <v>0</v>
      </c>
      <c r="E5207" s="1">
        <v>1</v>
      </c>
      <c r="F5207" s="1">
        <v>2</v>
      </c>
      <c r="G5207" s="1">
        <v>3</v>
      </c>
      <c r="H5207" s="6">
        <v>0.66666666666666663</v>
      </c>
      <c r="I5207">
        <v>0</v>
      </c>
      <c r="J5207" s="1">
        <v>33</v>
      </c>
      <c r="K5207" s="1">
        <v>1</v>
      </c>
      <c r="L5207" s="1">
        <v>706</v>
      </c>
      <c r="M5207" s="6">
        <v>0.37</v>
      </c>
      <c r="N5207" s="4">
        <v>2000</v>
      </c>
      <c r="O5207" s="4">
        <v>80</v>
      </c>
      <c r="P5207" s="4">
        <v>150</v>
      </c>
      <c r="Q5207" s="3">
        <v>0.22</v>
      </c>
      <c r="R5207" s="1">
        <v>24</v>
      </c>
      <c r="S5207" s="1">
        <v>150</v>
      </c>
      <c r="T5207" s="1">
        <v>17</v>
      </c>
      <c r="U5207" s="1">
        <v>1</v>
      </c>
      <c r="V5207" s="1">
        <v>3</v>
      </c>
      <c r="W5207" s="1">
        <v>0</v>
      </c>
      <c r="X5207" s="1">
        <v>0</v>
      </c>
      <c r="Y5207" s="1">
        <v>1</v>
      </c>
      <c r="Z5207" s="1">
        <v>3</v>
      </c>
      <c r="AA5207" s="1">
        <v>0</v>
      </c>
      <c r="AB5207" s="1">
        <v>1</v>
      </c>
      <c r="AC5207" s="1">
        <v>0</v>
      </c>
      <c r="AD5207" s="1">
        <v>0</v>
      </c>
      <c r="AE5207" s="1">
        <v>0</v>
      </c>
      <c r="AF5207" s="1">
        <v>150</v>
      </c>
      <c r="AG5207" s="1">
        <v>0</v>
      </c>
      <c r="AH5207" s="1">
        <v>250</v>
      </c>
      <c r="AI5207" s="1">
        <v>400</v>
      </c>
      <c r="AJ5207" s="1" t="s">
        <v>607</v>
      </c>
      <c r="AK5207" s="1" t="s">
        <v>7226</v>
      </c>
      <c r="AL5207" s="1" t="s">
        <v>7227</v>
      </c>
      <c r="AM5207" s="1" t="s">
        <v>12</v>
      </c>
      <c r="AN5207" s="1" t="s">
        <v>23098</v>
      </c>
      <c r="AO5207" s="1" t="s">
        <v>86</v>
      </c>
      <c r="AP5207" s="1" t="s">
        <v>57</v>
      </c>
      <c r="AQ5207" s="1" t="s">
        <v>25</v>
      </c>
      <c r="AR5207" s="1" t="s">
        <v>19</v>
      </c>
      <c r="AS5207" s="1" t="s">
        <v>23090</v>
      </c>
      <c r="AT5207" s="1" t="s">
        <v>101</v>
      </c>
    </row>
    <row r="5208" spans="1:46" x14ac:dyDescent="0.25">
      <c r="A5208" s="1" t="s">
        <v>18213</v>
      </c>
      <c r="B5208" s="2" t="s">
        <v>23074</v>
      </c>
      <c r="C5208" s="2" t="s">
        <v>23108</v>
      </c>
      <c r="D5208" s="1">
        <v>0</v>
      </c>
      <c r="E5208" s="1">
        <v>1</v>
      </c>
      <c r="F5208" s="1">
        <v>1</v>
      </c>
      <c r="G5208" s="1">
        <v>2</v>
      </c>
      <c r="H5208" s="6">
        <v>0.5</v>
      </c>
      <c r="I5208">
        <v>0</v>
      </c>
      <c r="J5208" s="1">
        <v>36</v>
      </c>
      <c r="K5208" s="1">
        <v>1</v>
      </c>
      <c r="L5208" s="1">
        <v>829</v>
      </c>
      <c r="M5208" s="6">
        <v>0.5</v>
      </c>
      <c r="N5208" s="4">
        <v>3600</v>
      </c>
      <c r="O5208" s="4">
        <v>300</v>
      </c>
      <c r="P5208" s="4">
        <v>200</v>
      </c>
      <c r="Q5208" s="3">
        <v>0.35</v>
      </c>
      <c r="R5208" s="1">
        <v>24</v>
      </c>
      <c r="S5208" s="1">
        <v>200</v>
      </c>
      <c r="T5208" s="1">
        <v>28</v>
      </c>
      <c r="U5208" s="1">
        <v>1</v>
      </c>
      <c r="V5208" s="1">
        <v>3</v>
      </c>
      <c r="W5208" s="1">
        <v>0</v>
      </c>
      <c r="X5208" s="1">
        <v>0</v>
      </c>
      <c r="Y5208" s="1">
        <v>1</v>
      </c>
      <c r="Z5208" s="1">
        <v>0</v>
      </c>
      <c r="AA5208" s="1">
        <v>1</v>
      </c>
      <c r="AB5208" s="1">
        <v>0</v>
      </c>
      <c r="AC5208" s="1">
        <v>2215</v>
      </c>
      <c r="AD5208" s="1">
        <v>0</v>
      </c>
      <c r="AE5208" s="1">
        <v>2000</v>
      </c>
      <c r="AF5208" s="1">
        <v>0</v>
      </c>
      <c r="AG5208" s="1">
        <v>0</v>
      </c>
      <c r="AH5208" s="1">
        <v>750</v>
      </c>
      <c r="AI5208" s="1">
        <v>4965</v>
      </c>
      <c r="AJ5208" s="1" t="s">
        <v>3702</v>
      </c>
      <c r="AK5208" s="1" t="s">
        <v>3703</v>
      </c>
      <c r="AL5208" s="1" t="s">
        <v>3704</v>
      </c>
      <c r="AM5208" s="1" t="s">
        <v>12</v>
      </c>
      <c r="AN5208" s="1" t="s">
        <v>23098</v>
      </c>
      <c r="AO5208" s="1" t="s">
        <v>86</v>
      </c>
      <c r="AP5208" s="1" t="s">
        <v>57</v>
      </c>
      <c r="AQ5208" s="1" t="s">
        <v>25</v>
      </c>
      <c r="AR5208" s="1" t="s">
        <v>19</v>
      </c>
      <c r="AS5208" s="1" t="s">
        <v>23091</v>
      </c>
      <c r="AT5208" s="1" t="s">
        <v>26</v>
      </c>
    </row>
    <row r="5209" spans="1:46" x14ac:dyDescent="0.25">
      <c r="A5209" s="1" t="s">
        <v>21125</v>
      </c>
      <c r="B5209" s="2" t="s">
        <v>23074</v>
      </c>
      <c r="C5209" s="2" t="s">
        <v>23108</v>
      </c>
      <c r="D5209" s="1">
        <v>2</v>
      </c>
      <c r="E5209" s="1">
        <v>0</v>
      </c>
      <c r="F5209" s="1">
        <v>2</v>
      </c>
      <c r="G5209" s="1">
        <v>4</v>
      </c>
      <c r="H5209" s="6">
        <v>0.5</v>
      </c>
      <c r="I5209">
        <v>0</v>
      </c>
      <c r="J5209" s="1">
        <v>31</v>
      </c>
      <c r="K5209" s="1">
        <v>0</v>
      </c>
      <c r="L5209" s="1">
        <v>753</v>
      </c>
      <c r="M5209" s="6">
        <v>0.3</v>
      </c>
      <c r="N5209" s="4">
        <v>2400</v>
      </c>
      <c r="O5209" s="4">
        <v>180</v>
      </c>
      <c r="P5209" s="4">
        <v>200</v>
      </c>
      <c r="Q5209" s="3">
        <v>0.25</v>
      </c>
      <c r="R5209" s="1">
        <v>12</v>
      </c>
      <c r="S5209" s="1">
        <v>200</v>
      </c>
      <c r="T5209" s="1">
        <v>18</v>
      </c>
      <c r="U5209" s="1">
        <v>0</v>
      </c>
      <c r="V5209" s="1">
        <v>3</v>
      </c>
      <c r="W5209" s="1">
        <v>0</v>
      </c>
      <c r="X5209" s="1">
        <v>0</v>
      </c>
      <c r="Y5209" s="1">
        <v>1</v>
      </c>
      <c r="Z5209" s="1">
        <v>1</v>
      </c>
      <c r="AA5209" s="1">
        <v>1</v>
      </c>
      <c r="AB5209" s="1">
        <v>1</v>
      </c>
      <c r="AC5209" s="1">
        <v>0</v>
      </c>
      <c r="AD5209" s="1">
        <v>0</v>
      </c>
      <c r="AE5209" s="1">
        <v>641</v>
      </c>
      <c r="AF5209" s="1">
        <v>0</v>
      </c>
      <c r="AG5209" s="1">
        <v>0</v>
      </c>
      <c r="AH5209" s="1">
        <v>168</v>
      </c>
      <c r="AI5209" s="1">
        <v>809</v>
      </c>
      <c r="AJ5209" s="1" t="s">
        <v>11824</v>
      </c>
      <c r="AK5209" s="1" t="s">
        <v>11825</v>
      </c>
      <c r="AL5209" s="1" t="s">
        <v>11826</v>
      </c>
      <c r="AM5209" s="1" t="s">
        <v>12</v>
      </c>
      <c r="AN5209" s="1" t="s">
        <v>23097</v>
      </c>
      <c r="AO5209" s="1" t="s">
        <v>364</v>
      </c>
      <c r="AP5209" s="1" t="s">
        <v>57</v>
      </c>
      <c r="AQ5209" s="1" t="s">
        <v>25</v>
      </c>
      <c r="AR5209" s="1" t="s">
        <v>19</v>
      </c>
      <c r="AS5209" s="1" t="s">
        <v>23091</v>
      </c>
      <c r="AT5209" s="1" t="s">
        <v>101</v>
      </c>
    </row>
    <row r="5210" spans="1:46" x14ac:dyDescent="0.25">
      <c r="A5210" s="1" t="s">
        <v>22891</v>
      </c>
      <c r="B5210" s="2" t="s">
        <v>23074</v>
      </c>
      <c r="C5210" s="2" t="s">
        <v>23109</v>
      </c>
      <c r="D5210" s="1">
        <v>0</v>
      </c>
      <c r="E5210" s="1">
        <v>1</v>
      </c>
      <c r="F5210" s="1">
        <v>1</v>
      </c>
      <c r="G5210" s="1">
        <v>2</v>
      </c>
      <c r="H5210" s="6">
        <v>0.5</v>
      </c>
      <c r="I5210">
        <v>0</v>
      </c>
      <c r="J5210" s="1">
        <v>28</v>
      </c>
      <c r="K5210" s="1">
        <v>1</v>
      </c>
      <c r="L5210" s="1">
        <v>675</v>
      </c>
      <c r="M5210" s="6">
        <v>0.43</v>
      </c>
      <c r="N5210" s="4">
        <v>1800</v>
      </c>
      <c r="O5210" s="4">
        <v>160</v>
      </c>
      <c r="P5210" s="4">
        <v>400</v>
      </c>
      <c r="Q5210" s="3">
        <v>0.28000000000000003</v>
      </c>
      <c r="R5210" s="1">
        <v>24</v>
      </c>
      <c r="S5210" s="1">
        <v>400</v>
      </c>
      <c r="T5210" s="1">
        <v>50</v>
      </c>
      <c r="U5210" s="1">
        <v>0</v>
      </c>
      <c r="V5210" s="1">
        <v>3</v>
      </c>
      <c r="W5210" s="1">
        <v>1</v>
      </c>
      <c r="X5210" s="1">
        <v>0</v>
      </c>
      <c r="Y5210" s="1">
        <v>1</v>
      </c>
      <c r="Z5210" s="1">
        <v>4</v>
      </c>
      <c r="AA5210" s="1">
        <v>0</v>
      </c>
      <c r="AB5210" s="1">
        <v>0</v>
      </c>
      <c r="AC5210" s="1">
        <v>904</v>
      </c>
      <c r="AD5210" s="1">
        <v>0</v>
      </c>
      <c r="AE5210" s="1">
        <v>0</v>
      </c>
      <c r="AF5210" s="1">
        <v>0</v>
      </c>
      <c r="AG5210" s="1">
        <v>0</v>
      </c>
      <c r="AH5210" s="1">
        <v>300</v>
      </c>
      <c r="AI5210" s="1">
        <v>1204</v>
      </c>
      <c r="AJ5210" s="1" t="s">
        <v>16525</v>
      </c>
      <c r="AK5210" s="1" t="s">
        <v>16526</v>
      </c>
      <c r="AL5210" s="1" t="s">
        <v>16527</v>
      </c>
      <c r="AM5210" s="1" t="s">
        <v>12</v>
      </c>
      <c r="AN5210" s="1" t="s">
        <v>23098</v>
      </c>
      <c r="AO5210" s="1" t="s">
        <v>364</v>
      </c>
      <c r="AP5210" s="1" t="s">
        <v>86</v>
      </c>
      <c r="AQ5210" s="1" t="s">
        <v>25</v>
      </c>
      <c r="AR5210" s="1" t="s">
        <v>19</v>
      </c>
      <c r="AS5210" s="1" t="s">
        <v>23090</v>
      </c>
      <c r="AT5210" s="1" t="s">
        <v>26</v>
      </c>
    </row>
    <row r="5211" spans="1:46" x14ac:dyDescent="0.25">
      <c r="A5211" s="1" t="s">
        <v>20658</v>
      </c>
      <c r="B5211" s="2" t="s">
        <v>23074</v>
      </c>
      <c r="C5211" s="2" t="s">
        <v>23110</v>
      </c>
      <c r="D5211" s="1">
        <v>2</v>
      </c>
      <c r="E5211" s="1">
        <v>0</v>
      </c>
      <c r="F5211" s="1">
        <v>2</v>
      </c>
      <c r="G5211" s="1">
        <v>4</v>
      </c>
      <c r="H5211" s="6">
        <v>0.5</v>
      </c>
      <c r="I5211">
        <v>1</v>
      </c>
      <c r="J5211" s="1">
        <v>35</v>
      </c>
      <c r="K5211" s="1">
        <v>0</v>
      </c>
      <c r="L5211" s="1">
        <v>653</v>
      </c>
      <c r="M5211" s="6">
        <v>0.36</v>
      </c>
      <c r="N5211" s="4">
        <v>3960</v>
      </c>
      <c r="O5211" s="4">
        <v>330</v>
      </c>
      <c r="P5211" s="4">
        <v>500</v>
      </c>
      <c r="Q5211" s="3">
        <v>0.28000000000000003</v>
      </c>
      <c r="R5211" s="1">
        <v>24</v>
      </c>
      <c r="S5211" s="1">
        <v>500</v>
      </c>
      <c r="T5211" s="1">
        <v>47</v>
      </c>
      <c r="U5211" s="1">
        <v>0</v>
      </c>
      <c r="V5211" s="1">
        <v>3</v>
      </c>
      <c r="W5211" s="1">
        <v>0</v>
      </c>
      <c r="X5211" s="1">
        <v>0</v>
      </c>
      <c r="Y5211" s="1">
        <v>1</v>
      </c>
      <c r="Z5211" s="1">
        <v>3</v>
      </c>
      <c r="AA5211" s="1">
        <v>1</v>
      </c>
      <c r="AB5211" s="1">
        <v>1</v>
      </c>
      <c r="AC5211" s="1">
        <v>1413</v>
      </c>
      <c r="AD5211" s="1">
        <v>403</v>
      </c>
      <c r="AE5211" s="1">
        <v>819</v>
      </c>
      <c r="AF5211" s="1">
        <v>0</v>
      </c>
      <c r="AG5211" s="1">
        <v>0</v>
      </c>
      <c r="AH5211" s="1">
        <v>0</v>
      </c>
      <c r="AI5211" s="1">
        <v>2635</v>
      </c>
      <c r="AJ5211" s="1" t="s">
        <v>10567</v>
      </c>
      <c r="AK5211" s="1" t="s">
        <v>10568</v>
      </c>
      <c r="AL5211" s="1" t="s">
        <v>10569</v>
      </c>
      <c r="AM5211" s="1" t="s">
        <v>16</v>
      </c>
      <c r="AN5211" s="1" t="s">
        <v>23097</v>
      </c>
      <c r="AO5211" s="1" t="s">
        <v>364</v>
      </c>
      <c r="AP5211" s="1" t="s">
        <v>57</v>
      </c>
      <c r="AQ5211" s="1" t="s">
        <v>25</v>
      </c>
      <c r="AR5211" s="1" t="s">
        <v>19</v>
      </c>
      <c r="AS5211" s="1" t="s">
        <v>23091</v>
      </c>
      <c r="AT5211" s="1" t="s">
        <v>101</v>
      </c>
    </row>
    <row r="5212" spans="1:46" x14ac:dyDescent="0.25">
      <c r="A5212" s="1" t="s">
        <v>19684</v>
      </c>
      <c r="B5212" s="2" t="s">
        <v>23075</v>
      </c>
      <c r="C5212" s="2" t="s">
        <v>23104</v>
      </c>
      <c r="D5212" s="1">
        <v>2</v>
      </c>
      <c r="E5212" s="1">
        <v>1</v>
      </c>
      <c r="F5212" s="1">
        <v>2</v>
      </c>
      <c r="G5212" s="1">
        <v>5</v>
      </c>
      <c r="H5212" s="6">
        <v>0.4</v>
      </c>
      <c r="I5212">
        <v>0</v>
      </c>
      <c r="J5212" s="1">
        <v>34</v>
      </c>
      <c r="K5212" s="1">
        <v>1</v>
      </c>
      <c r="L5212" s="1">
        <v>671</v>
      </c>
      <c r="M5212" s="6">
        <v>0.16</v>
      </c>
      <c r="N5212" s="4">
        <v>2160</v>
      </c>
      <c r="O5212" s="4">
        <v>180</v>
      </c>
      <c r="P5212" s="4">
        <v>300</v>
      </c>
      <c r="Q5212" s="3">
        <v>0.3</v>
      </c>
      <c r="R5212" s="1">
        <v>12</v>
      </c>
      <c r="S5212" s="1">
        <v>300</v>
      </c>
      <c r="T5212" s="1">
        <v>16</v>
      </c>
      <c r="U5212" s="1">
        <v>1</v>
      </c>
      <c r="V5212" s="1">
        <v>3</v>
      </c>
      <c r="W5212" s="1">
        <v>1</v>
      </c>
      <c r="X5212" s="1">
        <v>1</v>
      </c>
      <c r="Y5212" s="1">
        <v>1</v>
      </c>
      <c r="Z5212" s="1">
        <v>2</v>
      </c>
      <c r="AA5212" s="1">
        <v>0</v>
      </c>
      <c r="AB5212" s="1">
        <v>0</v>
      </c>
      <c r="AC5212" s="1">
        <v>0</v>
      </c>
      <c r="AD5212" s="1">
        <v>0</v>
      </c>
      <c r="AE5212" s="1">
        <v>0</v>
      </c>
      <c r="AF5212" s="1">
        <v>0</v>
      </c>
      <c r="AG5212" s="1">
        <v>0</v>
      </c>
      <c r="AH5212" s="1">
        <v>0</v>
      </c>
      <c r="AI5212" s="1">
        <v>0</v>
      </c>
      <c r="AJ5212" s="1" t="s">
        <v>4816</v>
      </c>
      <c r="AK5212" s="1" t="s">
        <v>7875</v>
      </c>
      <c r="AL5212" s="1" t="s">
        <v>7876</v>
      </c>
      <c r="AM5212" s="1" t="s">
        <v>12</v>
      </c>
      <c r="AN5212" s="1" t="s">
        <v>23098</v>
      </c>
      <c r="AO5212" s="1" t="s">
        <v>86</v>
      </c>
      <c r="AP5212" s="1" t="s">
        <v>86</v>
      </c>
      <c r="AQ5212" s="1" t="s">
        <v>14</v>
      </c>
      <c r="AR5212" s="1" t="s">
        <v>19</v>
      </c>
      <c r="AS5212" s="1" t="s">
        <v>23090</v>
      </c>
      <c r="AT5212" s="1" t="s">
        <v>26</v>
      </c>
    </row>
    <row r="5213" spans="1:46" x14ac:dyDescent="0.25">
      <c r="A5213" s="1" t="s">
        <v>17859</v>
      </c>
      <c r="B5213" s="2" t="s">
        <v>23075</v>
      </c>
      <c r="C5213" s="2" t="s">
        <v>23105</v>
      </c>
      <c r="D5213" s="1">
        <v>0</v>
      </c>
      <c r="E5213" s="1">
        <v>0</v>
      </c>
      <c r="F5213" s="1">
        <v>1</v>
      </c>
      <c r="G5213" s="1">
        <v>1</v>
      </c>
      <c r="H5213" s="6">
        <v>1</v>
      </c>
      <c r="I5213">
        <v>0</v>
      </c>
      <c r="J5213" s="1">
        <v>33</v>
      </c>
      <c r="K5213" s="1">
        <v>0</v>
      </c>
      <c r="L5213" s="1">
        <v>666</v>
      </c>
      <c r="M5213" s="6">
        <v>0.18</v>
      </c>
      <c r="N5213" s="4">
        <v>3600</v>
      </c>
      <c r="O5213" s="4">
        <v>300</v>
      </c>
      <c r="P5213" s="4">
        <v>300</v>
      </c>
      <c r="Q5213" s="3">
        <v>0.45</v>
      </c>
      <c r="R5213" s="1">
        <v>36</v>
      </c>
      <c r="S5213" s="1">
        <v>300</v>
      </c>
      <c r="T5213" s="1">
        <v>16</v>
      </c>
      <c r="U5213" s="1">
        <v>1</v>
      </c>
      <c r="V5213" s="1">
        <v>3</v>
      </c>
      <c r="W5213" s="1">
        <v>1</v>
      </c>
      <c r="X5213" s="1">
        <v>1</v>
      </c>
      <c r="Y5213" s="1">
        <v>1</v>
      </c>
      <c r="Z5213" s="1">
        <v>2</v>
      </c>
      <c r="AA5213" s="1">
        <v>1</v>
      </c>
      <c r="AB5213" s="1">
        <v>0</v>
      </c>
      <c r="AC5213" s="1">
        <v>0</v>
      </c>
      <c r="AD5213" s="1">
        <v>0</v>
      </c>
      <c r="AE5213" s="1">
        <v>0</v>
      </c>
      <c r="AF5213" s="1">
        <v>580</v>
      </c>
      <c r="AG5213" s="1">
        <v>360</v>
      </c>
      <c r="AH5213" s="1">
        <v>0</v>
      </c>
      <c r="AI5213" s="1">
        <v>940</v>
      </c>
      <c r="AJ5213" s="1" t="s">
        <v>2627</v>
      </c>
      <c r="AK5213" s="1" t="s">
        <v>2628</v>
      </c>
      <c r="AL5213" s="1" t="s">
        <v>2629</v>
      </c>
      <c r="AM5213" s="1" t="s">
        <v>12</v>
      </c>
      <c r="AN5213" s="1" t="s">
        <v>23097</v>
      </c>
      <c r="AO5213" s="1" t="s">
        <v>86</v>
      </c>
      <c r="AP5213" s="1" t="s">
        <v>86</v>
      </c>
      <c r="AQ5213" s="1" t="s">
        <v>14</v>
      </c>
      <c r="AR5213" s="1" t="s">
        <v>19</v>
      </c>
      <c r="AS5213" s="1" t="s">
        <v>23091</v>
      </c>
      <c r="AT5213" s="1" t="s">
        <v>26</v>
      </c>
    </row>
    <row r="5214" spans="1:46" x14ac:dyDescent="0.25">
      <c r="A5214" s="1" t="s">
        <v>18546</v>
      </c>
      <c r="B5214" s="2" t="s">
        <v>23075</v>
      </c>
      <c r="C5214" s="2" t="s">
        <v>23105</v>
      </c>
      <c r="D5214" s="1">
        <v>0</v>
      </c>
      <c r="E5214" s="1">
        <v>0</v>
      </c>
      <c r="F5214" s="1">
        <v>1</v>
      </c>
      <c r="G5214" s="1">
        <v>1</v>
      </c>
      <c r="H5214" s="6">
        <v>1</v>
      </c>
      <c r="I5214">
        <v>1</v>
      </c>
      <c r="J5214" s="1">
        <v>31</v>
      </c>
      <c r="K5214" s="1">
        <v>1</v>
      </c>
      <c r="L5214" s="1">
        <v>452</v>
      </c>
      <c r="M5214" s="6">
        <v>0.54</v>
      </c>
      <c r="N5214" s="4">
        <v>2500</v>
      </c>
      <c r="O5214" s="4">
        <v>190</v>
      </c>
      <c r="P5214" s="4">
        <v>300</v>
      </c>
      <c r="Q5214" s="3">
        <v>0.32</v>
      </c>
      <c r="R5214" s="1">
        <v>12</v>
      </c>
      <c r="S5214" s="1">
        <v>300</v>
      </c>
      <c r="T5214" s="1">
        <v>66</v>
      </c>
      <c r="U5214" s="1">
        <v>1</v>
      </c>
      <c r="V5214" s="1">
        <v>3</v>
      </c>
      <c r="W5214" s="1">
        <v>1</v>
      </c>
      <c r="X5214" s="1">
        <v>1</v>
      </c>
      <c r="Y5214" s="1">
        <v>1</v>
      </c>
      <c r="Z5214" s="1">
        <v>3</v>
      </c>
      <c r="AA5214" s="1">
        <v>0</v>
      </c>
      <c r="AB5214" s="1">
        <v>1</v>
      </c>
      <c r="AC5214" s="1">
        <v>1190</v>
      </c>
      <c r="AD5214" s="1">
        <v>500</v>
      </c>
      <c r="AE5214" s="1">
        <v>0</v>
      </c>
      <c r="AF5214" s="1">
        <v>65</v>
      </c>
      <c r="AG5214" s="1">
        <v>0</v>
      </c>
      <c r="AH5214" s="1">
        <v>196</v>
      </c>
      <c r="AI5214" s="1">
        <v>1951</v>
      </c>
      <c r="AJ5214" s="1" t="s">
        <v>4646</v>
      </c>
      <c r="AK5214" s="1" t="s">
        <v>4647</v>
      </c>
      <c r="AL5214" s="1" t="s">
        <v>4648</v>
      </c>
      <c r="AM5214" s="1" t="s">
        <v>16</v>
      </c>
      <c r="AN5214" s="1" t="s">
        <v>23098</v>
      </c>
      <c r="AO5214" s="1" t="s">
        <v>86</v>
      </c>
      <c r="AP5214" s="1" t="s">
        <v>86</v>
      </c>
      <c r="AQ5214" s="1" t="s">
        <v>14</v>
      </c>
      <c r="AR5214" s="1" t="s">
        <v>19</v>
      </c>
      <c r="AS5214" s="1" t="s">
        <v>23090</v>
      </c>
      <c r="AT5214" s="1" t="s">
        <v>101</v>
      </c>
    </row>
    <row r="5215" spans="1:46" x14ac:dyDescent="0.25">
      <c r="A5215" s="1" t="s">
        <v>17271</v>
      </c>
      <c r="B5215" s="2" t="s">
        <v>23075</v>
      </c>
      <c r="C5215" s="2" t="s">
        <v>23106</v>
      </c>
      <c r="D5215" s="1">
        <v>0</v>
      </c>
      <c r="E5215" s="1">
        <v>0</v>
      </c>
      <c r="F5215" s="1">
        <v>1</v>
      </c>
      <c r="G5215" s="1">
        <v>1</v>
      </c>
      <c r="H5215" s="6">
        <v>1</v>
      </c>
      <c r="I5215">
        <v>0</v>
      </c>
      <c r="J5215" s="1">
        <v>40</v>
      </c>
      <c r="K5215" s="1">
        <v>1</v>
      </c>
      <c r="L5215" s="1">
        <v>645</v>
      </c>
      <c r="M5215" s="6">
        <v>0.3</v>
      </c>
      <c r="N5215" s="4">
        <v>4000</v>
      </c>
      <c r="O5215" s="4">
        <v>350</v>
      </c>
      <c r="P5215" s="4">
        <v>300</v>
      </c>
      <c r="Q5215" s="3">
        <v>0.36</v>
      </c>
      <c r="R5215" s="1">
        <v>6</v>
      </c>
      <c r="S5215" s="1">
        <v>300</v>
      </c>
      <c r="T5215" s="1">
        <v>32</v>
      </c>
      <c r="U5215" s="1">
        <v>1</v>
      </c>
      <c r="V5215" s="1">
        <v>3</v>
      </c>
      <c r="W5215" s="1">
        <v>1</v>
      </c>
      <c r="X5215" s="1">
        <v>1</v>
      </c>
      <c r="Y5215" s="1">
        <v>1</v>
      </c>
      <c r="Z5215" s="1">
        <v>1</v>
      </c>
      <c r="AA5215" s="1">
        <v>1</v>
      </c>
      <c r="AB5215" s="1">
        <v>0</v>
      </c>
      <c r="AC5215" s="1">
        <v>0</v>
      </c>
      <c r="AD5215" s="1">
        <v>0</v>
      </c>
      <c r="AE5215" s="1">
        <v>0</v>
      </c>
      <c r="AF5215" s="1">
        <v>400</v>
      </c>
      <c r="AG5215" s="1">
        <v>0</v>
      </c>
      <c r="AH5215" s="1">
        <v>500</v>
      </c>
      <c r="AI5215" s="1">
        <v>900</v>
      </c>
      <c r="AJ5215" s="1" t="s">
        <v>828</v>
      </c>
      <c r="AK5215" s="1" t="s">
        <v>829</v>
      </c>
      <c r="AL5215" s="1" t="s">
        <v>830</v>
      </c>
      <c r="AM5215" s="1" t="s">
        <v>12</v>
      </c>
      <c r="AN5215" s="1" t="s">
        <v>23098</v>
      </c>
      <c r="AO5215" s="1" t="s">
        <v>86</v>
      </c>
      <c r="AP5215" s="1" t="s">
        <v>86</v>
      </c>
      <c r="AQ5215" s="1" t="s">
        <v>14</v>
      </c>
      <c r="AR5215" s="1" t="s">
        <v>19</v>
      </c>
      <c r="AS5215" s="1" t="s">
        <v>23091</v>
      </c>
      <c r="AT5215" s="1" t="s">
        <v>26</v>
      </c>
    </row>
    <row r="5216" spans="1:46" x14ac:dyDescent="0.25">
      <c r="A5216" s="1" t="s">
        <v>19278</v>
      </c>
      <c r="B5216" s="2" t="s">
        <v>23075</v>
      </c>
      <c r="C5216" s="2" t="s">
        <v>23106</v>
      </c>
      <c r="D5216" s="1">
        <v>0</v>
      </c>
      <c r="E5216" s="1">
        <v>3</v>
      </c>
      <c r="F5216" s="1">
        <v>1</v>
      </c>
      <c r="G5216" s="1">
        <v>4</v>
      </c>
      <c r="H5216" s="6">
        <v>0.25</v>
      </c>
      <c r="I5216">
        <v>0</v>
      </c>
      <c r="J5216" s="1">
        <v>31</v>
      </c>
      <c r="K5216" s="1">
        <v>1</v>
      </c>
      <c r="L5216" s="1">
        <v>665</v>
      </c>
      <c r="M5216" s="6">
        <v>0.11</v>
      </c>
      <c r="N5216" s="4">
        <v>2000</v>
      </c>
      <c r="O5216" s="4">
        <v>160</v>
      </c>
      <c r="P5216" s="4">
        <v>200</v>
      </c>
      <c r="Q5216" s="3">
        <v>0.35</v>
      </c>
      <c r="R5216" s="1">
        <v>12</v>
      </c>
      <c r="S5216" s="1">
        <v>200</v>
      </c>
      <c r="T5216" s="1">
        <v>31</v>
      </c>
      <c r="U5216" s="1">
        <v>1</v>
      </c>
      <c r="V5216" s="1">
        <v>3</v>
      </c>
      <c r="W5216" s="1">
        <v>0</v>
      </c>
      <c r="X5216" s="1">
        <v>0</v>
      </c>
      <c r="Y5216" s="1">
        <v>1</v>
      </c>
      <c r="Z5216" s="1">
        <v>3</v>
      </c>
      <c r="AA5216" s="1">
        <v>0</v>
      </c>
      <c r="AB5216" s="1">
        <v>0</v>
      </c>
      <c r="AC5216" s="1">
        <v>0</v>
      </c>
      <c r="AD5216" s="1">
        <v>0</v>
      </c>
      <c r="AE5216" s="1">
        <v>0</v>
      </c>
      <c r="AF5216" s="1">
        <v>0</v>
      </c>
      <c r="AG5216" s="1">
        <v>0</v>
      </c>
      <c r="AH5216" s="1">
        <v>0</v>
      </c>
      <c r="AI5216" s="1">
        <v>0</v>
      </c>
      <c r="AJ5216" s="1" t="s">
        <v>6730</v>
      </c>
      <c r="AK5216" s="1" t="s">
        <v>3694</v>
      </c>
      <c r="AL5216" s="1" t="s">
        <v>3695</v>
      </c>
      <c r="AM5216" s="1" t="s">
        <v>12</v>
      </c>
      <c r="AN5216" s="1" t="s">
        <v>23098</v>
      </c>
      <c r="AO5216" s="1" t="s">
        <v>86</v>
      </c>
      <c r="AP5216" s="1" t="s">
        <v>57</v>
      </c>
      <c r="AQ5216" s="1" t="s">
        <v>25</v>
      </c>
      <c r="AR5216" s="1" t="s">
        <v>19</v>
      </c>
      <c r="AS5216" s="1" t="s">
        <v>23090</v>
      </c>
      <c r="AT5216" s="1" t="s">
        <v>26</v>
      </c>
    </row>
    <row r="5217" spans="1:46" x14ac:dyDescent="0.25">
      <c r="A5217" s="1" t="s">
        <v>19308</v>
      </c>
      <c r="B5217" s="2" t="s">
        <v>23075</v>
      </c>
      <c r="C5217" s="2" t="s">
        <v>23106</v>
      </c>
      <c r="D5217" s="1">
        <v>0</v>
      </c>
      <c r="E5217" s="1">
        <v>0</v>
      </c>
      <c r="F5217" s="1">
        <v>1</v>
      </c>
      <c r="G5217" s="1">
        <v>1</v>
      </c>
      <c r="H5217" s="6">
        <v>1</v>
      </c>
      <c r="I5217">
        <v>1</v>
      </c>
      <c r="J5217" s="1">
        <v>37</v>
      </c>
      <c r="K5217" s="1">
        <v>0</v>
      </c>
      <c r="L5217" s="1">
        <v>608</v>
      </c>
      <c r="M5217" s="6">
        <v>1.86</v>
      </c>
      <c r="N5217" s="4">
        <v>4300</v>
      </c>
      <c r="O5217" s="4">
        <v>100</v>
      </c>
      <c r="P5217" s="4">
        <v>1000</v>
      </c>
      <c r="Q5217" s="3">
        <v>0.3</v>
      </c>
      <c r="R5217" s="1">
        <v>24</v>
      </c>
      <c r="S5217" s="1">
        <v>1000</v>
      </c>
      <c r="T5217" s="1">
        <v>48</v>
      </c>
      <c r="U5217" s="1">
        <v>0</v>
      </c>
      <c r="V5217" s="1">
        <v>3</v>
      </c>
      <c r="W5217" s="1">
        <v>0</v>
      </c>
      <c r="X5217" s="1">
        <v>1</v>
      </c>
      <c r="Y5217" s="1">
        <v>0</v>
      </c>
      <c r="Z5217" s="1">
        <v>3</v>
      </c>
      <c r="AA5217" s="1">
        <v>0</v>
      </c>
      <c r="AB5217" s="1">
        <v>1</v>
      </c>
      <c r="AC5217" s="1">
        <v>0</v>
      </c>
      <c r="AD5217" s="1">
        <v>2240</v>
      </c>
      <c r="AE5217" s="1">
        <v>0</v>
      </c>
      <c r="AF5217" s="1">
        <v>111</v>
      </c>
      <c r="AG5217" s="1">
        <v>0</v>
      </c>
      <c r="AH5217" s="1">
        <v>1044</v>
      </c>
      <c r="AI5217" s="1">
        <v>3395</v>
      </c>
      <c r="AJ5217" s="1" t="s">
        <v>6814</v>
      </c>
      <c r="AK5217" s="1" t="s">
        <v>6815</v>
      </c>
      <c r="AL5217" s="1" t="s">
        <v>6816</v>
      </c>
      <c r="AM5217" s="1" t="s">
        <v>16</v>
      </c>
      <c r="AN5217" s="1" t="s">
        <v>23097</v>
      </c>
      <c r="AO5217" s="1" t="s">
        <v>364</v>
      </c>
      <c r="AP5217" s="1" t="s">
        <v>57</v>
      </c>
      <c r="AQ5217" s="1" t="s">
        <v>14</v>
      </c>
      <c r="AR5217" s="1" t="s">
        <v>30</v>
      </c>
      <c r="AS5217" s="1" t="s">
        <v>23090</v>
      </c>
      <c r="AT5217" s="1" t="s">
        <v>101</v>
      </c>
    </row>
    <row r="5218" spans="1:46" x14ac:dyDescent="0.25">
      <c r="A5218" s="1" t="s">
        <v>19312</v>
      </c>
      <c r="B5218" s="2" t="s">
        <v>23075</v>
      </c>
      <c r="C5218" s="2" t="s">
        <v>23106</v>
      </c>
      <c r="D5218" s="1">
        <v>0</v>
      </c>
      <c r="E5218" s="1">
        <v>0</v>
      </c>
      <c r="F5218" s="1">
        <v>1</v>
      </c>
      <c r="G5218" s="1">
        <v>1</v>
      </c>
      <c r="H5218" s="6">
        <v>1</v>
      </c>
      <c r="I5218">
        <v>0</v>
      </c>
      <c r="J5218" s="1">
        <v>31</v>
      </c>
      <c r="K5218" s="1">
        <v>0</v>
      </c>
      <c r="L5218" s="1">
        <v>724</v>
      </c>
      <c r="M5218" s="6">
        <v>0.17</v>
      </c>
      <c r="N5218" s="4">
        <v>2000</v>
      </c>
      <c r="O5218" s="4">
        <v>158</v>
      </c>
      <c r="P5218" s="4">
        <v>220</v>
      </c>
      <c r="Q5218" s="3">
        <v>0.3</v>
      </c>
      <c r="R5218" s="1">
        <v>18</v>
      </c>
      <c r="S5218" s="1">
        <v>220</v>
      </c>
      <c r="T5218" s="1">
        <v>30</v>
      </c>
      <c r="U5218" s="1">
        <v>0</v>
      </c>
      <c r="V5218" s="1">
        <v>3</v>
      </c>
      <c r="W5218" s="1">
        <v>1</v>
      </c>
      <c r="X5218" s="1">
        <v>0</v>
      </c>
      <c r="Y5218" s="1">
        <v>1</v>
      </c>
      <c r="Z5218" s="1">
        <v>1</v>
      </c>
      <c r="AA5218" s="1">
        <v>1</v>
      </c>
      <c r="AB5218" s="1">
        <v>0</v>
      </c>
      <c r="AC5218" s="1">
        <v>0</v>
      </c>
      <c r="AD5218" s="1">
        <v>0</v>
      </c>
      <c r="AE5218" s="1">
        <v>0</v>
      </c>
      <c r="AF5218" s="1">
        <v>0</v>
      </c>
      <c r="AG5218" s="1">
        <v>0</v>
      </c>
      <c r="AH5218" s="1">
        <v>200</v>
      </c>
      <c r="AI5218" s="1">
        <v>200</v>
      </c>
      <c r="AJ5218" s="1" t="s">
        <v>6826</v>
      </c>
      <c r="AK5218" s="1" t="s">
        <v>6827</v>
      </c>
      <c r="AL5218" s="1" t="s">
        <v>6828</v>
      </c>
      <c r="AM5218" s="1" t="s">
        <v>12</v>
      </c>
      <c r="AN5218" s="1" t="s">
        <v>23097</v>
      </c>
      <c r="AO5218" s="1" t="s">
        <v>364</v>
      </c>
      <c r="AP5218" s="1" t="s">
        <v>86</v>
      </c>
      <c r="AQ5218" s="1" t="s">
        <v>25</v>
      </c>
      <c r="AR5218" s="1" t="s">
        <v>19</v>
      </c>
      <c r="AS5218" s="1" t="s">
        <v>23091</v>
      </c>
      <c r="AT5218" s="1" t="s">
        <v>26</v>
      </c>
    </row>
    <row r="5219" spans="1:46" x14ac:dyDescent="0.25">
      <c r="A5219" s="1" t="s">
        <v>19348</v>
      </c>
      <c r="B5219" s="2" t="s">
        <v>23075</v>
      </c>
      <c r="C5219" s="2" t="s">
        <v>23107</v>
      </c>
      <c r="D5219" s="1">
        <v>1</v>
      </c>
      <c r="E5219" s="1">
        <v>1</v>
      </c>
      <c r="F5219" s="1">
        <v>3</v>
      </c>
      <c r="G5219" s="1">
        <v>5</v>
      </c>
      <c r="H5219" s="6">
        <v>0.6</v>
      </c>
      <c r="I5219">
        <v>1</v>
      </c>
      <c r="J5219" s="1">
        <v>41</v>
      </c>
      <c r="K5219" s="1">
        <v>0</v>
      </c>
      <c r="L5219" s="1">
        <v>814</v>
      </c>
      <c r="M5219" s="6">
        <v>0.1</v>
      </c>
      <c r="N5219" s="4">
        <v>6000</v>
      </c>
      <c r="O5219" s="4">
        <v>700</v>
      </c>
      <c r="P5219" s="4">
        <v>500</v>
      </c>
      <c r="Q5219" s="3">
        <v>0.3</v>
      </c>
      <c r="R5219" s="1">
        <v>24</v>
      </c>
      <c r="S5219" s="1">
        <v>500</v>
      </c>
      <c r="T5219" s="1">
        <v>47</v>
      </c>
      <c r="U5219" s="1">
        <v>1</v>
      </c>
      <c r="V5219" s="1">
        <v>3</v>
      </c>
      <c r="W5219" s="1">
        <v>1</v>
      </c>
      <c r="X5219" s="1">
        <v>1</v>
      </c>
      <c r="Y5219" s="1">
        <v>0</v>
      </c>
      <c r="Z5219" s="1">
        <v>4</v>
      </c>
      <c r="AA5219" s="1">
        <v>1</v>
      </c>
      <c r="AB5219" s="1">
        <v>1</v>
      </c>
      <c r="AC5219" s="1">
        <v>1000</v>
      </c>
      <c r="AD5219" s="1">
        <v>0</v>
      </c>
      <c r="AE5219" s="1">
        <v>0</v>
      </c>
      <c r="AF5219" s="1">
        <v>288</v>
      </c>
      <c r="AG5219" s="1">
        <v>10</v>
      </c>
      <c r="AH5219" s="1">
        <v>0</v>
      </c>
      <c r="AI5219" s="1">
        <v>1298</v>
      </c>
      <c r="AJ5219" s="1" t="s">
        <v>238</v>
      </c>
      <c r="AK5219" s="1" t="s">
        <v>6932</v>
      </c>
      <c r="AL5219" s="1" t="s">
        <v>6933</v>
      </c>
      <c r="AM5219" s="1" t="s">
        <v>16</v>
      </c>
      <c r="AN5219" s="1" t="s">
        <v>23097</v>
      </c>
      <c r="AO5219" s="1" t="s">
        <v>86</v>
      </c>
      <c r="AP5219" s="1" t="s">
        <v>86</v>
      </c>
      <c r="AQ5219" s="1" t="s">
        <v>14</v>
      </c>
      <c r="AR5219" s="1" t="s">
        <v>30</v>
      </c>
      <c r="AS5219" s="1" t="s">
        <v>23091</v>
      </c>
      <c r="AT5219" s="1" t="s">
        <v>101</v>
      </c>
    </row>
    <row r="5220" spans="1:46" x14ac:dyDescent="0.25">
      <c r="A5220" s="1" t="s">
        <v>19382</v>
      </c>
      <c r="B5220" s="2" t="s">
        <v>23075</v>
      </c>
      <c r="C5220" s="2" t="s">
        <v>23107</v>
      </c>
      <c r="D5220" s="1">
        <v>0</v>
      </c>
      <c r="E5220" s="1">
        <v>0</v>
      </c>
      <c r="F5220" s="1">
        <v>1</v>
      </c>
      <c r="G5220" s="1">
        <v>1</v>
      </c>
      <c r="H5220" s="6">
        <v>1</v>
      </c>
      <c r="I5220">
        <v>0</v>
      </c>
      <c r="J5220" s="1">
        <v>41</v>
      </c>
      <c r="K5220" s="1">
        <v>1</v>
      </c>
      <c r="L5220" s="1">
        <v>658</v>
      </c>
      <c r="M5220" s="6">
        <v>0.39</v>
      </c>
      <c r="N5220" s="4">
        <v>4000</v>
      </c>
      <c r="O5220" s="4">
        <v>250</v>
      </c>
      <c r="P5220" s="4">
        <v>500</v>
      </c>
      <c r="Q5220" s="3">
        <v>0.3</v>
      </c>
      <c r="R5220" s="1">
        <v>12</v>
      </c>
      <c r="S5220" s="1">
        <v>500</v>
      </c>
      <c r="T5220" s="1">
        <v>56</v>
      </c>
      <c r="U5220" s="1">
        <v>1</v>
      </c>
      <c r="V5220" s="1">
        <v>3</v>
      </c>
      <c r="W5220" s="1">
        <v>0</v>
      </c>
      <c r="X5220" s="1">
        <v>0</v>
      </c>
      <c r="Y5220" s="1">
        <v>1</v>
      </c>
      <c r="Z5220" s="1">
        <v>2</v>
      </c>
      <c r="AA5220" s="1">
        <v>1</v>
      </c>
      <c r="AB5220" s="1">
        <v>0</v>
      </c>
      <c r="AC5220" s="1">
        <v>0</v>
      </c>
      <c r="AD5220" s="1">
        <v>0</v>
      </c>
      <c r="AE5220" s="1">
        <v>1060</v>
      </c>
      <c r="AF5220" s="1">
        <v>0</v>
      </c>
      <c r="AG5220" s="1">
        <v>0</v>
      </c>
      <c r="AH5220" s="1">
        <v>150</v>
      </c>
      <c r="AI5220" s="1">
        <v>1210</v>
      </c>
      <c r="AJ5220" s="1" t="s">
        <v>7027</v>
      </c>
      <c r="AK5220" s="1" t="s">
        <v>7028</v>
      </c>
      <c r="AL5220" s="1" t="s">
        <v>7029</v>
      </c>
      <c r="AM5220" s="1" t="s">
        <v>12</v>
      </c>
      <c r="AN5220" s="1" t="s">
        <v>23098</v>
      </c>
      <c r="AO5220" s="1" t="s">
        <v>86</v>
      </c>
      <c r="AP5220" s="1" t="s">
        <v>57</v>
      </c>
      <c r="AQ5220" s="1" t="s">
        <v>25</v>
      </c>
      <c r="AR5220" s="1" t="s">
        <v>19</v>
      </c>
      <c r="AS5220" s="1" t="s">
        <v>23091</v>
      </c>
      <c r="AT5220" s="1" t="s">
        <v>26</v>
      </c>
    </row>
    <row r="5221" spans="1:46" x14ac:dyDescent="0.25">
      <c r="A5221" s="1" t="s">
        <v>19386</v>
      </c>
      <c r="B5221" s="2" t="s">
        <v>23075</v>
      </c>
      <c r="C5221" s="2" t="s">
        <v>23107</v>
      </c>
      <c r="D5221" s="1">
        <v>0</v>
      </c>
      <c r="E5221" s="1">
        <v>2</v>
      </c>
      <c r="F5221" s="1">
        <v>2</v>
      </c>
      <c r="G5221" s="1">
        <v>4</v>
      </c>
      <c r="H5221" s="6">
        <v>0.5</v>
      </c>
      <c r="I5221">
        <v>0</v>
      </c>
      <c r="J5221" s="1">
        <v>39</v>
      </c>
      <c r="K5221" s="1">
        <v>0</v>
      </c>
      <c r="L5221" s="1">
        <v>686</v>
      </c>
      <c r="M5221" s="6">
        <v>0.26</v>
      </c>
      <c r="N5221" s="4">
        <v>3000</v>
      </c>
      <c r="O5221" s="4">
        <v>300</v>
      </c>
      <c r="P5221" s="4">
        <v>600</v>
      </c>
      <c r="Q5221" s="3">
        <v>0.3</v>
      </c>
      <c r="R5221" s="1">
        <v>18</v>
      </c>
      <c r="S5221" s="1">
        <v>600</v>
      </c>
      <c r="T5221" s="1">
        <v>46</v>
      </c>
      <c r="U5221" s="1">
        <v>1</v>
      </c>
      <c r="V5221" s="1">
        <v>3</v>
      </c>
      <c r="W5221" s="1">
        <v>1</v>
      </c>
      <c r="X5221" s="1">
        <v>1</v>
      </c>
      <c r="Y5221" s="1">
        <v>1</v>
      </c>
      <c r="Z5221" s="1">
        <v>4</v>
      </c>
      <c r="AA5221" s="1">
        <v>0</v>
      </c>
      <c r="AB5221" s="1">
        <v>0</v>
      </c>
      <c r="AC5221" s="1">
        <v>0</v>
      </c>
      <c r="AD5221" s="1">
        <v>0</v>
      </c>
      <c r="AE5221" s="1">
        <v>0</v>
      </c>
      <c r="AF5221" s="1">
        <v>247</v>
      </c>
      <c r="AG5221" s="1">
        <v>0</v>
      </c>
      <c r="AH5221" s="1">
        <v>400</v>
      </c>
      <c r="AI5221" s="1">
        <v>647</v>
      </c>
      <c r="AJ5221" s="1" t="s">
        <v>7038</v>
      </c>
      <c r="AK5221" s="1" t="s">
        <v>7039</v>
      </c>
      <c r="AL5221" s="1" t="s">
        <v>7040</v>
      </c>
      <c r="AM5221" s="1" t="s">
        <v>12</v>
      </c>
      <c r="AN5221" s="1" t="s">
        <v>23097</v>
      </c>
      <c r="AO5221" s="1" t="s">
        <v>86</v>
      </c>
      <c r="AP5221" s="1" t="s">
        <v>86</v>
      </c>
      <c r="AQ5221" s="1" t="s">
        <v>14</v>
      </c>
      <c r="AR5221" s="1" t="s">
        <v>19</v>
      </c>
      <c r="AS5221" s="1" t="s">
        <v>23090</v>
      </c>
      <c r="AT5221" s="1" t="s">
        <v>26</v>
      </c>
    </row>
    <row r="5222" spans="1:46" x14ac:dyDescent="0.25">
      <c r="A5222" s="1" t="s">
        <v>22800</v>
      </c>
      <c r="B5222" s="2" t="s">
        <v>23075</v>
      </c>
      <c r="C5222" s="2" t="s">
        <v>23107</v>
      </c>
      <c r="D5222" s="1">
        <v>0</v>
      </c>
      <c r="E5222" s="1">
        <v>0</v>
      </c>
      <c r="F5222" s="1">
        <v>1</v>
      </c>
      <c r="G5222" s="1">
        <v>1</v>
      </c>
      <c r="H5222" s="6">
        <v>1</v>
      </c>
      <c r="I5222">
        <v>0</v>
      </c>
      <c r="J5222" s="1">
        <v>28</v>
      </c>
      <c r="K5222" s="1">
        <v>1</v>
      </c>
      <c r="L5222" s="1">
        <v>637</v>
      </c>
      <c r="M5222" s="6">
        <v>0.33</v>
      </c>
      <c r="N5222" s="4">
        <v>2500</v>
      </c>
      <c r="O5222" s="4">
        <v>170</v>
      </c>
      <c r="P5222" s="4">
        <v>270</v>
      </c>
      <c r="Q5222" s="3">
        <v>0.31</v>
      </c>
      <c r="R5222" s="1">
        <v>18</v>
      </c>
      <c r="S5222" s="1">
        <v>270</v>
      </c>
      <c r="T5222" s="1">
        <v>27</v>
      </c>
      <c r="U5222" s="1">
        <v>1</v>
      </c>
      <c r="V5222" s="1">
        <v>3</v>
      </c>
      <c r="W5222" s="1">
        <v>0</v>
      </c>
      <c r="X5222" s="1">
        <v>0</v>
      </c>
      <c r="Y5222" s="1">
        <v>1</v>
      </c>
      <c r="Z5222" s="1">
        <v>1</v>
      </c>
      <c r="AA5222" s="1">
        <v>1</v>
      </c>
      <c r="AB5222" s="1">
        <v>0</v>
      </c>
      <c r="AC5222" s="1">
        <v>248</v>
      </c>
      <c r="AD5222" s="1">
        <v>0</v>
      </c>
      <c r="AE5222" s="1">
        <v>0</v>
      </c>
      <c r="AF5222" s="1">
        <v>0</v>
      </c>
      <c r="AG5222" s="1">
        <v>30</v>
      </c>
      <c r="AH5222" s="1">
        <v>500</v>
      </c>
      <c r="AI5222" s="1">
        <v>778</v>
      </c>
      <c r="AJ5222" s="1" t="s">
        <v>16274</v>
      </c>
      <c r="AK5222" s="1" t="s">
        <v>16275</v>
      </c>
      <c r="AL5222" s="1" t="s">
        <v>16276</v>
      </c>
      <c r="AM5222" s="1" t="s">
        <v>12</v>
      </c>
      <c r="AN5222" s="1" t="s">
        <v>23098</v>
      </c>
      <c r="AO5222" s="1" t="s">
        <v>86</v>
      </c>
      <c r="AP5222" s="1" t="s">
        <v>57</v>
      </c>
      <c r="AQ5222" s="1" t="s">
        <v>25</v>
      </c>
      <c r="AR5222" s="1" t="s">
        <v>19</v>
      </c>
      <c r="AS5222" s="1" t="s">
        <v>23091</v>
      </c>
      <c r="AT5222" s="1" t="s">
        <v>26</v>
      </c>
    </row>
    <row r="5223" spans="1:46" x14ac:dyDescent="0.25">
      <c r="A5223" s="1" t="s">
        <v>18177</v>
      </c>
      <c r="B5223" s="2" t="s">
        <v>23075</v>
      </c>
      <c r="C5223" s="2" t="s">
        <v>23107</v>
      </c>
      <c r="D5223" s="1">
        <v>0</v>
      </c>
      <c r="E5223" s="1">
        <v>0</v>
      </c>
      <c r="F5223" s="1">
        <v>1</v>
      </c>
      <c r="G5223" s="1">
        <v>1</v>
      </c>
      <c r="H5223" s="6">
        <v>1</v>
      </c>
      <c r="I5223">
        <v>0</v>
      </c>
      <c r="J5223" s="1">
        <v>33</v>
      </c>
      <c r="K5223" s="1">
        <v>0</v>
      </c>
      <c r="L5223" s="1">
        <v>822</v>
      </c>
      <c r="M5223" s="6">
        <v>0.24</v>
      </c>
      <c r="N5223" s="4">
        <v>1800</v>
      </c>
      <c r="O5223" s="4">
        <v>145</v>
      </c>
      <c r="P5223" s="4">
        <v>500</v>
      </c>
      <c r="Q5223" s="3">
        <v>0.35</v>
      </c>
      <c r="R5223" s="1">
        <v>18</v>
      </c>
      <c r="S5223" s="1">
        <v>500</v>
      </c>
      <c r="T5223" s="1">
        <v>33</v>
      </c>
      <c r="U5223" s="1">
        <v>1</v>
      </c>
      <c r="V5223" s="1">
        <v>3</v>
      </c>
      <c r="W5223" s="1">
        <v>0</v>
      </c>
      <c r="X5223" s="1">
        <v>0</v>
      </c>
      <c r="Y5223" s="1">
        <v>1</v>
      </c>
      <c r="Z5223" s="1">
        <v>2</v>
      </c>
      <c r="AA5223" s="1">
        <v>0</v>
      </c>
      <c r="AB5223" s="1">
        <v>0</v>
      </c>
      <c r="AC5223" s="1">
        <v>0</v>
      </c>
      <c r="AD5223" s="1">
        <v>0</v>
      </c>
      <c r="AE5223" s="1">
        <v>0</v>
      </c>
      <c r="AF5223" s="1">
        <v>0</v>
      </c>
      <c r="AG5223" s="1">
        <v>0</v>
      </c>
      <c r="AH5223" s="1">
        <v>0</v>
      </c>
      <c r="AI5223" s="1">
        <v>0</v>
      </c>
      <c r="AJ5223" s="1" t="s">
        <v>3592</v>
      </c>
      <c r="AK5223" s="1" t="s">
        <v>3593</v>
      </c>
      <c r="AL5223" s="1" t="s">
        <v>3594</v>
      </c>
      <c r="AM5223" s="1" t="s">
        <v>12</v>
      </c>
      <c r="AN5223" s="1" t="s">
        <v>23097</v>
      </c>
      <c r="AO5223" s="1" t="s">
        <v>86</v>
      </c>
      <c r="AP5223" s="1" t="s">
        <v>57</v>
      </c>
      <c r="AQ5223" s="1" t="s">
        <v>25</v>
      </c>
      <c r="AR5223" s="1" t="s">
        <v>19</v>
      </c>
      <c r="AS5223" s="1" t="s">
        <v>23090</v>
      </c>
      <c r="AT5223" s="1" t="s">
        <v>26</v>
      </c>
    </row>
    <row r="5224" spans="1:46" x14ac:dyDescent="0.25">
      <c r="A5224" s="1" t="s">
        <v>21120</v>
      </c>
      <c r="B5224" s="2" t="s">
        <v>23075</v>
      </c>
      <c r="C5224" s="2" t="s">
        <v>23108</v>
      </c>
      <c r="D5224" s="1">
        <v>0</v>
      </c>
      <c r="E5224" s="1">
        <v>0</v>
      </c>
      <c r="F5224" s="1">
        <v>1</v>
      </c>
      <c r="G5224" s="1">
        <v>1</v>
      </c>
      <c r="H5224" s="6">
        <v>1</v>
      </c>
      <c r="I5224">
        <v>0</v>
      </c>
      <c r="J5224" s="1">
        <v>26</v>
      </c>
      <c r="K5224" s="1">
        <v>1</v>
      </c>
      <c r="L5224" s="1">
        <v>790</v>
      </c>
      <c r="M5224" s="6">
        <v>0.36</v>
      </c>
      <c r="N5224" s="4">
        <v>1700</v>
      </c>
      <c r="O5224" s="4">
        <v>130</v>
      </c>
      <c r="P5224" s="4">
        <v>300</v>
      </c>
      <c r="Q5224" s="3">
        <v>0.3</v>
      </c>
      <c r="R5224" s="1">
        <v>24</v>
      </c>
      <c r="S5224" s="1">
        <v>300</v>
      </c>
      <c r="T5224" s="1">
        <v>29</v>
      </c>
      <c r="U5224" s="1">
        <v>1</v>
      </c>
      <c r="V5224" s="1">
        <v>3</v>
      </c>
      <c r="W5224" s="1">
        <v>0</v>
      </c>
      <c r="X5224" s="1">
        <v>1</v>
      </c>
      <c r="Y5224" s="1">
        <v>1</v>
      </c>
      <c r="Z5224" s="1">
        <v>5</v>
      </c>
      <c r="AA5224" s="1">
        <v>0</v>
      </c>
      <c r="AB5224" s="1">
        <v>0</v>
      </c>
      <c r="AC5224" s="1">
        <v>0</v>
      </c>
      <c r="AD5224" s="1">
        <v>0</v>
      </c>
      <c r="AE5224" s="1">
        <v>0</v>
      </c>
      <c r="AF5224" s="1">
        <v>200</v>
      </c>
      <c r="AG5224" s="1">
        <v>0</v>
      </c>
      <c r="AH5224" s="1">
        <v>350</v>
      </c>
      <c r="AI5224" s="1">
        <v>550</v>
      </c>
      <c r="AJ5224" s="1" t="s">
        <v>11810</v>
      </c>
      <c r="AK5224" s="1" t="s">
        <v>11811</v>
      </c>
      <c r="AL5224" s="1" t="s">
        <v>11812</v>
      </c>
      <c r="AM5224" s="1" t="s">
        <v>12</v>
      </c>
      <c r="AN5224" s="1" t="s">
        <v>23098</v>
      </c>
      <c r="AO5224" s="1" t="s">
        <v>86</v>
      </c>
      <c r="AP5224" s="1" t="s">
        <v>57</v>
      </c>
      <c r="AQ5224" s="1" t="s">
        <v>14</v>
      </c>
      <c r="AR5224" s="1" t="s">
        <v>19</v>
      </c>
      <c r="AS5224" s="1" t="s">
        <v>23090</v>
      </c>
      <c r="AT5224" s="1" t="s">
        <v>26</v>
      </c>
    </row>
    <row r="5225" spans="1:46" x14ac:dyDescent="0.25">
      <c r="A5225" s="1" t="s">
        <v>18875</v>
      </c>
      <c r="B5225" s="2" t="s">
        <v>23075</v>
      </c>
      <c r="C5225" s="2" t="s">
        <v>23108</v>
      </c>
      <c r="D5225" s="1">
        <v>0</v>
      </c>
      <c r="E5225" s="1">
        <v>1</v>
      </c>
      <c r="F5225" s="1">
        <v>1</v>
      </c>
      <c r="G5225" s="1">
        <v>2</v>
      </c>
      <c r="H5225" s="6">
        <v>0.5</v>
      </c>
      <c r="I5225">
        <v>0</v>
      </c>
      <c r="J5225" s="1">
        <v>30</v>
      </c>
      <c r="K5225" s="1">
        <v>1</v>
      </c>
      <c r="L5225" s="1">
        <v>600</v>
      </c>
      <c r="M5225" s="6">
        <v>0.32</v>
      </c>
      <c r="N5225" s="4">
        <v>3000</v>
      </c>
      <c r="O5225" s="4">
        <v>170</v>
      </c>
      <c r="P5225" s="4">
        <v>300</v>
      </c>
      <c r="Q5225" s="3">
        <v>0.3</v>
      </c>
      <c r="R5225" s="1">
        <v>12</v>
      </c>
      <c r="S5225" s="1">
        <v>300</v>
      </c>
      <c r="T5225" s="1">
        <v>28</v>
      </c>
      <c r="U5225" s="1">
        <v>1</v>
      </c>
      <c r="V5225" s="1">
        <v>3</v>
      </c>
      <c r="W5225" s="1">
        <v>0</v>
      </c>
      <c r="X5225" s="1">
        <v>0</v>
      </c>
      <c r="Y5225" s="1">
        <v>1</v>
      </c>
      <c r="Z5225" s="1">
        <v>0</v>
      </c>
      <c r="AA5225" s="1">
        <v>1</v>
      </c>
      <c r="AB5225" s="1">
        <v>0</v>
      </c>
      <c r="AC5225" s="1">
        <v>0</v>
      </c>
      <c r="AD5225" s="1">
        <v>0</v>
      </c>
      <c r="AE5225" s="1">
        <v>0</v>
      </c>
      <c r="AF5225" s="1">
        <v>482</v>
      </c>
      <c r="AG5225" s="1">
        <v>0</v>
      </c>
      <c r="AH5225" s="1">
        <v>0</v>
      </c>
      <c r="AI5225" s="1">
        <v>482</v>
      </c>
      <c r="AJ5225" s="1" t="s">
        <v>5619</v>
      </c>
      <c r="AK5225" s="1" t="s">
        <v>5620</v>
      </c>
      <c r="AL5225" s="1" t="s">
        <v>5621</v>
      </c>
      <c r="AM5225" s="1" t="s">
        <v>12</v>
      </c>
      <c r="AN5225" s="1" t="s">
        <v>23098</v>
      </c>
      <c r="AO5225" s="1" t="s">
        <v>86</v>
      </c>
      <c r="AP5225" s="1" t="s">
        <v>57</v>
      </c>
      <c r="AQ5225" s="1" t="s">
        <v>25</v>
      </c>
      <c r="AR5225" s="1" t="s">
        <v>19</v>
      </c>
      <c r="AS5225" s="1" t="s">
        <v>23091</v>
      </c>
      <c r="AT5225" s="1" t="s">
        <v>26</v>
      </c>
    </row>
    <row r="5226" spans="1:46" x14ac:dyDescent="0.25">
      <c r="A5226" s="1" t="s">
        <v>20592</v>
      </c>
      <c r="B5226" s="2" t="s">
        <v>23075</v>
      </c>
      <c r="C5226" s="2" t="s">
        <v>23108</v>
      </c>
      <c r="D5226" s="1">
        <v>0</v>
      </c>
      <c r="E5226" s="1">
        <v>0</v>
      </c>
      <c r="F5226" s="1">
        <v>1</v>
      </c>
      <c r="G5226" s="1">
        <v>1</v>
      </c>
      <c r="H5226" s="6">
        <v>1</v>
      </c>
      <c r="I5226">
        <v>0</v>
      </c>
      <c r="J5226" s="1">
        <v>33</v>
      </c>
      <c r="K5226" s="1">
        <v>1</v>
      </c>
      <c r="L5226" s="1">
        <v>660</v>
      </c>
      <c r="M5226" s="6">
        <v>0.04</v>
      </c>
      <c r="N5226" s="4">
        <v>2520</v>
      </c>
      <c r="O5226" s="4">
        <v>210</v>
      </c>
      <c r="P5226" s="4">
        <v>200</v>
      </c>
      <c r="Q5226" s="3">
        <v>0.27</v>
      </c>
      <c r="R5226" s="1">
        <v>24</v>
      </c>
      <c r="S5226" s="1">
        <v>200</v>
      </c>
      <c r="T5226" s="1">
        <v>21</v>
      </c>
      <c r="U5226" s="1">
        <v>1</v>
      </c>
      <c r="V5226" s="1">
        <v>3</v>
      </c>
      <c r="W5226" s="1">
        <v>0</v>
      </c>
      <c r="X5226" s="1">
        <v>0</v>
      </c>
      <c r="Y5226" s="1">
        <v>1</v>
      </c>
      <c r="Z5226" s="1">
        <v>3</v>
      </c>
      <c r="AA5226" s="1">
        <v>0</v>
      </c>
      <c r="AB5226" s="1">
        <v>0</v>
      </c>
      <c r="AC5226" s="1">
        <v>0</v>
      </c>
      <c r="AD5226" s="1">
        <v>0</v>
      </c>
      <c r="AE5226" s="1">
        <v>0</v>
      </c>
      <c r="AF5226" s="1">
        <v>0</v>
      </c>
      <c r="AG5226" s="1">
        <v>0</v>
      </c>
      <c r="AH5226" s="1">
        <v>0</v>
      </c>
      <c r="AI5226" s="1">
        <v>0</v>
      </c>
      <c r="AJ5226" s="1" t="s">
        <v>10384</v>
      </c>
      <c r="AK5226" s="1" t="s">
        <v>10385</v>
      </c>
      <c r="AL5226" s="1" t="s">
        <v>10386</v>
      </c>
      <c r="AM5226" s="1" t="s">
        <v>12</v>
      </c>
      <c r="AN5226" s="1" t="s">
        <v>23098</v>
      </c>
      <c r="AO5226" s="1" t="s">
        <v>86</v>
      </c>
      <c r="AP5226" s="1" t="s">
        <v>57</v>
      </c>
      <c r="AQ5226" s="1" t="s">
        <v>25</v>
      </c>
      <c r="AR5226" s="1" t="s">
        <v>19</v>
      </c>
      <c r="AS5226" s="1" t="s">
        <v>23090</v>
      </c>
      <c r="AT5226" s="1" t="s">
        <v>26</v>
      </c>
    </row>
    <row r="5227" spans="1:46" x14ac:dyDescent="0.25">
      <c r="A5227" s="1" t="s">
        <v>20772</v>
      </c>
      <c r="B5227" s="2" t="s">
        <v>23101</v>
      </c>
      <c r="C5227" s="2" t="s">
        <v>23103</v>
      </c>
      <c r="D5227" s="1">
        <v>0</v>
      </c>
      <c r="E5227" s="1">
        <v>1</v>
      </c>
      <c r="F5227" s="1">
        <v>2</v>
      </c>
      <c r="G5227" s="1">
        <v>3</v>
      </c>
      <c r="H5227" s="6">
        <v>0.66666666666666663</v>
      </c>
      <c r="I5227">
        <v>1</v>
      </c>
      <c r="J5227" s="1">
        <v>34</v>
      </c>
      <c r="K5227" s="1">
        <v>0</v>
      </c>
      <c r="L5227" s="1">
        <v>416</v>
      </c>
      <c r="M5227" s="6">
        <v>0</v>
      </c>
      <c r="N5227" s="4">
        <v>2040</v>
      </c>
      <c r="O5227" s="4">
        <v>170</v>
      </c>
      <c r="P5227" s="4">
        <v>500</v>
      </c>
      <c r="Q5227" s="3">
        <v>0.38</v>
      </c>
      <c r="R5227" s="1">
        <v>36</v>
      </c>
      <c r="S5227" s="1">
        <v>347</v>
      </c>
      <c r="T5227" s="1">
        <v>6</v>
      </c>
      <c r="U5227" s="1">
        <v>0</v>
      </c>
      <c r="V5227" s="1">
        <v>3</v>
      </c>
      <c r="W5227" s="1">
        <v>0</v>
      </c>
      <c r="X5227" s="1">
        <v>0</v>
      </c>
      <c r="Y5227" s="1">
        <v>1</v>
      </c>
      <c r="Z5227" s="1">
        <v>4</v>
      </c>
      <c r="AA5227" s="1">
        <v>0</v>
      </c>
      <c r="AB5227" s="1">
        <v>1</v>
      </c>
      <c r="AC5227" s="1">
        <v>0</v>
      </c>
      <c r="AD5227" s="1">
        <v>0</v>
      </c>
      <c r="AE5227" s="1">
        <v>14917</v>
      </c>
      <c r="AF5227" s="1">
        <v>0</v>
      </c>
      <c r="AG5227" s="1">
        <v>81</v>
      </c>
      <c r="AH5227" s="1">
        <v>450</v>
      </c>
      <c r="AI5227" s="1">
        <v>15448</v>
      </c>
      <c r="AJ5227" s="1" t="s">
        <v>10875</v>
      </c>
      <c r="AK5227" s="1" t="s">
        <v>10876</v>
      </c>
      <c r="AL5227" s="1" t="s">
        <v>11</v>
      </c>
      <c r="AM5227" s="1" t="s">
        <v>16</v>
      </c>
      <c r="AN5227" s="1" t="s">
        <v>23097</v>
      </c>
      <c r="AO5227" s="1" t="s">
        <v>364</v>
      </c>
      <c r="AP5227" s="1" t="s">
        <v>57</v>
      </c>
      <c r="AQ5227" s="1" t="s">
        <v>25</v>
      </c>
      <c r="AR5227" s="1" t="s">
        <v>19</v>
      </c>
      <c r="AS5227" s="1" t="s">
        <v>23090</v>
      </c>
      <c r="AT5227" s="1" t="s">
        <v>101</v>
      </c>
    </row>
    <row r="5228" spans="1:46" x14ac:dyDescent="0.25">
      <c r="A5228" s="1" t="s">
        <v>18528</v>
      </c>
      <c r="B5228" s="2" t="s">
        <v>23101</v>
      </c>
      <c r="C5228" s="2" t="s">
        <v>23104</v>
      </c>
      <c r="D5228" s="1">
        <v>1</v>
      </c>
      <c r="E5228" s="1">
        <v>0</v>
      </c>
      <c r="F5228" s="1">
        <v>1</v>
      </c>
      <c r="G5228" s="1">
        <v>2</v>
      </c>
      <c r="H5228" s="6">
        <v>0.5</v>
      </c>
      <c r="I5228">
        <v>0</v>
      </c>
      <c r="J5228" s="1">
        <v>33</v>
      </c>
      <c r="K5228" s="1">
        <v>0</v>
      </c>
      <c r="L5228" s="1">
        <v>355</v>
      </c>
      <c r="M5228" s="6">
        <v>0</v>
      </c>
      <c r="N5228" s="4">
        <v>2400</v>
      </c>
      <c r="O5228" s="4">
        <v>200</v>
      </c>
      <c r="P5228" s="4">
        <v>500</v>
      </c>
      <c r="Q5228" s="3">
        <v>0.35</v>
      </c>
      <c r="R5228" s="1">
        <v>24</v>
      </c>
      <c r="S5228" s="1">
        <v>500</v>
      </c>
      <c r="T5228" s="1">
        <v>6</v>
      </c>
      <c r="U5228" s="1">
        <v>1</v>
      </c>
      <c r="V5228" s="1">
        <v>3</v>
      </c>
      <c r="W5228" s="1">
        <v>0</v>
      </c>
      <c r="X5228" s="1">
        <v>0</v>
      </c>
      <c r="Y5228" s="1">
        <v>1</v>
      </c>
      <c r="Z5228" s="1">
        <v>2</v>
      </c>
      <c r="AA5228" s="1">
        <v>0</v>
      </c>
      <c r="AB5228" s="1">
        <v>0</v>
      </c>
      <c r="AC5228" s="1">
        <v>0</v>
      </c>
      <c r="AD5228" s="1">
        <v>0</v>
      </c>
      <c r="AE5228" s="1">
        <v>0</v>
      </c>
      <c r="AF5228" s="1">
        <v>450</v>
      </c>
      <c r="AG5228" s="1">
        <v>0</v>
      </c>
      <c r="AH5228" s="1">
        <v>450</v>
      </c>
      <c r="AI5228" s="1">
        <v>900</v>
      </c>
      <c r="AJ5228" s="1" t="s">
        <v>4600</v>
      </c>
      <c r="AK5228" s="1" t="s">
        <v>4601</v>
      </c>
      <c r="AL5228" s="1" t="s">
        <v>11</v>
      </c>
      <c r="AM5228" s="1" t="s">
        <v>12</v>
      </c>
      <c r="AN5228" s="1" t="s">
        <v>23097</v>
      </c>
      <c r="AO5228" s="1" t="s">
        <v>86</v>
      </c>
      <c r="AP5228" s="1" t="s">
        <v>57</v>
      </c>
      <c r="AQ5228" s="1" t="s">
        <v>25</v>
      </c>
      <c r="AR5228" s="1" t="s">
        <v>19</v>
      </c>
      <c r="AS5228" s="1" t="s">
        <v>23090</v>
      </c>
      <c r="AT5228" s="1" t="s">
        <v>26</v>
      </c>
    </row>
    <row r="5229" spans="1:46" x14ac:dyDescent="0.25">
      <c r="A5229" s="1" t="s">
        <v>22611</v>
      </c>
      <c r="B5229" s="2" t="s">
        <v>23101</v>
      </c>
      <c r="C5229" s="2" t="s">
        <v>23104</v>
      </c>
      <c r="D5229" s="1">
        <v>1</v>
      </c>
      <c r="E5229" s="1">
        <v>3</v>
      </c>
      <c r="F5229" s="1">
        <v>1</v>
      </c>
      <c r="G5229" s="1">
        <v>5</v>
      </c>
      <c r="H5229" s="6">
        <v>0.2</v>
      </c>
      <c r="I5229">
        <v>0</v>
      </c>
      <c r="J5229" s="1">
        <v>30</v>
      </c>
      <c r="K5229" s="1">
        <v>1</v>
      </c>
      <c r="L5229" s="1">
        <v>0</v>
      </c>
      <c r="M5229" s="6">
        <v>0</v>
      </c>
      <c r="N5229" s="4">
        <v>1800</v>
      </c>
      <c r="O5229" s="4">
        <v>145</v>
      </c>
      <c r="P5229" s="4">
        <v>100</v>
      </c>
      <c r="Q5229" s="3">
        <v>0.38</v>
      </c>
      <c r="R5229" s="1">
        <v>12</v>
      </c>
      <c r="S5229" s="1">
        <v>100</v>
      </c>
      <c r="T5229" s="1">
        <v>4</v>
      </c>
      <c r="U5229" s="1">
        <v>1</v>
      </c>
      <c r="V5229" s="1">
        <v>3</v>
      </c>
      <c r="W5229" s="1">
        <v>0</v>
      </c>
      <c r="X5229" s="1">
        <v>0</v>
      </c>
      <c r="Y5229" s="1">
        <v>1</v>
      </c>
      <c r="Z5229" s="1">
        <v>2</v>
      </c>
      <c r="AA5229" s="1">
        <v>0</v>
      </c>
      <c r="AB5229" s="1">
        <v>0</v>
      </c>
      <c r="AC5229" s="1">
        <v>0</v>
      </c>
      <c r="AD5229" s="1">
        <v>0</v>
      </c>
      <c r="AE5229" s="1">
        <v>0</v>
      </c>
      <c r="AF5229" s="1">
        <v>0</v>
      </c>
      <c r="AG5229" s="1">
        <v>0</v>
      </c>
      <c r="AH5229" s="1">
        <v>0</v>
      </c>
      <c r="AI5229" s="1">
        <v>0</v>
      </c>
      <c r="AJ5229" s="1" t="s">
        <v>1671</v>
      </c>
      <c r="AK5229" s="1" t="s">
        <v>15757</v>
      </c>
      <c r="AL5229" s="1" t="s">
        <v>11</v>
      </c>
      <c r="AM5229" s="1" t="s">
        <v>12</v>
      </c>
      <c r="AN5229" s="1" t="s">
        <v>23098</v>
      </c>
      <c r="AO5229" s="1" t="s">
        <v>86</v>
      </c>
      <c r="AP5229" s="1" t="s">
        <v>57</v>
      </c>
      <c r="AQ5229" s="1" t="s">
        <v>25</v>
      </c>
      <c r="AR5229" s="1" t="s">
        <v>19</v>
      </c>
      <c r="AS5229" s="1" t="s">
        <v>23090</v>
      </c>
      <c r="AT5229" s="1" t="s">
        <v>26</v>
      </c>
    </row>
    <row r="5230" spans="1:46" x14ac:dyDescent="0.25">
      <c r="A5230" s="1" t="s">
        <v>20341</v>
      </c>
      <c r="B5230" s="2" t="s">
        <v>23101</v>
      </c>
      <c r="C5230" s="2" t="s">
        <v>23104</v>
      </c>
      <c r="D5230" s="1">
        <v>6</v>
      </c>
      <c r="E5230" s="1">
        <v>7</v>
      </c>
      <c r="F5230" s="1">
        <v>1</v>
      </c>
      <c r="G5230" s="1">
        <v>14</v>
      </c>
      <c r="H5230" s="6">
        <v>7.1428571428571425E-2</v>
      </c>
      <c r="I5230">
        <v>1</v>
      </c>
      <c r="J5230" s="1">
        <v>31</v>
      </c>
      <c r="K5230" s="1">
        <v>1</v>
      </c>
      <c r="L5230" s="1">
        <v>372</v>
      </c>
      <c r="M5230" s="6">
        <v>0</v>
      </c>
      <c r="N5230" s="4">
        <v>3600</v>
      </c>
      <c r="O5230" s="4">
        <v>300</v>
      </c>
      <c r="P5230" s="4">
        <v>400</v>
      </c>
      <c r="Q5230" s="3">
        <v>0.38</v>
      </c>
      <c r="R5230" s="1">
        <v>24</v>
      </c>
      <c r="S5230" s="1">
        <v>400</v>
      </c>
      <c r="T5230" s="1">
        <v>8</v>
      </c>
      <c r="U5230" s="1">
        <v>0</v>
      </c>
      <c r="V5230" s="1">
        <v>3</v>
      </c>
      <c r="W5230" s="1">
        <v>0</v>
      </c>
      <c r="X5230" s="1">
        <v>1</v>
      </c>
      <c r="Y5230" s="1">
        <v>0</v>
      </c>
      <c r="Z5230" s="1">
        <v>3</v>
      </c>
      <c r="AA5230" s="1">
        <v>1</v>
      </c>
      <c r="AB5230" s="1">
        <v>1</v>
      </c>
      <c r="AC5230" s="1">
        <v>0</v>
      </c>
      <c r="AD5230" s="1">
        <v>40</v>
      </c>
      <c r="AE5230" s="1">
        <v>291</v>
      </c>
      <c r="AF5230" s="1">
        <v>369</v>
      </c>
      <c r="AG5230" s="1">
        <v>0</v>
      </c>
      <c r="AH5230" s="1">
        <v>0</v>
      </c>
      <c r="AI5230" s="1">
        <v>700</v>
      </c>
      <c r="AJ5230" s="1" t="s">
        <v>9666</v>
      </c>
      <c r="AK5230" s="1" t="s">
        <v>9667</v>
      </c>
      <c r="AL5230" s="1" t="s">
        <v>11</v>
      </c>
      <c r="AM5230" s="1" t="s">
        <v>16</v>
      </c>
      <c r="AN5230" s="1" t="s">
        <v>23098</v>
      </c>
      <c r="AO5230" s="1" t="s">
        <v>364</v>
      </c>
      <c r="AP5230" s="1" t="s">
        <v>57</v>
      </c>
      <c r="AQ5230" s="1" t="s">
        <v>14</v>
      </c>
      <c r="AR5230" s="1" t="s">
        <v>30</v>
      </c>
      <c r="AS5230" s="1" t="s">
        <v>23091</v>
      </c>
      <c r="AT5230" s="1" t="s">
        <v>101</v>
      </c>
    </row>
    <row r="5231" spans="1:46" x14ac:dyDescent="0.25">
      <c r="A5231" s="1" t="s">
        <v>17191</v>
      </c>
      <c r="B5231" s="2" t="s">
        <v>23101</v>
      </c>
      <c r="C5231" s="2" t="s">
        <v>23104</v>
      </c>
      <c r="D5231" s="1">
        <v>2</v>
      </c>
      <c r="E5231" s="1">
        <v>1</v>
      </c>
      <c r="F5231" s="1">
        <v>1</v>
      </c>
      <c r="G5231" s="1">
        <v>4</v>
      </c>
      <c r="H5231" s="6">
        <v>0.25</v>
      </c>
      <c r="I5231">
        <v>0</v>
      </c>
      <c r="J5231" s="1">
        <v>38</v>
      </c>
      <c r="K5231" s="1">
        <v>1</v>
      </c>
      <c r="L5231" s="1">
        <v>499</v>
      </c>
      <c r="M5231" s="6">
        <v>0</v>
      </c>
      <c r="N5231" s="4">
        <v>2500</v>
      </c>
      <c r="O5231" s="4">
        <v>193</v>
      </c>
      <c r="P5231" s="4">
        <v>400</v>
      </c>
      <c r="Q5231" s="3">
        <v>0.3</v>
      </c>
      <c r="R5231" s="1">
        <v>12</v>
      </c>
      <c r="S5231" s="1">
        <v>400</v>
      </c>
      <c r="T5231" s="1">
        <v>15</v>
      </c>
      <c r="U5231" s="1">
        <v>0</v>
      </c>
      <c r="V5231" s="1">
        <v>3</v>
      </c>
      <c r="W5231" s="1">
        <v>0</v>
      </c>
      <c r="X5231" s="1">
        <v>0</v>
      </c>
      <c r="Y5231" s="1">
        <v>1</v>
      </c>
      <c r="Z5231" s="1">
        <v>4</v>
      </c>
      <c r="AA5231" s="1">
        <v>0</v>
      </c>
      <c r="AB5231" s="1">
        <v>0</v>
      </c>
      <c r="AC5231" s="1">
        <v>0</v>
      </c>
      <c r="AD5231" s="1">
        <v>0</v>
      </c>
      <c r="AE5231" s="1">
        <v>240</v>
      </c>
      <c r="AF5231" s="1">
        <v>0</v>
      </c>
      <c r="AG5231" s="1">
        <v>0</v>
      </c>
      <c r="AH5231" s="1">
        <v>350</v>
      </c>
      <c r="AI5231" s="1">
        <v>590</v>
      </c>
      <c r="AJ5231" s="1" t="s">
        <v>563</v>
      </c>
      <c r="AK5231" s="1" t="s">
        <v>564</v>
      </c>
      <c r="AL5231" s="1" t="s">
        <v>11</v>
      </c>
      <c r="AM5231" s="1" t="s">
        <v>12</v>
      </c>
      <c r="AN5231" s="1" t="s">
        <v>23098</v>
      </c>
      <c r="AO5231" s="1" t="s">
        <v>364</v>
      </c>
      <c r="AP5231" s="1" t="s">
        <v>57</v>
      </c>
      <c r="AQ5231" s="1" t="s">
        <v>25</v>
      </c>
      <c r="AR5231" s="1" t="s">
        <v>19</v>
      </c>
      <c r="AS5231" s="1" t="s">
        <v>23090</v>
      </c>
      <c r="AT5231" s="1" t="s">
        <v>26</v>
      </c>
    </row>
    <row r="5232" spans="1:46" x14ac:dyDescent="0.25">
      <c r="A5232" s="1" t="s">
        <v>17192</v>
      </c>
      <c r="B5232" s="2" t="s">
        <v>23101</v>
      </c>
      <c r="C5232" s="2" t="s">
        <v>23104</v>
      </c>
      <c r="D5232" s="1">
        <v>0</v>
      </c>
      <c r="E5232" s="1">
        <v>0</v>
      </c>
      <c r="F5232" s="1">
        <v>1</v>
      </c>
      <c r="G5232" s="1">
        <v>1</v>
      </c>
      <c r="H5232" s="6">
        <v>1</v>
      </c>
      <c r="I5232">
        <v>0</v>
      </c>
      <c r="J5232" s="1">
        <v>37</v>
      </c>
      <c r="K5232" s="1">
        <v>1</v>
      </c>
      <c r="L5232" s="1">
        <v>491</v>
      </c>
      <c r="M5232" s="6">
        <v>0</v>
      </c>
      <c r="N5232" s="4">
        <v>2500</v>
      </c>
      <c r="O5232" s="4">
        <v>200</v>
      </c>
      <c r="P5232" s="4">
        <v>300</v>
      </c>
      <c r="Q5232" s="3">
        <v>0.33</v>
      </c>
      <c r="R5232" s="1">
        <v>24</v>
      </c>
      <c r="S5232" s="1">
        <v>300</v>
      </c>
      <c r="T5232" s="1">
        <v>14</v>
      </c>
      <c r="U5232" s="1">
        <v>0</v>
      </c>
      <c r="V5232" s="1">
        <v>3</v>
      </c>
      <c r="W5232" s="1">
        <v>0</v>
      </c>
      <c r="X5232" s="1">
        <v>1</v>
      </c>
      <c r="Y5232" s="1">
        <v>1</v>
      </c>
      <c r="Z5232" s="1">
        <v>3</v>
      </c>
      <c r="AA5232" s="1">
        <v>0</v>
      </c>
      <c r="AB5232" s="1">
        <v>0</v>
      </c>
      <c r="AC5232" s="1">
        <v>0</v>
      </c>
      <c r="AD5232" s="1">
        <v>0</v>
      </c>
      <c r="AE5232" s="1">
        <v>0</v>
      </c>
      <c r="AF5232" s="1">
        <v>0</v>
      </c>
      <c r="AG5232" s="1">
        <v>0</v>
      </c>
      <c r="AH5232" s="1">
        <v>500</v>
      </c>
      <c r="AI5232" s="1">
        <v>500</v>
      </c>
      <c r="AJ5232" s="1" t="s">
        <v>566</v>
      </c>
      <c r="AK5232" s="1" t="s">
        <v>567</v>
      </c>
      <c r="AL5232" s="1" t="s">
        <v>568</v>
      </c>
      <c r="AM5232" s="1" t="s">
        <v>12</v>
      </c>
      <c r="AN5232" s="1" t="s">
        <v>23098</v>
      </c>
      <c r="AO5232" s="1" t="s">
        <v>364</v>
      </c>
      <c r="AP5232" s="1" t="s">
        <v>57</v>
      </c>
      <c r="AQ5232" s="1" t="s">
        <v>14</v>
      </c>
      <c r="AR5232" s="1" t="s">
        <v>19</v>
      </c>
      <c r="AS5232" s="1" t="s">
        <v>23090</v>
      </c>
      <c r="AT5232" s="1" t="s">
        <v>26</v>
      </c>
    </row>
    <row r="5233" spans="1:46" x14ac:dyDescent="0.25">
      <c r="A5233" s="1" t="s">
        <v>20357</v>
      </c>
      <c r="B5233" s="2" t="s">
        <v>23101</v>
      </c>
      <c r="C5233" s="2" t="s">
        <v>23104</v>
      </c>
      <c r="D5233" s="1">
        <v>0</v>
      </c>
      <c r="E5233" s="1">
        <v>0</v>
      </c>
      <c r="F5233" s="1">
        <v>1</v>
      </c>
      <c r="G5233" s="1">
        <v>1</v>
      </c>
      <c r="H5233" s="6">
        <v>1</v>
      </c>
      <c r="I5233">
        <v>0</v>
      </c>
      <c r="J5233" s="1">
        <v>40</v>
      </c>
      <c r="K5233" s="1">
        <v>1</v>
      </c>
      <c r="L5233" s="1">
        <v>688</v>
      </c>
      <c r="M5233" s="6">
        <v>0.04</v>
      </c>
      <c r="N5233" s="4">
        <v>3000</v>
      </c>
      <c r="O5233" s="4">
        <v>250</v>
      </c>
      <c r="P5233" s="4">
        <v>100</v>
      </c>
      <c r="Q5233" s="3">
        <v>0.45</v>
      </c>
      <c r="R5233" s="1">
        <v>12</v>
      </c>
      <c r="S5233" s="1">
        <v>100</v>
      </c>
      <c r="T5233" s="1">
        <v>4</v>
      </c>
      <c r="U5233" s="1">
        <v>1</v>
      </c>
      <c r="V5233" s="1">
        <v>3</v>
      </c>
      <c r="W5233" s="1">
        <v>1</v>
      </c>
      <c r="X5233" s="1">
        <v>1</v>
      </c>
      <c r="Y5233" s="1">
        <v>0</v>
      </c>
      <c r="Z5233" s="1">
        <v>3</v>
      </c>
      <c r="AA5233" s="1">
        <v>0</v>
      </c>
      <c r="AB5233" s="1">
        <v>0</v>
      </c>
      <c r="AC5233" s="1">
        <v>0</v>
      </c>
      <c r="AD5233" s="1">
        <v>0</v>
      </c>
      <c r="AE5233" s="1">
        <v>0</v>
      </c>
      <c r="AF5233" s="1">
        <v>0</v>
      </c>
      <c r="AG5233" s="1">
        <v>0</v>
      </c>
      <c r="AH5233" s="1">
        <v>0</v>
      </c>
      <c r="AI5233" s="1">
        <v>0</v>
      </c>
      <c r="AJ5233" s="1" t="s">
        <v>9707</v>
      </c>
      <c r="AK5233" s="1" t="s">
        <v>9708</v>
      </c>
      <c r="AL5233" s="1" t="s">
        <v>9709</v>
      </c>
      <c r="AM5233" s="1" t="s">
        <v>12</v>
      </c>
      <c r="AN5233" s="1" t="s">
        <v>23098</v>
      </c>
      <c r="AO5233" s="1" t="s">
        <v>86</v>
      </c>
      <c r="AP5233" s="1" t="s">
        <v>86</v>
      </c>
      <c r="AQ5233" s="1" t="s">
        <v>14</v>
      </c>
      <c r="AR5233" s="1" t="s">
        <v>30</v>
      </c>
      <c r="AS5233" s="1" t="s">
        <v>23090</v>
      </c>
      <c r="AT5233" s="1" t="s">
        <v>26</v>
      </c>
    </row>
    <row r="5234" spans="1:46" x14ac:dyDescent="0.25">
      <c r="A5234" s="1" t="s">
        <v>22643</v>
      </c>
      <c r="B5234" s="2" t="s">
        <v>23101</v>
      </c>
      <c r="C5234" s="2" t="s">
        <v>23104</v>
      </c>
      <c r="D5234" s="1">
        <v>0</v>
      </c>
      <c r="E5234" s="1">
        <v>0</v>
      </c>
      <c r="F5234" s="1">
        <v>2</v>
      </c>
      <c r="G5234" s="1">
        <v>2</v>
      </c>
      <c r="H5234" s="6">
        <v>1</v>
      </c>
      <c r="I5234">
        <v>0</v>
      </c>
      <c r="J5234" s="1">
        <v>29</v>
      </c>
      <c r="K5234" s="1">
        <v>1</v>
      </c>
      <c r="L5234" s="1">
        <v>447</v>
      </c>
      <c r="M5234" s="6">
        <v>0.68</v>
      </c>
      <c r="N5234" s="4">
        <v>2800</v>
      </c>
      <c r="O5234" s="4">
        <v>180</v>
      </c>
      <c r="P5234" s="4">
        <v>200</v>
      </c>
      <c r="Q5234" s="3">
        <v>0.32</v>
      </c>
      <c r="R5234" s="1">
        <v>12</v>
      </c>
      <c r="S5234" s="1">
        <v>200</v>
      </c>
      <c r="T5234" s="1">
        <v>1</v>
      </c>
      <c r="U5234" s="1">
        <v>1</v>
      </c>
      <c r="V5234" s="1">
        <v>3</v>
      </c>
      <c r="W5234" s="1">
        <v>0</v>
      </c>
      <c r="X5234" s="1">
        <v>0</v>
      </c>
      <c r="Y5234" s="1">
        <v>1</v>
      </c>
      <c r="Z5234" s="1">
        <v>3</v>
      </c>
      <c r="AA5234" s="1">
        <v>0</v>
      </c>
      <c r="AB5234" s="1">
        <v>0</v>
      </c>
      <c r="AC5234" s="1">
        <v>0</v>
      </c>
      <c r="AD5234" s="1">
        <v>0</v>
      </c>
      <c r="AE5234" s="1">
        <v>0</v>
      </c>
      <c r="AF5234" s="1">
        <v>950</v>
      </c>
      <c r="AG5234" s="1">
        <v>0</v>
      </c>
      <c r="AH5234" s="1">
        <v>900</v>
      </c>
      <c r="AI5234" s="1">
        <v>1850</v>
      </c>
      <c r="AJ5234" s="1" t="s">
        <v>15832</v>
      </c>
      <c r="AK5234" s="1" t="s">
        <v>15833</v>
      </c>
      <c r="AL5234" s="1" t="s">
        <v>15834</v>
      </c>
      <c r="AM5234" s="1" t="s">
        <v>12</v>
      </c>
      <c r="AN5234" s="1" t="s">
        <v>23098</v>
      </c>
      <c r="AO5234" s="1" t="s">
        <v>86</v>
      </c>
      <c r="AP5234" s="1" t="s">
        <v>57</v>
      </c>
      <c r="AQ5234" s="1" t="s">
        <v>25</v>
      </c>
      <c r="AR5234" s="1" t="s">
        <v>19</v>
      </c>
      <c r="AS5234" s="1" t="s">
        <v>23090</v>
      </c>
      <c r="AT5234" s="1" t="s">
        <v>26</v>
      </c>
    </row>
    <row r="5235" spans="1:46" x14ac:dyDescent="0.25">
      <c r="A5235" s="1" t="s">
        <v>20363</v>
      </c>
      <c r="B5235" s="2" t="s">
        <v>23101</v>
      </c>
      <c r="C5235" s="2" t="s">
        <v>23104</v>
      </c>
      <c r="D5235" s="1">
        <v>1</v>
      </c>
      <c r="E5235" s="1">
        <v>2</v>
      </c>
      <c r="F5235" s="1">
        <v>1</v>
      </c>
      <c r="G5235" s="1">
        <v>4</v>
      </c>
      <c r="H5235" s="6">
        <v>0.25</v>
      </c>
      <c r="I5235">
        <v>0</v>
      </c>
      <c r="J5235" s="1">
        <v>39</v>
      </c>
      <c r="K5235" s="1">
        <v>1</v>
      </c>
      <c r="L5235" s="1">
        <v>10</v>
      </c>
      <c r="M5235" s="6">
        <v>0.15</v>
      </c>
      <c r="N5235" s="4">
        <v>3600</v>
      </c>
      <c r="O5235" s="4">
        <v>300</v>
      </c>
      <c r="P5235" s="4">
        <v>300</v>
      </c>
      <c r="Q5235" s="3">
        <v>0.39</v>
      </c>
      <c r="R5235" s="1">
        <v>12</v>
      </c>
      <c r="S5235" s="1">
        <v>300</v>
      </c>
      <c r="T5235" s="1">
        <v>1</v>
      </c>
      <c r="U5235" s="1">
        <v>1</v>
      </c>
      <c r="V5235" s="1">
        <v>3</v>
      </c>
      <c r="W5235" s="1">
        <v>0</v>
      </c>
      <c r="X5235" s="1">
        <v>0</v>
      </c>
      <c r="Y5235" s="1">
        <v>0</v>
      </c>
      <c r="Z5235" s="1">
        <v>2</v>
      </c>
      <c r="AA5235" s="1">
        <v>0</v>
      </c>
      <c r="AB5235" s="1">
        <v>1</v>
      </c>
      <c r="AC5235" s="1">
        <v>0</v>
      </c>
      <c r="AD5235" s="1">
        <v>0</v>
      </c>
      <c r="AE5235" s="1">
        <v>0</v>
      </c>
      <c r="AF5235" s="1">
        <v>0</v>
      </c>
      <c r="AG5235" s="1">
        <v>0</v>
      </c>
      <c r="AH5235" s="1">
        <v>250</v>
      </c>
      <c r="AI5235" s="1">
        <v>250</v>
      </c>
      <c r="AJ5235" s="1" t="s">
        <v>9728</v>
      </c>
      <c r="AK5235" s="1" t="s">
        <v>9729</v>
      </c>
      <c r="AL5235" s="1" t="s">
        <v>9730</v>
      </c>
      <c r="AM5235" s="1" t="s">
        <v>12</v>
      </c>
      <c r="AN5235" s="1" t="s">
        <v>23098</v>
      </c>
      <c r="AO5235" s="1" t="s">
        <v>86</v>
      </c>
      <c r="AP5235" s="1" t="s">
        <v>57</v>
      </c>
      <c r="AQ5235" s="1" t="s">
        <v>25</v>
      </c>
      <c r="AR5235" s="1" t="s">
        <v>30</v>
      </c>
      <c r="AS5235" s="1" t="s">
        <v>23090</v>
      </c>
      <c r="AT5235" s="1" t="s">
        <v>101</v>
      </c>
    </row>
    <row r="5236" spans="1:46" x14ac:dyDescent="0.25">
      <c r="A5236" s="1" t="s">
        <v>20260</v>
      </c>
      <c r="B5236" s="2" t="s">
        <v>23101</v>
      </c>
      <c r="C5236" s="2" t="s">
        <v>23104</v>
      </c>
      <c r="D5236" s="1">
        <v>0</v>
      </c>
      <c r="E5236" s="1">
        <v>1</v>
      </c>
      <c r="F5236" s="1">
        <v>2</v>
      </c>
      <c r="G5236" s="1">
        <v>3</v>
      </c>
      <c r="H5236" s="6">
        <v>0.66666666666666663</v>
      </c>
      <c r="I5236">
        <v>1</v>
      </c>
      <c r="J5236" s="1">
        <v>34</v>
      </c>
      <c r="K5236" s="1">
        <v>0</v>
      </c>
      <c r="L5236" s="1">
        <v>416</v>
      </c>
      <c r="M5236" s="6">
        <v>3.8</v>
      </c>
      <c r="N5236" s="4">
        <v>2040</v>
      </c>
      <c r="O5236" s="4">
        <v>170</v>
      </c>
      <c r="P5236" s="4">
        <v>700</v>
      </c>
      <c r="Q5236" s="3">
        <v>0.38</v>
      </c>
      <c r="R5236" s="1">
        <v>36</v>
      </c>
      <c r="S5236" s="1">
        <v>700</v>
      </c>
      <c r="T5236" s="1">
        <v>29</v>
      </c>
      <c r="U5236" s="1">
        <v>0</v>
      </c>
      <c r="V5236" s="1">
        <v>3</v>
      </c>
      <c r="W5236" s="1">
        <v>0</v>
      </c>
      <c r="X5236" s="1">
        <v>0</v>
      </c>
      <c r="Y5236" s="1">
        <v>1</v>
      </c>
      <c r="Z5236" s="1">
        <v>4</v>
      </c>
      <c r="AA5236" s="1">
        <v>0</v>
      </c>
      <c r="AB5236" s="1">
        <v>1</v>
      </c>
      <c r="AC5236" s="1">
        <v>0</v>
      </c>
      <c r="AD5236" s="1">
        <v>0</v>
      </c>
      <c r="AE5236" s="1">
        <v>14917</v>
      </c>
      <c r="AF5236" s="1">
        <v>0</v>
      </c>
      <c r="AG5236" s="1">
        <v>81</v>
      </c>
      <c r="AH5236" s="1">
        <v>450</v>
      </c>
      <c r="AI5236" s="1">
        <v>15448</v>
      </c>
      <c r="AJ5236" s="1" t="s">
        <v>9456</v>
      </c>
      <c r="AK5236" s="1" t="s">
        <v>9457</v>
      </c>
      <c r="AL5236" s="1" t="s">
        <v>9458</v>
      </c>
      <c r="AM5236" s="1" t="s">
        <v>16</v>
      </c>
      <c r="AN5236" s="1" t="s">
        <v>23097</v>
      </c>
      <c r="AO5236" s="1" t="s">
        <v>364</v>
      </c>
      <c r="AP5236" s="1" t="s">
        <v>57</v>
      </c>
      <c r="AQ5236" s="1" t="s">
        <v>25</v>
      </c>
      <c r="AR5236" s="1" t="s">
        <v>19</v>
      </c>
      <c r="AS5236" s="1" t="s">
        <v>23090</v>
      </c>
      <c r="AT5236" s="1" t="s">
        <v>101</v>
      </c>
    </row>
    <row r="5237" spans="1:46" x14ac:dyDescent="0.25">
      <c r="A5237" s="1" t="s">
        <v>22079</v>
      </c>
      <c r="B5237" s="2" t="s">
        <v>23101</v>
      </c>
      <c r="C5237" s="2" t="s">
        <v>23104</v>
      </c>
      <c r="D5237" s="1">
        <v>2</v>
      </c>
      <c r="E5237" s="1">
        <v>1</v>
      </c>
      <c r="F5237" s="1">
        <v>1</v>
      </c>
      <c r="G5237" s="1">
        <v>4</v>
      </c>
      <c r="H5237" s="6">
        <v>0.25</v>
      </c>
      <c r="I5237">
        <v>0</v>
      </c>
      <c r="J5237" s="1">
        <v>32</v>
      </c>
      <c r="K5237" s="1">
        <v>0</v>
      </c>
      <c r="L5237" s="1">
        <v>0</v>
      </c>
      <c r="M5237" s="6">
        <v>0.28000000000000003</v>
      </c>
      <c r="N5237" s="4">
        <v>2200</v>
      </c>
      <c r="O5237" s="4">
        <v>180</v>
      </c>
      <c r="P5237" s="4">
        <v>100</v>
      </c>
      <c r="Q5237" s="3">
        <v>0.4</v>
      </c>
      <c r="R5237" s="1">
        <v>12</v>
      </c>
      <c r="S5237" s="1">
        <v>100</v>
      </c>
      <c r="T5237" s="1">
        <v>2</v>
      </c>
      <c r="U5237" s="1">
        <v>0</v>
      </c>
      <c r="V5237" s="1">
        <v>3</v>
      </c>
      <c r="W5237" s="1">
        <v>0</v>
      </c>
      <c r="X5237" s="1">
        <v>1</v>
      </c>
      <c r="Y5237" s="1">
        <v>1</v>
      </c>
      <c r="Z5237" s="1">
        <v>0</v>
      </c>
      <c r="AA5237" s="1">
        <v>1</v>
      </c>
      <c r="AB5237" s="1">
        <v>1</v>
      </c>
      <c r="AC5237" s="1">
        <v>0</v>
      </c>
      <c r="AD5237" s="1">
        <v>0</v>
      </c>
      <c r="AE5237" s="1">
        <v>0</v>
      </c>
      <c r="AF5237" s="1">
        <v>0</v>
      </c>
      <c r="AG5237" s="1">
        <v>0</v>
      </c>
      <c r="AH5237" s="1">
        <v>700</v>
      </c>
      <c r="AI5237" s="1">
        <v>700</v>
      </c>
      <c r="AJ5237" s="1" t="s">
        <v>14335</v>
      </c>
      <c r="AK5237" s="1" t="s">
        <v>14336</v>
      </c>
      <c r="AL5237" s="1" t="s">
        <v>14337</v>
      </c>
      <c r="AM5237" s="1" t="s">
        <v>12</v>
      </c>
      <c r="AN5237" s="1" t="s">
        <v>23097</v>
      </c>
      <c r="AO5237" s="1" t="s">
        <v>364</v>
      </c>
      <c r="AP5237" s="1" t="s">
        <v>57</v>
      </c>
      <c r="AQ5237" s="1" t="s">
        <v>14</v>
      </c>
      <c r="AR5237" s="1" t="s">
        <v>19</v>
      </c>
      <c r="AS5237" s="1" t="s">
        <v>23091</v>
      </c>
      <c r="AT5237" s="1" t="s">
        <v>101</v>
      </c>
    </row>
    <row r="5238" spans="1:46" x14ac:dyDescent="0.25">
      <c r="A5238" s="1" t="s">
        <v>22648</v>
      </c>
      <c r="B5238" s="2" t="s">
        <v>23101</v>
      </c>
      <c r="C5238" s="2" t="s">
        <v>23104</v>
      </c>
      <c r="D5238" s="1">
        <v>1</v>
      </c>
      <c r="E5238" s="1">
        <v>1</v>
      </c>
      <c r="F5238" s="1">
        <v>1</v>
      </c>
      <c r="G5238" s="1">
        <v>3</v>
      </c>
      <c r="H5238" s="6">
        <v>0.33333333333333331</v>
      </c>
      <c r="I5238">
        <v>0</v>
      </c>
      <c r="J5238" s="1">
        <v>33</v>
      </c>
      <c r="K5238" s="1">
        <v>0</v>
      </c>
      <c r="L5238" s="1">
        <v>609</v>
      </c>
      <c r="M5238" s="6">
        <v>0.63</v>
      </c>
      <c r="N5238" s="4">
        <v>1600</v>
      </c>
      <c r="O5238" s="4">
        <v>140</v>
      </c>
      <c r="P5238" s="4">
        <v>500</v>
      </c>
      <c r="Q5238" s="3">
        <v>0.32</v>
      </c>
      <c r="R5238" s="1">
        <v>24</v>
      </c>
      <c r="S5238" s="1">
        <v>500</v>
      </c>
      <c r="T5238" s="1">
        <v>18</v>
      </c>
      <c r="U5238" s="1">
        <v>0</v>
      </c>
      <c r="V5238" s="1">
        <v>3</v>
      </c>
      <c r="W5238" s="1">
        <v>0</v>
      </c>
      <c r="X5238" s="1">
        <v>0</v>
      </c>
      <c r="Y5238" s="1">
        <v>1</v>
      </c>
      <c r="Z5238" s="1">
        <v>3</v>
      </c>
      <c r="AA5238" s="1">
        <v>0</v>
      </c>
      <c r="AB5238" s="1">
        <v>0</v>
      </c>
      <c r="AC5238" s="1">
        <v>0</v>
      </c>
      <c r="AD5238" s="1">
        <v>0</v>
      </c>
      <c r="AE5238" s="1">
        <v>460</v>
      </c>
      <c r="AF5238" s="1">
        <v>530</v>
      </c>
      <c r="AG5238" s="1">
        <v>0</v>
      </c>
      <c r="AH5238" s="1">
        <v>250</v>
      </c>
      <c r="AI5238" s="1">
        <v>1240</v>
      </c>
      <c r="AJ5238" s="1" t="s">
        <v>15845</v>
      </c>
      <c r="AK5238" s="1" t="s">
        <v>15846</v>
      </c>
      <c r="AL5238" s="1" t="s">
        <v>15847</v>
      </c>
      <c r="AM5238" s="1" t="s">
        <v>12</v>
      </c>
      <c r="AN5238" s="1" t="s">
        <v>23097</v>
      </c>
      <c r="AO5238" s="1" t="s">
        <v>364</v>
      </c>
      <c r="AP5238" s="1" t="s">
        <v>57</v>
      </c>
      <c r="AQ5238" s="1" t="s">
        <v>25</v>
      </c>
      <c r="AR5238" s="1" t="s">
        <v>19</v>
      </c>
      <c r="AS5238" s="1" t="s">
        <v>23090</v>
      </c>
      <c r="AT5238" s="1" t="s">
        <v>26</v>
      </c>
    </row>
    <row r="5239" spans="1:46" x14ac:dyDescent="0.25">
      <c r="A5239" s="1" t="s">
        <v>21485</v>
      </c>
      <c r="B5239" s="2" t="s">
        <v>23101</v>
      </c>
      <c r="C5239" s="2" t="s">
        <v>23104</v>
      </c>
      <c r="D5239" s="1">
        <v>0</v>
      </c>
      <c r="E5239" s="1">
        <v>2</v>
      </c>
      <c r="F5239" s="1">
        <v>1</v>
      </c>
      <c r="G5239" s="1">
        <v>3</v>
      </c>
      <c r="H5239" s="6">
        <v>0.33333333333333331</v>
      </c>
      <c r="I5239">
        <v>1</v>
      </c>
      <c r="J5239" s="1">
        <v>30</v>
      </c>
      <c r="K5239" s="1">
        <v>1</v>
      </c>
      <c r="L5239" s="1">
        <v>522</v>
      </c>
      <c r="M5239" s="6">
        <v>0.47</v>
      </c>
      <c r="N5239" s="4">
        <v>1716</v>
      </c>
      <c r="O5239" s="4">
        <v>143</v>
      </c>
      <c r="P5239" s="4">
        <v>300</v>
      </c>
      <c r="Q5239" s="3">
        <v>0.36</v>
      </c>
      <c r="R5239" s="1">
        <v>12</v>
      </c>
      <c r="S5239" s="1">
        <v>300</v>
      </c>
      <c r="T5239" s="1">
        <v>9</v>
      </c>
      <c r="U5239" s="1">
        <v>0</v>
      </c>
      <c r="V5239" s="1">
        <v>3</v>
      </c>
      <c r="W5239" s="1">
        <v>0</v>
      </c>
      <c r="X5239" s="1">
        <v>0</v>
      </c>
      <c r="Y5239" s="1">
        <v>1</v>
      </c>
      <c r="Z5239" s="1">
        <v>4</v>
      </c>
      <c r="AA5239" s="1">
        <v>0</v>
      </c>
      <c r="AB5239" s="1">
        <v>1</v>
      </c>
      <c r="AC5239" s="1">
        <v>0</v>
      </c>
      <c r="AD5239" s="1">
        <v>0</v>
      </c>
      <c r="AE5239" s="1">
        <v>0</v>
      </c>
      <c r="AF5239" s="1">
        <v>500</v>
      </c>
      <c r="AG5239" s="1">
        <v>0</v>
      </c>
      <c r="AH5239" s="1">
        <v>300</v>
      </c>
      <c r="AI5239" s="1">
        <v>800</v>
      </c>
      <c r="AJ5239" s="1" t="s">
        <v>12762</v>
      </c>
      <c r="AK5239" s="1" t="s">
        <v>12763</v>
      </c>
      <c r="AL5239" s="1" t="s">
        <v>12764</v>
      </c>
      <c r="AM5239" s="1" t="s">
        <v>16</v>
      </c>
      <c r="AN5239" s="1" t="s">
        <v>23098</v>
      </c>
      <c r="AO5239" s="1" t="s">
        <v>364</v>
      </c>
      <c r="AP5239" s="1" t="s">
        <v>57</v>
      </c>
      <c r="AQ5239" s="1" t="s">
        <v>25</v>
      </c>
      <c r="AR5239" s="1" t="s">
        <v>19</v>
      </c>
      <c r="AS5239" s="1" t="s">
        <v>23090</v>
      </c>
      <c r="AT5239" s="1" t="s">
        <v>101</v>
      </c>
    </row>
    <row r="5240" spans="1:46" x14ac:dyDescent="0.25">
      <c r="A5240" s="1" t="s">
        <v>21957</v>
      </c>
      <c r="B5240" s="2" t="s">
        <v>23101</v>
      </c>
      <c r="C5240" s="2" t="s">
        <v>23104</v>
      </c>
      <c r="D5240" s="1">
        <v>8</v>
      </c>
      <c r="E5240" s="1">
        <v>1</v>
      </c>
      <c r="F5240" s="1">
        <v>2</v>
      </c>
      <c r="G5240" s="1">
        <v>11</v>
      </c>
      <c r="H5240" s="6">
        <v>0.18181818181818182</v>
      </c>
      <c r="I5240">
        <v>0</v>
      </c>
      <c r="J5240" s="1">
        <v>41</v>
      </c>
      <c r="K5240" s="1">
        <v>1</v>
      </c>
      <c r="L5240" s="1">
        <v>488</v>
      </c>
      <c r="M5240" s="6">
        <v>0.28000000000000003</v>
      </c>
      <c r="N5240" s="4">
        <v>2900</v>
      </c>
      <c r="O5240" s="4">
        <v>210</v>
      </c>
      <c r="P5240" s="4">
        <v>250</v>
      </c>
      <c r="Q5240" s="3">
        <v>0.4</v>
      </c>
      <c r="R5240" s="1">
        <v>24</v>
      </c>
      <c r="S5240" s="1">
        <v>250</v>
      </c>
      <c r="T5240" s="1">
        <v>20</v>
      </c>
      <c r="U5240" s="1">
        <v>1</v>
      </c>
      <c r="V5240" s="1">
        <v>3</v>
      </c>
      <c r="W5240" s="1">
        <v>0</v>
      </c>
      <c r="X5240" s="1">
        <v>0</v>
      </c>
      <c r="Y5240" s="1">
        <v>1</v>
      </c>
      <c r="Z5240" s="1">
        <v>5</v>
      </c>
      <c r="AA5240" s="1">
        <v>0</v>
      </c>
      <c r="AB5240" s="1">
        <v>0</v>
      </c>
      <c r="AC5240" s="1">
        <v>0</v>
      </c>
      <c r="AD5240" s="1">
        <v>0</v>
      </c>
      <c r="AE5240" s="1">
        <v>0</v>
      </c>
      <c r="AF5240" s="1">
        <v>500</v>
      </c>
      <c r="AG5240" s="1">
        <v>0</v>
      </c>
      <c r="AH5240" s="1">
        <v>300</v>
      </c>
      <c r="AI5240" s="1">
        <v>800</v>
      </c>
      <c r="AJ5240" s="1" t="s">
        <v>14020</v>
      </c>
      <c r="AK5240" s="1" t="s">
        <v>14021</v>
      </c>
      <c r="AL5240" s="1" t="s">
        <v>14022</v>
      </c>
      <c r="AM5240" s="1" t="s">
        <v>12</v>
      </c>
      <c r="AN5240" s="1" t="s">
        <v>23098</v>
      </c>
      <c r="AO5240" s="1" t="s">
        <v>86</v>
      </c>
      <c r="AP5240" s="1" t="s">
        <v>57</v>
      </c>
      <c r="AQ5240" s="1" t="s">
        <v>25</v>
      </c>
      <c r="AR5240" s="1" t="s">
        <v>19</v>
      </c>
      <c r="AS5240" s="1" t="s">
        <v>23090</v>
      </c>
      <c r="AT5240" s="1" t="s">
        <v>26</v>
      </c>
    </row>
    <row r="5241" spans="1:46" x14ac:dyDescent="0.25">
      <c r="A5241" s="1" t="s">
        <v>19827</v>
      </c>
      <c r="B5241" s="2" t="s">
        <v>23101</v>
      </c>
      <c r="C5241" s="2" t="s">
        <v>23104</v>
      </c>
      <c r="D5241" s="1">
        <v>0</v>
      </c>
      <c r="E5241" s="1">
        <v>0</v>
      </c>
      <c r="F5241" s="1">
        <v>1</v>
      </c>
      <c r="G5241" s="1">
        <v>1</v>
      </c>
      <c r="H5241" s="6">
        <v>1</v>
      </c>
      <c r="I5241">
        <v>1</v>
      </c>
      <c r="J5241" s="1">
        <v>29</v>
      </c>
      <c r="K5241" s="1">
        <v>0</v>
      </c>
      <c r="L5241" s="1">
        <v>649</v>
      </c>
      <c r="M5241" s="6">
        <v>0.28999999999999998</v>
      </c>
      <c r="N5241" s="4">
        <v>1560</v>
      </c>
      <c r="O5241" s="4">
        <v>130</v>
      </c>
      <c r="P5241" s="4">
        <v>300</v>
      </c>
      <c r="Q5241" s="3">
        <v>0.38</v>
      </c>
      <c r="R5241" s="1">
        <v>12</v>
      </c>
      <c r="S5241" s="1">
        <v>300</v>
      </c>
      <c r="T5241" s="1">
        <v>26</v>
      </c>
      <c r="U5241" s="1">
        <v>1</v>
      </c>
      <c r="V5241" s="1">
        <v>3</v>
      </c>
      <c r="W5241" s="1">
        <v>1</v>
      </c>
      <c r="X5241" s="1">
        <v>1</v>
      </c>
      <c r="Y5241" s="1">
        <v>1</v>
      </c>
      <c r="Z5241" s="1">
        <v>1</v>
      </c>
      <c r="AA5241" s="1">
        <v>1</v>
      </c>
      <c r="AB5241" s="1">
        <v>1</v>
      </c>
      <c r="AC5241" s="1">
        <v>0</v>
      </c>
      <c r="AD5241" s="1">
        <v>0</v>
      </c>
      <c r="AE5241" s="1">
        <v>200</v>
      </c>
      <c r="AF5241" s="1">
        <v>0</v>
      </c>
      <c r="AG5241" s="1">
        <v>0</v>
      </c>
      <c r="AH5241" s="1">
        <v>0</v>
      </c>
      <c r="AI5241" s="1">
        <v>200</v>
      </c>
      <c r="AJ5241" s="1" t="s">
        <v>8261</v>
      </c>
      <c r="AK5241" s="1" t="s">
        <v>8262</v>
      </c>
      <c r="AL5241" s="1" t="s">
        <v>8263</v>
      </c>
      <c r="AM5241" s="1" t="s">
        <v>16</v>
      </c>
      <c r="AN5241" s="1" t="s">
        <v>23097</v>
      </c>
      <c r="AO5241" s="1" t="s">
        <v>86</v>
      </c>
      <c r="AP5241" s="1" t="s">
        <v>86</v>
      </c>
      <c r="AQ5241" s="1" t="s">
        <v>14</v>
      </c>
      <c r="AR5241" s="1" t="s">
        <v>19</v>
      </c>
      <c r="AS5241" s="1" t="s">
        <v>23091</v>
      </c>
      <c r="AT5241" s="1" t="s">
        <v>101</v>
      </c>
    </row>
    <row r="5242" spans="1:46" x14ac:dyDescent="0.25">
      <c r="A5242" s="1" t="s">
        <v>20941</v>
      </c>
      <c r="B5242" s="2" t="s">
        <v>23101</v>
      </c>
      <c r="C5242" s="2" t="s">
        <v>23104</v>
      </c>
      <c r="D5242" s="1">
        <v>0</v>
      </c>
      <c r="E5242" s="1">
        <v>1</v>
      </c>
      <c r="F5242" s="1">
        <v>2</v>
      </c>
      <c r="G5242" s="1">
        <v>3</v>
      </c>
      <c r="H5242" s="6">
        <v>0.66666666666666663</v>
      </c>
      <c r="I5242">
        <v>0</v>
      </c>
      <c r="J5242" s="1">
        <v>32</v>
      </c>
      <c r="K5242" s="1">
        <v>0</v>
      </c>
      <c r="L5242" s="1">
        <v>686</v>
      </c>
      <c r="M5242" s="6">
        <v>0.13</v>
      </c>
      <c r="N5242" s="4">
        <v>2160</v>
      </c>
      <c r="O5242" s="4">
        <v>180</v>
      </c>
      <c r="P5242" s="4">
        <v>200</v>
      </c>
      <c r="Q5242" s="3">
        <v>0.45</v>
      </c>
      <c r="R5242" s="1">
        <v>12</v>
      </c>
      <c r="S5242" s="1">
        <v>200</v>
      </c>
      <c r="T5242" s="1">
        <v>16</v>
      </c>
      <c r="U5242" s="1">
        <v>1</v>
      </c>
      <c r="V5242" s="1">
        <v>3</v>
      </c>
      <c r="W5242" s="1">
        <v>0</v>
      </c>
      <c r="X5242" s="1">
        <v>0</v>
      </c>
      <c r="Y5242" s="1">
        <v>1</v>
      </c>
      <c r="Z5242" s="1">
        <v>0</v>
      </c>
      <c r="AA5242" s="1">
        <v>1</v>
      </c>
      <c r="AB5242" s="1">
        <v>0</v>
      </c>
      <c r="AC5242" s="1">
        <v>0</v>
      </c>
      <c r="AD5242" s="1">
        <v>0</v>
      </c>
      <c r="AE5242" s="1">
        <v>0</v>
      </c>
      <c r="AF5242" s="1">
        <v>0</v>
      </c>
      <c r="AG5242" s="1">
        <v>0</v>
      </c>
      <c r="AH5242" s="1">
        <v>100</v>
      </c>
      <c r="AI5242" s="1">
        <v>100</v>
      </c>
      <c r="AJ5242" s="1" t="s">
        <v>11302</v>
      </c>
      <c r="AK5242" s="1" t="s">
        <v>11303</v>
      </c>
      <c r="AL5242" s="1" t="s">
        <v>11304</v>
      </c>
      <c r="AM5242" s="1" t="s">
        <v>12</v>
      </c>
      <c r="AN5242" s="1" t="s">
        <v>23097</v>
      </c>
      <c r="AO5242" s="1" t="s">
        <v>86</v>
      </c>
      <c r="AP5242" s="1" t="s">
        <v>57</v>
      </c>
      <c r="AQ5242" s="1" t="s">
        <v>25</v>
      </c>
      <c r="AR5242" s="1" t="s">
        <v>19</v>
      </c>
      <c r="AS5242" s="1" t="s">
        <v>23091</v>
      </c>
      <c r="AT5242" s="1" t="s">
        <v>26</v>
      </c>
    </row>
    <row r="5243" spans="1:46" x14ac:dyDescent="0.25">
      <c r="A5243" s="1" t="s">
        <v>18613</v>
      </c>
      <c r="B5243" s="2" t="s">
        <v>23101</v>
      </c>
      <c r="C5243" s="2" t="s">
        <v>23104</v>
      </c>
      <c r="D5243" s="1">
        <v>0</v>
      </c>
      <c r="E5243" s="1">
        <v>3</v>
      </c>
      <c r="F5243" s="1">
        <v>1</v>
      </c>
      <c r="G5243" s="1">
        <v>4</v>
      </c>
      <c r="H5243" s="6">
        <v>0.25</v>
      </c>
      <c r="I5243">
        <v>1</v>
      </c>
      <c r="J5243" s="1">
        <v>30</v>
      </c>
      <c r="K5243" s="1">
        <v>0</v>
      </c>
      <c r="L5243" s="1">
        <v>560</v>
      </c>
      <c r="M5243" s="6">
        <v>0.18</v>
      </c>
      <c r="N5243" s="4">
        <v>1600</v>
      </c>
      <c r="O5243" s="4">
        <v>130</v>
      </c>
      <c r="P5243" s="4">
        <v>200</v>
      </c>
      <c r="Q5243" s="3">
        <v>0.28999999999999998</v>
      </c>
      <c r="R5243" s="1">
        <v>36</v>
      </c>
      <c r="S5243" s="1">
        <v>200</v>
      </c>
      <c r="T5243" s="1">
        <v>19</v>
      </c>
      <c r="U5243" s="1">
        <v>1</v>
      </c>
      <c r="V5243" s="1">
        <v>3</v>
      </c>
      <c r="W5243" s="1">
        <v>0</v>
      </c>
      <c r="X5243" s="1">
        <v>1</v>
      </c>
      <c r="Y5243" s="1">
        <v>1</v>
      </c>
      <c r="Z5243" s="1">
        <v>5</v>
      </c>
      <c r="AA5243" s="1">
        <v>0</v>
      </c>
      <c r="AB5243" s="1">
        <v>1</v>
      </c>
      <c r="AC5243" s="1">
        <v>0</v>
      </c>
      <c r="AD5243" s="1">
        <v>0</v>
      </c>
      <c r="AE5243" s="1">
        <v>0</v>
      </c>
      <c r="AF5243" s="1">
        <v>300</v>
      </c>
      <c r="AG5243" s="1">
        <v>0</v>
      </c>
      <c r="AH5243" s="1">
        <v>0</v>
      </c>
      <c r="AI5243" s="1">
        <v>300</v>
      </c>
      <c r="AJ5243" s="1" t="s">
        <v>4844</v>
      </c>
      <c r="AK5243" s="1" t="s">
        <v>4845</v>
      </c>
      <c r="AL5243" s="1" t="s">
        <v>4846</v>
      </c>
      <c r="AM5243" s="1" t="s">
        <v>16</v>
      </c>
      <c r="AN5243" s="1" t="s">
        <v>23097</v>
      </c>
      <c r="AO5243" s="1" t="s">
        <v>86</v>
      </c>
      <c r="AP5243" s="1" t="s">
        <v>57</v>
      </c>
      <c r="AQ5243" s="1" t="s">
        <v>14</v>
      </c>
      <c r="AR5243" s="1" t="s">
        <v>19</v>
      </c>
      <c r="AS5243" s="1" t="s">
        <v>23090</v>
      </c>
      <c r="AT5243" s="1" t="s">
        <v>101</v>
      </c>
    </row>
    <row r="5244" spans="1:46" x14ac:dyDescent="0.25">
      <c r="A5244" s="1" t="s">
        <v>17228</v>
      </c>
      <c r="B5244" s="2" t="s">
        <v>23101</v>
      </c>
      <c r="C5244" s="2" t="s">
        <v>23104</v>
      </c>
      <c r="D5244" s="1">
        <v>1</v>
      </c>
      <c r="E5244" s="1">
        <v>2</v>
      </c>
      <c r="F5244" s="1">
        <v>1</v>
      </c>
      <c r="G5244" s="1">
        <v>4</v>
      </c>
      <c r="H5244" s="6">
        <v>0.25</v>
      </c>
      <c r="I5244">
        <v>1</v>
      </c>
      <c r="J5244" s="1">
        <v>38</v>
      </c>
      <c r="K5244" s="1">
        <v>0</v>
      </c>
      <c r="L5244" s="1">
        <v>663</v>
      </c>
      <c r="M5244" s="6">
        <v>0.82</v>
      </c>
      <c r="N5244" s="4">
        <v>2640</v>
      </c>
      <c r="O5244" s="4">
        <v>220</v>
      </c>
      <c r="P5244" s="4">
        <v>400</v>
      </c>
      <c r="Q5244" s="3">
        <v>0.42</v>
      </c>
      <c r="R5244" s="1">
        <v>24</v>
      </c>
      <c r="S5244" s="1">
        <v>400</v>
      </c>
      <c r="T5244" s="1">
        <v>23</v>
      </c>
      <c r="U5244" s="1">
        <v>0</v>
      </c>
      <c r="V5244" s="1">
        <v>3</v>
      </c>
      <c r="W5244" s="1">
        <v>1</v>
      </c>
      <c r="X5244" s="1">
        <v>1</v>
      </c>
      <c r="Y5244" s="1">
        <v>1</v>
      </c>
      <c r="Z5244" s="1">
        <v>1</v>
      </c>
      <c r="AA5244" s="1">
        <v>1</v>
      </c>
      <c r="AB5244" s="1">
        <v>1</v>
      </c>
      <c r="AC5244" s="1">
        <v>0</v>
      </c>
      <c r="AD5244" s="1">
        <v>444</v>
      </c>
      <c r="AE5244" s="1">
        <v>558</v>
      </c>
      <c r="AF5244" s="1">
        <v>350</v>
      </c>
      <c r="AG5244" s="1">
        <v>125</v>
      </c>
      <c r="AH5244" s="1">
        <v>1600</v>
      </c>
      <c r="AI5244" s="1">
        <v>3077</v>
      </c>
      <c r="AJ5244" s="1" t="s">
        <v>687</v>
      </c>
      <c r="AK5244" s="1" t="s">
        <v>688</v>
      </c>
      <c r="AL5244" s="1" t="s">
        <v>689</v>
      </c>
      <c r="AM5244" s="1" t="s">
        <v>16</v>
      </c>
      <c r="AN5244" s="1" t="s">
        <v>23097</v>
      </c>
      <c r="AO5244" s="1" t="s">
        <v>364</v>
      </c>
      <c r="AP5244" s="1" t="s">
        <v>86</v>
      </c>
      <c r="AQ5244" s="1" t="s">
        <v>14</v>
      </c>
      <c r="AR5244" s="1" t="s">
        <v>19</v>
      </c>
      <c r="AS5244" s="1" t="s">
        <v>23091</v>
      </c>
      <c r="AT5244" s="1" t="s">
        <v>101</v>
      </c>
    </row>
    <row r="5245" spans="1:46" x14ac:dyDescent="0.25">
      <c r="A5245" s="1" t="s">
        <v>22093</v>
      </c>
      <c r="B5245" s="2" t="s">
        <v>23101</v>
      </c>
      <c r="C5245" s="2" t="s">
        <v>23104</v>
      </c>
      <c r="D5245" s="1">
        <v>1</v>
      </c>
      <c r="E5245" s="1">
        <v>1</v>
      </c>
      <c r="F5245" s="1">
        <v>2</v>
      </c>
      <c r="G5245" s="1">
        <v>4</v>
      </c>
      <c r="H5245" s="6">
        <v>0.5</v>
      </c>
      <c r="I5245">
        <v>0</v>
      </c>
      <c r="J5245" s="1">
        <v>35</v>
      </c>
      <c r="K5245" s="1">
        <v>1</v>
      </c>
      <c r="L5245" s="1">
        <v>578</v>
      </c>
      <c r="M5245" s="6">
        <v>0.74</v>
      </c>
      <c r="N5245" s="4">
        <v>1000</v>
      </c>
      <c r="O5245" s="4">
        <v>80</v>
      </c>
      <c r="P5245" s="4">
        <v>150</v>
      </c>
      <c r="Q5245" s="3">
        <v>0.4</v>
      </c>
      <c r="R5245" s="1">
        <v>12</v>
      </c>
      <c r="S5245" s="1">
        <v>150</v>
      </c>
      <c r="T5245" s="1">
        <v>18</v>
      </c>
      <c r="U5245" s="1">
        <v>1</v>
      </c>
      <c r="V5245" s="1">
        <v>3</v>
      </c>
      <c r="W5245" s="1">
        <v>1</v>
      </c>
      <c r="X5245" s="1">
        <v>1</v>
      </c>
      <c r="Y5245" s="1">
        <v>1</v>
      </c>
      <c r="Z5245" s="1">
        <v>0</v>
      </c>
      <c r="AA5245" s="1">
        <v>1</v>
      </c>
      <c r="AB5245" s="1">
        <v>0</v>
      </c>
      <c r="AC5245" s="1">
        <v>210</v>
      </c>
      <c r="AD5245" s="1">
        <v>0</v>
      </c>
      <c r="AE5245" s="1">
        <v>0</v>
      </c>
      <c r="AF5245" s="1">
        <v>700</v>
      </c>
      <c r="AG5245" s="1">
        <v>0</v>
      </c>
      <c r="AH5245" s="1">
        <v>0</v>
      </c>
      <c r="AI5245" s="1">
        <v>910</v>
      </c>
      <c r="AJ5245" s="1" t="s">
        <v>14376</v>
      </c>
      <c r="AK5245" s="1" t="s">
        <v>14377</v>
      </c>
      <c r="AL5245" s="1" t="s">
        <v>14378</v>
      </c>
      <c r="AM5245" s="1" t="s">
        <v>12</v>
      </c>
      <c r="AN5245" s="1" t="s">
        <v>23098</v>
      </c>
      <c r="AO5245" s="1" t="s">
        <v>86</v>
      </c>
      <c r="AP5245" s="1" t="s">
        <v>86</v>
      </c>
      <c r="AQ5245" s="1" t="s">
        <v>14</v>
      </c>
      <c r="AR5245" s="1" t="s">
        <v>19</v>
      </c>
      <c r="AS5245" s="1" t="s">
        <v>23091</v>
      </c>
      <c r="AT5245" s="1" t="s">
        <v>26</v>
      </c>
    </row>
    <row r="5246" spans="1:46" x14ac:dyDescent="0.25">
      <c r="A5246" s="1" t="s">
        <v>20953</v>
      </c>
      <c r="B5246" s="2" t="s">
        <v>23101</v>
      </c>
      <c r="C5246" s="2" t="s">
        <v>23104</v>
      </c>
      <c r="D5246" s="1">
        <v>2</v>
      </c>
      <c r="E5246" s="1">
        <v>0</v>
      </c>
      <c r="F5246" s="1">
        <v>1</v>
      </c>
      <c r="G5246" s="1">
        <v>3</v>
      </c>
      <c r="H5246" s="6">
        <v>0.33333333333333331</v>
      </c>
      <c r="I5246">
        <v>0</v>
      </c>
      <c r="J5246" s="1">
        <v>30</v>
      </c>
      <c r="K5246" s="1">
        <v>1</v>
      </c>
      <c r="L5246" s="1">
        <v>421</v>
      </c>
      <c r="M5246" s="6">
        <v>0.06</v>
      </c>
      <c r="N5246" s="4">
        <v>1800</v>
      </c>
      <c r="O5246" s="4">
        <v>150</v>
      </c>
      <c r="P5246" s="4">
        <v>100</v>
      </c>
      <c r="Q5246" s="3">
        <v>0.45</v>
      </c>
      <c r="R5246" s="1">
        <v>12</v>
      </c>
      <c r="S5246" s="1">
        <v>100</v>
      </c>
      <c r="T5246" s="1">
        <v>8</v>
      </c>
      <c r="U5246" s="1">
        <v>1</v>
      </c>
      <c r="V5246" s="1">
        <v>3</v>
      </c>
      <c r="W5246" s="1">
        <v>1</v>
      </c>
      <c r="X5246" s="1">
        <v>1</v>
      </c>
      <c r="Y5246" s="1">
        <v>1</v>
      </c>
      <c r="Z5246" s="1">
        <v>0</v>
      </c>
      <c r="AA5246" s="1">
        <v>1</v>
      </c>
      <c r="AB5246" s="1">
        <v>0</v>
      </c>
      <c r="AC5246" s="1">
        <v>0</v>
      </c>
      <c r="AD5246" s="1">
        <v>0</v>
      </c>
      <c r="AE5246" s="1">
        <v>0</v>
      </c>
      <c r="AF5246" s="1">
        <v>0</v>
      </c>
      <c r="AG5246" s="1">
        <v>0</v>
      </c>
      <c r="AH5246" s="1">
        <v>0</v>
      </c>
      <c r="AI5246" s="1">
        <v>0</v>
      </c>
      <c r="AJ5246" s="1" t="s">
        <v>3990</v>
      </c>
      <c r="AK5246" s="1" t="s">
        <v>11334</v>
      </c>
      <c r="AL5246" s="1" t="s">
        <v>11335</v>
      </c>
      <c r="AM5246" s="1" t="s">
        <v>12</v>
      </c>
      <c r="AN5246" s="1" t="s">
        <v>23098</v>
      </c>
      <c r="AO5246" s="1" t="s">
        <v>86</v>
      </c>
      <c r="AP5246" s="1" t="s">
        <v>86</v>
      </c>
      <c r="AQ5246" s="1" t="s">
        <v>14</v>
      </c>
      <c r="AR5246" s="1" t="s">
        <v>19</v>
      </c>
      <c r="AS5246" s="1" t="s">
        <v>23091</v>
      </c>
      <c r="AT5246" s="1" t="s">
        <v>26</v>
      </c>
    </row>
    <row r="5247" spans="1:46" x14ac:dyDescent="0.25">
      <c r="A5247" s="1" t="s">
        <v>18622</v>
      </c>
      <c r="B5247" s="2" t="s">
        <v>23101</v>
      </c>
      <c r="C5247" s="2" t="s">
        <v>23104</v>
      </c>
      <c r="D5247" s="1">
        <v>1</v>
      </c>
      <c r="E5247" s="1">
        <v>1</v>
      </c>
      <c r="F5247" s="1">
        <v>2</v>
      </c>
      <c r="G5247" s="1">
        <v>4</v>
      </c>
      <c r="H5247" s="6">
        <v>0.5</v>
      </c>
      <c r="I5247">
        <v>0</v>
      </c>
      <c r="J5247" s="1">
        <v>35</v>
      </c>
      <c r="K5247" s="1">
        <v>1</v>
      </c>
      <c r="L5247" s="1">
        <v>578</v>
      </c>
      <c r="M5247" s="6">
        <v>0.83</v>
      </c>
      <c r="N5247" s="4">
        <v>1200</v>
      </c>
      <c r="O5247" s="4">
        <v>80</v>
      </c>
      <c r="P5247" s="4">
        <v>100</v>
      </c>
      <c r="Q5247" s="3">
        <v>0.4</v>
      </c>
      <c r="R5247" s="1">
        <v>12</v>
      </c>
      <c r="S5247" s="1">
        <v>100</v>
      </c>
      <c r="T5247" s="1">
        <v>17</v>
      </c>
      <c r="U5247" s="1">
        <v>1</v>
      </c>
      <c r="V5247" s="1">
        <v>3</v>
      </c>
      <c r="W5247" s="1">
        <v>1</v>
      </c>
      <c r="X5247" s="1">
        <v>1</v>
      </c>
      <c r="Y5247" s="1">
        <v>1</v>
      </c>
      <c r="Z5247" s="1">
        <v>0</v>
      </c>
      <c r="AA5247" s="1">
        <v>1</v>
      </c>
      <c r="AB5247" s="1">
        <v>0</v>
      </c>
      <c r="AC5247" s="1">
        <v>215</v>
      </c>
      <c r="AD5247" s="1">
        <v>0</v>
      </c>
      <c r="AE5247" s="1">
        <v>0</v>
      </c>
      <c r="AF5247" s="1">
        <v>700</v>
      </c>
      <c r="AG5247" s="1">
        <v>0</v>
      </c>
      <c r="AH5247" s="1">
        <v>200</v>
      </c>
      <c r="AI5247" s="1">
        <v>1115</v>
      </c>
      <c r="AJ5247" s="1" t="s">
        <v>4869</v>
      </c>
      <c r="AK5247" s="1" t="s">
        <v>4870</v>
      </c>
      <c r="AL5247" s="1" t="s">
        <v>4871</v>
      </c>
      <c r="AM5247" s="1" t="s">
        <v>12</v>
      </c>
      <c r="AN5247" s="1" t="s">
        <v>23098</v>
      </c>
      <c r="AO5247" s="1" t="s">
        <v>86</v>
      </c>
      <c r="AP5247" s="1" t="s">
        <v>86</v>
      </c>
      <c r="AQ5247" s="1" t="s">
        <v>14</v>
      </c>
      <c r="AR5247" s="1" t="s">
        <v>19</v>
      </c>
      <c r="AS5247" s="1" t="s">
        <v>23091</v>
      </c>
      <c r="AT5247" s="1" t="s">
        <v>26</v>
      </c>
    </row>
    <row r="5248" spans="1:46" x14ac:dyDescent="0.25">
      <c r="A5248" s="1" t="s">
        <v>17838</v>
      </c>
      <c r="B5248" s="2" t="s">
        <v>23101</v>
      </c>
      <c r="C5248" s="2" t="s">
        <v>23104</v>
      </c>
      <c r="D5248" s="1">
        <v>0</v>
      </c>
      <c r="E5248" s="1">
        <v>0</v>
      </c>
      <c r="F5248" s="1">
        <v>1</v>
      </c>
      <c r="G5248" s="1">
        <v>1</v>
      </c>
      <c r="H5248" s="6">
        <v>1</v>
      </c>
      <c r="I5248">
        <v>0</v>
      </c>
      <c r="J5248" s="1">
        <v>31</v>
      </c>
      <c r="K5248" s="1">
        <v>0</v>
      </c>
      <c r="L5248" s="1">
        <v>669</v>
      </c>
      <c r="M5248" s="6">
        <v>0.16</v>
      </c>
      <c r="N5248" s="4">
        <v>1800</v>
      </c>
      <c r="O5248" s="4">
        <v>150</v>
      </c>
      <c r="P5248" s="4">
        <v>300</v>
      </c>
      <c r="Q5248" s="3">
        <v>0.39</v>
      </c>
      <c r="R5248" s="1">
        <v>24</v>
      </c>
      <c r="S5248" s="1">
        <v>300</v>
      </c>
      <c r="T5248" s="1">
        <v>33</v>
      </c>
      <c r="U5248" s="1">
        <v>1</v>
      </c>
      <c r="V5248" s="1">
        <v>3</v>
      </c>
      <c r="W5248" s="1">
        <v>0</v>
      </c>
      <c r="X5248" s="1">
        <v>1</v>
      </c>
      <c r="Y5248" s="1">
        <v>1</v>
      </c>
      <c r="Z5248" s="1">
        <v>2</v>
      </c>
      <c r="AA5248" s="1">
        <v>1</v>
      </c>
      <c r="AB5248" s="1">
        <v>1</v>
      </c>
      <c r="AC5248" s="1">
        <v>0</v>
      </c>
      <c r="AD5248" s="1">
        <v>0</v>
      </c>
      <c r="AE5248" s="1">
        <v>0</v>
      </c>
      <c r="AF5248" s="1">
        <v>0</v>
      </c>
      <c r="AG5248" s="1">
        <v>0</v>
      </c>
      <c r="AH5248" s="1">
        <v>100</v>
      </c>
      <c r="AI5248" s="1">
        <v>100</v>
      </c>
      <c r="AJ5248" s="1" t="s">
        <v>2565</v>
      </c>
      <c r="AK5248" s="1" t="s">
        <v>2566</v>
      </c>
      <c r="AL5248" s="1" t="s">
        <v>2567</v>
      </c>
      <c r="AM5248" s="1" t="s">
        <v>12</v>
      </c>
      <c r="AN5248" s="1" t="s">
        <v>23097</v>
      </c>
      <c r="AO5248" s="1" t="s">
        <v>86</v>
      </c>
      <c r="AP5248" s="1" t="s">
        <v>57</v>
      </c>
      <c r="AQ5248" s="1" t="s">
        <v>14</v>
      </c>
      <c r="AR5248" s="1" t="s">
        <v>19</v>
      </c>
      <c r="AS5248" s="1" t="s">
        <v>23091</v>
      </c>
      <c r="AT5248" s="1" t="s">
        <v>101</v>
      </c>
    </row>
    <row r="5249" spans="1:46" x14ac:dyDescent="0.25">
      <c r="A5249" s="1" t="s">
        <v>18635</v>
      </c>
      <c r="B5249" s="2" t="s">
        <v>23101</v>
      </c>
      <c r="C5249" s="2" t="s">
        <v>23104</v>
      </c>
      <c r="D5249" s="1">
        <v>1</v>
      </c>
      <c r="E5249" s="1">
        <v>1</v>
      </c>
      <c r="F5249" s="1">
        <v>1</v>
      </c>
      <c r="G5249" s="1">
        <v>3</v>
      </c>
      <c r="H5249" s="6">
        <v>0.33333333333333331</v>
      </c>
      <c r="I5249">
        <v>0</v>
      </c>
      <c r="J5249" s="1">
        <v>31</v>
      </c>
      <c r="K5249" s="1">
        <v>1</v>
      </c>
      <c r="L5249" s="1">
        <v>582</v>
      </c>
      <c r="M5249" s="6">
        <v>0.08</v>
      </c>
      <c r="N5249" s="4">
        <v>1800</v>
      </c>
      <c r="O5249" s="4">
        <v>150</v>
      </c>
      <c r="P5249" s="4">
        <v>200</v>
      </c>
      <c r="Q5249" s="3">
        <v>0.45</v>
      </c>
      <c r="R5249" s="1">
        <v>24</v>
      </c>
      <c r="S5249" s="1">
        <v>200</v>
      </c>
      <c r="T5249" s="1">
        <v>27</v>
      </c>
      <c r="U5249" s="1">
        <v>0</v>
      </c>
      <c r="V5249" s="1">
        <v>3</v>
      </c>
      <c r="W5249" s="1">
        <v>0</v>
      </c>
      <c r="X5249" s="1">
        <v>1</v>
      </c>
      <c r="Y5249" s="1">
        <v>1</v>
      </c>
      <c r="Z5249" s="1">
        <v>0</v>
      </c>
      <c r="AA5249" s="1">
        <v>0</v>
      </c>
      <c r="AB5249" s="1">
        <v>0</v>
      </c>
      <c r="AC5249" s="1">
        <v>0</v>
      </c>
      <c r="AD5249" s="1">
        <v>0</v>
      </c>
      <c r="AE5249" s="1">
        <v>0</v>
      </c>
      <c r="AF5249" s="1">
        <v>0</v>
      </c>
      <c r="AG5249" s="1">
        <v>0</v>
      </c>
      <c r="AH5249" s="1">
        <v>0</v>
      </c>
      <c r="AI5249" s="1">
        <v>0</v>
      </c>
      <c r="AJ5249" s="1" t="s">
        <v>4907</v>
      </c>
      <c r="AK5249" s="1" t="s">
        <v>4908</v>
      </c>
      <c r="AL5249" s="1" t="s">
        <v>4909</v>
      </c>
      <c r="AM5249" s="1" t="s">
        <v>12</v>
      </c>
      <c r="AN5249" s="1" t="s">
        <v>23098</v>
      </c>
      <c r="AO5249" s="1" t="s">
        <v>364</v>
      </c>
      <c r="AP5249" s="1" t="s">
        <v>57</v>
      </c>
      <c r="AQ5249" s="1" t="s">
        <v>14</v>
      </c>
      <c r="AR5249" s="1" t="s">
        <v>19</v>
      </c>
      <c r="AS5249" s="1" t="s">
        <v>23090</v>
      </c>
      <c r="AT5249" s="1" t="s">
        <v>26</v>
      </c>
    </row>
    <row r="5250" spans="1:46" x14ac:dyDescent="0.25">
      <c r="A5250" s="1" t="s">
        <v>22676</v>
      </c>
      <c r="B5250" s="2" t="s">
        <v>23101</v>
      </c>
      <c r="C5250" s="2" t="s">
        <v>23104</v>
      </c>
      <c r="D5250" s="1">
        <v>5</v>
      </c>
      <c r="E5250" s="1">
        <v>3</v>
      </c>
      <c r="F5250" s="1">
        <v>4</v>
      </c>
      <c r="G5250" s="1">
        <v>12</v>
      </c>
      <c r="H5250" s="6">
        <v>0.33333333333333331</v>
      </c>
      <c r="I5250">
        <v>0</v>
      </c>
      <c r="J5250" s="1">
        <v>31</v>
      </c>
      <c r="K5250" s="1">
        <v>0</v>
      </c>
      <c r="L5250" s="1">
        <v>666</v>
      </c>
      <c r="M5250" s="6">
        <v>0.23</v>
      </c>
      <c r="N5250" s="4">
        <v>2040</v>
      </c>
      <c r="O5250" s="4">
        <v>170</v>
      </c>
      <c r="P5250" s="4">
        <v>500</v>
      </c>
      <c r="Q5250" s="3">
        <v>0.35</v>
      </c>
      <c r="R5250" s="1">
        <v>24</v>
      </c>
      <c r="S5250" s="1">
        <v>500</v>
      </c>
      <c r="T5250" s="1">
        <v>29</v>
      </c>
      <c r="U5250" s="1">
        <v>1</v>
      </c>
      <c r="V5250" s="1">
        <v>3</v>
      </c>
      <c r="W5250" s="1">
        <v>0</v>
      </c>
      <c r="X5250" s="1">
        <v>0</v>
      </c>
      <c r="Y5250" s="1">
        <v>1</v>
      </c>
      <c r="Z5250" s="1">
        <v>2</v>
      </c>
      <c r="AA5250" s="1">
        <v>0</v>
      </c>
      <c r="AB5250" s="1">
        <v>0</v>
      </c>
      <c r="AC5250" s="1">
        <v>0</v>
      </c>
      <c r="AD5250" s="1">
        <v>0</v>
      </c>
      <c r="AE5250" s="1">
        <v>0</v>
      </c>
      <c r="AF5250" s="1">
        <v>200</v>
      </c>
      <c r="AG5250" s="1">
        <v>0</v>
      </c>
      <c r="AH5250" s="1">
        <v>0</v>
      </c>
      <c r="AI5250" s="1">
        <v>200</v>
      </c>
      <c r="AJ5250" s="1" t="s">
        <v>15926</v>
      </c>
      <c r="AK5250" s="1" t="s">
        <v>15927</v>
      </c>
      <c r="AL5250" s="1" t="s">
        <v>8401</v>
      </c>
      <c r="AM5250" s="1" t="s">
        <v>12</v>
      </c>
      <c r="AN5250" s="1" t="s">
        <v>23097</v>
      </c>
      <c r="AO5250" s="1" t="s">
        <v>86</v>
      </c>
      <c r="AP5250" s="1" t="s">
        <v>57</v>
      </c>
      <c r="AQ5250" s="1" t="s">
        <v>25</v>
      </c>
      <c r="AR5250" s="1" t="s">
        <v>19</v>
      </c>
      <c r="AS5250" s="1" t="s">
        <v>23090</v>
      </c>
      <c r="AT5250" s="1" t="s">
        <v>26</v>
      </c>
    </row>
    <row r="5251" spans="1:46" x14ac:dyDescent="0.25">
      <c r="A5251" s="1" t="s">
        <v>18017</v>
      </c>
      <c r="B5251" s="2" t="s">
        <v>23101</v>
      </c>
      <c r="C5251" s="2" t="s">
        <v>23104</v>
      </c>
      <c r="D5251" s="1">
        <v>6</v>
      </c>
      <c r="E5251" s="1">
        <v>3</v>
      </c>
      <c r="F5251" s="1">
        <v>7</v>
      </c>
      <c r="G5251" s="1">
        <v>16</v>
      </c>
      <c r="H5251" s="6">
        <v>0.4375</v>
      </c>
      <c r="I5251">
        <v>1</v>
      </c>
      <c r="J5251" s="1">
        <v>31</v>
      </c>
      <c r="K5251" s="1">
        <v>1</v>
      </c>
      <c r="L5251" s="1">
        <v>703</v>
      </c>
      <c r="M5251" s="6">
        <v>0.23</v>
      </c>
      <c r="N5251" s="4">
        <v>2100</v>
      </c>
      <c r="O5251" s="4">
        <v>146</v>
      </c>
      <c r="P5251" s="4">
        <v>120</v>
      </c>
      <c r="Q5251" s="3">
        <v>0.24</v>
      </c>
      <c r="R5251" s="1">
        <v>12</v>
      </c>
      <c r="S5251" s="1">
        <v>120</v>
      </c>
      <c r="T5251" s="1">
        <v>4</v>
      </c>
      <c r="U5251" s="1">
        <v>0</v>
      </c>
      <c r="V5251" s="1">
        <v>3</v>
      </c>
      <c r="W5251" s="1">
        <v>1</v>
      </c>
      <c r="X5251" s="1">
        <v>0</v>
      </c>
      <c r="Y5251" s="1">
        <v>1</v>
      </c>
      <c r="Z5251" s="1">
        <v>3</v>
      </c>
      <c r="AA5251" s="1">
        <v>1</v>
      </c>
      <c r="AB5251" s="1">
        <v>1</v>
      </c>
      <c r="AC5251" s="1">
        <v>600</v>
      </c>
      <c r="AD5251" s="1">
        <v>0</v>
      </c>
      <c r="AE5251" s="1">
        <v>0</v>
      </c>
      <c r="AF5251" s="1">
        <v>0</v>
      </c>
      <c r="AG5251" s="1">
        <v>0</v>
      </c>
      <c r="AH5251" s="1">
        <v>40</v>
      </c>
      <c r="AI5251" s="1">
        <v>640</v>
      </c>
      <c r="AJ5251" s="1" t="s">
        <v>3087</v>
      </c>
      <c r="AK5251" s="1" t="s">
        <v>3088</v>
      </c>
      <c r="AL5251" s="1" t="s">
        <v>3089</v>
      </c>
      <c r="AM5251" s="1" t="s">
        <v>16</v>
      </c>
      <c r="AN5251" s="1" t="s">
        <v>23098</v>
      </c>
      <c r="AO5251" s="1" t="s">
        <v>364</v>
      </c>
      <c r="AP5251" s="1" t="s">
        <v>86</v>
      </c>
      <c r="AQ5251" s="1" t="s">
        <v>25</v>
      </c>
      <c r="AR5251" s="1" t="s">
        <v>19</v>
      </c>
      <c r="AS5251" s="1" t="s">
        <v>23091</v>
      </c>
      <c r="AT5251" s="1" t="s">
        <v>101</v>
      </c>
    </row>
    <row r="5252" spans="1:46" x14ac:dyDescent="0.25">
      <c r="A5252" s="1" t="s">
        <v>19876</v>
      </c>
      <c r="B5252" s="2" t="s">
        <v>23101</v>
      </c>
      <c r="C5252" s="2" t="s">
        <v>23104</v>
      </c>
      <c r="D5252" s="1">
        <v>5</v>
      </c>
      <c r="E5252" s="1">
        <v>3</v>
      </c>
      <c r="F5252" s="1">
        <v>4</v>
      </c>
      <c r="G5252" s="1">
        <v>12</v>
      </c>
      <c r="H5252" s="6">
        <v>0.33333333333333331</v>
      </c>
      <c r="I5252">
        <v>0</v>
      </c>
      <c r="J5252" s="1">
        <v>31</v>
      </c>
      <c r="K5252" s="1">
        <v>0</v>
      </c>
      <c r="L5252" s="1">
        <v>666</v>
      </c>
      <c r="M5252" s="6">
        <v>0.23</v>
      </c>
      <c r="N5252" s="4">
        <v>2040</v>
      </c>
      <c r="O5252" s="4">
        <v>170</v>
      </c>
      <c r="P5252" s="4">
        <v>500</v>
      </c>
      <c r="Q5252" s="3">
        <v>0.35</v>
      </c>
      <c r="R5252" s="1">
        <v>24</v>
      </c>
      <c r="S5252" s="1">
        <v>500</v>
      </c>
      <c r="T5252" s="1">
        <v>8</v>
      </c>
      <c r="U5252" s="1">
        <v>1</v>
      </c>
      <c r="V5252" s="1">
        <v>3</v>
      </c>
      <c r="W5252" s="1">
        <v>0</v>
      </c>
      <c r="X5252" s="1">
        <v>0</v>
      </c>
      <c r="Y5252" s="1">
        <v>1</v>
      </c>
      <c r="Z5252" s="1">
        <v>2</v>
      </c>
      <c r="AA5252" s="1">
        <v>0</v>
      </c>
      <c r="AB5252" s="1">
        <v>0</v>
      </c>
      <c r="AC5252" s="1">
        <v>0</v>
      </c>
      <c r="AD5252" s="1">
        <v>0</v>
      </c>
      <c r="AE5252" s="1">
        <v>0</v>
      </c>
      <c r="AF5252" s="1">
        <v>200</v>
      </c>
      <c r="AG5252" s="1">
        <v>0</v>
      </c>
      <c r="AH5252" s="1">
        <v>0</v>
      </c>
      <c r="AI5252" s="1">
        <v>200</v>
      </c>
      <c r="AJ5252" s="1" t="s">
        <v>8399</v>
      </c>
      <c r="AK5252" s="1" t="s">
        <v>8400</v>
      </c>
      <c r="AL5252" s="1" t="s">
        <v>8401</v>
      </c>
      <c r="AM5252" s="1" t="s">
        <v>12</v>
      </c>
      <c r="AN5252" s="1" t="s">
        <v>23097</v>
      </c>
      <c r="AO5252" s="1" t="s">
        <v>86</v>
      </c>
      <c r="AP5252" s="1" t="s">
        <v>57</v>
      </c>
      <c r="AQ5252" s="1" t="s">
        <v>25</v>
      </c>
      <c r="AR5252" s="1" t="s">
        <v>19</v>
      </c>
      <c r="AS5252" s="1" t="s">
        <v>23090</v>
      </c>
      <c r="AT5252" s="1" t="s">
        <v>26</v>
      </c>
    </row>
    <row r="5253" spans="1:46" x14ac:dyDescent="0.25">
      <c r="A5253" s="1" t="s">
        <v>18024</v>
      </c>
      <c r="B5253" s="2" t="s">
        <v>23101</v>
      </c>
      <c r="C5253" s="2" t="s">
        <v>23104</v>
      </c>
      <c r="D5253" s="1">
        <v>0</v>
      </c>
      <c r="E5253" s="1">
        <v>2</v>
      </c>
      <c r="F5253" s="1">
        <v>1</v>
      </c>
      <c r="G5253" s="1">
        <v>3</v>
      </c>
      <c r="H5253" s="6">
        <v>0.33333333333333331</v>
      </c>
      <c r="I5253">
        <v>0</v>
      </c>
      <c r="J5253" s="1">
        <v>38</v>
      </c>
      <c r="K5253" s="1">
        <v>0</v>
      </c>
      <c r="L5253" s="1">
        <v>536</v>
      </c>
      <c r="M5253" s="6">
        <v>0.47</v>
      </c>
      <c r="N5253" s="4">
        <v>2800</v>
      </c>
      <c r="O5253" s="4">
        <v>250</v>
      </c>
      <c r="P5253" s="4">
        <v>600</v>
      </c>
      <c r="Q5253" s="3">
        <v>0.33</v>
      </c>
      <c r="R5253" s="1">
        <v>36</v>
      </c>
      <c r="S5253" s="1">
        <v>600</v>
      </c>
      <c r="T5253" s="1">
        <v>49</v>
      </c>
      <c r="U5253" s="1">
        <v>1</v>
      </c>
      <c r="V5253" s="1">
        <v>3</v>
      </c>
      <c r="W5253" s="1">
        <v>0</v>
      </c>
      <c r="X5253" s="1">
        <v>0</v>
      </c>
      <c r="Y5253" s="1">
        <v>1</v>
      </c>
      <c r="Z5253" s="1">
        <v>2</v>
      </c>
      <c r="AA5253" s="1">
        <v>1</v>
      </c>
      <c r="AB5253" s="1">
        <v>0</v>
      </c>
      <c r="AC5253" s="1">
        <v>122</v>
      </c>
      <c r="AD5253" s="1">
        <v>0</v>
      </c>
      <c r="AE5253" s="1">
        <v>1300</v>
      </c>
      <c r="AF5253" s="1">
        <v>710</v>
      </c>
      <c r="AG5253" s="1">
        <v>0</v>
      </c>
      <c r="AH5253" s="1">
        <v>0</v>
      </c>
      <c r="AI5253" s="1">
        <v>2132</v>
      </c>
      <c r="AJ5253" s="1" t="s">
        <v>3108</v>
      </c>
      <c r="AK5253" s="1" t="s">
        <v>3109</v>
      </c>
      <c r="AL5253" s="1" t="s">
        <v>3110</v>
      </c>
      <c r="AM5253" s="1" t="s">
        <v>12</v>
      </c>
      <c r="AN5253" s="1" t="s">
        <v>23097</v>
      </c>
      <c r="AO5253" s="1" t="s">
        <v>86</v>
      </c>
      <c r="AP5253" s="1" t="s">
        <v>57</v>
      </c>
      <c r="AQ5253" s="1" t="s">
        <v>25</v>
      </c>
      <c r="AR5253" s="1" t="s">
        <v>19</v>
      </c>
      <c r="AS5253" s="1" t="s">
        <v>23091</v>
      </c>
      <c r="AT5253" s="1" t="s">
        <v>26</v>
      </c>
    </row>
    <row r="5254" spans="1:46" x14ac:dyDescent="0.25">
      <c r="A5254" s="1" t="s">
        <v>22684</v>
      </c>
      <c r="B5254" s="2" t="s">
        <v>23101</v>
      </c>
      <c r="C5254" s="2" t="s">
        <v>23104</v>
      </c>
      <c r="D5254" s="1">
        <v>1</v>
      </c>
      <c r="E5254" s="1">
        <v>0</v>
      </c>
      <c r="F5254" s="1">
        <v>1</v>
      </c>
      <c r="G5254" s="1">
        <v>2</v>
      </c>
      <c r="H5254" s="6">
        <v>0.5</v>
      </c>
      <c r="I5254">
        <v>0</v>
      </c>
      <c r="J5254" s="1">
        <v>37</v>
      </c>
      <c r="K5254" s="1">
        <v>1</v>
      </c>
      <c r="L5254" s="1">
        <v>420</v>
      </c>
      <c r="M5254" s="6">
        <v>0.14000000000000001</v>
      </c>
      <c r="N5254" s="4">
        <v>3500</v>
      </c>
      <c r="O5254" s="4">
        <v>200</v>
      </c>
      <c r="P5254" s="4">
        <v>300</v>
      </c>
      <c r="Q5254" s="3">
        <v>0.28999999999999998</v>
      </c>
      <c r="R5254" s="1">
        <v>12</v>
      </c>
      <c r="S5254" s="1">
        <v>300</v>
      </c>
      <c r="T5254" s="1">
        <v>19</v>
      </c>
      <c r="U5254" s="1">
        <v>1</v>
      </c>
      <c r="V5254" s="1">
        <v>3</v>
      </c>
      <c r="W5254" s="1">
        <v>0</v>
      </c>
      <c r="X5254" s="1">
        <v>0</v>
      </c>
      <c r="Y5254" s="1">
        <v>0</v>
      </c>
      <c r="Z5254" s="1">
        <v>2</v>
      </c>
      <c r="AA5254" s="1">
        <v>1</v>
      </c>
      <c r="AB5254" s="1">
        <v>0</v>
      </c>
      <c r="AC5254" s="1">
        <v>0</v>
      </c>
      <c r="AD5254" s="1">
        <v>0</v>
      </c>
      <c r="AE5254" s="1">
        <v>0</v>
      </c>
      <c r="AF5254" s="1">
        <v>0</v>
      </c>
      <c r="AG5254" s="1">
        <v>0</v>
      </c>
      <c r="AH5254" s="1">
        <v>0</v>
      </c>
      <c r="AI5254" s="1">
        <v>0</v>
      </c>
      <c r="AJ5254" s="1" t="s">
        <v>15946</v>
      </c>
      <c r="AK5254" s="1" t="s">
        <v>15947</v>
      </c>
      <c r="AL5254" s="1" t="s">
        <v>15948</v>
      </c>
      <c r="AM5254" s="1" t="s">
        <v>12</v>
      </c>
      <c r="AN5254" s="1" t="s">
        <v>23098</v>
      </c>
      <c r="AO5254" s="1" t="s">
        <v>86</v>
      </c>
      <c r="AP5254" s="1" t="s">
        <v>57</v>
      </c>
      <c r="AQ5254" s="1" t="s">
        <v>25</v>
      </c>
      <c r="AR5254" s="1" t="s">
        <v>30</v>
      </c>
      <c r="AS5254" s="1" t="s">
        <v>23091</v>
      </c>
      <c r="AT5254" s="1" t="s">
        <v>26</v>
      </c>
    </row>
    <row r="5255" spans="1:46" x14ac:dyDescent="0.25">
      <c r="A5255" s="1" t="s">
        <v>20422</v>
      </c>
      <c r="B5255" s="2" t="s">
        <v>23101</v>
      </c>
      <c r="C5255" s="2" t="s">
        <v>23104</v>
      </c>
      <c r="D5255" s="1">
        <v>2</v>
      </c>
      <c r="E5255" s="1">
        <v>2</v>
      </c>
      <c r="F5255" s="1">
        <v>1</v>
      </c>
      <c r="G5255" s="1">
        <v>5</v>
      </c>
      <c r="H5255" s="6">
        <v>0.2</v>
      </c>
      <c r="I5255">
        <v>0</v>
      </c>
      <c r="J5255" s="1">
        <v>40</v>
      </c>
      <c r="K5255" s="1">
        <v>0</v>
      </c>
      <c r="L5255" s="1">
        <v>582</v>
      </c>
      <c r="M5255" s="6">
        <v>1.1000000000000001</v>
      </c>
      <c r="N5255" s="4">
        <v>1200</v>
      </c>
      <c r="O5255" s="4">
        <v>100</v>
      </c>
      <c r="P5255" s="4">
        <v>120</v>
      </c>
      <c r="Q5255" s="3">
        <v>0.4</v>
      </c>
      <c r="R5255" s="1">
        <v>12</v>
      </c>
      <c r="S5255" s="1">
        <v>120</v>
      </c>
      <c r="T5255" s="1">
        <v>24</v>
      </c>
      <c r="U5255" s="1">
        <v>1</v>
      </c>
      <c r="V5255" s="1">
        <v>3</v>
      </c>
      <c r="W5255" s="1">
        <v>0</v>
      </c>
      <c r="X5255" s="1">
        <v>1</v>
      </c>
      <c r="Y5255" s="1">
        <v>1</v>
      </c>
      <c r="Z5255" s="1">
        <v>1</v>
      </c>
      <c r="AA5255" s="1">
        <v>1</v>
      </c>
      <c r="AB5255" s="1">
        <v>0</v>
      </c>
      <c r="AC5255" s="1">
        <v>477</v>
      </c>
      <c r="AD5255" s="1">
        <v>0</v>
      </c>
      <c r="AE5255" s="1">
        <v>0</v>
      </c>
      <c r="AF5255" s="1">
        <v>523</v>
      </c>
      <c r="AG5255" s="1">
        <v>0</v>
      </c>
      <c r="AH5255" s="1">
        <v>950</v>
      </c>
      <c r="AI5255" s="1">
        <v>1950</v>
      </c>
      <c r="AJ5255" s="1" t="s">
        <v>9896</v>
      </c>
      <c r="AK5255" s="1" t="s">
        <v>9897</v>
      </c>
      <c r="AL5255" s="1" t="s">
        <v>9898</v>
      </c>
      <c r="AM5255" s="1" t="s">
        <v>12</v>
      </c>
      <c r="AN5255" s="1" t="s">
        <v>23097</v>
      </c>
      <c r="AO5255" s="1" t="s">
        <v>86</v>
      </c>
      <c r="AP5255" s="1" t="s">
        <v>57</v>
      </c>
      <c r="AQ5255" s="1" t="s">
        <v>14</v>
      </c>
      <c r="AR5255" s="1" t="s">
        <v>19</v>
      </c>
      <c r="AS5255" s="1" t="s">
        <v>23091</v>
      </c>
      <c r="AT5255" s="1" t="s">
        <v>26</v>
      </c>
    </row>
    <row r="5256" spans="1:46" x14ac:dyDescent="0.25">
      <c r="A5256" s="1" t="s">
        <v>20987</v>
      </c>
      <c r="B5256" s="2" t="s">
        <v>23101</v>
      </c>
      <c r="C5256" s="2" t="s">
        <v>23104</v>
      </c>
      <c r="D5256" s="1">
        <v>1</v>
      </c>
      <c r="E5256" s="1">
        <v>2</v>
      </c>
      <c r="F5256" s="1">
        <v>1</v>
      </c>
      <c r="G5256" s="1">
        <v>4</v>
      </c>
      <c r="H5256" s="6">
        <v>0.25</v>
      </c>
      <c r="I5256">
        <v>1</v>
      </c>
      <c r="J5256" s="1">
        <v>27</v>
      </c>
      <c r="K5256" s="1">
        <v>1</v>
      </c>
      <c r="L5256" s="1">
        <v>669</v>
      </c>
      <c r="M5256" s="6">
        <v>0.06</v>
      </c>
      <c r="N5256" s="4">
        <v>2400</v>
      </c>
      <c r="O5256" s="4">
        <v>200</v>
      </c>
      <c r="P5256" s="4">
        <v>200</v>
      </c>
      <c r="Q5256" s="3">
        <v>0.45</v>
      </c>
      <c r="R5256" s="1">
        <v>24</v>
      </c>
      <c r="S5256" s="1">
        <v>200</v>
      </c>
      <c r="T5256" s="1">
        <v>27</v>
      </c>
      <c r="U5256" s="1">
        <v>1</v>
      </c>
      <c r="V5256" s="1">
        <v>3</v>
      </c>
      <c r="W5256" s="1">
        <v>0</v>
      </c>
      <c r="X5256" s="1">
        <v>0</v>
      </c>
      <c r="Y5256" s="1">
        <v>1</v>
      </c>
      <c r="Z5256" s="1">
        <v>4</v>
      </c>
      <c r="AA5256" s="1">
        <v>0</v>
      </c>
      <c r="AB5256" s="1">
        <v>1</v>
      </c>
      <c r="AC5256" s="1">
        <v>0</v>
      </c>
      <c r="AD5256" s="1">
        <v>0</v>
      </c>
      <c r="AE5256" s="1">
        <v>0</v>
      </c>
      <c r="AF5256" s="1">
        <v>0</v>
      </c>
      <c r="AG5256" s="1">
        <v>0</v>
      </c>
      <c r="AH5256" s="1">
        <v>0</v>
      </c>
      <c r="AI5256" s="1">
        <v>0</v>
      </c>
      <c r="AJ5256" s="1" t="s">
        <v>11430</v>
      </c>
      <c r="AK5256" s="1" t="s">
        <v>11431</v>
      </c>
      <c r="AL5256" s="1" t="s">
        <v>11432</v>
      </c>
      <c r="AM5256" s="1" t="s">
        <v>16</v>
      </c>
      <c r="AN5256" s="1" t="s">
        <v>23098</v>
      </c>
      <c r="AO5256" s="1" t="s">
        <v>86</v>
      </c>
      <c r="AP5256" s="1" t="s">
        <v>57</v>
      </c>
      <c r="AQ5256" s="1" t="s">
        <v>25</v>
      </c>
      <c r="AR5256" s="1" t="s">
        <v>19</v>
      </c>
      <c r="AS5256" s="1" t="s">
        <v>23090</v>
      </c>
      <c r="AT5256" s="1" t="s">
        <v>101</v>
      </c>
    </row>
    <row r="5257" spans="1:46" x14ac:dyDescent="0.25">
      <c r="A5257" s="1" t="s">
        <v>20825</v>
      </c>
      <c r="B5257" s="2" t="s">
        <v>23101</v>
      </c>
      <c r="C5257" s="2" t="s">
        <v>23105</v>
      </c>
      <c r="D5257" s="1">
        <v>0</v>
      </c>
      <c r="E5257" s="1">
        <v>1</v>
      </c>
      <c r="F5257" s="1">
        <v>1</v>
      </c>
      <c r="G5257" s="1">
        <v>2</v>
      </c>
      <c r="H5257" s="6">
        <v>0.5</v>
      </c>
      <c r="I5257">
        <v>0</v>
      </c>
      <c r="J5257" s="1">
        <v>30</v>
      </c>
      <c r="K5257" s="1">
        <v>0</v>
      </c>
      <c r="L5257" s="1">
        <v>638</v>
      </c>
      <c r="M5257" s="6">
        <v>0.21</v>
      </c>
      <c r="N5257" s="4">
        <v>5000</v>
      </c>
      <c r="O5257" s="4">
        <v>400</v>
      </c>
      <c r="P5257" s="4">
        <v>500</v>
      </c>
      <c r="Q5257" s="3">
        <v>0.35</v>
      </c>
      <c r="R5257" s="1">
        <v>24</v>
      </c>
      <c r="S5257" s="1">
        <v>500</v>
      </c>
      <c r="T5257" s="1">
        <v>59</v>
      </c>
      <c r="U5257" s="1">
        <v>0</v>
      </c>
      <c r="V5257" s="1">
        <v>3</v>
      </c>
      <c r="W5257" s="1">
        <v>1</v>
      </c>
      <c r="X5257" s="1">
        <v>1</v>
      </c>
      <c r="Y5257" s="1">
        <v>1</v>
      </c>
      <c r="Z5257" s="1">
        <v>1</v>
      </c>
      <c r="AA5257" s="1">
        <v>1</v>
      </c>
      <c r="AB5257" s="1">
        <v>0</v>
      </c>
      <c r="AC5257" s="1">
        <v>0</v>
      </c>
      <c r="AD5257" s="1">
        <v>0</v>
      </c>
      <c r="AE5257" s="1">
        <v>105</v>
      </c>
      <c r="AF5257" s="1">
        <v>500</v>
      </c>
      <c r="AG5257" s="1">
        <v>105</v>
      </c>
      <c r="AH5257" s="1">
        <v>400</v>
      </c>
      <c r="AI5257" s="1">
        <v>1110</v>
      </c>
      <c r="AJ5257" s="1" t="s">
        <v>11003</v>
      </c>
      <c r="AK5257" s="1" t="s">
        <v>11004</v>
      </c>
      <c r="AL5257" s="1" t="s">
        <v>11005</v>
      </c>
      <c r="AM5257" s="1" t="s">
        <v>12</v>
      </c>
      <c r="AN5257" s="1" t="s">
        <v>23097</v>
      </c>
      <c r="AO5257" s="1" t="s">
        <v>364</v>
      </c>
      <c r="AP5257" s="1" t="s">
        <v>86</v>
      </c>
      <c r="AQ5257" s="1" t="s">
        <v>14</v>
      </c>
      <c r="AR5257" s="1" t="s">
        <v>19</v>
      </c>
      <c r="AS5257" s="1" t="s">
        <v>23091</v>
      </c>
      <c r="AT5257" s="1" t="s">
        <v>26</v>
      </c>
    </row>
    <row r="5258" spans="1:46" x14ac:dyDescent="0.25">
      <c r="A5258" s="1" t="s">
        <v>20438</v>
      </c>
      <c r="B5258" s="2" t="s">
        <v>23101</v>
      </c>
      <c r="C5258" s="2" t="s">
        <v>23105</v>
      </c>
      <c r="D5258" s="1">
        <v>0</v>
      </c>
      <c r="E5258" s="1">
        <v>0</v>
      </c>
      <c r="F5258" s="1">
        <v>1</v>
      </c>
      <c r="G5258" s="1">
        <v>1</v>
      </c>
      <c r="H5258" s="6">
        <v>1</v>
      </c>
      <c r="I5258">
        <v>1</v>
      </c>
      <c r="J5258" s="1">
        <v>31</v>
      </c>
      <c r="K5258" s="1">
        <v>1</v>
      </c>
      <c r="L5258" s="1">
        <v>593</v>
      </c>
      <c r="M5258" s="6">
        <v>0.28000000000000003</v>
      </c>
      <c r="N5258" s="4">
        <v>1500</v>
      </c>
      <c r="O5258" s="4">
        <v>120</v>
      </c>
      <c r="P5258" s="4">
        <v>100</v>
      </c>
      <c r="Q5258" s="3">
        <v>0.39</v>
      </c>
      <c r="R5258" s="1">
        <v>24</v>
      </c>
      <c r="S5258" s="1">
        <v>100</v>
      </c>
      <c r="T5258" s="1">
        <v>9</v>
      </c>
      <c r="U5258" s="1">
        <v>0</v>
      </c>
      <c r="V5258" s="1">
        <v>3</v>
      </c>
      <c r="W5258" s="1">
        <v>0</v>
      </c>
      <c r="X5258" s="1">
        <v>0</v>
      </c>
      <c r="Y5258" s="1">
        <v>1</v>
      </c>
      <c r="Z5258" s="1">
        <v>0</v>
      </c>
      <c r="AA5258" s="1">
        <v>1</v>
      </c>
      <c r="AB5258" s="1">
        <v>1</v>
      </c>
      <c r="AC5258" s="1">
        <v>650</v>
      </c>
      <c r="AD5258" s="1">
        <v>0</v>
      </c>
      <c r="AE5258" s="1">
        <v>0</v>
      </c>
      <c r="AF5258" s="1">
        <v>0</v>
      </c>
      <c r="AG5258" s="1">
        <v>0</v>
      </c>
      <c r="AH5258" s="1">
        <v>100</v>
      </c>
      <c r="AI5258" s="1">
        <v>750</v>
      </c>
      <c r="AJ5258" s="1" t="s">
        <v>9941</v>
      </c>
      <c r="AK5258" s="1" t="s">
        <v>9942</v>
      </c>
      <c r="AL5258" s="1" t="s">
        <v>9943</v>
      </c>
      <c r="AM5258" s="1" t="s">
        <v>16</v>
      </c>
      <c r="AN5258" s="1" t="s">
        <v>23098</v>
      </c>
      <c r="AO5258" s="1" t="s">
        <v>364</v>
      </c>
      <c r="AP5258" s="1" t="s">
        <v>57</v>
      </c>
      <c r="AQ5258" s="1" t="s">
        <v>25</v>
      </c>
      <c r="AR5258" s="1" t="s">
        <v>19</v>
      </c>
      <c r="AS5258" s="1" t="s">
        <v>23091</v>
      </c>
      <c r="AT5258" s="1" t="s">
        <v>101</v>
      </c>
    </row>
    <row r="5259" spans="1:46" x14ac:dyDescent="0.25">
      <c r="A5259" s="1" t="s">
        <v>21389</v>
      </c>
      <c r="B5259" s="2" t="s">
        <v>23101</v>
      </c>
      <c r="C5259" s="2" t="s">
        <v>23105</v>
      </c>
      <c r="D5259" s="1">
        <v>5</v>
      </c>
      <c r="E5259" s="1">
        <v>1</v>
      </c>
      <c r="F5259" s="1">
        <v>4</v>
      </c>
      <c r="G5259" s="1">
        <v>10</v>
      </c>
      <c r="H5259" s="6">
        <v>0.4</v>
      </c>
      <c r="I5259">
        <v>1</v>
      </c>
      <c r="J5259" s="1">
        <v>37</v>
      </c>
      <c r="K5259" s="1">
        <v>0</v>
      </c>
      <c r="L5259" s="1">
        <v>667</v>
      </c>
      <c r="M5259" s="6">
        <v>0.09</v>
      </c>
      <c r="N5259" s="4">
        <v>10800</v>
      </c>
      <c r="O5259" s="4">
        <v>900</v>
      </c>
      <c r="P5259" s="4">
        <v>500</v>
      </c>
      <c r="Q5259" s="3">
        <v>0.35</v>
      </c>
      <c r="R5259" s="1">
        <v>24</v>
      </c>
      <c r="S5259" s="1">
        <v>500</v>
      </c>
      <c r="T5259" s="1">
        <v>45</v>
      </c>
      <c r="U5259" s="1">
        <v>1</v>
      </c>
      <c r="V5259" s="1">
        <v>3</v>
      </c>
      <c r="W5259" s="1">
        <v>1</v>
      </c>
      <c r="X5259" s="1">
        <v>1</v>
      </c>
      <c r="Y5259" s="1">
        <v>0</v>
      </c>
      <c r="Z5259" s="1">
        <v>4</v>
      </c>
      <c r="AA5259" s="1">
        <v>0</v>
      </c>
      <c r="AB5259" s="1">
        <v>1</v>
      </c>
      <c r="AC5259" s="1">
        <v>0</v>
      </c>
      <c r="AD5259" s="1">
        <v>0</v>
      </c>
      <c r="AE5259" s="1">
        <v>0</v>
      </c>
      <c r="AF5259" s="1">
        <v>340</v>
      </c>
      <c r="AG5259" s="1">
        <v>0</v>
      </c>
      <c r="AH5259" s="1">
        <v>600</v>
      </c>
      <c r="AI5259" s="1">
        <v>940</v>
      </c>
      <c r="AJ5259" s="1" t="s">
        <v>12518</v>
      </c>
      <c r="AK5259" s="1" t="s">
        <v>12519</v>
      </c>
      <c r="AL5259" s="1" t="s">
        <v>12520</v>
      </c>
      <c r="AM5259" s="1" t="s">
        <v>16</v>
      </c>
      <c r="AN5259" s="1" t="s">
        <v>23097</v>
      </c>
      <c r="AO5259" s="1" t="s">
        <v>86</v>
      </c>
      <c r="AP5259" s="1" t="s">
        <v>86</v>
      </c>
      <c r="AQ5259" s="1" t="s">
        <v>14</v>
      </c>
      <c r="AR5259" s="1" t="s">
        <v>30</v>
      </c>
      <c r="AS5259" s="1" t="s">
        <v>23090</v>
      </c>
      <c r="AT5259" s="1" t="s">
        <v>101</v>
      </c>
    </row>
    <row r="5260" spans="1:46" x14ac:dyDescent="0.25">
      <c r="A5260" s="1" t="s">
        <v>17141</v>
      </c>
      <c r="B5260" s="2" t="s">
        <v>23101</v>
      </c>
      <c r="C5260" s="2" t="s">
        <v>23105</v>
      </c>
      <c r="D5260" s="1">
        <v>3</v>
      </c>
      <c r="E5260" s="1">
        <v>0</v>
      </c>
      <c r="F5260" s="1">
        <v>4</v>
      </c>
      <c r="G5260" s="1">
        <v>7</v>
      </c>
      <c r="H5260" s="6">
        <v>0.5714285714285714</v>
      </c>
      <c r="I5260">
        <v>1</v>
      </c>
      <c r="J5260" s="1">
        <v>32</v>
      </c>
      <c r="K5260" s="1">
        <v>0</v>
      </c>
      <c r="L5260" s="1">
        <v>633</v>
      </c>
      <c r="M5260" s="6">
        <v>0.02</v>
      </c>
      <c r="N5260" s="4">
        <v>5000</v>
      </c>
      <c r="O5260" s="4">
        <v>430</v>
      </c>
      <c r="P5260" s="4">
        <v>201</v>
      </c>
      <c r="Q5260" s="3">
        <v>0.36</v>
      </c>
      <c r="R5260" s="1">
        <v>24</v>
      </c>
      <c r="S5260" s="1">
        <v>201</v>
      </c>
      <c r="T5260" s="1">
        <v>22</v>
      </c>
      <c r="U5260" s="1">
        <v>1</v>
      </c>
      <c r="V5260" s="1">
        <v>3</v>
      </c>
      <c r="W5260" s="1">
        <v>0</v>
      </c>
      <c r="X5260" s="1">
        <v>1</v>
      </c>
      <c r="Y5260" s="1">
        <v>0</v>
      </c>
      <c r="Z5260" s="1">
        <v>1</v>
      </c>
      <c r="AA5260" s="1">
        <v>1</v>
      </c>
      <c r="AB5260" s="1">
        <v>1</v>
      </c>
      <c r="AC5260" s="1">
        <v>0</v>
      </c>
      <c r="AD5260" s="1">
        <v>13</v>
      </c>
      <c r="AE5260" s="1">
        <v>0</v>
      </c>
      <c r="AF5260" s="1">
        <v>0</v>
      </c>
      <c r="AG5260" s="1">
        <v>0</v>
      </c>
      <c r="AH5260" s="1">
        <v>0</v>
      </c>
      <c r="AI5260" s="1">
        <v>13</v>
      </c>
      <c r="AJ5260" s="1" t="s">
        <v>406</v>
      </c>
      <c r="AK5260" s="1" t="s">
        <v>407</v>
      </c>
      <c r="AL5260" s="1" t="s">
        <v>408</v>
      </c>
      <c r="AM5260" s="1" t="s">
        <v>16</v>
      </c>
      <c r="AN5260" s="1" t="s">
        <v>23097</v>
      </c>
      <c r="AO5260" s="1" t="s">
        <v>86</v>
      </c>
      <c r="AP5260" s="1" t="s">
        <v>57</v>
      </c>
      <c r="AQ5260" s="1" t="s">
        <v>14</v>
      </c>
      <c r="AR5260" s="1" t="s">
        <v>30</v>
      </c>
      <c r="AS5260" s="1" t="s">
        <v>23091</v>
      </c>
      <c r="AT5260" s="1" t="s">
        <v>101</v>
      </c>
    </row>
    <row r="5261" spans="1:46" x14ac:dyDescent="0.25">
      <c r="A5261" s="1" t="s">
        <v>17934</v>
      </c>
      <c r="B5261" s="2" t="s">
        <v>23101</v>
      </c>
      <c r="C5261" s="2" t="s">
        <v>23105</v>
      </c>
      <c r="D5261" s="1">
        <v>0</v>
      </c>
      <c r="E5261" s="1">
        <v>0</v>
      </c>
      <c r="F5261" s="1">
        <v>1</v>
      </c>
      <c r="G5261" s="1">
        <v>1</v>
      </c>
      <c r="H5261" s="6">
        <v>1</v>
      </c>
      <c r="I5261">
        <v>1</v>
      </c>
      <c r="J5261" s="1">
        <v>34</v>
      </c>
      <c r="K5261" s="1">
        <v>0</v>
      </c>
      <c r="L5261" s="1">
        <v>719</v>
      </c>
      <c r="M5261" s="6">
        <v>0.35</v>
      </c>
      <c r="N5261" s="4">
        <v>1440</v>
      </c>
      <c r="O5261" s="4">
        <v>120</v>
      </c>
      <c r="P5261" s="4">
        <v>100</v>
      </c>
      <c r="Q5261" s="3">
        <v>0.3</v>
      </c>
      <c r="R5261" s="1">
        <v>6</v>
      </c>
      <c r="S5261" s="1">
        <v>100</v>
      </c>
      <c r="T5261" s="1">
        <v>20</v>
      </c>
      <c r="U5261" s="1">
        <v>1</v>
      </c>
      <c r="V5261" s="1">
        <v>3</v>
      </c>
      <c r="W5261" s="1">
        <v>0</v>
      </c>
      <c r="X5261" s="1">
        <v>1</v>
      </c>
      <c r="Y5261" s="1">
        <v>1</v>
      </c>
      <c r="Z5261" s="1">
        <v>1</v>
      </c>
      <c r="AA5261" s="1">
        <v>1</v>
      </c>
      <c r="AB5261" s="1">
        <v>1</v>
      </c>
      <c r="AC5261" s="1">
        <v>0</v>
      </c>
      <c r="AD5261" s="1">
        <v>0</v>
      </c>
      <c r="AE5261" s="1">
        <v>150</v>
      </c>
      <c r="AF5261" s="1">
        <v>0</v>
      </c>
      <c r="AG5261" s="1">
        <v>0</v>
      </c>
      <c r="AH5261" s="1">
        <v>320</v>
      </c>
      <c r="AI5261" s="1">
        <v>470</v>
      </c>
      <c r="AJ5261" s="1" t="s">
        <v>2838</v>
      </c>
      <c r="AK5261" s="1" t="s">
        <v>2839</v>
      </c>
      <c r="AL5261" s="1" t="s">
        <v>2840</v>
      </c>
      <c r="AM5261" s="1" t="s">
        <v>16</v>
      </c>
      <c r="AN5261" s="1" t="s">
        <v>23097</v>
      </c>
      <c r="AO5261" s="1" t="s">
        <v>86</v>
      </c>
      <c r="AP5261" s="1" t="s">
        <v>57</v>
      </c>
      <c r="AQ5261" s="1" t="s">
        <v>14</v>
      </c>
      <c r="AR5261" s="1" t="s">
        <v>19</v>
      </c>
      <c r="AS5261" s="1" t="s">
        <v>23091</v>
      </c>
      <c r="AT5261" s="1" t="s">
        <v>101</v>
      </c>
    </row>
    <row r="5262" spans="1:46" x14ac:dyDescent="0.25">
      <c r="A5262" s="1" t="s">
        <v>22767</v>
      </c>
      <c r="B5262" s="2" t="s">
        <v>23101</v>
      </c>
      <c r="C5262" s="2" t="s">
        <v>23105</v>
      </c>
      <c r="D5262" s="1">
        <v>0</v>
      </c>
      <c r="E5262" s="1">
        <v>0</v>
      </c>
      <c r="F5262" s="1">
        <v>1</v>
      </c>
      <c r="G5262" s="1">
        <v>1</v>
      </c>
      <c r="H5262" s="6">
        <v>1</v>
      </c>
      <c r="I5262">
        <v>0</v>
      </c>
      <c r="J5262" s="1">
        <v>33</v>
      </c>
      <c r="K5262" s="1">
        <v>0</v>
      </c>
      <c r="L5262" s="1">
        <v>666</v>
      </c>
      <c r="M5262" s="6">
        <v>0.53</v>
      </c>
      <c r="N5262" s="4">
        <v>1600</v>
      </c>
      <c r="O5262" s="4">
        <v>130</v>
      </c>
      <c r="P5262" s="4">
        <v>150</v>
      </c>
      <c r="Q5262" s="3">
        <v>0.39</v>
      </c>
      <c r="R5262" s="1">
        <v>12</v>
      </c>
      <c r="S5262" s="1">
        <v>150</v>
      </c>
      <c r="T5262" s="1">
        <v>33</v>
      </c>
      <c r="U5262" s="1">
        <v>1</v>
      </c>
      <c r="V5262" s="1">
        <v>3</v>
      </c>
      <c r="W5262" s="1">
        <v>0</v>
      </c>
      <c r="X5262" s="1">
        <v>1</v>
      </c>
      <c r="Y5262" s="1">
        <v>1</v>
      </c>
      <c r="Z5262" s="1">
        <v>1</v>
      </c>
      <c r="AA5262" s="1">
        <v>1</v>
      </c>
      <c r="AB5262" s="1">
        <v>0</v>
      </c>
      <c r="AC5262" s="1">
        <v>0</v>
      </c>
      <c r="AD5262" s="1">
        <v>0</v>
      </c>
      <c r="AE5262" s="1">
        <v>0</v>
      </c>
      <c r="AF5262" s="1">
        <v>300</v>
      </c>
      <c r="AG5262" s="1">
        <v>0</v>
      </c>
      <c r="AH5262" s="1">
        <v>650</v>
      </c>
      <c r="AI5262" s="1">
        <v>950</v>
      </c>
      <c r="AJ5262" s="1" t="s">
        <v>16181</v>
      </c>
      <c r="AK5262" s="1" t="s">
        <v>16182</v>
      </c>
      <c r="AL5262" s="1" t="s">
        <v>16183</v>
      </c>
      <c r="AM5262" s="1" t="s">
        <v>12</v>
      </c>
      <c r="AN5262" s="1" t="s">
        <v>23097</v>
      </c>
      <c r="AO5262" s="1" t="s">
        <v>86</v>
      </c>
      <c r="AP5262" s="1" t="s">
        <v>57</v>
      </c>
      <c r="AQ5262" s="1" t="s">
        <v>14</v>
      </c>
      <c r="AR5262" s="1" t="s">
        <v>19</v>
      </c>
      <c r="AS5262" s="1" t="s">
        <v>23091</v>
      </c>
      <c r="AT5262" s="1" t="s">
        <v>26</v>
      </c>
    </row>
    <row r="5263" spans="1:46" x14ac:dyDescent="0.25">
      <c r="A5263" s="1" t="s">
        <v>19974</v>
      </c>
      <c r="B5263" s="2" t="s">
        <v>23101</v>
      </c>
      <c r="C5263" s="2" t="s">
        <v>23105</v>
      </c>
      <c r="D5263" s="1">
        <v>2</v>
      </c>
      <c r="E5263" s="1">
        <v>5</v>
      </c>
      <c r="F5263" s="1">
        <v>1</v>
      </c>
      <c r="G5263" s="1">
        <v>8</v>
      </c>
      <c r="H5263" s="6">
        <v>0.125</v>
      </c>
      <c r="I5263">
        <v>0</v>
      </c>
      <c r="J5263" s="1">
        <v>32</v>
      </c>
      <c r="K5263" s="1">
        <v>1</v>
      </c>
      <c r="L5263" s="1">
        <v>683</v>
      </c>
      <c r="M5263" s="6">
        <v>0.54</v>
      </c>
      <c r="N5263" s="4">
        <v>2400</v>
      </c>
      <c r="O5263" s="4">
        <v>180</v>
      </c>
      <c r="P5263" s="4">
        <v>150</v>
      </c>
      <c r="Q5263" s="3">
        <v>0.32</v>
      </c>
      <c r="R5263" s="1">
        <v>12</v>
      </c>
      <c r="S5263" s="1">
        <v>150</v>
      </c>
      <c r="T5263" s="1">
        <v>20</v>
      </c>
      <c r="U5263" s="1">
        <v>1</v>
      </c>
      <c r="V5263" s="1">
        <v>3</v>
      </c>
      <c r="W5263" s="1">
        <v>1</v>
      </c>
      <c r="X5263" s="1">
        <v>1</v>
      </c>
      <c r="Y5263" s="1">
        <v>1</v>
      </c>
      <c r="Z5263" s="1">
        <v>5</v>
      </c>
      <c r="AA5263" s="1">
        <v>0</v>
      </c>
      <c r="AB5263" s="1">
        <v>0</v>
      </c>
      <c r="AC5263" s="1">
        <v>0</v>
      </c>
      <c r="AD5263" s="1">
        <v>500</v>
      </c>
      <c r="AE5263" s="1">
        <v>0</v>
      </c>
      <c r="AF5263" s="1">
        <v>600</v>
      </c>
      <c r="AG5263" s="1">
        <v>0</v>
      </c>
      <c r="AH5263" s="1">
        <v>600</v>
      </c>
      <c r="AI5263" s="1">
        <v>1700</v>
      </c>
      <c r="AJ5263" s="1" t="s">
        <v>7723</v>
      </c>
      <c r="AK5263" s="1" t="s">
        <v>8680</v>
      </c>
      <c r="AL5263" s="1" t="s">
        <v>8681</v>
      </c>
      <c r="AM5263" s="1" t="s">
        <v>12</v>
      </c>
      <c r="AN5263" s="1" t="s">
        <v>23098</v>
      </c>
      <c r="AO5263" s="1" t="s">
        <v>86</v>
      </c>
      <c r="AP5263" s="1" t="s">
        <v>86</v>
      </c>
      <c r="AQ5263" s="1" t="s">
        <v>14</v>
      </c>
      <c r="AR5263" s="1" t="s">
        <v>19</v>
      </c>
      <c r="AS5263" s="1" t="s">
        <v>23090</v>
      </c>
      <c r="AT5263" s="1" t="s">
        <v>26</v>
      </c>
    </row>
    <row r="5264" spans="1:46" x14ac:dyDescent="0.25">
      <c r="A5264" s="1" t="s">
        <v>19985</v>
      </c>
      <c r="B5264" s="2" t="s">
        <v>23101</v>
      </c>
      <c r="C5264" s="2" t="s">
        <v>23105</v>
      </c>
      <c r="D5264" s="1">
        <v>1</v>
      </c>
      <c r="E5264" s="1">
        <v>10</v>
      </c>
      <c r="F5264" s="1">
        <v>3</v>
      </c>
      <c r="G5264" s="1">
        <v>14</v>
      </c>
      <c r="H5264" s="6">
        <v>0.21428571428571427</v>
      </c>
      <c r="I5264">
        <v>0</v>
      </c>
      <c r="J5264" s="1">
        <v>37</v>
      </c>
      <c r="K5264" s="1">
        <v>1</v>
      </c>
      <c r="L5264" s="1">
        <v>638</v>
      </c>
      <c r="M5264" s="6">
        <v>0.27</v>
      </c>
      <c r="N5264" s="4">
        <v>2600</v>
      </c>
      <c r="O5264" s="4">
        <v>200</v>
      </c>
      <c r="P5264" s="4">
        <v>150</v>
      </c>
      <c r="Q5264" s="3">
        <v>0.36</v>
      </c>
      <c r="R5264" s="1">
        <v>12</v>
      </c>
      <c r="S5264" s="1">
        <v>150</v>
      </c>
      <c r="T5264" s="1">
        <v>16</v>
      </c>
      <c r="U5264" s="1">
        <v>1</v>
      </c>
      <c r="V5264" s="1">
        <v>3</v>
      </c>
      <c r="W5264" s="1">
        <v>1</v>
      </c>
      <c r="X5264" s="1">
        <v>0</v>
      </c>
      <c r="Y5264" s="1">
        <v>1</v>
      </c>
      <c r="Z5264" s="1">
        <v>0</v>
      </c>
      <c r="AA5264" s="1">
        <v>1</v>
      </c>
      <c r="AB5264" s="1">
        <v>1</v>
      </c>
      <c r="AC5264" s="1">
        <v>0</v>
      </c>
      <c r="AD5264" s="1">
        <v>0</v>
      </c>
      <c r="AE5264" s="1">
        <v>0</v>
      </c>
      <c r="AF5264" s="1">
        <v>0</v>
      </c>
      <c r="AG5264" s="1">
        <v>0</v>
      </c>
      <c r="AH5264" s="1">
        <v>650</v>
      </c>
      <c r="AI5264" s="1">
        <v>650</v>
      </c>
      <c r="AJ5264" s="1" t="s">
        <v>8710</v>
      </c>
      <c r="AK5264" s="1" t="s">
        <v>8711</v>
      </c>
      <c r="AL5264" s="1" t="s">
        <v>8712</v>
      </c>
      <c r="AM5264" s="1" t="s">
        <v>12</v>
      </c>
      <c r="AN5264" s="1" t="s">
        <v>23098</v>
      </c>
      <c r="AO5264" s="1" t="s">
        <v>86</v>
      </c>
      <c r="AP5264" s="1" t="s">
        <v>86</v>
      </c>
      <c r="AQ5264" s="1" t="s">
        <v>25</v>
      </c>
      <c r="AR5264" s="1" t="s">
        <v>19</v>
      </c>
      <c r="AS5264" s="1" t="s">
        <v>23091</v>
      </c>
      <c r="AT5264" s="1" t="s">
        <v>101</v>
      </c>
    </row>
    <row r="5265" spans="1:46" x14ac:dyDescent="0.25">
      <c r="A5265" s="1" t="s">
        <v>20560</v>
      </c>
      <c r="B5265" s="2" t="s">
        <v>23101</v>
      </c>
      <c r="C5265" s="2" t="s">
        <v>23106</v>
      </c>
      <c r="D5265" s="1">
        <v>4</v>
      </c>
      <c r="E5265" s="1">
        <v>0</v>
      </c>
      <c r="F5265" s="1">
        <v>2</v>
      </c>
      <c r="G5265" s="1">
        <v>6</v>
      </c>
      <c r="H5265" s="6">
        <v>0.33333333333333331</v>
      </c>
      <c r="I5265">
        <v>1</v>
      </c>
      <c r="J5265" s="1">
        <v>27</v>
      </c>
      <c r="K5265" s="1">
        <v>0</v>
      </c>
      <c r="L5265" s="1">
        <v>618</v>
      </c>
      <c r="M5265" s="6">
        <v>0.24</v>
      </c>
      <c r="N5265" s="4">
        <v>1800</v>
      </c>
      <c r="O5265" s="4">
        <v>150</v>
      </c>
      <c r="P5265" s="4">
        <v>100</v>
      </c>
      <c r="Q5265" s="3">
        <v>0.36</v>
      </c>
      <c r="R5265" s="1">
        <v>12</v>
      </c>
      <c r="S5265" s="1">
        <v>100</v>
      </c>
      <c r="T5265" s="1">
        <v>15</v>
      </c>
      <c r="U5265" s="1">
        <v>1</v>
      </c>
      <c r="V5265" s="1">
        <v>3</v>
      </c>
      <c r="W5265" s="1">
        <v>0</v>
      </c>
      <c r="X5265" s="1">
        <v>1</v>
      </c>
      <c r="Y5265" s="1">
        <v>0</v>
      </c>
      <c r="Z5265" s="1">
        <v>4</v>
      </c>
      <c r="AA5265" s="1">
        <v>1</v>
      </c>
      <c r="AB5265" s="1">
        <v>1</v>
      </c>
      <c r="AC5265" s="1">
        <v>0</v>
      </c>
      <c r="AD5265" s="1">
        <v>0</v>
      </c>
      <c r="AE5265" s="1">
        <v>0</v>
      </c>
      <c r="AF5265" s="1">
        <v>60</v>
      </c>
      <c r="AG5265" s="1">
        <v>0</v>
      </c>
      <c r="AH5265" s="1">
        <v>400</v>
      </c>
      <c r="AI5265" s="1">
        <v>460</v>
      </c>
      <c r="AJ5265" s="1" t="s">
        <v>10294</v>
      </c>
      <c r="AK5265" s="1" t="s">
        <v>10295</v>
      </c>
      <c r="AL5265" s="1" t="s">
        <v>10296</v>
      </c>
      <c r="AM5265" s="1" t="s">
        <v>16</v>
      </c>
      <c r="AN5265" s="1" t="s">
        <v>23097</v>
      </c>
      <c r="AO5265" s="1" t="s">
        <v>86</v>
      </c>
      <c r="AP5265" s="1" t="s">
        <v>57</v>
      </c>
      <c r="AQ5265" s="1" t="s">
        <v>14</v>
      </c>
      <c r="AR5265" s="1" t="s">
        <v>30</v>
      </c>
      <c r="AS5265" s="1" t="s">
        <v>23091</v>
      </c>
      <c r="AT5265" s="1" t="s">
        <v>101</v>
      </c>
    </row>
    <row r="5266" spans="1:46" x14ac:dyDescent="0.25">
      <c r="A5266" s="1" t="s">
        <v>21514</v>
      </c>
      <c r="B5266" s="2" t="s">
        <v>23101</v>
      </c>
      <c r="C5266" s="2" t="s">
        <v>23106</v>
      </c>
      <c r="D5266" s="1">
        <v>0</v>
      </c>
      <c r="E5266" s="1">
        <v>0</v>
      </c>
      <c r="F5266" s="1">
        <v>1</v>
      </c>
      <c r="G5266" s="1">
        <v>1</v>
      </c>
      <c r="H5266" s="6">
        <v>1</v>
      </c>
      <c r="I5266">
        <v>0</v>
      </c>
      <c r="J5266" s="1">
        <v>31</v>
      </c>
      <c r="K5266" s="1">
        <v>0</v>
      </c>
      <c r="L5266" s="1">
        <v>666</v>
      </c>
      <c r="M5266" s="6">
        <v>0.67</v>
      </c>
      <c r="N5266" s="4">
        <v>1700</v>
      </c>
      <c r="O5266" s="4">
        <v>140</v>
      </c>
      <c r="P5266" s="4">
        <v>500</v>
      </c>
      <c r="Q5266" s="3">
        <v>0.36</v>
      </c>
      <c r="R5266" s="1">
        <v>24</v>
      </c>
      <c r="S5266" s="1">
        <v>500</v>
      </c>
      <c r="T5266" s="1">
        <v>81</v>
      </c>
      <c r="U5266" s="1">
        <v>0</v>
      </c>
      <c r="V5266" s="1">
        <v>3</v>
      </c>
      <c r="W5266" s="1">
        <v>0</v>
      </c>
      <c r="X5266" s="1">
        <v>0</v>
      </c>
      <c r="Y5266" s="1">
        <v>1</v>
      </c>
      <c r="Z5266" s="1">
        <v>3</v>
      </c>
      <c r="AA5266" s="1">
        <v>0</v>
      </c>
      <c r="AB5266" s="1">
        <v>0</v>
      </c>
      <c r="AC5266" s="1">
        <v>0</v>
      </c>
      <c r="AD5266" s="1">
        <v>0</v>
      </c>
      <c r="AE5266" s="1">
        <v>0</v>
      </c>
      <c r="AF5266" s="1">
        <v>493</v>
      </c>
      <c r="AG5266" s="1">
        <v>20</v>
      </c>
      <c r="AH5266" s="1">
        <v>650</v>
      </c>
      <c r="AI5266" s="1">
        <v>1163</v>
      </c>
      <c r="AJ5266" s="1" t="s">
        <v>12846</v>
      </c>
      <c r="AK5266" s="1" t="s">
        <v>12847</v>
      </c>
      <c r="AL5266" s="1" t="s">
        <v>12848</v>
      </c>
      <c r="AM5266" s="1" t="s">
        <v>12</v>
      </c>
      <c r="AN5266" s="1" t="s">
        <v>23097</v>
      </c>
      <c r="AO5266" s="1" t="s">
        <v>364</v>
      </c>
      <c r="AP5266" s="1" t="s">
        <v>57</v>
      </c>
      <c r="AQ5266" s="1" t="s">
        <v>25</v>
      </c>
      <c r="AR5266" s="1" t="s">
        <v>19</v>
      </c>
      <c r="AS5266" s="1" t="s">
        <v>23090</v>
      </c>
      <c r="AT5266" s="1" t="s">
        <v>26</v>
      </c>
    </row>
    <row r="5267" spans="1:46" x14ac:dyDescent="0.25">
      <c r="A5267" s="1" t="s">
        <v>20399</v>
      </c>
      <c r="B5267" s="2" t="s">
        <v>23101</v>
      </c>
      <c r="C5267" s="2" t="s">
        <v>23106</v>
      </c>
      <c r="D5267" s="1">
        <v>0</v>
      </c>
      <c r="E5267" s="1">
        <v>5</v>
      </c>
      <c r="F5267" s="1">
        <v>2</v>
      </c>
      <c r="G5267" s="1">
        <v>7</v>
      </c>
      <c r="H5267" s="6">
        <v>0.2857142857142857</v>
      </c>
      <c r="I5267">
        <v>0</v>
      </c>
      <c r="J5267" s="1">
        <v>37</v>
      </c>
      <c r="K5267" s="1">
        <v>1</v>
      </c>
      <c r="L5267" s="1">
        <v>592</v>
      </c>
      <c r="M5267" s="6">
        <v>0.39</v>
      </c>
      <c r="N5267" s="4">
        <v>3100</v>
      </c>
      <c r="O5267" s="4">
        <v>195</v>
      </c>
      <c r="P5267" s="4">
        <v>500</v>
      </c>
      <c r="Q5267" s="3">
        <v>0.33</v>
      </c>
      <c r="R5267" s="1">
        <v>24</v>
      </c>
      <c r="S5267" s="1">
        <v>500</v>
      </c>
      <c r="T5267" s="1">
        <v>27</v>
      </c>
      <c r="U5267" s="1">
        <v>1</v>
      </c>
      <c r="V5267" s="1">
        <v>3</v>
      </c>
      <c r="W5267" s="1">
        <v>0</v>
      </c>
      <c r="X5267" s="1">
        <v>0</v>
      </c>
      <c r="Y5267" s="1">
        <v>0</v>
      </c>
      <c r="Z5267" s="1">
        <v>2</v>
      </c>
      <c r="AA5267" s="1">
        <v>1</v>
      </c>
      <c r="AB5267" s="1">
        <v>0</v>
      </c>
      <c r="AC5267" s="1">
        <v>0</v>
      </c>
      <c r="AD5267" s="1">
        <v>0</v>
      </c>
      <c r="AE5267" s="1">
        <v>949</v>
      </c>
      <c r="AF5267" s="1">
        <v>0</v>
      </c>
      <c r="AG5267" s="1">
        <v>0</v>
      </c>
      <c r="AH5267" s="1">
        <v>210</v>
      </c>
      <c r="AI5267" s="1">
        <v>1159</v>
      </c>
      <c r="AJ5267" s="1" t="s">
        <v>1437</v>
      </c>
      <c r="AK5267" s="1" t="s">
        <v>9833</v>
      </c>
      <c r="AL5267" s="1" t="s">
        <v>9834</v>
      </c>
      <c r="AM5267" s="1" t="s">
        <v>12</v>
      </c>
      <c r="AN5267" s="1" t="s">
        <v>23098</v>
      </c>
      <c r="AO5267" s="1" t="s">
        <v>86</v>
      </c>
      <c r="AP5267" s="1" t="s">
        <v>57</v>
      </c>
      <c r="AQ5267" s="1" t="s">
        <v>25</v>
      </c>
      <c r="AR5267" s="1" t="s">
        <v>30</v>
      </c>
      <c r="AS5267" s="1" t="s">
        <v>23091</v>
      </c>
      <c r="AT5267" s="1" t="s">
        <v>26</v>
      </c>
    </row>
    <row r="5268" spans="1:46" x14ac:dyDescent="0.25">
      <c r="A5268" s="1" t="s">
        <v>17496</v>
      </c>
      <c r="B5268" s="2" t="s">
        <v>23101</v>
      </c>
      <c r="C5268" s="2" t="s">
        <v>23106</v>
      </c>
      <c r="D5268" s="1">
        <v>0</v>
      </c>
      <c r="E5268" s="1">
        <v>1</v>
      </c>
      <c r="F5268" s="1">
        <v>2</v>
      </c>
      <c r="G5268" s="1">
        <v>3</v>
      </c>
      <c r="H5268" s="6">
        <v>0.66666666666666663</v>
      </c>
      <c r="I5268">
        <v>0</v>
      </c>
      <c r="J5268" s="1">
        <v>31</v>
      </c>
      <c r="K5268" s="1">
        <v>1</v>
      </c>
      <c r="L5268" s="1">
        <v>719</v>
      </c>
      <c r="M5268" s="6">
        <v>0.23</v>
      </c>
      <c r="N5268" s="4">
        <v>1560</v>
      </c>
      <c r="O5268" s="4">
        <v>130</v>
      </c>
      <c r="P5268" s="4">
        <v>300</v>
      </c>
      <c r="Q5268" s="3">
        <v>0.36</v>
      </c>
      <c r="R5268" s="1">
        <v>18</v>
      </c>
      <c r="S5268" s="1">
        <v>300</v>
      </c>
      <c r="T5268" s="1">
        <v>26</v>
      </c>
      <c r="U5268" s="1">
        <v>1</v>
      </c>
      <c r="V5268" s="1">
        <v>3</v>
      </c>
      <c r="W5268" s="1">
        <v>1</v>
      </c>
      <c r="X5268" s="1">
        <v>1</v>
      </c>
      <c r="Y5268" s="1">
        <v>1</v>
      </c>
      <c r="Z5268" s="1">
        <v>0</v>
      </c>
      <c r="AA5268" s="1">
        <v>1</v>
      </c>
      <c r="AB5268" s="1">
        <v>1</v>
      </c>
      <c r="AC5268" s="1">
        <v>0</v>
      </c>
      <c r="AD5268" s="1">
        <v>0</v>
      </c>
      <c r="AE5268" s="1">
        <v>0</v>
      </c>
      <c r="AF5268" s="1">
        <v>0</v>
      </c>
      <c r="AG5268" s="1">
        <v>0</v>
      </c>
      <c r="AH5268" s="1">
        <v>150</v>
      </c>
      <c r="AI5268" s="1">
        <v>150</v>
      </c>
      <c r="AJ5268" s="1" t="s">
        <v>1550</v>
      </c>
      <c r="AK5268" s="1" t="s">
        <v>1551</v>
      </c>
      <c r="AL5268" s="1" t="s">
        <v>1552</v>
      </c>
      <c r="AM5268" s="1" t="s">
        <v>12</v>
      </c>
      <c r="AN5268" s="1" t="s">
        <v>23098</v>
      </c>
      <c r="AO5268" s="1" t="s">
        <v>86</v>
      </c>
      <c r="AP5268" s="1" t="s">
        <v>86</v>
      </c>
      <c r="AQ5268" s="1" t="s">
        <v>14</v>
      </c>
      <c r="AR5268" s="1" t="s">
        <v>19</v>
      </c>
      <c r="AS5268" s="1" t="s">
        <v>23091</v>
      </c>
      <c r="AT5268" s="1" t="s">
        <v>101</v>
      </c>
    </row>
    <row r="5269" spans="1:46" x14ac:dyDescent="0.25">
      <c r="A5269" s="1" t="s">
        <v>20060</v>
      </c>
      <c r="B5269" s="2" t="s">
        <v>23101</v>
      </c>
      <c r="C5269" s="2" t="s">
        <v>23106</v>
      </c>
      <c r="D5269" s="1">
        <v>0</v>
      </c>
      <c r="E5269" s="1">
        <v>3</v>
      </c>
      <c r="F5269" s="1">
        <v>6</v>
      </c>
      <c r="G5269" s="1">
        <v>9</v>
      </c>
      <c r="H5269" s="6">
        <v>0.66666666666666663</v>
      </c>
      <c r="I5269">
        <v>1</v>
      </c>
      <c r="J5269" s="1">
        <v>39</v>
      </c>
      <c r="K5269" s="1">
        <v>0</v>
      </c>
      <c r="L5269" s="1">
        <v>666</v>
      </c>
      <c r="M5269" s="6">
        <v>0.27</v>
      </c>
      <c r="N5269" s="4">
        <v>3000</v>
      </c>
      <c r="O5269" s="4">
        <v>232</v>
      </c>
      <c r="P5269" s="4">
        <v>200</v>
      </c>
      <c r="Q5269" s="3">
        <v>0.35</v>
      </c>
      <c r="R5269" s="1">
        <v>12</v>
      </c>
      <c r="S5269" s="1">
        <v>200</v>
      </c>
      <c r="T5269" s="1">
        <v>17</v>
      </c>
      <c r="U5269" s="1">
        <v>1</v>
      </c>
      <c r="V5269" s="1">
        <v>3</v>
      </c>
      <c r="W5269" s="1">
        <v>0</v>
      </c>
      <c r="X5269" s="1">
        <v>0</v>
      </c>
      <c r="Y5269" s="1">
        <v>0</v>
      </c>
      <c r="Z5269" s="1">
        <v>4</v>
      </c>
      <c r="AA5269" s="1">
        <v>1</v>
      </c>
      <c r="AB5269" s="1">
        <v>1</v>
      </c>
      <c r="AC5269" s="1">
        <v>0</v>
      </c>
      <c r="AD5269" s="1">
        <v>0</v>
      </c>
      <c r="AE5269" s="1">
        <v>0</v>
      </c>
      <c r="AF5269" s="1">
        <v>400</v>
      </c>
      <c r="AG5269" s="1">
        <v>0</v>
      </c>
      <c r="AH5269" s="1">
        <v>400</v>
      </c>
      <c r="AI5269" s="1">
        <v>800</v>
      </c>
      <c r="AJ5269" s="1" t="s">
        <v>8925</v>
      </c>
      <c r="AK5269" s="1" t="s">
        <v>8926</v>
      </c>
      <c r="AL5269" s="1" t="s">
        <v>8927</v>
      </c>
      <c r="AM5269" s="1" t="s">
        <v>16</v>
      </c>
      <c r="AN5269" s="1" t="s">
        <v>23097</v>
      </c>
      <c r="AO5269" s="1" t="s">
        <v>86</v>
      </c>
      <c r="AP5269" s="1" t="s">
        <v>57</v>
      </c>
      <c r="AQ5269" s="1" t="s">
        <v>25</v>
      </c>
      <c r="AR5269" s="1" t="s">
        <v>30</v>
      </c>
      <c r="AS5269" s="1" t="s">
        <v>23091</v>
      </c>
      <c r="AT5269" s="1" t="s">
        <v>101</v>
      </c>
    </row>
    <row r="5270" spans="1:46" x14ac:dyDescent="0.25">
      <c r="A5270" s="1" t="s">
        <v>20415</v>
      </c>
      <c r="B5270" s="2" t="s">
        <v>23101</v>
      </c>
      <c r="C5270" s="2" t="s">
        <v>23106</v>
      </c>
      <c r="D5270" s="1">
        <v>1</v>
      </c>
      <c r="E5270" s="1">
        <v>4</v>
      </c>
      <c r="F5270" s="1">
        <v>1</v>
      </c>
      <c r="G5270" s="1">
        <v>6</v>
      </c>
      <c r="H5270" s="6">
        <v>0.16666666666666666</v>
      </c>
      <c r="I5270">
        <v>0</v>
      </c>
      <c r="J5270" s="1">
        <v>35</v>
      </c>
      <c r="K5270" s="1">
        <v>1</v>
      </c>
      <c r="L5270" s="1">
        <v>700</v>
      </c>
      <c r="M5270" s="6">
        <v>0.83</v>
      </c>
      <c r="N5270" s="4">
        <v>2000</v>
      </c>
      <c r="O5270" s="4">
        <v>160</v>
      </c>
      <c r="P5270" s="4">
        <v>700</v>
      </c>
      <c r="Q5270" s="3">
        <v>0.3</v>
      </c>
      <c r="R5270" s="1">
        <v>24</v>
      </c>
      <c r="S5270" s="1">
        <v>700</v>
      </c>
      <c r="T5270" s="1">
        <v>42</v>
      </c>
      <c r="U5270" s="1">
        <v>1</v>
      </c>
      <c r="V5270" s="1">
        <v>3</v>
      </c>
      <c r="W5270" s="1">
        <v>0</v>
      </c>
      <c r="X5270" s="1">
        <v>1</v>
      </c>
      <c r="Y5270" s="1">
        <v>1</v>
      </c>
      <c r="Z5270" s="1">
        <v>0</v>
      </c>
      <c r="AA5270" s="1">
        <v>1</v>
      </c>
      <c r="AB5270" s="1">
        <v>0</v>
      </c>
      <c r="AC5270" s="1">
        <v>0</v>
      </c>
      <c r="AD5270" s="1">
        <v>1560</v>
      </c>
      <c r="AE5270" s="1">
        <v>0</v>
      </c>
      <c r="AF5270" s="1">
        <v>0</v>
      </c>
      <c r="AG5270" s="1">
        <v>0</v>
      </c>
      <c r="AH5270" s="1">
        <v>620</v>
      </c>
      <c r="AI5270" s="1">
        <v>2180</v>
      </c>
      <c r="AJ5270" s="1" t="s">
        <v>9878</v>
      </c>
      <c r="AK5270" s="1" t="s">
        <v>9879</v>
      </c>
      <c r="AL5270" s="1" t="s">
        <v>9880</v>
      </c>
      <c r="AM5270" s="1" t="s">
        <v>12</v>
      </c>
      <c r="AN5270" s="1" t="s">
        <v>23098</v>
      </c>
      <c r="AO5270" s="1" t="s">
        <v>86</v>
      </c>
      <c r="AP5270" s="1" t="s">
        <v>57</v>
      </c>
      <c r="AQ5270" s="1" t="s">
        <v>14</v>
      </c>
      <c r="AR5270" s="1" t="s">
        <v>19</v>
      </c>
      <c r="AS5270" s="1" t="s">
        <v>23091</v>
      </c>
      <c r="AT5270" s="1" t="s">
        <v>26</v>
      </c>
    </row>
    <row r="5271" spans="1:46" x14ac:dyDescent="0.25">
      <c r="A5271" s="1" t="s">
        <v>17273</v>
      </c>
      <c r="B5271" s="2" t="s">
        <v>23101</v>
      </c>
      <c r="C5271" s="2" t="s">
        <v>23106</v>
      </c>
      <c r="D5271" s="1">
        <v>3</v>
      </c>
      <c r="E5271" s="1">
        <v>0</v>
      </c>
      <c r="F5271" s="1">
        <v>2</v>
      </c>
      <c r="G5271" s="1">
        <v>5</v>
      </c>
      <c r="H5271" s="6">
        <v>0.4</v>
      </c>
      <c r="I5271">
        <v>1</v>
      </c>
      <c r="J5271" s="1">
        <v>31</v>
      </c>
      <c r="K5271" s="1">
        <v>1</v>
      </c>
      <c r="L5271" s="1">
        <v>545</v>
      </c>
      <c r="M5271" s="6">
        <v>0.8</v>
      </c>
      <c r="N5271" s="4">
        <v>2300</v>
      </c>
      <c r="O5271" s="4">
        <v>170</v>
      </c>
      <c r="P5271" s="4">
        <v>1000</v>
      </c>
      <c r="Q5271" s="3">
        <v>0.3</v>
      </c>
      <c r="R5271" s="1">
        <v>24</v>
      </c>
      <c r="S5271" s="1">
        <v>1000</v>
      </c>
      <c r="T5271" s="1">
        <v>51</v>
      </c>
      <c r="U5271" s="1">
        <v>0</v>
      </c>
      <c r="V5271" s="1">
        <v>3</v>
      </c>
      <c r="W5271" s="1">
        <v>0</v>
      </c>
      <c r="X5271" s="1">
        <v>0</v>
      </c>
      <c r="Y5271" s="1">
        <v>1</v>
      </c>
      <c r="Z5271" s="1">
        <v>0</v>
      </c>
      <c r="AA5271" s="1">
        <v>1</v>
      </c>
      <c r="AB5271" s="1">
        <v>1</v>
      </c>
      <c r="AC5271" s="1">
        <v>6220</v>
      </c>
      <c r="AD5271" s="1">
        <v>0</v>
      </c>
      <c r="AE5271" s="1">
        <v>240</v>
      </c>
      <c r="AF5271" s="1">
        <v>0</v>
      </c>
      <c r="AG5271" s="1">
        <v>0</v>
      </c>
      <c r="AH5271" s="1">
        <v>0</v>
      </c>
      <c r="AI5271" s="1">
        <v>6460</v>
      </c>
      <c r="AJ5271" s="1" t="s">
        <v>834</v>
      </c>
      <c r="AK5271" s="1" t="s">
        <v>835</v>
      </c>
      <c r="AL5271" s="1" t="s">
        <v>836</v>
      </c>
      <c r="AM5271" s="1" t="s">
        <v>16</v>
      </c>
      <c r="AN5271" s="1" t="s">
        <v>23098</v>
      </c>
      <c r="AO5271" s="1" t="s">
        <v>364</v>
      </c>
      <c r="AP5271" s="1" t="s">
        <v>57</v>
      </c>
      <c r="AQ5271" s="1" t="s">
        <v>25</v>
      </c>
      <c r="AR5271" s="1" t="s">
        <v>19</v>
      </c>
      <c r="AS5271" s="1" t="s">
        <v>23091</v>
      </c>
      <c r="AT5271" s="1" t="s">
        <v>101</v>
      </c>
    </row>
    <row r="5272" spans="1:46" x14ac:dyDescent="0.25">
      <c r="A5272" s="1" t="s">
        <v>17500</v>
      </c>
      <c r="B5272" s="2" t="s">
        <v>23101</v>
      </c>
      <c r="C5272" s="2" t="s">
        <v>23106</v>
      </c>
      <c r="D5272" s="1">
        <v>0</v>
      </c>
      <c r="E5272" s="1">
        <v>0</v>
      </c>
      <c r="F5272" s="1">
        <v>1</v>
      </c>
      <c r="G5272" s="1">
        <v>1</v>
      </c>
      <c r="H5272" s="6">
        <v>1</v>
      </c>
      <c r="I5272">
        <v>0</v>
      </c>
      <c r="J5272" s="1">
        <v>40</v>
      </c>
      <c r="K5272" s="1">
        <v>1</v>
      </c>
      <c r="L5272" s="1">
        <v>400</v>
      </c>
      <c r="M5272" s="6">
        <v>0.08</v>
      </c>
      <c r="N5272" s="4">
        <v>2400</v>
      </c>
      <c r="O5272" s="4">
        <v>200</v>
      </c>
      <c r="P5272" s="4">
        <v>100</v>
      </c>
      <c r="Q5272" s="3">
        <v>0.3</v>
      </c>
      <c r="R5272" s="1">
        <v>6</v>
      </c>
      <c r="S5272" s="1">
        <v>100</v>
      </c>
      <c r="T5272" s="1">
        <v>6</v>
      </c>
      <c r="U5272" s="1">
        <v>1</v>
      </c>
      <c r="V5272" s="1">
        <v>3</v>
      </c>
      <c r="W5272" s="1">
        <v>1</v>
      </c>
      <c r="X5272" s="1">
        <v>1</v>
      </c>
      <c r="Y5272" s="1">
        <v>1</v>
      </c>
      <c r="Z5272" s="1">
        <v>3</v>
      </c>
      <c r="AA5272" s="1">
        <v>1</v>
      </c>
      <c r="AB5272" s="1">
        <v>0</v>
      </c>
      <c r="AC5272" s="1">
        <v>0</v>
      </c>
      <c r="AD5272" s="1">
        <v>0</v>
      </c>
      <c r="AE5272" s="1">
        <v>0</v>
      </c>
      <c r="AF5272" s="1">
        <v>0</v>
      </c>
      <c r="AG5272" s="1">
        <v>0</v>
      </c>
      <c r="AH5272" s="1">
        <v>0</v>
      </c>
      <c r="AI5272" s="1">
        <v>0</v>
      </c>
      <c r="AJ5272" s="1" t="s">
        <v>1565</v>
      </c>
      <c r="AK5272" s="1" t="s">
        <v>1566</v>
      </c>
      <c r="AL5272" s="1" t="s">
        <v>1567</v>
      </c>
      <c r="AM5272" s="1" t="s">
        <v>12</v>
      </c>
      <c r="AN5272" s="1" t="s">
        <v>23098</v>
      </c>
      <c r="AO5272" s="1" t="s">
        <v>86</v>
      </c>
      <c r="AP5272" s="1" t="s">
        <v>86</v>
      </c>
      <c r="AQ5272" s="1" t="s">
        <v>14</v>
      </c>
      <c r="AR5272" s="1" t="s">
        <v>19</v>
      </c>
      <c r="AS5272" s="1" t="s">
        <v>23091</v>
      </c>
      <c r="AT5272" s="1" t="s">
        <v>26</v>
      </c>
    </row>
    <row r="5273" spans="1:46" x14ac:dyDescent="0.25">
      <c r="A5273" s="1" t="s">
        <v>18044</v>
      </c>
      <c r="B5273" s="2" t="s">
        <v>23101</v>
      </c>
      <c r="C5273" s="2" t="s">
        <v>23106</v>
      </c>
      <c r="D5273" s="1">
        <v>0</v>
      </c>
      <c r="E5273" s="1">
        <v>1</v>
      </c>
      <c r="F5273" s="1">
        <v>2</v>
      </c>
      <c r="G5273" s="1">
        <v>3</v>
      </c>
      <c r="H5273" s="6">
        <v>0.66666666666666663</v>
      </c>
      <c r="I5273">
        <v>0</v>
      </c>
      <c r="J5273" s="1">
        <v>40</v>
      </c>
      <c r="K5273" s="1">
        <v>0</v>
      </c>
      <c r="L5273" s="1">
        <v>612</v>
      </c>
      <c r="M5273" s="6">
        <v>0.43</v>
      </c>
      <c r="N5273" s="4">
        <v>5400</v>
      </c>
      <c r="O5273" s="4">
        <v>411</v>
      </c>
      <c r="P5273" s="4">
        <v>1300</v>
      </c>
      <c r="Q5273" s="3">
        <v>0.33</v>
      </c>
      <c r="R5273" s="1">
        <v>24</v>
      </c>
      <c r="S5273" s="1">
        <v>1300</v>
      </c>
      <c r="T5273" s="1">
        <v>90</v>
      </c>
      <c r="U5273" s="1">
        <v>0</v>
      </c>
      <c r="V5273" s="1">
        <v>3</v>
      </c>
      <c r="W5273" s="1">
        <v>0</v>
      </c>
      <c r="X5273" s="1">
        <v>0</v>
      </c>
      <c r="Y5273" s="1">
        <v>0</v>
      </c>
      <c r="Z5273" s="1">
        <v>4</v>
      </c>
      <c r="AA5273" s="1">
        <v>1</v>
      </c>
      <c r="AB5273" s="1">
        <v>1</v>
      </c>
      <c r="AC5273" s="1">
        <v>277</v>
      </c>
      <c r="AD5273" s="1">
        <v>1353</v>
      </c>
      <c r="AE5273" s="1">
        <v>0</v>
      </c>
      <c r="AF5273" s="1">
        <v>142</v>
      </c>
      <c r="AG5273" s="1">
        <v>0</v>
      </c>
      <c r="AH5273" s="1">
        <v>1050</v>
      </c>
      <c r="AI5273" s="1">
        <v>2822</v>
      </c>
      <c r="AJ5273" s="1" t="s">
        <v>3174</v>
      </c>
      <c r="AK5273" s="1" t="s">
        <v>3175</v>
      </c>
      <c r="AL5273" s="1" t="s">
        <v>3176</v>
      </c>
      <c r="AM5273" s="1" t="s">
        <v>12</v>
      </c>
      <c r="AN5273" s="1" t="s">
        <v>23097</v>
      </c>
      <c r="AO5273" s="1" t="s">
        <v>364</v>
      </c>
      <c r="AP5273" s="1" t="s">
        <v>57</v>
      </c>
      <c r="AQ5273" s="1" t="s">
        <v>25</v>
      </c>
      <c r="AR5273" s="1" t="s">
        <v>30</v>
      </c>
      <c r="AS5273" s="1" t="s">
        <v>23091</v>
      </c>
      <c r="AT5273" s="1" t="s">
        <v>101</v>
      </c>
    </row>
    <row r="5274" spans="1:46" x14ac:dyDescent="0.25">
      <c r="A5274" s="1" t="s">
        <v>20439</v>
      </c>
      <c r="B5274" s="2" t="s">
        <v>23101</v>
      </c>
      <c r="C5274" s="2" t="s">
        <v>23106</v>
      </c>
      <c r="D5274" s="1">
        <v>0</v>
      </c>
      <c r="E5274" s="1">
        <v>0</v>
      </c>
      <c r="F5274" s="1">
        <v>1</v>
      </c>
      <c r="G5274" s="1">
        <v>1</v>
      </c>
      <c r="H5274" s="6">
        <v>1</v>
      </c>
      <c r="I5274">
        <v>1</v>
      </c>
      <c r="J5274" s="1">
        <v>29</v>
      </c>
      <c r="K5274" s="1">
        <v>0</v>
      </c>
      <c r="L5274" s="1">
        <v>689</v>
      </c>
      <c r="M5274" s="6">
        <v>0.24</v>
      </c>
      <c r="N5274" s="4">
        <v>6000</v>
      </c>
      <c r="O5274" s="4">
        <v>500</v>
      </c>
      <c r="P5274" s="4">
        <v>500</v>
      </c>
      <c r="Q5274" s="3">
        <v>0.3</v>
      </c>
      <c r="R5274" s="1">
        <v>24</v>
      </c>
      <c r="S5274" s="1">
        <v>500</v>
      </c>
      <c r="T5274" s="1">
        <v>41</v>
      </c>
      <c r="U5274" s="1">
        <v>1</v>
      </c>
      <c r="V5274" s="1">
        <v>3</v>
      </c>
      <c r="W5274" s="1">
        <v>1</v>
      </c>
      <c r="X5274" s="1">
        <v>1</v>
      </c>
      <c r="Y5274" s="1">
        <v>0</v>
      </c>
      <c r="Z5274" s="1">
        <v>3</v>
      </c>
      <c r="AA5274" s="1">
        <v>1</v>
      </c>
      <c r="AB5274" s="1">
        <v>1</v>
      </c>
      <c r="AC5274" s="1">
        <v>2000</v>
      </c>
      <c r="AD5274" s="1">
        <v>0</v>
      </c>
      <c r="AE5274" s="1">
        <v>0</v>
      </c>
      <c r="AF5274" s="1">
        <v>500</v>
      </c>
      <c r="AG5274" s="1">
        <v>0</v>
      </c>
      <c r="AH5274" s="1">
        <v>0</v>
      </c>
      <c r="AI5274" s="1">
        <v>2500</v>
      </c>
      <c r="AJ5274" s="1" t="s">
        <v>9944</v>
      </c>
      <c r="AK5274" s="1" t="s">
        <v>9945</v>
      </c>
      <c r="AL5274" s="1" t="s">
        <v>9946</v>
      </c>
      <c r="AM5274" s="1" t="s">
        <v>16</v>
      </c>
      <c r="AN5274" s="1" t="s">
        <v>23097</v>
      </c>
      <c r="AO5274" s="1" t="s">
        <v>86</v>
      </c>
      <c r="AP5274" s="1" t="s">
        <v>86</v>
      </c>
      <c r="AQ5274" s="1" t="s">
        <v>14</v>
      </c>
      <c r="AR5274" s="1" t="s">
        <v>30</v>
      </c>
      <c r="AS5274" s="1" t="s">
        <v>23091</v>
      </c>
      <c r="AT5274" s="1" t="s">
        <v>101</v>
      </c>
    </row>
    <row r="5275" spans="1:46" x14ac:dyDescent="0.25">
      <c r="A5275" s="1" t="s">
        <v>18057</v>
      </c>
      <c r="B5275" s="2" t="s">
        <v>23101</v>
      </c>
      <c r="C5275" s="2" t="s">
        <v>23106</v>
      </c>
      <c r="D5275" s="1">
        <v>0</v>
      </c>
      <c r="E5275" s="1">
        <v>0</v>
      </c>
      <c r="F5275" s="1">
        <v>2</v>
      </c>
      <c r="G5275" s="1">
        <v>2</v>
      </c>
      <c r="H5275" s="6">
        <v>1</v>
      </c>
      <c r="I5275">
        <v>1</v>
      </c>
      <c r="J5275" s="1">
        <v>39</v>
      </c>
      <c r="K5275" s="1">
        <v>0</v>
      </c>
      <c r="L5275" s="1">
        <v>695</v>
      </c>
      <c r="M5275" s="6">
        <v>0.12</v>
      </c>
      <c r="N5275" s="4">
        <v>1800</v>
      </c>
      <c r="O5275" s="4">
        <v>130</v>
      </c>
      <c r="P5275" s="4">
        <v>300</v>
      </c>
      <c r="Q5275" s="3">
        <v>0.3</v>
      </c>
      <c r="R5275" s="1">
        <v>24</v>
      </c>
      <c r="S5275" s="1">
        <v>300</v>
      </c>
      <c r="T5275" s="1">
        <v>38</v>
      </c>
      <c r="U5275" s="1">
        <v>1</v>
      </c>
      <c r="V5275" s="1">
        <v>3</v>
      </c>
      <c r="W5275" s="1">
        <v>0</v>
      </c>
      <c r="X5275" s="1">
        <v>1</v>
      </c>
      <c r="Y5275" s="1">
        <v>0</v>
      </c>
      <c r="Z5275" s="1">
        <v>4</v>
      </c>
      <c r="AA5275" s="1">
        <v>1</v>
      </c>
      <c r="AB5275" s="1">
        <v>1</v>
      </c>
      <c r="AC5275" s="1">
        <v>0</v>
      </c>
      <c r="AD5275" s="1">
        <v>0</v>
      </c>
      <c r="AE5275" s="1">
        <v>0</v>
      </c>
      <c r="AF5275" s="1">
        <v>0</v>
      </c>
      <c r="AG5275" s="1">
        <v>0</v>
      </c>
      <c r="AH5275" s="1">
        <v>0</v>
      </c>
      <c r="AI5275" s="1">
        <v>0</v>
      </c>
      <c r="AJ5275" s="1" t="s">
        <v>3214</v>
      </c>
      <c r="AK5275" s="1" t="s">
        <v>3215</v>
      </c>
      <c r="AL5275" s="1" t="s">
        <v>3216</v>
      </c>
      <c r="AM5275" s="1" t="s">
        <v>16</v>
      </c>
      <c r="AN5275" s="1" t="s">
        <v>23097</v>
      </c>
      <c r="AO5275" s="1" t="s">
        <v>86</v>
      </c>
      <c r="AP5275" s="1" t="s">
        <v>57</v>
      </c>
      <c r="AQ5275" s="1" t="s">
        <v>14</v>
      </c>
      <c r="AR5275" s="1" t="s">
        <v>30</v>
      </c>
      <c r="AS5275" s="1" t="s">
        <v>23091</v>
      </c>
      <c r="AT5275" s="1" t="s">
        <v>101</v>
      </c>
    </row>
    <row r="5276" spans="1:46" x14ac:dyDescent="0.25">
      <c r="A5276" s="1" t="s">
        <v>22874</v>
      </c>
      <c r="B5276" s="2" t="s">
        <v>23101</v>
      </c>
      <c r="C5276" s="2" t="s">
        <v>23106</v>
      </c>
      <c r="D5276" s="1">
        <v>0</v>
      </c>
      <c r="E5276" s="1">
        <v>0</v>
      </c>
      <c r="F5276" s="1">
        <v>1</v>
      </c>
      <c r="G5276" s="1">
        <v>1</v>
      </c>
      <c r="H5276" s="6">
        <v>1</v>
      </c>
      <c r="I5276">
        <v>0</v>
      </c>
      <c r="J5276" s="1">
        <v>27</v>
      </c>
      <c r="K5276" s="1">
        <v>1</v>
      </c>
      <c r="L5276" s="1">
        <v>785</v>
      </c>
      <c r="M5276" s="6">
        <v>0.14000000000000001</v>
      </c>
      <c r="N5276" s="4">
        <v>1680</v>
      </c>
      <c r="O5276" s="4">
        <v>140</v>
      </c>
      <c r="P5276" s="4">
        <v>200</v>
      </c>
      <c r="Q5276" s="3">
        <v>0.36</v>
      </c>
      <c r="R5276" s="1">
        <v>12</v>
      </c>
      <c r="S5276" s="1">
        <v>200</v>
      </c>
      <c r="T5276" s="1">
        <v>38</v>
      </c>
      <c r="U5276" s="1">
        <v>1</v>
      </c>
      <c r="V5276" s="1">
        <v>3</v>
      </c>
      <c r="W5276" s="1">
        <v>0</v>
      </c>
      <c r="X5276" s="1">
        <v>1</v>
      </c>
      <c r="Y5276" s="1">
        <v>1</v>
      </c>
      <c r="Z5276" s="1">
        <v>1</v>
      </c>
      <c r="AA5276" s="1">
        <v>1</v>
      </c>
      <c r="AB5276" s="1">
        <v>0</v>
      </c>
      <c r="AC5276" s="1">
        <v>0</v>
      </c>
      <c r="AD5276" s="1">
        <v>0</v>
      </c>
      <c r="AE5276" s="1">
        <v>0</v>
      </c>
      <c r="AF5276" s="1">
        <v>0</v>
      </c>
      <c r="AG5276" s="1">
        <v>0</v>
      </c>
      <c r="AH5276" s="1">
        <v>0</v>
      </c>
      <c r="AI5276" s="1">
        <v>0</v>
      </c>
      <c r="AJ5276" s="1" t="s">
        <v>5185</v>
      </c>
      <c r="AK5276" s="1" t="s">
        <v>16478</v>
      </c>
      <c r="AL5276" s="1" t="s">
        <v>16479</v>
      </c>
      <c r="AM5276" s="1" t="s">
        <v>12</v>
      </c>
      <c r="AN5276" s="1" t="s">
        <v>23098</v>
      </c>
      <c r="AO5276" s="1" t="s">
        <v>86</v>
      </c>
      <c r="AP5276" s="1" t="s">
        <v>57</v>
      </c>
      <c r="AQ5276" s="1" t="s">
        <v>14</v>
      </c>
      <c r="AR5276" s="1" t="s">
        <v>19</v>
      </c>
      <c r="AS5276" s="1" t="s">
        <v>23091</v>
      </c>
      <c r="AT5276" s="1" t="s">
        <v>26</v>
      </c>
    </row>
    <row r="5277" spans="1:46" x14ac:dyDescent="0.25">
      <c r="A5277" s="1" t="s">
        <v>19927</v>
      </c>
      <c r="B5277" s="2" t="s">
        <v>23101</v>
      </c>
      <c r="C5277" s="2" t="s">
        <v>23106</v>
      </c>
      <c r="D5277" s="1">
        <v>0</v>
      </c>
      <c r="E5277" s="1">
        <v>0</v>
      </c>
      <c r="F5277" s="1">
        <v>1</v>
      </c>
      <c r="G5277" s="1">
        <v>1</v>
      </c>
      <c r="H5277" s="6">
        <v>1</v>
      </c>
      <c r="I5277">
        <v>1</v>
      </c>
      <c r="J5277" s="1">
        <v>29</v>
      </c>
      <c r="K5277" s="1">
        <v>1</v>
      </c>
      <c r="L5277" s="1">
        <v>621</v>
      </c>
      <c r="M5277" s="6">
        <v>0.56000000000000005</v>
      </c>
      <c r="N5277" s="4">
        <v>1800</v>
      </c>
      <c r="O5277" s="4">
        <v>150</v>
      </c>
      <c r="P5277" s="4">
        <v>400</v>
      </c>
      <c r="Q5277" s="3">
        <v>0.33</v>
      </c>
      <c r="R5277" s="1">
        <v>24</v>
      </c>
      <c r="S5277" s="1">
        <v>400</v>
      </c>
      <c r="T5277" s="1">
        <v>39</v>
      </c>
      <c r="U5277" s="1">
        <v>1</v>
      </c>
      <c r="V5277" s="1">
        <v>3</v>
      </c>
      <c r="W5277" s="1">
        <v>1</v>
      </c>
      <c r="X5277" s="1">
        <v>1</v>
      </c>
      <c r="Y5277" s="1">
        <v>1</v>
      </c>
      <c r="Z5277" s="1">
        <v>4</v>
      </c>
      <c r="AA5277" s="1">
        <v>0</v>
      </c>
      <c r="AB5277" s="1">
        <v>1</v>
      </c>
      <c r="AC5277" s="1">
        <v>516</v>
      </c>
      <c r="AD5277" s="1">
        <v>0</v>
      </c>
      <c r="AE5277" s="1">
        <v>959</v>
      </c>
      <c r="AF5277" s="1">
        <v>0</v>
      </c>
      <c r="AG5277" s="1">
        <v>247</v>
      </c>
      <c r="AH5277" s="1">
        <v>0</v>
      </c>
      <c r="AI5277" s="1">
        <v>1722</v>
      </c>
      <c r="AJ5277" s="1" t="s">
        <v>8544</v>
      </c>
      <c r="AK5277" s="1" t="s">
        <v>8545</v>
      </c>
      <c r="AL5277" s="1" t="s">
        <v>8546</v>
      </c>
      <c r="AM5277" s="1" t="s">
        <v>16</v>
      </c>
      <c r="AN5277" s="1" t="s">
        <v>23098</v>
      </c>
      <c r="AO5277" s="1" t="s">
        <v>86</v>
      </c>
      <c r="AP5277" s="1" t="s">
        <v>86</v>
      </c>
      <c r="AQ5277" s="1" t="s">
        <v>14</v>
      </c>
      <c r="AR5277" s="1" t="s">
        <v>19</v>
      </c>
      <c r="AS5277" s="1" t="s">
        <v>23090</v>
      </c>
      <c r="AT5277" s="1" t="s">
        <v>101</v>
      </c>
    </row>
    <row r="5278" spans="1:46" x14ac:dyDescent="0.25">
      <c r="A5278" s="1" t="s">
        <v>17530</v>
      </c>
      <c r="B5278" s="2" t="s">
        <v>23101</v>
      </c>
      <c r="C5278" s="2" t="s">
        <v>23106</v>
      </c>
      <c r="D5278" s="1">
        <v>6</v>
      </c>
      <c r="E5278" s="1">
        <v>1</v>
      </c>
      <c r="F5278" s="1">
        <v>5</v>
      </c>
      <c r="G5278" s="1">
        <v>12</v>
      </c>
      <c r="H5278" s="6">
        <v>0.41666666666666669</v>
      </c>
      <c r="I5278">
        <v>1</v>
      </c>
      <c r="J5278" s="1">
        <v>40</v>
      </c>
      <c r="K5278" s="1">
        <v>1</v>
      </c>
      <c r="L5278" s="1">
        <v>654</v>
      </c>
      <c r="M5278" s="6">
        <v>0.38</v>
      </c>
      <c r="N5278" s="4">
        <v>2160</v>
      </c>
      <c r="O5278" s="4">
        <v>180</v>
      </c>
      <c r="P5278" s="4">
        <v>200</v>
      </c>
      <c r="Q5278" s="3">
        <v>0.35</v>
      </c>
      <c r="R5278" s="1">
        <v>12</v>
      </c>
      <c r="S5278" s="1">
        <v>200</v>
      </c>
      <c r="T5278" s="1">
        <v>24</v>
      </c>
      <c r="U5278" s="1">
        <v>1</v>
      </c>
      <c r="V5278" s="1">
        <v>3</v>
      </c>
      <c r="W5278" s="1">
        <v>0</v>
      </c>
      <c r="X5278" s="1">
        <v>1</v>
      </c>
      <c r="Y5278" s="1">
        <v>1</v>
      </c>
      <c r="Z5278" s="1">
        <v>0</v>
      </c>
      <c r="AA5278" s="1">
        <v>1</v>
      </c>
      <c r="AB5278" s="1">
        <v>1</v>
      </c>
      <c r="AC5278" s="1">
        <v>56</v>
      </c>
      <c r="AD5278" s="1">
        <v>0</v>
      </c>
      <c r="AE5278" s="1">
        <v>254</v>
      </c>
      <c r="AF5278" s="1">
        <v>402</v>
      </c>
      <c r="AG5278" s="1">
        <v>0</v>
      </c>
      <c r="AH5278" s="1">
        <v>300</v>
      </c>
      <c r="AI5278" s="1">
        <v>1012</v>
      </c>
      <c r="AJ5278" s="1" t="s">
        <v>1661</v>
      </c>
      <c r="AK5278" s="1" t="s">
        <v>1662</v>
      </c>
      <c r="AL5278" s="1" t="s">
        <v>1663</v>
      </c>
      <c r="AM5278" s="1" t="s">
        <v>16</v>
      </c>
      <c r="AN5278" s="1" t="s">
        <v>23098</v>
      </c>
      <c r="AO5278" s="1" t="s">
        <v>86</v>
      </c>
      <c r="AP5278" s="1" t="s">
        <v>57</v>
      </c>
      <c r="AQ5278" s="1" t="s">
        <v>14</v>
      </c>
      <c r="AR5278" s="1" t="s">
        <v>19</v>
      </c>
      <c r="AS5278" s="1" t="s">
        <v>23091</v>
      </c>
      <c r="AT5278" s="1" t="s">
        <v>101</v>
      </c>
    </row>
    <row r="5279" spans="1:46" x14ac:dyDescent="0.25">
      <c r="A5279" s="1" t="s">
        <v>17342</v>
      </c>
      <c r="B5279" s="2" t="s">
        <v>23101</v>
      </c>
      <c r="C5279" s="2" t="s">
        <v>23106</v>
      </c>
      <c r="D5279" s="1">
        <v>0</v>
      </c>
      <c r="E5279" s="1">
        <v>0</v>
      </c>
      <c r="F5279" s="1">
        <v>1</v>
      </c>
      <c r="G5279" s="1">
        <v>1</v>
      </c>
      <c r="H5279" s="6">
        <v>1</v>
      </c>
      <c r="I5279">
        <v>1</v>
      </c>
      <c r="J5279" s="1">
        <v>37</v>
      </c>
      <c r="K5279" s="1">
        <v>0</v>
      </c>
      <c r="L5279" s="1">
        <v>630</v>
      </c>
      <c r="M5279" s="6">
        <v>7.0000000000000007E-2</v>
      </c>
      <c r="N5279" s="4">
        <v>10800</v>
      </c>
      <c r="O5279" s="4">
        <v>900</v>
      </c>
      <c r="P5279" s="4">
        <v>600</v>
      </c>
      <c r="Q5279" s="3">
        <v>0.3</v>
      </c>
      <c r="R5279" s="1">
        <v>18</v>
      </c>
      <c r="S5279" s="1">
        <v>600</v>
      </c>
      <c r="T5279" s="1">
        <v>78</v>
      </c>
      <c r="U5279" s="1">
        <v>1</v>
      </c>
      <c r="V5279" s="1">
        <v>3</v>
      </c>
      <c r="W5279" s="1">
        <v>1</v>
      </c>
      <c r="X5279" s="1">
        <v>0</v>
      </c>
      <c r="Y5279" s="1">
        <v>0</v>
      </c>
      <c r="Z5279" s="1">
        <v>2</v>
      </c>
      <c r="AA5279" s="1">
        <v>0</v>
      </c>
      <c r="AB5279" s="1">
        <v>1</v>
      </c>
      <c r="AC5279" s="1">
        <v>0</v>
      </c>
      <c r="AD5279" s="1">
        <v>0</v>
      </c>
      <c r="AE5279" s="1">
        <v>0</v>
      </c>
      <c r="AF5279" s="1">
        <v>500</v>
      </c>
      <c r="AG5279" s="1">
        <v>0</v>
      </c>
      <c r="AH5279" s="1">
        <v>0</v>
      </c>
      <c r="AI5279" s="1">
        <v>500</v>
      </c>
      <c r="AJ5279" s="1" t="s">
        <v>1061</v>
      </c>
      <c r="AK5279" s="1" t="s">
        <v>1062</v>
      </c>
      <c r="AL5279" s="1" t="s">
        <v>1063</v>
      </c>
      <c r="AM5279" s="1" t="s">
        <v>16</v>
      </c>
      <c r="AN5279" s="1" t="s">
        <v>23097</v>
      </c>
      <c r="AO5279" s="1" t="s">
        <v>86</v>
      </c>
      <c r="AP5279" s="1" t="s">
        <v>86</v>
      </c>
      <c r="AQ5279" s="1" t="s">
        <v>25</v>
      </c>
      <c r="AR5279" s="1" t="s">
        <v>30</v>
      </c>
      <c r="AS5279" s="1" t="s">
        <v>23090</v>
      </c>
      <c r="AT5279" s="1" t="s">
        <v>101</v>
      </c>
    </row>
    <row r="5280" spans="1:46" x14ac:dyDescent="0.25">
      <c r="A5280" s="1" t="s">
        <v>21143</v>
      </c>
      <c r="B5280" s="2" t="s">
        <v>23101</v>
      </c>
      <c r="C5280" s="2" t="s">
        <v>23107</v>
      </c>
      <c r="D5280" s="1">
        <v>0</v>
      </c>
      <c r="E5280" s="1">
        <v>0</v>
      </c>
      <c r="F5280" s="1">
        <v>1</v>
      </c>
      <c r="G5280" s="1">
        <v>1</v>
      </c>
      <c r="H5280" s="6">
        <v>1</v>
      </c>
      <c r="I5280">
        <v>0</v>
      </c>
      <c r="J5280" s="1">
        <v>39</v>
      </c>
      <c r="K5280" s="1">
        <v>0</v>
      </c>
      <c r="L5280" s="1">
        <v>463</v>
      </c>
      <c r="M5280" s="6">
        <v>0.18</v>
      </c>
      <c r="N5280" s="4">
        <v>2400</v>
      </c>
      <c r="O5280" s="4">
        <v>200</v>
      </c>
      <c r="P5280" s="4">
        <v>200</v>
      </c>
      <c r="Q5280" s="3">
        <v>0.3</v>
      </c>
      <c r="R5280" s="1">
        <v>6</v>
      </c>
      <c r="S5280" s="1">
        <v>200</v>
      </c>
      <c r="T5280" s="1">
        <v>37</v>
      </c>
      <c r="U5280" s="1">
        <v>1</v>
      </c>
      <c r="V5280" s="1">
        <v>3</v>
      </c>
      <c r="W5280" s="1">
        <v>0</v>
      </c>
      <c r="X5280" s="1">
        <v>0</v>
      </c>
      <c r="Y5280" s="1">
        <v>1</v>
      </c>
      <c r="Z5280" s="1">
        <v>1</v>
      </c>
      <c r="AA5280" s="1">
        <v>1</v>
      </c>
      <c r="AB5280" s="1">
        <v>0</v>
      </c>
      <c r="AC5280" s="1">
        <v>0</v>
      </c>
      <c r="AD5280" s="1">
        <v>0</v>
      </c>
      <c r="AE5280" s="1">
        <v>0</v>
      </c>
      <c r="AF5280" s="1">
        <v>0</v>
      </c>
      <c r="AG5280" s="1">
        <v>0</v>
      </c>
      <c r="AH5280" s="1">
        <v>0</v>
      </c>
      <c r="AI5280" s="1">
        <v>0</v>
      </c>
      <c r="AJ5280" s="1" t="s">
        <v>11873</v>
      </c>
      <c r="AK5280" s="1" t="s">
        <v>11874</v>
      </c>
      <c r="AL5280" s="1" t="s">
        <v>11875</v>
      </c>
      <c r="AM5280" s="1" t="s">
        <v>12</v>
      </c>
      <c r="AN5280" s="1" t="s">
        <v>23097</v>
      </c>
      <c r="AO5280" s="1" t="s">
        <v>86</v>
      </c>
      <c r="AP5280" s="1" t="s">
        <v>57</v>
      </c>
      <c r="AQ5280" s="1" t="s">
        <v>25</v>
      </c>
      <c r="AR5280" s="1" t="s">
        <v>19</v>
      </c>
      <c r="AS5280" s="1" t="s">
        <v>23091</v>
      </c>
      <c r="AT5280" s="1" t="s">
        <v>26</v>
      </c>
    </row>
    <row r="5281" spans="1:46" x14ac:dyDescent="0.25">
      <c r="A5281" s="1" t="s">
        <v>21601</v>
      </c>
      <c r="B5281" s="2" t="s">
        <v>23101</v>
      </c>
      <c r="C5281" s="2" t="s">
        <v>23107</v>
      </c>
      <c r="D5281" s="1">
        <v>0</v>
      </c>
      <c r="E5281" s="1">
        <v>1</v>
      </c>
      <c r="F5281" s="1">
        <v>1</v>
      </c>
      <c r="G5281" s="1">
        <v>2</v>
      </c>
      <c r="H5281" s="6">
        <v>0.5</v>
      </c>
      <c r="I5281">
        <v>0</v>
      </c>
      <c r="J5281" s="1">
        <v>38</v>
      </c>
      <c r="K5281" s="1">
        <v>1</v>
      </c>
      <c r="L5281" s="1">
        <v>620</v>
      </c>
      <c r="M5281" s="6">
        <v>0.74</v>
      </c>
      <c r="N5281" s="4">
        <v>1700</v>
      </c>
      <c r="O5281" s="4">
        <v>140</v>
      </c>
      <c r="P5281" s="4">
        <v>300</v>
      </c>
      <c r="Q5281" s="3">
        <v>0.3</v>
      </c>
      <c r="R5281" s="1">
        <v>18</v>
      </c>
      <c r="S5281" s="1">
        <v>300</v>
      </c>
      <c r="T5281" s="1">
        <v>78</v>
      </c>
      <c r="U5281" s="1">
        <v>0</v>
      </c>
      <c r="V5281" s="1">
        <v>3</v>
      </c>
      <c r="W5281" s="1">
        <v>0</v>
      </c>
      <c r="X5281" s="1">
        <v>1</v>
      </c>
      <c r="Y5281" s="1">
        <v>1</v>
      </c>
      <c r="Z5281" s="1">
        <v>3</v>
      </c>
      <c r="AA5281" s="1">
        <v>0</v>
      </c>
      <c r="AB5281" s="1">
        <v>0</v>
      </c>
      <c r="AC5281" s="1">
        <v>0</v>
      </c>
      <c r="AD5281" s="1">
        <v>200</v>
      </c>
      <c r="AE5281" s="1">
        <v>0</v>
      </c>
      <c r="AF5281" s="1">
        <v>490</v>
      </c>
      <c r="AG5281" s="1">
        <v>0</v>
      </c>
      <c r="AH5281" s="1">
        <v>850</v>
      </c>
      <c r="AI5281" s="1">
        <v>1540</v>
      </c>
      <c r="AJ5281" s="1" t="s">
        <v>1853</v>
      </c>
      <c r="AK5281" s="1" t="s">
        <v>13093</v>
      </c>
      <c r="AL5281" s="1" t="s">
        <v>13094</v>
      </c>
      <c r="AM5281" s="1" t="s">
        <v>12</v>
      </c>
      <c r="AN5281" s="1" t="s">
        <v>23098</v>
      </c>
      <c r="AO5281" s="1" t="s">
        <v>364</v>
      </c>
      <c r="AP5281" s="1" t="s">
        <v>57</v>
      </c>
      <c r="AQ5281" s="1" t="s">
        <v>14</v>
      </c>
      <c r="AR5281" s="1" t="s">
        <v>19</v>
      </c>
      <c r="AS5281" s="1" t="s">
        <v>23090</v>
      </c>
      <c r="AT5281" s="1" t="s">
        <v>26</v>
      </c>
    </row>
    <row r="5282" spans="1:46" x14ac:dyDescent="0.25">
      <c r="A5282" s="1" t="s">
        <v>19940</v>
      </c>
      <c r="B5282" s="2" t="s">
        <v>23101</v>
      </c>
      <c r="C5282" s="2" t="s">
        <v>23107</v>
      </c>
      <c r="D5282" s="1">
        <v>1</v>
      </c>
      <c r="E5282" s="1">
        <v>0</v>
      </c>
      <c r="F5282" s="1">
        <v>1</v>
      </c>
      <c r="G5282" s="1">
        <v>2</v>
      </c>
      <c r="H5282" s="6">
        <v>0.5</v>
      </c>
      <c r="I5282">
        <v>1</v>
      </c>
      <c r="J5282" s="1">
        <v>41</v>
      </c>
      <c r="K5282" s="1">
        <v>0</v>
      </c>
      <c r="L5282" s="1">
        <v>803</v>
      </c>
      <c r="M5282" s="6">
        <v>0.09</v>
      </c>
      <c r="N5282" s="4">
        <v>6000</v>
      </c>
      <c r="O5282" s="4">
        <v>500</v>
      </c>
      <c r="P5282" s="4">
        <v>700</v>
      </c>
      <c r="Q5282" s="3">
        <v>0.25</v>
      </c>
      <c r="R5282" s="1">
        <v>24</v>
      </c>
      <c r="S5282" s="1">
        <v>700</v>
      </c>
      <c r="T5282" s="1">
        <v>114</v>
      </c>
      <c r="U5282" s="1">
        <v>1</v>
      </c>
      <c r="V5282" s="1">
        <v>3</v>
      </c>
      <c r="W5282" s="1">
        <v>1</v>
      </c>
      <c r="X5282" s="1">
        <v>1</v>
      </c>
      <c r="Y5282" s="1">
        <v>0</v>
      </c>
      <c r="Z5282" s="1">
        <v>2</v>
      </c>
      <c r="AA5282" s="1">
        <v>1</v>
      </c>
      <c r="AB5282" s="1">
        <v>1</v>
      </c>
      <c r="AC5282" s="1">
        <v>0</v>
      </c>
      <c r="AD5282" s="1">
        <v>0</v>
      </c>
      <c r="AE5282" s="1">
        <v>0</v>
      </c>
      <c r="AF5282" s="1">
        <v>0</v>
      </c>
      <c r="AG5282" s="1">
        <v>350</v>
      </c>
      <c r="AH5282" s="1">
        <v>0</v>
      </c>
      <c r="AI5282" s="1">
        <v>350</v>
      </c>
      <c r="AJ5282" s="1" t="s">
        <v>8583</v>
      </c>
      <c r="AK5282" s="1" t="s">
        <v>8584</v>
      </c>
      <c r="AL5282" s="1" t="s">
        <v>8585</v>
      </c>
      <c r="AM5282" s="1" t="s">
        <v>16</v>
      </c>
      <c r="AN5282" s="1" t="s">
        <v>23097</v>
      </c>
      <c r="AO5282" s="1" t="s">
        <v>86</v>
      </c>
      <c r="AP5282" s="1" t="s">
        <v>86</v>
      </c>
      <c r="AQ5282" s="1" t="s">
        <v>14</v>
      </c>
      <c r="AR5282" s="1" t="s">
        <v>30</v>
      </c>
      <c r="AS5282" s="1" t="s">
        <v>23091</v>
      </c>
      <c r="AT5282" s="1" t="s">
        <v>101</v>
      </c>
    </row>
    <row r="5283" spans="1:46" x14ac:dyDescent="0.25">
      <c r="A5283" s="1" t="s">
        <v>19967</v>
      </c>
      <c r="B5283" s="2" t="s">
        <v>23101</v>
      </c>
      <c r="C5283" s="2" t="s">
        <v>23107</v>
      </c>
      <c r="D5283" s="1">
        <v>0</v>
      </c>
      <c r="E5283" s="1">
        <v>1</v>
      </c>
      <c r="F5283" s="1">
        <v>1</v>
      </c>
      <c r="G5283" s="1">
        <v>2</v>
      </c>
      <c r="H5283" s="6">
        <v>0.5</v>
      </c>
      <c r="I5283">
        <v>0</v>
      </c>
      <c r="J5283" s="1">
        <v>31</v>
      </c>
      <c r="K5283" s="1">
        <v>0</v>
      </c>
      <c r="L5283" s="1">
        <v>852</v>
      </c>
      <c r="M5283" s="6">
        <v>0.22</v>
      </c>
      <c r="N5283" s="4">
        <v>4200</v>
      </c>
      <c r="O5283" s="4">
        <v>250</v>
      </c>
      <c r="P5283" s="4">
        <v>300</v>
      </c>
      <c r="Q5283" s="3">
        <v>0.3</v>
      </c>
      <c r="R5283" s="1">
        <v>12</v>
      </c>
      <c r="S5283" s="1">
        <v>300</v>
      </c>
      <c r="T5283" s="1">
        <v>32</v>
      </c>
      <c r="U5283" s="1">
        <v>1</v>
      </c>
      <c r="V5283" s="1">
        <v>3</v>
      </c>
      <c r="W5283" s="1">
        <v>1</v>
      </c>
      <c r="X5283" s="1">
        <v>1</v>
      </c>
      <c r="Y5283" s="1">
        <v>1</v>
      </c>
      <c r="Z5283" s="1">
        <v>4</v>
      </c>
      <c r="AA5283" s="1">
        <v>0</v>
      </c>
      <c r="AB5283" s="1">
        <v>0</v>
      </c>
      <c r="AC5283" s="1">
        <v>0</v>
      </c>
      <c r="AD5283" s="1">
        <v>0</v>
      </c>
      <c r="AE5283" s="1">
        <v>493</v>
      </c>
      <c r="AF5283" s="1">
        <v>0</v>
      </c>
      <c r="AG5283" s="1">
        <v>9</v>
      </c>
      <c r="AH5283" s="1">
        <v>140</v>
      </c>
      <c r="AI5283" s="1">
        <v>642</v>
      </c>
      <c r="AJ5283" s="1" t="s">
        <v>8661</v>
      </c>
      <c r="AK5283" s="1" t="s">
        <v>8662</v>
      </c>
      <c r="AL5283" s="1" t="s">
        <v>8663</v>
      </c>
      <c r="AM5283" s="1" t="s">
        <v>12</v>
      </c>
      <c r="AN5283" s="1" t="s">
        <v>23097</v>
      </c>
      <c r="AO5283" s="1" t="s">
        <v>86</v>
      </c>
      <c r="AP5283" s="1" t="s">
        <v>86</v>
      </c>
      <c r="AQ5283" s="1" t="s">
        <v>14</v>
      </c>
      <c r="AR5283" s="1" t="s">
        <v>19</v>
      </c>
      <c r="AS5283" s="1" t="s">
        <v>23090</v>
      </c>
      <c r="AT5283" s="1" t="s">
        <v>26</v>
      </c>
    </row>
    <row r="5284" spans="1:46" x14ac:dyDescent="0.25">
      <c r="A5284" s="1" t="s">
        <v>17384</v>
      </c>
      <c r="B5284" s="2" t="s">
        <v>23101</v>
      </c>
      <c r="C5284" s="2" t="s">
        <v>23107</v>
      </c>
      <c r="D5284" s="1">
        <v>0</v>
      </c>
      <c r="E5284" s="1">
        <v>0</v>
      </c>
      <c r="F5284" s="1">
        <v>1</v>
      </c>
      <c r="G5284" s="1">
        <v>1</v>
      </c>
      <c r="H5284" s="6">
        <v>1</v>
      </c>
      <c r="I5284">
        <v>0</v>
      </c>
      <c r="J5284" s="1">
        <v>32</v>
      </c>
      <c r="K5284" s="1">
        <v>0</v>
      </c>
      <c r="L5284" s="1">
        <v>668</v>
      </c>
      <c r="M5284" s="6">
        <v>0.55000000000000004</v>
      </c>
      <c r="N5284" s="4">
        <v>3000</v>
      </c>
      <c r="O5284" s="4">
        <v>260</v>
      </c>
      <c r="P5284" s="4">
        <v>500</v>
      </c>
      <c r="Q5284" s="3">
        <v>0.35</v>
      </c>
      <c r="R5284" s="1">
        <v>24</v>
      </c>
      <c r="S5284" s="1">
        <v>500</v>
      </c>
      <c r="T5284" s="1">
        <v>51</v>
      </c>
      <c r="U5284" s="1">
        <v>0</v>
      </c>
      <c r="V5284" s="1">
        <v>3</v>
      </c>
      <c r="W5284" s="1">
        <v>0</v>
      </c>
      <c r="X5284" s="1">
        <v>1</v>
      </c>
      <c r="Y5284" s="1">
        <v>1</v>
      </c>
      <c r="Z5284" s="1">
        <v>3</v>
      </c>
      <c r="AA5284" s="1">
        <v>1</v>
      </c>
      <c r="AB5284" s="1">
        <v>0</v>
      </c>
      <c r="AC5284" s="1">
        <v>2000</v>
      </c>
      <c r="AD5284" s="1">
        <v>36</v>
      </c>
      <c r="AE5284" s="1">
        <v>0</v>
      </c>
      <c r="AF5284" s="1">
        <v>0</v>
      </c>
      <c r="AG5284" s="1">
        <v>395</v>
      </c>
      <c r="AH5284" s="1">
        <v>550</v>
      </c>
      <c r="AI5284" s="1">
        <v>2981</v>
      </c>
      <c r="AJ5284" s="1" t="s">
        <v>1200</v>
      </c>
      <c r="AK5284" s="1" t="s">
        <v>1201</v>
      </c>
      <c r="AL5284" s="1" t="s">
        <v>1202</v>
      </c>
      <c r="AM5284" s="1" t="s">
        <v>12</v>
      </c>
      <c r="AN5284" s="1" t="s">
        <v>23097</v>
      </c>
      <c r="AO5284" s="1" t="s">
        <v>364</v>
      </c>
      <c r="AP5284" s="1" t="s">
        <v>57</v>
      </c>
      <c r="AQ5284" s="1" t="s">
        <v>14</v>
      </c>
      <c r="AR5284" s="1" t="s">
        <v>19</v>
      </c>
      <c r="AS5284" s="1" t="s">
        <v>23091</v>
      </c>
      <c r="AT5284" s="1" t="s">
        <v>26</v>
      </c>
    </row>
    <row r="5285" spans="1:46" x14ac:dyDescent="0.25">
      <c r="A5285" s="1" t="s">
        <v>17555</v>
      </c>
      <c r="B5285" s="2" t="s">
        <v>23101</v>
      </c>
      <c r="C5285" s="2" t="s">
        <v>23107</v>
      </c>
      <c r="D5285" s="1">
        <v>0</v>
      </c>
      <c r="E5285" s="1">
        <v>0</v>
      </c>
      <c r="F5285" s="1">
        <v>1</v>
      </c>
      <c r="G5285" s="1">
        <v>1</v>
      </c>
      <c r="H5285" s="6">
        <v>1</v>
      </c>
      <c r="I5285">
        <v>1</v>
      </c>
      <c r="J5285" s="1">
        <v>45</v>
      </c>
      <c r="K5285" s="1">
        <v>1</v>
      </c>
      <c r="L5285" s="1">
        <v>735</v>
      </c>
      <c r="M5285" s="6">
        <v>0.18</v>
      </c>
      <c r="N5285" s="4">
        <v>1800</v>
      </c>
      <c r="O5285" s="4">
        <v>150</v>
      </c>
      <c r="P5285" s="4">
        <v>500</v>
      </c>
      <c r="Q5285" s="3">
        <v>0.3</v>
      </c>
      <c r="R5285" s="1">
        <v>24</v>
      </c>
      <c r="S5285" s="1">
        <v>502</v>
      </c>
      <c r="T5285" s="1">
        <v>46</v>
      </c>
      <c r="U5285" s="1">
        <v>1</v>
      </c>
      <c r="V5285" s="1">
        <v>3</v>
      </c>
      <c r="W5285" s="1">
        <v>0</v>
      </c>
      <c r="X5285" s="1">
        <v>0</v>
      </c>
      <c r="Y5285" s="1">
        <v>0</v>
      </c>
      <c r="Z5285" s="1">
        <v>3</v>
      </c>
      <c r="AA5285" s="1">
        <v>0</v>
      </c>
      <c r="AB5285" s="1">
        <v>1</v>
      </c>
      <c r="AC5285" s="1">
        <v>0</v>
      </c>
      <c r="AD5285" s="1">
        <v>0</v>
      </c>
      <c r="AE5285" s="1">
        <v>0</v>
      </c>
      <c r="AF5285" s="1">
        <v>0</v>
      </c>
      <c r="AG5285" s="1">
        <v>0</v>
      </c>
      <c r="AH5285" s="1">
        <v>0</v>
      </c>
      <c r="AI5285" s="1">
        <v>0</v>
      </c>
      <c r="AJ5285" s="1" t="s">
        <v>1743</v>
      </c>
      <c r="AK5285" s="1" t="s">
        <v>1744</v>
      </c>
      <c r="AL5285" s="1" t="s">
        <v>1745</v>
      </c>
      <c r="AM5285" s="1" t="s">
        <v>16</v>
      </c>
      <c r="AN5285" s="1" t="s">
        <v>23098</v>
      </c>
      <c r="AO5285" s="1" t="s">
        <v>86</v>
      </c>
      <c r="AP5285" s="1" t="s">
        <v>57</v>
      </c>
      <c r="AQ5285" s="1" t="s">
        <v>25</v>
      </c>
      <c r="AR5285" s="1" t="s">
        <v>30</v>
      </c>
      <c r="AS5285" s="1" t="s">
        <v>23090</v>
      </c>
      <c r="AT5285" s="1" t="s">
        <v>101</v>
      </c>
    </row>
    <row r="5286" spans="1:46" x14ac:dyDescent="0.25">
      <c r="A5286" s="1" t="s">
        <v>20088</v>
      </c>
      <c r="B5286" s="2" t="s">
        <v>23101</v>
      </c>
      <c r="C5286" s="2" t="s">
        <v>23107</v>
      </c>
      <c r="D5286" s="1">
        <v>0</v>
      </c>
      <c r="E5286" s="1">
        <v>2</v>
      </c>
      <c r="F5286" s="1">
        <v>1</v>
      </c>
      <c r="G5286" s="1">
        <v>3</v>
      </c>
      <c r="H5286" s="6">
        <v>0.33333333333333331</v>
      </c>
      <c r="I5286">
        <v>0</v>
      </c>
      <c r="J5286" s="1">
        <v>40</v>
      </c>
      <c r="K5286" s="1">
        <v>1</v>
      </c>
      <c r="L5286" s="1">
        <v>790</v>
      </c>
      <c r="M5286" s="6">
        <v>0.27</v>
      </c>
      <c r="N5286" s="4">
        <v>2100</v>
      </c>
      <c r="O5286" s="4">
        <v>150</v>
      </c>
      <c r="P5286" s="4">
        <v>200</v>
      </c>
      <c r="Q5286" s="3">
        <v>0.3</v>
      </c>
      <c r="R5286" s="1">
        <v>12</v>
      </c>
      <c r="S5286" s="1">
        <v>200</v>
      </c>
      <c r="T5286" s="1">
        <v>28</v>
      </c>
      <c r="U5286" s="1">
        <v>1</v>
      </c>
      <c r="V5286" s="1">
        <v>3</v>
      </c>
      <c r="W5286" s="1">
        <v>0</v>
      </c>
      <c r="X5286" s="1">
        <v>0</v>
      </c>
      <c r="Y5286" s="1">
        <v>0</v>
      </c>
      <c r="Z5286" s="1">
        <v>2</v>
      </c>
      <c r="AA5286" s="1">
        <v>0</v>
      </c>
      <c r="AB5286" s="1">
        <v>1</v>
      </c>
      <c r="AC5286" s="1">
        <v>0</v>
      </c>
      <c r="AD5286" s="1">
        <v>0</v>
      </c>
      <c r="AE5286" s="1">
        <v>0</v>
      </c>
      <c r="AF5286" s="1">
        <v>412</v>
      </c>
      <c r="AG5286" s="1">
        <v>0</v>
      </c>
      <c r="AH5286" s="1">
        <v>0</v>
      </c>
      <c r="AI5286" s="1">
        <v>412</v>
      </c>
      <c r="AJ5286" s="1" t="s">
        <v>840</v>
      </c>
      <c r="AK5286" s="1" t="s">
        <v>9008</v>
      </c>
      <c r="AL5286" s="1" t="s">
        <v>9009</v>
      </c>
      <c r="AM5286" s="1" t="s">
        <v>12</v>
      </c>
      <c r="AN5286" s="1" t="s">
        <v>23098</v>
      </c>
      <c r="AO5286" s="1" t="s">
        <v>86</v>
      </c>
      <c r="AP5286" s="1" t="s">
        <v>57</v>
      </c>
      <c r="AQ5286" s="1" t="s">
        <v>25</v>
      </c>
      <c r="AR5286" s="1" t="s">
        <v>30</v>
      </c>
      <c r="AS5286" s="1" t="s">
        <v>23090</v>
      </c>
      <c r="AT5286" s="1" t="s">
        <v>101</v>
      </c>
    </row>
    <row r="5287" spans="1:46" x14ac:dyDescent="0.25">
      <c r="A5287" s="1" t="s">
        <v>17562</v>
      </c>
      <c r="B5287" s="2" t="s">
        <v>23101</v>
      </c>
      <c r="C5287" s="2" t="s">
        <v>23107</v>
      </c>
      <c r="D5287" s="1">
        <v>0</v>
      </c>
      <c r="E5287" s="1">
        <v>1</v>
      </c>
      <c r="F5287" s="1">
        <v>1</v>
      </c>
      <c r="G5287" s="1">
        <v>2</v>
      </c>
      <c r="H5287" s="6">
        <v>0.5</v>
      </c>
      <c r="I5287">
        <v>0</v>
      </c>
      <c r="J5287" s="1">
        <v>29</v>
      </c>
      <c r="K5287" s="1">
        <v>1</v>
      </c>
      <c r="L5287" s="1">
        <v>653</v>
      </c>
      <c r="M5287" s="6">
        <v>0.18</v>
      </c>
      <c r="N5287" s="4">
        <v>1560</v>
      </c>
      <c r="O5287" s="4">
        <v>130</v>
      </c>
      <c r="P5287" s="4">
        <v>300</v>
      </c>
      <c r="Q5287" s="3">
        <v>0.35</v>
      </c>
      <c r="R5287" s="1">
        <v>24</v>
      </c>
      <c r="S5287" s="1">
        <v>300</v>
      </c>
      <c r="T5287" s="1">
        <v>10</v>
      </c>
      <c r="U5287" s="1">
        <v>1</v>
      </c>
      <c r="V5287" s="1">
        <v>3</v>
      </c>
      <c r="W5287" s="1">
        <v>0</v>
      </c>
      <c r="X5287" s="1">
        <v>0</v>
      </c>
      <c r="Y5287" s="1">
        <v>1</v>
      </c>
      <c r="Z5287" s="1">
        <v>2</v>
      </c>
      <c r="AA5287" s="1">
        <v>0</v>
      </c>
      <c r="AB5287" s="1">
        <v>0</v>
      </c>
      <c r="AC5287" s="1">
        <v>190</v>
      </c>
      <c r="AD5287" s="1">
        <v>0</v>
      </c>
      <c r="AE5287" s="1">
        <v>0</v>
      </c>
      <c r="AF5287" s="1">
        <v>0</v>
      </c>
      <c r="AG5287" s="1">
        <v>0</v>
      </c>
      <c r="AH5287" s="1">
        <v>0</v>
      </c>
      <c r="AI5287" s="1">
        <v>190</v>
      </c>
      <c r="AJ5287" s="1" t="s">
        <v>1763</v>
      </c>
      <c r="AK5287" s="1" t="s">
        <v>1764</v>
      </c>
      <c r="AL5287" s="1" t="s">
        <v>1765</v>
      </c>
      <c r="AM5287" s="1" t="s">
        <v>12</v>
      </c>
      <c r="AN5287" s="1" t="s">
        <v>23098</v>
      </c>
      <c r="AO5287" s="1" t="s">
        <v>86</v>
      </c>
      <c r="AP5287" s="1" t="s">
        <v>57</v>
      </c>
      <c r="AQ5287" s="1" t="s">
        <v>25</v>
      </c>
      <c r="AR5287" s="1" t="s">
        <v>19</v>
      </c>
      <c r="AS5287" s="1" t="s">
        <v>23090</v>
      </c>
      <c r="AT5287" s="1" t="s">
        <v>26</v>
      </c>
    </row>
    <row r="5288" spans="1:46" x14ac:dyDescent="0.25">
      <c r="A5288" s="1" t="s">
        <v>22899</v>
      </c>
      <c r="B5288" s="2" t="s">
        <v>23101</v>
      </c>
      <c r="C5288" s="2" t="s">
        <v>23107</v>
      </c>
      <c r="D5288" s="1">
        <v>0</v>
      </c>
      <c r="E5288" s="1">
        <v>1</v>
      </c>
      <c r="F5288" s="1">
        <v>1</v>
      </c>
      <c r="G5288" s="1">
        <v>2</v>
      </c>
      <c r="H5288" s="6">
        <v>0.5</v>
      </c>
      <c r="I5288">
        <v>1</v>
      </c>
      <c r="J5288" s="1">
        <v>31</v>
      </c>
      <c r="K5288" s="1">
        <v>0</v>
      </c>
      <c r="L5288" s="1">
        <v>784</v>
      </c>
      <c r="M5288" s="6">
        <v>0.13</v>
      </c>
      <c r="N5288" s="4">
        <v>2200</v>
      </c>
      <c r="O5288" s="4">
        <v>140</v>
      </c>
      <c r="P5288" s="4">
        <v>350</v>
      </c>
      <c r="Q5288" s="3">
        <v>0.3</v>
      </c>
      <c r="R5288" s="1">
        <v>24</v>
      </c>
      <c r="S5288" s="1">
        <v>350</v>
      </c>
      <c r="T5288" s="1">
        <v>35</v>
      </c>
      <c r="U5288" s="1">
        <v>1</v>
      </c>
      <c r="V5288" s="1">
        <v>3</v>
      </c>
      <c r="W5288" s="1">
        <v>1</v>
      </c>
      <c r="X5288" s="1">
        <v>1</v>
      </c>
      <c r="Y5288" s="1">
        <v>1</v>
      </c>
      <c r="Z5288" s="1">
        <v>0</v>
      </c>
      <c r="AA5288" s="1">
        <v>1</v>
      </c>
      <c r="AB5288" s="1">
        <v>1</v>
      </c>
      <c r="AC5288" s="1">
        <v>0</v>
      </c>
      <c r="AD5288" s="1">
        <v>0</v>
      </c>
      <c r="AE5288" s="1">
        <v>0</v>
      </c>
      <c r="AF5288" s="1">
        <v>0</v>
      </c>
      <c r="AG5288" s="1">
        <v>0</v>
      </c>
      <c r="AH5288" s="1">
        <v>0</v>
      </c>
      <c r="AI5288" s="1">
        <v>0</v>
      </c>
      <c r="AJ5288" s="1" t="s">
        <v>16546</v>
      </c>
      <c r="AK5288" s="1" t="s">
        <v>16546</v>
      </c>
      <c r="AL5288" s="1" t="s">
        <v>16547</v>
      </c>
      <c r="AM5288" s="1" t="s">
        <v>16</v>
      </c>
      <c r="AN5288" s="1" t="s">
        <v>23097</v>
      </c>
      <c r="AO5288" s="1" t="s">
        <v>86</v>
      </c>
      <c r="AP5288" s="1" t="s">
        <v>86</v>
      </c>
      <c r="AQ5288" s="1" t="s">
        <v>14</v>
      </c>
      <c r="AR5288" s="1" t="s">
        <v>19</v>
      </c>
      <c r="AS5288" s="1" t="s">
        <v>23091</v>
      </c>
      <c r="AT5288" s="1" t="s">
        <v>101</v>
      </c>
    </row>
    <row r="5289" spans="1:46" x14ac:dyDescent="0.25">
      <c r="A5289" s="1" t="s">
        <v>22898</v>
      </c>
      <c r="B5289" s="2" t="s">
        <v>23101</v>
      </c>
      <c r="C5289" s="2" t="s">
        <v>23107</v>
      </c>
      <c r="D5289" s="1">
        <v>0</v>
      </c>
      <c r="E5289" s="1">
        <v>0</v>
      </c>
      <c r="F5289" s="1">
        <v>2</v>
      </c>
      <c r="G5289" s="1">
        <v>2</v>
      </c>
      <c r="H5289" s="6">
        <v>1</v>
      </c>
      <c r="I5289">
        <v>1</v>
      </c>
      <c r="J5289" s="1">
        <v>28</v>
      </c>
      <c r="K5289" s="1">
        <v>1</v>
      </c>
      <c r="L5289" s="1">
        <v>854</v>
      </c>
      <c r="M5289" s="6">
        <v>0.2</v>
      </c>
      <c r="N5289" s="4">
        <v>1560</v>
      </c>
      <c r="O5289" s="4">
        <v>130</v>
      </c>
      <c r="P5289" s="4">
        <v>100</v>
      </c>
      <c r="Q5289" s="3">
        <v>0.25</v>
      </c>
      <c r="R5289" s="1">
        <v>12</v>
      </c>
      <c r="S5289" s="1">
        <v>100</v>
      </c>
      <c r="T5289" s="1">
        <v>14</v>
      </c>
      <c r="U5289" s="1">
        <v>1</v>
      </c>
      <c r="V5289" s="1">
        <v>3</v>
      </c>
      <c r="W5289" s="1">
        <v>0</v>
      </c>
      <c r="X5289" s="1">
        <v>1</v>
      </c>
      <c r="Y5289" s="1">
        <v>1</v>
      </c>
      <c r="Z5289" s="1">
        <v>4</v>
      </c>
      <c r="AA5289" s="1">
        <v>0</v>
      </c>
      <c r="AB5289" s="1">
        <v>1</v>
      </c>
      <c r="AC5289" s="1">
        <v>0</v>
      </c>
      <c r="AD5289" s="1">
        <v>0</v>
      </c>
      <c r="AE5289" s="1">
        <v>0</v>
      </c>
      <c r="AF5289" s="1">
        <v>0</v>
      </c>
      <c r="AG5289" s="1">
        <v>0</v>
      </c>
      <c r="AH5289" s="1">
        <v>300</v>
      </c>
      <c r="AI5289" s="1">
        <v>300</v>
      </c>
      <c r="AJ5289" s="1" t="s">
        <v>16544</v>
      </c>
      <c r="AK5289" s="1" t="e">
        <f>-계기머니옥션에서대출받은적이있습니다당연히제날짜에상환하고있고요단한번도연체한적없어요상환하는건정말믿어도되요편리하고해서한번더해보려고요-사용용도임플란트를하려고합니다뽑은이하나와충치치료를하려고요금액이만만치않네요임플란트의심각성을느끼지못했었는데근무지에서임플란트이야기가나와서서로말하다가들어보니빨리해야겠단생각이들었어요</f>
        <v>#NAME?</v>
      </c>
      <c r="AL5289" s="1" t="s">
        <v>16545</v>
      </c>
      <c r="AM5289" s="1" t="s">
        <v>16</v>
      </c>
      <c r="AN5289" s="1" t="s">
        <v>23098</v>
      </c>
      <c r="AO5289" s="1" t="s">
        <v>86</v>
      </c>
      <c r="AP5289" s="1" t="s">
        <v>57</v>
      </c>
      <c r="AQ5289" s="1" t="s">
        <v>14</v>
      </c>
      <c r="AR5289" s="1" t="s">
        <v>19</v>
      </c>
      <c r="AS5289" s="1" t="s">
        <v>23090</v>
      </c>
      <c r="AT5289" s="1" t="s">
        <v>101</v>
      </c>
    </row>
    <row r="5290" spans="1:46" x14ac:dyDescent="0.25">
      <c r="A5290" s="1" t="s">
        <v>18912</v>
      </c>
      <c r="B5290" s="2" t="s">
        <v>23101</v>
      </c>
      <c r="C5290" s="2" t="s">
        <v>23107</v>
      </c>
      <c r="D5290" s="1">
        <v>0</v>
      </c>
      <c r="E5290" s="1">
        <v>1</v>
      </c>
      <c r="F5290" s="1">
        <v>1</v>
      </c>
      <c r="G5290" s="1">
        <v>2</v>
      </c>
      <c r="H5290" s="6">
        <v>0.5</v>
      </c>
      <c r="I5290">
        <v>1</v>
      </c>
      <c r="J5290" s="1">
        <v>33</v>
      </c>
      <c r="K5290" s="1">
        <v>0</v>
      </c>
      <c r="L5290" s="1">
        <v>482</v>
      </c>
      <c r="M5290" s="6">
        <v>0.2</v>
      </c>
      <c r="N5290" s="4">
        <v>972</v>
      </c>
      <c r="O5290" s="4">
        <v>81</v>
      </c>
      <c r="P5290" s="4">
        <v>100</v>
      </c>
      <c r="Q5290" s="3">
        <v>0.25</v>
      </c>
      <c r="R5290" s="1">
        <v>6</v>
      </c>
      <c r="S5290" s="1">
        <v>100</v>
      </c>
      <c r="T5290" s="1">
        <v>13</v>
      </c>
      <c r="U5290" s="1">
        <v>1</v>
      </c>
      <c r="V5290" s="1">
        <v>3</v>
      </c>
      <c r="W5290" s="1">
        <v>1</v>
      </c>
      <c r="X5290" s="1">
        <v>1</v>
      </c>
      <c r="Y5290" s="1">
        <v>1</v>
      </c>
      <c r="Z5290" s="1">
        <v>1</v>
      </c>
      <c r="AA5290" s="1">
        <v>1</v>
      </c>
      <c r="AB5290" s="1">
        <v>1</v>
      </c>
      <c r="AC5290" s="1">
        <v>0</v>
      </c>
      <c r="AD5290" s="1">
        <v>0</v>
      </c>
      <c r="AE5290" s="1">
        <v>0</v>
      </c>
      <c r="AF5290" s="1">
        <v>0</v>
      </c>
      <c r="AG5290" s="1">
        <v>0</v>
      </c>
      <c r="AH5290" s="1">
        <v>0</v>
      </c>
      <c r="AI5290" s="1">
        <v>0</v>
      </c>
      <c r="AJ5290" s="1" t="s">
        <v>5728</v>
      </c>
      <c r="AK5290" s="1" t="s">
        <v>5729</v>
      </c>
      <c r="AL5290" s="1" t="s">
        <v>5730</v>
      </c>
      <c r="AM5290" s="1" t="s">
        <v>16</v>
      </c>
      <c r="AN5290" s="1" t="s">
        <v>23097</v>
      </c>
      <c r="AO5290" s="1" t="s">
        <v>86</v>
      </c>
      <c r="AP5290" s="1" t="s">
        <v>86</v>
      </c>
      <c r="AQ5290" s="1" t="s">
        <v>14</v>
      </c>
      <c r="AR5290" s="1" t="s">
        <v>19</v>
      </c>
      <c r="AS5290" s="1" t="s">
        <v>23091</v>
      </c>
      <c r="AT5290" s="1" t="s">
        <v>101</v>
      </c>
    </row>
    <row r="5291" spans="1:46" x14ac:dyDescent="0.25">
      <c r="A5291" s="1" t="s">
        <v>18910</v>
      </c>
      <c r="B5291" s="2" t="s">
        <v>23101</v>
      </c>
      <c r="C5291" s="2" t="s">
        <v>23107</v>
      </c>
      <c r="D5291" s="1">
        <v>0</v>
      </c>
      <c r="E5291" s="1">
        <v>0</v>
      </c>
      <c r="F5291" s="1">
        <v>2</v>
      </c>
      <c r="G5291" s="1">
        <v>2</v>
      </c>
      <c r="H5291" s="6">
        <v>1</v>
      </c>
      <c r="I5291">
        <v>0</v>
      </c>
      <c r="J5291" s="1">
        <v>29</v>
      </c>
      <c r="K5291" s="1">
        <v>0</v>
      </c>
      <c r="L5291" s="1">
        <v>686</v>
      </c>
      <c r="M5291" s="6">
        <v>0.41</v>
      </c>
      <c r="N5291" s="4">
        <v>2880</v>
      </c>
      <c r="O5291" s="4">
        <v>240</v>
      </c>
      <c r="P5291" s="4">
        <v>300</v>
      </c>
      <c r="Q5291" s="3">
        <v>0.3</v>
      </c>
      <c r="R5291" s="1">
        <v>24</v>
      </c>
      <c r="S5291" s="1">
        <v>300</v>
      </c>
      <c r="T5291" s="1">
        <v>36</v>
      </c>
      <c r="U5291" s="1">
        <v>1</v>
      </c>
      <c r="V5291" s="1">
        <v>3</v>
      </c>
      <c r="W5291" s="1">
        <v>0</v>
      </c>
      <c r="X5291" s="1">
        <v>1</v>
      </c>
      <c r="Y5291" s="1">
        <v>1</v>
      </c>
      <c r="Z5291" s="1">
        <v>3</v>
      </c>
      <c r="AA5291" s="1">
        <v>1</v>
      </c>
      <c r="AB5291" s="1">
        <v>0</v>
      </c>
      <c r="AC5291" s="1">
        <v>0</v>
      </c>
      <c r="AD5291" s="1">
        <v>0</v>
      </c>
      <c r="AE5291" s="1">
        <v>0</v>
      </c>
      <c r="AF5291" s="1">
        <v>240</v>
      </c>
      <c r="AG5291" s="1">
        <v>0</v>
      </c>
      <c r="AH5291" s="1">
        <v>1200</v>
      </c>
      <c r="AI5291" s="1">
        <v>1440</v>
      </c>
      <c r="AJ5291" s="1" t="s">
        <v>5722</v>
      </c>
      <c r="AK5291" s="1" t="s">
        <v>5723</v>
      </c>
      <c r="AL5291" s="1" t="s">
        <v>5724</v>
      </c>
      <c r="AM5291" s="1" t="s">
        <v>12</v>
      </c>
      <c r="AN5291" s="1" t="s">
        <v>23097</v>
      </c>
      <c r="AO5291" s="1" t="s">
        <v>86</v>
      </c>
      <c r="AP5291" s="1" t="s">
        <v>57</v>
      </c>
      <c r="AQ5291" s="1" t="s">
        <v>14</v>
      </c>
      <c r="AR5291" s="1" t="s">
        <v>19</v>
      </c>
      <c r="AS5291" s="1" t="s">
        <v>23091</v>
      </c>
      <c r="AT5291" s="1" t="s">
        <v>26</v>
      </c>
    </row>
    <row r="5292" spans="1:46" x14ac:dyDescent="0.25">
      <c r="A5292" s="1" t="s">
        <v>21092</v>
      </c>
      <c r="B5292" s="2" t="s">
        <v>23101</v>
      </c>
      <c r="C5292" s="2" t="s">
        <v>23107</v>
      </c>
      <c r="D5292" s="1">
        <v>0</v>
      </c>
      <c r="E5292" s="1">
        <v>1</v>
      </c>
      <c r="F5292" s="1">
        <v>1</v>
      </c>
      <c r="G5292" s="1">
        <v>2</v>
      </c>
      <c r="H5292" s="6">
        <v>0.5</v>
      </c>
      <c r="I5292">
        <v>0</v>
      </c>
      <c r="J5292" s="1">
        <v>36</v>
      </c>
      <c r="K5292" s="1">
        <v>1</v>
      </c>
      <c r="L5292" s="1">
        <v>675</v>
      </c>
      <c r="M5292" s="6">
        <v>0.61</v>
      </c>
      <c r="N5292" s="4">
        <v>3600</v>
      </c>
      <c r="O5292" s="4">
        <v>280</v>
      </c>
      <c r="P5292" s="4">
        <v>500</v>
      </c>
      <c r="Q5292" s="3">
        <v>0.35</v>
      </c>
      <c r="R5292" s="1">
        <v>24</v>
      </c>
      <c r="S5292" s="1">
        <v>500</v>
      </c>
      <c r="T5292" s="1">
        <v>53</v>
      </c>
      <c r="U5292" s="1">
        <v>1</v>
      </c>
      <c r="V5292" s="1">
        <v>3</v>
      </c>
      <c r="W5292" s="1">
        <v>0</v>
      </c>
      <c r="X5292" s="1">
        <v>0</v>
      </c>
      <c r="Y5292" s="1">
        <v>0</v>
      </c>
      <c r="Z5292" s="1">
        <v>1</v>
      </c>
      <c r="AA5292" s="1">
        <v>1</v>
      </c>
      <c r="AB5292" s="1">
        <v>0</v>
      </c>
      <c r="AC5292" s="1">
        <v>2900</v>
      </c>
      <c r="AD5292" s="1">
        <v>471</v>
      </c>
      <c r="AE5292" s="1">
        <v>0</v>
      </c>
      <c r="AF5292" s="1">
        <v>0</v>
      </c>
      <c r="AG5292" s="1">
        <v>26</v>
      </c>
      <c r="AH5292" s="1">
        <v>450</v>
      </c>
      <c r="AI5292" s="1">
        <v>3847</v>
      </c>
      <c r="AJ5292" s="1" t="s">
        <v>11731</v>
      </c>
      <c r="AK5292" s="1" t="s">
        <v>11732</v>
      </c>
      <c r="AL5292" s="1" t="s">
        <v>11733</v>
      </c>
      <c r="AM5292" s="1" t="s">
        <v>12</v>
      </c>
      <c r="AN5292" s="1" t="s">
        <v>23098</v>
      </c>
      <c r="AO5292" s="1" t="s">
        <v>86</v>
      </c>
      <c r="AP5292" s="1" t="s">
        <v>57</v>
      </c>
      <c r="AQ5292" s="1" t="s">
        <v>25</v>
      </c>
      <c r="AR5292" s="1" t="s">
        <v>30</v>
      </c>
      <c r="AS5292" s="1" t="s">
        <v>23091</v>
      </c>
      <c r="AT5292" s="1" t="s">
        <v>26</v>
      </c>
    </row>
    <row r="5293" spans="1:46" x14ac:dyDescent="0.25">
      <c r="A5293" s="1" t="s">
        <v>18261</v>
      </c>
      <c r="B5293" s="2" t="s">
        <v>23101</v>
      </c>
      <c r="C5293" s="2" t="s">
        <v>23107</v>
      </c>
      <c r="D5293" s="1">
        <v>0</v>
      </c>
      <c r="E5293" s="1">
        <v>0</v>
      </c>
      <c r="F5293" s="1">
        <v>1</v>
      </c>
      <c r="G5293" s="1">
        <v>1</v>
      </c>
      <c r="H5293" s="6">
        <v>1</v>
      </c>
      <c r="I5293">
        <v>0</v>
      </c>
      <c r="J5293" s="1">
        <v>28</v>
      </c>
      <c r="K5293" s="1">
        <v>1</v>
      </c>
      <c r="L5293" s="1">
        <v>840</v>
      </c>
      <c r="M5293" s="6">
        <v>0.15</v>
      </c>
      <c r="N5293" s="4">
        <v>1500</v>
      </c>
      <c r="O5293" s="4">
        <v>120</v>
      </c>
      <c r="P5293" s="4">
        <v>100</v>
      </c>
      <c r="Q5293" s="3">
        <v>0.3</v>
      </c>
      <c r="R5293" s="1">
        <v>6</v>
      </c>
      <c r="S5293" s="1">
        <v>100</v>
      </c>
      <c r="T5293" s="1">
        <v>14</v>
      </c>
      <c r="U5293" s="1">
        <v>1</v>
      </c>
      <c r="V5293" s="1">
        <v>3</v>
      </c>
      <c r="W5293" s="1">
        <v>1</v>
      </c>
      <c r="X5293" s="1">
        <v>0</v>
      </c>
      <c r="Y5293" s="1">
        <v>1</v>
      </c>
      <c r="Z5293" s="1">
        <v>3</v>
      </c>
      <c r="AA5293" s="1">
        <v>0</v>
      </c>
      <c r="AB5293" s="1">
        <v>0</v>
      </c>
      <c r="AC5293" s="1">
        <v>0</v>
      </c>
      <c r="AD5293" s="1">
        <v>0</v>
      </c>
      <c r="AE5293" s="1">
        <v>0</v>
      </c>
      <c r="AF5293" s="1">
        <v>0</v>
      </c>
      <c r="AG5293" s="1">
        <v>0</v>
      </c>
      <c r="AH5293" s="1">
        <v>0</v>
      </c>
      <c r="AI5293" s="1">
        <v>0</v>
      </c>
      <c r="AJ5293" s="1" t="s">
        <v>3855</v>
      </c>
      <c r="AK5293" s="1" t="s">
        <v>3856</v>
      </c>
      <c r="AL5293" s="1" t="s">
        <v>3857</v>
      </c>
      <c r="AM5293" s="1" t="s">
        <v>12</v>
      </c>
      <c r="AN5293" s="1" t="s">
        <v>23098</v>
      </c>
      <c r="AO5293" s="1" t="s">
        <v>86</v>
      </c>
      <c r="AP5293" s="1" t="s">
        <v>86</v>
      </c>
      <c r="AQ5293" s="1" t="s">
        <v>25</v>
      </c>
      <c r="AR5293" s="1" t="s">
        <v>19</v>
      </c>
      <c r="AS5293" s="1" t="s">
        <v>23090</v>
      </c>
      <c r="AT5293" s="1" t="s">
        <v>26</v>
      </c>
    </row>
    <row r="5294" spans="1:46" x14ac:dyDescent="0.25">
      <c r="A5294" s="1" t="s">
        <v>18843</v>
      </c>
      <c r="B5294" s="2" t="s">
        <v>23101</v>
      </c>
      <c r="C5294" s="2" t="s">
        <v>23107</v>
      </c>
      <c r="D5294" s="1">
        <v>0</v>
      </c>
      <c r="E5294" s="1">
        <v>0</v>
      </c>
      <c r="F5294" s="1">
        <v>1</v>
      </c>
      <c r="G5294" s="1">
        <v>1</v>
      </c>
      <c r="H5294" s="6">
        <v>1</v>
      </c>
      <c r="I5294">
        <v>0</v>
      </c>
      <c r="J5294" s="1">
        <v>29</v>
      </c>
      <c r="K5294" s="1">
        <v>1</v>
      </c>
      <c r="L5294" s="1">
        <v>732</v>
      </c>
      <c r="M5294" s="6">
        <v>0.34</v>
      </c>
      <c r="N5294" s="4">
        <v>2400</v>
      </c>
      <c r="O5294" s="4">
        <v>200</v>
      </c>
      <c r="P5294" s="4">
        <v>300</v>
      </c>
      <c r="Q5294" s="3">
        <v>0.3</v>
      </c>
      <c r="R5294" s="1">
        <v>24</v>
      </c>
      <c r="S5294" s="1">
        <v>300</v>
      </c>
      <c r="T5294" s="1">
        <v>31</v>
      </c>
      <c r="U5294" s="1">
        <v>1</v>
      </c>
      <c r="V5294" s="1">
        <v>3</v>
      </c>
      <c r="W5294" s="1">
        <v>0</v>
      </c>
      <c r="X5294" s="1">
        <v>0</v>
      </c>
      <c r="Y5294" s="1">
        <v>1</v>
      </c>
      <c r="Z5294" s="1">
        <v>0</v>
      </c>
      <c r="AA5294" s="1">
        <v>1</v>
      </c>
      <c r="AB5294" s="1">
        <v>0</v>
      </c>
      <c r="AC5294" s="1">
        <v>753</v>
      </c>
      <c r="AD5294" s="1">
        <v>0</v>
      </c>
      <c r="AE5294" s="1">
        <v>0</v>
      </c>
      <c r="AF5294" s="1">
        <v>0</v>
      </c>
      <c r="AG5294" s="1">
        <v>0</v>
      </c>
      <c r="AH5294" s="1">
        <v>450</v>
      </c>
      <c r="AI5294" s="1">
        <v>1203</v>
      </c>
      <c r="AJ5294" s="1" t="s">
        <v>5527</v>
      </c>
      <c r="AK5294" s="1" t="s">
        <v>5528</v>
      </c>
      <c r="AL5294" s="1" t="s">
        <v>5529</v>
      </c>
      <c r="AM5294" s="1" t="s">
        <v>12</v>
      </c>
      <c r="AN5294" s="1" t="s">
        <v>23098</v>
      </c>
      <c r="AO5294" s="1" t="s">
        <v>86</v>
      </c>
      <c r="AP5294" s="1" t="s">
        <v>57</v>
      </c>
      <c r="AQ5294" s="1" t="s">
        <v>25</v>
      </c>
      <c r="AR5294" s="1" t="s">
        <v>19</v>
      </c>
      <c r="AS5294" s="1" t="s">
        <v>23091</v>
      </c>
      <c r="AT5294" s="1" t="s">
        <v>26</v>
      </c>
    </row>
    <row r="5295" spans="1:46" x14ac:dyDescent="0.25">
      <c r="A5295" s="1" t="s">
        <v>22267</v>
      </c>
      <c r="B5295" s="2" t="s">
        <v>23101</v>
      </c>
      <c r="C5295" s="2" t="s">
        <v>23108</v>
      </c>
      <c r="D5295" s="1">
        <v>13</v>
      </c>
      <c r="E5295" s="1">
        <v>6</v>
      </c>
      <c r="F5295" s="1">
        <v>4</v>
      </c>
      <c r="G5295" s="1">
        <v>23</v>
      </c>
      <c r="H5295" s="6">
        <v>0.17391304347826086</v>
      </c>
      <c r="I5295">
        <v>0</v>
      </c>
      <c r="J5295" s="1">
        <v>45</v>
      </c>
      <c r="K5295" s="1">
        <v>1</v>
      </c>
      <c r="L5295" s="1">
        <v>642</v>
      </c>
      <c r="M5295" s="6">
        <v>0.12</v>
      </c>
      <c r="N5295" s="4">
        <v>3200</v>
      </c>
      <c r="O5295" s="4">
        <v>270</v>
      </c>
      <c r="P5295" s="4">
        <v>200</v>
      </c>
      <c r="Q5295" s="3">
        <v>0.3</v>
      </c>
      <c r="R5295" s="1">
        <v>12</v>
      </c>
      <c r="S5295" s="1">
        <v>200</v>
      </c>
      <c r="T5295" s="1">
        <v>28</v>
      </c>
      <c r="U5295" s="1">
        <v>1</v>
      </c>
      <c r="V5295" s="1">
        <v>3</v>
      </c>
      <c r="W5295" s="1">
        <v>0</v>
      </c>
      <c r="X5295" s="1">
        <v>0</v>
      </c>
      <c r="Y5295" s="1">
        <v>0</v>
      </c>
      <c r="Z5295" s="1">
        <v>3</v>
      </c>
      <c r="AA5295" s="1">
        <v>1</v>
      </c>
      <c r="AB5295" s="1">
        <v>0</v>
      </c>
      <c r="AC5295" s="1">
        <v>47</v>
      </c>
      <c r="AD5295" s="1">
        <v>0</v>
      </c>
      <c r="AE5295" s="1">
        <v>41</v>
      </c>
      <c r="AF5295" s="1">
        <v>0</v>
      </c>
      <c r="AG5295" s="1">
        <v>0</v>
      </c>
      <c r="AH5295" s="1">
        <v>180</v>
      </c>
      <c r="AI5295" s="1">
        <v>268</v>
      </c>
      <c r="AJ5295" s="1" t="s">
        <v>14860</v>
      </c>
      <c r="AK5295" s="1" t="s">
        <v>14861</v>
      </c>
      <c r="AL5295" s="1" t="s">
        <v>14862</v>
      </c>
      <c r="AM5295" s="1" t="s">
        <v>12</v>
      </c>
      <c r="AN5295" s="1" t="s">
        <v>23098</v>
      </c>
      <c r="AO5295" s="1" t="s">
        <v>86</v>
      </c>
      <c r="AP5295" s="1" t="s">
        <v>57</v>
      </c>
      <c r="AQ5295" s="1" t="s">
        <v>25</v>
      </c>
      <c r="AR5295" s="1" t="s">
        <v>30</v>
      </c>
      <c r="AS5295" s="1" t="s">
        <v>23091</v>
      </c>
      <c r="AT5295" s="1" t="s">
        <v>26</v>
      </c>
    </row>
    <row r="5296" spans="1:46" x14ac:dyDescent="0.25">
      <c r="A5296" s="1" t="s">
        <v>20042</v>
      </c>
      <c r="B5296" s="2" t="s">
        <v>23101</v>
      </c>
      <c r="C5296" s="2" t="s">
        <v>23108</v>
      </c>
      <c r="D5296" s="1">
        <v>0</v>
      </c>
      <c r="E5296" s="1">
        <v>1</v>
      </c>
      <c r="F5296" s="1">
        <v>1</v>
      </c>
      <c r="G5296" s="1">
        <v>2</v>
      </c>
      <c r="H5296" s="6">
        <v>0.5</v>
      </c>
      <c r="I5296">
        <v>0</v>
      </c>
      <c r="J5296" s="1">
        <v>42</v>
      </c>
      <c r="K5296" s="1">
        <v>1</v>
      </c>
      <c r="L5296" s="1">
        <v>658</v>
      </c>
      <c r="M5296" s="6">
        <v>0.28999999999999998</v>
      </c>
      <c r="N5296" s="4">
        <v>4500</v>
      </c>
      <c r="O5296" s="4">
        <v>320</v>
      </c>
      <c r="P5296" s="4">
        <v>300</v>
      </c>
      <c r="Q5296" s="3">
        <v>0.28999999999999998</v>
      </c>
      <c r="R5296" s="1">
        <v>24</v>
      </c>
      <c r="S5296" s="1">
        <v>300</v>
      </c>
      <c r="T5296" s="1">
        <v>23</v>
      </c>
      <c r="U5296" s="1">
        <v>1</v>
      </c>
      <c r="V5296" s="1">
        <v>3</v>
      </c>
      <c r="W5296" s="1">
        <v>0</v>
      </c>
      <c r="X5296" s="1">
        <v>0</v>
      </c>
      <c r="Y5296" s="1">
        <v>1</v>
      </c>
      <c r="Z5296" s="1">
        <v>3</v>
      </c>
      <c r="AA5296" s="1">
        <v>0</v>
      </c>
      <c r="AB5296" s="1">
        <v>0</v>
      </c>
      <c r="AC5296" s="1">
        <v>1271</v>
      </c>
      <c r="AD5296" s="1">
        <v>0</v>
      </c>
      <c r="AE5296" s="1">
        <v>0</v>
      </c>
      <c r="AF5296" s="1">
        <v>0</v>
      </c>
      <c r="AG5296" s="1">
        <v>0</v>
      </c>
      <c r="AH5296" s="1">
        <v>600</v>
      </c>
      <c r="AI5296" s="1">
        <v>1871</v>
      </c>
      <c r="AJ5296" s="1" t="s">
        <v>8873</v>
      </c>
      <c r="AK5296" s="1" t="s">
        <v>8874</v>
      </c>
      <c r="AL5296" s="1" t="s">
        <v>8875</v>
      </c>
      <c r="AM5296" s="1" t="s">
        <v>12</v>
      </c>
      <c r="AN5296" s="1" t="s">
        <v>23098</v>
      </c>
      <c r="AO5296" s="1" t="s">
        <v>86</v>
      </c>
      <c r="AP5296" s="1" t="s">
        <v>57</v>
      </c>
      <c r="AQ5296" s="1" t="s">
        <v>25</v>
      </c>
      <c r="AR5296" s="1" t="s">
        <v>19</v>
      </c>
      <c r="AS5296" s="1" t="s">
        <v>23090</v>
      </c>
      <c r="AT5296" s="1" t="s">
        <v>26</v>
      </c>
    </row>
    <row r="5297" spans="1:46" x14ac:dyDescent="0.25">
      <c r="A5297" s="1" t="s">
        <v>18922</v>
      </c>
      <c r="B5297" s="2" t="s">
        <v>23101</v>
      </c>
      <c r="C5297" s="2" t="s">
        <v>23108</v>
      </c>
      <c r="D5297" s="1">
        <v>0</v>
      </c>
      <c r="E5297" s="1">
        <v>0</v>
      </c>
      <c r="F5297" s="1">
        <v>1</v>
      </c>
      <c r="G5297" s="1">
        <v>1</v>
      </c>
      <c r="H5297" s="6">
        <v>1</v>
      </c>
      <c r="I5297">
        <v>0</v>
      </c>
      <c r="J5297" s="1">
        <v>26</v>
      </c>
      <c r="K5297" s="1">
        <v>1</v>
      </c>
      <c r="L5297" s="1">
        <v>829</v>
      </c>
      <c r="M5297" s="6">
        <v>1.17</v>
      </c>
      <c r="N5297" s="4">
        <v>2000</v>
      </c>
      <c r="O5297" s="4">
        <v>105</v>
      </c>
      <c r="P5297" s="4">
        <v>700</v>
      </c>
      <c r="Q5297" s="3">
        <v>0.3</v>
      </c>
      <c r="R5297" s="1">
        <v>24</v>
      </c>
      <c r="S5297" s="1">
        <v>700</v>
      </c>
      <c r="T5297" s="1">
        <v>64</v>
      </c>
      <c r="U5297" s="1">
        <v>0</v>
      </c>
      <c r="V5297" s="1">
        <v>3</v>
      </c>
      <c r="W5297" s="1">
        <v>0</v>
      </c>
      <c r="X5297" s="1">
        <v>0</v>
      </c>
      <c r="Y5297" s="1">
        <v>1</v>
      </c>
      <c r="Z5297" s="1">
        <v>2</v>
      </c>
      <c r="AA5297" s="1">
        <v>1</v>
      </c>
      <c r="AB5297" s="1">
        <v>1</v>
      </c>
      <c r="AC5297" s="1">
        <v>1283</v>
      </c>
      <c r="AD5297" s="1">
        <v>0</v>
      </c>
      <c r="AE5297" s="1">
        <v>0</v>
      </c>
      <c r="AF5297" s="1">
        <v>0</v>
      </c>
      <c r="AG5297" s="1">
        <v>0</v>
      </c>
      <c r="AH5297" s="1">
        <v>685</v>
      </c>
      <c r="AI5297" s="1">
        <v>1968</v>
      </c>
      <c r="AJ5297" s="1" t="s">
        <v>5757</v>
      </c>
      <c r="AK5297" s="1" t="s">
        <v>5758</v>
      </c>
      <c r="AL5297" s="1" t="s">
        <v>5759</v>
      </c>
      <c r="AM5297" s="1" t="s">
        <v>12</v>
      </c>
      <c r="AN5297" s="1" t="s">
        <v>23098</v>
      </c>
      <c r="AO5297" s="1" t="s">
        <v>364</v>
      </c>
      <c r="AP5297" s="1" t="s">
        <v>57</v>
      </c>
      <c r="AQ5297" s="1" t="s">
        <v>25</v>
      </c>
      <c r="AR5297" s="1" t="s">
        <v>19</v>
      </c>
      <c r="AS5297" s="1" t="s">
        <v>23091</v>
      </c>
      <c r="AT5297" s="1" t="s">
        <v>101</v>
      </c>
    </row>
    <row r="5298" spans="1:46" x14ac:dyDescent="0.25">
      <c r="A5298" s="1" t="s">
        <v>19440</v>
      </c>
      <c r="B5298" s="2" t="s">
        <v>23101</v>
      </c>
      <c r="C5298" s="2" t="s">
        <v>23108</v>
      </c>
      <c r="D5298" s="1">
        <v>0</v>
      </c>
      <c r="E5298" s="1">
        <v>0</v>
      </c>
      <c r="F5298" s="1">
        <v>1</v>
      </c>
      <c r="G5298" s="1">
        <v>1</v>
      </c>
      <c r="H5298" s="6">
        <v>1</v>
      </c>
      <c r="I5298">
        <v>0</v>
      </c>
      <c r="J5298" s="1">
        <v>35</v>
      </c>
      <c r="K5298" s="1">
        <v>1</v>
      </c>
      <c r="L5298" s="1">
        <v>716</v>
      </c>
      <c r="M5298" s="6">
        <v>0.23</v>
      </c>
      <c r="N5298" s="4">
        <v>4800</v>
      </c>
      <c r="O5298" s="4">
        <v>400</v>
      </c>
      <c r="P5298" s="4">
        <v>500</v>
      </c>
      <c r="Q5298" s="3">
        <v>0.31</v>
      </c>
      <c r="R5298" s="1">
        <v>24</v>
      </c>
      <c r="S5298" s="1">
        <v>500</v>
      </c>
      <c r="T5298" s="1">
        <v>46</v>
      </c>
      <c r="U5298" s="1">
        <v>1</v>
      </c>
      <c r="V5298" s="1">
        <v>3</v>
      </c>
      <c r="W5298" s="1">
        <v>1</v>
      </c>
      <c r="X5298" s="1">
        <v>1</v>
      </c>
      <c r="Y5298" s="1">
        <v>1</v>
      </c>
      <c r="Z5298" s="1">
        <v>1</v>
      </c>
      <c r="AA5298" s="1">
        <v>0</v>
      </c>
      <c r="AB5298" s="1">
        <v>0</v>
      </c>
      <c r="AC5298" s="1">
        <v>1067</v>
      </c>
      <c r="AD5298" s="1">
        <v>379</v>
      </c>
      <c r="AE5298" s="1">
        <v>0</v>
      </c>
      <c r="AF5298" s="1">
        <v>313</v>
      </c>
      <c r="AG5298" s="1">
        <v>0</v>
      </c>
      <c r="AH5298" s="1">
        <v>0</v>
      </c>
      <c r="AI5298" s="1">
        <v>1759</v>
      </c>
      <c r="AJ5298" s="1" t="s">
        <v>7195</v>
      </c>
      <c r="AK5298" s="1" t="s">
        <v>7196</v>
      </c>
      <c r="AL5298" s="1" t="s">
        <v>7197</v>
      </c>
      <c r="AM5298" s="1" t="s">
        <v>12</v>
      </c>
      <c r="AN5298" s="1" t="s">
        <v>23098</v>
      </c>
      <c r="AO5298" s="1" t="s">
        <v>86</v>
      </c>
      <c r="AP5298" s="1" t="s">
        <v>86</v>
      </c>
      <c r="AQ5298" s="1" t="s">
        <v>14</v>
      </c>
      <c r="AR5298" s="1" t="s">
        <v>19</v>
      </c>
      <c r="AS5298" s="1" t="s">
        <v>23090</v>
      </c>
      <c r="AT5298" s="1" t="s">
        <v>26</v>
      </c>
    </row>
    <row r="5299" spans="1:46" x14ac:dyDescent="0.25">
      <c r="A5299" s="1" t="s">
        <v>17583</v>
      </c>
      <c r="B5299" s="2" t="s">
        <v>23101</v>
      </c>
      <c r="C5299" s="2" t="s">
        <v>23108</v>
      </c>
      <c r="D5299" s="1">
        <v>0</v>
      </c>
      <c r="E5299" s="1">
        <v>0</v>
      </c>
      <c r="F5299" s="1">
        <v>1</v>
      </c>
      <c r="G5299" s="1">
        <v>1</v>
      </c>
      <c r="H5299" s="6">
        <v>1</v>
      </c>
      <c r="I5299">
        <v>1</v>
      </c>
      <c r="J5299" s="1">
        <v>35</v>
      </c>
      <c r="K5299" s="1">
        <v>0</v>
      </c>
      <c r="L5299" s="1">
        <v>743</v>
      </c>
      <c r="M5299" s="6">
        <v>0.09</v>
      </c>
      <c r="N5299" s="4">
        <v>1900</v>
      </c>
      <c r="O5299" s="4">
        <v>150</v>
      </c>
      <c r="P5299" s="4">
        <v>250</v>
      </c>
      <c r="Q5299" s="3">
        <v>0.28999999999999998</v>
      </c>
      <c r="R5299" s="1">
        <v>24</v>
      </c>
      <c r="S5299" s="1">
        <v>250</v>
      </c>
      <c r="T5299" s="1">
        <v>28</v>
      </c>
      <c r="U5299" s="1">
        <v>1</v>
      </c>
      <c r="V5299" s="1">
        <v>3</v>
      </c>
      <c r="W5299" s="1">
        <v>0</v>
      </c>
      <c r="X5299" s="1">
        <v>0</v>
      </c>
      <c r="Y5299" s="1">
        <v>0</v>
      </c>
      <c r="Z5299" s="1">
        <v>2</v>
      </c>
      <c r="AA5299" s="1">
        <v>1</v>
      </c>
      <c r="AB5299" s="1">
        <v>1</v>
      </c>
      <c r="AC5299" s="1">
        <v>0</v>
      </c>
      <c r="AD5299" s="1">
        <v>0</v>
      </c>
      <c r="AE5299" s="1">
        <v>0</v>
      </c>
      <c r="AF5299" s="1">
        <v>0</v>
      </c>
      <c r="AG5299" s="1">
        <v>30</v>
      </c>
      <c r="AH5299" s="1">
        <v>0</v>
      </c>
      <c r="AI5299" s="1">
        <v>30</v>
      </c>
      <c r="AJ5299" s="1" t="s">
        <v>1826</v>
      </c>
      <c r="AK5299" s="1" t="s">
        <v>1827</v>
      </c>
      <c r="AL5299" s="1" t="s">
        <v>1828</v>
      </c>
      <c r="AM5299" s="1" t="s">
        <v>16</v>
      </c>
      <c r="AN5299" s="1" t="s">
        <v>23097</v>
      </c>
      <c r="AO5299" s="1" t="s">
        <v>86</v>
      </c>
      <c r="AP5299" s="1" t="s">
        <v>57</v>
      </c>
      <c r="AQ5299" s="1" t="s">
        <v>25</v>
      </c>
      <c r="AR5299" s="1" t="s">
        <v>30</v>
      </c>
      <c r="AS5299" s="1" t="s">
        <v>23091</v>
      </c>
      <c r="AT5299" s="1" t="s">
        <v>101</v>
      </c>
    </row>
    <row r="5300" spans="1:46" x14ac:dyDescent="0.25">
      <c r="A5300" s="1" t="s">
        <v>21693</v>
      </c>
      <c r="B5300" s="2" t="s">
        <v>23101</v>
      </c>
      <c r="C5300" s="2" t="s">
        <v>23108</v>
      </c>
      <c r="D5300" s="1">
        <v>0</v>
      </c>
      <c r="E5300" s="1">
        <v>4</v>
      </c>
      <c r="F5300" s="1">
        <v>2</v>
      </c>
      <c r="G5300" s="1">
        <v>6</v>
      </c>
      <c r="H5300" s="6">
        <v>0.33333333333333331</v>
      </c>
      <c r="I5300">
        <v>0</v>
      </c>
      <c r="J5300" s="1">
        <v>38</v>
      </c>
      <c r="K5300" s="1">
        <v>1</v>
      </c>
      <c r="L5300" s="1">
        <v>711</v>
      </c>
      <c r="M5300" s="6">
        <v>0.42</v>
      </c>
      <c r="N5300" s="4">
        <v>3600</v>
      </c>
      <c r="O5300" s="4">
        <v>300</v>
      </c>
      <c r="P5300" s="4">
        <v>500</v>
      </c>
      <c r="Q5300" s="3">
        <v>0.28999999999999998</v>
      </c>
      <c r="R5300" s="1">
        <v>24</v>
      </c>
      <c r="S5300" s="1">
        <v>500</v>
      </c>
      <c r="T5300" s="1">
        <v>39</v>
      </c>
      <c r="U5300" s="1">
        <v>1</v>
      </c>
      <c r="V5300" s="1">
        <v>3</v>
      </c>
      <c r="W5300" s="1">
        <v>1</v>
      </c>
      <c r="X5300" s="1">
        <v>1</v>
      </c>
      <c r="Y5300" s="1">
        <v>1</v>
      </c>
      <c r="Z5300" s="1">
        <v>3</v>
      </c>
      <c r="AA5300" s="1">
        <v>0</v>
      </c>
      <c r="AB5300" s="1">
        <v>0</v>
      </c>
      <c r="AC5300" s="1">
        <v>566</v>
      </c>
      <c r="AD5300" s="1">
        <v>2500</v>
      </c>
      <c r="AE5300" s="1">
        <v>785</v>
      </c>
      <c r="AF5300" s="1">
        <v>0</v>
      </c>
      <c r="AG5300" s="1">
        <v>0</v>
      </c>
      <c r="AH5300" s="1">
        <v>340</v>
      </c>
      <c r="AI5300" s="1">
        <v>4191</v>
      </c>
      <c r="AJ5300" s="1" t="s">
        <v>13345</v>
      </c>
      <c r="AK5300" s="1" t="s">
        <v>13346</v>
      </c>
      <c r="AL5300" s="1" t="s">
        <v>13347</v>
      </c>
      <c r="AM5300" s="1" t="s">
        <v>12</v>
      </c>
      <c r="AN5300" s="1" t="s">
        <v>23098</v>
      </c>
      <c r="AO5300" s="1" t="s">
        <v>86</v>
      </c>
      <c r="AP5300" s="1" t="s">
        <v>86</v>
      </c>
      <c r="AQ5300" s="1" t="s">
        <v>14</v>
      </c>
      <c r="AR5300" s="1" t="s">
        <v>19</v>
      </c>
      <c r="AS5300" s="1" t="s">
        <v>23090</v>
      </c>
      <c r="AT5300" s="1" t="s">
        <v>26</v>
      </c>
    </row>
    <row r="5301" spans="1:46" x14ac:dyDescent="0.25">
      <c r="A5301" s="1" t="s">
        <v>20106</v>
      </c>
      <c r="B5301" s="2" t="s">
        <v>23101</v>
      </c>
      <c r="C5301" s="2" t="s">
        <v>23108</v>
      </c>
      <c r="D5301" s="1">
        <v>0</v>
      </c>
      <c r="E5301" s="1">
        <v>0</v>
      </c>
      <c r="F5301" s="1">
        <v>1</v>
      </c>
      <c r="G5301" s="1">
        <v>1</v>
      </c>
      <c r="H5301" s="6">
        <v>1</v>
      </c>
      <c r="I5301">
        <v>1</v>
      </c>
      <c r="J5301" s="1">
        <v>27</v>
      </c>
      <c r="K5301" s="1">
        <v>1</v>
      </c>
      <c r="L5301" s="1">
        <v>809</v>
      </c>
      <c r="M5301" s="6">
        <v>0.14000000000000001</v>
      </c>
      <c r="N5301" s="4">
        <v>1920</v>
      </c>
      <c r="O5301" s="4">
        <v>160</v>
      </c>
      <c r="P5301" s="4">
        <v>450</v>
      </c>
      <c r="Q5301" s="3">
        <v>0.3</v>
      </c>
      <c r="R5301" s="1">
        <v>12</v>
      </c>
      <c r="S5301" s="1">
        <v>450</v>
      </c>
      <c r="T5301" s="1">
        <v>51</v>
      </c>
      <c r="U5301" s="1">
        <v>1</v>
      </c>
      <c r="V5301" s="1">
        <v>3</v>
      </c>
      <c r="W5301" s="1">
        <v>0</v>
      </c>
      <c r="X5301" s="1">
        <v>1</v>
      </c>
      <c r="Y5301" s="1">
        <v>1</v>
      </c>
      <c r="Z5301" s="1">
        <v>1</v>
      </c>
      <c r="AA5301" s="1">
        <v>1</v>
      </c>
      <c r="AB5301" s="1">
        <v>1</v>
      </c>
      <c r="AC5301" s="1">
        <v>0</v>
      </c>
      <c r="AD5301" s="1">
        <v>0</v>
      </c>
      <c r="AE5301" s="1">
        <v>0</v>
      </c>
      <c r="AF5301" s="1">
        <v>400</v>
      </c>
      <c r="AG5301" s="1">
        <v>90</v>
      </c>
      <c r="AH5301" s="1">
        <v>0</v>
      </c>
      <c r="AI5301" s="1">
        <v>490</v>
      </c>
      <c r="AJ5301" s="1" t="s">
        <v>9059</v>
      </c>
      <c r="AK5301" s="1" t="s">
        <v>9060</v>
      </c>
      <c r="AL5301" s="1" t="s">
        <v>9061</v>
      </c>
      <c r="AM5301" s="1" t="s">
        <v>16</v>
      </c>
      <c r="AN5301" s="1" t="s">
        <v>23098</v>
      </c>
      <c r="AO5301" s="1" t="s">
        <v>86</v>
      </c>
      <c r="AP5301" s="1" t="s">
        <v>57</v>
      </c>
      <c r="AQ5301" s="1" t="s">
        <v>14</v>
      </c>
      <c r="AR5301" s="1" t="s">
        <v>19</v>
      </c>
      <c r="AS5301" s="1" t="s">
        <v>23091</v>
      </c>
      <c r="AT5301" s="1" t="s">
        <v>101</v>
      </c>
    </row>
    <row r="5302" spans="1:46" x14ac:dyDescent="0.25">
      <c r="A5302" s="1" t="s">
        <v>20109</v>
      </c>
      <c r="B5302" s="2" t="s">
        <v>23101</v>
      </c>
      <c r="C5302" s="2" t="s">
        <v>23108</v>
      </c>
      <c r="D5302" s="1">
        <v>0</v>
      </c>
      <c r="E5302" s="1">
        <v>0</v>
      </c>
      <c r="F5302" s="1">
        <v>2</v>
      </c>
      <c r="G5302" s="1">
        <v>2</v>
      </c>
      <c r="H5302" s="6">
        <v>1</v>
      </c>
      <c r="I5302">
        <v>1</v>
      </c>
      <c r="J5302" s="1">
        <v>35</v>
      </c>
      <c r="K5302" s="1">
        <v>1</v>
      </c>
      <c r="L5302" s="1">
        <v>758</v>
      </c>
      <c r="M5302" s="6">
        <v>0.3</v>
      </c>
      <c r="N5302" s="4">
        <v>2400</v>
      </c>
      <c r="O5302" s="4">
        <v>170</v>
      </c>
      <c r="P5302" s="4">
        <v>200</v>
      </c>
      <c r="Q5302" s="3">
        <v>0.34</v>
      </c>
      <c r="R5302" s="1">
        <v>12</v>
      </c>
      <c r="S5302" s="1">
        <v>200</v>
      </c>
      <c r="T5302" s="1">
        <v>25</v>
      </c>
      <c r="U5302" s="1">
        <v>1</v>
      </c>
      <c r="V5302" s="1">
        <v>3</v>
      </c>
      <c r="W5302" s="1">
        <v>1</v>
      </c>
      <c r="X5302" s="1">
        <v>0</v>
      </c>
      <c r="Y5302" s="1">
        <v>0</v>
      </c>
      <c r="Z5302" s="1">
        <v>3</v>
      </c>
      <c r="AA5302" s="1">
        <v>0</v>
      </c>
      <c r="AB5302" s="1">
        <v>1</v>
      </c>
      <c r="AC5302" s="1">
        <v>0</v>
      </c>
      <c r="AD5302" s="1">
        <v>0</v>
      </c>
      <c r="AE5302" s="1">
        <v>0</v>
      </c>
      <c r="AF5302" s="1">
        <v>400</v>
      </c>
      <c r="AG5302" s="1">
        <v>0</v>
      </c>
      <c r="AH5302" s="1">
        <v>200</v>
      </c>
      <c r="AI5302" s="1">
        <v>600</v>
      </c>
      <c r="AJ5302" s="1" t="s">
        <v>9067</v>
      </c>
      <c r="AK5302" s="1" t="s">
        <v>9068</v>
      </c>
      <c r="AL5302" s="1" t="s">
        <v>9069</v>
      </c>
      <c r="AM5302" s="1" t="s">
        <v>16</v>
      </c>
      <c r="AN5302" s="1" t="s">
        <v>23098</v>
      </c>
      <c r="AO5302" s="1" t="s">
        <v>86</v>
      </c>
      <c r="AP5302" s="1" t="s">
        <v>86</v>
      </c>
      <c r="AQ5302" s="1" t="s">
        <v>25</v>
      </c>
      <c r="AR5302" s="1" t="s">
        <v>30</v>
      </c>
      <c r="AS5302" s="1" t="s">
        <v>23090</v>
      </c>
      <c r="AT5302" s="1" t="s">
        <v>101</v>
      </c>
    </row>
    <row r="5303" spans="1:46" x14ac:dyDescent="0.25">
      <c r="A5303" s="1" t="s">
        <v>21115</v>
      </c>
      <c r="B5303" s="2" t="s">
        <v>23101</v>
      </c>
      <c r="C5303" s="2" t="s">
        <v>23108</v>
      </c>
      <c r="D5303" s="1">
        <v>0</v>
      </c>
      <c r="E5303" s="1">
        <v>0</v>
      </c>
      <c r="F5303" s="1">
        <v>1</v>
      </c>
      <c r="G5303" s="1">
        <v>1</v>
      </c>
      <c r="H5303" s="6">
        <v>1</v>
      </c>
      <c r="I5303">
        <v>0</v>
      </c>
      <c r="J5303" s="1">
        <v>31</v>
      </c>
      <c r="K5303" s="1">
        <v>1</v>
      </c>
      <c r="L5303" s="1">
        <v>744</v>
      </c>
      <c r="M5303" s="6">
        <v>0.59</v>
      </c>
      <c r="N5303" s="4">
        <v>2400</v>
      </c>
      <c r="O5303" s="4">
        <v>200</v>
      </c>
      <c r="P5303" s="4">
        <v>500</v>
      </c>
      <c r="Q5303" s="3">
        <v>0.35</v>
      </c>
      <c r="R5303" s="1">
        <v>12</v>
      </c>
      <c r="S5303" s="1">
        <v>500</v>
      </c>
      <c r="T5303" s="1">
        <v>30</v>
      </c>
      <c r="U5303" s="1">
        <v>1</v>
      </c>
      <c r="V5303" s="1">
        <v>3</v>
      </c>
      <c r="W5303" s="1">
        <v>1</v>
      </c>
      <c r="X5303" s="1">
        <v>0</v>
      </c>
      <c r="Y5303" s="1">
        <v>1</v>
      </c>
      <c r="Z5303" s="1">
        <v>4</v>
      </c>
      <c r="AA5303" s="1">
        <v>0</v>
      </c>
      <c r="AB5303" s="1">
        <v>1</v>
      </c>
      <c r="AC5303" s="1">
        <v>0</v>
      </c>
      <c r="AD5303" s="1">
        <v>0</v>
      </c>
      <c r="AE5303" s="1">
        <v>796</v>
      </c>
      <c r="AF5303" s="1">
        <v>264</v>
      </c>
      <c r="AG5303" s="1">
        <v>0</v>
      </c>
      <c r="AH5303" s="1">
        <v>400</v>
      </c>
      <c r="AI5303" s="1">
        <v>1460</v>
      </c>
      <c r="AJ5303" s="1" t="s">
        <v>11796</v>
      </c>
      <c r="AK5303" s="1" t="s">
        <v>11797</v>
      </c>
      <c r="AL5303" s="1" t="s">
        <v>11798</v>
      </c>
      <c r="AM5303" s="1" t="s">
        <v>12</v>
      </c>
      <c r="AN5303" s="1" t="s">
        <v>23098</v>
      </c>
      <c r="AO5303" s="1" t="s">
        <v>86</v>
      </c>
      <c r="AP5303" s="1" t="s">
        <v>86</v>
      </c>
      <c r="AQ5303" s="1" t="s">
        <v>25</v>
      </c>
      <c r="AR5303" s="1" t="s">
        <v>19</v>
      </c>
      <c r="AS5303" s="1" t="s">
        <v>23090</v>
      </c>
      <c r="AT5303" s="1" t="s">
        <v>101</v>
      </c>
    </row>
    <row r="5304" spans="1:46" x14ac:dyDescent="0.25">
      <c r="A5304" s="1" t="s">
        <v>18928</v>
      </c>
      <c r="B5304" s="2" t="s">
        <v>23101</v>
      </c>
      <c r="C5304" s="2" t="s">
        <v>23108</v>
      </c>
      <c r="D5304" s="1">
        <v>0</v>
      </c>
      <c r="E5304" s="1">
        <v>0</v>
      </c>
      <c r="F5304" s="1">
        <v>1</v>
      </c>
      <c r="G5304" s="1">
        <v>1</v>
      </c>
      <c r="H5304" s="6">
        <v>1</v>
      </c>
      <c r="I5304">
        <v>0</v>
      </c>
      <c r="J5304" s="1">
        <v>33</v>
      </c>
      <c r="K5304" s="1">
        <v>1</v>
      </c>
      <c r="L5304" s="1">
        <v>775</v>
      </c>
      <c r="M5304" s="6">
        <v>0.52</v>
      </c>
      <c r="N5304" s="4">
        <v>2800</v>
      </c>
      <c r="O5304" s="4">
        <v>180</v>
      </c>
      <c r="P5304" s="4">
        <v>200</v>
      </c>
      <c r="Q5304" s="3">
        <v>0.35</v>
      </c>
      <c r="R5304" s="1">
        <v>12</v>
      </c>
      <c r="S5304" s="1">
        <v>200</v>
      </c>
      <c r="T5304" s="1">
        <v>19</v>
      </c>
      <c r="U5304" s="1">
        <v>1</v>
      </c>
      <c r="V5304" s="1">
        <v>3</v>
      </c>
      <c r="W5304" s="1">
        <v>0</v>
      </c>
      <c r="X5304" s="1">
        <v>0</v>
      </c>
      <c r="Y5304" s="1">
        <v>0</v>
      </c>
      <c r="Z5304" s="1">
        <v>5</v>
      </c>
      <c r="AA5304" s="1">
        <v>0</v>
      </c>
      <c r="AB5304" s="1">
        <v>0</v>
      </c>
      <c r="AC5304" s="1">
        <v>0</v>
      </c>
      <c r="AD5304" s="1">
        <v>0</v>
      </c>
      <c r="AE5304" s="1">
        <v>0</v>
      </c>
      <c r="AF5304" s="1">
        <v>0</v>
      </c>
      <c r="AG5304" s="1">
        <v>400</v>
      </c>
      <c r="AH5304" s="1">
        <v>1050</v>
      </c>
      <c r="AI5304" s="1">
        <v>1450</v>
      </c>
      <c r="AJ5304" s="1" t="s">
        <v>5774</v>
      </c>
      <c r="AK5304" s="1" t="s">
        <v>5775</v>
      </c>
      <c r="AL5304" s="1" t="s">
        <v>5776</v>
      </c>
      <c r="AM5304" s="1" t="s">
        <v>12</v>
      </c>
      <c r="AN5304" s="1" t="s">
        <v>23098</v>
      </c>
      <c r="AO5304" s="1" t="s">
        <v>86</v>
      </c>
      <c r="AP5304" s="1" t="s">
        <v>57</v>
      </c>
      <c r="AQ5304" s="1" t="s">
        <v>25</v>
      </c>
      <c r="AR5304" s="1" t="s">
        <v>30</v>
      </c>
      <c r="AS5304" s="1" t="s">
        <v>23090</v>
      </c>
      <c r="AT5304" s="1" t="s">
        <v>26</v>
      </c>
    </row>
    <row r="5305" spans="1:46" x14ac:dyDescent="0.25">
      <c r="A5305" s="1" t="s">
        <v>21775</v>
      </c>
      <c r="B5305" s="2" t="s">
        <v>23101</v>
      </c>
      <c r="C5305" s="2" t="s">
        <v>23108</v>
      </c>
      <c r="D5305" s="1">
        <v>0</v>
      </c>
      <c r="E5305" s="1">
        <v>0</v>
      </c>
      <c r="F5305" s="1">
        <v>2</v>
      </c>
      <c r="G5305" s="1">
        <v>2</v>
      </c>
      <c r="H5305" s="6">
        <v>1</v>
      </c>
      <c r="I5305">
        <v>0</v>
      </c>
      <c r="J5305" s="1">
        <v>31</v>
      </c>
      <c r="K5305" s="1">
        <v>1</v>
      </c>
      <c r="L5305" s="1">
        <v>600</v>
      </c>
      <c r="M5305" s="6">
        <v>0.44</v>
      </c>
      <c r="N5305" s="4">
        <v>2800</v>
      </c>
      <c r="O5305" s="4">
        <v>230</v>
      </c>
      <c r="P5305" s="4">
        <v>300</v>
      </c>
      <c r="Q5305" s="3">
        <v>0.35</v>
      </c>
      <c r="R5305" s="1">
        <v>24</v>
      </c>
      <c r="S5305" s="1">
        <v>300</v>
      </c>
      <c r="T5305" s="1">
        <v>29</v>
      </c>
      <c r="U5305" s="1">
        <v>0</v>
      </c>
      <c r="V5305" s="1">
        <v>3</v>
      </c>
      <c r="W5305" s="1">
        <v>0</v>
      </c>
      <c r="X5305" s="1">
        <v>0</v>
      </c>
      <c r="Y5305" s="1">
        <v>1</v>
      </c>
      <c r="Z5305" s="1">
        <v>3</v>
      </c>
      <c r="AA5305" s="1">
        <v>0</v>
      </c>
      <c r="AB5305" s="1">
        <v>0</v>
      </c>
      <c r="AC5305" s="1">
        <v>0</v>
      </c>
      <c r="AD5305" s="1">
        <v>0</v>
      </c>
      <c r="AE5305" s="1">
        <v>530</v>
      </c>
      <c r="AF5305" s="1">
        <v>620</v>
      </c>
      <c r="AG5305" s="1">
        <v>0</v>
      </c>
      <c r="AH5305" s="1">
        <v>540</v>
      </c>
      <c r="AI5305" s="1">
        <v>1690</v>
      </c>
      <c r="AJ5305" s="1" t="s">
        <v>13563</v>
      </c>
      <c r="AK5305" s="1" t="s">
        <v>13564</v>
      </c>
      <c r="AL5305" s="1" t="s">
        <v>13565</v>
      </c>
      <c r="AM5305" s="1" t="s">
        <v>12</v>
      </c>
      <c r="AN5305" s="1" t="s">
        <v>23098</v>
      </c>
      <c r="AO5305" s="1" t="s">
        <v>364</v>
      </c>
      <c r="AP5305" s="1" t="s">
        <v>57</v>
      </c>
      <c r="AQ5305" s="1" t="s">
        <v>25</v>
      </c>
      <c r="AR5305" s="1" t="s">
        <v>19</v>
      </c>
      <c r="AS5305" s="1" t="s">
        <v>23090</v>
      </c>
      <c r="AT5305" s="1" t="s">
        <v>26</v>
      </c>
    </row>
    <row r="5306" spans="1:46" x14ac:dyDescent="0.25">
      <c r="A5306" s="1" t="s">
        <v>17598</v>
      </c>
      <c r="B5306" s="2" t="s">
        <v>23101</v>
      </c>
      <c r="C5306" s="2" t="s">
        <v>23108</v>
      </c>
      <c r="D5306" s="1">
        <v>0</v>
      </c>
      <c r="E5306" s="1">
        <v>0</v>
      </c>
      <c r="F5306" s="1">
        <v>1</v>
      </c>
      <c r="G5306" s="1">
        <v>1</v>
      </c>
      <c r="H5306" s="6">
        <v>1</v>
      </c>
      <c r="I5306">
        <v>1</v>
      </c>
      <c r="J5306" s="1">
        <v>38</v>
      </c>
      <c r="K5306" s="1">
        <v>0</v>
      </c>
      <c r="L5306" s="1">
        <v>823</v>
      </c>
      <c r="M5306" s="6">
        <v>0.71</v>
      </c>
      <c r="N5306" s="4">
        <v>4520</v>
      </c>
      <c r="O5306" s="4">
        <v>285</v>
      </c>
      <c r="P5306" s="4">
        <v>400</v>
      </c>
      <c r="Q5306" s="3">
        <v>0.3</v>
      </c>
      <c r="R5306" s="1">
        <v>24</v>
      </c>
      <c r="S5306" s="1">
        <v>400</v>
      </c>
      <c r="T5306" s="1">
        <v>37</v>
      </c>
      <c r="U5306" s="1">
        <v>0</v>
      </c>
      <c r="V5306" s="1">
        <v>3</v>
      </c>
      <c r="W5306" s="1">
        <v>0</v>
      </c>
      <c r="X5306" s="1">
        <v>0</v>
      </c>
      <c r="Y5306" s="1">
        <v>1</v>
      </c>
      <c r="Z5306" s="1">
        <v>3</v>
      </c>
      <c r="AA5306" s="1">
        <v>0</v>
      </c>
      <c r="AB5306" s="1">
        <v>1</v>
      </c>
      <c r="AC5306" s="1">
        <v>3000</v>
      </c>
      <c r="AD5306" s="1">
        <v>0</v>
      </c>
      <c r="AE5306" s="1">
        <v>254</v>
      </c>
      <c r="AF5306" s="1">
        <v>392</v>
      </c>
      <c r="AG5306" s="1">
        <v>971</v>
      </c>
      <c r="AH5306" s="1">
        <v>322</v>
      </c>
      <c r="AI5306" s="1">
        <v>4939</v>
      </c>
      <c r="AJ5306" s="1" t="s">
        <v>1876</v>
      </c>
      <c r="AK5306" s="1" t="s">
        <v>1877</v>
      </c>
      <c r="AL5306" s="1" t="s">
        <v>1878</v>
      </c>
      <c r="AM5306" s="1" t="s">
        <v>16</v>
      </c>
      <c r="AN5306" s="1" t="s">
        <v>23097</v>
      </c>
      <c r="AO5306" s="1" t="s">
        <v>364</v>
      </c>
      <c r="AP5306" s="1" t="s">
        <v>57</v>
      </c>
      <c r="AQ5306" s="1" t="s">
        <v>25</v>
      </c>
      <c r="AR5306" s="1" t="s">
        <v>19</v>
      </c>
      <c r="AS5306" s="1" t="s">
        <v>23090</v>
      </c>
      <c r="AT5306" s="1" t="s">
        <v>101</v>
      </c>
    </row>
    <row r="5307" spans="1:46" x14ac:dyDescent="0.25">
      <c r="A5307" s="1" t="s">
        <v>17603</v>
      </c>
      <c r="B5307" s="2" t="s">
        <v>23101</v>
      </c>
      <c r="C5307" s="2" t="s">
        <v>23108</v>
      </c>
      <c r="D5307" s="1">
        <v>0</v>
      </c>
      <c r="E5307" s="1">
        <v>0</v>
      </c>
      <c r="F5307" s="1">
        <v>1</v>
      </c>
      <c r="G5307" s="1">
        <v>1</v>
      </c>
      <c r="H5307" s="6">
        <v>1</v>
      </c>
      <c r="I5307">
        <v>1</v>
      </c>
      <c r="J5307" s="1">
        <v>31</v>
      </c>
      <c r="K5307" s="1">
        <v>1</v>
      </c>
      <c r="L5307" s="1">
        <v>616</v>
      </c>
      <c r="M5307" s="6">
        <v>0.08</v>
      </c>
      <c r="N5307" s="4">
        <v>2200</v>
      </c>
      <c r="O5307" s="4">
        <v>180</v>
      </c>
      <c r="P5307" s="4">
        <v>300</v>
      </c>
      <c r="Q5307" s="3">
        <v>0.28999999999999998</v>
      </c>
      <c r="R5307" s="1">
        <v>24</v>
      </c>
      <c r="S5307" s="1">
        <v>300</v>
      </c>
      <c r="T5307" s="1">
        <v>30</v>
      </c>
      <c r="U5307" s="1">
        <v>0</v>
      </c>
      <c r="V5307" s="1">
        <v>3</v>
      </c>
      <c r="W5307" s="1">
        <v>1</v>
      </c>
      <c r="X5307" s="1">
        <v>1</v>
      </c>
      <c r="Y5307" s="1">
        <v>1</v>
      </c>
      <c r="Z5307" s="1">
        <v>0</v>
      </c>
      <c r="AA5307" s="1">
        <v>1</v>
      </c>
      <c r="AB5307" s="1">
        <v>1</v>
      </c>
      <c r="AC5307" s="1">
        <v>0</v>
      </c>
      <c r="AD5307" s="1">
        <v>0</v>
      </c>
      <c r="AE5307" s="1">
        <v>0</v>
      </c>
      <c r="AF5307" s="1">
        <v>0</v>
      </c>
      <c r="AG5307" s="1">
        <v>0</v>
      </c>
      <c r="AH5307" s="1">
        <v>0</v>
      </c>
      <c r="AI5307" s="1">
        <v>0</v>
      </c>
      <c r="AJ5307" s="1" t="s">
        <v>1893</v>
      </c>
      <c r="AK5307" s="1" t="s">
        <v>1894</v>
      </c>
      <c r="AL5307" s="1" t="s">
        <v>1895</v>
      </c>
      <c r="AM5307" s="1" t="s">
        <v>16</v>
      </c>
      <c r="AN5307" s="1" t="s">
        <v>23098</v>
      </c>
      <c r="AO5307" s="1" t="s">
        <v>364</v>
      </c>
      <c r="AP5307" s="1" t="s">
        <v>86</v>
      </c>
      <c r="AQ5307" s="1" t="s">
        <v>14</v>
      </c>
      <c r="AR5307" s="1" t="s">
        <v>19</v>
      </c>
      <c r="AS5307" s="1" t="s">
        <v>23091</v>
      </c>
      <c r="AT5307" s="1" t="s">
        <v>101</v>
      </c>
    </row>
    <row r="5308" spans="1:46" x14ac:dyDescent="0.25">
      <c r="A5308" s="1" t="s">
        <v>18284</v>
      </c>
      <c r="B5308" s="2" t="s">
        <v>23101</v>
      </c>
      <c r="C5308" s="2" t="s">
        <v>23108</v>
      </c>
      <c r="D5308" s="1">
        <v>0</v>
      </c>
      <c r="E5308" s="1">
        <v>0</v>
      </c>
      <c r="F5308" s="1">
        <v>1</v>
      </c>
      <c r="G5308" s="1">
        <v>1</v>
      </c>
      <c r="H5308" s="6">
        <v>1</v>
      </c>
      <c r="I5308">
        <v>0</v>
      </c>
      <c r="J5308" s="1">
        <v>30</v>
      </c>
      <c r="K5308" s="1">
        <v>0</v>
      </c>
      <c r="L5308" s="1">
        <v>519</v>
      </c>
      <c r="M5308" s="6">
        <v>0.77</v>
      </c>
      <c r="N5308" s="4">
        <v>1000</v>
      </c>
      <c r="O5308" s="4">
        <v>90</v>
      </c>
      <c r="P5308" s="4">
        <v>300</v>
      </c>
      <c r="Q5308" s="3">
        <v>0.35</v>
      </c>
      <c r="R5308" s="1">
        <v>12</v>
      </c>
      <c r="S5308" s="1">
        <v>300</v>
      </c>
      <c r="T5308" s="1">
        <v>22</v>
      </c>
      <c r="U5308" s="1">
        <v>1</v>
      </c>
      <c r="V5308" s="1">
        <v>3</v>
      </c>
      <c r="W5308" s="1">
        <v>1</v>
      </c>
      <c r="X5308" s="1">
        <v>1</v>
      </c>
      <c r="Y5308" s="1">
        <v>1</v>
      </c>
      <c r="Z5308" s="1">
        <v>3</v>
      </c>
      <c r="AA5308" s="1">
        <v>0</v>
      </c>
      <c r="AB5308" s="1">
        <v>0</v>
      </c>
      <c r="AC5308" s="1">
        <v>0</v>
      </c>
      <c r="AD5308" s="1">
        <v>0</v>
      </c>
      <c r="AE5308" s="1">
        <v>0</v>
      </c>
      <c r="AF5308" s="1">
        <v>398</v>
      </c>
      <c r="AG5308" s="1">
        <v>0</v>
      </c>
      <c r="AH5308" s="1">
        <v>0</v>
      </c>
      <c r="AI5308" s="1">
        <v>398</v>
      </c>
      <c r="AJ5308" s="1" t="s">
        <v>3921</v>
      </c>
      <c r="AK5308" s="1" t="s">
        <v>3922</v>
      </c>
      <c r="AL5308" s="1" t="s">
        <v>3923</v>
      </c>
      <c r="AM5308" s="1" t="s">
        <v>12</v>
      </c>
      <c r="AN5308" s="1" t="s">
        <v>23097</v>
      </c>
      <c r="AO5308" s="1" t="s">
        <v>86</v>
      </c>
      <c r="AP5308" s="1" t="s">
        <v>86</v>
      </c>
      <c r="AQ5308" s="1" t="s">
        <v>14</v>
      </c>
      <c r="AR5308" s="1" t="s">
        <v>19</v>
      </c>
      <c r="AS5308" s="1" t="s">
        <v>23090</v>
      </c>
      <c r="AT5308" s="1" t="s">
        <v>26</v>
      </c>
    </row>
    <row r="5309" spans="1:46" x14ac:dyDescent="0.25">
      <c r="A5309" s="1" t="s">
        <v>19526</v>
      </c>
      <c r="B5309" s="2" t="s">
        <v>23101</v>
      </c>
      <c r="C5309" s="2" t="s">
        <v>23108</v>
      </c>
      <c r="D5309" s="1">
        <v>0</v>
      </c>
      <c r="E5309" s="1">
        <v>1</v>
      </c>
      <c r="F5309" s="1">
        <v>1</v>
      </c>
      <c r="G5309" s="1">
        <v>2</v>
      </c>
      <c r="H5309" s="6">
        <v>0.5</v>
      </c>
      <c r="I5309">
        <v>0</v>
      </c>
      <c r="J5309" s="1">
        <v>40</v>
      </c>
      <c r="K5309" s="1">
        <v>1</v>
      </c>
      <c r="L5309" s="1">
        <v>647</v>
      </c>
      <c r="M5309" s="6">
        <v>0.14000000000000001</v>
      </c>
      <c r="N5309" s="4">
        <v>4000</v>
      </c>
      <c r="O5309" s="4">
        <v>350</v>
      </c>
      <c r="P5309" s="4">
        <v>500</v>
      </c>
      <c r="Q5309" s="3">
        <v>0.35</v>
      </c>
      <c r="R5309" s="1">
        <v>12</v>
      </c>
      <c r="S5309" s="1">
        <v>500</v>
      </c>
      <c r="T5309" s="1">
        <v>44</v>
      </c>
      <c r="U5309" s="1">
        <v>1</v>
      </c>
      <c r="V5309" s="1">
        <v>3</v>
      </c>
      <c r="W5309" s="1">
        <v>1</v>
      </c>
      <c r="X5309" s="1">
        <v>1</v>
      </c>
      <c r="Y5309" s="1">
        <v>0</v>
      </c>
      <c r="Z5309" s="1">
        <v>4</v>
      </c>
      <c r="AA5309" s="1">
        <v>1</v>
      </c>
      <c r="AB5309" s="1">
        <v>1</v>
      </c>
      <c r="AC5309" s="1">
        <v>0</v>
      </c>
      <c r="AD5309" s="1">
        <v>0</v>
      </c>
      <c r="AE5309" s="1">
        <v>0</v>
      </c>
      <c r="AF5309" s="1">
        <v>0</v>
      </c>
      <c r="AG5309" s="1">
        <v>0</v>
      </c>
      <c r="AH5309" s="1">
        <v>0</v>
      </c>
      <c r="AI5309" s="1">
        <v>0</v>
      </c>
      <c r="AJ5309" s="1" t="s">
        <v>7442</v>
      </c>
      <c r="AK5309" s="1" t="s">
        <v>7443</v>
      </c>
      <c r="AL5309" s="1" t="s">
        <v>7444</v>
      </c>
      <c r="AM5309" s="1" t="s">
        <v>12</v>
      </c>
      <c r="AN5309" s="1" t="s">
        <v>23098</v>
      </c>
      <c r="AO5309" s="1" t="s">
        <v>86</v>
      </c>
      <c r="AP5309" s="1" t="s">
        <v>86</v>
      </c>
      <c r="AQ5309" s="1" t="s">
        <v>14</v>
      </c>
      <c r="AR5309" s="1" t="s">
        <v>30</v>
      </c>
      <c r="AS5309" s="1" t="s">
        <v>23091</v>
      </c>
      <c r="AT5309" s="1" t="s">
        <v>101</v>
      </c>
    </row>
    <row r="5310" spans="1:46" x14ac:dyDescent="0.25">
      <c r="A5310" s="1" t="s">
        <v>18874</v>
      </c>
      <c r="B5310" s="2" t="s">
        <v>23101</v>
      </c>
      <c r="C5310" s="2" t="s">
        <v>23108</v>
      </c>
      <c r="D5310" s="1">
        <v>0</v>
      </c>
      <c r="E5310" s="1">
        <v>0</v>
      </c>
      <c r="F5310" s="1">
        <v>1</v>
      </c>
      <c r="G5310" s="1">
        <v>1</v>
      </c>
      <c r="H5310" s="6">
        <v>1</v>
      </c>
      <c r="I5310">
        <v>0</v>
      </c>
      <c r="J5310" s="1">
        <v>29</v>
      </c>
      <c r="K5310" s="1">
        <v>1</v>
      </c>
      <c r="L5310" s="1">
        <v>600</v>
      </c>
      <c r="M5310" s="6">
        <v>0.6</v>
      </c>
      <c r="N5310" s="4">
        <v>2016</v>
      </c>
      <c r="O5310" s="4">
        <v>180</v>
      </c>
      <c r="P5310" s="4">
        <v>400</v>
      </c>
      <c r="Q5310" s="3">
        <v>0.3</v>
      </c>
      <c r="R5310" s="1">
        <v>24</v>
      </c>
      <c r="S5310" s="1">
        <v>400</v>
      </c>
      <c r="T5310" s="1">
        <v>41</v>
      </c>
      <c r="U5310" s="1">
        <v>1</v>
      </c>
      <c r="V5310" s="1">
        <v>3</v>
      </c>
      <c r="W5310" s="1">
        <v>0</v>
      </c>
      <c r="X5310" s="1">
        <v>0</v>
      </c>
      <c r="Y5310" s="1">
        <v>1</v>
      </c>
      <c r="Z5310" s="1">
        <v>2</v>
      </c>
      <c r="AA5310" s="1">
        <v>0</v>
      </c>
      <c r="AB5310" s="1">
        <v>0</v>
      </c>
      <c r="AC5310" s="1">
        <v>430</v>
      </c>
      <c r="AD5310" s="1">
        <v>0</v>
      </c>
      <c r="AE5310" s="1">
        <v>0</v>
      </c>
      <c r="AF5310" s="1">
        <v>500</v>
      </c>
      <c r="AG5310" s="1">
        <v>0</v>
      </c>
      <c r="AH5310" s="1">
        <v>750</v>
      </c>
      <c r="AI5310" s="1">
        <v>1680</v>
      </c>
      <c r="AJ5310" s="1" t="s">
        <v>5616</v>
      </c>
      <c r="AK5310" s="1" t="s">
        <v>5617</v>
      </c>
      <c r="AL5310" s="1" t="s">
        <v>5618</v>
      </c>
      <c r="AM5310" s="1" t="s">
        <v>12</v>
      </c>
      <c r="AN5310" s="1" t="s">
        <v>23098</v>
      </c>
      <c r="AO5310" s="1" t="s">
        <v>86</v>
      </c>
      <c r="AP5310" s="1" t="s">
        <v>57</v>
      </c>
      <c r="AQ5310" s="1" t="s">
        <v>25</v>
      </c>
      <c r="AR5310" s="1" t="s">
        <v>19</v>
      </c>
      <c r="AS5310" s="1" t="s">
        <v>23090</v>
      </c>
      <c r="AT5310" s="1" t="s">
        <v>26</v>
      </c>
    </row>
    <row r="5311" spans="1:46" x14ac:dyDescent="0.25">
      <c r="A5311" s="1" t="s">
        <v>18879</v>
      </c>
      <c r="B5311" s="2" t="s">
        <v>23101</v>
      </c>
      <c r="C5311" s="2" t="s">
        <v>23108</v>
      </c>
      <c r="D5311" s="1">
        <v>0</v>
      </c>
      <c r="E5311" s="1">
        <v>0</v>
      </c>
      <c r="F5311" s="1">
        <v>2</v>
      </c>
      <c r="G5311" s="1">
        <v>2</v>
      </c>
      <c r="H5311" s="6">
        <v>1</v>
      </c>
      <c r="I5311">
        <v>0</v>
      </c>
      <c r="J5311" s="1">
        <v>29</v>
      </c>
      <c r="K5311" s="1">
        <v>1</v>
      </c>
      <c r="L5311" s="1">
        <v>600</v>
      </c>
      <c r="M5311" s="6">
        <v>0.09</v>
      </c>
      <c r="N5311" s="4">
        <v>2000</v>
      </c>
      <c r="O5311" s="4">
        <v>170</v>
      </c>
      <c r="P5311" s="4">
        <v>200</v>
      </c>
      <c r="Q5311" s="3">
        <v>0.28000000000000003</v>
      </c>
      <c r="R5311" s="1">
        <v>24</v>
      </c>
      <c r="S5311" s="1">
        <v>200</v>
      </c>
      <c r="T5311" s="1">
        <v>21</v>
      </c>
      <c r="U5311" s="1">
        <v>1</v>
      </c>
      <c r="V5311" s="1">
        <v>3</v>
      </c>
      <c r="W5311" s="1">
        <v>0</v>
      </c>
      <c r="X5311" s="1">
        <v>0</v>
      </c>
      <c r="Y5311" s="1">
        <v>1</v>
      </c>
      <c r="Z5311" s="1">
        <v>2</v>
      </c>
      <c r="AA5311" s="1">
        <v>1</v>
      </c>
      <c r="AB5311" s="1">
        <v>0</v>
      </c>
      <c r="AC5311" s="1">
        <v>0</v>
      </c>
      <c r="AD5311" s="1">
        <v>0</v>
      </c>
      <c r="AE5311" s="1">
        <v>0</v>
      </c>
      <c r="AF5311" s="1">
        <v>0</v>
      </c>
      <c r="AG5311" s="1">
        <v>0</v>
      </c>
      <c r="AH5311" s="1">
        <v>100</v>
      </c>
      <c r="AI5311" s="1">
        <v>100</v>
      </c>
      <c r="AJ5311" s="1" t="s">
        <v>5632</v>
      </c>
      <c r="AK5311" s="1" t="s">
        <v>5633</v>
      </c>
      <c r="AL5311" s="1" t="s">
        <v>5634</v>
      </c>
      <c r="AM5311" s="1" t="s">
        <v>12</v>
      </c>
      <c r="AN5311" s="1" t="s">
        <v>23098</v>
      </c>
      <c r="AO5311" s="1" t="s">
        <v>86</v>
      </c>
      <c r="AP5311" s="1" t="s">
        <v>57</v>
      </c>
      <c r="AQ5311" s="1" t="s">
        <v>25</v>
      </c>
      <c r="AR5311" s="1" t="s">
        <v>19</v>
      </c>
      <c r="AS5311" s="1" t="s">
        <v>23091</v>
      </c>
      <c r="AT5311" s="1" t="s">
        <v>26</v>
      </c>
    </row>
    <row r="5312" spans="1:46" x14ac:dyDescent="0.25">
      <c r="A5312" s="1" t="s">
        <v>21188</v>
      </c>
      <c r="B5312" s="2" t="s">
        <v>23101</v>
      </c>
      <c r="C5312" s="2" t="s">
        <v>23108</v>
      </c>
      <c r="D5312" s="1">
        <v>0</v>
      </c>
      <c r="E5312" s="1">
        <v>2</v>
      </c>
      <c r="F5312" s="1">
        <v>1</v>
      </c>
      <c r="G5312" s="1">
        <v>3</v>
      </c>
      <c r="H5312" s="6">
        <v>0.33333333333333331</v>
      </c>
      <c r="I5312">
        <v>0</v>
      </c>
      <c r="J5312" s="1">
        <v>29</v>
      </c>
      <c r="K5312" s="1">
        <v>0</v>
      </c>
      <c r="L5312" s="1">
        <v>492</v>
      </c>
      <c r="M5312" s="6">
        <v>0.04</v>
      </c>
      <c r="N5312" s="4">
        <v>1560</v>
      </c>
      <c r="O5312" s="4">
        <v>130</v>
      </c>
      <c r="P5312" s="4">
        <v>100</v>
      </c>
      <c r="Q5312" s="3">
        <v>0.3</v>
      </c>
      <c r="R5312" s="1">
        <v>18</v>
      </c>
      <c r="S5312" s="1">
        <v>100</v>
      </c>
      <c r="T5312" s="1">
        <v>8</v>
      </c>
      <c r="U5312" s="1">
        <v>1</v>
      </c>
      <c r="V5312" s="1">
        <v>3</v>
      </c>
      <c r="W5312" s="1">
        <v>1</v>
      </c>
      <c r="X5312" s="1">
        <v>0</v>
      </c>
      <c r="Y5312" s="1">
        <v>1</v>
      </c>
      <c r="Z5312" s="1">
        <v>2</v>
      </c>
      <c r="AA5312" s="1">
        <v>1</v>
      </c>
      <c r="AB5312" s="1">
        <v>0</v>
      </c>
      <c r="AC5312" s="1">
        <v>0</v>
      </c>
      <c r="AD5312" s="1">
        <v>0</v>
      </c>
      <c r="AE5312" s="1">
        <v>0</v>
      </c>
      <c r="AF5312" s="1">
        <v>0</v>
      </c>
      <c r="AG5312" s="1">
        <v>0</v>
      </c>
      <c r="AH5312" s="1">
        <v>0</v>
      </c>
      <c r="AI5312" s="1">
        <v>0</v>
      </c>
      <c r="AJ5312" s="1" t="s">
        <v>11995</v>
      </c>
      <c r="AK5312" s="1" t="s">
        <v>11996</v>
      </c>
      <c r="AL5312" s="1" t="s">
        <v>11997</v>
      </c>
      <c r="AM5312" s="1" t="s">
        <v>12</v>
      </c>
      <c r="AN5312" s="1" t="s">
        <v>23097</v>
      </c>
      <c r="AO5312" s="1" t="s">
        <v>86</v>
      </c>
      <c r="AP5312" s="1" t="s">
        <v>86</v>
      </c>
      <c r="AQ5312" s="1" t="s">
        <v>25</v>
      </c>
      <c r="AR5312" s="1" t="s">
        <v>19</v>
      </c>
      <c r="AS5312" s="1" t="s">
        <v>23091</v>
      </c>
      <c r="AT5312" s="1" t="s">
        <v>26</v>
      </c>
    </row>
    <row r="5313" spans="1:46" x14ac:dyDescent="0.25">
      <c r="A5313" s="1" t="s">
        <v>18959</v>
      </c>
      <c r="B5313" s="2" t="s">
        <v>23101</v>
      </c>
      <c r="C5313" s="2" t="s">
        <v>23108</v>
      </c>
      <c r="D5313" s="1">
        <v>0</v>
      </c>
      <c r="E5313" s="1">
        <v>2</v>
      </c>
      <c r="F5313" s="1">
        <v>2</v>
      </c>
      <c r="G5313" s="1">
        <v>4</v>
      </c>
      <c r="H5313" s="6">
        <v>0.5</v>
      </c>
      <c r="I5313">
        <v>0</v>
      </c>
      <c r="J5313" s="1">
        <v>33</v>
      </c>
      <c r="K5313" s="1">
        <v>0</v>
      </c>
      <c r="L5313" s="1">
        <v>620</v>
      </c>
      <c r="M5313" s="6">
        <v>0.11</v>
      </c>
      <c r="N5313" s="4">
        <v>3600</v>
      </c>
      <c r="O5313" s="4">
        <v>250</v>
      </c>
      <c r="P5313" s="4">
        <v>300</v>
      </c>
      <c r="Q5313" s="3">
        <v>0.28999999999999998</v>
      </c>
      <c r="R5313" s="1">
        <v>12</v>
      </c>
      <c r="S5313" s="1">
        <v>300</v>
      </c>
      <c r="T5313" s="1">
        <v>35</v>
      </c>
      <c r="U5313" s="1">
        <v>1</v>
      </c>
      <c r="V5313" s="1">
        <v>3</v>
      </c>
      <c r="W5313" s="1">
        <v>0</v>
      </c>
      <c r="X5313" s="1">
        <v>0</v>
      </c>
      <c r="Y5313" s="1">
        <v>1</v>
      </c>
      <c r="Z5313" s="1">
        <v>3</v>
      </c>
      <c r="AA5313" s="1">
        <v>0</v>
      </c>
      <c r="AB5313" s="1">
        <v>0</v>
      </c>
      <c r="AC5313" s="1">
        <v>0</v>
      </c>
      <c r="AD5313" s="1">
        <v>0</v>
      </c>
      <c r="AE5313" s="1">
        <v>0</v>
      </c>
      <c r="AF5313" s="1">
        <v>0</v>
      </c>
      <c r="AG5313" s="1">
        <v>0</v>
      </c>
      <c r="AH5313" s="1">
        <v>0</v>
      </c>
      <c r="AI5313" s="1">
        <v>0</v>
      </c>
      <c r="AJ5313" s="1" t="s">
        <v>5863</v>
      </c>
      <c r="AK5313" s="1" t="s">
        <v>5864</v>
      </c>
      <c r="AL5313" s="1" t="s">
        <v>5865</v>
      </c>
      <c r="AM5313" s="1" t="s">
        <v>12</v>
      </c>
      <c r="AN5313" s="1" t="s">
        <v>23097</v>
      </c>
      <c r="AO5313" s="1" t="s">
        <v>86</v>
      </c>
      <c r="AP5313" s="1" t="s">
        <v>57</v>
      </c>
      <c r="AQ5313" s="1" t="s">
        <v>25</v>
      </c>
      <c r="AR5313" s="1" t="s">
        <v>19</v>
      </c>
      <c r="AS5313" s="1" t="s">
        <v>23090</v>
      </c>
      <c r="AT5313" s="1" t="s">
        <v>26</v>
      </c>
    </row>
    <row r="5314" spans="1:46" x14ac:dyDescent="0.25">
      <c r="A5314" s="1" t="s">
        <v>18962</v>
      </c>
      <c r="B5314" s="2" t="s">
        <v>23101</v>
      </c>
      <c r="C5314" s="2" t="s">
        <v>23108</v>
      </c>
      <c r="D5314" s="1">
        <v>0</v>
      </c>
      <c r="E5314" s="1">
        <v>1</v>
      </c>
      <c r="F5314" s="1">
        <v>1</v>
      </c>
      <c r="G5314" s="1">
        <v>2</v>
      </c>
      <c r="H5314" s="6">
        <v>0.5</v>
      </c>
      <c r="I5314">
        <v>1</v>
      </c>
      <c r="J5314" s="1">
        <v>30</v>
      </c>
      <c r="K5314" s="1">
        <v>1</v>
      </c>
      <c r="L5314" s="1">
        <v>445</v>
      </c>
      <c r="M5314" s="6">
        <v>0.33</v>
      </c>
      <c r="N5314" s="4">
        <v>2400</v>
      </c>
      <c r="O5314" s="4">
        <v>200</v>
      </c>
      <c r="P5314" s="4">
        <v>100</v>
      </c>
      <c r="Q5314" s="3">
        <v>0.2</v>
      </c>
      <c r="R5314" s="1">
        <v>6</v>
      </c>
      <c r="S5314" s="1">
        <v>100</v>
      </c>
      <c r="T5314" s="1">
        <v>10</v>
      </c>
      <c r="U5314" s="1">
        <v>1</v>
      </c>
      <c r="V5314" s="1">
        <v>3</v>
      </c>
      <c r="W5314" s="1">
        <v>0</v>
      </c>
      <c r="X5314" s="1">
        <v>1</v>
      </c>
      <c r="Y5314" s="1">
        <v>0</v>
      </c>
      <c r="Z5314" s="1">
        <v>2</v>
      </c>
      <c r="AA5314" s="1">
        <v>1</v>
      </c>
      <c r="AB5314" s="1">
        <v>1</v>
      </c>
      <c r="AC5314" s="1">
        <v>0</v>
      </c>
      <c r="AD5314" s="1">
        <v>439</v>
      </c>
      <c r="AE5314" s="1">
        <v>382</v>
      </c>
      <c r="AF5314" s="1">
        <v>0</v>
      </c>
      <c r="AG5314" s="1">
        <v>100</v>
      </c>
      <c r="AH5314" s="1">
        <v>250</v>
      </c>
      <c r="AI5314" s="1">
        <v>1171</v>
      </c>
      <c r="AJ5314" s="1" t="s">
        <v>5872</v>
      </c>
      <c r="AK5314" s="1" t="s">
        <v>5873</v>
      </c>
      <c r="AL5314" s="1" t="s">
        <v>5874</v>
      </c>
      <c r="AM5314" s="1" t="s">
        <v>16</v>
      </c>
      <c r="AN5314" s="1" t="s">
        <v>23098</v>
      </c>
      <c r="AO5314" s="1" t="s">
        <v>86</v>
      </c>
      <c r="AP5314" s="1" t="s">
        <v>57</v>
      </c>
      <c r="AQ5314" s="1" t="s">
        <v>14</v>
      </c>
      <c r="AR5314" s="1" t="s">
        <v>30</v>
      </c>
      <c r="AS5314" s="1" t="s">
        <v>23091</v>
      </c>
      <c r="AT5314" s="1" t="s">
        <v>101</v>
      </c>
    </row>
    <row r="5315" spans="1:46" x14ac:dyDescent="0.25">
      <c r="A5315" s="1" t="s">
        <v>18964</v>
      </c>
      <c r="B5315" s="2" t="s">
        <v>23101</v>
      </c>
      <c r="C5315" s="2" t="s">
        <v>23108</v>
      </c>
      <c r="D5315" s="1">
        <v>0</v>
      </c>
      <c r="E5315" s="1">
        <v>0</v>
      </c>
      <c r="F5315" s="1">
        <v>1</v>
      </c>
      <c r="G5315" s="1">
        <v>1</v>
      </c>
      <c r="H5315" s="6">
        <v>1</v>
      </c>
      <c r="I5315">
        <v>1</v>
      </c>
      <c r="J5315" s="1">
        <v>29</v>
      </c>
      <c r="K5315" s="1">
        <v>1</v>
      </c>
      <c r="L5315" s="1">
        <v>600</v>
      </c>
      <c r="M5315" s="6">
        <v>0.48</v>
      </c>
      <c r="N5315" s="4">
        <v>2600</v>
      </c>
      <c r="O5315" s="4">
        <v>200</v>
      </c>
      <c r="P5315" s="4">
        <v>500</v>
      </c>
      <c r="Q5315" s="3">
        <v>0.3</v>
      </c>
      <c r="R5315" s="1">
        <v>24</v>
      </c>
      <c r="S5315" s="1">
        <v>500</v>
      </c>
      <c r="T5315" s="1">
        <v>35</v>
      </c>
      <c r="U5315" s="1">
        <v>1</v>
      </c>
      <c r="V5315" s="1">
        <v>3</v>
      </c>
      <c r="W5315" s="1">
        <v>0</v>
      </c>
      <c r="X5315" s="1">
        <v>0</v>
      </c>
      <c r="Y5315" s="1">
        <v>1</v>
      </c>
      <c r="Z5315" s="1">
        <v>0</v>
      </c>
      <c r="AA5315" s="1">
        <v>1</v>
      </c>
      <c r="AB5315" s="1">
        <v>1</v>
      </c>
      <c r="AC5315" s="1">
        <v>0</v>
      </c>
      <c r="AD5315" s="1">
        <v>0</v>
      </c>
      <c r="AE5315" s="1">
        <v>114</v>
      </c>
      <c r="AF5315" s="1">
        <v>0</v>
      </c>
      <c r="AG5315" s="1">
        <v>0</v>
      </c>
      <c r="AH5315" s="1">
        <v>1100</v>
      </c>
      <c r="AI5315" s="1">
        <v>1214</v>
      </c>
      <c r="AJ5315" s="1" t="s">
        <v>5878</v>
      </c>
      <c r="AK5315" s="1" t="s">
        <v>5879</v>
      </c>
      <c r="AL5315" s="1" t="s">
        <v>5880</v>
      </c>
      <c r="AM5315" s="1" t="s">
        <v>16</v>
      </c>
      <c r="AN5315" s="1" t="s">
        <v>23098</v>
      </c>
      <c r="AO5315" s="1" t="s">
        <v>86</v>
      </c>
      <c r="AP5315" s="1" t="s">
        <v>57</v>
      </c>
      <c r="AQ5315" s="1" t="s">
        <v>25</v>
      </c>
      <c r="AR5315" s="1" t="s">
        <v>19</v>
      </c>
      <c r="AS5315" s="1" t="s">
        <v>23091</v>
      </c>
      <c r="AT5315" s="1" t="s">
        <v>101</v>
      </c>
    </row>
    <row r="5316" spans="1:46" x14ac:dyDescent="0.25">
      <c r="A5316" s="1" t="s">
        <v>18318</v>
      </c>
      <c r="B5316" s="2" t="s">
        <v>23101</v>
      </c>
      <c r="C5316" s="2" t="s">
        <v>23108</v>
      </c>
      <c r="D5316" s="1">
        <v>0</v>
      </c>
      <c r="E5316" s="1">
        <v>0</v>
      </c>
      <c r="F5316" s="1">
        <v>1</v>
      </c>
      <c r="G5316" s="1">
        <v>1</v>
      </c>
      <c r="H5316" s="6">
        <v>1</v>
      </c>
      <c r="I5316">
        <v>0</v>
      </c>
      <c r="J5316" s="1">
        <v>28</v>
      </c>
      <c r="K5316" s="1">
        <v>0</v>
      </c>
      <c r="L5316" s="1">
        <v>630</v>
      </c>
      <c r="M5316" s="6">
        <v>0.27</v>
      </c>
      <c r="N5316" s="4">
        <v>2300</v>
      </c>
      <c r="O5316" s="4">
        <v>190</v>
      </c>
      <c r="P5316" s="4">
        <v>500</v>
      </c>
      <c r="Q5316" s="3">
        <v>0.26</v>
      </c>
      <c r="R5316" s="1">
        <v>24</v>
      </c>
      <c r="S5316" s="1">
        <v>500</v>
      </c>
      <c r="T5316" s="1">
        <v>49</v>
      </c>
      <c r="U5316" s="1">
        <v>1</v>
      </c>
      <c r="V5316" s="1">
        <v>3</v>
      </c>
      <c r="W5316" s="1">
        <v>0</v>
      </c>
      <c r="X5316" s="1">
        <v>0</v>
      </c>
      <c r="Y5316" s="1">
        <v>1</v>
      </c>
      <c r="Z5316" s="1">
        <v>0</v>
      </c>
      <c r="AA5316" s="1">
        <v>1</v>
      </c>
      <c r="AB5316" s="1">
        <v>0</v>
      </c>
      <c r="AC5316" s="1">
        <v>0</v>
      </c>
      <c r="AD5316" s="1">
        <v>0</v>
      </c>
      <c r="AE5316" s="1">
        <v>0</v>
      </c>
      <c r="AF5316" s="1">
        <v>500</v>
      </c>
      <c r="AG5316" s="1">
        <v>0</v>
      </c>
      <c r="AH5316" s="1">
        <v>0</v>
      </c>
      <c r="AI5316" s="1">
        <v>500</v>
      </c>
      <c r="AJ5316" s="1" t="s">
        <v>4020</v>
      </c>
      <c r="AK5316" s="1" t="s">
        <v>4021</v>
      </c>
      <c r="AL5316" s="1" t="s">
        <v>4022</v>
      </c>
      <c r="AM5316" s="1" t="s">
        <v>12</v>
      </c>
      <c r="AN5316" s="1" t="s">
        <v>23097</v>
      </c>
      <c r="AO5316" s="1" t="s">
        <v>86</v>
      </c>
      <c r="AP5316" s="1" t="s">
        <v>57</v>
      </c>
      <c r="AQ5316" s="1" t="s">
        <v>25</v>
      </c>
      <c r="AR5316" s="1" t="s">
        <v>19</v>
      </c>
      <c r="AS5316" s="1" t="s">
        <v>23091</v>
      </c>
      <c r="AT5316" s="1" t="s">
        <v>26</v>
      </c>
    </row>
    <row r="5317" spans="1:46" x14ac:dyDescent="0.25">
      <c r="A5317" s="1" t="s">
        <v>19534</v>
      </c>
      <c r="B5317" s="2" t="s">
        <v>23101</v>
      </c>
      <c r="C5317" s="2" t="s">
        <v>23108</v>
      </c>
      <c r="D5317" s="1">
        <v>0</v>
      </c>
      <c r="E5317" s="1">
        <v>0</v>
      </c>
      <c r="F5317" s="1">
        <v>1</v>
      </c>
      <c r="G5317" s="1">
        <v>1</v>
      </c>
      <c r="H5317" s="6">
        <v>1</v>
      </c>
      <c r="I5317">
        <v>0</v>
      </c>
      <c r="J5317" s="1">
        <v>32</v>
      </c>
      <c r="K5317" s="1">
        <v>1</v>
      </c>
      <c r="L5317" s="1">
        <v>610</v>
      </c>
      <c r="M5317" s="6">
        <v>0.52</v>
      </c>
      <c r="N5317" s="4">
        <v>2800</v>
      </c>
      <c r="O5317" s="4">
        <v>200</v>
      </c>
      <c r="P5317" s="4">
        <v>300</v>
      </c>
      <c r="Q5317" s="3">
        <v>0.28999999999999998</v>
      </c>
      <c r="R5317" s="1">
        <v>24</v>
      </c>
      <c r="S5317" s="1">
        <v>300</v>
      </c>
      <c r="T5317" s="1">
        <v>29</v>
      </c>
      <c r="U5317" s="1">
        <v>1</v>
      </c>
      <c r="V5317" s="1">
        <v>3</v>
      </c>
      <c r="W5317" s="1">
        <v>1</v>
      </c>
      <c r="X5317" s="1">
        <v>1</v>
      </c>
      <c r="Y5317" s="1">
        <v>1</v>
      </c>
      <c r="Z5317" s="1">
        <v>9</v>
      </c>
      <c r="AA5317" s="1">
        <v>0</v>
      </c>
      <c r="AB5317" s="1">
        <v>1</v>
      </c>
      <c r="AC5317" s="1">
        <v>0</v>
      </c>
      <c r="AD5317" s="1">
        <v>430</v>
      </c>
      <c r="AE5317" s="1">
        <v>890</v>
      </c>
      <c r="AF5317" s="1">
        <v>0</v>
      </c>
      <c r="AG5317" s="1">
        <v>0</v>
      </c>
      <c r="AH5317" s="1">
        <v>650</v>
      </c>
      <c r="AI5317" s="1">
        <v>1970</v>
      </c>
      <c r="AJ5317" s="1" t="s">
        <v>7469</v>
      </c>
      <c r="AK5317" s="1" t="s">
        <v>7470</v>
      </c>
      <c r="AL5317" s="1" t="s">
        <v>7471</v>
      </c>
      <c r="AM5317" s="1" t="s">
        <v>12</v>
      </c>
      <c r="AN5317" s="1" t="s">
        <v>23098</v>
      </c>
      <c r="AO5317" s="1" t="s">
        <v>86</v>
      </c>
      <c r="AP5317" s="1" t="s">
        <v>86</v>
      </c>
      <c r="AQ5317" s="1" t="s">
        <v>14</v>
      </c>
      <c r="AR5317" s="1" t="s">
        <v>19</v>
      </c>
      <c r="AS5317" s="1" t="s">
        <v>23090</v>
      </c>
      <c r="AT5317" s="1" t="s">
        <v>101</v>
      </c>
    </row>
    <row r="5318" spans="1:46" x14ac:dyDescent="0.25">
      <c r="A5318" s="1" t="s">
        <v>21808</v>
      </c>
      <c r="B5318" s="2" t="s">
        <v>23101</v>
      </c>
      <c r="C5318" s="2" t="s">
        <v>23108</v>
      </c>
      <c r="D5318" s="1">
        <v>1</v>
      </c>
      <c r="E5318" s="1">
        <v>0</v>
      </c>
      <c r="F5318" s="1">
        <v>1</v>
      </c>
      <c r="G5318" s="1">
        <v>2</v>
      </c>
      <c r="H5318" s="6">
        <v>0.5</v>
      </c>
      <c r="I5318">
        <v>1</v>
      </c>
      <c r="J5318" s="1">
        <v>32</v>
      </c>
      <c r="K5318" s="1">
        <v>0</v>
      </c>
      <c r="L5318" s="1">
        <v>600</v>
      </c>
      <c r="M5318" s="6">
        <v>0.2</v>
      </c>
      <c r="N5318" s="4">
        <v>5500</v>
      </c>
      <c r="O5318" s="4">
        <v>440</v>
      </c>
      <c r="P5318" s="4">
        <v>200</v>
      </c>
      <c r="Q5318" s="3">
        <v>0.25</v>
      </c>
      <c r="R5318" s="1">
        <v>24</v>
      </c>
      <c r="S5318" s="1">
        <v>200</v>
      </c>
      <c r="T5318" s="1">
        <v>17</v>
      </c>
      <c r="U5318" s="1">
        <v>0</v>
      </c>
      <c r="V5318" s="1">
        <v>3</v>
      </c>
      <c r="W5318" s="1">
        <v>0</v>
      </c>
      <c r="X5318" s="1">
        <v>0</v>
      </c>
      <c r="Y5318" s="1">
        <v>0</v>
      </c>
      <c r="Z5318" s="1">
        <v>4</v>
      </c>
      <c r="AA5318" s="1">
        <v>0</v>
      </c>
      <c r="AB5318" s="1">
        <v>1</v>
      </c>
      <c r="AC5318" s="1">
        <v>10</v>
      </c>
      <c r="AD5318" s="1">
        <v>0</v>
      </c>
      <c r="AE5318" s="1">
        <v>0</v>
      </c>
      <c r="AF5318" s="1">
        <v>581</v>
      </c>
      <c r="AG5318" s="1">
        <v>0</v>
      </c>
      <c r="AH5318" s="1">
        <v>800</v>
      </c>
      <c r="AI5318" s="1">
        <v>1391</v>
      </c>
      <c r="AJ5318" s="1" t="s">
        <v>7981</v>
      </c>
      <c r="AK5318" s="1" t="s">
        <v>13649</v>
      </c>
      <c r="AL5318" s="1" t="s">
        <v>13650</v>
      </c>
      <c r="AM5318" s="1" t="s">
        <v>16</v>
      </c>
      <c r="AN5318" s="1" t="s">
        <v>23097</v>
      </c>
      <c r="AO5318" s="1" t="s">
        <v>364</v>
      </c>
      <c r="AP5318" s="1" t="s">
        <v>57</v>
      </c>
      <c r="AQ5318" s="1" t="s">
        <v>25</v>
      </c>
      <c r="AR5318" s="1" t="s">
        <v>30</v>
      </c>
      <c r="AS5318" s="1" t="s">
        <v>23090</v>
      </c>
      <c r="AT5318" s="1" t="s">
        <v>101</v>
      </c>
    </row>
    <row r="5319" spans="1:46" x14ac:dyDescent="0.25">
      <c r="A5319" s="1" t="s">
        <v>21219</v>
      </c>
      <c r="B5319" s="2" t="s">
        <v>23101</v>
      </c>
      <c r="C5319" s="2" t="s">
        <v>23108</v>
      </c>
      <c r="D5319" s="1">
        <v>0</v>
      </c>
      <c r="E5319" s="1">
        <v>0</v>
      </c>
      <c r="F5319" s="1">
        <v>1</v>
      </c>
      <c r="G5319" s="1">
        <v>1</v>
      </c>
      <c r="H5319" s="6">
        <v>1</v>
      </c>
      <c r="I5319">
        <v>0</v>
      </c>
      <c r="J5319" s="1">
        <v>49</v>
      </c>
      <c r="K5319" s="1">
        <v>1</v>
      </c>
      <c r="L5319" s="1">
        <v>515</v>
      </c>
      <c r="M5319" s="6">
        <v>0.83</v>
      </c>
      <c r="N5319" s="4">
        <v>210000</v>
      </c>
      <c r="O5319" s="4">
        <v>175</v>
      </c>
      <c r="P5319" s="4">
        <v>400</v>
      </c>
      <c r="Q5319" s="3">
        <v>0.3</v>
      </c>
      <c r="R5319" s="1">
        <v>24</v>
      </c>
      <c r="S5319" s="1">
        <v>400</v>
      </c>
      <c r="T5319" s="1">
        <v>40</v>
      </c>
      <c r="U5319" s="1">
        <v>1</v>
      </c>
      <c r="V5319" s="1">
        <v>3</v>
      </c>
      <c r="W5319" s="1">
        <v>1</v>
      </c>
      <c r="X5319" s="1">
        <v>0</v>
      </c>
      <c r="Y5319" s="1">
        <v>0</v>
      </c>
      <c r="Z5319" s="1">
        <v>0</v>
      </c>
      <c r="AA5319" s="1">
        <v>0</v>
      </c>
      <c r="AB5319" s="1">
        <v>0</v>
      </c>
      <c r="AC5319" s="1">
        <v>361</v>
      </c>
      <c r="AD5319" s="1">
        <v>0</v>
      </c>
      <c r="AE5319" s="1">
        <v>357</v>
      </c>
      <c r="AF5319" s="1">
        <v>671</v>
      </c>
      <c r="AG5319" s="1">
        <v>0</v>
      </c>
      <c r="AH5319" s="1">
        <v>1050</v>
      </c>
      <c r="AI5319" s="1">
        <v>2439</v>
      </c>
      <c r="AJ5319" s="1" t="s">
        <v>2176</v>
      </c>
      <c r="AK5319" s="1" t="s">
        <v>12082</v>
      </c>
      <c r="AL5319" s="1" t="s">
        <v>12083</v>
      </c>
      <c r="AM5319" s="1" t="s">
        <v>12</v>
      </c>
      <c r="AN5319" s="1" t="s">
        <v>23098</v>
      </c>
      <c r="AO5319" s="1" t="s">
        <v>86</v>
      </c>
      <c r="AP5319" s="1" t="s">
        <v>86</v>
      </c>
      <c r="AQ5319" s="1" t="s">
        <v>25</v>
      </c>
      <c r="AR5319" s="1" t="s">
        <v>30</v>
      </c>
      <c r="AS5319" s="1" t="s">
        <v>23090</v>
      </c>
      <c r="AT5319" s="1" t="s">
        <v>26</v>
      </c>
    </row>
    <row r="5320" spans="1:46" x14ac:dyDescent="0.25">
      <c r="A5320" s="1" t="s">
        <v>22403</v>
      </c>
      <c r="B5320" s="2" t="s">
        <v>23101</v>
      </c>
      <c r="C5320" s="2" t="s">
        <v>23108</v>
      </c>
      <c r="D5320" s="1">
        <v>0</v>
      </c>
      <c r="E5320" s="1">
        <v>1</v>
      </c>
      <c r="F5320" s="1">
        <v>2</v>
      </c>
      <c r="G5320" s="1">
        <v>3</v>
      </c>
      <c r="H5320" s="6">
        <v>0.66666666666666663</v>
      </c>
      <c r="I5320">
        <v>0</v>
      </c>
      <c r="J5320" s="1">
        <v>45</v>
      </c>
      <c r="K5320" s="1">
        <v>0</v>
      </c>
      <c r="L5320" s="1">
        <v>670</v>
      </c>
      <c r="M5320" s="6">
        <v>0.09</v>
      </c>
      <c r="N5320" s="4">
        <v>3600</v>
      </c>
      <c r="O5320" s="4">
        <v>300</v>
      </c>
      <c r="P5320" s="4">
        <v>300</v>
      </c>
      <c r="Q5320" s="3">
        <v>0.3</v>
      </c>
      <c r="R5320" s="1">
        <v>12</v>
      </c>
      <c r="S5320" s="1">
        <v>300</v>
      </c>
      <c r="T5320" s="1">
        <v>35</v>
      </c>
      <c r="U5320" s="1">
        <v>1</v>
      </c>
      <c r="V5320" s="1">
        <v>3</v>
      </c>
      <c r="W5320" s="1">
        <v>0</v>
      </c>
      <c r="X5320" s="1">
        <v>1</v>
      </c>
      <c r="Y5320" s="1">
        <v>0</v>
      </c>
      <c r="Z5320" s="1">
        <v>3</v>
      </c>
      <c r="AA5320" s="1">
        <v>1</v>
      </c>
      <c r="AB5320" s="1">
        <v>0</v>
      </c>
      <c r="AC5320" s="1">
        <v>0</v>
      </c>
      <c r="AD5320" s="1">
        <v>0</v>
      </c>
      <c r="AE5320" s="1">
        <v>0</v>
      </c>
      <c r="AF5320" s="1">
        <v>0</v>
      </c>
      <c r="AG5320" s="1">
        <v>0</v>
      </c>
      <c r="AH5320" s="1">
        <v>0</v>
      </c>
      <c r="AI5320" s="1">
        <v>0</v>
      </c>
      <c r="AJ5320" s="1" t="s">
        <v>15236</v>
      </c>
      <c r="AK5320" s="1" t="s">
        <v>15237</v>
      </c>
      <c r="AL5320" s="1" t="s">
        <v>15238</v>
      </c>
      <c r="AM5320" s="1" t="s">
        <v>12</v>
      </c>
      <c r="AN5320" s="1" t="s">
        <v>23097</v>
      </c>
      <c r="AO5320" s="1" t="s">
        <v>86</v>
      </c>
      <c r="AP5320" s="1" t="s">
        <v>57</v>
      </c>
      <c r="AQ5320" s="1" t="s">
        <v>14</v>
      </c>
      <c r="AR5320" s="1" t="s">
        <v>30</v>
      </c>
      <c r="AS5320" s="1" t="s">
        <v>23091</v>
      </c>
      <c r="AT5320" s="1" t="s">
        <v>26</v>
      </c>
    </row>
    <row r="5321" spans="1:46" x14ac:dyDescent="0.25">
      <c r="A5321" s="1" t="s">
        <v>21227</v>
      </c>
      <c r="B5321" s="2" t="s">
        <v>23101</v>
      </c>
      <c r="C5321" s="2" t="s">
        <v>23108</v>
      </c>
      <c r="D5321" s="1">
        <v>0</v>
      </c>
      <c r="E5321" s="1">
        <v>0</v>
      </c>
      <c r="F5321" s="1">
        <v>1</v>
      </c>
      <c r="G5321" s="1">
        <v>1</v>
      </c>
      <c r="H5321" s="6">
        <v>1</v>
      </c>
      <c r="I5321">
        <v>1</v>
      </c>
      <c r="J5321" s="1">
        <v>38</v>
      </c>
      <c r="K5321" s="1">
        <v>1</v>
      </c>
      <c r="L5321" s="1">
        <v>529</v>
      </c>
      <c r="M5321" s="6">
        <v>0.06</v>
      </c>
      <c r="N5321" s="4">
        <v>1920</v>
      </c>
      <c r="O5321" s="4">
        <v>160</v>
      </c>
      <c r="P5321" s="4">
        <v>150</v>
      </c>
      <c r="Q5321" s="3">
        <v>0.24</v>
      </c>
      <c r="R5321" s="1">
        <v>18</v>
      </c>
      <c r="S5321" s="1">
        <v>150</v>
      </c>
      <c r="T5321" s="1">
        <v>21</v>
      </c>
      <c r="U5321" s="1">
        <v>1</v>
      </c>
      <c r="V5321" s="1">
        <v>3</v>
      </c>
      <c r="W5321" s="1">
        <v>1</v>
      </c>
      <c r="X5321" s="1">
        <v>1</v>
      </c>
      <c r="Y5321" s="1">
        <v>1</v>
      </c>
      <c r="Z5321" s="1">
        <v>2</v>
      </c>
      <c r="AA5321" s="1">
        <v>1</v>
      </c>
      <c r="AB5321" s="1">
        <v>1</v>
      </c>
      <c r="AC5321" s="1">
        <v>0</v>
      </c>
      <c r="AD5321" s="1">
        <v>0</v>
      </c>
      <c r="AE5321" s="1">
        <v>0</v>
      </c>
      <c r="AF5321" s="1">
        <v>0</v>
      </c>
      <c r="AG5321" s="1">
        <v>0</v>
      </c>
      <c r="AH5321" s="1">
        <v>0</v>
      </c>
      <c r="AI5321" s="1">
        <v>0</v>
      </c>
      <c r="AJ5321" s="1" t="s">
        <v>4280</v>
      </c>
      <c r="AK5321" s="1" t="s">
        <v>12102</v>
      </c>
      <c r="AL5321" s="1" t="s">
        <v>12103</v>
      </c>
      <c r="AM5321" s="1" t="s">
        <v>16</v>
      </c>
      <c r="AN5321" s="1" t="s">
        <v>23098</v>
      </c>
      <c r="AO5321" s="1" t="s">
        <v>86</v>
      </c>
      <c r="AP5321" s="1" t="s">
        <v>86</v>
      </c>
      <c r="AQ5321" s="1" t="s">
        <v>14</v>
      </c>
      <c r="AR5321" s="1" t="s">
        <v>19</v>
      </c>
      <c r="AS5321" s="1" t="s">
        <v>23091</v>
      </c>
      <c r="AT5321" s="1" t="s">
        <v>101</v>
      </c>
    </row>
    <row r="5322" spans="1:46" x14ac:dyDescent="0.25">
      <c r="A5322" s="1" t="s">
        <v>21822</v>
      </c>
      <c r="B5322" s="2" t="s">
        <v>23101</v>
      </c>
      <c r="C5322" s="2" t="s">
        <v>23108</v>
      </c>
      <c r="D5322" s="1">
        <v>0</v>
      </c>
      <c r="E5322" s="1">
        <v>0</v>
      </c>
      <c r="F5322" s="1">
        <v>1</v>
      </c>
      <c r="G5322" s="1">
        <v>1</v>
      </c>
      <c r="H5322" s="6">
        <v>1</v>
      </c>
      <c r="I5322">
        <v>0</v>
      </c>
      <c r="J5322" s="1">
        <v>25</v>
      </c>
      <c r="K5322" s="1">
        <v>0</v>
      </c>
      <c r="L5322" s="1">
        <v>629</v>
      </c>
      <c r="M5322" s="6">
        <v>0.62</v>
      </c>
      <c r="N5322" s="4">
        <v>1800</v>
      </c>
      <c r="O5322" s="4">
        <v>150</v>
      </c>
      <c r="P5322" s="4">
        <v>200</v>
      </c>
      <c r="Q5322" s="3">
        <v>0.3</v>
      </c>
      <c r="R5322" s="1">
        <v>24</v>
      </c>
      <c r="S5322" s="1">
        <v>200</v>
      </c>
      <c r="T5322" s="1">
        <v>27</v>
      </c>
      <c r="U5322" s="1">
        <v>1</v>
      </c>
      <c r="V5322" s="1">
        <v>3</v>
      </c>
      <c r="W5322" s="1">
        <v>0</v>
      </c>
      <c r="X5322" s="1">
        <v>0</v>
      </c>
      <c r="Y5322" s="1">
        <v>1</v>
      </c>
      <c r="Z5322" s="1">
        <v>1</v>
      </c>
      <c r="AA5322" s="1">
        <v>1</v>
      </c>
      <c r="AB5322" s="1">
        <v>0</v>
      </c>
      <c r="AC5322" s="1">
        <v>938</v>
      </c>
      <c r="AD5322" s="1">
        <v>0</v>
      </c>
      <c r="AE5322" s="1">
        <v>0</v>
      </c>
      <c r="AF5322" s="1">
        <v>0</v>
      </c>
      <c r="AG5322" s="1">
        <v>0</v>
      </c>
      <c r="AH5322" s="1">
        <v>845</v>
      </c>
      <c r="AI5322" s="1">
        <v>1783</v>
      </c>
      <c r="AJ5322" s="1" t="s">
        <v>13687</v>
      </c>
      <c r="AK5322" s="1" t="s">
        <v>13688</v>
      </c>
      <c r="AL5322" s="1" t="s">
        <v>13689</v>
      </c>
      <c r="AM5322" s="1" t="s">
        <v>12</v>
      </c>
      <c r="AN5322" s="1" t="s">
        <v>23097</v>
      </c>
      <c r="AO5322" s="1" t="s">
        <v>86</v>
      </c>
      <c r="AP5322" s="1" t="s">
        <v>57</v>
      </c>
      <c r="AQ5322" s="1" t="s">
        <v>25</v>
      </c>
      <c r="AR5322" s="1" t="s">
        <v>19</v>
      </c>
      <c r="AS5322" s="1" t="s">
        <v>23091</v>
      </c>
      <c r="AT5322" s="1" t="s">
        <v>26</v>
      </c>
    </row>
    <row r="5323" spans="1:46" x14ac:dyDescent="0.25">
      <c r="A5323" s="1" t="s">
        <v>18336</v>
      </c>
      <c r="B5323" s="2" t="s">
        <v>23101</v>
      </c>
      <c r="C5323" s="2" t="s">
        <v>23108</v>
      </c>
      <c r="D5323" s="1">
        <v>0</v>
      </c>
      <c r="E5323" s="1">
        <v>1</v>
      </c>
      <c r="F5323" s="1">
        <v>1</v>
      </c>
      <c r="G5323" s="1">
        <v>2</v>
      </c>
      <c r="H5323" s="6">
        <v>0.5</v>
      </c>
      <c r="I5323">
        <v>0</v>
      </c>
      <c r="J5323" s="1">
        <v>27</v>
      </c>
      <c r="K5323" s="1">
        <v>1</v>
      </c>
      <c r="L5323" s="1">
        <v>586</v>
      </c>
      <c r="M5323" s="6">
        <v>0.19</v>
      </c>
      <c r="N5323" s="4">
        <v>1800</v>
      </c>
      <c r="O5323" s="4">
        <v>150</v>
      </c>
      <c r="P5323" s="4">
        <v>300</v>
      </c>
      <c r="Q5323" s="3">
        <v>0.3</v>
      </c>
      <c r="R5323" s="1">
        <v>12</v>
      </c>
      <c r="S5323" s="1">
        <v>300</v>
      </c>
      <c r="T5323" s="1">
        <v>32</v>
      </c>
      <c r="U5323" s="1">
        <v>1</v>
      </c>
      <c r="V5323" s="1">
        <v>3</v>
      </c>
      <c r="W5323" s="1">
        <v>1</v>
      </c>
      <c r="X5323" s="1">
        <v>1</v>
      </c>
      <c r="Y5323" s="1">
        <v>1</v>
      </c>
      <c r="Z5323" s="1">
        <v>0</v>
      </c>
      <c r="AA5323" s="1">
        <v>0</v>
      </c>
      <c r="AB5323" s="1">
        <v>0</v>
      </c>
      <c r="AC5323" s="1">
        <v>0</v>
      </c>
      <c r="AD5323" s="1">
        <v>0</v>
      </c>
      <c r="AE5323" s="1">
        <v>0</v>
      </c>
      <c r="AF5323" s="1">
        <v>0</v>
      </c>
      <c r="AG5323" s="1">
        <v>0</v>
      </c>
      <c r="AH5323" s="1">
        <v>0</v>
      </c>
      <c r="AI5323" s="1">
        <v>0</v>
      </c>
      <c r="AJ5323" s="1" t="s">
        <v>4070</v>
      </c>
      <c r="AK5323" s="1" t="s">
        <v>4071</v>
      </c>
      <c r="AL5323" s="1" t="s">
        <v>4072</v>
      </c>
      <c r="AM5323" s="1" t="s">
        <v>12</v>
      </c>
      <c r="AN5323" s="1" t="s">
        <v>23098</v>
      </c>
      <c r="AO5323" s="1" t="s">
        <v>86</v>
      </c>
      <c r="AP5323" s="1" t="s">
        <v>86</v>
      </c>
      <c r="AQ5323" s="1" t="s">
        <v>14</v>
      </c>
      <c r="AR5323" s="1" t="s">
        <v>19</v>
      </c>
      <c r="AS5323" s="1" t="s">
        <v>23090</v>
      </c>
      <c r="AT5323" s="1" t="s">
        <v>26</v>
      </c>
    </row>
    <row r="5324" spans="1:46" x14ac:dyDescent="0.25">
      <c r="A5324" s="1" t="s">
        <v>21229</v>
      </c>
      <c r="B5324" s="2" t="s">
        <v>23101</v>
      </c>
      <c r="C5324" s="2" t="s">
        <v>23108</v>
      </c>
      <c r="D5324" s="1">
        <v>0</v>
      </c>
      <c r="E5324" s="1">
        <v>5</v>
      </c>
      <c r="F5324" s="1">
        <v>2</v>
      </c>
      <c r="G5324" s="1">
        <v>7</v>
      </c>
      <c r="H5324" s="6">
        <v>0.2857142857142857</v>
      </c>
      <c r="I5324">
        <v>0</v>
      </c>
      <c r="J5324" s="1">
        <v>38</v>
      </c>
      <c r="K5324" s="1">
        <v>1</v>
      </c>
      <c r="L5324" s="1">
        <v>515</v>
      </c>
      <c r="M5324" s="6">
        <v>0.49</v>
      </c>
      <c r="N5324" s="4">
        <v>4355</v>
      </c>
      <c r="O5324" s="4">
        <v>265</v>
      </c>
      <c r="P5324" s="4">
        <v>500</v>
      </c>
      <c r="Q5324" s="3">
        <v>0.26</v>
      </c>
      <c r="R5324" s="1">
        <v>24</v>
      </c>
      <c r="S5324" s="1">
        <v>500</v>
      </c>
      <c r="T5324" s="1">
        <v>55</v>
      </c>
      <c r="U5324" s="1">
        <v>1</v>
      </c>
      <c r="V5324" s="1">
        <v>3</v>
      </c>
      <c r="W5324" s="1">
        <v>0</v>
      </c>
      <c r="X5324" s="1">
        <v>0</v>
      </c>
      <c r="Y5324" s="1">
        <v>0</v>
      </c>
      <c r="Z5324" s="1">
        <v>4</v>
      </c>
      <c r="AA5324" s="1">
        <v>0</v>
      </c>
      <c r="AB5324" s="1">
        <v>0</v>
      </c>
      <c r="AC5324" s="1">
        <v>7080</v>
      </c>
      <c r="AD5324" s="1">
        <v>217</v>
      </c>
      <c r="AE5324" s="1">
        <v>243</v>
      </c>
      <c r="AF5324" s="1">
        <v>201</v>
      </c>
      <c r="AG5324" s="1">
        <v>55</v>
      </c>
      <c r="AH5324" s="1">
        <v>243</v>
      </c>
      <c r="AI5324" s="1">
        <v>8039</v>
      </c>
      <c r="AJ5324" s="1" t="s">
        <v>3228</v>
      </c>
      <c r="AK5324" s="1" t="s">
        <v>12106</v>
      </c>
      <c r="AL5324" s="1" t="s">
        <v>12107</v>
      </c>
      <c r="AM5324" s="1" t="s">
        <v>12</v>
      </c>
      <c r="AN5324" s="1" t="s">
        <v>23098</v>
      </c>
      <c r="AO5324" s="1" t="s">
        <v>86</v>
      </c>
      <c r="AP5324" s="1" t="s">
        <v>57</v>
      </c>
      <c r="AQ5324" s="1" t="s">
        <v>25</v>
      </c>
      <c r="AR5324" s="1" t="s">
        <v>30</v>
      </c>
      <c r="AS5324" s="1" t="s">
        <v>23090</v>
      </c>
      <c r="AT5324" s="1" t="s">
        <v>26</v>
      </c>
    </row>
    <row r="5325" spans="1:46" x14ac:dyDescent="0.25">
      <c r="A5325" s="1" t="s">
        <v>22410</v>
      </c>
      <c r="B5325" s="2" t="s">
        <v>23101</v>
      </c>
      <c r="C5325" s="2" t="s">
        <v>23108</v>
      </c>
      <c r="D5325" s="1">
        <v>0</v>
      </c>
      <c r="E5325" s="1">
        <v>0</v>
      </c>
      <c r="F5325" s="1">
        <v>1</v>
      </c>
      <c r="G5325" s="1">
        <v>1</v>
      </c>
      <c r="H5325" s="6">
        <v>1</v>
      </c>
      <c r="I5325">
        <v>0</v>
      </c>
      <c r="J5325" s="1">
        <v>41</v>
      </c>
      <c r="K5325" s="1">
        <v>1</v>
      </c>
      <c r="L5325" s="1">
        <v>505</v>
      </c>
      <c r="M5325" s="6">
        <v>0.13</v>
      </c>
      <c r="N5325" s="4">
        <v>1560</v>
      </c>
      <c r="O5325" s="4">
        <v>130</v>
      </c>
      <c r="P5325" s="4">
        <v>100</v>
      </c>
      <c r="Q5325" s="3">
        <v>0.3</v>
      </c>
      <c r="R5325" s="1">
        <v>6</v>
      </c>
      <c r="S5325" s="1">
        <v>100</v>
      </c>
      <c r="T5325" s="1">
        <v>10</v>
      </c>
      <c r="U5325" s="1">
        <v>0</v>
      </c>
      <c r="V5325" s="1">
        <v>3</v>
      </c>
      <c r="W5325" s="1">
        <v>0</v>
      </c>
      <c r="X5325" s="1">
        <v>0</v>
      </c>
      <c r="Y5325" s="1">
        <v>1</v>
      </c>
      <c r="Z5325" s="1">
        <v>0</v>
      </c>
      <c r="AA5325" s="1">
        <v>1</v>
      </c>
      <c r="AB5325" s="1">
        <v>0</v>
      </c>
      <c r="AC5325" s="1">
        <v>0</v>
      </c>
      <c r="AD5325" s="1">
        <v>0</v>
      </c>
      <c r="AE5325" s="1">
        <v>0</v>
      </c>
      <c r="AF5325" s="1">
        <v>0</v>
      </c>
      <c r="AG5325" s="1">
        <v>0</v>
      </c>
      <c r="AH5325" s="1">
        <v>0</v>
      </c>
      <c r="AI5325" s="1">
        <v>0</v>
      </c>
      <c r="AJ5325" s="1" t="s">
        <v>15256</v>
      </c>
      <c r="AK5325" s="1" t="s">
        <v>15257</v>
      </c>
      <c r="AL5325" s="1" t="s">
        <v>15258</v>
      </c>
      <c r="AM5325" s="1" t="s">
        <v>12</v>
      </c>
      <c r="AN5325" s="1" t="s">
        <v>23098</v>
      </c>
      <c r="AO5325" s="1" t="s">
        <v>364</v>
      </c>
      <c r="AP5325" s="1" t="s">
        <v>57</v>
      </c>
      <c r="AQ5325" s="1" t="s">
        <v>25</v>
      </c>
      <c r="AR5325" s="1" t="s">
        <v>19</v>
      </c>
      <c r="AS5325" s="1" t="s">
        <v>23091</v>
      </c>
      <c r="AT5325" s="1" t="s">
        <v>26</v>
      </c>
    </row>
    <row r="5326" spans="1:46" x14ac:dyDescent="0.25">
      <c r="A5326" s="1" t="s">
        <v>21836</v>
      </c>
      <c r="B5326" s="2" t="s">
        <v>23101</v>
      </c>
      <c r="C5326" s="2" t="s">
        <v>23108</v>
      </c>
      <c r="D5326" s="1">
        <v>0</v>
      </c>
      <c r="E5326" s="1">
        <v>0</v>
      </c>
      <c r="F5326" s="1">
        <v>1</v>
      </c>
      <c r="G5326" s="1">
        <v>1</v>
      </c>
      <c r="H5326" s="6">
        <v>1</v>
      </c>
      <c r="I5326">
        <v>1</v>
      </c>
      <c r="J5326" s="1">
        <v>35</v>
      </c>
      <c r="K5326" s="1">
        <v>1</v>
      </c>
      <c r="L5326" s="1">
        <v>519</v>
      </c>
      <c r="M5326" s="6">
        <v>0.1</v>
      </c>
      <c r="N5326" s="4">
        <v>4200</v>
      </c>
      <c r="O5326" s="4">
        <v>350</v>
      </c>
      <c r="P5326" s="4">
        <v>400</v>
      </c>
      <c r="Q5326" s="3">
        <v>0.3</v>
      </c>
      <c r="R5326" s="1">
        <v>24</v>
      </c>
      <c r="S5326" s="1">
        <v>400</v>
      </c>
      <c r="T5326" s="1">
        <v>41</v>
      </c>
      <c r="U5326" s="1">
        <v>0</v>
      </c>
      <c r="V5326" s="1">
        <v>3</v>
      </c>
      <c r="W5326" s="1">
        <v>0</v>
      </c>
      <c r="X5326" s="1">
        <v>1</v>
      </c>
      <c r="Y5326" s="1">
        <v>0</v>
      </c>
      <c r="Z5326" s="1">
        <v>3</v>
      </c>
      <c r="AA5326" s="1">
        <v>1</v>
      </c>
      <c r="AB5326" s="1">
        <v>1</v>
      </c>
      <c r="AC5326" s="1">
        <v>0</v>
      </c>
      <c r="AD5326" s="1">
        <v>0</v>
      </c>
      <c r="AE5326" s="1">
        <v>0</v>
      </c>
      <c r="AF5326" s="1">
        <v>0</v>
      </c>
      <c r="AG5326" s="1">
        <v>0</v>
      </c>
      <c r="AH5326" s="1">
        <v>850</v>
      </c>
      <c r="AI5326" s="1">
        <v>850</v>
      </c>
      <c r="AJ5326" s="1" t="s">
        <v>13726</v>
      </c>
      <c r="AK5326" s="1" t="s">
        <v>13727</v>
      </c>
      <c r="AL5326" s="1" t="s">
        <v>13728</v>
      </c>
      <c r="AM5326" s="1" t="s">
        <v>16</v>
      </c>
      <c r="AN5326" s="1" t="s">
        <v>23098</v>
      </c>
      <c r="AO5326" s="1" t="s">
        <v>364</v>
      </c>
      <c r="AP5326" s="1" t="s">
        <v>57</v>
      </c>
      <c r="AQ5326" s="1" t="s">
        <v>14</v>
      </c>
      <c r="AR5326" s="1" t="s">
        <v>30</v>
      </c>
      <c r="AS5326" s="1" t="s">
        <v>23091</v>
      </c>
      <c r="AT5326" s="1" t="s">
        <v>101</v>
      </c>
    </row>
    <row r="5327" spans="1:46" x14ac:dyDescent="0.25">
      <c r="A5327" s="1" t="s">
        <v>18987</v>
      </c>
      <c r="B5327" s="2" t="s">
        <v>23101</v>
      </c>
      <c r="C5327" s="2" t="s">
        <v>23108</v>
      </c>
      <c r="D5327" s="1">
        <v>0</v>
      </c>
      <c r="E5327" s="1">
        <v>0</v>
      </c>
      <c r="F5327" s="1">
        <v>2</v>
      </c>
      <c r="G5327" s="1">
        <v>2</v>
      </c>
      <c r="H5327" s="6">
        <v>1</v>
      </c>
      <c r="I5327">
        <v>1</v>
      </c>
      <c r="J5327" s="1">
        <v>29</v>
      </c>
      <c r="K5327" s="1">
        <v>1</v>
      </c>
      <c r="L5327" s="1">
        <v>600</v>
      </c>
      <c r="M5327" s="6">
        <v>0.25</v>
      </c>
      <c r="N5327" s="4">
        <v>4000</v>
      </c>
      <c r="O5327" s="4">
        <v>300</v>
      </c>
      <c r="P5327" s="4">
        <v>200</v>
      </c>
      <c r="Q5327" s="3">
        <v>0.3</v>
      </c>
      <c r="R5327" s="1">
        <v>18</v>
      </c>
      <c r="S5327" s="1">
        <v>200</v>
      </c>
      <c r="T5327" s="1">
        <v>28</v>
      </c>
      <c r="U5327" s="1">
        <v>1</v>
      </c>
      <c r="V5327" s="1">
        <v>3</v>
      </c>
      <c r="W5327" s="1">
        <v>0</v>
      </c>
      <c r="X5327" s="1">
        <v>0</v>
      </c>
      <c r="Y5327" s="1">
        <v>1</v>
      </c>
      <c r="Z5327" s="1">
        <v>1</v>
      </c>
      <c r="AA5327" s="1">
        <v>1</v>
      </c>
      <c r="AB5327" s="1">
        <v>1</v>
      </c>
      <c r="AC5327" s="1">
        <v>0</v>
      </c>
      <c r="AD5327" s="1">
        <v>140</v>
      </c>
      <c r="AE5327" s="1">
        <v>800</v>
      </c>
      <c r="AF5327" s="1">
        <v>500</v>
      </c>
      <c r="AG5327" s="1">
        <v>40</v>
      </c>
      <c r="AH5327" s="1">
        <v>0</v>
      </c>
      <c r="AI5327" s="1">
        <v>1480</v>
      </c>
      <c r="AJ5327" s="1" t="s">
        <v>5945</v>
      </c>
      <c r="AK5327" s="1" t="s">
        <v>5946</v>
      </c>
      <c r="AL5327" s="1" t="s">
        <v>5947</v>
      </c>
      <c r="AM5327" s="1" t="s">
        <v>16</v>
      </c>
      <c r="AN5327" s="1" t="s">
        <v>23098</v>
      </c>
      <c r="AO5327" s="1" t="s">
        <v>86</v>
      </c>
      <c r="AP5327" s="1" t="s">
        <v>57</v>
      </c>
      <c r="AQ5327" s="1" t="s">
        <v>25</v>
      </c>
      <c r="AR5327" s="1" t="s">
        <v>19</v>
      </c>
      <c r="AS5327" s="1" t="s">
        <v>23091</v>
      </c>
      <c r="AT5327" s="1" t="s">
        <v>101</v>
      </c>
    </row>
    <row r="5328" spans="1:46" x14ac:dyDescent="0.25">
      <c r="A5328" s="1" t="s">
        <v>22993</v>
      </c>
      <c r="B5328" s="2" t="s">
        <v>23101</v>
      </c>
      <c r="C5328" s="2" t="s">
        <v>23108</v>
      </c>
      <c r="D5328" s="1">
        <v>0</v>
      </c>
      <c r="E5328" s="1">
        <v>0</v>
      </c>
      <c r="F5328" s="1">
        <v>1</v>
      </c>
      <c r="G5328" s="1">
        <v>1</v>
      </c>
      <c r="H5328" s="6">
        <v>1</v>
      </c>
      <c r="I5328">
        <v>1</v>
      </c>
      <c r="J5328" s="1">
        <v>24</v>
      </c>
      <c r="K5328" s="1">
        <v>1</v>
      </c>
      <c r="L5328" s="1">
        <v>698</v>
      </c>
      <c r="M5328" s="6">
        <v>0.08</v>
      </c>
      <c r="N5328" s="4">
        <v>1800</v>
      </c>
      <c r="O5328" s="4">
        <v>140</v>
      </c>
      <c r="P5328" s="4">
        <v>250</v>
      </c>
      <c r="Q5328" s="3">
        <v>0.22</v>
      </c>
      <c r="R5328" s="1">
        <v>24</v>
      </c>
      <c r="S5328" s="1">
        <v>250</v>
      </c>
      <c r="T5328" s="1">
        <v>22</v>
      </c>
      <c r="U5328" s="1">
        <v>0</v>
      </c>
      <c r="V5328" s="1">
        <v>3</v>
      </c>
      <c r="W5328" s="1">
        <v>1</v>
      </c>
      <c r="X5328" s="1">
        <v>1</v>
      </c>
      <c r="Y5328" s="1">
        <v>1</v>
      </c>
      <c r="Z5328" s="1">
        <v>0</v>
      </c>
      <c r="AA5328" s="1">
        <v>1</v>
      </c>
      <c r="AB5328" s="1">
        <v>1</v>
      </c>
      <c r="AC5328" s="1">
        <v>0</v>
      </c>
      <c r="AD5328" s="1">
        <v>0</v>
      </c>
      <c r="AE5328" s="1">
        <v>0</v>
      </c>
      <c r="AF5328" s="1">
        <v>239</v>
      </c>
      <c r="AG5328" s="1">
        <v>0</v>
      </c>
      <c r="AH5328" s="1">
        <v>0</v>
      </c>
      <c r="AI5328" s="1">
        <v>239</v>
      </c>
      <c r="AJ5328" s="1" t="s">
        <v>16808</v>
      </c>
      <c r="AK5328" s="1" t="s">
        <v>16809</v>
      </c>
      <c r="AL5328" s="1" t="s">
        <v>16810</v>
      </c>
      <c r="AM5328" s="1" t="s">
        <v>16</v>
      </c>
      <c r="AN5328" s="1" t="s">
        <v>23098</v>
      </c>
      <c r="AO5328" s="1" t="s">
        <v>364</v>
      </c>
      <c r="AP5328" s="1" t="s">
        <v>86</v>
      </c>
      <c r="AQ5328" s="1" t="s">
        <v>14</v>
      </c>
      <c r="AR5328" s="1" t="s">
        <v>19</v>
      </c>
      <c r="AS5328" s="1" t="s">
        <v>23091</v>
      </c>
      <c r="AT5328" s="1" t="s">
        <v>101</v>
      </c>
    </row>
    <row r="5329" spans="1:46" x14ac:dyDescent="0.25">
      <c r="A5329" s="1" t="s">
        <v>21844</v>
      </c>
      <c r="B5329" s="2" t="s">
        <v>23101</v>
      </c>
      <c r="C5329" s="2" t="s">
        <v>23108</v>
      </c>
      <c r="D5329" s="1">
        <v>0</v>
      </c>
      <c r="E5329" s="1">
        <v>0</v>
      </c>
      <c r="F5329" s="1">
        <v>3</v>
      </c>
      <c r="G5329" s="1">
        <v>3</v>
      </c>
      <c r="H5329" s="6">
        <v>1</v>
      </c>
      <c r="I5329">
        <v>0</v>
      </c>
      <c r="J5329" s="1">
        <v>24</v>
      </c>
      <c r="K5329" s="1">
        <v>1</v>
      </c>
      <c r="L5329" s="1">
        <v>758</v>
      </c>
      <c r="M5329" s="6">
        <v>0.14000000000000001</v>
      </c>
      <c r="N5329" s="4">
        <v>2400</v>
      </c>
      <c r="O5329" s="4">
        <v>200</v>
      </c>
      <c r="P5329" s="4">
        <v>300</v>
      </c>
      <c r="Q5329" s="3">
        <v>0.3</v>
      </c>
      <c r="R5329" s="1">
        <v>12</v>
      </c>
      <c r="S5329" s="1">
        <v>300</v>
      </c>
      <c r="T5329" s="1">
        <v>36</v>
      </c>
      <c r="U5329" s="1">
        <v>1</v>
      </c>
      <c r="V5329" s="1">
        <v>3</v>
      </c>
      <c r="W5329" s="1">
        <v>0</v>
      </c>
      <c r="X5329" s="1">
        <v>1</v>
      </c>
      <c r="Y5329" s="1">
        <v>1</v>
      </c>
      <c r="Z5329" s="1">
        <v>1</v>
      </c>
      <c r="AA5329" s="1">
        <v>1</v>
      </c>
      <c r="AB5329" s="1">
        <v>1</v>
      </c>
      <c r="AC5329" s="1">
        <v>0</v>
      </c>
      <c r="AD5329" s="1">
        <v>0</v>
      </c>
      <c r="AE5329" s="1">
        <v>0</v>
      </c>
      <c r="AF5329" s="1">
        <v>0</v>
      </c>
      <c r="AG5329" s="1">
        <v>0</v>
      </c>
      <c r="AH5329" s="1">
        <v>0</v>
      </c>
      <c r="AI5329" s="1">
        <v>0</v>
      </c>
      <c r="AJ5329" s="1" t="s">
        <v>13748</v>
      </c>
      <c r="AK5329" s="1" t="s">
        <v>13749</v>
      </c>
      <c r="AL5329" s="1" t="s">
        <v>13750</v>
      </c>
      <c r="AM5329" s="1" t="s">
        <v>12</v>
      </c>
      <c r="AN5329" s="1" t="s">
        <v>23098</v>
      </c>
      <c r="AO5329" s="1" t="s">
        <v>86</v>
      </c>
      <c r="AP5329" s="1" t="s">
        <v>57</v>
      </c>
      <c r="AQ5329" s="1" t="s">
        <v>14</v>
      </c>
      <c r="AR5329" s="1" t="s">
        <v>19</v>
      </c>
      <c r="AS5329" s="1" t="s">
        <v>23091</v>
      </c>
      <c r="AT5329" s="1" t="s">
        <v>101</v>
      </c>
    </row>
    <row r="5330" spans="1:46" x14ac:dyDescent="0.25">
      <c r="A5330" s="1" t="s">
        <v>21851</v>
      </c>
      <c r="B5330" s="2" t="s">
        <v>23101</v>
      </c>
      <c r="C5330" s="2" t="s">
        <v>23108</v>
      </c>
      <c r="D5330" s="1">
        <v>0</v>
      </c>
      <c r="E5330" s="1">
        <v>0</v>
      </c>
      <c r="F5330" s="1">
        <v>1</v>
      </c>
      <c r="G5330" s="1">
        <v>1</v>
      </c>
      <c r="H5330" s="6">
        <v>1</v>
      </c>
      <c r="I5330">
        <v>1</v>
      </c>
      <c r="J5330" s="1">
        <v>33</v>
      </c>
      <c r="K5330" s="1">
        <v>1</v>
      </c>
      <c r="L5330" s="1">
        <v>600</v>
      </c>
      <c r="M5330" s="6">
        <v>0.44</v>
      </c>
      <c r="N5330" s="4">
        <v>2000</v>
      </c>
      <c r="O5330" s="4">
        <v>180</v>
      </c>
      <c r="P5330" s="4">
        <v>500</v>
      </c>
      <c r="Q5330" s="3">
        <v>0.3</v>
      </c>
      <c r="R5330" s="1">
        <v>24</v>
      </c>
      <c r="S5330" s="1">
        <v>500</v>
      </c>
      <c r="T5330" s="1">
        <v>52</v>
      </c>
      <c r="U5330" s="1">
        <v>1</v>
      </c>
      <c r="V5330" s="1">
        <v>3</v>
      </c>
      <c r="W5330" s="1">
        <v>1</v>
      </c>
      <c r="X5330" s="1">
        <v>0</v>
      </c>
      <c r="Y5330" s="1">
        <v>1</v>
      </c>
      <c r="Z5330" s="1">
        <v>2</v>
      </c>
      <c r="AA5330" s="1">
        <v>0</v>
      </c>
      <c r="AB5330" s="1">
        <v>1</v>
      </c>
      <c r="AC5330" s="1">
        <v>360</v>
      </c>
      <c r="AD5330" s="1">
        <v>0</v>
      </c>
      <c r="AE5330" s="1">
        <v>320</v>
      </c>
      <c r="AF5330" s="1">
        <v>550</v>
      </c>
      <c r="AG5330" s="1">
        <v>0</v>
      </c>
      <c r="AH5330" s="1">
        <v>0</v>
      </c>
      <c r="AI5330" s="1">
        <v>1230</v>
      </c>
      <c r="AJ5330" s="1" t="s">
        <v>1417</v>
      </c>
      <c r="AK5330" s="1" t="s">
        <v>13768</v>
      </c>
      <c r="AL5330" s="1" t="s">
        <v>13769</v>
      </c>
      <c r="AM5330" s="1" t="s">
        <v>16</v>
      </c>
      <c r="AN5330" s="1" t="s">
        <v>23098</v>
      </c>
      <c r="AO5330" s="1" t="s">
        <v>86</v>
      </c>
      <c r="AP5330" s="1" t="s">
        <v>86</v>
      </c>
      <c r="AQ5330" s="1" t="s">
        <v>25</v>
      </c>
      <c r="AR5330" s="1" t="s">
        <v>19</v>
      </c>
      <c r="AS5330" s="1" t="s">
        <v>23090</v>
      </c>
      <c r="AT5330" s="1" t="s">
        <v>101</v>
      </c>
    </row>
    <row r="5331" spans="1:46" x14ac:dyDescent="0.25">
      <c r="A5331" s="1" t="s">
        <v>18351</v>
      </c>
      <c r="B5331" s="2" t="s">
        <v>23101</v>
      </c>
      <c r="C5331" s="2" t="s">
        <v>23108</v>
      </c>
      <c r="D5331" s="1">
        <v>0</v>
      </c>
      <c r="E5331" s="1">
        <v>0</v>
      </c>
      <c r="F5331" s="1">
        <v>1</v>
      </c>
      <c r="G5331" s="1">
        <v>1</v>
      </c>
      <c r="H5331" s="6">
        <v>1</v>
      </c>
      <c r="I5331">
        <v>1</v>
      </c>
      <c r="J5331" s="1">
        <v>31</v>
      </c>
      <c r="K5331" s="1">
        <v>1</v>
      </c>
      <c r="L5331" s="1">
        <v>600</v>
      </c>
      <c r="M5331" s="6">
        <v>1.1200000000000001</v>
      </c>
      <c r="N5331" s="4">
        <v>1320</v>
      </c>
      <c r="O5331" s="4">
        <v>110</v>
      </c>
      <c r="P5331" s="4">
        <v>600</v>
      </c>
      <c r="Q5331" s="3">
        <v>0.26</v>
      </c>
      <c r="R5331" s="1">
        <v>24</v>
      </c>
      <c r="S5331" s="1">
        <v>600</v>
      </c>
      <c r="T5331" s="1">
        <v>50</v>
      </c>
      <c r="U5331" s="1">
        <v>0</v>
      </c>
      <c r="V5331" s="1">
        <v>3</v>
      </c>
      <c r="W5331" s="1">
        <v>0</v>
      </c>
      <c r="X5331" s="1">
        <v>0</v>
      </c>
      <c r="Y5331" s="1">
        <v>0</v>
      </c>
      <c r="Z5331" s="1">
        <v>3</v>
      </c>
      <c r="AA5331" s="1">
        <v>0</v>
      </c>
      <c r="AB5331" s="1">
        <v>1</v>
      </c>
      <c r="AC5331" s="1">
        <v>5400</v>
      </c>
      <c r="AD5331" s="1">
        <v>0</v>
      </c>
      <c r="AE5331" s="1">
        <v>828</v>
      </c>
      <c r="AF5331" s="1">
        <v>0</v>
      </c>
      <c r="AG5331" s="1">
        <v>0</v>
      </c>
      <c r="AH5331" s="1">
        <v>300</v>
      </c>
      <c r="AI5331" s="1">
        <v>6528</v>
      </c>
      <c r="AJ5331" s="1" t="s">
        <v>3663</v>
      </c>
      <c r="AK5331" s="1" t="s">
        <v>4116</v>
      </c>
      <c r="AL5331" s="1" t="s">
        <v>4117</v>
      </c>
      <c r="AM5331" s="1" t="s">
        <v>16</v>
      </c>
      <c r="AN5331" s="1" t="s">
        <v>23098</v>
      </c>
      <c r="AO5331" s="1" t="s">
        <v>364</v>
      </c>
      <c r="AP5331" s="1" t="s">
        <v>57</v>
      </c>
      <c r="AQ5331" s="1" t="s">
        <v>25</v>
      </c>
      <c r="AR5331" s="1" t="s">
        <v>30</v>
      </c>
      <c r="AS5331" s="1" t="s">
        <v>23090</v>
      </c>
      <c r="AT5331" s="1" t="s">
        <v>101</v>
      </c>
    </row>
    <row r="5332" spans="1:46" x14ac:dyDescent="0.25">
      <c r="A5332" s="1" t="s">
        <v>20698</v>
      </c>
      <c r="B5332" s="2" t="s">
        <v>23101</v>
      </c>
      <c r="C5332" s="2" t="s">
        <v>23108</v>
      </c>
      <c r="D5332" s="1">
        <v>0</v>
      </c>
      <c r="E5332" s="1">
        <v>0</v>
      </c>
      <c r="F5332" s="1">
        <v>1</v>
      </c>
      <c r="G5332" s="1">
        <v>1</v>
      </c>
      <c r="H5332" s="6">
        <v>1</v>
      </c>
      <c r="I5332">
        <v>0</v>
      </c>
      <c r="J5332" s="1">
        <v>42</v>
      </c>
      <c r="K5332" s="1">
        <v>1</v>
      </c>
      <c r="L5332" s="1">
        <v>634</v>
      </c>
      <c r="M5332" s="6">
        <v>0.68</v>
      </c>
      <c r="N5332" s="4">
        <v>4940</v>
      </c>
      <c r="O5332" s="4">
        <v>400</v>
      </c>
      <c r="P5332" s="4">
        <v>500</v>
      </c>
      <c r="Q5332" s="3">
        <v>0.33</v>
      </c>
      <c r="R5332" s="1">
        <v>24</v>
      </c>
      <c r="S5332" s="1">
        <v>500</v>
      </c>
      <c r="T5332" s="1">
        <v>51</v>
      </c>
      <c r="U5332" s="1">
        <v>1</v>
      </c>
      <c r="V5332" s="1">
        <v>3</v>
      </c>
      <c r="W5332" s="1">
        <v>1</v>
      </c>
      <c r="X5332" s="1">
        <v>0</v>
      </c>
      <c r="Y5332" s="1">
        <v>0</v>
      </c>
      <c r="Z5332" s="1">
        <v>2</v>
      </c>
      <c r="AA5332" s="1">
        <v>1</v>
      </c>
      <c r="AB5332" s="1">
        <v>0</v>
      </c>
      <c r="AC5332" s="1">
        <v>400</v>
      </c>
      <c r="AD5332" s="1">
        <v>515</v>
      </c>
      <c r="AE5332" s="1">
        <v>1100</v>
      </c>
      <c r="AF5332" s="1">
        <v>1400</v>
      </c>
      <c r="AG5332" s="1">
        <v>515</v>
      </c>
      <c r="AH5332" s="1">
        <v>1500</v>
      </c>
      <c r="AI5332" s="1">
        <v>5430</v>
      </c>
      <c r="AJ5332" s="1" t="s">
        <v>10680</v>
      </c>
      <c r="AK5332" s="1" t="s">
        <v>10681</v>
      </c>
      <c r="AL5332" s="1" t="s">
        <v>10682</v>
      </c>
      <c r="AM5332" s="1" t="s">
        <v>12</v>
      </c>
      <c r="AN5332" s="1" t="s">
        <v>23098</v>
      </c>
      <c r="AO5332" s="1" t="s">
        <v>86</v>
      </c>
      <c r="AP5332" s="1" t="s">
        <v>86</v>
      </c>
      <c r="AQ5332" s="1" t="s">
        <v>25</v>
      </c>
      <c r="AR5332" s="1" t="s">
        <v>30</v>
      </c>
      <c r="AS5332" s="1" t="s">
        <v>23091</v>
      </c>
      <c r="AT5332" s="1" t="s">
        <v>26</v>
      </c>
    </row>
    <row r="5333" spans="1:46" x14ac:dyDescent="0.25">
      <c r="A5333" s="1" t="s">
        <v>20167</v>
      </c>
      <c r="B5333" s="2" t="s">
        <v>23101</v>
      </c>
      <c r="C5333" s="2" t="s">
        <v>23108</v>
      </c>
      <c r="D5333" s="1">
        <v>1</v>
      </c>
      <c r="E5333" s="1">
        <v>1</v>
      </c>
      <c r="F5333" s="1">
        <v>1</v>
      </c>
      <c r="G5333" s="1">
        <v>3</v>
      </c>
      <c r="H5333" s="6">
        <v>0.33333333333333331</v>
      </c>
      <c r="I5333">
        <v>1</v>
      </c>
      <c r="J5333" s="1">
        <v>36</v>
      </c>
      <c r="K5333" s="1">
        <v>0</v>
      </c>
      <c r="L5333" s="1">
        <v>527</v>
      </c>
      <c r="M5333" s="6">
        <v>0.41</v>
      </c>
      <c r="N5333" s="4">
        <v>1700</v>
      </c>
      <c r="O5333" s="4">
        <v>130</v>
      </c>
      <c r="P5333" s="4">
        <v>300</v>
      </c>
      <c r="Q5333" s="3">
        <v>0.25</v>
      </c>
      <c r="R5333" s="1">
        <v>24</v>
      </c>
      <c r="S5333" s="1">
        <v>300</v>
      </c>
      <c r="T5333" s="1">
        <v>25</v>
      </c>
      <c r="U5333" s="1">
        <v>0</v>
      </c>
      <c r="V5333" s="1">
        <v>3</v>
      </c>
      <c r="W5333" s="1">
        <v>0</v>
      </c>
      <c r="X5333" s="1">
        <v>0</v>
      </c>
      <c r="Y5333" s="1">
        <v>0</v>
      </c>
      <c r="Z5333" s="1">
        <v>3</v>
      </c>
      <c r="AA5333" s="1">
        <v>1</v>
      </c>
      <c r="AB5333" s="1">
        <v>1</v>
      </c>
      <c r="AC5333" s="1">
        <v>160</v>
      </c>
      <c r="AD5333" s="1">
        <v>0</v>
      </c>
      <c r="AE5333" s="1">
        <v>280</v>
      </c>
      <c r="AF5333" s="1">
        <v>100</v>
      </c>
      <c r="AG5333" s="1">
        <v>100</v>
      </c>
      <c r="AH5333" s="1">
        <v>600</v>
      </c>
      <c r="AI5333" s="1">
        <v>1240</v>
      </c>
      <c r="AJ5333" s="1" t="s">
        <v>2380</v>
      </c>
      <c r="AK5333" s="1" t="s">
        <v>9229</v>
      </c>
      <c r="AL5333" s="1" t="s">
        <v>9230</v>
      </c>
      <c r="AM5333" s="1" t="s">
        <v>16</v>
      </c>
      <c r="AN5333" s="1" t="s">
        <v>23097</v>
      </c>
      <c r="AO5333" s="1" t="s">
        <v>364</v>
      </c>
      <c r="AP5333" s="1" t="s">
        <v>57</v>
      </c>
      <c r="AQ5333" s="1" t="s">
        <v>25</v>
      </c>
      <c r="AR5333" s="1" t="s">
        <v>30</v>
      </c>
      <c r="AS5333" s="1" t="s">
        <v>23091</v>
      </c>
      <c r="AT5333" s="1" t="s">
        <v>101</v>
      </c>
    </row>
    <row r="5334" spans="1:46" x14ac:dyDescent="0.25">
      <c r="A5334" s="1" t="s">
        <v>19003</v>
      </c>
      <c r="B5334" s="2" t="s">
        <v>23101</v>
      </c>
      <c r="C5334" s="2" t="s">
        <v>23108</v>
      </c>
      <c r="D5334" s="1">
        <v>0</v>
      </c>
      <c r="E5334" s="1">
        <v>0</v>
      </c>
      <c r="F5334" s="1">
        <v>1</v>
      </c>
      <c r="G5334" s="1">
        <v>1</v>
      </c>
      <c r="H5334" s="6">
        <v>1</v>
      </c>
      <c r="I5334">
        <v>1</v>
      </c>
      <c r="J5334" s="1">
        <v>24</v>
      </c>
      <c r="K5334" s="1">
        <v>0</v>
      </c>
      <c r="L5334" s="1">
        <v>758</v>
      </c>
      <c r="M5334" s="6">
        <v>0.1</v>
      </c>
      <c r="N5334" s="4">
        <v>2200</v>
      </c>
      <c r="O5334" s="4">
        <v>180</v>
      </c>
      <c r="P5334" s="4">
        <v>200</v>
      </c>
      <c r="Q5334" s="3">
        <v>0.25</v>
      </c>
      <c r="R5334" s="1">
        <v>12</v>
      </c>
      <c r="S5334" s="1">
        <v>200</v>
      </c>
      <c r="T5334" s="1">
        <v>19</v>
      </c>
      <c r="U5334" s="1">
        <v>1</v>
      </c>
      <c r="V5334" s="1">
        <v>3</v>
      </c>
      <c r="W5334" s="1">
        <v>1</v>
      </c>
      <c r="X5334" s="1">
        <v>1</v>
      </c>
      <c r="Y5334" s="1">
        <v>1</v>
      </c>
      <c r="Z5334" s="1">
        <v>1</v>
      </c>
      <c r="AA5334" s="1">
        <v>1</v>
      </c>
      <c r="AB5334" s="1">
        <v>1</v>
      </c>
      <c r="AC5334" s="1">
        <v>0</v>
      </c>
      <c r="AD5334" s="1">
        <v>0</v>
      </c>
      <c r="AE5334" s="1">
        <v>0</v>
      </c>
      <c r="AF5334" s="1">
        <v>0</v>
      </c>
      <c r="AG5334" s="1">
        <v>0</v>
      </c>
      <c r="AH5334" s="1">
        <v>0</v>
      </c>
      <c r="AI5334" s="1">
        <v>0</v>
      </c>
      <c r="AJ5334" s="1" t="s">
        <v>5989</v>
      </c>
      <c r="AK5334" s="1" t="s">
        <v>5990</v>
      </c>
      <c r="AL5334" s="1" t="s">
        <v>5991</v>
      </c>
      <c r="AM5334" s="1" t="s">
        <v>16</v>
      </c>
      <c r="AN5334" s="1" t="s">
        <v>23097</v>
      </c>
      <c r="AO5334" s="1" t="s">
        <v>86</v>
      </c>
      <c r="AP5334" s="1" t="s">
        <v>86</v>
      </c>
      <c r="AQ5334" s="1" t="s">
        <v>14</v>
      </c>
      <c r="AR5334" s="1" t="s">
        <v>19</v>
      </c>
      <c r="AS5334" s="1" t="s">
        <v>23091</v>
      </c>
      <c r="AT5334" s="1" t="s">
        <v>101</v>
      </c>
    </row>
    <row r="5335" spans="1:46" x14ac:dyDescent="0.25">
      <c r="A5335" s="1" t="s">
        <v>19004</v>
      </c>
      <c r="B5335" s="2" t="s">
        <v>23101</v>
      </c>
      <c r="C5335" s="2" t="s">
        <v>23108</v>
      </c>
      <c r="D5335" s="1">
        <v>0</v>
      </c>
      <c r="E5335" s="1">
        <v>1</v>
      </c>
      <c r="F5335" s="1">
        <v>3</v>
      </c>
      <c r="G5335" s="1">
        <v>4</v>
      </c>
      <c r="H5335" s="6">
        <v>0.75</v>
      </c>
      <c r="I5335">
        <v>0</v>
      </c>
      <c r="J5335" s="1">
        <v>28</v>
      </c>
      <c r="K5335" s="1">
        <v>0</v>
      </c>
      <c r="L5335" s="1">
        <v>625</v>
      </c>
      <c r="M5335" s="6">
        <v>0.4</v>
      </c>
      <c r="N5335" s="4">
        <v>3000</v>
      </c>
      <c r="O5335" s="4">
        <v>250</v>
      </c>
      <c r="P5335" s="4">
        <v>500</v>
      </c>
      <c r="Q5335" s="3">
        <v>0.27</v>
      </c>
      <c r="R5335" s="1">
        <v>24</v>
      </c>
      <c r="S5335" s="1">
        <v>500</v>
      </c>
      <c r="T5335" s="1">
        <v>52</v>
      </c>
      <c r="U5335" s="1">
        <v>0</v>
      </c>
      <c r="V5335" s="1">
        <v>3</v>
      </c>
      <c r="W5335" s="1">
        <v>0</v>
      </c>
      <c r="X5335" s="1">
        <v>0</v>
      </c>
      <c r="Y5335" s="1">
        <v>1</v>
      </c>
      <c r="Z5335" s="1">
        <v>3</v>
      </c>
      <c r="AA5335" s="1">
        <v>0</v>
      </c>
      <c r="AB5335" s="1">
        <v>1</v>
      </c>
      <c r="AC5335" s="1">
        <v>1104</v>
      </c>
      <c r="AD5335" s="1">
        <v>0</v>
      </c>
      <c r="AE5335" s="1">
        <v>0</v>
      </c>
      <c r="AF5335" s="1">
        <v>680</v>
      </c>
      <c r="AG5335" s="1">
        <v>68</v>
      </c>
      <c r="AH5335" s="1">
        <v>0</v>
      </c>
      <c r="AI5335" s="1">
        <v>1852</v>
      </c>
      <c r="AJ5335" s="1" t="s">
        <v>5992</v>
      </c>
      <c r="AK5335" s="1" t="s">
        <v>5993</v>
      </c>
      <c r="AL5335" s="1" t="s">
        <v>5994</v>
      </c>
      <c r="AM5335" s="1" t="s">
        <v>12</v>
      </c>
      <c r="AN5335" s="1" t="s">
        <v>23097</v>
      </c>
      <c r="AO5335" s="1" t="s">
        <v>364</v>
      </c>
      <c r="AP5335" s="1" t="s">
        <v>57</v>
      </c>
      <c r="AQ5335" s="1" t="s">
        <v>25</v>
      </c>
      <c r="AR5335" s="1" t="s">
        <v>19</v>
      </c>
      <c r="AS5335" s="1" t="s">
        <v>23090</v>
      </c>
      <c r="AT5335" s="1" t="s">
        <v>101</v>
      </c>
    </row>
    <row r="5336" spans="1:46" x14ac:dyDescent="0.25">
      <c r="A5336" s="1" t="s">
        <v>18369</v>
      </c>
      <c r="B5336" s="2" t="s">
        <v>23101</v>
      </c>
      <c r="C5336" s="2" t="s">
        <v>23108</v>
      </c>
      <c r="D5336" s="1">
        <v>0</v>
      </c>
      <c r="E5336" s="1">
        <v>1</v>
      </c>
      <c r="F5336" s="1">
        <v>4</v>
      </c>
      <c r="G5336" s="1">
        <v>5</v>
      </c>
      <c r="H5336" s="6">
        <v>0.8</v>
      </c>
      <c r="I5336">
        <v>0</v>
      </c>
      <c r="J5336" s="1">
        <v>35</v>
      </c>
      <c r="K5336" s="1">
        <v>1</v>
      </c>
      <c r="L5336" s="1">
        <v>531</v>
      </c>
      <c r="M5336" s="6">
        <v>0.2</v>
      </c>
      <c r="N5336" s="4">
        <v>3200</v>
      </c>
      <c r="O5336" s="4">
        <v>260</v>
      </c>
      <c r="P5336" s="4">
        <v>400</v>
      </c>
      <c r="Q5336" s="3">
        <v>0.26</v>
      </c>
      <c r="R5336" s="1">
        <v>18</v>
      </c>
      <c r="S5336" s="1">
        <v>400</v>
      </c>
      <c r="T5336" s="1">
        <v>31</v>
      </c>
      <c r="U5336" s="1">
        <v>1</v>
      </c>
      <c r="V5336" s="1">
        <v>3</v>
      </c>
      <c r="W5336" s="1">
        <v>0</v>
      </c>
      <c r="X5336" s="1">
        <v>0</v>
      </c>
      <c r="Y5336" s="1">
        <v>1</v>
      </c>
      <c r="Z5336" s="1">
        <v>1</v>
      </c>
      <c r="AA5336" s="1">
        <v>1</v>
      </c>
      <c r="AB5336" s="1">
        <v>0</v>
      </c>
      <c r="AC5336" s="1">
        <v>0</v>
      </c>
      <c r="AD5336" s="1">
        <v>0</v>
      </c>
      <c r="AE5336" s="1">
        <v>0</v>
      </c>
      <c r="AF5336" s="1">
        <v>800</v>
      </c>
      <c r="AG5336" s="1">
        <v>0</v>
      </c>
      <c r="AH5336" s="1">
        <v>0</v>
      </c>
      <c r="AI5336" s="1">
        <v>800</v>
      </c>
      <c r="AJ5336" s="1" t="s">
        <v>4167</v>
      </c>
      <c r="AK5336" s="1" t="s">
        <v>4168</v>
      </c>
      <c r="AL5336" s="1" t="s">
        <v>4169</v>
      </c>
      <c r="AM5336" s="1" t="s">
        <v>12</v>
      </c>
      <c r="AN5336" s="1" t="s">
        <v>23098</v>
      </c>
      <c r="AO5336" s="1" t="s">
        <v>86</v>
      </c>
      <c r="AP5336" s="1" t="s">
        <v>57</v>
      </c>
      <c r="AQ5336" s="1" t="s">
        <v>25</v>
      </c>
      <c r="AR5336" s="1" t="s">
        <v>19</v>
      </c>
      <c r="AS5336" s="1" t="s">
        <v>23091</v>
      </c>
      <c r="AT5336" s="1" t="s">
        <v>26</v>
      </c>
    </row>
    <row r="5337" spans="1:46" x14ac:dyDescent="0.25">
      <c r="A5337" s="1" t="s">
        <v>17704</v>
      </c>
      <c r="B5337" s="2" t="s">
        <v>23101</v>
      </c>
      <c r="C5337" s="2" t="s">
        <v>23109</v>
      </c>
      <c r="D5337" s="1">
        <v>0</v>
      </c>
      <c r="E5337" s="1">
        <v>2</v>
      </c>
      <c r="F5337" s="1">
        <v>1</v>
      </c>
      <c r="G5337" s="1">
        <v>3</v>
      </c>
      <c r="H5337" s="6">
        <v>0.33333333333333331</v>
      </c>
      <c r="I5337">
        <v>1</v>
      </c>
      <c r="J5337" s="1">
        <v>32</v>
      </c>
      <c r="K5337" s="1">
        <v>0</v>
      </c>
      <c r="L5337" s="1">
        <v>499</v>
      </c>
      <c r="M5337" s="6">
        <v>0.08</v>
      </c>
      <c r="N5337" s="4">
        <v>2200</v>
      </c>
      <c r="O5337" s="4">
        <v>169</v>
      </c>
      <c r="P5337" s="4">
        <v>150</v>
      </c>
      <c r="Q5337" s="3">
        <v>0.35</v>
      </c>
      <c r="R5337" s="1">
        <v>12</v>
      </c>
      <c r="S5337" s="1">
        <v>150</v>
      </c>
      <c r="T5337" s="1">
        <v>16</v>
      </c>
      <c r="U5337" s="1">
        <v>1</v>
      </c>
      <c r="V5337" s="1">
        <v>3</v>
      </c>
      <c r="W5337" s="1">
        <v>0</v>
      </c>
      <c r="X5337" s="1">
        <v>0</v>
      </c>
      <c r="Y5337" s="1">
        <v>1</v>
      </c>
      <c r="Z5337" s="1">
        <v>3</v>
      </c>
      <c r="AA5337" s="1">
        <v>0</v>
      </c>
      <c r="AB5337" s="1">
        <v>1</v>
      </c>
      <c r="AC5337" s="1">
        <v>0</v>
      </c>
      <c r="AD5337" s="1">
        <v>0</v>
      </c>
      <c r="AE5337" s="1">
        <v>0</v>
      </c>
      <c r="AF5337" s="1">
        <v>0</v>
      </c>
      <c r="AG5337" s="1">
        <v>0</v>
      </c>
      <c r="AH5337" s="1">
        <v>0</v>
      </c>
      <c r="AI5337" s="1">
        <v>0</v>
      </c>
      <c r="AJ5337" s="1" t="s">
        <v>2188</v>
      </c>
      <c r="AK5337" s="1" t="s">
        <v>2189</v>
      </c>
      <c r="AL5337" s="1" t="s">
        <v>2190</v>
      </c>
      <c r="AM5337" s="1" t="s">
        <v>16</v>
      </c>
      <c r="AN5337" s="1" t="s">
        <v>23097</v>
      </c>
      <c r="AO5337" s="1" t="s">
        <v>86</v>
      </c>
      <c r="AP5337" s="1" t="s">
        <v>57</v>
      </c>
      <c r="AQ5337" s="1" t="s">
        <v>25</v>
      </c>
      <c r="AR5337" s="1" t="s">
        <v>19</v>
      </c>
      <c r="AS5337" s="1" t="s">
        <v>23090</v>
      </c>
      <c r="AT5337" s="1" t="s">
        <v>101</v>
      </c>
    </row>
    <row r="5338" spans="1:46" x14ac:dyDescent="0.25">
      <c r="A5338" s="1" t="s">
        <v>22886</v>
      </c>
      <c r="B5338" s="2" t="s">
        <v>23101</v>
      </c>
      <c r="C5338" s="2" t="s">
        <v>23109</v>
      </c>
      <c r="D5338" s="1">
        <v>0</v>
      </c>
      <c r="E5338" s="1">
        <v>0</v>
      </c>
      <c r="F5338" s="1">
        <v>1</v>
      </c>
      <c r="G5338" s="1">
        <v>1</v>
      </c>
      <c r="H5338" s="6">
        <v>1</v>
      </c>
      <c r="I5338">
        <v>0</v>
      </c>
      <c r="J5338" s="1">
        <v>36</v>
      </c>
      <c r="K5338" s="1">
        <v>1</v>
      </c>
      <c r="L5338" s="1">
        <v>708</v>
      </c>
      <c r="M5338" s="6">
        <v>0.18</v>
      </c>
      <c r="N5338" s="4">
        <v>2250</v>
      </c>
      <c r="O5338" s="4">
        <v>180</v>
      </c>
      <c r="P5338" s="4">
        <v>600</v>
      </c>
      <c r="Q5338" s="3">
        <v>0.28999999999999998</v>
      </c>
      <c r="R5338" s="1">
        <v>24</v>
      </c>
      <c r="S5338" s="1">
        <v>600</v>
      </c>
      <c r="T5338" s="1">
        <v>64</v>
      </c>
      <c r="U5338" s="1">
        <v>1</v>
      </c>
      <c r="V5338" s="1">
        <v>3</v>
      </c>
      <c r="W5338" s="1">
        <v>0</v>
      </c>
      <c r="X5338" s="1">
        <v>1</v>
      </c>
      <c r="Y5338" s="1">
        <v>1</v>
      </c>
      <c r="Z5338" s="1">
        <v>0</v>
      </c>
      <c r="AA5338" s="1">
        <v>1</v>
      </c>
      <c r="AB5338" s="1">
        <v>0</v>
      </c>
      <c r="AC5338" s="1">
        <v>0</v>
      </c>
      <c r="AD5338" s="1">
        <v>0</v>
      </c>
      <c r="AE5338" s="1">
        <v>0</v>
      </c>
      <c r="AF5338" s="1">
        <v>0</v>
      </c>
      <c r="AG5338" s="1">
        <v>0</v>
      </c>
      <c r="AH5338" s="1">
        <v>0</v>
      </c>
      <c r="AI5338" s="1">
        <v>0</v>
      </c>
      <c r="AJ5338" s="1" t="s">
        <v>16511</v>
      </c>
      <c r="AK5338" s="1" t="s">
        <v>16512</v>
      </c>
      <c r="AL5338" s="1" t="s">
        <v>16513</v>
      </c>
      <c r="AM5338" s="1" t="s">
        <v>12</v>
      </c>
      <c r="AN5338" s="1" t="s">
        <v>23098</v>
      </c>
      <c r="AO5338" s="1" t="s">
        <v>86</v>
      </c>
      <c r="AP5338" s="1" t="s">
        <v>57</v>
      </c>
      <c r="AQ5338" s="1" t="s">
        <v>14</v>
      </c>
      <c r="AR5338" s="1" t="s">
        <v>19</v>
      </c>
      <c r="AS5338" s="1" t="s">
        <v>23091</v>
      </c>
      <c r="AT5338" s="1" t="s">
        <v>26</v>
      </c>
    </row>
    <row r="5339" spans="1:46" x14ac:dyDescent="0.25">
      <c r="A5339" s="1" t="s">
        <v>22366</v>
      </c>
      <c r="B5339" s="2" t="s">
        <v>23101</v>
      </c>
      <c r="C5339" s="2" t="s">
        <v>23109</v>
      </c>
      <c r="D5339" s="1">
        <v>0</v>
      </c>
      <c r="E5339" s="1">
        <v>0</v>
      </c>
      <c r="F5339" s="1">
        <v>1</v>
      </c>
      <c r="G5339" s="1">
        <v>1</v>
      </c>
      <c r="H5339" s="6">
        <v>1</v>
      </c>
      <c r="I5339">
        <v>0</v>
      </c>
      <c r="J5339" s="1">
        <v>47</v>
      </c>
      <c r="K5339" s="1">
        <v>1</v>
      </c>
      <c r="L5339" s="1">
        <v>839</v>
      </c>
      <c r="M5339" s="6">
        <v>0</v>
      </c>
      <c r="N5339" s="4">
        <v>3000</v>
      </c>
      <c r="O5339" s="4">
        <v>250</v>
      </c>
      <c r="P5339" s="4">
        <v>200</v>
      </c>
      <c r="Q5339" s="3">
        <v>0.25</v>
      </c>
      <c r="R5339" s="1">
        <v>6</v>
      </c>
      <c r="S5339" s="1">
        <v>200</v>
      </c>
      <c r="T5339" s="1">
        <v>23</v>
      </c>
      <c r="U5339" s="1">
        <v>1</v>
      </c>
      <c r="V5339" s="1">
        <v>3</v>
      </c>
      <c r="W5339" s="1">
        <v>0</v>
      </c>
      <c r="X5339" s="1">
        <v>0</v>
      </c>
      <c r="Y5339" s="1">
        <v>1</v>
      </c>
      <c r="Z5339" s="1">
        <v>4</v>
      </c>
      <c r="AA5339" s="1">
        <v>1</v>
      </c>
      <c r="AB5339" s="1">
        <v>0</v>
      </c>
      <c r="AC5339" s="1">
        <v>10</v>
      </c>
      <c r="AD5339" s="1">
        <v>0</v>
      </c>
      <c r="AE5339" s="1">
        <v>0</v>
      </c>
      <c r="AF5339" s="1">
        <v>0</v>
      </c>
      <c r="AG5339" s="1">
        <v>0</v>
      </c>
      <c r="AH5339" s="1">
        <v>0</v>
      </c>
      <c r="AI5339" s="1">
        <v>10</v>
      </c>
      <c r="AJ5339" s="1" t="s">
        <v>15135</v>
      </c>
      <c r="AK5339" s="1" t="s">
        <v>15136</v>
      </c>
      <c r="AL5339" s="1" t="s">
        <v>15137</v>
      </c>
      <c r="AM5339" s="1" t="s">
        <v>12</v>
      </c>
      <c r="AN5339" s="1" t="s">
        <v>23098</v>
      </c>
      <c r="AO5339" s="1" t="s">
        <v>86</v>
      </c>
      <c r="AP5339" s="1" t="s">
        <v>57</v>
      </c>
      <c r="AQ5339" s="1" t="s">
        <v>25</v>
      </c>
      <c r="AR5339" s="1" t="s">
        <v>19</v>
      </c>
      <c r="AS5339" s="1" t="s">
        <v>23091</v>
      </c>
      <c r="AT5339" s="1" t="s">
        <v>26</v>
      </c>
    </row>
    <row r="5340" spans="1:46" x14ac:dyDescent="0.25">
      <c r="A5340" s="1" t="s">
        <v>20183</v>
      </c>
      <c r="B5340" s="2" t="s">
        <v>23101</v>
      </c>
      <c r="C5340" s="2" t="s">
        <v>23109</v>
      </c>
      <c r="D5340" s="1">
        <v>0</v>
      </c>
      <c r="E5340" s="1">
        <v>0</v>
      </c>
      <c r="F5340" s="1">
        <v>1</v>
      </c>
      <c r="G5340" s="1">
        <v>1</v>
      </c>
      <c r="H5340" s="6">
        <v>1</v>
      </c>
      <c r="I5340">
        <v>1</v>
      </c>
      <c r="J5340" s="1">
        <v>27</v>
      </c>
      <c r="K5340" s="1">
        <v>1</v>
      </c>
      <c r="L5340" s="1">
        <v>515</v>
      </c>
      <c r="M5340" s="6">
        <v>0.06</v>
      </c>
      <c r="N5340" s="4">
        <v>2000</v>
      </c>
      <c r="O5340" s="4">
        <v>140</v>
      </c>
      <c r="P5340" s="4">
        <v>150</v>
      </c>
      <c r="Q5340" s="3">
        <v>0.3</v>
      </c>
      <c r="R5340" s="1">
        <v>24</v>
      </c>
      <c r="S5340" s="1">
        <v>150</v>
      </c>
      <c r="T5340" s="1">
        <v>15</v>
      </c>
      <c r="U5340" s="1">
        <v>1</v>
      </c>
      <c r="V5340" s="1">
        <v>3</v>
      </c>
      <c r="W5340" s="1">
        <v>1</v>
      </c>
      <c r="X5340" s="1">
        <v>1</v>
      </c>
      <c r="Y5340" s="1">
        <v>1</v>
      </c>
      <c r="Z5340" s="1">
        <v>1</v>
      </c>
      <c r="AA5340" s="1">
        <v>1</v>
      </c>
      <c r="AB5340" s="1">
        <v>1</v>
      </c>
      <c r="AC5340" s="1">
        <v>0</v>
      </c>
      <c r="AD5340" s="1">
        <v>0</v>
      </c>
      <c r="AE5340" s="1">
        <v>0</v>
      </c>
      <c r="AF5340" s="1">
        <v>0</v>
      </c>
      <c r="AG5340" s="1">
        <v>20</v>
      </c>
      <c r="AH5340" s="1">
        <v>0</v>
      </c>
      <c r="AI5340" s="1">
        <v>20</v>
      </c>
      <c r="AJ5340" s="1" t="s">
        <v>9273</v>
      </c>
      <c r="AK5340" s="1" t="s">
        <v>9274</v>
      </c>
      <c r="AL5340" s="1" t="s">
        <v>9275</v>
      </c>
      <c r="AM5340" s="1" t="s">
        <v>16</v>
      </c>
      <c r="AN5340" s="1" t="s">
        <v>23098</v>
      </c>
      <c r="AO5340" s="1" t="s">
        <v>86</v>
      </c>
      <c r="AP5340" s="1" t="s">
        <v>86</v>
      </c>
      <c r="AQ5340" s="1" t="s">
        <v>14</v>
      </c>
      <c r="AR5340" s="1" t="s">
        <v>19</v>
      </c>
      <c r="AS5340" s="1" t="s">
        <v>23091</v>
      </c>
      <c r="AT5340" s="1" t="s">
        <v>101</v>
      </c>
    </row>
    <row r="5341" spans="1:46" x14ac:dyDescent="0.25">
      <c r="A5341" s="1" t="s">
        <v>20185</v>
      </c>
      <c r="B5341" s="2" t="s">
        <v>23101</v>
      </c>
      <c r="C5341" s="2" t="s">
        <v>23109</v>
      </c>
      <c r="D5341" s="1">
        <v>0</v>
      </c>
      <c r="E5341" s="1">
        <v>0</v>
      </c>
      <c r="F5341" s="1">
        <v>1</v>
      </c>
      <c r="G5341" s="1">
        <v>1</v>
      </c>
      <c r="H5341" s="6">
        <v>1</v>
      </c>
      <c r="I5341">
        <v>1</v>
      </c>
      <c r="J5341" s="1">
        <v>37</v>
      </c>
      <c r="K5341" s="1">
        <v>0</v>
      </c>
      <c r="L5341" s="1">
        <v>515</v>
      </c>
      <c r="M5341" s="6">
        <v>0.03</v>
      </c>
      <c r="N5341" s="4">
        <v>2000</v>
      </c>
      <c r="O5341" s="4">
        <v>150</v>
      </c>
      <c r="P5341" s="4">
        <v>100</v>
      </c>
      <c r="Q5341" s="3">
        <v>0.24</v>
      </c>
      <c r="R5341" s="1">
        <v>24</v>
      </c>
      <c r="S5341" s="1">
        <v>100</v>
      </c>
      <c r="T5341" s="1">
        <v>14</v>
      </c>
      <c r="U5341" s="1">
        <v>0</v>
      </c>
      <c r="V5341" s="1">
        <v>3</v>
      </c>
      <c r="W5341" s="1">
        <v>0</v>
      </c>
      <c r="X5341" s="1">
        <v>1</v>
      </c>
      <c r="Y5341" s="1">
        <v>1</v>
      </c>
      <c r="Z5341" s="1">
        <v>8</v>
      </c>
      <c r="AA5341" s="1">
        <v>0</v>
      </c>
      <c r="AB5341" s="1">
        <v>1</v>
      </c>
      <c r="AC5341" s="1">
        <v>0</v>
      </c>
      <c r="AD5341" s="1">
        <v>0</v>
      </c>
      <c r="AE5341" s="1">
        <v>0</v>
      </c>
      <c r="AF5341" s="1">
        <v>0</v>
      </c>
      <c r="AG5341" s="1">
        <v>0</v>
      </c>
      <c r="AH5341" s="1">
        <v>0</v>
      </c>
      <c r="AI5341" s="1">
        <v>0</v>
      </c>
      <c r="AJ5341" s="1" t="s">
        <v>9279</v>
      </c>
      <c r="AK5341" s="1" t="e">
        <f>-현재보험회사FP로일을하고있고,꾸준히급여도들어오고있습니다.일을하기전에빛이많았으나현재200만원만상환하면모든빛을다갚습니다.현재집에도빛이많아집을도우고있어100만원의금액이모자랍니다.그래서대출을하게되었습니다.</f>
        <v>#NAME?</v>
      </c>
      <c r="AL5341" s="1" t="e">
        <f>-보험회사FP로일하고있고한달에150만원정도의급여가들어오기때문에충분히갚을능력이됩니다.-대출금은웰컴론에50만원,원캐싱에200만원있으나연체없이상환중이고100만원정도만남은상태입니다.-제가집을도와야하기때문에얼른제빛을청산하고싶어도움을청하게되었으니부디저를믿고도와주시면그은혜저버리지않고성실하게갚겠습니다.</f>
        <v>#NAME?</v>
      </c>
      <c r="AM5341" s="1" t="s">
        <v>16</v>
      </c>
      <c r="AN5341" s="1" t="s">
        <v>23097</v>
      </c>
      <c r="AO5341" s="1" t="s">
        <v>364</v>
      </c>
      <c r="AP5341" s="1" t="s">
        <v>57</v>
      </c>
      <c r="AQ5341" s="1" t="s">
        <v>14</v>
      </c>
      <c r="AR5341" s="1" t="s">
        <v>19</v>
      </c>
      <c r="AS5341" s="1" t="s">
        <v>23090</v>
      </c>
      <c r="AT5341" s="1" t="s">
        <v>101</v>
      </c>
    </row>
    <row r="5342" spans="1:46" x14ac:dyDescent="0.25">
      <c r="A5342" s="1" t="s">
        <v>20596</v>
      </c>
      <c r="B5342" s="2" t="s">
        <v>23101</v>
      </c>
      <c r="C5342" s="2" t="s">
        <v>23109</v>
      </c>
      <c r="D5342" s="1">
        <v>0</v>
      </c>
      <c r="E5342" s="1">
        <v>0</v>
      </c>
      <c r="F5342" s="1">
        <v>1</v>
      </c>
      <c r="G5342" s="1">
        <v>1</v>
      </c>
      <c r="H5342" s="6">
        <v>1</v>
      </c>
      <c r="I5342">
        <v>0</v>
      </c>
      <c r="J5342" s="1">
        <v>33</v>
      </c>
      <c r="K5342" s="1">
        <v>0</v>
      </c>
      <c r="L5342" s="1">
        <v>671</v>
      </c>
      <c r="M5342" s="6">
        <v>0.48</v>
      </c>
      <c r="N5342" s="4">
        <v>2460</v>
      </c>
      <c r="O5342" s="4">
        <v>178</v>
      </c>
      <c r="P5342" s="4">
        <v>500</v>
      </c>
      <c r="Q5342" s="3">
        <v>0.3</v>
      </c>
      <c r="R5342" s="1">
        <v>24</v>
      </c>
      <c r="S5342" s="1">
        <v>500</v>
      </c>
      <c r="T5342" s="1">
        <v>60</v>
      </c>
      <c r="U5342" s="1">
        <v>1</v>
      </c>
      <c r="V5342" s="1">
        <v>3</v>
      </c>
      <c r="W5342" s="1">
        <v>0</v>
      </c>
      <c r="X5342" s="1">
        <v>0</v>
      </c>
      <c r="Y5342" s="1">
        <v>1</v>
      </c>
      <c r="Z5342" s="1">
        <v>1</v>
      </c>
      <c r="AA5342" s="1">
        <v>1</v>
      </c>
      <c r="AB5342" s="1">
        <v>0</v>
      </c>
      <c r="AC5342" s="1">
        <v>567</v>
      </c>
      <c r="AD5342" s="1">
        <v>0</v>
      </c>
      <c r="AE5342" s="1">
        <v>0</v>
      </c>
      <c r="AF5342" s="1">
        <v>299</v>
      </c>
      <c r="AG5342" s="1">
        <v>0</v>
      </c>
      <c r="AH5342" s="1">
        <v>410</v>
      </c>
      <c r="AI5342" s="1">
        <v>1276</v>
      </c>
      <c r="AJ5342" s="1" t="s">
        <v>10397</v>
      </c>
      <c r="AK5342" s="1" t="s">
        <v>10398</v>
      </c>
      <c r="AL5342" s="1" t="s">
        <v>10399</v>
      </c>
      <c r="AM5342" s="1" t="s">
        <v>12</v>
      </c>
      <c r="AN5342" s="1" t="s">
        <v>23097</v>
      </c>
      <c r="AO5342" s="1" t="s">
        <v>86</v>
      </c>
      <c r="AP5342" s="1" t="s">
        <v>57</v>
      </c>
      <c r="AQ5342" s="1" t="s">
        <v>25</v>
      </c>
      <c r="AR5342" s="1" t="s">
        <v>19</v>
      </c>
      <c r="AS5342" s="1" t="s">
        <v>23091</v>
      </c>
      <c r="AT5342" s="1" t="s">
        <v>26</v>
      </c>
    </row>
    <row r="5343" spans="1:46" x14ac:dyDescent="0.25">
      <c r="A5343" s="1" t="s">
        <v>21269</v>
      </c>
      <c r="B5343" s="2" t="s">
        <v>23101</v>
      </c>
      <c r="C5343" s="2" t="s">
        <v>23109</v>
      </c>
      <c r="D5343" s="1">
        <v>0</v>
      </c>
      <c r="E5343" s="1">
        <v>0</v>
      </c>
      <c r="F5343" s="1">
        <v>1</v>
      </c>
      <c r="G5343" s="1">
        <v>1</v>
      </c>
      <c r="H5343" s="6">
        <v>1</v>
      </c>
      <c r="I5343">
        <v>0</v>
      </c>
      <c r="J5343" s="1">
        <v>47</v>
      </c>
      <c r="K5343" s="1">
        <v>0</v>
      </c>
      <c r="L5343" s="1">
        <v>514</v>
      </c>
      <c r="M5343" s="6">
        <v>0.18</v>
      </c>
      <c r="N5343" s="4">
        <v>3000</v>
      </c>
      <c r="O5343" s="4">
        <v>250</v>
      </c>
      <c r="P5343" s="4">
        <v>500</v>
      </c>
      <c r="Q5343" s="3">
        <v>0.35</v>
      </c>
      <c r="R5343" s="1">
        <v>24</v>
      </c>
      <c r="S5343" s="1">
        <v>500</v>
      </c>
      <c r="T5343" s="1">
        <v>54</v>
      </c>
      <c r="U5343" s="1">
        <v>1</v>
      </c>
      <c r="V5343" s="1">
        <v>3</v>
      </c>
      <c r="W5343" s="1">
        <v>0</v>
      </c>
      <c r="X5343" s="1">
        <v>1</v>
      </c>
      <c r="Y5343" s="1">
        <v>0</v>
      </c>
      <c r="Z5343" s="1">
        <v>2</v>
      </c>
      <c r="AA5343" s="1">
        <v>1</v>
      </c>
      <c r="AB5343" s="1">
        <v>0</v>
      </c>
      <c r="AC5343" s="1">
        <v>0</v>
      </c>
      <c r="AD5343" s="1">
        <v>0</v>
      </c>
      <c r="AE5343" s="1">
        <v>0</v>
      </c>
      <c r="AF5343" s="1">
        <v>0</v>
      </c>
      <c r="AG5343" s="1">
        <v>0</v>
      </c>
      <c r="AH5343" s="1">
        <v>300</v>
      </c>
      <c r="AI5343" s="1">
        <v>300</v>
      </c>
      <c r="AJ5343" s="1" t="s">
        <v>12215</v>
      </c>
      <c r="AK5343" s="1" t="s">
        <v>12216</v>
      </c>
      <c r="AL5343" s="1" t="s">
        <v>12217</v>
      </c>
      <c r="AM5343" s="1" t="s">
        <v>12</v>
      </c>
      <c r="AN5343" s="1" t="s">
        <v>23097</v>
      </c>
      <c r="AO5343" s="1" t="s">
        <v>86</v>
      </c>
      <c r="AP5343" s="1" t="s">
        <v>57</v>
      </c>
      <c r="AQ5343" s="1" t="s">
        <v>14</v>
      </c>
      <c r="AR5343" s="1" t="s">
        <v>30</v>
      </c>
      <c r="AS5343" s="1" t="s">
        <v>23091</v>
      </c>
      <c r="AT5343" s="1" t="s">
        <v>26</v>
      </c>
    </row>
    <row r="5344" spans="1:46" x14ac:dyDescent="0.25">
      <c r="A5344" s="1" t="s">
        <v>19602</v>
      </c>
      <c r="B5344" s="2" t="s">
        <v>23101</v>
      </c>
      <c r="C5344" s="2" t="s">
        <v>23109</v>
      </c>
      <c r="D5344" s="1">
        <v>5</v>
      </c>
      <c r="E5344" s="1">
        <v>3</v>
      </c>
      <c r="F5344" s="1">
        <v>2</v>
      </c>
      <c r="G5344" s="1">
        <v>10</v>
      </c>
      <c r="H5344" s="6">
        <v>0.2</v>
      </c>
      <c r="I5344">
        <v>0</v>
      </c>
      <c r="J5344" s="1">
        <v>32</v>
      </c>
      <c r="K5344" s="1">
        <v>1</v>
      </c>
      <c r="L5344" s="1">
        <v>589</v>
      </c>
      <c r="M5344" s="6">
        <v>0.1</v>
      </c>
      <c r="N5344" s="4">
        <v>2500</v>
      </c>
      <c r="O5344" s="4">
        <v>150</v>
      </c>
      <c r="P5344" s="4">
        <v>300</v>
      </c>
      <c r="Q5344" s="3">
        <v>0.2</v>
      </c>
      <c r="R5344" s="1">
        <v>24</v>
      </c>
      <c r="S5344" s="1">
        <v>300</v>
      </c>
      <c r="T5344" s="1">
        <v>38</v>
      </c>
      <c r="U5344" s="1">
        <v>1</v>
      </c>
      <c r="V5344" s="1">
        <v>3</v>
      </c>
      <c r="W5344" s="1">
        <v>0</v>
      </c>
      <c r="X5344" s="1">
        <v>0</v>
      </c>
      <c r="Y5344" s="1">
        <v>1</v>
      </c>
      <c r="Z5344" s="1">
        <v>1</v>
      </c>
      <c r="AA5344" s="1">
        <v>1</v>
      </c>
      <c r="AB5344" s="1">
        <v>0</v>
      </c>
      <c r="AC5344" s="1">
        <v>0</v>
      </c>
      <c r="AD5344" s="1">
        <v>0</v>
      </c>
      <c r="AE5344" s="1">
        <v>0</v>
      </c>
      <c r="AF5344" s="1">
        <v>0</v>
      </c>
      <c r="AG5344" s="1">
        <v>0</v>
      </c>
      <c r="AH5344" s="1">
        <v>0</v>
      </c>
      <c r="AI5344" s="1">
        <v>0</v>
      </c>
      <c r="AJ5344" s="1" t="s">
        <v>7663</v>
      </c>
      <c r="AK5344" s="1" t="s">
        <v>7664</v>
      </c>
      <c r="AL5344" s="1" t="s">
        <v>7665</v>
      </c>
      <c r="AM5344" s="1" t="s">
        <v>12</v>
      </c>
      <c r="AN5344" s="1" t="s">
        <v>23098</v>
      </c>
      <c r="AO5344" s="1" t="s">
        <v>86</v>
      </c>
      <c r="AP5344" s="1" t="s">
        <v>57</v>
      </c>
      <c r="AQ5344" s="1" t="s">
        <v>25</v>
      </c>
      <c r="AR5344" s="1" t="s">
        <v>19</v>
      </c>
      <c r="AS5344" s="1" t="s">
        <v>23091</v>
      </c>
      <c r="AT5344" s="1" t="s">
        <v>26</v>
      </c>
    </row>
    <row r="5345" spans="1:46" x14ac:dyDescent="0.25">
      <c r="A5345" s="1" t="s">
        <v>19603</v>
      </c>
      <c r="B5345" s="2" t="s">
        <v>23101</v>
      </c>
      <c r="C5345" s="2" t="s">
        <v>23109</v>
      </c>
      <c r="D5345" s="1">
        <v>0</v>
      </c>
      <c r="E5345" s="1">
        <v>2</v>
      </c>
      <c r="F5345" s="1">
        <v>2</v>
      </c>
      <c r="G5345" s="1">
        <v>4</v>
      </c>
      <c r="H5345" s="6">
        <v>0.5</v>
      </c>
      <c r="I5345">
        <v>0</v>
      </c>
      <c r="J5345" s="1">
        <v>26</v>
      </c>
      <c r="K5345" s="1">
        <v>1</v>
      </c>
      <c r="L5345" s="1">
        <v>515</v>
      </c>
      <c r="M5345" s="6">
        <v>0.26</v>
      </c>
      <c r="N5345" s="4">
        <v>3000</v>
      </c>
      <c r="O5345" s="4">
        <v>200</v>
      </c>
      <c r="P5345" s="4">
        <v>300</v>
      </c>
      <c r="Q5345" s="3">
        <v>0.28000000000000003</v>
      </c>
      <c r="R5345" s="1">
        <v>24</v>
      </c>
      <c r="S5345" s="1">
        <v>300</v>
      </c>
      <c r="T5345" s="1">
        <v>38</v>
      </c>
      <c r="U5345" s="1">
        <v>1</v>
      </c>
      <c r="V5345" s="1">
        <v>3</v>
      </c>
      <c r="W5345" s="1">
        <v>0</v>
      </c>
      <c r="X5345" s="1">
        <v>1</v>
      </c>
      <c r="Y5345" s="1">
        <v>0</v>
      </c>
      <c r="Z5345" s="1">
        <v>3</v>
      </c>
      <c r="AA5345" s="1">
        <v>1</v>
      </c>
      <c r="AB5345" s="1">
        <v>0</v>
      </c>
      <c r="AC5345" s="1">
        <v>0</v>
      </c>
      <c r="AD5345" s="1">
        <v>211</v>
      </c>
      <c r="AE5345" s="1">
        <v>0</v>
      </c>
      <c r="AF5345" s="1">
        <v>0</v>
      </c>
      <c r="AG5345" s="1">
        <v>0</v>
      </c>
      <c r="AH5345" s="1">
        <v>500</v>
      </c>
      <c r="AI5345" s="1">
        <v>711</v>
      </c>
      <c r="AJ5345" s="1" t="s">
        <v>7666</v>
      </c>
      <c r="AK5345" s="1" t="s">
        <v>7667</v>
      </c>
      <c r="AL5345" s="1" t="s">
        <v>7668</v>
      </c>
      <c r="AM5345" s="1" t="s">
        <v>12</v>
      </c>
      <c r="AN5345" s="1" t="s">
        <v>23098</v>
      </c>
      <c r="AO5345" s="1" t="s">
        <v>86</v>
      </c>
      <c r="AP5345" s="1" t="s">
        <v>57</v>
      </c>
      <c r="AQ5345" s="1" t="s">
        <v>14</v>
      </c>
      <c r="AR5345" s="1" t="s">
        <v>30</v>
      </c>
      <c r="AS5345" s="1" t="s">
        <v>23091</v>
      </c>
      <c r="AT5345" s="1" t="s">
        <v>26</v>
      </c>
    </row>
    <row r="5346" spans="1:46" x14ac:dyDescent="0.25">
      <c r="A5346" s="1" t="s">
        <v>22460</v>
      </c>
      <c r="B5346" s="2" t="s">
        <v>23101</v>
      </c>
      <c r="C5346" s="2" t="s">
        <v>23109</v>
      </c>
      <c r="D5346" s="1">
        <v>0</v>
      </c>
      <c r="E5346" s="1">
        <v>0</v>
      </c>
      <c r="F5346" s="1">
        <v>2</v>
      </c>
      <c r="G5346" s="1">
        <v>2</v>
      </c>
      <c r="H5346" s="6">
        <v>1</v>
      </c>
      <c r="I5346">
        <v>1</v>
      </c>
      <c r="J5346" s="1">
        <v>25</v>
      </c>
      <c r="K5346" s="1">
        <v>1</v>
      </c>
      <c r="L5346" s="1">
        <v>515</v>
      </c>
      <c r="M5346" s="6">
        <v>0.35</v>
      </c>
      <c r="N5346" s="4">
        <v>1800</v>
      </c>
      <c r="O5346" s="4">
        <v>150</v>
      </c>
      <c r="P5346" s="4">
        <v>200</v>
      </c>
      <c r="Q5346" s="3">
        <v>0.24</v>
      </c>
      <c r="R5346" s="1">
        <v>24</v>
      </c>
      <c r="S5346" s="1">
        <v>200</v>
      </c>
      <c r="T5346" s="1">
        <v>24</v>
      </c>
      <c r="U5346" s="1">
        <v>1</v>
      </c>
      <c r="V5346" s="1">
        <v>3</v>
      </c>
      <c r="W5346" s="1">
        <v>1</v>
      </c>
      <c r="X5346" s="1">
        <v>0</v>
      </c>
      <c r="Y5346" s="1">
        <v>1</v>
      </c>
      <c r="Z5346" s="1">
        <v>5</v>
      </c>
      <c r="AA5346" s="1">
        <v>0</v>
      </c>
      <c r="AB5346" s="1">
        <v>1</v>
      </c>
      <c r="AC5346" s="1">
        <v>370</v>
      </c>
      <c r="AD5346" s="1">
        <v>0</v>
      </c>
      <c r="AE5346" s="1">
        <v>0</v>
      </c>
      <c r="AF5346" s="1">
        <v>0</v>
      </c>
      <c r="AG5346" s="1">
        <v>0</v>
      </c>
      <c r="AH5346" s="1">
        <v>500</v>
      </c>
      <c r="AI5346" s="1">
        <v>870</v>
      </c>
      <c r="AJ5346" s="1" t="s">
        <v>15391</v>
      </c>
      <c r="AK5346" s="1" t="s">
        <v>15392</v>
      </c>
      <c r="AL5346" s="1" t="s">
        <v>15393</v>
      </c>
      <c r="AM5346" s="1" t="s">
        <v>16</v>
      </c>
      <c r="AN5346" s="1" t="s">
        <v>23098</v>
      </c>
      <c r="AO5346" s="1" t="s">
        <v>86</v>
      </c>
      <c r="AP5346" s="1" t="s">
        <v>86</v>
      </c>
      <c r="AQ5346" s="1" t="s">
        <v>25</v>
      </c>
      <c r="AR5346" s="1" t="s">
        <v>19</v>
      </c>
      <c r="AS5346" s="1" t="s">
        <v>23090</v>
      </c>
      <c r="AT5346" s="1" t="s">
        <v>101</v>
      </c>
    </row>
    <row r="5347" spans="1:46" x14ac:dyDescent="0.25">
      <c r="A5347" s="1" t="s">
        <v>19612</v>
      </c>
      <c r="B5347" s="2" t="s">
        <v>23101</v>
      </c>
      <c r="C5347" s="2" t="s">
        <v>23109</v>
      </c>
      <c r="D5347" s="1">
        <v>0</v>
      </c>
      <c r="E5347" s="1">
        <v>1</v>
      </c>
      <c r="F5347" s="1">
        <v>1</v>
      </c>
      <c r="G5347" s="1">
        <v>2</v>
      </c>
      <c r="H5347" s="6">
        <v>0.5</v>
      </c>
      <c r="I5347">
        <v>1</v>
      </c>
      <c r="J5347" s="1">
        <v>30</v>
      </c>
      <c r="K5347" s="1">
        <v>1</v>
      </c>
      <c r="L5347" s="1">
        <v>575</v>
      </c>
      <c r="M5347" s="6">
        <v>0.41</v>
      </c>
      <c r="N5347" s="4">
        <v>1880</v>
      </c>
      <c r="O5347" s="4">
        <v>157</v>
      </c>
      <c r="P5347" s="4">
        <v>500</v>
      </c>
      <c r="Q5347" s="3">
        <v>0.35</v>
      </c>
      <c r="R5347" s="1">
        <v>24</v>
      </c>
      <c r="S5347" s="1">
        <v>500</v>
      </c>
      <c r="T5347" s="1">
        <v>54</v>
      </c>
      <c r="U5347" s="1">
        <v>0</v>
      </c>
      <c r="V5347" s="1">
        <v>3</v>
      </c>
      <c r="W5347" s="1">
        <v>0</v>
      </c>
      <c r="X5347" s="1">
        <v>0</v>
      </c>
      <c r="Y5347" s="1">
        <v>1</v>
      </c>
      <c r="Z5347" s="1">
        <v>4</v>
      </c>
      <c r="AA5347" s="1">
        <v>0</v>
      </c>
      <c r="AB5347" s="1">
        <v>1</v>
      </c>
      <c r="AC5347" s="1">
        <v>628</v>
      </c>
      <c r="AD5347" s="1">
        <v>0</v>
      </c>
      <c r="AE5347" s="1">
        <v>0</v>
      </c>
      <c r="AF5347" s="1">
        <v>275</v>
      </c>
      <c r="AG5347" s="1">
        <v>0</v>
      </c>
      <c r="AH5347" s="1">
        <v>0</v>
      </c>
      <c r="AI5347" s="1">
        <v>903</v>
      </c>
      <c r="AJ5347" s="1" t="s">
        <v>7693</v>
      </c>
      <c r="AK5347" s="1" t="s">
        <v>7694</v>
      </c>
      <c r="AL5347" s="1" t="s">
        <v>7695</v>
      </c>
      <c r="AM5347" s="1" t="s">
        <v>16</v>
      </c>
      <c r="AN5347" s="1" t="s">
        <v>23098</v>
      </c>
      <c r="AO5347" s="1" t="s">
        <v>364</v>
      </c>
      <c r="AP5347" s="1" t="s">
        <v>57</v>
      </c>
      <c r="AQ5347" s="1" t="s">
        <v>25</v>
      </c>
      <c r="AR5347" s="1" t="s">
        <v>19</v>
      </c>
      <c r="AS5347" s="1" t="s">
        <v>23090</v>
      </c>
      <c r="AT5347" s="1" t="s">
        <v>101</v>
      </c>
    </row>
    <row r="5348" spans="1:46" x14ac:dyDescent="0.25">
      <c r="A5348" s="1" t="s">
        <v>21883</v>
      </c>
      <c r="B5348" s="2" t="s">
        <v>23101</v>
      </c>
      <c r="C5348" s="2" t="s">
        <v>23109</v>
      </c>
      <c r="D5348" s="1">
        <v>0</v>
      </c>
      <c r="E5348" s="1">
        <v>0</v>
      </c>
      <c r="F5348" s="1">
        <v>2</v>
      </c>
      <c r="G5348" s="1">
        <v>2</v>
      </c>
      <c r="H5348" s="6">
        <v>1</v>
      </c>
      <c r="I5348">
        <v>0</v>
      </c>
      <c r="J5348" s="1">
        <v>28</v>
      </c>
      <c r="K5348" s="1">
        <v>1</v>
      </c>
      <c r="L5348" s="1">
        <v>600</v>
      </c>
      <c r="M5348" s="6">
        <v>0.41</v>
      </c>
      <c r="N5348" s="4">
        <v>2000</v>
      </c>
      <c r="O5348" s="4">
        <v>170</v>
      </c>
      <c r="P5348" s="4">
        <v>200</v>
      </c>
      <c r="Q5348" s="3">
        <v>0.33</v>
      </c>
      <c r="R5348" s="1">
        <v>24</v>
      </c>
      <c r="S5348" s="1">
        <v>200</v>
      </c>
      <c r="T5348" s="1">
        <v>24</v>
      </c>
      <c r="U5348" s="1">
        <v>1</v>
      </c>
      <c r="V5348" s="1">
        <v>3</v>
      </c>
      <c r="W5348" s="1">
        <v>1</v>
      </c>
      <c r="X5348" s="1">
        <v>0</v>
      </c>
      <c r="Y5348" s="1">
        <v>1</v>
      </c>
      <c r="Z5348" s="1">
        <v>3</v>
      </c>
      <c r="AA5348" s="1">
        <v>1</v>
      </c>
      <c r="AB5348" s="1">
        <v>0</v>
      </c>
      <c r="AC5348" s="1">
        <v>85</v>
      </c>
      <c r="AD5348" s="1">
        <v>0</v>
      </c>
      <c r="AE5348" s="1">
        <v>0</v>
      </c>
      <c r="AF5348" s="1">
        <v>0</v>
      </c>
      <c r="AG5348" s="1">
        <v>0</v>
      </c>
      <c r="AH5348" s="1">
        <v>950</v>
      </c>
      <c r="AI5348" s="1">
        <v>1035</v>
      </c>
      <c r="AJ5348" s="1" t="s">
        <v>41</v>
      </c>
      <c r="AK5348" s="1" t="s">
        <v>13855</v>
      </c>
      <c r="AL5348" s="1" t="s">
        <v>13856</v>
      </c>
      <c r="AM5348" s="1" t="s">
        <v>12</v>
      </c>
      <c r="AN5348" s="1" t="s">
        <v>23098</v>
      </c>
      <c r="AO5348" s="1" t="s">
        <v>86</v>
      </c>
      <c r="AP5348" s="1" t="s">
        <v>86</v>
      </c>
      <c r="AQ5348" s="1" t="s">
        <v>25</v>
      </c>
      <c r="AR5348" s="1" t="s">
        <v>19</v>
      </c>
      <c r="AS5348" s="1" t="s">
        <v>23091</v>
      </c>
      <c r="AT5348" s="1" t="s">
        <v>26</v>
      </c>
    </row>
    <row r="5349" spans="1:46" x14ac:dyDescent="0.25">
      <c r="A5349" s="1" t="s">
        <v>20730</v>
      </c>
      <c r="B5349" s="2" t="s">
        <v>23101</v>
      </c>
      <c r="C5349" s="2" t="s">
        <v>23109</v>
      </c>
      <c r="D5349" s="1">
        <v>0</v>
      </c>
      <c r="E5349" s="1">
        <v>0</v>
      </c>
      <c r="F5349" s="1">
        <v>1</v>
      </c>
      <c r="G5349" s="1">
        <v>1</v>
      </c>
      <c r="H5349" s="6">
        <v>1</v>
      </c>
      <c r="I5349">
        <v>0</v>
      </c>
      <c r="J5349" s="1">
        <v>29</v>
      </c>
      <c r="K5349" s="1">
        <v>0</v>
      </c>
      <c r="L5349" s="1">
        <v>505</v>
      </c>
      <c r="M5349" s="6">
        <v>0.23</v>
      </c>
      <c r="N5349" s="4">
        <v>1800</v>
      </c>
      <c r="O5349" s="4">
        <v>150</v>
      </c>
      <c r="P5349" s="4">
        <v>200</v>
      </c>
      <c r="Q5349" s="3">
        <v>0.35</v>
      </c>
      <c r="R5349" s="1">
        <v>12</v>
      </c>
      <c r="S5349" s="1">
        <v>200</v>
      </c>
      <c r="T5349" s="1">
        <v>29</v>
      </c>
      <c r="U5349" s="1">
        <v>1</v>
      </c>
      <c r="V5349" s="1">
        <v>3</v>
      </c>
      <c r="W5349" s="1">
        <v>1</v>
      </c>
      <c r="X5349" s="1">
        <v>1</v>
      </c>
      <c r="Y5349" s="1">
        <v>1</v>
      </c>
      <c r="Z5349" s="1">
        <v>0</v>
      </c>
      <c r="AA5349" s="1">
        <v>1</v>
      </c>
      <c r="AB5349" s="1">
        <v>0</v>
      </c>
      <c r="AC5349" s="1">
        <v>0</v>
      </c>
      <c r="AD5349" s="1">
        <v>0</v>
      </c>
      <c r="AE5349" s="1">
        <v>0</v>
      </c>
      <c r="AF5349" s="1">
        <v>300</v>
      </c>
      <c r="AG5349" s="1">
        <v>0</v>
      </c>
      <c r="AH5349" s="1">
        <v>0</v>
      </c>
      <c r="AI5349" s="1">
        <v>300</v>
      </c>
      <c r="AJ5349" s="1" t="s">
        <v>10767</v>
      </c>
      <c r="AK5349" s="1" t="s">
        <v>10768</v>
      </c>
      <c r="AL5349" s="1" t="s">
        <v>10769</v>
      </c>
      <c r="AM5349" s="1" t="s">
        <v>12</v>
      </c>
      <c r="AN5349" s="1" t="s">
        <v>23097</v>
      </c>
      <c r="AO5349" s="1" t="s">
        <v>86</v>
      </c>
      <c r="AP5349" s="1" t="s">
        <v>86</v>
      </c>
      <c r="AQ5349" s="1" t="s">
        <v>14</v>
      </c>
      <c r="AR5349" s="1" t="s">
        <v>19</v>
      </c>
      <c r="AS5349" s="1" t="s">
        <v>23091</v>
      </c>
      <c r="AT5349" s="1" t="s">
        <v>26</v>
      </c>
    </row>
    <row r="5350" spans="1:46" x14ac:dyDescent="0.25">
      <c r="A5350" s="1" t="s">
        <v>21279</v>
      </c>
      <c r="B5350" s="2" t="s">
        <v>23101</v>
      </c>
      <c r="C5350" s="2" t="s">
        <v>23109</v>
      </c>
      <c r="D5350" s="1">
        <v>0</v>
      </c>
      <c r="E5350" s="1">
        <v>0</v>
      </c>
      <c r="F5350" s="1">
        <v>2</v>
      </c>
      <c r="G5350" s="1">
        <v>2</v>
      </c>
      <c r="H5350" s="6">
        <v>1</v>
      </c>
      <c r="I5350">
        <v>0</v>
      </c>
      <c r="J5350" s="1">
        <v>35</v>
      </c>
      <c r="K5350" s="1">
        <v>1</v>
      </c>
      <c r="L5350" s="1">
        <v>670</v>
      </c>
      <c r="M5350" s="6">
        <v>0.13</v>
      </c>
      <c r="N5350" s="4">
        <v>2100</v>
      </c>
      <c r="O5350" s="4">
        <v>170</v>
      </c>
      <c r="P5350" s="4">
        <v>400</v>
      </c>
      <c r="Q5350" s="3">
        <v>0.35</v>
      </c>
      <c r="R5350" s="1">
        <v>24</v>
      </c>
      <c r="S5350" s="1">
        <v>400</v>
      </c>
      <c r="T5350" s="1">
        <v>54</v>
      </c>
      <c r="U5350" s="1">
        <v>1</v>
      </c>
      <c r="V5350" s="1">
        <v>3</v>
      </c>
      <c r="W5350" s="1">
        <v>1</v>
      </c>
      <c r="X5350" s="1">
        <v>1</v>
      </c>
      <c r="Y5350" s="1">
        <v>1</v>
      </c>
      <c r="Z5350" s="1">
        <v>0</v>
      </c>
      <c r="AA5350" s="1">
        <v>1</v>
      </c>
      <c r="AB5350" s="1">
        <v>0</v>
      </c>
      <c r="AC5350" s="1">
        <v>0</v>
      </c>
      <c r="AD5350" s="1">
        <v>0</v>
      </c>
      <c r="AE5350" s="1">
        <v>0</v>
      </c>
      <c r="AF5350" s="1">
        <v>0</v>
      </c>
      <c r="AG5350" s="1">
        <v>0</v>
      </c>
      <c r="AH5350" s="1">
        <v>0</v>
      </c>
      <c r="AI5350" s="1">
        <v>0</v>
      </c>
      <c r="AJ5350" s="1" t="s">
        <v>12245</v>
      </c>
      <c r="AK5350" s="1" t="s">
        <v>12246</v>
      </c>
      <c r="AL5350" s="1" t="s">
        <v>12247</v>
      </c>
      <c r="AM5350" s="1" t="s">
        <v>12</v>
      </c>
      <c r="AN5350" s="1" t="s">
        <v>23098</v>
      </c>
      <c r="AO5350" s="1" t="s">
        <v>86</v>
      </c>
      <c r="AP5350" s="1" t="s">
        <v>86</v>
      </c>
      <c r="AQ5350" s="1" t="s">
        <v>14</v>
      </c>
      <c r="AR5350" s="1" t="s">
        <v>19</v>
      </c>
      <c r="AS5350" s="1" t="s">
        <v>23091</v>
      </c>
      <c r="AT5350" s="1" t="s">
        <v>26</v>
      </c>
    </row>
    <row r="5351" spans="1:46" x14ac:dyDescent="0.25">
      <c r="A5351" s="1" t="s">
        <v>22902</v>
      </c>
      <c r="B5351" s="2" t="s">
        <v>23101</v>
      </c>
      <c r="C5351" s="2" t="s">
        <v>23109</v>
      </c>
      <c r="D5351" s="1">
        <v>0</v>
      </c>
      <c r="E5351" s="1">
        <v>0</v>
      </c>
      <c r="F5351" s="1">
        <v>1</v>
      </c>
      <c r="G5351" s="1">
        <v>1</v>
      </c>
      <c r="H5351" s="6">
        <v>1</v>
      </c>
      <c r="I5351">
        <v>0</v>
      </c>
      <c r="J5351" s="1">
        <v>39</v>
      </c>
      <c r="K5351" s="1">
        <v>1</v>
      </c>
      <c r="L5351" s="1">
        <v>514</v>
      </c>
      <c r="M5351" s="6">
        <v>0.11</v>
      </c>
      <c r="N5351" s="4">
        <v>5500</v>
      </c>
      <c r="O5351" s="4">
        <v>400</v>
      </c>
      <c r="P5351" s="4">
        <v>500</v>
      </c>
      <c r="Q5351" s="3">
        <v>0.35</v>
      </c>
      <c r="R5351" s="1">
        <v>24</v>
      </c>
      <c r="S5351" s="1">
        <v>500</v>
      </c>
      <c r="T5351" s="1">
        <v>26</v>
      </c>
      <c r="U5351" s="1">
        <v>1</v>
      </c>
      <c r="V5351" s="1">
        <v>3</v>
      </c>
      <c r="W5351" s="1">
        <v>0</v>
      </c>
      <c r="X5351" s="1">
        <v>0</v>
      </c>
      <c r="Y5351" s="1">
        <v>1</v>
      </c>
      <c r="Z5351" s="1">
        <v>6</v>
      </c>
      <c r="AA5351" s="1">
        <v>1</v>
      </c>
      <c r="AB5351" s="1">
        <v>0</v>
      </c>
      <c r="AC5351" s="1">
        <v>0</v>
      </c>
      <c r="AD5351" s="1">
        <v>0</v>
      </c>
      <c r="AE5351" s="1">
        <v>0</v>
      </c>
      <c r="AF5351" s="1">
        <v>0</v>
      </c>
      <c r="AG5351" s="1">
        <v>0</v>
      </c>
      <c r="AH5351" s="1">
        <v>300</v>
      </c>
      <c r="AI5351" s="1">
        <v>300</v>
      </c>
      <c r="AJ5351" s="1" t="s">
        <v>16554</v>
      </c>
      <c r="AK5351" s="1" t="s">
        <v>16555</v>
      </c>
      <c r="AL5351" s="1" t="s">
        <v>16556</v>
      </c>
      <c r="AM5351" s="1" t="s">
        <v>12</v>
      </c>
      <c r="AN5351" s="1" t="s">
        <v>23098</v>
      </c>
      <c r="AO5351" s="1" t="s">
        <v>86</v>
      </c>
      <c r="AP5351" s="1" t="s">
        <v>57</v>
      </c>
      <c r="AQ5351" s="1" t="s">
        <v>25</v>
      </c>
      <c r="AR5351" s="1" t="s">
        <v>19</v>
      </c>
      <c r="AS5351" s="1" t="s">
        <v>23091</v>
      </c>
      <c r="AT5351" s="1" t="s">
        <v>26</v>
      </c>
    </row>
    <row r="5352" spans="1:46" x14ac:dyDescent="0.25">
      <c r="A5352" s="1" t="s">
        <v>22477</v>
      </c>
      <c r="B5352" s="2" t="s">
        <v>23101</v>
      </c>
      <c r="C5352" s="2" t="s">
        <v>23109</v>
      </c>
      <c r="D5352" s="1">
        <v>0</v>
      </c>
      <c r="E5352" s="1">
        <v>2</v>
      </c>
      <c r="F5352" s="1">
        <v>1</v>
      </c>
      <c r="G5352" s="1">
        <v>3</v>
      </c>
      <c r="H5352" s="6">
        <v>0.33333333333333331</v>
      </c>
      <c r="I5352">
        <v>1</v>
      </c>
      <c r="J5352" s="1">
        <v>23</v>
      </c>
      <c r="K5352" s="1">
        <v>1</v>
      </c>
      <c r="L5352" s="1">
        <v>515</v>
      </c>
      <c r="M5352" s="6">
        <v>0.06</v>
      </c>
      <c r="N5352" s="4">
        <v>3120</v>
      </c>
      <c r="O5352" s="4">
        <v>260</v>
      </c>
      <c r="P5352" s="4">
        <v>100</v>
      </c>
      <c r="Q5352" s="3">
        <v>0.3</v>
      </c>
      <c r="R5352" s="1">
        <v>6</v>
      </c>
      <c r="S5352" s="1">
        <v>100</v>
      </c>
      <c r="T5352" s="1">
        <v>13</v>
      </c>
      <c r="U5352" s="1">
        <v>1</v>
      </c>
      <c r="V5352" s="1">
        <v>3</v>
      </c>
      <c r="W5352" s="1">
        <v>0</v>
      </c>
      <c r="X5352" s="1">
        <v>0</v>
      </c>
      <c r="Y5352" s="1">
        <v>0</v>
      </c>
      <c r="Z5352" s="1">
        <v>3</v>
      </c>
      <c r="AA5352" s="1">
        <v>1</v>
      </c>
      <c r="AB5352" s="1">
        <v>1</v>
      </c>
      <c r="AC5352" s="1">
        <v>0</v>
      </c>
      <c r="AD5352" s="1">
        <v>0</v>
      </c>
      <c r="AE5352" s="1">
        <v>0</v>
      </c>
      <c r="AF5352" s="1">
        <v>0</v>
      </c>
      <c r="AG5352" s="1">
        <v>0</v>
      </c>
      <c r="AH5352" s="1">
        <v>0</v>
      </c>
      <c r="AI5352" s="1">
        <v>0</v>
      </c>
      <c r="AJ5352" s="1" t="s">
        <v>15437</v>
      </c>
      <c r="AK5352" s="1" t="s">
        <v>15438</v>
      </c>
      <c r="AL5352" s="1" t="s">
        <v>15439</v>
      </c>
      <c r="AM5352" s="1" t="s">
        <v>16</v>
      </c>
      <c r="AN5352" s="1" t="s">
        <v>23098</v>
      </c>
      <c r="AO5352" s="1" t="s">
        <v>86</v>
      </c>
      <c r="AP5352" s="1" t="s">
        <v>57</v>
      </c>
      <c r="AQ5352" s="1" t="s">
        <v>25</v>
      </c>
      <c r="AR5352" s="1" t="s">
        <v>30</v>
      </c>
      <c r="AS5352" s="1" t="s">
        <v>23091</v>
      </c>
      <c r="AT5352" s="1" t="s">
        <v>101</v>
      </c>
    </row>
    <row r="5353" spans="1:46" x14ac:dyDescent="0.25">
      <c r="A5353" s="1" t="s">
        <v>22344</v>
      </c>
      <c r="B5353" s="2" t="s">
        <v>23101</v>
      </c>
      <c r="C5353" s="2" t="s">
        <v>23109</v>
      </c>
      <c r="D5353" s="1">
        <v>0</v>
      </c>
      <c r="E5353" s="1">
        <v>1</v>
      </c>
      <c r="F5353" s="1">
        <v>1</v>
      </c>
      <c r="G5353" s="1">
        <v>2</v>
      </c>
      <c r="H5353" s="6">
        <v>0.5</v>
      </c>
      <c r="I5353">
        <v>1</v>
      </c>
      <c r="J5353" s="1">
        <v>52</v>
      </c>
      <c r="K5353" s="1">
        <v>1</v>
      </c>
      <c r="L5353" s="1">
        <v>539</v>
      </c>
      <c r="M5353" s="6">
        <v>0.09</v>
      </c>
      <c r="N5353" s="4">
        <v>7000</v>
      </c>
      <c r="O5353" s="4">
        <v>600</v>
      </c>
      <c r="P5353" s="4">
        <v>400</v>
      </c>
      <c r="Q5353" s="3">
        <v>0.32</v>
      </c>
      <c r="R5353" s="1">
        <v>18</v>
      </c>
      <c r="S5353" s="1">
        <v>400</v>
      </c>
      <c r="T5353" s="1">
        <v>40</v>
      </c>
      <c r="U5353" s="1">
        <v>1</v>
      </c>
      <c r="V5353" s="1">
        <v>3</v>
      </c>
      <c r="W5353" s="1">
        <v>1</v>
      </c>
      <c r="X5353" s="1">
        <v>1</v>
      </c>
      <c r="Y5353" s="1">
        <v>0</v>
      </c>
      <c r="Z5353" s="1">
        <v>2</v>
      </c>
      <c r="AA5353" s="1">
        <v>1</v>
      </c>
      <c r="AB5353" s="1">
        <v>1</v>
      </c>
      <c r="AC5353" s="1">
        <v>247</v>
      </c>
      <c r="AD5353" s="1">
        <v>0</v>
      </c>
      <c r="AE5353" s="1">
        <v>0</v>
      </c>
      <c r="AF5353" s="1">
        <v>0</v>
      </c>
      <c r="AG5353" s="1">
        <v>0</v>
      </c>
      <c r="AH5353" s="1">
        <v>300</v>
      </c>
      <c r="AI5353" s="1">
        <v>547</v>
      </c>
      <c r="AJ5353" s="1" t="s">
        <v>15073</v>
      </c>
      <c r="AK5353" s="1" t="s">
        <v>15074</v>
      </c>
      <c r="AL5353" s="1" t="s">
        <v>15075</v>
      </c>
      <c r="AM5353" s="1" t="s">
        <v>16</v>
      </c>
      <c r="AN5353" s="1" t="s">
        <v>23098</v>
      </c>
      <c r="AO5353" s="1" t="s">
        <v>86</v>
      </c>
      <c r="AP5353" s="1" t="s">
        <v>86</v>
      </c>
      <c r="AQ5353" s="1" t="s">
        <v>14</v>
      </c>
      <c r="AR5353" s="1" t="s">
        <v>30</v>
      </c>
      <c r="AS5353" s="1" t="s">
        <v>23091</v>
      </c>
      <c r="AT5353" s="1" t="s">
        <v>101</v>
      </c>
    </row>
    <row r="5354" spans="1:46" x14ac:dyDescent="0.25">
      <c r="A5354" s="1" t="s">
        <v>19636</v>
      </c>
      <c r="B5354" s="2" t="s">
        <v>23101</v>
      </c>
      <c r="C5354" s="2" t="s">
        <v>23109</v>
      </c>
      <c r="D5354" s="1">
        <v>0</v>
      </c>
      <c r="E5354" s="1">
        <v>4</v>
      </c>
      <c r="F5354" s="1">
        <v>2</v>
      </c>
      <c r="G5354" s="1">
        <v>6</v>
      </c>
      <c r="H5354" s="6">
        <v>0.33333333333333331</v>
      </c>
      <c r="I5354">
        <v>0</v>
      </c>
      <c r="J5354" s="1">
        <v>35</v>
      </c>
      <c r="K5354" s="1">
        <v>1</v>
      </c>
      <c r="L5354" s="1">
        <v>704</v>
      </c>
      <c r="M5354" s="6">
        <v>0.11</v>
      </c>
      <c r="N5354" s="4">
        <v>3600</v>
      </c>
      <c r="O5354" s="4">
        <v>300</v>
      </c>
      <c r="P5354" s="4">
        <v>300</v>
      </c>
      <c r="Q5354" s="3">
        <v>0.27</v>
      </c>
      <c r="R5354" s="1">
        <v>24</v>
      </c>
      <c r="S5354" s="1">
        <v>300</v>
      </c>
      <c r="T5354" s="1">
        <v>34</v>
      </c>
      <c r="U5354" s="1">
        <v>1</v>
      </c>
      <c r="V5354" s="1">
        <v>3</v>
      </c>
      <c r="W5354" s="1">
        <v>0</v>
      </c>
      <c r="X5354" s="1">
        <v>1</v>
      </c>
      <c r="Y5354" s="1">
        <v>1</v>
      </c>
      <c r="Z5354" s="1">
        <v>3</v>
      </c>
      <c r="AA5354" s="1">
        <v>0</v>
      </c>
      <c r="AB5354" s="1">
        <v>0</v>
      </c>
      <c r="AC5354" s="1">
        <v>1000</v>
      </c>
      <c r="AD5354" s="1">
        <v>0</v>
      </c>
      <c r="AE5354" s="1">
        <v>0</v>
      </c>
      <c r="AF5354" s="1">
        <v>0</v>
      </c>
      <c r="AG5354" s="1">
        <v>4</v>
      </c>
      <c r="AH5354" s="1">
        <v>0</v>
      </c>
      <c r="AI5354" s="1">
        <v>1004</v>
      </c>
      <c r="AJ5354" s="1" t="s">
        <v>7763</v>
      </c>
      <c r="AK5354" s="1" t="s">
        <v>7764</v>
      </c>
      <c r="AL5354" s="1" t="s">
        <v>7765</v>
      </c>
      <c r="AM5354" s="1" t="s">
        <v>12</v>
      </c>
      <c r="AN5354" s="1" t="s">
        <v>23098</v>
      </c>
      <c r="AO5354" s="1" t="s">
        <v>86</v>
      </c>
      <c r="AP5354" s="1" t="s">
        <v>57</v>
      </c>
      <c r="AQ5354" s="1" t="s">
        <v>14</v>
      </c>
      <c r="AR5354" s="1" t="s">
        <v>19</v>
      </c>
      <c r="AS5354" s="1" t="s">
        <v>23090</v>
      </c>
      <c r="AT5354" s="1" t="s">
        <v>26</v>
      </c>
    </row>
    <row r="5355" spans="1:46" x14ac:dyDescent="0.25">
      <c r="A5355" s="1" t="s">
        <v>19060</v>
      </c>
      <c r="B5355" s="2" t="s">
        <v>23101</v>
      </c>
      <c r="C5355" s="2" t="s">
        <v>23109</v>
      </c>
      <c r="D5355" s="1">
        <v>0</v>
      </c>
      <c r="E5355" s="1">
        <v>0</v>
      </c>
      <c r="F5355" s="1">
        <v>2</v>
      </c>
      <c r="G5355" s="1">
        <v>2</v>
      </c>
      <c r="H5355" s="6">
        <v>1</v>
      </c>
      <c r="I5355">
        <v>0</v>
      </c>
      <c r="J5355" s="1">
        <v>27</v>
      </c>
      <c r="K5355" s="1">
        <v>1</v>
      </c>
      <c r="L5355" s="1">
        <v>445</v>
      </c>
      <c r="M5355" s="6">
        <v>0.11</v>
      </c>
      <c r="N5355" s="4">
        <v>2160</v>
      </c>
      <c r="O5355" s="4">
        <v>180</v>
      </c>
      <c r="P5355" s="4">
        <v>100</v>
      </c>
      <c r="Q5355" s="3">
        <v>0.3</v>
      </c>
      <c r="R5355" s="1">
        <v>12</v>
      </c>
      <c r="S5355" s="1">
        <v>100</v>
      </c>
      <c r="T5355" s="1">
        <v>16</v>
      </c>
      <c r="U5355" s="1">
        <v>1</v>
      </c>
      <c r="V5355" s="1">
        <v>3</v>
      </c>
      <c r="W5355" s="1">
        <v>0</v>
      </c>
      <c r="X5355" s="1">
        <v>0</v>
      </c>
      <c r="Y5355" s="1">
        <v>1</v>
      </c>
      <c r="Z5355" s="1">
        <v>1</v>
      </c>
      <c r="AA5355" s="1">
        <v>1</v>
      </c>
      <c r="AB5355" s="1">
        <v>0</v>
      </c>
      <c r="AC5355" s="1">
        <v>0</v>
      </c>
      <c r="AD5355" s="1">
        <v>0</v>
      </c>
      <c r="AE5355" s="1">
        <v>0</v>
      </c>
      <c r="AF5355" s="1">
        <v>400</v>
      </c>
      <c r="AG5355" s="1">
        <v>0</v>
      </c>
      <c r="AH5355" s="1">
        <v>0</v>
      </c>
      <c r="AI5355" s="1">
        <v>400</v>
      </c>
      <c r="AJ5355" s="1" t="s">
        <v>6153</v>
      </c>
      <c r="AK5355" s="1" t="s">
        <v>6154</v>
      </c>
      <c r="AL5355" s="1" t="e">
        <f>-기존대출은4금융권400만원은정도있고월13만원정도이자납부하고있습니다.-현재부채상태는대출400만원이전부입니다.-현재직장에다닌지3개월정도됐고요,생활고가조금있어서이렇게용기내서대출신청하게되었습니다.성실히납부가능하며도와주신다면성실하게조기상환까지하도록노력하겠습니다.감사합니다.</f>
        <v>#NAME?</v>
      </c>
      <c r="AM5355" s="1" t="s">
        <v>12</v>
      </c>
      <c r="AN5355" s="1" t="s">
        <v>23098</v>
      </c>
      <c r="AO5355" s="1" t="s">
        <v>86</v>
      </c>
      <c r="AP5355" s="1" t="s">
        <v>57</v>
      </c>
      <c r="AQ5355" s="1" t="s">
        <v>25</v>
      </c>
      <c r="AR5355" s="1" t="s">
        <v>19</v>
      </c>
      <c r="AS5355" s="1" t="s">
        <v>23091</v>
      </c>
      <c r="AT5355" s="1" t="s">
        <v>26</v>
      </c>
    </row>
    <row r="5356" spans="1:46" x14ac:dyDescent="0.25">
      <c r="A5356" s="1" t="s">
        <v>19063</v>
      </c>
      <c r="B5356" s="2" t="s">
        <v>23101</v>
      </c>
      <c r="C5356" s="2" t="s">
        <v>23109</v>
      </c>
      <c r="D5356" s="1">
        <v>2</v>
      </c>
      <c r="E5356" s="1">
        <v>0</v>
      </c>
      <c r="F5356" s="1">
        <v>2</v>
      </c>
      <c r="G5356" s="1">
        <v>4</v>
      </c>
      <c r="H5356" s="6">
        <v>0.5</v>
      </c>
      <c r="I5356">
        <v>0</v>
      </c>
      <c r="J5356" s="1">
        <v>40</v>
      </c>
      <c r="K5356" s="1">
        <v>0</v>
      </c>
      <c r="L5356" s="1">
        <v>640</v>
      </c>
      <c r="M5356" s="6">
        <v>0</v>
      </c>
      <c r="N5356" s="4">
        <v>2500</v>
      </c>
      <c r="O5356" s="4">
        <v>200</v>
      </c>
      <c r="P5356" s="4">
        <v>500</v>
      </c>
      <c r="Q5356" s="3">
        <v>0.3</v>
      </c>
      <c r="R5356" s="1">
        <v>24</v>
      </c>
      <c r="S5356" s="1">
        <v>500</v>
      </c>
      <c r="T5356" s="1">
        <v>64</v>
      </c>
      <c r="U5356" s="1">
        <v>1</v>
      </c>
      <c r="V5356" s="1">
        <v>3</v>
      </c>
      <c r="W5356" s="1">
        <v>0</v>
      </c>
      <c r="X5356" s="1">
        <v>0</v>
      </c>
      <c r="Y5356" s="1">
        <v>1</v>
      </c>
      <c r="Z5356" s="1">
        <v>0</v>
      </c>
      <c r="AA5356" s="1">
        <v>1</v>
      </c>
      <c r="AB5356" s="1">
        <v>0</v>
      </c>
      <c r="AC5356" s="1">
        <v>0</v>
      </c>
      <c r="AD5356" s="1">
        <v>0</v>
      </c>
      <c r="AE5356" s="1">
        <v>0</v>
      </c>
      <c r="AF5356" s="1">
        <v>0</v>
      </c>
      <c r="AG5356" s="1">
        <v>0</v>
      </c>
      <c r="AH5356" s="1">
        <v>0</v>
      </c>
      <c r="AI5356" s="1">
        <v>0</v>
      </c>
      <c r="AJ5356" s="1" t="s">
        <v>6161</v>
      </c>
      <c r="AK5356" s="1" t="s">
        <v>6162</v>
      </c>
      <c r="AL5356" s="1" t="s">
        <v>6163</v>
      </c>
      <c r="AM5356" s="1" t="s">
        <v>12</v>
      </c>
      <c r="AN5356" s="1" t="s">
        <v>23097</v>
      </c>
      <c r="AO5356" s="1" t="s">
        <v>86</v>
      </c>
      <c r="AP5356" s="1" t="s">
        <v>57</v>
      </c>
      <c r="AQ5356" s="1" t="s">
        <v>25</v>
      </c>
      <c r="AR5356" s="1" t="s">
        <v>19</v>
      </c>
      <c r="AS5356" s="1" t="s">
        <v>23091</v>
      </c>
      <c r="AT5356" s="1" t="s">
        <v>26</v>
      </c>
    </row>
    <row r="5357" spans="1:46" x14ac:dyDescent="0.25">
      <c r="A5357" s="1" t="s">
        <v>19064</v>
      </c>
      <c r="B5357" s="2" t="s">
        <v>23101</v>
      </c>
      <c r="C5357" s="2" t="s">
        <v>23109</v>
      </c>
      <c r="D5357" s="1">
        <v>0</v>
      </c>
      <c r="E5357" s="1">
        <v>1</v>
      </c>
      <c r="F5357" s="1">
        <v>1</v>
      </c>
      <c r="G5357" s="1">
        <v>2</v>
      </c>
      <c r="H5357" s="6">
        <v>0.5</v>
      </c>
      <c r="I5357">
        <v>0</v>
      </c>
      <c r="J5357" s="1">
        <v>34</v>
      </c>
      <c r="K5357" s="1">
        <v>1</v>
      </c>
      <c r="L5357" s="1">
        <v>716</v>
      </c>
      <c r="M5357" s="6">
        <v>0.46</v>
      </c>
      <c r="N5357" s="4">
        <v>2160</v>
      </c>
      <c r="O5357" s="4">
        <v>180</v>
      </c>
      <c r="P5357" s="4">
        <v>300</v>
      </c>
      <c r="Q5357" s="3">
        <v>0.24</v>
      </c>
      <c r="R5357" s="1">
        <v>12</v>
      </c>
      <c r="S5357" s="1">
        <v>300</v>
      </c>
      <c r="T5357" s="1">
        <v>30</v>
      </c>
      <c r="U5357" s="1">
        <v>1</v>
      </c>
      <c r="V5357" s="1">
        <v>3</v>
      </c>
      <c r="W5357" s="1">
        <v>0</v>
      </c>
      <c r="X5357" s="1">
        <v>0</v>
      </c>
      <c r="Y5357" s="1">
        <v>1</v>
      </c>
      <c r="Z5357" s="1">
        <v>1</v>
      </c>
      <c r="AA5357" s="1">
        <v>1</v>
      </c>
      <c r="AB5357" s="1">
        <v>1</v>
      </c>
      <c r="AC5357" s="1">
        <v>0</v>
      </c>
      <c r="AD5357" s="1">
        <v>0</v>
      </c>
      <c r="AE5357" s="1">
        <v>0</v>
      </c>
      <c r="AF5357" s="1">
        <v>500</v>
      </c>
      <c r="AG5357" s="1">
        <v>0</v>
      </c>
      <c r="AH5357" s="1">
        <v>500</v>
      </c>
      <c r="AI5357" s="1">
        <v>1000</v>
      </c>
      <c r="AJ5357" s="1" t="s">
        <v>1085</v>
      </c>
      <c r="AK5357" s="1" t="s">
        <v>6164</v>
      </c>
      <c r="AL5357" s="1" t="s">
        <v>6165</v>
      </c>
      <c r="AM5357" s="1" t="s">
        <v>12</v>
      </c>
      <c r="AN5357" s="1" t="s">
        <v>23098</v>
      </c>
      <c r="AO5357" s="1" t="s">
        <v>86</v>
      </c>
      <c r="AP5357" s="1" t="s">
        <v>57</v>
      </c>
      <c r="AQ5357" s="1" t="s">
        <v>25</v>
      </c>
      <c r="AR5357" s="1" t="s">
        <v>19</v>
      </c>
      <c r="AS5357" s="1" t="s">
        <v>23091</v>
      </c>
      <c r="AT5357" s="1" t="s">
        <v>101</v>
      </c>
    </row>
    <row r="5358" spans="1:46" x14ac:dyDescent="0.25">
      <c r="A5358" s="1" t="s">
        <v>19638</v>
      </c>
      <c r="B5358" s="2" t="s">
        <v>23101</v>
      </c>
      <c r="C5358" s="2" t="s">
        <v>23109</v>
      </c>
      <c r="D5358" s="1">
        <v>0</v>
      </c>
      <c r="E5358" s="1">
        <v>0</v>
      </c>
      <c r="F5358" s="1">
        <v>1</v>
      </c>
      <c r="G5358" s="1">
        <v>1</v>
      </c>
      <c r="H5358" s="6">
        <v>1</v>
      </c>
      <c r="I5358">
        <v>0</v>
      </c>
      <c r="J5358" s="1">
        <v>28</v>
      </c>
      <c r="K5358" s="1">
        <v>1</v>
      </c>
      <c r="L5358" s="1">
        <v>679</v>
      </c>
      <c r="M5358" s="6">
        <v>0</v>
      </c>
      <c r="N5358" s="4">
        <v>1680</v>
      </c>
      <c r="O5358" s="4">
        <v>140</v>
      </c>
      <c r="P5358" s="4">
        <v>100</v>
      </c>
      <c r="Q5358" s="3">
        <v>0.15</v>
      </c>
      <c r="R5358" s="1">
        <v>12</v>
      </c>
      <c r="S5358" s="1">
        <v>100</v>
      </c>
      <c r="T5358" s="1">
        <v>18</v>
      </c>
      <c r="U5358" s="1">
        <v>1</v>
      </c>
      <c r="V5358" s="1">
        <v>3</v>
      </c>
      <c r="W5358" s="1">
        <v>0</v>
      </c>
      <c r="X5358" s="1">
        <v>0</v>
      </c>
      <c r="Y5358" s="1">
        <v>1</v>
      </c>
      <c r="Z5358" s="1">
        <v>0</v>
      </c>
      <c r="AA5358" s="1">
        <v>1</v>
      </c>
      <c r="AB5358" s="1">
        <v>0</v>
      </c>
      <c r="AC5358" s="1">
        <v>0</v>
      </c>
      <c r="AD5358" s="1">
        <v>0</v>
      </c>
      <c r="AE5358" s="1">
        <v>0</v>
      </c>
      <c r="AF5358" s="1">
        <v>0</v>
      </c>
      <c r="AG5358" s="1">
        <v>0</v>
      </c>
      <c r="AH5358" s="1">
        <v>0</v>
      </c>
      <c r="AI5358" s="1">
        <v>0</v>
      </c>
      <c r="AJ5358" s="1" t="s">
        <v>7770</v>
      </c>
      <c r="AK5358" s="1" t="s">
        <v>7771</v>
      </c>
      <c r="AL5358" s="1" t="s">
        <v>7772</v>
      </c>
      <c r="AM5358" s="1" t="s">
        <v>12</v>
      </c>
      <c r="AN5358" s="1" t="s">
        <v>23098</v>
      </c>
      <c r="AO5358" s="1" t="s">
        <v>86</v>
      </c>
      <c r="AP5358" s="1" t="s">
        <v>57</v>
      </c>
      <c r="AQ5358" s="1" t="s">
        <v>25</v>
      </c>
      <c r="AR5358" s="1" t="s">
        <v>19</v>
      </c>
      <c r="AS5358" s="1" t="s">
        <v>23091</v>
      </c>
      <c r="AT5358" s="1" t="s">
        <v>26</v>
      </c>
    </row>
    <row r="5359" spans="1:46" x14ac:dyDescent="0.25">
      <c r="A5359" s="1" t="s">
        <v>18934</v>
      </c>
      <c r="B5359" s="2" t="s">
        <v>23101</v>
      </c>
      <c r="C5359" s="2" t="s">
        <v>23109</v>
      </c>
      <c r="D5359" s="1">
        <v>0</v>
      </c>
      <c r="E5359" s="1">
        <v>1</v>
      </c>
      <c r="F5359" s="1">
        <v>2</v>
      </c>
      <c r="G5359" s="1">
        <v>3</v>
      </c>
      <c r="H5359" s="6">
        <v>0.66666666666666663</v>
      </c>
      <c r="I5359">
        <v>1</v>
      </c>
      <c r="J5359" s="1">
        <v>33</v>
      </c>
      <c r="K5359" s="1">
        <v>0</v>
      </c>
      <c r="L5359" s="1">
        <v>694</v>
      </c>
      <c r="M5359" s="6">
        <v>0.48</v>
      </c>
      <c r="N5359" s="4">
        <v>2256</v>
      </c>
      <c r="O5359" s="4">
        <v>188</v>
      </c>
      <c r="P5359" s="4">
        <v>200</v>
      </c>
      <c r="Q5359" s="3">
        <v>0.18</v>
      </c>
      <c r="R5359" s="1">
        <v>24</v>
      </c>
      <c r="S5359" s="1">
        <v>200</v>
      </c>
      <c r="T5359" s="1">
        <v>23</v>
      </c>
      <c r="U5359" s="1">
        <v>1</v>
      </c>
      <c r="V5359" s="1">
        <v>3</v>
      </c>
      <c r="W5359" s="1">
        <v>0</v>
      </c>
      <c r="X5359" s="1">
        <v>0</v>
      </c>
      <c r="Y5359" s="1">
        <v>1</v>
      </c>
      <c r="Z5359" s="1">
        <v>0</v>
      </c>
      <c r="AA5359" s="1">
        <v>1</v>
      </c>
      <c r="AB5359" s="1">
        <v>1</v>
      </c>
      <c r="AC5359" s="1">
        <v>1103</v>
      </c>
      <c r="AD5359" s="1">
        <v>400</v>
      </c>
      <c r="AE5359" s="1">
        <v>0</v>
      </c>
      <c r="AF5359" s="1">
        <v>571</v>
      </c>
      <c r="AG5359" s="1">
        <v>0</v>
      </c>
      <c r="AH5359" s="1">
        <v>0</v>
      </c>
      <c r="AI5359" s="1">
        <v>2074</v>
      </c>
      <c r="AJ5359" s="1" t="s">
        <v>5792</v>
      </c>
      <c r="AK5359" s="1" t="s">
        <v>5793</v>
      </c>
      <c r="AL5359" s="1" t="s">
        <v>5794</v>
      </c>
      <c r="AM5359" s="1" t="s">
        <v>16</v>
      </c>
      <c r="AN5359" s="1" t="s">
        <v>23097</v>
      </c>
      <c r="AO5359" s="1" t="s">
        <v>86</v>
      </c>
      <c r="AP5359" s="1" t="s">
        <v>57</v>
      </c>
      <c r="AQ5359" s="1" t="s">
        <v>25</v>
      </c>
      <c r="AR5359" s="1" t="s">
        <v>19</v>
      </c>
      <c r="AS5359" s="1" t="s">
        <v>23091</v>
      </c>
      <c r="AT5359" s="1" t="s">
        <v>101</v>
      </c>
    </row>
    <row r="5360" spans="1:46" x14ac:dyDescent="0.25">
      <c r="A5360" s="1" t="s">
        <v>21920</v>
      </c>
      <c r="B5360" s="2" t="s">
        <v>23101</v>
      </c>
      <c r="C5360" s="2" t="s">
        <v>23109</v>
      </c>
      <c r="D5360" s="1">
        <v>0</v>
      </c>
      <c r="E5360" s="1">
        <v>0</v>
      </c>
      <c r="F5360" s="1">
        <v>1</v>
      </c>
      <c r="G5360" s="1">
        <v>1</v>
      </c>
      <c r="H5360" s="6">
        <v>1</v>
      </c>
      <c r="I5360">
        <v>1</v>
      </c>
      <c r="J5360" s="1">
        <v>48</v>
      </c>
      <c r="K5360" s="1">
        <v>1</v>
      </c>
      <c r="L5360" s="1">
        <v>550</v>
      </c>
      <c r="M5360" s="6">
        <v>0</v>
      </c>
      <c r="N5360" s="4">
        <v>1440</v>
      </c>
      <c r="O5360" s="4">
        <v>120</v>
      </c>
      <c r="P5360" s="4">
        <v>200</v>
      </c>
      <c r="Q5360" s="3">
        <v>0.24</v>
      </c>
      <c r="R5360" s="1">
        <v>6</v>
      </c>
      <c r="S5360" s="1">
        <v>200</v>
      </c>
      <c r="T5360" s="1">
        <v>13</v>
      </c>
      <c r="U5360" s="1">
        <v>1</v>
      </c>
      <c r="V5360" s="1">
        <v>3</v>
      </c>
      <c r="W5360" s="1">
        <v>0</v>
      </c>
      <c r="X5360" s="1">
        <v>0</v>
      </c>
      <c r="Y5360" s="1">
        <v>0</v>
      </c>
      <c r="Z5360" s="1">
        <v>4</v>
      </c>
      <c r="AA5360" s="1">
        <v>1</v>
      </c>
      <c r="AB5360" s="1">
        <v>0</v>
      </c>
      <c r="AC5360" s="1">
        <v>0</v>
      </c>
      <c r="AD5360" s="1">
        <v>0</v>
      </c>
      <c r="AE5360" s="1">
        <v>0</v>
      </c>
      <c r="AF5360" s="1">
        <v>0</v>
      </c>
      <c r="AG5360" s="1">
        <v>0</v>
      </c>
      <c r="AH5360" s="1">
        <v>0</v>
      </c>
      <c r="AI5360" s="1">
        <v>0</v>
      </c>
      <c r="AJ5360" s="1" t="s">
        <v>7565</v>
      </c>
      <c r="AK5360" s="1" t="s">
        <v>13946</v>
      </c>
      <c r="AL5360" s="1" t="s">
        <v>13947</v>
      </c>
      <c r="AM5360" s="1" t="s">
        <v>16</v>
      </c>
      <c r="AN5360" s="1" t="s">
        <v>23098</v>
      </c>
      <c r="AO5360" s="1" t="s">
        <v>86</v>
      </c>
      <c r="AP5360" s="1" t="s">
        <v>57</v>
      </c>
      <c r="AQ5360" s="1" t="s">
        <v>25</v>
      </c>
      <c r="AR5360" s="1" t="s">
        <v>30</v>
      </c>
      <c r="AS5360" s="1" t="s">
        <v>23091</v>
      </c>
      <c r="AT5360" s="1" t="s">
        <v>26</v>
      </c>
    </row>
    <row r="5361" spans="1:46" x14ac:dyDescent="0.25">
      <c r="A5361" s="1" t="s">
        <v>17116</v>
      </c>
      <c r="B5361" s="2" t="s">
        <v>23076</v>
      </c>
      <c r="C5361" s="2" t="s">
        <v>23105</v>
      </c>
      <c r="D5361" s="1">
        <v>1</v>
      </c>
      <c r="E5361" s="1">
        <v>3</v>
      </c>
      <c r="F5361" s="1">
        <v>2</v>
      </c>
      <c r="G5361" s="1">
        <v>6</v>
      </c>
      <c r="H5361" s="6">
        <v>0.33333333333333331</v>
      </c>
      <c r="I5361">
        <v>0</v>
      </c>
      <c r="J5361" s="1">
        <v>34</v>
      </c>
      <c r="K5361" s="1">
        <v>0</v>
      </c>
      <c r="L5361" s="1">
        <v>549</v>
      </c>
      <c r="M5361" s="6">
        <v>0.23</v>
      </c>
      <c r="N5361" s="4">
        <v>3000</v>
      </c>
      <c r="O5361" s="4">
        <v>160</v>
      </c>
      <c r="P5361" s="4">
        <v>200</v>
      </c>
      <c r="Q5361" s="3">
        <v>0.38</v>
      </c>
      <c r="R5361" s="1">
        <v>12</v>
      </c>
      <c r="S5361" s="1">
        <v>200</v>
      </c>
      <c r="T5361" s="1">
        <v>25</v>
      </c>
      <c r="U5361" s="1">
        <v>1</v>
      </c>
      <c r="V5361" s="1">
        <v>2</v>
      </c>
      <c r="W5361" s="1">
        <v>0</v>
      </c>
      <c r="X5361" s="1">
        <v>0</v>
      </c>
      <c r="Y5361" s="1">
        <v>1</v>
      </c>
      <c r="Z5361" s="1">
        <v>2</v>
      </c>
      <c r="AA5361" s="1">
        <v>1</v>
      </c>
      <c r="AB5361" s="1">
        <v>0</v>
      </c>
      <c r="AC5361" s="1">
        <v>0</v>
      </c>
      <c r="AD5361" s="1">
        <v>0</v>
      </c>
      <c r="AE5361" s="1">
        <v>0</v>
      </c>
      <c r="AF5361" s="1">
        <v>0</v>
      </c>
      <c r="AG5361" s="1">
        <v>0</v>
      </c>
      <c r="AH5361" s="1">
        <v>300</v>
      </c>
      <c r="AI5361" s="1">
        <v>300</v>
      </c>
      <c r="AJ5361" s="1" t="s">
        <v>319</v>
      </c>
      <c r="AK5361" s="1" t="s">
        <v>320</v>
      </c>
      <c r="AL5361" s="1" t="s">
        <v>321</v>
      </c>
      <c r="AM5361" s="1" t="s">
        <v>12</v>
      </c>
      <c r="AN5361" s="1" t="s">
        <v>23097</v>
      </c>
      <c r="AO5361" s="1" t="s">
        <v>86</v>
      </c>
      <c r="AP5361" s="1" t="s">
        <v>57</v>
      </c>
      <c r="AQ5361" s="1" t="s">
        <v>25</v>
      </c>
      <c r="AR5361" s="1" t="s">
        <v>19</v>
      </c>
      <c r="AS5361" s="1" t="s">
        <v>23091</v>
      </c>
      <c r="AT5361" s="1" t="s">
        <v>26</v>
      </c>
    </row>
    <row r="5362" spans="1:46" x14ac:dyDescent="0.25">
      <c r="A5362" s="1" t="s">
        <v>18504</v>
      </c>
      <c r="B5362" s="2" t="s">
        <v>23076</v>
      </c>
      <c r="C5362" s="2" t="s">
        <v>23105</v>
      </c>
      <c r="D5362" s="1">
        <v>7</v>
      </c>
      <c r="E5362" s="1">
        <v>5</v>
      </c>
      <c r="F5362" s="1">
        <v>5</v>
      </c>
      <c r="G5362" s="1">
        <v>17</v>
      </c>
      <c r="H5362" s="6">
        <v>0.29411764705882354</v>
      </c>
      <c r="I5362">
        <v>0</v>
      </c>
      <c r="J5362" s="1">
        <v>37</v>
      </c>
      <c r="K5362" s="1">
        <v>0</v>
      </c>
      <c r="L5362" s="1">
        <v>677</v>
      </c>
      <c r="M5362" s="6">
        <v>0.2</v>
      </c>
      <c r="N5362" s="4">
        <v>2500</v>
      </c>
      <c r="O5362" s="4">
        <v>220</v>
      </c>
      <c r="P5362" s="4">
        <v>100</v>
      </c>
      <c r="Q5362" s="3">
        <v>0.36</v>
      </c>
      <c r="R5362" s="1">
        <v>12</v>
      </c>
      <c r="S5362" s="1">
        <v>100</v>
      </c>
      <c r="T5362" s="1">
        <v>5</v>
      </c>
      <c r="U5362" s="1">
        <v>1</v>
      </c>
      <c r="V5362" s="1">
        <v>2</v>
      </c>
      <c r="W5362" s="1">
        <v>1</v>
      </c>
      <c r="X5362" s="1">
        <v>1</v>
      </c>
      <c r="Y5362" s="1">
        <v>1</v>
      </c>
      <c r="Z5362" s="1">
        <v>0</v>
      </c>
      <c r="AA5362" s="1">
        <v>1</v>
      </c>
      <c r="AB5362" s="1">
        <v>0</v>
      </c>
      <c r="AC5362" s="1">
        <v>117</v>
      </c>
      <c r="AD5362" s="1">
        <v>0</v>
      </c>
      <c r="AE5362" s="1">
        <v>0</v>
      </c>
      <c r="AF5362" s="1">
        <v>601</v>
      </c>
      <c r="AG5362" s="1">
        <v>0</v>
      </c>
      <c r="AH5362" s="1">
        <v>0</v>
      </c>
      <c r="AI5362" s="1">
        <v>718</v>
      </c>
      <c r="AJ5362" s="1" t="s">
        <v>4537</v>
      </c>
      <c r="AK5362" s="1" t="s">
        <v>4538</v>
      </c>
      <c r="AL5362" s="1" t="s">
        <v>4539</v>
      </c>
      <c r="AM5362" s="1" t="s">
        <v>12</v>
      </c>
      <c r="AN5362" s="1" t="s">
        <v>23097</v>
      </c>
      <c r="AO5362" s="1" t="s">
        <v>86</v>
      </c>
      <c r="AP5362" s="1" t="s">
        <v>86</v>
      </c>
      <c r="AQ5362" s="1" t="s">
        <v>14</v>
      </c>
      <c r="AR5362" s="1" t="s">
        <v>19</v>
      </c>
      <c r="AS5362" s="1" t="s">
        <v>23091</v>
      </c>
      <c r="AT5362" s="1" t="s">
        <v>26</v>
      </c>
    </row>
    <row r="5363" spans="1:46" x14ac:dyDescent="0.25">
      <c r="A5363" s="1" t="s">
        <v>20309</v>
      </c>
      <c r="B5363" s="2" t="s">
        <v>23076</v>
      </c>
      <c r="C5363" s="2" t="s">
        <v>23105</v>
      </c>
      <c r="D5363" s="1">
        <v>1</v>
      </c>
      <c r="E5363" s="1">
        <v>4</v>
      </c>
      <c r="F5363" s="1">
        <v>4</v>
      </c>
      <c r="G5363" s="1">
        <v>9</v>
      </c>
      <c r="H5363" s="6">
        <v>0.44444444444444442</v>
      </c>
      <c r="I5363">
        <v>1</v>
      </c>
      <c r="J5363" s="1">
        <v>29</v>
      </c>
      <c r="K5363" s="1">
        <v>1</v>
      </c>
      <c r="L5363" s="1">
        <v>626</v>
      </c>
      <c r="M5363" s="6">
        <v>0.43</v>
      </c>
      <c r="N5363" s="4">
        <v>1750</v>
      </c>
      <c r="O5363" s="4">
        <v>115</v>
      </c>
      <c r="P5363" s="4">
        <v>100</v>
      </c>
      <c r="Q5363" s="3">
        <v>0.35</v>
      </c>
      <c r="R5363" s="1">
        <v>12</v>
      </c>
      <c r="S5363" s="1">
        <v>100</v>
      </c>
      <c r="T5363" s="1">
        <v>26</v>
      </c>
      <c r="U5363" s="1">
        <v>1</v>
      </c>
      <c r="V5363" s="1">
        <v>2</v>
      </c>
      <c r="W5363" s="1">
        <v>0</v>
      </c>
      <c r="X5363" s="1">
        <v>0</v>
      </c>
      <c r="Y5363" s="1">
        <v>0</v>
      </c>
      <c r="Z5363" s="1">
        <v>3</v>
      </c>
      <c r="AA5363" s="1">
        <v>1</v>
      </c>
      <c r="AB5363" s="1">
        <v>1</v>
      </c>
      <c r="AC5363" s="1">
        <v>700</v>
      </c>
      <c r="AD5363" s="1">
        <v>0</v>
      </c>
      <c r="AE5363" s="1">
        <v>0</v>
      </c>
      <c r="AF5363" s="1">
        <v>316</v>
      </c>
      <c r="AG5363" s="1">
        <v>0</v>
      </c>
      <c r="AH5363" s="1">
        <v>0</v>
      </c>
      <c r="AI5363" s="1">
        <v>1016</v>
      </c>
      <c r="AJ5363" s="1" t="s">
        <v>8581</v>
      </c>
      <c r="AK5363" s="1" t="s">
        <v>8582</v>
      </c>
      <c r="AL5363" s="1" t="s">
        <v>9589</v>
      </c>
      <c r="AM5363" s="1" t="s">
        <v>16</v>
      </c>
      <c r="AN5363" s="1" t="s">
        <v>23098</v>
      </c>
      <c r="AO5363" s="1" t="s">
        <v>86</v>
      </c>
      <c r="AP5363" s="1" t="s">
        <v>57</v>
      </c>
      <c r="AQ5363" s="1" t="s">
        <v>25</v>
      </c>
      <c r="AR5363" s="1" t="s">
        <v>30</v>
      </c>
      <c r="AS5363" s="1" t="s">
        <v>23091</v>
      </c>
      <c r="AT5363" s="1" t="s">
        <v>101</v>
      </c>
    </row>
    <row r="5364" spans="1:46" x14ac:dyDescent="0.25">
      <c r="A5364" s="1" t="s">
        <v>17891</v>
      </c>
      <c r="B5364" s="2" t="s">
        <v>23076</v>
      </c>
      <c r="C5364" s="2" t="s">
        <v>23105</v>
      </c>
      <c r="D5364" s="1">
        <v>1</v>
      </c>
      <c r="E5364" s="1">
        <v>0</v>
      </c>
      <c r="F5364" s="1">
        <v>2</v>
      </c>
      <c r="G5364" s="1">
        <v>3</v>
      </c>
      <c r="H5364" s="6">
        <v>0.66666666666666663</v>
      </c>
      <c r="I5364">
        <v>0</v>
      </c>
      <c r="J5364" s="1">
        <v>41</v>
      </c>
      <c r="K5364" s="1">
        <v>0</v>
      </c>
      <c r="L5364" s="1">
        <v>524</v>
      </c>
      <c r="M5364" s="6">
        <v>0.17</v>
      </c>
      <c r="N5364" s="4">
        <v>300</v>
      </c>
      <c r="O5364" s="4">
        <v>250</v>
      </c>
      <c r="P5364" s="4">
        <v>200</v>
      </c>
      <c r="Q5364" s="3">
        <v>0.39</v>
      </c>
      <c r="R5364" s="1">
        <v>12</v>
      </c>
      <c r="S5364" s="1">
        <v>200</v>
      </c>
      <c r="T5364" s="1">
        <v>16</v>
      </c>
      <c r="U5364" s="1">
        <v>1</v>
      </c>
      <c r="V5364" s="1">
        <v>2</v>
      </c>
      <c r="W5364" s="1">
        <v>0</v>
      </c>
      <c r="X5364" s="1">
        <v>0</v>
      </c>
      <c r="Y5364" s="1">
        <v>0</v>
      </c>
      <c r="Z5364" s="1">
        <v>2</v>
      </c>
      <c r="AA5364" s="1">
        <v>0</v>
      </c>
      <c r="AB5364" s="1">
        <v>0</v>
      </c>
      <c r="AC5364" s="1">
        <v>0</v>
      </c>
      <c r="AD5364" s="1">
        <v>220</v>
      </c>
      <c r="AE5364" s="1">
        <v>0</v>
      </c>
      <c r="AF5364" s="1">
        <v>450</v>
      </c>
      <c r="AG5364" s="1">
        <v>0</v>
      </c>
      <c r="AH5364" s="1">
        <v>0</v>
      </c>
      <c r="AI5364" s="1">
        <v>670</v>
      </c>
      <c r="AJ5364" s="1" t="s">
        <v>2722</v>
      </c>
      <c r="AK5364" s="1" t="s">
        <v>2723</v>
      </c>
      <c r="AL5364" s="1" t="s">
        <v>2724</v>
      </c>
      <c r="AM5364" s="1" t="s">
        <v>12</v>
      </c>
      <c r="AN5364" s="1" t="s">
        <v>23097</v>
      </c>
      <c r="AO5364" s="1" t="s">
        <v>86</v>
      </c>
      <c r="AP5364" s="1" t="s">
        <v>57</v>
      </c>
      <c r="AQ5364" s="1" t="s">
        <v>25</v>
      </c>
      <c r="AR5364" s="1" t="s">
        <v>30</v>
      </c>
      <c r="AS5364" s="1" t="s">
        <v>23090</v>
      </c>
      <c r="AT5364" s="1" t="s">
        <v>26</v>
      </c>
    </row>
    <row r="5365" spans="1:46" x14ac:dyDescent="0.25">
      <c r="A5365" s="1" t="s">
        <v>18530</v>
      </c>
      <c r="B5365" s="2" t="s">
        <v>23076</v>
      </c>
      <c r="C5365" s="2" t="s">
        <v>23105</v>
      </c>
      <c r="D5365" s="1">
        <v>0</v>
      </c>
      <c r="E5365" s="1">
        <v>1</v>
      </c>
      <c r="F5365" s="1">
        <v>1</v>
      </c>
      <c r="G5365" s="1">
        <v>2</v>
      </c>
      <c r="H5365" s="6">
        <v>0.5</v>
      </c>
      <c r="I5365">
        <v>0</v>
      </c>
      <c r="J5365" s="1">
        <v>41</v>
      </c>
      <c r="K5365" s="1">
        <v>0</v>
      </c>
      <c r="L5365" s="1">
        <v>561</v>
      </c>
      <c r="M5365" s="6">
        <v>0.18</v>
      </c>
      <c r="N5365" s="4">
        <v>2400</v>
      </c>
      <c r="O5365" s="4">
        <v>170</v>
      </c>
      <c r="P5365" s="4">
        <v>300</v>
      </c>
      <c r="Q5365" s="3">
        <v>0.35</v>
      </c>
      <c r="R5365" s="1">
        <v>12</v>
      </c>
      <c r="S5365" s="1">
        <v>300</v>
      </c>
      <c r="T5365" s="1">
        <v>41</v>
      </c>
      <c r="U5365" s="1">
        <v>1</v>
      </c>
      <c r="V5365" s="1">
        <v>2</v>
      </c>
      <c r="W5365" s="1">
        <v>0</v>
      </c>
      <c r="X5365" s="1">
        <v>0</v>
      </c>
      <c r="Y5365" s="1">
        <v>1</v>
      </c>
      <c r="Z5365" s="1">
        <v>1</v>
      </c>
      <c r="AA5365" s="1">
        <v>1</v>
      </c>
      <c r="AB5365" s="1">
        <v>0</v>
      </c>
      <c r="AC5365" s="1">
        <v>59</v>
      </c>
      <c r="AD5365" s="1">
        <v>0</v>
      </c>
      <c r="AE5365" s="1">
        <v>14</v>
      </c>
      <c r="AF5365" s="1">
        <v>0</v>
      </c>
      <c r="AG5365" s="1">
        <v>0</v>
      </c>
      <c r="AH5365" s="1">
        <v>0</v>
      </c>
      <c r="AI5365" s="1">
        <v>73</v>
      </c>
      <c r="AJ5365" s="1" t="s">
        <v>4604</v>
      </c>
      <c r="AK5365" s="1" t="s">
        <v>4605</v>
      </c>
      <c r="AL5365" s="1" t="s">
        <v>4606</v>
      </c>
      <c r="AM5365" s="1" t="s">
        <v>12</v>
      </c>
      <c r="AN5365" s="1" t="s">
        <v>23097</v>
      </c>
      <c r="AO5365" s="1" t="s">
        <v>86</v>
      </c>
      <c r="AP5365" s="1" t="s">
        <v>57</v>
      </c>
      <c r="AQ5365" s="1" t="s">
        <v>25</v>
      </c>
      <c r="AR5365" s="1" t="s">
        <v>19</v>
      </c>
      <c r="AS5365" s="1" t="s">
        <v>23091</v>
      </c>
      <c r="AT5365" s="1" t="s">
        <v>26</v>
      </c>
    </row>
    <row r="5366" spans="1:46" x14ac:dyDescent="0.25">
      <c r="A5366" s="1" t="s">
        <v>17927</v>
      </c>
      <c r="B5366" s="2" t="s">
        <v>23076</v>
      </c>
      <c r="C5366" s="2" t="s">
        <v>23105</v>
      </c>
      <c r="D5366" s="1">
        <v>0</v>
      </c>
      <c r="E5366" s="1">
        <v>0</v>
      </c>
      <c r="F5366" s="1">
        <v>1</v>
      </c>
      <c r="G5366" s="1">
        <v>1</v>
      </c>
      <c r="H5366" s="6">
        <v>1</v>
      </c>
      <c r="I5366">
        <v>0</v>
      </c>
      <c r="J5366" s="1">
        <v>40</v>
      </c>
      <c r="K5366" s="1">
        <v>0</v>
      </c>
      <c r="L5366" s="1">
        <v>699</v>
      </c>
      <c r="M5366" s="6">
        <v>0.09</v>
      </c>
      <c r="N5366" s="4">
        <v>3000</v>
      </c>
      <c r="O5366" s="4">
        <v>200</v>
      </c>
      <c r="P5366" s="4">
        <v>200</v>
      </c>
      <c r="Q5366" s="3">
        <v>0.3</v>
      </c>
      <c r="R5366" s="1">
        <v>12</v>
      </c>
      <c r="S5366" s="1">
        <v>200</v>
      </c>
      <c r="T5366" s="1">
        <v>41</v>
      </c>
      <c r="U5366" s="1">
        <v>1</v>
      </c>
      <c r="V5366" s="1">
        <v>2</v>
      </c>
      <c r="W5366" s="1">
        <v>1</v>
      </c>
      <c r="X5366" s="1">
        <v>1</v>
      </c>
      <c r="Y5366" s="1">
        <v>1</v>
      </c>
      <c r="Z5366" s="1">
        <v>1</v>
      </c>
      <c r="AA5366" s="1">
        <v>0</v>
      </c>
      <c r="AB5366" s="1">
        <v>0</v>
      </c>
      <c r="AC5366" s="1">
        <v>0</v>
      </c>
      <c r="AD5366" s="1">
        <v>0</v>
      </c>
      <c r="AE5366" s="1">
        <v>0</v>
      </c>
      <c r="AF5366" s="1">
        <v>0</v>
      </c>
      <c r="AG5366" s="1">
        <v>0</v>
      </c>
      <c r="AH5366" s="1">
        <v>0</v>
      </c>
      <c r="AI5366" s="1">
        <v>0</v>
      </c>
      <c r="AJ5366" s="1" t="s">
        <v>2820</v>
      </c>
      <c r="AK5366" s="1" t="s">
        <v>2821</v>
      </c>
      <c r="AL5366" s="1" t="s">
        <v>2822</v>
      </c>
      <c r="AM5366" s="1" t="s">
        <v>12</v>
      </c>
      <c r="AN5366" s="1" t="s">
        <v>23097</v>
      </c>
      <c r="AO5366" s="1" t="s">
        <v>86</v>
      </c>
      <c r="AP5366" s="1" t="s">
        <v>86</v>
      </c>
      <c r="AQ5366" s="1" t="s">
        <v>14</v>
      </c>
      <c r="AR5366" s="1" t="s">
        <v>19</v>
      </c>
      <c r="AS5366" s="1" t="s">
        <v>23090</v>
      </c>
      <c r="AT5366" s="1" t="s">
        <v>26</v>
      </c>
    </row>
    <row r="5367" spans="1:46" x14ac:dyDescent="0.25">
      <c r="A5367" s="1" t="s">
        <v>19799</v>
      </c>
      <c r="B5367" s="2" t="s">
        <v>23076</v>
      </c>
      <c r="C5367" s="2" t="s">
        <v>23106</v>
      </c>
      <c r="D5367" s="1">
        <v>1</v>
      </c>
      <c r="E5367" s="1">
        <v>4</v>
      </c>
      <c r="F5367" s="1">
        <v>3</v>
      </c>
      <c r="G5367" s="1">
        <v>8</v>
      </c>
      <c r="H5367" s="6">
        <v>0.375</v>
      </c>
      <c r="I5367">
        <v>1</v>
      </c>
      <c r="J5367" s="1">
        <v>32</v>
      </c>
      <c r="K5367" s="1">
        <v>1</v>
      </c>
      <c r="L5367" s="1">
        <v>708</v>
      </c>
      <c r="M5367" s="6">
        <v>0.25</v>
      </c>
      <c r="N5367" s="4">
        <v>1380</v>
      </c>
      <c r="O5367" s="4">
        <v>115</v>
      </c>
      <c r="P5367" s="4">
        <v>530</v>
      </c>
      <c r="Q5367" s="3">
        <v>0.31</v>
      </c>
      <c r="R5367" s="1">
        <v>24</v>
      </c>
      <c r="S5367" s="1">
        <v>530</v>
      </c>
      <c r="T5367" s="1">
        <v>71</v>
      </c>
      <c r="U5367" s="1">
        <v>1</v>
      </c>
      <c r="V5367" s="1">
        <v>2</v>
      </c>
      <c r="W5367" s="1">
        <v>1</v>
      </c>
      <c r="X5367" s="1">
        <v>1</v>
      </c>
      <c r="Y5367" s="1">
        <v>0</v>
      </c>
      <c r="Z5367" s="1">
        <v>7</v>
      </c>
      <c r="AA5367" s="1">
        <v>0</v>
      </c>
      <c r="AB5367" s="1">
        <v>1</v>
      </c>
      <c r="AC5367" s="1">
        <v>0</v>
      </c>
      <c r="AD5367" s="1">
        <v>0</v>
      </c>
      <c r="AE5367" s="1">
        <v>0</v>
      </c>
      <c r="AF5367" s="1">
        <v>0</v>
      </c>
      <c r="AG5367" s="1">
        <v>0</v>
      </c>
      <c r="AH5367" s="1">
        <v>0</v>
      </c>
      <c r="AI5367" s="1">
        <v>0</v>
      </c>
      <c r="AJ5367" s="1" t="s">
        <v>8180</v>
      </c>
      <c r="AK5367" s="1" t="s">
        <v>8181</v>
      </c>
      <c r="AL5367" s="1" t="s">
        <v>8182</v>
      </c>
      <c r="AM5367" s="1" t="s">
        <v>16</v>
      </c>
      <c r="AN5367" s="1" t="s">
        <v>23098</v>
      </c>
      <c r="AO5367" s="1" t="s">
        <v>86</v>
      </c>
      <c r="AP5367" s="1" t="s">
        <v>86</v>
      </c>
      <c r="AQ5367" s="1" t="s">
        <v>14</v>
      </c>
      <c r="AR5367" s="1" t="s">
        <v>30</v>
      </c>
      <c r="AS5367" s="1" t="s">
        <v>23090</v>
      </c>
      <c r="AT5367" s="1" t="s">
        <v>101</v>
      </c>
    </row>
    <row r="5368" spans="1:46" x14ac:dyDescent="0.25">
      <c r="A5368" s="1" t="s">
        <v>21493</v>
      </c>
      <c r="B5368" s="2" t="s">
        <v>23076</v>
      </c>
      <c r="C5368" s="2" t="s">
        <v>23106</v>
      </c>
      <c r="D5368" s="1">
        <v>1</v>
      </c>
      <c r="E5368" s="1">
        <v>0</v>
      </c>
      <c r="F5368" s="1">
        <v>2</v>
      </c>
      <c r="G5368" s="1">
        <v>3</v>
      </c>
      <c r="H5368" s="6">
        <v>0.66666666666666663</v>
      </c>
      <c r="I5368">
        <v>1</v>
      </c>
      <c r="J5368" s="1">
        <v>35</v>
      </c>
      <c r="K5368" s="1">
        <v>0</v>
      </c>
      <c r="L5368" s="1">
        <v>527</v>
      </c>
      <c r="M5368" s="6">
        <v>0.13</v>
      </c>
      <c r="N5368" s="4">
        <v>3360</v>
      </c>
      <c r="O5368" s="4">
        <v>235</v>
      </c>
      <c r="P5368" s="4">
        <v>100</v>
      </c>
      <c r="Q5368" s="3">
        <v>0.35</v>
      </c>
      <c r="R5368" s="1">
        <v>12</v>
      </c>
      <c r="S5368" s="1">
        <v>100</v>
      </c>
      <c r="T5368" s="1">
        <v>12</v>
      </c>
      <c r="U5368" s="1">
        <v>1</v>
      </c>
      <c r="V5368" s="1">
        <v>2</v>
      </c>
      <c r="W5368" s="1">
        <v>0</v>
      </c>
      <c r="X5368" s="1">
        <v>0</v>
      </c>
      <c r="Y5368" s="1">
        <v>1</v>
      </c>
      <c r="Z5368" s="1">
        <v>0</v>
      </c>
      <c r="AA5368" s="1">
        <v>1</v>
      </c>
      <c r="AB5368" s="1">
        <v>1</v>
      </c>
      <c r="AC5368" s="1">
        <v>0</v>
      </c>
      <c r="AD5368" s="1">
        <v>0</v>
      </c>
      <c r="AE5368" s="1">
        <v>533</v>
      </c>
      <c r="AF5368" s="1">
        <v>0</v>
      </c>
      <c r="AG5368" s="1">
        <v>71</v>
      </c>
      <c r="AH5368" s="1">
        <v>0</v>
      </c>
      <c r="AI5368" s="1">
        <v>604</v>
      </c>
      <c r="AJ5368" s="1" t="s">
        <v>12785</v>
      </c>
      <c r="AK5368" s="1" t="s">
        <v>12786</v>
      </c>
      <c r="AL5368" s="1" t="s">
        <v>12787</v>
      </c>
      <c r="AM5368" s="1" t="s">
        <v>16</v>
      </c>
      <c r="AN5368" s="1" t="s">
        <v>23097</v>
      </c>
      <c r="AO5368" s="1" t="s">
        <v>86</v>
      </c>
      <c r="AP5368" s="1" t="s">
        <v>57</v>
      </c>
      <c r="AQ5368" s="1" t="s">
        <v>25</v>
      </c>
      <c r="AR5368" s="1" t="s">
        <v>19</v>
      </c>
      <c r="AS5368" s="1" t="s">
        <v>23091</v>
      </c>
      <c r="AT5368" s="1" t="s">
        <v>101</v>
      </c>
    </row>
    <row r="5369" spans="1:46" x14ac:dyDescent="0.25">
      <c r="A5369" s="1" t="s">
        <v>18659</v>
      </c>
      <c r="B5369" s="2" t="s">
        <v>23076</v>
      </c>
      <c r="C5369" s="2" t="s">
        <v>23106</v>
      </c>
      <c r="D5369" s="1">
        <v>0</v>
      </c>
      <c r="E5369" s="1">
        <v>1</v>
      </c>
      <c r="F5369" s="1">
        <v>2</v>
      </c>
      <c r="G5369" s="1">
        <v>3</v>
      </c>
      <c r="H5369" s="6">
        <v>0.66666666666666663</v>
      </c>
      <c r="I5369">
        <v>0</v>
      </c>
      <c r="J5369" s="1">
        <v>31</v>
      </c>
      <c r="K5369" s="1">
        <v>0</v>
      </c>
      <c r="L5369" s="1">
        <v>683</v>
      </c>
      <c r="M5369" s="6">
        <v>0.39</v>
      </c>
      <c r="N5369" s="4">
        <v>2000</v>
      </c>
      <c r="O5369" s="4">
        <v>150</v>
      </c>
      <c r="P5369" s="4">
        <v>700</v>
      </c>
      <c r="Q5369" s="3">
        <v>0.36</v>
      </c>
      <c r="R5369" s="1">
        <v>24</v>
      </c>
      <c r="S5369" s="1">
        <v>700</v>
      </c>
      <c r="T5369" s="1">
        <v>39</v>
      </c>
      <c r="U5369" s="1">
        <v>1</v>
      </c>
      <c r="V5369" s="1">
        <v>2</v>
      </c>
      <c r="W5369" s="1">
        <v>0</v>
      </c>
      <c r="X5369" s="1">
        <v>0</v>
      </c>
      <c r="Y5369" s="1">
        <v>1</v>
      </c>
      <c r="Z5369" s="1">
        <v>0</v>
      </c>
      <c r="AA5369" s="1">
        <v>1</v>
      </c>
      <c r="AB5369" s="1">
        <v>0</v>
      </c>
      <c r="AC5369" s="1">
        <v>0</v>
      </c>
      <c r="AD5369" s="1">
        <v>0</v>
      </c>
      <c r="AE5369" s="1">
        <v>0</v>
      </c>
      <c r="AF5369" s="1">
        <v>0</v>
      </c>
      <c r="AG5369" s="1">
        <v>0</v>
      </c>
      <c r="AH5369" s="1">
        <v>300</v>
      </c>
      <c r="AI5369" s="1">
        <v>300</v>
      </c>
      <c r="AJ5369" s="1" t="s">
        <v>4979</v>
      </c>
      <c r="AK5369" s="1" t="s">
        <v>4980</v>
      </c>
      <c r="AL5369" s="1" t="s">
        <v>4981</v>
      </c>
      <c r="AM5369" s="1" t="s">
        <v>12</v>
      </c>
      <c r="AN5369" s="1" t="s">
        <v>23097</v>
      </c>
      <c r="AO5369" s="1" t="s">
        <v>86</v>
      </c>
      <c r="AP5369" s="1" t="s">
        <v>57</v>
      </c>
      <c r="AQ5369" s="1" t="s">
        <v>25</v>
      </c>
      <c r="AR5369" s="1" t="s">
        <v>19</v>
      </c>
      <c r="AS5369" s="1" t="s">
        <v>23091</v>
      </c>
      <c r="AT5369" s="1" t="s">
        <v>26</v>
      </c>
    </row>
    <row r="5370" spans="1:46" x14ac:dyDescent="0.25">
      <c r="A5370" s="1" t="s">
        <v>19333</v>
      </c>
      <c r="B5370" s="2" t="s">
        <v>23076</v>
      </c>
      <c r="C5370" s="2" t="s">
        <v>23107</v>
      </c>
      <c r="D5370" s="1">
        <v>1</v>
      </c>
      <c r="E5370" s="1">
        <v>0</v>
      </c>
      <c r="F5370" s="1">
        <v>1</v>
      </c>
      <c r="G5370" s="1">
        <v>2</v>
      </c>
      <c r="H5370" s="6">
        <v>0.5</v>
      </c>
      <c r="I5370">
        <v>0</v>
      </c>
      <c r="J5370" s="1">
        <v>34</v>
      </c>
      <c r="K5370" s="1">
        <v>0</v>
      </c>
      <c r="L5370" s="1">
        <v>770</v>
      </c>
      <c r="M5370" s="6">
        <v>0.32</v>
      </c>
      <c r="N5370" s="4">
        <v>2800</v>
      </c>
      <c r="O5370" s="4">
        <v>200</v>
      </c>
      <c r="P5370" s="4">
        <v>500</v>
      </c>
      <c r="Q5370" s="3">
        <v>0.33</v>
      </c>
      <c r="R5370" s="1">
        <v>18</v>
      </c>
      <c r="S5370" s="1">
        <v>500</v>
      </c>
      <c r="T5370" s="1">
        <v>72</v>
      </c>
      <c r="U5370" s="1">
        <v>0</v>
      </c>
      <c r="V5370" s="1">
        <v>2</v>
      </c>
      <c r="W5370" s="1">
        <v>0</v>
      </c>
      <c r="X5370" s="1">
        <v>0</v>
      </c>
      <c r="Y5370" s="1">
        <v>1</v>
      </c>
      <c r="Z5370" s="1">
        <v>2</v>
      </c>
      <c r="AA5370" s="1">
        <v>0</v>
      </c>
      <c r="AB5370" s="1">
        <v>0</v>
      </c>
      <c r="AC5370" s="1">
        <v>0</v>
      </c>
      <c r="AD5370" s="1">
        <v>0</v>
      </c>
      <c r="AE5370" s="1">
        <v>0</v>
      </c>
      <c r="AF5370" s="1">
        <v>0</v>
      </c>
      <c r="AG5370" s="1">
        <v>0</v>
      </c>
      <c r="AH5370" s="1">
        <v>500</v>
      </c>
      <c r="AI5370" s="1">
        <v>500</v>
      </c>
      <c r="AJ5370" s="1" t="s">
        <v>6890</v>
      </c>
      <c r="AK5370" s="1" t="s">
        <v>6891</v>
      </c>
      <c r="AL5370" s="1" t="s">
        <v>6892</v>
      </c>
      <c r="AM5370" s="1" t="s">
        <v>12</v>
      </c>
      <c r="AN5370" s="1" t="s">
        <v>23097</v>
      </c>
      <c r="AO5370" s="1" t="s">
        <v>364</v>
      </c>
      <c r="AP5370" s="1" t="s">
        <v>57</v>
      </c>
      <c r="AQ5370" s="1" t="s">
        <v>25</v>
      </c>
      <c r="AR5370" s="1" t="s">
        <v>19</v>
      </c>
      <c r="AS5370" s="1" t="s">
        <v>23090</v>
      </c>
      <c r="AT5370" s="1" t="s">
        <v>26</v>
      </c>
    </row>
    <row r="5371" spans="1:46" x14ac:dyDescent="0.25">
      <c r="A5371" s="1" t="s">
        <v>21616</v>
      </c>
      <c r="B5371" s="2" t="s">
        <v>23076</v>
      </c>
      <c r="C5371" s="2" t="s">
        <v>23107</v>
      </c>
      <c r="D5371" s="1">
        <v>1</v>
      </c>
      <c r="E5371" s="1">
        <v>0</v>
      </c>
      <c r="F5371" s="1">
        <v>1</v>
      </c>
      <c r="G5371" s="1">
        <v>2</v>
      </c>
      <c r="H5371" s="6">
        <v>0.5</v>
      </c>
      <c r="I5371">
        <v>1</v>
      </c>
      <c r="J5371" s="1">
        <v>36</v>
      </c>
      <c r="K5371" s="1">
        <v>0</v>
      </c>
      <c r="L5371" s="1">
        <v>623</v>
      </c>
      <c r="M5371" s="6">
        <v>0.21</v>
      </c>
      <c r="N5371" s="4">
        <v>2800</v>
      </c>
      <c r="O5371" s="4">
        <v>200</v>
      </c>
      <c r="P5371" s="4">
        <v>600</v>
      </c>
      <c r="Q5371" s="3">
        <v>0.3</v>
      </c>
      <c r="R5371" s="1">
        <v>24</v>
      </c>
      <c r="S5371" s="1">
        <v>600</v>
      </c>
      <c r="T5371" s="1">
        <v>58</v>
      </c>
      <c r="U5371" s="1">
        <v>1</v>
      </c>
      <c r="V5371" s="1">
        <v>2</v>
      </c>
      <c r="W5371" s="1">
        <v>0</v>
      </c>
      <c r="X5371" s="1">
        <v>0</v>
      </c>
      <c r="Y5371" s="1">
        <v>0</v>
      </c>
      <c r="Z5371" s="1">
        <v>4</v>
      </c>
      <c r="AA5371" s="1">
        <v>1</v>
      </c>
      <c r="AB5371" s="1">
        <v>1</v>
      </c>
      <c r="AC5371" s="1">
        <v>47</v>
      </c>
      <c r="AD5371" s="1">
        <v>136</v>
      </c>
      <c r="AE5371" s="1">
        <v>64</v>
      </c>
      <c r="AF5371" s="1">
        <v>0</v>
      </c>
      <c r="AG5371" s="1">
        <v>0</v>
      </c>
      <c r="AH5371" s="1">
        <v>0</v>
      </c>
      <c r="AI5371" s="1">
        <v>247</v>
      </c>
      <c r="AJ5371" s="1" t="s">
        <v>13134</v>
      </c>
      <c r="AK5371" s="1" t="s">
        <v>13135</v>
      </c>
      <c r="AL5371" s="1" t="s">
        <v>13136</v>
      </c>
      <c r="AM5371" s="1" t="s">
        <v>16</v>
      </c>
      <c r="AN5371" s="1" t="s">
        <v>23097</v>
      </c>
      <c r="AO5371" s="1" t="s">
        <v>86</v>
      </c>
      <c r="AP5371" s="1" t="s">
        <v>57</v>
      </c>
      <c r="AQ5371" s="1" t="s">
        <v>25</v>
      </c>
      <c r="AR5371" s="1" t="s">
        <v>30</v>
      </c>
      <c r="AS5371" s="1" t="s">
        <v>23091</v>
      </c>
      <c r="AT5371" s="1" t="s">
        <v>101</v>
      </c>
    </row>
    <row r="5372" spans="1:46" x14ac:dyDescent="0.25">
      <c r="A5372" s="1" t="s">
        <v>18827</v>
      </c>
      <c r="B5372" s="2" t="s">
        <v>23076</v>
      </c>
      <c r="C5372" s="2" t="s">
        <v>23107</v>
      </c>
      <c r="D5372" s="1">
        <v>0</v>
      </c>
      <c r="E5372" s="1">
        <v>0</v>
      </c>
      <c r="F5372" s="1">
        <v>1</v>
      </c>
      <c r="G5372" s="1">
        <v>1</v>
      </c>
      <c r="H5372" s="6">
        <v>1</v>
      </c>
      <c r="I5372">
        <v>0</v>
      </c>
      <c r="J5372" s="1">
        <v>31</v>
      </c>
      <c r="K5372" s="1">
        <v>0</v>
      </c>
      <c r="L5372" s="1">
        <v>686</v>
      </c>
      <c r="M5372" s="6">
        <v>0.24</v>
      </c>
      <c r="N5372" s="4">
        <v>2000</v>
      </c>
      <c r="O5372" s="4">
        <v>150</v>
      </c>
      <c r="P5372" s="4">
        <v>200</v>
      </c>
      <c r="Q5372" s="3">
        <v>0.3</v>
      </c>
      <c r="R5372" s="1">
        <v>12</v>
      </c>
      <c r="S5372" s="1">
        <v>200</v>
      </c>
      <c r="T5372" s="1">
        <v>14</v>
      </c>
      <c r="U5372" s="1">
        <v>1</v>
      </c>
      <c r="V5372" s="1">
        <v>2</v>
      </c>
      <c r="W5372" s="1">
        <v>0</v>
      </c>
      <c r="X5372" s="1">
        <v>0</v>
      </c>
      <c r="Y5372" s="1">
        <v>1</v>
      </c>
      <c r="Z5372" s="1">
        <v>4</v>
      </c>
      <c r="AA5372" s="1">
        <v>0</v>
      </c>
      <c r="AB5372" s="1">
        <v>0</v>
      </c>
      <c r="AC5372" s="1">
        <v>0</v>
      </c>
      <c r="AD5372" s="1">
        <v>0</v>
      </c>
      <c r="AE5372" s="1">
        <v>0</v>
      </c>
      <c r="AF5372" s="1">
        <v>0</v>
      </c>
      <c r="AG5372" s="1">
        <v>0</v>
      </c>
      <c r="AH5372" s="1">
        <v>300</v>
      </c>
      <c r="AI5372" s="1">
        <v>300</v>
      </c>
      <c r="AJ5372" s="1" t="s">
        <v>5477</v>
      </c>
      <c r="AK5372" s="1" t="s">
        <v>5478</v>
      </c>
      <c r="AL5372" s="1" t="s">
        <v>5479</v>
      </c>
      <c r="AM5372" s="1" t="s">
        <v>12</v>
      </c>
      <c r="AN5372" s="1" t="s">
        <v>23097</v>
      </c>
      <c r="AO5372" s="1" t="s">
        <v>86</v>
      </c>
      <c r="AP5372" s="1" t="s">
        <v>57</v>
      </c>
      <c r="AQ5372" s="1" t="s">
        <v>25</v>
      </c>
      <c r="AR5372" s="1" t="s">
        <v>19</v>
      </c>
      <c r="AS5372" s="1" t="s">
        <v>23090</v>
      </c>
      <c r="AT5372" s="1" t="s">
        <v>26</v>
      </c>
    </row>
    <row r="5373" spans="1:46" x14ac:dyDescent="0.25">
      <c r="A5373" s="1" t="s">
        <v>18868</v>
      </c>
      <c r="B5373" s="2" t="s">
        <v>23076</v>
      </c>
      <c r="C5373" s="2" t="s">
        <v>23108</v>
      </c>
      <c r="D5373" s="1">
        <v>0</v>
      </c>
      <c r="E5373" s="1">
        <v>0</v>
      </c>
      <c r="F5373" s="1">
        <v>1</v>
      </c>
      <c r="G5373" s="1">
        <v>1</v>
      </c>
      <c r="H5373" s="6">
        <v>1</v>
      </c>
      <c r="I5373">
        <v>0</v>
      </c>
      <c r="J5373" s="1">
        <v>40</v>
      </c>
      <c r="K5373" s="1">
        <v>1</v>
      </c>
      <c r="L5373" s="1">
        <v>854</v>
      </c>
      <c r="M5373" s="6">
        <v>0.31</v>
      </c>
      <c r="N5373" s="4">
        <v>3000</v>
      </c>
      <c r="O5373" s="4">
        <v>250</v>
      </c>
      <c r="P5373" s="4">
        <v>300</v>
      </c>
      <c r="Q5373" s="3">
        <v>0.3</v>
      </c>
      <c r="R5373" s="1">
        <v>18</v>
      </c>
      <c r="S5373" s="1">
        <v>300</v>
      </c>
      <c r="T5373" s="1">
        <v>29</v>
      </c>
      <c r="U5373" s="1">
        <v>1</v>
      </c>
      <c r="V5373" s="1">
        <v>2</v>
      </c>
      <c r="W5373" s="1">
        <v>0</v>
      </c>
      <c r="X5373" s="1">
        <v>0</v>
      </c>
      <c r="Y5373" s="1">
        <v>0</v>
      </c>
      <c r="Z5373" s="1">
        <v>2</v>
      </c>
      <c r="AA5373" s="1">
        <v>1</v>
      </c>
      <c r="AB5373" s="1">
        <v>0</v>
      </c>
      <c r="AC5373" s="1">
        <v>0</v>
      </c>
      <c r="AD5373" s="1">
        <v>850</v>
      </c>
      <c r="AE5373" s="1">
        <v>0</v>
      </c>
      <c r="AF5373" s="1">
        <v>0</v>
      </c>
      <c r="AG5373" s="1">
        <v>0</v>
      </c>
      <c r="AH5373" s="1">
        <v>465</v>
      </c>
      <c r="AI5373" s="1">
        <v>1315</v>
      </c>
      <c r="AJ5373" s="1" t="s">
        <v>5597</v>
      </c>
      <c r="AK5373" s="1" t="s">
        <v>5598</v>
      </c>
      <c r="AL5373" s="1" t="s">
        <v>5599</v>
      </c>
      <c r="AM5373" s="1" t="s">
        <v>12</v>
      </c>
      <c r="AN5373" s="1" t="s">
        <v>23098</v>
      </c>
      <c r="AO5373" s="1" t="s">
        <v>86</v>
      </c>
      <c r="AP5373" s="1" t="s">
        <v>57</v>
      </c>
      <c r="AQ5373" s="1" t="s">
        <v>25</v>
      </c>
      <c r="AR5373" s="1" t="s">
        <v>30</v>
      </c>
      <c r="AS5373" s="1" t="s">
        <v>23091</v>
      </c>
      <c r="AT5373" s="1" t="s">
        <v>26</v>
      </c>
    </row>
    <row r="5374" spans="1:46" x14ac:dyDescent="0.25">
      <c r="A5374" s="1" t="s">
        <v>21128</v>
      </c>
      <c r="B5374" s="2" t="s">
        <v>23076</v>
      </c>
      <c r="C5374" s="2" t="s">
        <v>23108</v>
      </c>
      <c r="D5374" s="1">
        <v>0</v>
      </c>
      <c r="E5374" s="1">
        <v>0</v>
      </c>
      <c r="F5374" s="1">
        <v>1</v>
      </c>
      <c r="G5374" s="1">
        <v>1</v>
      </c>
      <c r="H5374" s="6">
        <v>1</v>
      </c>
      <c r="I5374">
        <v>0</v>
      </c>
      <c r="J5374" s="1">
        <v>29</v>
      </c>
      <c r="K5374" s="1">
        <v>1</v>
      </c>
      <c r="L5374" s="1">
        <v>552</v>
      </c>
      <c r="M5374" s="6">
        <v>0.38</v>
      </c>
      <c r="N5374" s="4">
        <v>2400</v>
      </c>
      <c r="O5374" s="4">
        <v>190</v>
      </c>
      <c r="P5374" s="4">
        <v>100</v>
      </c>
      <c r="Q5374" s="3">
        <v>0.3</v>
      </c>
      <c r="R5374" s="1">
        <v>12</v>
      </c>
      <c r="S5374" s="1">
        <v>100</v>
      </c>
      <c r="T5374" s="1">
        <v>10</v>
      </c>
      <c r="U5374" s="1">
        <v>1</v>
      </c>
      <c r="V5374" s="1">
        <v>2</v>
      </c>
      <c r="W5374" s="1">
        <v>0</v>
      </c>
      <c r="X5374" s="1">
        <v>0</v>
      </c>
      <c r="Y5374" s="1">
        <v>1</v>
      </c>
      <c r="Z5374" s="1">
        <v>4</v>
      </c>
      <c r="AA5374" s="1">
        <v>0</v>
      </c>
      <c r="AB5374" s="1">
        <v>0</v>
      </c>
      <c r="AC5374" s="1">
        <v>0</v>
      </c>
      <c r="AD5374" s="1">
        <v>0</v>
      </c>
      <c r="AE5374" s="1">
        <v>127</v>
      </c>
      <c r="AF5374" s="1">
        <v>500</v>
      </c>
      <c r="AG5374" s="1">
        <v>0</v>
      </c>
      <c r="AH5374" s="1">
        <v>550</v>
      </c>
      <c r="AI5374" s="1">
        <v>1177</v>
      </c>
      <c r="AJ5374" s="1" t="s">
        <v>322</v>
      </c>
      <c r="AK5374" s="1" t="s">
        <v>11832</v>
      </c>
      <c r="AL5374" s="1" t="s">
        <v>11833</v>
      </c>
      <c r="AM5374" s="1" t="s">
        <v>12</v>
      </c>
      <c r="AN5374" s="1" t="s">
        <v>23098</v>
      </c>
      <c r="AO5374" s="1" t="s">
        <v>86</v>
      </c>
      <c r="AP5374" s="1" t="s">
        <v>57</v>
      </c>
      <c r="AQ5374" s="1" t="s">
        <v>25</v>
      </c>
      <c r="AR5374" s="1" t="s">
        <v>19</v>
      </c>
      <c r="AS5374" s="1" t="s">
        <v>23090</v>
      </c>
      <c r="AT5374" s="1" t="s">
        <v>26</v>
      </c>
    </row>
    <row r="5375" spans="1:46" x14ac:dyDescent="0.25">
      <c r="A5375" s="1" t="s">
        <v>18877</v>
      </c>
      <c r="B5375" s="2" t="s">
        <v>23076</v>
      </c>
      <c r="C5375" s="2" t="s">
        <v>23108</v>
      </c>
      <c r="D5375" s="1">
        <v>0</v>
      </c>
      <c r="E5375" s="1">
        <v>0</v>
      </c>
      <c r="F5375" s="1">
        <v>1</v>
      </c>
      <c r="G5375" s="1">
        <v>1</v>
      </c>
      <c r="H5375" s="6">
        <v>1</v>
      </c>
      <c r="I5375">
        <v>1</v>
      </c>
      <c r="J5375" s="1">
        <v>26</v>
      </c>
      <c r="K5375" s="1">
        <v>1</v>
      </c>
      <c r="L5375" s="1">
        <v>600</v>
      </c>
      <c r="M5375" s="6">
        <v>0.8</v>
      </c>
      <c r="N5375" s="4">
        <v>2040</v>
      </c>
      <c r="O5375" s="4">
        <v>170</v>
      </c>
      <c r="P5375" s="4">
        <v>700</v>
      </c>
      <c r="Q5375" s="3">
        <v>0.31</v>
      </c>
      <c r="R5375" s="1">
        <v>24</v>
      </c>
      <c r="S5375" s="1">
        <v>700</v>
      </c>
      <c r="T5375" s="1">
        <v>60</v>
      </c>
      <c r="U5375" s="1">
        <v>0</v>
      </c>
      <c r="V5375" s="1">
        <v>2</v>
      </c>
      <c r="W5375" s="1">
        <v>0</v>
      </c>
      <c r="X5375" s="1">
        <v>0</v>
      </c>
      <c r="Y5375" s="1">
        <v>1</v>
      </c>
      <c r="Z5375" s="1">
        <v>6</v>
      </c>
      <c r="AA5375" s="1">
        <v>0</v>
      </c>
      <c r="AB5375" s="1">
        <v>1</v>
      </c>
      <c r="AC5375" s="1">
        <v>1510</v>
      </c>
      <c r="AD5375" s="1">
        <v>0</v>
      </c>
      <c r="AE5375" s="1">
        <v>453</v>
      </c>
      <c r="AF5375" s="1">
        <v>500</v>
      </c>
      <c r="AG5375" s="1">
        <v>31</v>
      </c>
      <c r="AH5375" s="1">
        <v>45</v>
      </c>
      <c r="AI5375" s="1">
        <v>2539</v>
      </c>
      <c r="AJ5375" s="1" t="s">
        <v>5626</v>
      </c>
      <c r="AK5375" s="1" t="s">
        <v>5627</v>
      </c>
      <c r="AL5375" s="1" t="s">
        <v>5628</v>
      </c>
      <c r="AM5375" s="1" t="s">
        <v>16</v>
      </c>
      <c r="AN5375" s="1" t="s">
        <v>23098</v>
      </c>
      <c r="AO5375" s="1" t="s">
        <v>364</v>
      </c>
      <c r="AP5375" s="1" t="s">
        <v>57</v>
      </c>
      <c r="AQ5375" s="1" t="s">
        <v>25</v>
      </c>
      <c r="AR5375" s="1" t="s">
        <v>19</v>
      </c>
      <c r="AS5375" s="1" t="s">
        <v>23090</v>
      </c>
      <c r="AT5375" s="1" t="s">
        <v>101</v>
      </c>
    </row>
    <row r="5376" spans="1:46" x14ac:dyDescent="0.25">
      <c r="A5376" s="1" t="s">
        <v>20771</v>
      </c>
      <c r="B5376" s="2" t="s">
        <v>23073</v>
      </c>
      <c r="C5376" s="2" t="s">
        <v>23103</v>
      </c>
      <c r="D5376" s="1">
        <v>0</v>
      </c>
      <c r="E5376" s="1">
        <v>3</v>
      </c>
      <c r="F5376" s="1">
        <v>4</v>
      </c>
      <c r="G5376" s="1">
        <v>7</v>
      </c>
      <c r="H5376" s="6">
        <v>0.5714285714285714</v>
      </c>
      <c r="I5376">
        <v>0</v>
      </c>
      <c r="J5376" s="1">
        <v>35</v>
      </c>
      <c r="K5376" s="1">
        <v>1</v>
      </c>
      <c r="L5376" s="1">
        <v>571</v>
      </c>
      <c r="M5376" s="6">
        <v>0</v>
      </c>
      <c r="N5376" s="4">
        <v>2160</v>
      </c>
      <c r="O5376" s="4">
        <v>180</v>
      </c>
      <c r="P5376" s="4">
        <v>300</v>
      </c>
      <c r="Q5376" s="3">
        <v>0.38</v>
      </c>
      <c r="R5376" s="1">
        <v>12</v>
      </c>
      <c r="S5376" s="1">
        <v>300</v>
      </c>
      <c r="T5376" s="1">
        <v>5</v>
      </c>
      <c r="U5376" s="1">
        <v>1</v>
      </c>
      <c r="V5376" s="1">
        <v>2</v>
      </c>
      <c r="W5376" s="1">
        <v>0</v>
      </c>
      <c r="X5376" s="1">
        <v>0</v>
      </c>
      <c r="Y5376" s="1">
        <v>1</v>
      </c>
      <c r="Z5376" s="1">
        <v>2</v>
      </c>
      <c r="AA5376" s="1">
        <v>0</v>
      </c>
      <c r="AB5376" s="1">
        <v>0</v>
      </c>
      <c r="AC5376" s="1">
        <v>700</v>
      </c>
      <c r="AD5376" s="1">
        <v>200</v>
      </c>
      <c r="AE5376" s="1">
        <v>314</v>
      </c>
      <c r="AF5376" s="1">
        <v>0</v>
      </c>
      <c r="AG5376" s="1">
        <v>140</v>
      </c>
      <c r="AH5376" s="1">
        <v>650</v>
      </c>
      <c r="AI5376" s="1">
        <v>2004</v>
      </c>
      <c r="AJ5376" s="1" t="s">
        <v>1269</v>
      </c>
      <c r="AK5376" s="1" t="s">
        <v>10874</v>
      </c>
      <c r="AL5376" s="1" t="s">
        <v>11</v>
      </c>
      <c r="AM5376" s="1" t="s">
        <v>12</v>
      </c>
      <c r="AN5376" s="1" t="s">
        <v>23098</v>
      </c>
      <c r="AO5376" s="1" t="s">
        <v>86</v>
      </c>
      <c r="AP5376" s="1" t="s">
        <v>57</v>
      </c>
      <c r="AQ5376" s="1" t="s">
        <v>25</v>
      </c>
      <c r="AR5376" s="1" t="s">
        <v>19</v>
      </c>
      <c r="AS5376" s="1" t="s">
        <v>23090</v>
      </c>
      <c r="AT5376" s="1" t="s">
        <v>26</v>
      </c>
    </row>
    <row r="5377" spans="1:46" x14ac:dyDescent="0.25">
      <c r="A5377" s="1" t="s">
        <v>22518</v>
      </c>
      <c r="B5377" s="2" t="s">
        <v>23073</v>
      </c>
      <c r="C5377" s="2" t="s">
        <v>23104</v>
      </c>
      <c r="D5377" s="1">
        <v>0</v>
      </c>
      <c r="E5377" s="1">
        <v>3</v>
      </c>
      <c r="F5377" s="1">
        <v>3</v>
      </c>
      <c r="G5377" s="1">
        <v>6</v>
      </c>
      <c r="H5377" s="6">
        <v>0.5</v>
      </c>
      <c r="I5377">
        <v>1</v>
      </c>
      <c r="J5377" s="1">
        <v>40</v>
      </c>
      <c r="K5377" s="1">
        <v>0</v>
      </c>
      <c r="L5377" s="1">
        <v>562</v>
      </c>
      <c r="M5377" s="6">
        <v>0</v>
      </c>
      <c r="N5377" s="4">
        <v>5000</v>
      </c>
      <c r="O5377" s="4">
        <v>410</v>
      </c>
      <c r="P5377" s="4">
        <v>100</v>
      </c>
      <c r="Q5377" s="3">
        <v>0.35</v>
      </c>
      <c r="R5377" s="1">
        <v>12</v>
      </c>
      <c r="S5377" s="1">
        <v>100</v>
      </c>
      <c r="T5377" s="1">
        <v>3</v>
      </c>
      <c r="U5377" s="1">
        <v>0</v>
      </c>
      <c r="V5377" s="1">
        <v>2</v>
      </c>
      <c r="W5377" s="1">
        <v>1</v>
      </c>
      <c r="X5377" s="1">
        <v>0</v>
      </c>
      <c r="Y5377" s="1">
        <v>0</v>
      </c>
      <c r="Z5377" s="1">
        <v>4</v>
      </c>
      <c r="AA5377" s="1">
        <v>1</v>
      </c>
      <c r="AB5377" s="1">
        <v>1</v>
      </c>
      <c r="AC5377" s="1">
        <v>0</v>
      </c>
      <c r="AD5377" s="1">
        <v>0</v>
      </c>
      <c r="AE5377" s="1">
        <v>647</v>
      </c>
      <c r="AF5377" s="1">
        <v>310</v>
      </c>
      <c r="AG5377" s="1">
        <v>0</v>
      </c>
      <c r="AH5377" s="1">
        <v>0</v>
      </c>
      <c r="AI5377" s="1">
        <v>957</v>
      </c>
      <c r="AJ5377" s="1" t="s">
        <v>15520</v>
      </c>
      <c r="AK5377" s="1" t="s">
        <v>15521</v>
      </c>
      <c r="AL5377" s="1" t="s">
        <v>11</v>
      </c>
      <c r="AM5377" s="1" t="s">
        <v>16</v>
      </c>
      <c r="AN5377" s="1" t="s">
        <v>23097</v>
      </c>
      <c r="AO5377" s="1" t="s">
        <v>364</v>
      </c>
      <c r="AP5377" s="1" t="s">
        <v>86</v>
      </c>
      <c r="AQ5377" s="1" t="s">
        <v>25</v>
      </c>
      <c r="AR5377" s="1" t="s">
        <v>30</v>
      </c>
      <c r="AS5377" s="1" t="s">
        <v>23091</v>
      </c>
      <c r="AT5377" s="1" t="s">
        <v>101</v>
      </c>
    </row>
    <row r="5378" spans="1:46" x14ac:dyDescent="0.25">
      <c r="A5378" s="1" t="s">
        <v>21334</v>
      </c>
      <c r="B5378" s="2" t="s">
        <v>23073</v>
      </c>
      <c r="C5378" s="2" t="s">
        <v>23104</v>
      </c>
      <c r="D5378" s="1">
        <v>1</v>
      </c>
      <c r="E5378" s="1">
        <v>0</v>
      </c>
      <c r="F5378" s="1">
        <v>2</v>
      </c>
      <c r="G5378" s="1">
        <v>3</v>
      </c>
      <c r="H5378" s="6">
        <v>0.66666666666666663</v>
      </c>
      <c r="I5378">
        <v>0</v>
      </c>
      <c r="J5378" s="1">
        <v>33</v>
      </c>
      <c r="K5378" s="1">
        <v>1</v>
      </c>
      <c r="L5378" s="1">
        <v>557</v>
      </c>
      <c r="M5378" s="6">
        <v>0</v>
      </c>
      <c r="N5378" s="4">
        <v>2200</v>
      </c>
      <c r="O5378" s="4">
        <v>175</v>
      </c>
      <c r="P5378" s="4">
        <v>200</v>
      </c>
      <c r="Q5378" s="3">
        <v>0.25</v>
      </c>
      <c r="R5378" s="1">
        <v>12</v>
      </c>
      <c r="S5378" s="1">
        <v>200</v>
      </c>
      <c r="T5378" s="1">
        <v>7</v>
      </c>
      <c r="U5378" s="1">
        <v>1</v>
      </c>
      <c r="V5378" s="1">
        <v>2</v>
      </c>
      <c r="W5378" s="1">
        <v>0</v>
      </c>
      <c r="X5378" s="1">
        <v>0</v>
      </c>
      <c r="Y5378" s="1">
        <v>0</v>
      </c>
      <c r="Z5378" s="1">
        <v>2</v>
      </c>
      <c r="AA5378" s="1">
        <v>1</v>
      </c>
      <c r="AB5378" s="1">
        <v>1</v>
      </c>
      <c r="AC5378" s="1">
        <v>0</v>
      </c>
      <c r="AD5378" s="1">
        <v>0</v>
      </c>
      <c r="AE5378" s="1">
        <v>544</v>
      </c>
      <c r="AF5378" s="1">
        <v>0</v>
      </c>
      <c r="AG5378" s="1">
        <v>0</v>
      </c>
      <c r="AH5378" s="1">
        <v>0</v>
      </c>
      <c r="AI5378" s="1">
        <v>544</v>
      </c>
      <c r="AJ5378" s="1" t="s">
        <v>12372</v>
      </c>
      <c r="AK5378" s="1" t="s">
        <v>12373</v>
      </c>
      <c r="AL5378" s="1" t="s">
        <v>11</v>
      </c>
      <c r="AM5378" s="1" t="s">
        <v>12</v>
      </c>
      <c r="AN5378" s="1" t="s">
        <v>23098</v>
      </c>
      <c r="AO5378" s="1" t="s">
        <v>86</v>
      </c>
      <c r="AP5378" s="1" t="s">
        <v>57</v>
      </c>
      <c r="AQ5378" s="1" t="s">
        <v>25</v>
      </c>
      <c r="AR5378" s="1" t="s">
        <v>30</v>
      </c>
      <c r="AS5378" s="1" t="s">
        <v>23091</v>
      </c>
      <c r="AT5378" s="1" t="s">
        <v>101</v>
      </c>
    </row>
    <row r="5379" spans="1:46" x14ac:dyDescent="0.25">
      <c r="A5379" s="1" t="s">
        <v>19103</v>
      </c>
      <c r="B5379" s="2" t="s">
        <v>23073</v>
      </c>
      <c r="C5379" s="2" t="s">
        <v>23104</v>
      </c>
      <c r="D5379" s="1">
        <v>0</v>
      </c>
      <c r="E5379" s="1">
        <v>1</v>
      </c>
      <c r="F5379" s="1">
        <v>2</v>
      </c>
      <c r="G5379" s="1">
        <v>3</v>
      </c>
      <c r="H5379" s="6">
        <v>0.66666666666666663</v>
      </c>
      <c r="I5379">
        <v>1</v>
      </c>
      <c r="J5379" s="1">
        <v>33</v>
      </c>
      <c r="K5379" s="1">
        <v>1</v>
      </c>
      <c r="L5379" s="1">
        <v>537</v>
      </c>
      <c r="M5379" s="6">
        <v>0.28999999999999998</v>
      </c>
      <c r="N5379" s="4">
        <v>3700</v>
      </c>
      <c r="O5379" s="4">
        <v>330</v>
      </c>
      <c r="P5379" s="4">
        <v>200</v>
      </c>
      <c r="Q5379" s="3">
        <v>0.34</v>
      </c>
      <c r="R5379" s="1">
        <v>12</v>
      </c>
      <c r="S5379" s="1">
        <v>200</v>
      </c>
      <c r="T5379" s="1">
        <v>12</v>
      </c>
      <c r="U5379" s="1">
        <v>0</v>
      </c>
      <c r="V5379" s="1">
        <v>2</v>
      </c>
      <c r="W5379" s="1">
        <v>0</v>
      </c>
      <c r="X5379" s="1">
        <v>1</v>
      </c>
      <c r="Y5379" s="1">
        <v>0</v>
      </c>
      <c r="Z5379" s="1">
        <v>2</v>
      </c>
      <c r="AA5379" s="1">
        <v>0</v>
      </c>
      <c r="AB5379" s="1">
        <v>1</v>
      </c>
      <c r="AC5379" s="1">
        <v>899</v>
      </c>
      <c r="AD5379" s="1">
        <v>0</v>
      </c>
      <c r="AE5379" s="1">
        <v>0</v>
      </c>
      <c r="AF5379" s="1">
        <v>0</v>
      </c>
      <c r="AG5379" s="1">
        <v>10</v>
      </c>
      <c r="AH5379" s="1">
        <v>800</v>
      </c>
      <c r="AI5379" s="1">
        <v>1709</v>
      </c>
      <c r="AJ5379" s="1" t="s">
        <v>6241</v>
      </c>
      <c r="AK5379" s="1" t="s">
        <v>6242</v>
      </c>
      <c r="AL5379" s="1" t="s">
        <v>6243</v>
      </c>
      <c r="AM5379" s="1" t="s">
        <v>16</v>
      </c>
      <c r="AN5379" s="1" t="s">
        <v>23098</v>
      </c>
      <c r="AO5379" s="1" t="s">
        <v>364</v>
      </c>
      <c r="AP5379" s="1" t="s">
        <v>57</v>
      </c>
      <c r="AQ5379" s="1" t="s">
        <v>14</v>
      </c>
      <c r="AR5379" s="1" t="s">
        <v>30</v>
      </c>
      <c r="AS5379" s="1" t="s">
        <v>23090</v>
      </c>
      <c r="AT5379" s="1" t="s">
        <v>101</v>
      </c>
    </row>
    <row r="5380" spans="1:46" x14ac:dyDescent="0.25">
      <c r="A5380" s="1" t="s">
        <v>20795</v>
      </c>
      <c r="B5380" s="2" t="s">
        <v>23073</v>
      </c>
      <c r="C5380" s="2" t="s">
        <v>23104</v>
      </c>
      <c r="D5380" s="1">
        <v>1</v>
      </c>
      <c r="E5380" s="1">
        <v>1</v>
      </c>
      <c r="F5380" s="1">
        <v>2</v>
      </c>
      <c r="G5380" s="1">
        <v>4</v>
      </c>
      <c r="H5380" s="6">
        <v>0.5</v>
      </c>
      <c r="I5380">
        <v>0</v>
      </c>
      <c r="J5380" s="1">
        <v>34</v>
      </c>
      <c r="K5380" s="1">
        <v>0</v>
      </c>
      <c r="L5380" s="1">
        <v>784</v>
      </c>
      <c r="M5380" s="6">
        <v>0.15</v>
      </c>
      <c r="N5380" s="4">
        <v>1800</v>
      </c>
      <c r="O5380" s="4">
        <v>150</v>
      </c>
      <c r="P5380" s="4">
        <v>250</v>
      </c>
      <c r="Q5380" s="3">
        <v>0.25</v>
      </c>
      <c r="R5380" s="1">
        <v>12</v>
      </c>
      <c r="S5380" s="1">
        <v>250</v>
      </c>
      <c r="T5380" s="1">
        <v>14</v>
      </c>
      <c r="U5380" s="1">
        <v>1</v>
      </c>
      <c r="V5380" s="1">
        <v>2</v>
      </c>
      <c r="W5380" s="1">
        <v>0</v>
      </c>
      <c r="X5380" s="1">
        <v>0</v>
      </c>
      <c r="Y5380" s="1">
        <v>1</v>
      </c>
      <c r="Z5380" s="1">
        <v>0</v>
      </c>
      <c r="AA5380" s="1">
        <v>1</v>
      </c>
      <c r="AB5380" s="1">
        <v>0</v>
      </c>
      <c r="AC5380" s="1">
        <v>0</v>
      </c>
      <c r="AD5380" s="1">
        <v>0</v>
      </c>
      <c r="AE5380" s="1">
        <v>0</v>
      </c>
      <c r="AF5380" s="1">
        <v>0</v>
      </c>
      <c r="AG5380" s="1">
        <v>0</v>
      </c>
      <c r="AH5380" s="1">
        <v>0</v>
      </c>
      <c r="AI5380" s="1">
        <v>0</v>
      </c>
      <c r="AJ5380" s="1" t="s">
        <v>10919</v>
      </c>
      <c r="AK5380" s="1" t="s">
        <v>10920</v>
      </c>
      <c r="AL5380" s="1" t="s">
        <v>10921</v>
      </c>
      <c r="AM5380" s="1" t="s">
        <v>12</v>
      </c>
      <c r="AN5380" s="1" t="s">
        <v>23097</v>
      </c>
      <c r="AO5380" s="1" t="s">
        <v>86</v>
      </c>
      <c r="AP5380" s="1" t="s">
        <v>57</v>
      </c>
      <c r="AQ5380" s="1" t="s">
        <v>25</v>
      </c>
      <c r="AR5380" s="1" t="s">
        <v>19</v>
      </c>
      <c r="AS5380" s="1" t="s">
        <v>23091</v>
      </c>
      <c r="AT5380" s="1" t="s">
        <v>26</v>
      </c>
    </row>
    <row r="5381" spans="1:46" x14ac:dyDescent="0.25">
      <c r="A5381" s="1" t="s">
        <v>18035</v>
      </c>
      <c r="B5381" s="2" t="s">
        <v>23073</v>
      </c>
      <c r="C5381" s="2" t="s">
        <v>23105</v>
      </c>
      <c r="D5381" s="1">
        <v>3</v>
      </c>
      <c r="E5381" s="1">
        <v>1</v>
      </c>
      <c r="F5381" s="1">
        <v>6</v>
      </c>
      <c r="G5381" s="1">
        <v>10</v>
      </c>
      <c r="H5381" s="6">
        <v>0.6</v>
      </c>
      <c r="I5381">
        <v>0</v>
      </c>
      <c r="J5381" s="1">
        <v>35</v>
      </c>
      <c r="K5381" s="1">
        <v>1</v>
      </c>
      <c r="L5381" s="1">
        <v>689</v>
      </c>
      <c r="M5381" s="6">
        <v>0.51</v>
      </c>
      <c r="N5381" s="4">
        <v>6000</v>
      </c>
      <c r="O5381" s="4">
        <v>500</v>
      </c>
      <c r="P5381" s="4">
        <v>1000</v>
      </c>
      <c r="Q5381" s="3">
        <v>0.32</v>
      </c>
      <c r="R5381" s="1">
        <v>12</v>
      </c>
      <c r="S5381" s="1">
        <v>1000</v>
      </c>
      <c r="T5381" s="1">
        <v>57</v>
      </c>
      <c r="U5381" s="1">
        <v>0</v>
      </c>
      <c r="V5381" s="1">
        <v>2</v>
      </c>
      <c r="W5381" s="1">
        <v>1</v>
      </c>
      <c r="X5381" s="1">
        <v>1</v>
      </c>
      <c r="Y5381" s="1">
        <v>0</v>
      </c>
      <c r="Z5381" s="1">
        <v>1</v>
      </c>
      <c r="AA5381" s="1">
        <v>0</v>
      </c>
      <c r="AB5381" s="1">
        <v>0</v>
      </c>
      <c r="AC5381" s="1">
        <v>13600</v>
      </c>
      <c r="AD5381" s="1">
        <v>0</v>
      </c>
      <c r="AE5381" s="1">
        <v>0</v>
      </c>
      <c r="AF5381" s="1">
        <v>500</v>
      </c>
      <c r="AG5381" s="1">
        <v>0</v>
      </c>
      <c r="AH5381" s="1">
        <v>500</v>
      </c>
      <c r="AI5381" s="1">
        <v>14600</v>
      </c>
      <c r="AJ5381" s="1" t="s">
        <v>3144</v>
      </c>
      <c r="AK5381" s="1" t="s">
        <v>3145</v>
      </c>
      <c r="AL5381" s="1" t="s">
        <v>3146</v>
      </c>
      <c r="AM5381" s="1" t="s">
        <v>12</v>
      </c>
      <c r="AN5381" s="1" t="s">
        <v>23098</v>
      </c>
      <c r="AO5381" s="1" t="s">
        <v>364</v>
      </c>
      <c r="AP5381" s="1" t="s">
        <v>86</v>
      </c>
      <c r="AQ5381" s="1" t="s">
        <v>14</v>
      </c>
      <c r="AR5381" s="1" t="s">
        <v>30</v>
      </c>
      <c r="AS5381" s="1" t="s">
        <v>23090</v>
      </c>
      <c r="AT5381" s="1" t="s">
        <v>26</v>
      </c>
    </row>
    <row r="5382" spans="1:46" x14ac:dyDescent="0.25">
      <c r="A5382" s="1" t="s">
        <v>19766</v>
      </c>
      <c r="B5382" s="2" t="s">
        <v>23073</v>
      </c>
      <c r="C5382" s="2" t="s">
        <v>23105</v>
      </c>
      <c r="D5382" s="1">
        <v>0</v>
      </c>
      <c r="E5382" s="1">
        <v>0</v>
      </c>
      <c r="F5382" s="1">
        <v>2</v>
      </c>
      <c r="G5382" s="1">
        <v>2</v>
      </c>
      <c r="H5382" s="6">
        <v>1</v>
      </c>
      <c r="I5382">
        <v>1</v>
      </c>
      <c r="J5382" s="1">
        <v>28</v>
      </c>
      <c r="K5382" s="1">
        <v>1</v>
      </c>
      <c r="L5382" s="1">
        <v>638</v>
      </c>
      <c r="M5382" s="6">
        <v>0.65</v>
      </c>
      <c r="N5382" s="4">
        <v>1220</v>
      </c>
      <c r="O5382" s="4">
        <v>100</v>
      </c>
      <c r="P5382" s="4">
        <v>100</v>
      </c>
      <c r="Q5382" s="3">
        <v>0.32</v>
      </c>
      <c r="R5382" s="1">
        <v>12</v>
      </c>
      <c r="S5382" s="1">
        <v>100</v>
      </c>
      <c r="T5382" s="1">
        <v>7</v>
      </c>
      <c r="U5382" s="1">
        <v>1</v>
      </c>
      <c r="V5382" s="1">
        <v>2</v>
      </c>
      <c r="W5382" s="1">
        <v>0</v>
      </c>
      <c r="X5382" s="1">
        <v>0</v>
      </c>
      <c r="Y5382" s="1">
        <v>1</v>
      </c>
      <c r="Z5382" s="1">
        <v>4</v>
      </c>
      <c r="AA5382" s="1">
        <v>0</v>
      </c>
      <c r="AB5382" s="1">
        <v>1</v>
      </c>
      <c r="AC5382" s="1">
        <v>1160</v>
      </c>
      <c r="AD5382" s="1">
        <v>0</v>
      </c>
      <c r="AE5382" s="1">
        <v>0</v>
      </c>
      <c r="AF5382" s="1">
        <v>331</v>
      </c>
      <c r="AG5382" s="1">
        <v>0</v>
      </c>
      <c r="AH5382" s="1">
        <v>0</v>
      </c>
      <c r="AI5382" s="1">
        <v>1491</v>
      </c>
      <c r="AJ5382" s="1" t="s">
        <v>8102</v>
      </c>
      <c r="AK5382" s="1" t="s">
        <v>8103</v>
      </c>
      <c r="AL5382" s="1" t="s">
        <v>8104</v>
      </c>
      <c r="AM5382" s="1" t="s">
        <v>16</v>
      </c>
      <c r="AN5382" s="1" t="s">
        <v>23098</v>
      </c>
      <c r="AO5382" s="1" t="s">
        <v>86</v>
      </c>
      <c r="AP5382" s="1" t="s">
        <v>57</v>
      </c>
      <c r="AQ5382" s="1" t="s">
        <v>25</v>
      </c>
      <c r="AR5382" s="1" t="s">
        <v>19</v>
      </c>
      <c r="AS5382" s="1" t="s">
        <v>23090</v>
      </c>
      <c r="AT5382" s="1" t="s">
        <v>101</v>
      </c>
    </row>
    <row r="5383" spans="1:46" x14ac:dyDescent="0.25">
      <c r="A5383" s="1" t="s">
        <v>22040</v>
      </c>
      <c r="B5383" s="2" t="s">
        <v>23073</v>
      </c>
      <c r="C5383" s="2" t="s">
        <v>23105</v>
      </c>
      <c r="D5383" s="1">
        <v>0</v>
      </c>
      <c r="E5383" s="1">
        <v>0</v>
      </c>
      <c r="F5383" s="1">
        <v>2</v>
      </c>
      <c r="G5383" s="1">
        <v>2</v>
      </c>
      <c r="H5383" s="6">
        <v>1</v>
      </c>
      <c r="I5383">
        <v>0</v>
      </c>
      <c r="J5383" s="1">
        <v>39</v>
      </c>
      <c r="K5383" s="1">
        <v>0</v>
      </c>
      <c r="L5383" s="1">
        <v>691</v>
      </c>
      <c r="M5383" s="6">
        <v>0.14000000000000001</v>
      </c>
      <c r="N5383" s="4">
        <v>3400</v>
      </c>
      <c r="O5383" s="4">
        <v>250</v>
      </c>
      <c r="P5383" s="4">
        <v>200</v>
      </c>
      <c r="Q5383" s="3">
        <v>0.3</v>
      </c>
      <c r="R5383" s="1">
        <v>6</v>
      </c>
      <c r="S5383" s="1">
        <v>200</v>
      </c>
      <c r="T5383" s="1">
        <v>27</v>
      </c>
      <c r="U5383" s="1">
        <v>1</v>
      </c>
      <c r="V5383" s="1">
        <v>2</v>
      </c>
      <c r="W5383" s="1">
        <v>0</v>
      </c>
      <c r="X5383" s="1">
        <v>1</v>
      </c>
      <c r="Y5383" s="1">
        <v>1</v>
      </c>
      <c r="Z5383" s="1">
        <v>3</v>
      </c>
      <c r="AA5383" s="1">
        <v>0</v>
      </c>
      <c r="AB5383" s="1">
        <v>0</v>
      </c>
      <c r="AC5383" s="1">
        <v>0</v>
      </c>
      <c r="AD5383" s="1">
        <v>0</v>
      </c>
      <c r="AE5383" s="1">
        <v>0</v>
      </c>
      <c r="AF5383" s="1">
        <v>0</v>
      </c>
      <c r="AG5383" s="1">
        <v>0</v>
      </c>
      <c r="AH5383" s="1">
        <v>0</v>
      </c>
      <c r="AI5383" s="1">
        <v>0</v>
      </c>
      <c r="AJ5383" s="1" t="s">
        <v>14234</v>
      </c>
      <c r="AK5383" s="1" t="s">
        <v>14235</v>
      </c>
      <c r="AL5383" s="1" t="s">
        <v>14236</v>
      </c>
      <c r="AM5383" s="1" t="s">
        <v>12</v>
      </c>
      <c r="AN5383" s="1" t="s">
        <v>23097</v>
      </c>
      <c r="AO5383" s="1" t="s">
        <v>86</v>
      </c>
      <c r="AP5383" s="1" t="s">
        <v>57</v>
      </c>
      <c r="AQ5383" s="1" t="s">
        <v>14</v>
      </c>
      <c r="AR5383" s="1" t="s">
        <v>19</v>
      </c>
      <c r="AS5383" s="1" t="s">
        <v>23090</v>
      </c>
      <c r="AT5383" s="1" t="s">
        <v>26</v>
      </c>
    </row>
    <row r="5384" spans="1:46" x14ac:dyDescent="0.25">
      <c r="A5384" s="1" t="s">
        <v>19196</v>
      </c>
      <c r="B5384" s="2" t="s">
        <v>23073</v>
      </c>
      <c r="C5384" s="2" t="s">
        <v>23105</v>
      </c>
      <c r="D5384" s="1">
        <v>0</v>
      </c>
      <c r="E5384" s="1">
        <v>0</v>
      </c>
      <c r="F5384" s="1">
        <v>2</v>
      </c>
      <c r="G5384" s="1">
        <v>2</v>
      </c>
      <c r="H5384" s="6">
        <v>1</v>
      </c>
      <c r="I5384">
        <v>0</v>
      </c>
      <c r="J5384" s="1">
        <v>34</v>
      </c>
      <c r="K5384" s="1">
        <v>0</v>
      </c>
      <c r="L5384" s="1">
        <v>638</v>
      </c>
      <c r="M5384" s="6">
        <v>0.5</v>
      </c>
      <c r="N5384" s="4">
        <v>3000</v>
      </c>
      <c r="O5384" s="4">
        <v>220</v>
      </c>
      <c r="P5384" s="4">
        <v>200</v>
      </c>
      <c r="Q5384" s="3">
        <v>0.3</v>
      </c>
      <c r="R5384" s="1">
        <v>12</v>
      </c>
      <c r="S5384" s="1">
        <v>200</v>
      </c>
      <c r="T5384" s="1">
        <v>31</v>
      </c>
      <c r="U5384" s="1">
        <v>1</v>
      </c>
      <c r="V5384" s="1">
        <v>2</v>
      </c>
      <c r="W5384" s="1">
        <v>0</v>
      </c>
      <c r="X5384" s="1">
        <v>0</v>
      </c>
      <c r="Y5384" s="1">
        <v>1</v>
      </c>
      <c r="Z5384" s="1">
        <v>0</v>
      </c>
      <c r="AA5384" s="1">
        <v>1</v>
      </c>
      <c r="AB5384" s="1">
        <v>1</v>
      </c>
      <c r="AC5384" s="1">
        <v>0</v>
      </c>
      <c r="AD5384" s="1">
        <v>280</v>
      </c>
      <c r="AE5384" s="1">
        <v>311</v>
      </c>
      <c r="AF5384" s="1">
        <v>168</v>
      </c>
      <c r="AG5384" s="1">
        <v>0</v>
      </c>
      <c r="AH5384" s="1">
        <v>1000</v>
      </c>
      <c r="AI5384" s="1">
        <v>1759</v>
      </c>
      <c r="AJ5384" s="1" t="s">
        <v>6493</v>
      </c>
      <c r="AK5384" s="1" t="s">
        <v>6494</v>
      </c>
      <c r="AL5384" s="1" t="s">
        <v>6495</v>
      </c>
      <c r="AM5384" s="1" t="s">
        <v>12</v>
      </c>
      <c r="AN5384" s="1" t="s">
        <v>23097</v>
      </c>
      <c r="AO5384" s="1" t="s">
        <v>86</v>
      </c>
      <c r="AP5384" s="1" t="s">
        <v>57</v>
      </c>
      <c r="AQ5384" s="1" t="s">
        <v>25</v>
      </c>
      <c r="AR5384" s="1" t="s">
        <v>19</v>
      </c>
      <c r="AS5384" s="1" t="s">
        <v>23091</v>
      </c>
      <c r="AT5384" s="1" t="s">
        <v>101</v>
      </c>
    </row>
    <row r="5385" spans="1:46" x14ac:dyDescent="0.25">
      <c r="A5385" s="1" t="s">
        <v>20942</v>
      </c>
      <c r="B5385" s="2" t="s">
        <v>23073</v>
      </c>
      <c r="C5385" s="2" t="s">
        <v>23106</v>
      </c>
      <c r="D5385" s="1">
        <v>0</v>
      </c>
      <c r="E5385" s="1">
        <v>0</v>
      </c>
      <c r="F5385" s="1">
        <v>1</v>
      </c>
      <c r="G5385" s="1">
        <v>1</v>
      </c>
      <c r="H5385" s="6">
        <v>1</v>
      </c>
      <c r="I5385">
        <v>0</v>
      </c>
      <c r="J5385" s="1">
        <v>42</v>
      </c>
      <c r="K5385" s="1">
        <v>0</v>
      </c>
      <c r="L5385" s="1">
        <v>746</v>
      </c>
      <c r="M5385" s="6">
        <v>0.35</v>
      </c>
      <c r="N5385" s="4">
        <v>3100</v>
      </c>
      <c r="O5385" s="4">
        <v>270</v>
      </c>
      <c r="P5385" s="4">
        <v>300</v>
      </c>
      <c r="Q5385" s="3">
        <v>0.3</v>
      </c>
      <c r="R5385" s="1">
        <v>6</v>
      </c>
      <c r="S5385" s="1">
        <v>300</v>
      </c>
      <c r="T5385" s="1">
        <v>31</v>
      </c>
      <c r="U5385" s="1">
        <v>0</v>
      </c>
      <c r="V5385" s="1">
        <v>2</v>
      </c>
      <c r="W5385" s="1">
        <v>1</v>
      </c>
      <c r="X5385" s="1">
        <v>1</v>
      </c>
      <c r="Y5385" s="1">
        <v>1</v>
      </c>
      <c r="Z5385" s="1">
        <v>0</v>
      </c>
      <c r="AA5385" s="1">
        <v>1</v>
      </c>
      <c r="AB5385" s="1">
        <v>0</v>
      </c>
      <c r="AC5385" s="1">
        <v>350</v>
      </c>
      <c r="AD5385" s="1">
        <v>497</v>
      </c>
      <c r="AE5385" s="1">
        <v>0</v>
      </c>
      <c r="AF5385" s="1">
        <v>0</v>
      </c>
      <c r="AG5385" s="1">
        <v>359</v>
      </c>
      <c r="AH5385" s="1">
        <v>0</v>
      </c>
      <c r="AI5385" s="1">
        <v>1206</v>
      </c>
      <c r="AJ5385" s="1" t="s">
        <v>2298</v>
      </c>
      <c r="AK5385" s="1" t="s">
        <v>11305</v>
      </c>
      <c r="AL5385" s="1" t="s">
        <v>11306</v>
      </c>
      <c r="AM5385" s="1" t="s">
        <v>12</v>
      </c>
      <c r="AN5385" s="1" t="s">
        <v>23097</v>
      </c>
      <c r="AO5385" s="1" t="s">
        <v>364</v>
      </c>
      <c r="AP5385" s="1" t="s">
        <v>86</v>
      </c>
      <c r="AQ5385" s="1" t="s">
        <v>14</v>
      </c>
      <c r="AR5385" s="1" t="s">
        <v>19</v>
      </c>
      <c r="AS5385" s="1" t="s">
        <v>23091</v>
      </c>
      <c r="AT5385" s="1" t="s">
        <v>26</v>
      </c>
    </row>
    <row r="5386" spans="1:46" x14ac:dyDescent="0.25">
      <c r="A5386" s="1" t="s">
        <v>17227</v>
      </c>
      <c r="B5386" s="2" t="s">
        <v>23073</v>
      </c>
      <c r="C5386" s="2" t="s">
        <v>23106</v>
      </c>
      <c r="D5386" s="1">
        <v>1</v>
      </c>
      <c r="E5386" s="1">
        <v>0</v>
      </c>
      <c r="F5386" s="1">
        <v>1</v>
      </c>
      <c r="G5386" s="1">
        <v>2</v>
      </c>
      <c r="H5386" s="6">
        <v>0.5</v>
      </c>
      <c r="I5386">
        <v>1</v>
      </c>
      <c r="J5386" s="1">
        <v>30</v>
      </c>
      <c r="K5386" s="1">
        <v>1</v>
      </c>
      <c r="L5386" s="1">
        <v>627</v>
      </c>
      <c r="M5386" s="6">
        <v>0.3</v>
      </c>
      <c r="N5386" s="4">
        <v>1800</v>
      </c>
      <c r="O5386" s="4">
        <v>150</v>
      </c>
      <c r="P5386" s="4">
        <v>300</v>
      </c>
      <c r="Q5386" s="3">
        <v>0.35</v>
      </c>
      <c r="R5386" s="1">
        <v>12</v>
      </c>
      <c r="S5386" s="1">
        <v>300</v>
      </c>
      <c r="T5386" s="1">
        <v>67</v>
      </c>
      <c r="U5386" s="1">
        <v>1</v>
      </c>
      <c r="V5386" s="1">
        <v>2</v>
      </c>
      <c r="W5386" s="1">
        <v>0</v>
      </c>
      <c r="X5386" s="1">
        <v>0</v>
      </c>
      <c r="Y5386" s="1">
        <v>0</v>
      </c>
      <c r="Z5386" s="1">
        <v>4</v>
      </c>
      <c r="AA5386" s="1">
        <v>0</v>
      </c>
      <c r="AB5386" s="1">
        <v>1</v>
      </c>
      <c r="AC5386" s="1">
        <v>0</v>
      </c>
      <c r="AD5386" s="1">
        <v>0</v>
      </c>
      <c r="AE5386" s="1">
        <v>433</v>
      </c>
      <c r="AF5386" s="1">
        <v>0</v>
      </c>
      <c r="AG5386" s="1">
        <v>0</v>
      </c>
      <c r="AH5386" s="1">
        <v>0</v>
      </c>
      <c r="AI5386" s="1">
        <v>433</v>
      </c>
      <c r="AJ5386" s="1" t="s">
        <v>683</v>
      </c>
      <c r="AK5386" s="1" t="s">
        <v>684</v>
      </c>
      <c r="AL5386" s="1" t="s">
        <v>685</v>
      </c>
      <c r="AM5386" s="1" t="s">
        <v>16</v>
      </c>
      <c r="AN5386" s="1" t="s">
        <v>23098</v>
      </c>
      <c r="AO5386" s="1" t="s">
        <v>86</v>
      </c>
      <c r="AP5386" s="1" t="s">
        <v>57</v>
      </c>
      <c r="AQ5386" s="1" t="s">
        <v>25</v>
      </c>
      <c r="AR5386" s="1" t="s">
        <v>30</v>
      </c>
      <c r="AS5386" s="1" t="s">
        <v>23090</v>
      </c>
      <c r="AT5386" s="1" t="s">
        <v>101</v>
      </c>
    </row>
    <row r="5387" spans="1:46" x14ac:dyDescent="0.25">
      <c r="A5387" s="1" t="s">
        <v>17986</v>
      </c>
      <c r="B5387" s="2" t="s">
        <v>23073</v>
      </c>
      <c r="C5387" s="2" t="s">
        <v>23106</v>
      </c>
      <c r="D5387" s="1">
        <v>2</v>
      </c>
      <c r="E5387" s="1">
        <v>1</v>
      </c>
      <c r="F5387" s="1">
        <v>2</v>
      </c>
      <c r="G5387" s="1">
        <v>5</v>
      </c>
      <c r="H5387" s="6">
        <v>0.4</v>
      </c>
      <c r="I5387">
        <v>0</v>
      </c>
      <c r="J5387" s="1">
        <v>35</v>
      </c>
      <c r="K5387" s="1">
        <v>1</v>
      </c>
      <c r="L5387" s="1">
        <v>664</v>
      </c>
      <c r="M5387" s="6">
        <v>0.74</v>
      </c>
      <c r="N5387" s="4">
        <v>2600</v>
      </c>
      <c r="O5387" s="4">
        <v>198</v>
      </c>
      <c r="P5387" s="4">
        <v>200</v>
      </c>
      <c r="Q5387" s="3">
        <v>0.32</v>
      </c>
      <c r="R5387" s="1">
        <v>6</v>
      </c>
      <c r="S5387" s="1">
        <v>200</v>
      </c>
      <c r="T5387" s="1">
        <v>12</v>
      </c>
      <c r="U5387" s="1">
        <v>1</v>
      </c>
      <c r="V5387" s="1">
        <v>2</v>
      </c>
      <c r="W5387" s="1">
        <v>0</v>
      </c>
      <c r="X5387" s="1">
        <v>0</v>
      </c>
      <c r="Y5387" s="1">
        <v>0</v>
      </c>
      <c r="Z5387" s="1">
        <v>7</v>
      </c>
      <c r="AA5387" s="1">
        <v>0</v>
      </c>
      <c r="AB5387" s="1">
        <v>0</v>
      </c>
      <c r="AC5387" s="1">
        <v>943</v>
      </c>
      <c r="AD5387" s="1">
        <v>0</v>
      </c>
      <c r="AE5387" s="1">
        <v>1131</v>
      </c>
      <c r="AF5387" s="1">
        <v>643</v>
      </c>
      <c r="AG5387" s="1">
        <v>5</v>
      </c>
      <c r="AH5387" s="1">
        <v>0</v>
      </c>
      <c r="AI5387" s="1">
        <v>2722</v>
      </c>
      <c r="AJ5387" s="1" t="s">
        <v>2992</v>
      </c>
      <c r="AK5387" s="1" t="s">
        <v>2993</v>
      </c>
      <c r="AL5387" s="1" t="s">
        <v>2994</v>
      </c>
      <c r="AM5387" s="1" t="s">
        <v>12</v>
      </c>
      <c r="AN5387" s="1" t="s">
        <v>23098</v>
      </c>
      <c r="AO5387" s="1" t="s">
        <v>86</v>
      </c>
      <c r="AP5387" s="1" t="s">
        <v>57</v>
      </c>
      <c r="AQ5387" s="1" t="s">
        <v>25</v>
      </c>
      <c r="AR5387" s="1" t="s">
        <v>30</v>
      </c>
      <c r="AS5387" s="1" t="s">
        <v>23090</v>
      </c>
      <c r="AT5387" s="1" t="s">
        <v>26</v>
      </c>
    </row>
    <row r="5388" spans="1:46" x14ac:dyDescent="0.25">
      <c r="A5388" s="1" t="s">
        <v>22661</v>
      </c>
      <c r="B5388" s="2" t="s">
        <v>23073</v>
      </c>
      <c r="C5388" s="2" t="s">
        <v>23106</v>
      </c>
      <c r="D5388" s="1">
        <v>0</v>
      </c>
      <c r="E5388" s="1">
        <v>0</v>
      </c>
      <c r="F5388" s="1">
        <v>1</v>
      </c>
      <c r="G5388" s="1">
        <v>1</v>
      </c>
      <c r="H5388" s="6">
        <v>1</v>
      </c>
      <c r="I5388">
        <v>1</v>
      </c>
      <c r="J5388" s="1">
        <v>36</v>
      </c>
      <c r="K5388" s="1">
        <v>0</v>
      </c>
      <c r="L5388" s="1">
        <v>672</v>
      </c>
      <c r="M5388" s="6">
        <v>0.61</v>
      </c>
      <c r="N5388" s="4">
        <v>2200</v>
      </c>
      <c r="O5388" s="4">
        <v>153</v>
      </c>
      <c r="P5388" s="4">
        <v>1000</v>
      </c>
      <c r="Q5388" s="3">
        <v>0.3</v>
      </c>
      <c r="R5388" s="1">
        <v>24</v>
      </c>
      <c r="S5388" s="1">
        <v>1000</v>
      </c>
      <c r="T5388" s="1">
        <v>119</v>
      </c>
      <c r="U5388" s="1">
        <v>0</v>
      </c>
      <c r="V5388" s="1">
        <v>2</v>
      </c>
      <c r="W5388" s="1">
        <v>0</v>
      </c>
      <c r="X5388" s="1">
        <v>0</v>
      </c>
      <c r="Y5388" s="1">
        <v>1</v>
      </c>
      <c r="Z5388" s="1">
        <v>1</v>
      </c>
      <c r="AA5388" s="1">
        <v>1</v>
      </c>
      <c r="AB5388" s="1">
        <v>1</v>
      </c>
      <c r="AC5388" s="1">
        <v>727</v>
      </c>
      <c r="AD5388" s="1">
        <v>0</v>
      </c>
      <c r="AE5388" s="1">
        <v>296</v>
      </c>
      <c r="AF5388" s="1">
        <v>15</v>
      </c>
      <c r="AG5388" s="1">
        <v>61</v>
      </c>
      <c r="AH5388" s="1">
        <v>0</v>
      </c>
      <c r="AI5388" s="1">
        <v>1099</v>
      </c>
      <c r="AJ5388" s="1" t="s">
        <v>15882</v>
      </c>
      <c r="AK5388" s="1" t="s">
        <v>15883</v>
      </c>
      <c r="AL5388" s="1" t="s">
        <v>15884</v>
      </c>
      <c r="AM5388" s="1" t="s">
        <v>16</v>
      </c>
      <c r="AN5388" s="1" t="s">
        <v>23097</v>
      </c>
      <c r="AO5388" s="1" t="s">
        <v>364</v>
      </c>
      <c r="AP5388" s="1" t="s">
        <v>57</v>
      </c>
      <c r="AQ5388" s="1" t="s">
        <v>25</v>
      </c>
      <c r="AR5388" s="1" t="s">
        <v>19</v>
      </c>
      <c r="AS5388" s="1" t="s">
        <v>23091</v>
      </c>
      <c r="AT5388" s="1" t="s">
        <v>101</v>
      </c>
    </row>
    <row r="5389" spans="1:46" x14ac:dyDescent="0.25">
      <c r="A5389" s="1" t="s">
        <v>17237</v>
      </c>
      <c r="B5389" s="2" t="s">
        <v>23073</v>
      </c>
      <c r="C5389" s="2" t="s">
        <v>23106</v>
      </c>
      <c r="D5389" s="1">
        <v>0</v>
      </c>
      <c r="E5389" s="1">
        <v>3</v>
      </c>
      <c r="F5389" s="1">
        <v>2</v>
      </c>
      <c r="G5389" s="1">
        <v>5</v>
      </c>
      <c r="H5389" s="6">
        <v>0.4</v>
      </c>
      <c r="I5389">
        <v>1</v>
      </c>
      <c r="J5389" s="1">
        <v>28</v>
      </c>
      <c r="K5389" s="1">
        <v>1</v>
      </c>
      <c r="L5389" s="1">
        <v>732</v>
      </c>
      <c r="M5389" s="6">
        <v>0.42</v>
      </c>
      <c r="N5389" s="4">
        <v>4500</v>
      </c>
      <c r="O5389" s="4">
        <v>350</v>
      </c>
      <c r="P5389" s="4">
        <v>600</v>
      </c>
      <c r="Q5389" s="3">
        <v>0.3</v>
      </c>
      <c r="R5389" s="1">
        <v>24</v>
      </c>
      <c r="S5389" s="1">
        <v>600</v>
      </c>
      <c r="T5389" s="1">
        <v>71</v>
      </c>
      <c r="U5389" s="1">
        <v>0</v>
      </c>
      <c r="V5389" s="1">
        <v>2</v>
      </c>
      <c r="W5389" s="1">
        <v>1</v>
      </c>
      <c r="X5389" s="1">
        <v>0</v>
      </c>
      <c r="Y5389" s="1">
        <v>1</v>
      </c>
      <c r="Z5389" s="1">
        <v>5</v>
      </c>
      <c r="AA5389" s="1">
        <v>0</v>
      </c>
      <c r="AB5389" s="1">
        <v>1</v>
      </c>
      <c r="AC5389" s="1">
        <v>0</v>
      </c>
      <c r="AD5389" s="1">
        <v>0</v>
      </c>
      <c r="AE5389" s="1">
        <v>544</v>
      </c>
      <c r="AF5389" s="1">
        <v>880</v>
      </c>
      <c r="AG5389" s="1">
        <v>119</v>
      </c>
      <c r="AH5389" s="1">
        <v>762</v>
      </c>
      <c r="AI5389" s="1">
        <v>2305</v>
      </c>
      <c r="AJ5389" s="1" t="s">
        <v>720</v>
      </c>
      <c r="AK5389" s="1" t="s">
        <v>721</v>
      </c>
      <c r="AL5389" s="1" t="s">
        <v>722</v>
      </c>
      <c r="AM5389" s="1" t="s">
        <v>16</v>
      </c>
      <c r="AN5389" s="1" t="s">
        <v>23098</v>
      </c>
      <c r="AO5389" s="1" t="s">
        <v>364</v>
      </c>
      <c r="AP5389" s="1" t="s">
        <v>86</v>
      </c>
      <c r="AQ5389" s="1" t="s">
        <v>25</v>
      </c>
      <c r="AR5389" s="1" t="s">
        <v>19</v>
      </c>
      <c r="AS5389" s="1" t="s">
        <v>23090</v>
      </c>
      <c r="AT5389" s="1" t="s">
        <v>101</v>
      </c>
    </row>
    <row r="5390" spans="1:46" x14ac:dyDescent="0.25">
      <c r="A5390" s="1" t="s">
        <v>19853</v>
      </c>
      <c r="B5390" s="2" t="s">
        <v>23073</v>
      </c>
      <c r="C5390" s="2" t="s">
        <v>23106</v>
      </c>
      <c r="D5390" s="1">
        <v>0</v>
      </c>
      <c r="E5390" s="1">
        <v>0</v>
      </c>
      <c r="F5390" s="1">
        <v>1</v>
      </c>
      <c r="G5390" s="1">
        <v>1</v>
      </c>
      <c r="H5390" s="6">
        <v>1</v>
      </c>
      <c r="I5390">
        <v>1</v>
      </c>
      <c r="J5390" s="1">
        <v>34</v>
      </c>
      <c r="K5390" s="1">
        <v>1</v>
      </c>
      <c r="L5390" s="1">
        <v>642</v>
      </c>
      <c r="M5390" s="6">
        <v>0.56999999999999995</v>
      </c>
      <c r="N5390" s="4">
        <v>720</v>
      </c>
      <c r="O5390" s="4">
        <v>60</v>
      </c>
      <c r="P5390" s="4">
        <v>100</v>
      </c>
      <c r="Q5390" s="3">
        <v>0.35</v>
      </c>
      <c r="R5390" s="1">
        <v>12</v>
      </c>
      <c r="S5390" s="1">
        <v>100</v>
      </c>
      <c r="T5390" s="1">
        <v>9</v>
      </c>
      <c r="U5390" s="1">
        <v>0</v>
      </c>
      <c r="V5390" s="1">
        <v>2</v>
      </c>
      <c r="W5390" s="1">
        <v>1</v>
      </c>
      <c r="X5390" s="1">
        <v>1</v>
      </c>
      <c r="Y5390" s="1">
        <v>1</v>
      </c>
      <c r="Z5390" s="1">
        <v>3</v>
      </c>
      <c r="AA5390" s="1">
        <v>0</v>
      </c>
      <c r="AB5390" s="1">
        <v>1</v>
      </c>
      <c r="AC5390" s="1">
        <v>694</v>
      </c>
      <c r="AD5390" s="1">
        <v>0</v>
      </c>
      <c r="AE5390" s="1">
        <v>0</v>
      </c>
      <c r="AF5390" s="1">
        <v>0</v>
      </c>
      <c r="AG5390" s="1">
        <v>0</v>
      </c>
      <c r="AH5390" s="1">
        <v>35</v>
      </c>
      <c r="AI5390" s="1">
        <v>729</v>
      </c>
      <c r="AJ5390" s="1" t="s">
        <v>8335</v>
      </c>
      <c r="AK5390" s="1" t="s">
        <v>8336</v>
      </c>
      <c r="AL5390" s="1" t="s">
        <v>8337</v>
      </c>
      <c r="AM5390" s="1" t="s">
        <v>16</v>
      </c>
      <c r="AN5390" s="1" t="s">
        <v>23098</v>
      </c>
      <c r="AO5390" s="1" t="s">
        <v>364</v>
      </c>
      <c r="AP5390" s="1" t="s">
        <v>86</v>
      </c>
      <c r="AQ5390" s="1" t="s">
        <v>14</v>
      </c>
      <c r="AR5390" s="1" t="s">
        <v>19</v>
      </c>
      <c r="AS5390" s="1" t="s">
        <v>23090</v>
      </c>
      <c r="AT5390" s="1" t="s">
        <v>101</v>
      </c>
    </row>
    <row r="5391" spans="1:46" x14ac:dyDescent="0.25">
      <c r="A5391" s="1" t="s">
        <v>19857</v>
      </c>
      <c r="B5391" s="2" t="s">
        <v>23073</v>
      </c>
      <c r="C5391" s="2" t="s">
        <v>23106</v>
      </c>
      <c r="D5391" s="1">
        <v>1</v>
      </c>
      <c r="E5391" s="1">
        <v>0</v>
      </c>
      <c r="F5391" s="1">
        <v>1</v>
      </c>
      <c r="G5391" s="1">
        <v>2</v>
      </c>
      <c r="H5391" s="6">
        <v>0.5</v>
      </c>
      <c r="I5391">
        <v>0</v>
      </c>
      <c r="J5391" s="1">
        <v>39</v>
      </c>
      <c r="K5391" s="1">
        <v>0</v>
      </c>
      <c r="L5391" s="1">
        <v>818</v>
      </c>
      <c r="M5391" s="6">
        <v>0.65</v>
      </c>
      <c r="N5391" s="4">
        <v>2000</v>
      </c>
      <c r="O5391" s="4">
        <v>140</v>
      </c>
      <c r="P5391" s="4">
        <v>500</v>
      </c>
      <c r="Q5391" s="3">
        <v>0.3</v>
      </c>
      <c r="R5391" s="1">
        <v>12</v>
      </c>
      <c r="S5391" s="1">
        <v>500</v>
      </c>
      <c r="T5391" s="1">
        <v>77</v>
      </c>
      <c r="U5391" s="1">
        <v>1</v>
      </c>
      <c r="V5391" s="1">
        <v>2</v>
      </c>
      <c r="W5391" s="1">
        <v>1</v>
      </c>
      <c r="X5391" s="1">
        <v>1</v>
      </c>
      <c r="Y5391" s="1">
        <v>1</v>
      </c>
      <c r="Z5391" s="1">
        <v>0</v>
      </c>
      <c r="AA5391" s="1">
        <v>1</v>
      </c>
      <c r="AB5391" s="1">
        <v>0</v>
      </c>
      <c r="AC5391" s="1">
        <v>878</v>
      </c>
      <c r="AD5391" s="1">
        <v>0</v>
      </c>
      <c r="AE5391" s="1">
        <v>0</v>
      </c>
      <c r="AF5391" s="1">
        <v>0</v>
      </c>
      <c r="AG5391" s="1">
        <v>455</v>
      </c>
      <c r="AH5391" s="1">
        <v>0</v>
      </c>
      <c r="AI5391" s="1">
        <v>1333</v>
      </c>
      <c r="AJ5391" s="1" t="s">
        <v>8345</v>
      </c>
      <c r="AK5391" s="1" t="s">
        <v>7198</v>
      </c>
      <c r="AL5391" s="1" t="s">
        <v>8346</v>
      </c>
      <c r="AM5391" s="1" t="s">
        <v>12</v>
      </c>
      <c r="AN5391" s="1" t="s">
        <v>23097</v>
      </c>
      <c r="AO5391" s="1" t="s">
        <v>86</v>
      </c>
      <c r="AP5391" s="1" t="s">
        <v>86</v>
      </c>
      <c r="AQ5391" s="1" t="s">
        <v>14</v>
      </c>
      <c r="AR5391" s="1" t="s">
        <v>19</v>
      </c>
      <c r="AS5391" s="1" t="s">
        <v>23091</v>
      </c>
      <c r="AT5391" s="1" t="s">
        <v>26</v>
      </c>
    </row>
    <row r="5392" spans="1:46" x14ac:dyDescent="0.25">
      <c r="A5392" s="1" t="s">
        <v>17246</v>
      </c>
      <c r="B5392" s="2" t="s">
        <v>23073</v>
      </c>
      <c r="C5392" s="2" t="s">
        <v>23106</v>
      </c>
      <c r="D5392" s="1">
        <v>0</v>
      </c>
      <c r="E5392" s="1">
        <v>1</v>
      </c>
      <c r="F5392" s="1">
        <v>1</v>
      </c>
      <c r="G5392" s="1">
        <v>2</v>
      </c>
      <c r="H5392" s="6">
        <v>0.5</v>
      </c>
      <c r="I5392">
        <v>1</v>
      </c>
      <c r="J5392" s="1">
        <v>35</v>
      </c>
      <c r="K5392" s="1">
        <v>1</v>
      </c>
      <c r="L5392" s="1">
        <v>602</v>
      </c>
      <c r="M5392" s="6">
        <v>0.78</v>
      </c>
      <c r="N5392" s="4">
        <v>1500</v>
      </c>
      <c r="O5392" s="4">
        <v>120</v>
      </c>
      <c r="P5392" s="4">
        <v>550</v>
      </c>
      <c r="Q5392" s="3">
        <v>0.3</v>
      </c>
      <c r="R5392" s="1">
        <v>24</v>
      </c>
      <c r="S5392" s="1">
        <v>550</v>
      </c>
      <c r="T5392" s="1">
        <v>66</v>
      </c>
      <c r="U5392" s="1">
        <v>0</v>
      </c>
      <c r="V5392" s="1">
        <v>2</v>
      </c>
      <c r="W5392" s="1">
        <v>0</v>
      </c>
      <c r="X5392" s="1">
        <v>0</v>
      </c>
      <c r="Y5392" s="1">
        <v>1</v>
      </c>
      <c r="Z5392" s="1">
        <v>3</v>
      </c>
      <c r="AA5392" s="1">
        <v>0</v>
      </c>
      <c r="AB5392" s="1">
        <v>1</v>
      </c>
      <c r="AC5392" s="1">
        <v>0</v>
      </c>
      <c r="AD5392" s="1">
        <v>0</v>
      </c>
      <c r="AE5392" s="1">
        <v>0</v>
      </c>
      <c r="AF5392" s="1">
        <v>1219</v>
      </c>
      <c r="AG5392" s="1">
        <v>0</v>
      </c>
      <c r="AH5392" s="1">
        <v>0</v>
      </c>
      <c r="AI5392" s="1">
        <v>1219</v>
      </c>
      <c r="AJ5392" s="1" t="s">
        <v>749</v>
      </c>
      <c r="AK5392" s="1" t="s">
        <v>750</v>
      </c>
      <c r="AL5392" s="1" t="s">
        <v>751</v>
      </c>
      <c r="AM5392" s="1" t="s">
        <v>16</v>
      </c>
      <c r="AN5392" s="1" t="s">
        <v>23098</v>
      </c>
      <c r="AO5392" s="1" t="s">
        <v>364</v>
      </c>
      <c r="AP5392" s="1" t="s">
        <v>57</v>
      </c>
      <c r="AQ5392" s="1" t="s">
        <v>25</v>
      </c>
      <c r="AR5392" s="1" t="s">
        <v>19</v>
      </c>
      <c r="AS5392" s="1" t="s">
        <v>23090</v>
      </c>
      <c r="AT5392" s="1" t="s">
        <v>101</v>
      </c>
    </row>
    <row r="5393" spans="1:46" x14ac:dyDescent="0.25">
      <c r="A5393" s="1" t="s">
        <v>21523</v>
      </c>
      <c r="B5393" s="2" t="s">
        <v>23073</v>
      </c>
      <c r="C5393" s="2" t="s">
        <v>23106</v>
      </c>
      <c r="D5393" s="1">
        <v>0</v>
      </c>
      <c r="E5393" s="1">
        <v>0</v>
      </c>
      <c r="F5393" s="1">
        <v>1</v>
      </c>
      <c r="G5393" s="1">
        <v>1</v>
      </c>
      <c r="H5393" s="6">
        <v>1</v>
      </c>
      <c r="I5393">
        <v>1</v>
      </c>
      <c r="J5393" s="1">
        <v>30</v>
      </c>
      <c r="K5393" s="1">
        <v>1</v>
      </c>
      <c r="L5393" s="1">
        <v>698</v>
      </c>
      <c r="M5393" s="6">
        <v>0.73</v>
      </c>
      <c r="N5393" s="4">
        <v>1800</v>
      </c>
      <c r="O5393" s="4">
        <v>127</v>
      </c>
      <c r="P5393" s="4">
        <v>550</v>
      </c>
      <c r="Q5393" s="3">
        <v>0.33</v>
      </c>
      <c r="R5393" s="1">
        <v>18</v>
      </c>
      <c r="S5393" s="1">
        <v>550</v>
      </c>
      <c r="T5393" s="1">
        <v>52</v>
      </c>
      <c r="U5393" s="1">
        <v>0</v>
      </c>
      <c r="V5393" s="1">
        <v>2</v>
      </c>
      <c r="W5393" s="1">
        <v>0</v>
      </c>
      <c r="X5393" s="1">
        <v>1</v>
      </c>
      <c r="Y5393" s="1">
        <v>1</v>
      </c>
      <c r="Z5393" s="1">
        <v>1</v>
      </c>
      <c r="AA5393" s="1">
        <v>1</v>
      </c>
      <c r="AB5393" s="1">
        <v>1</v>
      </c>
      <c r="AC5393" s="1">
        <v>0</v>
      </c>
      <c r="AD5393" s="1">
        <v>0</v>
      </c>
      <c r="AE5393" s="1">
        <v>0</v>
      </c>
      <c r="AF5393" s="1">
        <v>0</v>
      </c>
      <c r="AG5393" s="1">
        <v>0</v>
      </c>
      <c r="AH5393" s="1">
        <v>900</v>
      </c>
      <c r="AI5393" s="1">
        <v>900</v>
      </c>
      <c r="AJ5393" s="1" t="s">
        <v>12870</v>
      </c>
      <c r="AK5393" s="1" t="s">
        <v>12871</v>
      </c>
      <c r="AL5393" s="1" t="s">
        <v>12872</v>
      </c>
      <c r="AM5393" s="1" t="s">
        <v>16</v>
      </c>
      <c r="AN5393" s="1" t="s">
        <v>23098</v>
      </c>
      <c r="AO5393" s="1" t="s">
        <v>364</v>
      </c>
      <c r="AP5393" s="1" t="s">
        <v>57</v>
      </c>
      <c r="AQ5393" s="1" t="s">
        <v>14</v>
      </c>
      <c r="AR5393" s="1" t="s">
        <v>19</v>
      </c>
      <c r="AS5393" s="1" t="s">
        <v>23091</v>
      </c>
      <c r="AT5393" s="1" t="s">
        <v>101</v>
      </c>
    </row>
    <row r="5394" spans="1:46" x14ac:dyDescent="0.25">
      <c r="A5394" s="1" t="s">
        <v>17266</v>
      </c>
      <c r="B5394" s="2" t="s">
        <v>23073</v>
      </c>
      <c r="C5394" s="2" t="s">
        <v>23106</v>
      </c>
      <c r="D5394" s="1">
        <v>0</v>
      </c>
      <c r="E5394" s="1">
        <v>0</v>
      </c>
      <c r="F5394" s="1">
        <v>3</v>
      </c>
      <c r="G5394" s="1">
        <v>3</v>
      </c>
      <c r="H5394" s="6">
        <v>1</v>
      </c>
      <c r="I5394">
        <v>0</v>
      </c>
      <c r="J5394" s="1">
        <v>52</v>
      </c>
      <c r="K5394" s="1">
        <v>0</v>
      </c>
      <c r="L5394" s="1">
        <v>696</v>
      </c>
      <c r="M5394" s="6">
        <v>0.39</v>
      </c>
      <c r="N5394" s="4">
        <v>2000</v>
      </c>
      <c r="O5394" s="4">
        <v>160</v>
      </c>
      <c r="P5394" s="4">
        <v>200</v>
      </c>
      <c r="Q5394" s="3">
        <v>0.36</v>
      </c>
      <c r="R5394" s="1">
        <v>6</v>
      </c>
      <c r="S5394" s="1">
        <v>200</v>
      </c>
      <c r="T5394" s="1">
        <v>16</v>
      </c>
      <c r="U5394" s="1">
        <v>1</v>
      </c>
      <c r="V5394" s="1">
        <v>2</v>
      </c>
      <c r="W5394" s="1">
        <v>1</v>
      </c>
      <c r="X5394" s="1">
        <v>0</v>
      </c>
      <c r="Y5394" s="1">
        <v>0</v>
      </c>
      <c r="Z5394" s="1">
        <v>5</v>
      </c>
      <c r="AA5394" s="1">
        <v>1</v>
      </c>
      <c r="AB5394" s="1">
        <v>0</v>
      </c>
      <c r="AC5394" s="1">
        <v>772</v>
      </c>
      <c r="AD5394" s="1">
        <v>0</v>
      </c>
      <c r="AE5394" s="1">
        <v>0</v>
      </c>
      <c r="AF5394" s="1">
        <v>0</v>
      </c>
      <c r="AG5394" s="1">
        <v>55</v>
      </c>
      <c r="AH5394" s="1">
        <v>0</v>
      </c>
      <c r="AI5394" s="1">
        <v>827</v>
      </c>
      <c r="AJ5394" s="1" t="s">
        <v>813</v>
      </c>
      <c r="AK5394" s="1" t="s">
        <v>814</v>
      </c>
      <c r="AL5394" s="1" t="s">
        <v>815</v>
      </c>
      <c r="AM5394" s="1" t="s">
        <v>12</v>
      </c>
      <c r="AN5394" s="1" t="s">
        <v>23097</v>
      </c>
      <c r="AO5394" s="1" t="s">
        <v>86</v>
      </c>
      <c r="AP5394" s="1" t="s">
        <v>86</v>
      </c>
      <c r="AQ5394" s="1" t="s">
        <v>25</v>
      </c>
      <c r="AR5394" s="1" t="s">
        <v>30</v>
      </c>
      <c r="AS5394" s="1" t="s">
        <v>23091</v>
      </c>
      <c r="AT5394" s="1" t="s">
        <v>26</v>
      </c>
    </row>
    <row r="5395" spans="1:46" x14ac:dyDescent="0.25">
      <c r="A5395" s="1" t="s">
        <v>19272</v>
      </c>
      <c r="B5395" s="2" t="s">
        <v>23073</v>
      </c>
      <c r="C5395" s="2" t="s">
        <v>23106</v>
      </c>
      <c r="D5395" s="1">
        <v>0</v>
      </c>
      <c r="E5395" s="1">
        <v>0</v>
      </c>
      <c r="F5395" s="1">
        <v>2</v>
      </c>
      <c r="G5395" s="1">
        <v>2</v>
      </c>
      <c r="H5395" s="6">
        <v>1</v>
      </c>
      <c r="I5395">
        <v>0</v>
      </c>
      <c r="J5395" s="1">
        <v>33</v>
      </c>
      <c r="K5395" s="1">
        <v>0</v>
      </c>
      <c r="L5395" s="1">
        <v>745</v>
      </c>
      <c r="M5395" s="6">
        <v>0.09</v>
      </c>
      <c r="N5395" s="4">
        <v>2000</v>
      </c>
      <c r="O5395" s="4">
        <v>200</v>
      </c>
      <c r="P5395" s="4">
        <v>200</v>
      </c>
      <c r="Q5395" s="3">
        <v>0.35</v>
      </c>
      <c r="R5395" s="1">
        <v>12</v>
      </c>
      <c r="S5395" s="1">
        <v>200</v>
      </c>
      <c r="T5395" s="1">
        <v>25</v>
      </c>
      <c r="U5395" s="1">
        <v>1</v>
      </c>
      <c r="V5395" s="1">
        <v>2</v>
      </c>
      <c r="W5395" s="1">
        <v>1</v>
      </c>
      <c r="X5395" s="1">
        <v>1</v>
      </c>
      <c r="Y5395" s="1">
        <v>1</v>
      </c>
      <c r="Z5395" s="1">
        <v>1</v>
      </c>
      <c r="AA5395" s="1">
        <v>1</v>
      </c>
      <c r="AB5395" s="1">
        <v>1</v>
      </c>
      <c r="AC5395" s="1">
        <v>0</v>
      </c>
      <c r="AD5395" s="1">
        <v>0</v>
      </c>
      <c r="AE5395" s="1">
        <v>0</v>
      </c>
      <c r="AF5395" s="1">
        <v>0</v>
      </c>
      <c r="AG5395" s="1">
        <v>0</v>
      </c>
      <c r="AH5395" s="1">
        <v>0</v>
      </c>
      <c r="AI5395" s="1">
        <v>0</v>
      </c>
      <c r="AJ5395" s="1" t="s">
        <v>840</v>
      </c>
      <c r="AK5395" s="1" t="s">
        <v>6711</v>
      </c>
      <c r="AL5395" s="1" t="s">
        <v>6712</v>
      </c>
      <c r="AM5395" s="1" t="s">
        <v>12</v>
      </c>
      <c r="AN5395" s="1" t="s">
        <v>23097</v>
      </c>
      <c r="AO5395" s="1" t="s">
        <v>86</v>
      </c>
      <c r="AP5395" s="1" t="s">
        <v>86</v>
      </c>
      <c r="AQ5395" s="1" t="s">
        <v>14</v>
      </c>
      <c r="AR5395" s="1" t="s">
        <v>19</v>
      </c>
      <c r="AS5395" s="1" t="s">
        <v>23091</v>
      </c>
      <c r="AT5395" s="1" t="s">
        <v>101</v>
      </c>
    </row>
    <row r="5396" spans="1:46" x14ac:dyDescent="0.25">
      <c r="A5396" s="1" t="s">
        <v>20418</v>
      </c>
      <c r="B5396" s="2" t="s">
        <v>23073</v>
      </c>
      <c r="C5396" s="2" t="s">
        <v>23106</v>
      </c>
      <c r="D5396" s="1">
        <v>0</v>
      </c>
      <c r="E5396" s="1">
        <v>0</v>
      </c>
      <c r="F5396" s="1">
        <v>3</v>
      </c>
      <c r="G5396" s="1">
        <v>3</v>
      </c>
      <c r="H5396" s="6">
        <v>1</v>
      </c>
      <c r="I5396">
        <v>0</v>
      </c>
      <c r="J5396" s="1">
        <v>31</v>
      </c>
      <c r="K5396" s="1">
        <v>1</v>
      </c>
      <c r="L5396" s="1">
        <v>665</v>
      </c>
      <c r="M5396" s="6">
        <v>0.31</v>
      </c>
      <c r="N5396" s="4">
        <v>2600</v>
      </c>
      <c r="O5396" s="4">
        <v>220</v>
      </c>
      <c r="P5396" s="4">
        <v>500</v>
      </c>
      <c r="Q5396" s="3">
        <v>0.3</v>
      </c>
      <c r="R5396" s="1">
        <v>24</v>
      </c>
      <c r="S5396" s="1">
        <v>500</v>
      </c>
      <c r="T5396" s="1">
        <v>27</v>
      </c>
      <c r="U5396" s="1">
        <v>1</v>
      </c>
      <c r="V5396" s="1">
        <v>2</v>
      </c>
      <c r="W5396" s="1">
        <v>0</v>
      </c>
      <c r="X5396" s="1">
        <v>0</v>
      </c>
      <c r="Y5396" s="1">
        <v>1</v>
      </c>
      <c r="Z5396" s="1">
        <v>3</v>
      </c>
      <c r="AA5396" s="1">
        <v>1</v>
      </c>
      <c r="AB5396" s="1">
        <v>0</v>
      </c>
      <c r="AC5396" s="1">
        <v>801</v>
      </c>
      <c r="AD5396" s="1">
        <v>0</v>
      </c>
      <c r="AE5396" s="1">
        <v>0</v>
      </c>
      <c r="AF5396" s="1">
        <v>280</v>
      </c>
      <c r="AG5396" s="1">
        <v>0</v>
      </c>
      <c r="AH5396" s="1">
        <v>0</v>
      </c>
      <c r="AI5396" s="1">
        <v>1081</v>
      </c>
      <c r="AJ5396" s="1" t="s">
        <v>9885</v>
      </c>
      <c r="AK5396" s="1" t="s">
        <v>9886</v>
      </c>
      <c r="AL5396" s="1" t="s">
        <v>9887</v>
      </c>
      <c r="AM5396" s="1" t="s">
        <v>12</v>
      </c>
      <c r="AN5396" s="1" t="s">
        <v>23098</v>
      </c>
      <c r="AO5396" s="1" t="s">
        <v>86</v>
      </c>
      <c r="AP5396" s="1" t="s">
        <v>57</v>
      </c>
      <c r="AQ5396" s="1" t="s">
        <v>25</v>
      </c>
      <c r="AR5396" s="1" t="s">
        <v>19</v>
      </c>
      <c r="AS5396" s="1" t="s">
        <v>23091</v>
      </c>
      <c r="AT5396" s="1" t="s">
        <v>26</v>
      </c>
    </row>
    <row r="5397" spans="1:46" x14ac:dyDescent="0.25">
      <c r="A5397" s="1" t="s">
        <v>18707</v>
      </c>
      <c r="B5397" s="2" t="s">
        <v>23073</v>
      </c>
      <c r="C5397" s="2" t="s">
        <v>23106</v>
      </c>
      <c r="D5397" s="1">
        <v>2</v>
      </c>
      <c r="E5397" s="1">
        <v>0</v>
      </c>
      <c r="F5397" s="1">
        <v>1</v>
      </c>
      <c r="G5397" s="1">
        <v>3</v>
      </c>
      <c r="H5397" s="6">
        <v>0.33333333333333331</v>
      </c>
      <c r="I5397">
        <v>0</v>
      </c>
      <c r="J5397" s="1">
        <v>37</v>
      </c>
      <c r="K5397" s="1">
        <v>0</v>
      </c>
      <c r="L5397" s="1">
        <v>745</v>
      </c>
      <c r="M5397" s="6">
        <v>0.25</v>
      </c>
      <c r="N5397" s="4">
        <v>1900</v>
      </c>
      <c r="O5397" s="4">
        <v>152</v>
      </c>
      <c r="P5397" s="4">
        <v>300</v>
      </c>
      <c r="Q5397" s="3">
        <v>0.3</v>
      </c>
      <c r="R5397" s="1">
        <v>18</v>
      </c>
      <c r="S5397" s="1">
        <v>300</v>
      </c>
      <c r="T5397" s="1">
        <v>58</v>
      </c>
      <c r="U5397" s="1">
        <v>1</v>
      </c>
      <c r="V5397" s="1">
        <v>2</v>
      </c>
      <c r="W5397" s="1">
        <v>0</v>
      </c>
      <c r="X5397" s="1">
        <v>0</v>
      </c>
      <c r="Y5397" s="1">
        <v>1</v>
      </c>
      <c r="Z5397" s="1">
        <v>1</v>
      </c>
      <c r="AA5397" s="1">
        <v>1</v>
      </c>
      <c r="AB5397" s="1">
        <v>0</v>
      </c>
      <c r="AC5397" s="1">
        <v>0</v>
      </c>
      <c r="AD5397" s="1">
        <v>0</v>
      </c>
      <c r="AE5397" s="1">
        <v>0</v>
      </c>
      <c r="AF5397" s="1">
        <v>0</v>
      </c>
      <c r="AG5397" s="1">
        <v>0</v>
      </c>
      <c r="AH5397" s="1">
        <v>300</v>
      </c>
      <c r="AI5397" s="1">
        <v>300</v>
      </c>
      <c r="AJ5397" s="1" t="s">
        <v>5121</v>
      </c>
      <c r="AK5397" s="1" t="s">
        <v>5122</v>
      </c>
      <c r="AL5397" s="1" t="s">
        <v>5123</v>
      </c>
      <c r="AM5397" s="1" t="s">
        <v>12</v>
      </c>
      <c r="AN5397" s="1" t="s">
        <v>23097</v>
      </c>
      <c r="AO5397" s="1" t="s">
        <v>86</v>
      </c>
      <c r="AP5397" s="1" t="s">
        <v>57</v>
      </c>
      <c r="AQ5397" s="1" t="s">
        <v>25</v>
      </c>
      <c r="AR5397" s="1" t="s">
        <v>19</v>
      </c>
      <c r="AS5397" s="1" t="s">
        <v>23091</v>
      </c>
      <c r="AT5397" s="1" t="s">
        <v>26</v>
      </c>
    </row>
    <row r="5398" spans="1:46" x14ac:dyDescent="0.25">
      <c r="A5398" s="1" t="s">
        <v>21020</v>
      </c>
      <c r="B5398" s="2" t="s">
        <v>23073</v>
      </c>
      <c r="C5398" s="2" t="s">
        <v>23107</v>
      </c>
      <c r="D5398" s="1">
        <v>0</v>
      </c>
      <c r="E5398" s="1">
        <v>1</v>
      </c>
      <c r="F5398" s="1">
        <v>1</v>
      </c>
      <c r="G5398" s="1">
        <v>2</v>
      </c>
      <c r="H5398" s="6">
        <v>0.5</v>
      </c>
      <c r="I5398">
        <v>0</v>
      </c>
      <c r="J5398" s="1">
        <v>50</v>
      </c>
      <c r="K5398" s="1">
        <v>0</v>
      </c>
      <c r="L5398" s="1">
        <v>480</v>
      </c>
      <c r="M5398" s="6">
        <v>0.16</v>
      </c>
      <c r="N5398" s="4">
        <v>3000</v>
      </c>
      <c r="O5398" s="4">
        <v>233</v>
      </c>
      <c r="P5398" s="4">
        <v>100</v>
      </c>
      <c r="Q5398" s="3">
        <v>0.36</v>
      </c>
      <c r="R5398" s="1">
        <v>12</v>
      </c>
      <c r="S5398" s="1">
        <v>100</v>
      </c>
      <c r="T5398" s="1">
        <v>17</v>
      </c>
      <c r="U5398" s="1">
        <v>1</v>
      </c>
      <c r="V5398" s="1">
        <v>2</v>
      </c>
      <c r="W5398" s="1">
        <v>0</v>
      </c>
      <c r="X5398" s="1">
        <v>0</v>
      </c>
      <c r="Y5398" s="1">
        <v>1</v>
      </c>
      <c r="Z5398" s="1">
        <v>2</v>
      </c>
      <c r="AA5398" s="1">
        <v>1</v>
      </c>
      <c r="AB5398" s="1">
        <v>0</v>
      </c>
      <c r="AC5398" s="1">
        <v>240</v>
      </c>
      <c r="AD5398" s="1">
        <v>0</v>
      </c>
      <c r="AE5398" s="1">
        <v>0</v>
      </c>
      <c r="AF5398" s="1">
        <v>400</v>
      </c>
      <c r="AG5398" s="1">
        <v>0</v>
      </c>
      <c r="AH5398" s="1">
        <v>0</v>
      </c>
      <c r="AI5398" s="1">
        <v>640</v>
      </c>
      <c r="AJ5398" s="1" t="s">
        <v>1587</v>
      </c>
      <c r="AK5398" s="1" t="s">
        <v>11524</v>
      </c>
      <c r="AL5398" s="1" t="s">
        <v>11525</v>
      </c>
      <c r="AM5398" s="1" t="s">
        <v>12</v>
      </c>
      <c r="AN5398" s="1" t="s">
        <v>23097</v>
      </c>
      <c r="AO5398" s="1" t="s">
        <v>86</v>
      </c>
      <c r="AP5398" s="1" t="s">
        <v>57</v>
      </c>
      <c r="AQ5398" s="1" t="s">
        <v>25</v>
      </c>
      <c r="AR5398" s="1" t="s">
        <v>19</v>
      </c>
      <c r="AS5398" s="1" t="s">
        <v>23091</v>
      </c>
      <c r="AT5398" s="1" t="s">
        <v>26</v>
      </c>
    </row>
    <row r="5399" spans="1:46" x14ac:dyDescent="0.25">
      <c r="A5399" s="1" t="s">
        <v>18094</v>
      </c>
      <c r="B5399" s="2" t="s">
        <v>23073</v>
      </c>
      <c r="C5399" s="2" t="s">
        <v>23107</v>
      </c>
      <c r="D5399" s="1">
        <v>0</v>
      </c>
      <c r="E5399" s="1">
        <v>0</v>
      </c>
      <c r="F5399" s="1">
        <v>1</v>
      </c>
      <c r="G5399" s="1">
        <v>1</v>
      </c>
      <c r="H5399" s="6">
        <v>1</v>
      </c>
      <c r="I5399">
        <v>0</v>
      </c>
      <c r="J5399" s="1">
        <v>36</v>
      </c>
      <c r="K5399" s="1">
        <v>0</v>
      </c>
      <c r="L5399" s="1">
        <v>802</v>
      </c>
      <c r="M5399" s="6">
        <v>0.59</v>
      </c>
      <c r="N5399" s="4">
        <v>1900</v>
      </c>
      <c r="O5399" s="4">
        <v>147</v>
      </c>
      <c r="P5399" s="4">
        <v>300</v>
      </c>
      <c r="Q5399" s="3">
        <v>0.3</v>
      </c>
      <c r="R5399" s="1">
        <v>24</v>
      </c>
      <c r="S5399" s="1">
        <v>300</v>
      </c>
      <c r="T5399" s="1">
        <v>66</v>
      </c>
      <c r="U5399" s="1">
        <v>0</v>
      </c>
      <c r="V5399" s="1">
        <v>2</v>
      </c>
      <c r="W5399" s="1">
        <v>0</v>
      </c>
      <c r="X5399" s="1">
        <v>0</v>
      </c>
      <c r="Y5399" s="1">
        <v>1</v>
      </c>
      <c r="Z5399" s="1">
        <v>0</v>
      </c>
      <c r="AA5399" s="1">
        <v>1</v>
      </c>
      <c r="AB5399" s="1">
        <v>0</v>
      </c>
      <c r="AC5399" s="1">
        <v>0</v>
      </c>
      <c r="AD5399" s="1">
        <v>0</v>
      </c>
      <c r="AE5399" s="1">
        <v>1610</v>
      </c>
      <c r="AF5399" s="1">
        <v>0</v>
      </c>
      <c r="AG5399" s="1">
        <v>0</v>
      </c>
      <c r="AH5399" s="1">
        <v>150</v>
      </c>
      <c r="AI5399" s="1">
        <v>1760</v>
      </c>
      <c r="AJ5399" s="1" t="s">
        <v>3332</v>
      </c>
      <c r="AK5399" s="1" t="s">
        <v>3333</v>
      </c>
      <c r="AL5399" s="1" t="s">
        <v>3334</v>
      </c>
      <c r="AM5399" s="1" t="s">
        <v>12</v>
      </c>
      <c r="AN5399" s="1" t="s">
        <v>23097</v>
      </c>
      <c r="AO5399" s="1" t="s">
        <v>364</v>
      </c>
      <c r="AP5399" s="1" t="s">
        <v>57</v>
      </c>
      <c r="AQ5399" s="1" t="s">
        <v>25</v>
      </c>
      <c r="AR5399" s="1" t="s">
        <v>19</v>
      </c>
      <c r="AS5399" s="1" t="s">
        <v>23091</v>
      </c>
      <c r="AT5399" s="1" t="s">
        <v>26</v>
      </c>
    </row>
    <row r="5400" spans="1:46" x14ac:dyDescent="0.25">
      <c r="A5400" s="1" t="s">
        <v>20468</v>
      </c>
      <c r="B5400" s="2" t="s">
        <v>23073</v>
      </c>
      <c r="C5400" s="2" t="s">
        <v>23107</v>
      </c>
      <c r="D5400" s="1">
        <v>0</v>
      </c>
      <c r="E5400" s="1">
        <v>0</v>
      </c>
      <c r="F5400" s="1">
        <v>2</v>
      </c>
      <c r="G5400" s="1">
        <v>2</v>
      </c>
      <c r="H5400" s="6">
        <v>1</v>
      </c>
      <c r="I5400">
        <v>1</v>
      </c>
      <c r="J5400" s="1">
        <v>28</v>
      </c>
      <c r="K5400" s="1">
        <v>1</v>
      </c>
      <c r="L5400" s="1">
        <v>901</v>
      </c>
      <c r="M5400" s="6">
        <v>0.16</v>
      </c>
      <c r="N5400" s="4">
        <v>1560</v>
      </c>
      <c r="O5400" s="4">
        <v>130</v>
      </c>
      <c r="P5400" s="4">
        <v>200</v>
      </c>
      <c r="Q5400" s="3">
        <v>0.23</v>
      </c>
      <c r="R5400" s="1">
        <v>12</v>
      </c>
      <c r="S5400" s="1">
        <v>200</v>
      </c>
      <c r="T5400" s="1">
        <v>58</v>
      </c>
      <c r="U5400" s="1">
        <v>1</v>
      </c>
      <c r="V5400" s="1">
        <v>2</v>
      </c>
      <c r="W5400" s="1">
        <v>0</v>
      </c>
      <c r="X5400" s="1">
        <v>1</v>
      </c>
      <c r="Y5400" s="1">
        <v>1</v>
      </c>
      <c r="Z5400" s="1">
        <v>2</v>
      </c>
      <c r="AA5400" s="1">
        <v>1</v>
      </c>
      <c r="AB5400" s="1">
        <v>1</v>
      </c>
      <c r="AC5400" s="1">
        <v>0</v>
      </c>
      <c r="AD5400" s="1">
        <v>0</v>
      </c>
      <c r="AE5400" s="1">
        <v>0</v>
      </c>
      <c r="AF5400" s="1">
        <v>0</v>
      </c>
      <c r="AG5400" s="1">
        <v>135</v>
      </c>
      <c r="AH5400" s="1">
        <v>0</v>
      </c>
      <c r="AI5400" s="1">
        <v>135</v>
      </c>
      <c r="AJ5400" s="1" t="s">
        <v>2731</v>
      </c>
      <c r="AK5400" s="1" t="s">
        <v>10034</v>
      </c>
      <c r="AL5400" s="1" t="s">
        <v>10035</v>
      </c>
      <c r="AM5400" s="1" t="s">
        <v>16</v>
      </c>
      <c r="AN5400" s="1" t="s">
        <v>23098</v>
      </c>
      <c r="AO5400" s="1" t="s">
        <v>86</v>
      </c>
      <c r="AP5400" s="1" t="s">
        <v>57</v>
      </c>
      <c r="AQ5400" s="1" t="s">
        <v>14</v>
      </c>
      <c r="AR5400" s="1" t="s">
        <v>19</v>
      </c>
      <c r="AS5400" s="1" t="s">
        <v>23091</v>
      </c>
      <c r="AT5400" s="1" t="s">
        <v>101</v>
      </c>
    </row>
    <row r="5401" spans="1:46" x14ac:dyDescent="0.25">
      <c r="A5401" s="1" t="s">
        <v>17359</v>
      </c>
      <c r="B5401" s="2" t="s">
        <v>23073</v>
      </c>
      <c r="C5401" s="2" t="s">
        <v>23107</v>
      </c>
      <c r="D5401" s="1">
        <v>0</v>
      </c>
      <c r="E5401" s="1">
        <v>2</v>
      </c>
      <c r="F5401" s="1">
        <v>2</v>
      </c>
      <c r="G5401" s="1">
        <v>4</v>
      </c>
      <c r="H5401" s="6">
        <v>0.5</v>
      </c>
      <c r="I5401">
        <v>0</v>
      </c>
      <c r="J5401" s="1">
        <v>37</v>
      </c>
      <c r="K5401" s="1">
        <v>0</v>
      </c>
      <c r="L5401" s="1">
        <v>519</v>
      </c>
      <c r="M5401" s="6">
        <v>0.06</v>
      </c>
      <c r="N5401" s="4">
        <v>2580</v>
      </c>
      <c r="O5401" s="4">
        <v>185</v>
      </c>
      <c r="P5401" s="4">
        <v>200</v>
      </c>
      <c r="Q5401" s="3">
        <v>0.36</v>
      </c>
      <c r="R5401" s="1">
        <v>24</v>
      </c>
      <c r="S5401" s="1">
        <v>200</v>
      </c>
      <c r="T5401" s="1">
        <v>46</v>
      </c>
      <c r="U5401" s="1">
        <v>1</v>
      </c>
      <c r="V5401" s="1">
        <v>2</v>
      </c>
      <c r="W5401" s="1">
        <v>0</v>
      </c>
      <c r="X5401" s="1">
        <v>0</v>
      </c>
      <c r="Y5401" s="1">
        <v>0</v>
      </c>
      <c r="Z5401" s="1">
        <v>2</v>
      </c>
      <c r="AA5401" s="1">
        <v>1</v>
      </c>
      <c r="AB5401" s="1">
        <v>0</v>
      </c>
      <c r="AC5401" s="1">
        <v>0</v>
      </c>
      <c r="AD5401" s="1">
        <v>0</v>
      </c>
      <c r="AE5401" s="1">
        <v>33</v>
      </c>
      <c r="AF5401" s="1">
        <v>0</v>
      </c>
      <c r="AG5401" s="1">
        <v>19</v>
      </c>
      <c r="AH5401" s="1">
        <v>0</v>
      </c>
      <c r="AI5401" s="1">
        <v>52</v>
      </c>
      <c r="AJ5401" s="1" t="s">
        <v>1116</v>
      </c>
      <c r="AK5401" s="1" t="s">
        <v>1117</v>
      </c>
      <c r="AL5401" s="1" t="s">
        <v>1118</v>
      </c>
      <c r="AM5401" s="1" t="s">
        <v>12</v>
      </c>
      <c r="AN5401" s="1" t="s">
        <v>23097</v>
      </c>
      <c r="AO5401" s="1" t="s">
        <v>86</v>
      </c>
      <c r="AP5401" s="1" t="s">
        <v>57</v>
      </c>
      <c r="AQ5401" s="1" t="s">
        <v>25</v>
      </c>
      <c r="AR5401" s="1" t="s">
        <v>30</v>
      </c>
      <c r="AS5401" s="1" t="s">
        <v>23091</v>
      </c>
      <c r="AT5401" s="1" t="s">
        <v>26</v>
      </c>
    </row>
    <row r="5402" spans="1:46" x14ac:dyDescent="0.25">
      <c r="A5402" s="1" t="s">
        <v>20473</v>
      </c>
      <c r="B5402" s="2" t="s">
        <v>23073</v>
      </c>
      <c r="C5402" s="2" t="s">
        <v>23107</v>
      </c>
      <c r="D5402" s="1">
        <v>0</v>
      </c>
      <c r="E5402" s="1">
        <v>0</v>
      </c>
      <c r="F5402" s="1">
        <v>3</v>
      </c>
      <c r="G5402" s="1">
        <v>3</v>
      </c>
      <c r="H5402" s="6">
        <v>1</v>
      </c>
      <c r="I5402">
        <v>1</v>
      </c>
      <c r="J5402" s="1">
        <v>31</v>
      </c>
      <c r="K5402" s="1">
        <v>1</v>
      </c>
      <c r="L5402" s="1">
        <v>726</v>
      </c>
      <c r="M5402" s="6">
        <v>0.33</v>
      </c>
      <c r="N5402" s="4">
        <v>2700</v>
      </c>
      <c r="O5402" s="4">
        <v>200</v>
      </c>
      <c r="P5402" s="4">
        <v>600</v>
      </c>
      <c r="Q5402" s="3">
        <v>0.28000000000000003</v>
      </c>
      <c r="R5402" s="1">
        <v>24</v>
      </c>
      <c r="S5402" s="1">
        <v>600</v>
      </c>
      <c r="T5402" s="1">
        <v>55</v>
      </c>
      <c r="U5402" s="1">
        <v>0</v>
      </c>
      <c r="V5402" s="1">
        <v>2</v>
      </c>
      <c r="W5402" s="1">
        <v>0</v>
      </c>
      <c r="X5402" s="1">
        <v>0</v>
      </c>
      <c r="Y5402" s="1">
        <v>0</v>
      </c>
      <c r="Z5402" s="1">
        <v>2</v>
      </c>
      <c r="AA5402" s="1">
        <v>1</v>
      </c>
      <c r="AB5402" s="1">
        <v>1</v>
      </c>
      <c r="AC5402" s="1">
        <v>0</v>
      </c>
      <c r="AD5402" s="1">
        <v>278</v>
      </c>
      <c r="AE5402" s="1">
        <v>0</v>
      </c>
      <c r="AF5402" s="1">
        <v>300</v>
      </c>
      <c r="AG5402" s="1">
        <v>310</v>
      </c>
      <c r="AH5402" s="1">
        <v>0</v>
      </c>
      <c r="AI5402" s="1">
        <v>888</v>
      </c>
      <c r="AJ5402" s="1" t="s">
        <v>10046</v>
      </c>
      <c r="AK5402" s="1" t="s">
        <v>10047</v>
      </c>
      <c r="AL5402" s="1" t="s">
        <v>10048</v>
      </c>
      <c r="AM5402" s="1" t="s">
        <v>16</v>
      </c>
      <c r="AN5402" s="1" t="s">
        <v>23098</v>
      </c>
      <c r="AO5402" s="1" t="s">
        <v>364</v>
      </c>
      <c r="AP5402" s="1" t="s">
        <v>57</v>
      </c>
      <c r="AQ5402" s="1" t="s">
        <v>25</v>
      </c>
      <c r="AR5402" s="1" t="s">
        <v>30</v>
      </c>
      <c r="AS5402" s="1" t="s">
        <v>23091</v>
      </c>
      <c r="AT5402" s="1" t="s">
        <v>101</v>
      </c>
    </row>
    <row r="5403" spans="1:46" x14ac:dyDescent="0.25">
      <c r="A5403" s="1" t="s">
        <v>20498</v>
      </c>
      <c r="B5403" s="2" t="s">
        <v>23073</v>
      </c>
      <c r="C5403" s="2" t="s">
        <v>23107</v>
      </c>
      <c r="D5403" s="1">
        <v>0</v>
      </c>
      <c r="E5403" s="1">
        <v>0</v>
      </c>
      <c r="F5403" s="1">
        <v>3</v>
      </c>
      <c r="G5403" s="1">
        <v>3</v>
      </c>
      <c r="H5403" s="6">
        <v>1</v>
      </c>
      <c r="I5403">
        <v>1</v>
      </c>
      <c r="J5403" s="1">
        <v>30</v>
      </c>
      <c r="K5403" s="1">
        <v>0</v>
      </c>
      <c r="L5403" s="1">
        <v>822</v>
      </c>
      <c r="M5403" s="6">
        <v>7.0000000000000007E-2</v>
      </c>
      <c r="N5403" s="4">
        <v>3000</v>
      </c>
      <c r="O5403" s="4">
        <v>220</v>
      </c>
      <c r="P5403" s="4">
        <v>100</v>
      </c>
      <c r="Q5403" s="3">
        <v>0.2</v>
      </c>
      <c r="R5403" s="1">
        <v>6</v>
      </c>
      <c r="S5403" s="1">
        <v>100</v>
      </c>
      <c r="T5403" s="1">
        <v>10</v>
      </c>
      <c r="U5403" s="1">
        <v>1</v>
      </c>
      <c r="V5403" s="1">
        <v>2</v>
      </c>
      <c r="W5403" s="1">
        <v>0</v>
      </c>
      <c r="X5403" s="1">
        <v>0</v>
      </c>
      <c r="Y5403" s="1">
        <v>1</v>
      </c>
      <c r="Z5403" s="1">
        <v>0</v>
      </c>
      <c r="AA5403" s="1">
        <v>1</v>
      </c>
      <c r="AB5403" s="1">
        <v>1</v>
      </c>
      <c r="AC5403" s="1">
        <v>0</v>
      </c>
      <c r="AD5403" s="1">
        <v>0</v>
      </c>
      <c r="AE5403" s="1">
        <v>0</v>
      </c>
      <c r="AF5403" s="1">
        <v>0</v>
      </c>
      <c r="AG5403" s="1">
        <v>0</v>
      </c>
      <c r="AH5403" s="1">
        <v>0</v>
      </c>
      <c r="AI5403" s="1">
        <v>0</v>
      </c>
      <c r="AJ5403" s="1" t="s">
        <v>10116</v>
      </c>
      <c r="AK5403" s="1" t="s">
        <v>10117</v>
      </c>
      <c r="AL5403" s="1" t="s">
        <v>10118</v>
      </c>
      <c r="AM5403" s="1" t="s">
        <v>16</v>
      </c>
      <c r="AN5403" s="1" t="s">
        <v>23097</v>
      </c>
      <c r="AO5403" s="1" t="s">
        <v>86</v>
      </c>
      <c r="AP5403" s="1" t="s">
        <v>57</v>
      </c>
      <c r="AQ5403" s="1" t="s">
        <v>25</v>
      </c>
      <c r="AR5403" s="1" t="s">
        <v>19</v>
      </c>
      <c r="AS5403" s="1" t="s">
        <v>23091</v>
      </c>
      <c r="AT5403" s="1" t="s">
        <v>101</v>
      </c>
    </row>
    <row r="5404" spans="1:46" x14ac:dyDescent="0.25">
      <c r="A5404" s="1" t="s">
        <v>22808</v>
      </c>
      <c r="B5404" s="2" t="s">
        <v>23073</v>
      </c>
      <c r="C5404" s="2" t="s">
        <v>23107</v>
      </c>
      <c r="D5404" s="1">
        <v>0</v>
      </c>
      <c r="E5404" s="1">
        <v>0</v>
      </c>
      <c r="F5404" s="1">
        <v>2</v>
      </c>
      <c r="G5404" s="1">
        <v>2</v>
      </c>
      <c r="H5404" s="6">
        <v>1</v>
      </c>
      <c r="I5404">
        <v>0</v>
      </c>
      <c r="J5404" s="1">
        <v>34</v>
      </c>
      <c r="K5404" s="1">
        <v>0</v>
      </c>
      <c r="L5404" s="1">
        <v>812</v>
      </c>
      <c r="M5404" s="6">
        <v>0.28000000000000003</v>
      </c>
      <c r="N5404" s="4">
        <v>3500</v>
      </c>
      <c r="O5404" s="4">
        <v>350</v>
      </c>
      <c r="P5404" s="4">
        <v>300</v>
      </c>
      <c r="Q5404" s="3">
        <v>0.23</v>
      </c>
      <c r="R5404" s="1">
        <v>18</v>
      </c>
      <c r="S5404" s="1">
        <v>300</v>
      </c>
      <c r="T5404" s="1">
        <v>33</v>
      </c>
      <c r="U5404" s="1">
        <v>1</v>
      </c>
      <c r="V5404" s="1">
        <v>2</v>
      </c>
      <c r="W5404" s="1">
        <v>1</v>
      </c>
      <c r="X5404" s="1">
        <v>1</v>
      </c>
      <c r="Y5404" s="1">
        <v>1</v>
      </c>
      <c r="Z5404" s="1">
        <v>0</v>
      </c>
      <c r="AA5404" s="1">
        <v>1</v>
      </c>
      <c r="AB5404" s="1">
        <v>0</v>
      </c>
      <c r="AC5404" s="1">
        <v>2000</v>
      </c>
      <c r="AD5404" s="1">
        <v>130</v>
      </c>
      <c r="AE5404" s="1">
        <v>0</v>
      </c>
      <c r="AF5404" s="1">
        <v>0</v>
      </c>
      <c r="AG5404" s="1">
        <v>220</v>
      </c>
      <c r="AH5404" s="1">
        <v>0</v>
      </c>
      <c r="AI5404" s="1">
        <v>2350</v>
      </c>
      <c r="AJ5404" s="1" t="s">
        <v>16293</v>
      </c>
      <c r="AK5404" s="1" t="s">
        <v>16294</v>
      </c>
      <c r="AL5404" s="1" t="s">
        <v>16295</v>
      </c>
      <c r="AM5404" s="1" t="s">
        <v>12</v>
      </c>
      <c r="AN5404" s="1" t="s">
        <v>23097</v>
      </c>
      <c r="AO5404" s="1" t="s">
        <v>86</v>
      </c>
      <c r="AP5404" s="1" t="s">
        <v>86</v>
      </c>
      <c r="AQ5404" s="1" t="s">
        <v>14</v>
      </c>
      <c r="AR5404" s="1" t="s">
        <v>19</v>
      </c>
      <c r="AS5404" s="1" t="s">
        <v>23091</v>
      </c>
      <c r="AT5404" s="1" t="s">
        <v>26</v>
      </c>
    </row>
    <row r="5405" spans="1:46" x14ac:dyDescent="0.25">
      <c r="A5405" s="1" t="s">
        <v>17430</v>
      </c>
      <c r="B5405" s="2" t="s">
        <v>23073</v>
      </c>
      <c r="C5405" s="2" t="s">
        <v>23107</v>
      </c>
      <c r="D5405" s="1">
        <v>0</v>
      </c>
      <c r="E5405" s="1">
        <v>0</v>
      </c>
      <c r="F5405" s="1">
        <v>1</v>
      </c>
      <c r="G5405" s="1">
        <v>1</v>
      </c>
      <c r="H5405" s="6">
        <v>1</v>
      </c>
      <c r="I5405">
        <v>0</v>
      </c>
      <c r="J5405" s="1">
        <v>35</v>
      </c>
      <c r="K5405" s="1">
        <v>1</v>
      </c>
      <c r="L5405" s="1">
        <v>706</v>
      </c>
      <c r="M5405" s="6">
        <v>0.45</v>
      </c>
      <c r="N5405" s="4">
        <v>3500</v>
      </c>
      <c r="O5405" s="4">
        <v>240</v>
      </c>
      <c r="P5405" s="4">
        <v>700</v>
      </c>
      <c r="Q5405" s="3">
        <v>0.3</v>
      </c>
      <c r="R5405" s="1">
        <v>18</v>
      </c>
      <c r="S5405" s="1">
        <v>700</v>
      </c>
      <c r="T5405" s="1">
        <v>71</v>
      </c>
      <c r="U5405" s="1">
        <v>1</v>
      </c>
      <c r="V5405" s="1">
        <v>2</v>
      </c>
      <c r="W5405" s="1">
        <v>1</v>
      </c>
      <c r="X5405" s="1">
        <v>0</v>
      </c>
      <c r="Y5405" s="1">
        <v>1</v>
      </c>
      <c r="Z5405" s="1">
        <v>2</v>
      </c>
      <c r="AA5405" s="1">
        <v>0</v>
      </c>
      <c r="AB5405" s="1">
        <v>0</v>
      </c>
      <c r="AC5405" s="1">
        <v>0</v>
      </c>
      <c r="AD5405" s="1">
        <v>790</v>
      </c>
      <c r="AE5405" s="1">
        <v>0</v>
      </c>
      <c r="AF5405" s="1">
        <v>0</v>
      </c>
      <c r="AG5405" s="1">
        <v>0</v>
      </c>
      <c r="AH5405" s="1">
        <v>540</v>
      </c>
      <c r="AI5405" s="1">
        <v>1330</v>
      </c>
      <c r="AJ5405" s="1" t="s">
        <v>1345</v>
      </c>
      <c r="AK5405" s="1" t="s">
        <v>1346</v>
      </c>
      <c r="AL5405" s="1" t="s">
        <v>1347</v>
      </c>
      <c r="AM5405" s="1" t="s">
        <v>12</v>
      </c>
      <c r="AN5405" s="1" t="s">
        <v>23098</v>
      </c>
      <c r="AO5405" s="1" t="s">
        <v>86</v>
      </c>
      <c r="AP5405" s="1" t="s">
        <v>86</v>
      </c>
      <c r="AQ5405" s="1" t="s">
        <v>25</v>
      </c>
      <c r="AR5405" s="1" t="s">
        <v>19</v>
      </c>
      <c r="AS5405" s="1" t="s">
        <v>23090</v>
      </c>
      <c r="AT5405" s="1" t="s">
        <v>26</v>
      </c>
    </row>
    <row r="5406" spans="1:46" x14ac:dyDescent="0.25">
      <c r="A5406" s="1" t="s">
        <v>21701</v>
      </c>
      <c r="B5406" s="2" t="s">
        <v>23073</v>
      </c>
      <c r="C5406" s="2" t="s">
        <v>23108</v>
      </c>
      <c r="D5406" s="1">
        <v>0</v>
      </c>
      <c r="E5406" s="1">
        <v>0</v>
      </c>
      <c r="F5406" s="1">
        <v>1</v>
      </c>
      <c r="G5406" s="1">
        <v>1</v>
      </c>
      <c r="H5406" s="6">
        <v>1</v>
      </c>
      <c r="I5406">
        <v>1</v>
      </c>
      <c r="J5406" s="1">
        <v>55</v>
      </c>
      <c r="K5406" s="1">
        <v>1</v>
      </c>
      <c r="L5406" s="1">
        <v>799</v>
      </c>
      <c r="M5406" s="6">
        <v>0.25</v>
      </c>
      <c r="N5406" s="4">
        <v>3000</v>
      </c>
      <c r="O5406" s="4">
        <v>250</v>
      </c>
      <c r="P5406" s="4">
        <v>500</v>
      </c>
      <c r="Q5406" s="3">
        <v>0.3</v>
      </c>
      <c r="R5406" s="1">
        <v>24</v>
      </c>
      <c r="S5406" s="1">
        <v>500</v>
      </c>
      <c r="T5406" s="1">
        <v>32</v>
      </c>
      <c r="U5406" s="1">
        <v>1</v>
      </c>
      <c r="V5406" s="1">
        <v>2</v>
      </c>
      <c r="W5406" s="1">
        <v>0</v>
      </c>
      <c r="X5406" s="1">
        <v>0</v>
      </c>
      <c r="Y5406" s="1">
        <v>0</v>
      </c>
      <c r="Z5406" s="1">
        <v>3</v>
      </c>
      <c r="AA5406" s="1">
        <v>1</v>
      </c>
      <c r="AB5406" s="1">
        <v>1</v>
      </c>
      <c r="AC5406" s="1">
        <v>400</v>
      </c>
      <c r="AD5406" s="1">
        <v>250</v>
      </c>
      <c r="AE5406" s="1">
        <v>0</v>
      </c>
      <c r="AF5406" s="1">
        <v>0</v>
      </c>
      <c r="AG5406" s="1">
        <v>485</v>
      </c>
      <c r="AH5406" s="1">
        <v>0</v>
      </c>
      <c r="AI5406" s="1">
        <v>1135</v>
      </c>
      <c r="AJ5406" s="1" t="s">
        <v>13367</v>
      </c>
      <c r="AK5406" s="1" t="s">
        <v>13368</v>
      </c>
      <c r="AL5406" s="1" t="s">
        <v>13369</v>
      </c>
      <c r="AM5406" s="1" t="s">
        <v>16</v>
      </c>
      <c r="AN5406" s="1" t="s">
        <v>23098</v>
      </c>
      <c r="AO5406" s="1" t="s">
        <v>86</v>
      </c>
      <c r="AP5406" s="1" t="s">
        <v>57</v>
      </c>
      <c r="AQ5406" s="1" t="s">
        <v>25</v>
      </c>
      <c r="AR5406" s="1" t="s">
        <v>30</v>
      </c>
      <c r="AS5406" s="1" t="s">
        <v>23091</v>
      </c>
      <c r="AT5406" s="1" t="s">
        <v>101</v>
      </c>
    </row>
    <row r="5407" spans="1:46" x14ac:dyDescent="0.25">
      <c r="A5407" s="1" t="s">
        <v>21719</v>
      </c>
      <c r="B5407" s="2" t="s">
        <v>23073</v>
      </c>
      <c r="C5407" s="2" t="s">
        <v>23108</v>
      </c>
      <c r="D5407" s="1">
        <v>0</v>
      </c>
      <c r="E5407" s="1">
        <v>0</v>
      </c>
      <c r="F5407" s="1">
        <v>2</v>
      </c>
      <c r="G5407" s="1">
        <v>2</v>
      </c>
      <c r="H5407" s="6">
        <v>1</v>
      </c>
      <c r="I5407">
        <v>1</v>
      </c>
      <c r="J5407" s="1">
        <v>42</v>
      </c>
      <c r="K5407" s="1">
        <v>1</v>
      </c>
      <c r="L5407" s="1">
        <v>830</v>
      </c>
      <c r="M5407" s="6">
        <v>0.13</v>
      </c>
      <c r="N5407" s="4">
        <v>2000</v>
      </c>
      <c r="O5407" s="4">
        <v>150</v>
      </c>
      <c r="P5407" s="4">
        <v>300</v>
      </c>
      <c r="Q5407" s="3">
        <v>0.3</v>
      </c>
      <c r="R5407" s="1">
        <v>18</v>
      </c>
      <c r="S5407" s="1">
        <v>300</v>
      </c>
      <c r="T5407" s="1">
        <v>32</v>
      </c>
      <c r="U5407" s="1">
        <v>1</v>
      </c>
      <c r="V5407" s="1">
        <v>2</v>
      </c>
      <c r="W5407" s="1">
        <v>0</v>
      </c>
      <c r="X5407" s="1">
        <v>1</v>
      </c>
      <c r="Y5407" s="1">
        <v>1</v>
      </c>
      <c r="Z5407" s="1">
        <v>0</v>
      </c>
      <c r="AA5407" s="1">
        <v>1</v>
      </c>
      <c r="AB5407" s="1">
        <v>1</v>
      </c>
      <c r="AC5407" s="1">
        <v>0</v>
      </c>
      <c r="AD5407" s="1">
        <v>0</v>
      </c>
      <c r="AE5407" s="1">
        <v>0</v>
      </c>
      <c r="AF5407" s="1">
        <v>0</v>
      </c>
      <c r="AG5407" s="1">
        <v>0</v>
      </c>
      <c r="AH5407" s="1">
        <v>0</v>
      </c>
      <c r="AI5407" s="1">
        <v>0</v>
      </c>
      <c r="AJ5407" s="1" t="s">
        <v>13416</v>
      </c>
      <c r="AK5407" s="1" t="s">
        <v>13417</v>
      </c>
      <c r="AL5407" s="1" t="s">
        <v>13418</v>
      </c>
      <c r="AM5407" s="1" t="s">
        <v>16</v>
      </c>
      <c r="AN5407" s="1" t="s">
        <v>23098</v>
      </c>
      <c r="AO5407" s="1" t="s">
        <v>86</v>
      </c>
      <c r="AP5407" s="1" t="s">
        <v>57</v>
      </c>
      <c r="AQ5407" s="1" t="s">
        <v>14</v>
      </c>
      <c r="AR5407" s="1" t="s">
        <v>19</v>
      </c>
      <c r="AS5407" s="1" t="s">
        <v>23091</v>
      </c>
      <c r="AT5407" s="1" t="s">
        <v>101</v>
      </c>
    </row>
    <row r="5408" spans="1:46" x14ac:dyDescent="0.25">
      <c r="A5408" s="1" t="s">
        <v>18241</v>
      </c>
      <c r="B5408" s="2" t="s">
        <v>23073</v>
      </c>
      <c r="C5408" s="2" t="s">
        <v>23109</v>
      </c>
      <c r="D5408" s="1">
        <v>1</v>
      </c>
      <c r="E5408" s="1">
        <v>2</v>
      </c>
      <c r="F5408" s="1">
        <v>3</v>
      </c>
      <c r="G5408" s="1">
        <v>6</v>
      </c>
      <c r="H5408" s="6">
        <v>0.5</v>
      </c>
      <c r="I5408">
        <v>0</v>
      </c>
      <c r="J5408" s="1">
        <v>30</v>
      </c>
      <c r="K5408" s="1">
        <v>1</v>
      </c>
      <c r="L5408" s="1">
        <v>649</v>
      </c>
      <c r="M5408" s="6">
        <v>0.78</v>
      </c>
      <c r="N5408" s="4">
        <v>2700</v>
      </c>
      <c r="O5408" s="4">
        <v>220</v>
      </c>
      <c r="P5408" s="4">
        <v>500</v>
      </c>
      <c r="Q5408" s="3">
        <v>0.3</v>
      </c>
      <c r="R5408" s="1">
        <v>24</v>
      </c>
      <c r="S5408" s="1">
        <v>500</v>
      </c>
      <c r="T5408" s="1">
        <v>44</v>
      </c>
      <c r="U5408" s="1">
        <v>1</v>
      </c>
      <c r="V5408" s="1">
        <v>2</v>
      </c>
      <c r="W5408" s="1">
        <v>0</v>
      </c>
      <c r="X5408" s="1">
        <v>0</v>
      </c>
      <c r="Y5408" s="1">
        <v>1</v>
      </c>
      <c r="Z5408" s="1">
        <v>1</v>
      </c>
      <c r="AA5408" s="1">
        <v>1</v>
      </c>
      <c r="AB5408" s="1">
        <v>1</v>
      </c>
      <c r="AC5408" s="1">
        <v>500</v>
      </c>
      <c r="AD5408" s="1">
        <v>0</v>
      </c>
      <c r="AE5408" s="1">
        <v>0</v>
      </c>
      <c r="AF5408" s="1">
        <v>1698</v>
      </c>
      <c r="AG5408" s="1">
        <v>0</v>
      </c>
      <c r="AH5408" s="1">
        <v>660</v>
      </c>
      <c r="AI5408" s="1">
        <v>2858</v>
      </c>
      <c r="AJ5408" s="1" t="s">
        <v>3795</v>
      </c>
      <c r="AK5408" s="1" t="s">
        <v>3796</v>
      </c>
      <c r="AL5408" s="1" t="s">
        <v>3797</v>
      </c>
      <c r="AM5408" s="1" t="s">
        <v>12</v>
      </c>
      <c r="AN5408" s="1" t="s">
        <v>23098</v>
      </c>
      <c r="AO5408" s="1" t="s">
        <v>86</v>
      </c>
      <c r="AP5408" s="1" t="s">
        <v>57</v>
      </c>
      <c r="AQ5408" s="1" t="s">
        <v>25</v>
      </c>
      <c r="AR5408" s="1" t="s">
        <v>19</v>
      </c>
      <c r="AS5408" s="1" t="s">
        <v>23091</v>
      </c>
      <c r="AT5408" s="1" t="s">
        <v>101</v>
      </c>
    </row>
    <row r="5409" spans="1:46" x14ac:dyDescent="0.25">
      <c r="A5409" s="1" t="s">
        <v>17780</v>
      </c>
      <c r="B5409" s="2" t="s">
        <v>23074</v>
      </c>
      <c r="C5409" s="2" t="s">
        <v>23103</v>
      </c>
      <c r="D5409" s="1">
        <v>0</v>
      </c>
      <c r="E5409" s="1">
        <v>1</v>
      </c>
      <c r="F5409" s="1">
        <v>1</v>
      </c>
      <c r="G5409" s="1">
        <v>2</v>
      </c>
      <c r="H5409" s="6">
        <v>0.5</v>
      </c>
      <c r="I5409">
        <v>0</v>
      </c>
      <c r="J5409" s="1">
        <v>31</v>
      </c>
      <c r="K5409" s="1">
        <v>0</v>
      </c>
      <c r="L5409" s="1">
        <v>552</v>
      </c>
      <c r="M5409" s="6">
        <v>0</v>
      </c>
      <c r="N5409" s="4">
        <v>2400</v>
      </c>
      <c r="O5409" s="4">
        <v>200</v>
      </c>
      <c r="P5409" s="4">
        <v>200</v>
      </c>
      <c r="Q5409" s="3">
        <v>0.35</v>
      </c>
      <c r="R5409" s="1">
        <v>12</v>
      </c>
      <c r="S5409" s="1">
        <v>200</v>
      </c>
      <c r="T5409" s="1">
        <v>10</v>
      </c>
      <c r="U5409" s="1">
        <v>1</v>
      </c>
      <c r="V5409" s="1">
        <v>2</v>
      </c>
      <c r="W5409" s="1">
        <v>1</v>
      </c>
      <c r="X5409" s="1">
        <v>1</v>
      </c>
      <c r="Y5409" s="1">
        <v>1</v>
      </c>
      <c r="Z5409" s="1">
        <v>1</v>
      </c>
      <c r="AA5409" s="1">
        <v>0</v>
      </c>
      <c r="AB5409" s="1">
        <v>0</v>
      </c>
      <c r="AC5409" s="1">
        <v>0</v>
      </c>
      <c r="AD5409" s="1">
        <v>0</v>
      </c>
      <c r="AE5409" s="1">
        <v>0</v>
      </c>
      <c r="AF5409" s="1">
        <v>700</v>
      </c>
      <c r="AG5409" s="1">
        <v>0</v>
      </c>
      <c r="AH5409" s="1">
        <v>900</v>
      </c>
      <c r="AI5409" s="1">
        <v>1600</v>
      </c>
      <c r="AJ5409" s="1" t="s">
        <v>2430</v>
      </c>
      <c r="AK5409" s="1" t="s">
        <v>2431</v>
      </c>
      <c r="AL5409" s="1" t="s">
        <v>11</v>
      </c>
      <c r="AM5409" s="1" t="s">
        <v>12</v>
      </c>
      <c r="AN5409" s="1" t="s">
        <v>23097</v>
      </c>
      <c r="AO5409" s="1" t="s">
        <v>86</v>
      </c>
      <c r="AP5409" s="1" t="s">
        <v>86</v>
      </c>
      <c r="AQ5409" s="1" t="s">
        <v>14</v>
      </c>
      <c r="AR5409" s="1" t="s">
        <v>19</v>
      </c>
      <c r="AS5409" s="1" t="s">
        <v>23090</v>
      </c>
      <c r="AT5409" s="1" t="s">
        <v>26</v>
      </c>
    </row>
    <row r="5410" spans="1:46" x14ac:dyDescent="0.25">
      <c r="A5410" s="1" t="s">
        <v>21313</v>
      </c>
      <c r="B5410" s="2" t="s">
        <v>23074</v>
      </c>
      <c r="C5410" s="2" t="s">
        <v>23103</v>
      </c>
      <c r="D5410" s="1">
        <v>0</v>
      </c>
      <c r="E5410" s="1">
        <v>3</v>
      </c>
      <c r="F5410" s="1">
        <v>3</v>
      </c>
      <c r="G5410" s="1">
        <v>6</v>
      </c>
      <c r="H5410" s="6">
        <v>0.5</v>
      </c>
      <c r="I5410">
        <v>1</v>
      </c>
      <c r="J5410" s="1">
        <v>40</v>
      </c>
      <c r="K5410" s="1">
        <v>0</v>
      </c>
      <c r="L5410" s="1">
        <v>562</v>
      </c>
      <c r="M5410" s="6">
        <v>0</v>
      </c>
      <c r="N5410" s="4">
        <v>5000</v>
      </c>
      <c r="O5410" s="4">
        <v>410</v>
      </c>
      <c r="P5410" s="4">
        <v>150</v>
      </c>
      <c r="Q5410" s="3">
        <v>0.55000000000000004</v>
      </c>
      <c r="R5410" s="1">
        <v>12</v>
      </c>
      <c r="S5410" s="1">
        <v>150</v>
      </c>
      <c r="T5410" s="1">
        <v>8</v>
      </c>
      <c r="U5410" s="1">
        <v>1</v>
      </c>
      <c r="V5410" s="1">
        <v>2</v>
      </c>
      <c r="W5410" s="1">
        <v>1</v>
      </c>
      <c r="X5410" s="1">
        <v>0</v>
      </c>
      <c r="Y5410" s="1">
        <v>0</v>
      </c>
      <c r="Z5410" s="1">
        <v>4</v>
      </c>
      <c r="AA5410" s="1">
        <v>1</v>
      </c>
      <c r="AB5410" s="1">
        <v>1</v>
      </c>
      <c r="AC5410" s="1">
        <v>0</v>
      </c>
      <c r="AD5410" s="1">
        <v>0</v>
      </c>
      <c r="AE5410" s="1">
        <v>647</v>
      </c>
      <c r="AF5410" s="1">
        <v>310</v>
      </c>
      <c r="AG5410" s="1">
        <v>0</v>
      </c>
      <c r="AH5410" s="1">
        <v>0</v>
      </c>
      <c r="AI5410" s="1">
        <v>957</v>
      </c>
      <c r="AJ5410" s="1" t="s">
        <v>6435</v>
      </c>
      <c r="AK5410" s="1" t="s">
        <v>12337</v>
      </c>
      <c r="AL5410" s="1" t="s">
        <v>11</v>
      </c>
      <c r="AM5410" s="1" t="s">
        <v>16</v>
      </c>
      <c r="AN5410" s="1" t="s">
        <v>23097</v>
      </c>
      <c r="AO5410" s="1" t="s">
        <v>86</v>
      </c>
      <c r="AP5410" s="1" t="s">
        <v>86</v>
      </c>
      <c r="AQ5410" s="1" t="s">
        <v>25</v>
      </c>
      <c r="AR5410" s="1" t="s">
        <v>30</v>
      </c>
      <c r="AS5410" s="1" t="s">
        <v>23091</v>
      </c>
      <c r="AT5410" s="1" t="s">
        <v>101</v>
      </c>
    </row>
    <row r="5411" spans="1:46" x14ac:dyDescent="0.25">
      <c r="A5411" s="1" t="s">
        <v>21947</v>
      </c>
      <c r="B5411" s="2" t="s">
        <v>23074</v>
      </c>
      <c r="C5411" s="2" t="s">
        <v>23104</v>
      </c>
      <c r="D5411" s="1">
        <v>0</v>
      </c>
      <c r="E5411" s="1">
        <v>1</v>
      </c>
      <c r="F5411" s="1">
        <v>1</v>
      </c>
      <c r="G5411" s="1">
        <v>2</v>
      </c>
      <c r="H5411" s="6">
        <v>0.5</v>
      </c>
      <c r="I5411">
        <v>0</v>
      </c>
      <c r="J5411" s="1">
        <v>41</v>
      </c>
      <c r="K5411" s="1">
        <v>0</v>
      </c>
      <c r="L5411" s="1">
        <v>526</v>
      </c>
      <c r="M5411" s="6">
        <v>0.78</v>
      </c>
      <c r="N5411" s="4">
        <v>5400</v>
      </c>
      <c r="O5411" s="4">
        <v>450</v>
      </c>
      <c r="P5411" s="4">
        <v>1400</v>
      </c>
      <c r="Q5411" s="3">
        <v>0.33</v>
      </c>
      <c r="R5411" s="1">
        <v>12</v>
      </c>
      <c r="S5411" s="1">
        <v>1400</v>
      </c>
      <c r="T5411" s="1">
        <v>44</v>
      </c>
      <c r="U5411" s="1">
        <v>0</v>
      </c>
      <c r="V5411" s="1">
        <v>2</v>
      </c>
      <c r="W5411" s="1">
        <v>0</v>
      </c>
      <c r="X5411" s="1">
        <v>0</v>
      </c>
      <c r="Y5411" s="1">
        <v>1</v>
      </c>
      <c r="Z5411" s="1">
        <v>2</v>
      </c>
      <c r="AA5411" s="1">
        <v>0</v>
      </c>
      <c r="AB5411" s="1">
        <v>1</v>
      </c>
      <c r="AC5411" s="1">
        <v>4687</v>
      </c>
      <c r="AD5411" s="1">
        <v>0</v>
      </c>
      <c r="AE5411" s="1">
        <v>0</v>
      </c>
      <c r="AF5411" s="1">
        <v>373</v>
      </c>
      <c r="AG5411" s="1">
        <v>0</v>
      </c>
      <c r="AH5411" s="1">
        <v>600</v>
      </c>
      <c r="AI5411" s="1">
        <v>5660</v>
      </c>
      <c r="AJ5411" s="1" t="s">
        <v>13994</v>
      </c>
      <c r="AK5411" s="1" t="s">
        <v>13995</v>
      </c>
      <c r="AL5411" s="1" t="s">
        <v>13996</v>
      </c>
      <c r="AM5411" s="1" t="s">
        <v>12</v>
      </c>
      <c r="AN5411" s="1" t="s">
        <v>23097</v>
      </c>
      <c r="AO5411" s="1" t="s">
        <v>364</v>
      </c>
      <c r="AP5411" s="1" t="s">
        <v>57</v>
      </c>
      <c r="AQ5411" s="1" t="s">
        <v>25</v>
      </c>
      <c r="AR5411" s="1" t="s">
        <v>19</v>
      </c>
      <c r="AS5411" s="1" t="s">
        <v>23090</v>
      </c>
      <c r="AT5411" s="1" t="s">
        <v>101</v>
      </c>
    </row>
    <row r="5412" spans="1:46" x14ac:dyDescent="0.25">
      <c r="A5412" s="1" t="s">
        <v>21358</v>
      </c>
      <c r="B5412" s="2" t="s">
        <v>23074</v>
      </c>
      <c r="C5412" s="2" t="s">
        <v>23104</v>
      </c>
      <c r="D5412" s="1">
        <v>1</v>
      </c>
      <c r="E5412" s="1">
        <v>0</v>
      </c>
      <c r="F5412" s="1">
        <v>1</v>
      </c>
      <c r="G5412" s="1">
        <v>2</v>
      </c>
      <c r="H5412" s="6">
        <v>0.5</v>
      </c>
      <c r="I5412">
        <v>0</v>
      </c>
      <c r="J5412" s="1">
        <v>32</v>
      </c>
      <c r="K5412" s="1">
        <v>0</v>
      </c>
      <c r="L5412" s="1">
        <v>604</v>
      </c>
      <c r="M5412" s="6">
        <v>0.32</v>
      </c>
      <c r="N5412" s="4">
        <v>3150</v>
      </c>
      <c r="O5412" s="4">
        <v>260</v>
      </c>
      <c r="P5412" s="4">
        <v>530</v>
      </c>
      <c r="Q5412" s="3">
        <v>0.3</v>
      </c>
      <c r="R5412" s="1">
        <v>36</v>
      </c>
      <c r="S5412" s="1">
        <v>530</v>
      </c>
      <c r="T5412" s="1">
        <v>31</v>
      </c>
      <c r="U5412" s="1">
        <v>0</v>
      </c>
      <c r="V5412" s="1">
        <v>2</v>
      </c>
      <c r="W5412" s="1">
        <v>0</v>
      </c>
      <c r="X5412" s="1">
        <v>0</v>
      </c>
      <c r="Y5412" s="1">
        <v>1</v>
      </c>
      <c r="Z5412" s="1">
        <v>0</v>
      </c>
      <c r="AA5412" s="1">
        <v>1</v>
      </c>
      <c r="AB5412" s="1">
        <v>0</v>
      </c>
      <c r="AC5412" s="1">
        <v>404</v>
      </c>
      <c r="AD5412" s="1">
        <v>0</v>
      </c>
      <c r="AE5412" s="1">
        <v>0</v>
      </c>
      <c r="AF5412" s="1">
        <v>750</v>
      </c>
      <c r="AG5412" s="1">
        <v>0</v>
      </c>
      <c r="AH5412" s="1">
        <v>0</v>
      </c>
      <c r="AI5412" s="1">
        <v>1154</v>
      </c>
      <c r="AJ5412" s="1" t="s">
        <v>12435</v>
      </c>
      <c r="AK5412" s="1" t="s">
        <v>12436</v>
      </c>
      <c r="AL5412" s="1" t="s">
        <v>12437</v>
      </c>
      <c r="AM5412" s="1" t="s">
        <v>12</v>
      </c>
      <c r="AN5412" s="1" t="s">
        <v>23097</v>
      </c>
      <c r="AO5412" s="1" t="s">
        <v>364</v>
      </c>
      <c r="AP5412" s="1" t="s">
        <v>57</v>
      </c>
      <c r="AQ5412" s="1" t="s">
        <v>25</v>
      </c>
      <c r="AR5412" s="1" t="s">
        <v>19</v>
      </c>
      <c r="AS5412" s="1" t="s">
        <v>23091</v>
      </c>
      <c r="AT5412" s="1" t="s">
        <v>26</v>
      </c>
    </row>
    <row r="5413" spans="1:46" x14ac:dyDescent="0.25">
      <c r="A5413" s="1" t="s">
        <v>22539</v>
      </c>
      <c r="B5413" s="2" t="s">
        <v>23074</v>
      </c>
      <c r="C5413" s="2" t="s">
        <v>23104</v>
      </c>
      <c r="D5413" s="1">
        <v>6</v>
      </c>
      <c r="E5413" s="1">
        <v>3</v>
      </c>
      <c r="F5413" s="1">
        <v>7</v>
      </c>
      <c r="G5413" s="1">
        <v>16</v>
      </c>
      <c r="H5413" s="6">
        <v>0.4375</v>
      </c>
      <c r="I5413">
        <v>1</v>
      </c>
      <c r="J5413" s="1">
        <v>31</v>
      </c>
      <c r="K5413" s="1">
        <v>1</v>
      </c>
      <c r="L5413" s="1">
        <v>703</v>
      </c>
      <c r="M5413" s="6">
        <v>0.42</v>
      </c>
      <c r="N5413" s="4">
        <v>2100</v>
      </c>
      <c r="O5413" s="4">
        <v>140</v>
      </c>
      <c r="P5413" s="4">
        <v>250</v>
      </c>
      <c r="Q5413" s="3">
        <v>0.23</v>
      </c>
      <c r="R5413" s="1">
        <v>12</v>
      </c>
      <c r="S5413" s="1">
        <v>250</v>
      </c>
      <c r="T5413" s="1">
        <v>32</v>
      </c>
      <c r="U5413" s="1">
        <v>0</v>
      </c>
      <c r="V5413" s="1">
        <v>2</v>
      </c>
      <c r="W5413" s="1">
        <v>1</v>
      </c>
      <c r="X5413" s="1">
        <v>0</v>
      </c>
      <c r="Y5413" s="1">
        <v>1</v>
      </c>
      <c r="Z5413" s="1">
        <v>3</v>
      </c>
      <c r="AA5413" s="1">
        <v>1</v>
      </c>
      <c r="AB5413" s="1">
        <v>1</v>
      </c>
      <c r="AC5413" s="1">
        <v>600</v>
      </c>
      <c r="AD5413" s="1">
        <v>0</v>
      </c>
      <c r="AE5413" s="1">
        <v>0</v>
      </c>
      <c r="AF5413" s="1">
        <v>0</v>
      </c>
      <c r="AG5413" s="1">
        <v>32</v>
      </c>
      <c r="AH5413" s="1">
        <v>260</v>
      </c>
      <c r="AI5413" s="1">
        <v>892</v>
      </c>
      <c r="AJ5413" s="1" t="s">
        <v>15570</v>
      </c>
      <c r="AK5413" s="1" t="s">
        <v>15571</v>
      </c>
      <c r="AL5413" s="1" t="s">
        <v>15572</v>
      </c>
      <c r="AM5413" s="1" t="s">
        <v>16</v>
      </c>
      <c r="AN5413" s="1" t="s">
        <v>23098</v>
      </c>
      <c r="AO5413" s="1" t="s">
        <v>364</v>
      </c>
      <c r="AP5413" s="1" t="s">
        <v>86</v>
      </c>
      <c r="AQ5413" s="1" t="s">
        <v>25</v>
      </c>
      <c r="AR5413" s="1" t="s">
        <v>19</v>
      </c>
      <c r="AS5413" s="1" t="s">
        <v>23091</v>
      </c>
      <c r="AT5413" s="1" t="s">
        <v>101</v>
      </c>
    </row>
    <row r="5414" spans="1:46" x14ac:dyDescent="0.25">
      <c r="A5414" s="1" t="s">
        <v>17849</v>
      </c>
      <c r="B5414" s="2" t="s">
        <v>23074</v>
      </c>
      <c r="C5414" s="2" t="s">
        <v>23104</v>
      </c>
      <c r="D5414" s="1">
        <v>0</v>
      </c>
      <c r="E5414" s="1">
        <v>2</v>
      </c>
      <c r="F5414" s="1">
        <v>1</v>
      </c>
      <c r="G5414" s="1">
        <v>3</v>
      </c>
      <c r="H5414" s="6">
        <v>0.33333333333333331</v>
      </c>
      <c r="I5414">
        <v>0</v>
      </c>
      <c r="J5414" s="1">
        <v>35</v>
      </c>
      <c r="K5414" s="1">
        <v>1</v>
      </c>
      <c r="L5414" s="1">
        <v>654</v>
      </c>
      <c r="M5414" s="6">
        <v>0.54</v>
      </c>
      <c r="N5414" s="4">
        <v>3000</v>
      </c>
      <c r="O5414" s="4">
        <v>246</v>
      </c>
      <c r="P5414" s="4">
        <v>800</v>
      </c>
      <c r="Q5414" s="3">
        <v>0.32</v>
      </c>
      <c r="R5414" s="1">
        <v>24</v>
      </c>
      <c r="S5414" s="1">
        <v>800</v>
      </c>
      <c r="T5414" s="1">
        <v>60</v>
      </c>
      <c r="U5414" s="1">
        <v>0</v>
      </c>
      <c r="V5414" s="1">
        <v>2</v>
      </c>
      <c r="W5414" s="1">
        <v>0</v>
      </c>
      <c r="X5414" s="1">
        <v>0</v>
      </c>
      <c r="Y5414" s="1">
        <v>1</v>
      </c>
      <c r="Z5414" s="1">
        <v>3</v>
      </c>
      <c r="AA5414" s="1">
        <v>0</v>
      </c>
      <c r="AB5414" s="1">
        <v>0</v>
      </c>
      <c r="AC5414" s="1">
        <v>1225</v>
      </c>
      <c r="AD5414" s="1">
        <v>0</v>
      </c>
      <c r="AE5414" s="1">
        <v>398</v>
      </c>
      <c r="AF5414" s="1">
        <v>0</v>
      </c>
      <c r="AG5414" s="1">
        <v>0</v>
      </c>
      <c r="AH5414" s="1">
        <v>0</v>
      </c>
      <c r="AI5414" s="1">
        <v>1623</v>
      </c>
      <c r="AJ5414" s="1" t="s">
        <v>2597</v>
      </c>
      <c r="AK5414" s="1" t="s">
        <v>2598</v>
      </c>
      <c r="AL5414" s="1" t="s">
        <v>2599</v>
      </c>
      <c r="AM5414" s="1" t="s">
        <v>12</v>
      </c>
      <c r="AN5414" s="1" t="s">
        <v>23098</v>
      </c>
      <c r="AO5414" s="1" t="s">
        <v>364</v>
      </c>
      <c r="AP5414" s="1" t="s">
        <v>57</v>
      </c>
      <c r="AQ5414" s="1" t="s">
        <v>25</v>
      </c>
      <c r="AR5414" s="1" t="s">
        <v>19</v>
      </c>
      <c r="AS5414" s="1" t="s">
        <v>23090</v>
      </c>
      <c r="AT5414" s="1" t="s">
        <v>26</v>
      </c>
    </row>
    <row r="5415" spans="1:46" x14ac:dyDescent="0.25">
      <c r="A5415" s="1" t="s">
        <v>20834</v>
      </c>
      <c r="B5415" s="2" t="s">
        <v>23074</v>
      </c>
      <c r="C5415" s="2" t="s">
        <v>23105</v>
      </c>
      <c r="D5415" s="1">
        <v>1</v>
      </c>
      <c r="E5415" s="1">
        <v>2</v>
      </c>
      <c r="F5415" s="1">
        <v>1</v>
      </c>
      <c r="G5415" s="1">
        <v>4</v>
      </c>
      <c r="H5415" s="6">
        <v>0.25</v>
      </c>
      <c r="I5415">
        <v>1</v>
      </c>
      <c r="J5415" s="1">
        <v>31</v>
      </c>
      <c r="K5415" s="1">
        <v>1</v>
      </c>
      <c r="L5415" s="1">
        <v>807</v>
      </c>
      <c r="M5415" s="6">
        <v>0.22</v>
      </c>
      <c r="N5415" s="4">
        <v>2400</v>
      </c>
      <c r="O5415" s="4">
        <v>130</v>
      </c>
      <c r="P5415" s="4">
        <v>444</v>
      </c>
      <c r="Q5415" s="3">
        <v>0.28999999999999998</v>
      </c>
      <c r="R5415" s="1">
        <v>36</v>
      </c>
      <c r="S5415" s="1">
        <v>444</v>
      </c>
      <c r="T5415" s="1">
        <v>61</v>
      </c>
      <c r="U5415" s="1">
        <v>1</v>
      </c>
      <c r="V5415" s="1">
        <v>2</v>
      </c>
      <c r="W5415" s="1">
        <v>1</v>
      </c>
      <c r="X5415" s="1">
        <v>1</v>
      </c>
      <c r="Y5415" s="1">
        <v>1</v>
      </c>
      <c r="Z5415" s="1">
        <v>0</v>
      </c>
      <c r="AA5415" s="1">
        <v>1</v>
      </c>
      <c r="AB5415" s="1">
        <v>1</v>
      </c>
      <c r="AC5415" s="1">
        <v>0</v>
      </c>
      <c r="AD5415" s="1">
        <v>370</v>
      </c>
      <c r="AE5415" s="1">
        <v>0</v>
      </c>
      <c r="AF5415" s="1">
        <v>0</v>
      </c>
      <c r="AG5415" s="1">
        <v>11</v>
      </c>
      <c r="AH5415" s="1">
        <v>0</v>
      </c>
      <c r="AI5415" s="1">
        <v>381</v>
      </c>
      <c r="AJ5415" s="1" t="s">
        <v>1681</v>
      </c>
      <c r="AK5415" s="1" t="s">
        <v>11026</v>
      </c>
      <c r="AL5415" s="1" t="s">
        <v>11027</v>
      </c>
      <c r="AM5415" s="1" t="s">
        <v>16</v>
      </c>
      <c r="AN5415" s="1" t="s">
        <v>23098</v>
      </c>
      <c r="AO5415" s="1" t="s">
        <v>86</v>
      </c>
      <c r="AP5415" s="1" t="s">
        <v>86</v>
      </c>
      <c r="AQ5415" s="1" t="s">
        <v>14</v>
      </c>
      <c r="AR5415" s="1" t="s">
        <v>19</v>
      </c>
      <c r="AS5415" s="1" t="s">
        <v>23091</v>
      </c>
      <c r="AT5415" s="1" t="s">
        <v>101</v>
      </c>
    </row>
    <row r="5416" spans="1:46" x14ac:dyDescent="0.25">
      <c r="A5416" s="1" t="s">
        <v>20845</v>
      </c>
      <c r="B5416" s="2" t="s">
        <v>23074</v>
      </c>
      <c r="C5416" s="2" t="s">
        <v>23105</v>
      </c>
      <c r="D5416" s="1">
        <v>0</v>
      </c>
      <c r="E5416" s="1">
        <v>1</v>
      </c>
      <c r="F5416" s="1">
        <v>2</v>
      </c>
      <c r="G5416" s="1">
        <v>3</v>
      </c>
      <c r="H5416" s="6">
        <v>0.66666666666666663</v>
      </c>
      <c r="I5416">
        <v>0</v>
      </c>
      <c r="J5416" s="1">
        <v>40</v>
      </c>
      <c r="K5416" s="1">
        <v>0</v>
      </c>
      <c r="L5416" s="1">
        <v>661</v>
      </c>
      <c r="M5416" s="6">
        <v>0.19</v>
      </c>
      <c r="N5416" s="4">
        <v>3000</v>
      </c>
      <c r="O5416" s="4">
        <v>250</v>
      </c>
      <c r="P5416" s="4">
        <v>300</v>
      </c>
      <c r="Q5416" s="3">
        <v>0.38</v>
      </c>
      <c r="R5416" s="1">
        <v>24</v>
      </c>
      <c r="S5416" s="1">
        <v>300</v>
      </c>
      <c r="T5416" s="1">
        <v>36</v>
      </c>
      <c r="U5416" s="1">
        <v>1</v>
      </c>
      <c r="V5416" s="1">
        <v>2</v>
      </c>
      <c r="W5416" s="1">
        <v>0</v>
      </c>
      <c r="X5416" s="1">
        <v>0</v>
      </c>
      <c r="Y5416" s="1">
        <v>0</v>
      </c>
      <c r="Z5416" s="1">
        <v>4</v>
      </c>
      <c r="AA5416" s="1">
        <v>1</v>
      </c>
      <c r="AB5416" s="1">
        <v>1</v>
      </c>
      <c r="AC5416" s="1">
        <v>0</v>
      </c>
      <c r="AD5416" s="1">
        <v>0</v>
      </c>
      <c r="AE5416" s="1">
        <v>0</v>
      </c>
      <c r="AF5416" s="1">
        <v>0</v>
      </c>
      <c r="AG5416" s="1">
        <v>0</v>
      </c>
      <c r="AH5416" s="1">
        <v>500</v>
      </c>
      <c r="AI5416" s="1">
        <v>500</v>
      </c>
      <c r="AJ5416" s="1" t="s">
        <v>11056</v>
      </c>
      <c r="AK5416" s="1" t="s">
        <v>11057</v>
      </c>
      <c r="AL5416" s="1" t="s">
        <v>11058</v>
      </c>
      <c r="AM5416" s="1" t="s">
        <v>12</v>
      </c>
      <c r="AN5416" s="1" t="s">
        <v>23097</v>
      </c>
      <c r="AO5416" s="1" t="s">
        <v>86</v>
      </c>
      <c r="AP5416" s="1" t="s">
        <v>57</v>
      </c>
      <c r="AQ5416" s="1" t="s">
        <v>25</v>
      </c>
      <c r="AR5416" s="1" t="s">
        <v>30</v>
      </c>
      <c r="AS5416" s="1" t="s">
        <v>23091</v>
      </c>
      <c r="AT5416" s="1" t="s">
        <v>101</v>
      </c>
    </row>
    <row r="5417" spans="1:46" x14ac:dyDescent="0.25">
      <c r="A5417" s="1" t="s">
        <v>17885</v>
      </c>
      <c r="B5417" s="2" t="s">
        <v>23074</v>
      </c>
      <c r="C5417" s="2" t="s">
        <v>23105</v>
      </c>
      <c r="D5417" s="1">
        <v>1</v>
      </c>
      <c r="E5417" s="1">
        <v>0</v>
      </c>
      <c r="F5417" s="1">
        <v>3</v>
      </c>
      <c r="G5417" s="1">
        <v>4</v>
      </c>
      <c r="H5417" s="6">
        <v>0.75</v>
      </c>
      <c r="I5417">
        <v>0</v>
      </c>
      <c r="J5417" s="1">
        <v>41</v>
      </c>
      <c r="K5417" s="1">
        <v>0</v>
      </c>
      <c r="L5417" s="1">
        <v>695</v>
      </c>
      <c r="M5417" s="6">
        <v>0.14000000000000001</v>
      </c>
      <c r="N5417" s="4">
        <v>2660</v>
      </c>
      <c r="O5417" s="4">
        <v>203</v>
      </c>
      <c r="P5417" s="4">
        <v>300</v>
      </c>
      <c r="Q5417" s="3">
        <v>0.35</v>
      </c>
      <c r="R5417" s="1">
        <v>24</v>
      </c>
      <c r="S5417" s="1">
        <v>300</v>
      </c>
      <c r="T5417" s="1">
        <v>23</v>
      </c>
      <c r="U5417" s="1">
        <v>1</v>
      </c>
      <c r="V5417" s="1">
        <v>2</v>
      </c>
      <c r="W5417" s="1">
        <v>0</v>
      </c>
      <c r="X5417" s="1">
        <v>1</v>
      </c>
      <c r="Y5417" s="1">
        <v>1</v>
      </c>
      <c r="Z5417" s="1">
        <v>0</v>
      </c>
      <c r="AA5417" s="1">
        <v>1</v>
      </c>
      <c r="AB5417" s="1">
        <v>0</v>
      </c>
      <c r="AC5417" s="1">
        <v>0</v>
      </c>
      <c r="AD5417" s="1">
        <v>0</v>
      </c>
      <c r="AE5417" s="1">
        <v>0</v>
      </c>
      <c r="AF5417" s="1">
        <v>0</v>
      </c>
      <c r="AG5417" s="1">
        <v>0</v>
      </c>
      <c r="AH5417" s="1">
        <v>200</v>
      </c>
      <c r="AI5417" s="1">
        <v>200</v>
      </c>
      <c r="AJ5417" s="1" t="s">
        <v>2702</v>
      </c>
      <c r="AK5417" s="1" t="s">
        <v>2703</v>
      </c>
      <c r="AL5417" s="1" t="s">
        <v>2704</v>
      </c>
      <c r="AM5417" s="1" t="s">
        <v>12</v>
      </c>
      <c r="AN5417" s="1" t="s">
        <v>23097</v>
      </c>
      <c r="AO5417" s="1" t="s">
        <v>86</v>
      </c>
      <c r="AP5417" s="1" t="s">
        <v>57</v>
      </c>
      <c r="AQ5417" s="1" t="s">
        <v>14</v>
      </c>
      <c r="AR5417" s="1" t="s">
        <v>19</v>
      </c>
      <c r="AS5417" s="1" t="s">
        <v>23091</v>
      </c>
      <c r="AT5417" s="1" t="s">
        <v>26</v>
      </c>
    </row>
    <row r="5418" spans="1:46" x14ac:dyDescent="0.25">
      <c r="A5418" s="1" t="s">
        <v>20310</v>
      </c>
      <c r="B5418" s="2" t="s">
        <v>23074</v>
      </c>
      <c r="C5418" s="2" t="s">
        <v>23105</v>
      </c>
      <c r="D5418" s="1">
        <v>0</v>
      </c>
      <c r="E5418" s="1">
        <v>3</v>
      </c>
      <c r="F5418" s="1">
        <v>3</v>
      </c>
      <c r="G5418" s="1">
        <v>6</v>
      </c>
      <c r="H5418" s="6">
        <v>0.5</v>
      </c>
      <c r="I5418">
        <v>1</v>
      </c>
      <c r="J5418" s="1">
        <v>40</v>
      </c>
      <c r="K5418" s="1">
        <v>0</v>
      </c>
      <c r="L5418" s="1">
        <v>645</v>
      </c>
      <c r="M5418" s="6">
        <v>0.14000000000000001</v>
      </c>
      <c r="N5418" s="4">
        <v>5000</v>
      </c>
      <c r="O5418" s="4">
        <v>410</v>
      </c>
      <c r="P5418" s="4">
        <v>150</v>
      </c>
      <c r="Q5418" s="3">
        <v>0.38</v>
      </c>
      <c r="R5418" s="1">
        <v>12</v>
      </c>
      <c r="S5418" s="1">
        <v>150</v>
      </c>
      <c r="T5418" s="1">
        <v>17</v>
      </c>
      <c r="U5418" s="1">
        <v>1</v>
      </c>
      <c r="V5418" s="1">
        <v>2</v>
      </c>
      <c r="W5418" s="1">
        <v>1</v>
      </c>
      <c r="X5418" s="1">
        <v>0</v>
      </c>
      <c r="Y5418" s="1">
        <v>0</v>
      </c>
      <c r="Z5418" s="1">
        <v>4</v>
      </c>
      <c r="AA5418" s="1">
        <v>1</v>
      </c>
      <c r="AB5418" s="1">
        <v>1</v>
      </c>
      <c r="AC5418" s="1">
        <v>0</v>
      </c>
      <c r="AD5418" s="1">
        <v>0</v>
      </c>
      <c r="AE5418" s="1">
        <v>360</v>
      </c>
      <c r="AF5418" s="1">
        <v>0</v>
      </c>
      <c r="AG5418" s="1">
        <v>0</v>
      </c>
      <c r="AH5418" s="1">
        <v>600</v>
      </c>
      <c r="AI5418" s="1">
        <v>960</v>
      </c>
      <c r="AJ5418" s="1" t="s">
        <v>9590</v>
      </c>
      <c r="AK5418" s="1" t="s">
        <v>9591</v>
      </c>
      <c r="AL5418" s="1" t="s">
        <v>9592</v>
      </c>
      <c r="AM5418" s="1" t="s">
        <v>16</v>
      </c>
      <c r="AN5418" s="1" t="s">
        <v>23097</v>
      </c>
      <c r="AO5418" s="1" t="s">
        <v>86</v>
      </c>
      <c r="AP5418" s="1" t="s">
        <v>86</v>
      </c>
      <c r="AQ5418" s="1" t="s">
        <v>25</v>
      </c>
      <c r="AR5418" s="1" t="s">
        <v>30</v>
      </c>
      <c r="AS5418" s="1" t="s">
        <v>23091</v>
      </c>
      <c r="AT5418" s="1" t="s">
        <v>101</v>
      </c>
    </row>
    <row r="5419" spans="1:46" x14ac:dyDescent="0.25">
      <c r="A5419" s="1" t="s">
        <v>21411</v>
      </c>
      <c r="B5419" s="2" t="s">
        <v>23074</v>
      </c>
      <c r="C5419" s="2" t="s">
        <v>23105</v>
      </c>
      <c r="D5419" s="1">
        <v>2</v>
      </c>
      <c r="E5419" s="1">
        <v>0</v>
      </c>
      <c r="F5419" s="1">
        <v>1</v>
      </c>
      <c r="G5419" s="1">
        <v>3</v>
      </c>
      <c r="H5419" s="6">
        <v>0.33333333333333331</v>
      </c>
      <c r="I5419">
        <v>0</v>
      </c>
      <c r="J5419" s="1">
        <v>32</v>
      </c>
      <c r="K5419" s="1">
        <v>1</v>
      </c>
      <c r="L5419" s="1">
        <v>613</v>
      </c>
      <c r="M5419" s="6">
        <v>0.45</v>
      </c>
      <c r="N5419" s="4">
        <v>1600</v>
      </c>
      <c r="O5419" s="4">
        <v>130</v>
      </c>
      <c r="P5419" s="4">
        <v>500</v>
      </c>
      <c r="Q5419" s="3">
        <v>0.35</v>
      </c>
      <c r="R5419" s="1">
        <v>24</v>
      </c>
      <c r="S5419" s="1">
        <v>500</v>
      </c>
      <c r="T5419" s="1">
        <v>73</v>
      </c>
      <c r="U5419" s="1">
        <v>0</v>
      </c>
      <c r="V5419" s="1">
        <v>2</v>
      </c>
      <c r="W5419" s="1">
        <v>0</v>
      </c>
      <c r="X5419" s="1">
        <v>0</v>
      </c>
      <c r="Y5419" s="1">
        <v>1</v>
      </c>
      <c r="Z5419" s="1">
        <v>3</v>
      </c>
      <c r="AA5419" s="1">
        <v>0</v>
      </c>
      <c r="AB5419" s="1">
        <v>0</v>
      </c>
      <c r="AC5419" s="1">
        <v>0</v>
      </c>
      <c r="AD5419" s="1">
        <v>0</v>
      </c>
      <c r="AE5419" s="1">
        <v>0</v>
      </c>
      <c r="AF5419" s="1">
        <v>0</v>
      </c>
      <c r="AG5419" s="1">
        <v>0</v>
      </c>
      <c r="AH5419" s="1">
        <v>500</v>
      </c>
      <c r="AI5419" s="1">
        <v>500</v>
      </c>
      <c r="AJ5419" s="1" t="s">
        <v>12578</v>
      </c>
      <c r="AK5419" s="1" t="s">
        <v>12579</v>
      </c>
      <c r="AL5419" s="1" t="s">
        <v>12580</v>
      </c>
      <c r="AM5419" s="1" t="s">
        <v>12</v>
      </c>
      <c r="AN5419" s="1" t="s">
        <v>23098</v>
      </c>
      <c r="AO5419" s="1" t="s">
        <v>364</v>
      </c>
      <c r="AP5419" s="1" t="s">
        <v>57</v>
      </c>
      <c r="AQ5419" s="1" t="s">
        <v>25</v>
      </c>
      <c r="AR5419" s="1" t="s">
        <v>19</v>
      </c>
      <c r="AS5419" s="1" t="s">
        <v>23090</v>
      </c>
      <c r="AT5419" s="1" t="s">
        <v>26</v>
      </c>
    </row>
    <row r="5420" spans="1:46" x14ac:dyDescent="0.25">
      <c r="A5420" s="1" t="s">
        <v>17164</v>
      </c>
      <c r="B5420" s="2" t="s">
        <v>23074</v>
      </c>
      <c r="C5420" s="2" t="s">
        <v>23105</v>
      </c>
      <c r="D5420" s="1">
        <v>0</v>
      </c>
      <c r="E5420" s="1">
        <v>1</v>
      </c>
      <c r="F5420" s="1">
        <v>1</v>
      </c>
      <c r="G5420" s="1">
        <v>2</v>
      </c>
      <c r="H5420" s="6">
        <v>0.5</v>
      </c>
      <c r="I5420">
        <v>0</v>
      </c>
      <c r="J5420" s="1">
        <v>41</v>
      </c>
      <c r="K5420" s="1">
        <v>0</v>
      </c>
      <c r="L5420" s="1">
        <v>658</v>
      </c>
      <c r="M5420" s="6">
        <v>0.25</v>
      </c>
      <c r="N5420" s="4">
        <v>2400</v>
      </c>
      <c r="O5420" s="4">
        <v>200</v>
      </c>
      <c r="P5420" s="4">
        <v>300</v>
      </c>
      <c r="Q5420" s="3">
        <v>0.35</v>
      </c>
      <c r="R5420" s="1">
        <v>24</v>
      </c>
      <c r="S5420" s="1">
        <v>300</v>
      </c>
      <c r="T5420" s="1">
        <v>33</v>
      </c>
      <c r="U5420" s="1">
        <v>0</v>
      </c>
      <c r="V5420" s="1">
        <v>2</v>
      </c>
      <c r="W5420" s="1">
        <v>0</v>
      </c>
      <c r="X5420" s="1">
        <v>0</v>
      </c>
      <c r="Y5420" s="1">
        <v>1</v>
      </c>
      <c r="Z5420" s="1">
        <v>3</v>
      </c>
      <c r="AA5420" s="1">
        <v>0</v>
      </c>
      <c r="AB5420" s="1">
        <v>0</v>
      </c>
      <c r="AC5420" s="1">
        <v>400</v>
      </c>
      <c r="AD5420" s="1">
        <v>0</v>
      </c>
      <c r="AE5420" s="1">
        <v>498</v>
      </c>
      <c r="AF5420" s="1">
        <v>0</v>
      </c>
      <c r="AG5420" s="1">
        <v>0</v>
      </c>
      <c r="AH5420" s="1">
        <v>0</v>
      </c>
      <c r="AI5420" s="1">
        <v>898</v>
      </c>
      <c r="AJ5420" s="1" t="s">
        <v>476</v>
      </c>
      <c r="AK5420" s="1" t="s">
        <v>477</v>
      </c>
      <c r="AL5420" s="1" t="s">
        <v>478</v>
      </c>
      <c r="AM5420" s="1" t="s">
        <v>12</v>
      </c>
      <c r="AN5420" s="1" t="s">
        <v>23097</v>
      </c>
      <c r="AO5420" s="1" t="s">
        <v>364</v>
      </c>
      <c r="AP5420" s="1" t="s">
        <v>57</v>
      </c>
      <c r="AQ5420" s="1" t="s">
        <v>25</v>
      </c>
      <c r="AR5420" s="1" t="s">
        <v>19</v>
      </c>
      <c r="AS5420" s="1" t="s">
        <v>23090</v>
      </c>
      <c r="AT5420" s="1" t="s">
        <v>26</v>
      </c>
    </row>
    <row r="5421" spans="1:46" x14ac:dyDescent="0.25">
      <c r="A5421" s="1" t="s">
        <v>22043</v>
      </c>
      <c r="B5421" s="2" t="s">
        <v>23074</v>
      </c>
      <c r="C5421" s="2" t="s">
        <v>23105</v>
      </c>
      <c r="D5421" s="1">
        <v>1</v>
      </c>
      <c r="E5421" s="1">
        <v>0</v>
      </c>
      <c r="F5421" s="1">
        <v>2</v>
      </c>
      <c r="G5421" s="1">
        <v>3</v>
      </c>
      <c r="H5421" s="6">
        <v>0.66666666666666663</v>
      </c>
      <c r="I5421">
        <v>0</v>
      </c>
      <c r="J5421" s="1">
        <v>34</v>
      </c>
      <c r="K5421" s="1">
        <v>1</v>
      </c>
      <c r="L5421" s="1">
        <v>720</v>
      </c>
      <c r="M5421" s="6">
        <v>0.26</v>
      </c>
      <c r="N5421" s="4">
        <v>3000</v>
      </c>
      <c r="O5421" s="4">
        <v>180</v>
      </c>
      <c r="P5421" s="4">
        <v>500</v>
      </c>
      <c r="Q5421" s="3">
        <v>0.3</v>
      </c>
      <c r="R5421" s="1">
        <v>12</v>
      </c>
      <c r="S5421" s="1">
        <v>500</v>
      </c>
      <c r="T5421" s="1">
        <v>39</v>
      </c>
      <c r="U5421" s="1">
        <v>1</v>
      </c>
      <c r="V5421" s="1">
        <v>2</v>
      </c>
      <c r="W5421" s="1">
        <v>0</v>
      </c>
      <c r="X5421" s="1">
        <v>0</v>
      </c>
      <c r="Y5421" s="1">
        <v>1</v>
      </c>
      <c r="Z5421" s="1">
        <v>2</v>
      </c>
      <c r="AA5421" s="1">
        <v>1</v>
      </c>
      <c r="AB5421" s="1">
        <v>0</v>
      </c>
      <c r="AC5421" s="1">
        <v>0</v>
      </c>
      <c r="AD5421" s="1">
        <v>0</v>
      </c>
      <c r="AE5421" s="1">
        <v>0</v>
      </c>
      <c r="AF5421" s="1">
        <v>0</v>
      </c>
      <c r="AG5421" s="1">
        <v>0</v>
      </c>
      <c r="AH5421" s="1">
        <v>0</v>
      </c>
      <c r="AI5421" s="1">
        <v>0</v>
      </c>
      <c r="AJ5421" s="1" t="s">
        <v>14240</v>
      </c>
      <c r="AK5421" s="1" t="s">
        <v>14241</v>
      </c>
      <c r="AL5421" s="1" t="s">
        <v>14242</v>
      </c>
      <c r="AM5421" s="1" t="s">
        <v>12</v>
      </c>
      <c r="AN5421" s="1" t="s">
        <v>23098</v>
      </c>
      <c r="AO5421" s="1" t="s">
        <v>86</v>
      </c>
      <c r="AP5421" s="1" t="s">
        <v>57</v>
      </c>
      <c r="AQ5421" s="1" t="s">
        <v>25</v>
      </c>
      <c r="AR5421" s="1" t="s">
        <v>19</v>
      </c>
      <c r="AS5421" s="1" t="s">
        <v>23091</v>
      </c>
      <c r="AT5421" s="1" t="s">
        <v>26</v>
      </c>
    </row>
    <row r="5422" spans="1:46" x14ac:dyDescent="0.25">
      <c r="A5422" s="1" t="s">
        <v>17941</v>
      </c>
      <c r="B5422" s="2" t="s">
        <v>23074</v>
      </c>
      <c r="C5422" s="2" t="s">
        <v>23105</v>
      </c>
      <c r="D5422" s="1">
        <v>0</v>
      </c>
      <c r="E5422" s="1">
        <v>1</v>
      </c>
      <c r="F5422" s="1">
        <v>2</v>
      </c>
      <c r="G5422" s="1">
        <v>3</v>
      </c>
      <c r="H5422" s="6">
        <v>0.66666666666666663</v>
      </c>
      <c r="I5422">
        <v>0</v>
      </c>
      <c r="J5422" s="1">
        <v>36</v>
      </c>
      <c r="K5422" s="1">
        <v>0</v>
      </c>
      <c r="L5422" s="1">
        <v>663</v>
      </c>
      <c r="M5422" s="6">
        <v>0.23</v>
      </c>
      <c r="N5422" s="4">
        <v>1680</v>
      </c>
      <c r="O5422" s="4">
        <v>140</v>
      </c>
      <c r="P5422" s="4">
        <v>100</v>
      </c>
      <c r="Q5422" s="3">
        <v>0.39</v>
      </c>
      <c r="R5422" s="1">
        <v>6</v>
      </c>
      <c r="S5422" s="1">
        <v>100</v>
      </c>
      <c r="T5422" s="1">
        <v>23</v>
      </c>
      <c r="U5422" s="1">
        <v>1</v>
      </c>
      <c r="V5422" s="1">
        <v>2</v>
      </c>
      <c r="W5422" s="1">
        <v>1</v>
      </c>
      <c r="X5422" s="1">
        <v>1</v>
      </c>
      <c r="Y5422" s="1">
        <v>0</v>
      </c>
      <c r="Z5422" s="1">
        <v>1</v>
      </c>
      <c r="AA5422" s="1">
        <v>1</v>
      </c>
      <c r="AB5422" s="1">
        <v>1</v>
      </c>
      <c r="AC5422" s="1">
        <v>0</v>
      </c>
      <c r="AD5422" s="1">
        <v>770</v>
      </c>
      <c r="AE5422" s="1">
        <v>0</v>
      </c>
      <c r="AF5422" s="1">
        <v>0</v>
      </c>
      <c r="AG5422" s="1">
        <v>0</v>
      </c>
      <c r="AH5422" s="1">
        <v>100</v>
      </c>
      <c r="AI5422" s="1">
        <v>870</v>
      </c>
      <c r="AJ5422" s="1" t="s">
        <v>2856</v>
      </c>
      <c r="AK5422" s="1" t="s">
        <v>2857</v>
      </c>
      <c r="AL5422" s="1" t="s">
        <v>2858</v>
      </c>
      <c r="AM5422" s="1" t="s">
        <v>12</v>
      </c>
      <c r="AN5422" s="1" t="s">
        <v>23097</v>
      </c>
      <c r="AO5422" s="1" t="s">
        <v>86</v>
      </c>
      <c r="AP5422" s="1" t="s">
        <v>86</v>
      </c>
      <c r="AQ5422" s="1" t="s">
        <v>14</v>
      </c>
      <c r="AR5422" s="1" t="s">
        <v>30</v>
      </c>
      <c r="AS5422" s="1" t="s">
        <v>23091</v>
      </c>
      <c r="AT5422" s="1" t="s">
        <v>101</v>
      </c>
    </row>
    <row r="5423" spans="1:46" x14ac:dyDescent="0.25">
      <c r="A5423" s="1" t="s">
        <v>18585</v>
      </c>
      <c r="B5423" s="2" t="s">
        <v>23074</v>
      </c>
      <c r="C5423" s="2" t="s">
        <v>23106</v>
      </c>
      <c r="D5423" s="1">
        <v>3</v>
      </c>
      <c r="E5423" s="1">
        <v>3</v>
      </c>
      <c r="F5423" s="1">
        <v>1</v>
      </c>
      <c r="G5423" s="1">
        <v>7</v>
      </c>
      <c r="H5423" s="6">
        <v>0.14285714285714285</v>
      </c>
      <c r="I5423">
        <v>0</v>
      </c>
      <c r="J5423" s="1">
        <v>32</v>
      </c>
      <c r="K5423" s="1">
        <v>0</v>
      </c>
      <c r="L5423" s="1">
        <v>699</v>
      </c>
      <c r="M5423" s="6">
        <v>0.51</v>
      </c>
      <c r="N5423" s="4">
        <v>1900</v>
      </c>
      <c r="O5423" s="4">
        <v>150</v>
      </c>
      <c r="P5423" s="4">
        <v>220</v>
      </c>
      <c r="Q5423" s="3">
        <v>0.35</v>
      </c>
      <c r="R5423" s="1">
        <v>24</v>
      </c>
      <c r="S5423" s="1">
        <v>220</v>
      </c>
      <c r="T5423" s="1">
        <v>12</v>
      </c>
      <c r="U5423" s="1">
        <v>1</v>
      </c>
      <c r="V5423" s="1">
        <v>2</v>
      </c>
      <c r="W5423" s="1">
        <v>0</v>
      </c>
      <c r="X5423" s="1">
        <v>0</v>
      </c>
      <c r="Y5423" s="1">
        <v>1</v>
      </c>
      <c r="Z5423" s="1">
        <v>4</v>
      </c>
      <c r="AA5423" s="1">
        <v>0</v>
      </c>
      <c r="AB5423" s="1">
        <v>0</v>
      </c>
      <c r="AC5423" s="1">
        <v>0</v>
      </c>
      <c r="AD5423" s="1">
        <v>0</v>
      </c>
      <c r="AE5423" s="1">
        <v>0</v>
      </c>
      <c r="AF5423" s="1">
        <v>1143</v>
      </c>
      <c r="AG5423" s="1">
        <v>175</v>
      </c>
      <c r="AH5423" s="1">
        <v>0</v>
      </c>
      <c r="AI5423" s="1">
        <v>1318</v>
      </c>
      <c r="AJ5423" s="1" t="s">
        <v>4760</v>
      </c>
      <c r="AK5423" s="1" t="s">
        <v>4761</v>
      </c>
      <c r="AL5423" s="1" t="s">
        <v>4762</v>
      </c>
      <c r="AM5423" s="1" t="s">
        <v>12</v>
      </c>
      <c r="AN5423" s="1" t="s">
        <v>23097</v>
      </c>
      <c r="AO5423" s="1" t="s">
        <v>86</v>
      </c>
      <c r="AP5423" s="1" t="s">
        <v>57</v>
      </c>
      <c r="AQ5423" s="1" t="s">
        <v>25</v>
      </c>
      <c r="AR5423" s="1" t="s">
        <v>19</v>
      </c>
      <c r="AS5423" s="1" t="s">
        <v>23090</v>
      </c>
      <c r="AT5423" s="1" t="s">
        <v>26</v>
      </c>
    </row>
    <row r="5424" spans="1:46" x14ac:dyDescent="0.25">
      <c r="A5424" s="1" t="s">
        <v>17957</v>
      </c>
      <c r="B5424" s="2" t="s">
        <v>23074</v>
      </c>
      <c r="C5424" s="2" t="s">
        <v>23106</v>
      </c>
      <c r="D5424" s="1">
        <v>1</v>
      </c>
      <c r="E5424" s="1">
        <v>1</v>
      </c>
      <c r="F5424" s="1">
        <v>2</v>
      </c>
      <c r="G5424" s="1">
        <v>4</v>
      </c>
      <c r="H5424" s="6">
        <v>0.5</v>
      </c>
      <c r="I5424">
        <v>0</v>
      </c>
      <c r="J5424" s="1">
        <v>33</v>
      </c>
      <c r="K5424" s="1">
        <v>1</v>
      </c>
      <c r="L5424" s="1">
        <v>666</v>
      </c>
      <c r="M5424" s="6">
        <v>0.5</v>
      </c>
      <c r="N5424" s="4">
        <v>2600</v>
      </c>
      <c r="O5424" s="4">
        <v>153</v>
      </c>
      <c r="P5424" s="4">
        <v>400</v>
      </c>
      <c r="Q5424" s="3">
        <v>0.3</v>
      </c>
      <c r="R5424" s="1">
        <v>24</v>
      </c>
      <c r="S5424" s="1">
        <v>400</v>
      </c>
      <c r="T5424" s="1">
        <v>23</v>
      </c>
      <c r="U5424" s="1">
        <v>1</v>
      </c>
      <c r="V5424" s="1">
        <v>2</v>
      </c>
      <c r="W5424" s="1">
        <v>0</v>
      </c>
      <c r="X5424" s="1">
        <v>0</v>
      </c>
      <c r="Y5424" s="1">
        <v>1</v>
      </c>
      <c r="Z5424" s="1">
        <v>3</v>
      </c>
      <c r="AA5424" s="1">
        <v>1</v>
      </c>
      <c r="AB5424" s="1">
        <v>0</v>
      </c>
      <c r="AC5424" s="1">
        <v>0</v>
      </c>
      <c r="AD5424" s="1">
        <v>0</v>
      </c>
      <c r="AE5424" s="1">
        <v>969</v>
      </c>
      <c r="AF5424" s="1">
        <v>0</v>
      </c>
      <c r="AG5424" s="1">
        <v>0</v>
      </c>
      <c r="AH5424" s="1">
        <v>300</v>
      </c>
      <c r="AI5424" s="1">
        <v>1269</v>
      </c>
      <c r="AJ5424" s="1" t="s">
        <v>2904</v>
      </c>
      <c r="AK5424" s="1" t="s">
        <v>2905</v>
      </c>
      <c r="AL5424" s="1" t="s">
        <v>2906</v>
      </c>
      <c r="AM5424" s="1" t="s">
        <v>12</v>
      </c>
      <c r="AN5424" s="1" t="s">
        <v>23098</v>
      </c>
      <c r="AO5424" s="1" t="s">
        <v>86</v>
      </c>
      <c r="AP5424" s="1" t="s">
        <v>57</v>
      </c>
      <c r="AQ5424" s="1" t="s">
        <v>25</v>
      </c>
      <c r="AR5424" s="1" t="s">
        <v>19</v>
      </c>
      <c r="AS5424" s="1" t="s">
        <v>23091</v>
      </c>
      <c r="AT5424" s="1" t="s">
        <v>26</v>
      </c>
    </row>
    <row r="5425" spans="1:46" x14ac:dyDescent="0.25">
      <c r="A5425" s="1" t="s">
        <v>20365</v>
      </c>
      <c r="B5425" s="2" t="s">
        <v>23074</v>
      </c>
      <c r="C5425" s="2" t="s">
        <v>23106</v>
      </c>
      <c r="D5425" s="1">
        <v>0</v>
      </c>
      <c r="E5425" s="1">
        <v>4</v>
      </c>
      <c r="F5425" s="1">
        <v>5</v>
      </c>
      <c r="G5425" s="1">
        <v>9</v>
      </c>
      <c r="H5425" s="6">
        <v>0.55555555555555558</v>
      </c>
      <c r="I5425">
        <v>0</v>
      </c>
      <c r="J5425" s="1">
        <v>36</v>
      </c>
      <c r="K5425" s="1">
        <v>1</v>
      </c>
      <c r="L5425" s="1">
        <v>611</v>
      </c>
      <c r="M5425" s="6">
        <v>0.38</v>
      </c>
      <c r="N5425" s="4">
        <v>2800</v>
      </c>
      <c r="O5425" s="4">
        <v>240</v>
      </c>
      <c r="P5425" s="4">
        <v>700</v>
      </c>
      <c r="Q5425" s="3">
        <v>0.33</v>
      </c>
      <c r="R5425" s="1">
        <v>24</v>
      </c>
      <c r="S5425" s="1">
        <v>700</v>
      </c>
      <c r="T5425" s="1">
        <v>34</v>
      </c>
      <c r="U5425" s="1">
        <v>1</v>
      </c>
      <c r="V5425" s="1">
        <v>2</v>
      </c>
      <c r="W5425" s="1">
        <v>0</v>
      </c>
      <c r="X5425" s="1">
        <v>0</v>
      </c>
      <c r="Y5425" s="1">
        <v>0</v>
      </c>
      <c r="Z5425" s="1">
        <v>1</v>
      </c>
      <c r="AA5425" s="1">
        <v>0</v>
      </c>
      <c r="AB5425" s="1">
        <v>0</v>
      </c>
      <c r="AC5425" s="1">
        <v>1565</v>
      </c>
      <c r="AD5425" s="1">
        <v>0</v>
      </c>
      <c r="AE5425" s="1">
        <v>0</v>
      </c>
      <c r="AF5425" s="1">
        <v>0</v>
      </c>
      <c r="AG5425" s="1">
        <v>0</v>
      </c>
      <c r="AH5425" s="1">
        <v>0</v>
      </c>
      <c r="AI5425" s="1">
        <v>1565</v>
      </c>
      <c r="AJ5425" s="1" t="s">
        <v>9734</v>
      </c>
      <c r="AK5425" s="1" t="s">
        <v>9735</v>
      </c>
      <c r="AL5425" s="1" t="s">
        <v>9736</v>
      </c>
      <c r="AM5425" s="1" t="s">
        <v>12</v>
      </c>
      <c r="AN5425" s="1" t="s">
        <v>23098</v>
      </c>
      <c r="AO5425" s="1" t="s">
        <v>86</v>
      </c>
      <c r="AP5425" s="1" t="s">
        <v>57</v>
      </c>
      <c r="AQ5425" s="1" t="s">
        <v>25</v>
      </c>
      <c r="AR5425" s="1" t="s">
        <v>30</v>
      </c>
      <c r="AS5425" s="1" t="s">
        <v>23090</v>
      </c>
      <c r="AT5425" s="1" t="s">
        <v>26</v>
      </c>
    </row>
    <row r="5426" spans="1:46" x14ac:dyDescent="0.25">
      <c r="A5426" s="1" t="s">
        <v>21480</v>
      </c>
      <c r="B5426" s="2" t="s">
        <v>23074</v>
      </c>
      <c r="C5426" s="2" t="s">
        <v>23106</v>
      </c>
      <c r="D5426" s="1">
        <v>0</v>
      </c>
      <c r="E5426" s="1">
        <v>3</v>
      </c>
      <c r="F5426" s="1">
        <v>3</v>
      </c>
      <c r="G5426" s="1">
        <v>6</v>
      </c>
      <c r="H5426" s="6">
        <v>0.5</v>
      </c>
      <c r="I5426">
        <v>1</v>
      </c>
      <c r="J5426" s="1">
        <v>33</v>
      </c>
      <c r="K5426" s="1">
        <v>1</v>
      </c>
      <c r="L5426" s="1">
        <v>536</v>
      </c>
      <c r="M5426" s="6">
        <v>0.28000000000000003</v>
      </c>
      <c r="N5426" s="4">
        <v>3000</v>
      </c>
      <c r="O5426" s="4">
        <v>230</v>
      </c>
      <c r="P5426" s="4">
        <v>350</v>
      </c>
      <c r="Q5426" s="3">
        <v>0.35</v>
      </c>
      <c r="R5426" s="1">
        <v>18</v>
      </c>
      <c r="S5426" s="1">
        <v>350</v>
      </c>
      <c r="T5426" s="1">
        <v>2</v>
      </c>
      <c r="U5426" s="1">
        <v>1</v>
      </c>
      <c r="V5426" s="1">
        <v>2</v>
      </c>
      <c r="W5426" s="1">
        <v>1</v>
      </c>
      <c r="X5426" s="1">
        <v>0</v>
      </c>
      <c r="Y5426" s="1">
        <v>1</v>
      </c>
      <c r="Z5426" s="1">
        <v>2</v>
      </c>
      <c r="AA5426" s="1">
        <v>0</v>
      </c>
      <c r="AB5426" s="1">
        <v>1</v>
      </c>
      <c r="AC5426" s="1">
        <v>0</v>
      </c>
      <c r="AD5426" s="1">
        <v>124</v>
      </c>
      <c r="AE5426" s="1">
        <v>807</v>
      </c>
      <c r="AF5426" s="1">
        <v>103</v>
      </c>
      <c r="AG5426" s="1">
        <v>0</v>
      </c>
      <c r="AH5426" s="1">
        <v>0</v>
      </c>
      <c r="AI5426" s="1">
        <v>1034</v>
      </c>
      <c r="AJ5426" s="1" t="s">
        <v>12747</v>
      </c>
      <c r="AK5426" s="1" t="s">
        <v>12748</v>
      </c>
      <c r="AL5426" s="1" t="s">
        <v>12749</v>
      </c>
      <c r="AM5426" s="1" t="s">
        <v>16</v>
      </c>
      <c r="AN5426" s="1" t="s">
        <v>23098</v>
      </c>
      <c r="AO5426" s="1" t="s">
        <v>86</v>
      </c>
      <c r="AP5426" s="1" t="s">
        <v>86</v>
      </c>
      <c r="AQ5426" s="1" t="s">
        <v>25</v>
      </c>
      <c r="AR5426" s="1" t="s">
        <v>19</v>
      </c>
      <c r="AS5426" s="1" t="s">
        <v>23090</v>
      </c>
      <c r="AT5426" s="1" t="s">
        <v>101</v>
      </c>
    </row>
    <row r="5427" spans="1:46" x14ac:dyDescent="0.25">
      <c r="A5427" s="1" t="s">
        <v>19851</v>
      </c>
      <c r="B5427" s="2" t="s">
        <v>23074</v>
      </c>
      <c r="C5427" s="2" t="s">
        <v>23106</v>
      </c>
      <c r="D5427" s="1">
        <v>0</v>
      </c>
      <c r="E5427" s="1">
        <v>0</v>
      </c>
      <c r="F5427" s="1">
        <v>2</v>
      </c>
      <c r="G5427" s="1">
        <v>2</v>
      </c>
      <c r="H5427" s="6">
        <v>1</v>
      </c>
      <c r="I5427">
        <v>1</v>
      </c>
      <c r="J5427" s="1">
        <v>38</v>
      </c>
      <c r="K5427" s="1">
        <v>1</v>
      </c>
      <c r="L5427" s="1">
        <v>727</v>
      </c>
      <c r="M5427" s="6">
        <v>0.56000000000000005</v>
      </c>
      <c r="N5427" s="4">
        <v>1920</v>
      </c>
      <c r="O5427" s="4">
        <v>160</v>
      </c>
      <c r="P5427" s="4">
        <v>500</v>
      </c>
      <c r="Q5427" s="3">
        <v>0.25</v>
      </c>
      <c r="R5427" s="1">
        <v>24</v>
      </c>
      <c r="S5427" s="1">
        <v>500</v>
      </c>
      <c r="T5427" s="1">
        <v>47</v>
      </c>
      <c r="U5427" s="1">
        <v>0</v>
      </c>
      <c r="V5427" s="1">
        <v>2</v>
      </c>
      <c r="W5427" s="1">
        <v>0</v>
      </c>
      <c r="X5427" s="1">
        <v>1</v>
      </c>
      <c r="Y5427" s="1">
        <v>0</v>
      </c>
      <c r="Z5427" s="1">
        <v>2</v>
      </c>
      <c r="AA5427" s="1">
        <v>0</v>
      </c>
      <c r="AB5427" s="1">
        <v>1</v>
      </c>
      <c r="AC5427" s="1">
        <v>0</v>
      </c>
      <c r="AD5427" s="1">
        <v>0</v>
      </c>
      <c r="AE5427" s="1">
        <v>440</v>
      </c>
      <c r="AF5427" s="1">
        <v>887</v>
      </c>
      <c r="AG5427" s="1">
        <v>0</v>
      </c>
      <c r="AH5427" s="1">
        <v>0</v>
      </c>
      <c r="AI5427" s="1">
        <v>1327</v>
      </c>
      <c r="AJ5427" s="1" t="s">
        <v>8329</v>
      </c>
      <c r="AK5427" s="1" t="s">
        <v>8330</v>
      </c>
      <c r="AL5427" s="1" t="s">
        <v>8331</v>
      </c>
      <c r="AM5427" s="1" t="s">
        <v>16</v>
      </c>
      <c r="AN5427" s="1" t="s">
        <v>23098</v>
      </c>
      <c r="AO5427" s="1" t="s">
        <v>364</v>
      </c>
      <c r="AP5427" s="1" t="s">
        <v>57</v>
      </c>
      <c r="AQ5427" s="1" t="s">
        <v>14</v>
      </c>
      <c r="AR5427" s="1" t="s">
        <v>30</v>
      </c>
      <c r="AS5427" s="1" t="s">
        <v>23090</v>
      </c>
      <c r="AT5427" s="1" t="s">
        <v>101</v>
      </c>
    </row>
    <row r="5428" spans="1:46" x14ac:dyDescent="0.25">
      <c r="A5428" s="1" t="s">
        <v>18643</v>
      </c>
      <c r="B5428" s="2" t="s">
        <v>23074</v>
      </c>
      <c r="C5428" s="2" t="s">
        <v>23106</v>
      </c>
      <c r="D5428" s="1">
        <v>1</v>
      </c>
      <c r="E5428" s="1">
        <v>2</v>
      </c>
      <c r="F5428" s="1">
        <v>1</v>
      </c>
      <c r="G5428" s="1">
        <v>4</v>
      </c>
      <c r="H5428" s="6">
        <v>0.25</v>
      </c>
      <c r="I5428">
        <v>0</v>
      </c>
      <c r="J5428" s="1">
        <v>31</v>
      </c>
      <c r="K5428" s="1">
        <v>1</v>
      </c>
      <c r="L5428" s="1">
        <v>617</v>
      </c>
      <c r="M5428" s="6">
        <v>0.65</v>
      </c>
      <c r="N5428" s="4">
        <v>2500</v>
      </c>
      <c r="O5428" s="4">
        <v>169</v>
      </c>
      <c r="P5428" s="4">
        <v>800</v>
      </c>
      <c r="Q5428" s="3">
        <v>0.31</v>
      </c>
      <c r="R5428" s="1">
        <v>24</v>
      </c>
      <c r="S5428" s="1">
        <v>800</v>
      </c>
      <c r="T5428" s="1">
        <v>22</v>
      </c>
      <c r="U5428" s="1">
        <v>0</v>
      </c>
      <c r="V5428" s="1">
        <v>2</v>
      </c>
      <c r="W5428" s="1">
        <v>0</v>
      </c>
      <c r="X5428" s="1">
        <v>0</v>
      </c>
      <c r="Y5428" s="1">
        <v>1</v>
      </c>
      <c r="Z5428" s="1">
        <v>2</v>
      </c>
      <c r="AA5428" s="1">
        <v>1</v>
      </c>
      <c r="AB5428" s="1">
        <v>0</v>
      </c>
      <c r="AC5428" s="1">
        <v>0</v>
      </c>
      <c r="AD5428" s="1">
        <v>0</v>
      </c>
      <c r="AE5428" s="1">
        <v>470</v>
      </c>
      <c r="AF5428" s="1">
        <v>810</v>
      </c>
      <c r="AG5428" s="1">
        <v>120</v>
      </c>
      <c r="AH5428" s="1">
        <v>0</v>
      </c>
      <c r="AI5428" s="1">
        <v>1400</v>
      </c>
      <c r="AJ5428" s="1" t="s">
        <v>1625</v>
      </c>
      <c r="AK5428" s="1" t="s">
        <v>4932</v>
      </c>
      <c r="AL5428" s="1" t="s">
        <v>4933</v>
      </c>
      <c r="AM5428" s="1" t="s">
        <v>12</v>
      </c>
      <c r="AN5428" s="1" t="s">
        <v>23098</v>
      </c>
      <c r="AO5428" s="1" t="s">
        <v>364</v>
      </c>
      <c r="AP5428" s="1" t="s">
        <v>57</v>
      </c>
      <c r="AQ5428" s="1" t="s">
        <v>25</v>
      </c>
      <c r="AR5428" s="1" t="s">
        <v>19</v>
      </c>
      <c r="AS5428" s="1" t="s">
        <v>23091</v>
      </c>
      <c r="AT5428" s="1" t="s">
        <v>26</v>
      </c>
    </row>
    <row r="5429" spans="1:46" x14ac:dyDescent="0.25">
      <c r="A5429" s="1" t="s">
        <v>18020</v>
      </c>
      <c r="B5429" s="2" t="s">
        <v>23074</v>
      </c>
      <c r="C5429" s="2" t="s">
        <v>23106</v>
      </c>
      <c r="D5429" s="1">
        <v>0</v>
      </c>
      <c r="E5429" s="1">
        <v>0</v>
      </c>
      <c r="F5429" s="1">
        <v>1</v>
      </c>
      <c r="G5429" s="1">
        <v>1</v>
      </c>
      <c r="H5429" s="6">
        <v>1</v>
      </c>
      <c r="I5429">
        <v>0</v>
      </c>
      <c r="J5429" s="1">
        <v>33</v>
      </c>
      <c r="K5429" s="1">
        <v>0</v>
      </c>
      <c r="L5429" s="1">
        <v>773</v>
      </c>
      <c r="M5429" s="6">
        <v>0.12</v>
      </c>
      <c r="N5429" s="4">
        <v>3000</v>
      </c>
      <c r="O5429" s="4">
        <v>175</v>
      </c>
      <c r="P5429" s="4">
        <v>200</v>
      </c>
      <c r="Q5429" s="3">
        <v>0.24</v>
      </c>
      <c r="R5429" s="1">
        <v>12</v>
      </c>
      <c r="S5429" s="1">
        <v>200</v>
      </c>
      <c r="T5429" s="1">
        <v>15</v>
      </c>
      <c r="U5429" s="1">
        <v>0</v>
      </c>
      <c r="V5429" s="1">
        <v>2</v>
      </c>
      <c r="W5429" s="1">
        <v>0</v>
      </c>
      <c r="X5429" s="1">
        <v>0</v>
      </c>
      <c r="Y5429" s="1">
        <v>1</v>
      </c>
      <c r="Z5429" s="1">
        <v>0</v>
      </c>
      <c r="AA5429" s="1">
        <v>1</v>
      </c>
      <c r="AB5429" s="1">
        <v>0</v>
      </c>
      <c r="AC5429" s="1">
        <v>0</v>
      </c>
      <c r="AD5429" s="1">
        <v>0</v>
      </c>
      <c r="AE5429" s="1">
        <v>0</v>
      </c>
      <c r="AF5429" s="1">
        <v>0</v>
      </c>
      <c r="AG5429" s="1">
        <v>100</v>
      </c>
      <c r="AH5429" s="1">
        <v>0</v>
      </c>
      <c r="AI5429" s="1">
        <v>100</v>
      </c>
      <c r="AJ5429" s="1" t="s">
        <v>3096</v>
      </c>
      <c r="AK5429" s="1" t="s">
        <v>3097</v>
      </c>
      <c r="AL5429" s="1" t="s">
        <v>3098</v>
      </c>
      <c r="AM5429" s="1" t="s">
        <v>12</v>
      </c>
      <c r="AN5429" s="1" t="s">
        <v>23097</v>
      </c>
      <c r="AO5429" s="1" t="s">
        <v>364</v>
      </c>
      <c r="AP5429" s="1" t="s">
        <v>57</v>
      </c>
      <c r="AQ5429" s="1" t="s">
        <v>25</v>
      </c>
      <c r="AR5429" s="1" t="s">
        <v>19</v>
      </c>
      <c r="AS5429" s="1" t="s">
        <v>23091</v>
      </c>
      <c r="AT5429" s="1" t="s">
        <v>26</v>
      </c>
    </row>
    <row r="5430" spans="1:46" x14ac:dyDescent="0.25">
      <c r="A5430" s="1" t="s">
        <v>20972</v>
      </c>
      <c r="B5430" s="2" t="s">
        <v>23074</v>
      </c>
      <c r="C5430" s="2" t="s">
        <v>23106</v>
      </c>
      <c r="D5430" s="1">
        <v>1</v>
      </c>
      <c r="E5430" s="1">
        <v>0</v>
      </c>
      <c r="F5430" s="1">
        <v>3</v>
      </c>
      <c r="G5430" s="1">
        <v>4</v>
      </c>
      <c r="H5430" s="6">
        <v>0.75</v>
      </c>
      <c r="I5430">
        <v>1</v>
      </c>
      <c r="J5430" s="1">
        <v>25</v>
      </c>
      <c r="K5430" s="1">
        <v>0</v>
      </c>
      <c r="L5430" s="1">
        <v>629</v>
      </c>
      <c r="M5430" s="6">
        <v>0.54</v>
      </c>
      <c r="N5430" s="4">
        <v>1350</v>
      </c>
      <c r="O5430" s="4">
        <v>110</v>
      </c>
      <c r="P5430" s="4">
        <v>500</v>
      </c>
      <c r="Q5430" s="3">
        <v>0.31</v>
      </c>
      <c r="R5430" s="1">
        <v>18</v>
      </c>
      <c r="S5430" s="1">
        <v>500</v>
      </c>
      <c r="T5430" s="1">
        <v>24</v>
      </c>
      <c r="U5430" s="1">
        <v>1</v>
      </c>
      <c r="V5430" s="1">
        <v>2</v>
      </c>
      <c r="W5430" s="1">
        <v>0</v>
      </c>
      <c r="X5430" s="1">
        <v>1</v>
      </c>
      <c r="Y5430" s="1">
        <v>1</v>
      </c>
      <c r="Z5430" s="1">
        <v>1</v>
      </c>
      <c r="AA5430" s="1">
        <v>1</v>
      </c>
      <c r="AB5430" s="1">
        <v>1</v>
      </c>
      <c r="AC5430" s="1">
        <v>0</v>
      </c>
      <c r="AD5430" s="1">
        <v>0</v>
      </c>
      <c r="AE5430" s="1">
        <v>0</v>
      </c>
      <c r="AF5430" s="1">
        <v>250</v>
      </c>
      <c r="AG5430" s="1">
        <v>0</v>
      </c>
      <c r="AH5430" s="1">
        <v>200</v>
      </c>
      <c r="AI5430" s="1">
        <v>450</v>
      </c>
      <c r="AJ5430" s="1" t="s">
        <v>11386</v>
      </c>
      <c r="AK5430" s="1" t="s">
        <v>11387</v>
      </c>
      <c r="AL5430" s="1" t="s">
        <v>11388</v>
      </c>
      <c r="AM5430" s="1" t="s">
        <v>16</v>
      </c>
      <c r="AN5430" s="1" t="s">
        <v>23097</v>
      </c>
      <c r="AO5430" s="1" t="s">
        <v>86</v>
      </c>
      <c r="AP5430" s="1" t="s">
        <v>57</v>
      </c>
      <c r="AQ5430" s="1" t="s">
        <v>14</v>
      </c>
      <c r="AR5430" s="1" t="s">
        <v>19</v>
      </c>
      <c r="AS5430" s="1" t="s">
        <v>23091</v>
      </c>
      <c r="AT5430" s="1" t="s">
        <v>101</v>
      </c>
    </row>
    <row r="5431" spans="1:46" x14ac:dyDescent="0.25">
      <c r="A5431" s="1" t="s">
        <v>18025</v>
      </c>
      <c r="B5431" s="2" t="s">
        <v>23074</v>
      </c>
      <c r="C5431" s="2" t="s">
        <v>23106</v>
      </c>
      <c r="D5431" s="1">
        <v>1</v>
      </c>
      <c r="E5431" s="1">
        <v>3</v>
      </c>
      <c r="F5431" s="1">
        <v>2</v>
      </c>
      <c r="G5431" s="1">
        <v>6</v>
      </c>
      <c r="H5431" s="6">
        <v>0.33333333333333331</v>
      </c>
      <c r="I5431">
        <v>0</v>
      </c>
      <c r="J5431" s="1">
        <v>38</v>
      </c>
      <c r="K5431" s="1">
        <v>0</v>
      </c>
      <c r="L5431" s="1">
        <v>683</v>
      </c>
      <c r="M5431" s="6">
        <v>0.73</v>
      </c>
      <c r="N5431" s="4">
        <v>3700</v>
      </c>
      <c r="O5431" s="4">
        <v>265</v>
      </c>
      <c r="P5431" s="4">
        <v>1000</v>
      </c>
      <c r="Q5431" s="3">
        <v>0.3</v>
      </c>
      <c r="R5431" s="1">
        <v>24</v>
      </c>
      <c r="S5431" s="1">
        <v>1000</v>
      </c>
      <c r="T5431" s="1">
        <v>47</v>
      </c>
      <c r="U5431" s="1">
        <v>0</v>
      </c>
      <c r="V5431" s="1">
        <v>2</v>
      </c>
      <c r="W5431" s="1">
        <v>0</v>
      </c>
      <c r="X5431" s="1">
        <v>0</v>
      </c>
      <c r="Y5431" s="1">
        <v>0</v>
      </c>
      <c r="Z5431" s="1">
        <v>5</v>
      </c>
      <c r="AA5431" s="1">
        <v>0</v>
      </c>
      <c r="AB5431" s="1">
        <v>0</v>
      </c>
      <c r="AC5431" s="1">
        <v>0</v>
      </c>
      <c r="AD5431" s="1">
        <v>0</v>
      </c>
      <c r="AE5431" s="1">
        <v>420</v>
      </c>
      <c r="AF5431" s="1">
        <v>1370</v>
      </c>
      <c r="AG5431" s="1">
        <v>10</v>
      </c>
      <c r="AH5431" s="1">
        <v>850</v>
      </c>
      <c r="AI5431" s="1">
        <v>2650</v>
      </c>
      <c r="AJ5431" s="1" t="s">
        <v>3111</v>
      </c>
      <c r="AK5431" s="1" t="s">
        <v>3112</v>
      </c>
      <c r="AL5431" s="1" t="s">
        <v>3113</v>
      </c>
      <c r="AM5431" s="1" t="s">
        <v>12</v>
      </c>
      <c r="AN5431" s="1" t="s">
        <v>23097</v>
      </c>
      <c r="AO5431" s="1" t="s">
        <v>364</v>
      </c>
      <c r="AP5431" s="1" t="s">
        <v>57</v>
      </c>
      <c r="AQ5431" s="1" t="s">
        <v>25</v>
      </c>
      <c r="AR5431" s="1" t="s">
        <v>30</v>
      </c>
      <c r="AS5431" s="1" t="s">
        <v>23090</v>
      </c>
      <c r="AT5431" s="1" t="s">
        <v>26</v>
      </c>
    </row>
    <row r="5432" spans="1:46" x14ac:dyDescent="0.25">
      <c r="A5432" s="1" t="s">
        <v>20411</v>
      </c>
      <c r="B5432" s="2" t="s">
        <v>23074</v>
      </c>
      <c r="C5432" s="2" t="s">
        <v>23106</v>
      </c>
      <c r="D5432" s="1">
        <v>1</v>
      </c>
      <c r="E5432" s="1">
        <v>0</v>
      </c>
      <c r="F5432" s="1">
        <v>1</v>
      </c>
      <c r="G5432" s="1">
        <v>2</v>
      </c>
      <c r="H5432" s="6">
        <v>0.5</v>
      </c>
      <c r="I5432">
        <v>0</v>
      </c>
      <c r="J5432" s="1">
        <v>38</v>
      </c>
      <c r="K5432" s="1">
        <v>0</v>
      </c>
      <c r="L5432" s="1">
        <v>596</v>
      </c>
      <c r="M5432" s="6">
        <v>0.63</v>
      </c>
      <c r="N5432" s="4">
        <v>2500</v>
      </c>
      <c r="O5432" s="4">
        <v>210</v>
      </c>
      <c r="P5432" s="4">
        <v>1000</v>
      </c>
      <c r="Q5432" s="3">
        <v>0.32</v>
      </c>
      <c r="R5432" s="1">
        <v>24</v>
      </c>
      <c r="S5432" s="1">
        <v>1000</v>
      </c>
      <c r="T5432" s="1">
        <v>69</v>
      </c>
      <c r="U5432" s="1">
        <v>1</v>
      </c>
      <c r="V5432" s="1">
        <v>2</v>
      </c>
      <c r="W5432" s="1">
        <v>0</v>
      </c>
      <c r="X5432" s="1">
        <v>0</v>
      </c>
      <c r="Y5432" s="1">
        <v>0</v>
      </c>
      <c r="Z5432" s="1">
        <v>2</v>
      </c>
      <c r="AA5432" s="1">
        <v>1</v>
      </c>
      <c r="AB5432" s="1">
        <v>0</v>
      </c>
      <c r="AC5432" s="1">
        <v>194</v>
      </c>
      <c r="AD5432" s="1">
        <v>0</v>
      </c>
      <c r="AE5432" s="1">
        <v>944</v>
      </c>
      <c r="AF5432" s="1">
        <v>300</v>
      </c>
      <c r="AG5432" s="1">
        <v>0</v>
      </c>
      <c r="AH5432" s="1">
        <v>300</v>
      </c>
      <c r="AI5432" s="1">
        <v>1738</v>
      </c>
      <c r="AJ5432" s="1" t="s">
        <v>1268</v>
      </c>
      <c r="AK5432" s="1" t="s">
        <v>9867</v>
      </c>
      <c r="AL5432" s="1" t="s">
        <v>9868</v>
      </c>
      <c r="AM5432" s="1" t="s">
        <v>12</v>
      </c>
      <c r="AN5432" s="1" t="s">
        <v>23097</v>
      </c>
      <c r="AO5432" s="1" t="s">
        <v>86</v>
      </c>
      <c r="AP5432" s="1" t="s">
        <v>57</v>
      </c>
      <c r="AQ5432" s="1" t="s">
        <v>25</v>
      </c>
      <c r="AR5432" s="1" t="s">
        <v>30</v>
      </c>
      <c r="AS5432" s="1" t="s">
        <v>23091</v>
      </c>
      <c r="AT5432" s="1" t="s">
        <v>26</v>
      </c>
    </row>
    <row r="5433" spans="1:46" x14ac:dyDescent="0.25">
      <c r="A5433" s="1" t="s">
        <v>19283</v>
      </c>
      <c r="B5433" s="2" t="s">
        <v>23074</v>
      </c>
      <c r="C5433" s="2" t="s">
        <v>23106</v>
      </c>
      <c r="D5433" s="1">
        <v>1</v>
      </c>
      <c r="E5433" s="1">
        <v>0</v>
      </c>
      <c r="F5433" s="1">
        <v>1</v>
      </c>
      <c r="G5433" s="1">
        <v>2</v>
      </c>
      <c r="H5433" s="6">
        <v>0.5</v>
      </c>
      <c r="I5433">
        <v>1</v>
      </c>
      <c r="J5433" s="1">
        <v>34</v>
      </c>
      <c r="K5433" s="1">
        <v>1</v>
      </c>
      <c r="L5433" s="1">
        <v>711</v>
      </c>
      <c r="M5433" s="6">
        <v>0.76</v>
      </c>
      <c r="N5433" s="4">
        <v>1500</v>
      </c>
      <c r="O5433" s="4">
        <v>137</v>
      </c>
      <c r="P5433" s="4">
        <v>700</v>
      </c>
      <c r="Q5433" s="3">
        <v>0.25</v>
      </c>
      <c r="R5433" s="1">
        <v>12</v>
      </c>
      <c r="S5433" s="1">
        <v>700</v>
      </c>
      <c r="T5433" s="1">
        <v>71</v>
      </c>
      <c r="U5433" s="1">
        <v>1</v>
      </c>
      <c r="V5433" s="1">
        <v>2</v>
      </c>
      <c r="W5433" s="1">
        <v>1</v>
      </c>
      <c r="X5433" s="1">
        <v>0</v>
      </c>
      <c r="Y5433" s="1">
        <v>0</v>
      </c>
      <c r="Z5433" s="1">
        <v>5</v>
      </c>
      <c r="AA5433" s="1">
        <v>1</v>
      </c>
      <c r="AB5433" s="1">
        <v>1</v>
      </c>
      <c r="AC5433" s="1">
        <v>0</v>
      </c>
      <c r="AD5433" s="1">
        <v>0</v>
      </c>
      <c r="AE5433" s="1">
        <v>953</v>
      </c>
      <c r="AF5433" s="1">
        <v>0</v>
      </c>
      <c r="AG5433" s="1">
        <v>40</v>
      </c>
      <c r="AH5433" s="1">
        <v>0</v>
      </c>
      <c r="AI5433" s="1">
        <v>993</v>
      </c>
      <c r="AJ5433" s="1" t="s">
        <v>6740</v>
      </c>
      <c r="AK5433" s="1" t="s">
        <v>6741</v>
      </c>
      <c r="AL5433" s="1" t="s">
        <v>6742</v>
      </c>
      <c r="AM5433" s="1" t="s">
        <v>16</v>
      </c>
      <c r="AN5433" s="1" t="s">
        <v>23098</v>
      </c>
      <c r="AO5433" s="1" t="s">
        <v>86</v>
      </c>
      <c r="AP5433" s="1" t="s">
        <v>86</v>
      </c>
      <c r="AQ5433" s="1" t="s">
        <v>25</v>
      </c>
      <c r="AR5433" s="1" t="s">
        <v>30</v>
      </c>
      <c r="AS5433" s="1" t="s">
        <v>23091</v>
      </c>
      <c r="AT5433" s="1" t="s">
        <v>101</v>
      </c>
    </row>
    <row r="5434" spans="1:46" x14ac:dyDescent="0.25">
      <c r="A5434" s="1" t="s">
        <v>22128</v>
      </c>
      <c r="B5434" s="2" t="s">
        <v>23074</v>
      </c>
      <c r="C5434" s="2" t="s">
        <v>23106</v>
      </c>
      <c r="D5434" s="1">
        <v>0</v>
      </c>
      <c r="E5434" s="1">
        <v>0</v>
      </c>
      <c r="F5434" s="1">
        <v>3</v>
      </c>
      <c r="G5434" s="1">
        <v>3</v>
      </c>
      <c r="H5434" s="6">
        <v>1</v>
      </c>
      <c r="I5434">
        <v>1</v>
      </c>
      <c r="J5434" s="1">
        <v>37</v>
      </c>
      <c r="K5434" s="1">
        <v>0</v>
      </c>
      <c r="L5434" s="1">
        <v>605</v>
      </c>
      <c r="M5434" s="6">
        <v>0.99</v>
      </c>
      <c r="N5434" s="4">
        <v>4200</v>
      </c>
      <c r="O5434" s="4">
        <v>150</v>
      </c>
      <c r="P5434" s="4">
        <v>300</v>
      </c>
      <c r="Q5434" s="3">
        <v>0.3</v>
      </c>
      <c r="R5434" s="1">
        <v>12</v>
      </c>
      <c r="S5434" s="1">
        <v>300</v>
      </c>
      <c r="T5434" s="1">
        <v>49</v>
      </c>
      <c r="U5434" s="1">
        <v>1</v>
      </c>
      <c r="V5434" s="1">
        <v>2</v>
      </c>
      <c r="W5434" s="1">
        <v>1</v>
      </c>
      <c r="X5434" s="1">
        <v>1</v>
      </c>
      <c r="Y5434" s="1">
        <v>0</v>
      </c>
      <c r="Z5434" s="1">
        <v>3</v>
      </c>
      <c r="AA5434" s="1">
        <v>0</v>
      </c>
      <c r="AB5434" s="1">
        <v>1</v>
      </c>
      <c r="AC5434" s="1">
        <v>0</v>
      </c>
      <c r="AD5434" s="1">
        <v>6500</v>
      </c>
      <c r="AE5434" s="1">
        <v>0</v>
      </c>
      <c r="AF5434" s="1">
        <v>0</v>
      </c>
      <c r="AG5434" s="1">
        <v>0</v>
      </c>
      <c r="AH5434" s="1">
        <v>660</v>
      </c>
      <c r="AI5434" s="1">
        <v>7160</v>
      </c>
      <c r="AJ5434" s="1" t="s">
        <v>504</v>
      </c>
      <c r="AK5434" s="1" t="s">
        <v>14478</v>
      </c>
      <c r="AL5434" s="1" t="s">
        <v>14479</v>
      </c>
      <c r="AM5434" s="1" t="s">
        <v>16</v>
      </c>
      <c r="AN5434" s="1" t="s">
        <v>23097</v>
      </c>
      <c r="AO5434" s="1" t="s">
        <v>86</v>
      </c>
      <c r="AP5434" s="1" t="s">
        <v>86</v>
      </c>
      <c r="AQ5434" s="1" t="s">
        <v>14</v>
      </c>
      <c r="AR5434" s="1" t="s">
        <v>30</v>
      </c>
      <c r="AS5434" s="1" t="s">
        <v>23090</v>
      </c>
      <c r="AT5434" s="1" t="s">
        <v>101</v>
      </c>
    </row>
    <row r="5435" spans="1:46" x14ac:dyDescent="0.25">
      <c r="A5435" s="1" t="s">
        <v>20437</v>
      </c>
      <c r="B5435" s="2" t="s">
        <v>23074</v>
      </c>
      <c r="C5435" s="2" t="s">
        <v>23106</v>
      </c>
      <c r="D5435" s="1">
        <v>0</v>
      </c>
      <c r="E5435" s="1">
        <v>1</v>
      </c>
      <c r="F5435" s="1">
        <v>1</v>
      </c>
      <c r="G5435" s="1">
        <v>2</v>
      </c>
      <c r="H5435" s="6">
        <v>0.5</v>
      </c>
      <c r="I5435">
        <v>1</v>
      </c>
      <c r="J5435" s="1">
        <v>30</v>
      </c>
      <c r="K5435" s="1">
        <v>0</v>
      </c>
      <c r="L5435" s="1">
        <v>627</v>
      </c>
      <c r="M5435" s="6">
        <v>0.71</v>
      </c>
      <c r="N5435" s="4">
        <v>2200</v>
      </c>
      <c r="O5435" s="4">
        <v>169</v>
      </c>
      <c r="P5435" s="4">
        <v>800</v>
      </c>
      <c r="Q5435" s="3">
        <v>0.31</v>
      </c>
      <c r="R5435" s="1">
        <v>24</v>
      </c>
      <c r="S5435" s="1">
        <v>800</v>
      </c>
      <c r="T5435" s="1">
        <v>83</v>
      </c>
      <c r="U5435" s="1">
        <v>0</v>
      </c>
      <c r="V5435" s="1">
        <v>2</v>
      </c>
      <c r="W5435" s="1">
        <v>0</v>
      </c>
      <c r="X5435" s="1">
        <v>0</v>
      </c>
      <c r="Y5435" s="1">
        <v>1</v>
      </c>
      <c r="Z5435" s="1">
        <v>5</v>
      </c>
      <c r="AA5435" s="1">
        <v>0</v>
      </c>
      <c r="AB5435" s="1">
        <v>1</v>
      </c>
      <c r="AC5435" s="1">
        <v>383</v>
      </c>
      <c r="AD5435" s="1">
        <v>184</v>
      </c>
      <c r="AE5435" s="1">
        <v>290</v>
      </c>
      <c r="AF5435" s="1">
        <v>0</v>
      </c>
      <c r="AG5435" s="1">
        <v>0</v>
      </c>
      <c r="AH5435" s="1">
        <v>755</v>
      </c>
      <c r="AI5435" s="1">
        <v>1612</v>
      </c>
      <c r="AJ5435" s="1" t="s">
        <v>9938</v>
      </c>
      <c r="AK5435" s="1" t="s">
        <v>9939</v>
      </c>
      <c r="AL5435" s="1" t="s">
        <v>9940</v>
      </c>
      <c r="AM5435" s="1" t="s">
        <v>16</v>
      </c>
      <c r="AN5435" s="1" t="s">
        <v>23097</v>
      </c>
      <c r="AO5435" s="1" t="s">
        <v>364</v>
      </c>
      <c r="AP5435" s="1" t="s">
        <v>57</v>
      </c>
      <c r="AQ5435" s="1" t="s">
        <v>25</v>
      </c>
      <c r="AR5435" s="1" t="s">
        <v>19</v>
      </c>
      <c r="AS5435" s="1" t="s">
        <v>23090</v>
      </c>
      <c r="AT5435" s="1" t="s">
        <v>101</v>
      </c>
    </row>
    <row r="5436" spans="1:46" x14ac:dyDescent="0.25">
      <c r="A5436" s="1" t="s">
        <v>21608</v>
      </c>
      <c r="B5436" s="2" t="s">
        <v>23074</v>
      </c>
      <c r="C5436" s="2" t="s">
        <v>23107</v>
      </c>
      <c r="D5436" s="1">
        <v>3</v>
      </c>
      <c r="E5436" s="1">
        <v>1</v>
      </c>
      <c r="F5436" s="1">
        <v>6</v>
      </c>
      <c r="G5436" s="1">
        <v>10</v>
      </c>
      <c r="H5436" s="6">
        <v>0.6</v>
      </c>
      <c r="I5436">
        <v>0</v>
      </c>
      <c r="J5436" s="1">
        <v>35</v>
      </c>
      <c r="K5436" s="1">
        <v>1</v>
      </c>
      <c r="L5436" s="1">
        <v>795</v>
      </c>
      <c r="M5436" s="6">
        <v>0.03</v>
      </c>
      <c r="N5436" s="4">
        <v>8000</v>
      </c>
      <c r="O5436" s="4">
        <v>700</v>
      </c>
      <c r="P5436" s="4">
        <v>500</v>
      </c>
      <c r="Q5436" s="3">
        <v>0.25</v>
      </c>
      <c r="R5436" s="1">
        <v>24</v>
      </c>
      <c r="S5436" s="1">
        <v>500</v>
      </c>
      <c r="T5436" s="1">
        <v>82</v>
      </c>
      <c r="U5436" s="1">
        <v>1</v>
      </c>
      <c r="V5436" s="1">
        <v>2</v>
      </c>
      <c r="W5436" s="1">
        <v>1</v>
      </c>
      <c r="X5436" s="1">
        <v>1</v>
      </c>
      <c r="Y5436" s="1">
        <v>0</v>
      </c>
      <c r="Z5436" s="1">
        <v>2</v>
      </c>
      <c r="AA5436" s="1">
        <v>0</v>
      </c>
      <c r="AB5436" s="1">
        <v>0</v>
      </c>
      <c r="AC5436" s="1">
        <v>0</v>
      </c>
      <c r="AD5436" s="1">
        <v>0</v>
      </c>
      <c r="AE5436" s="1">
        <v>0</v>
      </c>
      <c r="AF5436" s="1">
        <v>0</v>
      </c>
      <c r="AG5436" s="1">
        <v>0</v>
      </c>
      <c r="AH5436" s="1">
        <v>0</v>
      </c>
      <c r="AI5436" s="1">
        <v>0</v>
      </c>
      <c r="AJ5436" s="1" t="s">
        <v>13113</v>
      </c>
      <c r="AK5436" s="1" t="s">
        <v>13114</v>
      </c>
      <c r="AL5436" s="1" t="s">
        <v>13115</v>
      </c>
      <c r="AM5436" s="1" t="s">
        <v>12</v>
      </c>
      <c r="AN5436" s="1" t="s">
        <v>23098</v>
      </c>
      <c r="AO5436" s="1" t="s">
        <v>86</v>
      </c>
      <c r="AP5436" s="1" t="s">
        <v>86</v>
      </c>
      <c r="AQ5436" s="1" t="s">
        <v>14</v>
      </c>
      <c r="AR5436" s="1" t="s">
        <v>30</v>
      </c>
      <c r="AS5436" s="1" t="s">
        <v>23090</v>
      </c>
      <c r="AT5436" s="1" t="s">
        <v>26</v>
      </c>
    </row>
    <row r="5437" spans="1:46" x14ac:dyDescent="0.25">
      <c r="A5437" s="1" t="s">
        <v>20494</v>
      </c>
      <c r="B5437" s="2" t="s">
        <v>23074</v>
      </c>
      <c r="C5437" s="2" t="s">
        <v>23107</v>
      </c>
      <c r="D5437" s="1">
        <v>0</v>
      </c>
      <c r="E5437" s="1">
        <v>0</v>
      </c>
      <c r="F5437" s="1">
        <v>2</v>
      </c>
      <c r="G5437" s="1">
        <v>2</v>
      </c>
      <c r="H5437" s="6">
        <v>1</v>
      </c>
      <c r="I5437">
        <v>0</v>
      </c>
      <c r="J5437" s="1">
        <v>32</v>
      </c>
      <c r="K5437" s="1">
        <v>1</v>
      </c>
      <c r="L5437" s="1">
        <v>654</v>
      </c>
      <c r="M5437" s="6">
        <v>0.63</v>
      </c>
      <c r="N5437" s="4">
        <v>2400</v>
      </c>
      <c r="O5437" s="4">
        <v>150</v>
      </c>
      <c r="P5437" s="4">
        <v>200</v>
      </c>
      <c r="Q5437" s="3">
        <v>0.3</v>
      </c>
      <c r="R5437" s="1">
        <v>18</v>
      </c>
      <c r="S5437" s="1">
        <v>200</v>
      </c>
      <c r="T5437" s="1">
        <v>25</v>
      </c>
      <c r="U5437" s="1">
        <v>1</v>
      </c>
      <c r="V5437" s="1">
        <v>2</v>
      </c>
      <c r="W5437" s="1">
        <v>0</v>
      </c>
      <c r="X5437" s="1">
        <v>0</v>
      </c>
      <c r="Y5437" s="1">
        <v>1</v>
      </c>
      <c r="Z5437" s="1">
        <v>2</v>
      </c>
      <c r="AA5437" s="1">
        <v>0</v>
      </c>
      <c r="AB5437" s="1">
        <v>0</v>
      </c>
      <c r="AC5437" s="1">
        <v>0</v>
      </c>
      <c r="AD5437" s="1">
        <v>215</v>
      </c>
      <c r="AE5437" s="1">
        <v>987</v>
      </c>
      <c r="AF5437" s="1">
        <v>0</v>
      </c>
      <c r="AG5437" s="1">
        <v>0</v>
      </c>
      <c r="AH5437" s="1">
        <v>600</v>
      </c>
      <c r="AI5437" s="1">
        <v>1802</v>
      </c>
      <c r="AJ5437" s="1" t="s">
        <v>10105</v>
      </c>
      <c r="AK5437" s="1" t="s">
        <v>10106</v>
      </c>
      <c r="AL5437" s="1" t="s">
        <v>10107</v>
      </c>
      <c r="AM5437" s="1" t="s">
        <v>12</v>
      </c>
      <c r="AN5437" s="1" t="s">
        <v>23098</v>
      </c>
      <c r="AO5437" s="1" t="s">
        <v>86</v>
      </c>
      <c r="AP5437" s="1" t="s">
        <v>57</v>
      </c>
      <c r="AQ5437" s="1" t="s">
        <v>25</v>
      </c>
      <c r="AR5437" s="1" t="s">
        <v>19</v>
      </c>
      <c r="AS5437" s="1" t="s">
        <v>23090</v>
      </c>
      <c r="AT5437" s="1" t="s">
        <v>26</v>
      </c>
    </row>
    <row r="5438" spans="1:46" x14ac:dyDescent="0.25">
      <c r="A5438" s="1" t="s">
        <v>22779</v>
      </c>
      <c r="B5438" s="2" t="s">
        <v>23074</v>
      </c>
      <c r="C5438" s="2" t="s">
        <v>23107</v>
      </c>
      <c r="D5438" s="1">
        <v>0</v>
      </c>
      <c r="E5438" s="1">
        <v>0</v>
      </c>
      <c r="F5438" s="1">
        <v>1</v>
      </c>
      <c r="G5438" s="1">
        <v>1</v>
      </c>
      <c r="H5438" s="6">
        <v>1</v>
      </c>
      <c r="I5438">
        <v>0</v>
      </c>
      <c r="J5438" s="1">
        <v>28</v>
      </c>
      <c r="K5438" s="1">
        <v>0</v>
      </c>
      <c r="L5438" s="1">
        <v>917</v>
      </c>
      <c r="M5438" s="6">
        <v>0.13</v>
      </c>
      <c r="N5438" s="4">
        <v>1800</v>
      </c>
      <c r="O5438" s="4">
        <v>130</v>
      </c>
      <c r="P5438" s="4">
        <v>200</v>
      </c>
      <c r="Q5438" s="3">
        <v>0.2</v>
      </c>
      <c r="R5438" s="1">
        <v>12</v>
      </c>
      <c r="S5438" s="1">
        <v>200</v>
      </c>
      <c r="T5438" s="1">
        <v>26</v>
      </c>
      <c r="U5438" s="1">
        <v>1</v>
      </c>
      <c r="V5438" s="1">
        <v>2</v>
      </c>
      <c r="W5438" s="1">
        <v>0</v>
      </c>
      <c r="X5438" s="1">
        <v>0</v>
      </c>
      <c r="Y5438" s="1">
        <v>1</v>
      </c>
      <c r="Z5438" s="1">
        <v>0</v>
      </c>
      <c r="AA5438" s="1">
        <v>1</v>
      </c>
      <c r="AB5438" s="1">
        <v>0</v>
      </c>
      <c r="AC5438" s="1">
        <v>0</v>
      </c>
      <c r="AD5438" s="1">
        <v>0</v>
      </c>
      <c r="AE5438" s="1">
        <v>0</v>
      </c>
      <c r="AF5438" s="1">
        <v>0</v>
      </c>
      <c r="AG5438" s="1">
        <v>0</v>
      </c>
      <c r="AH5438" s="1">
        <v>0</v>
      </c>
      <c r="AI5438" s="1">
        <v>0</v>
      </c>
      <c r="AJ5438" s="1" t="s">
        <v>16216</v>
      </c>
      <c r="AK5438" s="1" t="s">
        <v>16217</v>
      </c>
      <c r="AL5438" s="1" t="s">
        <v>16218</v>
      </c>
      <c r="AM5438" s="1" t="s">
        <v>12</v>
      </c>
      <c r="AN5438" s="1" t="s">
        <v>23097</v>
      </c>
      <c r="AO5438" s="1" t="s">
        <v>86</v>
      </c>
      <c r="AP5438" s="1" t="s">
        <v>57</v>
      </c>
      <c r="AQ5438" s="1" t="s">
        <v>25</v>
      </c>
      <c r="AR5438" s="1" t="s">
        <v>19</v>
      </c>
      <c r="AS5438" s="1" t="s">
        <v>23091</v>
      </c>
      <c r="AT5438" s="1" t="s">
        <v>26</v>
      </c>
    </row>
    <row r="5439" spans="1:46" x14ac:dyDescent="0.25">
      <c r="A5439" s="1" t="s">
        <v>19389</v>
      </c>
      <c r="B5439" s="2" t="s">
        <v>23074</v>
      </c>
      <c r="C5439" s="2" t="s">
        <v>23107</v>
      </c>
      <c r="D5439" s="1">
        <v>0</v>
      </c>
      <c r="E5439" s="1">
        <v>0</v>
      </c>
      <c r="F5439" s="1">
        <v>1</v>
      </c>
      <c r="G5439" s="1">
        <v>1</v>
      </c>
      <c r="H5439" s="6">
        <v>1</v>
      </c>
      <c r="I5439">
        <v>1</v>
      </c>
      <c r="J5439" s="1">
        <v>48</v>
      </c>
      <c r="K5439" s="1">
        <v>0</v>
      </c>
      <c r="L5439" s="1">
        <v>727</v>
      </c>
      <c r="M5439" s="6">
        <v>0.62</v>
      </c>
      <c r="N5439" s="4">
        <v>2600</v>
      </c>
      <c r="O5439" s="4">
        <v>190</v>
      </c>
      <c r="P5439" s="4">
        <v>900</v>
      </c>
      <c r="Q5439" s="3">
        <v>0.3</v>
      </c>
      <c r="R5439" s="1">
        <v>24</v>
      </c>
      <c r="S5439" s="1">
        <v>900</v>
      </c>
      <c r="T5439" s="1">
        <v>75</v>
      </c>
      <c r="U5439" s="1">
        <v>0</v>
      </c>
      <c r="V5439" s="1">
        <v>2</v>
      </c>
      <c r="W5439" s="1">
        <v>0</v>
      </c>
      <c r="X5439" s="1">
        <v>0</v>
      </c>
      <c r="Y5439" s="1">
        <v>0</v>
      </c>
      <c r="Z5439" s="1">
        <v>3</v>
      </c>
      <c r="AA5439" s="1">
        <v>1</v>
      </c>
      <c r="AB5439" s="1">
        <v>1</v>
      </c>
      <c r="AC5439" s="1">
        <v>200</v>
      </c>
      <c r="AD5439" s="1">
        <v>538</v>
      </c>
      <c r="AE5439" s="1">
        <v>0</v>
      </c>
      <c r="AF5439" s="1">
        <v>0</v>
      </c>
      <c r="AG5439" s="1">
        <v>0</v>
      </c>
      <c r="AH5439" s="1">
        <v>686</v>
      </c>
      <c r="AI5439" s="1">
        <v>1424</v>
      </c>
      <c r="AJ5439" s="1" t="s">
        <v>7047</v>
      </c>
      <c r="AK5439" s="1" t="s">
        <v>7048</v>
      </c>
      <c r="AL5439" s="1" t="s">
        <v>7049</v>
      </c>
      <c r="AM5439" s="1" t="s">
        <v>16</v>
      </c>
      <c r="AN5439" s="1" t="s">
        <v>23097</v>
      </c>
      <c r="AO5439" s="1" t="s">
        <v>364</v>
      </c>
      <c r="AP5439" s="1" t="s">
        <v>57</v>
      </c>
      <c r="AQ5439" s="1" t="s">
        <v>25</v>
      </c>
      <c r="AR5439" s="1" t="s">
        <v>30</v>
      </c>
      <c r="AS5439" s="1" t="s">
        <v>23091</v>
      </c>
      <c r="AT5439" s="1" t="s">
        <v>101</v>
      </c>
    </row>
    <row r="5440" spans="1:46" x14ac:dyDescent="0.25">
      <c r="A5440" s="1" t="s">
        <v>18821</v>
      </c>
      <c r="B5440" s="2" t="s">
        <v>23074</v>
      </c>
      <c r="C5440" s="2" t="s">
        <v>23107</v>
      </c>
      <c r="D5440" s="1">
        <v>1</v>
      </c>
      <c r="E5440" s="1">
        <v>2</v>
      </c>
      <c r="F5440" s="1">
        <v>4</v>
      </c>
      <c r="G5440" s="1">
        <v>7</v>
      </c>
      <c r="H5440" s="6">
        <v>0.5714285714285714</v>
      </c>
      <c r="I5440">
        <v>1</v>
      </c>
      <c r="J5440" s="1">
        <v>30</v>
      </c>
      <c r="K5440" s="1">
        <v>0</v>
      </c>
      <c r="L5440" s="1">
        <v>763</v>
      </c>
      <c r="M5440" s="6">
        <v>0.28000000000000003</v>
      </c>
      <c r="N5440" s="4">
        <v>1500</v>
      </c>
      <c r="O5440" s="4">
        <v>100</v>
      </c>
      <c r="P5440" s="4">
        <v>300</v>
      </c>
      <c r="Q5440" s="3">
        <v>0.27</v>
      </c>
      <c r="R5440" s="1">
        <v>24</v>
      </c>
      <c r="S5440" s="1">
        <v>300</v>
      </c>
      <c r="T5440" s="1">
        <v>44</v>
      </c>
      <c r="U5440" s="1">
        <v>1</v>
      </c>
      <c r="V5440" s="1">
        <v>2</v>
      </c>
      <c r="W5440" s="1">
        <v>0</v>
      </c>
      <c r="X5440" s="1">
        <v>1</v>
      </c>
      <c r="Y5440" s="1">
        <v>1</v>
      </c>
      <c r="Z5440" s="1">
        <v>1</v>
      </c>
      <c r="AA5440" s="1">
        <v>0</v>
      </c>
      <c r="AB5440" s="1">
        <v>1</v>
      </c>
      <c r="AC5440" s="1">
        <v>0</v>
      </c>
      <c r="AD5440" s="1">
        <v>0</v>
      </c>
      <c r="AE5440" s="1">
        <v>0</v>
      </c>
      <c r="AF5440" s="1">
        <v>0</v>
      </c>
      <c r="AG5440" s="1">
        <v>0</v>
      </c>
      <c r="AH5440" s="1">
        <v>200</v>
      </c>
      <c r="AI5440" s="1">
        <v>200</v>
      </c>
      <c r="AJ5440" s="1" t="s">
        <v>5457</v>
      </c>
      <c r="AK5440" s="1" t="s">
        <v>5458</v>
      </c>
      <c r="AL5440" s="1" t="s">
        <v>5459</v>
      </c>
      <c r="AM5440" s="1" t="s">
        <v>16</v>
      </c>
      <c r="AN5440" s="1" t="s">
        <v>23097</v>
      </c>
      <c r="AO5440" s="1" t="s">
        <v>86</v>
      </c>
      <c r="AP5440" s="1" t="s">
        <v>57</v>
      </c>
      <c r="AQ5440" s="1" t="s">
        <v>14</v>
      </c>
      <c r="AR5440" s="1" t="s">
        <v>19</v>
      </c>
      <c r="AS5440" s="1" t="s">
        <v>23090</v>
      </c>
      <c r="AT5440" s="1" t="s">
        <v>101</v>
      </c>
    </row>
    <row r="5441" spans="1:46" x14ac:dyDescent="0.25">
      <c r="A5441" s="1" t="s">
        <v>17444</v>
      </c>
      <c r="B5441" s="2" t="s">
        <v>23074</v>
      </c>
      <c r="C5441" s="2" t="s">
        <v>23107</v>
      </c>
      <c r="D5441" s="1">
        <v>0</v>
      </c>
      <c r="E5441" s="1">
        <v>2</v>
      </c>
      <c r="F5441" s="1">
        <v>1</v>
      </c>
      <c r="G5441" s="1">
        <v>3</v>
      </c>
      <c r="H5441" s="6">
        <v>0.33333333333333331</v>
      </c>
      <c r="I5441">
        <v>1</v>
      </c>
      <c r="J5441" s="1">
        <v>26</v>
      </c>
      <c r="K5441" s="1">
        <v>0</v>
      </c>
      <c r="L5441" s="1">
        <v>775</v>
      </c>
      <c r="M5441" s="6">
        <v>0.08</v>
      </c>
      <c r="N5441" s="4">
        <v>1780</v>
      </c>
      <c r="O5441" s="4">
        <v>130</v>
      </c>
      <c r="P5441" s="4">
        <v>200</v>
      </c>
      <c r="Q5441" s="3">
        <v>0.3</v>
      </c>
      <c r="R5441" s="1">
        <v>24</v>
      </c>
      <c r="S5441" s="1">
        <v>200</v>
      </c>
      <c r="T5441" s="1">
        <v>29</v>
      </c>
      <c r="U5441" s="1">
        <v>1</v>
      </c>
      <c r="V5441" s="1">
        <v>2</v>
      </c>
      <c r="W5441" s="1">
        <v>1</v>
      </c>
      <c r="X5441" s="1">
        <v>0</v>
      </c>
      <c r="Y5441" s="1">
        <v>1</v>
      </c>
      <c r="Z5441" s="1">
        <v>3</v>
      </c>
      <c r="AA5441" s="1">
        <v>1</v>
      </c>
      <c r="AB5441" s="1">
        <v>1</v>
      </c>
      <c r="AC5441" s="1">
        <v>0</v>
      </c>
      <c r="AD5441" s="1">
        <v>0</v>
      </c>
      <c r="AE5441" s="1">
        <v>0</v>
      </c>
      <c r="AF5441" s="1">
        <v>0</v>
      </c>
      <c r="AG5441" s="1">
        <v>10</v>
      </c>
      <c r="AH5441" s="1">
        <v>0</v>
      </c>
      <c r="AI5441" s="1">
        <v>10</v>
      </c>
      <c r="AJ5441" s="1" t="s">
        <v>1389</v>
      </c>
      <c r="AK5441" s="1" t="s">
        <v>1390</v>
      </c>
      <c r="AL5441" s="1" t="s">
        <v>1391</v>
      </c>
      <c r="AM5441" s="1" t="s">
        <v>16</v>
      </c>
      <c r="AN5441" s="1" t="s">
        <v>23097</v>
      </c>
      <c r="AO5441" s="1" t="s">
        <v>86</v>
      </c>
      <c r="AP5441" s="1" t="s">
        <v>86</v>
      </c>
      <c r="AQ5441" s="1" t="s">
        <v>25</v>
      </c>
      <c r="AR5441" s="1" t="s">
        <v>19</v>
      </c>
      <c r="AS5441" s="1" t="s">
        <v>23091</v>
      </c>
      <c r="AT5441" s="1" t="s">
        <v>101</v>
      </c>
    </row>
    <row r="5442" spans="1:46" x14ac:dyDescent="0.25">
      <c r="A5442" s="1" t="s">
        <v>20542</v>
      </c>
      <c r="B5442" s="2" t="s">
        <v>23074</v>
      </c>
      <c r="C5442" s="2" t="s">
        <v>23107</v>
      </c>
      <c r="D5442" s="1">
        <v>0</v>
      </c>
      <c r="E5442" s="1">
        <v>0</v>
      </c>
      <c r="F5442" s="1">
        <v>1</v>
      </c>
      <c r="G5442" s="1">
        <v>1</v>
      </c>
      <c r="H5442" s="6">
        <v>1</v>
      </c>
      <c r="I5442">
        <v>1</v>
      </c>
      <c r="J5442" s="1">
        <v>31</v>
      </c>
      <c r="K5442" s="1">
        <v>0</v>
      </c>
      <c r="L5442" s="1">
        <v>709</v>
      </c>
      <c r="M5442" s="6">
        <v>0.28999999999999998</v>
      </c>
      <c r="N5442" s="4">
        <v>2100</v>
      </c>
      <c r="O5442" s="4">
        <v>160</v>
      </c>
      <c r="P5442" s="4">
        <v>530</v>
      </c>
      <c r="Q5442" s="3">
        <v>0.3</v>
      </c>
      <c r="R5442" s="1">
        <v>24</v>
      </c>
      <c r="S5442" s="1">
        <v>530</v>
      </c>
      <c r="T5442" s="1">
        <v>54</v>
      </c>
      <c r="U5442" s="1">
        <v>1</v>
      </c>
      <c r="V5442" s="1">
        <v>2</v>
      </c>
      <c r="W5442" s="1">
        <v>1</v>
      </c>
      <c r="X5442" s="1">
        <v>0</v>
      </c>
      <c r="Y5442" s="1">
        <v>1</v>
      </c>
      <c r="Z5442" s="1">
        <v>2</v>
      </c>
      <c r="AA5442" s="1">
        <v>0</v>
      </c>
      <c r="AB5442" s="1">
        <v>1</v>
      </c>
      <c r="AC5442" s="1">
        <v>0</v>
      </c>
      <c r="AD5442" s="1">
        <v>169</v>
      </c>
      <c r="AE5442" s="1">
        <v>0</v>
      </c>
      <c r="AF5442" s="1">
        <v>200</v>
      </c>
      <c r="AG5442" s="1">
        <v>30</v>
      </c>
      <c r="AH5442" s="1">
        <v>0</v>
      </c>
      <c r="AI5442" s="1">
        <v>399</v>
      </c>
      <c r="AJ5442" s="1" t="s">
        <v>9027</v>
      </c>
      <c r="AK5442" s="1" t="s">
        <v>10244</v>
      </c>
      <c r="AL5442" s="1" t="s">
        <v>10245</v>
      </c>
      <c r="AM5442" s="1" t="s">
        <v>16</v>
      </c>
      <c r="AN5442" s="1" t="s">
        <v>23097</v>
      </c>
      <c r="AO5442" s="1" t="s">
        <v>86</v>
      </c>
      <c r="AP5442" s="1" t="s">
        <v>86</v>
      </c>
      <c r="AQ5442" s="1" t="s">
        <v>25</v>
      </c>
      <c r="AR5442" s="1" t="s">
        <v>19</v>
      </c>
      <c r="AS5442" s="1" t="s">
        <v>23090</v>
      </c>
      <c r="AT5442" s="1" t="s">
        <v>101</v>
      </c>
    </row>
    <row r="5443" spans="1:46" x14ac:dyDescent="0.25">
      <c r="A5443" s="1" t="s">
        <v>18200</v>
      </c>
      <c r="B5443" s="2" t="s">
        <v>23074</v>
      </c>
      <c r="C5443" s="2" t="s">
        <v>23108</v>
      </c>
      <c r="D5443" s="1">
        <v>0</v>
      </c>
      <c r="E5443" s="1">
        <v>1</v>
      </c>
      <c r="F5443" s="1">
        <v>1</v>
      </c>
      <c r="G5443" s="1">
        <v>2</v>
      </c>
      <c r="H5443" s="6">
        <v>0.5</v>
      </c>
      <c r="I5443">
        <v>0</v>
      </c>
      <c r="J5443" s="1">
        <v>43</v>
      </c>
      <c r="K5443" s="1">
        <v>1</v>
      </c>
      <c r="L5443" s="1">
        <v>766</v>
      </c>
      <c r="M5443" s="6">
        <v>0.76</v>
      </c>
      <c r="N5443" s="4">
        <v>7000</v>
      </c>
      <c r="O5443" s="4">
        <v>360</v>
      </c>
      <c r="P5443" s="4">
        <v>1200</v>
      </c>
      <c r="Q5443" s="3">
        <v>0.28000000000000003</v>
      </c>
      <c r="R5443" s="1">
        <v>24</v>
      </c>
      <c r="S5443" s="1">
        <v>1200</v>
      </c>
      <c r="T5443" s="1">
        <v>106</v>
      </c>
      <c r="U5443" s="1">
        <v>0</v>
      </c>
      <c r="V5443" s="1">
        <v>2</v>
      </c>
      <c r="W5443" s="1">
        <v>0</v>
      </c>
      <c r="X5443" s="1">
        <v>0</v>
      </c>
      <c r="Y5443" s="1">
        <v>1</v>
      </c>
      <c r="Z5443" s="1">
        <v>1</v>
      </c>
      <c r="AA5443" s="1">
        <v>1</v>
      </c>
      <c r="AB5443" s="1">
        <v>0</v>
      </c>
      <c r="AC5443" s="1">
        <v>3257</v>
      </c>
      <c r="AD5443" s="1">
        <v>0</v>
      </c>
      <c r="AE5443" s="1">
        <v>2086</v>
      </c>
      <c r="AF5443" s="1">
        <v>334</v>
      </c>
      <c r="AG5443" s="1">
        <v>42</v>
      </c>
      <c r="AH5443" s="1">
        <v>0</v>
      </c>
      <c r="AI5443" s="1">
        <v>5719</v>
      </c>
      <c r="AJ5443" s="1" t="s">
        <v>3660</v>
      </c>
      <c r="AK5443" s="1" t="s">
        <v>3661</v>
      </c>
      <c r="AL5443" s="1" t="s">
        <v>3662</v>
      </c>
      <c r="AM5443" s="1" t="s">
        <v>12</v>
      </c>
      <c r="AN5443" s="1" t="s">
        <v>23098</v>
      </c>
      <c r="AO5443" s="1" t="s">
        <v>364</v>
      </c>
      <c r="AP5443" s="1" t="s">
        <v>57</v>
      </c>
      <c r="AQ5443" s="1" t="s">
        <v>25</v>
      </c>
      <c r="AR5443" s="1" t="s">
        <v>19</v>
      </c>
      <c r="AS5443" s="1" t="s">
        <v>23091</v>
      </c>
      <c r="AT5443" s="1" t="s">
        <v>26</v>
      </c>
    </row>
    <row r="5444" spans="1:46" x14ac:dyDescent="0.25">
      <c r="A5444" s="1" t="s">
        <v>18217</v>
      </c>
      <c r="B5444" s="2" t="s">
        <v>23074</v>
      </c>
      <c r="C5444" s="2" t="s">
        <v>23108</v>
      </c>
      <c r="D5444" s="1">
        <v>2</v>
      </c>
      <c r="E5444" s="1">
        <v>2</v>
      </c>
      <c r="F5444" s="1">
        <v>4</v>
      </c>
      <c r="G5444" s="1">
        <v>8</v>
      </c>
      <c r="H5444" s="6">
        <v>0.5</v>
      </c>
      <c r="I5444">
        <v>0</v>
      </c>
      <c r="J5444" s="1">
        <v>57</v>
      </c>
      <c r="K5444" s="1">
        <v>0</v>
      </c>
      <c r="L5444" s="1">
        <v>664</v>
      </c>
      <c r="M5444" s="6">
        <v>0.19</v>
      </c>
      <c r="N5444" s="4">
        <v>2000</v>
      </c>
      <c r="O5444" s="4">
        <v>150</v>
      </c>
      <c r="P5444" s="4">
        <v>300</v>
      </c>
      <c r="Q5444" s="3">
        <v>0.31</v>
      </c>
      <c r="R5444" s="1">
        <v>12</v>
      </c>
      <c r="S5444" s="1">
        <v>300</v>
      </c>
      <c r="T5444" s="1">
        <v>29</v>
      </c>
      <c r="U5444" s="1">
        <v>1</v>
      </c>
      <c r="V5444" s="1">
        <v>2</v>
      </c>
      <c r="W5444" s="1">
        <v>1</v>
      </c>
      <c r="X5444" s="1">
        <v>1</v>
      </c>
      <c r="Y5444" s="1">
        <v>0</v>
      </c>
      <c r="Z5444" s="1">
        <v>3</v>
      </c>
      <c r="AA5444" s="1">
        <v>1</v>
      </c>
      <c r="AB5444" s="1">
        <v>0</v>
      </c>
      <c r="AC5444" s="1">
        <v>0</v>
      </c>
      <c r="AD5444" s="1">
        <v>0</v>
      </c>
      <c r="AE5444" s="1">
        <v>0</v>
      </c>
      <c r="AF5444" s="1">
        <v>0</v>
      </c>
      <c r="AG5444" s="1">
        <v>0</v>
      </c>
      <c r="AH5444" s="1">
        <v>0</v>
      </c>
      <c r="AI5444" s="1">
        <v>0</v>
      </c>
      <c r="AJ5444" s="1" t="s">
        <v>3713</v>
      </c>
      <c r="AK5444" s="1" t="s">
        <v>3714</v>
      </c>
      <c r="AL5444" s="1" t="s">
        <v>3715</v>
      </c>
      <c r="AM5444" s="1" t="s">
        <v>12</v>
      </c>
      <c r="AN5444" s="1" t="s">
        <v>23097</v>
      </c>
      <c r="AO5444" s="1" t="s">
        <v>86</v>
      </c>
      <c r="AP5444" s="1" t="s">
        <v>86</v>
      </c>
      <c r="AQ5444" s="1" t="s">
        <v>14</v>
      </c>
      <c r="AR5444" s="1" t="s">
        <v>30</v>
      </c>
      <c r="AS5444" s="1" t="s">
        <v>23091</v>
      </c>
      <c r="AT5444" s="1" t="s">
        <v>26</v>
      </c>
    </row>
    <row r="5445" spans="1:46" x14ac:dyDescent="0.25">
      <c r="A5445" s="1" t="s">
        <v>22867</v>
      </c>
      <c r="B5445" s="2" t="s">
        <v>23074</v>
      </c>
      <c r="C5445" s="2" t="s">
        <v>23108</v>
      </c>
      <c r="D5445" s="1">
        <v>0</v>
      </c>
      <c r="E5445" s="1">
        <v>0</v>
      </c>
      <c r="F5445" s="1">
        <v>1</v>
      </c>
      <c r="G5445" s="1">
        <v>1</v>
      </c>
      <c r="H5445" s="6">
        <v>1</v>
      </c>
      <c r="I5445">
        <v>0</v>
      </c>
      <c r="J5445" s="1">
        <v>38</v>
      </c>
      <c r="K5445" s="1">
        <v>0</v>
      </c>
      <c r="L5445" s="1">
        <v>662</v>
      </c>
      <c r="M5445" s="6">
        <v>0.23</v>
      </c>
      <c r="N5445" s="4">
        <v>3600</v>
      </c>
      <c r="O5445" s="4">
        <v>300</v>
      </c>
      <c r="P5445" s="4">
        <v>150</v>
      </c>
      <c r="Q5445" s="3">
        <v>0.35</v>
      </c>
      <c r="R5445" s="1">
        <v>12</v>
      </c>
      <c r="S5445" s="1">
        <v>150</v>
      </c>
      <c r="T5445" s="1">
        <v>16</v>
      </c>
      <c r="U5445" s="1">
        <v>1</v>
      </c>
      <c r="V5445" s="1">
        <v>2</v>
      </c>
      <c r="W5445" s="1">
        <v>1</v>
      </c>
      <c r="X5445" s="1">
        <v>1</v>
      </c>
      <c r="Y5445" s="1">
        <v>0</v>
      </c>
      <c r="Z5445" s="1">
        <v>2</v>
      </c>
      <c r="AA5445" s="1">
        <v>1</v>
      </c>
      <c r="AB5445" s="1">
        <v>0</v>
      </c>
      <c r="AC5445" s="1">
        <v>438</v>
      </c>
      <c r="AD5445" s="1">
        <v>0</v>
      </c>
      <c r="AE5445" s="1">
        <v>0</v>
      </c>
      <c r="AF5445" s="1">
        <v>347</v>
      </c>
      <c r="AG5445" s="1">
        <v>194</v>
      </c>
      <c r="AH5445" s="1">
        <v>300</v>
      </c>
      <c r="AI5445" s="1">
        <v>1279</v>
      </c>
      <c r="AJ5445" s="1" t="s">
        <v>16458</v>
      </c>
      <c r="AK5445" s="1" t="s">
        <v>16459</v>
      </c>
      <c r="AL5445" s="1" t="s">
        <v>16460</v>
      </c>
      <c r="AM5445" s="1" t="s">
        <v>12</v>
      </c>
      <c r="AN5445" s="1" t="s">
        <v>23097</v>
      </c>
      <c r="AO5445" s="1" t="s">
        <v>86</v>
      </c>
      <c r="AP5445" s="1" t="s">
        <v>86</v>
      </c>
      <c r="AQ5445" s="1" t="s">
        <v>14</v>
      </c>
      <c r="AR5445" s="1" t="s">
        <v>30</v>
      </c>
      <c r="AS5445" s="1" t="s">
        <v>23091</v>
      </c>
      <c r="AT5445" s="1" t="s">
        <v>26</v>
      </c>
    </row>
    <row r="5446" spans="1:46" x14ac:dyDescent="0.25">
      <c r="A5446" s="1" t="s">
        <v>18899</v>
      </c>
      <c r="B5446" s="2" t="s">
        <v>23074</v>
      </c>
      <c r="C5446" s="2" t="s">
        <v>23109</v>
      </c>
      <c r="D5446" s="1">
        <v>0</v>
      </c>
      <c r="E5446" s="1">
        <v>0</v>
      </c>
      <c r="F5446" s="1">
        <v>1</v>
      </c>
      <c r="G5446" s="1">
        <v>1</v>
      </c>
      <c r="H5446" s="6">
        <v>1</v>
      </c>
      <c r="I5446">
        <v>0</v>
      </c>
      <c r="J5446" s="1">
        <v>32</v>
      </c>
      <c r="K5446" s="1">
        <v>1</v>
      </c>
      <c r="L5446" s="1">
        <v>610</v>
      </c>
      <c r="M5446" s="6">
        <v>0.05</v>
      </c>
      <c r="N5446" s="4">
        <v>3000</v>
      </c>
      <c r="O5446" s="4">
        <v>170</v>
      </c>
      <c r="P5446" s="4">
        <v>200</v>
      </c>
      <c r="Q5446" s="3">
        <v>0.26</v>
      </c>
      <c r="R5446" s="1">
        <v>24</v>
      </c>
      <c r="S5446" s="1">
        <v>228</v>
      </c>
      <c r="T5446" s="1">
        <v>21</v>
      </c>
      <c r="U5446" s="1">
        <v>1</v>
      </c>
      <c r="V5446" s="1">
        <v>2</v>
      </c>
      <c r="W5446" s="1">
        <v>0</v>
      </c>
      <c r="X5446" s="1">
        <v>0</v>
      </c>
      <c r="Y5446" s="1">
        <v>1</v>
      </c>
      <c r="Z5446" s="1">
        <v>2</v>
      </c>
      <c r="AA5446" s="1">
        <v>0</v>
      </c>
      <c r="AB5446" s="1">
        <v>0</v>
      </c>
      <c r="AC5446" s="1">
        <v>0</v>
      </c>
      <c r="AD5446" s="1">
        <v>0</v>
      </c>
      <c r="AE5446" s="1">
        <v>0</v>
      </c>
      <c r="AF5446" s="1">
        <v>0</v>
      </c>
      <c r="AG5446" s="1">
        <v>0</v>
      </c>
      <c r="AH5446" s="1">
        <v>0</v>
      </c>
      <c r="AI5446" s="1">
        <v>0</v>
      </c>
      <c r="AJ5446" s="1" t="s">
        <v>5690</v>
      </c>
      <c r="AK5446" s="1" t="s">
        <v>5691</v>
      </c>
      <c r="AL5446" s="1" t="s">
        <v>5692</v>
      </c>
      <c r="AM5446" s="1" t="s">
        <v>12</v>
      </c>
      <c r="AN5446" s="1" t="s">
        <v>23098</v>
      </c>
      <c r="AO5446" s="1" t="s">
        <v>86</v>
      </c>
      <c r="AP5446" s="1" t="s">
        <v>57</v>
      </c>
      <c r="AQ5446" s="1" t="s">
        <v>25</v>
      </c>
      <c r="AR5446" s="1" t="s">
        <v>19</v>
      </c>
      <c r="AS5446" s="1" t="s">
        <v>23090</v>
      </c>
      <c r="AT5446" s="1" t="s">
        <v>26</v>
      </c>
    </row>
    <row r="5447" spans="1:46" x14ac:dyDescent="0.25">
      <c r="A5447" s="1" t="s">
        <v>21867</v>
      </c>
      <c r="B5447" s="2" t="s">
        <v>23074</v>
      </c>
      <c r="C5447" s="2" t="s">
        <v>23110</v>
      </c>
      <c r="D5447" s="1">
        <v>0</v>
      </c>
      <c r="E5447" s="1">
        <v>0</v>
      </c>
      <c r="F5447" s="1">
        <v>1</v>
      </c>
      <c r="G5447" s="1">
        <v>1</v>
      </c>
      <c r="H5447" s="6">
        <v>1</v>
      </c>
      <c r="I5447">
        <v>1</v>
      </c>
      <c r="J5447" s="1">
        <v>43</v>
      </c>
      <c r="K5447" s="1">
        <v>0</v>
      </c>
      <c r="L5447" s="1">
        <v>730</v>
      </c>
      <c r="M5447" s="6">
        <v>7.0000000000000007E-2</v>
      </c>
      <c r="N5447" s="4">
        <v>12000</v>
      </c>
      <c r="O5447" s="4">
        <v>1000</v>
      </c>
      <c r="P5447" s="4">
        <v>500</v>
      </c>
      <c r="Q5447" s="3">
        <v>0.28999999999999998</v>
      </c>
      <c r="R5447" s="1">
        <v>18</v>
      </c>
      <c r="S5447" s="1">
        <v>500</v>
      </c>
      <c r="T5447" s="1">
        <v>37</v>
      </c>
      <c r="U5447" s="1">
        <v>1</v>
      </c>
      <c r="V5447" s="1">
        <v>2</v>
      </c>
      <c r="W5447" s="1">
        <v>1</v>
      </c>
      <c r="X5447" s="1">
        <v>1</v>
      </c>
      <c r="Y5447" s="1">
        <v>1</v>
      </c>
      <c r="Z5447" s="1">
        <v>4</v>
      </c>
      <c r="AA5447" s="1">
        <v>0</v>
      </c>
      <c r="AB5447" s="1">
        <v>1</v>
      </c>
      <c r="AC5447" s="1">
        <v>500</v>
      </c>
      <c r="AD5447" s="1">
        <v>225</v>
      </c>
      <c r="AE5447" s="1">
        <v>581</v>
      </c>
      <c r="AF5447" s="1">
        <v>1633</v>
      </c>
      <c r="AG5447" s="1">
        <v>0</v>
      </c>
      <c r="AH5447" s="1">
        <v>0</v>
      </c>
      <c r="AI5447" s="1">
        <v>2939</v>
      </c>
      <c r="AJ5447" s="1" t="s">
        <v>13812</v>
      </c>
      <c r="AK5447" s="1" t="s">
        <v>13813</v>
      </c>
      <c r="AL5447" s="1" t="s">
        <v>13814</v>
      </c>
      <c r="AM5447" s="1" t="s">
        <v>16</v>
      </c>
      <c r="AN5447" s="1" t="s">
        <v>23097</v>
      </c>
      <c r="AO5447" s="1" t="s">
        <v>86</v>
      </c>
      <c r="AP5447" s="1" t="s">
        <v>86</v>
      </c>
      <c r="AQ5447" s="1" t="s">
        <v>14</v>
      </c>
      <c r="AR5447" s="1" t="s">
        <v>19</v>
      </c>
      <c r="AS5447" s="1" t="s">
        <v>23090</v>
      </c>
      <c r="AT5447" s="1" t="s">
        <v>101</v>
      </c>
    </row>
    <row r="5448" spans="1:46" x14ac:dyDescent="0.25">
      <c r="A5448" s="1" t="s">
        <v>17836</v>
      </c>
      <c r="B5448" s="2" t="s">
        <v>23075</v>
      </c>
      <c r="C5448" s="2" t="s">
        <v>23104</v>
      </c>
      <c r="D5448" s="1">
        <v>7</v>
      </c>
      <c r="E5448" s="1">
        <v>6</v>
      </c>
      <c r="F5448" s="1">
        <v>2</v>
      </c>
      <c r="G5448" s="1">
        <v>15</v>
      </c>
      <c r="H5448" s="6">
        <v>0.13333333333333333</v>
      </c>
      <c r="I5448">
        <v>0</v>
      </c>
      <c r="J5448" s="1">
        <v>30</v>
      </c>
      <c r="K5448" s="1">
        <v>1</v>
      </c>
      <c r="L5448" s="1">
        <v>690</v>
      </c>
      <c r="M5448" s="6">
        <v>7.0000000000000007E-2</v>
      </c>
      <c r="N5448" s="4">
        <v>1500</v>
      </c>
      <c r="O5448" s="4">
        <v>130</v>
      </c>
      <c r="P5448" s="4">
        <v>230</v>
      </c>
      <c r="Q5448" s="3">
        <v>0.37</v>
      </c>
      <c r="R5448" s="1">
        <v>36</v>
      </c>
      <c r="S5448" s="1">
        <v>230</v>
      </c>
      <c r="T5448" s="1">
        <v>20</v>
      </c>
      <c r="U5448" s="1">
        <v>1</v>
      </c>
      <c r="V5448" s="1">
        <v>2</v>
      </c>
      <c r="W5448" s="1">
        <v>1</v>
      </c>
      <c r="X5448" s="1">
        <v>0</v>
      </c>
      <c r="Y5448" s="1">
        <v>1</v>
      </c>
      <c r="Z5448" s="1">
        <v>2</v>
      </c>
      <c r="AA5448" s="1">
        <v>0</v>
      </c>
      <c r="AB5448" s="1">
        <v>0</v>
      </c>
      <c r="AC5448" s="1">
        <v>0</v>
      </c>
      <c r="AD5448" s="1">
        <v>0</v>
      </c>
      <c r="AE5448" s="1">
        <v>0</v>
      </c>
      <c r="AF5448" s="1">
        <v>0</v>
      </c>
      <c r="AG5448" s="1">
        <v>0</v>
      </c>
      <c r="AH5448" s="1">
        <v>0</v>
      </c>
      <c r="AI5448" s="1">
        <v>0</v>
      </c>
      <c r="AJ5448" s="1" t="s">
        <v>2559</v>
      </c>
      <c r="AK5448" s="1" t="s">
        <v>2560</v>
      </c>
      <c r="AL5448" s="1" t="s">
        <v>2561</v>
      </c>
      <c r="AM5448" s="1" t="s">
        <v>12</v>
      </c>
      <c r="AN5448" s="1" t="s">
        <v>23098</v>
      </c>
      <c r="AO5448" s="1" t="s">
        <v>86</v>
      </c>
      <c r="AP5448" s="1" t="s">
        <v>86</v>
      </c>
      <c r="AQ5448" s="1" t="s">
        <v>25</v>
      </c>
      <c r="AR5448" s="1" t="s">
        <v>19</v>
      </c>
      <c r="AS5448" s="1" t="s">
        <v>23090</v>
      </c>
      <c r="AT5448" s="1" t="s">
        <v>26</v>
      </c>
    </row>
    <row r="5449" spans="1:46" x14ac:dyDescent="0.25">
      <c r="A5449" s="1" t="s">
        <v>22006</v>
      </c>
      <c r="B5449" s="2" t="s">
        <v>23075</v>
      </c>
      <c r="C5449" s="2" t="s">
        <v>23105</v>
      </c>
      <c r="D5449" s="1">
        <v>0</v>
      </c>
      <c r="E5449" s="1">
        <v>0</v>
      </c>
      <c r="F5449" s="1">
        <v>1</v>
      </c>
      <c r="G5449" s="1">
        <v>1</v>
      </c>
      <c r="H5449" s="6">
        <v>1</v>
      </c>
      <c r="I5449">
        <v>1</v>
      </c>
      <c r="J5449" s="1">
        <v>33</v>
      </c>
      <c r="K5449" s="1">
        <v>1</v>
      </c>
      <c r="L5449" s="1">
        <v>667</v>
      </c>
      <c r="M5449" s="6">
        <v>0.21</v>
      </c>
      <c r="N5449" s="4">
        <v>3500</v>
      </c>
      <c r="O5449" s="4">
        <v>300</v>
      </c>
      <c r="P5449" s="4">
        <v>250</v>
      </c>
      <c r="Q5449" s="3">
        <v>0.4</v>
      </c>
      <c r="R5449" s="1">
        <v>12</v>
      </c>
      <c r="S5449" s="1">
        <v>250</v>
      </c>
      <c r="T5449" s="1">
        <v>1</v>
      </c>
      <c r="U5449" s="1">
        <v>1</v>
      </c>
      <c r="V5449" s="1">
        <v>2</v>
      </c>
      <c r="W5449" s="1">
        <v>1</v>
      </c>
      <c r="X5449" s="1">
        <v>1</v>
      </c>
      <c r="Y5449" s="1">
        <v>1</v>
      </c>
      <c r="Z5449" s="1">
        <v>1</v>
      </c>
      <c r="AA5449" s="1">
        <v>1</v>
      </c>
      <c r="AB5449" s="1">
        <v>1</v>
      </c>
      <c r="AC5449" s="1">
        <v>0</v>
      </c>
      <c r="AD5449" s="1">
        <v>0</v>
      </c>
      <c r="AE5449" s="1">
        <v>0</v>
      </c>
      <c r="AF5449" s="1">
        <v>180</v>
      </c>
      <c r="AG5449" s="1">
        <v>0</v>
      </c>
      <c r="AH5449" s="1">
        <v>500</v>
      </c>
      <c r="AI5449" s="1">
        <v>680</v>
      </c>
      <c r="AJ5449" s="1" t="s">
        <v>14150</v>
      </c>
      <c r="AK5449" s="1" t="s">
        <v>14151</v>
      </c>
      <c r="AL5449" s="1" t="s">
        <v>14152</v>
      </c>
      <c r="AM5449" s="1" t="s">
        <v>16</v>
      </c>
      <c r="AN5449" s="1" t="s">
        <v>23098</v>
      </c>
      <c r="AO5449" s="1" t="s">
        <v>86</v>
      </c>
      <c r="AP5449" s="1" t="s">
        <v>86</v>
      </c>
      <c r="AQ5449" s="1" t="s">
        <v>14</v>
      </c>
      <c r="AR5449" s="1" t="s">
        <v>19</v>
      </c>
      <c r="AS5449" s="1" t="s">
        <v>23091</v>
      </c>
      <c r="AT5449" s="1" t="s">
        <v>101</v>
      </c>
    </row>
    <row r="5450" spans="1:46" x14ac:dyDescent="0.25">
      <c r="A5450" s="1" t="s">
        <v>19756</v>
      </c>
      <c r="B5450" s="2" t="s">
        <v>23075</v>
      </c>
      <c r="C5450" s="2" t="s">
        <v>23105</v>
      </c>
      <c r="D5450" s="1">
        <v>0</v>
      </c>
      <c r="E5450" s="1">
        <v>0</v>
      </c>
      <c r="F5450" s="1">
        <v>1</v>
      </c>
      <c r="G5450" s="1">
        <v>1</v>
      </c>
      <c r="H5450" s="6">
        <v>1</v>
      </c>
      <c r="I5450">
        <v>1</v>
      </c>
      <c r="J5450" s="1">
        <v>31</v>
      </c>
      <c r="K5450" s="1">
        <v>1</v>
      </c>
      <c r="L5450" s="1">
        <v>424</v>
      </c>
      <c r="M5450" s="6">
        <v>0.57999999999999996</v>
      </c>
      <c r="N5450" s="4">
        <v>1500</v>
      </c>
      <c r="O5450" s="4">
        <v>120</v>
      </c>
      <c r="P5450" s="4">
        <v>500</v>
      </c>
      <c r="Q5450" s="3">
        <v>0.35</v>
      </c>
      <c r="R5450" s="1">
        <v>24</v>
      </c>
      <c r="S5450" s="1">
        <v>500</v>
      </c>
      <c r="T5450" s="1">
        <v>68</v>
      </c>
      <c r="U5450" s="1">
        <v>0</v>
      </c>
      <c r="V5450" s="1">
        <v>2</v>
      </c>
      <c r="W5450" s="1">
        <v>0</v>
      </c>
      <c r="X5450" s="1">
        <v>1</v>
      </c>
      <c r="Y5450" s="1">
        <v>1</v>
      </c>
      <c r="Z5450" s="1">
        <v>1</v>
      </c>
      <c r="AA5450" s="1">
        <v>1</v>
      </c>
      <c r="AB5450" s="1">
        <v>1</v>
      </c>
      <c r="AC5450" s="1">
        <v>475</v>
      </c>
      <c r="AD5450" s="1">
        <v>0</v>
      </c>
      <c r="AE5450" s="1">
        <v>0</v>
      </c>
      <c r="AF5450" s="1">
        <v>0</v>
      </c>
      <c r="AG5450" s="1">
        <v>40</v>
      </c>
      <c r="AH5450" s="1">
        <v>400</v>
      </c>
      <c r="AI5450" s="1">
        <v>915</v>
      </c>
      <c r="AJ5450" s="1" t="s">
        <v>8074</v>
      </c>
      <c r="AK5450" s="1" t="s">
        <v>8075</v>
      </c>
      <c r="AL5450" s="1" t="s">
        <v>8076</v>
      </c>
      <c r="AM5450" s="1" t="s">
        <v>16</v>
      </c>
      <c r="AN5450" s="1" t="s">
        <v>23098</v>
      </c>
      <c r="AO5450" s="1" t="s">
        <v>364</v>
      </c>
      <c r="AP5450" s="1" t="s">
        <v>57</v>
      </c>
      <c r="AQ5450" s="1" t="s">
        <v>14</v>
      </c>
      <c r="AR5450" s="1" t="s">
        <v>19</v>
      </c>
      <c r="AS5450" s="1" t="s">
        <v>23091</v>
      </c>
      <c r="AT5450" s="1" t="s">
        <v>101</v>
      </c>
    </row>
    <row r="5451" spans="1:46" x14ac:dyDescent="0.25">
      <c r="A5451" s="1" t="s">
        <v>19257</v>
      </c>
      <c r="B5451" s="2" t="s">
        <v>23075</v>
      </c>
      <c r="C5451" s="2" t="s">
        <v>23106</v>
      </c>
      <c r="D5451" s="1">
        <v>0</v>
      </c>
      <c r="E5451" s="1">
        <v>0</v>
      </c>
      <c r="F5451" s="1">
        <v>1</v>
      </c>
      <c r="G5451" s="1">
        <v>1</v>
      </c>
      <c r="H5451" s="6">
        <v>1</v>
      </c>
      <c r="I5451">
        <v>0</v>
      </c>
      <c r="J5451" s="1">
        <v>34</v>
      </c>
      <c r="K5451" s="1">
        <v>1</v>
      </c>
      <c r="L5451" s="1">
        <v>695</v>
      </c>
      <c r="M5451" s="6">
        <v>0.54</v>
      </c>
      <c r="N5451" s="4">
        <v>2600</v>
      </c>
      <c r="O5451" s="4">
        <v>200</v>
      </c>
      <c r="P5451" s="4">
        <v>900</v>
      </c>
      <c r="Q5451" s="3">
        <v>0.3</v>
      </c>
      <c r="R5451" s="1">
        <v>24</v>
      </c>
      <c r="S5451" s="1">
        <v>900</v>
      </c>
      <c r="T5451" s="1">
        <v>57</v>
      </c>
      <c r="U5451" s="1">
        <v>1</v>
      </c>
      <c r="V5451" s="1">
        <v>2</v>
      </c>
      <c r="W5451" s="1">
        <v>0</v>
      </c>
      <c r="X5451" s="1">
        <v>1</v>
      </c>
      <c r="Y5451" s="1">
        <v>0</v>
      </c>
      <c r="Z5451" s="1">
        <v>2</v>
      </c>
      <c r="AA5451" s="1">
        <v>0</v>
      </c>
      <c r="AB5451" s="1">
        <v>0</v>
      </c>
      <c r="AC5451" s="1">
        <v>6100</v>
      </c>
      <c r="AD5451" s="1">
        <v>0</v>
      </c>
      <c r="AE5451" s="1">
        <v>0</v>
      </c>
      <c r="AF5451" s="1">
        <v>0</v>
      </c>
      <c r="AG5451" s="1">
        <v>0</v>
      </c>
      <c r="AH5451" s="1">
        <v>200</v>
      </c>
      <c r="AI5451" s="1">
        <v>6300</v>
      </c>
      <c r="AJ5451" s="1" t="s">
        <v>6667</v>
      </c>
      <c r="AK5451" s="1" t="s">
        <v>6668</v>
      </c>
      <c r="AL5451" s="1" t="s">
        <v>6669</v>
      </c>
      <c r="AM5451" s="1" t="s">
        <v>12</v>
      </c>
      <c r="AN5451" s="1" t="s">
        <v>23098</v>
      </c>
      <c r="AO5451" s="1" t="s">
        <v>86</v>
      </c>
      <c r="AP5451" s="1" t="s">
        <v>57</v>
      </c>
      <c r="AQ5451" s="1" t="s">
        <v>14</v>
      </c>
      <c r="AR5451" s="1" t="s">
        <v>30</v>
      </c>
      <c r="AS5451" s="1" t="s">
        <v>23090</v>
      </c>
      <c r="AT5451" s="1" t="s">
        <v>26</v>
      </c>
    </row>
    <row r="5452" spans="1:46" x14ac:dyDescent="0.25">
      <c r="A5452" s="1" t="s">
        <v>20962</v>
      </c>
      <c r="B5452" s="2" t="s">
        <v>23075</v>
      </c>
      <c r="C5452" s="2" t="s">
        <v>23106</v>
      </c>
      <c r="D5452" s="1">
        <v>0</v>
      </c>
      <c r="E5452" s="1">
        <v>0</v>
      </c>
      <c r="F5452" s="1">
        <v>1</v>
      </c>
      <c r="G5452" s="1">
        <v>1</v>
      </c>
      <c r="H5452" s="6">
        <v>1</v>
      </c>
      <c r="I5452">
        <v>0</v>
      </c>
      <c r="J5452" s="1">
        <v>33</v>
      </c>
      <c r="K5452" s="1">
        <v>0</v>
      </c>
      <c r="L5452" s="1">
        <v>650</v>
      </c>
      <c r="M5452" s="6">
        <v>0.5</v>
      </c>
      <c r="N5452" s="4">
        <v>2000</v>
      </c>
      <c r="O5452" s="4">
        <v>150</v>
      </c>
      <c r="P5452" s="4">
        <v>300</v>
      </c>
      <c r="Q5452" s="3">
        <v>0.3</v>
      </c>
      <c r="R5452" s="1">
        <v>24</v>
      </c>
      <c r="S5452" s="1">
        <v>300</v>
      </c>
      <c r="T5452" s="1">
        <v>35</v>
      </c>
      <c r="U5452" s="1">
        <v>1</v>
      </c>
      <c r="V5452" s="1">
        <v>2</v>
      </c>
      <c r="W5452" s="1">
        <v>0</v>
      </c>
      <c r="X5452" s="1">
        <v>0</v>
      </c>
      <c r="Y5452" s="1">
        <v>1</v>
      </c>
      <c r="Z5452" s="1">
        <v>1</v>
      </c>
      <c r="AA5452" s="1">
        <v>1</v>
      </c>
      <c r="AB5452" s="1">
        <v>0</v>
      </c>
      <c r="AC5452" s="1">
        <v>0</v>
      </c>
      <c r="AD5452" s="1">
        <v>0</v>
      </c>
      <c r="AE5452" s="1">
        <v>1200</v>
      </c>
      <c r="AF5452" s="1">
        <v>0</v>
      </c>
      <c r="AG5452" s="1">
        <v>0</v>
      </c>
      <c r="AH5452" s="1">
        <v>200</v>
      </c>
      <c r="AI5452" s="1">
        <v>1400</v>
      </c>
      <c r="AJ5452" s="1" t="s">
        <v>11359</v>
      </c>
      <c r="AK5452" s="1" t="s">
        <v>11360</v>
      </c>
      <c r="AL5452" s="1" t="s">
        <v>11361</v>
      </c>
      <c r="AM5452" s="1" t="s">
        <v>12</v>
      </c>
      <c r="AN5452" s="1" t="s">
        <v>23097</v>
      </c>
      <c r="AO5452" s="1" t="s">
        <v>86</v>
      </c>
      <c r="AP5452" s="1" t="s">
        <v>57</v>
      </c>
      <c r="AQ5452" s="1" t="s">
        <v>25</v>
      </c>
      <c r="AR5452" s="1" t="s">
        <v>19</v>
      </c>
      <c r="AS5452" s="1" t="s">
        <v>23091</v>
      </c>
      <c r="AT5452" s="1" t="s">
        <v>26</v>
      </c>
    </row>
    <row r="5453" spans="1:46" x14ac:dyDescent="0.25">
      <c r="A5453" s="1" t="s">
        <v>21544</v>
      </c>
      <c r="B5453" s="2" t="s">
        <v>23075</v>
      </c>
      <c r="C5453" s="2" t="s">
        <v>23106</v>
      </c>
      <c r="D5453" s="1">
        <v>1</v>
      </c>
      <c r="E5453" s="1">
        <v>0</v>
      </c>
      <c r="F5453" s="1">
        <v>2</v>
      </c>
      <c r="G5453" s="1">
        <v>3</v>
      </c>
      <c r="H5453" s="6">
        <v>0.66666666666666663</v>
      </c>
      <c r="I5453">
        <v>0</v>
      </c>
      <c r="J5453" s="1">
        <v>29</v>
      </c>
      <c r="K5453" s="1">
        <v>1</v>
      </c>
      <c r="L5453" s="1">
        <v>650</v>
      </c>
      <c r="M5453" s="6">
        <v>0.19</v>
      </c>
      <c r="N5453" s="4">
        <v>1680</v>
      </c>
      <c r="O5453" s="4">
        <v>140</v>
      </c>
      <c r="P5453" s="4">
        <v>400</v>
      </c>
      <c r="Q5453" s="3">
        <v>0.3</v>
      </c>
      <c r="R5453" s="1">
        <v>24</v>
      </c>
      <c r="S5453" s="1">
        <v>400</v>
      </c>
      <c r="T5453" s="1">
        <v>39</v>
      </c>
      <c r="U5453" s="1">
        <v>1</v>
      </c>
      <c r="V5453" s="1">
        <v>2</v>
      </c>
      <c r="W5453" s="1">
        <v>0</v>
      </c>
      <c r="X5453" s="1">
        <v>0</v>
      </c>
      <c r="Y5453" s="1">
        <v>1</v>
      </c>
      <c r="Z5453" s="1">
        <v>2</v>
      </c>
      <c r="AA5453" s="1">
        <v>1</v>
      </c>
      <c r="AB5453" s="1">
        <v>0</v>
      </c>
      <c r="AC5453" s="1">
        <v>174</v>
      </c>
      <c r="AD5453" s="1">
        <v>0</v>
      </c>
      <c r="AE5453" s="1">
        <v>0</v>
      </c>
      <c r="AF5453" s="1">
        <v>0</v>
      </c>
      <c r="AG5453" s="1">
        <v>0</v>
      </c>
      <c r="AH5453" s="1">
        <v>0</v>
      </c>
      <c r="AI5453" s="1">
        <v>174</v>
      </c>
      <c r="AJ5453" s="1" t="s">
        <v>12930</v>
      </c>
      <c r="AK5453" s="1" t="s">
        <v>12931</v>
      </c>
      <c r="AL5453" s="1" t="s">
        <v>12932</v>
      </c>
      <c r="AM5453" s="1" t="s">
        <v>12</v>
      </c>
      <c r="AN5453" s="1" t="s">
        <v>23098</v>
      </c>
      <c r="AO5453" s="1" t="s">
        <v>86</v>
      </c>
      <c r="AP5453" s="1" t="s">
        <v>57</v>
      </c>
      <c r="AQ5453" s="1" t="s">
        <v>25</v>
      </c>
      <c r="AR5453" s="1" t="s">
        <v>19</v>
      </c>
      <c r="AS5453" s="1" t="s">
        <v>23091</v>
      </c>
      <c r="AT5453" s="1" t="s">
        <v>26</v>
      </c>
    </row>
    <row r="5454" spans="1:46" x14ac:dyDescent="0.25">
      <c r="A5454" s="1" t="s">
        <v>18051</v>
      </c>
      <c r="B5454" s="2" t="s">
        <v>23075</v>
      </c>
      <c r="C5454" s="2" t="s">
        <v>23106</v>
      </c>
      <c r="D5454" s="1">
        <v>0</v>
      </c>
      <c r="E5454" s="1">
        <v>0</v>
      </c>
      <c r="F5454" s="1">
        <v>1</v>
      </c>
      <c r="G5454" s="1">
        <v>1</v>
      </c>
      <c r="H5454" s="6">
        <v>1</v>
      </c>
      <c r="I5454">
        <v>0</v>
      </c>
      <c r="J5454" s="1">
        <v>52</v>
      </c>
      <c r="K5454" s="1">
        <v>0</v>
      </c>
      <c r="L5454" s="1">
        <v>745</v>
      </c>
      <c r="M5454" s="6">
        <v>0.1</v>
      </c>
      <c r="N5454" s="4">
        <v>3000</v>
      </c>
      <c r="O5454" s="4">
        <v>250</v>
      </c>
      <c r="P5454" s="4">
        <v>500</v>
      </c>
      <c r="Q5454" s="3">
        <v>0.28999999999999998</v>
      </c>
      <c r="R5454" s="1">
        <v>24</v>
      </c>
      <c r="S5454" s="1">
        <v>500</v>
      </c>
      <c r="T5454" s="1">
        <v>63</v>
      </c>
      <c r="U5454" s="1">
        <v>1</v>
      </c>
      <c r="V5454" s="1">
        <v>2</v>
      </c>
      <c r="W5454" s="1">
        <v>0</v>
      </c>
      <c r="X5454" s="1">
        <v>0</v>
      </c>
      <c r="Y5454" s="1">
        <v>0</v>
      </c>
      <c r="Z5454" s="1">
        <v>2</v>
      </c>
      <c r="AA5454" s="1">
        <v>1</v>
      </c>
      <c r="AB5454" s="1">
        <v>0</v>
      </c>
      <c r="AC5454" s="1">
        <v>0</v>
      </c>
      <c r="AD5454" s="1">
        <v>0</v>
      </c>
      <c r="AE5454" s="1">
        <v>0</v>
      </c>
      <c r="AF5454" s="1">
        <v>0</v>
      </c>
      <c r="AG5454" s="1">
        <v>0</v>
      </c>
      <c r="AH5454" s="1">
        <v>0</v>
      </c>
      <c r="AI5454" s="1">
        <v>0</v>
      </c>
      <c r="AJ5454" s="1" t="s">
        <v>47</v>
      </c>
      <c r="AK5454" s="1" t="s">
        <v>3195</v>
      </c>
      <c r="AL5454" s="1" t="s">
        <v>3196</v>
      </c>
      <c r="AM5454" s="1" t="s">
        <v>12</v>
      </c>
      <c r="AN5454" s="1" t="s">
        <v>23097</v>
      </c>
      <c r="AO5454" s="1" t="s">
        <v>86</v>
      </c>
      <c r="AP5454" s="1" t="s">
        <v>57</v>
      </c>
      <c r="AQ5454" s="1" t="s">
        <v>25</v>
      </c>
      <c r="AR5454" s="1" t="s">
        <v>30</v>
      </c>
      <c r="AS5454" s="1" t="s">
        <v>23091</v>
      </c>
      <c r="AT5454" s="1" t="s">
        <v>26</v>
      </c>
    </row>
    <row r="5455" spans="1:46" x14ac:dyDescent="0.25">
      <c r="A5455" s="1" t="s">
        <v>17330</v>
      </c>
      <c r="B5455" s="2" t="s">
        <v>23075</v>
      </c>
      <c r="C5455" s="2" t="s">
        <v>23106</v>
      </c>
      <c r="D5455" s="1">
        <v>0</v>
      </c>
      <c r="E5455" s="1">
        <v>0</v>
      </c>
      <c r="F5455" s="1">
        <v>1</v>
      </c>
      <c r="G5455" s="1">
        <v>1</v>
      </c>
      <c r="H5455" s="6">
        <v>1</v>
      </c>
      <c r="I5455">
        <v>1</v>
      </c>
      <c r="J5455" s="1">
        <v>37</v>
      </c>
      <c r="K5455" s="1">
        <v>0</v>
      </c>
      <c r="L5455" s="1">
        <v>615</v>
      </c>
      <c r="M5455" s="6">
        <v>0.09</v>
      </c>
      <c r="N5455" s="4">
        <v>8000</v>
      </c>
      <c r="O5455" s="4">
        <v>500</v>
      </c>
      <c r="P5455" s="4">
        <v>300</v>
      </c>
      <c r="Q5455" s="3">
        <v>0.33</v>
      </c>
      <c r="R5455" s="1">
        <v>12</v>
      </c>
      <c r="S5455" s="1">
        <v>300</v>
      </c>
      <c r="T5455" s="1">
        <v>36</v>
      </c>
      <c r="U5455" s="1">
        <v>1</v>
      </c>
      <c r="V5455" s="1">
        <v>2</v>
      </c>
      <c r="W5455" s="1">
        <v>0</v>
      </c>
      <c r="X5455" s="1">
        <v>1</v>
      </c>
      <c r="Y5455" s="1">
        <v>0</v>
      </c>
      <c r="Z5455" s="1">
        <v>4</v>
      </c>
      <c r="AA5455" s="1">
        <v>1</v>
      </c>
      <c r="AB5455" s="1">
        <v>1</v>
      </c>
      <c r="AC5455" s="1">
        <v>0</v>
      </c>
      <c r="AD5455" s="1">
        <v>0</v>
      </c>
      <c r="AE5455" s="1">
        <v>0</v>
      </c>
      <c r="AF5455" s="1">
        <v>0</v>
      </c>
      <c r="AG5455" s="1">
        <v>0</v>
      </c>
      <c r="AH5455" s="1">
        <v>350</v>
      </c>
      <c r="AI5455" s="1">
        <v>350</v>
      </c>
      <c r="AJ5455" s="1" t="s">
        <v>1025</v>
      </c>
      <c r="AK5455" s="1" t="s">
        <v>1026</v>
      </c>
      <c r="AL5455" s="1" t="s">
        <v>1027</v>
      </c>
      <c r="AM5455" s="1" t="s">
        <v>16</v>
      </c>
      <c r="AN5455" s="1" t="s">
        <v>23097</v>
      </c>
      <c r="AO5455" s="1" t="s">
        <v>86</v>
      </c>
      <c r="AP5455" s="1" t="s">
        <v>57</v>
      </c>
      <c r="AQ5455" s="1" t="s">
        <v>14</v>
      </c>
      <c r="AR5455" s="1" t="s">
        <v>30</v>
      </c>
      <c r="AS5455" s="1" t="s">
        <v>23091</v>
      </c>
      <c r="AT5455" s="1" t="s">
        <v>101</v>
      </c>
    </row>
    <row r="5456" spans="1:46" x14ac:dyDescent="0.25">
      <c r="A5456" s="1" t="s">
        <v>21661</v>
      </c>
      <c r="B5456" s="2" t="s">
        <v>23075</v>
      </c>
      <c r="C5456" s="2" t="s">
        <v>23107</v>
      </c>
      <c r="D5456" s="1">
        <v>0</v>
      </c>
      <c r="E5456" s="1">
        <v>1</v>
      </c>
      <c r="F5456" s="1">
        <v>1</v>
      </c>
      <c r="G5456" s="1">
        <v>2</v>
      </c>
      <c r="H5456" s="6">
        <v>0.5</v>
      </c>
      <c r="I5456">
        <v>0</v>
      </c>
      <c r="J5456" s="1">
        <v>33</v>
      </c>
      <c r="K5456" s="1">
        <v>0</v>
      </c>
      <c r="L5456" s="1">
        <v>706</v>
      </c>
      <c r="M5456" s="6">
        <v>0.62</v>
      </c>
      <c r="N5456" s="4">
        <v>2520</v>
      </c>
      <c r="O5456" s="4">
        <v>210</v>
      </c>
      <c r="P5456" s="4">
        <v>500</v>
      </c>
      <c r="Q5456" s="3">
        <v>0.3</v>
      </c>
      <c r="R5456" s="1">
        <v>24</v>
      </c>
      <c r="S5456" s="1">
        <v>500</v>
      </c>
      <c r="T5456" s="1">
        <v>38</v>
      </c>
      <c r="U5456" s="1">
        <v>0</v>
      </c>
      <c r="V5456" s="1">
        <v>2</v>
      </c>
      <c r="W5456" s="1">
        <v>1</v>
      </c>
      <c r="X5456" s="1">
        <v>0</v>
      </c>
      <c r="Y5456" s="1">
        <v>1</v>
      </c>
      <c r="Z5456" s="1">
        <v>1</v>
      </c>
      <c r="AA5456" s="1">
        <v>0</v>
      </c>
      <c r="AB5456" s="1">
        <v>0</v>
      </c>
      <c r="AC5456" s="1">
        <v>452</v>
      </c>
      <c r="AD5456" s="1">
        <v>0</v>
      </c>
      <c r="AE5456" s="1">
        <v>179</v>
      </c>
      <c r="AF5456" s="1">
        <v>408</v>
      </c>
      <c r="AG5456" s="1">
        <v>0</v>
      </c>
      <c r="AH5456" s="1">
        <v>780</v>
      </c>
      <c r="AI5456" s="1">
        <v>1819</v>
      </c>
      <c r="AJ5456" s="1" t="s">
        <v>13262</v>
      </c>
      <c r="AK5456" s="1" t="s">
        <v>13263</v>
      </c>
      <c r="AL5456" s="1" t="s">
        <v>13264</v>
      </c>
      <c r="AM5456" s="1" t="s">
        <v>12</v>
      </c>
      <c r="AN5456" s="1" t="s">
        <v>23097</v>
      </c>
      <c r="AO5456" s="1" t="s">
        <v>364</v>
      </c>
      <c r="AP5456" s="1" t="s">
        <v>86</v>
      </c>
      <c r="AQ5456" s="1" t="s">
        <v>25</v>
      </c>
      <c r="AR5456" s="1" t="s">
        <v>19</v>
      </c>
      <c r="AS5456" s="1" t="s">
        <v>23090</v>
      </c>
      <c r="AT5456" s="1" t="s">
        <v>26</v>
      </c>
    </row>
    <row r="5457" spans="1:46" x14ac:dyDescent="0.25">
      <c r="A5457" s="1" t="s">
        <v>18815</v>
      </c>
      <c r="B5457" s="2" t="s">
        <v>23075</v>
      </c>
      <c r="C5457" s="2" t="s">
        <v>23107</v>
      </c>
      <c r="D5457" s="1">
        <v>0</v>
      </c>
      <c r="E5457" s="1">
        <v>0</v>
      </c>
      <c r="F5457" s="1">
        <v>1</v>
      </c>
      <c r="G5457" s="1">
        <v>1</v>
      </c>
      <c r="H5457" s="6">
        <v>1</v>
      </c>
      <c r="I5457">
        <v>0</v>
      </c>
      <c r="J5457" s="1">
        <v>29</v>
      </c>
      <c r="K5457" s="1">
        <v>0</v>
      </c>
      <c r="L5457" s="1">
        <v>696</v>
      </c>
      <c r="M5457" s="6">
        <v>0.13</v>
      </c>
      <c r="N5457" s="4">
        <v>2100</v>
      </c>
      <c r="O5457" s="4">
        <v>163</v>
      </c>
      <c r="P5457" s="4">
        <v>300</v>
      </c>
      <c r="Q5457" s="3">
        <v>0.28999999999999998</v>
      </c>
      <c r="R5457" s="1">
        <v>24</v>
      </c>
      <c r="S5457" s="1">
        <v>300</v>
      </c>
      <c r="T5457" s="1">
        <v>37</v>
      </c>
      <c r="U5457" s="1">
        <v>1</v>
      </c>
      <c r="V5457" s="1">
        <v>2</v>
      </c>
      <c r="W5457" s="1">
        <v>0</v>
      </c>
      <c r="X5457" s="1">
        <v>0</v>
      </c>
      <c r="Y5457" s="1">
        <v>1</v>
      </c>
      <c r="Z5457" s="1">
        <v>2</v>
      </c>
      <c r="AA5457" s="1">
        <v>0</v>
      </c>
      <c r="AB5457" s="1">
        <v>1</v>
      </c>
      <c r="AC5457" s="1">
        <v>0</v>
      </c>
      <c r="AD5457" s="1">
        <v>0</v>
      </c>
      <c r="AE5457" s="1">
        <v>0</v>
      </c>
      <c r="AF5457" s="1">
        <v>0</v>
      </c>
      <c r="AG5457" s="1">
        <v>10</v>
      </c>
      <c r="AH5457" s="1">
        <v>100</v>
      </c>
      <c r="AI5457" s="1">
        <v>110</v>
      </c>
      <c r="AJ5457" s="1" t="s">
        <v>5439</v>
      </c>
      <c r="AK5457" s="1" t="s">
        <v>5440</v>
      </c>
      <c r="AL5457" s="1" t="s">
        <v>5441</v>
      </c>
      <c r="AM5457" s="1" t="s">
        <v>12</v>
      </c>
      <c r="AN5457" s="1" t="s">
        <v>23097</v>
      </c>
      <c r="AO5457" s="1" t="s">
        <v>86</v>
      </c>
      <c r="AP5457" s="1" t="s">
        <v>57</v>
      </c>
      <c r="AQ5457" s="1" t="s">
        <v>25</v>
      </c>
      <c r="AR5457" s="1" t="s">
        <v>19</v>
      </c>
      <c r="AS5457" s="1" t="s">
        <v>23090</v>
      </c>
      <c r="AT5457" s="1" t="s">
        <v>101</v>
      </c>
    </row>
    <row r="5458" spans="1:46" x14ac:dyDescent="0.25">
      <c r="A5458" s="1" t="s">
        <v>17940</v>
      </c>
      <c r="B5458" s="2" t="s">
        <v>23101</v>
      </c>
      <c r="C5458" s="2" t="s">
        <v>23104</v>
      </c>
      <c r="D5458" s="1">
        <v>0</v>
      </c>
      <c r="E5458" s="1">
        <v>0</v>
      </c>
      <c r="F5458" s="1">
        <v>1</v>
      </c>
      <c r="G5458" s="1">
        <v>1</v>
      </c>
      <c r="H5458" s="6">
        <v>1</v>
      </c>
      <c r="I5458">
        <v>1</v>
      </c>
      <c r="J5458" s="1">
        <v>28</v>
      </c>
      <c r="K5458" s="1">
        <v>1</v>
      </c>
      <c r="L5458" s="1">
        <v>0</v>
      </c>
      <c r="M5458" s="6">
        <v>0</v>
      </c>
      <c r="N5458" s="4">
        <v>1320</v>
      </c>
      <c r="O5458" s="4">
        <v>110</v>
      </c>
      <c r="P5458" s="4">
        <v>200</v>
      </c>
      <c r="Q5458" s="3">
        <v>0.45</v>
      </c>
      <c r="R5458" s="1">
        <v>12</v>
      </c>
      <c r="S5458" s="1">
        <v>200</v>
      </c>
      <c r="T5458" s="1">
        <v>5</v>
      </c>
      <c r="U5458" s="1">
        <v>1</v>
      </c>
      <c r="V5458" s="1">
        <v>2</v>
      </c>
      <c r="W5458" s="1">
        <v>1</v>
      </c>
      <c r="X5458" s="1">
        <v>1</v>
      </c>
      <c r="Y5458" s="1">
        <v>1</v>
      </c>
      <c r="Z5458" s="1">
        <v>1</v>
      </c>
      <c r="AA5458" s="1">
        <v>1</v>
      </c>
      <c r="AB5458" s="1">
        <v>1</v>
      </c>
      <c r="AC5458" s="1">
        <v>0</v>
      </c>
      <c r="AD5458" s="1">
        <v>0</v>
      </c>
      <c r="AE5458" s="1">
        <v>0</v>
      </c>
      <c r="AF5458" s="1">
        <v>0</v>
      </c>
      <c r="AG5458" s="1">
        <v>0</v>
      </c>
      <c r="AH5458" s="1">
        <v>0</v>
      </c>
      <c r="AI5458" s="1">
        <v>0</v>
      </c>
      <c r="AJ5458" s="1" t="s">
        <v>2854</v>
      </c>
      <c r="AK5458" s="1" t="s">
        <v>2855</v>
      </c>
      <c r="AL5458" s="1" t="s">
        <v>11</v>
      </c>
      <c r="AM5458" s="1" t="s">
        <v>16</v>
      </c>
      <c r="AN5458" s="1" t="s">
        <v>23098</v>
      </c>
      <c r="AO5458" s="1" t="s">
        <v>86</v>
      </c>
      <c r="AP5458" s="1" t="s">
        <v>86</v>
      </c>
      <c r="AQ5458" s="1" t="s">
        <v>14</v>
      </c>
      <c r="AR5458" s="1" t="s">
        <v>19</v>
      </c>
      <c r="AS5458" s="1" t="s">
        <v>23091</v>
      </c>
      <c r="AT5458" s="1" t="s">
        <v>101</v>
      </c>
    </row>
    <row r="5459" spans="1:46" x14ac:dyDescent="0.25">
      <c r="A5459" s="1" t="s">
        <v>21942</v>
      </c>
      <c r="B5459" s="2" t="s">
        <v>23101</v>
      </c>
      <c r="C5459" s="2" t="s">
        <v>23104</v>
      </c>
      <c r="D5459" s="1">
        <v>0</v>
      </c>
      <c r="E5459" s="1">
        <v>0</v>
      </c>
      <c r="F5459" s="1">
        <v>1</v>
      </c>
      <c r="G5459" s="1">
        <v>1</v>
      </c>
      <c r="H5459" s="6">
        <v>1</v>
      </c>
      <c r="I5459">
        <v>0</v>
      </c>
      <c r="J5459" s="1">
        <v>43</v>
      </c>
      <c r="K5459" s="1">
        <v>1</v>
      </c>
      <c r="L5459" s="1">
        <v>380</v>
      </c>
      <c r="M5459" s="6">
        <v>0</v>
      </c>
      <c r="N5459" s="4">
        <v>4500</v>
      </c>
      <c r="O5459" s="4">
        <v>380</v>
      </c>
      <c r="P5459" s="4">
        <v>300</v>
      </c>
      <c r="Q5459" s="3">
        <v>0.4</v>
      </c>
      <c r="R5459" s="1">
        <v>12</v>
      </c>
      <c r="S5459" s="1">
        <v>300</v>
      </c>
      <c r="T5459" s="1">
        <v>11</v>
      </c>
      <c r="U5459" s="1">
        <v>1</v>
      </c>
      <c r="V5459" s="1">
        <v>2</v>
      </c>
      <c r="W5459" s="1">
        <v>0</v>
      </c>
      <c r="X5459" s="1">
        <v>0</v>
      </c>
      <c r="Y5459" s="1">
        <v>0</v>
      </c>
      <c r="Z5459" s="1">
        <v>1</v>
      </c>
      <c r="AA5459" s="1">
        <v>1</v>
      </c>
      <c r="AB5459" s="1">
        <v>0</v>
      </c>
      <c r="AC5459" s="1">
        <v>1530</v>
      </c>
      <c r="AD5459" s="1">
        <v>0</v>
      </c>
      <c r="AE5459" s="1">
        <v>600</v>
      </c>
      <c r="AF5459" s="1">
        <v>0</v>
      </c>
      <c r="AG5459" s="1">
        <v>0</v>
      </c>
      <c r="AH5459" s="1">
        <v>900</v>
      </c>
      <c r="AI5459" s="1">
        <v>3030</v>
      </c>
      <c r="AJ5459" s="1" t="s">
        <v>13983</v>
      </c>
      <c r="AK5459" s="1" t="s">
        <v>13984</v>
      </c>
      <c r="AL5459" s="1" t="s">
        <v>11</v>
      </c>
      <c r="AM5459" s="1" t="s">
        <v>12</v>
      </c>
      <c r="AN5459" s="1" t="s">
        <v>23098</v>
      </c>
      <c r="AO5459" s="1" t="s">
        <v>86</v>
      </c>
      <c r="AP5459" s="1" t="s">
        <v>57</v>
      </c>
      <c r="AQ5459" s="1" t="s">
        <v>25</v>
      </c>
      <c r="AR5459" s="1" t="s">
        <v>30</v>
      </c>
      <c r="AS5459" s="1" t="s">
        <v>23091</v>
      </c>
      <c r="AT5459" s="1" t="s">
        <v>26</v>
      </c>
    </row>
    <row r="5460" spans="1:46" x14ac:dyDescent="0.25">
      <c r="A5460" s="1" t="s">
        <v>21460</v>
      </c>
      <c r="B5460" s="2" t="s">
        <v>23101</v>
      </c>
      <c r="C5460" s="2" t="s">
        <v>23104</v>
      </c>
      <c r="D5460" s="1">
        <v>2</v>
      </c>
      <c r="E5460" s="1">
        <v>1</v>
      </c>
      <c r="F5460" s="1">
        <v>1</v>
      </c>
      <c r="G5460" s="1">
        <v>4</v>
      </c>
      <c r="H5460" s="6">
        <v>0.25</v>
      </c>
      <c r="I5460">
        <v>0</v>
      </c>
      <c r="J5460" s="1">
        <v>34</v>
      </c>
      <c r="K5460" s="1">
        <v>0</v>
      </c>
      <c r="L5460" s="1">
        <v>576</v>
      </c>
      <c r="M5460" s="6">
        <v>0</v>
      </c>
      <c r="N5460" s="4">
        <v>3240</v>
      </c>
      <c r="O5460" s="4">
        <v>270</v>
      </c>
      <c r="P5460" s="4">
        <v>1000</v>
      </c>
      <c r="Q5460" s="3">
        <v>0.4</v>
      </c>
      <c r="R5460" s="1">
        <v>36</v>
      </c>
      <c r="S5460" s="1">
        <v>1000</v>
      </c>
      <c r="T5460" s="1">
        <v>17</v>
      </c>
      <c r="U5460" s="1">
        <v>0</v>
      </c>
      <c r="V5460" s="1">
        <v>2</v>
      </c>
      <c r="W5460" s="1">
        <v>0</v>
      </c>
      <c r="X5460" s="1">
        <v>0</v>
      </c>
      <c r="Y5460" s="1">
        <v>1</v>
      </c>
      <c r="Z5460" s="1">
        <v>0</v>
      </c>
      <c r="AA5460" s="1">
        <v>0</v>
      </c>
      <c r="AB5460" s="1">
        <v>0</v>
      </c>
      <c r="AC5460" s="1">
        <v>0</v>
      </c>
      <c r="AD5460" s="1">
        <v>0</v>
      </c>
      <c r="AE5460" s="1">
        <v>1800</v>
      </c>
      <c r="AF5460" s="1">
        <v>0</v>
      </c>
      <c r="AG5460" s="1">
        <v>0</v>
      </c>
      <c r="AH5460" s="1">
        <v>1000</v>
      </c>
      <c r="AI5460" s="1">
        <v>2800</v>
      </c>
      <c r="AJ5460" s="1" t="s">
        <v>12693</v>
      </c>
      <c r="AK5460" s="1" t="s">
        <v>12694</v>
      </c>
      <c r="AL5460" s="1" t="s">
        <v>11</v>
      </c>
      <c r="AM5460" s="1" t="s">
        <v>12</v>
      </c>
      <c r="AN5460" s="1" t="s">
        <v>23097</v>
      </c>
      <c r="AO5460" s="1" t="s">
        <v>364</v>
      </c>
      <c r="AP5460" s="1" t="s">
        <v>57</v>
      </c>
      <c r="AQ5460" s="1" t="s">
        <v>25</v>
      </c>
      <c r="AR5460" s="1" t="s">
        <v>19</v>
      </c>
      <c r="AS5460" s="1" t="s">
        <v>23090</v>
      </c>
      <c r="AT5460" s="1" t="s">
        <v>26</v>
      </c>
    </row>
    <row r="5461" spans="1:46" x14ac:dyDescent="0.25">
      <c r="A5461" s="1" t="s">
        <v>20352</v>
      </c>
      <c r="B5461" s="2" t="s">
        <v>23101</v>
      </c>
      <c r="C5461" s="2" t="s">
        <v>23104</v>
      </c>
      <c r="D5461" s="1">
        <v>1</v>
      </c>
      <c r="E5461" s="1">
        <v>1</v>
      </c>
      <c r="F5461" s="1">
        <v>1</v>
      </c>
      <c r="G5461" s="1">
        <v>3</v>
      </c>
      <c r="H5461" s="6">
        <v>0.33333333333333331</v>
      </c>
      <c r="I5461">
        <v>1</v>
      </c>
      <c r="J5461" s="1">
        <v>33</v>
      </c>
      <c r="K5461" s="1">
        <v>0</v>
      </c>
      <c r="L5461" s="1">
        <v>635</v>
      </c>
      <c r="M5461" s="6">
        <v>0</v>
      </c>
      <c r="N5461" s="4">
        <v>2880</v>
      </c>
      <c r="O5461" s="4">
        <v>240</v>
      </c>
      <c r="P5461" s="4">
        <v>300</v>
      </c>
      <c r="Q5461" s="3">
        <v>0.45</v>
      </c>
      <c r="R5461" s="1">
        <v>12</v>
      </c>
      <c r="S5461" s="1">
        <v>300</v>
      </c>
      <c r="T5461" s="1">
        <v>22</v>
      </c>
      <c r="U5461" s="1">
        <v>1</v>
      </c>
      <c r="V5461" s="1">
        <v>2</v>
      </c>
      <c r="W5461" s="1">
        <v>0</v>
      </c>
      <c r="X5461" s="1">
        <v>0</v>
      </c>
      <c r="Y5461" s="1">
        <v>1</v>
      </c>
      <c r="Z5461" s="1">
        <v>1</v>
      </c>
      <c r="AA5461" s="1">
        <v>1</v>
      </c>
      <c r="AB5461" s="1">
        <v>1</v>
      </c>
      <c r="AC5461" s="1">
        <v>0</v>
      </c>
      <c r="AD5461" s="1">
        <v>0</v>
      </c>
      <c r="AE5461" s="1">
        <v>0</v>
      </c>
      <c r="AF5461" s="1">
        <v>200</v>
      </c>
      <c r="AG5461" s="1">
        <v>0</v>
      </c>
      <c r="AH5461" s="1">
        <v>0</v>
      </c>
      <c r="AI5461" s="1">
        <v>200</v>
      </c>
      <c r="AJ5461" s="1" t="s">
        <v>9692</v>
      </c>
      <c r="AK5461" s="1" t="s">
        <v>9693</v>
      </c>
      <c r="AL5461" s="1" t="s">
        <v>9694</v>
      </c>
      <c r="AM5461" s="1" t="s">
        <v>16</v>
      </c>
      <c r="AN5461" s="1" t="s">
        <v>23097</v>
      </c>
      <c r="AO5461" s="1" t="s">
        <v>86</v>
      </c>
      <c r="AP5461" s="1" t="s">
        <v>57</v>
      </c>
      <c r="AQ5461" s="1" t="s">
        <v>25</v>
      </c>
      <c r="AR5461" s="1" t="s">
        <v>19</v>
      </c>
      <c r="AS5461" s="1" t="s">
        <v>23091</v>
      </c>
      <c r="AT5461" s="1" t="s">
        <v>101</v>
      </c>
    </row>
    <row r="5462" spans="1:46" x14ac:dyDescent="0.25">
      <c r="A5462" s="1" t="s">
        <v>20358</v>
      </c>
      <c r="B5462" s="2" t="s">
        <v>23101</v>
      </c>
      <c r="C5462" s="2" t="s">
        <v>23104</v>
      </c>
      <c r="D5462" s="1">
        <v>3</v>
      </c>
      <c r="E5462" s="1">
        <v>3</v>
      </c>
      <c r="F5462" s="1">
        <v>4</v>
      </c>
      <c r="G5462" s="1">
        <v>10</v>
      </c>
      <c r="H5462" s="6">
        <v>0.4</v>
      </c>
      <c r="I5462">
        <v>0</v>
      </c>
      <c r="J5462" s="1">
        <v>32</v>
      </c>
      <c r="K5462" s="1">
        <v>0</v>
      </c>
      <c r="L5462" s="1">
        <v>381</v>
      </c>
      <c r="M5462" s="6">
        <v>0.45</v>
      </c>
      <c r="N5462" s="4">
        <v>2600</v>
      </c>
      <c r="O5462" s="4">
        <v>200</v>
      </c>
      <c r="P5462" s="4">
        <v>200</v>
      </c>
      <c r="Q5462" s="3">
        <v>0.35</v>
      </c>
      <c r="R5462" s="1">
        <v>24</v>
      </c>
      <c r="S5462" s="1">
        <v>200</v>
      </c>
      <c r="T5462" s="1">
        <v>14</v>
      </c>
      <c r="U5462" s="1">
        <v>0</v>
      </c>
      <c r="V5462" s="1">
        <v>2</v>
      </c>
      <c r="W5462" s="1">
        <v>1</v>
      </c>
      <c r="X5462" s="1">
        <v>0</v>
      </c>
      <c r="Y5462" s="1">
        <v>1</v>
      </c>
      <c r="Z5462" s="1">
        <v>0</v>
      </c>
      <c r="AA5462" s="1">
        <v>0</v>
      </c>
      <c r="AB5462" s="1">
        <v>0</v>
      </c>
      <c r="AC5462" s="1">
        <v>2000</v>
      </c>
      <c r="AD5462" s="1">
        <v>0</v>
      </c>
      <c r="AE5462" s="1">
        <v>0</v>
      </c>
      <c r="AF5462" s="1">
        <v>0</v>
      </c>
      <c r="AG5462" s="1">
        <v>0</v>
      </c>
      <c r="AH5462" s="1">
        <v>200</v>
      </c>
      <c r="AI5462" s="1">
        <v>2200</v>
      </c>
      <c r="AJ5462" s="1" t="s">
        <v>9710</v>
      </c>
      <c r="AK5462" s="1" t="s">
        <v>9711</v>
      </c>
      <c r="AL5462" s="1" t="s">
        <v>9712</v>
      </c>
      <c r="AM5462" s="1" t="s">
        <v>12</v>
      </c>
      <c r="AN5462" s="1" t="s">
        <v>23097</v>
      </c>
      <c r="AO5462" s="1" t="s">
        <v>364</v>
      </c>
      <c r="AP5462" s="1" t="s">
        <v>86</v>
      </c>
      <c r="AQ5462" s="1" t="s">
        <v>25</v>
      </c>
      <c r="AR5462" s="1" t="s">
        <v>19</v>
      </c>
      <c r="AS5462" s="1" t="s">
        <v>23090</v>
      </c>
      <c r="AT5462" s="1" t="s">
        <v>26</v>
      </c>
    </row>
    <row r="5463" spans="1:46" x14ac:dyDescent="0.25">
      <c r="A5463" s="1" t="s">
        <v>17816</v>
      </c>
      <c r="B5463" s="2" t="s">
        <v>23101</v>
      </c>
      <c r="C5463" s="2" t="s">
        <v>23104</v>
      </c>
      <c r="D5463" s="1">
        <v>8</v>
      </c>
      <c r="E5463" s="1">
        <v>1</v>
      </c>
      <c r="F5463" s="1">
        <v>2</v>
      </c>
      <c r="G5463" s="1">
        <v>11</v>
      </c>
      <c r="H5463" s="6">
        <v>0.18181818181818182</v>
      </c>
      <c r="I5463">
        <v>0</v>
      </c>
      <c r="J5463" s="1">
        <v>41</v>
      </c>
      <c r="K5463" s="1">
        <v>1</v>
      </c>
      <c r="L5463" s="1">
        <v>309</v>
      </c>
      <c r="M5463" s="6">
        <v>0.19</v>
      </c>
      <c r="N5463" s="4">
        <v>2900</v>
      </c>
      <c r="O5463" s="4">
        <v>200</v>
      </c>
      <c r="P5463" s="4">
        <v>200</v>
      </c>
      <c r="Q5463" s="3">
        <v>0.4</v>
      </c>
      <c r="R5463" s="1">
        <v>24</v>
      </c>
      <c r="S5463" s="1">
        <v>200</v>
      </c>
      <c r="T5463" s="1">
        <v>9</v>
      </c>
      <c r="U5463" s="1">
        <v>1</v>
      </c>
      <c r="V5463" s="1">
        <v>2</v>
      </c>
      <c r="W5463" s="1">
        <v>0</v>
      </c>
      <c r="X5463" s="1">
        <v>0</v>
      </c>
      <c r="Y5463" s="1">
        <v>1</v>
      </c>
      <c r="Z5463" s="1">
        <v>5</v>
      </c>
      <c r="AA5463" s="1">
        <v>0</v>
      </c>
      <c r="AB5463" s="1">
        <v>0</v>
      </c>
      <c r="AC5463" s="1">
        <v>0</v>
      </c>
      <c r="AD5463" s="1">
        <v>0</v>
      </c>
      <c r="AE5463" s="1">
        <v>0</v>
      </c>
      <c r="AF5463" s="1">
        <v>500</v>
      </c>
      <c r="AG5463" s="1">
        <v>0</v>
      </c>
      <c r="AH5463" s="1">
        <v>0</v>
      </c>
      <c r="AI5463" s="1">
        <v>500</v>
      </c>
      <c r="AJ5463" s="1" t="s">
        <v>2503</v>
      </c>
      <c r="AK5463" s="1" t="s">
        <v>2504</v>
      </c>
      <c r="AL5463" s="1" t="s">
        <v>2505</v>
      </c>
      <c r="AM5463" s="1" t="s">
        <v>12</v>
      </c>
      <c r="AN5463" s="1" t="s">
        <v>23098</v>
      </c>
      <c r="AO5463" s="1" t="s">
        <v>86</v>
      </c>
      <c r="AP5463" s="1" t="s">
        <v>57</v>
      </c>
      <c r="AQ5463" s="1" t="s">
        <v>25</v>
      </c>
      <c r="AR5463" s="1" t="s">
        <v>19</v>
      </c>
      <c r="AS5463" s="1" t="s">
        <v>23090</v>
      </c>
      <c r="AT5463" s="1" t="s">
        <v>26</v>
      </c>
    </row>
    <row r="5464" spans="1:46" x14ac:dyDescent="0.25">
      <c r="A5464" s="1" t="s">
        <v>21472</v>
      </c>
      <c r="B5464" s="2" t="s">
        <v>23101</v>
      </c>
      <c r="C5464" s="2" t="s">
        <v>23104</v>
      </c>
      <c r="D5464" s="1">
        <v>3</v>
      </c>
      <c r="E5464" s="1">
        <v>1</v>
      </c>
      <c r="F5464" s="1">
        <v>1</v>
      </c>
      <c r="G5464" s="1">
        <v>5</v>
      </c>
      <c r="H5464" s="6">
        <v>0.2</v>
      </c>
      <c r="I5464">
        <v>1</v>
      </c>
      <c r="J5464" s="1">
        <v>34</v>
      </c>
      <c r="K5464" s="1">
        <v>0</v>
      </c>
      <c r="L5464" s="1">
        <v>473</v>
      </c>
      <c r="M5464" s="6">
        <v>0.4</v>
      </c>
      <c r="N5464" s="4">
        <v>1200</v>
      </c>
      <c r="O5464" s="4">
        <v>103</v>
      </c>
      <c r="P5464" s="4">
        <v>200</v>
      </c>
      <c r="Q5464" s="3">
        <v>0.3</v>
      </c>
      <c r="R5464" s="1">
        <v>24</v>
      </c>
      <c r="S5464" s="1">
        <v>200</v>
      </c>
      <c r="T5464" s="1">
        <v>12</v>
      </c>
      <c r="U5464" s="1">
        <v>1</v>
      </c>
      <c r="V5464" s="1">
        <v>2</v>
      </c>
      <c r="W5464" s="1">
        <v>0</v>
      </c>
      <c r="X5464" s="1">
        <v>1</v>
      </c>
      <c r="Y5464" s="1">
        <v>1</v>
      </c>
      <c r="Z5464" s="1">
        <v>0</v>
      </c>
      <c r="AA5464" s="1">
        <v>1</v>
      </c>
      <c r="AB5464" s="1">
        <v>1</v>
      </c>
      <c r="AC5464" s="1">
        <v>0</v>
      </c>
      <c r="AD5464" s="1">
        <v>0</v>
      </c>
      <c r="AE5464" s="1">
        <v>0</v>
      </c>
      <c r="AF5464" s="1">
        <v>579</v>
      </c>
      <c r="AG5464" s="1">
        <v>0</v>
      </c>
      <c r="AH5464" s="1">
        <v>0</v>
      </c>
      <c r="AI5464" s="1">
        <v>579</v>
      </c>
      <c r="AJ5464" s="1" t="s">
        <v>12723</v>
      </c>
      <c r="AK5464" s="1" t="s">
        <v>12724</v>
      </c>
      <c r="AL5464" s="1" t="s">
        <v>12725</v>
      </c>
      <c r="AM5464" s="1" t="s">
        <v>16</v>
      </c>
      <c r="AN5464" s="1" t="s">
        <v>23097</v>
      </c>
      <c r="AO5464" s="1" t="s">
        <v>86</v>
      </c>
      <c r="AP5464" s="1" t="s">
        <v>57</v>
      </c>
      <c r="AQ5464" s="1" t="s">
        <v>14</v>
      </c>
      <c r="AR5464" s="1" t="s">
        <v>19</v>
      </c>
      <c r="AS5464" s="1" t="s">
        <v>23091</v>
      </c>
      <c r="AT5464" s="1" t="s">
        <v>101</v>
      </c>
    </row>
    <row r="5465" spans="1:46" x14ac:dyDescent="0.25">
      <c r="A5465" s="1" t="s">
        <v>17207</v>
      </c>
      <c r="B5465" s="2" t="s">
        <v>23101</v>
      </c>
      <c r="C5465" s="2" t="s">
        <v>23104</v>
      </c>
      <c r="D5465" s="1">
        <v>1</v>
      </c>
      <c r="E5465" s="1">
        <v>0</v>
      </c>
      <c r="F5465" s="1">
        <v>1</v>
      </c>
      <c r="G5465" s="1">
        <v>2</v>
      </c>
      <c r="H5465" s="6">
        <v>0.5</v>
      </c>
      <c r="I5465">
        <v>0</v>
      </c>
      <c r="J5465" s="1">
        <v>34</v>
      </c>
      <c r="K5465" s="1">
        <v>1</v>
      </c>
      <c r="L5465" s="1">
        <v>403</v>
      </c>
      <c r="M5465" s="6">
        <v>0.19</v>
      </c>
      <c r="N5465" s="4">
        <v>2500</v>
      </c>
      <c r="O5465" s="4">
        <v>230</v>
      </c>
      <c r="P5465" s="4">
        <v>150</v>
      </c>
      <c r="Q5465" s="3">
        <v>0.39</v>
      </c>
      <c r="R5465" s="1">
        <v>12</v>
      </c>
      <c r="S5465" s="1">
        <v>150</v>
      </c>
      <c r="T5465" s="1">
        <v>1</v>
      </c>
      <c r="U5465" s="1">
        <v>1</v>
      </c>
      <c r="V5465" s="1">
        <v>2</v>
      </c>
      <c r="W5465" s="1">
        <v>1</v>
      </c>
      <c r="X5465" s="1">
        <v>1</v>
      </c>
      <c r="Y5465" s="1">
        <v>1</v>
      </c>
      <c r="Z5465" s="1">
        <v>1</v>
      </c>
      <c r="AA5465" s="1">
        <v>1</v>
      </c>
      <c r="AB5465" s="1">
        <v>0</v>
      </c>
      <c r="AC5465" s="1">
        <v>0</v>
      </c>
      <c r="AD5465" s="1">
        <v>0</v>
      </c>
      <c r="AE5465" s="1">
        <v>790</v>
      </c>
      <c r="AF5465" s="1">
        <v>0</v>
      </c>
      <c r="AG5465" s="1">
        <v>0</v>
      </c>
      <c r="AH5465" s="1">
        <v>0</v>
      </c>
      <c r="AI5465" s="1">
        <v>790</v>
      </c>
      <c r="AJ5465" s="1" t="s">
        <v>619</v>
      </c>
      <c r="AK5465" s="1" t="s">
        <v>620</v>
      </c>
      <c r="AL5465" s="1" t="s">
        <v>621</v>
      </c>
      <c r="AM5465" s="1" t="s">
        <v>12</v>
      </c>
      <c r="AN5465" s="1" t="s">
        <v>23098</v>
      </c>
      <c r="AO5465" s="1" t="s">
        <v>86</v>
      </c>
      <c r="AP5465" s="1" t="s">
        <v>86</v>
      </c>
      <c r="AQ5465" s="1" t="s">
        <v>14</v>
      </c>
      <c r="AR5465" s="1" t="s">
        <v>19</v>
      </c>
      <c r="AS5465" s="1" t="s">
        <v>23091</v>
      </c>
      <c r="AT5465" s="1" t="s">
        <v>26</v>
      </c>
    </row>
    <row r="5466" spans="1:46" x14ac:dyDescent="0.25">
      <c r="A5466" s="1" t="s">
        <v>20937</v>
      </c>
      <c r="B5466" s="2" t="s">
        <v>23101</v>
      </c>
      <c r="C5466" s="2" t="s">
        <v>23104</v>
      </c>
      <c r="D5466" s="1">
        <v>0</v>
      </c>
      <c r="E5466" s="1">
        <v>0</v>
      </c>
      <c r="F5466" s="1">
        <v>1</v>
      </c>
      <c r="G5466" s="1">
        <v>1</v>
      </c>
      <c r="H5466" s="6">
        <v>1</v>
      </c>
      <c r="I5466">
        <v>1</v>
      </c>
      <c r="J5466" s="1">
        <v>33</v>
      </c>
      <c r="K5466" s="1">
        <v>1</v>
      </c>
      <c r="L5466" s="1">
        <v>390</v>
      </c>
      <c r="M5466" s="6">
        <v>0.18</v>
      </c>
      <c r="N5466" s="4">
        <v>2500</v>
      </c>
      <c r="O5466" s="4">
        <v>250</v>
      </c>
      <c r="P5466" s="4">
        <v>250</v>
      </c>
      <c r="Q5466" s="3">
        <v>0.36</v>
      </c>
      <c r="R5466" s="1">
        <v>12</v>
      </c>
      <c r="S5466" s="1">
        <v>250</v>
      </c>
      <c r="T5466" s="1">
        <v>6</v>
      </c>
      <c r="U5466" s="1">
        <v>1</v>
      </c>
      <c r="V5466" s="1">
        <v>2</v>
      </c>
      <c r="W5466" s="1">
        <v>1</v>
      </c>
      <c r="X5466" s="1">
        <v>1</v>
      </c>
      <c r="Y5466" s="1">
        <v>1</v>
      </c>
      <c r="Z5466" s="1">
        <v>0</v>
      </c>
      <c r="AA5466" s="1">
        <v>1</v>
      </c>
      <c r="AB5466" s="1">
        <v>1</v>
      </c>
      <c r="AC5466" s="1">
        <v>0</v>
      </c>
      <c r="AD5466" s="1">
        <v>30</v>
      </c>
      <c r="AE5466" s="1">
        <v>0</v>
      </c>
      <c r="AF5466" s="1">
        <v>400</v>
      </c>
      <c r="AG5466" s="1">
        <v>0</v>
      </c>
      <c r="AH5466" s="1">
        <v>0</v>
      </c>
      <c r="AI5466" s="1">
        <v>430</v>
      </c>
      <c r="AJ5466" s="1" t="s">
        <v>11291</v>
      </c>
      <c r="AK5466" s="1" t="s">
        <v>11292</v>
      </c>
      <c r="AL5466" s="1" t="s">
        <v>11293</v>
      </c>
      <c r="AM5466" s="1" t="s">
        <v>16</v>
      </c>
      <c r="AN5466" s="1" t="s">
        <v>23098</v>
      </c>
      <c r="AO5466" s="1" t="s">
        <v>86</v>
      </c>
      <c r="AP5466" s="1" t="s">
        <v>86</v>
      </c>
      <c r="AQ5466" s="1" t="s">
        <v>14</v>
      </c>
      <c r="AR5466" s="1" t="s">
        <v>19</v>
      </c>
      <c r="AS5466" s="1" t="s">
        <v>23091</v>
      </c>
      <c r="AT5466" s="1" t="s">
        <v>101</v>
      </c>
    </row>
    <row r="5467" spans="1:46" x14ac:dyDescent="0.25">
      <c r="A5467" s="1" t="s">
        <v>19227</v>
      </c>
      <c r="B5467" s="2" t="s">
        <v>23101</v>
      </c>
      <c r="C5467" s="2" t="s">
        <v>23104</v>
      </c>
      <c r="D5467" s="1">
        <v>0</v>
      </c>
      <c r="E5467" s="1">
        <v>2</v>
      </c>
      <c r="F5467" s="1">
        <v>1</v>
      </c>
      <c r="G5467" s="1">
        <v>3</v>
      </c>
      <c r="H5467" s="6">
        <v>0.33333333333333331</v>
      </c>
      <c r="I5467">
        <v>1</v>
      </c>
      <c r="J5467" s="1">
        <v>30</v>
      </c>
      <c r="K5467" s="1">
        <v>1</v>
      </c>
      <c r="L5467" s="1">
        <v>499</v>
      </c>
      <c r="M5467" s="6">
        <v>0.37</v>
      </c>
      <c r="N5467" s="4">
        <v>1300</v>
      </c>
      <c r="O5467" s="4">
        <v>110</v>
      </c>
      <c r="P5467" s="4">
        <v>150</v>
      </c>
      <c r="Q5467" s="3">
        <v>0.38</v>
      </c>
      <c r="R5467" s="1">
        <v>12</v>
      </c>
      <c r="S5467" s="1">
        <v>150</v>
      </c>
      <c r="T5467" s="1">
        <v>6</v>
      </c>
      <c r="U5467" s="1">
        <v>1</v>
      </c>
      <c r="V5467" s="1">
        <v>2</v>
      </c>
      <c r="W5467" s="1">
        <v>0</v>
      </c>
      <c r="X5467" s="1">
        <v>1</v>
      </c>
      <c r="Y5467" s="1">
        <v>1</v>
      </c>
      <c r="Z5467" s="1">
        <v>5</v>
      </c>
      <c r="AA5467" s="1">
        <v>0</v>
      </c>
      <c r="AB5467" s="1">
        <v>1</v>
      </c>
      <c r="AC5467" s="1">
        <v>0</v>
      </c>
      <c r="AD5467" s="1">
        <v>0</v>
      </c>
      <c r="AE5467" s="1">
        <v>670</v>
      </c>
      <c r="AF5467" s="1">
        <v>0</v>
      </c>
      <c r="AG5467" s="1">
        <v>0</v>
      </c>
      <c r="AH5467" s="1">
        <v>0</v>
      </c>
      <c r="AI5467" s="1">
        <v>670</v>
      </c>
      <c r="AJ5467" s="1" t="s">
        <v>6582</v>
      </c>
      <c r="AK5467" s="1" t="s">
        <v>6583</v>
      </c>
      <c r="AL5467" s="1" t="s">
        <v>6584</v>
      </c>
      <c r="AM5467" s="1" t="s">
        <v>16</v>
      </c>
      <c r="AN5467" s="1" t="s">
        <v>23098</v>
      </c>
      <c r="AO5467" s="1" t="s">
        <v>86</v>
      </c>
      <c r="AP5467" s="1" t="s">
        <v>57</v>
      </c>
      <c r="AQ5467" s="1" t="s">
        <v>14</v>
      </c>
      <c r="AR5467" s="1" t="s">
        <v>19</v>
      </c>
      <c r="AS5467" s="1" t="s">
        <v>23090</v>
      </c>
      <c r="AT5467" s="1" t="s">
        <v>101</v>
      </c>
    </row>
    <row r="5468" spans="1:46" x14ac:dyDescent="0.25">
      <c r="A5468" s="1" t="s">
        <v>17213</v>
      </c>
      <c r="B5468" s="2" t="s">
        <v>23101</v>
      </c>
      <c r="C5468" s="2" t="s">
        <v>23104</v>
      </c>
      <c r="D5468" s="1">
        <v>0</v>
      </c>
      <c r="E5468" s="1">
        <v>0</v>
      </c>
      <c r="F5468" s="1">
        <v>1</v>
      </c>
      <c r="G5468" s="1">
        <v>1</v>
      </c>
      <c r="H5468" s="6">
        <v>1</v>
      </c>
      <c r="I5468">
        <v>0</v>
      </c>
      <c r="J5468" s="1">
        <v>49</v>
      </c>
      <c r="K5468" s="1">
        <v>1</v>
      </c>
      <c r="L5468" s="1">
        <v>822</v>
      </c>
      <c r="M5468" s="6">
        <v>0.28999999999999998</v>
      </c>
      <c r="N5468" s="4">
        <v>2400</v>
      </c>
      <c r="O5468" s="4">
        <v>200</v>
      </c>
      <c r="P5468" s="4">
        <v>400</v>
      </c>
      <c r="Q5468" s="3">
        <v>0.3</v>
      </c>
      <c r="R5468" s="1">
        <v>12</v>
      </c>
      <c r="S5468" s="1">
        <v>400</v>
      </c>
      <c r="T5468" s="1">
        <v>25</v>
      </c>
      <c r="U5468" s="1">
        <v>0</v>
      </c>
      <c r="V5468" s="1">
        <v>2</v>
      </c>
      <c r="W5468" s="1">
        <v>1</v>
      </c>
      <c r="X5468" s="1">
        <v>1</v>
      </c>
      <c r="Y5468" s="1">
        <v>1</v>
      </c>
      <c r="Z5468" s="1">
        <v>1</v>
      </c>
      <c r="AA5468" s="1">
        <v>1</v>
      </c>
      <c r="AB5468" s="1">
        <v>0</v>
      </c>
      <c r="AC5468" s="1">
        <v>0</v>
      </c>
      <c r="AD5468" s="1">
        <v>0</v>
      </c>
      <c r="AE5468" s="1">
        <v>0</v>
      </c>
      <c r="AF5468" s="1">
        <v>0</v>
      </c>
      <c r="AG5468" s="1">
        <v>699</v>
      </c>
      <c r="AH5468" s="1">
        <v>0</v>
      </c>
      <c r="AI5468" s="1">
        <v>699</v>
      </c>
      <c r="AJ5468" s="1" t="s">
        <v>639</v>
      </c>
      <c r="AK5468" s="1" t="s">
        <v>640</v>
      </c>
      <c r="AL5468" s="1" t="s">
        <v>641</v>
      </c>
      <c r="AM5468" s="1" t="s">
        <v>12</v>
      </c>
      <c r="AN5468" s="1" t="s">
        <v>23098</v>
      </c>
      <c r="AO5468" s="1" t="s">
        <v>364</v>
      </c>
      <c r="AP5468" s="1" t="s">
        <v>86</v>
      </c>
      <c r="AQ5468" s="1" t="s">
        <v>14</v>
      </c>
      <c r="AR5468" s="1" t="s">
        <v>19</v>
      </c>
      <c r="AS5468" s="1" t="s">
        <v>23091</v>
      </c>
      <c r="AT5468" s="1" t="s">
        <v>26</v>
      </c>
    </row>
    <row r="5469" spans="1:46" x14ac:dyDescent="0.25">
      <c r="A5469" s="1" t="s">
        <v>17214</v>
      </c>
      <c r="B5469" s="2" t="s">
        <v>23101</v>
      </c>
      <c r="C5469" s="2" t="s">
        <v>23104</v>
      </c>
      <c r="D5469" s="1">
        <v>1</v>
      </c>
      <c r="E5469" s="1">
        <v>1</v>
      </c>
      <c r="F5469" s="1">
        <v>1</v>
      </c>
      <c r="G5469" s="1">
        <v>3</v>
      </c>
      <c r="H5469" s="6">
        <v>0.33333333333333331</v>
      </c>
      <c r="I5469">
        <v>0</v>
      </c>
      <c r="J5469" s="1">
        <v>30</v>
      </c>
      <c r="K5469" s="1">
        <v>1</v>
      </c>
      <c r="L5469" s="1">
        <v>598</v>
      </c>
      <c r="M5469" s="6">
        <v>0.59</v>
      </c>
      <c r="N5469" s="4">
        <v>1000</v>
      </c>
      <c r="O5469" s="4">
        <v>80</v>
      </c>
      <c r="P5469" s="4">
        <v>100</v>
      </c>
      <c r="Q5469" s="3">
        <v>0.4</v>
      </c>
      <c r="R5469" s="1">
        <v>24</v>
      </c>
      <c r="S5469" s="1">
        <v>100</v>
      </c>
      <c r="T5469" s="1">
        <v>3</v>
      </c>
      <c r="U5469" s="1">
        <v>1</v>
      </c>
      <c r="V5469" s="1">
        <v>2</v>
      </c>
      <c r="W5469" s="1">
        <v>0</v>
      </c>
      <c r="X5469" s="1">
        <v>1</v>
      </c>
      <c r="Y5469" s="1">
        <v>1</v>
      </c>
      <c r="Z5469" s="1">
        <v>3</v>
      </c>
      <c r="AA5469" s="1">
        <v>1</v>
      </c>
      <c r="AB5469" s="1">
        <v>0</v>
      </c>
      <c r="AC5469" s="1">
        <v>0</v>
      </c>
      <c r="AD5469" s="1">
        <v>0</v>
      </c>
      <c r="AE5469" s="1">
        <v>0</v>
      </c>
      <c r="AF5469" s="1">
        <v>500</v>
      </c>
      <c r="AG5469" s="1">
        <v>0</v>
      </c>
      <c r="AH5469" s="1">
        <v>250</v>
      </c>
      <c r="AI5469" s="1">
        <v>750</v>
      </c>
      <c r="AJ5469" s="1" t="s">
        <v>642</v>
      </c>
      <c r="AK5469" s="1" t="s">
        <v>643</v>
      </c>
      <c r="AL5469" s="1" t="s">
        <v>644</v>
      </c>
      <c r="AM5469" s="1" t="s">
        <v>12</v>
      </c>
      <c r="AN5469" s="1" t="s">
        <v>23098</v>
      </c>
      <c r="AO5469" s="1" t="s">
        <v>86</v>
      </c>
      <c r="AP5469" s="1" t="s">
        <v>57</v>
      </c>
      <c r="AQ5469" s="1" t="s">
        <v>14</v>
      </c>
      <c r="AR5469" s="1" t="s">
        <v>19</v>
      </c>
      <c r="AS5469" s="1" t="s">
        <v>23091</v>
      </c>
      <c r="AT5469" s="1" t="s">
        <v>26</v>
      </c>
    </row>
    <row r="5470" spans="1:46" x14ac:dyDescent="0.25">
      <c r="A5470" s="1" t="s">
        <v>17974</v>
      </c>
      <c r="B5470" s="2" t="s">
        <v>23101</v>
      </c>
      <c r="C5470" s="2" t="s">
        <v>23104</v>
      </c>
      <c r="D5470" s="1">
        <v>1</v>
      </c>
      <c r="E5470" s="1">
        <v>1</v>
      </c>
      <c r="F5470" s="1">
        <v>1</v>
      </c>
      <c r="G5470" s="1">
        <v>3</v>
      </c>
      <c r="H5470" s="6">
        <v>0.33333333333333331</v>
      </c>
      <c r="I5470">
        <v>0</v>
      </c>
      <c r="J5470" s="1">
        <v>38</v>
      </c>
      <c r="K5470" s="1">
        <v>1</v>
      </c>
      <c r="L5470" s="1">
        <v>681</v>
      </c>
      <c r="M5470" s="6">
        <v>0.3</v>
      </c>
      <c r="N5470" s="4">
        <v>1800</v>
      </c>
      <c r="O5470" s="4">
        <v>150</v>
      </c>
      <c r="P5470" s="4">
        <v>150</v>
      </c>
      <c r="Q5470" s="3">
        <v>0.36</v>
      </c>
      <c r="R5470" s="1">
        <v>12</v>
      </c>
      <c r="S5470" s="1">
        <v>150</v>
      </c>
      <c r="T5470" s="1">
        <v>10</v>
      </c>
      <c r="U5470" s="1">
        <v>1</v>
      </c>
      <c r="V5470" s="1">
        <v>2</v>
      </c>
      <c r="W5470" s="1">
        <v>0</v>
      </c>
      <c r="X5470" s="1">
        <v>0</v>
      </c>
      <c r="Y5470" s="1">
        <v>1</v>
      </c>
      <c r="Z5470" s="1">
        <v>2</v>
      </c>
      <c r="AA5470" s="1">
        <v>0</v>
      </c>
      <c r="AB5470" s="1">
        <v>0</v>
      </c>
      <c r="AC5470" s="1">
        <v>0</v>
      </c>
      <c r="AD5470" s="1">
        <v>0</v>
      </c>
      <c r="AE5470" s="1">
        <v>0</v>
      </c>
      <c r="AF5470" s="1">
        <v>0</v>
      </c>
      <c r="AG5470" s="1">
        <v>0</v>
      </c>
      <c r="AH5470" s="1">
        <v>500</v>
      </c>
      <c r="AI5470" s="1">
        <v>500</v>
      </c>
      <c r="AJ5470" s="1" t="s">
        <v>2956</v>
      </c>
      <c r="AK5470" s="1" t="s">
        <v>2957</v>
      </c>
      <c r="AL5470" s="1" t="s">
        <v>2958</v>
      </c>
      <c r="AM5470" s="1" t="s">
        <v>12</v>
      </c>
      <c r="AN5470" s="1" t="s">
        <v>23098</v>
      </c>
      <c r="AO5470" s="1" t="s">
        <v>86</v>
      </c>
      <c r="AP5470" s="1" t="s">
        <v>57</v>
      </c>
      <c r="AQ5470" s="1" t="s">
        <v>25</v>
      </c>
      <c r="AR5470" s="1" t="s">
        <v>19</v>
      </c>
      <c r="AS5470" s="1" t="s">
        <v>23090</v>
      </c>
      <c r="AT5470" s="1" t="s">
        <v>26</v>
      </c>
    </row>
    <row r="5471" spans="1:46" x14ac:dyDescent="0.25">
      <c r="A5471" s="1" t="s">
        <v>17976</v>
      </c>
      <c r="B5471" s="2" t="s">
        <v>23101</v>
      </c>
      <c r="C5471" s="2" t="s">
        <v>23104</v>
      </c>
      <c r="D5471" s="1">
        <v>1</v>
      </c>
      <c r="E5471" s="1">
        <v>0</v>
      </c>
      <c r="F5471" s="1">
        <v>1</v>
      </c>
      <c r="G5471" s="1">
        <v>2</v>
      </c>
      <c r="H5471" s="6">
        <v>0.5</v>
      </c>
      <c r="I5471">
        <v>0</v>
      </c>
      <c r="J5471" s="1">
        <v>33</v>
      </c>
      <c r="K5471" s="1">
        <v>0</v>
      </c>
      <c r="L5471" s="1">
        <v>393</v>
      </c>
      <c r="M5471" s="6">
        <v>0.42</v>
      </c>
      <c r="N5471" s="4">
        <v>3000</v>
      </c>
      <c r="O5471" s="4">
        <v>200</v>
      </c>
      <c r="P5471" s="4">
        <v>200</v>
      </c>
      <c r="Q5471" s="3">
        <v>0.45</v>
      </c>
      <c r="R5471" s="1">
        <v>24</v>
      </c>
      <c r="S5471" s="1">
        <v>200</v>
      </c>
      <c r="T5471" s="1">
        <v>26</v>
      </c>
      <c r="U5471" s="1">
        <v>1</v>
      </c>
      <c r="V5471" s="1">
        <v>2</v>
      </c>
      <c r="W5471" s="1">
        <v>0</v>
      </c>
      <c r="X5471" s="1">
        <v>1</v>
      </c>
      <c r="Y5471" s="1">
        <v>1</v>
      </c>
      <c r="Z5471" s="1">
        <v>4</v>
      </c>
      <c r="AA5471" s="1">
        <v>0</v>
      </c>
      <c r="AB5471" s="1">
        <v>0</v>
      </c>
      <c r="AC5471" s="1">
        <v>100</v>
      </c>
      <c r="AD5471" s="1">
        <v>0</v>
      </c>
      <c r="AE5471" s="1">
        <v>0</v>
      </c>
      <c r="AF5471" s="1">
        <v>400</v>
      </c>
      <c r="AG5471" s="1">
        <v>0</v>
      </c>
      <c r="AH5471" s="1">
        <v>800</v>
      </c>
      <c r="AI5471" s="1">
        <v>1300</v>
      </c>
      <c r="AJ5471" s="1" t="s">
        <v>2961</v>
      </c>
      <c r="AK5471" s="1" t="s">
        <v>2962</v>
      </c>
      <c r="AL5471" s="1" t="s">
        <v>2963</v>
      </c>
      <c r="AM5471" s="1" t="s">
        <v>12</v>
      </c>
      <c r="AN5471" s="1" t="s">
        <v>23097</v>
      </c>
      <c r="AO5471" s="1" t="s">
        <v>86</v>
      </c>
      <c r="AP5471" s="1" t="s">
        <v>57</v>
      </c>
      <c r="AQ5471" s="1" t="s">
        <v>14</v>
      </c>
      <c r="AR5471" s="1" t="s">
        <v>19</v>
      </c>
      <c r="AS5471" s="1" t="s">
        <v>23090</v>
      </c>
      <c r="AT5471" s="1" t="s">
        <v>26</v>
      </c>
    </row>
    <row r="5472" spans="1:46" x14ac:dyDescent="0.25">
      <c r="A5472" s="1" t="s">
        <v>19832</v>
      </c>
      <c r="B5472" s="2" t="s">
        <v>23101</v>
      </c>
      <c r="C5472" s="2" t="s">
        <v>23104</v>
      </c>
      <c r="D5472" s="1">
        <v>21</v>
      </c>
      <c r="E5472" s="1">
        <v>3</v>
      </c>
      <c r="F5472" s="1">
        <v>4</v>
      </c>
      <c r="G5472" s="1">
        <v>28</v>
      </c>
      <c r="H5472" s="6">
        <v>0.14285714285714285</v>
      </c>
      <c r="I5472">
        <v>0</v>
      </c>
      <c r="J5472" s="1">
        <v>38</v>
      </c>
      <c r="K5472" s="1">
        <v>1</v>
      </c>
      <c r="L5472" s="1">
        <v>552</v>
      </c>
      <c r="M5472" s="6">
        <v>0.3</v>
      </c>
      <c r="N5472" s="4">
        <v>1560</v>
      </c>
      <c r="O5472" s="4">
        <v>110</v>
      </c>
      <c r="P5472" s="4">
        <v>280</v>
      </c>
      <c r="Q5472" s="3">
        <v>0.4</v>
      </c>
      <c r="R5472" s="1">
        <v>24</v>
      </c>
      <c r="S5472" s="1">
        <v>280</v>
      </c>
      <c r="T5472" s="1">
        <v>23</v>
      </c>
      <c r="U5472" s="1">
        <v>0</v>
      </c>
      <c r="V5472" s="1">
        <v>2</v>
      </c>
      <c r="W5472" s="1">
        <v>0</v>
      </c>
      <c r="X5472" s="1">
        <v>0</v>
      </c>
      <c r="Y5472" s="1">
        <v>1</v>
      </c>
      <c r="Z5472" s="1">
        <v>2</v>
      </c>
      <c r="AA5472" s="1">
        <v>0</v>
      </c>
      <c r="AB5472" s="1">
        <v>0</v>
      </c>
      <c r="AC5472" s="1">
        <v>0</v>
      </c>
      <c r="AD5472" s="1">
        <v>0</v>
      </c>
      <c r="AE5472" s="1">
        <v>0</v>
      </c>
      <c r="AF5472" s="1">
        <v>320</v>
      </c>
      <c r="AG5472" s="1">
        <v>0</v>
      </c>
      <c r="AH5472" s="1">
        <v>0</v>
      </c>
      <c r="AI5472" s="1">
        <v>320</v>
      </c>
      <c r="AJ5472" s="1" t="s">
        <v>8275</v>
      </c>
      <c r="AK5472" s="1" t="s">
        <v>8276</v>
      </c>
      <c r="AL5472" s="1" t="s">
        <v>8277</v>
      </c>
      <c r="AM5472" s="1" t="s">
        <v>12</v>
      </c>
      <c r="AN5472" s="1" t="s">
        <v>23098</v>
      </c>
      <c r="AO5472" s="1" t="s">
        <v>364</v>
      </c>
      <c r="AP5472" s="1" t="s">
        <v>57</v>
      </c>
      <c r="AQ5472" s="1" t="s">
        <v>25</v>
      </c>
      <c r="AR5472" s="1" t="s">
        <v>19</v>
      </c>
      <c r="AS5472" s="1" t="s">
        <v>23090</v>
      </c>
      <c r="AT5472" s="1" t="s">
        <v>26</v>
      </c>
    </row>
    <row r="5473" spans="1:46" x14ac:dyDescent="0.25">
      <c r="A5473" s="1" t="s">
        <v>17982</v>
      </c>
      <c r="B5473" s="2" t="s">
        <v>23101</v>
      </c>
      <c r="C5473" s="2" t="s">
        <v>23104</v>
      </c>
      <c r="D5473" s="1">
        <v>0</v>
      </c>
      <c r="E5473" s="1">
        <v>0</v>
      </c>
      <c r="F5473" s="1">
        <v>1</v>
      </c>
      <c r="G5473" s="1">
        <v>1</v>
      </c>
      <c r="H5473" s="6">
        <v>1</v>
      </c>
      <c r="I5473">
        <v>0</v>
      </c>
      <c r="J5473" s="1">
        <v>36</v>
      </c>
      <c r="K5473" s="1">
        <v>0</v>
      </c>
      <c r="L5473" s="1">
        <v>614</v>
      </c>
      <c r="M5473" s="6">
        <v>0.16</v>
      </c>
      <c r="N5473" s="4">
        <v>4000</v>
      </c>
      <c r="O5473" s="4">
        <v>300</v>
      </c>
      <c r="P5473" s="4">
        <v>200</v>
      </c>
      <c r="Q5473" s="3">
        <v>0.45</v>
      </c>
      <c r="R5473" s="1">
        <v>12</v>
      </c>
      <c r="S5473" s="1">
        <v>200</v>
      </c>
      <c r="T5473" s="1">
        <v>19</v>
      </c>
      <c r="U5473" s="1">
        <v>0</v>
      </c>
      <c r="V5473" s="1">
        <v>2</v>
      </c>
      <c r="W5473" s="1">
        <v>1</v>
      </c>
      <c r="X5473" s="1">
        <v>1</v>
      </c>
      <c r="Y5473" s="1">
        <v>1</v>
      </c>
      <c r="Z5473" s="1">
        <v>4</v>
      </c>
      <c r="AA5473" s="1">
        <v>0</v>
      </c>
      <c r="AB5473" s="1">
        <v>0</v>
      </c>
      <c r="AC5473" s="1">
        <v>0</v>
      </c>
      <c r="AD5473" s="1">
        <v>0</v>
      </c>
      <c r="AE5473" s="1">
        <v>735</v>
      </c>
      <c r="AF5473" s="1">
        <v>0</v>
      </c>
      <c r="AG5473" s="1">
        <v>0</v>
      </c>
      <c r="AH5473" s="1">
        <v>0</v>
      </c>
      <c r="AI5473" s="1">
        <v>735</v>
      </c>
      <c r="AJ5473" s="1" t="s">
        <v>2980</v>
      </c>
      <c r="AK5473" s="1" t="s">
        <v>2981</v>
      </c>
      <c r="AL5473" s="1" t="s">
        <v>2982</v>
      </c>
      <c r="AM5473" s="1" t="s">
        <v>12</v>
      </c>
      <c r="AN5473" s="1" t="s">
        <v>23097</v>
      </c>
      <c r="AO5473" s="1" t="s">
        <v>364</v>
      </c>
      <c r="AP5473" s="1" t="s">
        <v>86</v>
      </c>
      <c r="AQ5473" s="1" t="s">
        <v>14</v>
      </c>
      <c r="AR5473" s="1" t="s">
        <v>19</v>
      </c>
      <c r="AS5473" s="1" t="s">
        <v>23090</v>
      </c>
      <c r="AT5473" s="1" t="s">
        <v>26</v>
      </c>
    </row>
    <row r="5474" spans="1:46" x14ac:dyDescent="0.25">
      <c r="A5474" s="1" t="s">
        <v>22658</v>
      </c>
      <c r="B5474" s="2" t="s">
        <v>23101</v>
      </c>
      <c r="C5474" s="2" t="s">
        <v>23104</v>
      </c>
      <c r="D5474" s="1">
        <v>3</v>
      </c>
      <c r="E5474" s="1">
        <v>0</v>
      </c>
      <c r="F5474" s="1">
        <v>1</v>
      </c>
      <c r="G5474" s="1">
        <v>4</v>
      </c>
      <c r="H5474" s="6">
        <v>0.25</v>
      </c>
      <c r="I5474">
        <v>0</v>
      </c>
      <c r="J5474" s="1">
        <v>28</v>
      </c>
      <c r="K5474" s="1">
        <v>1</v>
      </c>
      <c r="L5474" s="1">
        <v>637</v>
      </c>
      <c r="M5474" s="6">
        <v>0.36</v>
      </c>
      <c r="N5474" s="4">
        <v>1200</v>
      </c>
      <c r="O5474" s="4">
        <v>100</v>
      </c>
      <c r="P5474" s="4">
        <v>200</v>
      </c>
      <c r="Q5474" s="3">
        <v>0.45</v>
      </c>
      <c r="R5474" s="1">
        <v>12</v>
      </c>
      <c r="S5474" s="1">
        <v>200</v>
      </c>
      <c r="T5474" s="1">
        <v>19</v>
      </c>
      <c r="U5474" s="1">
        <v>0</v>
      </c>
      <c r="V5474" s="1">
        <v>2</v>
      </c>
      <c r="W5474" s="1">
        <v>1</v>
      </c>
      <c r="X5474" s="1">
        <v>1</v>
      </c>
      <c r="Y5474" s="1">
        <v>1</v>
      </c>
      <c r="Z5474" s="1">
        <v>3</v>
      </c>
      <c r="AA5474" s="1">
        <v>0</v>
      </c>
      <c r="AB5474" s="1">
        <v>0</v>
      </c>
      <c r="AC5474" s="1">
        <v>0</v>
      </c>
      <c r="AD5474" s="1">
        <v>0</v>
      </c>
      <c r="AE5474" s="1">
        <v>0</v>
      </c>
      <c r="AF5474" s="1">
        <v>300</v>
      </c>
      <c r="AG5474" s="1">
        <v>0</v>
      </c>
      <c r="AH5474" s="1">
        <v>0</v>
      </c>
      <c r="AI5474" s="1">
        <v>300</v>
      </c>
      <c r="AJ5474" s="1" t="s">
        <v>15874</v>
      </c>
      <c r="AK5474" s="1" t="s">
        <v>15875</v>
      </c>
      <c r="AL5474" s="1" t="s">
        <v>15876</v>
      </c>
      <c r="AM5474" s="1" t="s">
        <v>12</v>
      </c>
      <c r="AN5474" s="1" t="s">
        <v>23098</v>
      </c>
      <c r="AO5474" s="1" t="s">
        <v>364</v>
      </c>
      <c r="AP5474" s="1" t="s">
        <v>86</v>
      </c>
      <c r="AQ5474" s="1" t="s">
        <v>14</v>
      </c>
      <c r="AR5474" s="1" t="s">
        <v>19</v>
      </c>
      <c r="AS5474" s="1" t="s">
        <v>23090</v>
      </c>
      <c r="AT5474" s="1" t="s">
        <v>26</v>
      </c>
    </row>
    <row r="5475" spans="1:46" x14ac:dyDescent="0.25">
      <c r="A5475" s="1" t="s">
        <v>19843</v>
      </c>
      <c r="B5475" s="2" t="s">
        <v>23101</v>
      </c>
      <c r="C5475" s="2" t="s">
        <v>23104</v>
      </c>
      <c r="D5475" s="1">
        <v>1</v>
      </c>
      <c r="E5475" s="1">
        <v>0</v>
      </c>
      <c r="F5475" s="1">
        <v>3</v>
      </c>
      <c r="G5475" s="1">
        <v>4</v>
      </c>
      <c r="H5475" s="6">
        <v>0.75</v>
      </c>
      <c r="I5475">
        <v>0</v>
      </c>
      <c r="J5475" s="1">
        <v>40</v>
      </c>
      <c r="K5475" s="1">
        <v>0</v>
      </c>
      <c r="L5475" s="1">
        <v>623</v>
      </c>
      <c r="M5475" s="6">
        <v>7.0000000000000007E-2</v>
      </c>
      <c r="N5475" s="4">
        <v>2200</v>
      </c>
      <c r="O5475" s="4">
        <v>168</v>
      </c>
      <c r="P5475" s="4">
        <v>200</v>
      </c>
      <c r="Q5475" s="3">
        <v>0.42</v>
      </c>
      <c r="R5475" s="1">
        <v>24</v>
      </c>
      <c r="S5475" s="1">
        <v>200</v>
      </c>
      <c r="T5475" s="1">
        <v>20</v>
      </c>
      <c r="U5475" s="1">
        <v>1</v>
      </c>
      <c r="V5475" s="1">
        <v>2</v>
      </c>
      <c r="W5475" s="1">
        <v>0</v>
      </c>
      <c r="X5475" s="1">
        <v>0</v>
      </c>
      <c r="Y5475" s="1">
        <v>0</v>
      </c>
      <c r="Z5475" s="1">
        <v>5</v>
      </c>
      <c r="AA5475" s="1">
        <v>0</v>
      </c>
      <c r="AB5475" s="1">
        <v>0</v>
      </c>
      <c r="AC5475" s="1">
        <v>0</v>
      </c>
      <c r="AD5475" s="1">
        <v>0</v>
      </c>
      <c r="AE5475" s="1">
        <v>0</v>
      </c>
      <c r="AF5475" s="1">
        <v>0</v>
      </c>
      <c r="AG5475" s="1">
        <v>0</v>
      </c>
      <c r="AH5475" s="1">
        <v>0</v>
      </c>
      <c r="AI5475" s="1">
        <v>0</v>
      </c>
      <c r="AJ5475" s="1" t="s">
        <v>8307</v>
      </c>
      <c r="AK5475" s="1" t="s">
        <v>8308</v>
      </c>
      <c r="AL5475" s="1" t="s">
        <v>8309</v>
      </c>
      <c r="AM5475" s="1" t="s">
        <v>12</v>
      </c>
      <c r="AN5475" s="1" t="s">
        <v>23097</v>
      </c>
      <c r="AO5475" s="1" t="s">
        <v>86</v>
      </c>
      <c r="AP5475" s="1" t="s">
        <v>57</v>
      </c>
      <c r="AQ5475" s="1" t="s">
        <v>25</v>
      </c>
      <c r="AR5475" s="1" t="s">
        <v>30</v>
      </c>
      <c r="AS5475" s="1" t="s">
        <v>23090</v>
      </c>
      <c r="AT5475" s="1" t="s">
        <v>26</v>
      </c>
    </row>
    <row r="5476" spans="1:46" x14ac:dyDescent="0.25">
      <c r="A5476" s="1" t="s">
        <v>22094</v>
      </c>
      <c r="B5476" s="2" t="s">
        <v>23101</v>
      </c>
      <c r="C5476" s="2" t="s">
        <v>23104</v>
      </c>
      <c r="D5476" s="1">
        <v>4</v>
      </c>
      <c r="E5476" s="1">
        <v>3</v>
      </c>
      <c r="F5476" s="1">
        <v>2</v>
      </c>
      <c r="G5476" s="1">
        <v>9</v>
      </c>
      <c r="H5476" s="6">
        <v>0.22222222222222221</v>
      </c>
      <c r="I5476">
        <v>0</v>
      </c>
      <c r="J5476" s="1">
        <v>39</v>
      </c>
      <c r="K5476" s="1">
        <v>0</v>
      </c>
      <c r="L5476" s="1">
        <v>519</v>
      </c>
      <c r="M5476" s="6">
        <v>0.28000000000000003</v>
      </c>
      <c r="N5476" s="4">
        <v>2040</v>
      </c>
      <c r="O5476" s="4">
        <v>170</v>
      </c>
      <c r="P5476" s="4">
        <v>400</v>
      </c>
      <c r="Q5476" s="3">
        <v>0.36</v>
      </c>
      <c r="R5476" s="1">
        <v>24</v>
      </c>
      <c r="S5476" s="1">
        <v>400</v>
      </c>
      <c r="T5476" s="1">
        <v>50</v>
      </c>
      <c r="U5476" s="1">
        <v>0</v>
      </c>
      <c r="V5476" s="1">
        <v>2</v>
      </c>
      <c r="W5476" s="1">
        <v>0</v>
      </c>
      <c r="X5476" s="1">
        <v>1</v>
      </c>
      <c r="Y5476" s="1">
        <v>1</v>
      </c>
      <c r="Z5476" s="1">
        <v>2</v>
      </c>
      <c r="AA5476" s="1">
        <v>0</v>
      </c>
      <c r="AB5476" s="1">
        <v>0</v>
      </c>
      <c r="AC5476" s="1">
        <v>0</v>
      </c>
      <c r="AD5476" s="1">
        <v>0</v>
      </c>
      <c r="AE5476" s="1">
        <v>399</v>
      </c>
      <c r="AF5476" s="1">
        <v>189</v>
      </c>
      <c r="AG5476" s="1">
        <v>0</v>
      </c>
      <c r="AH5476" s="1">
        <v>0</v>
      </c>
      <c r="AI5476" s="1">
        <v>588</v>
      </c>
      <c r="AJ5476" s="1" t="s">
        <v>14379</v>
      </c>
      <c r="AK5476" s="1" t="s">
        <v>9796</v>
      </c>
      <c r="AL5476" s="1" t="s">
        <v>14380</v>
      </c>
      <c r="AM5476" s="1" t="s">
        <v>12</v>
      </c>
      <c r="AN5476" s="1" t="s">
        <v>23097</v>
      </c>
      <c r="AO5476" s="1" t="s">
        <v>364</v>
      </c>
      <c r="AP5476" s="1" t="s">
        <v>57</v>
      </c>
      <c r="AQ5476" s="1" t="s">
        <v>14</v>
      </c>
      <c r="AR5476" s="1" t="s">
        <v>19</v>
      </c>
      <c r="AS5476" s="1" t="s">
        <v>23090</v>
      </c>
      <c r="AT5476" s="1" t="s">
        <v>26</v>
      </c>
    </row>
    <row r="5477" spans="1:46" x14ac:dyDescent="0.25">
      <c r="A5477" s="1" t="s">
        <v>21502</v>
      </c>
      <c r="B5477" s="2" t="s">
        <v>23101</v>
      </c>
      <c r="C5477" s="2" t="s">
        <v>23104</v>
      </c>
      <c r="D5477" s="1">
        <v>0</v>
      </c>
      <c r="E5477" s="1">
        <v>1</v>
      </c>
      <c r="F5477" s="1">
        <v>1</v>
      </c>
      <c r="G5477" s="1">
        <v>2</v>
      </c>
      <c r="H5477" s="6">
        <v>0.5</v>
      </c>
      <c r="I5477">
        <v>0</v>
      </c>
      <c r="J5477" s="1">
        <v>30</v>
      </c>
      <c r="K5477" s="1">
        <v>0</v>
      </c>
      <c r="L5477" s="1">
        <v>745</v>
      </c>
      <c r="M5477" s="6">
        <v>0.1</v>
      </c>
      <c r="N5477" s="4">
        <v>1200</v>
      </c>
      <c r="O5477" s="4">
        <v>100</v>
      </c>
      <c r="P5477" s="4">
        <v>100</v>
      </c>
      <c r="Q5477" s="3">
        <v>0.4</v>
      </c>
      <c r="R5477" s="1">
        <v>12</v>
      </c>
      <c r="S5477" s="1">
        <v>100</v>
      </c>
      <c r="T5477" s="1">
        <v>9</v>
      </c>
      <c r="U5477" s="1">
        <v>1</v>
      </c>
      <c r="V5477" s="1">
        <v>2</v>
      </c>
      <c r="W5477" s="1">
        <v>1</v>
      </c>
      <c r="X5477" s="1">
        <v>1</v>
      </c>
      <c r="Y5477" s="1">
        <v>1</v>
      </c>
      <c r="Z5477" s="1">
        <v>2</v>
      </c>
      <c r="AA5477" s="1">
        <v>1</v>
      </c>
      <c r="AB5477" s="1">
        <v>1</v>
      </c>
      <c r="AC5477" s="1">
        <v>0</v>
      </c>
      <c r="AD5477" s="1">
        <v>0</v>
      </c>
      <c r="AE5477" s="1">
        <v>0</v>
      </c>
      <c r="AF5477" s="1">
        <v>0</v>
      </c>
      <c r="AG5477" s="1">
        <v>0</v>
      </c>
      <c r="AH5477" s="1">
        <v>0</v>
      </c>
      <c r="AI5477" s="1">
        <v>0</v>
      </c>
      <c r="AJ5477" s="1" t="s">
        <v>12811</v>
      </c>
      <c r="AK5477" s="1" t="s">
        <v>12812</v>
      </c>
      <c r="AL5477" s="1" t="s">
        <v>12813</v>
      </c>
      <c r="AM5477" s="1" t="s">
        <v>12</v>
      </c>
      <c r="AN5477" s="1" t="s">
        <v>23097</v>
      </c>
      <c r="AO5477" s="1" t="s">
        <v>86</v>
      </c>
      <c r="AP5477" s="1" t="s">
        <v>86</v>
      </c>
      <c r="AQ5477" s="1" t="s">
        <v>14</v>
      </c>
      <c r="AR5477" s="1" t="s">
        <v>19</v>
      </c>
      <c r="AS5477" s="1" t="s">
        <v>23091</v>
      </c>
      <c r="AT5477" s="1" t="s">
        <v>101</v>
      </c>
    </row>
    <row r="5478" spans="1:46" x14ac:dyDescent="0.25">
      <c r="A5478" s="1" t="s">
        <v>18626</v>
      </c>
      <c r="B5478" s="2" t="s">
        <v>23101</v>
      </c>
      <c r="C5478" s="2" t="s">
        <v>23104</v>
      </c>
      <c r="D5478" s="1">
        <v>0</v>
      </c>
      <c r="E5478" s="1">
        <v>3</v>
      </c>
      <c r="F5478" s="1">
        <v>1</v>
      </c>
      <c r="G5478" s="1">
        <v>4</v>
      </c>
      <c r="H5478" s="6">
        <v>0.25</v>
      </c>
      <c r="I5478">
        <v>0</v>
      </c>
      <c r="J5478" s="1">
        <v>30</v>
      </c>
      <c r="K5478" s="1">
        <v>1</v>
      </c>
      <c r="L5478" s="1">
        <v>617</v>
      </c>
      <c r="M5478" s="6">
        <v>0.2</v>
      </c>
      <c r="N5478" s="4">
        <v>1800</v>
      </c>
      <c r="O5478" s="4">
        <v>150</v>
      </c>
      <c r="P5478" s="4">
        <v>300</v>
      </c>
      <c r="Q5478" s="3">
        <v>0.44</v>
      </c>
      <c r="R5478" s="1">
        <v>12</v>
      </c>
      <c r="S5478" s="1">
        <v>300</v>
      </c>
      <c r="T5478" s="1">
        <v>38</v>
      </c>
      <c r="U5478" s="1">
        <v>1</v>
      </c>
      <c r="V5478" s="1">
        <v>2</v>
      </c>
      <c r="W5478" s="1">
        <v>1</v>
      </c>
      <c r="X5478" s="1">
        <v>1</v>
      </c>
      <c r="Y5478" s="1">
        <v>1</v>
      </c>
      <c r="Z5478" s="1">
        <v>4</v>
      </c>
      <c r="AA5478" s="1">
        <v>1</v>
      </c>
      <c r="AB5478" s="1">
        <v>0</v>
      </c>
      <c r="AC5478" s="1">
        <v>0</v>
      </c>
      <c r="AD5478" s="1">
        <v>0</v>
      </c>
      <c r="AE5478" s="1">
        <v>0</v>
      </c>
      <c r="AF5478" s="1">
        <v>0</v>
      </c>
      <c r="AG5478" s="1">
        <v>0</v>
      </c>
      <c r="AH5478" s="1">
        <v>0</v>
      </c>
      <c r="AI5478" s="1">
        <v>0</v>
      </c>
      <c r="AJ5478" s="1" t="s">
        <v>4880</v>
      </c>
      <c r="AK5478" s="1" t="s">
        <v>4881</v>
      </c>
      <c r="AL5478" s="1" t="s">
        <v>4882</v>
      </c>
      <c r="AM5478" s="1" t="s">
        <v>12</v>
      </c>
      <c r="AN5478" s="1" t="s">
        <v>23098</v>
      </c>
      <c r="AO5478" s="1" t="s">
        <v>86</v>
      </c>
      <c r="AP5478" s="1" t="s">
        <v>86</v>
      </c>
      <c r="AQ5478" s="1" t="s">
        <v>14</v>
      </c>
      <c r="AR5478" s="1" t="s">
        <v>19</v>
      </c>
      <c r="AS5478" s="1" t="s">
        <v>23091</v>
      </c>
      <c r="AT5478" s="1" t="s">
        <v>26</v>
      </c>
    </row>
    <row r="5479" spans="1:46" x14ac:dyDescent="0.25">
      <c r="A5479" s="1" t="s">
        <v>19852</v>
      </c>
      <c r="B5479" s="2" t="s">
        <v>23101</v>
      </c>
      <c r="C5479" s="2" t="s">
        <v>23104</v>
      </c>
      <c r="D5479" s="1">
        <v>1</v>
      </c>
      <c r="E5479" s="1">
        <v>0</v>
      </c>
      <c r="F5479" s="1">
        <v>3</v>
      </c>
      <c r="G5479" s="1">
        <v>4</v>
      </c>
      <c r="H5479" s="6">
        <v>0.75</v>
      </c>
      <c r="I5479">
        <v>0</v>
      </c>
      <c r="J5479" s="1">
        <v>40</v>
      </c>
      <c r="K5479" s="1">
        <v>0</v>
      </c>
      <c r="L5479" s="1">
        <v>623</v>
      </c>
      <c r="M5479" s="6">
        <v>7.0000000000000007E-2</v>
      </c>
      <c r="N5479" s="4">
        <v>2200</v>
      </c>
      <c r="O5479" s="4">
        <v>168</v>
      </c>
      <c r="P5479" s="4">
        <v>200</v>
      </c>
      <c r="Q5479" s="3">
        <v>0.39</v>
      </c>
      <c r="R5479" s="1">
        <v>24</v>
      </c>
      <c r="S5479" s="1">
        <v>200</v>
      </c>
      <c r="T5479" s="1">
        <v>23</v>
      </c>
      <c r="U5479" s="1">
        <v>1</v>
      </c>
      <c r="V5479" s="1">
        <v>2</v>
      </c>
      <c r="W5479" s="1">
        <v>0</v>
      </c>
      <c r="X5479" s="1">
        <v>0</v>
      </c>
      <c r="Y5479" s="1">
        <v>0</v>
      </c>
      <c r="Z5479" s="1">
        <v>5</v>
      </c>
      <c r="AA5479" s="1">
        <v>0</v>
      </c>
      <c r="AB5479" s="1">
        <v>0</v>
      </c>
      <c r="AC5479" s="1">
        <v>0</v>
      </c>
      <c r="AD5479" s="1">
        <v>0</v>
      </c>
      <c r="AE5479" s="1">
        <v>0</v>
      </c>
      <c r="AF5479" s="1">
        <v>0</v>
      </c>
      <c r="AG5479" s="1">
        <v>0</v>
      </c>
      <c r="AH5479" s="1">
        <v>0</v>
      </c>
      <c r="AI5479" s="1">
        <v>0</v>
      </c>
      <c r="AJ5479" s="1" t="s">
        <v>8332</v>
      </c>
      <c r="AK5479" s="1" t="s">
        <v>8333</v>
      </c>
      <c r="AL5479" s="1" t="s">
        <v>8334</v>
      </c>
      <c r="AM5479" s="1" t="s">
        <v>12</v>
      </c>
      <c r="AN5479" s="1" t="s">
        <v>23097</v>
      </c>
      <c r="AO5479" s="1" t="s">
        <v>86</v>
      </c>
      <c r="AP5479" s="1" t="s">
        <v>57</v>
      </c>
      <c r="AQ5479" s="1" t="s">
        <v>25</v>
      </c>
      <c r="AR5479" s="1" t="s">
        <v>30</v>
      </c>
      <c r="AS5479" s="1" t="s">
        <v>23090</v>
      </c>
      <c r="AT5479" s="1" t="s">
        <v>26</v>
      </c>
    </row>
    <row r="5480" spans="1:46" x14ac:dyDescent="0.25">
      <c r="A5480" s="1" t="s">
        <v>17999</v>
      </c>
      <c r="B5480" s="2" t="s">
        <v>23101</v>
      </c>
      <c r="C5480" s="2" t="s">
        <v>23104</v>
      </c>
      <c r="D5480" s="1">
        <v>2</v>
      </c>
      <c r="E5480" s="1">
        <v>2</v>
      </c>
      <c r="F5480" s="1">
        <v>1</v>
      </c>
      <c r="G5480" s="1">
        <v>5</v>
      </c>
      <c r="H5480" s="6">
        <v>0.2</v>
      </c>
      <c r="I5480">
        <v>1</v>
      </c>
      <c r="J5480" s="1">
        <v>27</v>
      </c>
      <c r="K5480" s="1">
        <v>0</v>
      </c>
      <c r="L5480" s="1">
        <v>663</v>
      </c>
      <c r="M5480" s="6">
        <v>0.15</v>
      </c>
      <c r="N5480" s="4">
        <v>2400</v>
      </c>
      <c r="O5480" s="4">
        <v>200</v>
      </c>
      <c r="P5480" s="4">
        <v>220</v>
      </c>
      <c r="Q5480" s="3">
        <v>0.4</v>
      </c>
      <c r="R5480" s="1">
        <v>24</v>
      </c>
      <c r="S5480" s="1">
        <v>220</v>
      </c>
      <c r="T5480" s="1">
        <v>19</v>
      </c>
      <c r="U5480" s="1">
        <v>0</v>
      </c>
      <c r="V5480" s="1">
        <v>2</v>
      </c>
      <c r="W5480" s="1">
        <v>0</v>
      </c>
      <c r="X5480" s="1">
        <v>0</v>
      </c>
      <c r="Y5480" s="1">
        <v>1</v>
      </c>
      <c r="Z5480" s="1">
        <v>2</v>
      </c>
      <c r="AA5480" s="1">
        <v>1</v>
      </c>
      <c r="AB5480" s="1">
        <v>1</v>
      </c>
      <c r="AC5480" s="1">
        <v>520</v>
      </c>
      <c r="AD5480" s="1">
        <v>0</v>
      </c>
      <c r="AE5480" s="1">
        <v>0</v>
      </c>
      <c r="AF5480" s="1">
        <v>0</v>
      </c>
      <c r="AG5480" s="1">
        <v>0</v>
      </c>
      <c r="AH5480" s="1">
        <v>0</v>
      </c>
      <c r="AI5480" s="1">
        <v>520</v>
      </c>
      <c r="AJ5480" s="1" t="s">
        <v>3032</v>
      </c>
      <c r="AK5480" s="1" t="s">
        <v>3033</v>
      </c>
      <c r="AL5480" s="1" t="s">
        <v>3034</v>
      </c>
      <c r="AM5480" s="1" t="s">
        <v>16</v>
      </c>
      <c r="AN5480" s="1" t="s">
        <v>23097</v>
      </c>
      <c r="AO5480" s="1" t="s">
        <v>364</v>
      </c>
      <c r="AP5480" s="1" t="s">
        <v>57</v>
      </c>
      <c r="AQ5480" s="1" t="s">
        <v>25</v>
      </c>
      <c r="AR5480" s="1" t="s">
        <v>19</v>
      </c>
      <c r="AS5480" s="1" t="s">
        <v>23091</v>
      </c>
      <c r="AT5480" s="1" t="s">
        <v>101</v>
      </c>
    </row>
    <row r="5481" spans="1:46" x14ac:dyDescent="0.25">
      <c r="A5481" s="1" t="s">
        <v>19859</v>
      </c>
      <c r="B5481" s="2" t="s">
        <v>23101</v>
      </c>
      <c r="C5481" s="2" t="s">
        <v>23104</v>
      </c>
      <c r="D5481" s="1">
        <v>1</v>
      </c>
      <c r="E5481" s="1">
        <v>0</v>
      </c>
      <c r="F5481" s="1">
        <v>2</v>
      </c>
      <c r="G5481" s="1">
        <v>3</v>
      </c>
      <c r="H5481" s="6">
        <v>0.66666666666666663</v>
      </c>
      <c r="I5481">
        <v>0</v>
      </c>
      <c r="J5481" s="1">
        <v>26</v>
      </c>
      <c r="K5481" s="1">
        <v>0</v>
      </c>
      <c r="L5481" s="1">
        <v>745</v>
      </c>
      <c r="M5481" s="6">
        <v>0.05</v>
      </c>
      <c r="N5481" s="4">
        <v>2160</v>
      </c>
      <c r="O5481" s="4">
        <v>180</v>
      </c>
      <c r="P5481" s="4">
        <v>100</v>
      </c>
      <c r="Q5481" s="3">
        <v>0.4</v>
      </c>
      <c r="R5481" s="1">
        <v>12</v>
      </c>
      <c r="S5481" s="1">
        <v>100</v>
      </c>
      <c r="T5481" s="1">
        <v>10</v>
      </c>
      <c r="U5481" s="1">
        <v>1</v>
      </c>
      <c r="V5481" s="1">
        <v>2</v>
      </c>
      <c r="W5481" s="1">
        <v>0</v>
      </c>
      <c r="X5481" s="1">
        <v>1</v>
      </c>
      <c r="Y5481" s="1">
        <v>1</v>
      </c>
      <c r="Z5481" s="1">
        <v>0</v>
      </c>
      <c r="AA5481" s="1">
        <v>1</v>
      </c>
      <c r="AB5481" s="1">
        <v>1</v>
      </c>
      <c r="AC5481" s="1">
        <v>0</v>
      </c>
      <c r="AD5481" s="1">
        <v>0</v>
      </c>
      <c r="AE5481" s="1">
        <v>0</v>
      </c>
      <c r="AF5481" s="1">
        <v>0</v>
      </c>
      <c r="AG5481" s="1">
        <v>0</v>
      </c>
      <c r="AH5481" s="1">
        <v>0</v>
      </c>
      <c r="AI5481" s="1">
        <v>0</v>
      </c>
      <c r="AJ5481" s="1" t="s">
        <v>8350</v>
      </c>
      <c r="AK5481" s="1" t="s">
        <v>8351</v>
      </c>
      <c r="AL5481" s="1" t="s">
        <v>8352</v>
      </c>
      <c r="AM5481" s="1" t="s">
        <v>12</v>
      </c>
      <c r="AN5481" s="1" t="s">
        <v>23097</v>
      </c>
      <c r="AO5481" s="1" t="s">
        <v>86</v>
      </c>
      <c r="AP5481" s="1" t="s">
        <v>57</v>
      </c>
      <c r="AQ5481" s="1" t="s">
        <v>14</v>
      </c>
      <c r="AR5481" s="1" t="s">
        <v>19</v>
      </c>
      <c r="AS5481" s="1" t="s">
        <v>23091</v>
      </c>
      <c r="AT5481" s="1" t="s">
        <v>101</v>
      </c>
    </row>
    <row r="5482" spans="1:46" x14ac:dyDescent="0.25">
      <c r="A5482" s="1" t="s">
        <v>17259</v>
      </c>
      <c r="B5482" s="2" t="s">
        <v>23101</v>
      </c>
      <c r="C5482" s="2" t="s">
        <v>23104</v>
      </c>
      <c r="D5482" s="1">
        <v>1</v>
      </c>
      <c r="E5482" s="1">
        <v>1</v>
      </c>
      <c r="F5482" s="1">
        <v>1</v>
      </c>
      <c r="G5482" s="1">
        <v>3</v>
      </c>
      <c r="H5482" s="6">
        <v>0.33333333333333331</v>
      </c>
      <c r="I5482">
        <v>0</v>
      </c>
      <c r="J5482" s="1">
        <v>36</v>
      </c>
      <c r="K5482" s="1">
        <v>1</v>
      </c>
      <c r="L5482" s="1">
        <v>668</v>
      </c>
      <c r="M5482" s="6">
        <v>0.28000000000000003</v>
      </c>
      <c r="N5482" s="4">
        <v>2000</v>
      </c>
      <c r="O5482" s="4">
        <v>150</v>
      </c>
      <c r="P5482" s="4">
        <v>300</v>
      </c>
      <c r="Q5482" s="3">
        <v>0.35</v>
      </c>
      <c r="R5482" s="1">
        <v>12</v>
      </c>
      <c r="S5482" s="1">
        <v>300</v>
      </c>
      <c r="T5482" s="1">
        <v>27</v>
      </c>
      <c r="U5482" s="1">
        <v>1</v>
      </c>
      <c r="V5482" s="1">
        <v>2</v>
      </c>
      <c r="W5482" s="1">
        <v>0</v>
      </c>
      <c r="X5482" s="1">
        <v>0</v>
      </c>
      <c r="Y5482" s="1">
        <v>1</v>
      </c>
      <c r="Z5482" s="1">
        <v>0</v>
      </c>
      <c r="AA5482" s="1">
        <v>1</v>
      </c>
      <c r="AB5482" s="1">
        <v>1</v>
      </c>
      <c r="AC5482" s="1">
        <v>0</v>
      </c>
      <c r="AD5482" s="1">
        <v>0</v>
      </c>
      <c r="AE5482" s="1">
        <v>0</v>
      </c>
      <c r="AF5482" s="1">
        <v>265</v>
      </c>
      <c r="AG5482" s="1">
        <v>0</v>
      </c>
      <c r="AH5482" s="1">
        <v>0</v>
      </c>
      <c r="AI5482" s="1">
        <v>265</v>
      </c>
      <c r="AJ5482" s="1" t="s">
        <v>791</v>
      </c>
      <c r="AK5482" s="1" t="s">
        <v>792</v>
      </c>
      <c r="AL5482" s="1" t="s">
        <v>793</v>
      </c>
      <c r="AM5482" s="1" t="s">
        <v>12</v>
      </c>
      <c r="AN5482" s="1" t="s">
        <v>23098</v>
      </c>
      <c r="AO5482" s="1" t="s">
        <v>86</v>
      </c>
      <c r="AP5482" s="1" t="s">
        <v>57</v>
      </c>
      <c r="AQ5482" s="1" t="s">
        <v>25</v>
      </c>
      <c r="AR5482" s="1" t="s">
        <v>19</v>
      </c>
      <c r="AS5482" s="1" t="s">
        <v>23091</v>
      </c>
      <c r="AT5482" s="1" t="s">
        <v>101</v>
      </c>
    </row>
    <row r="5483" spans="1:46" x14ac:dyDescent="0.25">
      <c r="A5483" s="1" t="s">
        <v>17846</v>
      </c>
      <c r="B5483" s="2" t="s">
        <v>23101</v>
      </c>
      <c r="C5483" s="2" t="s">
        <v>23104</v>
      </c>
      <c r="D5483" s="1">
        <v>0</v>
      </c>
      <c r="E5483" s="1">
        <v>3</v>
      </c>
      <c r="F5483" s="1">
        <v>4</v>
      </c>
      <c r="G5483" s="1">
        <v>7</v>
      </c>
      <c r="H5483" s="6">
        <v>0.5714285714285714</v>
      </c>
      <c r="I5483">
        <v>0</v>
      </c>
      <c r="J5483" s="1">
        <v>35</v>
      </c>
      <c r="K5483" s="1">
        <v>1</v>
      </c>
      <c r="L5483" s="1">
        <v>571</v>
      </c>
      <c r="M5483" s="6">
        <v>0.44</v>
      </c>
      <c r="N5483" s="4">
        <v>2000</v>
      </c>
      <c r="O5483" s="4">
        <v>180</v>
      </c>
      <c r="P5483" s="4">
        <v>200</v>
      </c>
      <c r="Q5483" s="3">
        <v>0.38</v>
      </c>
      <c r="R5483" s="1">
        <v>12</v>
      </c>
      <c r="S5483" s="1">
        <v>200</v>
      </c>
      <c r="T5483" s="1">
        <v>12</v>
      </c>
      <c r="U5483" s="1">
        <v>1</v>
      </c>
      <c r="V5483" s="1">
        <v>2</v>
      </c>
      <c r="W5483" s="1">
        <v>0</v>
      </c>
      <c r="X5483" s="1">
        <v>1</v>
      </c>
      <c r="Y5483" s="1">
        <v>1</v>
      </c>
      <c r="Z5483" s="1">
        <v>2</v>
      </c>
      <c r="AA5483" s="1">
        <v>0</v>
      </c>
      <c r="AB5483" s="1">
        <v>0</v>
      </c>
      <c r="AC5483" s="1">
        <v>700</v>
      </c>
      <c r="AD5483" s="1">
        <v>130</v>
      </c>
      <c r="AE5483" s="1">
        <v>800</v>
      </c>
      <c r="AF5483" s="1">
        <v>0</v>
      </c>
      <c r="AG5483" s="1">
        <v>0</v>
      </c>
      <c r="AH5483" s="1">
        <v>0</v>
      </c>
      <c r="AI5483" s="1">
        <v>1630</v>
      </c>
      <c r="AJ5483" s="1" t="s">
        <v>2589</v>
      </c>
      <c r="AK5483" s="1" t="s">
        <v>2590</v>
      </c>
      <c r="AL5483" s="1" t="s">
        <v>2591</v>
      </c>
      <c r="AM5483" s="1" t="s">
        <v>12</v>
      </c>
      <c r="AN5483" s="1" t="s">
        <v>23098</v>
      </c>
      <c r="AO5483" s="1" t="s">
        <v>86</v>
      </c>
      <c r="AP5483" s="1" t="s">
        <v>57</v>
      </c>
      <c r="AQ5483" s="1" t="s">
        <v>14</v>
      </c>
      <c r="AR5483" s="1" t="s">
        <v>19</v>
      </c>
      <c r="AS5483" s="1" t="s">
        <v>23090</v>
      </c>
      <c r="AT5483" s="1" t="s">
        <v>26</v>
      </c>
    </row>
    <row r="5484" spans="1:46" x14ac:dyDescent="0.25">
      <c r="A5484" s="1" t="s">
        <v>18026</v>
      </c>
      <c r="B5484" s="2" t="s">
        <v>23101</v>
      </c>
      <c r="C5484" s="2" t="s">
        <v>23104</v>
      </c>
      <c r="D5484" s="1">
        <v>0</v>
      </c>
      <c r="E5484" s="1">
        <v>0</v>
      </c>
      <c r="F5484" s="1">
        <v>1</v>
      </c>
      <c r="G5484" s="1">
        <v>1</v>
      </c>
      <c r="H5484" s="6">
        <v>1</v>
      </c>
      <c r="I5484">
        <v>1</v>
      </c>
      <c r="J5484" s="1">
        <v>26</v>
      </c>
      <c r="K5484" s="1">
        <v>1</v>
      </c>
      <c r="L5484" s="1">
        <v>751</v>
      </c>
      <c r="M5484" s="6">
        <v>0.22</v>
      </c>
      <c r="N5484" s="4">
        <v>1000</v>
      </c>
      <c r="O5484" s="4">
        <v>85</v>
      </c>
      <c r="P5484" s="4">
        <v>300</v>
      </c>
      <c r="Q5484" s="3">
        <v>0.45</v>
      </c>
      <c r="R5484" s="1">
        <v>24</v>
      </c>
      <c r="S5484" s="1">
        <v>300</v>
      </c>
      <c r="T5484" s="1">
        <v>33</v>
      </c>
      <c r="U5484" s="1">
        <v>1</v>
      </c>
      <c r="V5484" s="1">
        <v>2</v>
      </c>
      <c r="W5484" s="1">
        <v>1</v>
      </c>
      <c r="X5484" s="1">
        <v>1</v>
      </c>
      <c r="Y5484" s="1">
        <v>1</v>
      </c>
      <c r="Z5484" s="1">
        <v>3</v>
      </c>
      <c r="AA5484" s="1">
        <v>0</v>
      </c>
      <c r="AB5484" s="1">
        <v>1</v>
      </c>
      <c r="AC5484" s="1">
        <v>0</v>
      </c>
      <c r="AD5484" s="1">
        <v>0</v>
      </c>
      <c r="AE5484" s="1">
        <v>0</v>
      </c>
      <c r="AF5484" s="1">
        <v>0</v>
      </c>
      <c r="AG5484" s="1">
        <v>0</v>
      </c>
      <c r="AH5484" s="1">
        <v>0</v>
      </c>
      <c r="AI5484" s="1">
        <v>0</v>
      </c>
      <c r="AJ5484" s="1" t="s">
        <v>3114</v>
      </c>
      <c r="AK5484" s="1" t="s">
        <v>3115</v>
      </c>
      <c r="AL5484" s="1" t="s">
        <v>3116</v>
      </c>
      <c r="AM5484" s="1" t="s">
        <v>16</v>
      </c>
      <c r="AN5484" s="1" t="s">
        <v>23098</v>
      </c>
      <c r="AO5484" s="1" t="s">
        <v>86</v>
      </c>
      <c r="AP5484" s="1" t="s">
        <v>86</v>
      </c>
      <c r="AQ5484" s="1" t="s">
        <v>14</v>
      </c>
      <c r="AR5484" s="1" t="s">
        <v>19</v>
      </c>
      <c r="AS5484" s="1" t="s">
        <v>23090</v>
      </c>
      <c r="AT5484" s="1" t="s">
        <v>101</v>
      </c>
    </row>
    <row r="5485" spans="1:46" x14ac:dyDescent="0.25">
      <c r="A5485" s="1" t="s">
        <v>17264</v>
      </c>
      <c r="B5485" s="2" t="s">
        <v>23101</v>
      </c>
      <c r="C5485" s="2" t="s">
        <v>23104</v>
      </c>
      <c r="D5485" s="1">
        <v>0</v>
      </c>
      <c r="E5485" s="1">
        <v>2</v>
      </c>
      <c r="F5485" s="1">
        <v>3</v>
      </c>
      <c r="G5485" s="1">
        <v>5</v>
      </c>
      <c r="H5485" s="6">
        <v>0.6</v>
      </c>
      <c r="I5485">
        <v>0</v>
      </c>
      <c r="J5485" s="1">
        <v>31</v>
      </c>
      <c r="K5485" s="1">
        <v>0</v>
      </c>
      <c r="L5485" s="1">
        <v>653</v>
      </c>
      <c r="M5485" s="6">
        <v>0.1</v>
      </c>
      <c r="N5485" s="4">
        <v>2800</v>
      </c>
      <c r="O5485" s="4">
        <v>220</v>
      </c>
      <c r="P5485" s="4">
        <v>100</v>
      </c>
      <c r="Q5485" s="3">
        <v>0.35</v>
      </c>
      <c r="R5485" s="1">
        <v>12</v>
      </c>
      <c r="S5485" s="1">
        <v>100</v>
      </c>
      <c r="T5485" s="1">
        <v>16</v>
      </c>
      <c r="U5485" s="1">
        <v>1</v>
      </c>
      <c r="V5485" s="1">
        <v>2</v>
      </c>
      <c r="W5485" s="1">
        <v>0</v>
      </c>
      <c r="X5485" s="1">
        <v>1</v>
      </c>
      <c r="Y5485" s="1">
        <v>1</v>
      </c>
      <c r="Z5485" s="1">
        <v>4</v>
      </c>
      <c r="AA5485" s="1">
        <v>0</v>
      </c>
      <c r="AB5485" s="1">
        <v>0</v>
      </c>
      <c r="AC5485" s="1">
        <v>0</v>
      </c>
      <c r="AD5485" s="1">
        <v>0</v>
      </c>
      <c r="AE5485" s="1">
        <v>0</v>
      </c>
      <c r="AF5485" s="1">
        <v>270</v>
      </c>
      <c r="AG5485" s="1">
        <v>0</v>
      </c>
      <c r="AH5485" s="1">
        <v>0</v>
      </c>
      <c r="AI5485" s="1">
        <v>270</v>
      </c>
      <c r="AJ5485" s="1" t="s">
        <v>807</v>
      </c>
      <c r="AK5485" s="1" t="s">
        <v>808</v>
      </c>
      <c r="AL5485" s="1" t="s">
        <v>809</v>
      </c>
      <c r="AM5485" s="1" t="s">
        <v>12</v>
      </c>
      <c r="AN5485" s="1" t="s">
        <v>23097</v>
      </c>
      <c r="AO5485" s="1" t="s">
        <v>86</v>
      </c>
      <c r="AP5485" s="1" t="s">
        <v>57</v>
      </c>
      <c r="AQ5485" s="1" t="s">
        <v>14</v>
      </c>
      <c r="AR5485" s="1" t="s">
        <v>19</v>
      </c>
      <c r="AS5485" s="1" t="s">
        <v>23090</v>
      </c>
      <c r="AT5485" s="1" t="s">
        <v>26</v>
      </c>
    </row>
    <row r="5486" spans="1:46" x14ac:dyDescent="0.25">
      <c r="A5486" s="1" t="s">
        <v>18656</v>
      </c>
      <c r="B5486" s="2" t="s">
        <v>23101</v>
      </c>
      <c r="C5486" s="2" t="s">
        <v>23104</v>
      </c>
      <c r="D5486" s="1">
        <v>2</v>
      </c>
      <c r="E5486" s="1">
        <v>1</v>
      </c>
      <c r="F5486" s="1">
        <v>1</v>
      </c>
      <c r="G5486" s="1">
        <v>4</v>
      </c>
      <c r="H5486" s="6">
        <v>0.25</v>
      </c>
      <c r="I5486">
        <v>0</v>
      </c>
      <c r="J5486" s="1">
        <v>40</v>
      </c>
      <c r="K5486" s="1">
        <v>1</v>
      </c>
      <c r="L5486" s="1">
        <v>617</v>
      </c>
      <c r="M5486" s="6">
        <v>0.18</v>
      </c>
      <c r="N5486" s="4">
        <v>1600</v>
      </c>
      <c r="O5486" s="4">
        <v>150</v>
      </c>
      <c r="P5486" s="4">
        <v>500</v>
      </c>
      <c r="Q5486" s="3">
        <v>0.3</v>
      </c>
      <c r="R5486" s="1">
        <v>24</v>
      </c>
      <c r="S5486" s="1">
        <v>500</v>
      </c>
      <c r="T5486" s="1">
        <v>44</v>
      </c>
      <c r="U5486" s="1">
        <v>0</v>
      </c>
      <c r="V5486" s="1">
        <v>2</v>
      </c>
      <c r="W5486" s="1">
        <v>0</v>
      </c>
      <c r="X5486" s="1">
        <v>0</v>
      </c>
      <c r="Y5486" s="1">
        <v>1</v>
      </c>
      <c r="Z5486" s="1">
        <v>3</v>
      </c>
      <c r="AA5486" s="1">
        <v>0</v>
      </c>
      <c r="AB5486" s="1">
        <v>0</v>
      </c>
      <c r="AC5486" s="1">
        <v>0</v>
      </c>
      <c r="AD5486" s="1">
        <v>0</v>
      </c>
      <c r="AE5486" s="1">
        <v>0</v>
      </c>
      <c r="AF5486" s="1">
        <v>0</v>
      </c>
      <c r="AG5486" s="1">
        <v>0</v>
      </c>
      <c r="AH5486" s="1">
        <v>0</v>
      </c>
      <c r="AI5486" s="1">
        <v>0</v>
      </c>
      <c r="AJ5486" s="1" t="s">
        <v>4969</v>
      </c>
      <c r="AK5486" s="1" t="s">
        <v>4970</v>
      </c>
      <c r="AL5486" s="1" t="s">
        <v>4971</v>
      </c>
      <c r="AM5486" s="1" t="s">
        <v>12</v>
      </c>
      <c r="AN5486" s="1" t="s">
        <v>23098</v>
      </c>
      <c r="AO5486" s="1" t="s">
        <v>364</v>
      </c>
      <c r="AP5486" s="1" t="s">
        <v>57</v>
      </c>
      <c r="AQ5486" s="1" t="s">
        <v>25</v>
      </c>
      <c r="AR5486" s="1" t="s">
        <v>19</v>
      </c>
      <c r="AS5486" s="1" t="s">
        <v>23090</v>
      </c>
      <c r="AT5486" s="1" t="s">
        <v>26</v>
      </c>
    </row>
    <row r="5487" spans="1:46" x14ac:dyDescent="0.25">
      <c r="A5487" s="1" t="s">
        <v>22123</v>
      </c>
      <c r="B5487" s="2" t="s">
        <v>23101</v>
      </c>
      <c r="C5487" s="2" t="s">
        <v>23104</v>
      </c>
      <c r="D5487" s="1">
        <v>0</v>
      </c>
      <c r="E5487" s="1">
        <v>0</v>
      </c>
      <c r="F5487" s="1">
        <v>2</v>
      </c>
      <c r="G5487" s="1">
        <v>2</v>
      </c>
      <c r="H5487" s="6">
        <v>1</v>
      </c>
      <c r="I5487">
        <v>1</v>
      </c>
      <c r="J5487" s="1">
        <v>32</v>
      </c>
      <c r="K5487" s="1">
        <v>0</v>
      </c>
      <c r="L5487" s="1">
        <v>687</v>
      </c>
      <c r="M5487" s="6">
        <v>0.23</v>
      </c>
      <c r="N5487" s="4">
        <v>1800</v>
      </c>
      <c r="O5487" s="4">
        <v>150</v>
      </c>
      <c r="P5487" s="4">
        <v>300</v>
      </c>
      <c r="Q5487" s="3">
        <v>0.31</v>
      </c>
      <c r="R5487" s="1">
        <v>24</v>
      </c>
      <c r="S5487" s="1">
        <v>300</v>
      </c>
      <c r="T5487" s="1">
        <v>20</v>
      </c>
      <c r="U5487" s="1">
        <v>1</v>
      </c>
      <c r="V5487" s="1">
        <v>2</v>
      </c>
      <c r="W5487" s="1">
        <v>0</v>
      </c>
      <c r="X5487" s="1">
        <v>1</v>
      </c>
      <c r="Y5487" s="1">
        <v>1</v>
      </c>
      <c r="Z5487" s="1">
        <v>0</v>
      </c>
      <c r="AA5487" s="1">
        <v>1</v>
      </c>
      <c r="AB5487" s="1">
        <v>1</v>
      </c>
      <c r="AC5487" s="1">
        <v>0</v>
      </c>
      <c r="AD5487" s="1">
        <v>0</v>
      </c>
      <c r="AE5487" s="1">
        <v>500</v>
      </c>
      <c r="AF5487" s="1">
        <v>0</v>
      </c>
      <c r="AG5487" s="1">
        <v>0</v>
      </c>
      <c r="AH5487" s="1">
        <v>0</v>
      </c>
      <c r="AI5487" s="1">
        <v>500</v>
      </c>
      <c r="AJ5487" s="1" t="s">
        <v>14465</v>
      </c>
      <c r="AK5487" s="1" t="s">
        <v>14466</v>
      </c>
      <c r="AL5487" s="1" t="s">
        <v>14467</v>
      </c>
      <c r="AM5487" s="1" t="s">
        <v>16</v>
      </c>
      <c r="AN5487" s="1" t="s">
        <v>23097</v>
      </c>
      <c r="AO5487" s="1" t="s">
        <v>86</v>
      </c>
      <c r="AP5487" s="1" t="s">
        <v>57</v>
      </c>
      <c r="AQ5487" s="1" t="s">
        <v>14</v>
      </c>
      <c r="AR5487" s="1" t="s">
        <v>19</v>
      </c>
      <c r="AS5487" s="1" t="s">
        <v>23091</v>
      </c>
      <c r="AT5487" s="1" t="s">
        <v>101</v>
      </c>
    </row>
    <row r="5488" spans="1:46" x14ac:dyDescent="0.25">
      <c r="A5488" s="1" t="s">
        <v>22703</v>
      </c>
      <c r="B5488" s="2" t="s">
        <v>23101</v>
      </c>
      <c r="C5488" s="2" t="s">
        <v>23105</v>
      </c>
      <c r="D5488" s="1">
        <v>0</v>
      </c>
      <c r="E5488" s="1">
        <v>0</v>
      </c>
      <c r="F5488" s="1">
        <v>1</v>
      </c>
      <c r="G5488" s="1">
        <v>1</v>
      </c>
      <c r="H5488" s="6">
        <v>1</v>
      </c>
      <c r="I5488">
        <v>0</v>
      </c>
      <c r="J5488" s="1">
        <v>45</v>
      </c>
      <c r="K5488" s="1">
        <v>1</v>
      </c>
      <c r="L5488" s="1">
        <v>605</v>
      </c>
      <c r="M5488" s="6">
        <v>0.6</v>
      </c>
      <c r="N5488" s="4">
        <v>2600</v>
      </c>
      <c r="O5488" s="4">
        <v>191</v>
      </c>
      <c r="P5488" s="4">
        <v>250</v>
      </c>
      <c r="Q5488" s="3">
        <v>0.33</v>
      </c>
      <c r="R5488" s="1">
        <v>12</v>
      </c>
      <c r="S5488" s="1">
        <v>250</v>
      </c>
      <c r="T5488" s="1">
        <v>24</v>
      </c>
      <c r="U5488" s="1">
        <v>0</v>
      </c>
      <c r="V5488" s="1">
        <v>2</v>
      </c>
      <c r="W5488" s="1">
        <v>0</v>
      </c>
      <c r="X5488" s="1">
        <v>0</v>
      </c>
      <c r="Y5488" s="1">
        <v>0</v>
      </c>
      <c r="Z5488" s="1">
        <v>3</v>
      </c>
      <c r="AA5488" s="1">
        <v>1</v>
      </c>
      <c r="AB5488" s="1">
        <v>0</v>
      </c>
      <c r="AC5488" s="1">
        <v>1394</v>
      </c>
      <c r="AD5488" s="1">
        <v>390</v>
      </c>
      <c r="AE5488" s="1">
        <v>91</v>
      </c>
      <c r="AF5488" s="1">
        <v>0</v>
      </c>
      <c r="AG5488" s="1">
        <v>0</v>
      </c>
      <c r="AH5488" s="1">
        <v>450</v>
      </c>
      <c r="AI5488" s="1">
        <v>2325</v>
      </c>
      <c r="AJ5488" s="1" t="s">
        <v>9919</v>
      </c>
      <c r="AK5488" s="1" t="s">
        <v>16000</v>
      </c>
      <c r="AL5488" s="1" t="s">
        <v>16001</v>
      </c>
      <c r="AM5488" s="1" t="s">
        <v>12</v>
      </c>
      <c r="AN5488" s="1" t="s">
        <v>23098</v>
      </c>
      <c r="AO5488" s="1" t="s">
        <v>364</v>
      </c>
      <c r="AP5488" s="1" t="s">
        <v>57</v>
      </c>
      <c r="AQ5488" s="1" t="s">
        <v>25</v>
      </c>
      <c r="AR5488" s="1" t="s">
        <v>30</v>
      </c>
      <c r="AS5488" s="1" t="s">
        <v>23091</v>
      </c>
      <c r="AT5488" s="1" t="s">
        <v>26</v>
      </c>
    </row>
    <row r="5489" spans="1:46" x14ac:dyDescent="0.25">
      <c r="A5489" s="1" t="s">
        <v>20857</v>
      </c>
      <c r="B5489" s="2" t="s">
        <v>23101</v>
      </c>
      <c r="C5489" s="2" t="s">
        <v>23105</v>
      </c>
      <c r="D5489" s="1">
        <v>0</v>
      </c>
      <c r="E5489" s="1">
        <v>3</v>
      </c>
      <c r="F5489" s="1">
        <v>4</v>
      </c>
      <c r="G5489" s="1">
        <v>7</v>
      </c>
      <c r="H5489" s="6">
        <v>0.5714285714285714</v>
      </c>
      <c r="I5489">
        <v>0</v>
      </c>
      <c r="J5489" s="1">
        <v>35</v>
      </c>
      <c r="K5489" s="1">
        <v>1</v>
      </c>
      <c r="L5489" s="1">
        <v>610</v>
      </c>
      <c r="M5489" s="6">
        <v>0.63</v>
      </c>
      <c r="N5489" s="4">
        <v>2160</v>
      </c>
      <c r="O5489" s="4">
        <v>180</v>
      </c>
      <c r="P5489" s="4">
        <v>500</v>
      </c>
      <c r="Q5489" s="3">
        <v>0.34</v>
      </c>
      <c r="R5489" s="1">
        <v>24</v>
      </c>
      <c r="S5489" s="1">
        <v>500</v>
      </c>
      <c r="T5489" s="1">
        <v>72</v>
      </c>
      <c r="U5489" s="1">
        <v>0</v>
      </c>
      <c r="V5489" s="1">
        <v>2</v>
      </c>
      <c r="W5489" s="1">
        <v>0</v>
      </c>
      <c r="X5489" s="1">
        <v>0</v>
      </c>
      <c r="Y5489" s="1">
        <v>1</v>
      </c>
      <c r="Z5489" s="1">
        <v>2</v>
      </c>
      <c r="AA5489" s="1">
        <v>0</v>
      </c>
      <c r="AB5489" s="1">
        <v>0</v>
      </c>
      <c r="AC5489" s="1">
        <v>700</v>
      </c>
      <c r="AD5489" s="1">
        <v>200</v>
      </c>
      <c r="AE5489" s="1">
        <v>314</v>
      </c>
      <c r="AF5489" s="1">
        <v>0</v>
      </c>
      <c r="AG5489" s="1">
        <v>140</v>
      </c>
      <c r="AH5489" s="1">
        <v>650</v>
      </c>
      <c r="AI5489" s="1">
        <v>2004</v>
      </c>
      <c r="AJ5489" s="1" t="s">
        <v>2517</v>
      </c>
      <c r="AK5489" s="1" t="s">
        <v>11089</v>
      </c>
      <c r="AL5489" s="1" t="s">
        <v>11090</v>
      </c>
      <c r="AM5489" s="1" t="s">
        <v>12</v>
      </c>
      <c r="AN5489" s="1" t="s">
        <v>23098</v>
      </c>
      <c r="AO5489" s="1" t="s">
        <v>364</v>
      </c>
      <c r="AP5489" s="1" t="s">
        <v>57</v>
      </c>
      <c r="AQ5489" s="1" t="s">
        <v>25</v>
      </c>
      <c r="AR5489" s="1" t="s">
        <v>19</v>
      </c>
      <c r="AS5489" s="1" t="s">
        <v>23090</v>
      </c>
      <c r="AT5489" s="1" t="s">
        <v>26</v>
      </c>
    </row>
    <row r="5490" spans="1:46" x14ac:dyDescent="0.25">
      <c r="A5490" s="1" t="s">
        <v>17136</v>
      </c>
      <c r="B5490" s="2" t="s">
        <v>23101</v>
      </c>
      <c r="C5490" s="2" t="s">
        <v>23105</v>
      </c>
      <c r="D5490" s="1">
        <v>0</v>
      </c>
      <c r="E5490" s="1">
        <v>3</v>
      </c>
      <c r="F5490" s="1">
        <v>1</v>
      </c>
      <c r="G5490" s="1">
        <v>4</v>
      </c>
      <c r="H5490" s="6">
        <v>0.25</v>
      </c>
      <c r="I5490">
        <v>0</v>
      </c>
      <c r="J5490" s="1">
        <v>29</v>
      </c>
      <c r="K5490" s="1">
        <v>1</v>
      </c>
      <c r="L5490" s="1">
        <v>624</v>
      </c>
      <c r="M5490" s="6">
        <v>0.38</v>
      </c>
      <c r="N5490" s="4">
        <v>1700</v>
      </c>
      <c r="O5490" s="4">
        <v>130</v>
      </c>
      <c r="P5490" s="4">
        <v>100</v>
      </c>
      <c r="Q5490" s="3">
        <v>0.4</v>
      </c>
      <c r="R5490" s="1">
        <v>12</v>
      </c>
      <c r="S5490" s="1">
        <v>100</v>
      </c>
      <c r="T5490" s="1">
        <v>28</v>
      </c>
      <c r="U5490" s="1">
        <v>1</v>
      </c>
      <c r="V5490" s="1">
        <v>2</v>
      </c>
      <c r="W5490" s="1">
        <v>0</v>
      </c>
      <c r="X5490" s="1">
        <v>0</v>
      </c>
      <c r="Y5490" s="1">
        <v>1</v>
      </c>
      <c r="Z5490" s="1">
        <v>1</v>
      </c>
      <c r="AA5490" s="1">
        <v>1</v>
      </c>
      <c r="AB5490" s="1">
        <v>0</v>
      </c>
      <c r="AC5490" s="1">
        <v>0</v>
      </c>
      <c r="AD5490" s="1">
        <v>0</v>
      </c>
      <c r="AE5490" s="1">
        <v>0</v>
      </c>
      <c r="AF5490" s="1">
        <v>300</v>
      </c>
      <c r="AG5490" s="1">
        <v>0</v>
      </c>
      <c r="AH5490" s="1">
        <v>400</v>
      </c>
      <c r="AI5490" s="1">
        <v>700</v>
      </c>
      <c r="AJ5490" s="1" t="s">
        <v>389</v>
      </c>
      <c r="AK5490" s="1" t="s">
        <v>390</v>
      </c>
      <c r="AL5490" s="1" t="s">
        <v>391</v>
      </c>
      <c r="AM5490" s="1" t="s">
        <v>12</v>
      </c>
      <c r="AN5490" s="1" t="s">
        <v>23098</v>
      </c>
      <c r="AO5490" s="1" t="s">
        <v>86</v>
      </c>
      <c r="AP5490" s="1" t="s">
        <v>57</v>
      </c>
      <c r="AQ5490" s="1" t="s">
        <v>25</v>
      </c>
      <c r="AR5490" s="1" t="s">
        <v>19</v>
      </c>
      <c r="AS5490" s="1" t="s">
        <v>23091</v>
      </c>
      <c r="AT5490" s="1" t="s">
        <v>26</v>
      </c>
    </row>
    <row r="5491" spans="1:46" x14ac:dyDescent="0.25">
      <c r="A5491" s="1" t="s">
        <v>21619</v>
      </c>
      <c r="B5491" s="2" t="s">
        <v>23101</v>
      </c>
      <c r="C5491" s="2" t="s">
        <v>23105</v>
      </c>
      <c r="D5491" s="1">
        <v>0</v>
      </c>
      <c r="E5491" s="1">
        <v>0</v>
      </c>
      <c r="F5491" s="1">
        <v>1</v>
      </c>
      <c r="G5491" s="1">
        <v>1</v>
      </c>
      <c r="H5491" s="6">
        <v>1</v>
      </c>
      <c r="I5491">
        <v>0</v>
      </c>
      <c r="J5491" s="1">
        <v>35</v>
      </c>
      <c r="K5491" s="1">
        <v>0</v>
      </c>
      <c r="L5491" s="1">
        <v>549</v>
      </c>
      <c r="M5491" s="6">
        <v>1.21</v>
      </c>
      <c r="N5491" s="4">
        <v>2000</v>
      </c>
      <c r="O5491" s="4">
        <v>140</v>
      </c>
      <c r="P5491" s="4">
        <v>200</v>
      </c>
      <c r="Q5491" s="3">
        <v>0.35</v>
      </c>
      <c r="R5491" s="1">
        <v>12</v>
      </c>
      <c r="S5491" s="1">
        <v>200</v>
      </c>
      <c r="T5491" s="1">
        <v>25</v>
      </c>
      <c r="U5491" s="1">
        <v>0</v>
      </c>
      <c r="V5491" s="1">
        <v>2</v>
      </c>
      <c r="W5491" s="1">
        <v>0</v>
      </c>
      <c r="X5491" s="1">
        <v>1</v>
      </c>
      <c r="Y5491" s="1">
        <v>1</v>
      </c>
      <c r="Z5491" s="1">
        <v>2</v>
      </c>
      <c r="AA5491" s="1">
        <v>0</v>
      </c>
      <c r="AB5491" s="1">
        <v>0</v>
      </c>
      <c r="AC5491" s="1">
        <v>3130</v>
      </c>
      <c r="AD5491" s="1">
        <v>774</v>
      </c>
      <c r="AE5491" s="1">
        <v>0</v>
      </c>
      <c r="AF5491" s="1">
        <v>0</v>
      </c>
      <c r="AG5491" s="1">
        <v>544</v>
      </c>
      <c r="AH5491" s="1">
        <v>0</v>
      </c>
      <c r="AI5491" s="1">
        <v>4448</v>
      </c>
      <c r="AJ5491" s="1" t="s">
        <v>13141</v>
      </c>
      <c r="AK5491" s="1" t="s">
        <v>13142</v>
      </c>
      <c r="AL5491" s="1" t="s">
        <v>13143</v>
      </c>
      <c r="AM5491" s="1" t="s">
        <v>12</v>
      </c>
      <c r="AN5491" s="1" t="s">
        <v>23097</v>
      </c>
      <c r="AO5491" s="1" t="s">
        <v>364</v>
      </c>
      <c r="AP5491" s="1" t="s">
        <v>57</v>
      </c>
      <c r="AQ5491" s="1" t="s">
        <v>14</v>
      </c>
      <c r="AR5491" s="1" t="s">
        <v>19</v>
      </c>
      <c r="AS5491" s="1" t="s">
        <v>23090</v>
      </c>
      <c r="AT5491" s="1" t="s">
        <v>26</v>
      </c>
    </row>
    <row r="5492" spans="1:46" x14ac:dyDescent="0.25">
      <c r="A5492" s="1" t="s">
        <v>20876</v>
      </c>
      <c r="B5492" s="2" t="s">
        <v>23101</v>
      </c>
      <c r="C5492" s="2" t="s">
        <v>23105</v>
      </c>
      <c r="D5492" s="1">
        <v>1</v>
      </c>
      <c r="E5492" s="1">
        <v>0</v>
      </c>
      <c r="F5492" s="1">
        <v>1</v>
      </c>
      <c r="G5492" s="1">
        <v>2</v>
      </c>
      <c r="H5492" s="6">
        <v>0.5</v>
      </c>
      <c r="I5492">
        <v>1</v>
      </c>
      <c r="J5492" s="1">
        <v>30</v>
      </c>
      <c r="K5492" s="1">
        <v>1</v>
      </c>
      <c r="L5492" s="1">
        <v>657</v>
      </c>
      <c r="M5492" s="6">
        <v>0.69</v>
      </c>
      <c r="N5492" s="4">
        <v>1800</v>
      </c>
      <c r="O5492" s="4">
        <v>150</v>
      </c>
      <c r="P5492" s="4">
        <v>500</v>
      </c>
      <c r="Q5492" s="3">
        <v>0.35</v>
      </c>
      <c r="R5492" s="1">
        <v>24</v>
      </c>
      <c r="S5492" s="1">
        <v>500</v>
      </c>
      <c r="T5492" s="1">
        <v>28</v>
      </c>
      <c r="U5492" s="1">
        <v>0</v>
      </c>
      <c r="V5492" s="1">
        <v>2</v>
      </c>
      <c r="W5492" s="1">
        <v>0</v>
      </c>
      <c r="X5492" s="1">
        <v>1</v>
      </c>
      <c r="Y5492" s="1">
        <v>1</v>
      </c>
      <c r="Z5492" s="1">
        <v>0</v>
      </c>
      <c r="AA5492" s="1">
        <v>1</v>
      </c>
      <c r="AB5492" s="1">
        <v>1</v>
      </c>
      <c r="AC5492" s="1">
        <v>0</v>
      </c>
      <c r="AD5492" s="1">
        <v>0</v>
      </c>
      <c r="AE5492" s="1">
        <v>0</v>
      </c>
      <c r="AF5492" s="1">
        <v>865</v>
      </c>
      <c r="AG5492" s="1">
        <v>57</v>
      </c>
      <c r="AH5492" s="1">
        <v>450</v>
      </c>
      <c r="AI5492" s="1">
        <v>1372</v>
      </c>
      <c r="AJ5492" s="1" t="s">
        <v>11136</v>
      </c>
      <c r="AK5492" s="1" t="s">
        <v>11137</v>
      </c>
      <c r="AL5492" s="1" t="s">
        <v>11138</v>
      </c>
      <c r="AM5492" s="1" t="s">
        <v>16</v>
      </c>
      <c r="AN5492" s="1" t="s">
        <v>23098</v>
      </c>
      <c r="AO5492" s="1" t="s">
        <v>364</v>
      </c>
      <c r="AP5492" s="1" t="s">
        <v>57</v>
      </c>
      <c r="AQ5492" s="1" t="s">
        <v>14</v>
      </c>
      <c r="AR5492" s="1" t="s">
        <v>19</v>
      </c>
      <c r="AS5492" s="1" t="s">
        <v>23091</v>
      </c>
      <c r="AT5492" s="1" t="s">
        <v>101</v>
      </c>
    </row>
    <row r="5493" spans="1:46" x14ac:dyDescent="0.25">
      <c r="A5493" s="1" t="s">
        <v>17902</v>
      </c>
      <c r="B5493" s="2" t="s">
        <v>23101</v>
      </c>
      <c r="C5493" s="2" t="s">
        <v>23105</v>
      </c>
      <c r="D5493" s="1">
        <v>1</v>
      </c>
      <c r="E5493" s="1">
        <v>0</v>
      </c>
      <c r="F5493" s="1">
        <v>1</v>
      </c>
      <c r="G5493" s="1">
        <v>2</v>
      </c>
      <c r="H5493" s="6">
        <v>0.5</v>
      </c>
      <c r="I5493">
        <v>0</v>
      </c>
      <c r="J5493" s="1">
        <v>34</v>
      </c>
      <c r="K5493" s="1">
        <v>1</v>
      </c>
      <c r="L5493" s="1">
        <v>675</v>
      </c>
      <c r="M5493" s="6">
        <v>0.38</v>
      </c>
      <c r="N5493" s="4">
        <v>2160</v>
      </c>
      <c r="O5493" s="4">
        <v>180</v>
      </c>
      <c r="P5493" s="4">
        <v>700</v>
      </c>
      <c r="Q5493" s="3">
        <v>0.3</v>
      </c>
      <c r="R5493" s="1">
        <v>24</v>
      </c>
      <c r="S5493" s="1">
        <v>700</v>
      </c>
      <c r="T5493" s="1">
        <v>61</v>
      </c>
      <c r="U5493" s="1">
        <v>0</v>
      </c>
      <c r="V5493" s="1">
        <v>2</v>
      </c>
      <c r="W5493" s="1">
        <v>0</v>
      </c>
      <c r="X5493" s="1">
        <v>1</v>
      </c>
      <c r="Y5493" s="1">
        <v>0</v>
      </c>
      <c r="Z5493" s="1">
        <v>4</v>
      </c>
      <c r="AA5493" s="1">
        <v>1</v>
      </c>
      <c r="AB5493" s="1">
        <v>0</v>
      </c>
      <c r="AC5493" s="1">
        <v>0</v>
      </c>
      <c r="AD5493" s="1">
        <v>0</v>
      </c>
      <c r="AE5493" s="1">
        <v>0</v>
      </c>
      <c r="AF5493" s="1">
        <v>0</v>
      </c>
      <c r="AG5493" s="1">
        <v>0</v>
      </c>
      <c r="AH5493" s="1">
        <v>500</v>
      </c>
      <c r="AI5493" s="1">
        <v>500</v>
      </c>
      <c r="AJ5493" s="1" t="s">
        <v>2753</v>
      </c>
      <c r="AK5493" s="1" t="s">
        <v>2754</v>
      </c>
      <c r="AL5493" s="1" t="s">
        <v>2755</v>
      </c>
      <c r="AM5493" s="1" t="s">
        <v>12</v>
      </c>
      <c r="AN5493" s="1" t="s">
        <v>23098</v>
      </c>
      <c r="AO5493" s="1" t="s">
        <v>364</v>
      </c>
      <c r="AP5493" s="1" t="s">
        <v>57</v>
      </c>
      <c r="AQ5493" s="1" t="s">
        <v>14</v>
      </c>
      <c r="AR5493" s="1" t="s">
        <v>30</v>
      </c>
      <c r="AS5493" s="1" t="s">
        <v>23091</v>
      </c>
      <c r="AT5493" s="1" t="s">
        <v>26</v>
      </c>
    </row>
    <row r="5494" spans="1:46" x14ac:dyDescent="0.25">
      <c r="A5494" s="1" t="s">
        <v>19369</v>
      </c>
      <c r="B5494" s="2" t="s">
        <v>23101</v>
      </c>
      <c r="C5494" s="2" t="s">
        <v>23105</v>
      </c>
      <c r="D5494" s="1">
        <v>0</v>
      </c>
      <c r="E5494" s="1">
        <v>0</v>
      </c>
      <c r="F5494" s="1">
        <v>1</v>
      </c>
      <c r="G5494" s="1">
        <v>1</v>
      </c>
      <c r="H5494" s="6">
        <v>1</v>
      </c>
      <c r="I5494">
        <v>0</v>
      </c>
      <c r="J5494" s="1">
        <v>52</v>
      </c>
      <c r="K5494" s="1">
        <v>1</v>
      </c>
      <c r="L5494" s="1">
        <v>697</v>
      </c>
      <c r="M5494" s="6">
        <v>0.89</v>
      </c>
      <c r="N5494" s="4">
        <v>350</v>
      </c>
      <c r="O5494" s="4">
        <v>170</v>
      </c>
      <c r="P5494" s="4">
        <v>200</v>
      </c>
      <c r="Q5494" s="3">
        <v>0.3</v>
      </c>
      <c r="R5494" s="1">
        <v>12</v>
      </c>
      <c r="S5494" s="1">
        <v>200</v>
      </c>
      <c r="T5494" s="1">
        <v>40</v>
      </c>
      <c r="U5494" s="1">
        <v>0</v>
      </c>
      <c r="V5494" s="1">
        <v>2</v>
      </c>
      <c r="W5494" s="1">
        <v>0</v>
      </c>
      <c r="X5494" s="1">
        <v>1</v>
      </c>
      <c r="Y5494" s="1">
        <v>0</v>
      </c>
      <c r="Z5494" s="1">
        <v>1</v>
      </c>
      <c r="AA5494" s="1">
        <v>1</v>
      </c>
      <c r="AB5494" s="1">
        <v>0</v>
      </c>
      <c r="AC5494" s="1">
        <v>8093</v>
      </c>
      <c r="AD5494" s="1">
        <v>0</v>
      </c>
      <c r="AE5494" s="1">
        <v>0</v>
      </c>
      <c r="AF5494" s="1">
        <v>334</v>
      </c>
      <c r="AG5494" s="1">
        <v>285</v>
      </c>
      <c r="AH5494" s="1">
        <v>300</v>
      </c>
      <c r="AI5494" s="1">
        <v>9012</v>
      </c>
      <c r="AJ5494" s="1" t="s">
        <v>6989</v>
      </c>
      <c r="AK5494" s="1" t="s">
        <v>6990</v>
      </c>
      <c r="AL5494" s="1" t="s">
        <v>6991</v>
      </c>
      <c r="AM5494" s="1" t="s">
        <v>12</v>
      </c>
      <c r="AN5494" s="1" t="s">
        <v>23098</v>
      </c>
      <c r="AO5494" s="1" t="s">
        <v>364</v>
      </c>
      <c r="AP5494" s="1" t="s">
        <v>57</v>
      </c>
      <c r="AQ5494" s="1" t="s">
        <v>14</v>
      </c>
      <c r="AR5494" s="1" t="s">
        <v>30</v>
      </c>
      <c r="AS5494" s="1" t="s">
        <v>23091</v>
      </c>
      <c r="AT5494" s="1" t="s">
        <v>26</v>
      </c>
    </row>
    <row r="5495" spans="1:46" x14ac:dyDescent="0.25">
      <c r="A5495" s="1" t="s">
        <v>18600</v>
      </c>
      <c r="B5495" s="2" t="s">
        <v>23101</v>
      </c>
      <c r="C5495" s="2" t="s">
        <v>23106</v>
      </c>
      <c r="D5495" s="1">
        <v>0</v>
      </c>
      <c r="E5495" s="1">
        <v>1</v>
      </c>
      <c r="F5495" s="1">
        <v>1</v>
      </c>
      <c r="G5495" s="1">
        <v>2</v>
      </c>
      <c r="H5495" s="6">
        <v>0.5</v>
      </c>
      <c r="I5495">
        <v>0</v>
      </c>
      <c r="J5495" s="1">
        <v>38</v>
      </c>
      <c r="K5495" s="1">
        <v>1</v>
      </c>
      <c r="L5495" s="1">
        <v>554</v>
      </c>
      <c r="M5495" s="6">
        <v>0.5</v>
      </c>
      <c r="N5495" s="4">
        <v>3800</v>
      </c>
      <c r="O5495" s="4">
        <v>300</v>
      </c>
      <c r="P5495" s="4">
        <v>500</v>
      </c>
      <c r="Q5495" s="3">
        <v>0.32</v>
      </c>
      <c r="R5495" s="1">
        <v>12</v>
      </c>
      <c r="S5495" s="1">
        <v>500</v>
      </c>
      <c r="T5495" s="1">
        <v>78</v>
      </c>
      <c r="U5495" s="1">
        <v>0</v>
      </c>
      <c r="V5495" s="1">
        <v>2</v>
      </c>
      <c r="W5495" s="1">
        <v>0</v>
      </c>
      <c r="X5495" s="1">
        <v>1</v>
      </c>
      <c r="Y5495" s="1">
        <v>1</v>
      </c>
      <c r="Z5495" s="1">
        <v>2</v>
      </c>
      <c r="AA5495" s="1">
        <v>1</v>
      </c>
      <c r="AB5495" s="1">
        <v>0</v>
      </c>
      <c r="AC5495" s="1">
        <v>950</v>
      </c>
      <c r="AD5495" s="1">
        <v>898</v>
      </c>
      <c r="AE5495" s="1">
        <v>58</v>
      </c>
      <c r="AF5495" s="1">
        <v>0</v>
      </c>
      <c r="AG5495" s="1">
        <v>0</v>
      </c>
      <c r="AH5495" s="1">
        <v>600</v>
      </c>
      <c r="AI5495" s="1">
        <v>2506</v>
      </c>
      <c r="AJ5495" s="1" t="s">
        <v>1965</v>
      </c>
      <c r="AK5495" s="1" t="s">
        <v>4808</v>
      </c>
      <c r="AL5495" s="1" t="s">
        <v>4809</v>
      </c>
      <c r="AM5495" s="1" t="s">
        <v>12</v>
      </c>
      <c r="AN5495" s="1" t="s">
        <v>23098</v>
      </c>
      <c r="AO5495" s="1" t="s">
        <v>364</v>
      </c>
      <c r="AP5495" s="1" t="s">
        <v>57</v>
      </c>
      <c r="AQ5495" s="1" t="s">
        <v>14</v>
      </c>
      <c r="AR5495" s="1" t="s">
        <v>19</v>
      </c>
      <c r="AS5495" s="1" t="s">
        <v>23091</v>
      </c>
      <c r="AT5495" s="1" t="s">
        <v>26</v>
      </c>
    </row>
    <row r="5496" spans="1:46" x14ac:dyDescent="0.25">
      <c r="A5496" s="1" t="s">
        <v>17221</v>
      </c>
      <c r="B5496" s="2" t="s">
        <v>23101</v>
      </c>
      <c r="C5496" s="2" t="s">
        <v>23106</v>
      </c>
      <c r="D5496" s="1">
        <v>1</v>
      </c>
      <c r="E5496" s="1">
        <v>4</v>
      </c>
      <c r="F5496" s="1">
        <v>1</v>
      </c>
      <c r="G5496" s="1">
        <v>6</v>
      </c>
      <c r="H5496" s="6">
        <v>0.16666666666666666</v>
      </c>
      <c r="I5496">
        <v>1</v>
      </c>
      <c r="J5496" s="1">
        <v>30</v>
      </c>
      <c r="K5496" s="1">
        <v>0</v>
      </c>
      <c r="L5496" s="1">
        <v>669</v>
      </c>
      <c r="M5496" s="6">
        <v>0.13</v>
      </c>
      <c r="N5496" s="4">
        <v>3600</v>
      </c>
      <c r="O5496" s="4">
        <v>300</v>
      </c>
      <c r="P5496" s="4">
        <v>500</v>
      </c>
      <c r="Q5496" s="3">
        <v>0.36</v>
      </c>
      <c r="R5496" s="1">
        <v>24</v>
      </c>
      <c r="S5496" s="1">
        <v>500</v>
      </c>
      <c r="T5496" s="1">
        <v>53</v>
      </c>
      <c r="U5496" s="1">
        <v>1</v>
      </c>
      <c r="V5496" s="1">
        <v>2</v>
      </c>
      <c r="W5496" s="1">
        <v>0</v>
      </c>
      <c r="X5496" s="1">
        <v>0</v>
      </c>
      <c r="Y5496" s="1">
        <v>0</v>
      </c>
      <c r="Z5496" s="1">
        <v>3</v>
      </c>
      <c r="AA5496" s="1">
        <v>0</v>
      </c>
      <c r="AB5496" s="1">
        <v>1</v>
      </c>
      <c r="AC5496" s="1">
        <v>0</v>
      </c>
      <c r="AD5496" s="1">
        <v>0</v>
      </c>
      <c r="AE5496" s="1">
        <v>0</v>
      </c>
      <c r="AF5496" s="1">
        <v>0</v>
      </c>
      <c r="AG5496" s="1">
        <v>0</v>
      </c>
      <c r="AH5496" s="1">
        <v>200</v>
      </c>
      <c r="AI5496" s="1">
        <v>200</v>
      </c>
      <c r="AJ5496" s="1" t="s">
        <v>664</v>
      </c>
      <c r="AK5496" s="1" t="s">
        <v>665</v>
      </c>
      <c r="AL5496" s="1" t="s">
        <v>666</v>
      </c>
      <c r="AM5496" s="1" t="s">
        <v>16</v>
      </c>
      <c r="AN5496" s="1" t="s">
        <v>23097</v>
      </c>
      <c r="AO5496" s="1" t="s">
        <v>86</v>
      </c>
      <c r="AP5496" s="1" t="s">
        <v>57</v>
      </c>
      <c r="AQ5496" s="1" t="s">
        <v>25</v>
      </c>
      <c r="AR5496" s="1" t="s">
        <v>30</v>
      </c>
      <c r="AS5496" s="1" t="s">
        <v>23090</v>
      </c>
      <c r="AT5496" s="1" t="s">
        <v>101</v>
      </c>
    </row>
    <row r="5497" spans="1:46" x14ac:dyDescent="0.25">
      <c r="A5497" s="1" t="s">
        <v>18845</v>
      </c>
      <c r="B5497" s="2" t="s">
        <v>23101</v>
      </c>
      <c r="C5497" s="2" t="s">
        <v>23106</v>
      </c>
      <c r="D5497" s="1">
        <v>1</v>
      </c>
      <c r="E5497" s="1">
        <v>6</v>
      </c>
      <c r="F5497" s="1">
        <v>1</v>
      </c>
      <c r="G5497" s="1">
        <v>8</v>
      </c>
      <c r="H5497" s="6">
        <v>0.125</v>
      </c>
      <c r="I5497">
        <v>0</v>
      </c>
      <c r="J5497" s="1">
        <v>46</v>
      </c>
      <c r="K5497" s="1">
        <v>0</v>
      </c>
      <c r="L5497" s="1">
        <v>671</v>
      </c>
      <c r="M5497" s="6">
        <v>0.17</v>
      </c>
      <c r="N5497" s="4">
        <v>2800</v>
      </c>
      <c r="O5497" s="4">
        <v>230</v>
      </c>
      <c r="P5497" s="4">
        <v>150</v>
      </c>
      <c r="Q5497" s="3">
        <v>0.3</v>
      </c>
      <c r="R5497" s="1">
        <v>12</v>
      </c>
      <c r="S5497" s="1">
        <v>150</v>
      </c>
      <c r="T5497" s="1">
        <v>31</v>
      </c>
      <c r="U5497" s="1">
        <v>1</v>
      </c>
      <c r="V5497" s="1">
        <v>2</v>
      </c>
      <c r="W5497" s="1">
        <v>1</v>
      </c>
      <c r="X5497" s="1">
        <v>0</v>
      </c>
      <c r="Y5497" s="1">
        <v>0</v>
      </c>
      <c r="Z5497" s="1">
        <v>0</v>
      </c>
      <c r="AA5497" s="1">
        <v>1</v>
      </c>
      <c r="AB5497" s="1">
        <v>0</v>
      </c>
      <c r="AC5497" s="1">
        <v>600</v>
      </c>
      <c r="AD5497" s="1">
        <v>0</v>
      </c>
      <c r="AE5497" s="1">
        <v>140</v>
      </c>
      <c r="AF5497" s="1">
        <v>0</v>
      </c>
      <c r="AG5497" s="1">
        <v>0</v>
      </c>
      <c r="AH5497" s="1">
        <v>0</v>
      </c>
      <c r="AI5497" s="1">
        <v>740</v>
      </c>
      <c r="AJ5497" s="1" t="s">
        <v>5533</v>
      </c>
      <c r="AK5497" s="1" t="s">
        <v>5534</v>
      </c>
      <c r="AL5497" s="1" t="s">
        <v>5535</v>
      </c>
      <c r="AM5497" s="1" t="s">
        <v>12</v>
      </c>
      <c r="AN5497" s="1" t="s">
        <v>23097</v>
      </c>
      <c r="AO5497" s="1" t="s">
        <v>86</v>
      </c>
      <c r="AP5497" s="1" t="s">
        <v>86</v>
      </c>
      <c r="AQ5497" s="1" t="s">
        <v>25</v>
      </c>
      <c r="AR5497" s="1" t="s">
        <v>30</v>
      </c>
      <c r="AS5497" s="1" t="s">
        <v>23091</v>
      </c>
      <c r="AT5497" s="1" t="s">
        <v>26</v>
      </c>
    </row>
    <row r="5498" spans="1:46" x14ac:dyDescent="0.25">
      <c r="A5498" s="1" t="s">
        <v>19252</v>
      </c>
      <c r="B5498" s="2" t="s">
        <v>23101</v>
      </c>
      <c r="C5498" s="2" t="s">
        <v>23106</v>
      </c>
      <c r="D5498" s="1">
        <v>0</v>
      </c>
      <c r="E5498" s="1">
        <v>1</v>
      </c>
      <c r="F5498" s="1">
        <v>1</v>
      </c>
      <c r="G5498" s="1">
        <v>2</v>
      </c>
      <c r="H5498" s="6">
        <v>0.5</v>
      </c>
      <c r="I5498">
        <v>1</v>
      </c>
      <c r="J5498" s="1">
        <v>33</v>
      </c>
      <c r="K5498" s="1">
        <v>0</v>
      </c>
      <c r="L5498" s="1">
        <v>679</v>
      </c>
      <c r="M5498" s="6">
        <v>0.43</v>
      </c>
      <c r="N5498" s="4">
        <v>1700</v>
      </c>
      <c r="O5498" s="4">
        <v>137</v>
      </c>
      <c r="P5498" s="4">
        <v>200</v>
      </c>
      <c r="Q5498" s="3">
        <v>0.35</v>
      </c>
      <c r="R5498" s="1">
        <v>6</v>
      </c>
      <c r="S5498" s="1">
        <v>200</v>
      </c>
      <c r="T5498" s="1">
        <v>21</v>
      </c>
      <c r="U5498" s="1">
        <v>1</v>
      </c>
      <c r="V5498" s="1">
        <v>2</v>
      </c>
      <c r="W5498" s="1">
        <v>0</v>
      </c>
      <c r="X5498" s="1">
        <v>1</v>
      </c>
      <c r="Y5498" s="1">
        <v>1</v>
      </c>
      <c r="Z5498" s="1">
        <v>1</v>
      </c>
      <c r="AA5498" s="1">
        <v>1</v>
      </c>
      <c r="AB5498" s="1">
        <v>1</v>
      </c>
      <c r="AC5498" s="1">
        <v>0</v>
      </c>
      <c r="AD5498" s="1">
        <v>0</v>
      </c>
      <c r="AE5498" s="1">
        <v>0</v>
      </c>
      <c r="AF5498" s="1">
        <v>0</v>
      </c>
      <c r="AG5498" s="1">
        <v>0</v>
      </c>
      <c r="AH5498" s="1">
        <v>400</v>
      </c>
      <c r="AI5498" s="1">
        <v>400</v>
      </c>
      <c r="AJ5498" s="1" t="s">
        <v>6653</v>
      </c>
      <c r="AK5498" s="1" t="s">
        <v>6654</v>
      </c>
      <c r="AL5498" s="1" t="s">
        <v>6655</v>
      </c>
      <c r="AM5498" s="1" t="s">
        <v>16</v>
      </c>
      <c r="AN5498" s="1" t="s">
        <v>23097</v>
      </c>
      <c r="AO5498" s="1" t="s">
        <v>86</v>
      </c>
      <c r="AP5498" s="1" t="s">
        <v>57</v>
      </c>
      <c r="AQ5498" s="1" t="s">
        <v>14</v>
      </c>
      <c r="AR5498" s="1" t="s">
        <v>19</v>
      </c>
      <c r="AS5498" s="1" t="s">
        <v>23091</v>
      </c>
      <c r="AT5498" s="1" t="s">
        <v>101</v>
      </c>
    </row>
    <row r="5499" spans="1:46" x14ac:dyDescent="0.25">
      <c r="A5499" s="1" t="s">
        <v>17240</v>
      </c>
      <c r="B5499" s="2" t="s">
        <v>23101</v>
      </c>
      <c r="C5499" s="2" t="s">
        <v>23106</v>
      </c>
      <c r="D5499" s="1">
        <v>2</v>
      </c>
      <c r="E5499" s="1">
        <v>1</v>
      </c>
      <c r="F5499" s="1">
        <v>1</v>
      </c>
      <c r="G5499" s="1">
        <v>4</v>
      </c>
      <c r="H5499" s="6">
        <v>0.25</v>
      </c>
      <c r="I5499">
        <v>0</v>
      </c>
      <c r="J5499" s="1">
        <v>32</v>
      </c>
      <c r="K5499" s="1">
        <v>1</v>
      </c>
      <c r="L5499" s="1">
        <v>664</v>
      </c>
      <c r="M5499" s="6">
        <v>0.48</v>
      </c>
      <c r="N5499" s="4">
        <v>1600</v>
      </c>
      <c r="O5499" s="4">
        <v>120</v>
      </c>
      <c r="P5499" s="4">
        <v>500</v>
      </c>
      <c r="Q5499" s="3">
        <v>0.35</v>
      </c>
      <c r="R5499" s="1">
        <v>24</v>
      </c>
      <c r="S5499" s="1">
        <v>500</v>
      </c>
      <c r="T5499" s="1">
        <v>62</v>
      </c>
      <c r="U5499" s="1">
        <v>0</v>
      </c>
      <c r="V5499" s="1">
        <v>2</v>
      </c>
      <c r="W5499" s="1">
        <v>0</v>
      </c>
      <c r="X5499" s="1">
        <v>0</v>
      </c>
      <c r="Y5499" s="1">
        <v>1</v>
      </c>
      <c r="Z5499" s="1">
        <v>1</v>
      </c>
      <c r="AA5499" s="1">
        <v>1</v>
      </c>
      <c r="AB5499" s="1">
        <v>0</v>
      </c>
      <c r="AC5499" s="1">
        <v>231</v>
      </c>
      <c r="AD5499" s="1">
        <v>0</v>
      </c>
      <c r="AE5499" s="1">
        <v>0</v>
      </c>
      <c r="AF5499" s="1">
        <v>0</v>
      </c>
      <c r="AG5499" s="1">
        <v>0</v>
      </c>
      <c r="AH5499" s="1">
        <v>350</v>
      </c>
      <c r="AI5499" s="1">
        <v>581</v>
      </c>
      <c r="AJ5499" s="1" t="s">
        <v>730</v>
      </c>
      <c r="AK5499" s="1" t="s">
        <v>731</v>
      </c>
      <c r="AL5499" s="1" t="s">
        <v>732</v>
      </c>
      <c r="AM5499" s="1" t="s">
        <v>12</v>
      </c>
      <c r="AN5499" s="1" t="s">
        <v>23098</v>
      </c>
      <c r="AO5499" s="1" t="s">
        <v>364</v>
      </c>
      <c r="AP5499" s="1" t="s">
        <v>57</v>
      </c>
      <c r="AQ5499" s="1" t="s">
        <v>25</v>
      </c>
      <c r="AR5499" s="1" t="s">
        <v>19</v>
      </c>
      <c r="AS5499" s="1" t="s">
        <v>23091</v>
      </c>
      <c r="AT5499" s="1" t="s">
        <v>26</v>
      </c>
    </row>
    <row r="5500" spans="1:46" x14ac:dyDescent="0.25">
      <c r="A5500" s="1" t="s">
        <v>19866</v>
      </c>
      <c r="B5500" s="2" t="s">
        <v>23101</v>
      </c>
      <c r="C5500" s="2" t="s">
        <v>23106</v>
      </c>
      <c r="D5500" s="1">
        <v>0</v>
      </c>
      <c r="E5500" s="1">
        <v>0</v>
      </c>
      <c r="F5500" s="1">
        <v>1</v>
      </c>
      <c r="G5500" s="1">
        <v>1</v>
      </c>
      <c r="H5500" s="6">
        <v>1</v>
      </c>
      <c r="I5500">
        <v>0</v>
      </c>
      <c r="J5500" s="1">
        <v>36</v>
      </c>
      <c r="K5500" s="1">
        <v>1</v>
      </c>
      <c r="L5500" s="1">
        <v>636</v>
      </c>
      <c r="M5500" s="6">
        <v>0.28999999999999998</v>
      </c>
      <c r="N5500" s="4">
        <v>6000</v>
      </c>
      <c r="O5500" s="4">
        <v>500</v>
      </c>
      <c r="P5500" s="4">
        <v>300</v>
      </c>
      <c r="Q5500" s="3">
        <v>0.3</v>
      </c>
      <c r="R5500" s="1">
        <v>12</v>
      </c>
      <c r="S5500" s="1">
        <v>300</v>
      </c>
      <c r="T5500" s="1">
        <v>35</v>
      </c>
      <c r="U5500" s="1">
        <v>1</v>
      </c>
      <c r="V5500" s="1">
        <v>2</v>
      </c>
      <c r="W5500" s="1">
        <v>1</v>
      </c>
      <c r="X5500" s="1">
        <v>1</v>
      </c>
      <c r="Y5500" s="1">
        <v>0</v>
      </c>
      <c r="Z5500" s="1">
        <v>2</v>
      </c>
      <c r="AA5500" s="1">
        <v>1</v>
      </c>
      <c r="AB5500" s="1">
        <v>1</v>
      </c>
      <c r="AC5500" s="1">
        <v>300</v>
      </c>
      <c r="AD5500" s="1">
        <v>0</v>
      </c>
      <c r="AE5500" s="1">
        <v>2700</v>
      </c>
      <c r="AF5500" s="1">
        <v>0</v>
      </c>
      <c r="AG5500" s="1">
        <v>0</v>
      </c>
      <c r="AH5500" s="1">
        <v>0</v>
      </c>
      <c r="AI5500" s="1">
        <v>3000</v>
      </c>
      <c r="AJ5500" s="1" t="s">
        <v>8370</v>
      </c>
      <c r="AK5500" s="1" t="s">
        <v>8371</v>
      </c>
      <c r="AL5500" s="1" t="s">
        <v>8372</v>
      </c>
      <c r="AM5500" s="1" t="s">
        <v>12</v>
      </c>
      <c r="AN5500" s="1" t="s">
        <v>23098</v>
      </c>
      <c r="AO5500" s="1" t="s">
        <v>86</v>
      </c>
      <c r="AP5500" s="1" t="s">
        <v>86</v>
      </c>
      <c r="AQ5500" s="1" t="s">
        <v>14</v>
      </c>
      <c r="AR5500" s="1" t="s">
        <v>30</v>
      </c>
      <c r="AS5500" s="1" t="s">
        <v>23091</v>
      </c>
      <c r="AT5500" s="1" t="s">
        <v>101</v>
      </c>
    </row>
    <row r="5501" spans="1:46" x14ac:dyDescent="0.25">
      <c r="A5501" s="1" t="s">
        <v>18009</v>
      </c>
      <c r="B5501" s="2" t="s">
        <v>23101</v>
      </c>
      <c r="C5501" s="2" t="s">
        <v>23106</v>
      </c>
      <c r="D5501" s="1">
        <v>0</v>
      </c>
      <c r="E5501" s="1">
        <v>0</v>
      </c>
      <c r="F5501" s="1">
        <v>1</v>
      </c>
      <c r="G5501" s="1">
        <v>1</v>
      </c>
      <c r="H5501" s="6">
        <v>1</v>
      </c>
      <c r="I5501">
        <v>0</v>
      </c>
      <c r="J5501" s="1">
        <v>30</v>
      </c>
      <c r="K5501" s="1">
        <v>0</v>
      </c>
      <c r="L5501" s="1">
        <v>667</v>
      </c>
      <c r="M5501" s="6">
        <v>0.18</v>
      </c>
      <c r="N5501" s="4">
        <v>2700</v>
      </c>
      <c r="O5501" s="4">
        <v>220</v>
      </c>
      <c r="P5501" s="4">
        <v>300</v>
      </c>
      <c r="Q5501" s="3">
        <v>0.3</v>
      </c>
      <c r="R5501" s="1">
        <v>12</v>
      </c>
      <c r="S5501" s="1">
        <v>300</v>
      </c>
      <c r="T5501" s="1">
        <v>24</v>
      </c>
      <c r="U5501" s="1">
        <v>1</v>
      </c>
      <c r="V5501" s="1">
        <v>2</v>
      </c>
      <c r="W5501" s="1">
        <v>1</v>
      </c>
      <c r="X5501" s="1">
        <v>0</v>
      </c>
      <c r="Y5501" s="1">
        <v>1</v>
      </c>
      <c r="Z5501" s="1">
        <v>0</v>
      </c>
      <c r="AA5501" s="1">
        <v>1</v>
      </c>
      <c r="AB5501" s="1">
        <v>0</v>
      </c>
      <c r="AC5501" s="1">
        <v>0</v>
      </c>
      <c r="AD5501" s="1">
        <v>0</v>
      </c>
      <c r="AE5501" s="1">
        <v>0</v>
      </c>
      <c r="AF5501" s="1">
        <v>0</v>
      </c>
      <c r="AG5501" s="1">
        <v>0</v>
      </c>
      <c r="AH5501" s="1">
        <v>200</v>
      </c>
      <c r="AI5501" s="1">
        <v>200</v>
      </c>
      <c r="AJ5501" s="1" t="s">
        <v>3063</v>
      </c>
      <c r="AK5501" s="1" t="s">
        <v>3064</v>
      </c>
      <c r="AL5501" s="1" t="s">
        <v>3065</v>
      </c>
      <c r="AM5501" s="1" t="s">
        <v>12</v>
      </c>
      <c r="AN5501" s="1" t="s">
        <v>23097</v>
      </c>
      <c r="AO5501" s="1" t="s">
        <v>86</v>
      </c>
      <c r="AP5501" s="1" t="s">
        <v>86</v>
      </c>
      <c r="AQ5501" s="1" t="s">
        <v>25</v>
      </c>
      <c r="AR5501" s="1" t="s">
        <v>19</v>
      </c>
      <c r="AS5501" s="1" t="s">
        <v>23091</v>
      </c>
      <c r="AT5501" s="1" t="s">
        <v>26</v>
      </c>
    </row>
    <row r="5502" spans="1:46" x14ac:dyDescent="0.25">
      <c r="A5502" s="1" t="s">
        <v>22274</v>
      </c>
      <c r="B5502" s="2" t="s">
        <v>23101</v>
      </c>
      <c r="C5502" s="2" t="s">
        <v>23106</v>
      </c>
      <c r="D5502" s="1">
        <v>0</v>
      </c>
      <c r="E5502" s="1">
        <v>0</v>
      </c>
      <c r="F5502" s="1">
        <v>1</v>
      </c>
      <c r="G5502" s="1">
        <v>1</v>
      </c>
      <c r="H5502" s="6">
        <v>1</v>
      </c>
      <c r="I5502">
        <v>0</v>
      </c>
      <c r="J5502" s="1">
        <v>39</v>
      </c>
      <c r="K5502" s="1">
        <v>1</v>
      </c>
      <c r="L5502" s="1">
        <v>445</v>
      </c>
      <c r="M5502" s="6">
        <v>0.12</v>
      </c>
      <c r="N5502" s="4">
        <v>2040</v>
      </c>
      <c r="O5502" s="4">
        <v>170</v>
      </c>
      <c r="P5502" s="4">
        <v>120</v>
      </c>
      <c r="Q5502" s="3">
        <v>0.3</v>
      </c>
      <c r="R5502" s="1">
        <v>6</v>
      </c>
      <c r="S5502" s="1">
        <v>120</v>
      </c>
      <c r="T5502" s="1">
        <v>25</v>
      </c>
      <c r="U5502" s="1">
        <v>1</v>
      </c>
      <c r="V5502" s="1">
        <v>2</v>
      </c>
      <c r="W5502" s="1">
        <v>1</v>
      </c>
      <c r="X5502" s="1">
        <v>1</v>
      </c>
      <c r="Y5502" s="1">
        <v>1</v>
      </c>
      <c r="Z5502" s="1">
        <v>3</v>
      </c>
      <c r="AA5502" s="1">
        <v>1</v>
      </c>
      <c r="AB5502" s="1">
        <v>0</v>
      </c>
      <c r="AC5502" s="1">
        <v>0</v>
      </c>
      <c r="AD5502" s="1">
        <v>0</v>
      </c>
      <c r="AE5502" s="1">
        <v>0</v>
      </c>
      <c r="AF5502" s="1">
        <v>0</v>
      </c>
      <c r="AG5502" s="1">
        <v>0</v>
      </c>
      <c r="AH5502" s="1">
        <v>0</v>
      </c>
      <c r="AI5502" s="1">
        <v>0</v>
      </c>
      <c r="AJ5502" s="1" t="s">
        <v>14879</v>
      </c>
      <c r="AK5502" s="1" t="s">
        <v>14880</v>
      </c>
      <c r="AL5502" s="1" t="s">
        <v>14881</v>
      </c>
      <c r="AM5502" s="1" t="s">
        <v>12</v>
      </c>
      <c r="AN5502" s="1" t="s">
        <v>23098</v>
      </c>
      <c r="AO5502" s="1" t="s">
        <v>86</v>
      </c>
      <c r="AP5502" s="1" t="s">
        <v>86</v>
      </c>
      <c r="AQ5502" s="1" t="s">
        <v>14</v>
      </c>
      <c r="AR5502" s="1" t="s">
        <v>19</v>
      </c>
      <c r="AS5502" s="1" t="s">
        <v>23091</v>
      </c>
      <c r="AT5502" s="1" t="s">
        <v>26</v>
      </c>
    </row>
    <row r="5503" spans="1:46" x14ac:dyDescent="0.25">
      <c r="A5503" s="1" t="s">
        <v>22115</v>
      </c>
      <c r="B5503" s="2" t="s">
        <v>23101</v>
      </c>
      <c r="C5503" s="2" t="s">
        <v>23106</v>
      </c>
      <c r="D5503" s="1">
        <v>1</v>
      </c>
      <c r="E5503" s="1">
        <v>1</v>
      </c>
      <c r="F5503" s="1">
        <v>3</v>
      </c>
      <c r="G5503" s="1">
        <v>5</v>
      </c>
      <c r="H5503" s="6">
        <v>0.6</v>
      </c>
      <c r="I5503">
        <v>0</v>
      </c>
      <c r="J5503" s="1">
        <v>31</v>
      </c>
      <c r="K5503" s="1">
        <v>0</v>
      </c>
      <c r="L5503" s="1">
        <v>700</v>
      </c>
      <c r="M5503" s="6">
        <v>0.55000000000000004</v>
      </c>
      <c r="N5503" s="4">
        <v>2000</v>
      </c>
      <c r="O5503" s="4">
        <v>140</v>
      </c>
      <c r="P5503" s="4">
        <v>600</v>
      </c>
      <c r="Q5503" s="3">
        <v>0.26</v>
      </c>
      <c r="R5503" s="1">
        <v>24</v>
      </c>
      <c r="S5503" s="1">
        <v>600</v>
      </c>
      <c r="T5503" s="1">
        <v>43</v>
      </c>
      <c r="U5503" s="1">
        <v>1</v>
      </c>
      <c r="V5503" s="1">
        <v>2</v>
      </c>
      <c r="W5503" s="1">
        <v>0</v>
      </c>
      <c r="X5503" s="1">
        <v>0</v>
      </c>
      <c r="Y5503" s="1">
        <v>1</v>
      </c>
      <c r="Z5503" s="1">
        <v>3</v>
      </c>
      <c r="AA5503" s="1">
        <v>1</v>
      </c>
      <c r="AB5503" s="1">
        <v>0</v>
      </c>
      <c r="AC5503" s="1">
        <v>1211</v>
      </c>
      <c r="AD5503" s="1">
        <v>0</v>
      </c>
      <c r="AE5503" s="1">
        <v>0</v>
      </c>
      <c r="AF5503" s="1">
        <v>0</v>
      </c>
      <c r="AG5503" s="1">
        <v>150</v>
      </c>
      <c r="AH5503" s="1">
        <v>0</v>
      </c>
      <c r="AI5503" s="1">
        <v>1361</v>
      </c>
      <c r="AJ5503" s="1" t="s">
        <v>14441</v>
      </c>
      <c r="AK5503" s="1" t="s">
        <v>14442</v>
      </c>
      <c r="AL5503" s="1" t="s">
        <v>14443</v>
      </c>
      <c r="AM5503" s="1" t="s">
        <v>12</v>
      </c>
      <c r="AN5503" s="1" t="s">
        <v>23097</v>
      </c>
      <c r="AO5503" s="1" t="s">
        <v>86</v>
      </c>
      <c r="AP5503" s="1" t="s">
        <v>57</v>
      </c>
      <c r="AQ5503" s="1" t="s">
        <v>25</v>
      </c>
      <c r="AR5503" s="1" t="s">
        <v>19</v>
      </c>
      <c r="AS5503" s="1" t="s">
        <v>23091</v>
      </c>
      <c r="AT5503" s="1" t="s">
        <v>26</v>
      </c>
    </row>
    <row r="5504" spans="1:46" x14ac:dyDescent="0.25">
      <c r="A5504" s="1" t="s">
        <v>22116</v>
      </c>
      <c r="B5504" s="2" t="s">
        <v>23101</v>
      </c>
      <c r="C5504" s="2" t="s">
        <v>23106</v>
      </c>
      <c r="D5504" s="1">
        <v>0</v>
      </c>
      <c r="E5504" s="1">
        <v>1</v>
      </c>
      <c r="F5504" s="1">
        <v>1</v>
      </c>
      <c r="G5504" s="1">
        <v>2</v>
      </c>
      <c r="H5504" s="6">
        <v>0.5</v>
      </c>
      <c r="I5504">
        <v>0</v>
      </c>
      <c r="J5504" s="1">
        <v>33</v>
      </c>
      <c r="K5504" s="1">
        <v>0</v>
      </c>
      <c r="L5504" s="1">
        <v>708</v>
      </c>
      <c r="M5504" s="6">
        <v>0.14000000000000001</v>
      </c>
      <c r="N5504" s="4">
        <v>2400</v>
      </c>
      <c r="O5504" s="4">
        <v>200</v>
      </c>
      <c r="P5504" s="4">
        <v>300</v>
      </c>
      <c r="Q5504" s="3">
        <v>0.35</v>
      </c>
      <c r="R5504" s="1">
        <v>12</v>
      </c>
      <c r="S5504" s="1">
        <v>300</v>
      </c>
      <c r="T5504" s="1">
        <v>39</v>
      </c>
      <c r="U5504" s="1">
        <v>1</v>
      </c>
      <c r="V5504" s="1">
        <v>2</v>
      </c>
      <c r="W5504" s="1">
        <v>1</v>
      </c>
      <c r="X5504" s="1">
        <v>1</v>
      </c>
      <c r="Y5504" s="1">
        <v>1</v>
      </c>
      <c r="Z5504" s="1">
        <v>2</v>
      </c>
      <c r="AA5504" s="1">
        <v>1</v>
      </c>
      <c r="AB5504" s="1">
        <v>0</v>
      </c>
      <c r="AC5504" s="1">
        <v>0</v>
      </c>
      <c r="AD5504" s="1">
        <v>0</v>
      </c>
      <c r="AE5504" s="1">
        <v>0</v>
      </c>
      <c r="AF5504" s="1">
        <v>0</v>
      </c>
      <c r="AG5504" s="1">
        <v>0</v>
      </c>
      <c r="AH5504" s="1">
        <v>0</v>
      </c>
      <c r="AI5504" s="1">
        <v>0</v>
      </c>
      <c r="AJ5504" s="1" t="s">
        <v>14444</v>
      </c>
      <c r="AK5504" s="1" t="s">
        <v>14445</v>
      </c>
      <c r="AL5504" s="1" t="s">
        <v>14446</v>
      </c>
      <c r="AM5504" s="1" t="s">
        <v>12</v>
      </c>
      <c r="AN5504" s="1" t="s">
        <v>23097</v>
      </c>
      <c r="AO5504" s="1" t="s">
        <v>86</v>
      </c>
      <c r="AP5504" s="1" t="s">
        <v>86</v>
      </c>
      <c r="AQ5504" s="1" t="s">
        <v>14</v>
      </c>
      <c r="AR5504" s="1" t="s">
        <v>19</v>
      </c>
      <c r="AS5504" s="1" t="s">
        <v>23091</v>
      </c>
      <c r="AT5504" s="1" t="s">
        <v>26</v>
      </c>
    </row>
    <row r="5505" spans="1:46" x14ac:dyDescent="0.25">
      <c r="A5505" s="1" t="s">
        <v>22288</v>
      </c>
      <c r="B5505" s="2" t="s">
        <v>23101</v>
      </c>
      <c r="C5505" s="2" t="s">
        <v>23106</v>
      </c>
      <c r="D5505" s="1">
        <v>1</v>
      </c>
      <c r="E5505" s="1">
        <v>0</v>
      </c>
      <c r="F5505" s="1">
        <v>1</v>
      </c>
      <c r="G5505" s="1">
        <v>2</v>
      </c>
      <c r="H5505" s="6">
        <v>0.5</v>
      </c>
      <c r="I5505">
        <v>0</v>
      </c>
      <c r="J5505" s="1">
        <v>27</v>
      </c>
      <c r="K5505" s="1">
        <v>0</v>
      </c>
      <c r="L5505" s="1">
        <v>498</v>
      </c>
      <c r="M5505" s="6">
        <v>7.0000000000000007E-2</v>
      </c>
      <c r="N5505" s="4">
        <v>1500</v>
      </c>
      <c r="O5505" s="4">
        <v>120</v>
      </c>
      <c r="P5505" s="4">
        <v>100</v>
      </c>
      <c r="Q5505" s="3">
        <v>0.28999999999999998</v>
      </c>
      <c r="R5505" s="1">
        <v>12</v>
      </c>
      <c r="S5505" s="1">
        <v>100</v>
      </c>
      <c r="T5505" s="1">
        <v>20</v>
      </c>
      <c r="U5505" s="1">
        <v>1</v>
      </c>
      <c r="V5505" s="1">
        <v>2</v>
      </c>
      <c r="W5505" s="1">
        <v>1</v>
      </c>
      <c r="X5505" s="1">
        <v>0</v>
      </c>
      <c r="Y5505" s="1">
        <v>1</v>
      </c>
      <c r="Z5505" s="1">
        <v>1</v>
      </c>
      <c r="AA5505" s="1">
        <v>1</v>
      </c>
      <c r="AB5505" s="1">
        <v>1</v>
      </c>
      <c r="AC5505" s="1">
        <v>0</v>
      </c>
      <c r="AD5505" s="1">
        <v>0</v>
      </c>
      <c r="AE5505" s="1">
        <v>0</v>
      </c>
      <c r="AF5505" s="1">
        <v>0</v>
      </c>
      <c r="AG5505" s="1">
        <v>0</v>
      </c>
      <c r="AH5505" s="1">
        <v>0</v>
      </c>
      <c r="AI5505" s="1">
        <v>0</v>
      </c>
      <c r="AJ5505" s="1" t="s">
        <v>14920</v>
      </c>
      <c r="AK5505" s="1" t="s">
        <v>14921</v>
      </c>
      <c r="AL5505" s="1" t="s">
        <v>14922</v>
      </c>
      <c r="AM5505" s="1" t="s">
        <v>12</v>
      </c>
      <c r="AN5505" s="1" t="s">
        <v>23097</v>
      </c>
      <c r="AO5505" s="1" t="s">
        <v>86</v>
      </c>
      <c r="AP5505" s="1" t="s">
        <v>86</v>
      </c>
      <c r="AQ5505" s="1" t="s">
        <v>25</v>
      </c>
      <c r="AR5505" s="1" t="s">
        <v>19</v>
      </c>
      <c r="AS5505" s="1" t="s">
        <v>23091</v>
      </c>
      <c r="AT5505" s="1" t="s">
        <v>101</v>
      </c>
    </row>
    <row r="5506" spans="1:46" x14ac:dyDescent="0.25">
      <c r="A5506" s="1" t="s">
        <v>17510</v>
      </c>
      <c r="B5506" s="2" t="s">
        <v>23101</v>
      </c>
      <c r="C5506" s="2" t="s">
        <v>23106</v>
      </c>
      <c r="D5506" s="1">
        <v>0</v>
      </c>
      <c r="E5506" s="1">
        <v>0</v>
      </c>
      <c r="F5506" s="1">
        <v>1</v>
      </c>
      <c r="G5506" s="1">
        <v>1</v>
      </c>
      <c r="H5506" s="6">
        <v>1</v>
      </c>
      <c r="I5506">
        <v>1</v>
      </c>
      <c r="J5506" s="1">
        <v>34</v>
      </c>
      <c r="K5506" s="1">
        <v>1</v>
      </c>
      <c r="L5506" s="1">
        <v>712</v>
      </c>
      <c r="M5506" s="6">
        <v>0.12</v>
      </c>
      <c r="N5506" s="4">
        <v>3000</v>
      </c>
      <c r="O5506" s="4">
        <v>250</v>
      </c>
      <c r="P5506" s="4">
        <v>300</v>
      </c>
      <c r="Q5506" s="3">
        <v>0.3</v>
      </c>
      <c r="R5506" s="1">
        <v>24</v>
      </c>
      <c r="S5506" s="1">
        <v>300</v>
      </c>
      <c r="T5506" s="1">
        <v>26</v>
      </c>
      <c r="U5506" s="1">
        <v>1</v>
      </c>
      <c r="V5506" s="1">
        <v>2</v>
      </c>
      <c r="W5506" s="1">
        <v>0</v>
      </c>
      <c r="X5506" s="1">
        <v>0</v>
      </c>
      <c r="Y5506" s="1">
        <v>0</v>
      </c>
      <c r="Z5506" s="1">
        <v>6</v>
      </c>
      <c r="AA5506" s="1">
        <v>0</v>
      </c>
      <c r="AB5506" s="1">
        <v>1</v>
      </c>
      <c r="AC5506" s="1">
        <v>0</v>
      </c>
      <c r="AD5506" s="1">
        <v>0</v>
      </c>
      <c r="AE5506" s="1">
        <v>0</v>
      </c>
      <c r="AF5506" s="1">
        <v>300</v>
      </c>
      <c r="AG5506" s="1">
        <v>0</v>
      </c>
      <c r="AH5506" s="1">
        <v>0</v>
      </c>
      <c r="AI5506" s="1">
        <v>300</v>
      </c>
      <c r="AJ5506" s="1" t="s">
        <v>1600</v>
      </c>
      <c r="AK5506" s="1" t="s">
        <v>1601</v>
      </c>
      <c r="AL5506" s="1" t="s">
        <v>1602</v>
      </c>
      <c r="AM5506" s="1" t="s">
        <v>16</v>
      </c>
      <c r="AN5506" s="1" t="s">
        <v>23098</v>
      </c>
      <c r="AO5506" s="1" t="s">
        <v>86</v>
      </c>
      <c r="AP5506" s="1" t="s">
        <v>57</v>
      </c>
      <c r="AQ5506" s="1" t="s">
        <v>25</v>
      </c>
      <c r="AR5506" s="1" t="s">
        <v>30</v>
      </c>
      <c r="AS5506" s="1" t="s">
        <v>23090</v>
      </c>
      <c r="AT5506" s="1" t="s">
        <v>101</v>
      </c>
    </row>
    <row r="5507" spans="1:46" x14ac:dyDescent="0.25">
      <c r="A5507" s="1" t="s">
        <v>19294</v>
      </c>
      <c r="B5507" s="2" t="s">
        <v>23101</v>
      </c>
      <c r="C5507" s="2" t="s">
        <v>23106</v>
      </c>
      <c r="D5507" s="1">
        <v>0</v>
      </c>
      <c r="E5507" s="1">
        <v>0</v>
      </c>
      <c r="F5507" s="1">
        <v>1</v>
      </c>
      <c r="G5507" s="1">
        <v>1</v>
      </c>
      <c r="H5507" s="6">
        <v>1</v>
      </c>
      <c r="I5507">
        <v>0</v>
      </c>
      <c r="J5507" s="1">
        <v>55</v>
      </c>
      <c r="K5507" s="1">
        <v>1</v>
      </c>
      <c r="L5507" s="1">
        <v>665</v>
      </c>
      <c r="M5507" s="6">
        <v>0.22</v>
      </c>
      <c r="N5507" s="4">
        <v>3000</v>
      </c>
      <c r="O5507" s="4">
        <v>150</v>
      </c>
      <c r="P5507" s="4">
        <v>300</v>
      </c>
      <c r="Q5507" s="3">
        <v>0.36</v>
      </c>
      <c r="R5507" s="1">
        <v>18</v>
      </c>
      <c r="S5507" s="1">
        <v>300</v>
      </c>
      <c r="T5507" s="1">
        <v>43</v>
      </c>
      <c r="U5507" s="1">
        <v>1</v>
      </c>
      <c r="V5507" s="1">
        <v>2</v>
      </c>
      <c r="W5507" s="1">
        <v>0</v>
      </c>
      <c r="X5507" s="1">
        <v>0</v>
      </c>
      <c r="Y5507" s="1">
        <v>0</v>
      </c>
      <c r="Z5507" s="1">
        <v>4</v>
      </c>
      <c r="AA5507" s="1">
        <v>1</v>
      </c>
      <c r="AB5507" s="1">
        <v>0</v>
      </c>
      <c r="AC5507" s="1">
        <v>0</v>
      </c>
      <c r="AD5507" s="1">
        <v>0</v>
      </c>
      <c r="AE5507" s="1">
        <v>0</v>
      </c>
      <c r="AF5507" s="1">
        <v>0</v>
      </c>
      <c r="AG5507" s="1">
        <v>0</v>
      </c>
      <c r="AH5507" s="1">
        <v>200</v>
      </c>
      <c r="AI5507" s="1">
        <v>200</v>
      </c>
      <c r="AJ5507" s="1" t="s">
        <v>6770</v>
      </c>
      <c r="AK5507" s="1" t="s">
        <v>6771</v>
      </c>
      <c r="AL5507" s="1" t="s">
        <v>6772</v>
      </c>
      <c r="AM5507" s="1" t="s">
        <v>12</v>
      </c>
      <c r="AN5507" s="1" t="s">
        <v>23098</v>
      </c>
      <c r="AO5507" s="1" t="s">
        <v>86</v>
      </c>
      <c r="AP5507" s="1" t="s">
        <v>57</v>
      </c>
      <c r="AQ5507" s="1" t="s">
        <v>25</v>
      </c>
      <c r="AR5507" s="1" t="s">
        <v>30</v>
      </c>
      <c r="AS5507" s="1" t="s">
        <v>23091</v>
      </c>
      <c r="AT5507" s="1" t="s">
        <v>26</v>
      </c>
    </row>
    <row r="5508" spans="1:46" x14ac:dyDescent="0.25">
      <c r="A5508" s="1" t="s">
        <v>17308</v>
      </c>
      <c r="B5508" s="2" t="s">
        <v>23101</v>
      </c>
      <c r="C5508" s="2" t="s">
        <v>23106</v>
      </c>
      <c r="D5508" s="1">
        <v>0</v>
      </c>
      <c r="E5508" s="1">
        <v>7</v>
      </c>
      <c r="F5508" s="1">
        <v>1</v>
      </c>
      <c r="G5508" s="1">
        <v>8</v>
      </c>
      <c r="H5508" s="6">
        <v>0.125</v>
      </c>
      <c r="I5508">
        <v>0</v>
      </c>
      <c r="J5508" s="1">
        <v>29</v>
      </c>
      <c r="K5508" s="1">
        <v>1</v>
      </c>
      <c r="L5508" s="1">
        <v>709</v>
      </c>
      <c r="M5508" s="6">
        <v>0.53</v>
      </c>
      <c r="N5508" s="4">
        <v>2800</v>
      </c>
      <c r="O5508" s="4">
        <v>240</v>
      </c>
      <c r="P5508" s="4">
        <v>500</v>
      </c>
      <c r="Q5508" s="3">
        <v>0.28999999999999998</v>
      </c>
      <c r="R5508" s="1">
        <v>24</v>
      </c>
      <c r="S5508" s="1">
        <v>500</v>
      </c>
      <c r="T5508" s="1">
        <v>45</v>
      </c>
      <c r="U5508" s="1">
        <v>1</v>
      </c>
      <c r="V5508" s="1">
        <v>2</v>
      </c>
      <c r="W5508" s="1">
        <v>0</v>
      </c>
      <c r="X5508" s="1">
        <v>0</v>
      </c>
      <c r="Y5508" s="1">
        <v>0</v>
      </c>
      <c r="Z5508" s="1">
        <v>1</v>
      </c>
      <c r="AA5508" s="1">
        <v>1</v>
      </c>
      <c r="AB5508" s="1">
        <v>0</v>
      </c>
      <c r="AC5508" s="1">
        <v>2656</v>
      </c>
      <c r="AD5508" s="1">
        <v>0</v>
      </c>
      <c r="AE5508" s="1">
        <v>0</v>
      </c>
      <c r="AF5508" s="1">
        <v>0</v>
      </c>
      <c r="AG5508" s="1">
        <v>3</v>
      </c>
      <c r="AH5508" s="1">
        <v>170</v>
      </c>
      <c r="AI5508" s="1">
        <v>2829</v>
      </c>
      <c r="AJ5508" s="1" t="s">
        <v>950</v>
      </c>
      <c r="AK5508" s="1" t="s">
        <v>951</v>
      </c>
      <c r="AL5508" s="1" t="s">
        <v>952</v>
      </c>
      <c r="AM5508" s="1" t="s">
        <v>12</v>
      </c>
      <c r="AN5508" s="1" t="s">
        <v>23098</v>
      </c>
      <c r="AO5508" s="1" t="s">
        <v>86</v>
      </c>
      <c r="AP5508" s="1" t="s">
        <v>57</v>
      </c>
      <c r="AQ5508" s="1" t="s">
        <v>25</v>
      </c>
      <c r="AR5508" s="1" t="s">
        <v>30</v>
      </c>
      <c r="AS5508" s="1" t="s">
        <v>23091</v>
      </c>
      <c r="AT5508" s="1" t="s">
        <v>26</v>
      </c>
    </row>
    <row r="5509" spans="1:46" x14ac:dyDescent="0.25">
      <c r="A5509" s="1" t="s">
        <v>19474</v>
      </c>
      <c r="B5509" s="2" t="s">
        <v>23101</v>
      </c>
      <c r="C5509" s="2" t="s">
        <v>23106</v>
      </c>
      <c r="D5509" s="1">
        <v>2</v>
      </c>
      <c r="E5509" s="1">
        <v>4</v>
      </c>
      <c r="F5509" s="1">
        <v>1</v>
      </c>
      <c r="G5509" s="1">
        <v>7</v>
      </c>
      <c r="H5509" s="6">
        <v>0.14285714285714285</v>
      </c>
      <c r="I5509">
        <v>0</v>
      </c>
      <c r="J5509" s="1">
        <v>41</v>
      </c>
      <c r="K5509" s="1">
        <v>0</v>
      </c>
      <c r="L5509" s="1">
        <v>662</v>
      </c>
      <c r="M5509" s="6">
        <v>0.43</v>
      </c>
      <c r="N5509" s="4">
        <v>3600</v>
      </c>
      <c r="O5509" s="4">
        <v>180</v>
      </c>
      <c r="P5509" s="4">
        <v>200</v>
      </c>
      <c r="Q5509" s="3">
        <v>0.36</v>
      </c>
      <c r="R5509" s="1">
        <v>12</v>
      </c>
      <c r="S5509" s="1">
        <v>200</v>
      </c>
      <c r="T5509" s="1">
        <v>18</v>
      </c>
      <c r="U5509" s="1">
        <v>1</v>
      </c>
      <c r="V5509" s="1">
        <v>2</v>
      </c>
      <c r="W5509" s="1">
        <v>0</v>
      </c>
      <c r="X5509" s="1">
        <v>1</v>
      </c>
      <c r="Y5509" s="1">
        <v>0</v>
      </c>
      <c r="Z5509" s="1">
        <v>3</v>
      </c>
      <c r="AA5509" s="1">
        <v>0</v>
      </c>
      <c r="AB5509" s="1">
        <v>0</v>
      </c>
      <c r="AC5509" s="1">
        <v>454</v>
      </c>
      <c r="AD5509" s="1">
        <v>0</v>
      </c>
      <c r="AE5509" s="1">
        <v>0</v>
      </c>
      <c r="AF5509" s="1">
        <v>0</v>
      </c>
      <c r="AG5509" s="1">
        <v>0</v>
      </c>
      <c r="AH5509" s="1">
        <v>700</v>
      </c>
      <c r="AI5509" s="1">
        <v>1154</v>
      </c>
      <c r="AJ5509" s="1" t="s">
        <v>7295</v>
      </c>
      <c r="AK5509" s="1" t="s">
        <v>7296</v>
      </c>
      <c r="AL5509" s="1" t="s">
        <v>7297</v>
      </c>
      <c r="AM5509" s="1" t="s">
        <v>12</v>
      </c>
      <c r="AN5509" s="1" t="s">
        <v>23097</v>
      </c>
      <c r="AO5509" s="1" t="s">
        <v>86</v>
      </c>
      <c r="AP5509" s="1" t="s">
        <v>57</v>
      </c>
      <c r="AQ5509" s="1" t="s">
        <v>14</v>
      </c>
      <c r="AR5509" s="1" t="s">
        <v>30</v>
      </c>
      <c r="AS5509" s="1" t="s">
        <v>23090</v>
      </c>
      <c r="AT5509" s="1" t="s">
        <v>26</v>
      </c>
    </row>
    <row r="5510" spans="1:46" x14ac:dyDescent="0.25">
      <c r="A5510" s="1" t="s">
        <v>22735</v>
      </c>
      <c r="B5510" s="2" t="s">
        <v>23101</v>
      </c>
      <c r="C5510" s="2" t="s">
        <v>23106</v>
      </c>
      <c r="D5510" s="1">
        <v>3</v>
      </c>
      <c r="E5510" s="1">
        <v>3</v>
      </c>
      <c r="F5510" s="1">
        <v>3</v>
      </c>
      <c r="G5510" s="1">
        <v>9</v>
      </c>
      <c r="H5510" s="6">
        <v>0.33333333333333331</v>
      </c>
      <c r="I5510">
        <v>1</v>
      </c>
      <c r="J5510" s="1">
        <v>29</v>
      </c>
      <c r="K5510" s="1">
        <v>0</v>
      </c>
      <c r="L5510" s="1">
        <v>650</v>
      </c>
      <c r="M5510" s="6">
        <v>0.48</v>
      </c>
      <c r="N5510" s="4">
        <v>2200</v>
      </c>
      <c r="O5510" s="4">
        <v>180</v>
      </c>
      <c r="P5510" s="4">
        <v>350</v>
      </c>
      <c r="Q5510" s="3">
        <v>0.31</v>
      </c>
      <c r="R5510" s="1">
        <v>24</v>
      </c>
      <c r="S5510" s="1">
        <v>350</v>
      </c>
      <c r="T5510" s="1">
        <v>67</v>
      </c>
      <c r="U5510" s="1">
        <v>0</v>
      </c>
      <c r="V5510" s="1">
        <v>2</v>
      </c>
      <c r="W5510" s="1">
        <v>1</v>
      </c>
      <c r="X5510" s="1">
        <v>0</v>
      </c>
      <c r="Y5510" s="1">
        <v>1</v>
      </c>
      <c r="Z5510" s="1">
        <v>3</v>
      </c>
      <c r="AA5510" s="1">
        <v>0</v>
      </c>
      <c r="AB5510" s="1">
        <v>1</v>
      </c>
      <c r="AC5510" s="1">
        <v>940</v>
      </c>
      <c r="AD5510" s="1">
        <v>424</v>
      </c>
      <c r="AE5510" s="1">
        <v>0</v>
      </c>
      <c r="AF5510" s="1">
        <v>300</v>
      </c>
      <c r="AG5510" s="1">
        <v>70</v>
      </c>
      <c r="AH5510" s="1">
        <v>0</v>
      </c>
      <c r="AI5510" s="1">
        <v>1734</v>
      </c>
      <c r="AJ5510" s="1" t="s">
        <v>16090</v>
      </c>
      <c r="AK5510" s="1" t="s">
        <v>16091</v>
      </c>
      <c r="AL5510" s="1" t="s">
        <v>16092</v>
      </c>
      <c r="AM5510" s="1" t="s">
        <v>16</v>
      </c>
      <c r="AN5510" s="1" t="s">
        <v>23097</v>
      </c>
      <c r="AO5510" s="1" t="s">
        <v>364</v>
      </c>
      <c r="AP5510" s="1" t="s">
        <v>86</v>
      </c>
      <c r="AQ5510" s="1" t="s">
        <v>25</v>
      </c>
      <c r="AR5510" s="1" t="s">
        <v>19</v>
      </c>
      <c r="AS5510" s="1" t="s">
        <v>23090</v>
      </c>
      <c r="AT5510" s="1" t="s">
        <v>101</v>
      </c>
    </row>
    <row r="5511" spans="1:46" x14ac:dyDescent="0.25">
      <c r="A5511" s="1" t="s">
        <v>18713</v>
      </c>
      <c r="B5511" s="2" t="s">
        <v>23101</v>
      </c>
      <c r="C5511" s="2" t="s">
        <v>23106</v>
      </c>
      <c r="D5511" s="1">
        <v>0</v>
      </c>
      <c r="E5511" s="1">
        <v>0</v>
      </c>
      <c r="F5511" s="1">
        <v>1</v>
      </c>
      <c r="G5511" s="1">
        <v>1</v>
      </c>
      <c r="H5511" s="6">
        <v>1</v>
      </c>
      <c r="I5511">
        <v>1</v>
      </c>
      <c r="J5511" s="1">
        <v>27</v>
      </c>
      <c r="K5511" s="1">
        <v>1</v>
      </c>
      <c r="L5511" s="1">
        <v>668</v>
      </c>
      <c r="M5511" s="6">
        <v>0.28000000000000003</v>
      </c>
      <c r="N5511" s="4">
        <v>2000</v>
      </c>
      <c r="O5511" s="4">
        <v>140</v>
      </c>
      <c r="P5511" s="4">
        <v>300</v>
      </c>
      <c r="Q5511" s="3">
        <v>0.3</v>
      </c>
      <c r="R5511" s="1">
        <v>24</v>
      </c>
      <c r="S5511" s="1">
        <v>300</v>
      </c>
      <c r="T5511" s="1">
        <v>53</v>
      </c>
      <c r="U5511" s="1">
        <v>1</v>
      </c>
      <c r="V5511" s="1">
        <v>2</v>
      </c>
      <c r="W5511" s="1">
        <v>1</v>
      </c>
      <c r="X5511" s="1">
        <v>1</v>
      </c>
      <c r="Y5511" s="1">
        <v>1</v>
      </c>
      <c r="Z5511" s="1">
        <v>0</v>
      </c>
      <c r="AA5511" s="1">
        <v>1</v>
      </c>
      <c r="AB5511" s="1">
        <v>1</v>
      </c>
      <c r="AC5511" s="1">
        <v>0</v>
      </c>
      <c r="AD5511" s="1">
        <v>0</v>
      </c>
      <c r="AE5511" s="1">
        <v>0</v>
      </c>
      <c r="AF5511" s="1">
        <v>0</v>
      </c>
      <c r="AG5511" s="1">
        <v>0</v>
      </c>
      <c r="AH5511" s="1">
        <v>400</v>
      </c>
      <c r="AI5511" s="1">
        <v>400</v>
      </c>
      <c r="AJ5511" s="1" t="s">
        <v>5138</v>
      </c>
      <c r="AK5511" s="1" t="s">
        <v>5139</v>
      </c>
      <c r="AL5511" s="1" t="s">
        <v>5140</v>
      </c>
      <c r="AM5511" s="1" t="s">
        <v>16</v>
      </c>
      <c r="AN5511" s="1" t="s">
        <v>23098</v>
      </c>
      <c r="AO5511" s="1" t="s">
        <v>86</v>
      </c>
      <c r="AP5511" s="1" t="s">
        <v>86</v>
      </c>
      <c r="AQ5511" s="1" t="s">
        <v>14</v>
      </c>
      <c r="AR5511" s="1" t="s">
        <v>19</v>
      </c>
      <c r="AS5511" s="1" t="s">
        <v>23091</v>
      </c>
      <c r="AT5511" s="1" t="s">
        <v>101</v>
      </c>
    </row>
    <row r="5512" spans="1:46" x14ac:dyDescent="0.25">
      <c r="A5512" s="1" t="s">
        <v>22733</v>
      </c>
      <c r="B5512" s="2" t="s">
        <v>23101</v>
      </c>
      <c r="C5512" s="2" t="s">
        <v>23106</v>
      </c>
      <c r="D5512" s="1">
        <v>0</v>
      </c>
      <c r="E5512" s="1">
        <v>0</v>
      </c>
      <c r="F5512" s="1">
        <v>1</v>
      </c>
      <c r="G5512" s="1">
        <v>1</v>
      </c>
      <c r="H5512" s="6">
        <v>1</v>
      </c>
      <c r="I5512">
        <v>1</v>
      </c>
      <c r="J5512" s="1">
        <v>27</v>
      </c>
      <c r="K5512" s="1">
        <v>1</v>
      </c>
      <c r="L5512" s="1">
        <v>716</v>
      </c>
      <c r="M5512" s="6">
        <v>0.1</v>
      </c>
      <c r="N5512" s="4">
        <v>6000</v>
      </c>
      <c r="O5512" s="4">
        <v>500</v>
      </c>
      <c r="P5512" s="4">
        <v>200</v>
      </c>
      <c r="Q5512" s="3">
        <v>0.3</v>
      </c>
      <c r="R5512" s="1">
        <v>12</v>
      </c>
      <c r="S5512" s="1">
        <v>200</v>
      </c>
      <c r="T5512" s="1">
        <v>36</v>
      </c>
      <c r="U5512" s="1">
        <v>1</v>
      </c>
      <c r="V5512" s="1">
        <v>2</v>
      </c>
      <c r="W5512" s="1">
        <v>1</v>
      </c>
      <c r="X5512" s="1">
        <v>1</v>
      </c>
      <c r="Y5512" s="1">
        <v>1</v>
      </c>
      <c r="Z5512" s="1">
        <v>0</v>
      </c>
      <c r="AA5512" s="1">
        <v>1</v>
      </c>
      <c r="AB5512" s="1">
        <v>1</v>
      </c>
      <c r="AC5512" s="1">
        <v>0</v>
      </c>
      <c r="AD5512" s="1">
        <v>908</v>
      </c>
      <c r="AE5512" s="1">
        <v>0</v>
      </c>
      <c r="AF5512" s="1">
        <v>0</v>
      </c>
      <c r="AG5512" s="1">
        <v>30</v>
      </c>
      <c r="AH5512" s="1">
        <v>0</v>
      </c>
      <c r="AI5512" s="1">
        <v>938</v>
      </c>
      <c r="AJ5512" s="1" t="s">
        <v>16085</v>
      </c>
      <c r="AK5512" s="1" t="s">
        <v>16086</v>
      </c>
      <c r="AL5512" s="1" t="s">
        <v>16087</v>
      </c>
      <c r="AM5512" s="1" t="s">
        <v>16</v>
      </c>
      <c r="AN5512" s="1" t="s">
        <v>23098</v>
      </c>
      <c r="AO5512" s="1" t="s">
        <v>86</v>
      </c>
      <c r="AP5512" s="1" t="s">
        <v>86</v>
      </c>
      <c r="AQ5512" s="1" t="s">
        <v>14</v>
      </c>
      <c r="AR5512" s="1" t="s">
        <v>19</v>
      </c>
      <c r="AS5512" s="1" t="s">
        <v>23091</v>
      </c>
      <c r="AT5512" s="1" t="s">
        <v>101</v>
      </c>
    </row>
    <row r="5513" spans="1:46" x14ac:dyDescent="0.25">
      <c r="A5513" s="1" t="s">
        <v>21035</v>
      </c>
      <c r="B5513" s="2" t="s">
        <v>23101</v>
      </c>
      <c r="C5513" s="2" t="s">
        <v>23107</v>
      </c>
      <c r="D5513" s="1">
        <v>0</v>
      </c>
      <c r="E5513" s="1">
        <v>0</v>
      </c>
      <c r="F5513" s="1">
        <v>1</v>
      </c>
      <c r="G5513" s="1">
        <v>1</v>
      </c>
      <c r="H5513" s="6">
        <v>1</v>
      </c>
      <c r="I5513">
        <v>1</v>
      </c>
      <c r="J5513" s="1">
        <v>42</v>
      </c>
      <c r="K5513" s="1">
        <v>0</v>
      </c>
      <c r="L5513" s="1">
        <v>739</v>
      </c>
      <c r="M5513" s="6">
        <v>0.19</v>
      </c>
      <c r="N5513" s="4">
        <v>4800</v>
      </c>
      <c r="O5513" s="4">
        <v>300</v>
      </c>
      <c r="P5513" s="4">
        <v>600</v>
      </c>
      <c r="Q5513" s="3">
        <v>0.36</v>
      </c>
      <c r="R5513" s="1">
        <v>24</v>
      </c>
      <c r="S5513" s="1">
        <v>600</v>
      </c>
      <c r="T5513" s="1">
        <v>116</v>
      </c>
      <c r="U5513" s="1">
        <v>1</v>
      </c>
      <c r="V5513" s="1">
        <v>2</v>
      </c>
      <c r="W5513" s="1">
        <v>1</v>
      </c>
      <c r="X5513" s="1">
        <v>1</v>
      </c>
      <c r="Y5513" s="1">
        <v>0</v>
      </c>
      <c r="Z5513" s="1">
        <v>3</v>
      </c>
      <c r="AA5513" s="1">
        <v>1</v>
      </c>
      <c r="AB5513" s="1">
        <v>1</v>
      </c>
      <c r="AC5513" s="1">
        <v>404</v>
      </c>
      <c r="AD5513" s="1">
        <v>300</v>
      </c>
      <c r="AE5513" s="1">
        <v>0</v>
      </c>
      <c r="AF5513" s="1">
        <v>0</v>
      </c>
      <c r="AG5513" s="1">
        <v>0</v>
      </c>
      <c r="AH5513" s="1">
        <v>0</v>
      </c>
      <c r="AI5513" s="1">
        <v>704</v>
      </c>
      <c r="AJ5513" s="1" t="s">
        <v>223</v>
      </c>
      <c r="AK5513" s="1" t="s">
        <v>11564</v>
      </c>
      <c r="AL5513" s="1" t="s">
        <v>11565</v>
      </c>
      <c r="AM5513" s="1" t="s">
        <v>16</v>
      </c>
      <c r="AN5513" s="1" t="s">
        <v>23097</v>
      </c>
      <c r="AO5513" s="1" t="s">
        <v>86</v>
      </c>
      <c r="AP5513" s="1" t="s">
        <v>86</v>
      </c>
      <c r="AQ5513" s="1" t="s">
        <v>14</v>
      </c>
      <c r="AR5513" s="1" t="s">
        <v>30</v>
      </c>
      <c r="AS5513" s="1" t="s">
        <v>23091</v>
      </c>
      <c r="AT5513" s="1" t="s">
        <v>101</v>
      </c>
    </row>
    <row r="5514" spans="1:46" x14ac:dyDescent="0.25">
      <c r="A5514" s="1" t="s">
        <v>22183</v>
      </c>
      <c r="B5514" s="2" t="s">
        <v>23101</v>
      </c>
      <c r="C5514" s="2" t="s">
        <v>23107</v>
      </c>
      <c r="D5514" s="1">
        <v>0</v>
      </c>
      <c r="E5514" s="1">
        <v>0</v>
      </c>
      <c r="F5514" s="1">
        <v>1</v>
      </c>
      <c r="G5514" s="1">
        <v>1</v>
      </c>
      <c r="H5514" s="6">
        <v>1</v>
      </c>
      <c r="I5514">
        <v>0</v>
      </c>
      <c r="J5514" s="1">
        <v>37</v>
      </c>
      <c r="K5514" s="1">
        <v>1</v>
      </c>
      <c r="L5514" s="1">
        <v>631</v>
      </c>
      <c r="M5514" s="6">
        <v>0.31</v>
      </c>
      <c r="N5514" s="4">
        <v>3000</v>
      </c>
      <c r="O5514" s="4">
        <v>225</v>
      </c>
      <c r="P5514" s="4">
        <v>100</v>
      </c>
      <c r="Q5514" s="3">
        <v>0.36</v>
      </c>
      <c r="R5514" s="1">
        <v>6</v>
      </c>
      <c r="S5514" s="1">
        <v>100</v>
      </c>
      <c r="T5514" s="1">
        <v>19</v>
      </c>
      <c r="U5514" s="1">
        <v>1</v>
      </c>
      <c r="V5514" s="1">
        <v>2</v>
      </c>
      <c r="W5514" s="1">
        <v>0</v>
      </c>
      <c r="X5514" s="1">
        <v>0</v>
      </c>
      <c r="Y5514" s="1">
        <v>1</v>
      </c>
      <c r="Z5514" s="1">
        <v>2</v>
      </c>
      <c r="AA5514" s="1">
        <v>0</v>
      </c>
      <c r="AB5514" s="1">
        <v>0</v>
      </c>
      <c r="AC5514" s="1">
        <v>425</v>
      </c>
      <c r="AD5514" s="1">
        <v>0</v>
      </c>
      <c r="AE5514" s="1">
        <v>0</v>
      </c>
      <c r="AF5514" s="1">
        <v>0</v>
      </c>
      <c r="AG5514" s="1">
        <v>0</v>
      </c>
      <c r="AH5514" s="1">
        <v>630</v>
      </c>
      <c r="AI5514" s="1">
        <v>1055</v>
      </c>
      <c r="AJ5514" s="1" t="s">
        <v>14631</v>
      </c>
      <c r="AK5514" s="1" t="s">
        <v>14632</v>
      </c>
      <c r="AL5514" s="1" t="s">
        <v>14633</v>
      </c>
      <c r="AM5514" s="1" t="s">
        <v>12</v>
      </c>
      <c r="AN5514" s="1" t="s">
        <v>23098</v>
      </c>
      <c r="AO5514" s="1" t="s">
        <v>86</v>
      </c>
      <c r="AP5514" s="1" t="s">
        <v>57</v>
      </c>
      <c r="AQ5514" s="1" t="s">
        <v>25</v>
      </c>
      <c r="AR5514" s="1" t="s">
        <v>19</v>
      </c>
      <c r="AS5514" s="1" t="s">
        <v>23090</v>
      </c>
      <c r="AT5514" s="1" t="s">
        <v>26</v>
      </c>
    </row>
    <row r="5515" spans="1:46" x14ac:dyDescent="0.25">
      <c r="A5515" s="1" t="s">
        <v>21610</v>
      </c>
      <c r="B5515" s="2" t="s">
        <v>23101</v>
      </c>
      <c r="C5515" s="2" t="s">
        <v>23107</v>
      </c>
      <c r="D5515" s="1">
        <v>0</v>
      </c>
      <c r="E5515" s="1">
        <v>0</v>
      </c>
      <c r="F5515" s="1">
        <v>1</v>
      </c>
      <c r="G5515" s="1">
        <v>1</v>
      </c>
      <c r="H5515" s="6">
        <v>1</v>
      </c>
      <c r="I5515">
        <v>0</v>
      </c>
      <c r="J5515" s="1">
        <v>34</v>
      </c>
      <c r="K5515" s="1">
        <v>1</v>
      </c>
      <c r="L5515" s="1">
        <v>667</v>
      </c>
      <c r="M5515" s="6">
        <v>0.3</v>
      </c>
      <c r="N5515" s="4">
        <v>3500</v>
      </c>
      <c r="O5515" s="4">
        <v>250</v>
      </c>
      <c r="P5515" s="4">
        <v>800</v>
      </c>
      <c r="Q5515" s="3">
        <v>0.33</v>
      </c>
      <c r="R5515" s="1">
        <v>24</v>
      </c>
      <c r="S5515" s="1">
        <v>800</v>
      </c>
      <c r="T5515" s="1">
        <v>67</v>
      </c>
      <c r="U5515" s="1">
        <v>1</v>
      </c>
      <c r="V5515" s="1">
        <v>2</v>
      </c>
      <c r="W5515" s="1">
        <v>0</v>
      </c>
      <c r="X5515" s="1">
        <v>0</v>
      </c>
      <c r="Y5515" s="1">
        <v>1</v>
      </c>
      <c r="Z5515" s="1">
        <v>5</v>
      </c>
      <c r="AA5515" s="1">
        <v>1</v>
      </c>
      <c r="AB5515" s="1">
        <v>0</v>
      </c>
      <c r="AC5515" s="1">
        <v>0</v>
      </c>
      <c r="AD5515" s="1">
        <v>0</v>
      </c>
      <c r="AE5515" s="1">
        <v>0</v>
      </c>
      <c r="AF5515" s="1">
        <v>0</v>
      </c>
      <c r="AG5515" s="1">
        <v>0</v>
      </c>
      <c r="AH5515" s="1">
        <v>500</v>
      </c>
      <c r="AI5515" s="1">
        <v>500</v>
      </c>
      <c r="AJ5515" s="1" t="s">
        <v>7559</v>
      </c>
      <c r="AK5515" s="1" t="s">
        <v>13119</v>
      </c>
      <c r="AL5515" s="1" t="s">
        <v>13120</v>
      </c>
      <c r="AM5515" s="1" t="s">
        <v>12</v>
      </c>
      <c r="AN5515" s="1" t="s">
        <v>23098</v>
      </c>
      <c r="AO5515" s="1" t="s">
        <v>86</v>
      </c>
      <c r="AP5515" s="1" t="s">
        <v>57</v>
      </c>
      <c r="AQ5515" s="1" t="s">
        <v>25</v>
      </c>
      <c r="AR5515" s="1" t="s">
        <v>19</v>
      </c>
      <c r="AS5515" s="1" t="s">
        <v>23091</v>
      </c>
      <c r="AT5515" s="1" t="s">
        <v>26</v>
      </c>
    </row>
    <row r="5516" spans="1:46" x14ac:dyDescent="0.25">
      <c r="A5516" s="1" t="s">
        <v>18754</v>
      </c>
      <c r="B5516" s="2" t="s">
        <v>23101</v>
      </c>
      <c r="C5516" s="2" t="s">
        <v>23107</v>
      </c>
      <c r="D5516" s="1">
        <v>0</v>
      </c>
      <c r="E5516" s="1">
        <v>0</v>
      </c>
      <c r="F5516" s="1">
        <v>1</v>
      </c>
      <c r="G5516" s="1">
        <v>1</v>
      </c>
      <c r="H5516" s="6">
        <v>1</v>
      </c>
      <c r="I5516">
        <v>0</v>
      </c>
      <c r="J5516" s="1">
        <v>44</v>
      </c>
      <c r="K5516" s="1">
        <v>0</v>
      </c>
      <c r="L5516" s="1">
        <v>682</v>
      </c>
      <c r="M5516" s="6">
        <v>0.52</v>
      </c>
      <c r="N5516" s="4">
        <v>24000</v>
      </c>
      <c r="O5516" s="4">
        <v>2000</v>
      </c>
      <c r="P5516" s="4">
        <v>5000</v>
      </c>
      <c r="Q5516" s="3">
        <v>0.24</v>
      </c>
      <c r="R5516" s="1">
        <v>12</v>
      </c>
      <c r="S5516" s="1">
        <v>5000</v>
      </c>
      <c r="T5516" s="1">
        <v>93</v>
      </c>
      <c r="U5516" s="1">
        <v>1</v>
      </c>
      <c r="V5516" s="1">
        <v>2</v>
      </c>
      <c r="W5516" s="1">
        <v>1</v>
      </c>
      <c r="X5516" s="1">
        <v>1</v>
      </c>
      <c r="Y5516" s="1">
        <v>0</v>
      </c>
      <c r="Z5516" s="1">
        <v>4</v>
      </c>
      <c r="AA5516" s="1">
        <v>1</v>
      </c>
      <c r="AB5516" s="1">
        <v>0</v>
      </c>
      <c r="AC5516" s="1">
        <v>0</v>
      </c>
      <c r="AD5516" s="1">
        <v>0</v>
      </c>
      <c r="AE5516" s="1">
        <v>0</v>
      </c>
      <c r="AF5516" s="1">
        <v>0</v>
      </c>
      <c r="AG5516" s="1">
        <v>0</v>
      </c>
      <c r="AH5516" s="1">
        <v>400</v>
      </c>
      <c r="AI5516" s="1">
        <v>400</v>
      </c>
      <c r="AJ5516" s="1" t="s">
        <v>5256</v>
      </c>
      <c r="AK5516" s="1" t="s">
        <v>5257</v>
      </c>
      <c r="AL5516" s="1" t="s">
        <v>5258</v>
      </c>
      <c r="AM5516" s="1" t="s">
        <v>12</v>
      </c>
      <c r="AN5516" s="1" t="s">
        <v>23097</v>
      </c>
      <c r="AO5516" s="1" t="s">
        <v>86</v>
      </c>
      <c r="AP5516" s="1" t="s">
        <v>86</v>
      </c>
      <c r="AQ5516" s="1" t="s">
        <v>14</v>
      </c>
      <c r="AR5516" s="1" t="s">
        <v>30</v>
      </c>
      <c r="AS5516" s="1" t="s">
        <v>23091</v>
      </c>
      <c r="AT5516" s="1" t="s">
        <v>26</v>
      </c>
    </row>
    <row r="5517" spans="1:46" x14ac:dyDescent="0.25">
      <c r="A5517" s="1" t="s">
        <v>18760</v>
      </c>
      <c r="B5517" s="2" t="s">
        <v>23101</v>
      </c>
      <c r="C5517" s="2" t="s">
        <v>23107</v>
      </c>
      <c r="D5517" s="1">
        <v>0</v>
      </c>
      <c r="E5517" s="1">
        <v>0</v>
      </c>
      <c r="F5517" s="1">
        <v>1</v>
      </c>
      <c r="G5517" s="1">
        <v>1</v>
      </c>
      <c r="H5517" s="6">
        <v>1</v>
      </c>
      <c r="I5517">
        <v>0</v>
      </c>
      <c r="J5517" s="1">
        <v>31</v>
      </c>
      <c r="K5517" s="1">
        <v>0</v>
      </c>
      <c r="L5517" s="1">
        <v>752</v>
      </c>
      <c r="M5517" s="6">
        <v>0.57999999999999996</v>
      </c>
      <c r="N5517" s="4">
        <v>2400</v>
      </c>
      <c r="O5517" s="4">
        <v>120</v>
      </c>
      <c r="P5517" s="4">
        <v>300</v>
      </c>
      <c r="Q5517" s="3">
        <v>0.3</v>
      </c>
      <c r="R5517" s="1">
        <v>24</v>
      </c>
      <c r="S5517" s="1">
        <v>300</v>
      </c>
      <c r="T5517" s="1">
        <v>32</v>
      </c>
      <c r="U5517" s="1">
        <v>0</v>
      </c>
      <c r="V5517" s="1">
        <v>2</v>
      </c>
      <c r="W5517" s="1">
        <v>0</v>
      </c>
      <c r="X5517" s="1">
        <v>1</v>
      </c>
      <c r="Y5517" s="1">
        <v>1</v>
      </c>
      <c r="Z5517" s="1">
        <v>0</v>
      </c>
      <c r="AA5517" s="1">
        <v>1</v>
      </c>
      <c r="AB5517" s="1">
        <v>0</v>
      </c>
      <c r="AC5517" s="1">
        <v>205</v>
      </c>
      <c r="AD5517" s="1">
        <v>0</v>
      </c>
      <c r="AE5517" s="1">
        <v>0</v>
      </c>
      <c r="AF5517" s="1">
        <v>0</v>
      </c>
      <c r="AG5517" s="1">
        <v>0</v>
      </c>
      <c r="AH5517" s="1">
        <v>600</v>
      </c>
      <c r="AI5517" s="1">
        <v>805</v>
      </c>
      <c r="AJ5517" s="1" t="s">
        <v>5272</v>
      </c>
      <c r="AK5517" s="1" t="s">
        <v>5273</v>
      </c>
      <c r="AL5517" s="1" t="s">
        <v>5274</v>
      </c>
      <c r="AM5517" s="1" t="s">
        <v>12</v>
      </c>
      <c r="AN5517" s="1" t="s">
        <v>23097</v>
      </c>
      <c r="AO5517" s="1" t="s">
        <v>364</v>
      </c>
      <c r="AP5517" s="1" t="s">
        <v>57</v>
      </c>
      <c r="AQ5517" s="1" t="s">
        <v>14</v>
      </c>
      <c r="AR5517" s="1" t="s">
        <v>19</v>
      </c>
      <c r="AS5517" s="1" t="s">
        <v>23091</v>
      </c>
      <c r="AT5517" s="1" t="s">
        <v>26</v>
      </c>
    </row>
    <row r="5518" spans="1:46" x14ac:dyDescent="0.25">
      <c r="A5518" s="1" t="s">
        <v>18136</v>
      </c>
      <c r="B5518" s="2" t="s">
        <v>23101</v>
      </c>
      <c r="C5518" s="2" t="s">
        <v>23107</v>
      </c>
      <c r="D5518" s="1">
        <v>3</v>
      </c>
      <c r="E5518" s="1">
        <v>0</v>
      </c>
      <c r="F5518" s="1">
        <v>2</v>
      </c>
      <c r="G5518" s="1">
        <v>5</v>
      </c>
      <c r="H5518" s="6">
        <v>0.4</v>
      </c>
      <c r="I5518">
        <v>1</v>
      </c>
      <c r="J5518" s="1">
        <v>31</v>
      </c>
      <c r="K5518" s="1">
        <v>1</v>
      </c>
      <c r="L5518" s="1">
        <v>728</v>
      </c>
      <c r="M5518" s="6">
        <v>0.47</v>
      </c>
      <c r="N5518" s="4">
        <v>2300</v>
      </c>
      <c r="O5518" s="4">
        <v>260</v>
      </c>
      <c r="P5518" s="4">
        <v>500</v>
      </c>
      <c r="Q5518" s="3">
        <v>0.28000000000000003</v>
      </c>
      <c r="R5518" s="1">
        <v>18</v>
      </c>
      <c r="S5518" s="1">
        <v>500</v>
      </c>
      <c r="T5518" s="1">
        <v>24</v>
      </c>
      <c r="U5518" s="1">
        <v>1</v>
      </c>
      <c r="V5518" s="1">
        <v>2</v>
      </c>
      <c r="W5518" s="1">
        <v>1</v>
      </c>
      <c r="X5518" s="1">
        <v>0</v>
      </c>
      <c r="Y5518" s="1">
        <v>1</v>
      </c>
      <c r="Z5518" s="1">
        <v>0</v>
      </c>
      <c r="AA5518" s="1">
        <v>1</v>
      </c>
      <c r="AB5518" s="1">
        <v>1</v>
      </c>
      <c r="AC5518" s="1">
        <v>822</v>
      </c>
      <c r="AD5518" s="1">
        <v>464</v>
      </c>
      <c r="AE5518" s="1">
        <v>0</v>
      </c>
      <c r="AF5518" s="1">
        <v>0</v>
      </c>
      <c r="AG5518" s="1">
        <v>26</v>
      </c>
      <c r="AH5518" s="1">
        <v>0</v>
      </c>
      <c r="AI5518" s="1">
        <v>1312</v>
      </c>
      <c r="AJ5518" s="1" t="s">
        <v>3462</v>
      </c>
      <c r="AK5518" s="1" t="s">
        <v>3463</v>
      </c>
      <c r="AL5518" s="1" t="s">
        <v>3464</v>
      </c>
      <c r="AM5518" s="1" t="s">
        <v>16</v>
      </c>
      <c r="AN5518" s="1" t="s">
        <v>23098</v>
      </c>
      <c r="AO5518" s="1" t="s">
        <v>86</v>
      </c>
      <c r="AP5518" s="1" t="s">
        <v>86</v>
      </c>
      <c r="AQ5518" s="1" t="s">
        <v>25</v>
      </c>
      <c r="AR5518" s="1" t="s">
        <v>19</v>
      </c>
      <c r="AS5518" s="1" t="s">
        <v>23091</v>
      </c>
      <c r="AT5518" s="1" t="s">
        <v>101</v>
      </c>
    </row>
    <row r="5519" spans="1:46" x14ac:dyDescent="0.25">
      <c r="A5519" s="1" t="s">
        <v>21646</v>
      </c>
      <c r="B5519" s="2" t="s">
        <v>23101</v>
      </c>
      <c r="C5519" s="2" t="s">
        <v>23107</v>
      </c>
      <c r="D5519" s="1">
        <v>0</v>
      </c>
      <c r="E5519" s="1">
        <v>1</v>
      </c>
      <c r="F5519" s="1">
        <v>1</v>
      </c>
      <c r="G5519" s="1">
        <v>2</v>
      </c>
      <c r="H5519" s="6">
        <v>0.5</v>
      </c>
      <c r="I5519">
        <v>1</v>
      </c>
      <c r="J5519" s="1">
        <v>30</v>
      </c>
      <c r="K5519" s="1">
        <v>1</v>
      </c>
      <c r="L5519" s="1">
        <v>706</v>
      </c>
      <c r="M5519" s="6">
        <v>0.56000000000000005</v>
      </c>
      <c r="N5519" s="4">
        <v>2260</v>
      </c>
      <c r="O5519" s="4">
        <v>280</v>
      </c>
      <c r="P5519" s="4">
        <v>650</v>
      </c>
      <c r="Q5519" s="3">
        <v>0.35</v>
      </c>
      <c r="R5519" s="1">
        <v>24</v>
      </c>
      <c r="S5519" s="1">
        <v>650</v>
      </c>
      <c r="T5519" s="1">
        <v>58</v>
      </c>
      <c r="U5519" s="1">
        <v>0</v>
      </c>
      <c r="V5519" s="1">
        <v>2</v>
      </c>
      <c r="W5519" s="1">
        <v>0</v>
      </c>
      <c r="X5519" s="1">
        <v>1</v>
      </c>
      <c r="Y5519" s="1">
        <v>1</v>
      </c>
      <c r="Z5519" s="1">
        <v>3</v>
      </c>
      <c r="AA5519" s="1">
        <v>1</v>
      </c>
      <c r="AB5519" s="1">
        <v>1</v>
      </c>
      <c r="AC5519" s="1">
        <v>878</v>
      </c>
      <c r="AD5519" s="1">
        <v>0</v>
      </c>
      <c r="AE5519" s="1">
        <v>0</v>
      </c>
      <c r="AF5519" s="1">
        <v>1204</v>
      </c>
      <c r="AG5519" s="1">
        <v>0</v>
      </c>
      <c r="AH5519" s="1">
        <v>490</v>
      </c>
      <c r="AI5519" s="1">
        <v>2572</v>
      </c>
      <c r="AJ5519" s="1" t="s">
        <v>7305</v>
      </c>
      <c r="AK5519" s="1" t="s">
        <v>13219</v>
      </c>
      <c r="AL5519" s="1" t="s">
        <v>13220</v>
      </c>
      <c r="AM5519" s="1" t="s">
        <v>16</v>
      </c>
      <c r="AN5519" s="1" t="s">
        <v>23098</v>
      </c>
      <c r="AO5519" s="1" t="s">
        <v>364</v>
      </c>
      <c r="AP5519" s="1" t="s">
        <v>57</v>
      </c>
      <c r="AQ5519" s="1" t="s">
        <v>14</v>
      </c>
      <c r="AR5519" s="1" t="s">
        <v>19</v>
      </c>
      <c r="AS5519" s="1" t="s">
        <v>23091</v>
      </c>
      <c r="AT5519" s="1" t="s">
        <v>101</v>
      </c>
    </row>
    <row r="5520" spans="1:46" x14ac:dyDescent="0.25">
      <c r="A5520" s="1" t="s">
        <v>17551</v>
      </c>
      <c r="B5520" s="2" t="s">
        <v>23101</v>
      </c>
      <c r="C5520" s="2" t="s">
        <v>23107</v>
      </c>
      <c r="D5520" s="1">
        <v>0</v>
      </c>
      <c r="E5520" s="1">
        <v>1</v>
      </c>
      <c r="F5520" s="1">
        <v>1</v>
      </c>
      <c r="G5520" s="1">
        <v>2</v>
      </c>
      <c r="H5520" s="6">
        <v>0.5</v>
      </c>
      <c r="I5520">
        <v>0</v>
      </c>
      <c r="J5520" s="1">
        <v>34</v>
      </c>
      <c r="K5520" s="1">
        <v>1</v>
      </c>
      <c r="L5520" s="1">
        <v>703</v>
      </c>
      <c r="M5520" s="6">
        <v>0.64</v>
      </c>
      <c r="N5520" s="4">
        <v>3600</v>
      </c>
      <c r="O5520" s="4">
        <v>270</v>
      </c>
      <c r="P5520" s="4">
        <v>300</v>
      </c>
      <c r="Q5520" s="3">
        <v>0.31</v>
      </c>
      <c r="R5520" s="1">
        <v>18</v>
      </c>
      <c r="S5520" s="1">
        <v>300</v>
      </c>
      <c r="T5520" s="1">
        <v>9</v>
      </c>
      <c r="U5520" s="1">
        <v>1</v>
      </c>
      <c r="V5520" s="1">
        <v>2</v>
      </c>
      <c r="W5520" s="1">
        <v>0</v>
      </c>
      <c r="X5520" s="1">
        <v>0</v>
      </c>
      <c r="Y5520" s="1">
        <v>1</v>
      </c>
      <c r="Z5520" s="1">
        <v>2</v>
      </c>
      <c r="AA5520" s="1">
        <v>0</v>
      </c>
      <c r="AB5520" s="1">
        <v>0</v>
      </c>
      <c r="AC5520" s="1">
        <v>291</v>
      </c>
      <c r="AD5520" s="1">
        <v>120</v>
      </c>
      <c r="AE5520" s="1">
        <v>1978</v>
      </c>
      <c r="AF5520" s="1">
        <v>836</v>
      </c>
      <c r="AG5520" s="1">
        <v>39</v>
      </c>
      <c r="AH5520" s="1">
        <v>280</v>
      </c>
      <c r="AI5520" s="1">
        <v>3544</v>
      </c>
      <c r="AJ5520" s="1" t="s">
        <v>1147</v>
      </c>
      <c r="AK5520" s="1" t="s">
        <v>1730</v>
      </c>
      <c r="AL5520" s="1" t="s">
        <v>1731</v>
      </c>
      <c r="AM5520" s="1" t="s">
        <v>12</v>
      </c>
      <c r="AN5520" s="1" t="s">
        <v>23098</v>
      </c>
      <c r="AO5520" s="1" t="s">
        <v>86</v>
      </c>
      <c r="AP5520" s="1" t="s">
        <v>57</v>
      </c>
      <c r="AQ5520" s="1" t="s">
        <v>25</v>
      </c>
      <c r="AR5520" s="1" t="s">
        <v>19</v>
      </c>
      <c r="AS5520" s="1" t="s">
        <v>23090</v>
      </c>
      <c r="AT5520" s="1" t="s">
        <v>26</v>
      </c>
    </row>
    <row r="5521" spans="1:46" x14ac:dyDescent="0.25">
      <c r="A5521" s="1" t="s">
        <v>21656</v>
      </c>
      <c r="B5521" s="2" t="s">
        <v>23101</v>
      </c>
      <c r="C5521" s="2" t="s">
        <v>23107</v>
      </c>
      <c r="D5521" s="1">
        <v>0</v>
      </c>
      <c r="E5521" s="1">
        <v>0</v>
      </c>
      <c r="F5521" s="1">
        <v>1</v>
      </c>
      <c r="G5521" s="1">
        <v>1</v>
      </c>
      <c r="H5521" s="6">
        <v>1</v>
      </c>
      <c r="I5521">
        <v>0</v>
      </c>
      <c r="J5521" s="1">
        <v>43</v>
      </c>
      <c r="K5521" s="1">
        <v>0</v>
      </c>
      <c r="L5521" s="1">
        <v>787</v>
      </c>
      <c r="M5521" s="6">
        <v>0.25</v>
      </c>
      <c r="N5521" s="4">
        <v>3000</v>
      </c>
      <c r="O5521" s="4">
        <v>200</v>
      </c>
      <c r="P5521" s="4">
        <v>400</v>
      </c>
      <c r="Q5521" s="3">
        <v>0.35</v>
      </c>
      <c r="R5521" s="1">
        <v>12</v>
      </c>
      <c r="S5521" s="1">
        <v>400</v>
      </c>
      <c r="T5521" s="1">
        <v>27</v>
      </c>
      <c r="U5521" s="1">
        <v>1</v>
      </c>
      <c r="V5521" s="1">
        <v>2</v>
      </c>
      <c r="W5521" s="1">
        <v>1</v>
      </c>
      <c r="X5521" s="1">
        <v>1</v>
      </c>
      <c r="Y5521" s="1">
        <v>1</v>
      </c>
      <c r="Z5521" s="1">
        <v>0</v>
      </c>
      <c r="AA5521" s="1">
        <v>1</v>
      </c>
      <c r="AB5521" s="1">
        <v>1</v>
      </c>
      <c r="AC5521" s="1">
        <v>0</v>
      </c>
      <c r="AD5521" s="1">
        <v>0</v>
      </c>
      <c r="AE5521" s="1">
        <v>0</v>
      </c>
      <c r="AF5521" s="1">
        <v>0</v>
      </c>
      <c r="AG5521" s="1">
        <v>423</v>
      </c>
      <c r="AH5521" s="1">
        <v>0</v>
      </c>
      <c r="AI5521" s="1">
        <v>423</v>
      </c>
      <c r="AJ5521" s="1" t="s">
        <v>13247</v>
      </c>
      <c r="AK5521" s="1" t="s">
        <v>13248</v>
      </c>
      <c r="AL5521" s="1" t="s">
        <v>13249</v>
      </c>
      <c r="AM5521" s="1" t="s">
        <v>12</v>
      </c>
      <c r="AN5521" s="1" t="s">
        <v>23097</v>
      </c>
      <c r="AO5521" s="1" t="s">
        <v>86</v>
      </c>
      <c r="AP5521" s="1" t="s">
        <v>86</v>
      </c>
      <c r="AQ5521" s="1" t="s">
        <v>14</v>
      </c>
      <c r="AR5521" s="1" t="s">
        <v>19</v>
      </c>
      <c r="AS5521" s="1" t="s">
        <v>23091</v>
      </c>
      <c r="AT5521" s="1" t="s">
        <v>101</v>
      </c>
    </row>
    <row r="5522" spans="1:46" x14ac:dyDescent="0.25">
      <c r="A5522" s="1" t="s">
        <v>18904</v>
      </c>
      <c r="B5522" s="2" t="s">
        <v>23101</v>
      </c>
      <c r="C5522" s="2" t="s">
        <v>23107</v>
      </c>
      <c r="D5522" s="1">
        <v>0</v>
      </c>
      <c r="E5522" s="1">
        <v>0</v>
      </c>
      <c r="F5522" s="1">
        <v>2</v>
      </c>
      <c r="G5522" s="1">
        <v>2</v>
      </c>
      <c r="H5522" s="6">
        <v>1</v>
      </c>
      <c r="I5522">
        <v>1</v>
      </c>
      <c r="J5522" s="1">
        <v>31</v>
      </c>
      <c r="K5522" s="1">
        <v>0</v>
      </c>
      <c r="L5522" s="1">
        <v>761</v>
      </c>
      <c r="M5522" s="6">
        <v>0.83</v>
      </c>
      <c r="N5522" s="4">
        <v>4050</v>
      </c>
      <c r="O5522" s="4">
        <v>280</v>
      </c>
      <c r="P5522" s="4">
        <v>800</v>
      </c>
      <c r="Q5522" s="3">
        <v>0.28999999999999998</v>
      </c>
      <c r="R5522" s="1">
        <v>24</v>
      </c>
      <c r="S5522" s="1">
        <v>800</v>
      </c>
      <c r="T5522" s="1">
        <v>39</v>
      </c>
      <c r="U5522" s="1">
        <v>0</v>
      </c>
      <c r="V5522" s="1">
        <v>2</v>
      </c>
      <c r="W5522" s="1">
        <v>0</v>
      </c>
      <c r="X5522" s="1">
        <v>0</v>
      </c>
      <c r="Y5522" s="1">
        <v>1</v>
      </c>
      <c r="Z5522" s="1">
        <v>0</v>
      </c>
      <c r="AA5522" s="1">
        <v>1</v>
      </c>
      <c r="AB5522" s="1">
        <v>1</v>
      </c>
      <c r="AC5522" s="1">
        <v>1635</v>
      </c>
      <c r="AD5522" s="1">
        <v>482</v>
      </c>
      <c r="AE5522" s="1">
        <v>0</v>
      </c>
      <c r="AF5522" s="1">
        <v>1150</v>
      </c>
      <c r="AG5522" s="1">
        <v>23</v>
      </c>
      <c r="AH5522" s="1">
        <v>900</v>
      </c>
      <c r="AI5522" s="1">
        <v>4190</v>
      </c>
      <c r="AJ5522" s="1" t="s">
        <v>5704</v>
      </c>
      <c r="AK5522" s="1" t="s">
        <v>5705</v>
      </c>
      <c r="AL5522" s="1" t="s">
        <v>5706</v>
      </c>
      <c r="AM5522" s="1" t="s">
        <v>16</v>
      </c>
      <c r="AN5522" s="1" t="s">
        <v>23097</v>
      </c>
      <c r="AO5522" s="1" t="s">
        <v>364</v>
      </c>
      <c r="AP5522" s="1" t="s">
        <v>57</v>
      </c>
      <c r="AQ5522" s="1" t="s">
        <v>25</v>
      </c>
      <c r="AR5522" s="1" t="s">
        <v>19</v>
      </c>
      <c r="AS5522" s="1" t="s">
        <v>23091</v>
      </c>
      <c r="AT5522" s="1" t="s">
        <v>101</v>
      </c>
    </row>
    <row r="5523" spans="1:46" x14ac:dyDescent="0.25">
      <c r="A5523" s="1" t="s">
        <v>17460</v>
      </c>
      <c r="B5523" s="2" t="s">
        <v>23101</v>
      </c>
      <c r="C5523" s="2" t="s">
        <v>23107</v>
      </c>
      <c r="D5523" s="1">
        <v>0</v>
      </c>
      <c r="E5523" s="1">
        <v>0</v>
      </c>
      <c r="F5523" s="1">
        <v>1</v>
      </c>
      <c r="G5523" s="1">
        <v>1</v>
      </c>
      <c r="H5523" s="6">
        <v>1</v>
      </c>
      <c r="I5523">
        <v>0</v>
      </c>
      <c r="J5523" s="1">
        <v>36</v>
      </c>
      <c r="K5523" s="1">
        <v>1</v>
      </c>
      <c r="L5523" s="1">
        <v>782</v>
      </c>
      <c r="M5523" s="6">
        <v>0.37</v>
      </c>
      <c r="N5523" s="4">
        <v>2700</v>
      </c>
      <c r="O5523" s="4">
        <v>234</v>
      </c>
      <c r="P5523" s="4">
        <v>100</v>
      </c>
      <c r="Q5523" s="3">
        <v>0.35</v>
      </c>
      <c r="R5523" s="1">
        <v>6</v>
      </c>
      <c r="S5523" s="1">
        <v>100</v>
      </c>
      <c r="T5523" s="1">
        <v>15</v>
      </c>
      <c r="U5523" s="1">
        <v>0</v>
      </c>
      <c r="V5523" s="1">
        <v>2</v>
      </c>
      <c r="W5523" s="1">
        <v>0</v>
      </c>
      <c r="X5523" s="1">
        <v>1</v>
      </c>
      <c r="Y5523" s="1">
        <v>1</v>
      </c>
      <c r="Z5523" s="1">
        <v>4</v>
      </c>
      <c r="AA5523" s="1">
        <v>0</v>
      </c>
      <c r="AB5523" s="1">
        <v>0</v>
      </c>
      <c r="AC5523" s="1">
        <v>344</v>
      </c>
      <c r="AD5523" s="1">
        <v>0</v>
      </c>
      <c r="AE5523" s="1">
        <v>0</v>
      </c>
      <c r="AF5523" s="1">
        <v>1106</v>
      </c>
      <c r="AG5523" s="1">
        <v>0</v>
      </c>
      <c r="AH5523" s="1">
        <v>0</v>
      </c>
      <c r="AI5523" s="1">
        <v>1450</v>
      </c>
      <c r="AJ5523" s="1" t="s">
        <v>1441</v>
      </c>
      <c r="AK5523" s="1" t="s">
        <v>1442</v>
      </c>
      <c r="AL5523" s="1" t="s">
        <v>1443</v>
      </c>
      <c r="AM5523" s="1" t="s">
        <v>12</v>
      </c>
      <c r="AN5523" s="1" t="s">
        <v>23098</v>
      </c>
      <c r="AO5523" s="1" t="s">
        <v>364</v>
      </c>
      <c r="AP5523" s="1" t="s">
        <v>57</v>
      </c>
      <c r="AQ5523" s="1" t="s">
        <v>14</v>
      </c>
      <c r="AR5523" s="1" t="s">
        <v>19</v>
      </c>
      <c r="AS5523" s="1" t="s">
        <v>23090</v>
      </c>
      <c r="AT5523" s="1" t="s">
        <v>26</v>
      </c>
    </row>
    <row r="5524" spans="1:46" x14ac:dyDescent="0.25">
      <c r="A5524" s="1" t="s">
        <v>21078</v>
      </c>
      <c r="B5524" s="2" t="s">
        <v>23101</v>
      </c>
      <c r="C5524" s="2" t="s">
        <v>23107</v>
      </c>
      <c r="D5524" s="1">
        <v>0</v>
      </c>
      <c r="E5524" s="1">
        <v>0</v>
      </c>
      <c r="F5524" s="1">
        <v>3</v>
      </c>
      <c r="G5524" s="1">
        <v>3</v>
      </c>
      <c r="H5524" s="6">
        <v>1</v>
      </c>
      <c r="I5524">
        <v>0</v>
      </c>
      <c r="J5524" s="1">
        <v>52</v>
      </c>
      <c r="K5524" s="1">
        <v>0</v>
      </c>
      <c r="L5524" s="1">
        <v>679</v>
      </c>
      <c r="M5524" s="6">
        <v>0.51</v>
      </c>
      <c r="N5524" s="4">
        <v>2500</v>
      </c>
      <c r="O5524" s="4">
        <v>210</v>
      </c>
      <c r="P5524" s="4">
        <v>400</v>
      </c>
      <c r="Q5524" s="3">
        <v>0.35</v>
      </c>
      <c r="R5524" s="1">
        <v>24</v>
      </c>
      <c r="S5524" s="1">
        <v>400</v>
      </c>
      <c r="T5524" s="1">
        <v>33</v>
      </c>
      <c r="U5524" s="1">
        <v>1</v>
      </c>
      <c r="V5524" s="1">
        <v>2</v>
      </c>
      <c r="W5524" s="1">
        <v>1</v>
      </c>
      <c r="X5524" s="1">
        <v>0</v>
      </c>
      <c r="Y5524" s="1">
        <v>0</v>
      </c>
      <c r="Z5524" s="1">
        <v>5</v>
      </c>
      <c r="AA5524" s="1">
        <v>1</v>
      </c>
      <c r="AB5524" s="1">
        <v>0</v>
      </c>
      <c r="AC5524" s="1">
        <v>604</v>
      </c>
      <c r="AD5524" s="1">
        <v>0</v>
      </c>
      <c r="AE5524" s="1">
        <v>0</v>
      </c>
      <c r="AF5524" s="1">
        <v>1187</v>
      </c>
      <c r="AG5524" s="1">
        <v>58</v>
      </c>
      <c r="AH5524" s="1">
        <v>0</v>
      </c>
      <c r="AI5524" s="1">
        <v>1849</v>
      </c>
      <c r="AJ5524" s="1" t="s">
        <v>11689</v>
      </c>
      <c r="AK5524" s="1" t="s">
        <v>11690</v>
      </c>
      <c r="AL5524" s="1" t="s">
        <v>11691</v>
      </c>
      <c r="AM5524" s="1" t="s">
        <v>12</v>
      </c>
      <c r="AN5524" s="1" t="s">
        <v>23097</v>
      </c>
      <c r="AO5524" s="1" t="s">
        <v>86</v>
      </c>
      <c r="AP5524" s="1" t="s">
        <v>86</v>
      </c>
      <c r="AQ5524" s="1" t="s">
        <v>25</v>
      </c>
      <c r="AR5524" s="1" t="s">
        <v>30</v>
      </c>
      <c r="AS5524" s="1" t="s">
        <v>23091</v>
      </c>
      <c r="AT5524" s="1" t="s">
        <v>26</v>
      </c>
    </row>
    <row r="5525" spans="1:46" x14ac:dyDescent="0.25">
      <c r="A5525" s="1" t="s">
        <v>20089</v>
      </c>
      <c r="B5525" s="2" t="s">
        <v>23101</v>
      </c>
      <c r="C5525" s="2" t="s">
        <v>23107</v>
      </c>
      <c r="D5525" s="1">
        <v>0</v>
      </c>
      <c r="E5525" s="1">
        <v>0</v>
      </c>
      <c r="F5525" s="1">
        <v>1</v>
      </c>
      <c r="G5525" s="1">
        <v>1</v>
      </c>
      <c r="H5525" s="6">
        <v>1</v>
      </c>
      <c r="I5525">
        <v>0</v>
      </c>
      <c r="J5525" s="1">
        <v>29</v>
      </c>
      <c r="K5525" s="1">
        <v>0</v>
      </c>
      <c r="L5525" s="1">
        <v>775</v>
      </c>
      <c r="M5525" s="6">
        <v>0.19</v>
      </c>
      <c r="N5525" s="4">
        <v>2000</v>
      </c>
      <c r="O5525" s="4">
        <v>150</v>
      </c>
      <c r="P5525" s="4">
        <v>250</v>
      </c>
      <c r="Q5525" s="3">
        <v>0.35</v>
      </c>
      <c r="R5525" s="1">
        <v>24</v>
      </c>
      <c r="S5525" s="1">
        <v>250</v>
      </c>
      <c r="T5525" s="1">
        <v>19</v>
      </c>
      <c r="U5525" s="1">
        <v>1</v>
      </c>
      <c r="V5525" s="1">
        <v>2</v>
      </c>
      <c r="W5525" s="1">
        <v>0</v>
      </c>
      <c r="X5525" s="1">
        <v>1</v>
      </c>
      <c r="Y5525" s="1">
        <v>1</v>
      </c>
      <c r="Z5525" s="1">
        <v>1</v>
      </c>
      <c r="AA5525" s="1">
        <v>1</v>
      </c>
      <c r="AB5525" s="1">
        <v>0</v>
      </c>
      <c r="AC5525" s="1">
        <v>0</v>
      </c>
      <c r="AD5525" s="1">
        <v>0</v>
      </c>
      <c r="AE5525" s="1">
        <v>0</v>
      </c>
      <c r="AF5525" s="1">
        <v>0</v>
      </c>
      <c r="AG5525" s="1">
        <v>0</v>
      </c>
      <c r="AH5525" s="1">
        <v>250</v>
      </c>
      <c r="AI5525" s="1">
        <v>250</v>
      </c>
      <c r="AJ5525" s="1" t="s">
        <v>9010</v>
      </c>
      <c r="AK5525" s="1" t="s">
        <v>9011</v>
      </c>
      <c r="AL5525" s="1" t="s">
        <v>9012</v>
      </c>
      <c r="AM5525" s="1" t="s">
        <v>12</v>
      </c>
      <c r="AN5525" s="1" t="s">
        <v>23097</v>
      </c>
      <c r="AO5525" s="1" t="s">
        <v>86</v>
      </c>
      <c r="AP5525" s="1" t="s">
        <v>57</v>
      </c>
      <c r="AQ5525" s="1" t="s">
        <v>14</v>
      </c>
      <c r="AR5525" s="1" t="s">
        <v>19</v>
      </c>
      <c r="AS5525" s="1" t="s">
        <v>23091</v>
      </c>
      <c r="AT5525" s="1" t="s">
        <v>26</v>
      </c>
    </row>
    <row r="5526" spans="1:46" x14ac:dyDescent="0.25">
      <c r="A5526" s="1" t="s">
        <v>19411</v>
      </c>
      <c r="B5526" s="2" t="s">
        <v>23101</v>
      </c>
      <c r="C5526" s="2" t="s">
        <v>23107</v>
      </c>
      <c r="D5526" s="1">
        <v>0</v>
      </c>
      <c r="E5526" s="1">
        <v>0</v>
      </c>
      <c r="F5526" s="1">
        <v>1</v>
      </c>
      <c r="G5526" s="1">
        <v>1</v>
      </c>
      <c r="H5526" s="6">
        <v>1</v>
      </c>
      <c r="I5526">
        <v>1</v>
      </c>
      <c r="J5526" s="1">
        <v>29</v>
      </c>
      <c r="K5526" s="1">
        <v>0</v>
      </c>
      <c r="L5526" s="1">
        <v>568</v>
      </c>
      <c r="M5526" s="6">
        <v>0.44</v>
      </c>
      <c r="N5526" s="4">
        <v>1800</v>
      </c>
      <c r="O5526" s="4">
        <v>134</v>
      </c>
      <c r="P5526" s="4">
        <v>300</v>
      </c>
      <c r="Q5526" s="3">
        <v>0.28000000000000003</v>
      </c>
      <c r="R5526" s="1">
        <v>24</v>
      </c>
      <c r="S5526" s="1">
        <v>300</v>
      </c>
      <c r="T5526" s="1">
        <v>38</v>
      </c>
      <c r="U5526" s="1">
        <v>0</v>
      </c>
      <c r="V5526" s="1">
        <v>2</v>
      </c>
      <c r="W5526" s="1">
        <v>0</v>
      </c>
      <c r="X5526" s="1">
        <v>0</v>
      </c>
      <c r="Y5526" s="1">
        <v>1</v>
      </c>
      <c r="Z5526" s="1">
        <v>2</v>
      </c>
      <c r="AA5526" s="1">
        <v>1</v>
      </c>
      <c r="AB5526" s="1">
        <v>1</v>
      </c>
      <c r="AC5526" s="1">
        <v>487</v>
      </c>
      <c r="AD5526" s="1">
        <v>0</v>
      </c>
      <c r="AE5526" s="1">
        <v>0</v>
      </c>
      <c r="AF5526" s="1">
        <v>0</v>
      </c>
      <c r="AG5526" s="1">
        <v>0</v>
      </c>
      <c r="AH5526" s="1">
        <v>442</v>
      </c>
      <c r="AI5526" s="1">
        <v>929</v>
      </c>
      <c r="AJ5526" s="1" t="s">
        <v>7111</v>
      </c>
      <c r="AK5526" s="1" t="s">
        <v>7112</v>
      </c>
      <c r="AL5526" s="1" t="s">
        <v>7113</v>
      </c>
      <c r="AM5526" s="1" t="s">
        <v>16</v>
      </c>
      <c r="AN5526" s="1" t="s">
        <v>23097</v>
      </c>
      <c r="AO5526" s="1" t="s">
        <v>364</v>
      </c>
      <c r="AP5526" s="1" t="s">
        <v>57</v>
      </c>
      <c r="AQ5526" s="1" t="s">
        <v>25</v>
      </c>
      <c r="AR5526" s="1" t="s">
        <v>19</v>
      </c>
      <c r="AS5526" s="1" t="s">
        <v>23091</v>
      </c>
      <c r="AT5526" s="1" t="s">
        <v>101</v>
      </c>
    </row>
    <row r="5527" spans="1:46" x14ac:dyDescent="0.25">
      <c r="A5527" s="1" t="s">
        <v>22829</v>
      </c>
      <c r="B5527" s="2" t="s">
        <v>23101</v>
      </c>
      <c r="C5527" s="2" t="s">
        <v>23107</v>
      </c>
      <c r="D5527" s="1">
        <v>0</v>
      </c>
      <c r="E5527" s="1">
        <v>3</v>
      </c>
      <c r="F5527" s="1">
        <v>1</v>
      </c>
      <c r="G5527" s="1">
        <v>4</v>
      </c>
      <c r="H5527" s="6">
        <v>0.25</v>
      </c>
      <c r="I5527">
        <v>0</v>
      </c>
      <c r="J5527" s="1">
        <v>30</v>
      </c>
      <c r="K5527" s="1">
        <v>1</v>
      </c>
      <c r="L5527" s="1">
        <v>743</v>
      </c>
      <c r="M5527" s="6">
        <v>0.57999999999999996</v>
      </c>
      <c r="N5527" s="4">
        <v>2400</v>
      </c>
      <c r="O5527" s="4">
        <v>160</v>
      </c>
      <c r="P5527" s="4">
        <v>400</v>
      </c>
      <c r="Q5527" s="3">
        <v>0.3</v>
      </c>
      <c r="R5527" s="1">
        <v>24</v>
      </c>
      <c r="S5527" s="1">
        <v>400</v>
      </c>
      <c r="T5527" s="1">
        <v>51</v>
      </c>
      <c r="U5527" s="1">
        <v>1</v>
      </c>
      <c r="V5527" s="1">
        <v>2</v>
      </c>
      <c r="W5527" s="1">
        <v>0</v>
      </c>
      <c r="X5527" s="1">
        <v>0</v>
      </c>
      <c r="Y5527" s="1">
        <v>1</v>
      </c>
      <c r="Z5527" s="1">
        <v>2</v>
      </c>
      <c r="AA5527" s="1">
        <v>0</v>
      </c>
      <c r="AB5527" s="1">
        <v>0</v>
      </c>
      <c r="AC5527" s="1">
        <v>0</v>
      </c>
      <c r="AD5527" s="1">
        <v>0</v>
      </c>
      <c r="AE5527" s="1">
        <v>0</v>
      </c>
      <c r="AF5527" s="1">
        <v>500</v>
      </c>
      <c r="AG5527" s="1">
        <v>0</v>
      </c>
      <c r="AH5527" s="1">
        <v>750</v>
      </c>
      <c r="AI5527" s="1">
        <v>1250</v>
      </c>
      <c r="AJ5527" s="1" t="s">
        <v>16353</v>
      </c>
      <c r="AK5527" s="1" t="s">
        <v>16354</v>
      </c>
      <c r="AL5527" s="1" t="s">
        <v>16355</v>
      </c>
      <c r="AM5527" s="1" t="s">
        <v>12</v>
      </c>
      <c r="AN5527" s="1" t="s">
        <v>23098</v>
      </c>
      <c r="AO5527" s="1" t="s">
        <v>86</v>
      </c>
      <c r="AP5527" s="1" t="s">
        <v>57</v>
      </c>
      <c r="AQ5527" s="1" t="s">
        <v>25</v>
      </c>
      <c r="AR5527" s="1" t="s">
        <v>19</v>
      </c>
      <c r="AS5527" s="1" t="s">
        <v>23090</v>
      </c>
      <c r="AT5527" s="1" t="s">
        <v>26</v>
      </c>
    </row>
    <row r="5528" spans="1:46" x14ac:dyDescent="0.25">
      <c r="A5528" s="1" t="s">
        <v>20100</v>
      </c>
      <c r="B5528" s="2" t="s">
        <v>23101</v>
      </c>
      <c r="C5528" s="2" t="s">
        <v>23107</v>
      </c>
      <c r="D5528" s="1">
        <v>0</v>
      </c>
      <c r="E5528" s="1">
        <v>0</v>
      </c>
      <c r="F5528" s="1">
        <v>1</v>
      </c>
      <c r="G5528" s="1">
        <v>1</v>
      </c>
      <c r="H5528" s="6">
        <v>1</v>
      </c>
      <c r="I5528">
        <v>0</v>
      </c>
      <c r="J5528" s="1">
        <v>27</v>
      </c>
      <c r="K5528" s="1">
        <v>0</v>
      </c>
      <c r="L5528" s="1">
        <v>470</v>
      </c>
      <c r="M5528" s="6">
        <v>0.02</v>
      </c>
      <c r="N5528" s="4">
        <v>2160</v>
      </c>
      <c r="O5528" s="4">
        <v>180</v>
      </c>
      <c r="P5528" s="4">
        <v>100</v>
      </c>
      <c r="Q5528" s="3">
        <v>0.3</v>
      </c>
      <c r="R5528" s="1">
        <v>24</v>
      </c>
      <c r="S5528" s="1">
        <v>100</v>
      </c>
      <c r="T5528" s="1">
        <v>16</v>
      </c>
      <c r="U5528" s="1">
        <v>1</v>
      </c>
      <c r="V5528" s="1">
        <v>2</v>
      </c>
      <c r="W5528" s="1">
        <v>0</v>
      </c>
      <c r="X5528" s="1">
        <v>1</v>
      </c>
      <c r="Y5528" s="1">
        <v>0</v>
      </c>
      <c r="Z5528" s="1">
        <v>4</v>
      </c>
      <c r="AA5528" s="1">
        <v>1</v>
      </c>
      <c r="AB5528" s="1">
        <v>0</v>
      </c>
      <c r="AC5528" s="1">
        <v>0</v>
      </c>
      <c r="AD5528" s="1">
        <v>0</v>
      </c>
      <c r="AE5528" s="1">
        <v>0</v>
      </c>
      <c r="AF5528" s="1">
        <v>0</v>
      </c>
      <c r="AG5528" s="1">
        <v>0</v>
      </c>
      <c r="AH5528" s="1">
        <v>0</v>
      </c>
      <c r="AI5528" s="1">
        <v>0</v>
      </c>
      <c r="AJ5528" s="1" t="s">
        <v>9043</v>
      </c>
      <c r="AK5528" s="1" t="s">
        <v>9044</v>
      </c>
      <c r="AL5528" s="1" t="s">
        <v>9045</v>
      </c>
      <c r="AM5528" s="1" t="s">
        <v>12</v>
      </c>
      <c r="AN5528" s="1" t="s">
        <v>23097</v>
      </c>
      <c r="AO5528" s="1" t="s">
        <v>86</v>
      </c>
      <c r="AP5528" s="1" t="s">
        <v>57</v>
      </c>
      <c r="AQ5528" s="1" t="s">
        <v>14</v>
      </c>
      <c r="AR5528" s="1" t="s">
        <v>30</v>
      </c>
      <c r="AS5528" s="1" t="s">
        <v>23091</v>
      </c>
      <c r="AT5528" s="1" t="s">
        <v>26</v>
      </c>
    </row>
    <row r="5529" spans="1:46" x14ac:dyDescent="0.25">
      <c r="A5529" s="1" t="s">
        <v>19422</v>
      </c>
      <c r="B5529" s="2" t="s">
        <v>23101</v>
      </c>
      <c r="C5529" s="2" t="s">
        <v>23107</v>
      </c>
      <c r="D5529" s="1">
        <v>0</v>
      </c>
      <c r="E5529" s="1">
        <v>0</v>
      </c>
      <c r="F5529" s="1">
        <v>1</v>
      </c>
      <c r="G5529" s="1">
        <v>1</v>
      </c>
      <c r="H5529" s="6">
        <v>1</v>
      </c>
      <c r="I5529">
        <v>1</v>
      </c>
      <c r="J5529" s="1">
        <v>31</v>
      </c>
      <c r="K5529" s="1">
        <v>1</v>
      </c>
      <c r="L5529" s="1">
        <v>750</v>
      </c>
      <c r="M5529" s="6">
        <v>0.06</v>
      </c>
      <c r="N5529" s="4">
        <v>4000</v>
      </c>
      <c r="O5529" s="4">
        <v>400</v>
      </c>
      <c r="P5529" s="4">
        <v>250</v>
      </c>
      <c r="Q5529" s="3">
        <v>0.35</v>
      </c>
      <c r="R5529" s="1">
        <v>12</v>
      </c>
      <c r="S5529" s="1">
        <v>250</v>
      </c>
      <c r="T5529" s="1">
        <v>30</v>
      </c>
      <c r="U5529" s="1">
        <v>1</v>
      </c>
      <c r="V5529" s="1">
        <v>2</v>
      </c>
      <c r="W5529" s="1">
        <v>1</v>
      </c>
      <c r="X5529" s="1">
        <v>1</v>
      </c>
      <c r="Y5529" s="1">
        <v>1</v>
      </c>
      <c r="Z5529" s="1">
        <v>2</v>
      </c>
      <c r="AA5529" s="1">
        <v>0</v>
      </c>
      <c r="AB5529" s="1">
        <v>1</v>
      </c>
      <c r="AC5529" s="1">
        <v>0</v>
      </c>
      <c r="AD5529" s="1">
        <v>300</v>
      </c>
      <c r="AE5529" s="1">
        <v>0</v>
      </c>
      <c r="AF5529" s="1">
        <v>0</v>
      </c>
      <c r="AG5529" s="1">
        <v>0</v>
      </c>
      <c r="AH5529" s="1">
        <v>0</v>
      </c>
      <c r="AI5529" s="1">
        <v>300</v>
      </c>
      <c r="AJ5529" s="1" t="s">
        <v>7145</v>
      </c>
      <c r="AK5529" s="1" t="s">
        <v>7146</v>
      </c>
      <c r="AL5529" s="1" t="s">
        <v>7147</v>
      </c>
      <c r="AM5529" s="1" t="s">
        <v>16</v>
      </c>
      <c r="AN5529" s="1" t="s">
        <v>23098</v>
      </c>
      <c r="AO5529" s="1" t="s">
        <v>86</v>
      </c>
      <c r="AP5529" s="1" t="s">
        <v>86</v>
      </c>
      <c r="AQ5529" s="1" t="s">
        <v>14</v>
      </c>
      <c r="AR5529" s="1" t="s">
        <v>19</v>
      </c>
      <c r="AS5529" s="1" t="s">
        <v>23090</v>
      </c>
      <c r="AT5529" s="1" t="s">
        <v>101</v>
      </c>
    </row>
    <row r="5530" spans="1:46" x14ac:dyDescent="0.25">
      <c r="A5530" s="1" t="s">
        <v>18187</v>
      </c>
      <c r="B5530" s="2" t="s">
        <v>23101</v>
      </c>
      <c r="C5530" s="2" t="s">
        <v>23107</v>
      </c>
      <c r="D5530" s="1">
        <v>0</v>
      </c>
      <c r="E5530" s="1">
        <v>0</v>
      </c>
      <c r="F5530" s="1">
        <v>1</v>
      </c>
      <c r="G5530" s="1">
        <v>1</v>
      </c>
      <c r="H5530" s="6">
        <v>1</v>
      </c>
      <c r="I5530">
        <v>1</v>
      </c>
      <c r="J5530" s="1">
        <v>25</v>
      </c>
      <c r="K5530" s="1">
        <v>0</v>
      </c>
      <c r="L5530" s="1">
        <v>701</v>
      </c>
      <c r="M5530" s="6">
        <v>0.25</v>
      </c>
      <c r="N5530" s="4">
        <v>1320</v>
      </c>
      <c r="O5530" s="4">
        <v>110</v>
      </c>
      <c r="P5530" s="4">
        <v>300</v>
      </c>
      <c r="Q5530" s="3">
        <v>0.35</v>
      </c>
      <c r="R5530" s="1">
        <v>24</v>
      </c>
      <c r="S5530" s="1">
        <v>300</v>
      </c>
      <c r="T5530" s="1">
        <v>25</v>
      </c>
      <c r="U5530" s="1">
        <v>1</v>
      </c>
      <c r="V5530" s="1">
        <v>2</v>
      </c>
      <c r="W5530" s="1">
        <v>0</v>
      </c>
      <c r="X5530" s="1">
        <v>1</v>
      </c>
      <c r="Y5530" s="1">
        <v>1</v>
      </c>
      <c r="Z5530" s="1">
        <v>3</v>
      </c>
      <c r="AA5530" s="1">
        <v>1</v>
      </c>
      <c r="AB5530" s="1">
        <v>1</v>
      </c>
      <c r="AC5530" s="1">
        <v>0</v>
      </c>
      <c r="AD5530" s="1">
        <v>0</v>
      </c>
      <c r="AE5530" s="1">
        <v>0</v>
      </c>
      <c r="AF5530" s="1">
        <v>200</v>
      </c>
      <c r="AG5530" s="1">
        <v>0</v>
      </c>
      <c r="AH5530" s="1">
        <v>0</v>
      </c>
      <c r="AI5530" s="1">
        <v>200</v>
      </c>
      <c r="AJ5530" s="1" t="s">
        <v>74</v>
      </c>
      <c r="AK5530" s="1" t="s">
        <v>3621</v>
      </c>
      <c r="AL5530" s="1" t="s">
        <v>3622</v>
      </c>
      <c r="AM5530" s="1" t="s">
        <v>16</v>
      </c>
      <c r="AN5530" s="1" t="s">
        <v>23097</v>
      </c>
      <c r="AO5530" s="1" t="s">
        <v>86</v>
      </c>
      <c r="AP5530" s="1" t="s">
        <v>57</v>
      </c>
      <c r="AQ5530" s="1" t="s">
        <v>14</v>
      </c>
      <c r="AR5530" s="1" t="s">
        <v>19</v>
      </c>
      <c r="AS5530" s="1" t="s">
        <v>23091</v>
      </c>
      <c r="AT5530" s="1" t="s">
        <v>101</v>
      </c>
    </row>
    <row r="5531" spans="1:46" x14ac:dyDescent="0.25">
      <c r="A5531" s="1" t="s">
        <v>17466</v>
      </c>
      <c r="B5531" s="2" t="s">
        <v>23101</v>
      </c>
      <c r="C5531" s="2" t="s">
        <v>23108</v>
      </c>
      <c r="D5531" s="1">
        <v>0</v>
      </c>
      <c r="E5531" s="1">
        <v>0</v>
      </c>
      <c r="F5531" s="1">
        <v>2</v>
      </c>
      <c r="G5531" s="1">
        <v>2</v>
      </c>
      <c r="H5531" s="6">
        <v>1</v>
      </c>
      <c r="I5531">
        <v>0</v>
      </c>
      <c r="J5531" s="1">
        <v>27</v>
      </c>
      <c r="K5531" s="1">
        <v>1</v>
      </c>
      <c r="L5531" s="1">
        <v>728</v>
      </c>
      <c r="M5531" s="6">
        <v>0.35</v>
      </c>
      <c r="N5531" s="4">
        <v>1400</v>
      </c>
      <c r="O5531" s="4">
        <v>100</v>
      </c>
      <c r="P5531" s="4">
        <v>200</v>
      </c>
      <c r="Q5531" s="3">
        <v>0.34</v>
      </c>
      <c r="R5531" s="1">
        <v>24</v>
      </c>
      <c r="S5531" s="1">
        <v>200</v>
      </c>
      <c r="T5531" s="1">
        <v>21</v>
      </c>
      <c r="U5531" s="1">
        <v>1</v>
      </c>
      <c r="V5531" s="1">
        <v>2</v>
      </c>
      <c r="W5531" s="1">
        <v>0</v>
      </c>
      <c r="X5531" s="1">
        <v>1</v>
      </c>
      <c r="Y5531" s="1">
        <v>1</v>
      </c>
      <c r="Z5531" s="1">
        <v>1</v>
      </c>
      <c r="AA5531" s="1">
        <v>0</v>
      </c>
      <c r="AB5531" s="1">
        <v>1</v>
      </c>
      <c r="AC5531" s="1">
        <v>0</v>
      </c>
      <c r="AD5531" s="1">
        <v>0</v>
      </c>
      <c r="AE5531" s="1">
        <v>0</v>
      </c>
      <c r="AF5531" s="1">
        <v>0</v>
      </c>
      <c r="AG5531" s="1">
        <v>0</v>
      </c>
      <c r="AH5531" s="1">
        <v>400</v>
      </c>
      <c r="AI5531" s="1">
        <v>400</v>
      </c>
      <c r="AJ5531" s="1" t="s">
        <v>1459</v>
      </c>
      <c r="AK5531" s="1" t="s">
        <v>1460</v>
      </c>
      <c r="AL5531" s="1" t="s">
        <v>1461</v>
      </c>
      <c r="AM5531" s="1" t="s">
        <v>12</v>
      </c>
      <c r="AN5531" s="1" t="s">
        <v>23098</v>
      </c>
      <c r="AO5531" s="1" t="s">
        <v>86</v>
      </c>
      <c r="AP5531" s="1" t="s">
        <v>57</v>
      </c>
      <c r="AQ5531" s="1" t="s">
        <v>14</v>
      </c>
      <c r="AR5531" s="1" t="s">
        <v>19</v>
      </c>
      <c r="AS5531" s="1" t="s">
        <v>23090</v>
      </c>
      <c r="AT5531" s="1" t="s">
        <v>101</v>
      </c>
    </row>
    <row r="5532" spans="1:46" x14ac:dyDescent="0.25">
      <c r="A5532" s="1" t="s">
        <v>18923</v>
      </c>
      <c r="B5532" s="2" t="s">
        <v>23101</v>
      </c>
      <c r="C5532" s="2" t="s">
        <v>23108</v>
      </c>
      <c r="D5532" s="1">
        <v>0</v>
      </c>
      <c r="E5532" s="1">
        <v>0</v>
      </c>
      <c r="F5532" s="1">
        <v>1</v>
      </c>
      <c r="G5532" s="1">
        <v>1</v>
      </c>
      <c r="H5532" s="6">
        <v>1</v>
      </c>
      <c r="I5532">
        <v>0</v>
      </c>
      <c r="J5532" s="1">
        <v>30</v>
      </c>
      <c r="K5532" s="1">
        <v>1</v>
      </c>
      <c r="L5532" s="1">
        <v>718</v>
      </c>
      <c r="M5532" s="6">
        <v>0.24</v>
      </c>
      <c r="N5532" s="4">
        <v>1600</v>
      </c>
      <c r="O5532" s="4">
        <v>135</v>
      </c>
      <c r="P5532" s="4">
        <v>150</v>
      </c>
      <c r="Q5532" s="3">
        <v>0.3</v>
      </c>
      <c r="R5532" s="1">
        <v>12</v>
      </c>
      <c r="S5532" s="1">
        <v>150</v>
      </c>
      <c r="T5532" s="1">
        <v>20</v>
      </c>
      <c r="U5532" s="1">
        <v>1</v>
      </c>
      <c r="V5532" s="1">
        <v>2</v>
      </c>
      <c r="W5532" s="1">
        <v>0</v>
      </c>
      <c r="X5532" s="1">
        <v>1</v>
      </c>
      <c r="Y5532" s="1">
        <v>1</v>
      </c>
      <c r="Z5532" s="1">
        <v>3</v>
      </c>
      <c r="AA5532" s="1">
        <v>0</v>
      </c>
      <c r="AB5532" s="1">
        <v>1</v>
      </c>
      <c r="AC5532" s="1">
        <v>20</v>
      </c>
      <c r="AD5532" s="1">
        <v>0</v>
      </c>
      <c r="AE5532" s="1">
        <v>0</v>
      </c>
      <c r="AF5532" s="1">
        <v>0</v>
      </c>
      <c r="AG5532" s="1">
        <v>0</v>
      </c>
      <c r="AH5532" s="1">
        <v>300</v>
      </c>
      <c r="AI5532" s="1">
        <v>320</v>
      </c>
      <c r="AJ5532" s="1" t="s">
        <v>3873</v>
      </c>
      <c r="AK5532" s="1" t="s">
        <v>5760</v>
      </c>
      <c r="AL5532" s="1" t="s">
        <v>5761</v>
      </c>
      <c r="AM5532" s="1" t="s">
        <v>12</v>
      </c>
      <c r="AN5532" s="1" t="s">
        <v>23098</v>
      </c>
      <c r="AO5532" s="1" t="s">
        <v>86</v>
      </c>
      <c r="AP5532" s="1" t="s">
        <v>57</v>
      </c>
      <c r="AQ5532" s="1" t="s">
        <v>14</v>
      </c>
      <c r="AR5532" s="1" t="s">
        <v>19</v>
      </c>
      <c r="AS5532" s="1" t="s">
        <v>23090</v>
      </c>
      <c r="AT5532" s="1" t="s">
        <v>101</v>
      </c>
    </row>
    <row r="5533" spans="1:46" x14ac:dyDescent="0.25">
      <c r="A5533" s="1" t="s">
        <v>17589</v>
      </c>
      <c r="B5533" s="2" t="s">
        <v>23101</v>
      </c>
      <c r="C5533" s="2" t="s">
        <v>23108</v>
      </c>
      <c r="D5533" s="1">
        <v>2</v>
      </c>
      <c r="E5533" s="1">
        <v>0</v>
      </c>
      <c r="F5533" s="1">
        <v>1</v>
      </c>
      <c r="G5533" s="1">
        <v>3</v>
      </c>
      <c r="H5533" s="6">
        <v>0.33333333333333331</v>
      </c>
      <c r="I5533">
        <v>0</v>
      </c>
      <c r="J5533" s="1">
        <v>25</v>
      </c>
      <c r="K5533" s="1">
        <v>1</v>
      </c>
      <c r="L5533" s="1">
        <v>782</v>
      </c>
      <c r="M5533" s="6">
        <v>0.06</v>
      </c>
      <c r="N5533" s="4">
        <v>2200</v>
      </c>
      <c r="O5533" s="4">
        <v>190</v>
      </c>
      <c r="P5533" s="4">
        <v>220</v>
      </c>
      <c r="Q5533" s="3">
        <v>0.3</v>
      </c>
      <c r="R5533" s="1">
        <v>24</v>
      </c>
      <c r="S5533" s="1">
        <v>220</v>
      </c>
      <c r="T5533" s="1">
        <v>25</v>
      </c>
      <c r="U5533" s="1">
        <v>0</v>
      </c>
      <c r="V5533" s="1">
        <v>2</v>
      </c>
      <c r="W5533" s="1">
        <v>0</v>
      </c>
      <c r="X5533" s="1">
        <v>0</v>
      </c>
      <c r="Y5533" s="1">
        <v>1</v>
      </c>
      <c r="Z5533" s="1">
        <v>4</v>
      </c>
      <c r="AA5533" s="1">
        <v>0</v>
      </c>
      <c r="AB5533" s="1">
        <v>0</v>
      </c>
      <c r="AC5533" s="1">
        <v>0</v>
      </c>
      <c r="AD5533" s="1">
        <v>0</v>
      </c>
      <c r="AE5533" s="1">
        <v>0</v>
      </c>
      <c r="AF5533" s="1">
        <v>0</v>
      </c>
      <c r="AG5533" s="1">
        <v>0</v>
      </c>
      <c r="AH5533" s="1">
        <v>0</v>
      </c>
      <c r="AI5533" s="1">
        <v>0</v>
      </c>
      <c r="AJ5533" s="1" t="s">
        <v>1846</v>
      </c>
      <c r="AK5533" s="1" t="s">
        <v>1847</v>
      </c>
      <c r="AL5533" s="1" t="s">
        <v>1848</v>
      </c>
      <c r="AM5533" s="1" t="s">
        <v>12</v>
      </c>
      <c r="AN5533" s="1" t="s">
        <v>23098</v>
      </c>
      <c r="AO5533" s="1" t="s">
        <v>364</v>
      </c>
      <c r="AP5533" s="1" t="s">
        <v>57</v>
      </c>
      <c r="AQ5533" s="1" t="s">
        <v>25</v>
      </c>
      <c r="AR5533" s="1" t="s">
        <v>19</v>
      </c>
      <c r="AS5533" s="1" t="s">
        <v>23090</v>
      </c>
      <c r="AT5533" s="1" t="s">
        <v>26</v>
      </c>
    </row>
    <row r="5534" spans="1:46" x14ac:dyDescent="0.25">
      <c r="A5534" s="1" t="s">
        <v>21704</v>
      </c>
      <c r="B5534" s="2" t="s">
        <v>23101</v>
      </c>
      <c r="C5534" s="2" t="s">
        <v>23108</v>
      </c>
      <c r="D5534" s="1">
        <v>0</v>
      </c>
      <c r="E5534" s="1">
        <v>0</v>
      </c>
      <c r="F5534" s="1">
        <v>1</v>
      </c>
      <c r="G5534" s="1">
        <v>1</v>
      </c>
      <c r="H5534" s="6">
        <v>1</v>
      </c>
      <c r="I5534">
        <v>0</v>
      </c>
      <c r="J5534" s="1">
        <v>43</v>
      </c>
      <c r="K5534" s="1">
        <v>0</v>
      </c>
      <c r="L5534" s="1">
        <v>738</v>
      </c>
      <c r="M5534" s="6">
        <v>0.47</v>
      </c>
      <c r="N5534" s="4">
        <v>1800</v>
      </c>
      <c r="O5534" s="4">
        <v>150</v>
      </c>
      <c r="P5534" s="4">
        <v>500</v>
      </c>
      <c r="Q5534" s="3">
        <v>0.35</v>
      </c>
      <c r="R5534" s="1">
        <v>24</v>
      </c>
      <c r="S5534" s="1">
        <v>500</v>
      </c>
      <c r="T5534" s="1">
        <v>45</v>
      </c>
      <c r="U5534" s="1">
        <v>1</v>
      </c>
      <c r="V5534" s="1">
        <v>2</v>
      </c>
      <c r="W5534" s="1">
        <v>0</v>
      </c>
      <c r="X5534" s="1">
        <v>0</v>
      </c>
      <c r="Y5534" s="1">
        <v>0</v>
      </c>
      <c r="Z5534" s="1">
        <v>5</v>
      </c>
      <c r="AA5534" s="1">
        <v>0</v>
      </c>
      <c r="AB5534" s="1">
        <v>0</v>
      </c>
      <c r="AC5534" s="1">
        <v>373</v>
      </c>
      <c r="AD5534" s="1">
        <v>0</v>
      </c>
      <c r="AE5534" s="1">
        <v>0</v>
      </c>
      <c r="AF5534" s="1">
        <v>397</v>
      </c>
      <c r="AG5534" s="1">
        <v>0</v>
      </c>
      <c r="AH5534" s="1">
        <v>130</v>
      </c>
      <c r="AI5534" s="1">
        <v>900</v>
      </c>
      <c r="AJ5534" s="1" t="s">
        <v>13376</v>
      </c>
      <c r="AK5534" s="1" t="s">
        <v>13377</v>
      </c>
      <c r="AL5534" s="1" t="s">
        <v>13378</v>
      </c>
      <c r="AM5534" s="1" t="s">
        <v>12</v>
      </c>
      <c r="AN5534" s="1" t="s">
        <v>23097</v>
      </c>
      <c r="AO5534" s="1" t="s">
        <v>86</v>
      </c>
      <c r="AP5534" s="1" t="s">
        <v>57</v>
      </c>
      <c r="AQ5534" s="1" t="s">
        <v>25</v>
      </c>
      <c r="AR5534" s="1" t="s">
        <v>30</v>
      </c>
      <c r="AS5534" s="1" t="s">
        <v>23090</v>
      </c>
      <c r="AT5534" s="1" t="s">
        <v>26</v>
      </c>
    </row>
    <row r="5535" spans="1:46" x14ac:dyDescent="0.25">
      <c r="A5535" s="1" t="s">
        <v>22926</v>
      </c>
      <c r="B5535" s="2" t="s">
        <v>23101</v>
      </c>
      <c r="C5535" s="2" t="s">
        <v>23108</v>
      </c>
      <c r="D5535" s="1">
        <v>0</v>
      </c>
      <c r="E5535" s="1">
        <v>0</v>
      </c>
      <c r="F5535" s="1">
        <v>1</v>
      </c>
      <c r="G5535" s="1">
        <v>1</v>
      </c>
      <c r="H5535" s="6">
        <v>1</v>
      </c>
      <c r="I5535">
        <v>1</v>
      </c>
      <c r="J5535" s="1">
        <v>33</v>
      </c>
      <c r="K5535" s="1">
        <v>1</v>
      </c>
      <c r="L5535" s="1">
        <v>746</v>
      </c>
      <c r="M5535" s="6">
        <v>0.72</v>
      </c>
      <c r="N5535" s="4">
        <v>2300</v>
      </c>
      <c r="O5535" s="4">
        <v>177</v>
      </c>
      <c r="P5535" s="4">
        <v>500</v>
      </c>
      <c r="Q5535" s="3">
        <v>0.33</v>
      </c>
      <c r="R5535" s="1">
        <v>24</v>
      </c>
      <c r="S5535" s="1">
        <v>500</v>
      </c>
      <c r="T5535" s="1">
        <v>48</v>
      </c>
      <c r="U5535" s="1">
        <v>0</v>
      </c>
      <c r="V5535" s="1">
        <v>2</v>
      </c>
      <c r="W5535" s="1">
        <v>1</v>
      </c>
      <c r="X5535" s="1">
        <v>0</v>
      </c>
      <c r="Y5535" s="1">
        <v>1</v>
      </c>
      <c r="Z5535" s="1">
        <v>3</v>
      </c>
      <c r="AA5535" s="1">
        <v>1</v>
      </c>
      <c r="AB5535" s="1">
        <v>1</v>
      </c>
      <c r="AC5535" s="1">
        <v>0</v>
      </c>
      <c r="AD5535" s="1">
        <v>0</v>
      </c>
      <c r="AE5535" s="1">
        <v>1686</v>
      </c>
      <c r="AF5535" s="1">
        <v>0</v>
      </c>
      <c r="AG5535" s="1">
        <v>0</v>
      </c>
      <c r="AH5535" s="1">
        <v>300</v>
      </c>
      <c r="AI5535" s="1">
        <v>1986</v>
      </c>
      <c r="AJ5535" s="1" t="s">
        <v>16621</v>
      </c>
      <c r="AK5535" s="1" t="s">
        <v>16622</v>
      </c>
      <c r="AL5535" s="1" t="s">
        <v>16623</v>
      </c>
      <c r="AM5535" s="1" t="s">
        <v>16</v>
      </c>
      <c r="AN5535" s="1" t="s">
        <v>23098</v>
      </c>
      <c r="AO5535" s="1" t="s">
        <v>364</v>
      </c>
      <c r="AP5535" s="1" t="s">
        <v>86</v>
      </c>
      <c r="AQ5535" s="1" t="s">
        <v>25</v>
      </c>
      <c r="AR5535" s="1" t="s">
        <v>19</v>
      </c>
      <c r="AS5535" s="1" t="s">
        <v>23091</v>
      </c>
      <c r="AT5535" s="1" t="s">
        <v>101</v>
      </c>
    </row>
    <row r="5536" spans="1:46" x14ac:dyDescent="0.25">
      <c r="A5536" s="1" t="s">
        <v>22372</v>
      </c>
      <c r="B5536" s="2" t="s">
        <v>23101</v>
      </c>
      <c r="C5536" s="2" t="s">
        <v>23108</v>
      </c>
      <c r="D5536" s="1">
        <v>0</v>
      </c>
      <c r="E5536" s="1">
        <v>0</v>
      </c>
      <c r="F5536" s="1">
        <v>1</v>
      </c>
      <c r="G5536" s="1">
        <v>1</v>
      </c>
      <c r="H5536" s="6">
        <v>1</v>
      </c>
      <c r="I5536">
        <v>0</v>
      </c>
      <c r="J5536" s="1">
        <v>26</v>
      </c>
      <c r="K5536" s="1">
        <v>0</v>
      </c>
      <c r="L5536" s="1">
        <v>663</v>
      </c>
      <c r="M5536" s="6">
        <v>1.01</v>
      </c>
      <c r="N5536" s="4">
        <v>2100</v>
      </c>
      <c r="O5536" s="4">
        <v>120</v>
      </c>
      <c r="P5536" s="4">
        <v>300</v>
      </c>
      <c r="Q5536" s="3">
        <v>0.35</v>
      </c>
      <c r="R5536" s="1">
        <v>12</v>
      </c>
      <c r="S5536" s="1">
        <v>300</v>
      </c>
      <c r="T5536" s="1">
        <v>29</v>
      </c>
      <c r="U5536" s="1">
        <v>1</v>
      </c>
      <c r="V5536" s="1">
        <v>2</v>
      </c>
      <c r="W5536" s="1">
        <v>0</v>
      </c>
      <c r="X5536" s="1">
        <v>0</v>
      </c>
      <c r="Y5536" s="1">
        <v>1</v>
      </c>
      <c r="Z5536" s="1">
        <v>4</v>
      </c>
      <c r="AA5536" s="1">
        <v>0</v>
      </c>
      <c r="AB5536" s="1">
        <v>0</v>
      </c>
      <c r="AC5536" s="1">
        <v>733</v>
      </c>
      <c r="AD5536" s="1">
        <v>0</v>
      </c>
      <c r="AE5536" s="1">
        <v>0</v>
      </c>
      <c r="AF5536" s="1">
        <v>1280</v>
      </c>
      <c r="AG5536" s="1">
        <v>0</v>
      </c>
      <c r="AH5536" s="1">
        <v>0</v>
      </c>
      <c r="AI5536" s="1">
        <v>2013</v>
      </c>
      <c r="AJ5536" s="1" t="s">
        <v>1564</v>
      </c>
      <c r="AK5536" s="1" t="s">
        <v>15151</v>
      </c>
      <c r="AL5536" s="1" t="s">
        <v>15152</v>
      </c>
      <c r="AM5536" s="1" t="s">
        <v>12</v>
      </c>
      <c r="AN5536" s="1" t="s">
        <v>23097</v>
      </c>
      <c r="AO5536" s="1" t="s">
        <v>86</v>
      </c>
      <c r="AP5536" s="1" t="s">
        <v>57</v>
      </c>
      <c r="AQ5536" s="1" t="s">
        <v>25</v>
      </c>
      <c r="AR5536" s="1" t="s">
        <v>19</v>
      </c>
      <c r="AS5536" s="1" t="s">
        <v>23090</v>
      </c>
      <c r="AT5536" s="1" t="s">
        <v>26</v>
      </c>
    </row>
    <row r="5537" spans="1:46" x14ac:dyDescent="0.25">
      <c r="A5537" s="1" t="s">
        <v>21720</v>
      </c>
      <c r="B5537" s="2" t="s">
        <v>23101</v>
      </c>
      <c r="C5537" s="2" t="s">
        <v>23108</v>
      </c>
      <c r="D5537" s="1">
        <v>0</v>
      </c>
      <c r="E5537" s="1">
        <v>0</v>
      </c>
      <c r="F5537" s="1">
        <v>1</v>
      </c>
      <c r="G5537" s="1">
        <v>1</v>
      </c>
      <c r="H5537" s="6">
        <v>1</v>
      </c>
      <c r="I5537">
        <v>0</v>
      </c>
      <c r="J5537" s="1">
        <v>33</v>
      </c>
      <c r="K5537" s="1">
        <v>1</v>
      </c>
      <c r="L5537" s="1">
        <v>643</v>
      </c>
      <c r="M5537" s="6">
        <v>0.08</v>
      </c>
      <c r="N5537" s="4">
        <v>2400</v>
      </c>
      <c r="O5537" s="4">
        <v>190</v>
      </c>
      <c r="P5537" s="4">
        <v>300</v>
      </c>
      <c r="Q5537" s="3">
        <v>0.35</v>
      </c>
      <c r="R5537" s="1">
        <v>24</v>
      </c>
      <c r="S5537" s="1">
        <v>300</v>
      </c>
      <c r="T5537" s="1">
        <v>37</v>
      </c>
      <c r="U5537" s="1">
        <v>1</v>
      </c>
      <c r="V5537" s="1">
        <v>2</v>
      </c>
      <c r="W5537" s="1">
        <v>1</v>
      </c>
      <c r="X5537" s="1">
        <v>1</v>
      </c>
      <c r="Y5537" s="1">
        <v>1</v>
      </c>
      <c r="Z5537" s="1">
        <v>3</v>
      </c>
      <c r="AA5537" s="1">
        <v>1</v>
      </c>
      <c r="AB5537" s="1">
        <v>0</v>
      </c>
      <c r="AC5537" s="1">
        <v>0</v>
      </c>
      <c r="AD5537" s="1">
        <v>0</v>
      </c>
      <c r="AE5537" s="1">
        <v>0</v>
      </c>
      <c r="AF5537" s="1">
        <v>0</v>
      </c>
      <c r="AG5537" s="1">
        <v>0</v>
      </c>
      <c r="AH5537" s="1">
        <v>0</v>
      </c>
      <c r="AI5537" s="1">
        <v>0</v>
      </c>
      <c r="AJ5537" s="1" t="s">
        <v>13419</v>
      </c>
      <c r="AK5537" s="1" t="s">
        <v>13420</v>
      </c>
      <c r="AL5537" s="1" t="s">
        <v>13421</v>
      </c>
      <c r="AM5537" s="1" t="s">
        <v>12</v>
      </c>
      <c r="AN5537" s="1" t="s">
        <v>23098</v>
      </c>
      <c r="AO5537" s="1" t="s">
        <v>86</v>
      </c>
      <c r="AP5537" s="1" t="s">
        <v>86</v>
      </c>
      <c r="AQ5537" s="1" t="s">
        <v>14</v>
      </c>
      <c r="AR5537" s="1" t="s">
        <v>19</v>
      </c>
      <c r="AS5537" s="1" t="s">
        <v>23091</v>
      </c>
      <c r="AT5537" s="1" t="s">
        <v>26</v>
      </c>
    </row>
    <row r="5538" spans="1:46" x14ac:dyDescent="0.25">
      <c r="A5538" s="1" t="s">
        <v>20641</v>
      </c>
      <c r="B5538" s="2" t="s">
        <v>23101</v>
      </c>
      <c r="C5538" s="2" t="s">
        <v>23108</v>
      </c>
      <c r="D5538" s="1">
        <v>0</v>
      </c>
      <c r="E5538" s="1">
        <v>3</v>
      </c>
      <c r="F5538" s="1">
        <v>1</v>
      </c>
      <c r="G5538" s="1">
        <v>4</v>
      </c>
      <c r="H5538" s="6">
        <v>0.25</v>
      </c>
      <c r="I5538">
        <v>0</v>
      </c>
      <c r="J5538" s="1">
        <v>31</v>
      </c>
      <c r="K5538" s="1">
        <v>1</v>
      </c>
      <c r="L5538" s="1">
        <v>445</v>
      </c>
      <c r="M5538" s="6">
        <v>0.16</v>
      </c>
      <c r="N5538" s="4">
        <v>2400</v>
      </c>
      <c r="O5538" s="4">
        <v>200</v>
      </c>
      <c r="P5538" s="4">
        <v>300</v>
      </c>
      <c r="Q5538" s="3">
        <v>0.35</v>
      </c>
      <c r="R5538" s="1">
        <v>18</v>
      </c>
      <c r="S5538" s="1">
        <v>300</v>
      </c>
      <c r="T5538" s="1">
        <v>28</v>
      </c>
      <c r="U5538" s="1">
        <v>1</v>
      </c>
      <c r="V5538" s="1">
        <v>2</v>
      </c>
      <c r="W5538" s="1">
        <v>0</v>
      </c>
      <c r="X5538" s="1">
        <v>1</v>
      </c>
      <c r="Y5538" s="1">
        <v>1</v>
      </c>
      <c r="Z5538" s="1">
        <v>0</v>
      </c>
      <c r="AA5538" s="1">
        <v>1</v>
      </c>
      <c r="AB5538" s="1">
        <v>0</v>
      </c>
      <c r="AC5538" s="1">
        <v>0</v>
      </c>
      <c r="AD5538" s="1">
        <v>271</v>
      </c>
      <c r="AE5538" s="1">
        <v>0</v>
      </c>
      <c r="AF5538" s="1">
        <v>0</v>
      </c>
      <c r="AG5538" s="1">
        <v>60</v>
      </c>
      <c r="AH5538" s="1">
        <v>0</v>
      </c>
      <c r="AI5538" s="1">
        <v>331</v>
      </c>
      <c r="AJ5538" s="1" t="s">
        <v>47</v>
      </c>
      <c r="AK5538" s="1" t="s">
        <v>10522</v>
      </c>
      <c r="AL5538" s="1" t="s">
        <v>10523</v>
      </c>
      <c r="AM5538" s="1" t="s">
        <v>12</v>
      </c>
      <c r="AN5538" s="1" t="s">
        <v>23098</v>
      </c>
      <c r="AO5538" s="1" t="s">
        <v>86</v>
      </c>
      <c r="AP5538" s="1" t="s">
        <v>57</v>
      </c>
      <c r="AQ5538" s="1" t="s">
        <v>14</v>
      </c>
      <c r="AR5538" s="1" t="s">
        <v>19</v>
      </c>
      <c r="AS5538" s="1" t="s">
        <v>23091</v>
      </c>
      <c r="AT5538" s="1" t="s">
        <v>26</v>
      </c>
    </row>
    <row r="5539" spans="1:46" x14ac:dyDescent="0.25">
      <c r="A5539" s="1" t="s">
        <v>17517</v>
      </c>
      <c r="B5539" s="2" t="s">
        <v>23101</v>
      </c>
      <c r="C5539" s="2" t="s">
        <v>23108</v>
      </c>
      <c r="D5539" s="1">
        <v>0</v>
      </c>
      <c r="E5539" s="1">
        <v>1</v>
      </c>
      <c r="F5539" s="1">
        <v>3</v>
      </c>
      <c r="G5539" s="1">
        <v>4</v>
      </c>
      <c r="H5539" s="6">
        <v>0.75</v>
      </c>
      <c r="I5539">
        <v>0</v>
      </c>
      <c r="J5539" s="1">
        <v>29</v>
      </c>
      <c r="K5539" s="1">
        <v>1</v>
      </c>
      <c r="L5539" s="1">
        <v>551</v>
      </c>
      <c r="M5539" s="6">
        <v>0.36</v>
      </c>
      <c r="N5539" s="4">
        <v>2300</v>
      </c>
      <c r="O5539" s="4">
        <v>180</v>
      </c>
      <c r="P5539" s="4">
        <v>500</v>
      </c>
      <c r="Q5539" s="3">
        <v>0.35</v>
      </c>
      <c r="R5539" s="1">
        <v>24</v>
      </c>
      <c r="S5539" s="1">
        <v>500</v>
      </c>
      <c r="T5539" s="1">
        <v>55</v>
      </c>
      <c r="U5539" s="1">
        <v>1</v>
      </c>
      <c r="V5539" s="1">
        <v>2</v>
      </c>
      <c r="W5539" s="1">
        <v>0</v>
      </c>
      <c r="X5539" s="1">
        <v>0</v>
      </c>
      <c r="Y5539" s="1">
        <v>1</v>
      </c>
      <c r="Z5539" s="1">
        <v>4</v>
      </c>
      <c r="AA5539" s="1">
        <v>1</v>
      </c>
      <c r="AB5539" s="1">
        <v>0</v>
      </c>
      <c r="AC5539" s="1">
        <v>0</v>
      </c>
      <c r="AD5539" s="1">
        <v>0</v>
      </c>
      <c r="AE5539" s="1">
        <v>0</v>
      </c>
      <c r="AF5539" s="1">
        <v>0</v>
      </c>
      <c r="AG5539" s="1">
        <v>0</v>
      </c>
      <c r="AH5539" s="1">
        <v>600</v>
      </c>
      <c r="AI5539" s="1">
        <v>600</v>
      </c>
      <c r="AJ5539" s="1" t="s">
        <v>1622</v>
      </c>
      <c r="AK5539" s="1" t="s">
        <v>1623</v>
      </c>
      <c r="AL5539" s="1" t="s">
        <v>1624</v>
      </c>
      <c r="AM5539" s="1" t="s">
        <v>12</v>
      </c>
      <c r="AN5539" s="1" t="s">
        <v>23098</v>
      </c>
      <c r="AO5539" s="1" t="s">
        <v>86</v>
      </c>
      <c r="AP5539" s="1" t="s">
        <v>57</v>
      </c>
      <c r="AQ5539" s="1" t="s">
        <v>25</v>
      </c>
      <c r="AR5539" s="1" t="s">
        <v>19</v>
      </c>
      <c r="AS5539" s="1" t="s">
        <v>23091</v>
      </c>
      <c r="AT5539" s="1" t="s">
        <v>26</v>
      </c>
    </row>
    <row r="5540" spans="1:46" x14ac:dyDescent="0.25">
      <c r="A5540" s="1" t="s">
        <v>19530</v>
      </c>
      <c r="B5540" s="2" t="s">
        <v>23101</v>
      </c>
      <c r="C5540" s="2" t="s">
        <v>23108</v>
      </c>
      <c r="D5540" s="1">
        <v>0</v>
      </c>
      <c r="E5540" s="1">
        <v>0</v>
      </c>
      <c r="F5540" s="1">
        <v>1</v>
      </c>
      <c r="G5540" s="1">
        <v>1</v>
      </c>
      <c r="H5540" s="6">
        <v>1</v>
      </c>
      <c r="I5540">
        <v>0</v>
      </c>
      <c r="J5540" s="1">
        <v>31</v>
      </c>
      <c r="K5540" s="1">
        <v>1</v>
      </c>
      <c r="L5540" s="1">
        <v>519</v>
      </c>
      <c r="M5540" s="6">
        <v>0.34</v>
      </c>
      <c r="N5540" s="4">
        <v>1900</v>
      </c>
      <c r="O5540" s="4">
        <v>160</v>
      </c>
      <c r="P5540" s="4">
        <v>300</v>
      </c>
      <c r="Q5540" s="3">
        <v>0.3</v>
      </c>
      <c r="R5540" s="1">
        <v>24</v>
      </c>
      <c r="S5540" s="1">
        <v>300</v>
      </c>
      <c r="T5540" s="1">
        <v>31</v>
      </c>
      <c r="U5540" s="1">
        <v>0</v>
      </c>
      <c r="V5540" s="1">
        <v>2</v>
      </c>
      <c r="W5540" s="1">
        <v>0</v>
      </c>
      <c r="X5540" s="1">
        <v>0</v>
      </c>
      <c r="Y5540" s="1">
        <v>1</v>
      </c>
      <c r="Z5540" s="1">
        <v>2</v>
      </c>
      <c r="AA5540" s="1">
        <v>0</v>
      </c>
      <c r="AB5540" s="1">
        <v>0</v>
      </c>
      <c r="AC5540" s="1">
        <v>0</v>
      </c>
      <c r="AD5540" s="1">
        <v>0</v>
      </c>
      <c r="AE5540" s="1">
        <v>0</v>
      </c>
      <c r="AF5540" s="1">
        <v>0</v>
      </c>
      <c r="AG5540" s="1">
        <v>0</v>
      </c>
      <c r="AH5540" s="1">
        <v>650</v>
      </c>
      <c r="AI5540" s="1">
        <v>650</v>
      </c>
      <c r="AJ5540" s="1" t="s">
        <v>7457</v>
      </c>
      <c r="AK5540" s="1" t="s">
        <v>7458</v>
      </c>
      <c r="AL5540" s="1" t="s">
        <v>7459</v>
      </c>
      <c r="AM5540" s="1" t="s">
        <v>12</v>
      </c>
      <c r="AN5540" s="1" t="s">
        <v>23098</v>
      </c>
      <c r="AO5540" s="1" t="s">
        <v>364</v>
      </c>
      <c r="AP5540" s="1" t="s">
        <v>57</v>
      </c>
      <c r="AQ5540" s="1" t="s">
        <v>25</v>
      </c>
      <c r="AR5540" s="1" t="s">
        <v>19</v>
      </c>
      <c r="AS5540" s="1" t="s">
        <v>23090</v>
      </c>
      <c r="AT5540" s="1" t="s">
        <v>26</v>
      </c>
    </row>
    <row r="5541" spans="1:46" x14ac:dyDescent="0.25">
      <c r="A5541" s="1" t="s">
        <v>21804</v>
      </c>
      <c r="B5541" s="2" t="s">
        <v>23101</v>
      </c>
      <c r="C5541" s="2" t="s">
        <v>23108</v>
      </c>
      <c r="D5541" s="1">
        <v>0</v>
      </c>
      <c r="E5541" s="1">
        <v>0</v>
      </c>
      <c r="F5541" s="1">
        <v>2</v>
      </c>
      <c r="G5541" s="1">
        <v>2</v>
      </c>
      <c r="H5541" s="6">
        <v>1</v>
      </c>
      <c r="I5541">
        <v>0</v>
      </c>
      <c r="J5541" s="1">
        <v>33</v>
      </c>
      <c r="K5541" s="1">
        <v>0</v>
      </c>
      <c r="L5541" s="1">
        <v>665</v>
      </c>
      <c r="M5541" s="6">
        <v>0.55000000000000004</v>
      </c>
      <c r="N5541" s="4">
        <v>2200</v>
      </c>
      <c r="O5541" s="4">
        <v>180</v>
      </c>
      <c r="P5541" s="4">
        <v>200</v>
      </c>
      <c r="Q5541" s="3">
        <v>0.25</v>
      </c>
      <c r="R5541" s="1">
        <v>12</v>
      </c>
      <c r="S5541" s="1">
        <v>200</v>
      </c>
      <c r="T5541" s="1">
        <v>16</v>
      </c>
      <c r="U5541" s="1">
        <v>0</v>
      </c>
      <c r="V5541" s="1">
        <v>2</v>
      </c>
      <c r="W5541" s="1">
        <v>1</v>
      </c>
      <c r="X5541" s="1">
        <v>1</v>
      </c>
      <c r="Y5541" s="1">
        <v>1</v>
      </c>
      <c r="Z5541" s="1">
        <v>2</v>
      </c>
      <c r="AA5541" s="1">
        <v>1</v>
      </c>
      <c r="AB5541" s="1">
        <v>0</v>
      </c>
      <c r="AC5541" s="1">
        <v>0</v>
      </c>
      <c r="AD5541" s="1">
        <v>0</v>
      </c>
      <c r="AE5541" s="1">
        <v>974</v>
      </c>
      <c r="AF5541" s="1">
        <v>0</v>
      </c>
      <c r="AG5541" s="1">
        <v>0</v>
      </c>
      <c r="AH5541" s="1">
        <v>720</v>
      </c>
      <c r="AI5541" s="1">
        <v>1694</v>
      </c>
      <c r="AJ5541" s="1" t="s">
        <v>13637</v>
      </c>
      <c r="AK5541" s="1" t="s">
        <v>13638</v>
      </c>
      <c r="AL5541" s="1" t="s">
        <v>13639</v>
      </c>
      <c r="AM5541" s="1" t="s">
        <v>12</v>
      </c>
      <c r="AN5541" s="1" t="s">
        <v>23097</v>
      </c>
      <c r="AO5541" s="1" t="s">
        <v>364</v>
      </c>
      <c r="AP5541" s="1" t="s">
        <v>86</v>
      </c>
      <c r="AQ5541" s="1" t="s">
        <v>14</v>
      </c>
      <c r="AR5541" s="1" t="s">
        <v>19</v>
      </c>
      <c r="AS5541" s="1" t="s">
        <v>23091</v>
      </c>
      <c r="AT5541" s="1" t="s">
        <v>26</v>
      </c>
    </row>
    <row r="5542" spans="1:46" x14ac:dyDescent="0.25">
      <c r="A5542" s="1" t="s">
        <v>18312</v>
      </c>
      <c r="B5542" s="2" t="s">
        <v>23101</v>
      </c>
      <c r="C5542" s="2" t="s">
        <v>23108</v>
      </c>
      <c r="D5542" s="1">
        <v>0</v>
      </c>
      <c r="E5542" s="1">
        <v>0</v>
      </c>
      <c r="F5542" s="1">
        <v>1</v>
      </c>
      <c r="G5542" s="1">
        <v>1</v>
      </c>
      <c r="H5542" s="6">
        <v>1</v>
      </c>
      <c r="I5542">
        <v>1</v>
      </c>
      <c r="J5542" s="1">
        <v>29</v>
      </c>
      <c r="K5542" s="1">
        <v>0</v>
      </c>
      <c r="L5542" s="1">
        <v>510</v>
      </c>
      <c r="M5542" s="6">
        <v>0.14000000000000001</v>
      </c>
      <c r="N5542" s="4">
        <v>2500</v>
      </c>
      <c r="O5542" s="4">
        <v>160</v>
      </c>
      <c r="P5542" s="4">
        <v>100</v>
      </c>
      <c r="Q5542" s="3">
        <v>0.2</v>
      </c>
      <c r="R5542" s="1">
        <v>6</v>
      </c>
      <c r="S5542" s="1">
        <v>100</v>
      </c>
      <c r="T5542" s="1">
        <v>8</v>
      </c>
      <c r="U5542" s="1">
        <v>1</v>
      </c>
      <c r="V5542" s="1">
        <v>2</v>
      </c>
      <c r="W5542" s="1">
        <v>0</v>
      </c>
      <c r="X5542" s="1">
        <v>0</v>
      </c>
      <c r="Y5542" s="1">
        <v>1</v>
      </c>
      <c r="Z5542" s="1">
        <v>0</v>
      </c>
      <c r="AA5542" s="1">
        <v>1</v>
      </c>
      <c r="AB5542" s="1">
        <v>1</v>
      </c>
      <c r="AC5542" s="1">
        <v>192</v>
      </c>
      <c r="AD5542" s="1">
        <v>0</v>
      </c>
      <c r="AE5542" s="1">
        <v>0</v>
      </c>
      <c r="AF5542" s="1">
        <v>0</v>
      </c>
      <c r="AG5542" s="1">
        <v>0</v>
      </c>
      <c r="AH5542" s="1">
        <v>0</v>
      </c>
      <c r="AI5542" s="1">
        <v>192</v>
      </c>
      <c r="AJ5542" s="1" t="s">
        <v>4003</v>
      </c>
      <c r="AK5542" s="1" t="s">
        <v>4004</v>
      </c>
      <c r="AL5542" s="1" t="s">
        <v>4005</v>
      </c>
      <c r="AM5542" s="1" t="s">
        <v>16</v>
      </c>
      <c r="AN5542" s="1" t="s">
        <v>23097</v>
      </c>
      <c r="AO5542" s="1" t="s">
        <v>86</v>
      </c>
      <c r="AP5542" s="1" t="s">
        <v>57</v>
      </c>
      <c r="AQ5542" s="1" t="s">
        <v>25</v>
      </c>
      <c r="AR5542" s="1" t="s">
        <v>19</v>
      </c>
      <c r="AS5542" s="1" t="s">
        <v>23091</v>
      </c>
      <c r="AT5542" s="1" t="s">
        <v>101</v>
      </c>
    </row>
    <row r="5543" spans="1:46" x14ac:dyDescent="0.25">
      <c r="A5543" s="1" t="s">
        <v>22952</v>
      </c>
      <c r="B5543" s="2" t="s">
        <v>23101</v>
      </c>
      <c r="C5543" s="2" t="s">
        <v>23108</v>
      </c>
      <c r="D5543" s="1">
        <v>0</v>
      </c>
      <c r="E5543" s="1">
        <v>0</v>
      </c>
      <c r="F5543" s="1">
        <v>1</v>
      </c>
      <c r="G5543" s="1">
        <v>1</v>
      </c>
      <c r="H5543" s="6">
        <v>1</v>
      </c>
      <c r="I5543">
        <v>0</v>
      </c>
      <c r="J5543" s="1">
        <v>30</v>
      </c>
      <c r="K5543" s="1">
        <v>1</v>
      </c>
      <c r="L5543" s="1">
        <v>600</v>
      </c>
      <c r="M5543" s="6">
        <v>0.59</v>
      </c>
      <c r="N5543" s="4">
        <v>2400</v>
      </c>
      <c r="O5543" s="4">
        <v>160</v>
      </c>
      <c r="P5543" s="4">
        <v>300</v>
      </c>
      <c r="Q5543" s="3">
        <v>0.35</v>
      </c>
      <c r="R5543" s="1">
        <v>24</v>
      </c>
      <c r="S5543" s="1">
        <v>300</v>
      </c>
      <c r="T5543" s="1">
        <v>24</v>
      </c>
      <c r="U5543" s="1">
        <v>1</v>
      </c>
      <c r="V5543" s="1">
        <v>2</v>
      </c>
      <c r="W5543" s="1">
        <v>0</v>
      </c>
      <c r="X5543" s="1">
        <v>0</v>
      </c>
      <c r="Y5543" s="1">
        <v>1</v>
      </c>
      <c r="Z5543" s="1">
        <v>3</v>
      </c>
      <c r="AA5543" s="1">
        <v>0</v>
      </c>
      <c r="AB5543" s="1">
        <v>0</v>
      </c>
      <c r="AC5543" s="1">
        <v>0</v>
      </c>
      <c r="AD5543" s="1">
        <v>158</v>
      </c>
      <c r="AE5543" s="1">
        <v>0</v>
      </c>
      <c r="AF5543" s="1">
        <v>196</v>
      </c>
      <c r="AG5543" s="1">
        <v>258</v>
      </c>
      <c r="AH5543" s="1">
        <v>900</v>
      </c>
      <c r="AI5543" s="1">
        <v>1512</v>
      </c>
      <c r="AJ5543" s="1" t="s">
        <v>2117</v>
      </c>
      <c r="AK5543" s="1" t="s">
        <v>16694</v>
      </c>
      <c r="AL5543" s="1" t="s">
        <v>16695</v>
      </c>
      <c r="AM5543" s="1" t="s">
        <v>12</v>
      </c>
      <c r="AN5543" s="1" t="s">
        <v>23098</v>
      </c>
      <c r="AO5543" s="1" t="s">
        <v>86</v>
      </c>
      <c r="AP5543" s="1" t="s">
        <v>57</v>
      </c>
      <c r="AQ5543" s="1" t="s">
        <v>25</v>
      </c>
      <c r="AR5543" s="1" t="s">
        <v>19</v>
      </c>
      <c r="AS5543" s="1" t="s">
        <v>23090</v>
      </c>
      <c r="AT5543" s="1" t="s">
        <v>26</v>
      </c>
    </row>
    <row r="5544" spans="1:46" x14ac:dyDescent="0.25">
      <c r="A5544" s="1" t="s">
        <v>18313</v>
      </c>
      <c r="B5544" s="2" t="s">
        <v>23101</v>
      </c>
      <c r="C5544" s="2" t="s">
        <v>23108</v>
      </c>
      <c r="D5544" s="1">
        <v>0</v>
      </c>
      <c r="E5544" s="1">
        <v>1</v>
      </c>
      <c r="F5544" s="1">
        <v>1</v>
      </c>
      <c r="G5544" s="1">
        <v>2</v>
      </c>
      <c r="H5544" s="6">
        <v>0.5</v>
      </c>
      <c r="I5544">
        <v>1</v>
      </c>
      <c r="J5544" s="1">
        <v>37</v>
      </c>
      <c r="K5544" s="1">
        <v>1</v>
      </c>
      <c r="L5544" s="1">
        <v>600</v>
      </c>
      <c r="M5544" s="6">
        <v>1.29</v>
      </c>
      <c r="N5544" s="4">
        <v>1500</v>
      </c>
      <c r="O5544" s="4">
        <v>140</v>
      </c>
      <c r="P5544" s="4">
        <v>300</v>
      </c>
      <c r="Q5544" s="3">
        <v>0.3</v>
      </c>
      <c r="R5544" s="1">
        <v>18</v>
      </c>
      <c r="S5544" s="1">
        <v>300</v>
      </c>
      <c r="T5544" s="1">
        <v>26</v>
      </c>
      <c r="U5544" s="1">
        <v>0</v>
      </c>
      <c r="V5544" s="1">
        <v>2</v>
      </c>
      <c r="W5544" s="1">
        <v>0</v>
      </c>
      <c r="X5544" s="1">
        <v>0</v>
      </c>
      <c r="Y5544" s="1">
        <v>1</v>
      </c>
      <c r="Z5544" s="1">
        <v>3</v>
      </c>
      <c r="AA5544" s="1">
        <v>0</v>
      </c>
      <c r="AB5544" s="1">
        <v>1</v>
      </c>
      <c r="AC5544" s="1">
        <v>0</v>
      </c>
      <c r="AD5544" s="1">
        <v>200</v>
      </c>
      <c r="AE5544" s="1">
        <v>0</v>
      </c>
      <c r="AF5544" s="1">
        <v>2150</v>
      </c>
      <c r="AG5544" s="1">
        <v>920</v>
      </c>
      <c r="AH5544" s="1">
        <v>200</v>
      </c>
      <c r="AI5544" s="1">
        <v>3470</v>
      </c>
      <c r="AJ5544" s="1" t="s">
        <v>4006</v>
      </c>
      <c r="AK5544" s="1" t="s">
        <v>4007</v>
      </c>
      <c r="AL5544" s="1" t="s">
        <v>4008</v>
      </c>
      <c r="AM5544" s="1" t="s">
        <v>16</v>
      </c>
      <c r="AN5544" s="1" t="s">
        <v>23098</v>
      </c>
      <c r="AO5544" s="1" t="s">
        <v>364</v>
      </c>
      <c r="AP5544" s="1" t="s">
        <v>57</v>
      </c>
      <c r="AQ5544" s="1" t="s">
        <v>25</v>
      </c>
      <c r="AR5544" s="1" t="s">
        <v>19</v>
      </c>
      <c r="AS5544" s="1" t="s">
        <v>23090</v>
      </c>
      <c r="AT5544" s="1" t="s">
        <v>101</v>
      </c>
    </row>
    <row r="5545" spans="1:46" x14ac:dyDescent="0.25">
      <c r="A5545" s="1" t="s">
        <v>19540</v>
      </c>
      <c r="B5545" s="2" t="s">
        <v>23101</v>
      </c>
      <c r="C5545" s="2" t="s">
        <v>23108</v>
      </c>
      <c r="D5545" s="1">
        <v>0</v>
      </c>
      <c r="E5545" s="1">
        <v>1</v>
      </c>
      <c r="F5545" s="1">
        <v>1</v>
      </c>
      <c r="G5545" s="1">
        <v>2</v>
      </c>
      <c r="H5545" s="6">
        <v>0.5</v>
      </c>
      <c r="I5545">
        <v>1</v>
      </c>
      <c r="J5545" s="1">
        <v>27</v>
      </c>
      <c r="K5545" s="1">
        <v>1</v>
      </c>
      <c r="L5545" s="1">
        <v>515</v>
      </c>
      <c r="M5545" s="6">
        <v>0.53</v>
      </c>
      <c r="N5545" s="4">
        <v>1500</v>
      </c>
      <c r="O5545" s="4">
        <v>120</v>
      </c>
      <c r="P5545" s="4">
        <v>300</v>
      </c>
      <c r="Q5545" s="3">
        <v>0.35</v>
      </c>
      <c r="R5545" s="1">
        <v>24</v>
      </c>
      <c r="S5545" s="1">
        <v>300</v>
      </c>
      <c r="T5545" s="1">
        <v>24</v>
      </c>
      <c r="U5545" s="1">
        <v>1</v>
      </c>
      <c r="V5545" s="1">
        <v>2</v>
      </c>
      <c r="W5545" s="1">
        <v>0</v>
      </c>
      <c r="X5545" s="1">
        <v>0</v>
      </c>
      <c r="Y5545" s="1">
        <v>0</v>
      </c>
      <c r="Z5545" s="1">
        <v>3</v>
      </c>
      <c r="AA5545" s="1">
        <v>0</v>
      </c>
      <c r="AB5545" s="1">
        <v>1</v>
      </c>
      <c r="AC5545" s="1">
        <v>0</v>
      </c>
      <c r="AD5545" s="1">
        <v>0</v>
      </c>
      <c r="AE5545" s="1">
        <v>0</v>
      </c>
      <c r="AF5545" s="1">
        <v>200</v>
      </c>
      <c r="AG5545" s="1">
        <v>0</v>
      </c>
      <c r="AH5545" s="1">
        <v>600</v>
      </c>
      <c r="AI5545" s="1">
        <v>800</v>
      </c>
      <c r="AJ5545" s="1" t="s">
        <v>7486</v>
      </c>
      <c r="AK5545" s="1" t="s">
        <v>7487</v>
      </c>
      <c r="AL5545" s="1" t="s">
        <v>7488</v>
      </c>
      <c r="AM5545" s="1" t="s">
        <v>16</v>
      </c>
      <c r="AN5545" s="1" t="s">
        <v>23098</v>
      </c>
      <c r="AO5545" s="1" t="s">
        <v>86</v>
      </c>
      <c r="AP5545" s="1" t="s">
        <v>57</v>
      </c>
      <c r="AQ5545" s="1" t="s">
        <v>25</v>
      </c>
      <c r="AR5545" s="1" t="s">
        <v>30</v>
      </c>
      <c r="AS5545" s="1" t="s">
        <v>23090</v>
      </c>
      <c r="AT5545" s="1" t="s">
        <v>101</v>
      </c>
    </row>
    <row r="5546" spans="1:46" x14ac:dyDescent="0.25">
      <c r="A5546" s="1" t="s">
        <v>21824</v>
      </c>
      <c r="B5546" s="2" t="s">
        <v>23101</v>
      </c>
      <c r="C5546" s="2" t="s">
        <v>23108</v>
      </c>
      <c r="D5546" s="1">
        <v>0</v>
      </c>
      <c r="E5546" s="1">
        <v>0</v>
      </c>
      <c r="F5546" s="1">
        <v>1</v>
      </c>
      <c r="G5546" s="1">
        <v>1</v>
      </c>
      <c r="H5546" s="6">
        <v>1</v>
      </c>
      <c r="I5546">
        <v>0</v>
      </c>
      <c r="J5546" s="1">
        <v>37</v>
      </c>
      <c r="K5546" s="1">
        <v>0</v>
      </c>
      <c r="L5546" s="1">
        <v>600</v>
      </c>
      <c r="M5546" s="6">
        <v>0.33</v>
      </c>
      <c r="N5546" s="4">
        <v>3900</v>
      </c>
      <c r="O5546" s="4">
        <v>300</v>
      </c>
      <c r="P5546" s="4">
        <v>500</v>
      </c>
      <c r="Q5546" s="3">
        <v>0.35</v>
      </c>
      <c r="R5546" s="1">
        <v>24</v>
      </c>
      <c r="S5546" s="1">
        <v>500</v>
      </c>
      <c r="T5546" s="1">
        <v>49</v>
      </c>
      <c r="U5546" s="1">
        <v>1</v>
      </c>
      <c r="V5546" s="1">
        <v>2</v>
      </c>
      <c r="W5546" s="1">
        <v>0</v>
      </c>
      <c r="X5546" s="1">
        <v>0</v>
      </c>
      <c r="Y5546" s="1">
        <v>0</v>
      </c>
      <c r="Z5546" s="1">
        <v>3</v>
      </c>
      <c r="AA5546" s="1">
        <v>1</v>
      </c>
      <c r="AB5546" s="1">
        <v>0</v>
      </c>
      <c r="AC5546" s="1">
        <v>0</v>
      </c>
      <c r="AD5546" s="1">
        <v>0</v>
      </c>
      <c r="AE5546" s="1">
        <v>0</v>
      </c>
      <c r="AF5546" s="1">
        <v>0</v>
      </c>
      <c r="AG5546" s="1">
        <v>0</v>
      </c>
      <c r="AH5546" s="1">
        <v>1200</v>
      </c>
      <c r="AI5546" s="1">
        <v>1200</v>
      </c>
      <c r="AJ5546" s="1" t="s">
        <v>373</v>
      </c>
      <c r="AK5546" s="1" t="s">
        <v>13692</v>
      </c>
      <c r="AL5546" s="1" t="s">
        <v>13693</v>
      </c>
      <c r="AM5546" s="1" t="s">
        <v>12</v>
      </c>
      <c r="AN5546" s="1" t="s">
        <v>23097</v>
      </c>
      <c r="AO5546" s="1" t="s">
        <v>86</v>
      </c>
      <c r="AP5546" s="1" t="s">
        <v>57</v>
      </c>
      <c r="AQ5546" s="1" t="s">
        <v>25</v>
      </c>
      <c r="AR5546" s="1" t="s">
        <v>30</v>
      </c>
      <c r="AS5546" s="1" t="s">
        <v>23091</v>
      </c>
      <c r="AT5546" s="1" t="s">
        <v>26</v>
      </c>
    </row>
    <row r="5547" spans="1:46" x14ac:dyDescent="0.25">
      <c r="A5547" s="1" t="s">
        <v>18334</v>
      </c>
      <c r="B5547" s="2" t="s">
        <v>23101</v>
      </c>
      <c r="C5547" s="2" t="s">
        <v>23108</v>
      </c>
      <c r="D5547" s="1">
        <v>0</v>
      </c>
      <c r="E5547" s="1">
        <v>0</v>
      </c>
      <c r="F5547" s="1">
        <v>1</v>
      </c>
      <c r="G5547" s="1">
        <v>1</v>
      </c>
      <c r="H5547" s="6">
        <v>1</v>
      </c>
      <c r="I5547">
        <v>1</v>
      </c>
      <c r="J5547" s="1">
        <v>29</v>
      </c>
      <c r="K5547" s="1">
        <v>1</v>
      </c>
      <c r="L5547" s="1">
        <v>600</v>
      </c>
      <c r="M5547" s="6">
        <v>0.3</v>
      </c>
      <c r="N5547" s="4">
        <v>3400</v>
      </c>
      <c r="O5547" s="4">
        <v>270</v>
      </c>
      <c r="P5547" s="4">
        <v>150</v>
      </c>
      <c r="Q5547" s="3">
        <v>0.35</v>
      </c>
      <c r="R5547" s="1">
        <v>12</v>
      </c>
      <c r="S5547" s="1">
        <v>150</v>
      </c>
      <c r="T5547" s="1">
        <v>19</v>
      </c>
      <c r="U5547" s="1">
        <v>1</v>
      </c>
      <c r="V5547" s="1">
        <v>2</v>
      </c>
      <c r="W5547" s="1">
        <v>0</v>
      </c>
      <c r="X5547" s="1">
        <v>1</v>
      </c>
      <c r="Y5547" s="1">
        <v>1</v>
      </c>
      <c r="Z5547" s="1">
        <v>1</v>
      </c>
      <c r="AA5547" s="1">
        <v>1</v>
      </c>
      <c r="AB5547" s="1">
        <v>1</v>
      </c>
      <c r="AC5547" s="1">
        <v>490</v>
      </c>
      <c r="AD5547" s="1">
        <v>0</v>
      </c>
      <c r="AE5547" s="1">
        <v>0</v>
      </c>
      <c r="AF5547" s="1">
        <v>1000</v>
      </c>
      <c r="AG5547" s="1">
        <v>0</v>
      </c>
      <c r="AH5547" s="1">
        <v>0</v>
      </c>
      <c r="AI5547" s="1">
        <v>1490</v>
      </c>
      <c r="AJ5547" s="1" t="s">
        <v>4065</v>
      </c>
      <c r="AK5547" s="1" t="s">
        <v>4066</v>
      </c>
      <c r="AL5547" s="1" t="s">
        <v>4067</v>
      </c>
      <c r="AM5547" s="1" t="s">
        <v>16</v>
      </c>
      <c r="AN5547" s="1" t="s">
        <v>23098</v>
      </c>
      <c r="AO5547" s="1" t="s">
        <v>86</v>
      </c>
      <c r="AP5547" s="1" t="s">
        <v>57</v>
      </c>
      <c r="AQ5547" s="1" t="s">
        <v>14</v>
      </c>
      <c r="AR5547" s="1" t="s">
        <v>19</v>
      </c>
      <c r="AS5547" s="1" t="s">
        <v>23091</v>
      </c>
      <c r="AT5547" s="1" t="s">
        <v>101</v>
      </c>
    </row>
    <row r="5548" spans="1:46" x14ac:dyDescent="0.25">
      <c r="A5548" s="1" t="s">
        <v>20130</v>
      </c>
      <c r="B5548" s="2" t="s">
        <v>23101</v>
      </c>
      <c r="C5548" s="2" t="s">
        <v>23108</v>
      </c>
      <c r="D5548" s="1">
        <v>0</v>
      </c>
      <c r="E5548" s="1">
        <v>0</v>
      </c>
      <c r="F5548" s="1">
        <v>1</v>
      </c>
      <c r="G5548" s="1">
        <v>1</v>
      </c>
      <c r="H5548" s="6">
        <v>1</v>
      </c>
      <c r="I5548">
        <v>0</v>
      </c>
      <c r="J5548" s="1">
        <v>34</v>
      </c>
      <c r="K5548" s="1">
        <v>1</v>
      </c>
      <c r="L5548" s="1">
        <v>515</v>
      </c>
      <c r="M5548" s="6">
        <v>0.63</v>
      </c>
      <c r="N5548" s="4">
        <v>2800</v>
      </c>
      <c r="O5548" s="4">
        <v>230</v>
      </c>
      <c r="P5548" s="4">
        <v>300</v>
      </c>
      <c r="Q5548" s="3">
        <v>0.28000000000000003</v>
      </c>
      <c r="R5548" s="1">
        <v>24</v>
      </c>
      <c r="S5548" s="1">
        <v>300</v>
      </c>
      <c r="T5548" s="1">
        <v>26</v>
      </c>
      <c r="U5548" s="1">
        <v>0</v>
      </c>
      <c r="V5548" s="1">
        <v>2</v>
      </c>
      <c r="W5548" s="1">
        <v>0</v>
      </c>
      <c r="X5548" s="1">
        <v>0</v>
      </c>
      <c r="Y5548" s="1">
        <v>0</v>
      </c>
      <c r="Z5548" s="1">
        <v>1</v>
      </c>
      <c r="AA5548" s="1">
        <v>1</v>
      </c>
      <c r="AB5548" s="1">
        <v>0</v>
      </c>
      <c r="AC5548" s="1">
        <v>0</v>
      </c>
      <c r="AD5548" s="1">
        <v>290</v>
      </c>
      <c r="AE5548" s="1">
        <v>1965</v>
      </c>
      <c r="AF5548" s="1">
        <v>0</v>
      </c>
      <c r="AG5548" s="1">
        <v>0</v>
      </c>
      <c r="AH5548" s="1">
        <v>700</v>
      </c>
      <c r="AI5548" s="1">
        <v>2955</v>
      </c>
      <c r="AJ5548" s="1" t="s">
        <v>9128</v>
      </c>
      <c r="AK5548" s="1" t="s">
        <v>9129</v>
      </c>
      <c r="AL5548" s="1" t="s">
        <v>9130</v>
      </c>
      <c r="AM5548" s="1" t="s">
        <v>12</v>
      </c>
      <c r="AN5548" s="1" t="s">
        <v>23098</v>
      </c>
      <c r="AO5548" s="1" t="s">
        <v>364</v>
      </c>
      <c r="AP5548" s="1" t="s">
        <v>57</v>
      </c>
      <c r="AQ5548" s="1" t="s">
        <v>25</v>
      </c>
      <c r="AR5548" s="1" t="s">
        <v>30</v>
      </c>
      <c r="AS5548" s="1" t="s">
        <v>23091</v>
      </c>
      <c r="AT5548" s="1" t="s">
        <v>26</v>
      </c>
    </row>
    <row r="5549" spans="1:46" x14ac:dyDescent="0.25">
      <c r="A5549" s="1" t="s">
        <v>22413</v>
      </c>
      <c r="B5549" s="2" t="s">
        <v>23101</v>
      </c>
      <c r="C5549" s="2" t="s">
        <v>23108</v>
      </c>
      <c r="D5549" s="1">
        <v>0</v>
      </c>
      <c r="E5549" s="1">
        <v>1</v>
      </c>
      <c r="F5549" s="1">
        <v>2</v>
      </c>
      <c r="G5549" s="1">
        <v>3</v>
      </c>
      <c r="H5549" s="6">
        <v>0.66666666666666663</v>
      </c>
      <c r="I5549">
        <v>0</v>
      </c>
      <c r="J5549" s="1">
        <v>31</v>
      </c>
      <c r="K5549" s="1">
        <v>0</v>
      </c>
      <c r="L5549" s="1">
        <v>688</v>
      </c>
      <c r="M5549" s="6">
        <v>0.18</v>
      </c>
      <c r="N5549" s="4">
        <v>2880</v>
      </c>
      <c r="O5549" s="4">
        <v>240</v>
      </c>
      <c r="P5549" s="4">
        <v>400</v>
      </c>
      <c r="Q5549" s="3">
        <v>0.3</v>
      </c>
      <c r="R5549" s="1">
        <v>24</v>
      </c>
      <c r="S5549" s="1">
        <v>400</v>
      </c>
      <c r="T5549" s="1">
        <v>32</v>
      </c>
      <c r="U5549" s="1">
        <v>1</v>
      </c>
      <c r="V5549" s="1">
        <v>2</v>
      </c>
      <c r="W5549" s="1">
        <v>0</v>
      </c>
      <c r="X5549" s="1">
        <v>0</v>
      </c>
      <c r="Y5549" s="1">
        <v>1</v>
      </c>
      <c r="Z5549" s="1">
        <v>3</v>
      </c>
      <c r="AA5549" s="1">
        <v>1</v>
      </c>
      <c r="AB5549" s="1">
        <v>0</v>
      </c>
      <c r="AC5549" s="1">
        <v>320</v>
      </c>
      <c r="AD5549" s="1">
        <v>0</v>
      </c>
      <c r="AE5549" s="1">
        <v>0</v>
      </c>
      <c r="AF5549" s="1">
        <v>0</v>
      </c>
      <c r="AG5549" s="1">
        <v>416</v>
      </c>
      <c r="AH5549" s="1">
        <v>0</v>
      </c>
      <c r="AI5549" s="1">
        <v>736</v>
      </c>
      <c r="AJ5549" s="1" t="s">
        <v>15265</v>
      </c>
      <c r="AK5549" s="1" t="s">
        <v>15266</v>
      </c>
      <c r="AL5549" s="1" t="s">
        <v>15267</v>
      </c>
      <c r="AM5549" s="1" t="s">
        <v>12</v>
      </c>
      <c r="AN5549" s="1" t="s">
        <v>23097</v>
      </c>
      <c r="AO5549" s="1" t="s">
        <v>86</v>
      </c>
      <c r="AP5549" s="1" t="s">
        <v>57</v>
      </c>
      <c r="AQ5549" s="1" t="s">
        <v>25</v>
      </c>
      <c r="AR5549" s="1" t="s">
        <v>19</v>
      </c>
      <c r="AS5549" s="1" t="s">
        <v>23091</v>
      </c>
      <c r="AT5549" s="1" t="s">
        <v>26</v>
      </c>
    </row>
    <row r="5550" spans="1:46" x14ac:dyDescent="0.25">
      <c r="A5550" s="1" t="s">
        <v>18342</v>
      </c>
      <c r="B5550" s="2" t="s">
        <v>23101</v>
      </c>
      <c r="C5550" s="2" t="s">
        <v>23108</v>
      </c>
      <c r="D5550" s="1">
        <v>0</v>
      </c>
      <c r="E5550" s="1">
        <v>0</v>
      </c>
      <c r="F5550" s="1">
        <v>1</v>
      </c>
      <c r="G5550" s="1">
        <v>1</v>
      </c>
      <c r="H5550" s="6">
        <v>1</v>
      </c>
      <c r="I5550">
        <v>0</v>
      </c>
      <c r="J5550" s="1">
        <v>25</v>
      </c>
      <c r="K5550" s="1">
        <v>1</v>
      </c>
      <c r="L5550" s="1">
        <v>630</v>
      </c>
      <c r="M5550" s="6">
        <v>0.5</v>
      </c>
      <c r="N5550" s="4">
        <v>2000</v>
      </c>
      <c r="O5550" s="4">
        <v>150</v>
      </c>
      <c r="P5550" s="4">
        <v>200</v>
      </c>
      <c r="Q5550" s="3">
        <v>0.3</v>
      </c>
      <c r="R5550" s="1">
        <v>24</v>
      </c>
      <c r="S5550" s="1">
        <v>200</v>
      </c>
      <c r="T5550" s="1">
        <v>25</v>
      </c>
      <c r="U5550" s="1">
        <v>0</v>
      </c>
      <c r="V5550" s="1">
        <v>2</v>
      </c>
      <c r="W5550" s="1">
        <v>0</v>
      </c>
      <c r="X5550" s="1">
        <v>0</v>
      </c>
      <c r="Y5550" s="1">
        <v>1</v>
      </c>
      <c r="Z5550" s="1">
        <v>2</v>
      </c>
      <c r="AA5550" s="1">
        <v>1</v>
      </c>
      <c r="AB5550" s="1">
        <v>0</v>
      </c>
      <c r="AC5550" s="1">
        <v>0</v>
      </c>
      <c r="AD5550" s="1">
        <v>0</v>
      </c>
      <c r="AE5550" s="1">
        <v>0</v>
      </c>
      <c r="AF5550" s="1">
        <v>896</v>
      </c>
      <c r="AG5550" s="1">
        <v>0</v>
      </c>
      <c r="AH5550" s="1">
        <v>300</v>
      </c>
      <c r="AI5550" s="1">
        <v>1196</v>
      </c>
      <c r="AJ5550" s="1" t="s">
        <v>4088</v>
      </c>
      <c r="AK5550" s="1" t="s">
        <v>4089</v>
      </c>
      <c r="AL5550" s="1" t="s">
        <v>4090</v>
      </c>
      <c r="AM5550" s="1" t="s">
        <v>12</v>
      </c>
      <c r="AN5550" s="1" t="s">
        <v>23098</v>
      </c>
      <c r="AO5550" s="1" t="s">
        <v>364</v>
      </c>
      <c r="AP5550" s="1" t="s">
        <v>57</v>
      </c>
      <c r="AQ5550" s="1" t="s">
        <v>25</v>
      </c>
      <c r="AR5550" s="1" t="s">
        <v>19</v>
      </c>
      <c r="AS5550" s="1" t="s">
        <v>23091</v>
      </c>
      <c r="AT5550" s="1" t="s">
        <v>26</v>
      </c>
    </row>
    <row r="5551" spans="1:46" x14ac:dyDescent="0.25">
      <c r="A5551" s="1" t="s">
        <v>19557</v>
      </c>
      <c r="B5551" s="2" t="s">
        <v>23101</v>
      </c>
      <c r="C5551" s="2" t="s">
        <v>23108</v>
      </c>
      <c r="D5551" s="1">
        <v>0</v>
      </c>
      <c r="E5551" s="1">
        <v>0</v>
      </c>
      <c r="F5551" s="1">
        <v>1</v>
      </c>
      <c r="G5551" s="1">
        <v>1</v>
      </c>
      <c r="H5551" s="6">
        <v>1</v>
      </c>
      <c r="I5551">
        <v>0</v>
      </c>
      <c r="J5551" s="1">
        <v>39</v>
      </c>
      <c r="K5551" s="1">
        <v>1</v>
      </c>
      <c r="L5551" s="1">
        <v>600</v>
      </c>
      <c r="M5551" s="6">
        <v>0.53</v>
      </c>
      <c r="N5551" s="4">
        <v>3600</v>
      </c>
      <c r="O5551" s="4">
        <v>300</v>
      </c>
      <c r="P5551" s="4">
        <v>300</v>
      </c>
      <c r="Q5551" s="3">
        <v>0.3</v>
      </c>
      <c r="R5551" s="1">
        <v>12</v>
      </c>
      <c r="S5551" s="1">
        <v>300</v>
      </c>
      <c r="T5551" s="1">
        <v>25</v>
      </c>
      <c r="U5551" s="1">
        <v>1</v>
      </c>
      <c r="V5551" s="1">
        <v>2</v>
      </c>
      <c r="W5551" s="1">
        <v>1</v>
      </c>
      <c r="X5551" s="1">
        <v>1</v>
      </c>
      <c r="Y5551" s="1">
        <v>0</v>
      </c>
      <c r="Z5551" s="1">
        <v>1</v>
      </c>
      <c r="AA5551" s="1">
        <v>1</v>
      </c>
      <c r="AB5551" s="1">
        <v>0</v>
      </c>
      <c r="AC5551" s="1">
        <v>0</v>
      </c>
      <c r="AD5551" s="1">
        <v>672</v>
      </c>
      <c r="AE5551" s="1">
        <v>0</v>
      </c>
      <c r="AF5551" s="1">
        <v>1343</v>
      </c>
      <c r="AG5551" s="1">
        <v>80</v>
      </c>
      <c r="AH5551" s="1">
        <v>550</v>
      </c>
      <c r="AI5551" s="1">
        <v>2645</v>
      </c>
      <c r="AJ5551" s="1" t="s">
        <v>1065</v>
      </c>
      <c r="AK5551" s="1" t="s">
        <v>7533</v>
      </c>
      <c r="AL5551" s="1" t="s">
        <v>7534</v>
      </c>
      <c r="AM5551" s="1" t="s">
        <v>12</v>
      </c>
      <c r="AN5551" s="1" t="s">
        <v>23098</v>
      </c>
      <c r="AO5551" s="1" t="s">
        <v>86</v>
      </c>
      <c r="AP5551" s="1" t="s">
        <v>86</v>
      </c>
      <c r="AQ5551" s="1" t="s">
        <v>14</v>
      </c>
      <c r="AR5551" s="1" t="s">
        <v>30</v>
      </c>
      <c r="AS5551" s="1" t="s">
        <v>23091</v>
      </c>
      <c r="AT5551" s="1" t="s">
        <v>26</v>
      </c>
    </row>
    <row r="5552" spans="1:46" x14ac:dyDescent="0.25">
      <c r="A5552" s="1" t="s">
        <v>21835</v>
      </c>
      <c r="B5552" s="2" t="s">
        <v>23101</v>
      </c>
      <c r="C5552" s="2" t="s">
        <v>23108</v>
      </c>
      <c r="D5552" s="1">
        <v>0</v>
      </c>
      <c r="E5552" s="1">
        <v>0</v>
      </c>
      <c r="F5552" s="1">
        <v>1</v>
      </c>
      <c r="G5552" s="1">
        <v>1</v>
      </c>
      <c r="H5552" s="6">
        <v>1</v>
      </c>
      <c r="I5552">
        <v>0</v>
      </c>
      <c r="J5552" s="1">
        <v>31</v>
      </c>
      <c r="K5552" s="1">
        <v>0</v>
      </c>
      <c r="L5552" s="1">
        <v>454</v>
      </c>
      <c r="M5552" s="6">
        <v>0.13</v>
      </c>
      <c r="N5552" s="4">
        <v>2000</v>
      </c>
      <c r="O5552" s="4">
        <v>200</v>
      </c>
      <c r="P5552" s="4">
        <v>200</v>
      </c>
      <c r="Q5552" s="3">
        <v>0.35</v>
      </c>
      <c r="R5552" s="1">
        <v>12</v>
      </c>
      <c r="S5552" s="1">
        <v>200</v>
      </c>
      <c r="T5552" s="1">
        <v>24</v>
      </c>
      <c r="U5552" s="1">
        <v>1</v>
      </c>
      <c r="V5552" s="1">
        <v>2</v>
      </c>
      <c r="W5552" s="1">
        <v>1</v>
      </c>
      <c r="X5552" s="1">
        <v>1</v>
      </c>
      <c r="Y5552" s="1">
        <v>1</v>
      </c>
      <c r="Z5552" s="1">
        <v>3</v>
      </c>
      <c r="AA5552" s="1">
        <v>0</v>
      </c>
      <c r="AB5552" s="1">
        <v>0</v>
      </c>
      <c r="AC5552" s="1">
        <v>0</v>
      </c>
      <c r="AD5552" s="1">
        <v>200</v>
      </c>
      <c r="AE5552" s="1">
        <v>0</v>
      </c>
      <c r="AF5552" s="1">
        <v>0</v>
      </c>
      <c r="AG5552" s="1">
        <v>0</v>
      </c>
      <c r="AH5552" s="1">
        <v>0</v>
      </c>
      <c r="AI5552" s="1">
        <v>200</v>
      </c>
      <c r="AJ5552" s="1" t="s">
        <v>13723</v>
      </c>
      <c r="AK5552" s="1" t="s">
        <v>13724</v>
      </c>
      <c r="AL5552" s="1" t="s">
        <v>13725</v>
      </c>
      <c r="AM5552" s="1" t="s">
        <v>12</v>
      </c>
      <c r="AN5552" s="1" t="s">
        <v>23097</v>
      </c>
      <c r="AO5552" s="1" t="s">
        <v>86</v>
      </c>
      <c r="AP5552" s="1" t="s">
        <v>86</v>
      </c>
      <c r="AQ5552" s="1" t="s">
        <v>14</v>
      </c>
      <c r="AR5552" s="1" t="s">
        <v>19</v>
      </c>
      <c r="AS5552" s="1" t="s">
        <v>23090</v>
      </c>
      <c r="AT5552" s="1" t="s">
        <v>26</v>
      </c>
    </row>
    <row r="5553" spans="1:46" x14ac:dyDescent="0.25">
      <c r="A5553" s="1" t="s">
        <v>18986</v>
      </c>
      <c r="B5553" s="2" t="s">
        <v>23101</v>
      </c>
      <c r="C5553" s="2" t="s">
        <v>23108</v>
      </c>
      <c r="D5553" s="1">
        <v>0</v>
      </c>
      <c r="E5553" s="1">
        <v>0</v>
      </c>
      <c r="F5553" s="1">
        <v>2</v>
      </c>
      <c r="G5553" s="1">
        <v>2</v>
      </c>
      <c r="H5553" s="6">
        <v>1</v>
      </c>
      <c r="I5553">
        <v>0</v>
      </c>
      <c r="J5553" s="1">
        <v>35</v>
      </c>
      <c r="K5553" s="1">
        <v>1</v>
      </c>
      <c r="L5553" s="1">
        <v>607</v>
      </c>
      <c r="M5553" s="6">
        <v>0.12</v>
      </c>
      <c r="N5553" s="4">
        <v>1920</v>
      </c>
      <c r="O5553" s="4">
        <v>160</v>
      </c>
      <c r="P5553" s="4">
        <v>200</v>
      </c>
      <c r="Q5553" s="3">
        <v>0.3</v>
      </c>
      <c r="R5553" s="1">
        <v>12</v>
      </c>
      <c r="S5553" s="1">
        <v>200</v>
      </c>
      <c r="T5553" s="1">
        <v>25</v>
      </c>
      <c r="U5553" s="1">
        <v>1</v>
      </c>
      <c r="V5553" s="1">
        <v>2</v>
      </c>
      <c r="W5553" s="1">
        <v>0</v>
      </c>
      <c r="X5553" s="1">
        <v>0</v>
      </c>
      <c r="Y5553" s="1">
        <v>1</v>
      </c>
      <c r="Z5553" s="1">
        <v>1</v>
      </c>
      <c r="AA5553" s="1">
        <v>0</v>
      </c>
      <c r="AB5553" s="1">
        <v>0</v>
      </c>
      <c r="AC5553" s="1">
        <v>0</v>
      </c>
      <c r="AD5553" s="1">
        <v>0</v>
      </c>
      <c r="AE5553" s="1">
        <v>0</v>
      </c>
      <c r="AF5553" s="1">
        <v>0</v>
      </c>
      <c r="AG5553" s="1">
        <v>20</v>
      </c>
      <c r="AH5553" s="1">
        <v>0</v>
      </c>
      <c r="AI5553" s="1">
        <v>20</v>
      </c>
      <c r="AJ5553" s="1" t="s">
        <v>5942</v>
      </c>
      <c r="AK5553" s="1" t="s">
        <v>5943</v>
      </c>
      <c r="AL5553" s="1" t="s">
        <v>5944</v>
      </c>
      <c r="AM5553" s="1" t="s">
        <v>12</v>
      </c>
      <c r="AN5553" s="1" t="s">
        <v>23098</v>
      </c>
      <c r="AO5553" s="1" t="s">
        <v>86</v>
      </c>
      <c r="AP5553" s="1" t="s">
        <v>57</v>
      </c>
      <c r="AQ5553" s="1" t="s">
        <v>25</v>
      </c>
      <c r="AR5553" s="1" t="s">
        <v>19</v>
      </c>
      <c r="AS5553" s="1" t="s">
        <v>23090</v>
      </c>
      <c r="AT5553" s="1" t="s">
        <v>26</v>
      </c>
    </row>
    <row r="5554" spans="1:46" x14ac:dyDescent="0.25">
      <c r="A5554" s="1" t="s">
        <v>19570</v>
      </c>
      <c r="B5554" s="2" t="s">
        <v>23101</v>
      </c>
      <c r="C5554" s="2" t="s">
        <v>23108</v>
      </c>
      <c r="D5554" s="1">
        <v>0</v>
      </c>
      <c r="E5554" s="1">
        <v>0</v>
      </c>
      <c r="F5554" s="1">
        <v>2</v>
      </c>
      <c r="G5554" s="1">
        <v>2</v>
      </c>
      <c r="H5554" s="6">
        <v>1</v>
      </c>
      <c r="I5554">
        <v>0</v>
      </c>
      <c r="J5554" s="1">
        <v>28</v>
      </c>
      <c r="K5554" s="1">
        <v>1</v>
      </c>
      <c r="L5554" s="1">
        <v>778</v>
      </c>
      <c r="M5554" s="6">
        <v>0.27</v>
      </c>
      <c r="N5554" s="4">
        <v>1200</v>
      </c>
      <c r="O5554" s="4">
        <v>100</v>
      </c>
      <c r="P5554" s="4">
        <v>500</v>
      </c>
      <c r="Q5554" s="3">
        <v>0.3</v>
      </c>
      <c r="R5554" s="1">
        <v>24</v>
      </c>
      <c r="S5554" s="1">
        <v>500</v>
      </c>
      <c r="T5554" s="1">
        <v>48</v>
      </c>
      <c r="U5554" s="1">
        <v>1</v>
      </c>
      <c r="V5554" s="1">
        <v>2</v>
      </c>
      <c r="W5554" s="1">
        <v>1</v>
      </c>
      <c r="X5554" s="1">
        <v>0</v>
      </c>
      <c r="Y5554" s="1">
        <v>1</v>
      </c>
      <c r="Z5554" s="1">
        <v>3</v>
      </c>
      <c r="AA5554" s="1">
        <v>0</v>
      </c>
      <c r="AB5554" s="1">
        <v>0</v>
      </c>
      <c r="AC5554" s="1">
        <v>0</v>
      </c>
      <c r="AD5554" s="1">
        <v>0</v>
      </c>
      <c r="AE5554" s="1">
        <v>0</v>
      </c>
      <c r="AF5554" s="1">
        <v>0</v>
      </c>
      <c r="AG5554" s="1">
        <v>0</v>
      </c>
      <c r="AH5554" s="1">
        <v>0</v>
      </c>
      <c r="AI5554" s="1">
        <v>0</v>
      </c>
      <c r="AJ5554" s="1" t="s">
        <v>7568</v>
      </c>
      <c r="AK5554" s="1" t="s">
        <v>7569</v>
      </c>
      <c r="AL5554" s="1" t="s">
        <v>7570</v>
      </c>
      <c r="AM5554" s="1" t="s">
        <v>12</v>
      </c>
      <c r="AN5554" s="1" t="s">
        <v>23098</v>
      </c>
      <c r="AO5554" s="1" t="s">
        <v>86</v>
      </c>
      <c r="AP5554" s="1" t="s">
        <v>86</v>
      </c>
      <c r="AQ5554" s="1" t="s">
        <v>25</v>
      </c>
      <c r="AR5554" s="1" t="s">
        <v>19</v>
      </c>
      <c r="AS5554" s="1" t="s">
        <v>23090</v>
      </c>
      <c r="AT5554" s="1" t="s">
        <v>26</v>
      </c>
    </row>
    <row r="5555" spans="1:46" x14ac:dyDescent="0.25">
      <c r="A5555" s="1" t="s">
        <v>22433</v>
      </c>
      <c r="B5555" s="2" t="s">
        <v>23101</v>
      </c>
      <c r="C5555" s="2" t="s">
        <v>23108</v>
      </c>
      <c r="D5555" s="1">
        <v>1</v>
      </c>
      <c r="E5555" s="1">
        <v>1</v>
      </c>
      <c r="F5555" s="1">
        <v>5</v>
      </c>
      <c r="G5555" s="1">
        <v>7</v>
      </c>
      <c r="H5555" s="6">
        <v>0.7142857142857143</v>
      </c>
      <c r="I5555">
        <v>0</v>
      </c>
      <c r="J5555" s="1">
        <v>33</v>
      </c>
      <c r="K5555" s="1">
        <v>1</v>
      </c>
      <c r="L5555" s="1">
        <v>605</v>
      </c>
      <c r="M5555" s="6">
        <v>0.36</v>
      </c>
      <c r="N5555" s="4">
        <v>5330</v>
      </c>
      <c r="O5555" s="4">
        <v>240</v>
      </c>
      <c r="P5555" s="4">
        <v>350</v>
      </c>
      <c r="Q5555" s="3">
        <v>0.27</v>
      </c>
      <c r="R5555" s="1">
        <v>24</v>
      </c>
      <c r="S5555" s="1">
        <v>350</v>
      </c>
      <c r="T5555" s="1">
        <v>29</v>
      </c>
      <c r="U5555" s="1">
        <v>1</v>
      </c>
      <c r="V5555" s="1">
        <v>2</v>
      </c>
      <c r="W5555" s="1">
        <v>0</v>
      </c>
      <c r="X5555" s="1">
        <v>1</v>
      </c>
      <c r="Y5555" s="1">
        <v>0</v>
      </c>
      <c r="Z5555" s="1">
        <v>3</v>
      </c>
      <c r="AA5555" s="1">
        <v>1</v>
      </c>
      <c r="AB5555" s="1">
        <v>0</v>
      </c>
      <c r="AC5555" s="1">
        <v>0</v>
      </c>
      <c r="AD5555" s="1">
        <v>1390</v>
      </c>
      <c r="AE5555" s="1">
        <v>0</v>
      </c>
      <c r="AF5555" s="1">
        <v>325</v>
      </c>
      <c r="AG5555" s="1">
        <v>0</v>
      </c>
      <c r="AH5555" s="1">
        <v>0</v>
      </c>
      <c r="AI5555" s="1">
        <v>1715</v>
      </c>
      <c r="AJ5555" s="1" t="s">
        <v>15318</v>
      </c>
      <c r="AK5555" s="1" t="s">
        <v>15319</v>
      </c>
      <c r="AL5555" s="1" t="s">
        <v>15320</v>
      </c>
      <c r="AM5555" s="1" t="s">
        <v>12</v>
      </c>
      <c r="AN5555" s="1" t="s">
        <v>23098</v>
      </c>
      <c r="AO5555" s="1" t="s">
        <v>86</v>
      </c>
      <c r="AP5555" s="1" t="s">
        <v>57</v>
      </c>
      <c r="AQ5555" s="1" t="s">
        <v>14</v>
      </c>
      <c r="AR5555" s="1" t="s">
        <v>30</v>
      </c>
      <c r="AS5555" s="1" t="s">
        <v>23091</v>
      </c>
      <c r="AT5555" s="1" t="s">
        <v>26</v>
      </c>
    </row>
    <row r="5556" spans="1:46" x14ac:dyDescent="0.25">
      <c r="A5556" s="1" t="s">
        <v>22439</v>
      </c>
      <c r="B5556" s="2" t="s">
        <v>23101</v>
      </c>
      <c r="C5556" s="2" t="s">
        <v>23108</v>
      </c>
      <c r="D5556" s="1">
        <v>0</v>
      </c>
      <c r="E5556" s="1">
        <v>2</v>
      </c>
      <c r="F5556" s="1">
        <v>2</v>
      </c>
      <c r="G5556" s="1">
        <v>4</v>
      </c>
      <c r="H5556" s="6">
        <v>0.5</v>
      </c>
      <c r="I5556">
        <v>1</v>
      </c>
      <c r="J5556" s="1">
        <v>37</v>
      </c>
      <c r="K5556" s="1">
        <v>1</v>
      </c>
      <c r="L5556" s="1">
        <v>617</v>
      </c>
      <c r="M5556" s="6">
        <v>0.26</v>
      </c>
      <c r="N5556" s="4">
        <v>6000</v>
      </c>
      <c r="O5556" s="4">
        <v>450</v>
      </c>
      <c r="P5556" s="4">
        <v>500</v>
      </c>
      <c r="Q5556" s="3">
        <v>0.28999999999999998</v>
      </c>
      <c r="R5556" s="1">
        <v>24</v>
      </c>
      <c r="S5556" s="1">
        <v>500</v>
      </c>
      <c r="T5556" s="1">
        <v>50</v>
      </c>
      <c r="U5556" s="1">
        <v>1</v>
      </c>
      <c r="V5556" s="1">
        <v>2</v>
      </c>
      <c r="W5556" s="1">
        <v>0</v>
      </c>
      <c r="X5556" s="1">
        <v>0</v>
      </c>
      <c r="Y5556" s="1">
        <v>0</v>
      </c>
      <c r="Z5556" s="1">
        <v>5</v>
      </c>
      <c r="AA5556" s="1">
        <v>0</v>
      </c>
      <c r="AB5556" s="1">
        <v>1</v>
      </c>
      <c r="AC5556" s="1">
        <v>0</v>
      </c>
      <c r="AD5556" s="1">
        <v>0</v>
      </c>
      <c r="AE5556" s="1">
        <v>0</v>
      </c>
      <c r="AF5556" s="1">
        <v>1526</v>
      </c>
      <c r="AG5556" s="1">
        <v>0</v>
      </c>
      <c r="AH5556" s="1">
        <v>200</v>
      </c>
      <c r="AI5556" s="1">
        <v>1726</v>
      </c>
      <c r="AJ5556" s="1" t="s">
        <v>15335</v>
      </c>
      <c r="AK5556" s="1" t="s">
        <v>15336</v>
      </c>
      <c r="AL5556" s="1" t="s">
        <v>15337</v>
      </c>
      <c r="AM5556" s="1" t="s">
        <v>16</v>
      </c>
      <c r="AN5556" s="1" t="s">
        <v>23098</v>
      </c>
      <c r="AO5556" s="1" t="s">
        <v>86</v>
      </c>
      <c r="AP5556" s="1" t="s">
        <v>57</v>
      </c>
      <c r="AQ5556" s="1" t="s">
        <v>25</v>
      </c>
      <c r="AR5556" s="1" t="s">
        <v>30</v>
      </c>
      <c r="AS5556" s="1" t="s">
        <v>23090</v>
      </c>
      <c r="AT5556" s="1" t="s">
        <v>101</v>
      </c>
    </row>
    <row r="5557" spans="1:46" x14ac:dyDescent="0.25">
      <c r="A5557" s="1" t="s">
        <v>18361</v>
      </c>
      <c r="B5557" s="2" t="s">
        <v>23101</v>
      </c>
      <c r="C5557" s="2" t="s">
        <v>23108</v>
      </c>
      <c r="D5557" s="1">
        <v>0</v>
      </c>
      <c r="E5557" s="1">
        <v>0</v>
      </c>
      <c r="F5557" s="1">
        <v>1</v>
      </c>
      <c r="G5557" s="1">
        <v>1</v>
      </c>
      <c r="H5557" s="6">
        <v>1</v>
      </c>
      <c r="I5557">
        <v>0</v>
      </c>
      <c r="J5557" s="1">
        <v>24</v>
      </c>
      <c r="K5557" s="1">
        <v>0</v>
      </c>
      <c r="L5557" s="1">
        <v>600</v>
      </c>
      <c r="M5557" s="6">
        <v>0.37</v>
      </c>
      <c r="N5557" s="4">
        <v>1800</v>
      </c>
      <c r="O5557" s="4">
        <v>150</v>
      </c>
      <c r="P5557" s="4">
        <v>200</v>
      </c>
      <c r="Q5557" s="3">
        <v>0.34</v>
      </c>
      <c r="R5557" s="1">
        <v>24</v>
      </c>
      <c r="S5557" s="1">
        <v>200</v>
      </c>
      <c r="T5557" s="1">
        <v>20</v>
      </c>
      <c r="U5557" s="1">
        <v>1</v>
      </c>
      <c r="V5557" s="1">
        <v>2</v>
      </c>
      <c r="W5557" s="1">
        <v>0</v>
      </c>
      <c r="X5557" s="1">
        <v>0</v>
      </c>
      <c r="Y5557" s="1">
        <v>1</v>
      </c>
      <c r="Z5557" s="1">
        <v>3</v>
      </c>
      <c r="AA5557" s="1">
        <v>1</v>
      </c>
      <c r="AB5557" s="1">
        <v>0</v>
      </c>
      <c r="AC5557" s="1">
        <v>0</v>
      </c>
      <c r="AD5557" s="1">
        <v>0</v>
      </c>
      <c r="AE5557" s="1">
        <v>0</v>
      </c>
      <c r="AF5557" s="1">
        <v>500</v>
      </c>
      <c r="AG5557" s="1">
        <v>0</v>
      </c>
      <c r="AH5557" s="1">
        <v>300</v>
      </c>
      <c r="AI5557" s="1">
        <v>800</v>
      </c>
      <c r="AJ5557" s="1" t="s">
        <v>4144</v>
      </c>
      <c r="AK5557" s="1" t="s">
        <v>4145</v>
      </c>
      <c r="AL5557" s="1" t="s">
        <v>4146</v>
      </c>
      <c r="AM5557" s="1" t="s">
        <v>12</v>
      </c>
      <c r="AN5557" s="1" t="s">
        <v>23097</v>
      </c>
      <c r="AO5557" s="1" t="s">
        <v>86</v>
      </c>
      <c r="AP5557" s="1" t="s">
        <v>57</v>
      </c>
      <c r="AQ5557" s="1" t="s">
        <v>25</v>
      </c>
      <c r="AR5557" s="1" t="s">
        <v>19</v>
      </c>
      <c r="AS5557" s="1" t="s">
        <v>23091</v>
      </c>
      <c r="AT5557" s="1" t="s">
        <v>26</v>
      </c>
    </row>
    <row r="5558" spans="1:46" x14ac:dyDescent="0.25">
      <c r="A5558" s="1" t="s">
        <v>18364</v>
      </c>
      <c r="B5558" s="2" t="s">
        <v>23101</v>
      </c>
      <c r="C5558" s="2" t="s">
        <v>23108</v>
      </c>
      <c r="D5558" s="1">
        <v>0</v>
      </c>
      <c r="E5558" s="1">
        <v>0</v>
      </c>
      <c r="F5558" s="1">
        <v>1</v>
      </c>
      <c r="G5558" s="1">
        <v>1</v>
      </c>
      <c r="H5558" s="6">
        <v>1</v>
      </c>
      <c r="I5558">
        <v>0</v>
      </c>
      <c r="J5558" s="1">
        <v>27</v>
      </c>
      <c r="K5558" s="1">
        <v>0</v>
      </c>
      <c r="L5558" s="1">
        <v>728</v>
      </c>
      <c r="M5558" s="6">
        <v>0.25</v>
      </c>
      <c r="N5558" s="4">
        <v>2000</v>
      </c>
      <c r="O5558" s="4">
        <v>180</v>
      </c>
      <c r="P5558" s="4">
        <v>200</v>
      </c>
      <c r="Q5558" s="3">
        <v>0.3</v>
      </c>
      <c r="R5558" s="1">
        <v>12</v>
      </c>
      <c r="S5558" s="1">
        <v>200</v>
      </c>
      <c r="T5558" s="1">
        <v>21</v>
      </c>
      <c r="U5558" s="1">
        <v>1</v>
      </c>
      <c r="V5558" s="1">
        <v>2</v>
      </c>
      <c r="W5558" s="1">
        <v>0</v>
      </c>
      <c r="X5558" s="1">
        <v>0</v>
      </c>
      <c r="Y5558" s="1">
        <v>1</v>
      </c>
      <c r="Z5558" s="1">
        <v>4</v>
      </c>
      <c r="AA5558" s="1">
        <v>0</v>
      </c>
      <c r="AB5558" s="1">
        <v>0</v>
      </c>
      <c r="AC5558" s="1">
        <v>270</v>
      </c>
      <c r="AD5558" s="1">
        <v>1360</v>
      </c>
      <c r="AE5558" s="1">
        <v>0</v>
      </c>
      <c r="AF5558" s="1">
        <v>400</v>
      </c>
      <c r="AG5558" s="1">
        <v>400</v>
      </c>
      <c r="AH5558" s="1">
        <v>0</v>
      </c>
      <c r="AI5558" s="1">
        <v>2430</v>
      </c>
      <c r="AJ5558" s="1" t="s">
        <v>4152</v>
      </c>
      <c r="AK5558" s="1" t="s">
        <v>4153</v>
      </c>
      <c r="AL5558" s="1" t="s">
        <v>4154</v>
      </c>
      <c r="AM5558" s="1" t="s">
        <v>12</v>
      </c>
      <c r="AN5558" s="1" t="s">
        <v>23097</v>
      </c>
      <c r="AO5558" s="1" t="s">
        <v>86</v>
      </c>
      <c r="AP5558" s="1" t="s">
        <v>57</v>
      </c>
      <c r="AQ5558" s="1" t="s">
        <v>25</v>
      </c>
      <c r="AR5558" s="1" t="s">
        <v>19</v>
      </c>
      <c r="AS5558" s="1" t="s">
        <v>23090</v>
      </c>
      <c r="AT5558" s="1" t="s">
        <v>26</v>
      </c>
    </row>
    <row r="5559" spans="1:46" x14ac:dyDescent="0.25">
      <c r="A5559" s="1" t="s">
        <v>21261</v>
      </c>
      <c r="B5559" s="2" t="s">
        <v>23101</v>
      </c>
      <c r="C5559" s="2" t="s">
        <v>23108</v>
      </c>
      <c r="D5559" s="1">
        <v>0</v>
      </c>
      <c r="E5559" s="1">
        <v>0</v>
      </c>
      <c r="F5559" s="1">
        <v>1</v>
      </c>
      <c r="G5559" s="1">
        <v>1</v>
      </c>
      <c r="H5559" s="6">
        <v>1</v>
      </c>
      <c r="I5559">
        <v>1</v>
      </c>
      <c r="J5559" s="1">
        <v>38</v>
      </c>
      <c r="K5559" s="1">
        <v>1</v>
      </c>
      <c r="L5559" s="1">
        <v>596</v>
      </c>
      <c r="M5559" s="6">
        <v>0.22</v>
      </c>
      <c r="N5559" s="4">
        <v>1200</v>
      </c>
      <c r="O5559" s="4">
        <v>95</v>
      </c>
      <c r="P5559" s="4">
        <v>300</v>
      </c>
      <c r="Q5559" s="3">
        <v>0.25</v>
      </c>
      <c r="R5559" s="1">
        <v>24</v>
      </c>
      <c r="S5559" s="1">
        <v>300</v>
      </c>
      <c r="T5559" s="1">
        <v>44</v>
      </c>
      <c r="U5559" s="1">
        <v>1</v>
      </c>
      <c r="V5559" s="1">
        <v>2</v>
      </c>
      <c r="W5559" s="1">
        <v>0</v>
      </c>
      <c r="X5559" s="1">
        <v>0</v>
      </c>
      <c r="Y5559" s="1">
        <v>0</v>
      </c>
      <c r="Z5559" s="1">
        <v>6</v>
      </c>
      <c r="AA5559" s="1">
        <v>0</v>
      </c>
      <c r="AB5559" s="1">
        <v>1</v>
      </c>
      <c r="AC5559" s="1">
        <v>0</v>
      </c>
      <c r="AD5559" s="1">
        <v>0</v>
      </c>
      <c r="AE5559" s="1">
        <v>0</v>
      </c>
      <c r="AF5559" s="1">
        <v>100</v>
      </c>
      <c r="AG5559" s="1">
        <v>0</v>
      </c>
      <c r="AH5559" s="1">
        <v>0</v>
      </c>
      <c r="AI5559" s="1">
        <v>100</v>
      </c>
      <c r="AJ5559" s="1" t="s">
        <v>12193</v>
      </c>
      <c r="AK5559" s="1" t="s">
        <v>12194</v>
      </c>
      <c r="AL5559" s="1" t="s">
        <v>12195</v>
      </c>
      <c r="AM5559" s="1" t="s">
        <v>16</v>
      </c>
      <c r="AN5559" s="1" t="s">
        <v>23098</v>
      </c>
      <c r="AO5559" s="1" t="s">
        <v>86</v>
      </c>
      <c r="AP5559" s="1" t="s">
        <v>57</v>
      </c>
      <c r="AQ5559" s="1" t="s">
        <v>25</v>
      </c>
      <c r="AR5559" s="1" t="s">
        <v>30</v>
      </c>
      <c r="AS5559" s="1" t="s">
        <v>23090</v>
      </c>
      <c r="AT5559" s="1" t="s">
        <v>101</v>
      </c>
    </row>
    <row r="5560" spans="1:46" x14ac:dyDescent="0.25">
      <c r="A5560" s="1" t="s">
        <v>17711</v>
      </c>
      <c r="B5560" s="2" t="s">
        <v>23101</v>
      </c>
      <c r="C5560" s="2" t="s">
        <v>23109</v>
      </c>
      <c r="D5560" s="1">
        <v>0</v>
      </c>
      <c r="E5560" s="1">
        <v>0</v>
      </c>
      <c r="F5560" s="1">
        <v>1</v>
      </c>
      <c r="G5560" s="1">
        <v>1</v>
      </c>
      <c r="H5560" s="6">
        <v>1</v>
      </c>
      <c r="I5560">
        <v>0</v>
      </c>
      <c r="J5560" s="1">
        <v>26</v>
      </c>
      <c r="K5560" s="1">
        <v>1</v>
      </c>
      <c r="L5560" s="1">
        <v>362</v>
      </c>
      <c r="M5560" s="6">
        <v>7.0000000000000007E-2</v>
      </c>
      <c r="N5560" s="4">
        <v>2000</v>
      </c>
      <c r="O5560" s="4">
        <v>150</v>
      </c>
      <c r="P5560" s="4">
        <v>200</v>
      </c>
      <c r="Q5560" s="3">
        <v>0.35</v>
      </c>
      <c r="R5560" s="1">
        <v>24</v>
      </c>
      <c r="S5560" s="1">
        <v>200</v>
      </c>
      <c r="T5560" s="1">
        <v>23</v>
      </c>
      <c r="U5560" s="1">
        <v>1</v>
      </c>
      <c r="V5560" s="1">
        <v>2</v>
      </c>
      <c r="W5560" s="1">
        <v>0</v>
      </c>
      <c r="X5560" s="1">
        <v>0</v>
      </c>
      <c r="Y5560" s="1">
        <v>1</v>
      </c>
      <c r="Z5560" s="1">
        <v>2</v>
      </c>
      <c r="AA5560" s="1">
        <v>0</v>
      </c>
      <c r="AB5560" s="1">
        <v>0</v>
      </c>
      <c r="AC5560" s="1">
        <v>0</v>
      </c>
      <c r="AD5560" s="1">
        <v>0</v>
      </c>
      <c r="AE5560" s="1">
        <v>0</v>
      </c>
      <c r="AF5560" s="1">
        <v>0</v>
      </c>
      <c r="AG5560" s="1">
        <v>0</v>
      </c>
      <c r="AH5560" s="1">
        <v>0</v>
      </c>
      <c r="AI5560" s="1">
        <v>0</v>
      </c>
      <c r="AJ5560" s="1" t="s">
        <v>2209</v>
      </c>
      <c r="AK5560" s="1" t="s">
        <v>2210</v>
      </c>
      <c r="AL5560" s="1" t="e">
        <f>-주수입원은일단판매직에서일하고있구요의류매장입니다-주수입금액은월150소득이있습니다15일이급여일이고아울렛빈폴매장인데옆에아디다스매장에서스카웃돼서직원으로일하고있어요-주지출내역-식대10만원휴대폰10만원보험료9만5천원신복위5만원말고는고정적지출은없어요어머니치료비만해결되면조기에금액상환도가능할것같습니다</f>
        <v>#NAME?</v>
      </c>
      <c r="AM5560" s="1" t="s">
        <v>12</v>
      </c>
      <c r="AN5560" s="1" t="s">
        <v>23098</v>
      </c>
      <c r="AO5560" s="1" t="s">
        <v>86</v>
      </c>
      <c r="AP5560" s="1" t="s">
        <v>57</v>
      </c>
      <c r="AQ5560" s="1" t="s">
        <v>25</v>
      </c>
      <c r="AR5560" s="1" t="s">
        <v>19</v>
      </c>
      <c r="AS5560" s="1" t="s">
        <v>23090</v>
      </c>
      <c r="AT5560" s="1" t="s">
        <v>26</v>
      </c>
    </row>
    <row r="5561" spans="1:46" x14ac:dyDescent="0.25">
      <c r="A5561" s="1" t="s">
        <v>20713</v>
      </c>
      <c r="B5561" s="2" t="s">
        <v>23101</v>
      </c>
      <c r="C5561" s="2" t="s">
        <v>23109</v>
      </c>
      <c r="D5561" s="1">
        <v>0</v>
      </c>
      <c r="E5561" s="1">
        <v>0</v>
      </c>
      <c r="F5561" s="1">
        <v>1</v>
      </c>
      <c r="G5561" s="1">
        <v>1</v>
      </c>
      <c r="H5561" s="6">
        <v>1</v>
      </c>
      <c r="I5561">
        <v>0</v>
      </c>
      <c r="J5561" s="1">
        <v>38</v>
      </c>
      <c r="K5561" s="1">
        <v>1</v>
      </c>
      <c r="L5561" s="1">
        <v>596</v>
      </c>
      <c r="M5561" s="6">
        <v>0.71</v>
      </c>
      <c r="N5561" s="4">
        <v>2400</v>
      </c>
      <c r="O5561" s="4">
        <v>186</v>
      </c>
      <c r="P5561" s="4">
        <v>250</v>
      </c>
      <c r="Q5561" s="3">
        <v>0.35</v>
      </c>
      <c r="R5561" s="1">
        <v>18</v>
      </c>
      <c r="S5561" s="1">
        <v>250</v>
      </c>
      <c r="T5561" s="1">
        <v>31</v>
      </c>
      <c r="U5561" s="1">
        <v>1</v>
      </c>
      <c r="V5561" s="1">
        <v>2</v>
      </c>
      <c r="W5561" s="1">
        <v>0</v>
      </c>
      <c r="X5561" s="1">
        <v>0</v>
      </c>
      <c r="Y5561" s="1">
        <v>0</v>
      </c>
      <c r="Z5561" s="1">
        <v>2</v>
      </c>
      <c r="AA5561" s="1">
        <v>1</v>
      </c>
      <c r="AB5561" s="1">
        <v>0</v>
      </c>
      <c r="AC5561" s="1">
        <v>436</v>
      </c>
      <c r="AD5561" s="1">
        <v>0</v>
      </c>
      <c r="AE5561" s="1">
        <v>0</v>
      </c>
      <c r="AF5561" s="1">
        <v>817</v>
      </c>
      <c r="AG5561" s="1">
        <v>0</v>
      </c>
      <c r="AH5561" s="1">
        <v>950</v>
      </c>
      <c r="AI5561" s="1">
        <v>2203</v>
      </c>
      <c r="AJ5561" s="1" t="s">
        <v>1085</v>
      </c>
      <c r="AK5561" s="1" t="s">
        <v>10721</v>
      </c>
      <c r="AL5561" s="1" t="s">
        <v>10722</v>
      </c>
      <c r="AM5561" s="1" t="s">
        <v>12</v>
      </c>
      <c r="AN5561" s="1" t="s">
        <v>23098</v>
      </c>
      <c r="AO5561" s="1" t="s">
        <v>86</v>
      </c>
      <c r="AP5561" s="1" t="s">
        <v>57</v>
      </c>
      <c r="AQ5561" s="1" t="s">
        <v>25</v>
      </c>
      <c r="AR5561" s="1" t="s">
        <v>30</v>
      </c>
      <c r="AS5561" s="1" t="s">
        <v>23091</v>
      </c>
      <c r="AT5561" s="1" t="s">
        <v>26</v>
      </c>
    </row>
    <row r="5562" spans="1:46" x14ac:dyDescent="0.25">
      <c r="A5562" s="1" t="s">
        <v>21266</v>
      </c>
      <c r="B5562" s="2" t="s">
        <v>23101</v>
      </c>
      <c r="C5562" s="2" t="s">
        <v>23109</v>
      </c>
      <c r="D5562" s="1">
        <v>0</v>
      </c>
      <c r="E5562" s="1">
        <v>4</v>
      </c>
      <c r="F5562" s="1">
        <v>1</v>
      </c>
      <c r="G5562" s="1">
        <v>5</v>
      </c>
      <c r="H5562" s="6">
        <v>0.2</v>
      </c>
      <c r="I5562">
        <v>0</v>
      </c>
      <c r="J5562" s="1">
        <v>39</v>
      </c>
      <c r="K5562" s="1">
        <v>0</v>
      </c>
      <c r="L5562" s="1">
        <v>515</v>
      </c>
      <c r="M5562" s="6">
        <v>0.09</v>
      </c>
      <c r="N5562" s="4">
        <v>3000</v>
      </c>
      <c r="O5562" s="4">
        <v>300</v>
      </c>
      <c r="P5562" s="4">
        <v>300</v>
      </c>
      <c r="Q5562" s="3">
        <v>0.35</v>
      </c>
      <c r="R5562" s="1">
        <v>12</v>
      </c>
      <c r="S5562" s="1">
        <v>300</v>
      </c>
      <c r="T5562" s="1">
        <v>8</v>
      </c>
      <c r="U5562" s="1">
        <v>1</v>
      </c>
      <c r="V5562" s="1">
        <v>2</v>
      </c>
      <c r="W5562" s="1">
        <v>1</v>
      </c>
      <c r="X5562" s="1">
        <v>1</v>
      </c>
      <c r="Y5562" s="1">
        <v>1</v>
      </c>
      <c r="Z5562" s="1">
        <v>0</v>
      </c>
      <c r="AA5562" s="1">
        <v>1</v>
      </c>
      <c r="AB5562" s="1">
        <v>0</v>
      </c>
      <c r="AC5562" s="1">
        <v>0</v>
      </c>
      <c r="AD5562" s="1">
        <v>0</v>
      </c>
      <c r="AE5562" s="1">
        <v>0</v>
      </c>
      <c r="AF5562" s="1">
        <v>0</v>
      </c>
      <c r="AG5562" s="1">
        <v>0</v>
      </c>
      <c r="AH5562" s="1">
        <v>0</v>
      </c>
      <c r="AI5562" s="1">
        <v>0</v>
      </c>
      <c r="AJ5562" s="1" t="s">
        <v>6797</v>
      </c>
      <c r="AK5562" s="1" t="s">
        <v>12208</v>
      </c>
      <c r="AL5562" s="1" t="s">
        <v>12209</v>
      </c>
      <c r="AM5562" s="1" t="s">
        <v>12</v>
      </c>
      <c r="AN5562" s="1" t="s">
        <v>23097</v>
      </c>
      <c r="AO5562" s="1" t="s">
        <v>86</v>
      </c>
      <c r="AP5562" s="1" t="s">
        <v>86</v>
      </c>
      <c r="AQ5562" s="1" t="s">
        <v>14</v>
      </c>
      <c r="AR5562" s="1" t="s">
        <v>19</v>
      </c>
      <c r="AS5562" s="1" t="s">
        <v>23091</v>
      </c>
      <c r="AT5562" s="1" t="s">
        <v>26</v>
      </c>
    </row>
    <row r="5563" spans="1:46" x14ac:dyDescent="0.25">
      <c r="A5563" s="1" t="s">
        <v>19598</v>
      </c>
      <c r="B5563" s="2" t="s">
        <v>23101</v>
      </c>
      <c r="C5563" s="2" t="s">
        <v>23109</v>
      </c>
      <c r="D5563" s="1">
        <v>0</v>
      </c>
      <c r="E5563" s="1">
        <v>0</v>
      </c>
      <c r="F5563" s="1">
        <v>1</v>
      </c>
      <c r="G5563" s="1">
        <v>1</v>
      </c>
      <c r="H5563" s="6">
        <v>1</v>
      </c>
      <c r="I5563">
        <v>1</v>
      </c>
      <c r="J5563" s="1">
        <v>32</v>
      </c>
      <c r="K5563" s="1">
        <v>1</v>
      </c>
      <c r="L5563" s="1">
        <v>30</v>
      </c>
      <c r="M5563" s="6">
        <v>0.05</v>
      </c>
      <c r="N5563" s="4">
        <v>2600</v>
      </c>
      <c r="O5563" s="4">
        <v>220</v>
      </c>
      <c r="P5563" s="4">
        <v>250</v>
      </c>
      <c r="Q5563" s="3">
        <v>0.27</v>
      </c>
      <c r="R5563" s="1">
        <v>24</v>
      </c>
      <c r="S5563" s="1">
        <v>250</v>
      </c>
      <c r="T5563" s="1">
        <v>30</v>
      </c>
      <c r="U5563" s="1">
        <v>1</v>
      </c>
      <c r="V5563" s="1">
        <v>2</v>
      </c>
      <c r="W5563" s="1">
        <v>0</v>
      </c>
      <c r="X5563" s="1">
        <v>1</v>
      </c>
      <c r="Y5563" s="1">
        <v>0</v>
      </c>
      <c r="Z5563" s="1">
        <v>3</v>
      </c>
      <c r="AA5563" s="1">
        <v>1</v>
      </c>
      <c r="AB5563" s="1">
        <v>0</v>
      </c>
      <c r="AC5563" s="1">
        <v>0</v>
      </c>
      <c r="AD5563" s="1">
        <v>0</v>
      </c>
      <c r="AE5563" s="1">
        <v>0</v>
      </c>
      <c r="AF5563" s="1">
        <v>0</v>
      </c>
      <c r="AG5563" s="1">
        <v>0</v>
      </c>
      <c r="AH5563" s="1">
        <v>0</v>
      </c>
      <c r="AI5563" s="1">
        <v>0</v>
      </c>
      <c r="AJ5563" s="1" t="s">
        <v>7652</v>
      </c>
      <c r="AK5563" s="1" t="s">
        <v>7653</v>
      </c>
      <c r="AL5563" s="1" t="s">
        <v>7654</v>
      </c>
      <c r="AM5563" s="1" t="s">
        <v>16</v>
      </c>
      <c r="AN5563" s="1" t="s">
        <v>23098</v>
      </c>
      <c r="AO5563" s="1" t="s">
        <v>86</v>
      </c>
      <c r="AP5563" s="1" t="s">
        <v>57</v>
      </c>
      <c r="AQ5563" s="1" t="s">
        <v>14</v>
      </c>
      <c r="AR5563" s="1" t="s">
        <v>30</v>
      </c>
      <c r="AS5563" s="1" t="s">
        <v>23091</v>
      </c>
      <c r="AT5563" s="1" t="s">
        <v>26</v>
      </c>
    </row>
    <row r="5564" spans="1:46" x14ac:dyDescent="0.25">
      <c r="A5564" s="1" t="s">
        <v>17471</v>
      </c>
      <c r="B5564" s="2" t="s">
        <v>23101</v>
      </c>
      <c r="C5564" s="2" t="s">
        <v>23109</v>
      </c>
      <c r="D5564" s="1">
        <v>0</v>
      </c>
      <c r="E5564" s="1">
        <v>0</v>
      </c>
      <c r="F5564" s="1">
        <v>1</v>
      </c>
      <c r="G5564" s="1">
        <v>1</v>
      </c>
      <c r="H5564" s="6">
        <v>1</v>
      </c>
      <c r="I5564">
        <v>1</v>
      </c>
      <c r="J5564" s="1">
        <v>24</v>
      </c>
      <c r="K5564" s="1">
        <v>1</v>
      </c>
      <c r="L5564" s="1">
        <v>600</v>
      </c>
      <c r="M5564" s="6">
        <v>0.2</v>
      </c>
      <c r="N5564" s="4">
        <v>2700</v>
      </c>
      <c r="O5564" s="4">
        <v>170</v>
      </c>
      <c r="P5564" s="4">
        <v>300</v>
      </c>
      <c r="Q5564" s="3">
        <v>0.35</v>
      </c>
      <c r="R5564" s="1">
        <v>18</v>
      </c>
      <c r="S5564" s="1">
        <v>300</v>
      </c>
      <c r="T5564" s="1">
        <v>38</v>
      </c>
      <c r="U5564" s="1">
        <v>1</v>
      </c>
      <c r="V5564" s="1">
        <v>2</v>
      </c>
      <c r="W5564" s="1">
        <v>1</v>
      </c>
      <c r="X5564" s="1">
        <v>0</v>
      </c>
      <c r="Y5564" s="1">
        <v>0</v>
      </c>
      <c r="Z5564" s="1">
        <v>2</v>
      </c>
      <c r="AA5564" s="1">
        <v>1</v>
      </c>
      <c r="AB5564" s="1">
        <v>1</v>
      </c>
      <c r="AC5564" s="1">
        <v>0</v>
      </c>
      <c r="AD5564" s="1">
        <v>0</v>
      </c>
      <c r="AE5564" s="1">
        <v>0</v>
      </c>
      <c r="AF5564" s="1">
        <v>0</v>
      </c>
      <c r="AG5564" s="1">
        <v>0</v>
      </c>
      <c r="AH5564" s="1">
        <v>220</v>
      </c>
      <c r="AI5564" s="1">
        <v>220</v>
      </c>
      <c r="AJ5564" s="1" t="s">
        <v>373</v>
      </c>
      <c r="AK5564" s="1" t="s">
        <v>1474</v>
      </c>
      <c r="AL5564" s="1" t="s">
        <v>1475</v>
      </c>
      <c r="AM5564" s="1" t="s">
        <v>16</v>
      </c>
      <c r="AN5564" s="1" t="s">
        <v>23098</v>
      </c>
      <c r="AO5564" s="1" t="s">
        <v>86</v>
      </c>
      <c r="AP5564" s="1" t="s">
        <v>86</v>
      </c>
      <c r="AQ5564" s="1" t="s">
        <v>25</v>
      </c>
      <c r="AR5564" s="1" t="s">
        <v>30</v>
      </c>
      <c r="AS5564" s="1" t="s">
        <v>23091</v>
      </c>
      <c r="AT5564" s="1" t="s">
        <v>101</v>
      </c>
    </row>
    <row r="5565" spans="1:46" x14ac:dyDescent="0.25">
      <c r="A5565" s="1" t="s">
        <v>22461</v>
      </c>
      <c r="B5565" s="2" t="s">
        <v>23101</v>
      </c>
      <c r="C5565" s="2" t="s">
        <v>23109</v>
      </c>
      <c r="D5565" s="1">
        <v>0</v>
      </c>
      <c r="E5565" s="1">
        <v>0</v>
      </c>
      <c r="F5565" s="1">
        <v>1</v>
      </c>
      <c r="G5565" s="1">
        <v>1</v>
      </c>
      <c r="H5565" s="6">
        <v>1</v>
      </c>
      <c r="I5565">
        <v>1</v>
      </c>
      <c r="J5565" s="1">
        <v>28</v>
      </c>
      <c r="K5565" s="1">
        <v>0</v>
      </c>
      <c r="L5565" s="1">
        <v>643</v>
      </c>
      <c r="M5565" s="6">
        <v>0.18</v>
      </c>
      <c r="N5565" s="4">
        <v>1000</v>
      </c>
      <c r="O5565" s="4">
        <v>50</v>
      </c>
      <c r="P5565" s="4">
        <v>100</v>
      </c>
      <c r="Q5565" s="3">
        <v>0.35</v>
      </c>
      <c r="R5565" s="1">
        <v>12</v>
      </c>
      <c r="S5565" s="1">
        <v>100</v>
      </c>
      <c r="T5565" s="1">
        <v>14</v>
      </c>
      <c r="U5565" s="1">
        <v>1</v>
      </c>
      <c r="V5565" s="1">
        <v>2</v>
      </c>
      <c r="W5565" s="1">
        <v>1</v>
      </c>
      <c r="X5565" s="1">
        <v>1</v>
      </c>
      <c r="Y5565" s="1">
        <v>1</v>
      </c>
      <c r="Z5565" s="1">
        <v>2</v>
      </c>
      <c r="AA5565" s="1">
        <v>1</v>
      </c>
      <c r="AB5565" s="1">
        <v>1</v>
      </c>
      <c r="AC5565" s="1">
        <v>0</v>
      </c>
      <c r="AD5565" s="1">
        <v>0</v>
      </c>
      <c r="AE5565" s="1">
        <v>0</v>
      </c>
      <c r="AF5565" s="1">
        <v>0</v>
      </c>
      <c r="AG5565" s="1">
        <v>0</v>
      </c>
      <c r="AH5565" s="1">
        <v>0</v>
      </c>
      <c r="AI5565" s="1">
        <v>0</v>
      </c>
      <c r="AJ5565" s="1" t="s">
        <v>15394</v>
      </c>
      <c r="AK5565" s="1" t="s">
        <v>15395</v>
      </c>
      <c r="AL5565" s="1" t="s">
        <v>15396</v>
      </c>
      <c r="AM5565" s="1" t="s">
        <v>16</v>
      </c>
      <c r="AN5565" s="1" t="s">
        <v>23097</v>
      </c>
      <c r="AO5565" s="1" t="s">
        <v>86</v>
      </c>
      <c r="AP5565" s="1" t="s">
        <v>86</v>
      </c>
      <c r="AQ5565" s="1" t="s">
        <v>14</v>
      </c>
      <c r="AR5565" s="1" t="s">
        <v>19</v>
      </c>
      <c r="AS5565" s="1" t="s">
        <v>23091</v>
      </c>
      <c r="AT5565" s="1" t="s">
        <v>101</v>
      </c>
    </row>
    <row r="5566" spans="1:46" x14ac:dyDescent="0.25">
      <c r="A5566" s="1" t="s">
        <v>19609</v>
      </c>
      <c r="B5566" s="2" t="s">
        <v>23101</v>
      </c>
      <c r="C5566" s="2" t="s">
        <v>23109</v>
      </c>
      <c r="D5566" s="1">
        <v>0</v>
      </c>
      <c r="E5566" s="1">
        <v>0</v>
      </c>
      <c r="F5566" s="1">
        <v>1</v>
      </c>
      <c r="G5566" s="1">
        <v>1</v>
      </c>
      <c r="H5566" s="6">
        <v>1</v>
      </c>
      <c r="I5566">
        <v>1</v>
      </c>
      <c r="J5566" s="1">
        <v>37</v>
      </c>
      <c r="K5566" s="1">
        <v>1</v>
      </c>
      <c r="L5566" s="1">
        <v>600</v>
      </c>
      <c r="M5566" s="6">
        <v>0.15</v>
      </c>
      <c r="N5566" s="4">
        <v>330</v>
      </c>
      <c r="O5566" s="4">
        <v>330</v>
      </c>
      <c r="P5566" s="4">
        <v>300</v>
      </c>
      <c r="Q5566" s="3">
        <v>0.3</v>
      </c>
      <c r="R5566" s="1">
        <v>24</v>
      </c>
      <c r="S5566" s="1">
        <v>300</v>
      </c>
      <c r="T5566" s="1">
        <v>40</v>
      </c>
      <c r="U5566" s="1">
        <v>1</v>
      </c>
      <c r="V5566" s="1">
        <v>2</v>
      </c>
      <c r="W5566" s="1">
        <v>1</v>
      </c>
      <c r="X5566" s="1">
        <v>0</v>
      </c>
      <c r="Y5566" s="1">
        <v>0</v>
      </c>
      <c r="Z5566" s="1">
        <v>4</v>
      </c>
      <c r="AA5566" s="1">
        <v>1</v>
      </c>
      <c r="AB5566" s="1">
        <v>1</v>
      </c>
      <c r="AC5566" s="1">
        <v>0</v>
      </c>
      <c r="AD5566" s="1">
        <v>0</v>
      </c>
      <c r="AE5566" s="1">
        <v>0</v>
      </c>
      <c r="AF5566" s="1">
        <v>331</v>
      </c>
      <c r="AG5566" s="1">
        <v>0</v>
      </c>
      <c r="AH5566" s="1">
        <v>297</v>
      </c>
      <c r="AI5566" s="1">
        <v>628</v>
      </c>
      <c r="AJ5566" s="1" t="s">
        <v>7684</v>
      </c>
      <c r="AK5566" s="1" t="s">
        <v>7685</v>
      </c>
      <c r="AL5566" s="1" t="s">
        <v>7686</v>
      </c>
      <c r="AM5566" s="1" t="s">
        <v>16</v>
      </c>
      <c r="AN5566" s="1" t="s">
        <v>23098</v>
      </c>
      <c r="AO5566" s="1" t="s">
        <v>86</v>
      </c>
      <c r="AP5566" s="1" t="s">
        <v>86</v>
      </c>
      <c r="AQ5566" s="1" t="s">
        <v>25</v>
      </c>
      <c r="AR5566" s="1" t="s">
        <v>30</v>
      </c>
      <c r="AS5566" s="1" t="s">
        <v>23091</v>
      </c>
      <c r="AT5566" s="1" t="s">
        <v>101</v>
      </c>
    </row>
    <row r="5567" spans="1:46" x14ac:dyDescent="0.25">
      <c r="A5567" s="1" t="s">
        <v>17735</v>
      </c>
      <c r="B5567" s="2" t="s">
        <v>23101</v>
      </c>
      <c r="C5567" s="2" t="s">
        <v>23109</v>
      </c>
      <c r="D5567" s="1">
        <v>0</v>
      </c>
      <c r="E5567" s="1">
        <v>0</v>
      </c>
      <c r="F5567" s="1">
        <v>1</v>
      </c>
      <c r="G5567" s="1">
        <v>1</v>
      </c>
      <c r="H5567" s="6">
        <v>1</v>
      </c>
      <c r="I5567">
        <v>0</v>
      </c>
      <c r="J5567" s="1">
        <v>34</v>
      </c>
      <c r="K5567" s="1">
        <v>1</v>
      </c>
      <c r="L5567" s="1">
        <v>600</v>
      </c>
      <c r="M5567" s="6">
        <v>7.0000000000000007E-2</v>
      </c>
      <c r="N5567" s="4">
        <v>2280</v>
      </c>
      <c r="O5567" s="4">
        <v>190</v>
      </c>
      <c r="P5567" s="4">
        <v>150</v>
      </c>
      <c r="Q5567" s="3">
        <v>0.35</v>
      </c>
      <c r="R5567" s="1">
        <v>12</v>
      </c>
      <c r="S5567" s="1">
        <v>150</v>
      </c>
      <c r="T5567" s="1">
        <v>13</v>
      </c>
      <c r="U5567" s="1">
        <v>1</v>
      </c>
      <c r="V5567" s="1">
        <v>2</v>
      </c>
      <c r="W5567" s="1">
        <v>0</v>
      </c>
      <c r="X5567" s="1">
        <v>1</v>
      </c>
      <c r="Y5567" s="1">
        <v>1</v>
      </c>
      <c r="Z5567" s="1">
        <v>1</v>
      </c>
      <c r="AA5567" s="1">
        <v>1</v>
      </c>
      <c r="AB5567" s="1">
        <v>0</v>
      </c>
      <c r="AC5567" s="1">
        <v>0</v>
      </c>
      <c r="AD5567" s="1">
        <v>0</v>
      </c>
      <c r="AE5567" s="1">
        <v>0</v>
      </c>
      <c r="AF5567" s="1">
        <v>0</v>
      </c>
      <c r="AG5567" s="1">
        <v>11</v>
      </c>
      <c r="AH5567" s="1">
        <v>0</v>
      </c>
      <c r="AI5567" s="1">
        <v>11</v>
      </c>
      <c r="AJ5567" s="1" t="s">
        <v>2279</v>
      </c>
      <c r="AK5567" s="1" t="s">
        <v>2280</v>
      </c>
      <c r="AL5567" s="1" t="s">
        <v>2281</v>
      </c>
      <c r="AM5567" s="1" t="s">
        <v>12</v>
      </c>
      <c r="AN5567" s="1" t="s">
        <v>23098</v>
      </c>
      <c r="AO5567" s="1" t="s">
        <v>86</v>
      </c>
      <c r="AP5567" s="1" t="s">
        <v>57</v>
      </c>
      <c r="AQ5567" s="1" t="s">
        <v>14</v>
      </c>
      <c r="AR5567" s="1" t="s">
        <v>19</v>
      </c>
      <c r="AS5567" s="1" t="s">
        <v>23091</v>
      </c>
      <c r="AT5567" s="1" t="s">
        <v>26</v>
      </c>
    </row>
    <row r="5568" spans="1:46" x14ac:dyDescent="0.25">
      <c r="A5568" s="1" t="s">
        <v>20724</v>
      </c>
      <c r="B5568" s="2" t="s">
        <v>23101</v>
      </c>
      <c r="C5568" s="2" t="s">
        <v>23109</v>
      </c>
      <c r="D5568" s="1">
        <v>0</v>
      </c>
      <c r="E5568" s="1">
        <v>0</v>
      </c>
      <c r="F5568" s="1">
        <v>1</v>
      </c>
      <c r="G5568" s="1">
        <v>1</v>
      </c>
      <c r="H5568" s="6">
        <v>1</v>
      </c>
      <c r="I5568">
        <v>0</v>
      </c>
      <c r="J5568" s="1">
        <v>35</v>
      </c>
      <c r="K5568" s="1">
        <v>1</v>
      </c>
      <c r="L5568" s="1">
        <v>708</v>
      </c>
      <c r="M5568" s="6">
        <v>0.11</v>
      </c>
      <c r="N5568" s="4">
        <v>1800</v>
      </c>
      <c r="O5568" s="4">
        <v>150</v>
      </c>
      <c r="P5568" s="4">
        <v>100</v>
      </c>
      <c r="Q5568" s="3">
        <v>0.25</v>
      </c>
      <c r="R5568" s="1">
        <v>6</v>
      </c>
      <c r="S5568" s="1">
        <v>100</v>
      </c>
      <c r="T5568" s="1">
        <v>2</v>
      </c>
      <c r="U5568" s="1">
        <v>1</v>
      </c>
      <c r="V5568" s="1">
        <v>2</v>
      </c>
      <c r="W5568" s="1">
        <v>0</v>
      </c>
      <c r="X5568" s="1">
        <v>1</v>
      </c>
      <c r="Y5568" s="1">
        <v>0</v>
      </c>
      <c r="Z5568" s="1">
        <v>4</v>
      </c>
      <c r="AA5568" s="1">
        <v>1</v>
      </c>
      <c r="AB5568" s="1">
        <v>0</v>
      </c>
      <c r="AC5568" s="1">
        <v>0</v>
      </c>
      <c r="AD5568" s="1">
        <v>0</v>
      </c>
      <c r="AE5568" s="1">
        <v>0</v>
      </c>
      <c r="AF5568" s="1">
        <v>0</v>
      </c>
      <c r="AG5568" s="1">
        <v>0</v>
      </c>
      <c r="AH5568" s="1">
        <v>0</v>
      </c>
      <c r="AI5568" s="1">
        <v>0</v>
      </c>
      <c r="AJ5568" s="1" t="s">
        <v>10750</v>
      </c>
      <c r="AK5568" s="1" t="s">
        <v>10751</v>
      </c>
      <c r="AL5568" s="1" t="s">
        <v>10752</v>
      </c>
      <c r="AM5568" s="1" t="s">
        <v>12</v>
      </c>
      <c r="AN5568" s="1" t="s">
        <v>23098</v>
      </c>
      <c r="AO5568" s="1" t="s">
        <v>86</v>
      </c>
      <c r="AP5568" s="1" t="s">
        <v>57</v>
      </c>
      <c r="AQ5568" s="1" t="s">
        <v>14</v>
      </c>
      <c r="AR5568" s="1" t="s">
        <v>30</v>
      </c>
      <c r="AS5568" s="1" t="s">
        <v>23091</v>
      </c>
      <c r="AT5568" s="1" t="s">
        <v>26</v>
      </c>
    </row>
    <row r="5569" spans="1:46" x14ac:dyDescent="0.25">
      <c r="A5569" s="1" t="s">
        <v>20200</v>
      </c>
      <c r="B5569" s="2" t="s">
        <v>23101</v>
      </c>
      <c r="C5569" s="2" t="s">
        <v>23109</v>
      </c>
      <c r="D5569" s="1">
        <v>0</v>
      </c>
      <c r="E5569" s="1">
        <v>1</v>
      </c>
      <c r="F5569" s="1">
        <v>5</v>
      </c>
      <c r="G5569" s="1">
        <v>6</v>
      </c>
      <c r="H5569" s="6">
        <v>0.83333333333333337</v>
      </c>
      <c r="I5569">
        <v>1</v>
      </c>
      <c r="J5569" s="1">
        <v>40</v>
      </c>
      <c r="K5569" s="1">
        <v>0</v>
      </c>
      <c r="L5569" s="1">
        <v>72</v>
      </c>
      <c r="M5569" s="6">
        <v>0.15</v>
      </c>
      <c r="N5569" s="4">
        <v>1600</v>
      </c>
      <c r="O5569" s="4">
        <v>110</v>
      </c>
      <c r="P5569" s="4">
        <v>100</v>
      </c>
      <c r="Q5569" s="3">
        <v>0.26</v>
      </c>
      <c r="R5569" s="1">
        <v>6</v>
      </c>
      <c r="S5569" s="1">
        <v>100</v>
      </c>
      <c r="T5569" s="1">
        <v>3</v>
      </c>
      <c r="U5569" s="1">
        <v>1</v>
      </c>
      <c r="V5569" s="1">
        <v>2</v>
      </c>
      <c r="W5569" s="1">
        <v>0</v>
      </c>
      <c r="X5569" s="1">
        <v>0</v>
      </c>
      <c r="Y5569" s="1">
        <v>0</v>
      </c>
      <c r="Z5569" s="1">
        <v>3</v>
      </c>
      <c r="AA5569" s="1">
        <v>1</v>
      </c>
      <c r="AB5569" s="1">
        <v>1</v>
      </c>
      <c r="AC5569" s="1">
        <v>0</v>
      </c>
      <c r="AD5569" s="1">
        <v>0</v>
      </c>
      <c r="AE5569" s="1">
        <v>0</v>
      </c>
      <c r="AF5569" s="1">
        <v>0</v>
      </c>
      <c r="AG5569" s="1">
        <v>0</v>
      </c>
      <c r="AH5569" s="1">
        <v>0</v>
      </c>
      <c r="AI5569" s="1">
        <v>0</v>
      </c>
      <c r="AJ5569" s="1" t="s">
        <v>9315</v>
      </c>
      <c r="AK5569" s="1" t="s">
        <v>9316</v>
      </c>
      <c r="AL5569" s="1" t="s">
        <v>9317</v>
      </c>
      <c r="AM5569" s="1" t="s">
        <v>16</v>
      </c>
      <c r="AN5569" s="1" t="s">
        <v>23097</v>
      </c>
      <c r="AO5569" s="1" t="s">
        <v>86</v>
      </c>
      <c r="AP5569" s="1" t="s">
        <v>57</v>
      </c>
      <c r="AQ5569" s="1" t="s">
        <v>25</v>
      </c>
      <c r="AR5569" s="1" t="s">
        <v>30</v>
      </c>
      <c r="AS5569" s="1" t="s">
        <v>23091</v>
      </c>
      <c r="AT5569" s="1" t="s">
        <v>101</v>
      </c>
    </row>
    <row r="5570" spans="1:46" x14ac:dyDescent="0.25">
      <c r="A5570" s="1" t="s">
        <v>21888</v>
      </c>
      <c r="B5570" s="2" t="s">
        <v>23101</v>
      </c>
      <c r="C5570" s="2" t="s">
        <v>23109</v>
      </c>
      <c r="D5570" s="1">
        <v>0</v>
      </c>
      <c r="E5570" s="1">
        <v>0</v>
      </c>
      <c r="F5570" s="1">
        <v>1</v>
      </c>
      <c r="G5570" s="1">
        <v>1</v>
      </c>
      <c r="H5570" s="6">
        <v>1</v>
      </c>
      <c r="I5570">
        <v>0</v>
      </c>
      <c r="J5570" s="1">
        <v>29</v>
      </c>
      <c r="K5570" s="1">
        <v>0</v>
      </c>
      <c r="L5570" s="1">
        <v>515</v>
      </c>
      <c r="M5570" s="6">
        <v>0.48</v>
      </c>
      <c r="N5570" s="4">
        <v>1500</v>
      </c>
      <c r="O5570" s="4">
        <v>130</v>
      </c>
      <c r="P5570" s="4">
        <v>150</v>
      </c>
      <c r="Q5570" s="3">
        <v>0.3</v>
      </c>
      <c r="R5570" s="1">
        <v>12</v>
      </c>
      <c r="S5570" s="1">
        <v>150</v>
      </c>
      <c r="T5570" s="1">
        <v>15</v>
      </c>
      <c r="U5570" s="1">
        <v>1</v>
      </c>
      <c r="V5570" s="1">
        <v>2</v>
      </c>
      <c r="W5570" s="1">
        <v>1</v>
      </c>
      <c r="X5570" s="1">
        <v>0</v>
      </c>
      <c r="Y5570" s="1">
        <v>1</v>
      </c>
      <c r="Z5570" s="1">
        <v>0</v>
      </c>
      <c r="AA5570" s="1">
        <v>1</v>
      </c>
      <c r="AB5570" s="1">
        <v>0</v>
      </c>
      <c r="AC5570" s="1">
        <v>666</v>
      </c>
      <c r="AD5570" s="1">
        <v>0</v>
      </c>
      <c r="AE5570" s="1">
        <v>0</v>
      </c>
      <c r="AF5570" s="1">
        <v>495</v>
      </c>
      <c r="AG5570" s="1">
        <v>0</v>
      </c>
      <c r="AH5570" s="1">
        <v>0</v>
      </c>
      <c r="AI5570" s="1">
        <v>1161</v>
      </c>
      <c r="AJ5570" s="1" t="s">
        <v>13866</v>
      </c>
      <c r="AK5570" s="1" t="s">
        <v>13867</v>
      </c>
      <c r="AL5570" s="1" t="s">
        <v>13868</v>
      </c>
      <c r="AM5570" s="1" t="s">
        <v>12</v>
      </c>
      <c r="AN5570" s="1" t="s">
        <v>23097</v>
      </c>
      <c r="AO5570" s="1" t="s">
        <v>86</v>
      </c>
      <c r="AP5570" s="1" t="s">
        <v>86</v>
      </c>
      <c r="AQ5570" s="1" t="s">
        <v>25</v>
      </c>
      <c r="AR5570" s="1" t="s">
        <v>19</v>
      </c>
      <c r="AS5570" s="1" t="s">
        <v>23091</v>
      </c>
      <c r="AT5570" s="1" t="s">
        <v>26</v>
      </c>
    </row>
    <row r="5571" spans="1:46" x14ac:dyDescent="0.25">
      <c r="A5571" s="1" t="s">
        <v>23043</v>
      </c>
      <c r="B5571" s="2" t="s">
        <v>23101</v>
      </c>
      <c r="C5571" s="2" t="s">
        <v>23109</v>
      </c>
      <c r="D5571" s="1">
        <v>0</v>
      </c>
      <c r="E5571" s="1">
        <v>0</v>
      </c>
      <c r="F5571" s="1">
        <v>1</v>
      </c>
      <c r="G5571" s="1">
        <v>1</v>
      </c>
      <c r="H5571" s="6">
        <v>1</v>
      </c>
      <c r="I5571">
        <v>0</v>
      </c>
      <c r="J5571" s="1">
        <v>37</v>
      </c>
      <c r="K5571" s="1">
        <v>1</v>
      </c>
      <c r="L5571" s="1">
        <v>610</v>
      </c>
      <c r="M5571" s="6">
        <v>0.17</v>
      </c>
      <c r="N5571" s="4">
        <v>2400</v>
      </c>
      <c r="O5571" s="4">
        <v>200</v>
      </c>
      <c r="P5571" s="4">
        <v>500</v>
      </c>
      <c r="Q5571" s="3">
        <v>0.3</v>
      </c>
      <c r="R5571" s="1">
        <v>18</v>
      </c>
      <c r="S5571" s="1">
        <v>500</v>
      </c>
      <c r="T5571" s="1">
        <v>61</v>
      </c>
      <c r="U5571" s="1">
        <v>1</v>
      </c>
      <c r="V5571" s="1">
        <v>2</v>
      </c>
      <c r="W5571" s="1">
        <v>1</v>
      </c>
      <c r="X5571" s="1">
        <v>0</v>
      </c>
      <c r="Y5571" s="1">
        <v>1</v>
      </c>
      <c r="Z5571" s="1">
        <v>3</v>
      </c>
      <c r="AA5571" s="1">
        <v>1</v>
      </c>
      <c r="AB5571" s="1">
        <v>0</v>
      </c>
      <c r="AC5571" s="1">
        <v>0</v>
      </c>
      <c r="AD5571" s="1">
        <v>0</v>
      </c>
      <c r="AE5571" s="1">
        <v>0</v>
      </c>
      <c r="AF5571" s="1">
        <v>0</v>
      </c>
      <c r="AG5571" s="1">
        <v>0</v>
      </c>
      <c r="AH5571" s="1">
        <v>0</v>
      </c>
      <c r="AI5571" s="1">
        <v>0</v>
      </c>
      <c r="AJ5571" s="1" t="s">
        <v>16943</v>
      </c>
      <c r="AK5571" s="1" t="s">
        <v>16944</v>
      </c>
      <c r="AL5571" s="1" t="s">
        <v>16945</v>
      </c>
      <c r="AM5571" s="1" t="s">
        <v>12</v>
      </c>
      <c r="AN5571" s="1" t="s">
        <v>23098</v>
      </c>
      <c r="AO5571" s="1" t="s">
        <v>86</v>
      </c>
      <c r="AP5571" s="1" t="s">
        <v>86</v>
      </c>
      <c r="AQ5571" s="1" t="s">
        <v>25</v>
      </c>
      <c r="AR5571" s="1" t="s">
        <v>19</v>
      </c>
      <c r="AS5571" s="1" t="s">
        <v>23091</v>
      </c>
      <c r="AT5571" s="1" t="s">
        <v>26</v>
      </c>
    </row>
    <row r="5572" spans="1:46" x14ac:dyDescent="0.25">
      <c r="A5572" s="1" t="s">
        <v>23042</v>
      </c>
      <c r="B5572" s="2" t="s">
        <v>23101</v>
      </c>
      <c r="C5572" s="2" t="s">
        <v>23109</v>
      </c>
      <c r="D5572" s="1">
        <v>0</v>
      </c>
      <c r="E5572" s="1">
        <v>0</v>
      </c>
      <c r="F5572" s="1">
        <v>1</v>
      </c>
      <c r="G5572" s="1">
        <v>1</v>
      </c>
      <c r="H5572" s="6">
        <v>1</v>
      </c>
      <c r="I5572">
        <v>0</v>
      </c>
      <c r="J5572" s="1">
        <v>34</v>
      </c>
      <c r="K5572" s="1">
        <v>1</v>
      </c>
      <c r="L5572" s="1">
        <v>757</v>
      </c>
      <c r="M5572" s="6">
        <v>0.54</v>
      </c>
      <c r="N5572" s="4">
        <v>4000</v>
      </c>
      <c r="O5572" s="4">
        <v>250</v>
      </c>
      <c r="P5572" s="4">
        <v>250</v>
      </c>
      <c r="Q5572" s="3">
        <v>0.25</v>
      </c>
      <c r="R5572" s="1">
        <v>24</v>
      </c>
      <c r="S5572" s="1">
        <v>250</v>
      </c>
      <c r="T5572" s="1">
        <v>24</v>
      </c>
      <c r="U5572" s="1">
        <v>1</v>
      </c>
      <c r="V5572" s="1">
        <v>2</v>
      </c>
      <c r="W5572" s="1">
        <v>0</v>
      </c>
      <c r="X5572" s="1">
        <v>1</v>
      </c>
      <c r="Y5572" s="1">
        <v>1</v>
      </c>
      <c r="Z5572" s="1">
        <v>2</v>
      </c>
      <c r="AA5572" s="1">
        <v>0</v>
      </c>
      <c r="AB5572" s="1">
        <v>0</v>
      </c>
      <c r="AC5572" s="1">
        <v>0</v>
      </c>
      <c r="AD5572" s="1">
        <v>1357</v>
      </c>
      <c r="AE5572" s="1">
        <v>0</v>
      </c>
      <c r="AF5572" s="1">
        <v>550</v>
      </c>
      <c r="AG5572" s="1">
        <v>0</v>
      </c>
      <c r="AH5572" s="1">
        <v>740</v>
      </c>
      <c r="AI5572" s="1">
        <v>2647</v>
      </c>
      <c r="AJ5572" s="1" t="s">
        <v>16940</v>
      </c>
      <c r="AK5572" s="1" t="s">
        <v>16941</v>
      </c>
      <c r="AL5572" s="1" t="s">
        <v>16942</v>
      </c>
      <c r="AM5572" s="1" t="s">
        <v>12</v>
      </c>
      <c r="AN5572" s="1" t="s">
        <v>23098</v>
      </c>
      <c r="AO5572" s="1" t="s">
        <v>86</v>
      </c>
      <c r="AP5572" s="1" t="s">
        <v>57</v>
      </c>
      <c r="AQ5572" s="1" t="s">
        <v>14</v>
      </c>
      <c r="AR5572" s="1" t="s">
        <v>19</v>
      </c>
      <c r="AS5572" s="1" t="s">
        <v>23090</v>
      </c>
      <c r="AT5572" s="1" t="s">
        <v>26</v>
      </c>
    </row>
    <row r="5573" spans="1:46" x14ac:dyDescent="0.25">
      <c r="A5573" s="1" t="s">
        <v>23044</v>
      </c>
      <c r="B5573" s="2" t="s">
        <v>23101</v>
      </c>
      <c r="C5573" s="2" t="s">
        <v>23109</v>
      </c>
      <c r="D5573" s="1">
        <v>0</v>
      </c>
      <c r="E5573" s="1">
        <v>1</v>
      </c>
      <c r="F5573" s="1">
        <v>1</v>
      </c>
      <c r="G5573" s="1">
        <v>2</v>
      </c>
      <c r="H5573" s="6">
        <v>0.5</v>
      </c>
      <c r="I5573">
        <v>0</v>
      </c>
      <c r="J5573" s="1">
        <v>32</v>
      </c>
      <c r="K5573" s="1">
        <v>0</v>
      </c>
      <c r="L5573" s="1">
        <v>626</v>
      </c>
      <c r="M5573" s="6">
        <v>0.06</v>
      </c>
      <c r="N5573" s="4">
        <v>1600</v>
      </c>
      <c r="O5573" s="4">
        <v>130</v>
      </c>
      <c r="P5573" s="4">
        <v>100</v>
      </c>
      <c r="Q5573" s="3">
        <v>0.3</v>
      </c>
      <c r="R5573" s="1">
        <v>12</v>
      </c>
      <c r="S5573" s="1">
        <v>100</v>
      </c>
      <c r="T5573" s="1">
        <v>12</v>
      </c>
      <c r="U5573" s="1">
        <v>1</v>
      </c>
      <c r="V5573" s="1">
        <v>2</v>
      </c>
      <c r="W5573" s="1">
        <v>1</v>
      </c>
      <c r="X5573" s="1">
        <v>0</v>
      </c>
      <c r="Y5573" s="1">
        <v>1</v>
      </c>
      <c r="Z5573" s="1">
        <v>3</v>
      </c>
      <c r="AA5573" s="1">
        <v>0</v>
      </c>
      <c r="AB5573" s="1">
        <v>0</v>
      </c>
      <c r="AC5573" s="1">
        <v>0</v>
      </c>
      <c r="AD5573" s="1">
        <v>0</v>
      </c>
      <c r="AE5573" s="1">
        <v>0</v>
      </c>
      <c r="AF5573" s="1">
        <v>0</v>
      </c>
      <c r="AG5573" s="1">
        <v>0</v>
      </c>
      <c r="AH5573" s="1">
        <v>0</v>
      </c>
      <c r="AI5573" s="1">
        <v>0</v>
      </c>
      <c r="AJ5573" s="1" t="s">
        <v>16946</v>
      </c>
      <c r="AK5573" s="1" t="s">
        <v>16947</v>
      </c>
      <c r="AL5573" s="1" t="s">
        <v>16948</v>
      </c>
      <c r="AM5573" s="1" t="s">
        <v>12</v>
      </c>
      <c r="AN5573" s="1" t="s">
        <v>23097</v>
      </c>
      <c r="AO5573" s="1" t="s">
        <v>86</v>
      </c>
      <c r="AP5573" s="1" t="s">
        <v>86</v>
      </c>
      <c r="AQ5573" s="1" t="s">
        <v>25</v>
      </c>
      <c r="AR5573" s="1" t="s">
        <v>19</v>
      </c>
      <c r="AS5573" s="1" t="s">
        <v>23090</v>
      </c>
      <c r="AT5573" s="1" t="s">
        <v>26</v>
      </c>
    </row>
    <row r="5574" spans="1:46" x14ac:dyDescent="0.25">
      <c r="A5574" s="1" t="s">
        <v>19037</v>
      </c>
      <c r="B5574" s="2" t="s">
        <v>23101</v>
      </c>
      <c r="C5574" s="2" t="s">
        <v>23109</v>
      </c>
      <c r="D5574" s="1">
        <v>1</v>
      </c>
      <c r="E5574" s="1">
        <v>3</v>
      </c>
      <c r="F5574" s="1">
        <v>1</v>
      </c>
      <c r="G5574" s="1">
        <v>5</v>
      </c>
      <c r="H5574" s="6">
        <v>0.2</v>
      </c>
      <c r="I5574">
        <v>0</v>
      </c>
      <c r="J5574" s="1">
        <v>36</v>
      </c>
      <c r="K5574" s="1">
        <v>0</v>
      </c>
      <c r="L5574" s="1">
        <v>610</v>
      </c>
      <c r="M5574" s="6">
        <v>0.08</v>
      </c>
      <c r="N5574" s="4">
        <v>3000</v>
      </c>
      <c r="O5574" s="4">
        <v>250</v>
      </c>
      <c r="P5574" s="4">
        <v>400</v>
      </c>
      <c r="Q5574" s="3">
        <v>0.33</v>
      </c>
      <c r="R5574" s="1">
        <v>24</v>
      </c>
      <c r="S5574" s="1">
        <v>400</v>
      </c>
      <c r="T5574" s="1">
        <v>50</v>
      </c>
      <c r="U5574" s="1">
        <v>1</v>
      </c>
      <c r="V5574" s="1">
        <v>2</v>
      </c>
      <c r="W5574" s="1">
        <v>0</v>
      </c>
      <c r="X5574" s="1">
        <v>0</v>
      </c>
      <c r="Y5574" s="1">
        <v>0</v>
      </c>
      <c r="Z5574" s="1">
        <v>3</v>
      </c>
      <c r="AA5574" s="1">
        <v>0</v>
      </c>
      <c r="AB5574" s="1">
        <v>0</v>
      </c>
      <c r="AC5574" s="1">
        <v>0</v>
      </c>
      <c r="AD5574" s="1">
        <v>0</v>
      </c>
      <c r="AE5574" s="1">
        <v>0</v>
      </c>
      <c r="AF5574" s="1">
        <v>0</v>
      </c>
      <c r="AG5574" s="1">
        <v>0</v>
      </c>
      <c r="AH5574" s="1">
        <v>0</v>
      </c>
      <c r="AI5574" s="1">
        <v>0</v>
      </c>
      <c r="AJ5574" s="1" t="s">
        <v>1186</v>
      </c>
      <c r="AK5574" s="1" t="s">
        <v>6089</v>
      </c>
      <c r="AL5574" s="1" t="s">
        <v>6090</v>
      </c>
      <c r="AM5574" s="1" t="s">
        <v>12</v>
      </c>
      <c r="AN5574" s="1" t="s">
        <v>23097</v>
      </c>
      <c r="AO5574" s="1" t="s">
        <v>86</v>
      </c>
      <c r="AP5574" s="1" t="s">
        <v>57</v>
      </c>
      <c r="AQ5574" s="1" t="s">
        <v>25</v>
      </c>
      <c r="AR5574" s="1" t="s">
        <v>30</v>
      </c>
      <c r="AS5574" s="1" t="s">
        <v>23090</v>
      </c>
      <c r="AT5574" s="1" t="s">
        <v>26</v>
      </c>
    </row>
    <row r="5575" spans="1:46" x14ac:dyDescent="0.25">
      <c r="A5575" s="1" t="s">
        <v>20741</v>
      </c>
      <c r="B5575" s="2" t="s">
        <v>23101</v>
      </c>
      <c r="C5575" s="2" t="s">
        <v>23109</v>
      </c>
      <c r="D5575" s="1">
        <v>0</v>
      </c>
      <c r="E5575" s="1">
        <v>0</v>
      </c>
      <c r="F5575" s="1">
        <v>1</v>
      </c>
      <c r="G5575" s="1">
        <v>1</v>
      </c>
      <c r="H5575" s="6">
        <v>1</v>
      </c>
      <c r="I5575">
        <v>0</v>
      </c>
      <c r="J5575" s="1">
        <v>36</v>
      </c>
      <c r="K5575" s="1">
        <v>0</v>
      </c>
      <c r="L5575" s="1">
        <v>515</v>
      </c>
      <c r="M5575" s="6">
        <v>0.28999999999999998</v>
      </c>
      <c r="N5575" s="4">
        <v>3400</v>
      </c>
      <c r="O5575" s="4">
        <v>280</v>
      </c>
      <c r="P5575" s="4">
        <v>150</v>
      </c>
      <c r="Q5575" s="3">
        <v>0.34</v>
      </c>
      <c r="R5575" s="1">
        <v>18</v>
      </c>
      <c r="S5575" s="1">
        <v>150</v>
      </c>
      <c r="T5575" s="1">
        <v>17</v>
      </c>
      <c r="U5575" s="1">
        <v>1</v>
      </c>
      <c r="V5575" s="1">
        <v>2</v>
      </c>
      <c r="W5575" s="1">
        <v>0</v>
      </c>
      <c r="X5575" s="1">
        <v>0</v>
      </c>
      <c r="Y5575" s="1">
        <v>1</v>
      </c>
      <c r="Z5575" s="1">
        <v>1</v>
      </c>
      <c r="AA5575" s="1">
        <v>0</v>
      </c>
      <c r="AB5575" s="1">
        <v>0</v>
      </c>
      <c r="AC5575" s="1">
        <v>0</v>
      </c>
      <c r="AD5575" s="1">
        <v>0</v>
      </c>
      <c r="AE5575" s="1">
        <v>0</v>
      </c>
      <c r="AF5575" s="1">
        <v>0</v>
      </c>
      <c r="AG5575" s="1">
        <v>9</v>
      </c>
      <c r="AH5575" s="1">
        <v>1200</v>
      </c>
      <c r="AI5575" s="1">
        <v>1209</v>
      </c>
      <c r="AJ5575" s="1" t="s">
        <v>1965</v>
      </c>
      <c r="AK5575" s="1" t="s">
        <v>10797</v>
      </c>
      <c r="AL5575" s="1" t="s">
        <v>10798</v>
      </c>
      <c r="AM5575" s="1" t="s">
        <v>12</v>
      </c>
      <c r="AN5575" s="1" t="s">
        <v>23097</v>
      </c>
      <c r="AO5575" s="1" t="s">
        <v>86</v>
      </c>
      <c r="AP5575" s="1" t="s">
        <v>57</v>
      </c>
      <c r="AQ5575" s="1" t="s">
        <v>25</v>
      </c>
      <c r="AR5575" s="1" t="s">
        <v>19</v>
      </c>
      <c r="AS5575" s="1" t="s">
        <v>23090</v>
      </c>
      <c r="AT5575" s="1" t="s">
        <v>26</v>
      </c>
    </row>
    <row r="5576" spans="1:46" x14ac:dyDescent="0.25">
      <c r="A5576" s="1" t="s">
        <v>17764</v>
      </c>
      <c r="B5576" s="2" t="s">
        <v>23101</v>
      </c>
      <c r="C5576" s="2" t="s">
        <v>23109</v>
      </c>
      <c r="D5576" s="1">
        <v>0</v>
      </c>
      <c r="E5576" s="1">
        <v>0</v>
      </c>
      <c r="F5576" s="1">
        <v>1</v>
      </c>
      <c r="G5576" s="1">
        <v>1</v>
      </c>
      <c r="H5576" s="6">
        <v>1</v>
      </c>
      <c r="I5576">
        <v>0</v>
      </c>
      <c r="J5576" s="1">
        <v>22</v>
      </c>
      <c r="K5576" s="1">
        <v>0</v>
      </c>
      <c r="L5576" s="1">
        <v>745</v>
      </c>
      <c r="M5576" s="6">
        <v>0.14000000000000001</v>
      </c>
      <c r="N5576" s="4">
        <v>1300</v>
      </c>
      <c r="O5576" s="4">
        <v>100</v>
      </c>
      <c r="P5576" s="4">
        <v>150</v>
      </c>
      <c r="Q5576" s="3">
        <v>0.3</v>
      </c>
      <c r="R5576" s="1">
        <v>12</v>
      </c>
      <c r="S5576" s="1">
        <v>150</v>
      </c>
      <c r="T5576" s="1">
        <v>23</v>
      </c>
      <c r="U5576" s="1">
        <v>1</v>
      </c>
      <c r="V5576" s="1">
        <v>2</v>
      </c>
      <c r="W5576" s="1">
        <v>1</v>
      </c>
      <c r="X5576" s="1">
        <v>1</v>
      </c>
      <c r="Y5576" s="1">
        <v>1</v>
      </c>
      <c r="Z5576" s="1">
        <v>2</v>
      </c>
      <c r="AA5576" s="1">
        <v>1</v>
      </c>
      <c r="AB5576" s="1">
        <v>1</v>
      </c>
      <c r="AC5576" s="1">
        <v>0</v>
      </c>
      <c r="AD5576" s="1">
        <v>0</v>
      </c>
      <c r="AE5576" s="1">
        <v>0</v>
      </c>
      <c r="AF5576" s="1">
        <v>0</v>
      </c>
      <c r="AG5576" s="1">
        <v>0</v>
      </c>
      <c r="AH5576" s="1">
        <v>0</v>
      </c>
      <c r="AI5576" s="1">
        <v>0</v>
      </c>
      <c r="AJ5576" s="1" t="s">
        <v>2366</v>
      </c>
      <c r="AK5576" s="1" t="s">
        <v>2367</v>
      </c>
      <c r="AL5576" s="1" t="s">
        <v>2368</v>
      </c>
      <c r="AM5576" s="1" t="s">
        <v>12</v>
      </c>
      <c r="AN5576" s="1" t="s">
        <v>23097</v>
      </c>
      <c r="AO5576" s="1" t="s">
        <v>86</v>
      </c>
      <c r="AP5576" s="1" t="s">
        <v>86</v>
      </c>
      <c r="AQ5576" s="1" t="s">
        <v>14</v>
      </c>
      <c r="AR5576" s="1" t="s">
        <v>19</v>
      </c>
      <c r="AS5576" s="1" t="s">
        <v>23091</v>
      </c>
      <c r="AT5576" s="1" t="s">
        <v>101</v>
      </c>
    </row>
    <row r="5577" spans="1:46" x14ac:dyDescent="0.25">
      <c r="A5577" s="1" t="s">
        <v>18400</v>
      </c>
      <c r="B5577" s="2" t="s">
        <v>23101</v>
      </c>
      <c r="C5577" s="2" t="s">
        <v>23109</v>
      </c>
      <c r="D5577" s="1">
        <v>0</v>
      </c>
      <c r="E5577" s="1">
        <v>0</v>
      </c>
      <c r="F5577" s="1">
        <v>1</v>
      </c>
      <c r="G5577" s="1">
        <v>1</v>
      </c>
      <c r="H5577" s="6">
        <v>1</v>
      </c>
      <c r="I5577">
        <v>0</v>
      </c>
      <c r="J5577" s="1">
        <v>26</v>
      </c>
      <c r="K5577" s="1">
        <v>1</v>
      </c>
      <c r="L5577" s="1">
        <v>675</v>
      </c>
      <c r="M5577" s="6">
        <v>0.26</v>
      </c>
      <c r="N5577" s="4">
        <v>2310</v>
      </c>
      <c r="O5577" s="4">
        <v>170</v>
      </c>
      <c r="P5577" s="4">
        <v>200</v>
      </c>
      <c r="Q5577" s="3">
        <v>0.3</v>
      </c>
      <c r="R5577" s="1">
        <v>24</v>
      </c>
      <c r="S5577" s="1">
        <v>200</v>
      </c>
      <c r="T5577" s="1">
        <v>28</v>
      </c>
      <c r="U5577" s="1">
        <v>1</v>
      </c>
      <c r="V5577" s="1">
        <v>2</v>
      </c>
      <c r="W5577" s="1">
        <v>0</v>
      </c>
      <c r="X5577" s="1">
        <v>0</v>
      </c>
      <c r="Y5577" s="1">
        <v>1</v>
      </c>
      <c r="Z5577" s="1">
        <v>1</v>
      </c>
      <c r="AA5577" s="1">
        <v>1</v>
      </c>
      <c r="AB5577" s="1">
        <v>0</v>
      </c>
      <c r="AC5577" s="1">
        <v>100</v>
      </c>
      <c r="AD5577" s="1">
        <v>0</v>
      </c>
      <c r="AE5577" s="1">
        <v>0</v>
      </c>
      <c r="AF5577" s="1">
        <v>0</v>
      </c>
      <c r="AG5577" s="1">
        <v>47</v>
      </c>
      <c r="AH5577" s="1">
        <v>480</v>
      </c>
      <c r="AI5577" s="1">
        <v>627</v>
      </c>
      <c r="AJ5577" s="1" t="s">
        <v>4262</v>
      </c>
      <c r="AK5577" s="1" t="s">
        <v>4263</v>
      </c>
      <c r="AL5577" s="1" t="s">
        <v>4264</v>
      </c>
      <c r="AM5577" s="1" t="s">
        <v>12</v>
      </c>
      <c r="AN5577" s="1" t="s">
        <v>23098</v>
      </c>
      <c r="AO5577" s="1" t="s">
        <v>86</v>
      </c>
      <c r="AP5577" s="1" t="s">
        <v>57</v>
      </c>
      <c r="AQ5577" s="1" t="s">
        <v>25</v>
      </c>
      <c r="AR5577" s="1" t="s">
        <v>19</v>
      </c>
      <c r="AS5577" s="1" t="s">
        <v>23091</v>
      </c>
      <c r="AT5577" s="1" t="s">
        <v>26</v>
      </c>
    </row>
    <row r="5578" spans="1:46" x14ac:dyDescent="0.25">
      <c r="A5578" s="1" t="s">
        <v>20222</v>
      </c>
      <c r="B5578" s="2" t="s">
        <v>23101</v>
      </c>
      <c r="C5578" s="2" t="s">
        <v>23109</v>
      </c>
      <c r="D5578" s="1">
        <v>0</v>
      </c>
      <c r="E5578" s="1">
        <v>1</v>
      </c>
      <c r="F5578" s="1">
        <v>1</v>
      </c>
      <c r="G5578" s="1">
        <v>2</v>
      </c>
      <c r="H5578" s="6">
        <v>0.5</v>
      </c>
      <c r="I5578">
        <v>0</v>
      </c>
      <c r="J5578" s="1">
        <v>33</v>
      </c>
      <c r="K5578" s="1">
        <v>1</v>
      </c>
      <c r="L5578" s="1">
        <v>556</v>
      </c>
      <c r="M5578" s="6">
        <v>0.1</v>
      </c>
      <c r="N5578" s="4">
        <v>3000</v>
      </c>
      <c r="O5578" s="4">
        <v>250</v>
      </c>
      <c r="P5578" s="4">
        <v>200</v>
      </c>
      <c r="Q5578" s="3">
        <v>0.34</v>
      </c>
      <c r="R5578" s="1">
        <v>12</v>
      </c>
      <c r="S5578" s="1">
        <v>200</v>
      </c>
      <c r="T5578" s="1">
        <v>23</v>
      </c>
      <c r="U5578" s="1">
        <v>1</v>
      </c>
      <c r="V5578" s="1">
        <v>2</v>
      </c>
      <c r="W5578" s="1">
        <v>1</v>
      </c>
      <c r="X5578" s="1">
        <v>1</v>
      </c>
      <c r="Y5578" s="1">
        <v>0</v>
      </c>
      <c r="Z5578" s="1">
        <v>3</v>
      </c>
      <c r="AA5578" s="1">
        <v>1</v>
      </c>
      <c r="AB5578" s="1">
        <v>0</v>
      </c>
      <c r="AC5578" s="1">
        <v>0</v>
      </c>
      <c r="AD5578" s="1">
        <v>0</v>
      </c>
      <c r="AE5578" s="1">
        <v>548</v>
      </c>
      <c r="AF5578" s="1">
        <v>0</v>
      </c>
      <c r="AG5578" s="1">
        <v>0</v>
      </c>
      <c r="AH5578" s="1">
        <v>0</v>
      </c>
      <c r="AI5578" s="1">
        <v>548</v>
      </c>
      <c r="AJ5578" s="1" t="s">
        <v>9377</v>
      </c>
      <c r="AK5578" s="1" t="s">
        <v>9378</v>
      </c>
      <c r="AL5578" s="1" t="s">
        <v>9379</v>
      </c>
      <c r="AM5578" s="1" t="s">
        <v>12</v>
      </c>
      <c r="AN5578" s="1" t="s">
        <v>23098</v>
      </c>
      <c r="AO5578" s="1" t="s">
        <v>86</v>
      </c>
      <c r="AP5578" s="1" t="s">
        <v>86</v>
      </c>
      <c r="AQ5578" s="1" t="s">
        <v>14</v>
      </c>
      <c r="AR5578" s="1" t="s">
        <v>30</v>
      </c>
      <c r="AS5578" s="1" t="s">
        <v>23091</v>
      </c>
      <c r="AT5578" s="1" t="s">
        <v>26</v>
      </c>
    </row>
    <row r="5579" spans="1:46" x14ac:dyDescent="0.25">
      <c r="A5579" s="1" t="s">
        <v>21296</v>
      </c>
      <c r="B5579" s="2" t="s">
        <v>23101</v>
      </c>
      <c r="C5579" s="2" t="s">
        <v>23109</v>
      </c>
      <c r="D5579" s="1">
        <v>0</v>
      </c>
      <c r="E5579" s="1">
        <v>0</v>
      </c>
      <c r="F5579" s="1">
        <v>2</v>
      </c>
      <c r="G5579" s="1">
        <v>2</v>
      </c>
      <c r="H5579" s="6">
        <v>1</v>
      </c>
      <c r="I5579">
        <v>0</v>
      </c>
      <c r="J5579" s="1">
        <v>25</v>
      </c>
      <c r="K5579" s="1">
        <v>1</v>
      </c>
      <c r="L5579" s="1">
        <v>620</v>
      </c>
      <c r="M5579" s="6">
        <v>0.13</v>
      </c>
      <c r="N5579" s="4">
        <v>2600</v>
      </c>
      <c r="O5579" s="4">
        <v>250</v>
      </c>
      <c r="P5579" s="4">
        <v>200</v>
      </c>
      <c r="Q5579" s="3">
        <v>0.3</v>
      </c>
      <c r="R5579" s="1">
        <v>24</v>
      </c>
      <c r="S5579" s="1">
        <v>200</v>
      </c>
      <c r="T5579" s="1">
        <v>26</v>
      </c>
      <c r="U5579" s="1">
        <v>1</v>
      </c>
      <c r="V5579" s="1">
        <v>2</v>
      </c>
      <c r="W5579" s="1">
        <v>0</v>
      </c>
      <c r="X5579" s="1">
        <v>0</v>
      </c>
      <c r="Y5579" s="1">
        <v>1</v>
      </c>
      <c r="Z5579" s="1">
        <v>4</v>
      </c>
      <c r="AA5579" s="1">
        <v>0</v>
      </c>
      <c r="AB5579" s="1">
        <v>0</v>
      </c>
      <c r="AC5579" s="1">
        <v>0</v>
      </c>
      <c r="AD5579" s="1">
        <v>0</v>
      </c>
      <c r="AE5579" s="1">
        <v>0</v>
      </c>
      <c r="AF5579" s="1">
        <v>600</v>
      </c>
      <c r="AG5579" s="1">
        <v>70</v>
      </c>
      <c r="AH5579" s="1">
        <v>0</v>
      </c>
      <c r="AI5579" s="1">
        <v>670</v>
      </c>
      <c r="AJ5579" s="1" t="s">
        <v>12292</v>
      </c>
      <c r="AK5579" s="1" t="s">
        <v>12293</v>
      </c>
      <c r="AL5579" s="1" t="s">
        <v>12294</v>
      </c>
      <c r="AM5579" s="1" t="s">
        <v>12</v>
      </c>
      <c r="AN5579" s="1" t="s">
        <v>23098</v>
      </c>
      <c r="AO5579" s="1" t="s">
        <v>86</v>
      </c>
      <c r="AP5579" s="1" t="s">
        <v>57</v>
      </c>
      <c r="AQ5579" s="1" t="s">
        <v>25</v>
      </c>
      <c r="AR5579" s="1" t="s">
        <v>19</v>
      </c>
      <c r="AS5579" s="1" t="s">
        <v>23090</v>
      </c>
      <c r="AT5579" s="1" t="s">
        <v>26</v>
      </c>
    </row>
    <row r="5580" spans="1:46" x14ac:dyDescent="0.25">
      <c r="A5580" s="1" t="s">
        <v>21301</v>
      </c>
      <c r="B5580" s="2" t="s">
        <v>23101</v>
      </c>
      <c r="C5580" s="2" t="s">
        <v>23109</v>
      </c>
      <c r="D5580" s="1">
        <v>1</v>
      </c>
      <c r="E5580" s="1">
        <v>0</v>
      </c>
      <c r="F5580" s="1">
        <v>1</v>
      </c>
      <c r="G5580" s="1">
        <v>2</v>
      </c>
      <c r="H5580" s="6">
        <v>0.5</v>
      </c>
      <c r="I5580">
        <v>1</v>
      </c>
      <c r="J5580" s="1">
        <v>27</v>
      </c>
      <c r="K5580" s="1">
        <v>0</v>
      </c>
      <c r="L5580" s="1">
        <v>605</v>
      </c>
      <c r="M5580" s="6">
        <v>0.44</v>
      </c>
      <c r="N5580" s="4">
        <v>1560</v>
      </c>
      <c r="O5580" s="4">
        <v>146</v>
      </c>
      <c r="P5580" s="4">
        <v>100</v>
      </c>
      <c r="Q5580" s="3">
        <v>0.35</v>
      </c>
      <c r="R5580" s="1">
        <v>12</v>
      </c>
      <c r="S5580" s="1">
        <v>100</v>
      </c>
      <c r="T5580" s="1">
        <v>11</v>
      </c>
      <c r="U5580" s="1">
        <v>1</v>
      </c>
      <c r="V5580" s="1">
        <v>2</v>
      </c>
      <c r="W5580" s="1">
        <v>0</v>
      </c>
      <c r="X5580" s="1">
        <v>0</v>
      </c>
      <c r="Y5580" s="1">
        <v>1</v>
      </c>
      <c r="Z5580" s="1">
        <v>0</v>
      </c>
      <c r="AA5580" s="1">
        <v>1</v>
      </c>
      <c r="AB5580" s="1">
        <v>1</v>
      </c>
      <c r="AC5580" s="1">
        <v>760</v>
      </c>
      <c r="AD5580" s="1">
        <v>0</v>
      </c>
      <c r="AE5580" s="1">
        <v>379</v>
      </c>
      <c r="AF5580" s="1">
        <v>275</v>
      </c>
      <c r="AG5580" s="1">
        <v>0</v>
      </c>
      <c r="AH5580" s="1">
        <v>0</v>
      </c>
      <c r="AI5580" s="1">
        <v>1414</v>
      </c>
      <c r="AJ5580" s="1" t="s">
        <v>12307</v>
      </c>
      <c r="AK5580" s="1" t="s">
        <v>12308</v>
      </c>
      <c r="AL5580" s="1" t="s">
        <v>12309</v>
      </c>
      <c r="AM5580" s="1" t="s">
        <v>16</v>
      </c>
      <c r="AN5580" s="1" t="s">
        <v>23097</v>
      </c>
      <c r="AO5580" s="1" t="s">
        <v>86</v>
      </c>
      <c r="AP5580" s="1" t="s">
        <v>57</v>
      </c>
      <c r="AQ5580" s="1" t="s">
        <v>25</v>
      </c>
      <c r="AR5580" s="1" t="s">
        <v>19</v>
      </c>
      <c r="AS5580" s="1" t="s">
        <v>23091</v>
      </c>
      <c r="AT5580" s="1" t="s">
        <v>101</v>
      </c>
    </row>
    <row r="5581" spans="1:46" x14ac:dyDescent="0.25">
      <c r="A5581" s="1" t="s">
        <v>23067</v>
      </c>
      <c r="B5581" s="2" t="s">
        <v>23101</v>
      </c>
      <c r="C5581" s="2" t="s">
        <v>23109</v>
      </c>
      <c r="D5581" s="1">
        <v>0</v>
      </c>
      <c r="E5581" s="1">
        <v>0</v>
      </c>
      <c r="F5581" s="1">
        <v>1</v>
      </c>
      <c r="G5581" s="1">
        <v>1</v>
      </c>
      <c r="H5581" s="6">
        <v>1</v>
      </c>
      <c r="I5581">
        <v>1</v>
      </c>
      <c r="J5581" s="1">
        <v>24</v>
      </c>
      <c r="K5581" s="1">
        <v>1</v>
      </c>
      <c r="L5581" s="1">
        <v>747</v>
      </c>
      <c r="M5581" s="6">
        <v>0.75</v>
      </c>
      <c r="N5581" s="4">
        <v>1600</v>
      </c>
      <c r="O5581" s="4">
        <v>133</v>
      </c>
      <c r="P5581" s="4">
        <v>300</v>
      </c>
      <c r="Q5581" s="3">
        <v>0.25</v>
      </c>
      <c r="R5581" s="1">
        <v>18</v>
      </c>
      <c r="S5581" s="1">
        <v>300</v>
      </c>
      <c r="T5581" s="1">
        <v>35</v>
      </c>
      <c r="U5581" s="1">
        <v>1</v>
      </c>
      <c r="V5581" s="1">
        <v>2</v>
      </c>
      <c r="W5581" s="1">
        <v>0</v>
      </c>
      <c r="X5581" s="1">
        <v>0</v>
      </c>
      <c r="Y5581" s="1">
        <v>1</v>
      </c>
      <c r="Z5581" s="1">
        <v>2</v>
      </c>
      <c r="AA5581" s="1">
        <v>1</v>
      </c>
      <c r="AB5581" s="1">
        <v>1</v>
      </c>
      <c r="AC5581" s="1">
        <v>1543</v>
      </c>
      <c r="AD5581" s="1">
        <v>0</v>
      </c>
      <c r="AE5581" s="1">
        <v>585</v>
      </c>
      <c r="AF5581" s="1">
        <v>0</v>
      </c>
      <c r="AG5581" s="1">
        <v>180</v>
      </c>
      <c r="AH5581" s="1">
        <v>0</v>
      </c>
      <c r="AI5581" s="1">
        <v>2308</v>
      </c>
      <c r="AJ5581" s="1" t="s">
        <v>3186</v>
      </c>
      <c r="AK5581" s="1" t="s">
        <v>17007</v>
      </c>
      <c r="AL5581" s="1" t="s">
        <v>17008</v>
      </c>
      <c r="AM5581" s="1" t="s">
        <v>16</v>
      </c>
      <c r="AN5581" s="1" t="s">
        <v>23098</v>
      </c>
      <c r="AO5581" s="1" t="s">
        <v>86</v>
      </c>
      <c r="AP5581" s="1" t="s">
        <v>57</v>
      </c>
      <c r="AQ5581" s="1" t="s">
        <v>25</v>
      </c>
      <c r="AR5581" s="1" t="s">
        <v>19</v>
      </c>
      <c r="AS5581" s="1" t="s">
        <v>23091</v>
      </c>
      <c r="AT5581" s="1" t="s">
        <v>101</v>
      </c>
    </row>
    <row r="5582" spans="1:46" x14ac:dyDescent="0.25">
      <c r="A5582" s="1" t="s">
        <v>17779</v>
      </c>
      <c r="B5582" s="2" t="s">
        <v>23076</v>
      </c>
      <c r="C5582" s="2" t="s">
        <v>23103</v>
      </c>
      <c r="D5582" s="1">
        <v>2</v>
      </c>
      <c r="E5582" s="1">
        <v>3</v>
      </c>
      <c r="F5582" s="1">
        <v>2</v>
      </c>
      <c r="G5582" s="1">
        <v>7</v>
      </c>
      <c r="H5582" s="6">
        <v>0.2857142857142857</v>
      </c>
      <c r="I5582">
        <v>0</v>
      </c>
      <c r="J5582" s="1">
        <v>33</v>
      </c>
      <c r="K5582" s="1">
        <v>0</v>
      </c>
      <c r="L5582" s="1">
        <v>452</v>
      </c>
      <c r="M5582" s="6">
        <v>0</v>
      </c>
      <c r="N5582" s="4">
        <v>2400</v>
      </c>
      <c r="O5582" s="4">
        <v>200</v>
      </c>
      <c r="P5582" s="4">
        <v>150</v>
      </c>
      <c r="Q5582" s="3">
        <v>0.45</v>
      </c>
      <c r="R5582" s="1">
        <v>12</v>
      </c>
      <c r="S5582" s="1">
        <v>150</v>
      </c>
      <c r="T5582" s="1">
        <v>5</v>
      </c>
      <c r="U5582" s="1">
        <v>1</v>
      </c>
      <c r="V5582" s="1">
        <v>1</v>
      </c>
      <c r="W5582" s="1">
        <v>1</v>
      </c>
      <c r="X5582" s="1">
        <v>1</v>
      </c>
      <c r="Y5582" s="1">
        <v>1</v>
      </c>
      <c r="Z5582" s="1">
        <v>4</v>
      </c>
      <c r="AA5582" s="1">
        <v>1</v>
      </c>
      <c r="AB5582" s="1">
        <v>0</v>
      </c>
      <c r="AC5582" s="1">
        <v>0</v>
      </c>
      <c r="AD5582" s="1">
        <v>0</v>
      </c>
      <c r="AE5582" s="1">
        <v>0</v>
      </c>
      <c r="AF5582" s="1">
        <v>300</v>
      </c>
      <c r="AG5582" s="1">
        <v>0</v>
      </c>
      <c r="AH5582" s="1">
        <v>750</v>
      </c>
      <c r="AI5582" s="1">
        <v>1050</v>
      </c>
      <c r="AJ5582" s="1" t="s">
        <v>2428</v>
      </c>
      <c r="AK5582" s="1" t="s">
        <v>2429</v>
      </c>
      <c r="AL5582" s="1" t="s">
        <v>11</v>
      </c>
      <c r="AM5582" s="1" t="s">
        <v>12</v>
      </c>
      <c r="AN5582" s="1" t="s">
        <v>23097</v>
      </c>
      <c r="AO5582" s="1" t="s">
        <v>86</v>
      </c>
      <c r="AP5582" s="1" t="s">
        <v>86</v>
      </c>
      <c r="AQ5582" s="1" t="s">
        <v>14</v>
      </c>
      <c r="AR5582" s="1" t="s">
        <v>19</v>
      </c>
      <c r="AS5582" s="1" t="s">
        <v>23091</v>
      </c>
      <c r="AT5582" s="1" t="s">
        <v>26</v>
      </c>
    </row>
    <row r="5583" spans="1:46" x14ac:dyDescent="0.25">
      <c r="A5583" s="1" t="s">
        <v>21325</v>
      </c>
      <c r="B5583" s="2" t="s">
        <v>23076</v>
      </c>
      <c r="C5583" s="2" t="s">
        <v>23104</v>
      </c>
      <c r="D5583" s="1">
        <v>0</v>
      </c>
      <c r="E5583" s="1">
        <v>3</v>
      </c>
      <c r="F5583" s="1">
        <v>3</v>
      </c>
      <c r="G5583" s="1">
        <v>6</v>
      </c>
      <c r="H5583" s="6">
        <v>0.5</v>
      </c>
      <c r="I5583">
        <v>0</v>
      </c>
      <c r="J5583" s="1">
        <v>39</v>
      </c>
      <c r="K5583" s="1">
        <v>1</v>
      </c>
      <c r="L5583" s="1">
        <v>486</v>
      </c>
      <c r="M5583" s="6">
        <v>0</v>
      </c>
      <c r="N5583" s="4">
        <v>2600</v>
      </c>
      <c r="O5583" s="4">
        <v>200</v>
      </c>
      <c r="P5583" s="4">
        <v>150</v>
      </c>
      <c r="Q5583" s="3">
        <v>0.45</v>
      </c>
      <c r="R5583" s="1">
        <v>12</v>
      </c>
      <c r="S5583" s="1">
        <v>150</v>
      </c>
      <c r="T5583" s="1">
        <v>8</v>
      </c>
      <c r="U5583" s="1">
        <v>0</v>
      </c>
      <c r="V5583" s="1">
        <v>1</v>
      </c>
      <c r="W5583" s="1">
        <v>0</v>
      </c>
      <c r="X5583" s="1">
        <v>1</v>
      </c>
      <c r="Y5583" s="1">
        <v>1</v>
      </c>
      <c r="Z5583" s="1">
        <v>0</v>
      </c>
      <c r="AA5583" s="1">
        <v>0</v>
      </c>
      <c r="AB5583" s="1">
        <v>0</v>
      </c>
      <c r="AC5583" s="1">
        <v>2899</v>
      </c>
      <c r="AD5583" s="1">
        <v>0</v>
      </c>
      <c r="AE5583" s="1">
        <v>0</v>
      </c>
      <c r="AF5583" s="1">
        <v>575</v>
      </c>
      <c r="AG5583" s="1">
        <v>0</v>
      </c>
      <c r="AH5583" s="1">
        <v>400</v>
      </c>
      <c r="AI5583" s="1">
        <v>3874</v>
      </c>
      <c r="AJ5583" s="1" t="s">
        <v>12356</v>
      </c>
      <c r="AK5583" s="1" t="s">
        <v>12357</v>
      </c>
      <c r="AL5583" s="1" t="s">
        <v>11</v>
      </c>
      <c r="AM5583" s="1" t="s">
        <v>12</v>
      </c>
      <c r="AN5583" s="1" t="s">
        <v>23098</v>
      </c>
      <c r="AO5583" s="1" t="s">
        <v>364</v>
      </c>
      <c r="AP5583" s="1" t="s">
        <v>57</v>
      </c>
      <c r="AQ5583" s="1" t="s">
        <v>14</v>
      </c>
      <c r="AR5583" s="1" t="s">
        <v>19</v>
      </c>
      <c r="AS5583" s="1" t="s">
        <v>23090</v>
      </c>
      <c r="AT5583" s="1" t="s">
        <v>26</v>
      </c>
    </row>
    <row r="5584" spans="1:46" x14ac:dyDescent="0.25">
      <c r="A5584" s="1" t="s">
        <v>20371</v>
      </c>
      <c r="B5584" s="2" t="s">
        <v>23076</v>
      </c>
      <c r="C5584" s="2" t="s">
        <v>23106</v>
      </c>
      <c r="D5584" s="1">
        <v>1</v>
      </c>
      <c r="E5584" s="1">
        <v>0</v>
      </c>
      <c r="F5584" s="1">
        <v>1</v>
      </c>
      <c r="G5584" s="1">
        <v>2</v>
      </c>
      <c r="H5584" s="6">
        <v>0.5</v>
      </c>
      <c r="I5584">
        <v>1</v>
      </c>
      <c r="J5584" s="1">
        <v>34</v>
      </c>
      <c r="K5584" s="1">
        <v>0</v>
      </c>
      <c r="L5584" s="1">
        <v>638</v>
      </c>
      <c r="M5584" s="6">
        <v>1.1000000000000001</v>
      </c>
      <c r="N5584" s="4">
        <v>2500</v>
      </c>
      <c r="O5584" s="4">
        <v>170</v>
      </c>
      <c r="P5584" s="4">
        <v>800</v>
      </c>
      <c r="Q5584" s="3">
        <v>0.33</v>
      </c>
      <c r="R5584" s="1">
        <v>24</v>
      </c>
      <c r="S5584" s="1">
        <v>800</v>
      </c>
      <c r="T5584" s="1">
        <v>44</v>
      </c>
      <c r="U5584" s="1">
        <v>0</v>
      </c>
      <c r="V5584" s="1">
        <v>1</v>
      </c>
      <c r="W5584" s="1">
        <v>1</v>
      </c>
      <c r="X5584" s="1">
        <v>0</v>
      </c>
      <c r="Y5584" s="1">
        <v>1</v>
      </c>
      <c r="Z5584" s="1">
        <v>0</v>
      </c>
      <c r="AA5584" s="1">
        <v>1</v>
      </c>
      <c r="AB5584" s="1">
        <v>1</v>
      </c>
      <c r="AC5584" s="1">
        <v>2774</v>
      </c>
      <c r="AD5584" s="1">
        <v>0</v>
      </c>
      <c r="AE5584" s="1">
        <v>0</v>
      </c>
      <c r="AF5584" s="1">
        <v>0</v>
      </c>
      <c r="AG5584" s="1">
        <v>0</v>
      </c>
      <c r="AH5584" s="1">
        <v>823</v>
      </c>
      <c r="AI5584" s="1">
        <v>3597</v>
      </c>
      <c r="AJ5584" s="1" t="s">
        <v>9751</v>
      </c>
      <c r="AK5584" s="1" t="s">
        <v>9752</v>
      </c>
      <c r="AL5584" s="1" t="s">
        <v>9753</v>
      </c>
      <c r="AM5584" s="1" t="s">
        <v>16</v>
      </c>
      <c r="AN5584" s="1" t="s">
        <v>23097</v>
      </c>
      <c r="AO5584" s="1" t="s">
        <v>364</v>
      </c>
      <c r="AP5584" s="1" t="s">
        <v>86</v>
      </c>
      <c r="AQ5584" s="1" t="s">
        <v>25</v>
      </c>
      <c r="AR5584" s="1" t="s">
        <v>19</v>
      </c>
      <c r="AS5584" s="1" t="s">
        <v>23091</v>
      </c>
      <c r="AT5584" s="1" t="s">
        <v>101</v>
      </c>
    </row>
    <row r="5585" spans="1:46" x14ac:dyDescent="0.25">
      <c r="A5585" s="1" t="s">
        <v>18063</v>
      </c>
      <c r="B5585" s="2" t="s">
        <v>23076</v>
      </c>
      <c r="C5585" s="2" t="s">
        <v>23106</v>
      </c>
      <c r="D5585" s="1">
        <v>0</v>
      </c>
      <c r="E5585" s="1">
        <v>0</v>
      </c>
      <c r="F5585" s="1">
        <v>1</v>
      </c>
      <c r="G5585" s="1">
        <v>1</v>
      </c>
      <c r="H5585" s="6">
        <v>1</v>
      </c>
      <c r="I5585">
        <v>0</v>
      </c>
      <c r="J5585" s="1">
        <v>28</v>
      </c>
      <c r="K5585" s="1">
        <v>0</v>
      </c>
      <c r="L5585" s="1">
        <v>745</v>
      </c>
      <c r="M5585" s="6">
        <v>0.12</v>
      </c>
      <c r="N5585" s="4">
        <v>1700</v>
      </c>
      <c r="O5585" s="4">
        <v>140</v>
      </c>
      <c r="P5585" s="4">
        <v>100</v>
      </c>
      <c r="Q5585" s="3">
        <v>0.36</v>
      </c>
      <c r="R5585" s="1">
        <v>6</v>
      </c>
      <c r="S5585" s="1">
        <v>100</v>
      </c>
      <c r="T5585" s="1">
        <v>11</v>
      </c>
      <c r="U5585" s="1">
        <v>1</v>
      </c>
      <c r="V5585" s="1">
        <v>1</v>
      </c>
      <c r="W5585" s="1">
        <v>1</v>
      </c>
      <c r="X5585" s="1">
        <v>1</v>
      </c>
      <c r="Y5585" s="1">
        <v>1</v>
      </c>
      <c r="Z5585" s="1">
        <v>0</v>
      </c>
      <c r="AA5585" s="1">
        <v>1</v>
      </c>
      <c r="AB5585" s="1">
        <v>0</v>
      </c>
      <c r="AC5585" s="1">
        <v>0</v>
      </c>
      <c r="AD5585" s="1">
        <v>0</v>
      </c>
      <c r="AE5585" s="1">
        <v>0</v>
      </c>
      <c r="AF5585" s="1">
        <v>0</v>
      </c>
      <c r="AG5585" s="1">
        <v>0</v>
      </c>
      <c r="AH5585" s="1">
        <v>0</v>
      </c>
      <c r="AI5585" s="1">
        <v>0</v>
      </c>
      <c r="AJ5585" s="1" t="s">
        <v>3235</v>
      </c>
      <c r="AK5585" s="1" t="s">
        <v>3236</v>
      </c>
      <c r="AL5585" s="1" t="s">
        <v>3237</v>
      </c>
      <c r="AM5585" s="1" t="s">
        <v>12</v>
      </c>
      <c r="AN5585" s="1" t="s">
        <v>23097</v>
      </c>
      <c r="AO5585" s="1" t="s">
        <v>86</v>
      </c>
      <c r="AP5585" s="1" t="s">
        <v>86</v>
      </c>
      <c r="AQ5585" s="1" t="s">
        <v>14</v>
      </c>
      <c r="AR5585" s="1" t="s">
        <v>19</v>
      </c>
      <c r="AS5585" s="1" t="s">
        <v>23091</v>
      </c>
      <c r="AT5585" s="1" t="s">
        <v>26</v>
      </c>
    </row>
    <row r="5586" spans="1:46" x14ac:dyDescent="0.25">
      <c r="A5586" s="1" t="s">
        <v>22213</v>
      </c>
      <c r="B5586" s="2" t="s">
        <v>23076</v>
      </c>
      <c r="C5586" s="2" t="s">
        <v>23107</v>
      </c>
      <c r="D5586" s="1">
        <v>0</v>
      </c>
      <c r="E5586" s="1">
        <v>0</v>
      </c>
      <c r="F5586" s="1">
        <v>2</v>
      </c>
      <c r="G5586" s="1">
        <v>2</v>
      </c>
      <c r="H5586" s="6">
        <v>1</v>
      </c>
      <c r="I5586">
        <v>1</v>
      </c>
      <c r="J5586" s="1">
        <v>37</v>
      </c>
      <c r="K5586" s="1">
        <v>0</v>
      </c>
      <c r="L5586" s="1">
        <v>706</v>
      </c>
      <c r="M5586" s="6">
        <v>0.48</v>
      </c>
      <c r="N5586" s="4">
        <v>3500</v>
      </c>
      <c r="O5586" s="4">
        <v>230</v>
      </c>
      <c r="P5586" s="4">
        <v>500</v>
      </c>
      <c r="Q5586" s="3">
        <v>0.32</v>
      </c>
      <c r="R5586" s="1">
        <v>12</v>
      </c>
      <c r="S5586" s="1">
        <v>500</v>
      </c>
      <c r="T5586" s="1">
        <v>38</v>
      </c>
      <c r="U5586" s="1">
        <v>1</v>
      </c>
      <c r="V5586" s="1">
        <v>1</v>
      </c>
      <c r="W5586" s="1">
        <v>0</v>
      </c>
      <c r="X5586" s="1">
        <v>0</v>
      </c>
      <c r="Y5586" s="1">
        <v>1</v>
      </c>
      <c r="Z5586" s="1">
        <v>1</v>
      </c>
      <c r="AA5586" s="1">
        <v>1</v>
      </c>
      <c r="AB5586" s="1">
        <v>1</v>
      </c>
      <c r="AC5586" s="1">
        <v>0</v>
      </c>
      <c r="AD5586" s="1">
        <v>900</v>
      </c>
      <c r="AE5586" s="1">
        <v>0</v>
      </c>
      <c r="AF5586" s="1">
        <v>0</v>
      </c>
      <c r="AG5586" s="1">
        <v>54</v>
      </c>
      <c r="AH5586" s="1">
        <v>500</v>
      </c>
      <c r="AI5586" s="1">
        <v>1454</v>
      </c>
      <c r="AJ5586" s="1" t="s">
        <v>14717</v>
      </c>
      <c r="AK5586" s="1" t="s">
        <v>14718</v>
      </c>
      <c r="AL5586" s="1" t="s">
        <v>14719</v>
      </c>
      <c r="AM5586" s="1" t="s">
        <v>16</v>
      </c>
      <c r="AN5586" s="1" t="s">
        <v>23097</v>
      </c>
      <c r="AO5586" s="1" t="s">
        <v>86</v>
      </c>
      <c r="AP5586" s="1" t="s">
        <v>57</v>
      </c>
      <c r="AQ5586" s="1" t="s">
        <v>25</v>
      </c>
      <c r="AR5586" s="1" t="s">
        <v>19</v>
      </c>
      <c r="AS5586" s="1" t="s">
        <v>23091</v>
      </c>
      <c r="AT5586" s="1" t="s">
        <v>101</v>
      </c>
    </row>
    <row r="5587" spans="1:46" x14ac:dyDescent="0.25">
      <c r="A5587" s="1" t="s">
        <v>22228</v>
      </c>
      <c r="B5587" s="2" t="s">
        <v>23076</v>
      </c>
      <c r="C5587" s="2" t="s">
        <v>23107</v>
      </c>
      <c r="D5587" s="1">
        <v>0</v>
      </c>
      <c r="E5587" s="1">
        <v>0</v>
      </c>
      <c r="F5587" s="1">
        <v>1</v>
      </c>
      <c r="G5587" s="1">
        <v>1</v>
      </c>
      <c r="H5587" s="6">
        <v>1</v>
      </c>
      <c r="I5587">
        <v>0</v>
      </c>
      <c r="J5587" s="1">
        <v>32</v>
      </c>
      <c r="K5587" s="1">
        <v>0</v>
      </c>
      <c r="L5587" s="1">
        <v>901</v>
      </c>
      <c r="M5587" s="6">
        <v>0.42</v>
      </c>
      <c r="N5587" s="4">
        <v>2500</v>
      </c>
      <c r="O5587" s="4">
        <v>185</v>
      </c>
      <c r="P5587" s="4">
        <v>500</v>
      </c>
      <c r="Q5587" s="3">
        <v>0.35</v>
      </c>
      <c r="R5587" s="1">
        <v>12</v>
      </c>
      <c r="S5587" s="1">
        <v>500</v>
      </c>
      <c r="T5587" s="1">
        <v>61</v>
      </c>
      <c r="U5587" s="1">
        <v>1</v>
      </c>
      <c r="V5587" s="1">
        <v>1</v>
      </c>
      <c r="W5587" s="1">
        <v>0</v>
      </c>
      <c r="X5587" s="1">
        <v>0</v>
      </c>
      <c r="Y5587" s="1">
        <v>1</v>
      </c>
      <c r="Z5587" s="1">
        <v>0</v>
      </c>
      <c r="AA5587" s="1">
        <v>1</v>
      </c>
      <c r="AB5587" s="1">
        <v>0</v>
      </c>
      <c r="AC5587" s="1">
        <v>0</v>
      </c>
      <c r="AD5587" s="1">
        <v>0</v>
      </c>
      <c r="AE5587" s="1">
        <v>0</v>
      </c>
      <c r="AF5587" s="1">
        <v>0</v>
      </c>
      <c r="AG5587" s="1">
        <v>0</v>
      </c>
      <c r="AH5587" s="1">
        <v>500</v>
      </c>
      <c r="AI5587" s="1">
        <v>500</v>
      </c>
      <c r="AJ5587" s="1" t="s">
        <v>14755</v>
      </c>
      <c r="AK5587" s="1" t="s">
        <v>14756</v>
      </c>
      <c r="AL5587" s="1" t="s">
        <v>14757</v>
      </c>
      <c r="AM5587" s="1" t="s">
        <v>12</v>
      </c>
      <c r="AN5587" s="1" t="s">
        <v>23097</v>
      </c>
      <c r="AO5587" s="1" t="s">
        <v>86</v>
      </c>
      <c r="AP5587" s="1" t="s">
        <v>57</v>
      </c>
      <c r="AQ5587" s="1" t="s">
        <v>25</v>
      </c>
      <c r="AR5587" s="1" t="s">
        <v>19</v>
      </c>
      <c r="AS5587" s="1" t="s">
        <v>23091</v>
      </c>
      <c r="AT5587" s="1" t="s">
        <v>26</v>
      </c>
    </row>
    <row r="5588" spans="1:46" x14ac:dyDescent="0.25">
      <c r="A5588" s="1" t="s">
        <v>18464</v>
      </c>
      <c r="B5588" s="2" t="s">
        <v>23073</v>
      </c>
      <c r="C5588" s="2" t="s">
        <v>23104</v>
      </c>
      <c r="D5588" s="1">
        <v>0</v>
      </c>
      <c r="E5588" s="1">
        <v>1</v>
      </c>
      <c r="F5588" s="1">
        <v>1</v>
      </c>
      <c r="G5588" s="1">
        <v>2</v>
      </c>
      <c r="H5588" s="6">
        <v>0.5</v>
      </c>
      <c r="I5588">
        <v>0</v>
      </c>
      <c r="J5588" s="1">
        <v>34</v>
      </c>
      <c r="K5588" s="1">
        <v>0</v>
      </c>
      <c r="L5588" s="1">
        <v>695</v>
      </c>
      <c r="M5588" s="6">
        <v>0.28999999999999998</v>
      </c>
      <c r="N5588" s="4">
        <v>2800</v>
      </c>
      <c r="O5588" s="4">
        <v>240</v>
      </c>
      <c r="P5588" s="4">
        <v>300</v>
      </c>
      <c r="Q5588" s="3">
        <v>0.35</v>
      </c>
      <c r="R5588" s="1">
        <v>24</v>
      </c>
      <c r="S5588" s="1">
        <v>300</v>
      </c>
      <c r="T5588" s="1">
        <v>27</v>
      </c>
      <c r="U5588" s="1">
        <v>1</v>
      </c>
      <c r="V5588" s="1">
        <v>1</v>
      </c>
      <c r="W5588" s="1">
        <v>0</v>
      </c>
      <c r="X5588" s="1">
        <v>0</v>
      </c>
      <c r="Y5588" s="1">
        <v>1</v>
      </c>
      <c r="Z5588" s="1">
        <v>0</v>
      </c>
      <c r="AA5588" s="1">
        <v>1</v>
      </c>
      <c r="AB5588" s="1">
        <v>0</v>
      </c>
      <c r="AC5588" s="1">
        <v>197</v>
      </c>
      <c r="AD5588" s="1">
        <v>0</v>
      </c>
      <c r="AE5588" s="1">
        <v>0</v>
      </c>
      <c r="AF5588" s="1">
        <v>657</v>
      </c>
      <c r="AG5588" s="1">
        <v>478</v>
      </c>
      <c r="AH5588" s="1">
        <v>0</v>
      </c>
      <c r="AI5588" s="1">
        <v>1332</v>
      </c>
      <c r="AJ5588" s="1" t="s">
        <v>4424</v>
      </c>
      <c r="AK5588" s="1" t="s">
        <v>4425</v>
      </c>
      <c r="AL5588" s="1" t="s">
        <v>4426</v>
      </c>
      <c r="AM5588" s="1" t="s">
        <v>12</v>
      </c>
      <c r="AN5588" s="1" t="s">
        <v>23097</v>
      </c>
      <c r="AO5588" s="1" t="s">
        <v>86</v>
      </c>
      <c r="AP5588" s="1" t="s">
        <v>57</v>
      </c>
      <c r="AQ5588" s="1" t="s">
        <v>25</v>
      </c>
      <c r="AR5588" s="1" t="s">
        <v>19</v>
      </c>
      <c r="AS5588" s="1" t="s">
        <v>23091</v>
      </c>
      <c r="AT5588" s="1" t="s">
        <v>26</v>
      </c>
    </row>
    <row r="5589" spans="1:46" x14ac:dyDescent="0.25">
      <c r="A5589" s="1" t="s">
        <v>18482</v>
      </c>
      <c r="B5589" s="2" t="s">
        <v>23073</v>
      </c>
      <c r="C5589" s="2" t="s">
        <v>23105</v>
      </c>
      <c r="D5589" s="1">
        <v>0</v>
      </c>
      <c r="E5589" s="1">
        <v>0</v>
      </c>
      <c r="F5589" s="1">
        <v>1</v>
      </c>
      <c r="G5589" s="1">
        <v>1</v>
      </c>
      <c r="H5589" s="6">
        <v>1</v>
      </c>
      <c r="I5589">
        <v>1</v>
      </c>
      <c r="J5589" s="1">
        <v>32</v>
      </c>
      <c r="K5589" s="1">
        <v>0</v>
      </c>
      <c r="L5589" s="1">
        <v>594</v>
      </c>
      <c r="M5589" s="6">
        <v>0.17</v>
      </c>
      <c r="N5589" s="4">
        <v>120</v>
      </c>
      <c r="O5589" s="4">
        <v>120</v>
      </c>
      <c r="P5589" s="4">
        <v>350</v>
      </c>
      <c r="Q5589" s="3">
        <v>0.37</v>
      </c>
      <c r="R5589" s="1">
        <v>24</v>
      </c>
      <c r="S5589" s="1">
        <v>350</v>
      </c>
      <c r="T5589" s="1">
        <v>60</v>
      </c>
      <c r="U5589" s="1">
        <v>1</v>
      </c>
      <c r="V5589" s="1">
        <v>1</v>
      </c>
      <c r="W5589" s="1">
        <v>0</v>
      </c>
      <c r="X5589" s="1">
        <v>1</v>
      </c>
      <c r="Y5589" s="1">
        <v>1</v>
      </c>
      <c r="Z5589" s="1">
        <v>1</v>
      </c>
      <c r="AA5589" s="1">
        <v>0</v>
      </c>
      <c r="AB5589" s="1">
        <v>1</v>
      </c>
      <c r="AC5589" s="1">
        <v>160</v>
      </c>
      <c r="AD5589" s="1">
        <v>0</v>
      </c>
      <c r="AE5589" s="1">
        <v>0</v>
      </c>
      <c r="AF5589" s="1">
        <v>0</v>
      </c>
      <c r="AG5589" s="1">
        <v>0</v>
      </c>
      <c r="AH5589" s="1">
        <v>0</v>
      </c>
      <c r="AI5589" s="1">
        <v>160</v>
      </c>
      <c r="AJ5589" s="1" t="s">
        <v>4477</v>
      </c>
      <c r="AK5589" s="1" t="s">
        <v>4478</v>
      </c>
      <c r="AL5589" s="1" t="s">
        <v>4479</v>
      </c>
      <c r="AM5589" s="1" t="s">
        <v>16</v>
      </c>
      <c r="AN5589" s="1" t="s">
        <v>23097</v>
      </c>
      <c r="AO5589" s="1" t="s">
        <v>86</v>
      </c>
      <c r="AP5589" s="1" t="s">
        <v>57</v>
      </c>
      <c r="AQ5589" s="1" t="s">
        <v>14</v>
      </c>
      <c r="AR5589" s="1" t="s">
        <v>19</v>
      </c>
      <c r="AS5589" s="1" t="s">
        <v>23090</v>
      </c>
      <c r="AT5589" s="1" t="s">
        <v>101</v>
      </c>
    </row>
    <row r="5590" spans="1:46" x14ac:dyDescent="0.25">
      <c r="A5590" s="1" t="s">
        <v>21421</v>
      </c>
      <c r="B5590" s="2" t="s">
        <v>23073</v>
      </c>
      <c r="C5590" s="2" t="s">
        <v>23105</v>
      </c>
      <c r="D5590" s="1">
        <v>0</v>
      </c>
      <c r="E5590" s="1">
        <v>0</v>
      </c>
      <c r="F5590" s="1">
        <v>1</v>
      </c>
      <c r="G5590" s="1">
        <v>1</v>
      </c>
      <c r="H5590" s="6">
        <v>1</v>
      </c>
      <c r="I5590">
        <v>1</v>
      </c>
      <c r="J5590" s="1">
        <v>31</v>
      </c>
      <c r="K5590" s="1">
        <v>1</v>
      </c>
      <c r="L5590" s="1">
        <v>778</v>
      </c>
      <c r="M5590" s="6">
        <v>0.79</v>
      </c>
      <c r="N5590" s="4">
        <v>1800</v>
      </c>
      <c r="O5590" s="4">
        <v>150</v>
      </c>
      <c r="P5590" s="4">
        <v>600</v>
      </c>
      <c r="Q5590" s="3">
        <v>0.3</v>
      </c>
      <c r="R5590" s="1">
        <v>12</v>
      </c>
      <c r="S5590" s="1">
        <v>600</v>
      </c>
      <c r="T5590" s="1">
        <v>69</v>
      </c>
      <c r="U5590" s="1">
        <v>0</v>
      </c>
      <c r="V5590" s="1">
        <v>1</v>
      </c>
      <c r="W5590" s="1">
        <v>1</v>
      </c>
      <c r="X5590" s="1">
        <v>0</v>
      </c>
      <c r="Y5590" s="1">
        <v>1</v>
      </c>
      <c r="Z5590" s="1">
        <v>4</v>
      </c>
      <c r="AA5590" s="1">
        <v>0</v>
      </c>
      <c r="AB5590" s="1">
        <v>1</v>
      </c>
      <c r="AC5590" s="1">
        <v>853</v>
      </c>
      <c r="AD5590" s="1">
        <v>380</v>
      </c>
      <c r="AE5590" s="1">
        <v>0</v>
      </c>
      <c r="AF5590" s="1">
        <v>0</v>
      </c>
      <c r="AG5590" s="1">
        <v>626</v>
      </c>
      <c r="AH5590" s="1">
        <v>0</v>
      </c>
      <c r="AI5590" s="1">
        <v>1859</v>
      </c>
      <c r="AJ5590" s="1" t="s">
        <v>12603</v>
      </c>
      <c r="AK5590" s="1" t="s">
        <v>12604</v>
      </c>
      <c r="AL5590" s="1" t="s">
        <v>12605</v>
      </c>
      <c r="AM5590" s="1" t="s">
        <v>16</v>
      </c>
      <c r="AN5590" s="1" t="s">
        <v>23098</v>
      </c>
      <c r="AO5590" s="1" t="s">
        <v>364</v>
      </c>
      <c r="AP5590" s="1" t="s">
        <v>86</v>
      </c>
      <c r="AQ5590" s="1" t="s">
        <v>25</v>
      </c>
      <c r="AR5590" s="1" t="s">
        <v>19</v>
      </c>
      <c r="AS5590" s="1" t="s">
        <v>23090</v>
      </c>
      <c r="AT5590" s="1" t="s">
        <v>101</v>
      </c>
    </row>
    <row r="5591" spans="1:46" x14ac:dyDescent="0.25">
      <c r="A5591" s="1" t="s">
        <v>20372</v>
      </c>
      <c r="B5591" s="2" t="s">
        <v>23073</v>
      </c>
      <c r="C5591" s="2" t="s">
        <v>23106</v>
      </c>
      <c r="D5591" s="1">
        <v>3</v>
      </c>
      <c r="E5591" s="1">
        <v>4</v>
      </c>
      <c r="F5591" s="1">
        <v>3</v>
      </c>
      <c r="G5591" s="1">
        <v>10</v>
      </c>
      <c r="H5591" s="6">
        <v>0.3</v>
      </c>
      <c r="I5591">
        <v>1</v>
      </c>
      <c r="J5591" s="1">
        <v>33</v>
      </c>
      <c r="K5591" s="1">
        <v>1</v>
      </c>
      <c r="L5591" s="1">
        <v>826</v>
      </c>
      <c r="M5591" s="6">
        <v>0.21</v>
      </c>
      <c r="N5591" s="4">
        <v>2000</v>
      </c>
      <c r="O5591" s="4">
        <v>180</v>
      </c>
      <c r="P5591" s="4">
        <v>200</v>
      </c>
      <c r="Q5591" s="3">
        <v>0.3</v>
      </c>
      <c r="R5591" s="1">
        <v>6</v>
      </c>
      <c r="S5591" s="1">
        <v>200</v>
      </c>
      <c r="T5591" s="1">
        <v>5</v>
      </c>
      <c r="U5591" s="1">
        <v>1</v>
      </c>
      <c r="V5591" s="1">
        <v>1</v>
      </c>
      <c r="W5591" s="1">
        <v>1</v>
      </c>
      <c r="X5591" s="1">
        <v>0</v>
      </c>
      <c r="Y5591" s="1">
        <v>1</v>
      </c>
      <c r="Z5591" s="1">
        <v>3</v>
      </c>
      <c r="AA5591" s="1">
        <v>1</v>
      </c>
      <c r="AB5591" s="1">
        <v>1</v>
      </c>
      <c r="AC5591" s="1">
        <v>0</v>
      </c>
      <c r="AD5591" s="1">
        <v>0</v>
      </c>
      <c r="AE5591" s="1">
        <v>0</v>
      </c>
      <c r="AF5591" s="1">
        <v>0</v>
      </c>
      <c r="AG5591" s="1">
        <v>109</v>
      </c>
      <c r="AH5591" s="1">
        <v>0</v>
      </c>
      <c r="AI5591" s="1">
        <v>109</v>
      </c>
      <c r="AJ5591" s="1" t="s">
        <v>9754</v>
      </c>
      <c r="AK5591" s="1" t="s">
        <v>9755</v>
      </c>
      <c r="AL5591" s="1" t="s">
        <v>9756</v>
      </c>
      <c r="AM5591" s="1" t="s">
        <v>16</v>
      </c>
      <c r="AN5591" s="1" t="s">
        <v>23098</v>
      </c>
      <c r="AO5591" s="1" t="s">
        <v>86</v>
      </c>
      <c r="AP5591" s="1" t="s">
        <v>86</v>
      </c>
      <c r="AQ5591" s="1" t="s">
        <v>25</v>
      </c>
      <c r="AR5591" s="1" t="s">
        <v>19</v>
      </c>
      <c r="AS5591" s="1" t="s">
        <v>23091</v>
      </c>
      <c r="AT5591" s="1" t="s">
        <v>101</v>
      </c>
    </row>
    <row r="5592" spans="1:46" x14ac:dyDescent="0.25">
      <c r="A5592" s="1" t="s">
        <v>22085</v>
      </c>
      <c r="B5592" s="2" t="s">
        <v>23073</v>
      </c>
      <c r="C5592" s="2" t="s">
        <v>23106</v>
      </c>
      <c r="D5592" s="1">
        <v>1</v>
      </c>
      <c r="E5592" s="1">
        <v>1</v>
      </c>
      <c r="F5592" s="1">
        <v>1</v>
      </c>
      <c r="G5592" s="1">
        <v>3</v>
      </c>
      <c r="H5592" s="6">
        <v>0.33333333333333331</v>
      </c>
      <c r="I5592">
        <v>0</v>
      </c>
      <c r="J5592" s="1">
        <v>32</v>
      </c>
      <c r="K5592" s="1">
        <v>1</v>
      </c>
      <c r="L5592" s="1">
        <v>639</v>
      </c>
      <c r="M5592" s="6">
        <v>0.31</v>
      </c>
      <c r="N5592" s="4">
        <v>1800</v>
      </c>
      <c r="O5592" s="4">
        <v>150</v>
      </c>
      <c r="P5592" s="4">
        <v>400</v>
      </c>
      <c r="Q5592" s="3">
        <v>0.32</v>
      </c>
      <c r="R5592" s="1">
        <v>24</v>
      </c>
      <c r="S5592" s="1">
        <v>400</v>
      </c>
      <c r="T5592" s="1">
        <v>52</v>
      </c>
      <c r="U5592" s="1">
        <v>1</v>
      </c>
      <c r="V5592" s="1">
        <v>1</v>
      </c>
      <c r="W5592" s="1">
        <v>1</v>
      </c>
      <c r="X5592" s="1">
        <v>0</v>
      </c>
      <c r="Y5592" s="1">
        <v>1</v>
      </c>
      <c r="Z5592" s="1">
        <v>2</v>
      </c>
      <c r="AA5592" s="1">
        <v>1</v>
      </c>
      <c r="AB5592" s="1">
        <v>0</v>
      </c>
      <c r="AC5592" s="1">
        <v>451</v>
      </c>
      <c r="AD5592" s="1">
        <v>0</v>
      </c>
      <c r="AE5592" s="1">
        <v>0</v>
      </c>
      <c r="AF5592" s="1">
        <v>200</v>
      </c>
      <c r="AG5592" s="1">
        <v>0</v>
      </c>
      <c r="AH5592" s="1">
        <v>0</v>
      </c>
      <c r="AI5592" s="1">
        <v>651</v>
      </c>
      <c r="AJ5592" s="1" t="s">
        <v>14353</v>
      </c>
      <c r="AK5592" s="1" t="s">
        <v>14354</v>
      </c>
      <c r="AL5592" s="1" t="s">
        <v>14355</v>
      </c>
      <c r="AM5592" s="1" t="s">
        <v>12</v>
      </c>
      <c r="AN5592" s="1" t="s">
        <v>23098</v>
      </c>
      <c r="AO5592" s="1" t="s">
        <v>86</v>
      </c>
      <c r="AP5592" s="1" t="s">
        <v>86</v>
      </c>
      <c r="AQ5592" s="1" t="s">
        <v>25</v>
      </c>
      <c r="AR5592" s="1" t="s">
        <v>19</v>
      </c>
      <c r="AS5592" s="1" t="s">
        <v>23091</v>
      </c>
      <c r="AT5592" s="1" t="s">
        <v>26</v>
      </c>
    </row>
    <row r="5593" spans="1:46" x14ac:dyDescent="0.25">
      <c r="A5593" s="1" t="s">
        <v>22095</v>
      </c>
      <c r="B5593" s="2" t="s">
        <v>23073</v>
      </c>
      <c r="C5593" s="2" t="s">
        <v>23106</v>
      </c>
      <c r="D5593" s="1">
        <v>1</v>
      </c>
      <c r="E5593" s="1">
        <v>0</v>
      </c>
      <c r="F5593" s="1">
        <v>1</v>
      </c>
      <c r="G5593" s="1">
        <v>2</v>
      </c>
      <c r="H5593" s="6">
        <v>0.5</v>
      </c>
      <c r="I5593">
        <v>0</v>
      </c>
      <c r="J5593" s="1">
        <v>45</v>
      </c>
      <c r="K5593" s="1">
        <v>0</v>
      </c>
      <c r="L5593" s="1">
        <v>658</v>
      </c>
      <c r="M5593" s="6">
        <v>0.26</v>
      </c>
      <c r="N5593" s="4">
        <v>3600</v>
      </c>
      <c r="O5593" s="4">
        <v>300</v>
      </c>
      <c r="P5593" s="4">
        <v>200</v>
      </c>
      <c r="Q5593" s="3">
        <v>0.35</v>
      </c>
      <c r="R5593" s="1">
        <v>12</v>
      </c>
      <c r="S5593" s="1">
        <v>200</v>
      </c>
      <c r="T5593" s="1">
        <v>44</v>
      </c>
      <c r="U5593" s="1">
        <v>1</v>
      </c>
      <c r="V5593" s="1">
        <v>1</v>
      </c>
      <c r="W5593" s="1">
        <v>0</v>
      </c>
      <c r="X5593" s="1">
        <v>0</v>
      </c>
      <c r="Y5593" s="1">
        <v>1</v>
      </c>
      <c r="Z5593" s="1">
        <v>0</v>
      </c>
      <c r="AA5593" s="1">
        <v>1</v>
      </c>
      <c r="AB5593" s="1">
        <v>0</v>
      </c>
      <c r="AC5593" s="1">
        <v>400</v>
      </c>
      <c r="AD5593" s="1">
        <v>0</v>
      </c>
      <c r="AE5593" s="1">
        <v>0</v>
      </c>
      <c r="AF5593" s="1">
        <v>200</v>
      </c>
      <c r="AG5593" s="1">
        <v>20</v>
      </c>
      <c r="AH5593" s="1">
        <v>580</v>
      </c>
      <c r="AI5593" s="1">
        <v>1200</v>
      </c>
      <c r="AJ5593" s="1" t="s">
        <v>14381</v>
      </c>
      <c r="AK5593" s="1" t="s">
        <v>14382</v>
      </c>
      <c r="AL5593" s="1" t="s">
        <v>14383</v>
      </c>
      <c r="AM5593" s="1" t="s">
        <v>12</v>
      </c>
      <c r="AN5593" s="1" t="s">
        <v>23097</v>
      </c>
      <c r="AO5593" s="1" t="s">
        <v>86</v>
      </c>
      <c r="AP5593" s="1" t="s">
        <v>57</v>
      </c>
      <c r="AQ5593" s="1" t="s">
        <v>25</v>
      </c>
      <c r="AR5593" s="1" t="s">
        <v>19</v>
      </c>
      <c r="AS5593" s="1" t="s">
        <v>23091</v>
      </c>
      <c r="AT5593" s="1" t="s">
        <v>26</v>
      </c>
    </row>
    <row r="5594" spans="1:46" x14ac:dyDescent="0.25">
      <c r="A5594" s="1" t="s">
        <v>22097</v>
      </c>
      <c r="B5594" s="2" t="s">
        <v>23073</v>
      </c>
      <c r="C5594" s="2" t="s">
        <v>23106</v>
      </c>
      <c r="D5594" s="1">
        <v>0</v>
      </c>
      <c r="E5594" s="1">
        <v>0</v>
      </c>
      <c r="F5594" s="1">
        <v>4</v>
      </c>
      <c r="G5594" s="1">
        <v>4</v>
      </c>
      <c r="H5594" s="6">
        <v>1</v>
      </c>
      <c r="I5594">
        <v>0</v>
      </c>
      <c r="J5594" s="1">
        <v>34</v>
      </c>
      <c r="K5594" s="1">
        <v>1</v>
      </c>
      <c r="L5594" s="1">
        <v>632</v>
      </c>
      <c r="M5594" s="6">
        <v>0.13</v>
      </c>
      <c r="N5594" s="4">
        <v>2800</v>
      </c>
      <c r="O5594" s="4">
        <v>230</v>
      </c>
      <c r="P5594" s="4">
        <v>200</v>
      </c>
      <c r="Q5594" s="3">
        <v>0.32</v>
      </c>
      <c r="R5594" s="1">
        <v>12</v>
      </c>
      <c r="S5594" s="1">
        <v>200</v>
      </c>
      <c r="T5594" s="1">
        <v>16</v>
      </c>
      <c r="U5594" s="1">
        <v>1</v>
      </c>
      <c r="V5594" s="1">
        <v>1</v>
      </c>
      <c r="W5594" s="1">
        <v>0</v>
      </c>
      <c r="X5594" s="1">
        <v>0</v>
      </c>
      <c r="Y5594" s="1">
        <v>0</v>
      </c>
      <c r="Z5594" s="1">
        <v>3</v>
      </c>
      <c r="AA5594" s="1">
        <v>1</v>
      </c>
      <c r="AB5594" s="1">
        <v>0</v>
      </c>
      <c r="AC5594" s="1">
        <v>0</v>
      </c>
      <c r="AD5594" s="1">
        <v>297</v>
      </c>
      <c r="AE5594" s="1">
        <v>0</v>
      </c>
      <c r="AF5594" s="1">
        <v>0</v>
      </c>
      <c r="AG5594" s="1">
        <v>10</v>
      </c>
      <c r="AH5594" s="1">
        <v>0</v>
      </c>
      <c r="AI5594" s="1">
        <v>307</v>
      </c>
      <c r="AJ5594" s="1" t="s">
        <v>14387</v>
      </c>
      <c r="AK5594" s="1" t="s">
        <v>14388</v>
      </c>
      <c r="AL5594" s="1" t="s">
        <v>14389</v>
      </c>
      <c r="AM5594" s="1" t="s">
        <v>12</v>
      </c>
      <c r="AN5594" s="1" t="s">
        <v>23098</v>
      </c>
      <c r="AO5594" s="1" t="s">
        <v>86</v>
      </c>
      <c r="AP5594" s="1" t="s">
        <v>57</v>
      </c>
      <c r="AQ5594" s="1" t="s">
        <v>25</v>
      </c>
      <c r="AR5594" s="1" t="s">
        <v>30</v>
      </c>
      <c r="AS5594" s="1" t="s">
        <v>23091</v>
      </c>
      <c r="AT5594" s="1" t="s">
        <v>26</v>
      </c>
    </row>
    <row r="5595" spans="1:46" x14ac:dyDescent="0.25">
      <c r="A5595" s="1" t="s">
        <v>17265</v>
      </c>
      <c r="B5595" s="2" t="s">
        <v>23073</v>
      </c>
      <c r="C5595" s="2" t="s">
        <v>23106</v>
      </c>
      <c r="D5595" s="1">
        <v>0</v>
      </c>
      <c r="E5595" s="1">
        <v>0</v>
      </c>
      <c r="F5595" s="1">
        <v>3</v>
      </c>
      <c r="G5595" s="1">
        <v>3</v>
      </c>
      <c r="H5595" s="6">
        <v>1</v>
      </c>
      <c r="I5595">
        <v>0</v>
      </c>
      <c r="J5595" s="1">
        <v>36</v>
      </c>
      <c r="K5595" s="1">
        <v>1</v>
      </c>
      <c r="L5595" s="1">
        <v>742</v>
      </c>
      <c r="M5595" s="6">
        <v>0.39</v>
      </c>
      <c r="N5595" s="4">
        <v>2500</v>
      </c>
      <c r="O5595" s="4">
        <v>208</v>
      </c>
      <c r="P5595" s="4">
        <v>500</v>
      </c>
      <c r="Q5595" s="3">
        <v>0.36</v>
      </c>
      <c r="R5595" s="1">
        <v>12</v>
      </c>
      <c r="S5595" s="1">
        <v>500</v>
      </c>
      <c r="T5595" s="1">
        <v>59</v>
      </c>
      <c r="U5595" s="1">
        <v>1</v>
      </c>
      <c r="V5595" s="1">
        <v>1</v>
      </c>
      <c r="W5595" s="1">
        <v>0</v>
      </c>
      <c r="X5595" s="1">
        <v>0</v>
      </c>
      <c r="Y5595" s="1">
        <v>1</v>
      </c>
      <c r="Z5595" s="1">
        <v>2</v>
      </c>
      <c r="AA5595" s="1">
        <v>1</v>
      </c>
      <c r="AB5595" s="1">
        <v>0</v>
      </c>
      <c r="AC5595" s="1">
        <v>460</v>
      </c>
      <c r="AD5595" s="1">
        <v>0</v>
      </c>
      <c r="AE5595" s="1">
        <v>0</v>
      </c>
      <c r="AF5595" s="1">
        <v>0</v>
      </c>
      <c r="AG5595" s="1">
        <v>110</v>
      </c>
      <c r="AH5595" s="1">
        <v>438</v>
      </c>
      <c r="AI5595" s="1">
        <v>1008</v>
      </c>
      <c r="AJ5595" s="1" t="s">
        <v>810</v>
      </c>
      <c r="AK5595" s="1" t="s">
        <v>811</v>
      </c>
      <c r="AL5595" s="1" t="s">
        <v>812</v>
      </c>
      <c r="AM5595" s="1" t="s">
        <v>12</v>
      </c>
      <c r="AN5595" s="1" t="s">
        <v>23098</v>
      </c>
      <c r="AO5595" s="1" t="s">
        <v>86</v>
      </c>
      <c r="AP5595" s="1" t="s">
        <v>57</v>
      </c>
      <c r="AQ5595" s="1" t="s">
        <v>25</v>
      </c>
      <c r="AR5595" s="1" t="s">
        <v>19</v>
      </c>
      <c r="AS5595" s="1" t="s">
        <v>23091</v>
      </c>
      <c r="AT5595" s="1" t="s">
        <v>26</v>
      </c>
    </row>
    <row r="5596" spans="1:46" x14ac:dyDescent="0.25">
      <c r="A5596" s="1" t="s">
        <v>22708</v>
      </c>
      <c r="B5596" s="2" t="s">
        <v>23073</v>
      </c>
      <c r="C5596" s="2" t="s">
        <v>23106</v>
      </c>
      <c r="D5596" s="1">
        <v>0</v>
      </c>
      <c r="E5596" s="1">
        <v>0</v>
      </c>
      <c r="F5596" s="1">
        <v>1</v>
      </c>
      <c r="G5596" s="1">
        <v>1</v>
      </c>
      <c r="H5596" s="6">
        <v>1</v>
      </c>
      <c r="I5596">
        <v>1</v>
      </c>
      <c r="J5596" s="1">
        <v>32</v>
      </c>
      <c r="K5596" s="1">
        <v>0</v>
      </c>
      <c r="L5596" s="1">
        <v>728</v>
      </c>
      <c r="M5596" s="6">
        <v>0.25</v>
      </c>
      <c r="N5596" s="4">
        <v>3000</v>
      </c>
      <c r="O5596" s="4">
        <v>180</v>
      </c>
      <c r="P5596" s="4">
        <v>300</v>
      </c>
      <c r="Q5596" s="3">
        <v>0.28999999999999998</v>
      </c>
      <c r="R5596" s="1">
        <v>12</v>
      </c>
      <c r="S5596" s="1">
        <v>300</v>
      </c>
      <c r="T5596" s="1">
        <v>39</v>
      </c>
      <c r="U5596" s="1">
        <v>1</v>
      </c>
      <c r="V5596" s="1">
        <v>1</v>
      </c>
      <c r="W5596" s="1">
        <v>1</v>
      </c>
      <c r="X5596" s="1">
        <v>0</v>
      </c>
      <c r="Y5596" s="1">
        <v>1</v>
      </c>
      <c r="Z5596" s="1">
        <v>1</v>
      </c>
      <c r="AA5596" s="1">
        <v>1</v>
      </c>
      <c r="AB5596" s="1">
        <v>1</v>
      </c>
      <c r="AC5596" s="1">
        <v>400</v>
      </c>
      <c r="AD5596" s="1">
        <v>0</v>
      </c>
      <c r="AE5596" s="1">
        <v>0</v>
      </c>
      <c r="AF5596" s="1">
        <v>0</v>
      </c>
      <c r="AG5596" s="1">
        <v>80</v>
      </c>
      <c r="AH5596" s="1">
        <v>0</v>
      </c>
      <c r="AI5596" s="1">
        <v>480</v>
      </c>
      <c r="AJ5596" s="1" t="s">
        <v>16013</v>
      </c>
      <c r="AK5596" s="1" t="s">
        <v>16014</v>
      </c>
      <c r="AL5596" s="1" t="s">
        <v>16015</v>
      </c>
      <c r="AM5596" s="1" t="s">
        <v>16</v>
      </c>
      <c r="AN5596" s="1" t="s">
        <v>23097</v>
      </c>
      <c r="AO5596" s="1" t="s">
        <v>86</v>
      </c>
      <c r="AP5596" s="1" t="s">
        <v>86</v>
      </c>
      <c r="AQ5596" s="1" t="s">
        <v>25</v>
      </c>
      <c r="AR5596" s="1" t="s">
        <v>19</v>
      </c>
      <c r="AS5596" s="1" t="s">
        <v>23091</v>
      </c>
      <c r="AT5596" s="1" t="s">
        <v>101</v>
      </c>
    </row>
    <row r="5597" spans="1:46" x14ac:dyDescent="0.25">
      <c r="A5597" s="1" t="s">
        <v>17311</v>
      </c>
      <c r="B5597" s="2" t="s">
        <v>23073</v>
      </c>
      <c r="C5597" s="2" t="s">
        <v>23106</v>
      </c>
      <c r="D5597" s="1">
        <v>0</v>
      </c>
      <c r="E5597" s="1">
        <v>0</v>
      </c>
      <c r="F5597" s="1">
        <v>1</v>
      </c>
      <c r="G5597" s="1">
        <v>1</v>
      </c>
      <c r="H5597" s="6">
        <v>1</v>
      </c>
      <c r="I5597">
        <v>0</v>
      </c>
      <c r="J5597" s="1">
        <v>36</v>
      </c>
      <c r="K5597" s="1">
        <v>1</v>
      </c>
      <c r="L5597" s="1">
        <v>743</v>
      </c>
      <c r="M5597" s="6">
        <v>0.06</v>
      </c>
      <c r="N5597" s="4">
        <v>1800</v>
      </c>
      <c r="O5597" s="4">
        <v>150</v>
      </c>
      <c r="P5597" s="4">
        <v>100</v>
      </c>
      <c r="Q5597" s="3">
        <v>0.3</v>
      </c>
      <c r="R5597" s="1">
        <v>12</v>
      </c>
      <c r="S5597" s="1">
        <v>100</v>
      </c>
      <c r="T5597" s="1">
        <v>27</v>
      </c>
      <c r="U5597" s="1">
        <v>1</v>
      </c>
      <c r="V5597" s="1">
        <v>1</v>
      </c>
      <c r="W5597" s="1">
        <v>1</v>
      </c>
      <c r="X5597" s="1">
        <v>1</v>
      </c>
      <c r="Y5597" s="1">
        <v>1</v>
      </c>
      <c r="Z5597" s="1">
        <v>2</v>
      </c>
      <c r="AA5597" s="1">
        <v>0</v>
      </c>
      <c r="AB5597" s="1">
        <v>0</v>
      </c>
      <c r="AC5597" s="1">
        <v>0</v>
      </c>
      <c r="AD5597" s="1">
        <v>0</v>
      </c>
      <c r="AE5597" s="1">
        <v>0</v>
      </c>
      <c r="AF5597" s="1">
        <v>0</v>
      </c>
      <c r="AG5597" s="1">
        <v>0</v>
      </c>
      <c r="AH5597" s="1">
        <v>0</v>
      </c>
      <c r="AI5597" s="1">
        <v>0</v>
      </c>
      <c r="AJ5597" s="1" t="s">
        <v>962</v>
      </c>
      <c r="AK5597" s="1" t="s">
        <v>963</v>
      </c>
      <c r="AL5597" s="1" t="s">
        <v>964</v>
      </c>
      <c r="AM5597" s="1" t="s">
        <v>12</v>
      </c>
      <c r="AN5597" s="1" t="s">
        <v>23098</v>
      </c>
      <c r="AO5597" s="1" t="s">
        <v>86</v>
      </c>
      <c r="AP5597" s="1" t="s">
        <v>86</v>
      </c>
      <c r="AQ5597" s="1" t="s">
        <v>14</v>
      </c>
      <c r="AR5597" s="1" t="s">
        <v>19</v>
      </c>
      <c r="AS5597" s="1" t="s">
        <v>23090</v>
      </c>
      <c r="AT5597" s="1" t="s">
        <v>26</v>
      </c>
    </row>
    <row r="5598" spans="1:46" x14ac:dyDescent="0.25">
      <c r="A5598" s="1" t="s">
        <v>18080</v>
      </c>
      <c r="B5598" s="2" t="s">
        <v>23073</v>
      </c>
      <c r="C5598" s="2" t="s">
        <v>23106</v>
      </c>
      <c r="D5598" s="1">
        <v>0</v>
      </c>
      <c r="E5598" s="1">
        <v>0</v>
      </c>
      <c r="F5598" s="1">
        <v>1</v>
      </c>
      <c r="G5598" s="1">
        <v>1</v>
      </c>
      <c r="H5598" s="6">
        <v>1</v>
      </c>
      <c r="I5598">
        <v>1</v>
      </c>
      <c r="J5598" s="1">
        <v>29</v>
      </c>
      <c r="K5598" s="1">
        <v>1</v>
      </c>
      <c r="L5598" s="1">
        <v>468</v>
      </c>
      <c r="M5598" s="6">
        <v>0.25</v>
      </c>
      <c r="N5598" s="4">
        <v>1800</v>
      </c>
      <c r="O5598" s="4">
        <v>150</v>
      </c>
      <c r="P5598" s="4">
        <v>200</v>
      </c>
      <c r="Q5598" s="3">
        <v>0.3</v>
      </c>
      <c r="R5598" s="1">
        <v>18</v>
      </c>
      <c r="S5598" s="1">
        <v>200</v>
      </c>
      <c r="T5598" s="1">
        <v>35</v>
      </c>
      <c r="U5598" s="1">
        <v>1</v>
      </c>
      <c r="V5598" s="1">
        <v>1</v>
      </c>
      <c r="W5598" s="1">
        <v>0</v>
      </c>
      <c r="X5598" s="1">
        <v>0</v>
      </c>
      <c r="Y5598" s="1">
        <v>1</v>
      </c>
      <c r="Z5598" s="1">
        <v>5</v>
      </c>
      <c r="AA5598" s="1">
        <v>1</v>
      </c>
      <c r="AB5598" s="1">
        <v>1</v>
      </c>
      <c r="AC5598" s="1">
        <v>0</v>
      </c>
      <c r="AD5598" s="1">
        <v>0</v>
      </c>
      <c r="AE5598" s="1">
        <v>158</v>
      </c>
      <c r="AF5598" s="1">
        <v>0</v>
      </c>
      <c r="AG5598" s="1">
        <v>30</v>
      </c>
      <c r="AH5598" s="1">
        <v>300</v>
      </c>
      <c r="AI5598" s="1">
        <v>488</v>
      </c>
      <c r="AJ5598" s="1" t="s">
        <v>3287</v>
      </c>
      <c r="AK5598" s="1" t="s">
        <v>3288</v>
      </c>
      <c r="AL5598" s="1" t="s">
        <v>3289</v>
      </c>
      <c r="AM5598" s="1" t="s">
        <v>16</v>
      </c>
      <c r="AN5598" s="1" t="s">
        <v>23098</v>
      </c>
      <c r="AO5598" s="1" t="s">
        <v>86</v>
      </c>
      <c r="AP5598" s="1" t="s">
        <v>57</v>
      </c>
      <c r="AQ5598" s="1" t="s">
        <v>25</v>
      </c>
      <c r="AR5598" s="1" t="s">
        <v>19</v>
      </c>
      <c r="AS5598" s="1" t="s">
        <v>23091</v>
      </c>
      <c r="AT5598" s="1" t="s">
        <v>101</v>
      </c>
    </row>
    <row r="5599" spans="1:46" x14ac:dyDescent="0.25">
      <c r="A5599" s="1" t="s">
        <v>19318</v>
      </c>
      <c r="B5599" s="2" t="s">
        <v>23073</v>
      </c>
      <c r="C5599" s="2" t="s">
        <v>23106</v>
      </c>
      <c r="D5599" s="1">
        <v>1</v>
      </c>
      <c r="E5599" s="1">
        <v>0</v>
      </c>
      <c r="F5599" s="1">
        <v>2</v>
      </c>
      <c r="G5599" s="1">
        <v>3</v>
      </c>
      <c r="H5599" s="6">
        <v>0.66666666666666663</v>
      </c>
      <c r="I5599">
        <v>0</v>
      </c>
      <c r="J5599" s="1">
        <v>32</v>
      </c>
      <c r="K5599" s="1">
        <v>0</v>
      </c>
      <c r="L5599" s="1">
        <v>719</v>
      </c>
      <c r="M5599" s="6">
        <v>0.17</v>
      </c>
      <c r="N5599" s="4">
        <v>2200</v>
      </c>
      <c r="O5599" s="4">
        <v>170</v>
      </c>
      <c r="P5599" s="4">
        <v>250</v>
      </c>
      <c r="Q5599" s="3">
        <v>0.3</v>
      </c>
      <c r="R5599" s="1">
        <v>12</v>
      </c>
      <c r="S5599" s="1">
        <v>250</v>
      </c>
      <c r="T5599" s="1">
        <v>40</v>
      </c>
      <c r="U5599" s="1">
        <v>0</v>
      </c>
      <c r="V5599" s="1">
        <v>1</v>
      </c>
      <c r="W5599" s="1">
        <v>0</v>
      </c>
      <c r="X5599" s="1">
        <v>1</v>
      </c>
      <c r="Y5599" s="1">
        <v>1</v>
      </c>
      <c r="Z5599" s="1">
        <v>5</v>
      </c>
      <c r="AA5599" s="1">
        <v>0</v>
      </c>
      <c r="AB5599" s="1">
        <v>0</v>
      </c>
      <c r="AC5599" s="1">
        <v>0</v>
      </c>
      <c r="AD5599" s="1">
        <v>0</v>
      </c>
      <c r="AE5599" s="1">
        <v>0</v>
      </c>
      <c r="AF5599" s="1">
        <v>0</v>
      </c>
      <c r="AG5599" s="1">
        <v>0</v>
      </c>
      <c r="AH5599" s="1">
        <v>100</v>
      </c>
      <c r="AI5599" s="1">
        <v>100</v>
      </c>
      <c r="AJ5599" s="1" t="s">
        <v>6844</v>
      </c>
      <c r="AK5599" s="1" t="s">
        <v>6845</v>
      </c>
      <c r="AL5599" s="1" t="s">
        <v>6846</v>
      </c>
      <c r="AM5599" s="1" t="s">
        <v>12</v>
      </c>
      <c r="AN5599" s="1" t="s">
        <v>23097</v>
      </c>
      <c r="AO5599" s="1" t="s">
        <v>364</v>
      </c>
      <c r="AP5599" s="1" t="s">
        <v>57</v>
      </c>
      <c r="AQ5599" s="1" t="s">
        <v>14</v>
      </c>
      <c r="AR5599" s="1" t="s">
        <v>19</v>
      </c>
      <c r="AS5599" s="1" t="s">
        <v>23090</v>
      </c>
      <c r="AT5599" s="1" t="s">
        <v>26</v>
      </c>
    </row>
    <row r="5600" spans="1:46" x14ac:dyDescent="0.25">
      <c r="A5600" s="1" t="s">
        <v>19938</v>
      </c>
      <c r="B5600" s="2" t="s">
        <v>23073</v>
      </c>
      <c r="C5600" s="2" t="s">
        <v>23107</v>
      </c>
      <c r="D5600" s="1">
        <v>0</v>
      </c>
      <c r="E5600" s="1">
        <v>0</v>
      </c>
      <c r="F5600" s="1">
        <v>1</v>
      </c>
      <c r="G5600" s="1">
        <v>1</v>
      </c>
      <c r="H5600" s="6">
        <v>1</v>
      </c>
      <c r="I5600">
        <v>0</v>
      </c>
      <c r="J5600" s="1">
        <v>30</v>
      </c>
      <c r="K5600" s="1">
        <v>1</v>
      </c>
      <c r="L5600" s="1">
        <v>898</v>
      </c>
      <c r="M5600" s="6">
        <v>0.31</v>
      </c>
      <c r="N5600" s="4">
        <v>2000</v>
      </c>
      <c r="O5600" s="4">
        <v>160</v>
      </c>
      <c r="P5600" s="4">
        <v>500</v>
      </c>
      <c r="Q5600" s="3">
        <v>0.25</v>
      </c>
      <c r="R5600" s="1">
        <v>18</v>
      </c>
      <c r="S5600" s="1">
        <v>500</v>
      </c>
      <c r="T5600" s="1">
        <v>67</v>
      </c>
      <c r="U5600" s="1">
        <v>0</v>
      </c>
      <c r="V5600" s="1">
        <v>1</v>
      </c>
      <c r="W5600" s="1">
        <v>0</v>
      </c>
      <c r="X5600" s="1">
        <v>1</v>
      </c>
      <c r="Y5600" s="1">
        <v>1</v>
      </c>
      <c r="Z5600" s="1">
        <v>0</v>
      </c>
      <c r="AA5600" s="1">
        <v>1</v>
      </c>
      <c r="AB5600" s="1">
        <v>0</v>
      </c>
      <c r="AC5600" s="1">
        <v>0</v>
      </c>
      <c r="AD5600" s="1">
        <v>0</v>
      </c>
      <c r="AE5600" s="1">
        <v>0</v>
      </c>
      <c r="AF5600" s="1">
        <v>0</v>
      </c>
      <c r="AG5600" s="1">
        <v>0</v>
      </c>
      <c r="AH5600" s="1">
        <v>300</v>
      </c>
      <c r="AI5600" s="1">
        <v>300</v>
      </c>
      <c r="AJ5600" s="1" t="s">
        <v>8575</v>
      </c>
      <c r="AK5600" s="1" t="s">
        <v>8576</v>
      </c>
      <c r="AL5600" s="1" t="s">
        <v>8577</v>
      </c>
      <c r="AM5600" s="1" t="s">
        <v>12</v>
      </c>
      <c r="AN5600" s="1" t="s">
        <v>23098</v>
      </c>
      <c r="AO5600" s="1" t="s">
        <v>364</v>
      </c>
      <c r="AP5600" s="1" t="s">
        <v>57</v>
      </c>
      <c r="AQ5600" s="1" t="s">
        <v>14</v>
      </c>
      <c r="AR5600" s="1" t="s">
        <v>19</v>
      </c>
      <c r="AS5600" s="1" t="s">
        <v>23091</v>
      </c>
      <c r="AT5600" s="1" t="s">
        <v>26</v>
      </c>
    </row>
    <row r="5601" spans="1:46" x14ac:dyDescent="0.25">
      <c r="A5601" s="1" t="s">
        <v>19335</v>
      </c>
      <c r="B5601" s="2" t="s">
        <v>23073</v>
      </c>
      <c r="C5601" s="2" t="s">
        <v>23107</v>
      </c>
      <c r="D5601" s="1">
        <v>0</v>
      </c>
      <c r="E5601" s="1">
        <v>0</v>
      </c>
      <c r="F5601" s="1">
        <v>2</v>
      </c>
      <c r="G5601" s="1">
        <v>2</v>
      </c>
      <c r="H5601" s="6">
        <v>1</v>
      </c>
      <c r="I5601">
        <v>0</v>
      </c>
      <c r="J5601" s="1">
        <v>35</v>
      </c>
      <c r="K5601" s="1">
        <v>1</v>
      </c>
      <c r="L5601" s="1">
        <v>790</v>
      </c>
      <c r="M5601" s="6">
        <v>0.68</v>
      </c>
      <c r="N5601" s="4">
        <v>3000</v>
      </c>
      <c r="O5601" s="4">
        <v>170</v>
      </c>
      <c r="P5601" s="4">
        <v>400</v>
      </c>
      <c r="Q5601" s="3">
        <v>0.32</v>
      </c>
      <c r="R5601" s="1">
        <v>24</v>
      </c>
      <c r="S5601" s="1">
        <v>400</v>
      </c>
      <c r="T5601" s="1">
        <v>67</v>
      </c>
      <c r="U5601" s="1">
        <v>1</v>
      </c>
      <c r="V5601" s="1">
        <v>1</v>
      </c>
      <c r="W5601" s="1">
        <v>1</v>
      </c>
      <c r="X5601" s="1">
        <v>1</v>
      </c>
      <c r="Y5601" s="1">
        <v>1</v>
      </c>
      <c r="Z5601" s="1">
        <v>5</v>
      </c>
      <c r="AA5601" s="1">
        <v>0</v>
      </c>
      <c r="AB5601" s="1">
        <v>0</v>
      </c>
      <c r="AC5601" s="1">
        <v>0</v>
      </c>
      <c r="AD5601" s="1">
        <v>0</v>
      </c>
      <c r="AE5601" s="1">
        <v>0</v>
      </c>
      <c r="AF5601" s="1">
        <v>673</v>
      </c>
      <c r="AG5601" s="1">
        <v>40</v>
      </c>
      <c r="AH5601" s="1">
        <v>970</v>
      </c>
      <c r="AI5601" s="1">
        <v>1683</v>
      </c>
      <c r="AJ5601" s="1" t="s">
        <v>949</v>
      </c>
      <c r="AK5601" s="1" t="s">
        <v>6896</v>
      </c>
      <c r="AL5601" s="1" t="s">
        <v>6897</v>
      </c>
      <c r="AM5601" s="1" t="s">
        <v>12</v>
      </c>
      <c r="AN5601" s="1" t="s">
        <v>23098</v>
      </c>
      <c r="AO5601" s="1" t="s">
        <v>86</v>
      </c>
      <c r="AP5601" s="1" t="s">
        <v>86</v>
      </c>
      <c r="AQ5601" s="1" t="s">
        <v>14</v>
      </c>
      <c r="AR5601" s="1" t="s">
        <v>19</v>
      </c>
      <c r="AS5601" s="1" t="s">
        <v>23090</v>
      </c>
      <c r="AT5601" s="1" t="s">
        <v>26</v>
      </c>
    </row>
    <row r="5602" spans="1:46" x14ac:dyDescent="0.25">
      <c r="A5602" s="1" t="s">
        <v>17852</v>
      </c>
      <c r="B5602" s="2" t="s">
        <v>23073</v>
      </c>
      <c r="C5602" s="2" t="s">
        <v>23107</v>
      </c>
      <c r="D5602" s="1">
        <v>1</v>
      </c>
      <c r="E5602" s="1">
        <v>2</v>
      </c>
      <c r="F5602" s="1">
        <v>3</v>
      </c>
      <c r="G5602" s="1">
        <v>6</v>
      </c>
      <c r="H5602" s="6">
        <v>0.5</v>
      </c>
      <c r="I5602">
        <v>0</v>
      </c>
      <c r="J5602" s="1">
        <v>31</v>
      </c>
      <c r="K5602" s="1">
        <v>0</v>
      </c>
      <c r="L5602" s="1">
        <v>673</v>
      </c>
      <c r="M5602" s="6">
        <v>0.1</v>
      </c>
      <c r="N5602" s="4">
        <v>3000</v>
      </c>
      <c r="O5602" s="4">
        <v>250</v>
      </c>
      <c r="P5602" s="4">
        <v>400</v>
      </c>
      <c r="Q5602" s="3">
        <v>0.2</v>
      </c>
      <c r="R5602" s="1">
        <v>24</v>
      </c>
      <c r="S5602" s="1">
        <v>400</v>
      </c>
      <c r="T5602" s="1">
        <v>42</v>
      </c>
      <c r="U5602" s="1">
        <v>1</v>
      </c>
      <c r="V5602" s="1">
        <v>1</v>
      </c>
      <c r="W5602" s="1">
        <v>0</v>
      </c>
      <c r="X5602" s="1">
        <v>1</v>
      </c>
      <c r="Y5602" s="1">
        <v>1</v>
      </c>
      <c r="Z5602" s="1">
        <v>0</v>
      </c>
      <c r="AA5602" s="1">
        <v>1</v>
      </c>
      <c r="AB5602" s="1">
        <v>0</v>
      </c>
      <c r="AC5602" s="1">
        <v>220</v>
      </c>
      <c r="AD5602" s="1">
        <v>0</v>
      </c>
      <c r="AE5602" s="1">
        <v>0</v>
      </c>
      <c r="AF5602" s="1">
        <v>0</v>
      </c>
      <c r="AG5602" s="1">
        <v>0</v>
      </c>
      <c r="AH5602" s="1">
        <v>0</v>
      </c>
      <c r="AI5602" s="1">
        <v>220</v>
      </c>
      <c r="AJ5602" s="1" t="s">
        <v>2606</v>
      </c>
      <c r="AK5602" s="1" t="s">
        <v>2607</v>
      </c>
      <c r="AL5602" s="1" t="s">
        <v>2608</v>
      </c>
      <c r="AM5602" s="1" t="s">
        <v>12</v>
      </c>
      <c r="AN5602" s="1" t="s">
        <v>23097</v>
      </c>
      <c r="AO5602" s="1" t="s">
        <v>86</v>
      </c>
      <c r="AP5602" s="1" t="s">
        <v>57</v>
      </c>
      <c r="AQ5602" s="1" t="s">
        <v>14</v>
      </c>
      <c r="AR5602" s="1" t="s">
        <v>19</v>
      </c>
      <c r="AS5602" s="1" t="s">
        <v>23091</v>
      </c>
      <c r="AT5602" s="1" t="s">
        <v>26</v>
      </c>
    </row>
    <row r="5603" spans="1:46" x14ac:dyDescent="0.25">
      <c r="A5603" s="1" t="s">
        <v>18175</v>
      </c>
      <c r="B5603" s="2" t="s">
        <v>23073</v>
      </c>
      <c r="C5603" s="2" t="s">
        <v>23107</v>
      </c>
      <c r="D5603" s="1">
        <v>0</v>
      </c>
      <c r="E5603" s="1">
        <v>0</v>
      </c>
      <c r="F5603" s="1">
        <v>4</v>
      </c>
      <c r="G5603" s="1">
        <v>4</v>
      </c>
      <c r="H5603" s="6">
        <v>1</v>
      </c>
      <c r="I5603">
        <v>0</v>
      </c>
      <c r="J5603" s="1">
        <v>38</v>
      </c>
      <c r="K5603" s="1">
        <v>0</v>
      </c>
      <c r="L5603" s="1">
        <v>852</v>
      </c>
      <c r="M5603" s="6">
        <v>0.14000000000000001</v>
      </c>
      <c r="N5603" s="4">
        <v>5800</v>
      </c>
      <c r="O5603" s="4">
        <v>440</v>
      </c>
      <c r="P5603" s="4">
        <v>600</v>
      </c>
      <c r="Q5603" s="3">
        <v>0.25</v>
      </c>
      <c r="R5603" s="1">
        <v>24</v>
      </c>
      <c r="S5603" s="1">
        <v>600</v>
      </c>
      <c r="T5603" s="1">
        <v>65</v>
      </c>
      <c r="U5603" s="1">
        <v>1</v>
      </c>
      <c r="V5603" s="1">
        <v>1</v>
      </c>
      <c r="W5603" s="1">
        <v>0</v>
      </c>
      <c r="X5603" s="1">
        <v>0</v>
      </c>
      <c r="Y5603" s="1">
        <v>0</v>
      </c>
      <c r="Z5603" s="1">
        <v>3</v>
      </c>
      <c r="AA5603" s="1">
        <v>0</v>
      </c>
      <c r="AB5603" s="1">
        <v>0</v>
      </c>
      <c r="AC5603" s="1">
        <v>920</v>
      </c>
      <c r="AD5603" s="1">
        <v>0</v>
      </c>
      <c r="AE5603" s="1">
        <v>0</v>
      </c>
      <c r="AF5603" s="1">
        <v>0</v>
      </c>
      <c r="AG5603" s="1">
        <v>0</v>
      </c>
      <c r="AH5603" s="1">
        <v>0</v>
      </c>
      <c r="AI5603" s="1">
        <v>920</v>
      </c>
      <c r="AJ5603" s="1" t="s">
        <v>3587</v>
      </c>
      <c r="AK5603" s="1" t="e">
        <f>-제약회사에근무중이며기존에다녔던의약품도매상에서도프리랜서로일하고있습니다.프리랜서는제가어느정도약품구입에제돈을지불해야해서이렇게도움요청드립니다.</f>
        <v>#NAME?</v>
      </c>
      <c r="AL5603" s="1" t="s">
        <v>3588</v>
      </c>
      <c r="AM5603" s="1" t="s">
        <v>12</v>
      </c>
      <c r="AN5603" s="1" t="s">
        <v>23097</v>
      </c>
      <c r="AO5603" s="1" t="s">
        <v>86</v>
      </c>
      <c r="AP5603" s="1" t="s">
        <v>57</v>
      </c>
      <c r="AQ5603" s="1" t="s">
        <v>25</v>
      </c>
      <c r="AR5603" s="1" t="s">
        <v>30</v>
      </c>
      <c r="AS5603" s="1" t="s">
        <v>23090</v>
      </c>
      <c r="AT5603" s="1" t="s">
        <v>26</v>
      </c>
    </row>
    <row r="5604" spans="1:46" x14ac:dyDescent="0.25">
      <c r="A5604" s="1" t="s">
        <v>20585</v>
      </c>
      <c r="B5604" s="2" t="s">
        <v>23073</v>
      </c>
      <c r="C5604" s="2" t="s">
        <v>23108</v>
      </c>
      <c r="D5604" s="1">
        <v>0</v>
      </c>
      <c r="E5604" s="1">
        <v>1</v>
      </c>
      <c r="F5604" s="1">
        <v>2</v>
      </c>
      <c r="G5604" s="1">
        <v>3</v>
      </c>
      <c r="H5604" s="6">
        <v>0.66666666666666663</v>
      </c>
      <c r="I5604">
        <v>1</v>
      </c>
      <c r="J5604" s="1">
        <v>33</v>
      </c>
      <c r="K5604" s="1">
        <v>0</v>
      </c>
      <c r="L5604" s="1">
        <v>739</v>
      </c>
      <c r="M5604" s="6">
        <v>0.65</v>
      </c>
      <c r="N5604" s="4">
        <v>2200</v>
      </c>
      <c r="O5604" s="4">
        <v>160</v>
      </c>
      <c r="P5604" s="4">
        <v>400</v>
      </c>
      <c r="Q5604" s="3">
        <v>0.26</v>
      </c>
      <c r="R5604" s="1">
        <v>18</v>
      </c>
      <c r="S5604" s="1">
        <v>400</v>
      </c>
      <c r="T5604" s="1">
        <v>29</v>
      </c>
      <c r="U5604" s="1">
        <v>0</v>
      </c>
      <c r="V5604" s="1">
        <v>1</v>
      </c>
      <c r="W5604" s="1">
        <v>0</v>
      </c>
      <c r="X5604" s="1">
        <v>0</v>
      </c>
      <c r="Y5604" s="1">
        <v>0</v>
      </c>
      <c r="Z5604" s="1">
        <v>3</v>
      </c>
      <c r="AA5604" s="1">
        <v>0</v>
      </c>
      <c r="AB5604" s="1">
        <v>1</v>
      </c>
      <c r="AC5604" s="1">
        <v>0</v>
      </c>
      <c r="AD5604" s="1">
        <v>0</v>
      </c>
      <c r="AE5604" s="1">
        <v>0</v>
      </c>
      <c r="AF5604" s="1">
        <v>5160</v>
      </c>
      <c r="AG5604" s="1">
        <v>375</v>
      </c>
      <c r="AH5604" s="1">
        <v>0</v>
      </c>
      <c r="AI5604" s="1">
        <v>5535</v>
      </c>
      <c r="AJ5604" s="1" t="s">
        <v>10363</v>
      </c>
      <c r="AK5604" s="1" t="s">
        <v>10364</v>
      </c>
      <c r="AL5604" s="1" t="s">
        <v>10365</v>
      </c>
      <c r="AM5604" s="1" t="s">
        <v>16</v>
      </c>
      <c r="AN5604" s="1" t="s">
        <v>23097</v>
      </c>
      <c r="AO5604" s="1" t="s">
        <v>364</v>
      </c>
      <c r="AP5604" s="1" t="s">
        <v>57</v>
      </c>
      <c r="AQ5604" s="1" t="s">
        <v>25</v>
      </c>
      <c r="AR5604" s="1" t="s">
        <v>30</v>
      </c>
      <c r="AS5604" s="1" t="s">
        <v>23090</v>
      </c>
      <c r="AT5604" s="1" t="s">
        <v>101</v>
      </c>
    </row>
    <row r="5605" spans="1:46" x14ac:dyDescent="0.25">
      <c r="A5605" s="1" t="s">
        <v>19083</v>
      </c>
      <c r="B5605" s="2" t="s">
        <v>23074</v>
      </c>
      <c r="C5605" s="2" t="s">
        <v>23104</v>
      </c>
      <c r="D5605" s="1">
        <v>1</v>
      </c>
      <c r="E5605" s="1">
        <v>0</v>
      </c>
      <c r="F5605" s="1">
        <v>2</v>
      </c>
      <c r="G5605" s="1">
        <v>3</v>
      </c>
      <c r="H5605" s="6">
        <v>0.66666666666666663</v>
      </c>
      <c r="I5605">
        <v>0</v>
      </c>
      <c r="J5605" s="1">
        <v>32</v>
      </c>
      <c r="K5605" s="1">
        <v>1</v>
      </c>
      <c r="L5605" s="1">
        <v>576</v>
      </c>
      <c r="M5605" s="6">
        <v>0</v>
      </c>
      <c r="N5605" s="4">
        <v>2000</v>
      </c>
      <c r="O5605" s="4">
        <v>130</v>
      </c>
      <c r="P5605" s="4">
        <v>150</v>
      </c>
      <c r="Q5605" s="3">
        <v>0.4</v>
      </c>
      <c r="R5605" s="1">
        <v>12</v>
      </c>
      <c r="S5605" s="1">
        <v>150</v>
      </c>
      <c r="T5605" s="1">
        <v>3</v>
      </c>
      <c r="U5605" s="1">
        <v>0</v>
      </c>
      <c r="V5605" s="1">
        <v>1</v>
      </c>
      <c r="W5605" s="1">
        <v>0</v>
      </c>
      <c r="X5605" s="1">
        <v>0</v>
      </c>
      <c r="Y5605" s="1">
        <v>1</v>
      </c>
      <c r="Z5605" s="1">
        <v>1</v>
      </c>
      <c r="AA5605" s="1">
        <v>0</v>
      </c>
      <c r="AB5605" s="1">
        <v>0</v>
      </c>
      <c r="AC5605" s="1">
        <v>0</v>
      </c>
      <c r="AD5605" s="1">
        <v>0</v>
      </c>
      <c r="AE5605" s="1">
        <v>300</v>
      </c>
      <c r="AF5605" s="1">
        <v>970</v>
      </c>
      <c r="AG5605" s="1">
        <v>0</v>
      </c>
      <c r="AH5605" s="1">
        <v>230</v>
      </c>
      <c r="AI5605" s="1">
        <v>1500</v>
      </c>
      <c r="AJ5605" s="1" t="s">
        <v>47</v>
      </c>
      <c r="AK5605" s="1" t="s">
        <v>6202</v>
      </c>
      <c r="AL5605" s="1" t="s">
        <v>11</v>
      </c>
      <c r="AM5605" s="1" t="s">
        <v>12</v>
      </c>
      <c r="AN5605" s="1" t="s">
        <v>23098</v>
      </c>
      <c r="AO5605" s="1" t="s">
        <v>364</v>
      </c>
      <c r="AP5605" s="1" t="s">
        <v>57</v>
      </c>
      <c r="AQ5605" s="1" t="s">
        <v>25</v>
      </c>
      <c r="AR5605" s="1" t="s">
        <v>19</v>
      </c>
      <c r="AS5605" s="1" t="s">
        <v>23090</v>
      </c>
      <c r="AT5605" s="1" t="s">
        <v>26</v>
      </c>
    </row>
    <row r="5606" spans="1:46" x14ac:dyDescent="0.25">
      <c r="A5606" s="1" t="s">
        <v>21327</v>
      </c>
      <c r="B5606" s="2" t="s">
        <v>23074</v>
      </c>
      <c r="C5606" s="2" t="s">
        <v>23104</v>
      </c>
      <c r="D5606" s="1">
        <v>0</v>
      </c>
      <c r="E5606" s="1">
        <v>1</v>
      </c>
      <c r="F5606" s="1">
        <v>1</v>
      </c>
      <c r="G5606" s="1">
        <v>2</v>
      </c>
      <c r="H5606" s="6">
        <v>0.5</v>
      </c>
      <c r="I5606">
        <v>1</v>
      </c>
      <c r="J5606" s="1">
        <v>31</v>
      </c>
      <c r="K5606" s="1">
        <v>0</v>
      </c>
      <c r="L5606" s="1">
        <v>640</v>
      </c>
      <c r="M5606" s="6">
        <v>0</v>
      </c>
      <c r="N5606" s="4">
        <v>1900</v>
      </c>
      <c r="O5606" s="4">
        <v>160</v>
      </c>
      <c r="P5606" s="4">
        <v>350</v>
      </c>
      <c r="Q5606" s="3">
        <v>0.35</v>
      </c>
      <c r="R5606" s="1">
        <v>24</v>
      </c>
      <c r="S5606" s="1">
        <v>350</v>
      </c>
      <c r="T5606" s="1">
        <v>11</v>
      </c>
      <c r="U5606" s="1">
        <v>0</v>
      </c>
      <c r="V5606" s="1">
        <v>1</v>
      </c>
      <c r="W5606" s="1">
        <v>0</v>
      </c>
      <c r="X5606" s="1">
        <v>1</v>
      </c>
      <c r="Y5606" s="1">
        <v>1</v>
      </c>
      <c r="Z5606" s="1">
        <v>4</v>
      </c>
      <c r="AA5606" s="1">
        <v>0</v>
      </c>
      <c r="AB5606" s="1">
        <v>1</v>
      </c>
      <c r="AC5606" s="1">
        <v>0</v>
      </c>
      <c r="AD5606" s="1">
        <v>0</v>
      </c>
      <c r="AE5606" s="1">
        <v>0</v>
      </c>
      <c r="AF5606" s="1">
        <v>300</v>
      </c>
      <c r="AG5606" s="1">
        <v>0</v>
      </c>
      <c r="AH5606" s="1">
        <v>200</v>
      </c>
      <c r="AI5606" s="1">
        <v>500</v>
      </c>
      <c r="AJ5606" s="1" t="s">
        <v>9652</v>
      </c>
      <c r="AK5606" s="1" t="s">
        <v>12360</v>
      </c>
      <c r="AL5606" s="1" t="s">
        <v>11</v>
      </c>
      <c r="AM5606" s="1" t="s">
        <v>16</v>
      </c>
      <c r="AN5606" s="1" t="s">
        <v>23097</v>
      </c>
      <c r="AO5606" s="1" t="s">
        <v>364</v>
      </c>
      <c r="AP5606" s="1" t="s">
        <v>57</v>
      </c>
      <c r="AQ5606" s="1" t="s">
        <v>14</v>
      </c>
      <c r="AR5606" s="1" t="s">
        <v>19</v>
      </c>
      <c r="AS5606" s="1" t="s">
        <v>23090</v>
      </c>
      <c r="AT5606" s="1" t="s">
        <v>101</v>
      </c>
    </row>
    <row r="5607" spans="1:46" x14ac:dyDescent="0.25">
      <c r="A5607" s="1" t="s">
        <v>19110</v>
      </c>
      <c r="B5607" s="2" t="s">
        <v>23074</v>
      </c>
      <c r="C5607" s="2" t="s">
        <v>23104</v>
      </c>
      <c r="D5607" s="1">
        <v>1</v>
      </c>
      <c r="E5607" s="1">
        <v>1</v>
      </c>
      <c r="F5607" s="1">
        <v>1</v>
      </c>
      <c r="G5607" s="1">
        <v>3</v>
      </c>
      <c r="H5607" s="6">
        <v>0.33333333333333331</v>
      </c>
      <c r="I5607">
        <v>0</v>
      </c>
      <c r="J5607" s="1">
        <v>31</v>
      </c>
      <c r="K5607" s="1">
        <v>0</v>
      </c>
      <c r="L5607" s="1">
        <v>503</v>
      </c>
      <c r="M5607" s="6">
        <v>0.4</v>
      </c>
      <c r="N5607" s="4">
        <v>2400</v>
      </c>
      <c r="O5607" s="4">
        <v>200</v>
      </c>
      <c r="P5607" s="4">
        <v>400</v>
      </c>
      <c r="Q5607" s="3">
        <v>0.35</v>
      </c>
      <c r="R5607" s="1">
        <v>24</v>
      </c>
      <c r="S5607" s="1">
        <v>400</v>
      </c>
      <c r="T5607" s="1">
        <v>7</v>
      </c>
      <c r="U5607" s="1">
        <v>0</v>
      </c>
      <c r="V5607" s="1">
        <v>1</v>
      </c>
      <c r="W5607" s="1">
        <v>1</v>
      </c>
      <c r="X5607" s="1">
        <v>1</v>
      </c>
      <c r="Y5607" s="1">
        <v>1</v>
      </c>
      <c r="Z5607" s="1">
        <v>2</v>
      </c>
      <c r="AA5607" s="1">
        <v>0</v>
      </c>
      <c r="AB5607" s="1">
        <v>0</v>
      </c>
      <c r="AC5607" s="1">
        <v>0</v>
      </c>
      <c r="AD5607" s="1">
        <v>0</v>
      </c>
      <c r="AE5607" s="1">
        <v>0</v>
      </c>
      <c r="AF5607" s="1">
        <v>631</v>
      </c>
      <c r="AG5607" s="1">
        <v>131</v>
      </c>
      <c r="AH5607" s="1">
        <v>350</v>
      </c>
      <c r="AI5607" s="1">
        <v>1112</v>
      </c>
      <c r="AJ5607" s="1" t="s">
        <v>6262</v>
      </c>
      <c r="AK5607" s="1" t="s">
        <v>6263</v>
      </c>
      <c r="AL5607" s="1" t="s">
        <v>6264</v>
      </c>
      <c r="AM5607" s="1" t="s">
        <v>12</v>
      </c>
      <c r="AN5607" s="1" t="s">
        <v>23097</v>
      </c>
      <c r="AO5607" s="1" t="s">
        <v>364</v>
      </c>
      <c r="AP5607" s="1" t="s">
        <v>86</v>
      </c>
      <c r="AQ5607" s="1" t="s">
        <v>14</v>
      </c>
      <c r="AR5607" s="1" t="s">
        <v>19</v>
      </c>
      <c r="AS5607" s="1" t="s">
        <v>23090</v>
      </c>
      <c r="AT5607" s="1" t="s">
        <v>26</v>
      </c>
    </row>
    <row r="5608" spans="1:46" x14ac:dyDescent="0.25">
      <c r="A5608" s="1" t="s">
        <v>17076</v>
      </c>
      <c r="B5608" s="2" t="s">
        <v>23074</v>
      </c>
      <c r="C5608" s="2" t="s">
        <v>23104</v>
      </c>
      <c r="D5608" s="1">
        <v>4</v>
      </c>
      <c r="E5608" s="1">
        <v>0</v>
      </c>
      <c r="F5608" s="1">
        <v>6</v>
      </c>
      <c r="G5608" s="1">
        <v>10</v>
      </c>
      <c r="H5608" s="6">
        <v>0.6</v>
      </c>
      <c r="I5608">
        <v>0</v>
      </c>
      <c r="J5608" s="1">
        <v>28</v>
      </c>
      <c r="K5608" s="1">
        <v>0</v>
      </c>
      <c r="L5608" s="1">
        <v>624</v>
      </c>
      <c r="M5608" s="6">
        <v>0.24</v>
      </c>
      <c r="N5608" s="4">
        <v>0</v>
      </c>
      <c r="O5608" s="4">
        <v>125</v>
      </c>
      <c r="P5608" s="4">
        <v>210</v>
      </c>
      <c r="Q5608" s="3">
        <v>0.35</v>
      </c>
      <c r="R5608" s="1">
        <v>12</v>
      </c>
      <c r="S5608" s="1">
        <v>210</v>
      </c>
      <c r="T5608" s="1">
        <v>12</v>
      </c>
      <c r="U5608" s="1">
        <v>0</v>
      </c>
      <c r="V5608" s="1">
        <v>1</v>
      </c>
      <c r="W5608" s="1">
        <v>0</v>
      </c>
      <c r="X5608" s="1">
        <v>0</v>
      </c>
      <c r="Y5608" s="1">
        <v>1</v>
      </c>
      <c r="Z5608" s="1">
        <v>0</v>
      </c>
      <c r="AA5608" s="1">
        <v>1</v>
      </c>
      <c r="AB5608" s="1">
        <v>1</v>
      </c>
      <c r="AC5608" s="1">
        <v>0</v>
      </c>
      <c r="AD5608" s="1">
        <v>0</v>
      </c>
      <c r="AE5608" s="1">
        <v>0</v>
      </c>
      <c r="AF5608" s="1">
        <v>200</v>
      </c>
      <c r="AG5608" s="1">
        <v>0</v>
      </c>
      <c r="AH5608" s="1">
        <v>0</v>
      </c>
      <c r="AI5608" s="1">
        <v>200</v>
      </c>
      <c r="AJ5608" s="1" t="s">
        <v>190</v>
      </c>
      <c r="AK5608" s="1" t="s">
        <v>191</v>
      </c>
      <c r="AL5608" s="1" t="s">
        <v>192</v>
      </c>
      <c r="AM5608" s="1" t="s">
        <v>12</v>
      </c>
      <c r="AN5608" s="1" t="s">
        <v>23097</v>
      </c>
      <c r="AO5608" s="1" t="s">
        <v>364</v>
      </c>
      <c r="AP5608" s="1" t="s">
        <v>57</v>
      </c>
      <c r="AQ5608" s="1" t="s">
        <v>25</v>
      </c>
      <c r="AR5608" s="1" t="s">
        <v>19</v>
      </c>
      <c r="AS5608" s="1" t="s">
        <v>23091</v>
      </c>
      <c r="AT5608" s="1" t="s">
        <v>101</v>
      </c>
    </row>
    <row r="5609" spans="1:46" x14ac:dyDescent="0.25">
      <c r="A5609" s="1" t="s">
        <v>20303</v>
      </c>
      <c r="B5609" s="2" t="s">
        <v>23074</v>
      </c>
      <c r="C5609" s="2" t="s">
        <v>23105</v>
      </c>
      <c r="D5609" s="1">
        <v>0</v>
      </c>
      <c r="E5609" s="1">
        <v>1</v>
      </c>
      <c r="F5609" s="1">
        <v>2</v>
      </c>
      <c r="G5609" s="1">
        <v>3</v>
      </c>
      <c r="H5609" s="6">
        <v>0.66666666666666663</v>
      </c>
      <c r="I5609">
        <v>0</v>
      </c>
      <c r="J5609" s="1">
        <v>33</v>
      </c>
      <c r="K5609" s="1">
        <v>1</v>
      </c>
      <c r="L5609" s="1">
        <v>666</v>
      </c>
      <c r="M5609" s="6">
        <v>0.21</v>
      </c>
      <c r="N5609" s="4">
        <v>4000</v>
      </c>
      <c r="O5609" s="4">
        <v>210</v>
      </c>
      <c r="P5609" s="4">
        <v>500</v>
      </c>
      <c r="Q5609" s="3">
        <v>0.35</v>
      </c>
      <c r="R5609" s="1">
        <v>24</v>
      </c>
      <c r="S5609" s="1">
        <v>500</v>
      </c>
      <c r="T5609" s="1">
        <v>36</v>
      </c>
      <c r="U5609" s="1">
        <v>0</v>
      </c>
      <c r="V5609" s="1">
        <v>1</v>
      </c>
      <c r="W5609" s="1">
        <v>0</v>
      </c>
      <c r="X5609" s="1">
        <v>0</v>
      </c>
      <c r="Y5609" s="1">
        <v>1</v>
      </c>
      <c r="Z5609" s="1">
        <v>0</v>
      </c>
      <c r="AA5609" s="1">
        <v>1</v>
      </c>
      <c r="AB5609" s="1">
        <v>0</v>
      </c>
      <c r="AC5609" s="1">
        <v>146</v>
      </c>
      <c r="AD5609" s="1">
        <v>0</v>
      </c>
      <c r="AE5609" s="1">
        <v>0</v>
      </c>
      <c r="AF5609" s="1">
        <v>250</v>
      </c>
      <c r="AG5609" s="1">
        <v>0</v>
      </c>
      <c r="AH5609" s="1">
        <v>0</v>
      </c>
      <c r="AI5609" s="1">
        <v>396</v>
      </c>
      <c r="AJ5609" s="1" t="s">
        <v>7306</v>
      </c>
      <c r="AK5609" s="1" t="s">
        <v>9572</v>
      </c>
      <c r="AL5609" s="1" t="s">
        <v>9573</v>
      </c>
      <c r="AM5609" s="1" t="s">
        <v>12</v>
      </c>
      <c r="AN5609" s="1" t="s">
        <v>23098</v>
      </c>
      <c r="AO5609" s="1" t="s">
        <v>364</v>
      </c>
      <c r="AP5609" s="1" t="s">
        <v>57</v>
      </c>
      <c r="AQ5609" s="1" t="s">
        <v>25</v>
      </c>
      <c r="AR5609" s="1" t="s">
        <v>19</v>
      </c>
      <c r="AS5609" s="1" t="s">
        <v>23091</v>
      </c>
      <c r="AT5609" s="1" t="s">
        <v>26</v>
      </c>
    </row>
    <row r="5610" spans="1:46" x14ac:dyDescent="0.25">
      <c r="A5610" s="1" t="s">
        <v>19167</v>
      </c>
      <c r="B5610" s="2" t="s">
        <v>23074</v>
      </c>
      <c r="C5610" s="2" t="s">
        <v>23105</v>
      </c>
      <c r="D5610" s="1">
        <v>0</v>
      </c>
      <c r="E5610" s="1">
        <v>1</v>
      </c>
      <c r="F5610" s="1">
        <v>1</v>
      </c>
      <c r="G5610" s="1">
        <v>2</v>
      </c>
      <c r="H5610" s="6">
        <v>0.5</v>
      </c>
      <c r="I5610">
        <v>0</v>
      </c>
      <c r="J5610" s="1">
        <v>35</v>
      </c>
      <c r="K5610" s="1">
        <v>0</v>
      </c>
      <c r="L5610" s="1">
        <v>533</v>
      </c>
      <c r="M5610" s="6">
        <v>0.55000000000000004</v>
      </c>
      <c r="N5610" s="4">
        <v>3000</v>
      </c>
      <c r="O5610" s="4">
        <v>250</v>
      </c>
      <c r="P5610" s="4">
        <v>300</v>
      </c>
      <c r="Q5610" s="3">
        <v>0.35</v>
      </c>
      <c r="R5610" s="1">
        <v>6</v>
      </c>
      <c r="S5610" s="1">
        <v>300</v>
      </c>
      <c r="T5610" s="1">
        <v>42</v>
      </c>
      <c r="U5610" s="1">
        <v>0</v>
      </c>
      <c r="V5610" s="1">
        <v>1</v>
      </c>
      <c r="W5610" s="1">
        <v>0</v>
      </c>
      <c r="X5610" s="1">
        <v>0</v>
      </c>
      <c r="Y5610" s="1">
        <v>1</v>
      </c>
      <c r="Z5610" s="1">
        <v>2</v>
      </c>
      <c r="AA5610" s="1">
        <v>0</v>
      </c>
      <c r="AB5610" s="1">
        <v>0</v>
      </c>
      <c r="AC5610" s="1">
        <v>6063</v>
      </c>
      <c r="AD5610" s="1">
        <v>0</v>
      </c>
      <c r="AE5610" s="1">
        <v>0</v>
      </c>
      <c r="AF5610" s="1">
        <v>0</v>
      </c>
      <c r="AG5610" s="1">
        <v>0</v>
      </c>
      <c r="AH5610" s="1">
        <v>600</v>
      </c>
      <c r="AI5610" s="1">
        <v>6663</v>
      </c>
      <c r="AJ5610" s="1" t="s">
        <v>6424</v>
      </c>
      <c r="AK5610" s="1" t="s">
        <v>6425</v>
      </c>
      <c r="AL5610" s="1" t="s">
        <v>6426</v>
      </c>
      <c r="AM5610" s="1" t="s">
        <v>12</v>
      </c>
      <c r="AN5610" s="1" t="s">
        <v>23097</v>
      </c>
      <c r="AO5610" s="1" t="s">
        <v>364</v>
      </c>
      <c r="AP5610" s="1" t="s">
        <v>57</v>
      </c>
      <c r="AQ5610" s="1" t="s">
        <v>25</v>
      </c>
      <c r="AR5610" s="1" t="s">
        <v>19</v>
      </c>
      <c r="AS5610" s="1" t="s">
        <v>23090</v>
      </c>
      <c r="AT5610" s="1" t="s">
        <v>26</v>
      </c>
    </row>
    <row r="5611" spans="1:46" x14ac:dyDescent="0.25">
      <c r="A5611" s="1" t="s">
        <v>19775</v>
      </c>
      <c r="B5611" s="2" t="s">
        <v>23074</v>
      </c>
      <c r="C5611" s="2" t="s">
        <v>23105</v>
      </c>
      <c r="D5611" s="1">
        <v>0</v>
      </c>
      <c r="E5611" s="1">
        <v>3</v>
      </c>
      <c r="F5611" s="1">
        <v>2</v>
      </c>
      <c r="G5611" s="1">
        <v>5</v>
      </c>
      <c r="H5611" s="6">
        <v>0.4</v>
      </c>
      <c r="I5611">
        <v>1</v>
      </c>
      <c r="J5611" s="1">
        <v>31</v>
      </c>
      <c r="K5611" s="1">
        <v>0</v>
      </c>
      <c r="L5611" s="1">
        <v>641</v>
      </c>
      <c r="M5611" s="6">
        <v>0.33</v>
      </c>
      <c r="N5611" s="4">
        <v>1500</v>
      </c>
      <c r="O5611" s="4">
        <v>130</v>
      </c>
      <c r="P5611" s="4">
        <v>500</v>
      </c>
      <c r="Q5611" s="3">
        <v>0.3</v>
      </c>
      <c r="R5611" s="1">
        <v>24</v>
      </c>
      <c r="S5611" s="1">
        <v>500</v>
      </c>
      <c r="T5611" s="1">
        <v>50</v>
      </c>
      <c r="U5611" s="1">
        <v>0</v>
      </c>
      <c r="V5611" s="1">
        <v>1</v>
      </c>
      <c r="W5611" s="1">
        <v>0</v>
      </c>
      <c r="X5611" s="1">
        <v>0</v>
      </c>
      <c r="Y5611" s="1">
        <v>1</v>
      </c>
      <c r="Z5611" s="1">
        <v>5</v>
      </c>
      <c r="AA5611" s="1">
        <v>0</v>
      </c>
      <c r="AB5611" s="1">
        <v>1</v>
      </c>
      <c r="AC5611" s="1">
        <v>0</v>
      </c>
      <c r="AD5611" s="1">
        <v>0</v>
      </c>
      <c r="AE5611" s="1">
        <v>300</v>
      </c>
      <c r="AF5611" s="1">
        <v>0</v>
      </c>
      <c r="AG5611" s="1">
        <v>0</v>
      </c>
      <c r="AH5611" s="1">
        <v>85</v>
      </c>
      <c r="AI5611" s="1">
        <v>385</v>
      </c>
      <c r="AJ5611" s="1" t="s">
        <v>8123</v>
      </c>
      <c r="AK5611" s="1" t="s">
        <v>8124</v>
      </c>
      <c r="AL5611" s="1" t="s">
        <v>8125</v>
      </c>
      <c r="AM5611" s="1" t="s">
        <v>16</v>
      </c>
      <c r="AN5611" s="1" t="s">
        <v>23097</v>
      </c>
      <c r="AO5611" s="1" t="s">
        <v>364</v>
      </c>
      <c r="AP5611" s="1" t="s">
        <v>57</v>
      </c>
      <c r="AQ5611" s="1" t="s">
        <v>25</v>
      </c>
      <c r="AR5611" s="1" t="s">
        <v>19</v>
      </c>
      <c r="AS5611" s="1" t="s">
        <v>23090</v>
      </c>
      <c r="AT5611" s="1" t="s">
        <v>101</v>
      </c>
    </row>
    <row r="5612" spans="1:46" x14ac:dyDescent="0.25">
      <c r="A5612" s="1" t="s">
        <v>19193</v>
      </c>
      <c r="B5612" s="2" t="s">
        <v>23074</v>
      </c>
      <c r="C5612" s="2" t="s">
        <v>23105</v>
      </c>
      <c r="D5612" s="1">
        <v>1</v>
      </c>
      <c r="E5612" s="1">
        <v>1</v>
      </c>
      <c r="F5612" s="1">
        <v>2</v>
      </c>
      <c r="G5612" s="1">
        <v>4</v>
      </c>
      <c r="H5612" s="6">
        <v>0.5</v>
      </c>
      <c r="I5612">
        <v>1</v>
      </c>
      <c r="J5612" s="1">
        <v>40</v>
      </c>
      <c r="K5612" s="1">
        <v>0</v>
      </c>
      <c r="L5612" s="1">
        <v>882</v>
      </c>
      <c r="M5612" s="6">
        <v>0.18</v>
      </c>
      <c r="N5612" s="4">
        <v>2000</v>
      </c>
      <c r="O5612" s="4">
        <v>150</v>
      </c>
      <c r="P5612" s="4">
        <v>500</v>
      </c>
      <c r="Q5612" s="3">
        <v>0.3</v>
      </c>
      <c r="R5612" s="1">
        <v>24</v>
      </c>
      <c r="S5612" s="1">
        <v>500</v>
      </c>
      <c r="T5612" s="1">
        <v>34</v>
      </c>
      <c r="U5612" s="1">
        <v>0</v>
      </c>
      <c r="V5612" s="1">
        <v>1</v>
      </c>
      <c r="W5612" s="1">
        <v>0</v>
      </c>
      <c r="X5612" s="1">
        <v>0</v>
      </c>
      <c r="Y5612" s="1">
        <v>1</v>
      </c>
      <c r="Z5612" s="1">
        <v>0</v>
      </c>
      <c r="AA5612" s="1">
        <v>1</v>
      </c>
      <c r="AB5612" s="1">
        <v>1</v>
      </c>
      <c r="AC5612" s="1">
        <v>0</v>
      </c>
      <c r="AD5612" s="1">
        <v>0</v>
      </c>
      <c r="AE5612" s="1">
        <v>0</v>
      </c>
      <c r="AF5612" s="1">
        <v>0</v>
      </c>
      <c r="AG5612" s="1">
        <v>0</v>
      </c>
      <c r="AH5612" s="1">
        <v>0</v>
      </c>
      <c r="AI5612" s="1">
        <v>0</v>
      </c>
      <c r="AJ5612" s="1" t="s">
        <v>6485</v>
      </c>
      <c r="AK5612" s="1" t="s">
        <v>6486</v>
      </c>
      <c r="AL5612" s="1" t="s">
        <v>6487</v>
      </c>
      <c r="AM5612" s="1" t="s">
        <v>16</v>
      </c>
      <c r="AN5612" s="1" t="s">
        <v>23097</v>
      </c>
      <c r="AO5612" s="1" t="s">
        <v>364</v>
      </c>
      <c r="AP5612" s="1" t="s">
        <v>57</v>
      </c>
      <c r="AQ5612" s="1" t="s">
        <v>25</v>
      </c>
      <c r="AR5612" s="1" t="s">
        <v>19</v>
      </c>
      <c r="AS5612" s="1" t="s">
        <v>23091</v>
      </c>
      <c r="AT5612" s="1" t="s">
        <v>101</v>
      </c>
    </row>
    <row r="5613" spans="1:46" x14ac:dyDescent="0.25">
      <c r="A5613" s="1" t="s">
        <v>19201</v>
      </c>
      <c r="B5613" s="2" t="s">
        <v>23074</v>
      </c>
      <c r="C5613" s="2" t="s">
        <v>23105</v>
      </c>
      <c r="D5613" s="1">
        <v>1</v>
      </c>
      <c r="E5613" s="1">
        <v>1</v>
      </c>
      <c r="F5613" s="1">
        <v>1</v>
      </c>
      <c r="G5613" s="1">
        <v>3</v>
      </c>
      <c r="H5613" s="6">
        <v>0.33333333333333331</v>
      </c>
      <c r="I5613">
        <v>0</v>
      </c>
      <c r="J5613" s="1">
        <v>32</v>
      </c>
      <c r="K5613" s="1">
        <v>0</v>
      </c>
      <c r="L5613" s="1">
        <v>715</v>
      </c>
      <c r="M5613" s="6">
        <v>0.5</v>
      </c>
      <c r="N5613" s="4">
        <v>1650</v>
      </c>
      <c r="O5613" s="4">
        <v>137</v>
      </c>
      <c r="P5613" s="4">
        <v>600</v>
      </c>
      <c r="Q5613" s="3">
        <v>0.34</v>
      </c>
      <c r="R5613" s="1">
        <v>24</v>
      </c>
      <c r="S5613" s="1">
        <v>600</v>
      </c>
      <c r="T5613" s="1">
        <v>26</v>
      </c>
      <c r="U5613" s="1">
        <v>1</v>
      </c>
      <c r="V5613" s="1">
        <v>1</v>
      </c>
      <c r="W5613" s="1">
        <v>0</v>
      </c>
      <c r="X5613" s="1">
        <v>0</v>
      </c>
      <c r="Y5613" s="1">
        <v>0</v>
      </c>
      <c r="Z5613" s="1">
        <v>2</v>
      </c>
      <c r="AA5613" s="1">
        <v>1</v>
      </c>
      <c r="AB5613" s="1">
        <v>0</v>
      </c>
      <c r="AC5613" s="1">
        <v>0</v>
      </c>
      <c r="AD5613" s="1">
        <v>0</v>
      </c>
      <c r="AE5613" s="1">
        <v>160</v>
      </c>
      <c r="AF5613" s="1">
        <v>0</v>
      </c>
      <c r="AG5613" s="1">
        <v>26</v>
      </c>
      <c r="AH5613" s="1">
        <v>460</v>
      </c>
      <c r="AI5613" s="1">
        <v>646</v>
      </c>
      <c r="AJ5613" s="1" t="s">
        <v>6507</v>
      </c>
      <c r="AK5613" s="1" t="s">
        <v>6508</v>
      </c>
      <c r="AL5613" s="1" t="s">
        <v>6509</v>
      </c>
      <c r="AM5613" s="1" t="s">
        <v>12</v>
      </c>
      <c r="AN5613" s="1" t="s">
        <v>23097</v>
      </c>
      <c r="AO5613" s="1" t="s">
        <v>86</v>
      </c>
      <c r="AP5613" s="1" t="s">
        <v>57</v>
      </c>
      <c r="AQ5613" s="1" t="s">
        <v>25</v>
      </c>
      <c r="AR5613" s="1" t="s">
        <v>30</v>
      </c>
      <c r="AS5613" s="1" t="s">
        <v>23091</v>
      </c>
      <c r="AT5613" s="1" t="s">
        <v>26</v>
      </c>
    </row>
    <row r="5614" spans="1:46" x14ac:dyDescent="0.25">
      <c r="A5614" s="1" t="s">
        <v>21459</v>
      </c>
      <c r="B5614" s="2" t="s">
        <v>23074</v>
      </c>
      <c r="C5614" s="2" t="s">
        <v>23105</v>
      </c>
      <c r="D5614" s="1">
        <v>0</v>
      </c>
      <c r="E5614" s="1">
        <v>0</v>
      </c>
      <c r="F5614" s="1">
        <v>2</v>
      </c>
      <c r="G5614" s="1">
        <v>2</v>
      </c>
      <c r="H5614" s="6">
        <v>1</v>
      </c>
      <c r="I5614">
        <v>1</v>
      </c>
      <c r="J5614" s="1">
        <v>33</v>
      </c>
      <c r="K5614" s="1">
        <v>0</v>
      </c>
      <c r="L5614" s="1">
        <v>683</v>
      </c>
      <c r="M5614" s="6">
        <v>0.16</v>
      </c>
      <c r="N5614" s="4">
        <v>1600</v>
      </c>
      <c r="O5614" s="4">
        <v>130</v>
      </c>
      <c r="P5614" s="4">
        <v>400</v>
      </c>
      <c r="Q5614" s="3">
        <v>0.3</v>
      </c>
      <c r="R5614" s="1">
        <v>24</v>
      </c>
      <c r="S5614" s="1">
        <v>400</v>
      </c>
      <c r="T5614" s="1">
        <v>72</v>
      </c>
      <c r="U5614" s="1">
        <v>0</v>
      </c>
      <c r="V5614" s="1">
        <v>1</v>
      </c>
      <c r="W5614" s="1">
        <v>1</v>
      </c>
      <c r="X5614" s="1">
        <v>0</v>
      </c>
      <c r="Y5614" s="1">
        <v>1</v>
      </c>
      <c r="Z5614" s="1">
        <v>0</v>
      </c>
      <c r="AA5614" s="1">
        <v>1</v>
      </c>
      <c r="AB5614" s="1">
        <v>1</v>
      </c>
      <c r="AC5614" s="1">
        <v>0</v>
      </c>
      <c r="AD5614" s="1">
        <v>0</v>
      </c>
      <c r="AE5614" s="1">
        <v>0</v>
      </c>
      <c r="AF5614" s="1">
        <v>0</v>
      </c>
      <c r="AG5614" s="1">
        <v>0</v>
      </c>
      <c r="AH5614" s="1">
        <v>350</v>
      </c>
      <c r="AI5614" s="1">
        <v>350</v>
      </c>
      <c r="AJ5614" s="1" t="s">
        <v>12690</v>
      </c>
      <c r="AK5614" s="1" t="s">
        <v>12691</v>
      </c>
      <c r="AL5614" s="1" t="s">
        <v>12692</v>
      </c>
      <c r="AM5614" s="1" t="s">
        <v>16</v>
      </c>
      <c r="AN5614" s="1" t="s">
        <v>23097</v>
      </c>
      <c r="AO5614" s="1" t="s">
        <v>364</v>
      </c>
      <c r="AP5614" s="1" t="s">
        <v>86</v>
      </c>
      <c r="AQ5614" s="1" t="s">
        <v>25</v>
      </c>
      <c r="AR5614" s="1" t="s">
        <v>19</v>
      </c>
      <c r="AS5614" s="1" t="s">
        <v>23091</v>
      </c>
      <c r="AT5614" s="1" t="s">
        <v>101</v>
      </c>
    </row>
    <row r="5615" spans="1:46" x14ac:dyDescent="0.25">
      <c r="A5615" s="1" t="s">
        <v>22639</v>
      </c>
      <c r="B5615" s="2" t="s">
        <v>23074</v>
      </c>
      <c r="C5615" s="2" t="s">
        <v>23106</v>
      </c>
      <c r="D5615" s="1">
        <v>0</v>
      </c>
      <c r="E5615" s="1">
        <v>3</v>
      </c>
      <c r="F5615" s="1">
        <v>3</v>
      </c>
      <c r="G5615" s="1">
        <v>6</v>
      </c>
      <c r="H5615" s="6">
        <v>0.5</v>
      </c>
      <c r="I5615">
        <v>0</v>
      </c>
      <c r="J5615" s="1">
        <v>39</v>
      </c>
      <c r="K5615" s="1">
        <v>1</v>
      </c>
      <c r="L5615" s="1">
        <v>668</v>
      </c>
      <c r="M5615" s="6">
        <v>0.5</v>
      </c>
      <c r="N5615" s="4">
        <v>2600</v>
      </c>
      <c r="O5615" s="4">
        <v>200</v>
      </c>
      <c r="P5615" s="4">
        <v>400</v>
      </c>
      <c r="Q5615" s="3">
        <v>0.39</v>
      </c>
      <c r="R5615" s="1">
        <v>24</v>
      </c>
      <c r="S5615" s="1">
        <v>400</v>
      </c>
      <c r="T5615" s="1">
        <v>22</v>
      </c>
      <c r="U5615" s="1">
        <v>0</v>
      </c>
      <c r="V5615" s="1">
        <v>1</v>
      </c>
      <c r="W5615" s="1">
        <v>0</v>
      </c>
      <c r="X5615" s="1">
        <v>1</v>
      </c>
      <c r="Y5615" s="1">
        <v>1</v>
      </c>
      <c r="Z5615" s="1">
        <v>0</v>
      </c>
      <c r="AA5615" s="1">
        <v>0</v>
      </c>
      <c r="AB5615" s="1">
        <v>0</v>
      </c>
      <c r="AC5615" s="1">
        <v>2899</v>
      </c>
      <c r="AD5615" s="1">
        <v>0</v>
      </c>
      <c r="AE5615" s="1">
        <v>0</v>
      </c>
      <c r="AF5615" s="1">
        <v>575</v>
      </c>
      <c r="AG5615" s="1">
        <v>0</v>
      </c>
      <c r="AH5615" s="1">
        <v>400</v>
      </c>
      <c r="AI5615" s="1">
        <v>3874</v>
      </c>
      <c r="AJ5615" s="1" t="s">
        <v>15825</v>
      </c>
      <c r="AK5615" s="1" t="s">
        <v>3553</v>
      </c>
      <c r="AL5615" s="1" t="s">
        <v>15826</v>
      </c>
      <c r="AM5615" s="1" t="s">
        <v>12</v>
      </c>
      <c r="AN5615" s="1" t="s">
        <v>23098</v>
      </c>
      <c r="AO5615" s="1" t="s">
        <v>364</v>
      </c>
      <c r="AP5615" s="1" t="s">
        <v>57</v>
      </c>
      <c r="AQ5615" s="1" t="s">
        <v>14</v>
      </c>
      <c r="AR5615" s="1" t="s">
        <v>19</v>
      </c>
      <c r="AS5615" s="1" t="s">
        <v>23090</v>
      </c>
      <c r="AT5615" s="1" t="s">
        <v>26</v>
      </c>
    </row>
    <row r="5616" spans="1:46" x14ac:dyDescent="0.25">
      <c r="A5616" s="1" t="s">
        <v>17980</v>
      </c>
      <c r="B5616" s="2" t="s">
        <v>23074</v>
      </c>
      <c r="C5616" s="2" t="s">
        <v>23106</v>
      </c>
      <c r="D5616" s="1">
        <v>0</v>
      </c>
      <c r="E5616" s="1">
        <v>1</v>
      </c>
      <c r="F5616" s="1">
        <v>1</v>
      </c>
      <c r="G5616" s="1">
        <v>2</v>
      </c>
      <c r="H5616" s="6">
        <v>0.5</v>
      </c>
      <c r="I5616">
        <v>0</v>
      </c>
      <c r="J5616" s="1">
        <v>45</v>
      </c>
      <c r="K5616" s="1">
        <v>0</v>
      </c>
      <c r="L5616" s="1">
        <v>627</v>
      </c>
      <c r="M5616" s="6">
        <v>0.28999999999999998</v>
      </c>
      <c r="N5616" s="4">
        <v>5300</v>
      </c>
      <c r="O5616" s="4">
        <v>400</v>
      </c>
      <c r="P5616" s="4">
        <v>340</v>
      </c>
      <c r="Q5616" s="3">
        <v>0.31</v>
      </c>
      <c r="R5616" s="1">
        <v>24</v>
      </c>
      <c r="S5616" s="1">
        <v>340</v>
      </c>
      <c r="T5616" s="1">
        <v>20</v>
      </c>
      <c r="U5616" s="1">
        <v>0</v>
      </c>
      <c r="V5616" s="1">
        <v>1</v>
      </c>
      <c r="W5616" s="1">
        <v>0</v>
      </c>
      <c r="X5616" s="1">
        <v>0</v>
      </c>
      <c r="Y5616" s="1">
        <v>0</v>
      </c>
      <c r="Z5616" s="1">
        <v>3</v>
      </c>
      <c r="AA5616" s="1">
        <v>1</v>
      </c>
      <c r="AB5616" s="1">
        <v>0</v>
      </c>
      <c r="AC5616" s="1">
        <v>330</v>
      </c>
      <c r="AD5616" s="1">
        <v>530</v>
      </c>
      <c r="AE5616" s="1">
        <v>0</v>
      </c>
      <c r="AF5616" s="1">
        <v>700</v>
      </c>
      <c r="AG5616" s="1">
        <v>440</v>
      </c>
      <c r="AH5616" s="1">
        <v>330</v>
      </c>
      <c r="AI5616" s="1">
        <v>2330</v>
      </c>
      <c r="AJ5616" s="1" t="s">
        <v>489</v>
      </c>
      <c r="AK5616" s="1" t="s">
        <v>2975</v>
      </c>
      <c r="AL5616" s="1" t="s">
        <v>2976</v>
      </c>
      <c r="AM5616" s="1" t="s">
        <v>12</v>
      </c>
      <c r="AN5616" s="1" t="s">
        <v>23097</v>
      </c>
      <c r="AO5616" s="1" t="s">
        <v>364</v>
      </c>
      <c r="AP5616" s="1" t="s">
        <v>57</v>
      </c>
      <c r="AQ5616" s="1" t="s">
        <v>25</v>
      </c>
      <c r="AR5616" s="1" t="s">
        <v>30</v>
      </c>
      <c r="AS5616" s="1" t="s">
        <v>23091</v>
      </c>
      <c r="AT5616" s="1" t="s">
        <v>26</v>
      </c>
    </row>
    <row r="5617" spans="1:46" x14ac:dyDescent="0.25">
      <c r="A5617" s="1" t="s">
        <v>21507</v>
      </c>
      <c r="B5617" s="2" t="s">
        <v>23074</v>
      </c>
      <c r="C5617" s="2" t="s">
        <v>23106</v>
      </c>
      <c r="D5617" s="1">
        <v>0</v>
      </c>
      <c r="E5617" s="1">
        <v>1</v>
      </c>
      <c r="F5617" s="1">
        <v>2</v>
      </c>
      <c r="G5617" s="1">
        <v>3</v>
      </c>
      <c r="H5617" s="6">
        <v>0.66666666666666663</v>
      </c>
      <c r="I5617">
        <v>0</v>
      </c>
      <c r="J5617" s="1">
        <v>32</v>
      </c>
      <c r="K5617" s="1">
        <v>0</v>
      </c>
      <c r="L5617" s="1">
        <v>704</v>
      </c>
      <c r="M5617" s="6">
        <v>0.2</v>
      </c>
      <c r="N5617" s="4">
        <v>1500</v>
      </c>
      <c r="O5617" s="4">
        <v>120</v>
      </c>
      <c r="P5617" s="4">
        <v>220</v>
      </c>
      <c r="Q5617" s="3">
        <v>0.36</v>
      </c>
      <c r="R5617" s="1">
        <v>24</v>
      </c>
      <c r="S5617" s="1">
        <v>220</v>
      </c>
      <c r="T5617" s="1">
        <v>27</v>
      </c>
      <c r="U5617" s="1">
        <v>1</v>
      </c>
      <c r="V5617" s="1">
        <v>1</v>
      </c>
      <c r="W5617" s="1">
        <v>0</v>
      </c>
      <c r="X5617" s="1">
        <v>1</v>
      </c>
      <c r="Y5617" s="1">
        <v>1</v>
      </c>
      <c r="Z5617" s="1">
        <v>1</v>
      </c>
      <c r="AA5617" s="1">
        <v>1</v>
      </c>
      <c r="AB5617" s="1">
        <v>0</v>
      </c>
      <c r="AC5617" s="1">
        <v>0</v>
      </c>
      <c r="AD5617" s="1">
        <v>0</v>
      </c>
      <c r="AE5617" s="1">
        <v>0</v>
      </c>
      <c r="AF5617" s="1">
        <v>0</v>
      </c>
      <c r="AG5617" s="1">
        <v>0</v>
      </c>
      <c r="AH5617" s="1">
        <v>200</v>
      </c>
      <c r="AI5617" s="1">
        <v>200</v>
      </c>
      <c r="AJ5617" s="1" t="s">
        <v>12825</v>
      </c>
      <c r="AK5617" s="1" t="s">
        <v>12826</v>
      </c>
      <c r="AL5617" s="1" t="s">
        <v>12827</v>
      </c>
      <c r="AM5617" s="1" t="s">
        <v>12</v>
      </c>
      <c r="AN5617" s="1" t="s">
        <v>23097</v>
      </c>
      <c r="AO5617" s="1" t="s">
        <v>86</v>
      </c>
      <c r="AP5617" s="1" t="s">
        <v>57</v>
      </c>
      <c r="AQ5617" s="1" t="s">
        <v>14</v>
      </c>
      <c r="AR5617" s="1" t="s">
        <v>19</v>
      </c>
      <c r="AS5617" s="1" t="s">
        <v>23091</v>
      </c>
      <c r="AT5617" s="1" t="s">
        <v>26</v>
      </c>
    </row>
    <row r="5618" spans="1:46" x14ac:dyDescent="0.25">
      <c r="A5618" s="1" t="s">
        <v>22668</v>
      </c>
      <c r="B5618" s="2" t="s">
        <v>23074</v>
      </c>
      <c r="C5618" s="2" t="s">
        <v>23106</v>
      </c>
      <c r="D5618" s="1">
        <v>3</v>
      </c>
      <c r="E5618" s="1">
        <v>5</v>
      </c>
      <c r="F5618" s="1">
        <v>7</v>
      </c>
      <c r="G5618" s="1">
        <v>15</v>
      </c>
      <c r="H5618" s="6">
        <v>0.46666666666666667</v>
      </c>
      <c r="I5618">
        <v>1</v>
      </c>
      <c r="J5618" s="1">
        <v>31</v>
      </c>
      <c r="K5618" s="1">
        <v>0</v>
      </c>
      <c r="L5618" s="1">
        <v>657</v>
      </c>
      <c r="M5618" s="6">
        <v>0.8</v>
      </c>
      <c r="N5618" s="4">
        <v>2210</v>
      </c>
      <c r="O5618" s="4">
        <v>184</v>
      </c>
      <c r="P5618" s="4">
        <v>300</v>
      </c>
      <c r="Q5618" s="3">
        <v>0.32</v>
      </c>
      <c r="R5618" s="1">
        <v>24</v>
      </c>
      <c r="S5618" s="1">
        <v>300</v>
      </c>
      <c r="T5618" s="1">
        <v>21</v>
      </c>
      <c r="U5618" s="1">
        <v>1</v>
      </c>
      <c r="V5618" s="1">
        <v>1</v>
      </c>
      <c r="W5618" s="1">
        <v>0</v>
      </c>
      <c r="X5618" s="1">
        <v>0</v>
      </c>
      <c r="Y5618" s="1">
        <v>1</v>
      </c>
      <c r="Z5618" s="1">
        <v>2</v>
      </c>
      <c r="AA5618" s="1">
        <v>1</v>
      </c>
      <c r="AB5618" s="1">
        <v>1</v>
      </c>
      <c r="AC5618" s="1">
        <v>1700</v>
      </c>
      <c r="AD5618" s="1">
        <v>0</v>
      </c>
      <c r="AE5618" s="1">
        <v>0</v>
      </c>
      <c r="AF5618" s="1">
        <v>770</v>
      </c>
      <c r="AG5618" s="1">
        <v>0</v>
      </c>
      <c r="AH5618" s="1">
        <v>550</v>
      </c>
      <c r="AI5618" s="1">
        <v>3020</v>
      </c>
      <c r="AJ5618" s="1" t="s">
        <v>15903</v>
      </c>
      <c r="AK5618" s="1" t="s">
        <v>15904</v>
      </c>
      <c r="AL5618" s="1" t="s">
        <v>15905</v>
      </c>
      <c r="AM5618" s="1" t="s">
        <v>16</v>
      </c>
      <c r="AN5618" s="1" t="s">
        <v>23097</v>
      </c>
      <c r="AO5618" s="1" t="s">
        <v>86</v>
      </c>
      <c r="AP5618" s="1" t="s">
        <v>57</v>
      </c>
      <c r="AQ5618" s="1" t="s">
        <v>25</v>
      </c>
      <c r="AR5618" s="1" t="s">
        <v>19</v>
      </c>
      <c r="AS5618" s="1" t="s">
        <v>23091</v>
      </c>
      <c r="AT5618" s="1" t="s">
        <v>101</v>
      </c>
    </row>
    <row r="5619" spans="1:46" x14ac:dyDescent="0.25">
      <c r="A5619" s="1" t="s">
        <v>19888</v>
      </c>
      <c r="B5619" s="2" t="s">
        <v>23074</v>
      </c>
      <c r="C5619" s="2" t="s">
        <v>23106</v>
      </c>
      <c r="D5619" s="1">
        <v>0</v>
      </c>
      <c r="E5619" s="1">
        <v>0</v>
      </c>
      <c r="F5619" s="1">
        <v>4</v>
      </c>
      <c r="G5619" s="1">
        <v>4</v>
      </c>
      <c r="H5619" s="6">
        <v>1</v>
      </c>
      <c r="I5619">
        <v>0</v>
      </c>
      <c r="J5619" s="1">
        <v>31</v>
      </c>
      <c r="K5619" s="1">
        <v>1</v>
      </c>
      <c r="L5619" s="1">
        <v>702</v>
      </c>
      <c r="M5619" s="6">
        <v>0.15</v>
      </c>
      <c r="N5619" s="4">
        <v>3000</v>
      </c>
      <c r="O5619" s="4">
        <v>140</v>
      </c>
      <c r="P5619" s="4">
        <v>300</v>
      </c>
      <c r="Q5619" s="3">
        <v>0.34</v>
      </c>
      <c r="R5619" s="1">
        <v>18</v>
      </c>
      <c r="S5619" s="1">
        <v>300</v>
      </c>
      <c r="T5619" s="1">
        <v>38</v>
      </c>
      <c r="U5619" s="1">
        <v>1</v>
      </c>
      <c r="V5619" s="1">
        <v>1</v>
      </c>
      <c r="W5619" s="1">
        <v>0</v>
      </c>
      <c r="X5619" s="1">
        <v>0</v>
      </c>
      <c r="Y5619" s="1">
        <v>1</v>
      </c>
      <c r="Z5619" s="1">
        <v>0</v>
      </c>
      <c r="AA5619" s="1">
        <v>1</v>
      </c>
      <c r="AB5619" s="1">
        <v>0</v>
      </c>
      <c r="AC5619" s="1">
        <v>0</v>
      </c>
      <c r="AD5619" s="1">
        <v>0</v>
      </c>
      <c r="AE5619" s="1">
        <v>0</v>
      </c>
      <c r="AF5619" s="1">
        <v>0</v>
      </c>
      <c r="AG5619" s="1">
        <v>0</v>
      </c>
      <c r="AH5619" s="1">
        <v>0</v>
      </c>
      <c r="AI5619" s="1">
        <v>0</v>
      </c>
      <c r="AJ5619" s="1" t="s">
        <v>8435</v>
      </c>
      <c r="AK5619" s="1" t="s">
        <v>8436</v>
      </c>
      <c r="AL5619" s="1" t="s">
        <v>8437</v>
      </c>
      <c r="AM5619" s="1" t="s">
        <v>12</v>
      </c>
      <c r="AN5619" s="1" t="s">
        <v>23098</v>
      </c>
      <c r="AO5619" s="1" t="s">
        <v>86</v>
      </c>
      <c r="AP5619" s="1" t="s">
        <v>57</v>
      </c>
      <c r="AQ5619" s="1" t="s">
        <v>25</v>
      </c>
      <c r="AR5619" s="1" t="s">
        <v>19</v>
      </c>
      <c r="AS5619" s="1" t="s">
        <v>23091</v>
      </c>
      <c r="AT5619" s="1" t="s">
        <v>26</v>
      </c>
    </row>
    <row r="5620" spans="1:46" x14ac:dyDescent="0.25">
      <c r="A5620" s="1" t="s">
        <v>22133</v>
      </c>
      <c r="B5620" s="2" t="s">
        <v>23074</v>
      </c>
      <c r="C5620" s="2" t="s">
        <v>23106</v>
      </c>
      <c r="D5620" s="1">
        <v>0</v>
      </c>
      <c r="E5620" s="1">
        <v>0</v>
      </c>
      <c r="F5620" s="1">
        <v>1</v>
      </c>
      <c r="G5620" s="1">
        <v>1</v>
      </c>
      <c r="H5620" s="6">
        <v>1</v>
      </c>
      <c r="I5620">
        <v>1</v>
      </c>
      <c r="J5620" s="1">
        <v>31</v>
      </c>
      <c r="K5620" s="1">
        <v>1</v>
      </c>
      <c r="L5620" s="1">
        <v>671</v>
      </c>
      <c r="M5620" s="6">
        <v>1</v>
      </c>
      <c r="N5620" s="4">
        <v>2200</v>
      </c>
      <c r="O5620" s="4">
        <v>150</v>
      </c>
      <c r="P5620" s="4">
        <v>800</v>
      </c>
      <c r="Q5620" s="3">
        <v>0.3</v>
      </c>
      <c r="R5620" s="1">
        <v>24</v>
      </c>
      <c r="S5620" s="1">
        <v>800</v>
      </c>
      <c r="T5620" s="1">
        <v>58</v>
      </c>
      <c r="U5620" s="1">
        <v>0</v>
      </c>
      <c r="V5620" s="1">
        <v>1</v>
      </c>
      <c r="W5620" s="1">
        <v>0</v>
      </c>
      <c r="X5620" s="1">
        <v>0</v>
      </c>
      <c r="Y5620" s="1">
        <v>1</v>
      </c>
      <c r="Z5620" s="1">
        <v>1</v>
      </c>
      <c r="AA5620" s="1">
        <v>0</v>
      </c>
      <c r="AB5620" s="1">
        <v>1</v>
      </c>
      <c r="AC5620" s="1">
        <v>3000</v>
      </c>
      <c r="AD5620" s="1">
        <v>0</v>
      </c>
      <c r="AE5620" s="1">
        <v>380</v>
      </c>
      <c r="AF5620" s="1">
        <v>1300</v>
      </c>
      <c r="AG5620" s="1">
        <v>4</v>
      </c>
      <c r="AH5620" s="1">
        <v>0</v>
      </c>
      <c r="AI5620" s="1">
        <v>4684</v>
      </c>
      <c r="AJ5620" s="1" t="s">
        <v>14491</v>
      </c>
      <c r="AK5620" s="1" t="s">
        <v>14492</v>
      </c>
      <c r="AL5620" s="1" t="s">
        <v>14493</v>
      </c>
      <c r="AM5620" s="1" t="s">
        <v>16</v>
      </c>
      <c r="AN5620" s="1" t="s">
        <v>23098</v>
      </c>
      <c r="AO5620" s="1" t="s">
        <v>364</v>
      </c>
      <c r="AP5620" s="1" t="s">
        <v>57</v>
      </c>
      <c r="AQ5620" s="1" t="s">
        <v>25</v>
      </c>
      <c r="AR5620" s="1" t="s">
        <v>19</v>
      </c>
      <c r="AS5620" s="1" t="s">
        <v>23090</v>
      </c>
      <c r="AT5620" s="1" t="s">
        <v>101</v>
      </c>
    </row>
    <row r="5621" spans="1:46" x14ac:dyDescent="0.25">
      <c r="A5621" s="1" t="s">
        <v>22138</v>
      </c>
      <c r="B5621" s="2" t="s">
        <v>23074</v>
      </c>
      <c r="C5621" s="2" t="s">
        <v>23106</v>
      </c>
      <c r="D5621" s="1">
        <v>0</v>
      </c>
      <c r="E5621" s="1">
        <v>0</v>
      </c>
      <c r="F5621" s="1">
        <v>1</v>
      </c>
      <c r="G5621" s="1">
        <v>1</v>
      </c>
      <c r="H5621" s="6">
        <v>1</v>
      </c>
      <c r="I5621">
        <v>0</v>
      </c>
      <c r="J5621" s="1">
        <v>35</v>
      </c>
      <c r="K5621" s="1">
        <v>0</v>
      </c>
      <c r="L5621" s="1">
        <v>702</v>
      </c>
      <c r="M5621" s="6">
        <v>0.43</v>
      </c>
      <c r="N5621" s="4">
        <v>2000</v>
      </c>
      <c r="O5621" s="4">
        <v>160</v>
      </c>
      <c r="P5621" s="4">
        <v>300</v>
      </c>
      <c r="Q5621" s="3">
        <v>0.3</v>
      </c>
      <c r="R5621" s="1">
        <v>6</v>
      </c>
      <c r="S5621" s="1">
        <v>300</v>
      </c>
      <c r="T5621" s="1">
        <v>26</v>
      </c>
      <c r="U5621" s="1">
        <v>0</v>
      </c>
      <c r="V5621" s="1">
        <v>1</v>
      </c>
      <c r="W5621" s="1">
        <v>0</v>
      </c>
      <c r="X5621" s="1">
        <v>0</v>
      </c>
      <c r="Y5621" s="1">
        <v>1</v>
      </c>
      <c r="Z5621" s="1">
        <v>0</v>
      </c>
      <c r="AA5621" s="1">
        <v>1</v>
      </c>
      <c r="AB5621" s="1">
        <v>0</v>
      </c>
      <c r="AC5621" s="1">
        <v>0</v>
      </c>
      <c r="AD5621" s="1">
        <v>0</v>
      </c>
      <c r="AE5621" s="1">
        <v>0</v>
      </c>
      <c r="AF5621" s="1">
        <v>300</v>
      </c>
      <c r="AG5621" s="1">
        <v>0</v>
      </c>
      <c r="AH5621" s="1">
        <v>0</v>
      </c>
      <c r="AI5621" s="1">
        <v>300</v>
      </c>
      <c r="AJ5621" s="1" t="s">
        <v>591</v>
      </c>
      <c r="AK5621" s="1" t="s">
        <v>14505</v>
      </c>
      <c r="AL5621" s="1" t="s">
        <v>14506</v>
      </c>
      <c r="AM5621" s="1" t="s">
        <v>12</v>
      </c>
      <c r="AN5621" s="1" t="s">
        <v>23097</v>
      </c>
      <c r="AO5621" s="1" t="s">
        <v>364</v>
      </c>
      <c r="AP5621" s="1" t="s">
        <v>57</v>
      </c>
      <c r="AQ5621" s="1" t="s">
        <v>25</v>
      </c>
      <c r="AR5621" s="1" t="s">
        <v>19</v>
      </c>
      <c r="AS5621" s="1" t="s">
        <v>23091</v>
      </c>
      <c r="AT5621" s="1" t="s">
        <v>26</v>
      </c>
    </row>
    <row r="5622" spans="1:46" x14ac:dyDescent="0.25">
      <c r="A5622" s="1" t="s">
        <v>19903</v>
      </c>
      <c r="B5622" s="2" t="s">
        <v>23074</v>
      </c>
      <c r="C5622" s="2" t="s">
        <v>23106</v>
      </c>
      <c r="D5622" s="1">
        <v>0</v>
      </c>
      <c r="E5622" s="1">
        <v>2</v>
      </c>
      <c r="F5622" s="1">
        <v>1</v>
      </c>
      <c r="G5622" s="1">
        <v>3</v>
      </c>
      <c r="H5622" s="6">
        <v>0.33333333333333331</v>
      </c>
      <c r="I5622">
        <v>1</v>
      </c>
      <c r="J5622" s="1">
        <v>27</v>
      </c>
      <c r="K5622" s="1">
        <v>0</v>
      </c>
      <c r="L5622" s="1">
        <v>629</v>
      </c>
      <c r="M5622" s="6">
        <v>0.16</v>
      </c>
      <c r="N5622" s="4">
        <v>1700</v>
      </c>
      <c r="O5622" s="4">
        <v>130</v>
      </c>
      <c r="P5622" s="4">
        <v>200</v>
      </c>
      <c r="Q5622" s="3">
        <v>0.3</v>
      </c>
      <c r="R5622" s="1">
        <v>18</v>
      </c>
      <c r="S5622" s="1">
        <v>200</v>
      </c>
      <c r="T5622" s="1">
        <v>26</v>
      </c>
      <c r="U5622" s="1">
        <v>1</v>
      </c>
      <c r="V5622" s="1">
        <v>1</v>
      </c>
      <c r="W5622" s="1">
        <v>0</v>
      </c>
      <c r="X5622" s="1">
        <v>1</v>
      </c>
      <c r="Y5622" s="1">
        <v>1</v>
      </c>
      <c r="Z5622" s="1">
        <v>3</v>
      </c>
      <c r="AA5622" s="1">
        <v>1</v>
      </c>
      <c r="AB5622" s="1">
        <v>1</v>
      </c>
      <c r="AC5622" s="1">
        <v>0</v>
      </c>
      <c r="AD5622" s="1">
        <v>0</v>
      </c>
      <c r="AE5622" s="1">
        <v>0</v>
      </c>
      <c r="AF5622" s="1">
        <v>0</v>
      </c>
      <c r="AG5622" s="1">
        <v>0</v>
      </c>
      <c r="AH5622" s="1">
        <v>130</v>
      </c>
      <c r="AI5622" s="1">
        <v>130</v>
      </c>
      <c r="AJ5622" s="1" t="s">
        <v>8476</v>
      </c>
      <c r="AK5622" s="1" t="s">
        <v>8477</v>
      </c>
      <c r="AL5622" s="1" t="s">
        <v>8478</v>
      </c>
      <c r="AM5622" s="1" t="s">
        <v>16</v>
      </c>
      <c r="AN5622" s="1" t="s">
        <v>23097</v>
      </c>
      <c r="AO5622" s="1" t="s">
        <v>86</v>
      </c>
      <c r="AP5622" s="1" t="s">
        <v>57</v>
      </c>
      <c r="AQ5622" s="1" t="s">
        <v>14</v>
      </c>
      <c r="AR5622" s="1" t="s">
        <v>19</v>
      </c>
      <c r="AS5622" s="1" t="s">
        <v>23091</v>
      </c>
      <c r="AT5622" s="1" t="s">
        <v>101</v>
      </c>
    </row>
    <row r="5623" spans="1:46" x14ac:dyDescent="0.25">
      <c r="A5623" s="1" t="s">
        <v>19319</v>
      </c>
      <c r="B5623" s="2" t="s">
        <v>23074</v>
      </c>
      <c r="C5623" s="2" t="s">
        <v>23106</v>
      </c>
      <c r="D5623" s="1">
        <v>0</v>
      </c>
      <c r="E5623" s="1">
        <v>0</v>
      </c>
      <c r="F5623" s="1">
        <v>2</v>
      </c>
      <c r="G5623" s="1">
        <v>2</v>
      </c>
      <c r="H5623" s="6">
        <v>1</v>
      </c>
      <c r="I5623">
        <v>1</v>
      </c>
      <c r="J5623" s="1">
        <v>28</v>
      </c>
      <c r="K5623" s="1">
        <v>1</v>
      </c>
      <c r="L5623" s="1">
        <v>672</v>
      </c>
      <c r="M5623" s="6">
        <v>0.12</v>
      </c>
      <c r="N5623" s="4">
        <v>1495</v>
      </c>
      <c r="O5623" s="4">
        <v>100</v>
      </c>
      <c r="P5623" s="4">
        <v>200</v>
      </c>
      <c r="Q5623" s="3">
        <v>0.3</v>
      </c>
      <c r="R5623" s="1">
        <v>24</v>
      </c>
      <c r="S5623" s="1">
        <v>200</v>
      </c>
      <c r="T5623" s="1">
        <v>36</v>
      </c>
      <c r="U5623" s="1">
        <v>1</v>
      </c>
      <c r="V5623" s="1">
        <v>1</v>
      </c>
      <c r="W5623" s="1">
        <v>0</v>
      </c>
      <c r="X5623" s="1">
        <v>0</v>
      </c>
      <c r="Y5623" s="1">
        <v>1</v>
      </c>
      <c r="Z5623" s="1">
        <v>0</v>
      </c>
      <c r="AA5623" s="1">
        <v>1</v>
      </c>
      <c r="AB5623" s="1">
        <v>1</v>
      </c>
      <c r="AC5623" s="1">
        <v>0</v>
      </c>
      <c r="AD5623" s="1">
        <v>0</v>
      </c>
      <c r="AE5623" s="1">
        <v>0</v>
      </c>
      <c r="AF5623" s="1">
        <v>0</v>
      </c>
      <c r="AG5623" s="1">
        <v>40</v>
      </c>
      <c r="AH5623" s="1">
        <v>0</v>
      </c>
      <c r="AI5623" s="1">
        <v>40</v>
      </c>
      <c r="AJ5623" s="1" t="s">
        <v>6847</v>
      </c>
      <c r="AK5623" s="1" t="s">
        <v>6848</v>
      </c>
      <c r="AL5623" s="1" t="s">
        <v>6849</v>
      </c>
      <c r="AM5623" s="1" t="s">
        <v>16</v>
      </c>
      <c r="AN5623" s="1" t="s">
        <v>23098</v>
      </c>
      <c r="AO5623" s="1" t="s">
        <v>86</v>
      </c>
      <c r="AP5623" s="1" t="s">
        <v>57</v>
      </c>
      <c r="AQ5623" s="1" t="s">
        <v>25</v>
      </c>
      <c r="AR5623" s="1" t="s">
        <v>19</v>
      </c>
      <c r="AS5623" s="1" t="s">
        <v>23091</v>
      </c>
      <c r="AT5623" s="1" t="s">
        <v>101</v>
      </c>
    </row>
    <row r="5624" spans="1:46" x14ac:dyDescent="0.25">
      <c r="A5624" s="1" t="s">
        <v>18098</v>
      </c>
      <c r="B5624" s="2" t="s">
        <v>23074</v>
      </c>
      <c r="C5624" s="2" t="s">
        <v>23107</v>
      </c>
      <c r="D5624" s="1">
        <v>2</v>
      </c>
      <c r="E5624" s="1">
        <v>3</v>
      </c>
      <c r="F5624" s="1">
        <v>1</v>
      </c>
      <c r="G5624" s="1">
        <v>6</v>
      </c>
      <c r="H5624" s="6">
        <v>0.16666666666666666</v>
      </c>
      <c r="I5624">
        <v>0</v>
      </c>
      <c r="J5624" s="1">
        <v>29</v>
      </c>
      <c r="K5624" s="1">
        <v>0</v>
      </c>
      <c r="L5624" s="1">
        <v>672</v>
      </c>
      <c r="M5624" s="6">
        <v>0.52</v>
      </c>
      <c r="N5624" s="4">
        <v>3000</v>
      </c>
      <c r="O5624" s="4">
        <v>250</v>
      </c>
      <c r="P5624" s="4">
        <v>800</v>
      </c>
      <c r="Q5624" s="3">
        <v>0.3</v>
      </c>
      <c r="R5624" s="1">
        <v>24</v>
      </c>
      <c r="S5624" s="1">
        <v>800</v>
      </c>
      <c r="T5624" s="1">
        <v>109</v>
      </c>
      <c r="U5624" s="1">
        <v>0</v>
      </c>
      <c r="V5624" s="1">
        <v>1</v>
      </c>
      <c r="W5624" s="1">
        <v>0</v>
      </c>
      <c r="X5624" s="1">
        <v>0</v>
      </c>
      <c r="Y5624" s="1">
        <v>1</v>
      </c>
      <c r="Z5624" s="1">
        <v>4</v>
      </c>
      <c r="AA5624" s="1">
        <v>0</v>
      </c>
      <c r="AB5624" s="1">
        <v>0</v>
      </c>
      <c r="AC5624" s="1">
        <v>0</v>
      </c>
      <c r="AD5624" s="1">
        <v>0</v>
      </c>
      <c r="AE5624" s="1">
        <v>314</v>
      </c>
      <c r="AF5624" s="1">
        <v>500</v>
      </c>
      <c r="AG5624" s="1">
        <v>42</v>
      </c>
      <c r="AH5624" s="1">
        <v>800</v>
      </c>
      <c r="AI5624" s="1">
        <v>1656</v>
      </c>
      <c r="AJ5624" s="1" t="s">
        <v>3345</v>
      </c>
      <c r="AK5624" s="1" t="s">
        <v>3346</v>
      </c>
      <c r="AL5624" s="1" t="s">
        <v>3347</v>
      </c>
      <c r="AM5624" s="1" t="s">
        <v>12</v>
      </c>
      <c r="AN5624" s="1" t="s">
        <v>23097</v>
      </c>
      <c r="AO5624" s="1" t="s">
        <v>364</v>
      </c>
      <c r="AP5624" s="1" t="s">
        <v>57</v>
      </c>
      <c r="AQ5624" s="1" t="s">
        <v>25</v>
      </c>
      <c r="AR5624" s="1" t="s">
        <v>19</v>
      </c>
      <c r="AS5624" s="1" t="s">
        <v>23090</v>
      </c>
      <c r="AT5624" s="1" t="s">
        <v>26</v>
      </c>
    </row>
    <row r="5625" spans="1:46" x14ac:dyDescent="0.25">
      <c r="A5625" s="1" t="s">
        <v>19328</v>
      </c>
      <c r="B5625" s="2" t="s">
        <v>23074</v>
      </c>
      <c r="C5625" s="2" t="s">
        <v>23107</v>
      </c>
      <c r="D5625" s="1">
        <v>1</v>
      </c>
      <c r="E5625" s="1">
        <v>0</v>
      </c>
      <c r="F5625" s="1">
        <v>3</v>
      </c>
      <c r="G5625" s="1">
        <v>4</v>
      </c>
      <c r="H5625" s="6">
        <v>0.75</v>
      </c>
      <c r="I5625">
        <v>1</v>
      </c>
      <c r="J5625" s="1">
        <v>25</v>
      </c>
      <c r="K5625" s="1">
        <v>0</v>
      </c>
      <c r="L5625" s="1">
        <v>822</v>
      </c>
      <c r="M5625" s="6">
        <v>0.27</v>
      </c>
      <c r="N5625" s="4">
        <v>1560</v>
      </c>
      <c r="O5625" s="4">
        <v>120</v>
      </c>
      <c r="P5625" s="4">
        <v>600</v>
      </c>
      <c r="Q5625" s="3">
        <v>0.28999999999999998</v>
      </c>
      <c r="R5625" s="1">
        <v>24</v>
      </c>
      <c r="S5625" s="1">
        <v>600</v>
      </c>
      <c r="T5625" s="1">
        <v>102</v>
      </c>
      <c r="U5625" s="1">
        <v>1</v>
      </c>
      <c r="V5625" s="1">
        <v>1</v>
      </c>
      <c r="W5625" s="1">
        <v>0</v>
      </c>
      <c r="X5625" s="1">
        <v>0</v>
      </c>
      <c r="Y5625" s="1">
        <v>1</v>
      </c>
      <c r="Z5625" s="1">
        <v>2</v>
      </c>
      <c r="AA5625" s="1">
        <v>1</v>
      </c>
      <c r="AB5625" s="1">
        <v>1</v>
      </c>
      <c r="AC5625" s="1">
        <v>0</v>
      </c>
      <c r="AD5625" s="1">
        <v>0</v>
      </c>
      <c r="AE5625" s="1">
        <v>0</v>
      </c>
      <c r="AF5625" s="1">
        <v>0</v>
      </c>
      <c r="AG5625" s="1">
        <v>0</v>
      </c>
      <c r="AH5625" s="1">
        <v>0</v>
      </c>
      <c r="AI5625" s="1">
        <v>0</v>
      </c>
      <c r="AJ5625" s="1" t="s">
        <v>6874</v>
      </c>
      <c r="AK5625" s="1" t="s">
        <v>6875</v>
      </c>
      <c r="AL5625" s="1" t="s">
        <v>6876</v>
      </c>
      <c r="AM5625" s="1" t="s">
        <v>16</v>
      </c>
      <c r="AN5625" s="1" t="s">
        <v>23097</v>
      </c>
      <c r="AO5625" s="1" t="s">
        <v>86</v>
      </c>
      <c r="AP5625" s="1" t="s">
        <v>57</v>
      </c>
      <c r="AQ5625" s="1" t="s">
        <v>25</v>
      </c>
      <c r="AR5625" s="1" t="s">
        <v>19</v>
      </c>
      <c r="AS5625" s="1" t="s">
        <v>23091</v>
      </c>
      <c r="AT5625" s="1" t="s">
        <v>101</v>
      </c>
    </row>
    <row r="5626" spans="1:46" x14ac:dyDescent="0.25">
      <c r="A5626" s="1" t="s">
        <v>22187</v>
      </c>
      <c r="B5626" s="2" t="s">
        <v>23074</v>
      </c>
      <c r="C5626" s="2" t="s">
        <v>23107</v>
      </c>
      <c r="D5626" s="1">
        <v>0</v>
      </c>
      <c r="E5626" s="1">
        <v>1</v>
      </c>
      <c r="F5626" s="1">
        <v>1</v>
      </c>
      <c r="G5626" s="1">
        <v>2</v>
      </c>
      <c r="H5626" s="6">
        <v>0.5</v>
      </c>
      <c r="I5626">
        <v>0</v>
      </c>
      <c r="J5626" s="1">
        <v>30</v>
      </c>
      <c r="K5626" s="1">
        <v>1</v>
      </c>
      <c r="L5626" s="1">
        <v>775</v>
      </c>
      <c r="M5626" s="6">
        <v>0.32</v>
      </c>
      <c r="N5626" s="4">
        <v>1780</v>
      </c>
      <c r="O5626" s="4">
        <v>115</v>
      </c>
      <c r="P5626" s="4">
        <v>300</v>
      </c>
      <c r="Q5626" s="3">
        <v>0.3</v>
      </c>
      <c r="R5626" s="1">
        <v>24</v>
      </c>
      <c r="S5626" s="1">
        <v>300</v>
      </c>
      <c r="T5626" s="1">
        <v>38</v>
      </c>
      <c r="U5626" s="1">
        <v>1</v>
      </c>
      <c r="V5626" s="1">
        <v>1</v>
      </c>
      <c r="W5626" s="1">
        <v>0</v>
      </c>
      <c r="X5626" s="1">
        <v>0</v>
      </c>
      <c r="Y5626" s="1">
        <v>0</v>
      </c>
      <c r="Z5626" s="1">
        <v>3</v>
      </c>
      <c r="AA5626" s="1">
        <v>0</v>
      </c>
      <c r="AB5626" s="1">
        <v>0</v>
      </c>
      <c r="AC5626" s="1">
        <v>0</v>
      </c>
      <c r="AD5626" s="1">
        <v>0</v>
      </c>
      <c r="AE5626" s="1">
        <v>0</v>
      </c>
      <c r="AF5626" s="1">
        <v>0</v>
      </c>
      <c r="AG5626" s="1">
        <v>27</v>
      </c>
      <c r="AH5626" s="1">
        <v>350</v>
      </c>
      <c r="AI5626" s="1">
        <v>377</v>
      </c>
      <c r="AJ5626" s="1" t="s">
        <v>14643</v>
      </c>
      <c r="AK5626" s="1" t="s">
        <v>14644</v>
      </c>
      <c r="AL5626" s="1" t="s">
        <v>14645</v>
      </c>
      <c r="AM5626" s="1" t="s">
        <v>12</v>
      </c>
      <c r="AN5626" s="1" t="s">
        <v>23098</v>
      </c>
      <c r="AO5626" s="1" t="s">
        <v>86</v>
      </c>
      <c r="AP5626" s="1" t="s">
        <v>57</v>
      </c>
      <c r="AQ5626" s="1" t="s">
        <v>25</v>
      </c>
      <c r="AR5626" s="1" t="s">
        <v>30</v>
      </c>
      <c r="AS5626" s="1" t="s">
        <v>23090</v>
      </c>
      <c r="AT5626" s="1" t="s">
        <v>26</v>
      </c>
    </row>
    <row r="5627" spans="1:46" x14ac:dyDescent="0.25">
      <c r="A5627" s="1" t="s">
        <v>18733</v>
      </c>
      <c r="B5627" s="2" t="s">
        <v>23074</v>
      </c>
      <c r="C5627" s="2" t="s">
        <v>23107</v>
      </c>
      <c r="D5627" s="1">
        <v>1</v>
      </c>
      <c r="E5627" s="1">
        <v>0</v>
      </c>
      <c r="F5627" s="1">
        <v>6</v>
      </c>
      <c r="G5627" s="1">
        <v>7</v>
      </c>
      <c r="H5627" s="6">
        <v>0.8571428571428571</v>
      </c>
      <c r="I5627">
        <v>1</v>
      </c>
      <c r="J5627" s="1">
        <v>40</v>
      </c>
      <c r="K5627" s="1">
        <v>1</v>
      </c>
      <c r="L5627" s="1">
        <v>761</v>
      </c>
      <c r="M5627" s="6">
        <v>0.42</v>
      </c>
      <c r="N5627" s="4">
        <v>1900</v>
      </c>
      <c r="O5627" s="4">
        <v>160</v>
      </c>
      <c r="P5627" s="4">
        <v>500</v>
      </c>
      <c r="Q5627" s="3">
        <v>0.3</v>
      </c>
      <c r="R5627" s="1">
        <v>24</v>
      </c>
      <c r="S5627" s="1">
        <v>500</v>
      </c>
      <c r="T5627" s="1">
        <v>49</v>
      </c>
      <c r="U5627" s="1">
        <v>1</v>
      </c>
      <c r="V5627" s="1">
        <v>1</v>
      </c>
      <c r="W5627" s="1">
        <v>0</v>
      </c>
      <c r="X5627" s="1">
        <v>0</v>
      </c>
      <c r="Y5627" s="1">
        <v>0</v>
      </c>
      <c r="Z5627" s="1">
        <v>3</v>
      </c>
      <c r="AA5627" s="1">
        <v>0</v>
      </c>
      <c r="AB5627" s="1">
        <v>1</v>
      </c>
      <c r="AC5627" s="1">
        <v>434</v>
      </c>
      <c r="AD5627" s="1">
        <v>70</v>
      </c>
      <c r="AE5627" s="1">
        <v>0</v>
      </c>
      <c r="AF5627" s="1">
        <v>447</v>
      </c>
      <c r="AG5627" s="1">
        <v>0</v>
      </c>
      <c r="AH5627" s="1">
        <v>0</v>
      </c>
      <c r="AI5627" s="1">
        <v>951</v>
      </c>
      <c r="AJ5627" s="1" t="s">
        <v>5199</v>
      </c>
      <c r="AK5627" s="1" t="s">
        <v>5200</v>
      </c>
      <c r="AL5627" s="1" t="s">
        <v>5201</v>
      </c>
      <c r="AM5627" s="1" t="s">
        <v>16</v>
      </c>
      <c r="AN5627" s="1" t="s">
        <v>23098</v>
      </c>
      <c r="AO5627" s="1" t="s">
        <v>86</v>
      </c>
      <c r="AP5627" s="1" t="s">
        <v>57</v>
      </c>
      <c r="AQ5627" s="1" t="s">
        <v>25</v>
      </c>
      <c r="AR5627" s="1" t="s">
        <v>30</v>
      </c>
      <c r="AS5627" s="1" t="s">
        <v>23090</v>
      </c>
      <c r="AT5627" s="1" t="s">
        <v>101</v>
      </c>
    </row>
    <row r="5628" spans="1:46" x14ac:dyDescent="0.25">
      <c r="A5628" s="1" t="s">
        <v>22777</v>
      </c>
      <c r="B5628" s="2" t="s">
        <v>23074</v>
      </c>
      <c r="C5628" s="2" t="s">
        <v>23107</v>
      </c>
      <c r="D5628" s="1">
        <v>0</v>
      </c>
      <c r="E5628" s="1">
        <v>1</v>
      </c>
      <c r="F5628" s="1">
        <v>1</v>
      </c>
      <c r="G5628" s="1">
        <v>2</v>
      </c>
      <c r="H5628" s="6">
        <v>0.5</v>
      </c>
      <c r="I5628">
        <v>0</v>
      </c>
      <c r="J5628" s="1">
        <v>30</v>
      </c>
      <c r="K5628" s="1">
        <v>1</v>
      </c>
      <c r="L5628" s="1">
        <v>725</v>
      </c>
      <c r="M5628" s="6">
        <v>0.44</v>
      </c>
      <c r="N5628" s="4">
        <v>2000</v>
      </c>
      <c r="O5628" s="4">
        <v>160</v>
      </c>
      <c r="P5628" s="4">
        <v>200</v>
      </c>
      <c r="Q5628" s="3">
        <v>0.36</v>
      </c>
      <c r="R5628" s="1">
        <v>24</v>
      </c>
      <c r="S5628" s="1">
        <v>200</v>
      </c>
      <c r="T5628" s="1">
        <v>8</v>
      </c>
      <c r="U5628" s="1">
        <v>1</v>
      </c>
      <c r="V5628" s="1">
        <v>1</v>
      </c>
      <c r="W5628" s="1">
        <v>0</v>
      </c>
      <c r="X5628" s="1">
        <v>1</v>
      </c>
      <c r="Y5628" s="1">
        <v>1</v>
      </c>
      <c r="Z5628" s="1">
        <v>4</v>
      </c>
      <c r="AA5628" s="1">
        <v>0</v>
      </c>
      <c r="AB5628" s="1">
        <v>0</v>
      </c>
      <c r="AC5628" s="1">
        <v>443</v>
      </c>
      <c r="AD5628" s="1">
        <v>0</v>
      </c>
      <c r="AE5628" s="1">
        <v>0</v>
      </c>
      <c r="AF5628" s="1">
        <v>500</v>
      </c>
      <c r="AG5628" s="1">
        <v>40</v>
      </c>
      <c r="AH5628" s="1">
        <v>300</v>
      </c>
      <c r="AI5628" s="1">
        <v>1283</v>
      </c>
      <c r="AJ5628" s="1" t="s">
        <v>16210</v>
      </c>
      <c r="AK5628" s="1" t="s">
        <v>16211</v>
      </c>
      <c r="AL5628" s="1" t="s">
        <v>16212</v>
      </c>
      <c r="AM5628" s="1" t="s">
        <v>12</v>
      </c>
      <c r="AN5628" s="1" t="s">
        <v>23098</v>
      </c>
      <c r="AO5628" s="1" t="s">
        <v>86</v>
      </c>
      <c r="AP5628" s="1" t="s">
        <v>57</v>
      </c>
      <c r="AQ5628" s="1" t="s">
        <v>14</v>
      </c>
      <c r="AR5628" s="1" t="s">
        <v>19</v>
      </c>
      <c r="AS5628" s="1" t="s">
        <v>23090</v>
      </c>
      <c r="AT5628" s="1" t="s">
        <v>26</v>
      </c>
    </row>
    <row r="5629" spans="1:46" x14ac:dyDescent="0.25">
      <c r="A5629" s="1" t="s">
        <v>21059</v>
      </c>
      <c r="B5629" s="2" t="s">
        <v>23074</v>
      </c>
      <c r="C5629" s="2" t="s">
        <v>23107</v>
      </c>
      <c r="D5629" s="1">
        <v>0</v>
      </c>
      <c r="E5629" s="1">
        <v>1</v>
      </c>
      <c r="F5629" s="1">
        <v>1</v>
      </c>
      <c r="G5629" s="1">
        <v>2</v>
      </c>
      <c r="H5629" s="6">
        <v>0.5</v>
      </c>
      <c r="I5629">
        <v>0</v>
      </c>
      <c r="J5629" s="1">
        <v>32</v>
      </c>
      <c r="K5629" s="1">
        <v>1</v>
      </c>
      <c r="L5629" s="1">
        <v>698</v>
      </c>
      <c r="M5629" s="6">
        <v>0.24</v>
      </c>
      <c r="N5629" s="4">
        <v>2800</v>
      </c>
      <c r="O5629" s="4">
        <v>230</v>
      </c>
      <c r="P5629" s="4">
        <v>300</v>
      </c>
      <c r="Q5629" s="3">
        <v>0.3</v>
      </c>
      <c r="R5629" s="1">
        <v>6</v>
      </c>
      <c r="S5629" s="1">
        <v>300</v>
      </c>
      <c r="T5629" s="1">
        <v>23</v>
      </c>
      <c r="U5629" s="1">
        <v>1</v>
      </c>
      <c r="V5629" s="1">
        <v>1</v>
      </c>
      <c r="W5629" s="1">
        <v>1</v>
      </c>
      <c r="X5629" s="1">
        <v>1</v>
      </c>
      <c r="Y5629" s="1">
        <v>1</v>
      </c>
      <c r="Z5629" s="1">
        <v>0</v>
      </c>
      <c r="AA5629" s="1">
        <v>1</v>
      </c>
      <c r="AB5629" s="1">
        <v>0</v>
      </c>
      <c r="AC5629" s="1">
        <v>200</v>
      </c>
      <c r="AD5629" s="1">
        <v>0</v>
      </c>
      <c r="AE5629" s="1">
        <v>0</v>
      </c>
      <c r="AF5629" s="1">
        <v>0</v>
      </c>
      <c r="AG5629" s="1">
        <v>0</v>
      </c>
      <c r="AH5629" s="1">
        <v>0</v>
      </c>
      <c r="AI5629" s="1">
        <v>200</v>
      </c>
      <c r="AJ5629" s="1" t="s">
        <v>11634</v>
      </c>
      <c r="AK5629" s="1" t="s">
        <v>11635</v>
      </c>
      <c r="AL5629" s="1" t="s">
        <v>11636</v>
      </c>
      <c r="AM5629" s="1" t="s">
        <v>12</v>
      </c>
      <c r="AN5629" s="1" t="s">
        <v>23098</v>
      </c>
      <c r="AO5629" s="1" t="s">
        <v>86</v>
      </c>
      <c r="AP5629" s="1" t="s">
        <v>86</v>
      </c>
      <c r="AQ5629" s="1" t="s">
        <v>14</v>
      </c>
      <c r="AR5629" s="1" t="s">
        <v>19</v>
      </c>
      <c r="AS5629" s="1" t="s">
        <v>23091</v>
      </c>
      <c r="AT5629" s="1" t="s">
        <v>26</v>
      </c>
    </row>
    <row r="5630" spans="1:46" x14ac:dyDescent="0.25">
      <c r="A5630" s="1" t="s">
        <v>20503</v>
      </c>
      <c r="B5630" s="2" t="s">
        <v>23074</v>
      </c>
      <c r="C5630" s="2" t="s">
        <v>23107</v>
      </c>
      <c r="D5630" s="1">
        <v>0</v>
      </c>
      <c r="E5630" s="1">
        <v>0</v>
      </c>
      <c r="F5630" s="1">
        <v>3</v>
      </c>
      <c r="G5630" s="1">
        <v>3</v>
      </c>
      <c r="H5630" s="6">
        <v>1</v>
      </c>
      <c r="I5630">
        <v>0</v>
      </c>
      <c r="J5630" s="1">
        <v>33</v>
      </c>
      <c r="K5630" s="1">
        <v>0</v>
      </c>
      <c r="L5630" s="1">
        <v>728</v>
      </c>
      <c r="M5630" s="6">
        <v>0.24</v>
      </c>
      <c r="N5630" s="4">
        <v>1800</v>
      </c>
      <c r="O5630" s="4">
        <v>150</v>
      </c>
      <c r="P5630" s="4">
        <v>200</v>
      </c>
      <c r="Q5630" s="3">
        <v>0.3</v>
      </c>
      <c r="R5630" s="1">
        <v>6</v>
      </c>
      <c r="S5630" s="1">
        <v>200</v>
      </c>
      <c r="T5630" s="1">
        <v>22</v>
      </c>
      <c r="U5630" s="1">
        <v>1</v>
      </c>
      <c r="V5630" s="1">
        <v>1</v>
      </c>
      <c r="W5630" s="1">
        <v>1</v>
      </c>
      <c r="X5630" s="1">
        <v>0</v>
      </c>
      <c r="Y5630" s="1">
        <v>1</v>
      </c>
      <c r="Z5630" s="1">
        <v>0</v>
      </c>
      <c r="AA5630" s="1">
        <v>1</v>
      </c>
      <c r="AB5630" s="1">
        <v>0</v>
      </c>
      <c r="AC5630" s="1">
        <v>0</v>
      </c>
      <c r="AD5630" s="1">
        <v>0</v>
      </c>
      <c r="AE5630" s="1">
        <v>0</v>
      </c>
      <c r="AF5630" s="1">
        <v>0</v>
      </c>
      <c r="AG5630" s="1">
        <v>11</v>
      </c>
      <c r="AH5630" s="1">
        <v>0</v>
      </c>
      <c r="AI5630" s="1">
        <v>11</v>
      </c>
      <c r="AJ5630" s="1" t="s">
        <v>10130</v>
      </c>
      <c r="AK5630" s="1" t="s">
        <v>10131</v>
      </c>
      <c r="AL5630" s="1" t="s">
        <v>10132</v>
      </c>
      <c r="AM5630" s="1" t="s">
        <v>12</v>
      </c>
      <c r="AN5630" s="1" t="s">
        <v>23097</v>
      </c>
      <c r="AO5630" s="1" t="s">
        <v>86</v>
      </c>
      <c r="AP5630" s="1" t="s">
        <v>86</v>
      </c>
      <c r="AQ5630" s="1" t="s">
        <v>25</v>
      </c>
      <c r="AR5630" s="1" t="s">
        <v>19</v>
      </c>
      <c r="AS5630" s="1" t="s">
        <v>23091</v>
      </c>
      <c r="AT5630" s="1" t="s">
        <v>26</v>
      </c>
    </row>
    <row r="5631" spans="1:46" x14ac:dyDescent="0.25">
      <c r="A5631" s="1" t="s">
        <v>21641</v>
      </c>
      <c r="B5631" s="2" t="s">
        <v>23074</v>
      </c>
      <c r="C5631" s="2" t="s">
        <v>23107</v>
      </c>
      <c r="D5631" s="1">
        <v>0</v>
      </c>
      <c r="E5631" s="1">
        <v>1</v>
      </c>
      <c r="F5631" s="1">
        <v>3</v>
      </c>
      <c r="G5631" s="1">
        <v>4</v>
      </c>
      <c r="H5631" s="6">
        <v>0.75</v>
      </c>
      <c r="I5631">
        <v>1</v>
      </c>
      <c r="J5631" s="1">
        <v>32</v>
      </c>
      <c r="K5631" s="1">
        <v>0</v>
      </c>
      <c r="L5631" s="1">
        <v>707</v>
      </c>
      <c r="M5631" s="6">
        <v>0.35</v>
      </c>
      <c r="N5631" s="4">
        <v>3600</v>
      </c>
      <c r="O5631" s="4">
        <v>230</v>
      </c>
      <c r="P5631" s="4">
        <v>700</v>
      </c>
      <c r="Q5631" s="3">
        <v>0.3</v>
      </c>
      <c r="R5631" s="1">
        <v>24</v>
      </c>
      <c r="S5631" s="1">
        <v>700</v>
      </c>
      <c r="T5631" s="1">
        <v>62</v>
      </c>
      <c r="U5631" s="1">
        <v>1</v>
      </c>
      <c r="V5631" s="1">
        <v>1</v>
      </c>
      <c r="W5631" s="1">
        <v>0</v>
      </c>
      <c r="X5631" s="1">
        <v>0</v>
      </c>
      <c r="Y5631" s="1">
        <v>1</v>
      </c>
      <c r="Z5631" s="1">
        <v>5</v>
      </c>
      <c r="AA5631" s="1">
        <v>1</v>
      </c>
      <c r="AB5631" s="1">
        <v>1</v>
      </c>
      <c r="AC5631" s="1">
        <v>1200</v>
      </c>
      <c r="AD5631" s="1">
        <v>0</v>
      </c>
      <c r="AE5631" s="1">
        <v>0</v>
      </c>
      <c r="AF5631" s="1">
        <v>0</v>
      </c>
      <c r="AG5631" s="1">
        <v>0</v>
      </c>
      <c r="AH5631" s="1">
        <v>20</v>
      </c>
      <c r="AI5631" s="1">
        <v>1220</v>
      </c>
      <c r="AJ5631" s="1" t="s">
        <v>13205</v>
      </c>
      <c r="AK5631" s="1" t="s">
        <v>13206</v>
      </c>
      <c r="AL5631" s="1" t="s">
        <v>13207</v>
      </c>
      <c r="AM5631" s="1" t="s">
        <v>16</v>
      </c>
      <c r="AN5631" s="1" t="s">
        <v>23097</v>
      </c>
      <c r="AO5631" s="1" t="s">
        <v>86</v>
      </c>
      <c r="AP5631" s="1" t="s">
        <v>57</v>
      </c>
      <c r="AQ5631" s="1" t="s">
        <v>25</v>
      </c>
      <c r="AR5631" s="1" t="s">
        <v>19</v>
      </c>
      <c r="AS5631" s="1" t="s">
        <v>23091</v>
      </c>
      <c r="AT5631" s="1" t="s">
        <v>101</v>
      </c>
    </row>
    <row r="5632" spans="1:46" x14ac:dyDescent="0.25">
      <c r="A5632" s="1" t="s">
        <v>17406</v>
      </c>
      <c r="B5632" s="2" t="s">
        <v>23074</v>
      </c>
      <c r="C5632" s="2" t="s">
        <v>23107</v>
      </c>
      <c r="D5632" s="1">
        <v>0</v>
      </c>
      <c r="E5632" s="1">
        <v>0</v>
      </c>
      <c r="F5632" s="1">
        <v>1</v>
      </c>
      <c r="G5632" s="1">
        <v>1</v>
      </c>
      <c r="H5632" s="6">
        <v>1</v>
      </c>
      <c r="I5632">
        <v>0</v>
      </c>
      <c r="J5632" s="1">
        <v>44</v>
      </c>
      <c r="K5632" s="1">
        <v>1</v>
      </c>
      <c r="L5632" s="1">
        <v>737</v>
      </c>
      <c r="M5632" s="6">
        <v>0.12</v>
      </c>
      <c r="N5632" s="4">
        <v>350</v>
      </c>
      <c r="O5632" s="4">
        <v>290</v>
      </c>
      <c r="P5632" s="4">
        <v>200</v>
      </c>
      <c r="Q5632" s="3">
        <v>0.35</v>
      </c>
      <c r="R5632" s="1">
        <v>12</v>
      </c>
      <c r="S5632" s="1">
        <v>200</v>
      </c>
      <c r="T5632" s="1">
        <v>25</v>
      </c>
      <c r="U5632" s="1">
        <v>1</v>
      </c>
      <c r="V5632" s="1">
        <v>1</v>
      </c>
      <c r="W5632" s="1">
        <v>0</v>
      </c>
      <c r="X5632" s="1">
        <v>0</v>
      </c>
      <c r="Y5632" s="1">
        <v>1</v>
      </c>
      <c r="Z5632" s="1">
        <v>1</v>
      </c>
      <c r="AA5632" s="1">
        <v>1</v>
      </c>
      <c r="AB5632" s="1">
        <v>0</v>
      </c>
      <c r="AC5632" s="1">
        <v>0</v>
      </c>
      <c r="AD5632" s="1">
        <v>0</v>
      </c>
      <c r="AE5632" s="1">
        <v>0</v>
      </c>
      <c r="AF5632" s="1">
        <v>0</v>
      </c>
      <c r="AG5632" s="1">
        <v>0</v>
      </c>
      <c r="AH5632" s="1">
        <v>300</v>
      </c>
      <c r="AI5632" s="1">
        <v>300</v>
      </c>
      <c r="AJ5632" s="1" t="s">
        <v>1265</v>
      </c>
      <c r="AK5632" s="1" t="s">
        <v>1266</v>
      </c>
      <c r="AL5632" s="1" t="s">
        <v>1267</v>
      </c>
      <c r="AM5632" s="1" t="s">
        <v>12</v>
      </c>
      <c r="AN5632" s="1" t="s">
        <v>23098</v>
      </c>
      <c r="AO5632" s="1" t="s">
        <v>86</v>
      </c>
      <c r="AP5632" s="1" t="s">
        <v>57</v>
      </c>
      <c r="AQ5632" s="1" t="s">
        <v>25</v>
      </c>
      <c r="AR5632" s="1" t="s">
        <v>19</v>
      </c>
      <c r="AS5632" s="1" t="s">
        <v>23091</v>
      </c>
      <c r="AT5632" s="1" t="s">
        <v>26</v>
      </c>
    </row>
    <row r="5633" spans="1:46" x14ac:dyDescent="0.25">
      <c r="A5633" s="1" t="s">
        <v>18790</v>
      </c>
      <c r="B5633" s="2" t="s">
        <v>23074</v>
      </c>
      <c r="C5633" s="2" t="s">
        <v>23107</v>
      </c>
      <c r="D5633" s="1">
        <v>0</v>
      </c>
      <c r="E5633" s="1">
        <v>2</v>
      </c>
      <c r="F5633" s="1">
        <v>1</v>
      </c>
      <c r="G5633" s="1">
        <v>3</v>
      </c>
      <c r="H5633" s="6">
        <v>0.33333333333333331</v>
      </c>
      <c r="I5633">
        <v>0</v>
      </c>
      <c r="J5633" s="1">
        <v>31</v>
      </c>
      <c r="K5633" s="1">
        <v>1</v>
      </c>
      <c r="L5633" s="1">
        <v>706</v>
      </c>
      <c r="M5633" s="6">
        <v>0.83</v>
      </c>
      <c r="N5633" s="4">
        <v>1700</v>
      </c>
      <c r="O5633" s="4">
        <v>140</v>
      </c>
      <c r="P5633" s="4">
        <v>600</v>
      </c>
      <c r="Q5633" s="3">
        <v>0.3</v>
      </c>
      <c r="R5633" s="1">
        <v>24</v>
      </c>
      <c r="S5633" s="1">
        <v>600</v>
      </c>
      <c r="T5633" s="1">
        <v>49</v>
      </c>
      <c r="U5633" s="1">
        <v>0</v>
      </c>
      <c r="V5633" s="1">
        <v>1</v>
      </c>
      <c r="W5633" s="1">
        <v>0</v>
      </c>
      <c r="X5633" s="1">
        <v>0</v>
      </c>
      <c r="Y5633" s="1">
        <v>1</v>
      </c>
      <c r="Z5633" s="1">
        <v>4</v>
      </c>
      <c r="AA5633" s="1">
        <v>0</v>
      </c>
      <c r="AB5633" s="1">
        <v>0</v>
      </c>
      <c r="AC5633" s="1">
        <v>813</v>
      </c>
      <c r="AD5633" s="1">
        <v>0</v>
      </c>
      <c r="AE5633" s="1">
        <v>0</v>
      </c>
      <c r="AF5633" s="1">
        <v>200</v>
      </c>
      <c r="AG5633" s="1">
        <v>0</v>
      </c>
      <c r="AH5633" s="1">
        <v>570</v>
      </c>
      <c r="AI5633" s="1">
        <v>1583</v>
      </c>
      <c r="AJ5633" s="1" t="s">
        <v>5360</v>
      </c>
      <c r="AK5633" s="1" t="s">
        <v>5361</v>
      </c>
      <c r="AL5633" s="1" t="s">
        <v>5362</v>
      </c>
      <c r="AM5633" s="1" t="s">
        <v>12</v>
      </c>
      <c r="AN5633" s="1" t="s">
        <v>23098</v>
      </c>
      <c r="AO5633" s="1" t="s">
        <v>364</v>
      </c>
      <c r="AP5633" s="1" t="s">
        <v>57</v>
      </c>
      <c r="AQ5633" s="1" t="s">
        <v>25</v>
      </c>
      <c r="AR5633" s="1" t="s">
        <v>19</v>
      </c>
      <c r="AS5633" s="1" t="s">
        <v>23090</v>
      </c>
      <c r="AT5633" s="1" t="s">
        <v>26</v>
      </c>
    </row>
    <row r="5634" spans="1:46" x14ac:dyDescent="0.25">
      <c r="A5634" s="1" t="s">
        <v>19420</v>
      </c>
      <c r="B5634" s="2" t="s">
        <v>23074</v>
      </c>
      <c r="C5634" s="2" t="s">
        <v>23107</v>
      </c>
      <c r="D5634" s="1">
        <v>0</v>
      </c>
      <c r="E5634" s="1">
        <v>2</v>
      </c>
      <c r="F5634" s="1">
        <v>2</v>
      </c>
      <c r="G5634" s="1">
        <v>4</v>
      </c>
      <c r="H5634" s="6">
        <v>0.5</v>
      </c>
      <c r="I5634">
        <v>0</v>
      </c>
      <c r="J5634" s="1">
        <v>41</v>
      </c>
      <c r="K5634" s="1">
        <v>0</v>
      </c>
      <c r="L5634" s="1">
        <v>733</v>
      </c>
      <c r="M5634" s="6">
        <v>0.79</v>
      </c>
      <c r="N5634" s="4">
        <v>2100</v>
      </c>
      <c r="O5634" s="4">
        <v>180</v>
      </c>
      <c r="P5634" s="4">
        <v>1000</v>
      </c>
      <c r="Q5634" s="3">
        <v>0.28000000000000003</v>
      </c>
      <c r="R5634" s="1">
        <v>24</v>
      </c>
      <c r="S5634" s="1">
        <v>1000</v>
      </c>
      <c r="T5634" s="1">
        <v>57</v>
      </c>
      <c r="U5634" s="1">
        <v>0</v>
      </c>
      <c r="V5634" s="1">
        <v>1</v>
      </c>
      <c r="W5634" s="1">
        <v>0</v>
      </c>
      <c r="X5634" s="1">
        <v>0</v>
      </c>
      <c r="Y5634" s="1">
        <v>0</v>
      </c>
      <c r="Z5634" s="1">
        <v>3</v>
      </c>
      <c r="AA5634" s="1">
        <v>1</v>
      </c>
      <c r="AB5634" s="1">
        <v>0</v>
      </c>
      <c r="AC5634" s="1">
        <v>40</v>
      </c>
      <c r="AD5634" s="1">
        <v>474</v>
      </c>
      <c r="AE5634" s="1">
        <v>0</v>
      </c>
      <c r="AF5634" s="1">
        <v>0</v>
      </c>
      <c r="AG5634" s="1">
        <v>0</v>
      </c>
      <c r="AH5634" s="1">
        <v>1158</v>
      </c>
      <c r="AI5634" s="1">
        <v>1672</v>
      </c>
      <c r="AJ5634" s="1" t="s">
        <v>7139</v>
      </c>
      <c r="AK5634" s="1" t="s">
        <v>7140</v>
      </c>
      <c r="AL5634" s="1" t="s">
        <v>7141</v>
      </c>
      <c r="AM5634" s="1" t="s">
        <v>12</v>
      </c>
      <c r="AN5634" s="1" t="s">
        <v>23097</v>
      </c>
      <c r="AO5634" s="1" t="s">
        <v>364</v>
      </c>
      <c r="AP5634" s="1" t="s">
        <v>57</v>
      </c>
      <c r="AQ5634" s="1" t="s">
        <v>25</v>
      </c>
      <c r="AR5634" s="1" t="s">
        <v>30</v>
      </c>
      <c r="AS5634" s="1" t="s">
        <v>23091</v>
      </c>
      <c r="AT5634" s="1" t="s">
        <v>26</v>
      </c>
    </row>
    <row r="5635" spans="1:46" x14ac:dyDescent="0.25">
      <c r="A5635" s="1" t="s">
        <v>22849</v>
      </c>
      <c r="B5635" s="2" t="s">
        <v>23074</v>
      </c>
      <c r="C5635" s="2" t="s">
        <v>23108</v>
      </c>
      <c r="D5635" s="1">
        <v>0</v>
      </c>
      <c r="E5635" s="1">
        <v>1</v>
      </c>
      <c r="F5635" s="1">
        <v>1</v>
      </c>
      <c r="G5635" s="1">
        <v>2</v>
      </c>
      <c r="H5635" s="6">
        <v>0.5</v>
      </c>
      <c r="I5635">
        <v>1</v>
      </c>
      <c r="J5635" s="1">
        <v>35</v>
      </c>
      <c r="K5635" s="1">
        <v>0</v>
      </c>
      <c r="L5635" s="1">
        <v>718</v>
      </c>
      <c r="M5635" s="6">
        <v>0.81</v>
      </c>
      <c r="N5635" s="4">
        <v>4800</v>
      </c>
      <c r="O5635" s="4">
        <v>290</v>
      </c>
      <c r="P5635" s="4">
        <v>800</v>
      </c>
      <c r="Q5635" s="3">
        <v>0.25</v>
      </c>
      <c r="R5635" s="1">
        <v>24</v>
      </c>
      <c r="S5635" s="1">
        <v>800</v>
      </c>
      <c r="T5635" s="1">
        <v>71</v>
      </c>
      <c r="U5635" s="1">
        <v>0</v>
      </c>
      <c r="V5635" s="1">
        <v>1</v>
      </c>
      <c r="W5635" s="1">
        <v>0</v>
      </c>
      <c r="X5635" s="1">
        <v>0</v>
      </c>
      <c r="Y5635" s="1">
        <v>1</v>
      </c>
      <c r="Z5635" s="1">
        <v>0</v>
      </c>
      <c r="AA5635" s="1">
        <v>1</v>
      </c>
      <c r="AB5635" s="1">
        <v>1</v>
      </c>
      <c r="AC5635" s="1">
        <v>974</v>
      </c>
      <c r="AD5635" s="1">
        <v>1071</v>
      </c>
      <c r="AE5635" s="1">
        <v>0</v>
      </c>
      <c r="AF5635" s="1">
        <v>2297</v>
      </c>
      <c r="AG5635" s="1">
        <v>0</v>
      </c>
      <c r="AH5635" s="1">
        <v>0</v>
      </c>
      <c r="AI5635" s="1">
        <v>4342</v>
      </c>
      <c r="AJ5635" s="1" t="s">
        <v>16409</v>
      </c>
      <c r="AK5635" s="1" t="s">
        <v>16410</v>
      </c>
      <c r="AL5635" s="1" t="s">
        <v>16411</v>
      </c>
      <c r="AM5635" s="1" t="s">
        <v>16</v>
      </c>
      <c r="AN5635" s="1" t="s">
        <v>23097</v>
      </c>
      <c r="AO5635" s="1" t="s">
        <v>364</v>
      </c>
      <c r="AP5635" s="1" t="s">
        <v>57</v>
      </c>
      <c r="AQ5635" s="1" t="s">
        <v>25</v>
      </c>
      <c r="AR5635" s="1" t="s">
        <v>19</v>
      </c>
      <c r="AS5635" s="1" t="s">
        <v>23091</v>
      </c>
      <c r="AT5635" s="1" t="s">
        <v>101</v>
      </c>
    </row>
    <row r="5636" spans="1:46" x14ac:dyDescent="0.25">
      <c r="A5636" s="1" t="s">
        <v>22278</v>
      </c>
      <c r="B5636" s="2" t="s">
        <v>23074</v>
      </c>
      <c r="C5636" s="2" t="s">
        <v>23108</v>
      </c>
      <c r="D5636" s="1">
        <v>1</v>
      </c>
      <c r="E5636" s="1">
        <v>0</v>
      </c>
      <c r="F5636" s="1">
        <v>1</v>
      </c>
      <c r="G5636" s="1">
        <v>2</v>
      </c>
      <c r="H5636" s="6">
        <v>0.5</v>
      </c>
      <c r="I5636">
        <v>0</v>
      </c>
      <c r="J5636" s="1">
        <v>33</v>
      </c>
      <c r="K5636" s="1">
        <v>1</v>
      </c>
      <c r="L5636" s="1">
        <v>693</v>
      </c>
      <c r="M5636" s="6">
        <v>0.4</v>
      </c>
      <c r="N5636" s="4">
        <v>2100</v>
      </c>
      <c r="O5636" s="4">
        <v>161</v>
      </c>
      <c r="P5636" s="4">
        <v>200</v>
      </c>
      <c r="Q5636" s="3">
        <v>0.3</v>
      </c>
      <c r="R5636" s="1">
        <v>12</v>
      </c>
      <c r="S5636" s="1">
        <v>200</v>
      </c>
      <c r="T5636" s="1">
        <v>17</v>
      </c>
      <c r="U5636" s="1">
        <v>1</v>
      </c>
      <c r="V5636" s="1">
        <v>1</v>
      </c>
      <c r="W5636" s="1">
        <v>1</v>
      </c>
      <c r="X5636" s="1">
        <v>0</v>
      </c>
      <c r="Y5636" s="1">
        <v>1</v>
      </c>
      <c r="Z5636" s="1">
        <v>3</v>
      </c>
      <c r="AA5636" s="1">
        <v>1</v>
      </c>
      <c r="AB5636" s="1">
        <v>1</v>
      </c>
      <c r="AC5636" s="1">
        <v>0</v>
      </c>
      <c r="AD5636" s="1">
        <v>0</v>
      </c>
      <c r="AE5636" s="1">
        <v>0</v>
      </c>
      <c r="AF5636" s="1">
        <v>300</v>
      </c>
      <c r="AG5636" s="1">
        <v>0</v>
      </c>
      <c r="AH5636" s="1">
        <v>500</v>
      </c>
      <c r="AI5636" s="1">
        <v>800</v>
      </c>
      <c r="AJ5636" s="1" t="s">
        <v>14891</v>
      </c>
      <c r="AK5636" s="1" t="s">
        <v>14892</v>
      </c>
      <c r="AL5636" s="1" t="s">
        <v>14893</v>
      </c>
      <c r="AM5636" s="1" t="s">
        <v>12</v>
      </c>
      <c r="AN5636" s="1" t="s">
        <v>23098</v>
      </c>
      <c r="AO5636" s="1" t="s">
        <v>86</v>
      </c>
      <c r="AP5636" s="1" t="s">
        <v>86</v>
      </c>
      <c r="AQ5636" s="1" t="s">
        <v>25</v>
      </c>
      <c r="AR5636" s="1" t="s">
        <v>19</v>
      </c>
      <c r="AS5636" s="1" t="s">
        <v>23091</v>
      </c>
      <c r="AT5636" s="1" t="s">
        <v>101</v>
      </c>
    </row>
    <row r="5637" spans="1:46" x14ac:dyDescent="0.25">
      <c r="A5637" s="1" t="s">
        <v>21121</v>
      </c>
      <c r="B5637" s="2" t="s">
        <v>23074</v>
      </c>
      <c r="C5637" s="2" t="s">
        <v>23108</v>
      </c>
      <c r="D5637" s="1">
        <v>0</v>
      </c>
      <c r="E5637" s="1">
        <v>1</v>
      </c>
      <c r="F5637" s="1">
        <v>3</v>
      </c>
      <c r="G5637" s="1">
        <v>4</v>
      </c>
      <c r="H5637" s="6">
        <v>0.75</v>
      </c>
      <c r="I5637">
        <v>1</v>
      </c>
      <c r="J5637" s="1">
        <v>41</v>
      </c>
      <c r="K5637" s="1">
        <v>0</v>
      </c>
      <c r="L5637" s="1">
        <v>834</v>
      </c>
      <c r="M5637" s="6">
        <v>0.52</v>
      </c>
      <c r="N5637" s="4">
        <v>1560</v>
      </c>
      <c r="O5637" s="4">
        <v>120</v>
      </c>
      <c r="P5637" s="4">
        <v>300</v>
      </c>
      <c r="Q5637" s="3">
        <v>0.25</v>
      </c>
      <c r="R5637" s="1">
        <v>12</v>
      </c>
      <c r="S5637" s="1">
        <v>300</v>
      </c>
      <c r="T5637" s="1">
        <v>35</v>
      </c>
      <c r="U5637" s="1">
        <v>1</v>
      </c>
      <c r="V5637" s="1">
        <v>1</v>
      </c>
      <c r="W5637" s="1">
        <v>0</v>
      </c>
      <c r="X5637" s="1">
        <v>0</v>
      </c>
      <c r="Y5637" s="1">
        <v>0</v>
      </c>
      <c r="Z5637" s="1">
        <v>1</v>
      </c>
      <c r="AA5637" s="1">
        <v>1</v>
      </c>
      <c r="AB5637" s="1">
        <v>1</v>
      </c>
      <c r="AC5637" s="1">
        <v>0</v>
      </c>
      <c r="AD5637" s="1">
        <v>0</v>
      </c>
      <c r="AE5637" s="1">
        <v>657</v>
      </c>
      <c r="AF5637" s="1">
        <v>0</v>
      </c>
      <c r="AG5637" s="1">
        <v>25</v>
      </c>
      <c r="AH5637" s="1">
        <v>149</v>
      </c>
      <c r="AI5637" s="1">
        <v>831</v>
      </c>
      <c r="AJ5637" s="1" t="s">
        <v>11814</v>
      </c>
      <c r="AK5637" s="1" t="s">
        <v>11815</v>
      </c>
      <c r="AL5637" s="1" t="s">
        <v>11816</v>
      </c>
      <c r="AM5637" s="1" t="s">
        <v>16</v>
      </c>
      <c r="AN5637" s="1" t="s">
        <v>23097</v>
      </c>
      <c r="AO5637" s="1" t="s">
        <v>86</v>
      </c>
      <c r="AP5637" s="1" t="s">
        <v>57</v>
      </c>
      <c r="AQ5637" s="1" t="s">
        <v>25</v>
      </c>
      <c r="AR5637" s="1" t="s">
        <v>30</v>
      </c>
      <c r="AS5637" s="1" t="s">
        <v>23091</v>
      </c>
      <c r="AT5637" s="1" t="s">
        <v>101</v>
      </c>
    </row>
    <row r="5638" spans="1:46" x14ac:dyDescent="0.25">
      <c r="A5638" s="1" t="s">
        <v>18748</v>
      </c>
      <c r="B5638" s="2" t="s">
        <v>23074</v>
      </c>
      <c r="C5638" s="2" t="s">
        <v>23110</v>
      </c>
      <c r="D5638" s="1">
        <v>0</v>
      </c>
      <c r="E5638" s="1">
        <v>1</v>
      </c>
      <c r="F5638" s="1">
        <v>1</v>
      </c>
      <c r="G5638" s="1">
        <v>2</v>
      </c>
      <c r="H5638" s="6">
        <v>0.5</v>
      </c>
      <c r="I5638">
        <v>0</v>
      </c>
      <c r="J5638" s="1">
        <v>29</v>
      </c>
      <c r="K5638" s="1">
        <v>1</v>
      </c>
      <c r="L5638" s="1">
        <v>600</v>
      </c>
      <c r="M5638" s="6">
        <v>0.55000000000000004</v>
      </c>
      <c r="N5638" s="4">
        <v>2904</v>
      </c>
      <c r="O5638" s="4">
        <v>242</v>
      </c>
      <c r="P5638" s="4">
        <v>700</v>
      </c>
      <c r="Q5638" s="3">
        <v>0.28000000000000003</v>
      </c>
      <c r="R5638" s="1">
        <v>24</v>
      </c>
      <c r="S5638" s="1">
        <v>700</v>
      </c>
      <c r="T5638" s="1">
        <v>64</v>
      </c>
      <c r="U5638" s="1">
        <v>1</v>
      </c>
      <c r="V5638" s="1">
        <v>1</v>
      </c>
      <c r="W5638" s="1">
        <v>0</v>
      </c>
      <c r="X5638" s="1">
        <v>0</v>
      </c>
      <c r="Y5638" s="1">
        <v>1</v>
      </c>
      <c r="Z5638" s="1">
        <v>2</v>
      </c>
      <c r="AA5638" s="1">
        <v>0</v>
      </c>
      <c r="AB5638" s="1">
        <v>0</v>
      </c>
      <c r="AC5638" s="1">
        <v>621</v>
      </c>
      <c r="AD5638" s="1">
        <v>0</v>
      </c>
      <c r="AE5638" s="1">
        <v>109</v>
      </c>
      <c r="AF5638" s="1">
        <v>300</v>
      </c>
      <c r="AG5638" s="1">
        <v>51</v>
      </c>
      <c r="AH5638" s="1">
        <v>1190</v>
      </c>
      <c r="AI5638" s="1">
        <v>2271</v>
      </c>
      <c r="AJ5638" s="1" t="s">
        <v>1486</v>
      </c>
      <c r="AK5638" s="1" t="s">
        <v>5240</v>
      </c>
      <c r="AL5638" s="1" t="s">
        <v>5241</v>
      </c>
      <c r="AM5638" s="1" t="s">
        <v>12</v>
      </c>
      <c r="AN5638" s="1" t="s">
        <v>23098</v>
      </c>
      <c r="AO5638" s="1" t="s">
        <v>86</v>
      </c>
      <c r="AP5638" s="1" t="s">
        <v>57</v>
      </c>
      <c r="AQ5638" s="1" t="s">
        <v>25</v>
      </c>
      <c r="AR5638" s="1" t="s">
        <v>19</v>
      </c>
      <c r="AS5638" s="1" t="s">
        <v>23090</v>
      </c>
      <c r="AT5638" s="1" t="s">
        <v>26</v>
      </c>
    </row>
    <row r="5639" spans="1:46" x14ac:dyDescent="0.25">
      <c r="A5639" s="1" t="s">
        <v>19537</v>
      </c>
      <c r="B5639" s="2" t="s">
        <v>23074</v>
      </c>
      <c r="C5639" s="2" t="s">
        <v>23110</v>
      </c>
      <c r="D5639" s="1">
        <v>0</v>
      </c>
      <c r="E5639" s="1">
        <v>1</v>
      </c>
      <c r="F5639" s="1">
        <v>3</v>
      </c>
      <c r="G5639" s="1">
        <v>4</v>
      </c>
      <c r="H5639" s="6">
        <v>0.75</v>
      </c>
      <c r="I5639">
        <v>1</v>
      </c>
      <c r="J5639" s="1">
        <v>33</v>
      </c>
      <c r="K5639" s="1">
        <v>0</v>
      </c>
      <c r="L5639" s="1">
        <v>646</v>
      </c>
      <c r="M5639" s="6">
        <v>0.32</v>
      </c>
      <c r="N5639" s="4">
        <v>2160</v>
      </c>
      <c r="O5639" s="4">
        <v>180</v>
      </c>
      <c r="P5639" s="4">
        <v>300</v>
      </c>
      <c r="Q5639" s="3">
        <v>0.3</v>
      </c>
      <c r="R5639" s="1">
        <v>24</v>
      </c>
      <c r="S5639" s="1">
        <v>300</v>
      </c>
      <c r="T5639" s="1">
        <v>18</v>
      </c>
      <c r="U5639" s="1">
        <v>1</v>
      </c>
      <c r="V5639" s="1">
        <v>1</v>
      </c>
      <c r="W5639" s="1">
        <v>0</v>
      </c>
      <c r="X5639" s="1">
        <v>0</v>
      </c>
      <c r="Y5639" s="1">
        <v>1</v>
      </c>
      <c r="Z5639" s="1">
        <v>1</v>
      </c>
      <c r="AA5639" s="1">
        <v>1</v>
      </c>
      <c r="AB5639" s="1">
        <v>1</v>
      </c>
      <c r="AC5639" s="1">
        <v>1150</v>
      </c>
      <c r="AD5639" s="1">
        <v>54</v>
      </c>
      <c r="AE5639" s="1">
        <v>0</v>
      </c>
      <c r="AF5639" s="1">
        <v>0</v>
      </c>
      <c r="AG5639" s="1">
        <v>30</v>
      </c>
      <c r="AH5639" s="1">
        <v>0</v>
      </c>
      <c r="AI5639" s="1">
        <v>1234</v>
      </c>
      <c r="AJ5639" s="1" t="s">
        <v>7477</v>
      </c>
      <c r="AK5639" s="1" t="s">
        <v>7478</v>
      </c>
      <c r="AL5639" s="1" t="s">
        <v>7479</v>
      </c>
      <c r="AM5639" s="1" t="s">
        <v>16</v>
      </c>
      <c r="AN5639" s="1" t="s">
        <v>23097</v>
      </c>
      <c r="AO5639" s="1" t="s">
        <v>86</v>
      </c>
      <c r="AP5639" s="1" t="s">
        <v>57</v>
      </c>
      <c r="AQ5639" s="1" t="s">
        <v>25</v>
      </c>
      <c r="AR5639" s="1" t="s">
        <v>19</v>
      </c>
      <c r="AS5639" s="1" t="s">
        <v>23091</v>
      </c>
      <c r="AT5639" s="1" t="s">
        <v>101</v>
      </c>
    </row>
    <row r="5640" spans="1:46" x14ac:dyDescent="0.25">
      <c r="A5640" s="1" t="s">
        <v>21946</v>
      </c>
      <c r="B5640" s="2" t="s">
        <v>23075</v>
      </c>
      <c r="C5640" s="2" t="s">
        <v>23104</v>
      </c>
      <c r="D5640" s="1">
        <v>1</v>
      </c>
      <c r="E5640" s="1">
        <v>0</v>
      </c>
      <c r="F5640" s="1">
        <v>2</v>
      </c>
      <c r="G5640" s="1">
        <v>3</v>
      </c>
      <c r="H5640" s="6">
        <v>0.66666666666666663</v>
      </c>
      <c r="I5640">
        <v>0</v>
      </c>
      <c r="J5640" s="1">
        <v>32</v>
      </c>
      <c r="K5640" s="1">
        <v>1</v>
      </c>
      <c r="L5640" s="1">
        <v>576</v>
      </c>
      <c r="M5640" s="6">
        <v>0</v>
      </c>
      <c r="N5640" s="4">
        <v>2000</v>
      </c>
      <c r="O5640" s="4">
        <v>130</v>
      </c>
      <c r="P5640" s="4">
        <v>500</v>
      </c>
      <c r="Q5640" s="3">
        <v>0.38</v>
      </c>
      <c r="R5640" s="1">
        <v>36</v>
      </c>
      <c r="S5640" s="1">
        <v>500</v>
      </c>
      <c r="T5640" s="1">
        <v>16</v>
      </c>
      <c r="U5640" s="1">
        <v>0</v>
      </c>
      <c r="V5640" s="1">
        <v>1</v>
      </c>
      <c r="W5640" s="1">
        <v>0</v>
      </c>
      <c r="X5640" s="1">
        <v>0</v>
      </c>
      <c r="Y5640" s="1">
        <v>1</v>
      </c>
      <c r="Z5640" s="1">
        <v>1</v>
      </c>
      <c r="AA5640" s="1">
        <v>0</v>
      </c>
      <c r="AB5640" s="1">
        <v>0</v>
      </c>
      <c r="AC5640" s="1">
        <v>0</v>
      </c>
      <c r="AD5640" s="1">
        <v>0</v>
      </c>
      <c r="AE5640" s="1">
        <v>300</v>
      </c>
      <c r="AF5640" s="1">
        <v>970</v>
      </c>
      <c r="AG5640" s="1">
        <v>0</v>
      </c>
      <c r="AH5640" s="1">
        <v>230</v>
      </c>
      <c r="AI5640" s="1">
        <v>1500</v>
      </c>
      <c r="AJ5640" s="1" t="s">
        <v>13991</v>
      </c>
      <c r="AK5640" s="1" t="s">
        <v>13992</v>
      </c>
      <c r="AL5640" s="1" t="s">
        <v>13993</v>
      </c>
      <c r="AM5640" s="1" t="s">
        <v>12</v>
      </c>
      <c r="AN5640" s="1" t="s">
        <v>23098</v>
      </c>
      <c r="AO5640" s="1" t="s">
        <v>364</v>
      </c>
      <c r="AP5640" s="1" t="s">
        <v>57</v>
      </c>
      <c r="AQ5640" s="1" t="s">
        <v>25</v>
      </c>
      <c r="AR5640" s="1" t="s">
        <v>19</v>
      </c>
      <c r="AS5640" s="1" t="s">
        <v>23090</v>
      </c>
      <c r="AT5640" s="1" t="s">
        <v>26</v>
      </c>
    </row>
    <row r="5641" spans="1:46" x14ac:dyDescent="0.25">
      <c r="A5641" s="1" t="s">
        <v>17052</v>
      </c>
      <c r="B5641" s="2" t="s">
        <v>23075</v>
      </c>
      <c r="C5641" s="2" t="s">
        <v>23104</v>
      </c>
      <c r="D5641" s="1">
        <v>7</v>
      </c>
      <c r="E5641" s="1">
        <v>6</v>
      </c>
      <c r="F5641" s="1">
        <v>2</v>
      </c>
      <c r="G5641" s="1">
        <v>15</v>
      </c>
      <c r="H5641" s="6">
        <v>0.13333333333333333</v>
      </c>
      <c r="I5641">
        <v>0</v>
      </c>
      <c r="J5641" s="1">
        <v>30</v>
      </c>
      <c r="K5641" s="1">
        <v>1</v>
      </c>
      <c r="L5641" s="1">
        <v>528</v>
      </c>
      <c r="M5641" s="6">
        <v>0.16</v>
      </c>
      <c r="N5641" s="4">
        <v>1700</v>
      </c>
      <c r="O5641" s="4">
        <v>140</v>
      </c>
      <c r="P5641" s="4">
        <v>500</v>
      </c>
      <c r="Q5641" s="3">
        <v>0.37</v>
      </c>
      <c r="R5641" s="1">
        <v>36</v>
      </c>
      <c r="S5641" s="1">
        <v>500</v>
      </c>
      <c r="T5641" s="1">
        <v>25</v>
      </c>
      <c r="U5641" s="1">
        <v>1</v>
      </c>
      <c r="V5641" s="1">
        <v>1</v>
      </c>
      <c r="W5641" s="1">
        <v>1</v>
      </c>
      <c r="X5641" s="1">
        <v>1</v>
      </c>
      <c r="Y5641" s="1">
        <v>1</v>
      </c>
      <c r="Z5641" s="1">
        <v>2</v>
      </c>
      <c r="AA5641" s="1">
        <v>0</v>
      </c>
      <c r="AB5641" s="1">
        <v>0</v>
      </c>
      <c r="AC5641" s="1">
        <v>0</v>
      </c>
      <c r="AD5641" s="1">
        <v>0</v>
      </c>
      <c r="AE5641" s="1">
        <v>0</v>
      </c>
      <c r="AF5641" s="1">
        <v>0</v>
      </c>
      <c r="AG5641" s="1">
        <v>0</v>
      </c>
      <c r="AH5641" s="1">
        <v>0</v>
      </c>
      <c r="AI5641" s="1">
        <v>0</v>
      </c>
      <c r="AJ5641" s="1" t="s">
        <v>117</v>
      </c>
      <c r="AK5641" s="1" t="s">
        <v>118</v>
      </c>
      <c r="AL5641" s="1" t="s">
        <v>119</v>
      </c>
      <c r="AM5641" s="1" t="s">
        <v>12</v>
      </c>
      <c r="AN5641" s="1" t="s">
        <v>23098</v>
      </c>
      <c r="AO5641" s="1" t="s">
        <v>86</v>
      </c>
      <c r="AP5641" s="1" t="s">
        <v>86</v>
      </c>
      <c r="AQ5641" s="1" t="s">
        <v>14</v>
      </c>
      <c r="AR5641" s="1" t="s">
        <v>19</v>
      </c>
      <c r="AS5641" s="1" t="s">
        <v>23090</v>
      </c>
      <c r="AT5641" s="1" t="s">
        <v>26</v>
      </c>
    </row>
    <row r="5642" spans="1:46" x14ac:dyDescent="0.25">
      <c r="A5642" s="1" t="s">
        <v>20799</v>
      </c>
      <c r="B5642" s="2" t="s">
        <v>23075</v>
      </c>
      <c r="C5642" s="2" t="s">
        <v>23104</v>
      </c>
      <c r="D5642" s="1">
        <v>0</v>
      </c>
      <c r="E5642" s="1">
        <v>0</v>
      </c>
      <c r="F5642" s="1">
        <v>1</v>
      </c>
      <c r="G5642" s="1">
        <v>1</v>
      </c>
      <c r="H5642" s="6">
        <v>1</v>
      </c>
      <c r="I5642">
        <v>1</v>
      </c>
      <c r="J5642" s="1">
        <v>38</v>
      </c>
      <c r="K5642" s="1">
        <v>1</v>
      </c>
      <c r="L5642" s="1">
        <v>356</v>
      </c>
      <c r="M5642" s="6">
        <v>3.18</v>
      </c>
      <c r="N5642" s="4">
        <v>1500</v>
      </c>
      <c r="O5642" s="4">
        <v>100</v>
      </c>
      <c r="P5642" s="4">
        <v>200</v>
      </c>
      <c r="Q5642" s="3">
        <v>0.45</v>
      </c>
      <c r="R5642" s="1">
        <v>24</v>
      </c>
      <c r="S5642" s="1">
        <v>200</v>
      </c>
      <c r="T5642" s="1">
        <v>9</v>
      </c>
      <c r="U5642" s="1">
        <v>1</v>
      </c>
      <c r="V5642" s="1">
        <v>1</v>
      </c>
      <c r="W5642" s="1">
        <v>0</v>
      </c>
      <c r="X5642" s="1">
        <v>0</v>
      </c>
      <c r="Y5642" s="1">
        <v>0</v>
      </c>
      <c r="Z5642" s="1">
        <v>4</v>
      </c>
      <c r="AA5642" s="1">
        <v>0</v>
      </c>
      <c r="AB5642" s="1">
        <v>1</v>
      </c>
      <c r="AC5642" s="1">
        <v>0</v>
      </c>
      <c r="AD5642" s="1">
        <v>0</v>
      </c>
      <c r="AE5642" s="1">
        <v>6857</v>
      </c>
      <c r="AF5642" s="1">
        <v>280</v>
      </c>
      <c r="AG5642" s="1">
        <v>146</v>
      </c>
      <c r="AH5642" s="1">
        <v>300</v>
      </c>
      <c r="AI5642" s="1">
        <v>7583</v>
      </c>
      <c r="AJ5642" s="1" t="s">
        <v>10930</v>
      </c>
      <c r="AK5642" s="1" t="s">
        <v>10931</v>
      </c>
      <c r="AL5642" s="1" t="s">
        <v>10932</v>
      </c>
      <c r="AM5642" s="1" t="s">
        <v>16</v>
      </c>
      <c r="AN5642" s="1" t="s">
        <v>23098</v>
      </c>
      <c r="AO5642" s="1" t="s">
        <v>86</v>
      </c>
      <c r="AP5642" s="1" t="s">
        <v>57</v>
      </c>
      <c r="AQ5642" s="1" t="s">
        <v>25</v>
      </c>
      <c r="AR5642" s="1" t="s">
        <v>30</v>
      </c>
      <c r="AS5642" s="1" t="s">
        <v>23090</v>
      </c>
      <c r="AT5642" s="1" t="s">
        <v>101</v>
      </c>
    </row>
    <row r="5643" spans="1:46" x14ac:dyDescent="0.25">
      <c r="A5643" s="1" t="s">
        <v>21388</v>
      </c>
      <c r="B5643" s="2" t="s">
        <v>23075</v>
      </c>
      <c r="C5643" s="2" t="s">
        <v>23105</v>
      </c>
      <c r="D5643" s="1">
        <v>2</v>
      </c>
      <c r="E5643" s="1">
        <v>3</v>
      </c>
      <c r="F5643" s="1">
        <v>2</v>
      </c>
      <c r="G5643" s="1">
        <v>7</v>
      </c>
      <c r="H5643" s="6">
        <v>0.2857142857142857</v>
      </c>
      <c r="I5643">
        <v>0</v>
      </c>
      <c r="J5643" s="1">
        <v>36</v>
      </c>
      <c r="K5643" s="1">
        <v>1</v>
      </c>
      <c r="L5643" s="1">
        <v>675</v>
      </c>
      <c r="M5643" s="6">
        <v>0.1</v>
      </c>
      <c r="N5643" s="4">
        <v>1800</v>
      </c>
      <c r="O5643" s="4">
        <v>210</v>
      </c>
      <c r="P5643" s="4">
        <v>400</v>
      </c>
      <c r="Q5643" s="3">
        <v>0.34</v>
      </c>
      <c r="R5643" s="1">
        <v>24</v>
      </c>
      <c r="S5643" s="1">
        <v>400</v>
      </c>
      <c r="T5643" s="1">
        <v>44</v>
      </c>
      <c r="U5643" s="1">
        <v>0</v>
      </c>
      <c r="V5643" s="1">
        <v>1</v>
      </c>
      <c r="W5643" s="1">
        <v>0</v>
      </c>
      <c r="X5643" s="1">
        <v>0</v>
      </c>
      <c r="Y5643" s="1">
        <v>0</v>
      </c>
      <c r="Z5643" s="1">
        <v>5</v>
      </c>
      <c r="AA5643" s="1">
        <v>0</v>
      </c>
      <c r="AB5643" s="1">
        <v>0</v>
      </c>
      <c r="AC5643" s="1">
        <v>0</v>
      </c>
      <c r="AD5643" s="1">
        <v>0</v>
      </c>
      <c r="AE5643" s="1">
        <v>0</v>
      </c>
      <c r="AF5643" s="1">
        <v>0</v>
      </c>
      <c r="AG5643" s="1">
        <v>0</v>
      </c>
      <c r="AH5643" s="1">
        <v>0</v>
      </c>
      <c r="AI5643" s="1">
        <v>0</v>
      </c>
      <c r="AJ5643" s="1" t="s">
        <v>12515</v>
      </c>
      <c r="AK5643" s="1" t="s">
        <v>12516</v>
      </c>
      <c r="AL5643" s="1" t="s">
        <v>12517</v>
      </c>
      <c r="AM5643" s="1" t="s">
        <v>12</v>
      </c>
      <c r="AN5643" s="1" t="s">
        <v>23098</v>
      </c>
      <c r="AO5643" s="1" t="s">
        <v>364</v>
      </c>
      <c r="AP5643" s="1" t="s">
        <v>57</v>
      </c>
      <c r="AQ5643" s="1" t="s">
        <v>25</v>
      </c>
      <c r="AR5643" s="1" t="s">
        <v>30</v>
      </c>
      <c r="AS5643" s="1" t="s">
        <v>23090</v>
      </c>
      <c r="AT5643" s="1" t="s">
        <v>26</v>
      </c>
    </row>
    <row r="5644" spans="1:46" x14ac:dyDescent="0.25">
      <c r="A5644" s="1" t="s">
        <v>22593</v>
      </c>
      <c r="B5644" s="2" t="s">
        <v>23075</v>
      </c>
      <c r="C5644" s="2" t="s">
        <v>23105</v>
      </c>
      <c r="D5644" s="1">
        <v>5</v>
      </c>
      <c r="E5644" s="1">
        <v>0</v>
      </c>
      <c r="F5644" s="1">
        <v>2</v>
      </c>
      <c r="G5644" s="1">
        <v>7</v>
      </c>
      <c r="H5644" s="6">
        <v>0.2857142857142857</v>
      </c>
      <c r="I5644">
        <v>1</v>
      </c>
      <c r="J5644" s="1">
        <v>30</v>
      </c>
      <c r="K5644" s="1">
        <v>1</v>
      </c>
      <c r="L5644" s="1">
        <v>639</v>
      </c>
      <c r="M5644" s="6">
        <v>0.46</v>
      </c>
      <c r="N5644" s="4">
        <v>2000</v>
      </c>
      <c r="O5644" s="4">
        <v>160</v>
      </c>
      <c r="P5644" s="4">
        <v>300</v>
      </c>
      <c r="Q5644" s="3">
        <v>0.35</v>
      </c>
      <c r="R5644" s="1">
        <v>24</v>
      </c>
      <c r="S5644" s="1">
        <v>300</v>
      </c>
      <c r="T5644" s="1">
        <v>39</v>
      </c>
      <c r="U5644" s="1">
        <v>1</v>
      </c>
      <c r="V5644" s="1">
        <v>1</v>
      </c>
      <c r="W5644" s="1">
        <v>0</v>
      </c>
      <c r="X5644" s="1">
        <v>0</v>
      </c>
      <c r="Y5644" s="1">
        <v>1</v>
      </c>
      <c r="Z5644" s="1">
        <v>0</v>
      </c>
      <c r="AA5644" s="1">
        <v>1</v>
      </c>
      <c r="AB5644" s="1">
        <v>1</v>
      </c>
      <c r="AC5644" s="1">
        <v>0</v>
      </c>
      <c r="AD5644" s="1">
        <v>0</v>
      </c>
      <c r="AE5644" s="1">
        <v>488</v>
      </c>
      <c r="AF5644" s="1">
        <v>670</v>
      </c>
      <c r="AG5644" s="1">
        <v>92</v>
      </c>
      <c r="AH5644" s="1">
        <v>0</v>
      </c>
      <c r="AI5644" s="1">
        <v>1250</v>
      </c>
      <c r="AJ5644" s="1" t="s">
        <v>15722</v>
      </c>
      <c r="AK5644" s="1" t="s">
        <v>15723</v>
      </c>
      <c r="AL5644" s="1" t="s">
        <v>15724</v>
      </c>
      <c r="AM5644" s="1" t="s">
        <v>16</v>
      </c>
      <c r="AN5644" s="1" t="s">
        <v>23098</v>
      </c>
      <c r="AO5644" s="1" t="s">
        <v>86</v>
      </c>
      <c r="AP5644" s="1" t="s">
        <v>57</v>
      </c>
      <c r="AQ5644" s="1" t="s">
        <v>25</v>
      </c>
      <c r="AR5644" s="1" t="s">
        <v>19</v>
      </c>
      <c r="AS5644" s="1" t="s">
        <v>23091</v>
      </c>
      <c r="AT5644" s="1" t="s">
        <v>101</v>
      </c>
    </row>
    <row r="5645" spans="1:46" x14ac:dyDescent="0.25">
      <c r="A5645" s="1" t="s">
        <v>21433</v>
      </c>
      <c r="B5645" s="2" t="s">
        <v>23075</v>
      </c>
      <c r="C5645" s="2" t="s">
        <v>23105</v>
      </c>
      <c r="D5645" s="1">
        <v>0</v>
      </c>
      <c r="E5645" s="1">
        <v>1</v>
      </c>
      <c r="F5645" s="1">
        <v>1</v>
      </c>
      <c r="G5645" s="1">
        <v>2</v>
      </c>
      <c r="H5645" s="6">
        <v>0.5</v>
      </c>
      <c r="I5645">
        <v>0</v>
      </c>
      <c r="J5645" s="1">
        <v>34</v>
      </c>
      <c r="K5645" s="1">
        <v>0</v>
      </c>
      <c r="L5645" s="1">
        <v>617</v>
      </c>
      <c r="M5645" s="6">
        <v>0.24</v>
      </c>
      <c r="N5645" s="4">
        <v>2000</v>
      </c>
      <c r="O5645" s="4">
        <v>150</v>
      </c>
      <c r="P5645" s="4">
        <v>200</v>
      </c>
      <c r="Q5645" s="3">
        <v>0.3</v>
      </c>
      <c r="R5645" s="1">
        <v>12</v>
      </c>
      <c r="S5645" s="1">
        <v>200</v>
      </c>
      <c r="T5645" s="1">
        <v>31</v>
      </c>
      <c r="U5645" s="1">
        <v>1</v>
      </c>
      <c r="V5645" s="1">
        <v>1</v>
      </c>
      <c r="W5645" s="1">
        <v>1</v>
      </c>
      <c r="X5645" s="1">
        <v>0</v>
      </c>
      <c r="Y5645" s="1">
        <v>1</v>
      </c>
      <c r="Z5645" s="1">
        <v>1</v>
      </c>
      <c r="AA5645" s="1">
        <v>1</v>
      </c>
      <c r="AB5645" s="1">
        <v>0</v>
      </c>
      <c r="AC5645" s="1">
        <v>0</v>
      </c>
      <c r="AD5645" s="1">
        <v>0</v>
      </c>
      <c r="AE5645" s="1">
        <v>0</v>
      </c>
      <c r="AF5645" s="1">
        <v>0</v>
      </c>
      <c r="AG5645" s="1">
        <v>0</v>
      </c>
      <c r="AH5645" s="1">
        <v>300</v>
      </c>
      <c r="AI5645" s="1">
        <v>300</v>
      </c>
      <c r="AJ5645" s="1" t="s">
        <v>12629</v>
      </c>
      <c r="AK5645" s="1" t="s">
        <v>12630</v>
      </c>
      <c r="AL5645" s="1" t="s">
        <v>12631</v>
      </c>
      <c r="AM5645" s="1" t="s">
        <v>12</v>
      </c>
      <c r="AN5645" s="1" t="s">
        <v>23097</v>
      </c>
      <c r="AO5645" s="1" t="s">
        <v>86</v>
      </c>
      <c r="AP5645" s="1" t="s">
        <v>86</v>
      </c>
      <c r="AQ5645" s="1" t="s">
        <v>25</v>
      </c>
      <c r="AR5645" s="1" t="s">
        <v>19</v>
      </c>
      <c r="AS5645" s="1" t="s">
        <v>23091</v>
      </c>
      <c r="AT5645" s="1" t="s">
        <v>26</v>
      </c>
    </row>
    <row r="5646" spans="1:46" x14ac:dyDescent="0.25">
      <c r="A5646" s="1" t="s">
        <v>18002</v>
      </c>
      <c r="B5646" s="2" t="s">
        <v>23075</v>
      </c>
      <c r="C5646" s="2" t="s">
        <v>23106</v>
      </c>
      <c r="D5646" s="1">
        <v>0</v>
      </c>
      <c r="E5646" s="1">
        <v>0</v>
      </c>
      <c r="F5646" s="1">
        <v>1</v>
      </c>
      <c r="G5646" s="1">
        <v>1</v>
      </c>
      <c r="H5646" s="6">
        <v>1</v>
      </c>
      <c r="I5646">
        <v>0</v>
      </c>
      <c r="J5646" s="1">
        <v>25</v>
      </c>
      <c r="K5646" s="1">
        <v>0</v>
      </c>
      <c r="L5646" s="1">
        <v>745</v>
      </c>
      <c r="M5646" s="6">
        <v>0.3</v>
      </c>
      <c r="N5646" s="4">
        <v>1700</v>
      </c>
      <c r="O5646" s="4">
        <v>130</v>
      </c>
      <c r="P5646" s="4">
        <v>220</v>
      </c>
      <c r="Q5646" s="3">
        <v>0.31</v>
      </c>
      <c r="R5646" s="1">
        <v>6</v>
      </c>
      <c r="S5646" s="1">
        <v>220</v>
      </c>
      <c r="T5646" s="1">
        <v>33</v>
      </c>
      <c r="U5646" s="1">
        <v>1</v>
      </c>
      <c r="V5646" s="1">
        <v>1</v>
      </c>
      <c r="W5646" s="1">
        <v>0</v>
      </c>
      <c r="X5646" s="1">
        <v>0</v>
      </c>
      <c r="Y5646" s="1">
        <v>1</v>
      </c>
      <c r="Z5646" s="1">
        <v>1</v>
      </c>
      <c r="AA5646" s="1">
        <v>1</v>
      </c>
      <c r="AB5646" s="1">
        <v>1</v>
      </c>
      <c r="AC5646" s="1">
        <v>0</v>
      </c>
      <c r="AD5646" s="1">
        <v>0</v>
      </c>
      <c r="AE5646" s="1">
        <v>0</v>
      </c>
      <c r="AF5646" s="1">
        <v>0</v>
      </c>
      <c r="AG5646" s="1">
        <v>0</v>
      </c>
      <c r="AH5646" s="1">
        <v>0</v>
      </c>
      <c r="AI5646" s="1">
        <v>0</v>
      </c>
      <c r="AJ5646" s="1" t="s">
        <v>3042</v>
      </c>
      <c r="AK5646" s="1" t="s">
        <v>3043</v>
      </c>
      <c r="AL5646" s="1" t="s">
        <v>3044</v>
      </c>
      <c r="AM5646" s="1" t="s">
        <v>12</v>
      </c>
      <c r="AN5646" s="1" t="s">
        <v>23097</v>
      </c>
      <c r="AO5646" s="1" t="s">
        <v>86</v>
      </c>
      <c r="AP5646" s="1" t="s">
        <v>57</v>
      </c>
      <c r="AQ5646" s="1" t="s">
        <v>25</v>
      </c>
      <c r="AR5646" s="1" t="s">
        <v>19</v>
      </c>
      <c r="AS5646" s="1" t="s">
        <v>23091</v>
      </c>
      <c r="AT5646" s="1" t="s">
        <v>101</v>
      </c>
    </row>
    <row r="5647" spans="1:46" x14ac:dyDescent="0.25">
      <c r="A5647" s="1" t="s">
        <v>21565</v>
      </c>
      <c r="B5647" s="2" t="s">
        <v>23075</v>
      </c>
      <c r="C5647" s="2" t="s">
        <v>23106</v>
      </c>
      <c r="D5647" s="1">
        <v>2</v>
      </c>
      <c r="E5647" s="1">
        <v>1</v>
      </c>
      <c r="F5647" s="1">
        <v>1</v>
      </c>
      <c r="G5647" s="1">
        <v>4</v>
      </c>
      <c r="H5647" s="6">
        <v>0.25</v>
      </c>
      <c r="I5647">
        <v>0</v>
      </c>
      <c r="J5647" s="1">
        <v>50</v>
      </c>
      <c r="K5647" s="1">
        <v>0</v>
      </c>
      <c r="L5647" s="1">
        <v>732</v>
      </c>
      <c r="M5647" s="6">
        <v>0.32</v>
      </c>
      <c r="N5647" s="4">
        <v>2000</v>
      </c>
      <c r="O5647" s="4">
        <v>141</v>
      </c>
      <c r="P5647" s="4">
        <v>500</v>
      </c>
      <c r="Q5647" s="3">
        <v>0.3</v>
      </c>
      <c r="R5647" s="1">
        <v>18</v>
      </c>
      <c r="S5647" s="1">
        <v>500</v>
      </c>
      <c r="T5647" s="1">
        <v>73</v>
      </c>
      <c r="U5647" s="1">
        <v>1</v>
      </c>
      <c r="V5647" s="1">
        <v>1</v>
      </c>
      <c r="W5647" s="1">
        <v>0</v>
      </c>
      <c r="X5647" s="1">
        <v>0</v>
      </c>
      <c r="Y5647" s="1">
        <v>1</v>
      </c>
      <c r="Z5647" s="1">
        <v>0</v>
      </c>
      <c r="AA5647" s="1">
        <v>1</v>
      </c>
      <c r="AB5647" s="1">
        <v>0</v>
      </c>
      <c r="AC5647" s="1">
        <v>0</v>
      </c>
      <c r="AD5647" s="1">
        <v>0</v>
      </c>
      <c r="AE5647" s="1">
        <v>0</v>
      </c>
      <c r="AF5647" s="1">
        <v>0</v>
      </c>
      <c r="AG5647" s="1">
        <v>0</v>
      </c>
      <c r="AH5647" s="1">
        <v>200</v>
      </c>
      <c r="AI5647" s="1">
        <v>200</v>
      </c>
      <c r="AJ5647" s="1" t="s">
        <v>12990</v>
      </c>
      <c r="AK5647" s="1" t="s">
        <v>12991</v>
      </c>
      <c r="AL5647" s="1" t="s">
        <v>12992</v>
      </c>
      <c r="AM5647" s="1" t="s">
        <v>12</v>
      </c>
      <c r="AN5647" s="1" t="s">
        <v>23097</v>
      </c>
      <c r="AO5647" s="1" t="s">
        <v>86</v>
      </c>
      <c r="AP5647" s="1" t="s">
        <v>57</v>
      </c>
      <c r="AQ5647" s="1" t="s">
        <v>25</v>
      </c>
      <c r="AR5647" s="1" t="s">
        <v>19</v>
      </c>
      <c r="AS5647" s="1" t="s">
        <v>23091</v>
      </c>
      <c r="AT5647" s="1" t="s">
        <v>26</v>
      </c>
    </row>
    <row r="5648" spans="1:46" x14ac:dyDescent="0.25">
      <c r="A5648" s="1" t="s">
        <v>18061</v>
      </c>
      <c r="B5648" s="2" t="s">
        <v>23075</v>
      </c>
      <c r="C5648" s="2" t="s">
        <v>23106</v>
      </c>
      <c r="D5648" s="1">
        <v>0</v>
      </c>
      <c r="E5648" s="1">
        <v>0</v>
      </c>
      <c r="F5648" s="1">
        <v>1</v>
      </c>
      <c r="G5648" s="1">
        <v>1</v>
      </c>
      <c r="H5648" s="6">
        <v>1</v>
      </c>
      <c r="I5648">
        <v>1</v>
      </c>
      <c r="J5648" s="1">
        <v>29</v>
      </c>
      <c r="K5648" s="1">
        <v>1</v>
      </c>
      <c r="L5648" s="1">
        <v>691</v>
      </c>
      <c r="M5648" s="6">
        <v>0.26</v>
      </c>
      <c r="N5648" s="4">
        <v>1800</v>
      </c>
      <c r="O5648" s="4">
        <v>130</v>
      </c>
      <c r="P5648" s="4">
        <v>400</v>
      </c>
      <c r="Q5648" s="3">
        <v>0.3</v>
      </c>
      <c r="R5648" s="1">
        <v>24</v>
      </c>
      <c r="S5648" s="1">
        <v>400</v>
      </c>
      <c r="T5648" s="1">
        <v>68</v>
      </c>
      <c r="U5648" s="1">
        <v>1</v>
      </c>
      <c r="V5648" s="1">
        <v>1</v>
      </c>
      <c r="W5648" s="1">
        <v>0</v>
      </c>
      <c r="X5648" s="1">
        <v>1</v>
      </c>
      <c r="Y5648" s="1">
        <v>1</v>
      </c>
      <c r="Z5648" s="1">
        <v>5</v>
      </c>
      <c r="AA5648" s="1">
        <v>1</v>
      </c>
      <c r="AB5648" s="1">
        <v>1</v>
      </c>
      <c r="AC5648" s="1">
        <v>0</v>
      </c>
      <c r="AD5648" s="1">
        <v>0</v>
      </c>
      <c r="AE5648" s="1">
        <v>0</v>
      </c>
      <c r="AF5648" s="1">
        <v>0</v>
      </c>
      <c r="AG5648" s="1">
        <v>0</v>
      </c>
      <c r="AH5648" s="1">
        <v>200</v>
      </c>
      <c r="AI5648" s="1">
        <v>200</v>
      </c>
      <c r="AJ5648" s="1" t="s">
        <v>3229</v>
      </c>
      <c r="AK5648" s="1" t="s">
        <v>3230</v>
      </c>
      <c r="AL5648" s="1" t="s">
        <v>3231</v>
      </c>
      <c r="AM5648" s="1" t="s">
        <v>16</v>
      </c>
      <c r="AN5648" s="1" t="s">
        <v>23098</v>
      </c>
      <c r="AO5648" s="1" t="s">
        <v>86</v>
      </c>
      <c r="AP5648" s="1" t="s">
        <v>57</v>
      </c>
      <c r="AQ5648" s="1" t="s">
        <v>14</v>
      </c>
      <c r="AR5648" s="1" t="s">
        <v>19</v>
      </c>
      <c r="AS5648" s="1" t="s">
        <v>23091</v>
      </c>
      <c r="AT5648" s="1" t="s">
        <v>101</v>
      </c>
    </row>
    <row r="5649" spans="1:46" x14ac:dyDescent="0.25">
      <c r="A5649" s="1" t="s">
        <v>22174</v>
      </c>
      <c r="B5649" s="2" t="s">
        <v>23075</v>
      </c>
      <c r="C5649" s="2" t="s">
        <v>23107</v>
      </c>
      <c r="D5649" s="1">
        <v>0</v>
      </c>
      <c r="E5649" s="1">
        <v>1</v>
      </c>
      <c r="F5649" s="1">
        <v>1</v>
      </c>
      <c r="G5649" s="1">
        <v>2</v>
      </c>
      <c r="H5649" s="6">
        <v>0.5</v>
      </c>
      <c r="I5649">
        <v>0</v>
      </c>
      <c r="J5649" s="1">
        <v>27</v>
      </c>
      <c r="K5649" s="1">
        <v>1</v>
      </c>
      <c r="L5649" s="1">
        <v>652</v>
      </c>
      <c r="M5649" s="6">
        <v>0.09</v>
      </c>
      <c r="N5649" s="4">
        <v>2800</v>
      </c>
      <c r="O5649" s="4">
        <v>200</v>
      </c>
      <c r="P5649" s="4">
        <v>100</v>
      </c>
      <c r="Q5649" s="3">
        <v>0.36</v>
      </c>
      <c r="R5649" s="1">
        <v>6</v>
      </c>
      <c r="S5649" s="1">
        <v>100</v>
      </c>
      <c r="T5649" s="1">
        <v>14</v>
      </c>
      <c r="U5649" s="1">
        <v>1</v>
      </c>
      <c r="V5649" s="1">
        <v>1</v>
      </c>
      <c r="W5649" s="1">
        <v>0</v>
      </c>
      <c r="X5649" s="1">
        <v>0</v>
      </c>
      <c r="Y5649" s="1">
        <v>1</v>
      </c>
      <c r="Z5649" s="1">
        <v>0</v>
      </c>
      <c r="AA5649" s="1">
        <v>0</v>
      </c>
      <c r="AB5649" s="1">
        <v>0</v>
      </c>
      <c r="AC5649" s="1">
        <v>0</v>
      </c>
      <c r="AD5649" s="1">
        <v>0</v>
      </c>
      <c r="AE5649" s="1">
        <v>0</v>
      </c>
      <c r="AF5649" s="1">
        <v>0</v>
      </c>
      <c r="AG5649" s="1">
        <v>0</v>
      </c>
      <c r="AH5649" s="1">
        <v>0</v>
      </c>
      <c r="AI5649" s="1">
        <v>0</v>
      </c>
      <c r="AJ5649" s="1" t="s">
        <v>14606</v>
      </c>
      <c r="AK5649" s="1" t="s">
        <v>14607</v>
      </c>
      <c r="AL5649" s="1" t="s">
        <v>14608</v>
      </c>
      <c r="AM5649" s="1" t="s">
        <v>12</v>
      </c>
      <c r="AN5649" s="1" t="s">
        <v>23098</v>
      </c>
      <c r="AO5649" s="1" t="s">
        <v>86</v>
      </c>
      <c r="AP5649" s="1" t="s">
        <v>57</v>
      </c>
      <c r="AQ5649" s="1" t="s">
        <v>25</v>
      </c>
      <c r="AR5649" s="1" t="s">
        <v>19</v>
      </c>
      <c r="AS5649" s="1" t="s">
        <v>23090</v>
      </c>
      <c r="AT5649" s="1" t="s">
        <v>26</v>
      </c>
    </row>
    <row r="5650" spans="1:46" x14ac:dyDescent="0.25">
      <c r="A5650" s="1" t="s">
        <v>17409</v>
      </c>
      <c r="B5650" s="2" t="s">
        <v>23075</v>
      </c>
      <c r="C5650" s="2" t="s">
        <v>23107</v>
      </c>
      <c r="D5650" s="1">
        <v>0</v>
      </c>
      <c r="E5650" s="1">
        <v>0</v>
      </c>
      <c r="F5650" s="1">
        <v>1</v>
      </c>
      <c r="G5650" s="1">
        <v>1</v>
      </c>
      <c r="H5650" s="6">
        <v>1</v>
      </c>
      <c r="I5650">
        <v>1</v>
      </c>
      <c r="J5650" s="1">
        <v>30</v>
      </c>
      <c r="K5650" s="1">
        <v>1</v>
      </c>
      <c r="L5650" s="1">
        <v>781</v>
      </c>
      <c r="M5650" s="6">
        <v>7.0000000000000007E-2</v>
      </c>
      <c r="N5650" s="4">
        <v>1500</v>
      </c>
      <c r="O5650" s="4">
        <v>126</v>
      </c>
      <c r="P5650" s="4">
        <v>150</v>
      </c>
      <c r="Q5650" s="3">
        <v>0.28000000000000003</v>
      </c>
      <c r="R5650" s="1">
        <v>18</v>
      </c>
      <c r="S5650" s="1">
        <v>150</v>
      </c>
      <c r="T5650" s="1">
        <v>19</v>
      </c>
      <c r="U5650" s="1">
        <v>1</v>
      </c>
      <c r="V5650" s="1">
        <v>1</v>
      </c>
      <c r="W5650" s="1">
        <v>0</v>
      </c>
      <c r="X5650" s="1">
        <v>0</v>
      </c>
      <c r="Y5650" s="1">
        <v>1</v>
      </c>
      <c r="Z5650" s="1">
        <v>3</v>
      </c>
      <c r="AA5650" s="1">
        <v>0</v>
      </c>
      <c r="AB5650" s="1">
        <v>1</v>
      </c>
      <c r="AC5650" s="1">
        <v>0</v>
      </c>
      <c r="AD5650" s="1">
        <v>0</v>
      </c>
      <c r="AE5650" s="1">
        <v>0</v>
      </c>
      <c r="AF5650" s="1">
        <v>0</v>
      </c>
      <c r="AG5650" s="1">
        <v>0</v>
      </c>
      <c r="AH5650" s="1">
        <v>0</v>
      </c>
      <c r="AI5650" s="1">
        <v>0</v>
      </c>
      <c r="AJ5650" s="1" t="s">
        <v>1276</v>
      </c>
      <c r="AK5650" s="1" t="s">
        <v>1277</v>
      </c>
      <c r="AL5650" s="1" t="s">
        <v>1278</v>
      </c>
      <c r="AM5650" s="1" t="s">
        <v>16</v>
      </c>
      <c r="AN5650" s="1" t="s">
        <v>23098</v>
      </c>
      <c r="AO5650" s="1" t="s">
        <v>86</v>
      </c>
      <c r="AP5650" s="1" t="s">
        <v>57</v>
      </c>
      <c r="AQ5650" s="1" t="s">
        <v>25</v>
      </c>
      <c r="AR5650" s="1" t="s">
        <v>19</v>
      </c>
      <c r="AS5650" s="1" t="s">
        <v>23090</v>
      </c>
      <c r="AT5650" s="1" t="s">
        <v>101</v>
      </c>
    </row>
    <row r="5651" spans="1:46" x14ac:dyDescent="0.25">
      <c r="A5651" s="1" t="s">
        <v>20630</v>
      </c>
      <c r="B5651" s="2" t="s">
        <v>23075</v>
      </c>
      <c r="C5651" s="2" t="s">
        <v>23109</v>
      </c>
      <c r="D5651" s="1">
        <v>0</v>
      </c>
      <c r="E5651" s="1">
        <v>1</v>
      </c>
      <c r="F5651" s="1">
        <v>1</v>
      </c>
      <c r="G5651" s="1">
        <v>2</v>
      </c>
      <c r="H5651" s="6">
        <v>0.5</v>
      </c>
      <c r="I5651">
        <v>0</v>
      </c>
      <c r="J5651" s="1">
        <v>28</v>
      </c>
      <c r="K5651" s="1">
        <v>0</v>
      </c>
      <c r="L5651" s="1">
        <v>610</v>
      </c>
      <c r="M5651" s="6">
        <v>0.27</v>
      </c>
      <c r="N5651" s="4">
        <v>1920</v>
      </c>
      <c r="O5651" s="4">
        <v>160</v>
      </c>
      <c r="P5651" s="4">
        <v>100</v>
      </c>
      <c r="Q5651" s="3">
        <v>0.3</v>
      </c>
      <c r="R5651" s="1">
        <v>6</v>
      </c>
      <c r="S5651" s="1">
        <v>100</v>
      </c>
      <c r="T5651" s="1">
        <v>14</v>
      </c>
      <c r="U5651" s="1">
        <v>1</v>
      </c>
      <c r="V5651" s="1">
        <v>1</v>
      </c>
      <c r="W5651" s="1">
        <v>1</v>
      </c>
      <c r="X5651" s="1">
        <v>1</v>
      </c>
      <c r="Y5651" s="1">
        <v>1</v>
      </c>
      <c r="Z5651" s="1">
        <v>4</v>
      </c>
      <c r="AA5651" s="1">
        <v>0</v>
      </c>
      <c r="AB5651" s="1">
        <v>0</v>
      </c>
      <c r="AC5651" s="1">
        <v>0</v>
      </c>
      <c r="AD5651" s="1">
        <v>0</v>
      </c>
      <c r="AE5651" s="1">
        <v>366</v>
      </c>
      <c r="AF5651" s="1">
        <v>0</v>
      </c>
      <c r="AG5651" s="1">
        <v>0</v>
      </c>
      <c r="AH5651" s="1">
        <v>495</v>
      </c>
      <c r="AI5651" s="1">
        <v>861</v>
      </c>
      <c r="AJ5651" s="1" t="s">
        <v>10494</v>
      </c>
      <c r="AK5651" s="1" t="s">
        <v>10495</v>
      </c>
      <c r="AL5651" s="1" t="s">
        <v>2402</v>
      </c>
      <c r="AM5651" s="1" t="s">
        <v>12</v>
      </c>
      <c r="AN5651" s="1" t="s">
        <v>23097</v>
      </c>
      <c r="AO5651" s="1" t="s">
        <v>86</v>
      </c>
      <c r="AP5651" s="1" t="s">
        <v>86</v>
      </c>
      <c r="AQ5651" s="1" t="s">
        <v>14</v>
      </c>
      <c r="AR5651" s="1" t="s">
        <v>19</v>
      </c>
      <c r="AS5651" s="1" t="s">
        <v>23090</v>
      </c>
      <c r="AT5651" s="1" t="s">
        <v>26</v>
      </c>
    </row>
    <row r="5652" spans="1:46" x14ac:dyDescent="0.25">
      <c r="A5652" s="1" t="s">
        <v>19779</v>
      </c>
      <c r="B5652" s="2" t="s">
        <v>23101</v>
      </c>
      <c r="C5652" s="2" t="s">
        <v>23104</v>
      </c>
      <c r="D5652" s="1">
        <v>1</v>
      </c>
      <c r="E5652" s="1">
        <v>7</v>
      </c>
      <c r="F5652" s="1">
        <v>1</v>
      </c>
      <c r="G5652" s="1">
        <v>9</v>
      </c>
      <c r="H5652" s="6">
        <v>0.1111111111111111</v>
      </c>
      <c r="I5652">
        <v>0</v>
      </c>
      <c r="J5652" s="1">
        <v>45</v>
      </c>
      <c r="K5652" s="1">
        <v>0</v>
      </c>
      <c r="L5652" s="1">
        <v>372</v>
      </c>
      <c r="M5652" s="6">
        <v>0</v>
      </c>
      <c r="N5652" s="4">
        <v>2000</v>
      </c>
      <c r="O5652" s="4">
        <v>180</v>
      </c>
      <c r="P5652" s="4">
        <v>100</v>
      </c>
      <c r="Q5652" s="3">
        <v>0.45</v>
      </c>
      <c r="R5652" s="1">
        <v>12</v>
      </c>
      <c r="S5652" s="1">
        <v>100</v>
      </c>
      <c r="T5652" s="1">
        <v>5</v>
      </c>
      <c r="U5652" s="1">
        <v>1</v>
      </c>
      <c r="V5652" s="1">
        <v>1</v>
      </c>
      <c r="W5652" s="1">
        <v>1</v>
      </c>
      <c r="X5652" s="1">
        <v>1</v>
      </c>
      <c r="Y5652" s="1">
        <v>1</v>
      </c>
      <c r="Z5652" s="1">
        <v>3</v>
      </c>
      <c r="AA5652" s="1">
        <v>0</v>
      </c>
      <c r="AB5652" s="1">
        <v>1</v>
      </c>
      <c r="AC5652" s="1">
        <v>0</v>
      </c>
      <c r="AD5652" s="1">
        <v>0</v>
      </c>
      <c r="AE5652" s="1">
        <v>0</v>
      </c>
      <c r="AF5652" s="1">
        <v>0</v>
      </c>
      <c r="AG5652" s="1">
        <v>0</v>
      </c>
      <c r="AH5652" s="1">
        <v>720</v>
      </c>
      <c r="AI5652" s="1">
        <v>720</v>
      </c>
      <c r="AJ5652" s="1" t="s">
        <v>1413</v>
      </c>
      <c r="AK5652" s="1" t="s">
        <v>8135</v>
      </c>
      <c r="AL5652" s="1" t="s">
        <v>11</v>
      </c>
      <c r="AM5652" s="1" t="s">
        <v>12</v>
      </c>
      <c r="AN5652" s="1" t="s">
        <v>23097</v>
      </c>
      <c r="AO5652" s="1" t="s">
        <v>86</v>
      </c>
      <c r="AP5652" s="1" t="s">
        <v>86</v>
      </c>
      <c r="AQ5652" s="1" t="s">
        <v>14</v>
      </c>
      <c r="AR5652" s="1" t="s">
        <v>19</v>
      </c>
      <c r="AS5652" s="1" t="s">
        <v>23090</v>
      </c>
      <c r="AT5652" s="1" t="s">
        <v>101</v>
      </c>
    </row>
    <row r="5653" spans="1:46" x14ac:dyDescent="0.25">
      <c r="A5653" s="1" t="s">
        <v>22620</v>
      </c>
      <c r="B5653" s="2" t="s">
        <v>23101</v>
      </c>
      <c r="C5653" s="2" t="s">
        <v>23104</v>
      </c>
      <c r="D5653" s="1">
        <v>3</v>
      </c>
      <c r="E5653" s="1">
        <v>1</v>
      </c>
      <c r="F5653" s="1">
        <v>3</v>
      </c>
      <c r="G5653" s="1">
        <v>7</v>
      </c>
      <c r="H5653" s="6">
        <v>0.42857142857142855</v>
      </c>
      <c r="I5653">
        <v>1</v>
      </c>
      <c r="J5653" s="1">
        <v>33</v>
      </c>
      <c r="K5653" s="1">
        <v>1</v>
      </c>
      <c r="L5653" s="1">
        <v>607</v>
      </c>
      <c r="M5653" s="6">
        <v>0</v>
      </c>
      <c r="N5653" s="4">
        <v>2200</v>
      </c>
      <c r="O5653" s="4">
        <v>200</v>
      </c>
      <c r="P5653" s="4">
        <v>100</v>
      </c>
      <c r="Q5653" s="3">
        <v>0.42</v>
      </c>
      <c r="R5653" s="1">
        <v>36</v>
      </c>
      <c r="S5653" s="1">
        <v>100</v>
      </c>
      <c r="T5653" s="1">
        <v>5</v>
      </c>
      <c r="U5653" s="1">
        <v>0</v>
      </c>
      <c r="V5653" s="1">
        <v>1</v>
      </c>
      <c r="W5653" s="1">
        <v>0</v>
      </c>
      <c r="X5653" s="1">
        <v>1</v>
      </c>
      <c r="Y5653" s="1">
        <v>0</v>
      </c>
      <c r="Z5653" s="1">
        <v>2</v>
      </c>
      <c r="AA5653" s="1">
        <v>1</v>
      </c>
      <c r="AB5653" s="1">
        <v>1</v>
      </c>
      <c r="AC5653" s="1">
        <v>486</v>
      </c>
      <c r="AD5653" s="1">
        <v>975</v>
      </c>
      <c r="AE5653" s="1">
        <v>0</v>
      </c>
      <c r="AF5653" s="1">
        <v>404</v>
      </c>
      <c r="AG5653" s="1">
        <v>192</v>
      </c>
      <c r="AH5653" s="1">
        <v>65</v>
      </c>
      <c r="AI5653" s="1">
        <v>2122</v>
      </c>
      <c r="AJ5653" s="1" t="s">
        <v>9773</v>
      </c>
      <c r="AK5653" s="1" t="s">
        <v>15777</v>
      </c>
      <c r="AL5653" s="1" t="s">
        <v>11</v>
      </c>
      <c r="AM5653" s="1" t="s">
        <v>16</v>
      </c>
      <c r="AN5653" s="1" t="s">
        <v>23098</v>
      </c>
      <c r="AO5653" s="1" t="s">
        <v>364</v>
      </c>
      <c r="AP5653" s="1" t="s">
        <v>57</v>
      </c>
      <c r="AQ5653" s="1" t="s">
        <v>14</v>
      </c>
      <c r="AR5653" s="1" t="s">
        <v>30</v>
      </c>
      <c r="AS5653" s="1" t="s">
        <v>23091</v>
      </c>
      <c r="AT5653" s="1" t="s">
        <v>101</v>
      </c>
    </row>
    <row r="5654" spans="1:46" x14ac:dyDescent="0.25">
      <c r="A5654" s="1" t="s">
        <v>21945</v>
      </c>
      <c r="B5654" s="2" t="s">
        <v>23101</v>
      </c>
      <c r="C5654" s="2" t="s">
        <v>23104</v>
      </c>
      <c r="D5654" s="1">
        <v>2</v>
      </c>
      <c r="E5654" s="1">
        <v>0</v>
      </c>
      <c r="F5654" s="1">
        <v>2</v>
      </c>
      <c r="G5654" s="1">
        <v>4</v>
      </c>
      <c r="H5654" s="6">
        <v>0.5</v>
      </c>
      <c r="I5654">
        <v>0</v>
      </c>
      <c r="J5654" s="1">
        <v>38</v>
      </c>
      <c r="K5654" s="1">
        <v>0</v>
      </c>
      <c r="L5654" s="1">
        <v>617</v>
      </c>
      <c r="M5654" s="6">
        <v>0</v>
      </c>
      <c r="N5654" s="4">
        <v>2000</v>
      </c>
      <c r="O5654" s="4">
        <v>160</v>
      </c>
      <c r="P5654" s="4">
        <v>200</v>
      </c>
      <c r="Q5654" s="3">
        <v>0.36</v>
      </c>
      <c r="R5654" s="1">
        <v>24</v>
      </c>
      <c r="S5654" s="1">
        <v>200</v>
      </c>
      <c r="T5654" s="1">
        <v>15</v>
      </c>
      <c r="U5654" s="1">
        <v>1</v>
      </c>
      <c r="V5654" s="1">
        <v>1</v>
      </c>
      <c r="W5654" s="1">
        <v>0</v>
      </c>
      <c r="X5654" s="1">
        <v>0</v>
      </c>
      <c r="Y5654" s="1">
        <v>0</v>
      </c>
      <c r="Z5654" s="1">
        <v>1</v>
      </c>
      <c r="AA5654" s="1">
        <v>1</v>
      </c>
      <c r="AB5654" s="1">
        <v>0</v>
      </c>
      <c r="AC5654" s="1">
        <v>0</v>
      </c>
      <c r="AD5654" s="1">
        <v>0</v>
      </c>
      <c r="AE5654" s="1">
        <v>800</v>
      </c>
      <c r="AF5654" s="1">
        <v>170</v>
      </c>
      <c r="AG5654" s="1">
        <v>36</v>
      </c>
      <c r="AH5654" s="1">
        <v>520</v>
      </c>
      <c r="AI5654" s="1">
        <v>1526</v>
      </c>
      <c r="AJ5654" s="1" t="s">
        <v>13988</v>
      </c>
      <c r="AK5654" s="1" t="s">
        <v>13989</v>
      </c>
      <c r="AL5654" s="1" t="s">
        <v>13990</v>
      </c>
      <c r="AM5654" s="1" t="s">
        <v>12</v>
      </c>
      <c r="AN5654" s="1" t="s">
        <v>23097</v>
      </c>
      <c r="AO5654" s="1" t="s">
        <v>86</v>
      </c>
      <c r="AP5654" s="1" t="s">
        <v>57</v>
      </c>
      <c r="AQ5654" s="1" t="s">
        <v>25</v>
      </c>
      <c r="AR5654" s="1" t="s">
        <v>30</v>
      </c>
      <c r="AS5654" s="1" t="s">
        <v>23091</v>
      </c>
      <c r="AT5654" s="1" t="s">
        <v>26</v>
      </c>
    </row>
    <row r="5655" spans="1:46" x14ac:dyDescent="0.25">
      <c r="A5655" s="1" t="s">
        <v>22629</v>
      </c>
      <c r="B5655" s="2" t="s">
        <v>23101</v>
      </c>
      <c r="C5655" s="2" t="s">
        <v>23104</v>
      </c>
      <c r="D5655" s="1">
        <v>0</v>
      </c>
      <c r="E5655" s="1">
        <v>0</v>
      </c>
      <c r="F5655" s="1">
        <v>1</v>
      </c>
      <c r="G5655" s="1">
        <v>1</v>
      </c>
      <c r="H5655" s="6">
        <v>1</v>
      </c>
      <c r="I5655">
        <v>0</v>
      </c>
      <c r="J5655" s="1">
        <v>35</v>
      </c>
      <c r="K5655" s="1">
        <v>1</v>
      </c>
      <c r="L5655" s="1">
        <v>710</v>
      </c>
      <c r="M5655" s="6">
        <v>0</v>
      </c>
      <c r="N5655" s="4">
        <v>1140</v>
      </c>
      <c r="O5655" s="4">
        <v>95</v>
      </c>
      <c r="P5655" s="4">
        <v>100</v>
      </c>
      <c r="Q5655" s="3">
        <v>0.3</v>
      </c>
      <c r="R5655" s="1">
        <v>12</v>
      </c>
      <c r="S5655" s="1">
        <v>100</v>
      </c>
      <c r="T5655" s="1">
        <v>10</v>
      </c>
      <c r="U5655" s="1">
        <v>1</v>
      </c>
      <c r="V5655" s="1">
        <v>1</v>
      </c>
      <c r="W5655" s="1">
        <v>1</v>
      </c>
      <c r="X5655" s="1">
        <v>0</v>
      </c>
      <c r="Y5655" s="1">
        <v>1</v>
      </c>
      <c r="Z5655" s="1">
        <v>0</v>
      </c>
      <c r="AA5655" s="1">
        <v>1</v>
      </c>
      <c r="AB5655" s="1">
        <v>0</v>
      </c>
      <c r="AC5655" s="1">
        <v>497</v>
      </c>
      <c r="AD5655" s="1">
        <v>0</v>
      </c>
      <c r="AE5655" s="1">
        <v>0</v>
      </c>
      <c r="AF5655" s="1">
        <v>0</v>
      </c>
      <c r="AG5655" s="1">
        <v>0</v>
      </c>
      <c r="AH5655" s="1">
        <v>0</v>
      </c>
      <c r="AI5655" s="1">
        <v>497</v>
      </c>
      <c r="AJ5655" s="1" t="s">
        <v>15797</v>
      </c>
      <c r="AK5655" s="1" t="s">
        <v>15798</v>
      </c>
      <c r="AL5655" s="1" t="s">
        <v>15799</v>
      </c>
      <c r="AM5655" s="1" t="s">
        <v>12</v>
      </c>
      <c r="AN5655" s="1" t="s">
        <v>23098</v>
      </c>
      <c r="AO5655" s="1" t="s">
        <v>86</v>
      </c>
      <c r="AP5655" s="1" t="s">
        <v>86</v>
      </c>
      <c r="AQ5655" s="1" t="s">
        <v>25</v>
      </c>
      <c r="AR5655" s="1" t="s">
        <v>19</v>
      </c>
      <c r="AS5655" s="1" t="s">
        <v>23091</v>
      </c>
      <c r="AT5655" s="1" t="s">
        <v>26</v>
      </c>
    </row>
    <row r="5656" spans="1:46" x14ac:dyDescent="0.25">
      <c r="A5656" s="1" t="s">
        <v>20355</v>
      </c>
      <c r="B5656" s="2" t="s">
        <v>23101</v>
      </c>
      <c r="C5656" s="2" t="s">
        <v>23104</v>
      </c>
      <c r="D5656" s="1">
        <v>0</v>
      </c>
      <c r="E5656" s="1">
        <v>0</v>
      </c>
      <c r="F5656" s="1">
        <v>1</v>
      </c>
      <c r="G5656" s="1">
        <v>1</v>
      </c>
      <c r="H5656" s="6">
        <v>1</v>
      </c>
      <c r="I5656">
        <v>1</v>
      </c>
      <c r="J5656" s="1">
        <v>33</v>
      </c>
      <c r="K5656" s="1">
        <v>0</v>
      </c>
      <c r="L5656" s="1">
        <v>424</v>
      </c>
      <c r="M5656" s="6">
        <v>0.31</v>
      </c>
      <c r="N5656" s="4">
        <v>2000</v>
      </c>
      <c r="O5656" s="4">
        <v>150</v>
      </c>
      <c r="P5656" s="4">
        <v>400</v>
      </c>
      <c r="Q5656" s="3">
        <v>0.34</v>
      </c>
      <c r="R5656" s="1">
        <v>24</v>
      </c>
      <c r="S5656" s="1">
        <v>400</v>
      </c>
      <c r="T5656" s="1">
        <v>18</v>
      </c>
      <c r="U5656" s="1">
        <v>0</v>
      </c>
      <c r="V5656" s="1">
        <v>1</v>
      </c>
      <c r="W5656" s="1">
        <v>1</v>
      </c>
      <c r="X5656" s="1">
        <v>1</v>
      </c>
      <c r="Y5656" s="1">
        <v>1</v>
      </c>
      <c r="Z5656" s="1">
        <v>4</v>
      </c>
      <c r="AA5656" s="1">
        <v>0</v>
      </c>
      <c r="AB5656" s="1">
        <v>1</v>
      </c>
      <c r="AC5656" s="1">
        <v>700</v>
      </c>
      <c r="AD5656" s="1">
        <v>0</v>
      </c>
      <c r="AE5656" s="1">
        <v>0</v>
      </c>
      <c r="AF5656" s="1">
        <v>0</v>
      </c>
      <c r="AG5656" s="1">
        <v>0</v>
      </c>
      <c r="AH5656" s="1">
        <v>0</v>
      </c>
      <c r="AI5656" s="1">
        <v>700</v>
      </c>
      <c r="AJ5656" s="1" t="s">
        <v>9701</v>
      </c>
      <c r="AK5656" s="1" t="s">
        <v>9702</v>
      </c>
      <c r="AL5656" s="1" t="s">
        <v>9703</v>
      </c>
      <c r="AM5656" s="1" t="s">
        <v>16</v>
      </c>
      <c r="AN5656" s="1" t="s">
        <v>23097</v>
      </c>
      <c r="AO5656" s="1" t="s">
        <v>364</v>
      </c>
      <c r="AP5656" s="1" t="s">
        <v>86</v>
      </c>
      <c r="AQ5656" s="1" t="s">
        <v>14</v>
      </c>
      <c r="AR5656" s="1" t="s">
        <v>19</v>
      </c>
      <c r="AS5656" s="1" t="s">
        <v>23090</v>
      </c>
      <c r="AT5656" s="1" t="s">
        <v>101</v>
      </c>
    </row>
    <row r="5657" spans="1:46" x14ac:dyDescent="0.25">
      <c r="A5657" s="1" t="s">
        <v>20928</v>
      </c>
      <c r="B5657" s="2" t="s">
        <v>23101</v>
      </c>
      <c r="C5657" s="2" t="s">
        <v>23104</v>
      </c>
      <c r="D5657" s="1">
        <v>2</v>
      </c>
      <c r="E5657" s="1">
        <v>3</v>
      </c>
      <c r="F5657" s="1">
        <v>2</v>
      </c>
      <c r="G5657" s="1">
        <v>7</v>
      </c>
      <c r="H5657" s="6">
        <v>0.2857142857142857</v>
      </c>
      <c r="I5657">
        <v>0</v>
      </c>
      <c r="J5657" s="1">
        <v>33</v>
      </c>
      <c r="K5657" s="1">
        <v>0</v>
      </c>
      <c r="L5657" s="1">
        <v>452</v>
      </c>
      <c r="M5657" s="6">
        <v>0.36</v>
      </c>
      <c r="N5657" s="4">
        <v>2400</v>
      </c>
      <c r="O5657" s="4">
        <v>200</v>
      </c>
      <c r="P5657" s="4">
        <v>200</v>
      </c>
      <c r="Q5657" s="3">
        <v>0.4</v>
      </c>
      <c r="R5657" s="1">
        <v>24</v>
      </c>
      <c r="S5657" s="1">
        <v>200</v>
      </c>
      <c r="T5657" s="1">
        <v>15</v>
      </c>
      <c r="U5657" s="1">
        <v>1</v>
      </c>
      <c r="V5657" s="1">
        <v>1</v>
      </c>
      <c r="W5657" s="1">
        <v>1</v>
      </c>
      <c r="X5657" s="1">
        <v>1</v>
      </c>
      <c r="Y5657" s="1">
        <v>1</v>
      </c>
      <c r="Z5657" s="1">
        <v>4</v>
      </c>
      <c r="AA5657" s="1">
        <v>1</v>
      </c>
      <c r="AB5657" s="1">
        <v>0</v>
      </c>
      <c r="AC5657" s="1">
        <v>0</v>
      </c>
      <c r="AD5657" s="1">
        <v>0</v>
      </c>
      <c r="AE5657" s="1">
        <v>0</v>
      </c>
      <c r="AF5657" s="1">
        <v>300</v>
      </c>
      <c r="AG5657" s="1">
        <v>0</v>
      </c>
      <c r="AH5657" s="1">
        <v>750</v>
      </c>
      <c r="AI5657" s="1">
        <v>1050</v>
      </c>
      <c r="AJ5657" s="1" t="s">
        <v>11263</v>
      </c>
      <c r="AK5657" s="1" t="s">
        <v>11264</v>
      </c>
      <c r="AL5657" s="1" t="s">
        <v>11265</v>
      </c>
      <c r="AM5657" s="1" t="s">
        <v>12</v>
      </c>
      <c r="AN5657" s="1" t="s">
        <v>23097</v>
      </c>
      <c r="AO5657" s="1" t="s">
        <v>86</v>
      </c>
      <c r="AP5657" s="1" t="s">
        <v>86</v>
      </c>
      <c r="AQ5657" s="1" t="s">
        <v>14</v>
      </c>
      <c r="AR5657" s="1" t="s">
        <v>19</v>
      </c>
      <c r="AS5657" s="1" t="s">
        <v>23091</v>
      </c>
      <c r="AT5657" s="1" t="s">
        <v>26</v>
      </c>
    </row>
    <row r="5658" spans="1:46" x14ac:dyDescent="0.25">
      <c r="A5658" s="1" t="s">
        <v>19225</v>
      </c>
      <c r="B5658" s="2" t="s">
        <v>23101</v>
      </c>
      <c r="C5658" s="2" t="s">
        <v>23104</v>
      </c>
      <c r="D5658" s="1">
        <v>2</v>
      </c>
      <c r="E5658" s="1">
        <v>0</v>
      </c>
      <c r="F5658" s="1">
        <v>1</v>
      </c>
      <c r="G5658" s="1">
        <v>3</v>
      </c>
      <c r="H5658" s="6">
        <v>0.33333333333333331</v>
      </c>
      <c r="I5658">
        <v>0</v>
      </c>
      <c r="J5658" s="1">
        <v>33</v>
      </c>
      <c r="K5658" s="1">
        <v>0</v>
      </c>
      <c r="L5658" s="1">
        <v>385</v>
      </c>
      <c r="M5658" s="6">
        <v>0.52</v>
      </c>
      <c r="N5658" s="4">
        <v>1800</v>
      </c>
      <c r="O5658" s="4">
        <v>150</v>
      </c>
      <c r="P5658" s="4">
        <v>200</v>
      </c>
      <c r="Q5658" s="3">
        <v>0.4</v>
      </c>
      <c r="R5658" s="1">
        <v>12</v>
      </c>
      <c r="S5658" s="1">
        <v>200</v>
      </c>
      <c r="T5658" s="1">
        <v>1</v>
      </c>
      <c r="U5658" s="1">
        <v>1</v>
      </c>
      <c r="V5658" s="1">
        <v>1</v>
      </c>
      <c r="W5658" s="1">
        <v>0</v>
      </c>
      <c r="X5658" s="1">
        <v>1</v>
      </c>
      <c r="Y5658" s="1">
        <v>1</v>
      </c>
      <c r="Z5658" s="1">
        <v>3</v>
      </c>
      <c r="AA5658" s="1">
        <v>0</v>
      </c>
      <c r="AB5658" s="1">
        <v>0</v>
      </c>
      <c r="AC5658" s="1">
        <v>6000</v>
      </c>
      <c r="AD5658" s="1">
        <v>0</v>
      </c>
      <c r="AE5658" s="1">
        <v>0</v>
      </c>
      <c r="AF5658" s="1">
        <v>0</v>
      </c>
      <c r="AG5658" s="1">
        <v>0</v>
      </c>
      <c r="AH5658" s="1">
        <v>200</v>
      </c>
      <c r="AI5658" s="1">
        <v>6200</v>
      </c>
      <c r="AJ5658" s="1" t="s">
        <v>6576</v>
      </c>
      <c r="AK5658" s="1" t="s">
        <v>6577</v>
      </c>
      <c r="AL5658" s="1" t="s">
        <v>6578</v>
      </c>
      <c r="AM5658" s="1" t="s">
        <v>12</v>
      </c>
      <c r="AN5658" s="1" t="s">
        <v>23097</v>
      </c>
      <c r="AO5658" s="1" t="s">
        <v>86</v>
      </c>
      <c r="AP5658" s="1" t="s">
        <v>57</v>
      </c>
      <c r="AQ5658" s="1" t="s">
        <v>14</v>
      </c>
      <c r="AR5658" s="1" t="s">
        <v>19</v>
      </c>
      <c r="AS5658" s="1" t="s">
        <v>23090</v>
      </c>
      <c r="AT5658" s="1" t="s">
        <v>26</v>
      </c>
    </row>
    <row r="5659" spans="1:46" x14ac:dyDescent="0.25">
      <c r="A5659" s="1" t="s">
        <v>17218</v>
      </c>
      <c r="B5659" s="2" t="s">
        <v>23101</v>
      </c>
      <c r="C5659" s="2" t="s">
        <v>23104</v>
      </c>
      <c r="D5659" s="1">
        <v>0</v>
      </c>
      <c r="E5659" s="1">
        <v>0</v>
      </c>
      <c r="F5659" s="1">
        <v>1</v>
      </c>
      <c r="G5659" s="1">
        <v>1</v>
      </c>
      <c r="H5659" s="6">
        <v>1</v>
      </c>
      <c r="I5659">
        <v>1</v>
      </c>
      <c r="J5659" s="1">
        <v>34</v>
      </c>
      <c r="K5659" s="1">
        <v>0</v>
      </c>
      <c r="L5659" s="1">
        <v>687</v>
      </c>
      <c r="M5659" s="6">
        <v>0.5</v>
      </c>
      <c r="N5659" s="4">
        <v>3000</v>
      </c>
      <c r="O5659" s="4">
        <v>250</v>
      </c>
      <c r="P5659" s="4">
        <v>500</v>
      </c>
      <c r="Q5659" s="3">
        <v>0.35</v>
      </c>
      <c r="R5659" s="1">
        <v>36</v>
      </c>
      <c r="S5659" s="1">
        <v>500</v>
      </c>
      <c r="T5659" s="1">
        <v>27</v>
      </c>
      <c r="U5659" s="1">
        <v>1</v>
      </c>
      <c r="V5659" s="1">
        <v>1</v>
      </c>
      <c r="W5659" s="1">
        <v>1</v>
      </c>
      <c r="X5659" s="1">
        <v>1</v>
      </c>
      <c r="Y5659" s="1">
        <v>1</v>
      </c>
      <c r="Z5659" s="1">
        <v>3</v>
      </c>
      <c r="AA5659" s="1">
        <v>1</v>
      </c>
      <c r="AB5659" s="1">
        <v>1</v>
      </c>
      <c r="AC5659" s="1">
        <v>0</v>
      </c>
      <c r="AD5659" s="1">
        <v>0</v>
      </c>
      <c r="AE5659" s="1">
        <v>815</v>
      </c>
      <c r="AF5659" s="1">
        <v>628</v>
      </c>
      <c r="AG5659" s="1">
        <v>132</v>
      </c>
      <c r="AH5659" s="1">
        <v>650</v>
      </c>
      <c r="AI5659" s="1">
        <v>2225</v>
      </c>
      <c r="AJ5659" s="1" t="s">
        <v>654</v>
      </c>
      <c r="AK5659" s="1" t="s">
        <v>655</v>
      </c>
      <c r="AL5659" s="1" t="s">
        <v>656</v>
      </c>
      <c r="AM5659" s="1" t="s">
        <v>16</v>
      </c>
      <c r="AN5659" s="1" t="s">
        <v>23097</v>
      </c>
      <c r="AO5659" s="1" t="s">
        <v>86</v>
      </c>
      <c r="AP5659" s="1" t="s">
        <v>86</v>
      </c>
      <c r="AQ5659" s="1" t="s">
        <v>14</v>
      </c>
      <c r="AR5659" s="1" t="s">
        <v>19</v>
      </c>
      <c r="AS5659" s="1" t="s">
        <v>23091</v>
      </c>
      <c r="AT5659" s="1" t="s">
        <v>101</v>
      </c>
    </row>
    <row r="5660" spans="1:46" x14ac:dyDescent="0.25">
      <c r="A5660" s="1" t="s">
        <v>17975</v>
      </c>
      <c r="B5660" s="2" t="s">
        <v>23101</v>
      </c>
      <c r="C5660" s="2" t="s">
        <v>23104</v>
      </c>
      <c r="D5660" s="1">
        <v>0</v>
      </c>
      <c r="E5660" s="1">
        <v>3</v>
      </c>
      <c r="F5660" s="1">
        <v>1</v>
      </c>
      <c r="G5660" s="1">
        <v>4</v>
      </c>
      <c r="H5660" s="6">
        <v>0.25</v>
      </c>
      <c r="I5660">
        <v>1</v>
      </c>
      <c r="J5660" s="1">
        <v>41</v>
      </c>
      <c r="K5660" s="1">
        <v>1</v>
      </c>
      <c r="L5660" s="1">
        <v>400</v>
      </c>
      <c r="M5660" s="6">
        <v>0.08</v>
      </c>
      <c r="N5660" s="4">
        <v>3400</v>
      </c>
      <c r="O5660" s="4">
        <v>300</v>
      </c>
      <c r="P5660" s="4">
        <v>100</v>
      </c>
      <c r="Q5660" s="3">
        <v>0.45</v>
      </c>
      <c r="R5660" s="1">
        <v>12</v>
      </c>
      <c r="S5660" s="1">
        <v>100</v>
      </c>
      <c r="T5660" s="1">
        <v>18</v>
      </c>
      <c r="U5660" s="1">
        <v>1</v>
      </c>
      <c r="V5660" s="1">
        <v>1</v>
      </c>
      <c r="W5660" s="1">
        <v>1</v>
      </c>
      <c r="X5660" s="1">
        <v>1</v>
      </c>
      <c r="Y5660" s="1">
        <v>0</v>
      </c>
      <c r="Z5660" s="1">
        <v>8</v>
      </c>
      <c r="AA5660" s="1">
        <v>0</v>
      </c>
      <c r="AB5660" s="1">
        <v>1</v>
      </c>
      <c r="AC5660" s="1">
        <v>0</v>
      </c>
      <c r="AD5660" s="1">
        <v>170</v>
      </c>
      <c r="AE5660" s="1">
        <v>0</v>
      </c>
      <c r="AF5660" s="1">
        <v>0</v>
      </c>
      <c r="AG5660" s="1">
        <v>0</v>
      </c>
      <c r="AH5660" s="1">
        <v>140</v>
      </c>
      <c r="AI5660" s="1">
        <v>310</v>
      </c>
      <c r="AJ5660" s="1" t="s">
        <v>1653</v>
      </c>
      <c r="AK5660" s="1" t="s">
        <v>2959</v>
      </c>
      <c r="AL5660" s="1" t="s">
        <v>2960</v>
      </c>
      <c r="AM5660" s="1" t="s">
        <v>16</v>
      </c>
      <c r="AN5660" s="1" t="s">
        <v>23098</v>
      </c>
      <c r="AO5660" s="1" t="s">
        <v>86</v>
      </c>
      <c r="AP5660" s="1" t="s">
        <v>86</v>
      </c>
      <c r="AQ5660" s="1" t="s">
        <v>14</v>
      </c>
      <c r="AR5660" s="1" t="s">
        <v>30</v>
      </c>
      <c r="AS5660" s="1" t="s">
        <v>23090</v>
      </c>
      <c r="AT5660" s="1" t="s">
        <v>101</v>
      </c>
    </row>
    <row r="5661" spans="1:46" x14ac:dyDescent="0.25">
      <c r="A5661" s="1" t="s">
        <v>20382</v>
      </c>
      <c r="B5661" s="2" t="s">
        <v>23101</v>
      </c>
      <c r="C5661" s="2" t="s">
        <v>23104</v>
      </c>
      <c r="D5661" s="1">
        <v>1</v>
      </c>
      <c r="E5661" s="1">
        <v>0</v>
      </c>
      <c r="F5661" s="1">
        <v>2</v>
      </c>
      <c r="G5661" s="1">
        <v>3</v>
      </c>
      <c r="H5661" s="6">
        <v>0.66666666666666663</v>
      </c>
      <c r="I5661">
        <v>0</v>
      </c>
      <c r="J5661" s="1">
        <v>42</v>
      </c>
      <c r="K5661" s="1">
        <v>0</v>
      </c>
      <c r="L5661" s="1">
        <v>620</v>
      </c>
      <c r="M5661" s="6">
        <v>0.31</v>
      </c>
      <c r="N5661" s="4">
        <v>3000</v>
      </c>
      <c r="O5661" s="4">
        <v>250</v>
      </c>
      <c r="P5661" s="4">
        <v>990</v>
      </c>
      <c r="Q5661" s="3">
        <v>0.33</v>
      </c>
      <c r="R5661" s="1">
        <v>24</v>
      </c>
      <c r="S5661" s="1">
        <v>990</v>
      </c>
      <c r="T5661" s="1">
        <v>42</v>
      </c>
      <c r="U5661" s="1">
        <v>1</v>
      </c>
      <c r="V5661" s="1">
        <v>1</v>
      </c>
      <c r="W5661" s="1">
        <v>1</v>
      </c>
      <c r="X5661" s="1">
        <v>1</v>
      </c>
      <c r="Y5661" s="1">
        <v>0</v>
      </c>
      <c r="Z5661" s="1">
        <v>2</v>
      </c>
      <c r="AA5661" s="1">
        <v>1</v>
      </c>
      <c r="AB5661" s="1">
        <v>0</v>
      </c>
      <c r="AC5661" s="1">
        <v>0</v>
      </c>
      <c r="AD5661" s="1">
        <v>0</v>
      </c>
      <c r="AE5661" s="1">
        <v>400</v>
      </c>
      <c r="AF5661" s="1">
        <v>0</v>
      </c>
      <c r="AG5661" s="1">
        <v>0</v>
      </c>
      <c r="AH5661" s="1">
        <v>100</v>
      </c>
      <c r="AI5661" s="1">
        <v>500</v>
      </c>
      <c r="AJ5661" s="1" t="s">
        <v>9783</v>
      </c>
      <c r="AK5661" s="1" t="s">
        <v>9784</v>
      </c>
      <c r="AL5661" s="1" t="s">
        <v>9785</v>
      </c>
      <c r="AM5661" s="1" t="s">
        <v>12</v>
      </c>
      <c r="AN5661" s="1" t="s">
        <v>23097</v>
      </c>
      <c r="AO5661" s="1" t="s">
        <v>86</v>
      </c>
      <c r="AP5661" s="1" t="s">
        <v>86</v>
      </c>
      <c r="AQ5661" s="1" t="s">
        <v>14</v>
      </c>
      <c r="AR5661" s="1" t="s">
        <v>30</v>
      </c>
      <c r="AS5661" s="1" t="s">
        <v>23091</v>
      </c>
      <c r="AT5661" s="1" t="s">
        <v>26</v>
      </c>
    </row>
    <row r="5662" spans="1:46" x14ac:dyDescent="0.25">
      <c r="A5662" s="1" t="s">
        <v>19831</v>
      </c>
      <c r="B5662" s="2" t="s">
        <v>23101</v>
      </c>
      <c r="C5662" s="2" t="s">
        <v>23104</v>
      </c>
      <c r="D5662" s="1">
        <v>0</v>
      </c>
      <c r="E5662" s="1">
        <v>0</v>
      </c>
      <c r="F5662" s="1">
        <v>1</v>
      </c>
      <c r="G5662" s="1">
        <v>1</v>
      </c>
      <c r="H5662" s="6">
        <v>1</v>
      </c>
      <c r="I5662">
        <v>0</v>
      </c>
      <c r="J5662" s="1">
        <v>26</v>
      </c>
      <c r="K5662" s="1">
        <v>0</v>
      </c>
      <c r="L5662" s="1">
        <v>745</v>
      </c>
      <c r="M5662" s="6">
        <v>0.13</v>
      </c>
      <c r="N5662" s="4">
        <v>1700</v>
      </c>
      <c r="O5662" s="4">
        <v>140</v>
      </c>
      <c r="P5662" s="4">
        <v>200</v>
      </c>
      <c r="Q5662" s="3">
        <v>0.36</v>
      </c>
      <c r="R5662" s="1">
        <v>12</v>
      </c>
      <c r="S5662" s="1">
        <v>200</v>
      </c>
      <c r="T5662" s="1">
        <v>18</v>
      </c>
      <c r="U5662" s="1">
        <v>1</v>
      </c>
      <c r="V5662" s="1">
        <v>1</v>
      </c>
      <c r="W5662" s="1">
        <v>0</v>
      </c>
      <c r="X5662" s="1">
        <v>0</v>
      </c>
      <c r="Y5662" s="1">
        <v>1</v>
      </c>
      <c r="Z5662" s="1">
        <v>0</v>
      </c>
      <c r="AA5662" s="1">
        <v>1</v>
      </c>
      <c r="AB5662" s="1">
        <v>1</v>
      </c>
      <c r="AC5662" s="1">
        <v>0</v>
      </c>
      <c r="AD5662" s="1">
        <v>0</v>
      </c>
      <c r="AE5662" s="1">
        <v>0</v>
      </c>
      <c r="AF5662" s="1">
        <v>0</v>
      </c>
      <c r="AG5662" s="1">
        <v>0</v>
      </c>
      <c r="AH5662" s="1">
        <v>0</v>
      </c>
      <c r="AI5662" s="1">
        <v>0</v>
      </c>
      <c r="AJ5662" s="1" t="s">
        <v>8272</v>
      </c>
      <c r="AK5662" s="1" t="s">
        <v>8273</v>
      </c>
      <c r="AL5662" s="1" t="s">
        <v>8274</v>
      </c>
      <c r="AM5662" s="1" t="s">
        <v>12</v>
      </c>
      <c r="AN5662" s="1" t="s">
        <v>23097</v>
      </c>
      <c r="AO5662" s="1" t="s">
        <v>86</v>
      </c>
      <c r="AP5662" s="1" t="s">
        <v>57</v>
      </c>
      <c r="AQ5662" s="1" t="s">
        <v>25</v>
      </c>
      <c r="AR5662" s="1" t="s">
        <v>19</v>
      </c>
      <c r="AS5662" s="1" t="s">
        <v>23091</v>
      </c>
      <c r="AT5662" s="1" t="s">
        <v>101</v>
      </c>
    </row>
    <row r="5663" spans="1:46" x14ac:dyDescent="0.25">
      <c r="A5663" s="1" t="s">
        <v>19244</v>
      </c>
      <c r="B5663" s="2" t="s">
        <v>23101</v>
      </c>
      <c r="C5663" s="2" t="s">
        <v>23104</v>
      </c>
      <c r="D5663" s="1">
        <v>0</v>
      </c>
      <c r="E5663" s="1">
        <v>0</v>
      </c>
      <c r="F5663" s="1">
        <v>1</v>
      </c>
      <c r="G5663" s="1">
        <v>1</v>
      </c>
      <c r="H5663" s="6">
        <v>1</v>
      </c>
      <c r="I5663">
        <v>0</v>
      </c>
      <c r="J5663" s="1">
        <v>31</v>
      </c>
      <c r="K5663" s="1">
        <v>0</v>
      </c>
      <c r="L5663" s="1">
        <v>719</v>
      </c>
      <c r="M5663" s="6">
        <v>0.08</v>
      </c>
      <c r="N5663" s="4">
        <v>2100</v>
      </c>
      <c r="O5663" s="4">
        <v>180</v>
      </c>
      <c r="P5663" s="4">
        <v>150</v>
      </c>
      <c r="Q5663" s="3">
        <v>0.4</v>
      </c>
      <c r="R5663" s="1">
        <v>12</v>
      </c>
      <c r="S5663" s="1">
        <v>150</v>
      </c>
      <c r="T5663" s="1">
        <v>16</v>
      </c>
      <c r="U5663" s="1">
        <v>1</v>
      </c>
      <c r="V5663" s="1">
        <v>1</v>
      </c>
      <c r="W5663" s="1">
        <v>0</v>
      </c>
      <c r="X5663" s="1">
        <v>1</v>
      </c>
      <c r="Y5663" s="1">
        <v>1</v>
      </c>
      <c r="Z5663" s="1">
        <v>0</v>
      </c>
      <c r="AA5663" s="1">
        <v>1</v>
      </c>
      <c r="AB5663" s="1">
        <v>0</v>
      </c>
      <c r="AC5663" s="1">
        <v>0</v>
      </c>
      <c r="AD5663" s="1">
        <v>0</v>
      </c>
      <c r="AE5663" s="1">
        <v>0</v>
      </c>
      <c r="AF5663" s="1">
        <v>0</v>
      </c>
      <c r="AG5663" s="1">
        <v>0</v>
      </c>
      <c r="AH5663" s="1">
        <v>0</v>
      </c>
      <c r="AI5663" s="1">
        <v>0</v>
      </c>
      <c r="AJ5663" s="1" t="s">
        <v>6628</v>
      </c>
      <c r="AK5663" s="1" t="s">
        <v>6629</v>
      </c>
      <c r="AL5663" s="1" t="s">
        <v>6630</v>
      </c>
      <c r="AM5663" s="1" t="s">
        <v>12</v>
      </c>
      <c r="AN5663" s="1" t="s">
        <v>23097</v>
      </c>
      <c r="AO5663" s="1" t="s">
        <v>86</v>
      </c>
      <c r="AP5663" s="1" t="s">
        <v>57</v>
      </c>
      <c r="AQ5663" s="1" t="s">
        <v>14</v>
      </c>
      <c r="AR5663" s="1" t="s">
        <v>19</v>
      </c>
      <c r="AS5663" s="1" t="s">
        <v>23091</v>
      </c>
      <c r="AT5663" s="1" t="s">
        <v>26</v>
      </c>
    </row>
    <row r="5664" spans="1:46" x14ac:dyDescent="0.25">
      <c r="A5664" s="1" t="s">
        <v>20384</v>
      </c>
      <c r="B5664" s="2" t="s">
        <v>23101</v>
      </c>
      <c r="C5664" s="2" t="s">
        <v>23104</v>
      </c>
      <c r="D5664" s="1">
        <v>5</v>
      </c>
      <c r="E5664" s="1">
        <v>3</v>
      </c>
      <c r="F5664" s="1">
        <v>4</v>
      </c>
      <c r="G5664" s="1">
        <v>12</v>
      </c>
      <c r="H5664" s="6">
        <v>0.33333333333333331</v>
      </c>
      <c r="I5664">
        <v>0</v>
      </c>
      <c r="J5664" s="1">
        <v>31</v>
      </c>
      <c r="K5664" s="1">
        <v>0</v>
      </c>
      <c r="L5664" s="1">
        <v>624</v>
      </c>
      <c r="M5664" s="6">
        <v>0.27</v>
      </c>
      <c r="N5664" s="4">
        <v>1800</v>
      </c>
      <c r="O5664" s="4">
        <v>150</v>
      </c>
      <c r="P5664" s="4">
        <v>400</v>
      </c>
      <c r="Q5664" s="3">
        <v>0.35</v>
      </c>
      <c r="R5664" s="1">
        <v>24</v>
      </c>
      <c r="S5664" s="1">
        <v>400</v>
      </c>
      <c r="T5664" s="1">
        <v>31</v>
      </c>
      <c r="U5664" s="1">
        <v>1</v>
      </c>
      <c r="V5664" s="1">
        <v>1</v>
      </c>
      <c r="W5664" s="1">
        <v>0</v>
      </c>
      <c r="X5664" s="1">
        <v>0</v>
      </c>
      <c r="Y5664" s="1">
        <v>1</v>
      </c>
      <c r="Z5664" s="1">
        <v>2</v>
      </c>
      <c r="AA5664" s="1">
        <v>0</v>
      </c>
      <c r="AB5664" s="1">
        <v>0</v>
      </c>
      <c r="AC5664" s="1">
        <v>0</v>
      </c>
      <c r="AD5664" s="1">
        <v>0</v>
      </c>
      <c r="AE5664" s="1">
        <v>0</v>
      </c>
      <c r="AF5664" s="1">
        <v>200</v>
      </c>
      <c r="AG5664" s="1">
        <v>0</v>
      </c>
      <c r="AH5664" s="1">
        <v>650</v>
      </c>
      <c r="AI5664" s="1">
        <v>850</v>
      </c>
      <c r="AJ5664" s="1" t="s">
        <v>9788</v>
      </c>
      <c r="AK5664" s="1" t="s">
        <v>9789</v>
      </c>
      <c r="AL5664" s="1" t="s">
        <v>9790</v>
      </c>
      <c r="AM5664" s="1" t="s">
        <v>12</v>
      </c>
      <c r="AN5664" s="1" t="s">
        <v>23097</v>
      </c>
      <c r="AO5664" s="1" t="s">
        <v>86</v>
      </c>
      <c r="AP5664" s="1" t="s">
        <v>57</v>
      </c>
      <c r="AQ5664" s="1" t="s">
        <v>25</v>
      </c>
      <c r="AR5664" s="1" t="s">
        <v>19</v>
      </c>
      <c r="AS5664" s="1" t="s">
        <v>23090</v>
      </c>
      <c r="AT5664" s="1" t="s">
        <v>26</v>
      </c>
    </row>
    <row r="5665" spans="1:46" x14ac:dyDescent="0.25">
      <c r="A5665" s="1" t="s">
        <v>20388</v>
      </c>
      <c r="B5665" s="2" t="s">
        <v>23101</v>
      </c>
      <c r="C5665" s="2" t="s">
        <v>23104</v>
      </c>
      <c r="D5665" s="1">
        <v>0</v>
      </c>
      <c r="E5665" s="1">
        <v>0</v>
      </c>
      <c r="F5665" s="1">
        <v>1</v>
      </c>
      <c r="G5665" s="1">
        <v>1</v>
      </c>
      <c r="H5665" s="6">
        <v>1</v>
      </c>
      <c r="I5665">
        <v>1</v>
      </c>
      <c r="J5665" s="1">
        <v>29</v>
      </c>
      <c r="K5665" s="1">
        <v>0</v>
      </c>
      <c r="L5665" s="1">
        <v>624</v>
      </c>
      <c r="M5665" s="6">
        <v>0.63</v>
      </c>
      <c r="N5665" s="4">
        <v>1300</v>
      </c>
      <c r="O5665" s="4">
        <v>110</v>
      </c>
      <c r="P5665" s="4">
        <v>150</v>
      </c>
      <c r="Q5665" s="3">
        <v>0.45</v>
      </c>
      <c r="R5665" s="1">
        <v>24</v>
      </c>
      <c r="S5665" s="1">
        <v>150</v>
      </c>
      <c r="T5665" s="1">
        <v>18</v>
      </c>
      <c r="U5665" s="1">
        <v>1</v>
      </c>
      <c r="V5665" s="1">
        <v>1</v>
      </c>
      <c r="W5665" s="1">
        <v>1</v>
      </c>
      <c r="X5665" s="1">
        <v>1</v>
      </c>
      <c r="Y5665" s="1">
        <v>1</v>
      </c>
      <c r="Z5665" s="1">
        <v>3</v>
      </c>
      <c r="AA5665" s="1">
        <v>0</v>
      </c>
      <c r="AB5665" s="1">
        <v>1</v>
      </c>
      <c r="AC5665" s="1">
        <v>0</v>
      </c>
      <c r="AD5665" s="1">
        <v>0</v>
      </c>
      <c r="AE5665" s="1">
        <v>0</v>
      </c>
      <c r="AF5665" s="1">
        <v>200</v>
      </c>
      <c r="AG5665" s="1">
        <v>0</v>
      </c>
      <c r="AH5665" s="1">
        <v>800</v>
      </c>
      <c r="AI5665" s="1">
        <v>1000</v>
      </c>
      <c r="AJ5665" s="1" t="s">
        <v>9800</v>
      </c>
      <c r="AK5665" s="1" t="s">
        <v>9801</v>
      </c>
      <c r="AL5665" s="1" t="s">
        <v>9802</v>
      </c>
      <c r="AM5665" s="1" t="s">
        <v>16</v>
      </c>
      <c r="AN5665" s="1" t="s">
        <v>23097</v>
      </c>
      <c r="AO5665" s="1" t="s">
        <v>86</v>
      </c>
      <c r="AP5665" s="1" t="s">
        <v>86</v>
      </c>
      <c r="AQ5665" s="1" t="s">
        <v>14</v>
      </c>
      <c r="AR5665" s="1" t="s">
        <v>19</v>
      </c>
      <c r="AS5665" s="1" t="s">
        <v>23090</v>
      </c>
      <c r="AT5665" s="1" t="s">
        <v>101</v>
      </c>
    </row>
    <row r="5666" spans="1:46" x14ac:dyDescent="0.25">
      <c r="A5666" s="1" t="s">
        <v>21361</v>
      </c>
      <c r="B5666" s="2" t="s">
        <v>23101</v>
      </c>
      <c r="C5666" s="2" t="s">
        <v>23104</v>
      </c>
      <c r="D5666" s="1">
        <v>0</v>
      </c>
      <c r="E5666" s="1">
        <v>0</v>
      </c>
      <c r="F5666" s="1">
        <v>1</v>
      </c>
      <c r="G5666" s="1">
        <v>1</v>
      </c>
      <c r="H5666" s="6">
        <v>1</v>
      </c>
      <c r="I5666">
        <v>0</v>
      </c>
      <c r="J5666" s="1">
        <v>38</v>
      </c>
      <c r="K5666" s="1">
        <v>0</v>
      </c>
      <c r="L5666" s="1">
        <v>631</v>
      </c>
      <c r="M5666" s="6">
        <v>0.09</v>
      </c>
      <c r="N5666" s="4">
        <v>2100</v>
      </c>
      <c r="O5666" s="4">
        <v>180</v>
      </c>
      <c r="P5666" s="4">
        <v>300</v>
      </c>
      <c r="Q5666" s="3">
        <v>0.35</v>
      </c>
      <c r="R5666" s="1">
        <v>24</v>
      </c>
      <c r="S5666" s="1">
        <v>300</v>
      </c>
      <c r="T5666" s="1">
        <v>33</v>
      </c>
      <c r="U5666" s="1">
        <v>1</v>
      </c>
      <c r="V5666" s="1">
        <v>1</v>
      </c>
      <c r="W5666" s="1">
        <v>0</v>
      </c>
      <c r="X5666" s="1">
        <v>1</v>
      </c>
      <c r="Y5666" s="1">
        <v>1</v>
      </c>
      <c r="Z5666" s="1">
        <v>0</v>
      </c>
      <c r="AA5666" s="1">
        <v>1</v>
      </c>
      <c r="AB5666" s="1">
        <v>0</v>
      </c>
      <c r="AC5666" s="1">
        <v>0</v>
      </c>
      <c r="AD5666" s="1">
        <v>0</v>
      </c>
      <c r="AE5666" s="1">
        <v>0</v>
      </c>
      <c r="AF5666" s="1">
        <v>0</v>
      </c>
      <c r="AG5666" s="1">
        <v>0</v>
      </c>
      <c r="AH5666" s="1">
        <v>0</v>
      </c>
      <c r="AI5666" s="1">
        <v>0</v>
      </c>
      <c r="AJ5666" s="1" t="s">
        <v>12443</v>
      </c>
      <c r="AK5666" s="1" t="s">
        <v>12444</v>
      </c>
      <c r="AL5666" s="1" t="s">
        <v>12445</v>
      </c>
      <c r="AM5666" s="1" t="s">
        <v>12</v>
      </c>
      <c r="AN5666" s="1" t="s">
        <v>23097</v>
      </c>
      <c r="AO5666" s="1" t="s">
        <v>86</v>
      </c>
      <c r="AP5666" s="1" t="s">
        <v>57</v>
      </c>
      <c r="AQ5666" s="1" t="s">
        <v>14</v>
      </c>
      <c r="AR5666" s="1" t="s">
        <v>19</v>
      </c>
      <c r="AS5666" s="1" t="s">
        <v>23091</v>
      </c>
      <c r="AT5666" s="1" t="s">
        <v>26</v>
      </c>
    </row>
    <row r="5667" spans="1:46" x14ac:dyDescent="0.25">
      <c r="A5667" s="1" t="s">
        <v>18652</v>
      </c>
      <c r="B5667" s="2" t="s">
        <v>23101</v>
      </c>
      <c r="C5667" s="2" t="s">
        <v>23104</v>
      </c>
      <c r="D5667" s="1">
        <v>0</v>
      </c>
      <c r="E5667" s="1">
        <v>0</v>
      </c>
      <c r="F5667" s="1">
        <v>1</v>
      </c>
      <c r="G5667" s="1">
        <v>1</v>
      </c>
      <c r="H5667" s="6">
        <v>1</v>
      </c>
      <c r="I5667">
        <v>1</v>
      </c>
      <c r="J5667" s="1">
        <v>38</v>
      </c>
      <c r="K5667" s="1">
        <v>0</v>
      </c>
      <c r="L5667" s="1">
        <v>663</v>
      </c>
      <c r="M5667" s="6">
        <v>0.28000000000000003</v>
      </c>
      <c r="N5667" s="4">
        <v>1224</v>
      </c>
      <c r="O5667" s="4">
        <v>102</v>
      </c>
      <c r="P5667" s="4">
        <v>300</v>
      </c>
      <c r="Q5667" s="3">
        <v>0.32</v>
      </c>
      <c r="R5667" s="1">
        <v>12</v>
      </c>
      <c r="S5667" s="1">
        <v>300</v>
      </c>
      <c r="T5667" s="1">
        <v>26</v>
      </c>
      <c r="U5667" s="1">
        <v>0</v>
      </c>
      <c r="V5667" s="1">
        <v>1</v>
      </c>
      <c r="W5667" s="1">
        <v>0</v>
      </c>
      <c r="X5667" s="1">
        <v>0</v>
      </c>
      <c r="Y5667" s="1">
        <v>1</v>
      </c>
      <c r="Z5667" s="1">
        <v>4</v>
      </c>
      <c r="AA5667" s="1">
        <v>0</v>
      </c>
      <c r="AB5667" s="1">
        <v>1</v>
      </c>
      <c r="AC5667" s="1">
        <v>0</v>
      </c>
      <c r="AD5667" s="1">
        <v>0</v>
      </c>
      <c r="AE5667" s="1">
        <v>0</v>
      </c>
      <c r="AF5667" s="1">
        <v>0</v>
      </c>
      <c r="AG5667" s="1">
        <v>0</v>
      </c>
      <c r="AH5667" s="1">
        <v>0</v>
      </c>
      <c r="AI5667" s="1">
        <v>0</v>
      </c>
      <c r="AJ5667" s="1" t="s">
        <v>4958</v>
      </c>
      <c r="AK5667" s="1" t="s">
        <v>4959</v>
      </c>
      <c r="AL5667" s="1" t="s">
        <v>4960</v>
      </c>
      <c r="AM5667" s="1" t="s">
        <v>16</v>
      </c>
      <c r="AN5667" s="1" t="s">
        <v>23097</v>
      </c>
      <c r="AO5667" s="1" t="s">
        <v>364</v>
      </c>
      <c r="AP5667" s="1" t="s">
        <v>57</v>
      </c>
      <c r="AQ5667" s="1" t="s">
        <v>25</v>
      </c>
      <c r="AR5667" s="1" t="s">
        <v>19</v>
      </c>
      <c r="AS5667" s="1" t="s">
        <v>23090</v>
      </c>
      <c r="AT5667" s="1" t="s">
        <v>101</v>
      </c>
    </row>
    <row r="5668" spans="1:46" x14ac:dyDescent="0.25">
      <c r="A5668" s="1" t="s">
        <v>20976</v>
      </c>
      <c r="B5668" s="2" t="s">
        <v>23101</v>
      </c>
      <c r="C5668" s="2" t="s">
        <v>23104</v>
      </c>
      <c r="D5668" s="1">
        <v>0</v>
      </c>
      <c r="E5668" s="1">
        <v>1</v>
      </c>
      <c r="F5668" s="1">
        <v>2</v>
      </c>
      <c r="G5668" s="1">
        <v>3</v>
      </c>
      <c r="H5668" s="6">
        <v>0.66666666666666663</v>
      </c>
      <c r="I5668">
        <v>0</v>
      </c>
      <c r="J5668" s="1">
        <v>34</v>
      </c>
      <c r="K5668" s="1">
        <v>1</v>
      </c>
      <c r="L5668" s="1">
        <v>655</v>
      </c>
      <c r="M5668" s="6">
        <v>0.48</v>
      </c>
      <c r="N5668" s="4">
        <v>3000</v>
      </c>
      <c r="O5668" s="4">
        <v>230</v>
      </c>
      <c r="P5668" s="4">
        <v>200</v>
      </c>
      <c r="Q5668" s="3">
        <v>0.33</v>
      </c>
      <c r="R5668" s="1">
        <v>36</v>
      </c>
      <c r="S5668" s="1">
        <v>200</v>
      </c>
      <c r="T5668" s="1">
        <v>15</v>
      </c>
      <c r="U5668" s="1">
        <v>0</v>
      </c>
      <c r="V5668" s="1">
        <v>1</v>
      </c>
      <c r="W5668" s="1">
        <v>0</v>
      </c>
      <c r="X5668" s="1">
        <v>1</v>
      </c>
      <c r="Y5668" s="1">
        <v>1</v>
      </c>
      <c r="Z5668" s="1">
        <v>3</v>
      </c>
      <c r="AA5668" s="1">
        <v>1</v>
      </c>
      <c r="AB5668" s="1">
        <v>0</v>
      </c>
      <c r="AC5668" s="1">
        <v>0</v>
      </c>
      <c r="AD5668" s="1">
        <v>0</v>
      </c>
      <c r="AE5668" s="1">
        <v>0</v>
      </c>
      <c r="AF5668" s="1">
        <v>100</v>
      </c>
      <c r="AG5668" s="1">
        <v>60</v>
      </c>
      <c r="AH5668" s="1">
        <v>900</v>
      </c>
      <c r="AI5668" s="1">
        <v>1060</v>
      </c>
      <c r="AJ5668" s="1" t="s">
        <v>11397</v>
      </c>
      <c r="AK5668" s="1" t="s">
        <v>11398</v>
      </c>
      <c r="AL5668" s="1" t="s">
        <v>11399</v>
      </c>
      <c r="AM5668" s="1" t="s">
        <v>12</v>
      </c>
      <c r="AN5668" s="1" t="s">
        <v>23098</v>
      </c>
      <c r="AO5668" s="1" t="s">
        <v>364</v>
      </c>
      <c r="AP5668" s="1" t="s">
        <v>57</v>
      </c>
      <c r="AQ5668" s="1" t="s">
        <v>14</v>
      </c>
      <c r="AR5668" s="1" t="s">
        <v>19</v>
      </c>
      <c r="AS5668" s="1" t="s">
        <v>23091</v>
      </c>
      <c r="AT5668" s="1" t="s">
        <v>26</v>
      </c>
    </row>
    <row r="5669" spans="1:46" x14ac:dyDescent="0.25">
      <c r="A5669" s="1" t="s">
        <v>18661</v>
      </c>
      <c r="B5669" s="2" t="s">
        <v>23101</v>
      </c>
      <c r="C5669" s="2" t="s">
        <v>23104</v>
      </c>
      <c r="D5669" s="1">
        <v>2</v>
      </c>
      <c r="E5669" s="1">
        <v>0</v>
      </c>
      <c r="F5669" s="1">
        <v>2</v>
      </c>
      <c r="G5669" s="1">
        <v>4</v>
      </c>
      <c r="H5669" s="6">
        <v>0.5</v>
      </c>
      <c r="I5669">
        <v>0</v>
      </c>
      <c r="J5669" s="1">
        <v>38</v>
      </c>
      <c r="K5669" s="1">
        <v>0</v>
      </c>
      <c r="L5669" s="1">
        <v>617</v>
      </c>
      <c r="M5669" s="6">
        <v>0.51</v>
      </c>
      <c r="N5669" s="4">
        <v>2000</v>
      </c>
      <c r="O5669" s="4">
        <v>160</v>
      </c>
      <c r="P5669" s="4">
        <v>200</v>
      </c>
      <c r="Q5669" s="3">
        <v>0.36</v>
      </c>
      <c r="R5669" s="1">
        <v>36</v>
      </c>
      <c r="S5669" s="1">
        <v>200</v>
      </c>
      <c r="T5669" s="1">
        <v>21</v>
      </c>
      <c r="U5669" s="1">
        <v>1</v>
      </c>
      <c r="V5669" s="1">
        <v>1</v>
      </c>
      <c r="W5669" s="1">
        <v>0</v>
      </c>
      <c r="X5669" s="1">
        <v>0</v>
      </c>
      <c r="Y5669" s="1">
        <v>0</v>
      </c>
      <c r="Z5669" s="1">
        <v>1</v>
      </c>
      <c r="AA5669" s="1">
        <v>1</v>
      </c>
      <c r="AB5669" s="1">
        <v>0</v>
      </c>
      <c r="AC5669" s="1">
        <v>0</v>
      </c>
      <c r="AD5669" s="1">
        <v>0</v>
      </c>
      <c r="AE5669" s="1">
        <v>800</v>
      </c>
      <c r="AF5669" s="1">
        <v>170</v>
      </c>
      <c r="AG5669" s="1">
        <v>36</v>
      </c>
      <c r="AH5669" s="1">
        <v>520</v>
      </c>
      <c r="AI5669" s="1">
        <v>1526</v>
      </c>
      <c r="AJ5669" s="1" t="s">
        <v>4984</v>
      </c>
      <c r="AK5669" s="1" t="s">
        <v>4985</v>
      </c>
      <c r="AL5669" s="1" t="s">
        <v>4986</v>
      </c>
      <c r="AM5669" s="1" t="s">
        <v>12</v>
      </c>
      <c r="AN5669" s="1" t="s">
        <v>23097</v>
      </c>
      <c r="AO5669" s="1" t="s">
        <v>86</v>
      </c>
      <c r="AP5669" s="1" t="s">
        <v>57</v>
      </c>
      <c r="AQ5669" s="1" t="s">
        <v>25</v>
      </c>
      <c r="AR5669" s="1" t="s">
        <v>30</v>
      </c>
      <c r="AS5669" s="1" t="s">
        <v>23091</v>
      </c>
      <c r="AT5669" s="1" t="s">
        <v>26</v>
      </c>
    </row>
    <row r="5670" spans="1:46" x14ac:dyDescent="0.25">
      <c r="A5670" s="1" t="s">
        <v>21540</v>
      </c>
      <c r="B5670" s="2" t="s">
        <v>23101</v>
      </c>
      <c r="C5670" s="2" t="s">
        <v>23104</v>
      </c>
      <c r="D5670" s="1">
        <v>2</v>
      </c>
      <c r="E5670" s="1">
        <v>0</v>
      </c>
      <c r="F5670" s="1">
        <v>1</v>
      </c>
      <c r="G5670" s="1">
        <v>3</v>
      </c>
      <c r="H5670" s="6">
        <v>0.33333333333333331</v>
      </c>
      <c r="I5670">
        <v>1</v>
      </c>
      <c r="J5670" s="1">
        <v>28</v>
      </c>
      <c r="K5670" s="1">
        <v>1</v>
      </c>
      <c r="L5670" s="1">
        <v>653</v>
      </c>
      <c r="M5670" s="6">
        <v>0.16</v>
      </c>
      <c r="N5670" s="4">
        <v>2000</v>
      </c>
      <c r="O5670" s="4">
        <v>150</v>
      </c>
      <c r="P5670" s="4">
        <v>100</v>
      </c>
      <c r="Q5670" s="3">
        <v>0.35</v>
      </c>
      <c r="R5670" s="1">
        <v>12</v>
      </c>
      <c r="S5670" s="1">
        <v>100</v>
      </c>
      <c r="T5670" s="1">
        <v>14</v>
      </c>
      <c r="U5670" s="1">
        <v>1</v>
      </c>
      <c r="V5670" s="1">
        <v>1</v>
      </c>
      <c r="W5670" s="1">
        <v>1</v>
      </c>
      <c r="X5670" s="1">
        <v>0</v>
      </c>
      <c r="Y5670" s="1">
        <v>1</v>
      </c>
      <c r="Z5670" s="1">
        <v>0</v>
      </c>
      <c r="AA5670" s="1">
        <v>1</v>
      </c>
      <c r="AB5670" s="1">
        <v>1</v>
      </c>
      <c r="AC5670" s="1">
        <v>0</v>
      </c>
      <c r="AD5670" s="1">
        <v>0</v>
      </c>
      <c r="AE5670" s="1">
        <v>0</v>
      </c>
      <c r="AF5670" s="1">
        <v>300</v>
      </c>
      <c r="AG5670" s="1">
        <v>0</v>
      </c>
      <c r="AH5670" s="1">
        <v>0</v>
      </c>
      <c r="AI5670" s="1">
        <v>300</v>
      </c>
      <c r="AJ5670" s="1" t="s">
        <v>12920</v>
      </c>
      <c r="AK5670" s="1" t="s">
        <v>12921</v>
      </c>
      <c r="AL5670" s="1" t="s">
        <v>12922</v>
      </c>
      <c r="AM5670" s="1" t="s">
        <v>16</v>
      </c>
      <c r="AN5670" s="1" t="s">
        <v>23098</v>
      </c>
      <c r="AO5670" s="1" t="s">
        <v>86</v>
      </c>
      <c r="AP5670" s="1" t="s">
        <v>86</v>
      </c>
      <c r="AQ5670" s="1" t="s">
        <v>25</v>
      </c>
      <c r="AR5670" s="1" t="s">
        <v>19</v>
      </c>
      <c r="AS5670" s="1" t="s">
        <v>23091</v>
      </c>
      <c r="AT5670" s="1" t="s">
        <v>101</v>
      </c>
    </row>
    <row r="5671" spans="1:46" x14ac:dyDescent="0.25">
      <c r="A5671" s="1" t="s">
        <v>22685</v>
      </c>
      <c r="B5671" s="2" t="s">
        <v>23101</v>
      </c>
      <c r="C5671" s="2" t="s">
        <v>23104</v>
      </c>
      <c r="D5671" s="1">
        <v>0</v>
      </c>
      <c r="E5671" s="1">
        <v>2</v>
      </c>
      <c r="F5671" s="1">
        <v>1</v>
      </c>
      <c r="G5671" s="1">
        <v>3</v>
      </c>
      <c r="H5671" s="6">
        <v>0.33333333333333331</v>
      </c>
      <c r="I5671">
        <v>0</v>
      </c>
      <c r="J5671" s="1">
        <v>33</v>
      </c>
      <c r="K5671" s="1">
        <v>1</v>
      </c>
      <c r="L5671" s="1">
        <v>506</v>
      </c>
      <c r="M5671" s="6">
        <v>0.7</v>
      </c>
      <c r="N5671" s="4">
        <v>1680</v>
      </c>
      <c r="O5671" s="4">
        <v>140</v>
      </c>
      <c r="P5671" s="4">
        <v>100</v>
      </c>
      <c r="Q5671" s="3">
        <v>0.45</v>
      </c>
      <c r="R5671" s="1">
        <v>12</v>
      </c>
      <c r="S5671" s="1">
        <v>100</v>
      </c>
      <c r="T5671" s="1">
        <v>15</v>
      </c>
      <c r="U5671" s="1">
        <v>1</v>
      </c>
      <c r="V5671" s="1">
        <v>1</v>
      </c>
      <c r="W5671" s="1">
        <v>0</v>
      </c>
      <c r="X5671" s="1">
        <v>0</v>
      </c>
      <c r="Y5671" s="1">
        <v>1</v>
      </c>
      <c r="Z5671" s="1">
        <v>10</v>
      </c>
      <c r="AA5671" s="1">
        <v>1</v>
      </c>
      <c r="AB5671" s="1">
        <v>0</v>
      </c>
      <c r="AC5671" s="1">
        <v>800</v>
      </c>
      <c r="AD5671" s="1">
        <v>0</v>
      </c>
      <c r="AE5671" s="1">
        <v>43</v>
      </c>
      <c r="AF5671" s="1">
        <v>0</v>
      </c>
      <c r="AG5671" s="1">
        <v>0</v>
      </c>
      <c r="AH5671" s="1">
        <v>1000</v>
      </c>
      <c r="AI5671" s="1">
        <v>1843</v>
      </c>
      <c r="AJ5671" s="1" t="s">
        <v>15949</v>
      </c>
      <c r="AK5671" s="1" t="s">
        <v>15950</v>
      </c>
      <c r="AL5671" s="1" t="s">
        <v>15951</v>
      </c>
      <c r="AM5671" s="1" t="s">
        <v>12</v>
      </c>
      <c r="AN5671" s="1" t="s">
        <v>23098</v>
      </c>
      <c r="AO5671" s="1" t="s">
        <v>86</v>
      </c>
      <c r="AP5671" s="1" t="s">
        <v>57</v>
      </c>
      <c r="AQ5671" s="1" t="s">
        <v>25</v>
      </c>
      <c r="AR5671" s="1" t="s">
        <v>19</v>
      </c>
      <c r="AS5671" s="1" t="s">
        <v>23091</v>
      </c>
      <c r="AT5671" s="1" t="s">
        <v>26</v>
      </c>
    </row>
    <row r="5672" spans="1:46" x14ac:dyDescent="0.25">
      <c r="A5672" s="1" t="s">
        <v>20980</v>
      </c>
      <c r="B5672" s="2" t="s">
        <v>23101</v>
      </c>
      <c r="C5672" s="2" t="s">
        <v>23104</v>
      </c>
      <c r="D5672" s="1">
        <v>0</v>
      </c>
      <c r="E5672" s="1">
        <v>0</v>
      </c>
      <c r="F5672" s="1">
        <v>1</v>
      </c>
      <c r="G5672" s="1">
        <v>1</v>
      </c>
      <c r="H5672" s="6">
        <v>1</v>
      </c>
      <c r="I5672">
        <v>0</v>
      </c>
      <c r="J5672" s="1">
        <v>28</v>
      </c>
      <c r="K5672" s="1">
        <v>1</v>
      </c>
      <c r="L5672" s="1">
        <v>803</v>
      </c>
      <c r="M5672" s="6">
        <v>0.12</v>
      </c>
      <c r="N5672" s="4">
        <v>1000</v>
      </c>
      <c r="O5672" s="4">
        <v>80</v>
      </c>
      <c r="P5672" s="4">
        <v>100</v>
      </c>
      <c r="Q5672" s="3">
        <v>0.4</v>
      </c>
      <c r="R5672" s="1">
        <v>12</v>
      </c>
      <c r="S5672" s="1">
        <v>100</v>
      </c>
      <c r="T5672" s="1">
        <v>20</v>
      </c>
      <c r="U5672" s="1">
        <v>1</v>
      </c>
      <c r="V5672" s="1">
        <v>1</v>
      </c>
      <c r="W5672" s="1">
        <v>1</v>
      </c>
      <c r="X5672" s="1">
        <v>1</v>
      </c>
      <c r="Y5672" s="1">
        <v>1</v>
      </c>
      <c r="Z5672" s="1">
        <v>4</v>
      </c>
      <c r="AA5672" s="1">
        <v>0</v>
      </c>
      <c r="AB5672" s="1">
        <v>0</v>
      </c>
      <c r="AC5672" s="1">
        <v>0</v>
      </c>
      <c r="AD5672" s="1">
        <v>0</v>
      </c>
      <c r="AE5672" s="1">
        <v>0</v>
      </c>
      <c r="AF5672" s="1">
        <v>0</v>
      </c>
      <c r="AG5672" s="1">
        <v>0</v>
      </c>
      <c r="AH5672" s="1">
        <v>0</v>
      </c>
      <c r="AI5672" s="1">
        <v>0</v>
      </c>
      <c r="AJ5672" s="1" t="s">
        <v>11410</v>
      </c>
      <c r="AK5672" s="1" t="s">
        <v>11411</v>
      </c>
      <c r="AL5672" s="1" t="s">
        <v>11412</v>
      </c>
      <c r="AM5672" s="1" t="s">
        <v>12</v>
      </c>
      <c r="AN5672" s="1" t="s">
        <v>23098</v>
      </c>
      <c r="AO5672" s="1" t="s">
        <v>86</v>
      </c>
      <c r="AP5672" s="1" t="s">
        <v>86</v>
      </c>
      <c r="AQ5672" s="1" t="s">
        <v>14</v>
      </c>
      <c r="AR5672" s="1" t="s">
        <v>19</v>
      </c>
      <c r="AS5672" s="1" t="s">
        <v>23090</v>
      </c>
      <c r="AT5672" s="1" t="s">
        <v>26</v>
      </c>
    </row>
    <row r="5673" spans="1:46" x14ac:dyDescent="0.25">
      <c r="A5673" s="1" t="s">
        <v>22695</v>
      </c>
      <c r="B5673" s="2" t="s">
        <v>23101</v>
      </c>
      <c r="C5673" s="2" t="s">
        <v>23104</v>
      </c>
      <c r="D5673" s="1">
        <v>0</v>
      </c>
      <c r="E5673" s="1">
        <v>0</v>
      </c>
      <c r="F5673" s="1">
        <v>2</v>
      </c>
      <c r="G5673" s="1">
        <v>2</v>
      </c>
      <c r="H5673" s="6">
        <v>1</v>
      </c>
      <c r="I5673">
        <v>0</v>
      </c>
      <c r="J5673" s="1">
        <v>37</v>
      </c>
      <c r="K5673" s="1">
        <v>0</v>
      </c>
      <c r="L5673" s="1">
        <v>768</v>
      </c>
      <c r="M5673" s="6">
        <v>0.13</v>
      </c>
      <c r="N5673" s="4">
        <v>3600</v>
      </c>
      <c r="O5673" s="4">
        <v>300</v>
      </c>
      <c r="P5673" s="4">
        <v>800</v>
      </c>
      <c r="Q5673" s="3">
        <v>0.3</v>
      </c>
      <c r="R5673" s="1">
        <v>36</v>
      </c>
      <c r="S5673" s="1">
        <v>800</v>
      </c>
      <c r="T5673" s="1">
        <v>18</v>
      </c>
      <c r="U5673" s="1">
        <v>1</v>
      </c>
      <c r="V5673" s="1">
        <v>1</v>
      </c>
      <c r="W5673" s="1">
        <v>0</v>
      </c>
      <c r="X5673" s="1">
        <v>1</v>
      </c>
      <c r="Y5673" s="1">
        <v>1</v>
      </c>
      <c r="Z5673" s="1">
        <v>3</v>
      </c>
      <c r="AA5673" s="1">
        <v>0</v>
      </c>
      <c r="AB5673" s="1">
        <v>0</v>
      </c>
      <c r="AC5673" s="1">
        <v>0</v>
      </c>
      <c r="AD5673" s="1">
        <v>0</v>
      </c>
      <c r="AE5673" s="1">
        <v>0</v>
      </c>
      <c r="AF5673" s="1">
        <v>0</v>
      </c>
      <c r="AG5673" s="1">
        <v>200</v>
      </c>
      <c r="AH5673" s="1">
        <v>0</v>
      </c>
      <c r="AI5673" s="1">
        <v>200</v>
      </c>
      <c r="AJ5673" s="1" t="s">
        <v>12498</v>
      </c>
      <c r="AK5673" s="1" t="s">
        <v>15978</v>
      </c>
      <c r="AL5673" s="1" t="s">
        <v>15979</v>
      </c>
      <c r="AM5673" s="1" t="s">
        <v>12</v>
      </c>
      <c r="AN5673" s="1" t="s">
        <v>23097</v>
      </c>
      <c r="AO5673" s="1" t="s">
        <v>86</v>
      </c>
      <c r="AP5673" s="1" t="s">
        <v>57</v>
      </c>
      <c r="AQ5673" s="1" t="s">
        <v>14</v>
      </c>
      <c r="AR5673" s="1" t="s">
        <v>19</v>
      </c>
      <c r="AS5673" s="1" t="s">
        <v>23090</v>
      </c>
      <c r="AT5673" s="1" t="s">
        <v>26</v>
      </c>
    </row>
    <row r="5674" spans="1:46" x14ac:dyDescent="0.25">
      <c r="A5674" s="1" t="s">
        <v>22699</v>
      </c>
      <c r="B5674" s="2" t="s">
        <v>23101</v>
      </c>
      <c r="C5674" s="2" t="s">
        <v>23105</v>
      </c>
      <c r="D5674" s="1">
        <v>0</v>
      </c>
      <c r="E5674" s="1">
        <v>1</v>
      </c>
      <c r="F5674" s="1">
        <v>1</v>
      </c>
      <c r="G5674" s="1">
        <v>2</v>
      </c>
      <c r="H5674" s="6">
        <v>0.5</v>
      </c>
      <c r="I5674">
        <v>1</v>
      </c>
      <c r="J5674" s="1">
        <v>33</v>
      </c>
      <c r="K5674" s="1">
        <v>0</v>
      </c>
      <c r="L5674" s="1">
        <v>723</v>
      </c>
      <c r="M5674" s="6">
        <v>0.06</v>
      </c>
      <c r="N5674" s="4">
        <v>2000</v>
      </c>
      <c r="O5674" s="4">
        <v>150</v>
      </c>
      <c r="P5674" s="4">
        <v>100</v>
      </c>
      <c r="Q5674" s="3">
        <v>0.4</v>
      </c>
      <c r="R5674" s="1">
        <v>12</v>
      </c>
      <c r="S5674" s="1">
        <v>100</v>
      </c>
      <c r="T5674" s="1">
        <v>11</v>
      </c>
      <c r="U5674" s="1">
        <v>0</v>
      </c>
      <c r="V5674" s="1">
        <v>1</v>
      </c>
      <c r="W5674" s="1">
        <v>1</v>
      </c>
      <c r="X5674" s="1">
        <v>0</v>
      </c>
      <c r="Y5674" s="1">
        <v>1</v>
      </c>
      <c r="Z5674" s="1">
        <v>3</v>
      </c>
      <c r="AA5674" s="1">
        <v>0</v>
      </c>
      <c r="AB5674" s="1">
        <v>1</v>
      </c>
      <c r="AC5674" s="1">
        <v>0</v>
      </c>
      <c r="AD5674" s="1">
        <v>0</v>
      </c>
      <c r="AE5674" s="1">
        <v>0</v>
      </c>
      <c r="AF5674" s="1">
        <v>0</v>
      </c>
      <c r="AG5674" s="1">
        <v>0</v>
      </c>
      <c r="AH5674" s="1">
        <v>0</v>
      </c>
      <c r="AI5674" s="1">
        <v>0</v>
      </c>
      <c r="AJ5674" s="1" t="s">
        <v>15989</v>
      </c>
      <c r="AK5674" s="1" t="s">
        <v>15990</v>
      </c>
      <c r="AL5674" s="1" t="s">
        <v>15991</v>
      </c>
      <c r="AM5674" s="1" t="s">
        <v>16</v>
      </c>
      <c r="AN5674" s="1" t="s">
        <v>23097</v>
      </c>
      <c r="AO5674" s="1" t="s">
        <v>364</v>
      </c>
      <c r="AP5674" s="1" t="s">
        <v>86</v>
      </c>
      <c r="AQ5674" s="1" t="s">
        <v>25</v>
      </c>
      <c r="AR5674" s="1" t="s">
        <v>19</v>
      </c>
      <c r="AS5674" s="1" t="s">
        <v>23090</v>
      </c>
      <c r="AT5674" s="1" t="s">
        <v>101</v>
      </c>
    </row>
    <row r="5675" spans="1:46" x14ac:dyDescent="0.25">
      <c r="A5675" s="1" t="s">
        <v>19301</v>
      </c>
      <c r="B5675" s="2" t="s">
        <v>23101</v>
      </c>
      <c r="C5675" s="2" t="s">
        <v>23105</v>
      </c>
      <c r="D5675" s="1">
        <v>0</v>
      </c>
      <c r="E5675" s="1">
        <v>0</v>
      </c>
      <c r="F5675" s="1">
        <v>2</v>
      </c>
      <c r="G5675" s="1">
        <v>2</v>
      </c>
      <c r="H5675" s="6">
        <v>1</v>
      </c>
      <c r="I5675">
        <v>1</v>
      </c>
      <c r="J5675" s="1">
        <v>32</v>
      </c>
      <c r="K5675" s="1">
        <v>0</v>
      </c>
      <c r="L5675" s="1">
        <v>687</v>
      </c>
      <c r="M5675" s="6">
        <v>0.15</v>
      </c>
      <c r="N5675" s="4">
        <v>2400</v>
      </c>
      <c r="O5675" s="4">
        <v>200</v>
      </c>
      <c r="P5675" s="4">
        <v>250</v>
      </c>
      <c r="Q5675" s="3">
        <v>0.33</v>
      </c>
      <c r="R5675" s="1">
        <v>24</v>
      </c>
      <c r="S5675" s="1">
        <v>250</v>
      </c>
      <c r="T5675" s="1">
        <v>27</v>
      </c>
      <c r="U5675" s="1">
        <v>1</v>
      </c>
      <c r="V5675" s="1">
        <v>1</v>
      </c>
      <c r="W5675" s="1">
        <v>0</v>
      </c>
      <c r="X5675" s="1">
        <v>0</v>
      </c>
      <c r="Y5675" s="1">
        <v>1</v>
      </c>
      <c r="Z5675" s="1">
        <v>0</v>
      </c>
      <c r="AA5675" s="1">
        <v>1</v>
      </c>
      <c r="AB5675" s="1">
        <v>1</v>
      </c>
      <c r="AC5675" s="1">
        <v>0</v>
      </c>
      <c r="AD5675" s="1">
        <v>0</v>
      </c>
      <c r="AE5675" s="1">
        <v>400</v>
      </c>
      <c r="AF5675" s="1">
        <v>0</v>
      </c>
      <c r="AG5675" s="1">
        <v>40</v>
      </c>
      <c r="AH5675" s="1">
        <v>0</v>
      </c>
      <c r="AI5675" s="1">
        <v>440</v>
      </c>
      <c r="AJ5675" s="1" t="s">
        <v>6790</v>
      </c>
      <c r="AK5675" s="1" t="s">
        <v>6791</v>
      </c>
      <c r="AL5675" s="1" t="s">
        <v>6792</v>
      </c>
      <c r="AM5675" s="1" t="s">
        <v>16</v>
      </c>
      <c r="AN5675" s="1" t="s">
        <v>23097</v>
      </c>
      <c r="AO5675" s="1" t="s">
        <v>86</v>
      </c>
      <c r="AP5675" s="1" t="s">
        <v>57</v>
      </c>
      <c r="AQ5675" s="1" t="s">
        <v>25</v>
      </c>
      <c r="AR5675" s="1" t="s">
        <v>19</v>
      </c>
      <c r="AS5675" s="1" t="s">
        <v>23091</v>
      </c>
      <c r="AT5675" s="1" t="s">
        <v>101</v>
      </c>
    </row>
    <row r="5676" spans="1:46" x14ac:dyDescent="0.25">
      <c r="A5676" s="1" t="s">
        <v>21024</v>
      </c>
      <c r="B5676" s="2" t="s">
        <v>23101</v>
      </c>
      <c r="C5676" s="2" t="s">
        <v>23105</v>
      </c>
      <c r="D5676" s="1">
        <v>0</v>
      </c>
      <c r="E5676" s="1">
        <v>1</v>
      </c>
      <c r="F5676" s="1">
        <v>1</v>
      </c>
      <c r="G5676" s="1">
        <v>2</v>
      </c>
      <c r="H5676" s="6">
        <v>0.5</v>
      </c>
      <c r="I5676">
        <v>1</v>
      </c>
      <c r="J5676" s="1">
        <v>32</v>
      </c>
      <c r="K5676" s="1">
        <v>1</v>
      </c>
      <c r="L5676" s="1">
        <v>404</v>
      </c>
      <c r="M5676" s="6">
        <v>0.12</v>
      </c>
      <c r="N5676" s="4">
        <v>1500</v>
      </c>
      <c r="O5676" s="4">
        <v>120</v>
      </c>
      <c r="P5676" s="4">
        <v>150</v>
      </c>
      <c r="Q5676" s="3">
        <v>0.43</v>
      </c>
      <c r="R5676" s="1">
        <v>12</v>
      </c>
      <c r="S5676" s="1">
        <v>150</v>
      </c>
      <c r="T5676" s="1">
        <v>29</v>
      </c>
      <c r="U5676" s="1">
        <v>0</v>
      </c>
      <c r="V5676" s="1">
        <v>1</v>
      </c>
      <c r="W5676" s="1">
        <v>0</v>
      </c>
      <c r="X5676" s="1">
        <v>1</v>
      </c>
      <c r="Y5676" s="1">
        <v>0</v>
      </c>
      <c r="Z5676" s="1">
        <v>4</v>
      </c>
      <c r="AA5676" s="1">
        <v>0</v>
      </c>
      <c r="AB5676" s="1">
        <v>1</v>
      </c>
      <c r="AC5676" s="1">
        <v>0</v>
      </c>
      <c r="AD5676" s="1">
        <v>0</v>
      </c>
      <c r="AE5676" s="1">
        <v>0</v>
      </c>
      <c r="AF5676" s="1">
        <v>0</v>
      </c>
      <c r="AG5676" s="1">
        <v>0</v>
      </c>
      <c r="AH5676" s="1">
        <v>0</v>
      </c>
      <c r="AI5676" s="1">
        <v>0</v>
      </c>
      <c r="AJ5676" s="1" t="s">
        <v>9685</v>
      </c>
      <c r="AK5676" s="1" t="s">
        <v>11534</v>
      </c>
      <c r="AL5676" s="1" t="s">
        <v>11535</v>
      </c>
      <c r="AM5676" s="1" t="s">
        <v>16</v>
      </c>
      <c r="AN5676" s="1" t="s">
        <v>23098</v>
      </c>
      <c r="AO5676" s="1" t="s">
        <v>364</v>
      </c>
      <c r="AP5676" s="1" t="s">
        <v>57</v>
      </c>
      <c r="AQ5676" s="1" t="s">
        <v>14</v>
      </c>
      <c r="AR5676" s="1" t="s">
        <v>30</v>
      </c>
      <c r="AS5676" s="1" t="s">
        <v>23090</v>
      </c>
      <c r="AT5676" s="1" t="s">
        <v>101</v>
      </c>
    </row>
    <row r="5677" spans="1:46" x14ac:dyDescent="0.25">
      <c r="A5677" s="1" t="s">
        <v>22575</v>
      </c>
      <c r="B5677" s="2" t="s">
        <v>23101</v>
      </c>
      <c r="C5677" s="2" t="s">
        <v>23105</v>
      </c>
      <c r="D5677" s="1">
        <v>0</v>
      </c>
      <c r="E5677" s="1">
        <v>0</v>
      </c>
      <c r="F5677" s="1">
        <v>1</v>
      </c>
      <c r="G5677" s="1">
        <v>1</v>
      </c>
      <c r="H5677" s="6">
        <v>1</v>
      </c>
      <c r="I5677">
        <v>0</v>
      </c>
      <c r="J5677" s="1">
        <v>34</v>
      </c>
      <c r="K5677" s="1">
        <v>0</v>
      </c>
      <c r="L5677" s="1">
        <v>818</v>
      </c>
      <c r="M5677" s="6">
        <v>0.22</v>
      </c>
      <c r="N5677" s="4">
        <v>1800</v>
      </c>
      <c r="O5677" s="4">
        <v>200</v>
      </c>
      <c r="P5677" s="4">
        <v>100</v>
      </c>
      <c r="Q5677" s="3">
        <v>0.36</v>
      </c>
      <c r="R5677" s="1">
        <v>12</v>
      </c>
      <c r="S5677" s="1">
        <v>100</v>
      </c>
      <c r="T5677" s="1">
        <v>12</v>
      </c>
      <c r="U5677" s="1">
        <v>1</v>
      </c>
      <c r="V5677" s="1">
        <v>1</v>
      </c>
      <c r="W5677" s="1">
        <v>0</v>
      </c>
      <c r="X5677" s="1">
        <v>1</v>
      </c>
      <c r="Y5677" s="1">
        <v>1</v>
      </c>
      <c r="Z5677" s="1">
        <v>0</v>
      </c>
      <c r="AA5677" s="1">
        <v>1</v>
      </c>
      <c r="AB5677" s="1">
        <v>0</v>
      </c>
      <c r="AC5677" s="1">
        <v>711</v>
      </c>
      <c r="AD5677" s="1">
        <v>300</v>
      </c>
      <c r="AE5677" s="1">
        <v>0</v>
      </c>
      <c r="AF5677" s="1">
        <v>0</v>
      </c>
      <c r="AG5677" s="1">
        <v>0</v>
      </c>
      <c r="AH5677" s="1">
        <v>0</v>
      </c>
      <c r="AI5677" s="1">
        <v>1011</v>
      </c>
      <c r="AJ5677" s="1" t="s">
        <v>15671</v>
      </c>
      <c r="AK5677" s="1" t="s">
        <v>15672</v>
      </c>
      <c r="AL5677" s="1" t="s">
        <v>15673</v>
      </c>
      <c r="AM5677" s="1" t="s">
        <v>12</v>
      </c>
      <c r="AN5677" s="1" t="s">
        <v>23097</v>
      </c>
      <c r="AO5677" s="1" t="s">
        <v>86</v>
      </c>
      <c r="AP5677" s="1" t="s">
        <v>57</v>
      </c>
      <c r="AQ5677" s="1" t="s">
        <v>14</v>
      </c>
      <c r="AR5677" s="1" t="s">
        <v>19</v>
      </c>
      <c r="AS5677" s="1" t="s">
        <v>23091</v>
      </c>
      <c r="AT5677" s="1" t="s">
        <v>26</v>
      </c>
    </row>
    <row r="5678" spans="1:46" x14ac:dyDescent="0.25">
      <c r="A5678" s="1" t="s">
        <v>20869</v>
      </c>
      <c r="B5678" s="2" t="s">
        <v>23101</v>
      </c>
      <c r="C5678" s="2" t="s">
        <v>23105</v>
      </c>
      <c r="D5678" s="1">
        <v>1</v>
      </c>
      <c r="E5678" s="1">
        <v>0</v>
      </c>
      <c r="F5678" s="1">
        <v>1</v>
      </c>
      <c r="G5678" s="1">
        <v>2</v>
      </c>
      <c r="H5678" s="6">
        <v>0.5</v>
      </c>
      <c r="I5678">
        <v>0</v>
      </c>
      <c r="J5678" s="1">
        <v>33</v>
      </c>
      <c r="K5678" s="1">
        <v>0</v>
      </c>
      <c r="L5678" s="1">
        <v>532</v>
      </c>
      <c r="M5678" s="6">
        <v>0.33</v>
      </c>
      <c r="N5678" s="4">
        <v>3000</v>
      </c>
      <c r="O5678" s="4">
        <v>250</v>
      </c>
      <c r="P5678" s="4">
        <v>300</v>
      </c>
      <c r="Q5678" s="3">
        <v>0.35</v>
      </c>
      <c r="R5678" s="1">
        <v>24</v>
      </c>
      <c r="S5678" s="1">
        <v>300</v>
      </c>
      <c r="T5678" s="1">
        <v>37</v>
      </c>
      <c r="U5678" s="1">
        <v>1</v>
      </c>
      <c r="V5678" s="1">
        <v>1</v>
      </c>
      <c r="W5678" s="1">
        <v>1</v>
      </c>
      <c r="X5678" s="1">
        <v>1</v>
      </c>
      <c r="Y5678" s="1">
        <v>1</v>
      </c>
      <c r="Z5678" s="1">
        <v>0</v>
      </c>
      <c r="AA5678" s="1">
        <v>1</v>
      </c>
      <c r="AB5678" s="1">
        <v>0</v>
      </c>
      <c r="AC5678" s="1">
        <v>1159</v>
      </c>
      <c r="AD5678" s="1">
        <v>0</v>
      </c>
      <c r="AE5678" s="1">
        <v>0</v>
      </c>
      <c r="AF5678" s="1">
        <v>500</v>
      </c>
      <c r="AG5678" s="1">
        <v>0</v>
      </c>
      <c r="AH5678" s="1">
        <v>0</v>
      </c>
      <c r="AI5678" s="1">
        <v>1659</v>
      </c>
      <c r="AJ5678" s="1" t="s">
        <v>11121</v>
      </c>
      <c r="AK5678" s="1" t="s">
        <v>8618</v>
      </c>
      <c r="AL5678" s="1" t="s">
        <v>11122</v>
      </c>
      <c r="AM5678" s="1" t="s">
        <v>12</v>
      </c>
      <c r="AN5678" s="1" t="s">
        <v>23097</v>
      </c>
      <c r="AO5678" s="1" t="s">
        <v>86</v>
      </c>
      <c r="AP5678" s="1" t="s">
        <v>86</v>
      </c>
      <c r="AQ5678" s="1" t="s">
        <v>14</v>
      </c>
      <c r="AR5678" s="1" t="s">
        <v>19</v>
      </c>
      <c r="AS5678" s="1" t="s">
        <v>23091</v>
      </c>
      <c r="AT5678" s="1" t="s">
        <v>26</v>
      </c>
    </row>
    <row r="5679" spans="1:46" x14ac:dyDescent="0.25">
      <c r="A5679" s="1" t="s">
        <v>17368</v>
      </c>
      <c r="B5679" s="2" t="s">
        <v>23101</v>
      </c>
      <c r="C5679" s="2" t="s">
        <v>23105</v>
      </c>
      <c r="D5679" s="1">
        <v>1</v>
      </c>
      <c r="E5679" s="1">
        <v>0</v>
      </c>
      <c r="F5679" s="1">
        <v>2</v>
      </c>
      <c r="G5679" s="1">
        <v>3</v>
      </c>
      <c r="H5679" s="6">
        <v>0.66666666666666663</v>
      </c>
      <c r="I5679">
        <v>1</v>
      </c>
      <c r="J5679" s="1">
        <v>31</v>
      </c>
      <c r="K5679" s="1">
        <v>1</v>
      </c>
      <c r="L5679" s="1">
        <v>498</v>
      </c>
      <c r="M5679" s="6">
        <v>0.32</v>
      </c>
      <c r="N5679" s="4">
        <v>1600</v>
      </c>
      <c r="O5679" s="4">
        <v>120</v>
      </c>
      <c r="P5679" s="4">
        <v>100</v>
      </c>
      <c r="Q5679" s="3">
        <v>0.28999999999999998</v>
      </c>
      <c r="R5679" s="1">
        <v>6</v>
      </c>
      <c r="S5679" s="1">
        <v>100</v>
      </c>
      <c r="T5679" s="1">
        <v>9</v>
      </c>
      <c r="U5679" s="1">
        <v>1</v>
      </c>
      <c r="V5679" s="1">
        <v>1</v>
      </c>
      <c r="W5679" s="1">
        <v>0</v>
      </c>
      <c r="X5679" s="1">
        <v>1</v>
      </c>
      <c r="Y5679" s="1">
        <v>1</v>
      </c>
      <c r="Z5679" s="1">
        <v>5</v>
      </c>
      <c r="AA5679" s="1">
        <v>0</v>
      </c>
      <c r="AB5679" s="1">
        <v>1</v>
      </c>
      <c r="AC5679" s="1">
        <v>0</v>
      </c>
      <c r="AD5679" s="1">
        <v>0</v>
      </c>
      <c r="AE5679" s="1">
        <v>0</v>
      </c>
      <c r="AF5679" s="1">
        <v>0</v>
      </c>
      <c r="AG5679" s="1">
        <v>0</v>
      </c>
      <c r="AH5679" s="1">
        <v>350</v>
      </c>
      <c r="AI5679" s="1">
        <v>350</v>
      </c>
      <c r="AJ5679" s="1" t="s">
        <v>1148</v>
      </c>
      <c r="AK5679" s="1" t="s">
        <v>1149</v>
      </c>
      <c r="AL5679" s="1" t="s">
        <v>1150</v>
      </c>
      <c r="AM5679" s="1" t="s">
        <v>16</v>
      </c>
      <c r="AN5679" s="1" t="s">
        <v>23098</v>
      </c>
      <c r="AO5679" s="1" t="s">
        <v>86</v>
      </c>
      <c r="AP5679" s="1" t="s">
        <v>57</v>
      </c>
      <c r="AQ5679" s="1" t="s">
        <v>14</v>
      </c>
      <c r="AR5679" s="1" t="s">
        <v>19</v>
      </c>
      <c r="AS5679" s="1" t="s">
        <v>23090</v>
      </c>
      <c r="AT5679" s="1" t="s">
        <v>101</v>
      </c>
    </row>
    <row r="5680" spans="1:46" x14ac:dyDescent="0.25">
      <c r="A5680" s="1" t="s">
        <v>22202</v>
      </c>
      <c r="B5680" s="2" t="s">
        <v>23101</v>
      </c>
      <c r="C5680" s="2" t="s">
        <v>23105</v>
      </c>
      <c r="D5680" s="1">
        <v>0</v>
      </c>
      <c r="E5680" s="1">
        <v>0</v>
      </c>
      <c r="F5680" s="1">
        <v>1</v>
      </c>
      <c r="G5680" s="1">
        <v>1</v>
      </c>
      <c r="H5680" s="6">
        <v>1</v>
      </c>
      <c r="I5680">
        <v>1</v>
      </c>
      <c r="J5680" s="1">
        <v>43</v>
      </c>
      <c r="K5680" s="1">
        <v>0</v>
      </c>
      <c r="L5680" s="1">
        <v>443</v>
      </c>
      <c r="M5680" s="6">
        <v>1.39</v>
      </c>
      <c r="N5680" s="4">
        <v>1200</v>
      </c>
      <c r="O5680" s="4">
        <v>100</v>
      </c>
      <c r="P5680" s="4">
        <v>200</v>
      </c>
      <c r="Q5680" s="3">
        <v>0.36</v>
      </c>
      <c r="R5680" s="1">
        <v>6</v>
      </c>
      <c r="S5680" s="1">
        <v>200</v>
      </c>
      <c r="T5680" s="1">
        <v>47</v>
      </c>
      <c r="U5680" s="1">
        <v>0</v>
      </c>
      <c r="V5680" s="1">
        <v>1</v>
      </c>
      <c r="W5680" s="1">
        <v>1</v>
      </c>
      <c r="X5680" s="1">
        <v>1</v>
      </c>
      <c r="Y5680" s="1">
        <v>0</v>
      </c>
      <c r="Z5680" s="1">
        <v>3</v>
      </c>
      <c r="AA5680" s="1">
        <v>1</v>
      </c>
      <c r="AB5680" s="1">
        <v>1</v>
      </c>
      <c r="AC5680" s="1">
        <v>0</v>
      </c>
      <c r="AD5680" s="1">
        <v>0</v>
      </c>
      <c r="AE5680" s="1">
        <v>600</v>
      </c>
      <c r="AF5680" s="1">
        <v>1500</v>
      </c>
      <c r="AG5680" s="1">
        <v>0</v>
      </c>
      <c r="AH5680" s="1">
        <v>0</v>
      </c>
      <c r="AI5680" s="1">
        <v>2100</v>
      </c>
      <c r="AJ5680" s="1" t="s">
        <v>14685</v>
      </c>
      <c r="AK5680" s="1" t="s">
        <v>14686</v>
      </c>
      <c r="AL5680" s="1" t="s">
        <v>14687</v>
      </c>
      <c r="AM5680" s="1" t="s">
        <v>16</v>
      </c>
      <c r="AN5680" s="1" t="s">
        <v>23097</v>
      </c>
      <c r="AO5680" s="1" t="s">
        <v>364</v>
      </c>
      <c r="AP5680" s="1" t="s">
        <v>86</v>
      </c>
      <c r="AQ5680" s="1" t="s">
        <v>14</v>
      </c>
      <c r="AR5680" s="1" t="s">
        <v>30</v>
      </c>
      <c r="AS5680" s="1" t="s">
        <v>23091</v>
      </c>
      <c r="AT5680" s="1" t="s">
        <v>101</v>
      </c>
    </row>
    <row r="5681" spans="1:46" x14ac:dyDescent="0.25">
      <c r="A5681" s="1" t="s">
        <v>21637</v>
      </c>
      <c r="B5681" s="2" t="s">
        <v>23101</v>
      </c>
      <c r="C5681" s="2" t="s">
        <v>23105</v>
      </c>
      <c r="D5681" s="1">
        <v>0</v>
      </c>
      <c r="E5681" s="1">
        <v>0</v>
      </c>
      <c r="F5681" s="1">
        <v>1</v>
      </c>
      <c r="G5681" s="1">
        <v>1</v>
      </c>
      <c r="H5681" s="6">
        <v>1</v>
      </c>
      <c r="I5681">
        <v>0</v>
      </c>
      <c r="J5681" s="1">
        <v>38</v>
      </c>
      <c r="K5681" s="1">
        <v>0</v>
      </c>
      <c r="L5681" s="1">
        <v>722</v>
      </c>
      <c r="M5681" s="6">
        <v>0.18</v>
      </c>
      <c r="N5681" s="4">
        <v>2600</v>
      </c>
      <c r="O5681" s="4">
        <v>200</v>
      </c>
      <c r="P5681" s="4">
        <v>200</v>
      </c>
      <c r="Q5681" s="3">
        <v>0.3</v>
      </c>
      <c r="R5681" s="1">
        <v>6</v>
      </c>
      <c r="S5681" s="1">
        <v>200</v>
      </c>
      <c r="T5681" s="1">
        <v>5</v>
      </c>
      <c r="U5681" s="1">
        <v>1</v>
      </c>
      <c r="V5681" s="1">
        <v>1</v>
      </c>
      <c r="W5681" s="1">
        <v>0</v>
      </c>
      <c r="X5681" s="1">
        <v>1</v>
      </c>
      <c r="Y5681" s="1">
        <v>1</v>
      </c>
      <c r="Z5681" s="1">
        <v>0</v>
      </c>
      <c r="AA5681" s="1">
        <v>1</v>
      </c>
      <c r="AB5681" s="1">
        <v>0</v>
      </c>
      <c r="AC5681" s="1">
        <v>0</v>
      </c>
      <c r="AD5681" s="1">
        <v>0</v>
      </c>
      <c r="AE5681" s="1">
        <v>0</v>
      </c>
      <c r="AF5681" s="1">
        <v>0</v>
      </c>
      <c r="AG5681" s="1">
        <v>0</v>
      </c>
      <c r="AH5681" s="1">
        <v>0</v>
      </c>
      <c r="AI5681" s="1">
        <v>0</v>
      </c>
      <c r="AJ5681" s="1" t="s">
        <v>13193</v>
      </c>
      <c r="AK5681" s="1" t="s">
        <v>13194</v>
      </c>
      <c r="AL5681" s="1" t="s">
        <v>13195</v>
      </c>
      <c r="AM5681" s="1" t="s">
        <v>12</v>
      </c>
      <c r="AN5681" s="1" t="s">
        <v>23097</v>
      </c>
      <c r="AO5681" s="1" t="s">
        <v>86</v>
      </c>
      <c r="AP5681" s="1" t="s">
        <v>57</v>
      </c>
      <c r="AQ5681" s="1" t="s">
        <v>14</v>
      </c>
      <c r="AR5681" s="1" t="s">
        <v>19</v>
      </c>
      <c r="AS5681" s="1" t="s">
        <v>23091</v>
      </c>
      <c r="AT5681" s="1" t="s">
        <v>26</v>
      </c>
    </row>
    <row r="5682" spans="1:46" x14ac:dyDescent="0.25">
      <c r="A5682" s="1" t="s">
        <v>22634</v>
      </c>
      <c r="B5682" s="2" t="s">
        <v>23101</v>
      </c>
      <c r="C5682" s="2" t="s">
        <v>23106</v>
      </c>
      <c r="D5682" s="1">
        <v>6</v>
      </c>
      <c r="E5682" s="1">
        <v>1</v>
      </c>
      <c r="F5682" s="1">
        <v>1</v>
      </c>
      <c r="G5682" s="1">
        <v>8</v>
      </c>
      <c r="H5682" s="6">
        <v>0.125</v>
      </c>
      <c r="I5682">
        <v>0</v>
      </c>
      <c r="J5682" s="1">
        <v>33</v>
      </c>
      <c r="K5682" s="1">
        <v>0</v>
      </c>
      <c r="L5682" s="1">
        <v>700</v>
      </c>
      <c r="M5682" s="6">
        <v>0.43</v>
      </c>
      <c r="N5682" s="4">
        <v>1800</v>
      </c>
      <c r="O5682" s="4">
        <v>150</v>
      </c>
      <c r="P5682" s="4">
        <v>150</v>
      </c>
      <c r="Q5682" s="3">
        <v>0.28000000000000003</v>
      </c>
      <c r="R5682" s="1">
        <v>12</v>
      </c>
      <c r="S5682" s="1">
        <v>150</v>
      </c>
      <c r="T5682" s="1">
        <v>12</v>
      </c>
      <c r="U5682" s="1">
        <v>0</v>
      </c>
      <c r="V5682" s="1">
        <v>1</v>
      </c>
      <c r="W5682" s="1">
        <v>0</v>
      </c>
      <c r="X5682" s="1">
        <v>1</v>
      </c>
      <c r="Y5682" s="1">
        <v>1</v>
      </c>
      <c r="Z5682" s="1">
        <v>3</v>
      </c>
      <c r="AA5682" s="1">
        <v>1</v>
      </c>
      <c r="AB5682" s="1">
        <v>0</v>
      </c>
      <c r="AC5682" s="1">
        <v>0</v>
      </c>
      <c r="AD5682" s="1">
        <v>586</v>
      </c>
      <c r="AE5682" s="1">
        <v>0</v>
      </c>
      <c r="AF5682" s="1">
        <v>0</v>
      </c>
      <c r="AG5682" s="1">
        <v>0</v>
      </c>
      <c r="AH5682" s="1">
        <v>250</v>
      </c>
      <c r="AI5682" s="1">
        <v>836</v>
      </c>
      <c r="AJ5682" s="1" t="s">
        <v>15811</v>
      </c>
      <c r="AK5682" s="1" t="s">
        <v>15812</v>
      </c>
      <c r="AL5682" s="1" t="s">
        <v>15813</v>
      </c>
      <c r="AM5682" s="1" t="s">
        <v>12</v>
      </c>
      <c r="AN5682" s="1" t="s">
        <v>23097</v>
      </c>
      <c r="AO5682" s="1" t="s">
        <v>364</v>
      </c>
      <c r="AP5682" s="1" t="s">
        <v>57</v>
      </c>
      <c r="AQ5682" s="1" t="s">
        <v>14</v>
      </c>
      <c r="AR5682" s="1" t="s">
        <v>19</v>
      </c>
      <c r="AS5682" s="1" t="s">
        <v>23091</v>
      </c>
      <c r="AT5682" s="1" t="s">
        <v>26</v>
      </c>
    </row>
    <row r="5683" spans="1:46" x14ac:dyDescent="0.25">
      <c r="A5683" s="1" t="s">
        <v>18163</v>
      </c>
      <c r="B5683" s="2" t="s">
        <v>23101</v>
      </c>
      <c r="C5683" s="2" t="s">
        <v>23106</v>
      </c>
      <c r="D5683" s="1">
        <v>1</v>
      </c>
      <c r="E5683" s="1">
        <v>1</v>
      </c>
      <c r="F5683" s="1">
        <v>1</v>
      </c>
      <c r="G5683" s="1">
        <v>3</v>
      </c>
      <c r="H5683" s="6">
        <v>0.33333333333333331</v>
      </c>
      <c r="I5683">
        <v>1</v>
      </c>
      <c r="J5683" s="1">
        <v>33</v>
      </c>
      <c r="K5683" s="1">
        <v>1</v>
      </c>
      <c r="L5683" s="1">
        <v>683</v>
      </c>
      <c r="M5683" s="6">
        <v>0.45</v>
      </c>
      <c r="N5683" s="4">
        <v>1800</v>
      </c>
      <c r="O5683" s="4">
        <v>150</v>
      </c>
      <c r="P5683" s="4">
        <v>100</v>
      </c>
      <c r="Q5683" s="3">
        <v>0.35</v>
      </c>
      <c r="R5683" s="1">
        <v>12</v>
      </c>
      <c r="S5683" s="1">
        <v>100</v>
      </c>
      <c r="T5683" s="1">
        <v>7</v>
      </c>
      <c r="U5683" s="1">
        <v>1</v>
      </c>
      <c r="V5683" s="1">
        <v>1</v>
      </c>
      <c r="W5683" s="1">
        <v>1</v>
      </c>
      <c r="X5683" s="1">
        <v>1</v>
      </c>
      <c r="Y5683" s="1">
        <v>1</v>
      </c>
      <c r="Z5683" s="1">
        <v>3</v>
      </c>
      <c r="AA5683" s="1">
        <v>1</v>
      </c>
      <c r="AB5683" s="1">
        <v>1</v>
      </c>
      <c r="AC5683" s="1">
        <v>0</v>
      </c>
      <c r="AD5683" s="1">
        <v>0</v>
      </c>
      <c r="AE5683" s="1">
        <v>0</v>
      </c>
      <c r="AF5683" s="1">
        <v>80</v>
      </c>
      <c r="AG5683" s="1">
        <v>0</v>
      </c>
      <c r="AH5683" s="1">
        <v>927</v>
      </c>
      <c r="AI5683" s="1">
        <v>1007</v>
      </c>
      <c r="AJ5683" s="1" t="s">
        <v>3550</v>
      </c>
      <c r="AK5683" s="1" t="s">
        <v>3551</v>
      </c>
      <c r="AL5683" s="1" t="s">
        <v>3552</v>
      </c>
      <c r="AM5683" s="1" t="s">
        <v>16</v>
      </c>
      <c r="AN5683" s="1" t="s">
        <v>23098</v>
      </c>
      <c r="AO5683" s="1" t="s">
        <v>86</v>
      </c>
      <c r="AP5683" s="1" t="s">
        <v>86</v>
      </c>
      <c r="AQ5683" s="1" t="s">
        <v>14</v>
      </c>
      <c r="AR5683" s="1" t="s">
        <v>19</v>
      </c>
      <c r="AS5683" s="1" t="s">
        <v>23091</v>
      </c>
      <c r="AT5683" s="1" t="s">
        <v>101</v>
      </c>
    </row>
    <row r="5684" spans="1:46" x14ac:dyDescent="0.25">
      <c r="A5684" s="1" t="s">
        <v>19415</v>
      </c>
      <c r="B5684" s="2" t="s">
        <v>23101</v>
      </c>
      <c r="C5684" s="2" t="s">
        <v>23106</v>
      </c>
      <c r="D5684" s="1">
        <v>1</v>
      </c>
      <c r="E5684" s="1">
        <v>2</v>
      </c>
      <c r="F5684" s="1">
        <v>1</v>
      </c>
      <c r="G5684" s="1">
        <v>4</v>
      </c>
      <c r="H5684" s="6">
        <v>0.25</v>
      </c>
      <c r="I5684">
        <v>1</v>
      </c>
      <c r="J5684" s="1">
        <v>37</v>
      </c>
      <c r="K5684" s="1">
        <v>1</v>
      </c>
      <c r="L5684" s="1">
        <v>745</v>
      </c>
      <c r="M5684" s="6">
        <v>0.16</v>
      </c>
      <c r="N5684" s="4">
        <v>3500</v>
      </c>
      <c r="O5684" s="4">
        <v>260</v>
      </c>
      <c r="P5684" s="4">
        <v>300</v>
      </c>
      <c r="Q5684" s="3">
        <v>0.3</v>
      </c>
      <c r="R5684" s="1">
        <v>12</v>
      </c>
      <c r="S5684" s="1">
        <v>300</v>
      </c>
      <c r="T5684" s="1">
        <v>33</v>
      </c>
      <c r="U5684" s="1">
        <v>1</v>
      </c>
      <c r="V5684" s="1">
        <v>1</v>
      </c>
      <c r="W5684" s="1">
        <v>0</v>
      </c>
      <c r="X5684" s="1">
        <v>0</v>
      </c>
      <c r="Y5684" s="1">
        <v>0</v>
      </c>
      <c r="Z5684" s="1">
        <v>4</v>
      </c>
      <c r="AA5684" s="1">
        <v>1</v>
      </c>
      <c r="AB5684" s="1">
        <v>1</v>
      </c>
      <c r="AC5684" s="1">
        <v>0</v>
      </c>
      <c r="AD5684" s="1">
        <v>0</v>
      </c>
      <c r="AE5684" s="1">
        <v>0</v>
      </c>
      <c r="AF5684" s="1">
        <v>200</v>
      </c>
      <c r="AG5684" s="1">
        <v>109</v>
      </c>
      <c r="AH5684" s="1">
        <v>0</v>
      </c>
      <c r="AI5684" s="1">
        <v>309</v>
      </c>
      <c r="AJ5684" s="1" t="s">
        <v>7124</v>
      </c>
      <c r="AK5684" s="1" t="s">
        <v>7125</v>
      </c>
      <c r="AL5684" s="1" t="s">
        <v>7126</v>
      </c>
      <c r="AM5684" s="1" t="s">
        <v>16</v>
      </c>
      <c r="AN5684" s="1" t="s">
        <v>23098</v>
      </c>
      <c r="AO5684" s="1" t="s">
        <v>86</v>
      </c>
      <c r="AP5684" s="1" t="s">
        <v>57</v>
      </c>
      <c r="AQ5684" s="1" t="s">
        <v>25</v>
      </c>
      <c r="AR5684" s="1" t="s">
        <v>30</v>
      </c>
      <c r="AS5684" s="1" t="s">
        <v>23091</v>
      </c>
      <c r="AT5684" s="1" t="s">
        <v>101</v>
      </c>
    </row>
    <row r="5685" spans="1:46" x14ac:dyDescent="0.25">
      <c r="A5685" s="1" t="s">
        <v>17971</v>
      </c>
      <c r="B5685" s="2" t="s">
        <v>23101</v>
      </c>
      <c r="C5685" s="2" t="s">
        <v>23106</v>
      </c>
      <c r="D5685" s="1">
        <v>3</v>
      </c>
      <c r="E5685" s="1">
        <v>1</v>
      </c>
      <c r="F5685" s="1">
        <v>3</v>
      </c>
      <c r="G5685" s="1">
        <v>7</v>
      </c>
      <c r="H5685" s="6">
        <v>0.42857142857142855</v>
      </c>
      <c r="I5685">
        <v>1</v>
      </c>
      <c r="J5685" s="1">
        <v>33</v>
      </c>
      <c r="K5685" s="1">
        <v>1</v>
      </c>
      <c r="L5685" s="1">
        <v>658</v>
      </c>
      <c r="M5685" s="6">
        <v>0.52</v>
      </c>
      <c r="N5685" s="4">
        <v>2200</v>
      </c>
      <c r="O5685" s="4">
        <v>200</v>
      </c>
      <c r="P5685" s="4">
        <v>400</v>
      </c>
      <c r="Q5685" s="3">
        <v>0.3</v>
      </c>
      <c r="R5685" s="1">
        <v>24</v>
      </c>
      <c r="S5685" s="1">
        <v>400</v>
      </c>
      <c r="T5685" s="1">
        <v>55</v>
      </c>
      <c r="U5685" s="1">
        <v>1</v>
      </c>
      <c r="V5685" s="1">
        <v>1</v>
      </c>
      <c r="W5685" s="1">
        <v>0</v>
      </c>
      <c r="X5685" s="1">
        <v>1</v>
      </c>
      <c r="Y5685" s="1">
        <v>0</v>
      </c>
      <c r="Z5685" s="1">
        <v>2</v>
      </c>
      <c r="AA5685" s="1">
        <v>1</v>
      </c>
      <c r="AB5685" s="1">
        <v>1</v>
      </c>
      <c r="AC5685" s="1">
        <v>486</v>
      </c>
      <c r="AD5685" s="1">
        <v>975</v>
      </c>
      <c r="AE5685" s="1">
        <v>0</v>
      </c>
      <c r="AF5685" s="1">
        <v>404</v>
      </c>
      <c r="AG5685" s="1">
        <v>192</v>
      </c>
      <c r="AH5685" s="1">
        <v>65</v>
      </c>
      <c r="AI5685" s="1">
        <v>2122</v>
      </c>
      <c r="AJ5685" s="1" t="s">
        <v>2944</v>
      </c>
      <c r="AK5685" s="1" t="s">
        <v>2945</v>
      </c>
      <c r="AL5685" s="1" t="s">
        <v>2946</v>
      </c>
      <c r="AM5685" s="1" t="s">
        <v>16</v>
      </c>
      <c r="AN5685" s="1" t="s">
        <v>23098</v>
      </c>
      <c r="AO5685" s="1" t="s">
        <v>86</v>
      </c>
      <c r="AP5685" s="1" t="s">
        <v>57</v>
      </c>
      <c r="AQ5685" s="1" t="s">
        <v>14</v>
      </c>
      <c r="AR5685" s="1" t="s">
        <v>30</v>
      </c>
      <c r="AS5685" s="1" t="s">
        <v>23091</v>
      </c>
      <c r="AT5685" s="1" t="s">
        <v>101</v>
      </c>
    </row>
    <row r="5686" spans="1:46" x14ac:dyDescent="0.25">
      <c r="A5686" s="1" t="s">
        <v>20034</v>
      </c>
      <c r="B5686" s="2" t="s">
        <v>23101</v>
      </c>
      <c r="C5686" s="2" t="s">
        <v>23106</v>
      </c>
      <c r="D5686" s="1">
        <v>0</v>
      </c>
      <c r="E5686" s="1">
        <v>3</v>
      </c>
      <c r="F5686" s="1">
        <v>4</v>
      </c>
      <c r="G5686" s="1">
        <v>7</v>
      </c>
      <c r="H5686" s="6">
        <v>0.5714285714285714</v>
      </c>
      <c r="I5686">
        <v>0</v>
      </c>
      <c r="J5686" s="1">
        <v>32</v>
      </c>
      <c r="K5686" s="1">
        <v>0</v>
      </c>
      <c r="L5686" s="1">
        <v>684</v>
      </c>
      <c r="M5686" s="6">
        <v>0.2</v>
      </c>
      <c r="N5686" s="4">
        <v>2280</v>
      </c>
      <c r="O5686" s="4">
        <v>190</v>
      </c>
      <c r="P5686" s="4">
        <v>150</v>
      </c>
      <c r="Q5686" s="3">
        <v>0.3</v>
      </c>
      <c r="R5686" s="1">
        <v>6</v>
      </c>
      <c r="S5686" s="1">
        <v>150</v>
      </c>
      <c r="T5686" s="1">
        <v>33</v>
      </c>
      <c r="U5686" s="1">
        <v>1</v>
      </c>
      <c r="V5686" s="1">
        <v>1</v>
      </c>
      <c r="W5686" s="1">
        <v>0</v>
      </c>
      <c r="X5686" s="1">
        <v>0</v>
      </c>
      <c r="Y5686" s="1">
        <v>1</v>
      </c>
      <c r="Z5686" s="1">
        <v>4</v>
      </c>
      <c r="AA5686" s="1">
        <v>0</v>
      </c>
      <c r="AB5686" s="1">
        <v>0</v>
      </c>
      <c r="AC5686" s="1">
        <v>0</v>
      </c>
      <c r="AD5686" s="1">
        <v>0</v>
      </c>
      <c r="AE5686" s="1">
        <v>0</v>
      </c>
      <c r="AF5686" s="1">
        <v>0</v>
      </c>
      <c r="AG5686" s="1">
        <v>0</v>
      </c>
      <c r="AH5686" s="1">
        <v>200</v>
      </c>
      <c r="AI5686" s="1">
        <v>200</v>
      </c>
      <c r="AJ5686" s="1" t="s">
        <v>8850</v>
      </c>
      <c r="AK5686" s="1" t="s">
        <v>8851</v>
      </c>
      <c r="AL5686" s="1" t="s">
        <v>8852</v>
      </c>
      <c r="AM5686" s="1" t="s">
        <v>12</v>
      </c>
      <c r="AN5686" s="1" t="s">
        <v>23097</v>
      </c>
      <c r="AO5686" s="1" t="s">
        <v>86</v>
      </c>
      <c r="AP5686" s="1" t="s">
        <v>57</v>
      </c>
      <c r="AQ5686" s="1" t="s">
        <v>25</v>
      </c>
      <c r="AR5686" s="1" t="s">
        <v>19</v>
      </c>
      <c r="AS5686" s="1" t="s">
        <v>23090</v>
      </c>
      <c r="AT5686" s="1" t="s">
        <v>26</v>
      </c>
    </row>
    <row r="5687" spans="1:46" x14ac:dyDescent="0.25">
      <c r="A5687" s="1" t="s">
        <v>20944</v>
      </c>
      <c r="B5687" s="2" t="s">
        <v>23101</v>
      </c>
      <c r="C5687" s="2" t="s">
        <v>23106</v>
      </c>
      <c r="D5687" s="1">
        <v>1</v>
      </c>
      <c r="E5687" s="1">
        <v>0</v>
      </c>
      <c r="F5687" s="1">
        <v>1</v>
      </c>
      <c r="G5687" s="1">
        <v>2</v>
      </c>
      <c r="H5687" s="6">
        <v>0.5</v>
      </c>
      <c r="I5687">
        <v>1</v>
      </c>
      <c r="J5687" s="1">
        <v>37</v>
      </c>
      <c r="K5687" s="1">
        <v>1</v>
      </c>
      <c r="L5687" s="1">
        <v>646</v>
      </c>
      <c r="M5687" s="6">
        <v>0.15</v>
      </c>
      <c r="N5687" s="4">
        <v>3000</v>
      </c>
      <c r="O5687" s="4">
        <v>250</v>
      </c>
      <c r="P5687" s="4">
        <v>250</v>
      </c>
      <c r="Q5687" s="3">
        <v>0.35</v>
      </c>
      <c r="R5687" s="1">
        <v>18</v>
      </c>
      <c r="S5687" s="1">
        <v>250</v>
      </c>
      <c r="T5687" s="1">
        <v>47</v>
      </c>
      <c r="U5687" s="1">
        <v>1</v>
      </c>
      <c r="V5687" s="1">
        <v>1</v>
      </c>
      <c r="W5687" s="1">
        <v>0</v>
      </c>
      <c r="X5687" s="1">
        <v>0</v>
      </c>
      <c r="Y5687" s="1">
        <v>0</v>
      </c>
      <c r="Z5687" s="1">
        <v>4</v>
      </c>
      <c r="AA5687" s="1">
        <v>0</v>
      </c>
      <c r="AB5687" s="1">
        <v>1</v>
      </c>
      <c r="AC5687" s="1">
        <v>0</v>
      </c>
      <c r="AD5687" s="1">
        <v>0</v>
      </c>
      <c r="AE5687" s="1">
        <v>0</v>
      </c>
      <c r="AF5687" s="1">
        <v>143</v>
      </c>
      <c r="AG5687" s="1">
        <v>0</v>
      </c>
      <c r="AH5687" s="1">
        <v>200</v>
      </c>
      <c r="AI5687" s="1">
        <v>343</v>
      </c>
      <c r="AJ5687" s="1" t="s">
        <v>2291</v>
      </c>
      <c r="AK5687" s="1" t="s">
        <v>11310</v>
      </c>
      <c r="AL5687" s="1" t="s">
        <v>11311</v>
      </c>
      <c r="AM5687" s="1" t="s">
        <v>16</v>
      </c>
      <c r="AN5687" s="1" t="s">
        <v>23098</v>
      </c>
      <c r="AO5687" s="1" t="s">
        <v>86</v>
      </c>
      <c r="AP5687" s="1" t="s">
        <v>57</v>
      </c>
      <c r="AQ5687" s="1" t="s">
        <v>25</v>
      </c>
      <c r="AR5687" s="1" t="s">
        <v>30</v>
      </c>
      <c r="AS5687" s="1" t="s">
        <v>23090</v>
      </c>
      <c r="AT5687" s="1" t="s">
        <v>101</v>
      </c>
    </row>
    <row r="5688" spans="1:46" x14ac:dyDescent="0.25">
      <c r="A5688" s="1" t="s">
        <v>22276</v>
      </c>
      <c r="B5688" s="2" t="s">
        <v>23101</v>
      </c>
      <c r="C5688" s="2" t="s">
        <v>23106</v>
      </c>
      <c r="D5688" s="1">
        <v>0</v>
      </c>
      <c r="E5688" s="1">
        <v>1</v>
      </c>
      <c r="F5688" s="1">
        <v>1</v>
      </c>
      <c r="G5688" s="1">
        <v>2</v>
      </c>
      <c r="H5688" s="6">
        <v>0.5</v>
      </c>
      <c r="I5688">
        <v>0</v>
      </c>
      <c r="J5688" s="1">
        <v>37</v>
      </c>
      <c r="K5688" s="1">
        <v>1</v>
      </c>
      <c r="L5688" s="1">
        <v>687</v>
      </c>
      <c r="M5688" s="6">
        <v>0.6</v>
      </c>
      <c r="N5688" s="4">
        <v>1560</v>
      </c>
      <c r="O5688" s="4">
        <v>130</v>
      </c>
      <c r="P5688" s="4">
        <v>100</v>
      </c>
      <c r="Q5688" s="3">
        <v>0.36</v>
      </c>
      <c r="R5688" s="1">
        <v>12</v>
      </c>
      <c r="S5688" s="1">
        <v>100</v>
      </c>
      <c r="T5688" s="1">
        <v>2</v>
      </c>
      <c r="U5688" s="1">
        <v>1</v>
      </c>
      <c r="V5688" s="1">
        <v>1</v>
      </c>
      <c r="W5688" s="1">
        <v>1</v>
      </c>
      <c r="X5688" s="1">
        <v>0</v>
      </c>
      <c r="Y5688" s="1">
        <v>1</v>
      </c>
      <c r="Z5688" s="1">
        <v>3</v>
      </c>
      <c r="AA5688" s="1">
        <v>0</v>
      </c>
      <c r="AB5688" s="1">
        <v>1</v>
      </c>
      <c r="AC5688" s="1">
        <v>0</v>
      </c>
      <c r="AD5688" s="1">
        <v>0</v>
      </c>
      <c r="AE5688" s="1">
        <v>0</v>
      </c>
      <c r="AF5688" s="1">
        <v>60</v>
      </c>
      <c r="AG5688" s="1">
        <v>0</v>
      </c>
      <c r="AH5688" s="1">
        <v>1100</v>
      </c>
      <c r="AI5688" s="1">
        <v>1160</v>
      </c>
      <c r="AJ5688" s="1" t="s">
        <v>14885</v>
      </c>
      <c r="AK5688" s="1" t="s">
        <v>14886</v>
      </c>
      <c r="AL5688" s="1" t="s">
        <v>14887</v>
      </c>
      <c r="AM5688" s="1" t="s">
        <v>12</v>
      </c>
      <c r="AN5688" s="1" t="s">
        <v>23098</v>
      </c>
      <c r="AO5688" s="1" t="s">
        <v>86</v>
      </c>
      <c r="AP5688" s="1" t="s">
        <v>86</v>
      </c>
      <c r="AQ5688" s="1" t="s">
        <v>25</v>
      </c>
      <c r="AR5688" s="1" t="s">
        <v>19</v>
      </c>
      <c r="AS5688" s="1" t="s">
        <v>23090</v>
      </c>
      <c r="AT5688" s="1" t="s">
        <v>101</v>
      </c>
    </row>
    <row r="5689" spans="1:46" x14ac:dyDescent="0.25">
      <c r="A5689" s="1" t="s">
        <v>22852</v>
      </c>
      <c r="B5689" s="2" t="s">
        <v>23101</v>
      </c>
      <c r="C5689" s="2" t="s">
        <v>23106</v>
      </c>
      <c r="D5689" s="1">
        <v>6</v>
      </c>
      <c r="E5689" s="1">
        <v>1</v>
      </c>
      <c r="F5689" s="1">
        <v>5</v>
      </c>
      <c r="G5689" s="1">
        <v>12</v>
      </c>
      <c r="H5689" s="6">
        <v>0.41666666666666669</v>
      </c>
      <c r="I5689">
        <v>1</v>
      </c>
      <c r="J5689" s="1">
        <v>40</v>
      </c>
      <c r="K5689" s="1">
        <v>1</v>
      </c>
      <c r="L5689" s="1">
        <v>657</v>
      </c>
      <c r="M5689" s="6">
        <v>0.33</v>
      </c>
      <c r="N5689" s="4">
        <v>2040</v>
      </c>
      <c r="O5689" s="4">
        <v>170</v>
      </c>
      <c r="P5689" s="4">
        <v>200</v>
      </c>
      <c r="Q5689" s="3">
        <v>0.35</v>
      </c>
      <c r="R5689" s="1">
        <v>12</v>
      </c>
      <c r="S5689" s="1">
        <v>200</v>
      </c>
      <c r="T5689" s="1">
        <v>30</v>
      </c>
      <c r="U5689" s="1">
        <v>1</v>
      </c>
      <c r="V5689" s="1">
        <v>1</v>
      </c>
      <c r="W5689" s="1">
        <v>0</v>
      </c>
      <c r="X5689" s="1">
        <v>1</v>
      </c>
      <c r="Y5689" s="1">
        <v>1</v>
      </c>
      <c r="Z5689" s="1">
        <v>0</v>
      </c>
      <c r="AA5689" s="1">
        <v>1</v>
      </c>
      <c r="AB5689" s="1">
        <v>1</v>
      </c>
      <c r="AC5689" s="1">
        <v>56</v>
      </c>
      <c r="AD5689" s="1">
        <v>0</v>
      </c>
      <c r="AE5689" s="1">
        <v>254</v>
      </c>
      <c r="AF5689" s="1">
        <v>484</v>
      </c>
      <c r="AG5689" s="1">
        <v>0</v>
      </c>
      <c r="AH5689" s="1">
        <v>0</v>
      </c>
      <c r="AI5689" s="1">
        <v>794</v>
      </c>
      <c r="AJ5689" s="1" t="s">
        <v>7205</v>
      </c>
      <c r="AK5689" s="1" t="s">
        <v>16418</v>
      </c>
      <c r="AL5689" s="1" t="s">
        <v>16419</v>
      </c>
      <c r="AM5689" s="1" t="s">
        <v>16</v>
      </c>
      <c r="AN5689" s="1" t="s">
        <v>23098</v>
      </c>
      <c r="AO5689" s="1" t="s">
        <v>86</v>
      </c>
      <c r="AP5689" s="1" t="s">
        <v>57</v>
      </c>
      <c r="AQ5689" s="1" t="s">
        <v>14</v>
      </c>
      <c r="AR5689" s="1" t="s">
        <v>19</v>
      </c>
      <c r="AS5689" s="1" t="s">
        <v>23091</v>
      </c>
      <c r="AT5689" s="1" t="s">
        <v>101</v>
      </c>
    </row>
    <row r="5690" spans="1:46" x14ac:dyDescent="0.25">
      <c r="A5690" s="1" t="s">
        <v>22121</v>
      </c>
      <c r="B5690" s="2" t="s">
        <v>23101</v>
      </c>
      <c r="C5690" s="2" t="s">
        <v>23106</v>
      </c>
      <c r="D5690" s="1">
        <v>0</v>
      </c>
      <c r="E5690" s="1">
        <v>0</v>
      </c>
      <c r="F5690" s="1">
        <v>1</v>
      </c>
      <c r="G5690" s="1">
        <v>1</v>
      </c>
      <c r="H5690" s="6">
        <v>1</v>
      </c>
      <c r="I5690">
        <v>0</v>
      </c>
      <c r="J5690" s="1">
        <v>33</v>
      </c>
      <c r="K5690" s="1">
        <v>1</v>
      </c>
      <c r="L5690" s="1">
        <v>684</v>
      </c>
      <c r="M5690" s="6">
        <v>0.36</v>
      </c>
      <c r="N5690" s="4">
        <v>2200</v>
      </c>
      <c r="O5690" s="4">
        <v>170</v>
      </c>
      <c r="P5690" s="4">
        <v>400</v>
      </c>
      <c r="Q5690" s="3">
        <v>0.32</v>
      </c>
      <c r="R5690" s="1">
        <v>12</v>
      </c>
      <c r="S5690" s="1">
        <v>400</v>
      </c>
      <c r="T5690" s="1">
        <v>30</v>
      </c>
      <c r="U5690" s="1">
        <v>1</v>
      </c>
      <c r="V5690" s="1">
        <v>1</v>
      </c>
      <c r="W5690" s="1">
        <v>0</v>
      </c>
      <c r="X5690" s="1">
        <v>0</v>
      </c>
      <c r="Y5690" s="1">
        <v>1</v>
      </c>
      <c r="Z5690" s="1">
        <v>0</v>
      </c>
      <c r="AA5690" s="1">
        <v>0</v>
      </c>
      <c r="AB5690" s="1">
        <v>0</v>
      </c>
      <c r="AC5690" s="1">
        <v>160</v>
      </c>
      <c r="AD5690" s="1">
        <v>0</v>
      </c>
      <c r="AE5690" s="1">
        <v>0</v>
      </c>
      <c r="AF5690" s="1">
        <v>0</v>
      </c>
      <c r="AG5690" s="1">
        <v>0</v>
      </c>
      <c r="AH5690" s="1">
        <v>300</v>
      </c>
      <c r="AI5690" s="1">
        <v>460</v>
      </c>
      <c r="AJ5690" s="1" t="s">
        <v>14459</v>
      </c>
      <c r="AK5690" s="1" t="s">
        <v>14460</v>
      </c>
      <c r="AL5690" s="1" t="s">
        <v>14461</v>
      </c>
      <c r="AM5690" s="1" t="s">
        <v>12</v>
      </c>
      <c r="AN5690" s="1" t="s">
        <v>23098</v>
      </c>
      <c r="AO5690" s="1" t="s">
        <v>86</v>
      </c>
      <c r="AP5690" s="1" t="s">
        <v>57</v>
      </c>
      <c r="AQ5690" s="1" t="s">
        <v>25</v>
      </c>
      <c r="AR5690" s="1" t="s">
        <v>19</v>
      </c>
      <c r="AS5690" s="1" t="s">
        <v>23090</v>
      </c>
      <c r="AT5690" s="1" t="s">
        <v>26</v>
      </c>
    </row>
    <row r="5691" spans="1:46" x14ac:dyDescent="0.25">
      <c r="A5691" s="1" t="s">
        <v>20584</v>
      </c>
      <c r="B5691" s="2" t="s">
        <v>23101</v>
      </c>
      <c r="C5691" s="2" t="s">
        <v>23106</v>
      </c>
      <c r="D5691" s="1">
        <v>1</v>
      </c>
      <c r="E5691" s="1">
        <v>0</v>
      </c>
      <c r="F5691" s="1">
        <v>2</v>
      </c>
      <c r="G5691" s="1">
        <v>3</v>
      </c>
      <c r="H5691" s="6">
        <v>0.66666666666666663</v>
      </c>
      <c r="I5691">
        <v>0</v>
      </c>
      <c r="J5691" s="1">
        <v>32</v>
      </c>
      <c r="K5691" s="1">
        <v>0</v>
      </c>
      <c r="L5691" s="1">
        <v>710</v>
      </c>
      <c r="M5691" s="6">
        <v>0.14000000000000001</v>
      </c>
      <c r="N5691" s="4">
        <v>2200</v>
      </c>
      <c r="O5691" s="4">
        <v>170</v>
      </c>
      <c r="P5691" s="4">
        <v>100</v>
      </c>
      <c r="Q5691" s="3">
        <v>0.36</v>
      </c>
      <c r="R5691" s="1">
        <v>6</v>
      </c>
      <c r="S5691" s="1">
        <v>100</v>
      </c>
      <c r="T5691" s="1">
        <v>22</v>
      </c>
      <c r="U5691" s="1">
        <v>1</v>
      </c>
      <c r="V5691" s="1">
        <v>1</v>
      </c>
      <c r="W5691" s="1">
        <v>0</v>
      </c>
      <c r="X5691" s="1">
        <v>1</v>
      </c>
      <c r="Y5691" s="1">
        <v>1</v>
      </c>
      <c r="Z5691" s="1">
        <v>5</v>
      </c>
      <c r="AA5691" s="1">
        <v>0</v>
      </c>
      <c r="AB5691" s="1">
        <v>0</v>
      </c>
      <c r="AC5691" s="1">
        <v>0</v>
      </c>
      <c r="AD5691" s="1">
        <v>0</v>
      </c>
      <c r="AE5691" s="1">
        <v>0</v>
      </c>
      <c r="AF5691" s="1">
        <v>0</v>
      </c>
      <c r="AG5691" s="1">
        <v>0</v>
      </c>
      <c r="AH5691" s="1">
        <v>100</v>
      </c>
      <c r="AI5691" s="1">
        <v>100</v>
      </c>
      <c r="AJ5691" s="1" t="s">
        <v>10361</v>
      </c>
      <c r="AK5691" s="1" t="s">
        <v>10362</v>
      </c>
      <c r="AL5691" s="1" t="s">
        <v>7264</v>
      </c>
      <c r="AM5691" s="1" t="s">
        <v>12</v>
      </c>
      <c r="AN5691" s="1" t="s">
        <v>23097</v>
      </c>
      <c r="AO5691" s="1" t="s">
        <v>86</v>
      </c>
      <c r="AP5691" s="1" t="s">
        <v>57</v>
      </c>
      <c r="AQ5691" s="1" t="s">
        <v>14</v>
      </c>
      <c r="AR5691" s="1" t="s">
        <v>19</v>
      </c>
      <c r="AS5691" s="1" t="s">
        <v>23090</v>
      </c>
      <c r="AT5691" s="1" t="s">
        <v>26</v>
      </c>
    </row>
    <row r="5692" spans="1:46" x14ac:dyDescent="0.25">
      <c r="A5692" s="1" t="s">
        <v>21129</v>
      </c>
      <c r="B5692" s="2" t="s">
        <v>23101</v>
      </c>
      <c r="C5692" s="2" t="s">
        <v>23106</v>
      </c>
      <c r="D5692" s="1">
        <v>0</v>
      </c>
      <c r="E5692" s="1">
        <v>1</v>
      </c>
      <c r="F5692" s="1">
        <v>3</v>
      </c>
      <c r="G5692" s="1">
        <v>4</v>
      </c>
      <c r="H5692" s="6">
        <v>0.75</v>
      </c>
      <c r="I5692">
        <v>0</v>
      </c>
      <c r="J5692" s="1">
        <v>30</v>
      </c>
      <c r="K5692" s="1">
        <v>1</v>
      </c>
      <c r="L5692" s="1">
        <v>428</v>
      </c>
      <c r="M5692" s="6">
        <v>0.37</v>
      </c>
      <c r="N5692" s="4">
        <v>1300</v>
      </c>
      <c r="O5692" s="4">
        <v>90</v>
      </c>
      <c r="P5692" s="4">
        <v>100</v>
      </c>
      <c r="Q5692" s="3">
        <v>0.3</v>
      </c>
      <c r="R5692" s="1">
        <v>6</v>
      </c>
      <c r="S5692" s="1">
        <v>100</v>
      </c>
      <c r="T5692" s="1">
        <v>22</v>
      </c>
      <c r="U5692" s="1">
        <v>0</v>
      </c>
      <c r="V5692" s="1">
        <v>1</v>
      </c>
      <c r="W5692" s="1">
        <v>1</v>
      </c>
      <c r="X5692" s="1">
        <v>1</v>
      </c>
      <c r="Y5692" s="1">
        <v>1</v>
      </c>
      <c r="Z5692" s="1">
        <v>4</v>
      </c>
      <c r="AA5692" s="1">
        <v>0</v>
      </c>
      <c r="AB5692" s="1">
        <v>1</v>
      </c>
      <c r="AC5692" s="1">
        <v>618</v>
      </c>
      <c r="AD5692" s="1">
        <v>0</v>
      </c>
      <c r="AE5692" s="1">
        <v>0</v>
      </c>
      <c r="AF5692" s="1">
        <v>79</v>
      </c>
      <c r="AG5692" s="1">
        <v>0</v>
      </c>
      <c r="AH5692" s="1">
        <v>0</v>
      </c>
      <c r="AI5692" s="1">
        <v>697</v>
      </c>
      <c r="AJ5692" s="1" t="s">
        <v>11834</v>
      </c>
      <c r="AK5692" s="1" t="s">
        <v>11835</v>
      </c>
      <c r="AL5692" s="1" t="s">
        <v>11836</v>
      </c>
      <c r="AM5692" s="1" t="s">
        <v>12</v>
      </c>
      <c r="AN5692" s="1" t="s">
        <v>23098</v>
      </c>
      <c r="AO5692" s="1" t="s">
        <v>364</v>
      </c>
      <c r="AP5692" s="1" t="s">
        <v>86</v>
      </c>
      <c r="AQ5692" s="1" t="s">
        <v>14</v>
      </c>
      <c r="AR5692" s="1" t="s">
        <v>19</v>
      </c>
      <c r="AS5692" s="1" t="s">
        <v>23090</v>
      </c>
      <c r="AT5692" s="1" t="s">
        <v>101</v>
      </c>
    </row>
    <row r="5693" spans="1:46" x14ac:dyDescent="0.25">
      <c r="A5693" s="1" t="s">
        <v>19466</v>
      </c>
      <c r="B5693" s="2" t="s">
        <v>23101</v>
      </c>
      <c r="C5693" s="2" t="s">
        <v>23106</v>
      </c>
      <c r="D5693" s="1">
        <v>0</v>
      </c>
      <c r="E5693" s="1">
        <v>0</v>
      </c>
      <c r="F5693" s="1">
        <v>1</v>
      </c>
      <c r="G5693" s="1">
        <v>1</v>
      </c>
      <c r="H5693" s="6">
        <v>1</v>
      </c>
      <c r="I5693">
        <v>0</v>
      </c>
      <c r="J5693" s="1">
        <v>27</v>
      </c>
      <c r="K5693" s="1">
        <v>1</v>
      </c>
      <c r="L5693" s="1">
        <v>779</v>
      </c>
      <c r="M5693" s="6">
        <v>0.3</v>
      </c>
      <c r="N5693" s="4">
        <v>1800</v>
      </c>
      <c r="O5693" s="4">
        <v>137</v>
      </c>
      <c r="P5693" s="4">
        <v>100</v>
      </c>
      <c r="Q5693" s="3">
        <v>0.36</v>
      </c>
      <c r="R5693" s="1">
        <v>6</v>
      </c>
      <c r="S5693" s="1">
        <v>100</v>
      </c>
      <c r="T5693" s="1">
        <v>18</v>
      </c>
      <c r="U5693" s="1">
        <v>1</v>
      </c>
      <c r="V5693" s="1">
        <v>1</v>
      </c>
      <c r="W5693" s="1">
        <v>0</v>
      </c>
      <c r="X5693" s="1">
        <v>0</v>
      </c>
      <c r="Y5693" s="1">
        <v>1</v>
      </c>
      <c r="Z5693" s="1">
        <v>0</v>
      </c>
      <c r="AA5693" s="1">
        <v>1</v>
      </c>
      <c r="AB5693" s="1">
        <v>1</v>
      </c>
      <c r="AC5693" s="1">
        <v>538</v>
      </c>
      <c r="AD5693" s="1">
        <v>0</v>
      </c>
      <c r="AE5693" s="1">
        <v>0</v>
      </c>
      <c r="AF5693" s="1">
        <v>0</v>
      </c>
      <c r="AG5693" s="1">
        <v>0</v>
      </c>
      <c r="AH5693" s="1">
        <v>100</v>
      </c>
      <c r="AI5693" s="1">
        <v>638</v>
      </c>
      <c r="AJ5693" s="1" t="s">
        <v>7274</v>
      </c>
      <c r="AK5693" s="1" t="s">
        <v>7275</v>
      </c>
      <c r="AL5693" s="1" t="s">
        <v>7276</v>
      </c>
      <c r="AM5693" s="1" t="s">
        <v>12</v>
      </c>
      <c r="AN5693" s="1" t="s">
        <v>23098</v>
      </c>
      <c r="AO5693" s="1" t="s">
        <v>86</v>
      </c>
      <c r="AP5693" s="1" t="s">
        <v>57</v>
      </c>
      <c r="AQ5693" s="1" t="s">
        <v>25</v>
      </c>
      <c r="AR5693" s="1" t="s">
        <v>19</v>
      </c>
      <c r="AS5693" s="1" t="s">
        <v>23091</v>
      </c>
      <c r="AT5693" s="1" t="s">
        <v>101</v>
      </c>
    </row>
    <row r="5694" spans="1:46" x14ac:dyDescent="0.25">
      <c r="A5694" s="1" t="s">
        <v>21729</v>
      </c>
      <c r="B5694" s="2" t="s">
        <v>23101</v>
      </c>
      <c r="C5694" s="2" t="s">
        <v>23106</v>
      </c>
      <c r="D5694" s="1">
        <v>0</v>
      </c>
      <c r="E5694" s="1">
        <v>0</v>
      </c>
      <c r="F5694" s="1">
        <v>1</v>
      </c>
      <c r="G5694" s="1">
        <v>1</v>
      </c>
      <c r="H5694" s="6">
        <v>1</v>
      </c>
      <c r="I5694">
        <v>0</v>
      </c>
      <c r="J5694" s="1">
        <v>35</v>
      </c>
      <c r="K5694" s="1">
        <v>0</v>
      </c>
      <c r="L5694" s="1">
        <v>695</v>
      </c>
      <c r="M5694" s="6">
        <v>0.28999999999999998</v>
      </c>
      <c r="N5694" s="4">
        <v>2300</v>
      </c>
      <c r="O5694" s="4">
        <v>185</v>
      </c>
      <c r="P5694" s="4">
        <v>300</v>
      </c>
      <c r="Q5694" s="3">
        <v>0.33</v>
      </c>
      <c r="R5694" s="1">
        <v>6</v>
      </c>
      <c r="S5694" s="1">
        <v>300</v>
      </c>
      <c r="T5694" s="1">
        <v>50</v>
      </c>
      <c r="U5694" s="1">
        <v>1</v>
      </c>
      <c r="V5694" s="1">
        <v>1</v>
      </c>
      <c r="W5694" s="1">
        <v>0</v>
      </c>
      <c r="X5694" s="1">
        <v>0</v>
      </c>
      <c r="Y5694" s="1">
        <v>1</v>
      </c>
      <c r="Z5694" s="1">
        <v>1</v>
      </c>
      <c r="AA5694" s="1">
        <v>1</v>
      </c>
      <c r="AB5694" s="1">
        <v>1</v>
      </c>
      <c r="AC5694" s="1">
        <v>0</v>
      </c>
      <c r="AD5694" s="1">
        <v>0</v>
      </c>
      <c r="AE5694" s="1">
        <v>0</v>
      </c>
      <c r="AF5694" s="1">
        <v>0</v>
      </c>
      <c r="AG5694" s="1">
        <v>0</v>
      </c>
      <c r="AH5694" s="1">
        <v>0</v>
      </c>
      <c r="AI5694" s="1">
        <v>0</v>
      </c>
      <c r="AJ5694" s="1" t="s">
        <v>436</v>
      </c>
      <c r="AK5694" s="1" t="s">
        <v>13445</v>
      </c>
      <c r="AL5694" s="1" t="s">
        <v>13446</v>
      </c>
      <c r="AM5694" s="1" t="s">
        <v>12</v>
      </c>
      <c r="AN5694" s="1" t="s">
        <v>23097</v>
      </c>
      <c r="AO5694" s="1" t="s">
        <v>86</v>
      </c>
      <c r="AP5694" s="1" t="s">
        <v>57</v>
      </c>
      <c r="AQ5694" s="1" t="s">
        <v>25</v>
      </c>
      <c r="AR5694" s="1" t="s">
        <v>19</v>
      </c>
      <c r="AS5694" s="1" t="s">
        <v>23091</v>
      </c>
      <c r="AT5694" s="1" t="s">
        <v>101</v>
      </c>
    </row>
    <row r="5695" spans="1:46" x14ac:dyDescent="0.25">
      <c r="A5695" s="1" t="s">
        <v>21581</v>
      </c>
      <c r="B5695" s="2" t="s">
        <v>23101</v>
      </c>
      <c r="C5695" s="2" t="s">
        <v>23106</v>
      </c>
      <c r="D5695" s="1">
        <v>0</v>
      </c>
      <c r="E5695" s="1">
        <v>0</v>
      </c>
      <c r="F5695" s="1">
        <v>1</v>
      </c>
      <c r="G5695" s="1">
        <v>1</v>
      </c>
      <c r="H5695" s="6">
        <v>1</v>
      </c>
      <c r="I5695">
        <v>0</v>
      </c>
      <c r="J5695" s="1">
        <v>29</v>
      </c>
      <c r="K5695" s="1">
        <v>0</v>
      </c>
      <c r="L5695" s="1">
        <v>673</v>
      </c>
      <c r="M5695" s="6">
        <v>0.32</v>
      </c>
      <c r="N5695" s="4">
        <v>1650</v>
      </c>
      <c r="O5695" s="4">
        <v>120</v>
      </c>
      <c r="P5695" s="4">
        <v>500</v>
      </c>
      <c r="Q5695" s="3">
        <v>0.36</v>
      </c>
      <c r="R5695" s="1">
        <v>24</v>
      </c>
      <c r="S5695" s="1">
        <v>500</v>
      </c>
      <c r="T5695" s="1">
        <v>62</v>
      </c>
      <c r="U5695" s="1">
        <v>1</v>
      </c>
      <c r="V5695" s="1">
        <v>1</v>
      </c>
      <c r="W5695" s="1">
        <v>0</v>
      </c>
      <c r="X5695" s="1">
        <v>0</v>
      </c>
      <c r="Y5695" s="1">
        <v>1</v>
      </c>
      <c r="Z5695" s="1">
        <v>0</v>
      </c>
      <c r="AA5695" s="1">
        <v>1</v>
      </c>
      <c r="AB5695" s="1">
        <v>1</v>
      </c>
      <c r="AC5695" s="1">
        <v>351</v>
      </c>
      <c r="AD5695" s="1">
        <v>0</v>
      </c>
      <c r="AE5695" s="1">
        <v>0</v>
      </c>
      <c r="AF5695" s="1">
        <v>0</v>
      </c>
      <c r="AG5695" s="1">
        <v>0</v>
      </c>
      <c r="AH5695" s="1">
        <v>0</v>
      </c>
      <c r="AI5695" s="1">
        <v>351</v>
      </c>
      <c r="AJ5695" s="1" t="s">
        <v>13039</v>
      </c>
      <c r="AK5695" s="1" t="s">
        <v>13040</v>
      </c>
      <c r="AL5695" s="1" t="s">
        <v>13041</v>
      </c>
      <c r="AM5695" s="1" t="s">
        <v>12</v>
      </c>
      <c r="AN5695" s="1" t="s">
        <v>23097</v>
      </c>
      <c r="AO5695" s="1" t="s">
        <v>86</v>
      </c>
      <c r="AP5695" s="1" t="s">
        <v>57</v>
      </c>
      <c r="AQ5695" s="1" t="s">
        <v>25</v>
      </c>
      <c r="AR5695" s="1" t="s">
        <v>19</v>
      </c>
      <c r="AS5695" s="1" t="s">
        <v>23091</v>
      </c>
      <c r="AT5695" s="1" t="s">
        <v>101</v>
      </c>
    </row>
    <row r="5696" spans="1:46" x14ac:dyDescent="0.25">
      <c r="A5696" s="1" t="s">
        <v>20485</v>
      </c>
      <c r="B5696" s="2" t="s">
        <v>23101</v>
      </c>
      <c r="C5696" s="2" t="s">
        <v>23107</v>
      </c>
      <c r="D5696" s="1">
        <v>0</v>
      </c>
      <c r="E5696" s="1">
        <v>0</v>
      </c>
      <c r="F5696" s="1">
        <v>1</v>
      </c>
      <c r="G5696" s="1">
        <v>1</v>
      </c>
      <c r="H5696" s="6">
        <v>1</v>
      </c>
      <c r="I5696">
        <v>0</v>
      </c>
      <c r="J5696" s="1">
        <v>32</v>
      </c>
      <c r="K5696" s="1">
        <v>0</v>
      </c>
      <c r="L5696" s="1">
        <v>699</v>
      </c>
      <c r="M5696" s="6">
        <v>0.25</v>
      </c>
      <c r="N5696" s="4">
        <v>2400</v>
      </c>
      <c r="O5696" s="4">
        <v>200</v>
      </c>
      <c r="P5696" s="4">
        <v>400</v>
      </c>
      <c r="Q5696" s="3">
        <v>0.3</v>
      </c>
      <c r="R5696" s="1">
        <v>24</v>
      </c>
      <c r="S5696" s="1">
        <v>400</v>
      </c>
      <c r="T5696" s="1">
        <v>43</v>
      </c>
      <c r="U5696" s="1">
        <v>1</v>
      </c>
      <c r="V5696" s="1">
        <v>1</v>
      </c>
      <c r="W5696" s="1">
        <v>0</v>
      </c>
      <c r="X5696" s="1">
        <v>0</v>
      </c>
      <c r="Y5696" s="1">
        <v>1</v>
      </c>
      <c r="Z5696" s="1">
        <v>2</v>
      </c>
      <c r="AA5696" s="1">
        <v>1</v>
      </c>
      <c r="AB5696" s="1">
        <v>1</v>
      </c>
      <c r="AC5696" s="1">
        <v>0</v>
      </c>
      <c r="AD5696" s="1">
        <v>0</v>
      </c>
      <c r="AE5696" s="1">
        <v>0</v>
      </c>
      <c r="AF5696" s="1">
        <v>0</v>
      </c>
      <c r="AG5696" s="1">
        <v>0</v>
      </c>
      <c r="AH5696" s="1">
        <v>400</v>
      </c>
      <c r="AI5696" s="1">
        <v>400</v>
      </c>
      <c r="AJ5696" s="1" t="s">
        <v>10081</v>
      </c>
      <c r="AK5696" s="1" t="s">
        <v>10082</v>
      </c>
      <c r="AL5696" s="1" t="s">
        <v>10083</v>
      </c>
      <c r="AM5696" s="1" t="s">
        <v>12</v>
      </c>
      <c r="AN5696" s="1" t="s">
        <v>23097</v>
      </c>
      <c r="AO5696" s="1" t="s">
        <v>86</v>
      </c>
      <c r="AP5696" s="1" t="s">
        <v>57</v>
      </c>
      <c r="AQ5696" s="1" t="s">
        <v>25</v>
      </c>
      <c r="AR5696" s="1" t="s">
        <v>19</v>
      </c>
      <c r="AS5696" s="1" t="s">
        <v>23091</v>
      </c>
      <c r="AT5696" s="1" t="s">
        <v>101</v>
      </c>
    </row>
    <row r="5697" spans="1:46" x14ac:dyDescent="0.25">
      <c r="A5697" s="1" t="s">
        <v>21631</v>
      </c>
      <c r="B5697" s="2" t="s">
        <v>23101</v>
      </c>
      <c r="C5697" s="2" t="s">
        <v>23107</v>
      </c>
      <c r="D5697" s="1">
        <v>0</v>
      </c>
      <c r="E5697" s="1">
        <v>1</v>
      </c>
      <c r="F5697" s="1">
        <v>1</v>
      </c>
      <c r="G5697" s="1">
        <v>2</v>
      </c>
      <c r="H5697" s="6">
        <v>0.5</v>
      </c>
      <c r="I5697">
        <v>1</v>
      </c>
      <c r="J5697" s="1">
        <v>31</v>
      </c>
      <c r="K5697" s="1">
        <v>1</v>
      </c>
      <c r="L5697" s="1">
        <v>901</v>
      </c>
      <c r="M5697" s="6">
        <v>0.13</v>
      </c>
      <c r="N5697" s="4">
        <v>2800</v>
      </c>
      <c r="O5697" s="4">
        <v>240</v>
      </c>
      <c r="P5697" s="4">
        <v>500</v>
      </c>
      <c r="Q5697" s="3">
        <v>0.3</v>
      </c>
      <c r="R5697" s="1">
        <v>24</v>
      </c>
      <c r="S5697" s="1">
        <v>500</v>
      </c>
      <c r="T5697" s="1">
        <v>39</v>
      </c>
      <c r="U5697" s="1">
        <v>1</v>
      </c>
      <c r="V5697" s="1">
        <v>1</v>
      </c>
      <c r="W5697" s="1">
        <v>1</v>
      </c>
      <c r="X5697" s="1">
        <v>1</v>
      </c>
      <c r="Y5697" s="1">
        <v>1</v>
      </c>
      <c r="Z5697" s="1">
        <v>0</v>
      </c>
      <c r="AA5697" s="1">
        <v>1</v>
      </c>
      <c r="AB5697" s="1">
        <v>1</v>
      </c>
      <c r="AC5697" s="1">
        <v>0</v>
      </c>
      <c r="AD5697" s="1">
        <v>0</v>
      </c>
      <c r="AE5697" s="1">
        <v>0</v>
      </c>
      <c r="AF5697" s="1">
        <v>0</v>
      </c>
      <c r="AG5697" s="1">
        <v>204</v>
      </c>
      <c r="AH5697" s="1">
        <v>0</v>
      </c>
      <c r="AI5697" s="1">
        <v>204</v>
      </c>
      <c r="AJ5697" s="1" t="s">
        <v>13175</v>
      </c>
      <c r="AK5697" s="1" t="s">
        <v>13176</v>
      </c>
      <c r="AL5697" s="1" t="s">
        <v>13177</v>
      </c>
      <c r="AM5697" s="1" t="s">
        <v>16</v>
      </c>
      <c r="AN5697" s="1" t="s">
        <v>23098</v>
      </c>
      <c r="AO5697" s="1" t="s">
        <v>86</v>
      </c>
      <c r="AP5697" s="1" t="s">
        <v>86</v>
      </c>
      <c r="AQ5697" s="1" t="s">
        <v>14</v>
      </c>
      <c r="AR5697" s="1" t="s">
        <v>19</v>
      </c>
      <c r="AS5697" s="1" t="s">
        <v>23091</v>
      </c>
      <c r="AT5697" s="1" t="s">
        <v>101</v>
      </c>
    </row>
    <row r="5698" spans="1:46" x14ac:dyDescent="0.25">
      <c r="A5698" s="1" t="s">
        <v>18132</v>
      </c>
      <c r="B5698" s="2" t="s">
        <v>23101</v>
      </c>
      <c r="C5698" s="2" t="s">
        <v>23107</v>
      </c>
      <c r="D5698" s="1">
        <v>1</v>
      </c>
      <c r="E5698" s="1">
        <v>0</v>
      </c>
      <c r="F5698" s="1">
        <v>3</v>
      </c>
      <c r="G5698" s="1">
        <v>4</v>
      </c>
      <c r="H5698" s="6">
        <v>0.75</v>
      </c>
      <c r="I5698">
        <v>1</v>
      </c>
      <c r="J5698" s="1">
        <v>25</v>
      </c>
      <c r="K5698" s="1">
        <v>0</v>
      </c>
      <c r="L5698" s="1">
        <v>706</v>
      </c>
      <c r="M5698" s="6">
        <v>0.46</v>
      </c>
      <c r="N5698" s="4">
        <v>1450</v>
      </c>
      <c r="O5698" s="4">
        <v>110</v>
      </c>
      <c r="P5698" s="4">
        <v>300</v>
      </c>
      <c r="Q5698" s="3">
        <v>0.28000000000000003</v>
      </c>
      <c r="R5698" s="1">
        <v>24</v>
      </c>
      <c r="S5698" s="1">
        <v>300</v>
      </c>
      <c r="T5698" s="1">
        <v>27</v>
      </c>
      <c r="U5698" s="1">
        <v>1</v>
      </c>
      <c r="V5698" s="1">
        <v>1</v>
      </c>
      <c r="W5698" s="1">
        <v>0</v>
      </c>
      <c r="X5698" s="1">
        <v>1</v>
      </c>
      <c r="Y5698" s="1">
        <v>1</v>
      </c>
      <c r="Z5698" s="1">
        <v>2</v>
      </c>
      <c r="AA5698" s="1">
        <v>1</v>
      </c>
      <c r="AB5698" s="1">
        <v>1</v>
      </c>
      <c r="AC5698" s="1">
        <v>590</v>
      </c>
      <c r="AD5698" s="1">
        <v>0</v>
      </c>
      <c r="AE5698" s="1">
        <v>0</v>
      </c>
      <c r="AF5698" s="1">
        <v>291</v>
      </c>
      <c r="AG5698" s="1">
        <v>0</v>
      </c>
      <c r="AH5698" s="1">
        <v>0</v>
      </c>
      <c r="AI5698" s="1">
        <v>881</v>
      </c>
      <c r="AJ5698" s="1" t="s">
        <v>3450</v>
      </c>
      <c r="AK5698" s="1" t="s">
        <v>3451</v>
      </c>
      <c r="AL5698" s="1" t="s">
        <v>3452</v>
      </c>
      <c r="AM5698" s="1" t="s">
        <v>16</v>
      </c>
      <c r="AN5698" s="1" t="s">
        <v>23097</v>
      </c>
      <c r="AO5698" s="1" t="s">
        <v>86</v>
      </c>
      <c r="AP5698" s="1" t="s">
        <v>57</v>
      </c>
      <c r="AQ5698" s="1" t="s">
        <v>14</v>
      </c>
      <c r="AR5698" s="1" t="s">
        <v>19</v>
      </c>
      <c r="AS5698" s="1" t="s">
        <v>23091</v>
      </c>
      <c r="AT5698" s="1" t="s">
        <v>101</v>
      </c>
    </row>
    <row r="5699" spans="1:46" x14ac:dyDescent="0.25">
      <c r="A5699" s="1" t="s">
        <v>21743</v>
      </c>
      <c r="B5699" s="2" t="s">
        <v>23101</v>
      </c>
      <c r="C5699" s="2" t="s">
        <v>23107</v>
      </c>
      <c r="D5699" s="1">
        <v>1</v>
      </c>
      <c r="E5699" s="1">
        <v>2</v>
      </c>
      <c r="F5699" s="1">
        <v>4</v>
      </c>
      <c r="G5699" s="1">
        <v>7</v>
      </c>
      <c r="H5699" s="6">
        <v>0.5714285714285714</v>
      </c>
      <c r="I5699">
        <v>0</v>
      </c>
      <c r="J5699" s="1">
        <v>44</v>
      </c>
      <c r="K5699" s="1">
        <v>0</v>
      </c>
      <c r="L5699" s="1">
        <v>761</v>
      </c>
      <c r="M5699" s="6">
        <v>0.45</v>
      </c>
      <c r="N5699" s="4">
        <v>3900</v>
      </c>
      <c r="O5699" s="4">
        <v>300</v>
      </c>
      <c r="P5699" s="4">
        <v>150</v>
      </c>
      <c r="Q5699" s="3">
        <v>0.3</v>
      </c>
      <c r="R5699" s="1">
        <v>12</v>
      </c>
      <c r="S5699" s="1">
        <v>150</v>
      </c>
      <c r="T5699" s="1">
        <v>15</v>
      </c>
      <c r="U5699" s="1">
        <v>1</v>
      </c>
      <c r="V5699" s="1">
        <v>1</v>
      </c>
      <c r="W5699" s="1">
        <v>0</v>
      </c>
      <c r="X5699" s="1">
        <v>0</v>
      </c>
      <c r="Y5699" s="1">
        <v>1</v>
      </c>
      <c r="Z5699" s="1">
        <v>0</v>
      </c>
      <c r="AA5699" s="1">
        <v>1</v>
      </c>
      <c r="AB5699" s="1">
        <v>0</v>
      </c>
      <c r="AC5699" s="1">
        <v>183</v>
      </c>
      <c r="AD5699" s="1">
        <v>0</v>
      </c>
      <c r="AE5699" s="1">
        <v>780</v>
      </c>
      <c r="AF5699" s="1">
        <v>1600</v>
      </c>
      <c r="AG5699" s="1">
        <v>74</v>
      </c>
      <c r="AH5699" s="1">
        <v>0</v>
      </c>
      <c r="AI5699" s="1">
        <v>2637</v>
      </c>
      <c r="AJ5699" s="1" t="s">
        <v>1832</v>
      </c>
      <c r="AK5699" s="1" t="s">
        <v>13479</v>
      </c>
      <c r="AL5699" s="1" t="s">
        <v>13480</v>
      </c>
      <c r="AM5699" s="1" t="s">
        <v>12</v>
      </c>
      <c r="AN5699" s="1" t="s">
        <v>23097</v>
      </c>
      <c r="AO5699" s="1" t="s">
        <v>86</v>
      </c>
      <c r="AP5699" s="1" t="s">
        <v>57</v>
      </c>
      <c r="AQ5699" s="1" t="s">
        <v>25</v>
      </c>
      <c r="AR5699" s="1" t="s">
        <v>19</v>
      </c>
      <c r="AS5699" s="1" t="s">
        <v>23091</v>
      </c>
      <c r="AT5699" s="1" t="s">
        <v>26</v>
      </c>
    </row>
    <row r="5700" spans="1:46" x14ac:dyDescent="0.25">
      <c r="A5700" s="1" t="s">
        <v>22890</v>
      </c>
      <c r="B5700" s="2" t="s">
        <v>23101</v>
      </c>
      <c r="C5700" s="2" t="s">
        <v>23107</v>
      </c>
      <c r="D5700" s="1">
        <v>0</v>
      </c>
      <c r="E5700" s="1">
        <v>0</v>
      </c>
      <c r="F5700" s="1">
        <v>1</v>
      </c>
      <c r="G5700" s="1">
        <v>1</v>
      </c>
      <c r="H5700" s="6">
        <v>1</v>
      </c>
      <c r="I5700">
        <v>0</v>
      </c>
      <c r="J5700" s="1">
        <v>39</v>
      </c>
      <c r="K5700" s="1">
        <v>0</v>
      </c>
      <c r="L5700" s="1">
        <v>646</v>
      </c>
      <c r="M5700" s="6">
        <v>0.33</v>
      </c>
      <c r="N5700" s="4">
        <v>3600</v>
      </c>
      <c r="O5700" s="4">
        <v>300</v>
      </c>
      <c r="P5700" s="4">
        <v>300</v>
      </c>
      <c r="Q5700" s="3">
        <v>0.35</v>
      </c>
      <c r="R5700" s="1">
        <v>24</v>
      </c>
      <c r="S5700" s="1">
        <v>300</v>
      </c>
      <c r="T5700" s="1">
        <v>29</v>
      </c>
      <c r="U5700" s="1">
        <v>1</v>
      </c>
      <c r="V5700" s="1">
        <v>1</v>
      </c>
      <c r="W5700" s="1">
        <v>0</v>
      </c>
      <c r="X5700" s="1">
        <v>0</v>
      </c>
      <c r="Y5700" s="1">
        <v>1</v>
      </c>
      <c r="Z5700" s="1">
        <v>2</v>
      </c>
      <c r="AA5700" s="1">
        <v>0</v>
      </c>
      <c r="AB5700" s="1">
        <v>0</v>
      </c>
      <c r="AC5700" s="1">
        <v>1400</v>
      </c>
      <c r="AD5700" s="1">
        <v>0</v>
      </c>
      <c r="AE5700" s="1">
        <v>0</v>
      </c>
      <c r="AF5700" s="1">
        <v>400</v>
      </c>
      <c r="AG5700" s="1">
        <v>0</v>
      </c>
      <c r="AH5700" s="1">
        <v>250</v>
      </c>
      <c r="AI5700" s="1">
        <v>2050</v>
      </c>
      <c r="AJ5700" s="1" t="s">
        <v>16522</v>
      </c>
      <c r="AK5700" s="1" t="s">
        <v>16523</v>
      </c>
      <c r="AL5700" s="1" t="s">
        <v>16524</v>
      </c>
      <c r="AM5700" s="1" t="s">
        <v>12</v>
      </c>
      <c r="AN5700" s="1" t="s">
        <v>23097</v>
      </c>
      <c r="AO5700" s="1" t="s">
        <v>86</v>
      </c>
      <c r="AP5700" s="1" t="s">
        <v>57</v>
      </c>
      <c r="AQ5700" s="1" t="s">
        <v>25</v>
      </c>
      <c r="AR5700" s="1" t="s">
        <v>19</v>
      </c>
      <c r="AS5700" s="1" t="s">
        <v>23090</v>
      </c>
      <c r="AT5700" s="1" t="s">
        <v>26</v>
      </c>
    </row>
    <row r="5701" spans="1:46" x14ac:dyDescent="0.25">
      <c r="A5701" s="1" t="s">
        <v>20015</v>
      </c>
      <c r="B5701" s="2" t="s">
        <v>23101</v>
      </c>
      <c r="C5701" s="2" t="s">
        <v>23107</v>
      </c>
      <c r="D5701" s="1">
        <v>0</v>
      </c>
      <c r="E5701" s="1">
        <v>0</v>
      </c>
      <c r="F5701" s="1">
        <v>1</v>
      </c>
      <c r="G5701" s="1">
        <v>1</v>
      </c>
      <c r="H5701" s="6">
        <v>1</v>
      </c>
      <c r="I5701">
        <v>0</v>
      </c>
      <c r="J5701" s="1">
        <v>34</v>
      </c>
      <c r="K5701" s="1">
        <v>1</v>
      </c>
      <c r="L5701" s="1">
        <v>782</v>
      </c>
      <c r="M5701" s="6">
        <v>0.75</v>
      </c>
      <c r="N5701" s="4">
        <v>1500</v>
      </c>
      <c r="O5701" s="4">
        <v>120</v>
      </c>
      <c r="P5701" s="4">
        <v>300</v>
      </c>
      <c r="Q5701" s="3">
        <v>0.35</v>
      </c>
      <c r="R5701" s="1">
        <v>12</v>
      </c>
      <c r="S5701" s="1">
        <v>300</v>
      </c>
      <c r="T5701" s="1">
        <v>32</v>
      </c>
      <c r="U5701" s="1">
        <v>1</v>
      </c>
      <c r="V5701" s="1">
        <v>1</v>
      </c>
      <c r="W5701" s="1">
        <v>0</v>
      </c>
      <c r="X5701" s="1">
        <v>0</v>
      </c>
      <c r="Y5701" s="1">
        <v>1</v>
      </c>
      <c r="Z5701" s="1">
        <v>1</v>
      </c>
      <c r="AA5701" s="1">
        <v>0</v>
      </c>
      <c r="AB5701" s="1">
        <v>0</v>
      </c>
      <c r="AC5701" s="1">
        <v>1217</v>
      </c>
      <c r="AD5701" s="1">
        <v>0</v>
      </c>
      <c r="AE5701" s="1">
        <v>0</v>
      </c>
      <c r="AF5701" s="1">
        <v>291</v>
      </c>
      <c r="AG5701" s="1">
        <v>179</v>
      </c>
      <c r="AH5701" s="1">
        <v>0</v>
      </c>
      <c r="AI5701" s="1">
        <v>1687</v>
      </c>
      <c r="AJ5701" s="1" t="s">
        <v>8796</v>
      </c>
      <c r="AK5701" s="1" t="s">
        <v>8797</v>
      </c>
      <c r="AL5701" s="1" t="s">
        <v>8798</v>
      </c>
      <c r="AM5701" s="1" t="s">
        <v>12</v>
      </c>
      <c r="AN5701" s="1" t="s">
        <v>23098</v>
      </c>
      <c r="AO5701" s="1" t="s">
        <v>86</v>
      </c>
      <c r="AP5701" s="1" t="s">
        <v>57</v>
      </c>
      <c r="AQ5701" s="1" t="s">
        <v>25</v>
      </c>
      <c r="AR5701" s="1" t="s">
        <v>19</v>
      </c>
      <c r="AS5701" s="1" t="s">
        <v>23090</v>
      </c>
      <c r="AT5701" s="1" t="s">
        <v>26</v>
      </c>
    </row>
    <row r="5702" spans="1:46" x14ac:dyDescent="0.25">
      <c r="A5702" s="1" t="s">
        <v>22895</v>
      </c>
      <c r="B5702" s="2" t="s">
        <v>23101</v>
      </c>
      <c r="C5702" s="2" t="s">
        <v>23107</v>
      </c>
      <c r="D5702" s="1">
        <v>0</v>
      </c>
      <c r="E5702" s="1">
        <v>2</v>
      </c>
      <c r="F5702" s="1">
        <v>2</v>
      </c>
      <c r="G5702" s="1">
        <v>4</v>
      </c>
      <c r="H5702" s="6">
        <v>0.5</v>
      </c>
      <c r="I5702">
        <v>0</v>
      </c>
      <c r="J5702" s="1">
        <v>28</v>
      </c>
      <c r="K5702" s="1">
        <v>0</v>
      </c>
      <c r="L5702" s="1">
        <v>525</v>
      </c>
      <c r="M5702" s="6">
        <v>0.15</v>
      </c>
      <c r="N5702" s="4">
        <v>2100</v>
      </c>
      <c r="O5702" s="4">
        <v>170</v>
      </c>
      <c r="P5702" s="4">
        <v>150</v>
      </c>
      <c r="Q5702" s="3">
        <v>0.3</v>
      </c>
      <c r="R5702" s="1">
        <v>6</v>
      </c>
      <c r="S5702" s="1">
        <v>150</v>
      </c>
      <c r="T5702" s="1">
        <v>21</v>
      </c>
      <c r="U5702" s="1">
        <v>1</v>
      </c>
      <c r="V5702" s="1">
        <v>1</v>
      </c>
      <c r="W5702" s="1">
        <v>0</v>
      </c>
      <c r="X5702" s="1">
        <v>0</v>
      </c>
      <c r="Y5702" s="1">
        <v>1</v>
      </c>
      <c r="Z5702" s="1">
        <v>3</v>
      </c>
      <c r="AA5702" s="1">
        <v>0</v>
      </c>
      <c r="AB5702" s="1">
        <v>0</v>
      </c>
      <c r="AC5702" s="1">
        <v>0</v>
      </c>
      <c r="AD5702" s="1">
        <v>0</v>
      </c>
      <c r="AE5702" s="1">
        <v>0</v>
      </c>
      <c r="AF5702" s="1">
        <v>0</v>
      </c>
      <c r="AG5702" s="1">
        <v>0</v>
      </c>
      <c r="AH5702" s="1">
        <v>0</v>
      </c>
      <c r="AI5702" s="1">
        <v>0</v>
      </c>
      <c r="AJ5702" s="1" t="s">
        <v>16535</v>
      </c>
      <c r="AK5702" s="1" t="s">
        <v>16536</v>
      </c>
      <c r="AL5702" s="1" t="s">
        <v>16537</v>
      </c>
      <c r="AM5702" s="1" t="s">
        <v>12</v>
      </c>
      <c r="AN5702" s="1" t="s">
        <v>23097</v>
      </c>
      <c r="AO5702" s="1" t="s">
        <v>86</v>
      </c>
      <c r="AP5702" s="1" t="s">
        <v>57</v>
      </c>
      <c r="AQ5702" s="1" t="s">
        <v>25</v>
      </c>
      <c r="AR5702" s="1" t="s">
        <v>19</v>
      </c>
      <c r="AS5702" s="1" t="s">
        <v>23090</v>
      </c>
      <c r="AT5702" s="1" t="s">
        <v>26</v>
      </c>
    </row>
    <row r="5703" spans="1:46" x14ac:dyDescent="0.25">
      <c r="A5703" s="1" t="s">
        <v>17567</v>
      </c>
      <c r="B5703" s="2" t="s">
        <v>23101</v>
      </c>
      <c r="C5703" s="2" t="s">
        <v>23107</v>
      </c>
      <c r="D5703" s="1">
        <v>0</v>
      </c>
      <c r="E5703" s="1">
        <v>0</v>
      </c>
      <c r="F5703" s="1">
        <v>1</v>
      </c>
      <c r="G5703" s="1">
        <v>1</v>
      </c>
      <c r="H5703" s="6">
        <v>1</v>
      </c>
      <c r="I5703">
        <v>0</v>
      </c>
      <c r="J5703" s="1">
        <v>26</v>
      </c>
      <c r="K5703" s="1">
        <v>0</v>
      </c>
      <c r="L5703" s="1">
        <v>790</v>
      </c>
      <c r="M5703" s="6">
        <v>0.28000000000000003</v>
      </c>
      <c r="N5703" s="4">
        <v>2000</v>
      </c>
      <c r="O5703" s="4">
        <v>160</v>
      </c>
      <c r="P5703" s="4">
        <v>100</v>
      </c>
      <c r="Q5703" s="3">
        <v>0.3</v>
      </c>
      <c r="R5703" s="1">
        <v>6</v>
      </c>
      <c r="S5703" s="1">
        <v>100</v>
      </c>
      <c r="T5703" s="1">
        <v>15</v>
      </c>
      <c r="U5703" s="1">
        <v>1</v>
      </c>
      <c r="V5703" s="1">
        <v>1</v>
      </c>
      <c r="W5703" s="1">
        <v>1</v>
      </c>
      <c r="X5703" s="1">
        <v>1</v>
      </c>
      <c r="Y5703" s="1">
        <v>1</v>
      </c>
      <c r="Z5703" s="1">
        <v>3</v>
      </c>
      <c r="AA5703" s="1">
        <v>1</v>
      </c>
      <c r="AB5703" s="1">
        <v>0</v>
      </c>
      <c r="AC5703" s="1">
        <v>0</v>
      </c>
      <c r="AD5703" s="1">
        <v>0</v>
      </c>
      <c r="AE5703" s="1">
        <v>0</v>
      </c>
      <c r="AF5703" s="1">
        <v>860</v>
      </c>
      <c r="AG5703" s="1">
        <v>0</v>
      </c>
      <c r="AH5703" s="1">
        <v>0</v>
      </c>
      <c r="AI5703" s="1">
        <v>860</v>
      </c>
      <c r="AJ5703" s="1" t="s">
        <v>1777</v>
      </c>
      <c r="AK5703" s="1" t="s">
        <v>1778</v>
      </c>
      <c r="AL5703" s="1" t="s">
        <v>1779</v>
      </c>
      <c r="AM5703" s="1" t="s">
        <v>12</v>
      </c>
      <c r="AN5703" s="1" t="s">
        <v>23097</v>
      </c>
      <c r="AO5703" s="1" t="s">
        <v>86</v>
      </c>
      <c r="AP5703" s="1" t="s">
        <v>86</v>
      </c>
      <c r="AQ5703" s="1" t="s">
        <v>14</v>
      </c>
      <c r="AR5703" s="1" t="s">
        <v>19</v>
      </c>
      <c r="AS5703" s="1" t="s">
        <v>23091</v>
      </c>
      <c r="AT5703" s="1" t="s">
        <v>26</v>
      </c>
    </row>
    <row r="5704" spans="1:46" x14ac:dyDescent="0.25">
      <c r="A5704" s="1" t="s">
        <v>18915</v>
      </c>
      <c r="B5704" s="2" t="s">
        <v>23101</v>
      </c>
      <c r="C5704" s="2" t="s">
        <v>23107</v>
      </c>
      <c r="D5704" s="1">
        <v>1</v>
      </c>
      <c r="E5704" s="1">
        <v>0</v>
      </c>
      <c r="F5704" s="1">
        <v>2</v>
      </c>
      <c r="G5704" s="1">
        <v>3</v>
      </c>
      <c r="H5704" s="6">
        <v>0.66666666666666663</v>
      </c>
      <c r="I5704">
        <v>0</v>
      </c>
      <c r="J5704" s="1">
        <v>32</v>
      </c>
      <c r="K5704" s="1">
        <v>1</v>
      </c>
      <c r="L5704" s="1">
        <v>606</v>
      </c>
      <c r="M5704" s="6">
        <v>0.39</v>
      </c>
      <c r="N5704" s="4">
        <v>1320</v>
      </c>
      <c r="O5704" s="4">
        <v>88</v>
      </c>
      <c r="P5704" s="4">
        <v>100</v>
      </c>
      <c r="Q5704" s="3">
        <v>0.3</v>
      </c>
      <c r="R5704" s="1">
        <v>12</v>
      </c>
      <c r="S5704" s="1">
        <v>100</v>
      </c>
      <c r="T5704" s="1">
        <v>13</v>
      </c>
      <c r="U5704" s="1">
        <v>1</v>
      </c>
      <c r="V5704" s="1">
        <v>1</v>
      </c>
      <c r="W5704" s="1">
        <v>0</v>
      </c>
      <c r="X5704" s="1">
        <v>0</v>
      </c>
      <c r="Y5704" s="1">
        <v>1</v>
      </c>
      <c r="Z5704" s="1">
        <v>3</v>
      </c>
      <c r="AA5704" s="1">
        <v>0</v>
      </c>
      <c r="AB5704" s="1">
        <v>0</v>
      </c>
      <c r="AC5704" s="1">
        <v>761</v>
      </c>
      <c r="AD5704" s="1">
        <v>0</v>
      </c>
      <c r="AE5704" s="1">
        <v>0</v>
      </c>
      <c r="AF5704" s="1">
        <v>0</v>
      </c>
      <c r="AG5704" s="1">
        <v>0</v>
      </c>
      <c r="AH5704" s="1">
        <v>0</v>
      </c>
      <c r="AI5704" s="1">
        <v>761</v>
      </c>
      <c r="AJ5704" s="1" t="s">
        <v>5736</v>
      </c>
      <c r="AK5704" s="1" t="s">
        <v>5737</v>
      </c>
      <c r="AL5704" s="1" t="s">
        <v>5738</v>
      </c>
      <c r="AM5704" s="1" t="s">
        <v>12</v>
      </c>
      <c r="AN5704" s="1" t="s">
        <v>23098</v>
      </c>
      <c r="AO5704" s="1" t="s">
        <v>86</v>
      </c>
      <c r="AP5704" s="1" t="s">
        <v>57</v>
      </c>
      <c r="AQ5704" s="1" t="s">
        <v>25</v>
      </c>
      <c r="AR5704" s="1" t="s">
        <v>19</v>
      </c>
      <c r="AS5704" s="1" t="s">
        <v>23090</v>
      </c>
      <c r="AT5704" s="1" t="s">
        <v>26</v>
      </c>
    </row>
    <row r="5705" spans="1:46" x14ac:dyDescent="0.25">
      <c r="A5705" s="1" t="s">
        <v>22906</v>
      </c>
      <c r="B5705" s="2" t="s">
        <v>23101</v>
      </c>
      <c r="C5705" s="2" t="s">
        <v>23107</v>
      </c>
      <c r="D5705" s="1">
        <v>0</v>
      </c>
      <c r="E5705" s="1">
        <v>3</v>
      </c>
      <c r="F5705" s="1">
        <v>1</v>
      </c>
      <c r="G5705" s="1">
        <v>4</v>
      </c>
      <c r="H5705" s="6">
        <v>0.25</v>
      </c>
      <c r="I5705">
        <v>0</v>
      </c>
      <c r="J5705" s="1">
        <v>41</v>
      </c>
      <c r="K5705" s="1">
        <v>0</v>
      </c>
      <c r="L5705" s="1">
        <v>851</v>
      </c>
      <c r="M5705" s="6">
        <v>0.2</v>
      </c>
      <c r="N5705" s="4">
        <v>2000</v>
      </c>
      <c r="O5705" s="4">
        <v>130</v>
      </c>
      <c r="P5705" s="4">
        <v>300</v>
      </c>
      <c r="Q5705" s="3">
        <v>0.2</v>
      </c>
      <c r="R5705" s="1">
        <v>24</v>
      </c>
      <c r="S5705" s="1">
        <v>300</v>
      </c>
      <c r="T5705" s="1">
        <v>35</v>
      </c>
      <c r="U5705" s="1">
        <v>1</v>
      </c>
      <c r="V5705" s="1">
        <v>1</v>
      </c>
      <c r="W5705" s="1">
        <v>1</v>
      </c>
      <c r="X5705" s="1">
        <v>0</v>
      </c>
      <c r="Y5705" s="1">
        <v>0</v>
      </c>
      <c r="Z5705" s="1">
        <v>2</v>
      </c>
      <c r="AA5705" s="1">
        <v>0</v>
      </c>
      <c r="AB5705" s="1">
        <v>0</v>
      </c>
      <c r="AC5705" s="1">
        <v>0</v>
      </c>
      <c r="AD5705" s="1">
        <v>0</v>
      </c>
      <c r="AE5705" s="1">
        <v>0</v>
      </c>
      <c r="AF5705" s="1">
        <v>0</v>
      </c>
      <c r="AG5705" s="1">
        <v>0</v>
      </c>
      <c r="AH5705" s="1">
        <v>190</v>
      </c>
      <c r="AI5705" s="1">
        <v>190</v>
      </c>
      <c r="AJ5705" s="1" t="s">
        <v>10375</v>
      </c>
      <c r="AK5705" s="1" t="s">
        <v>16564</v>
      </c>
      <c r="AL5705" s="1" t="s">
        <v>16565</v>
      </c>
      <c r="AM5705" s="1" t="s">
        <v>12</v>
      </c>
      <c r="AN5705" s="1" t="s">
        <v>23097</v>
      </c>
      <c r="AO5705" s="1" t="s">
        <v>86</v>
      </c>
      <c r="AP5705" s="1" t="s">
        <v>86</v>
      </c>
      <c r="AQ5705" s="1" t="s">
        <v>25</v>
      </c>
      <c r="AR5705" s="1" t="s">
        <v>30</v>
      </c>
      <c r="AS5705" s="1" t="s">
        <v>23090</v>
      </c>
      <c r="AT5705" s="1" t="s">
        <v>26</v>
      </c>
    </row>
    <row r="5706" spans="1:46" x14ac:dyDescent="0.25">
      <c r="A5706" s="1" t="s">
        <v>18844</v>
      </c>
      <c r="B5706" s="2" t="s">
        <v>23101</v>
      </c>
      <c r="C5706" s="2" t="s">
        <v>23107</v>
      </c>
      <c r="D5706" s="1">
        <v>0</v>
      </c>
      <c r="E5706" s="1">
        <v>0</v>
      </c>
      <c r="F5706" s="1">
        <v>2</v>
      </c>
      <c r="G5706" s="1">
        <v>2</v>
      </c>
      <c r="H5706" s="6">
        <v>1</v>
      </c>
      <c r="I5706">
        <v>1</v>
      </c>
      <c r="J5706" s="1">
        <v>29</v>
      </c>
      <c r="K5706" s="1">
        <v>1</v>
      </c>
      <c r="L5706" s="1">
        <v>753</v>
      </c>
      <c r="M5706" s="6">
        <v>0.28999999999999998</v>
      </c>
      <c r="N5706" s="4">
        <v>2000</v>
      </c>
      <c r="O5706" s="4">
        <v>100</v>
      </c>
      <c r="P5706" s="4">
        <v>300</v>
      </c>
      <c r="Q5706" s="3">
        <v>0.3</v>
      </c>
      <c r="R5706" s="1">
        <v>24</v>
      </c>
      <c r="S5706" s="1">
        <v>300</v>
      </c>
      <c r="T5706" s="1">
        <v>37</v>
      </c>
      <c r="U5706" s="1">
        <v>1</v>
      </c>
      <c r="V5706" s="1">
        <v>1</v>
      </c>
      <c r="W5706" s="1">
        <v>0</v>
      </c>
      <c r="X5706" s="1">
        <v>1</v>
      </c>
      <c r="Y5706" s="1">
        <v>1</v>
      </c>
      <c r="Z5706" s="1">
        <v>2</v>
      </c>
      <c r="AA5706" s="1">
        <v>1</v>
      </c>
      <c r="AB5706" s="1">
        <v>1</v>
      </c>
      <c r="AC5706" s="1">
        <v>395</v>
      </c>
      <c r="AD5706" s="1">
        <v>0</v>
      </c>
      <c r="AE5706" s="1">
        <v>0</v>
      </c>
      <c r="AF5706" s="1">
        <v>0</v>
      </c>
      <c r="AG5706" s="1">
        <v>5</v>
      </c>
      <c r="AH5706" s="1">
        <v>0</v>
      </c>
      <c r="AI5706" s="1">
        <v>400</v>
      </c>
      <c r="AJ5706" s="1" t="s">
        <v>5530</v>
      </c>
      <c r="AK5706" s="1" t="s">
        <v>5531</v>
      </c>
      <c r="AL5706" s="1" t="s">
        <v>5532</v>
      </c>
      <c r="AM5706" s="1" t="s">
        <v>16</v>
      </c>
      <c r="AN5706" s="1" t="s">
        <v>23098</v>
      </c>
      <c r="AO5706" s="1" t="s">
        <v>86</v>
      </c>
      <c r="AP5706" s="1" t="s">
        <v>57</v>
      </c>
      <c r="AQ5706" s="1" t="s">
        <v>14</v>
      </c>
      <c r="AR5706" s="1" t="s">
        <v>19</v>
      </c>
      <c r="AS5706" s="1" t="s">
        <v>23091</v>
      </c>
      <c r="AT5706" s="1" t="s">
        <v>101</v>
      </c>
    </row>
    <row r="5707" spans="1:46" x14ac:dyDescent="0.25">
      <c r="A5707" s="1" t="s">
        <v>19515</v>
      </c>
      <c r="B5707" s="2" t="s">
        <v>23101</v>
      </c>
      <c r="C5707" s="2" t="s">
        <v>23108</v>
      </c>
      <c r="D5707" s="1">
        <v>0</v>
      </c>
      <c r="E5707" s="1">
        <v>1</v>
      </c>
      <c r="F5707" s="1">
        <v>1</v>
      </c>
      <c r="G5707" s="1">
        <v>2</v>
      </c>
      <c r="H5707" s="6">
        <v>0.5</v>
      </c>
      <c r="I5707">
        <v>0</v>
      </c>
      <c r="J5707" s="1">
        <v>36</v>
      </c>
      <c r="K5707" s="1">
        <v>1</v>
      </c>
      <c r="L5707" s="1">
        <v>659</v>
      </c>
      <c r="M5707" s="6">
        <v>0.12</v>
      </c>
      <c r="N5707" s="4">
        <v>2760</v>
      </c>
      <c r="O5707" s="4">
        <v>230</v>
      </c>
      <c r="P5707" s="4">
        <v>100</v>
      </c>
      <c r="Q5707" s="3">
        <v>0.35</v>
      </c>
      <c r="R5707" s="1">
        <v>12</v>
      </c>
      <c r="S5707" s="1">
        <v>100</v>
      </c>
      <c r="T5707" s="1">
        <v>13</v>
      </c>
      <c r="U5707" s="1">
        <v>1</v>
      </c>
      <c r="V5707" s="1">
        <v>1</v>
      </c>
      <c r="W5707" s="1">
        <v>0</v>
      </c>
      <c r="X5707" s="1">
        <v>1</v>
      </c>
      <c r="Y5707" s="1">
        <v>1</v>
      </c>
      <c r="Z5707" s="1">
        <v>0</v>
      </c>
      <c r="AA5707" s="1">
        <v>1</v>
      </c>
      <c r="AB5707" s="1">
        <v>0</v>
      </c>
      <c r="AC5707" s="1">
        <v>0</v>
      </c>
      <c r="AD5707" s="1">
        <v>540</v>
      </c>
      <c r="AE5707" s="1">
        <v>0</v>
      </c>
      <c r="AF5707" s="1">
        <v>0</v>
      </c>
      <c r="AG5707" s="1">
        <v>13</v>
      </c>
      <c r="AH5707" s="1">
        <v>0</v>
      </c>
      <c r="AI5707" s="1">
        <v>553</v>
      </c>
      <c r="AJ5707" s="1" t="s">
        <v>7413</v>
      </c>
      <c r="AK5707" s="1" t="s">
        <v>7414</v>
      </c>
      <c r="AL5707" s="1" t="s">
        <v>7415</v>
      </c>
      <c r="AM5707" s="1" t="s">
        <v>12</v>
      </c>
      <c r="AN5707" s="1" t="s">
        <v>23098</v>
      </c>
      <c r="AO5707" s="1" t="s">
        <v>86</v>
      </c>
      <c r="AP5707" s="1" t="s">
        <v>57</v>
      </c>
      <c r="AQ5707" s="1" t="s">
        <v>14</v>
      </c>
      <c r="AR5707" s="1" t="s">
        <v>19</v>
      </c>
      <c r="AS5707" s="1" t="s">
        <v>23091</v>
      </c>
      <c r="AT5707" s="1" t="s">
        <v>26</v>
      </c>
    </row>
    <row r="5708" spans="1:46" x14ac:dyDescent="0.25">
      <c r="A5708" s="1" t="s">
        <v>18268</v>
      </c>
      <c r="B5708" s="2" t="s">
        <v>23101</v>
      </c>
      <c r="C5708" s="2" t="s">
        <v>23108</v>
      </c>
      <c r="D5708" s="1">
        <v>4</v>
      </c>
      <c r="E5708" s="1">
        <v>2</v>
      </c>
      <c r="F5708" s="1">
        <v>5</v>
      </c>
      <c r="G5708" s="1">
        <v>11</v>
      </c>
      <c r="H5708" s="6">
        <v>0.45454545454545453</v>
      </c>
      <c r="I5708">
        <v>0</v>
      </c>
      <c r="J5708" s="1">
        <v>34</v>
      </c>
      <c r="K5708" s="1">
        <v>1</v>
      </c>
      <c r="L5708" s="1">
        <v>705</v>
      </c>
      <c r="M5708" s="6">
        <v>0.35</v>
      </c>
      <c r="N5708" s="4">
        <v>3000</v>
      </c>
      <c r="O5708" s="4">
        <v>250</v>
      </c>
      <c r="P5708" s="4">
        <v>300</v>
      </c>
      <c r="Q5708" s="3">
        <v>0.33</v>
      </c>
      <c r="R5708" s="1">
        <v>24</v>
      </c>
      <c r="S5708" s="1">
        <v>300</v>
      </c>
      <c r="T5708" s="1">
        <v>31</v>
      </c>
      <c r="U5708" s="1">
        <v>1</v>
      </c>
      <c r="V5708" s="1">
        <v>1</v>
      </c>
      <c r="W5708" s="1">
        <v>0</v>
      </c>
      <c r="X5708" s="1">
        <v>0</v>
      </c>
      <c r="Y5708" s="1">
        <v>1</v>
      </c>
      <c r="Z5708" s="1">
        <v>0</v>
      </c>
      <c r="AA5708" s="1">
        <v>1</v>
      </c>
      <c r="AB5708" s="1">
        <v>0</v>
      </c>
      <c r="AC5708" s="1">
        <v>350</v>
      </c>
      <c r="AD5708" s="1">
        <v>0</v>
      </c>
      <c r="AE5708" s="1">
        <v>1470</v>
      </c>
      <c r="AF5708" s="1">
        <v>0</v>
      </c>
      <c r="AG5708" s="1">
        <v>100</v>
      </c>
      <c r="AH5708" s="1">
        <v>0</v>
      </c>
      <c r="AI5708" s="1">
        <v>1920</v>
      </c>
      <c r="AJ5708" s="1" t="s">
        <v>1524</v>
      </c>
      <c r="AK5708" s="1" t="s">
        <v>3877</v>
      </c>
      <c r="AL5708" s="1" t="s">
        <v>3878</v>
      </c>
      <c r="AM5708" s="1" t="s">
        <v>12</v>
      </c>
      <c r="AN5708" s="1" t="s">
        <v>23098</v>
      </c>
      <c r="AO5708" s="1" t="s">
        <v>86</v>
      </c>
      <c r="AP5708" s="1" t="s">
        <v>57</v>
      </c>
      <c r="AQ5708" s="1" t="s">
        <v>25</v>
      </c>
      <c r="AR5708" s="1" t="s">
        <v>19</v>
      </c>
      <c r="AS5708" s="1" t="s">
        <v>23091</v>
      </c>
      <c r="AT5708" s="1" t="s">
        <v>26</v>
      </c>
    </row>
    <row r="5709" spans="1:46" x14ac:dyDescent="0.25">
      <c r="A5709" s="1" t="s">
        <v>19449</v>
      </c>
      <c r="B5709" s="2" t="s">
        <v>23101</v>
      </c>
      <c r="C5709" s="2" t="s">
        <v>23108</v>
      </c>
      <c r="D5709" s="1">
        <v>0</v>
      </c>
      <c r="E5709" s="1">
        <v>0</v>
      </c>
      <c r="F5709" s="1">
        <v>1</v>
      </c>
      <c r="G5709" s="1">
        <v>1</v>
      </c>
      <c r="H5709" s="6">
        <v>1</v>
      </c>
      <c r="I5709">
        <v>0</v>
      </c>
      <c r="J5709" s="1">
        <v>31</v>
      </c>
      <c r="K5709" s="1">
        <v>1</v>
      </c>
      <c r="L5709" s="1">
        <v>772</v>
      </c>
      <c r="M5709" s="6">
        <v>7.0000000000000007E-2</v>
      </c>
      <c r="N5709" s="4">
        <v>2200</v>
      </c>
      <c r="O5709" s="4">
        <v>183</v>
      </c>
      <c r="P5709" s="4">
        <v>200</v>
      </c>
      <c r="Q5709" s="3">
        <v>0.33</v>
      </c>
      <c r="R5709" s="1">
        <v>18</v>
      </c>
      <c r="S5709" s="1">
        <v>200</v>
      </c>
      <c r="T5709" s="1">
        <v>17</v>
      </c>
      <c r="U5709" s="1">
        <v>1</v>
      </c>
      <c r="V5709" s="1">
        <v>1</v>
      </c>
      <c r="W5709" s="1">
        <v>0</v>
      </c>
      <c r="X5709" s="1">
        <v>0</v>
      </c>
      <c r="Y5709" s="1">
        <v>1</v>
      </c>
      <c r="Z5709" s="1">
        <v>3</v>
      </c>
      <c r="AA5709" s="1">
        <v>1</v>
      </c>
      <c r="AB5709" s="1">
        <v>0</v>
      </c>
      <c r="AC5709" s="1">
        <v>0</v>
      </c>
      <c r="AD5709" s="1">
        <v>0</v>
      </c>
      <c r="AE5709" s="1">
        <v>0</v>
      </c>
      <c r="AF5709" s="1">
        <v>0</v>
      </c>
      <c r="AG5709" s="1">
        <v>0</v>
      </c>
      <c r="AH5709" s="1">
        <v>0</v>
      </c>
      <c r="AI5709" s="1">
        <v>0</v>
      </c>
      <c r="AJ5709" s="1" t="s">
        <v>7224</v>
      </c>
      <c r="AK5709" s="1" t="s">
        <v>7225</v>
      </c>
      <c r="AL5709" s="1" t="e">
        <f>-주수입원전기안전기술제조회사에마케티팅디자이너로근무하고있습니다.현재신제품개발에주력하고있습니다.-주수입금액월급183만원-월지출차비10만원경핸드폰료2만원경식대는회사에서지불하며가족과함께살기에크게돈나갈일은없습니다.-상환계획원리금균등상환으로18개월간15만원씩상환하겠습니다.</f>
        <v>#NAME?</v>
      </c>
      <c r="AM5709" s="1" t="s">
        <v>12</v>
      </c>
      <c r="AN5709" s="1" t="s">
        <v>23098</v>
      </c>
      <c r="AO5709" s="1" t="s">
        <v>86</v>
      </c>
      <c r="AP5709" s="1" t="s">
        <v>57</v>
      </c>
      <c r="AQ5709" s="1" t="s">
        <v>25</v>
      </c>
      <c r="AR5709" s="1" t="s">
        <v>19</v>
      </c>
      <c r="AS5709" s="1" t="s">
        <v>23091</v>
      </c>
      <c r="AT5709" s="1" t="s">
        <v>26</v>
      </c>
    </row>
    <row r="5710" spans="1:46" x14ac:dyDescent="0.25">
      <c r="A5710" s="1" t="s">
        <v>17602</v>
      </c>
      <c r="B5710" s="2" t="s">
        <v>23101</v>
      </c>
      <c r="C5710" s="2" t="s">
        <v>23108</v>
      </c>
      <c r="D5710" s="1">
        <v>0</v>
      </c>
      <c r="E5710" s="1">
        <v>0</v>
      </c>
      <c r="F5710" s="1">
        <v>2</v>
      </c>
      <c r="G5710" s="1">
        <v>2</v>
      </c>
      <c r="H5710" s="6">
        <v>1</v>
      </c>
      <c r="I5710">
        <v>0</v>
      </c>
      <c r="J5710" s="1">
        <v>35</v>
      </c>
      <c r="K5710" s="1">
        <v>0</v>
      </c>
      <c r="L5710" s="1">
        <v>598</v>
      </c>
      <c r="M5710" s="6">
        <v>0.4</v>
      </c>
      <c r="N5710" s="4">
        <v>3900</v>
      </c>
      <c r="O5710" s="4">
        <v>280</v>
      </c>
      <c r="P5710" s="4">
        <v>150</v>
      </c>
      <c r="Q5710" s="3">
        <v>0.35</v>
      </c>
      <c r="R5710" s="1">
        <v>12</v>
      </c>
      <c r="S5710" s="1">
        <v>150</v>
      </c>
      <c r="T5710" s="1">
        <v>13</v>
      </c>
      <c r="U5710" s="1">
        <v>1</v>
      </c>
      <c r="V5710" s="1">
        <v>1</v>
      </c>
      <c r="W5710" s="1">
        <v>0</v>
      </c>
      <c r="X5710" s="1">
        <v>0</v>
      </c>
      <c r="Y5710" s="1">
        <v>1</v>
      </c>
      <c r="Z5710" s="1">
        <v>0</v>
      </c>
      <c r="AA5710" s="1">
        <v>1</v>
      </c>
      <c r="AB5710" s="1">
        <v>0</v>
      </c>
      <c r="AC5710" s="1">
        <v>2200</v>
      </c>
      <c r="AD5710" s="1">
        <v>0</v>
      </c>
      <c r="AE5710" s="1">
        <v>600</v>
      </c>
      <c r="AF5710" s="1">
        <v>0</v>
      </c>
      <c r="AG5710" s="1">
        <v>0</v>
      </c>
      <c r="AH5710" s="1">
        <v>0</v>
      </c>
      <c r="AI5710" s="1">
        <v>2800</v>
      </c>
      <c r="AJ5710" s="1" t="s">
        <v>1890</v>
      </c>
      <c r="AK5710" s="1" t="s">
        <v>1891</v>
      </c>
      <c r="AL5710" s="1" t="s">
        <v>1892</v>
      </c>
      <c r="AM5710" s="1" t="s">
        <v>12</v>
      </c>
      <c r="AN5710" s="1" t="s">
        <v>23097</v>
      </c>
      <c r="AO5710" s="1" t="s">
        <v>86</v>
      </c>
      <c r="AP5710" s="1" t="s">
        <v>57</v>
      </c>
      <c r="AQ5710" s="1" t="s">
        <v>25</v>
      </c>
      <c r="AR5710" s="1" t="s">
        <v>19</v>
      </c>
      <c r="AS5710" s="1" t="s">
        <v>23091</v>
      </c>
      <c r="AT5710" s="1" t="s">
        <v>26</v>
      </c>
    </row>
    <row r="5711" spans="1:46" x14ac:dyDescent="0.25">
      <c r="A5711" s="1" t="s">
        <v>21183</v>
      </c>
      <c r="B5711" s="2" t="s">
        <v>23101</v>
      </c>
      <c r="C5711" s="2" t="s">
        <v>23108</v>
      </c>
      <c r="D5711" s="1">
        <v>0</v>
      </c>
      <c r="E5711" s="1">
        <v>0</v>
      </c>
      <c r="F5711" s="1">
        <v>1</v>
      </c>
      <c r="G5711" s="1">
        <v>1</v>
      </c>
      <c r="H5711" s="6">
        <v>1</v>
      </c>
      <c r="I5711">
        <v>0</v>
      </c>
      <c r="J5711" s="1">
        <v>34</v>
      </c>
      <c r="K5711" s="1">
        <v>1</v>
      </c>
      <c r="L5711" s="1">
        <v>515</v>
      </c>
      <c r="M5711" s="6">
        <v>0.37</v>
      </c>
      <c r="N5711" s="4">
        <v>2380</v>
      </c>
      <c r="O5711" s="4">
        <v>180</v>
      </c>
      <c r="P5711" s="4">
        <v>200</v>
      </c>
      <c r="Q5711" s="3">
        <v>0.3</v>
      </c>
      <c r="R5711" s="1">
        <v>12</v>
      </c>
      <c r="S5711" s="1">
        <v>200</v>
      </c>
      <c r="T5711" s="1">
        <v>18</v>
      </c>
      <c r="U5711" s="1">
        <v>1</v>
      </c>
      <c r="V5711" s="1">
        <v>1</v>
      </c>
      <c r="W5711" s="1">
        <v>0</v>
      </c>
      <c r="X5711" s="1">
        <v>0</v>
      </c>
      <c r="Y5711" s="1">
        <v>1</v>
      </c>
      <c r="Z5711" s="1">
        <v>3</v>
      </c>
      <c r="AA5711" s="1">
        <v>0</v>
      </c>
      <c r="AB5711" s="1">
        <v>0</v>
      </c>
      <c r="AC5711" s="1">
        <v>0</v>
      </c>
      <c r="AD5711" s="1">
        <v>0</v>
      </c>
      <c r="AE5711" s="1">
        <v>0</v>
      </c>
      <c r="AF5711" s="1">
        <v>800</v>
      </c>
      <c r="AG5711" s="1">
        <v>230</v>
      </c>
      <c r="AH5711" s="1">
        <v>0</v>
      </c>
      <c r="AI5711" s="1">
        <v>1030</v>
      </c>
      <c r="AJ5711" s="1" t="s">
        <v>11981</v>
      </c>
      <c r="AK5711" s="1" t="s">
        <v>11982</v>
      </c>
      <c r="AL5711" s="1" t="s">
        <v>11983</v>
      </c>
      <c r="AM5711" s="1" t="s">
        <v>12</v>
      </c>
      <c r="AN5711" s="1" t="s">
        <v>23098</v>
      </c>
      <c r="AO5711" s="1" t="s">
        <v>86</v>
      </c>
      <c r="AP5711" s="1" t="s">
        <v>57</v>
      </c>
      <c r="AQ5711" s="1" t="s">
        <v>25</v>
      </c>
      <c r="AR5711" s="1" t="s">
        <v>19</v>
      </c>
      <c r="AS5711" s="1" t="s">
        <v>23090</v>
      </c>
      <c r="AT5711" s="1" t="s">
        <v>26</v>
      </c>
    </row>
    <row r="5712" spans="1:46" x14ac:dyDescent="0.25">
      <c r="A5712" s="1" t="s">
        <v>20646</v>
      </c>
      <c r="B5712" s="2" t="s">
        <v>23101</v>
      </c>
      <c r="C5712" s="2" t="s">
        <v>23108</v>
      </c>
      <c r="D5712" s="1">
        <v>0</v>
      </c>
      <c r="E5712" s="1">
        <v>0</v>
      </c>
      <c r="F5712" s="1">
        <v>1</v>
      </c>
      <c r="G5712" s="1">
        <v>1</v>
      </c>
      <c r="H5712" s="6">
        <v>1</v>
      </c>
      <c r="I5712">
        <v>1</v>
      </c>
      <c r="J5712" s="1">
        <v>25</v>
      </c>
      <c r="K5712" s="1">
        <v>0</v>
      </c>
      <c r="L5712" s="1">
        <v>600</v>
      </c>
      <c r="M5712" s="6">
        <v>0.03</v>
      </c>
      <c r="N5712" s="4">
        <v>1800</v>
      </c>
      <c r="O5712" s="4">
        <v>1500</v>
      </c>
      <c r="P5712" s="4">
        <v>200</v>
      </c>
      <c r="Q5712" s="3">
        <v>0.18</v>
      </c>
      <c r="R5712" s="1">
        <v>24</v>
      </c>
      <c r="S5712" s="1">
        <v>200</v>
      </c>
      <c r="T5712" s="1">
        <v>21</v>
      </c>
      <c r="U5712" s="1">
        <v>1</v>
      </c>
      <c r="V5712" s="1">
        <v>1</v>
      </c>
      <c r="W5712" s="1">
        <v>1</v>
      </c>
      <c r="X5712" s="1">
        <v>0</v>
      </c>
      <c r="Y5712" s="1">
        <v>1</v>
      </c>
      <c r="Z5712" s="1">
        <v>0</v>
      </c>
      <c r="AA5712" s="1">
        <v>0</v>
      </c>
      <c r="AB5712" s="1">
        <v>1</v>
      </c>
      <c r="AC5712" s="1">
        <v>295</v>
      </c>
      <c r="AD5712" s="1">
        <v>0</v>
      </c>
      <c r="AE5712" s="1">
        <v>0</v>
      </c>
      <c r="AF5712" s="1">
        <v>500</v>
      </c>
      <c r="AG5712" s="1">
        <v>0</v>
      </c>
      <c r="AH5712" s="1">
        <v>0</v>
      </c>
      <c r="AI5712" s="1">
        <v>795</v>
      </c>
      <c r="AJ5712" s="1" t="s">
        <v>10535</v>
      </c>
      <c r="AK5712" s="1" t="s">
        <v>10536</v>
      </c>
      <c r="AL5712" s="1" t="s">
        <v>10537</v>
      </c>
      <c r="AM5712" s="1" t="s">
        <v>16</v>
      </c>
      <c r="AN5712" s="1" t="s">
        <v>23097</v>
      </c>
      <c r="AO5712" s="1" t="s">
        <v>86</v>
      </c>
      <c r="AP5712" s="1" t="s">
        <v>86</v>
      </c>
      <c r="AQ5712" s="1" t="s">
        <v>25</v>
      </c>
      <c r="AR5712" s="1" t="s">
        <v>19</v>
      </c>
      <c r="AS5712" s="1" t="s">
        <v>23090</v>
      </c>
      <c r="AT5712" s="1" t="s">
        <v>101</v>
      </c>
    </row>
    <row r="5713" spans="1:46" x14ac:dyDescent="0.25">
      <c r="A5713" s="1" t="s">
        <v>22390</v>
      </c>
      <c r="B5713" s="2" t="s">
        <v>23101</v>
      </c>
      <c r="C5713" s="2" t="s">
        <v>23108</v>
      </c>
      <c r="D5713" s="1">
        <v>0</v>
      </c>
      <c r="E5713" s="1">
        <v>0</v>
      </c>
      <c r="F5713" s="1">
        <v>1</v>
      </c>
      <c r="G5713" s="1">
        <v>1</v>
      </c>
      <c r="H5713" s="6">
        <v>1</v>
      </c>
      <c r="I5713">
        <v>0</v>
      </c>
      <c r="J5713" s="1">
        <v>28</v>
      </c>
      <c r="K5713" s="1">
        <v>1</v>
      </c>
      <c r="L5713" s="1">
        <v>643</v>
      </c>
      <c r="M5713" s="6">
        <v>0.31</v>
      </c>
      <c r="N5713" s="4">
        <v>1560</v>
      </c>
      <c r="O5713" s="4">
        <v>130</v>
      </c>
      <c r="P5713" s="4">
        <v>120</v>
      </c>
      <c r="Q5713" s="3">
        <v>0.23</v>
      </c>
      <c r="R5713" s="1">
        <v>12</v>
      </c>
      <c r="S5713" s="1">
        <v>120</v>
      </c>
      <c r="T5713" s="1">
        <v>14</v>
      </c>
      <c r="U5713" s="1">
        <v>1</v>
      </c>
      <c r="V5713" s="1">
        <v>1</v>
      </c>
      <c r="W5713" s="1">
        <v>0</v>
      </c>
      <c r="X5713" s="1">
        <v>0</v>
      </c>
      <c r="Y5713" s="1">
        <v>1</v>
      </c>
      <c r="Z5713" s="1">
        <v>3</v>
      </c>
      <c r="AA5713" s="1">
        <v>0</v>
      </c>
      <c r="AB5713" s="1">
        <v>0</v>
      </c>
      <c r="AC5713" s="1">
        <v>0</v>
      </c>
      <c r="AD5713" s="1">
        <v>0</v>
      </c>
      <c r="AE5713" s="1">
        <v>0</v>
      </c>
      <c r="AF5713" s="1">
        <v>300</v>
      </c>
      <c r="AG5713" s="1">
        <v>0</v>
      </c>
      <c r="AH5713" s="1">
        <v>240</v>
      </c>
      <c r="AI5713" s="1">
        <v>540</v>
      </c>
      <c r="AJ5713" s="1" t="s">
        <v>15199</v>
      </c>
      <c r="AK5713" s="1" t="s">
        <v>15200</v>
      </c>
      <c r="AL5713" s="1" t="s">
        <v>15201</v>
      </c>
      <c r="AM5713" s="1" t="s">
        <v>12</v>
      </c>
      <c r="AN5713" s="1" t="s">
        <v>23098</v>
      </c>
      <c r="AO5713" s="1" t="s">
        <v>86</v>
      </c>
      <c r="AP5713" s="1" t="s">
        <v>57</v>
      </c>
      <c r="AQ5713" s="1" t="s">
        <v>25</v>
      </c>
      <c r="AR5713" s="1" t="s">
        <v>19</v>
      </c>
      <c r="AS5713" s="1" t="s">
        <v>23090</v>
      </c>
      <c r="AT5713" s="1" t="s">
        <v>26</v>
      </c>
    </row>
    <row r="5714" spans="1:46" x14ac:dyDescent="0.25">
      <c r="A5714" s="1" t="s">
        <v>20657</v>
      </c>
      <c r="B5714" s="2" t="s">
        <v>23101</v>
      </c>
      <c r="C5714" s="2" t="s">
        <v>23108</v>
      </c>
      <c r="D5714" s="1">
        <v>1</v>
      </c>
      <c r="E5714" s="1">
        <v>0</v>
      </c>
      <c r="F5714" s="1">
        <v>1</v>
      </c>
      <c r="G5714" s="1">
        <v>2</v>
      </c>
      <c r="H5714" s="6">
        <v>0.5</v>
      </c>
      <c r="I5714">
        <v>0</v>
      </c>
      <c r="J5714" s="1">
        <v>33</v>
      </c>
      <c r="K5714" s="1">
        <v>0</v>
      </c>
      <c r="L5714" s="1">
        <v>515</v>
      </c>
      <c r="M5714" s="6">
        <v>0.79</v>
      </c>
      <c r="N5714" s="4">
        <v>3500</v>
      </c>
      <c r="O5714" s="4">
        <v>270</v>
      </c>
      <c r="P5714" s="4">
        <v>300</v>
      </c>
      <c r="Q5714" s="3">
        <v>0.3</v>
      </c>
      <c r="R5714" s="1">
        <v>24</v>
      </c>
      <c r="S5714" s="1">
        <v>300</v>
      </c>
      <c r="T5714" s="1">
        <v>36</v>
      </c>
      <c r="U5714" s="1">
        <v>1</v>
      </c>
      <c r="V5714" s="1">
        <v>1</v>
      </c>
      <c r="W5714" s="1">
        <v>0</v>
      </c>
      <c r="X5714" s="1">
        <v>0</v>
      </c>
      <c r="Y5714" s="1">
        <v>1</v>
      </c>
      <c r="Z5714" s="1">
        <v>2</v>
      </c>
      <c r="AA5714" s="1">
        <v>0</v>
      </c>
      <c r="AB5714" s="1">
        <v>0</v>
      </c>
      <c r="AC5714" s="1">
        <v>3271</v>
      </c>
      <c r="AD5714" s="1">
        <v>0</v>
      </c>
      <c r="AE5714" s="1">
        <v>0</v>
      </c>
      <c r="AF5714" s="1">
        <v>1651</v>
      </c>
      <c r="AG5714" s="1">
        <v>33</v>
      </c>
      <c r="AH5714" s="1">
        <v>0</v>
      </c>
      <c r="AI5714" s="1">
        <v>4955</v>
      </c>
      <c r="AJ5714" s="1" t="s">
        <v>373</v>
      </c>
      <c r="AK5714" s="1" t="s">
        <v>10565</v>
      </c>
      <c r="AL5714" s="1" t="s">
        <v>10566</v>
      </c>
      <c r="AM5714" s="1" t="s">
        <v>12</v>
      </c>
      <c r="AN5714" s="1" t="s">
        <v>23097</v>
      </c>
      <c r="AO5714" s="1" t="s">
        <v>86</v>
      </c>
      <c r="AP5714" s="1" t="s">
        <v>57</v>
      </c>
      <c r="AQ5714" s="1" t="s">
        <v>25</v>
      </c>
      <c r="AR5714" s="1" t="s">
        <v>19</v>
      </c>
      <c r="AS5714" s="1" t="s">
        <v>23090</v>
      </c>
      <c r="AT5714" s="1" t="s">
        <v>26</v>
      </c>
    </row>
    <row r="5715" spans="1:46" x14ac:dyDescent="0.25">
      <c r="A5715" s="1" t="s">
        <v>18957</v>
      </c>
      <c r="B5715" s="2" t="s">
        <v>23101</v>
      </c>
      <c r="C5715" s="2" t="s">
        <v>23108</v>
      </c>
      <c r="D5715" s="1">
        <v>0</v>
      </c>
      <c r="E5715" s="1">
        <v>0</v>
      </c>
      <c r="F5715" s="1">
        <v>1</v>
      </c>
      <c r="G5715" s="1">
        <v>1</v>
      </c>
      <c r="H5715" s="6">
        <v>1</v>
      </c>
      <c r="I5715">
        <v>1</v>
      </c>
      <c r="J5715" s="1">
        <v>29</v>
      </c>
      <c r="K5715" s="1">
        <v>1</v>
      </c>
      <c r="L5715" s="1">
        <v>521</v>
      </c>
      <c r="M5715" s="6">
        <v>0.31</v>
      </c>
      <c r="N5715" s="4">
        <v>1800</v>
      </c>
      <c r="O5715" s="4">
        <v>140</v>
      </c>
      <c r="P5715" s="4">
        <v>200</v>
      </c>
      <c r="Q5715" s="3">
        <v>0.25</v>
      </c>
      <c r="R5715" s="1">
        <v>24</v>
      </c>
      <c r="S5715" s="1">
        <v>200</v>
      </c>
      <c r="T5715" s="1">
        <v>20</v>
      </c>
      <c r="U5715" s="1">
        <v>0</v>
      </c>
      <c r="V5715" s="1">
        <v>1</v>
      </c>
      <c r="W5715" s="1">
        <v>0</v>
      </c>
      <c r="X5715" s="1">
        <v>0</v>
      </c>
      <c r="Y5715" s="1">
        <v>1</v>
      </c>
      <c r="Z5715" s="1">
        <v>3</v>
      </c>
      <c r="AA5715" s="1">
        <v>1</v>
      </c>
      <c r="AB5715" s="1">
        <v>1</v>
      </c>
      <c r="AC5715" s="1">
        <v>0</v>
      </c>
      <c r="AD5715" s="1">
        <v>0</v>
      </c>
      <c r="AE5715" s="1">
        <v>0</v>
      </c>
      <c r="AF5715" s="1">
        <v>416</v>
      </c>
      <c r="AG5715" s="1">
        <v>43</v>
      </c>
      <c r="AH5715" s="1">
        <v>170</v>
      </c>
      <c r="AI5715" s="1">
        <v>629</v>
      </c>
      <c r="AJ5715" s="1" t="s">
        <v>5857</v>
      </c>
      <c r="AK5715" s="1" t="s">
        <v>5858</v>
      </c>
      <c r="AL5715" s="1" t="s">
        <v>5859</v>
      </c>
      <c r="AM5715" s="1" t="s">
        <v>16</v>
      </c>
      <c r="AN5715" s="1" t="s">
        <v>23098</v>
      </c>
      <c r="AO5715" s="1" t="s">
        <v>364</v>
      </c>
      <c r="AP5715" s="1" t="s">
        <v>57</v>
      </c>
      <c r="AQ5715" s="1" t="s">
        <v>25</v>
      </c>
      <c r="AR5715" s="1" t="s">
        <v>19</v>
      </c>
      <c r="AS5715" s="1" t="s">
        <v>23091</v>
      </c>
      <c r="AT5715" s="1" t="s">
        <v>101</v>
      </c>
    </row>
    <row r="5716" spans="1:46" x14ac:dyDescent="0.25">
      <c r="A5716" s="1" t="s">
        <v>20669</v>
      </c>
      <c r="B5716" s="2" t="s">
        <v>23101</v>
      </c>
      <c r="C5716" s="2" t="s">
        <v>23108</v>
      </c>
      <c r="D5716" s="1">
        <v>0</v>
      </c>
      <c r="E5716" s="1">
        <v>0</v>
      </c>
      <c r="F5716" s="1">
        <v>1</v>
      </c>
      <c r="G5716" s="1">
        <v>1</v>
      </c>
      <c r="H5716" s="6">
        <v>1</v>
      </c>
      <c r="I5716">
        <v>0</v>
      </c>
      <c r="J5716" s="1">
        <v>36</v>
      </c>
      <c r="K5716" s="1">
        <v>1</v>
      </c>
      <c r="L5716" s="1">
        <v>600</v>
      </c>
      <c r="M5716" s="6">
        <v>0.44</v>
      </c>
      <c r="N5716" s="4">
        <v>2200</v>
      </c>
      <c r="O5716" s="4">
        <v>170</v>
      </c>
      <c r="P5716" s="4">
        <v>300</v>
      </c>
      <c r="Q5716" s="3">
        <v>0.28999999999999998</v>
      </c>
      <c r="R5716" s="1">
        <v>18</v>
      </c>
      <c r="S5716" s="1">
        <v>300</v>
      </c>
      <c r="T5716" s="1">
        <v>26</v>
      </c>
      <c r="U5716" s="1">
        <v>1</v>
      </c>
      <c r="V5716" s="1">
        <v>1</v>
      </c>
      <c r="W5716" s="1">
        <v>0</v>
      </c>
      <c r="X5716" s="1">
        <v>1</v>
      </c>
      <c r="Y5716" s="1">
        <v>1</v>
      </c>
      <c r="Z5716" s="1">
        <v>2</v>
      </c>
      <c r="AA5716" s="1">
        <v>1</v>
      </c>
      <c r="AB5716" s="1">
        <v>0</v>
      </c>
      <c r="AC5716" s="1">
        <v>0</v>
      </c>
      <c r="AD5716" s="1">
        <v>0</v>
      </c>
      <c r="AE5716" s="1">
        <v>472</v>
      </c>
      <c r="AF5716" s="1">
        <v>637</v>
      </c>
      <c r="AG5716" s="1">
        <v>94</v>
      </c>
      <c r="AH5716" s="1">
        <v>0</v>
      </c>
      <c r="AI5716" s="1">
        <v>1203</v>
      </c>
      <c r="AJ5716" s="1" t="s">
        <v>10598</v>
      </c>
      <c r="AK5716" s="1" t="s">
        <v>10599</v>
      </c>
      <c r="AL5716" s="1" t="s">
        <v>10600</v>
      </c>
      <c r="AM5716" s="1" t="s">
        <v>12</v>
      </c>
      <c r="AN5716" s="1" t="s">
        <v>23098</v>
      </c>
      <c r="AO5716" s="1" t="s">
        <v>86</v>
      </c>
      <c r="AP5716" s="1" t="s">
        <v>57</v>
      </c>
      <c r="AQ5716" s="1" t="s">
        <v>14</v>
      </c>
      <c r="AR5716" s="1" t="s">
        <v>19</v>
      </c>
      <c r="AS5716" s="1" t="s">
        <v>23091</v>
      </c>
      <c r="AT5716" s="1" t="s">
        <v>26</v>
      </c>
    </row>
    <row r="5717" spans="1:46" x14ac:dyDescent="0.25">
      <c r="A5717" s="1" t="s">
        <v>18965</v>
      </c>
      <c r="B5717" s="2" t="s">
        <v>23101</v>
      </c>
      <c r="C5717" s="2" t="s">
        <v>23108</v>
      </c>
      <c r="D5717" s="1">
        <v>0</v>
      </c>
      <c r="E5717" s="1">
        <v>0</v>
      </c>
      <c r="F5717" s="1">
        <v>1</v>
      </c>
      <c r="G5717" s="1">
        <v>1</v>
      </c>
      <c r="H5717" s="6">
        <v>1</v>
      </c>
      <c r="I5717">
        <v>0</v>
      </c>
      <c r="J5717" s="1">
        <v>30</v>
      </c>
      <c r="K5717" s="1">
        <v>1</v>
      </c>
      <c r="L5717" s="1">
        <v>600</v>
      </c>
      <c r="M5717" s="6">
        <v>0.5</v>
      </c>
      <c r="N5717" s="4">
        <v>2040</v>
      </c>
      <c r="O5717" s="4">
        <v>170</v>
      </c>
      <c r="P5717" s="4">
        <v>100</v>
      </c>
      <c r="Q5717" s="3">
        <v>0.26</v>
      </c>
      <c r="R5717" s="1">
        <v>12</v>
      </c>
      <c r="S5717" s="1">
        <v>100</v>
      </c>
      <c r="T5717" s="1">
        <v>9</v>
      </c>
      <c r="U5717" s="1">
        <v>1</v>
      </c>
      <c r="V5717" s="1">
        <v>1</v>
      </c>
      <c r="W5717" s="1">
        <v>0</v>
      </c>
      <c r="X5717" s="1">
        <v>1</v>
      </c>
      <c r="Y5717" s="1">
        <v>1</v>
      </c>
      <c r="Z5717" s="1">
        <v>3</v>
      </c>
      <c r="AA5717" s="1">
        <v>0</v>
      </c>
      <c r="AB5717" s="1">
        <v>0</v>
      </c>
      <c r="AC5717" s="1">
        <v>0</v>
      </c>
      <c r="AD5717" s="1">
        <v>0</v>
      </c>
      <c r="AE5717" s="1">
        <v>0</v>
      </c>
      <c r="AF5717" s="1">
        <v>1450</v>
      </c>
      <c r="AG5717" s="1">
        <v>0</v>
      </c>
      <c r="AH5717" s="1">
        <v>0</v>
      </c>
      <c r="AI5717" s="1">
        <v>1450</v>
      </c>
      <c r="AJ5717" s="1" t="s">
        <v>5881</v>
      </c>
      <c r="AK5717" s="1" t="s">
        <v>5882</v>
      </c>
      <c r="AL5717" s="1" t="s">
        <v>5883</v>
      </c>
      <c r="AM5717" s="1" t="s">
        <v>12</v>
      </c>
      <c r="AN5717" s="1" t="s">
        <v>23098</v>
      </c>
      <c r="AO5717" s="1" t="s">
        <v>86</v>
      </c>
      <c r="AP5717" s="1" t="s">
        <v>57</v>
      </c>
      <c r="AQ5717" s="1" t="s">
        <v>14</v>
      </c>
      <c r="AR5717" s="1" t="s">
        <v>19</v>
      </c>
      <c r="AS5717" s="1" t="s">
        <v>23090</v>
      </c>
      <c r="AT5717" s="1" t="s">
        <v>26</v>
      </c>
    </row>
    <row r="5718" spans="1:46" x14ac:dyDescent="0.25">
      <c r="A5718" s="1" t="s">
        <v>17656</v>
      </c>
      <c r="B5718" s="2" t="s">
        <v>23101</v>
      </c>
      <c r="C5718" s="2" t="s">
        <v>23108</v>
      </c>
      <c r="D5718" s="1">
        <v>0</v>
      </c>
      <c r="E5718" s="1">
        <v>0</v>
      </c>
      <c r="F5718" s="1">
        <v>1</v>
      </c>
      <c r="G5718" s="1">
        <v>1</v>
      </c>
      <c r="H5718" s="6">
        <v>1</v>
      </c>
      <c r="I5718">
        <v>0</v>
      </c>
      <c r="J5718" s="1">
        <v>32</v>
      </c>
      <c r="K5718" s="1">
        <v>0</v>
      </c>
      <c r="L5718" s="1">
        <v>630</v>
      </c>
      <c r="M5718" s="6">
        <v>0.62</v>
      </c>
      <c r="N5718" s="4">
        <v>2980</v>
      </c>
      <c r="O5718" s="4">
        <v>189</v>
      </c>
      <c r="P5718" s="4">
        <v>100</v>
      </c>
      <c r="Q5718" s="3">
        <v>0.25</v>
      </c>
      <c r="R5718" s="1">
        <v>12</v>
      </c>
      <c r="S5718" s="1">
        <v>100</v>
      </c>
      <c r="T5718" s="1">
        <v>7</v>
      </c>
      <c r="U5718" s="1">
        <v>1</v>
      </c>
      <c r="V5718" s="1">
        <v>1</v>
      </c>
      <c r="W5718" s="1">
        <v>0</v>
      </c>
      <c r="X5718" s="1">
        <v>0</v>
      </c>
      <c r="Y5718" s="1">
        <v>1</v>
      </c>
      <c r="Z5718" s="1">
        <v>0</v>
      </c>
      <c r="AA5718" s="1">
        <v>1</v>
      </c>
      <c r="AB5718" s="1">
        <v>0</v>
      </c>
      <c r="AC5718" s="1">
        <v>0</v>
      </c>
      <c r="AD5718" s="1">
        <v>430</v>
      </c>
      <c r="AE5718" s="1">
        <v>0</v>
      </c>
      <c r="AF5718" s="1">
        <v>1600</v>
      </c>
      <c r="AG5718" s="1">
        <v>306</v>
      </c>
      <c r="AH5718" s="1">
        <v>0</v>
      </c>
      <c r="AI5718" s="1">
        <v>2336</v>
      </c>
      <c r="AJ5718" s="1" t="s">
        <v>2047</v>
      </c>
      <c r="AK5718" s="1" t="s">
        <v>2048</v>
      </c>
      <c r="AL5718" s="1" t="s">
        <v>2049</v>
      </c>
      <c r="AM5718" s="1" t="s">
        <v>12</v>
      </c>
      <c r="AN5718" s="1" t="s">
        <v>23097</v>
      </c>
      <c r="AO5718" s="1" t="s">
        <v>86</v>
      </c>
      <c r="AP5718" s="1" t="s">
        <v>57</v>
      </c>
      <c r="AQ5718" s="1" t="s">
        <v>25</v>
      </c>
      <c r="AR5718" s="1" t="s">
        <v>19</v>
      </c>
      <c r="AS5718" s="1" t="s">
        <v>23091</v>
      </c>
      <c r="AT5718" s="1" t="s">
        <v>26</v>
      </c>
    </row>
    <row r="5719" spans="1:46" x14ac:dyDescent="0.25">
      <c r="A5719" s="1" t="s">
        <v>18329</v>
      </c>
      <c r="B5719" s="2" t="s">
        <v>23101</v>
      </c>
      <c r="C5719" s="2" t="s">
        <v>23108</v>
      </c>
      <c r="D5719" s="1">
        <v>0</v>
      </c>
      <c r="E5719" s="1">
        <v>0</v>
      </c>
      <c r="F5719" s="1">
        <v>2</v>
      </c>
      <c r="G5719" s="1">
        <v>2</v>
      </c>
      <c r="H5719" s="6">
        <v>1</v>
      </c>
      <c r="I5719">
        <v>1</v>
      </c>
      <c r="J5719" s="1">
        <v>25</v>
      </c>
      <c r="K5719" s="1">
        <v>1</v>
      </c>
      <c r="L5719" s="1">
        <v>586</v>
      </c>
      <c r="M5719" s="6">
        <v>0.18</v>
      </c>
      <c r="N5719" s="4">
        <v>1920</v>
      </c>
      <c r="O5719" s="4">
        <v>160</v>
      </c>
      <c r="P5719" s="4">
        <v>300</v>
      </c>
      <c r="Q5719" s="3">
        <v>0.31</v>
      </c>
      <c r="R5719" s="1">
        <v>24</v>
      </c>
      <c r="S5719" s="1">
        <v>300</v>
      </c>
      <c r="T5719" s="1">
        <v>26</v>
      </c>
      <c r="U5719" s="1">
        <v>1</v>
      </c>
      <c r="V5719" s="1">
        <v>1</v>
      </c>
      <c r="W5719" s="1">
        <v>1</v>
      </c>
      <c r="X5719" s="1">
        <v>0</v>
      </c>
      <c r="Y5719" s="1">
        <v>1</v>
      </c>
      <c r="Z5719" s="1">
        <v>5</v>
      </c>
      <c r="AA5719" s="1">
        <v>0</v>
      </c>
      <c r="AB5719" s="1">
        <v>1</v>
      </c>
      <c r="AC5719" s="1">
        <v>378</v>
      </c>
      <c r="AD5719" s="1">
        <v>0</v>
      </c>
      <c r="AE5719" s="1">
        <v>0</v>
      </c>
      <c r="AF5719" s="1">
        <v>0</v>
      </c>
      <c r="AG5719" s="1">
        <v>0</v>
      </c>
      <c r="AH5719" s="1">
        <v>0</v>
      </c>
      <c r="AI5719" s="1">
        <v>378</v>
      </c>
      <c r="AJ5719" s="1" t="s">
        <v>4051</v>
      </c>
      <c r="AK5719" s="1" t="s">
        <v>4052</v>
      </c>
      <c r="AL5719" s="1" t="s">
        <v>4053</v>
      </c>
      <c r="AM5719" s="1" t="s">
        <v>16</v>
      </c>
      <c r="AN5719" s="1" t="s">
        <v>23098</v>
      </c>
      <c r="AO5719" s="1" t="s">
        <v>86</v>
      </c>
      <c r="AP5719" s="1" t="s">
        <v>86</v>
      </c>
      <c r="AQ5719" s="1" t="s">
        <v>25</v>
      </c>
      <c r="AR5719" s="1" t="s">
        <v>19</v>
      </c>
      <c r="AS5719" s="1" t="s">
        <v>23090</v>
      </c>
      <c r="AT5719" s="1" t="s">
        <v>101</v>
      </c>
    </row>
    <row r="5720" spans="1:46" x14ac:dyDescent="0.25">
      <c r="A5720" s="1" t="s">
        <v>21816</v>
      </c>
      <c r="B5720" s="2" t="s">
        <v>23101</v>
      </c>
      <c r="C5720" s="2" t="s">
        <v>23108</v>
      </c>
      <c r="D5720" s="1">
        <v>0</v>
      </c>
      <c r="E5720" s="1">
        <v>0</v>
      </c>
      <c r="F5720" s="1">
        <v>1</v>
      </c>
      <c r="G5720" s="1">
        <v>1</v>
      </c>
      <c r="H5720" s="6">
        <v>1</v>
      </c>
      <c r="I5720">
        <v>0</v>
      </c>
      <c r="J5720" s="1">
        <v>30</v>
      </c>
      <c r="K5720" s="1">
        <v>0</v>
      </c>
      <c r="L5720" s="1">
        <v>694</v>
      </c>
      <c r="M5720" s="6">
        <v>0.3</v>
      </c>
      <c r="N5720" s="4">
        <v>2000</v>
      </c>
      <c r="O5720" s="4">
        <v>160</v>
      </c>
      <c r="P5720" s="4">
        <v>400</v>
      </c>
      <c r="Q5720" s="3">
        <v>0.28999999999999998</v>
      </c>
      <c r="R5720" s="1">
        <v>24</v>
      </c>
      <c r="S5720" s="1">
        <v>400</v>
      </c>
      <c r="T5720" s="1">
        <v>39</v>
      </c>
      <c r="U5720" s="1">
        <v>1</v>
      </c>
      <c r="V5720" s="1">
        <v>1</v>
      </c>
      <c r="W5720" s="1">
        <v>1</v>
      </c>
      <c r="X5720" s="1">
        <v>1</v>
      </c>
      <c r="Y5720" s="1">
        <v>0</v>
      </c>
      <c r="Z5720" s="1">
        <v>1</v>
      </c>
      <c r="AA5720" s="1">
        <v>1</v>
      </c>
      <c r="AB5720" s="1">
        <v>1</v>
      </c>
      <c r="AC5720" s="1">
        <v>0</v>
      </c>
      <c r="AD5720" s="1">
        <v>0</v>
      </c>
      <c r="AE5720" s="1">
        <v>0</v>
      </c>
      <c r="AF5720" s="1">
        <v>500</v>
      </c>
      <c r="AG5720" s="1">
        <v>0</v>
      </c>
      <c r="AH5720" s="1">
        <v>0</v>
      </c>
      <c r="AI5720" s="1">
        <v>500</v>
      </c>
      <c r="AJ5720" s="1" t="s">
        <v>13671</v>
      </c>
      <c r="AK5720" s="1" t="s">
        <v>13672</v>
      </c>
      <c r="AL5720" s="1" t="s">
        <v>13673</v>
      </c>
      <c r="AM5720" s="1" t="s">
        <v>12</v>
      </c>
      <c r="AN5720" s="1" t="s">
        <v>23097</v>
      </c>
      <c r="AO5720" s="1" t="s">
        <v>86</v>
      </c>
      <c r="AP5720" s="1" t="s">
        <v>86</v>
      </c>
      <c r="AQ5720" s="1" t="s">
        <v>14</v>
      </c>
      <c r="AR5720" s="1" t="s">
        <v>30</v>
      </c>
      <c r="AS5720" s="1" t="s">
        <v>23091</v>
      </c>
      <c r="AT5720" s="1" t="s">
        <v>101</v>
      </c>
    </row>
    <row r="5721" spans="1:46" x14ac:dyDescent="0.25">
      <c r="A5721" s="1" t="s">
        <v>20676</v>
      </c>
      <c r="B5721" s="2" t="s">
        <v>23101</v>
      </c>
      <c r="C5721" s="2" t="s">
        <v>23108</v>
      </c>
      <c r="D5721" s="1">
        <v>0</v>
      </c>
      <c r="E5721" s="1">
        <v>0</v>
      </c>
      <c r="F5721" s="1">
        <v>4</v>
      </c>
      <c r="G5721" s="1">
        <v>4</v>
      </c>
      <c r="H5721" s="6">
        <v>1</v>
      </c>
      <c r="I5721">
        <v>0</v>
      </c>
      <c r="J5721" s="1">
        <v>36</v>
      </c>
      <c r="K5721" s="1">
        <v>1</v>
      </c>
      <c r="L5721" s="1">
        <v>566</v>
      </c>
      <c r="M5721" s="6">
        <v>0.52</v>
      </c>
      <c r="N5721" s="4">
        <v>3300</v>
      </c>
      <c r="O5721" s="4">
        <v>250</v>
      </c>
      <c r="P5721" s="4">
        <v>300</v>
      </c>
      <c r="Q5721" s="3">
        <v>0.3</v>
      </c>
      <c r="R5721" s="1">
        <v>18</v>
      </c>
      <c r="S5721" s="1">
        <v>300</v>
      </c>
      <c r="T5721" s="1">
        <v>38</v>
      </c>
      <c r="U5721" s="1">
        <v>1</v>
      </c>
      <c r="V5721" s="1">
        <v>1</v>
      </c>
      <c r="W5721" s="1">
        <v>0</v>
      </c>
      <c r="X5721" s="1">
        <v>0</v>
      </c>
      <c r="Y5721" s="1">
        <v>1</v>
      </c>
      <c r="Z5721" s="1">
        <v>1</v>
      </c>
      <c r="AA5721" s="1">
        <v>0</v>
      </c>
      <c r="AB5721" s="1">
        <v>0</v>
      </c>
      <c r="AC5721" s="1">
        <v>0</v>
      </c>
      <c r="AD5721" s="1">
        <v>0</v>
      </c>
      <c r="AE5721" s="1">
        <v>0</v>
      </c>
      <c r="AF5721" s="1">
        <v>1170</v>
      </c>
      <c r="AG5721" s="1">
        <v>0</v>
      </c>
      <c r="AH5721" s="1">
        <v>800</v>
      </c>
      <c r="AI5721" s="1">
        <v>1970</v>
      </c>
      <c r="AJ5721" s="1" t="s">
        <v>1641</v>
      </c>
      <c r="AK5721" s="1" t="s">
        <v>10619</v>
      </c>
      <c r="AL5721" s="1" t="s">
        <v>10620</v>
      </c>
      <c r="AM5721" s="1" t="s">
        <v>12</v>
      </c>
      <c r="AN5721" s="1" t="s">
        <v>23098</v>
      </c>
      <c r="AO5721" s="1" t="s">
        <v>86</v>
      </c>
      <c r="AP5721" s="1" t="s">
        <v>57</v>
      </c>
      <c r="AQ5721" s="1" t="s">
        <v>25</v>
      </c>
      <c r="AR5721" s="1" t="s">
        <v>19</v>
      </c>
      <c r="AS5721" s="1" t="s">
        <v>23090</v>
      </c>
      <c r="AT5721" s="1" t="s">
        <v>26</v>
      </c>
    </row>
    <row r="5722" spans="1:46" x14ac:dyDescent="0.25">
      <c r="A5722" s="1" t="s">
        <v>18338</v>
      </c>
      <c r="B5722" s="2" t="s">
        <v>23101</v>
      </c>
      <c r="C5722" s="2" t="s">
        <v>23108</v>
      </c>
      <c r="D5722" s="1">
        <v>0</v>
      </c>
      <c r="E5722" s="1">
        <v>0</v>
      </c>
      <c r="F5722" s="1">
        <v>1</v>
      </c>
      <c r="G5722" s="1">
        <v>1</v>
      </c>
      <c r="H5722" s="6">
        <v>1</v>
      </c>
      <c r="I5722">
        <v>0</v>
      </c>
      <c r="J5722" s="1">
        <v>45</v>
      </c>
      <c r="K5722" s="1">
        <v>1</v>
      </c>
      <c r="L5722" s="1">
        <v>664</v>
      </c>
      <c r="M5722" s="6">
        <v>0.09</v>
      </c>
      <c r="N5722" s="4">
        <v>3000</v>
      </c>
      <c r="O5722" s="4">
        <v>200</v>
      </c>
      <c r="P5722" s="4">
        <v>200</v>
      </c>
      <c r="Q5722" s="3">
        <v>0.3</v>
      </c>
      <c r="R5722" s="1">
        <v>12</v>
      </c>
      <c r="S5722" s="1">
        <v>200</v>
      </c>
      <c r="T5722" s="1">
        <v>22</v>
      </c>
      <c r="U5722" s="1">
        <v>1</v>
      </c>
      <c r="V5722" s="1">
        <v>1</v>
      </c>
      <c r="W5722" s="1">
        <v>0</v>
      </c>
      <c r="X5722" s="1">
        <v>0</v>
      </c>
      <c r="Y5722" s="1">
        <v>1</v>
      </c>
      <c r="Z5722" s="1">
        <v>2</v>
      </c>
      <c r="AA5722" s="1">
        <v>1</v>
      </c>
      <c r="AB5722" s="1">
        <v>0</v>
      </c>
      <c r="AC5722" s="1">
        <v>0</v>
      </c>
      <c r="AD5722" s="1">
        <v>0</v>
      </c>
      <c r="AE5722" s="1">
        <v>0</v>
      </c>
      <c r="AF5722" s="1">
        <v>0</v>
      </c>
      <c r="AG5722" s="1">
        <v>0</v>
      </c>
      <c r="AH5722" s="1">
        <v>0</v>
      </c>
      <c r="AI5722" s="1">
        <v>0</v>
      </c>
      <c r="AJ5722" s="1" t="s">
        <v>4077</v>
      </c>
      <c r="AK5722" s="1" t="s">
        <v>4078</v>
      </c>
      <c r="AL5722" s="1" t="s">
        <v>4079</v>
      </c>
      <c r="AM5722" s="1" t="s">
        <v>12</v>
      </c>
      <c r="AN5722" s="1" t="s">
        <v>23098</v>
      </c>
      <c r="AO5722" s="1" t="s">
        <v>86</v>
      </c>
      <c r="AP5722" s="1" t="s">
        <v>57</v>
      </c>
      <c r="AQ5722" s="1" t="s">
        <v>25</v>
      </c>
      <c r="AR5722" s="1" t="s">
        <v>19</v>
      </c>
      <c r="AS5722" s="1" t="s">
        <v>23091</v>
      </c>
      <c r="AT5722" s="1" t="s">
        <v>26</v>
      </c>
    </row>
    <row r="5723" spans="1:46" x14ac:dyDescent="0.25">
      <c r="A5723" s="1" t="s">
        <v>19560</v>
      </c>
      <c r="B5723" s="2" t="s">
        <v>23101</v>
      </c>
      <c r="C5723" s="2" t="s">
        <v>23108</v>
      </c>
      <c r="D5723" s="1">
        <v>2</v>
      </c>
      <c r="E5723" s="1">
        <v>1</v>
      </c>
      <c r="F5723" s="1">
        <v>1</v>
      </c>
      <c r="G5723" s="1">
        <v>4</v>
      </c>
      <c r="H5723" s="6">
        <v>0.25</v>
      </c>
      <c r="I5723">
        <v>1</v>
      </c>
      <c r="J5723" s="1">
        <v>26</v>
      </c>
      <c r="K5723" s="1">
        <v>1</v>
      </c>
      <c r="L5723" s="1">
        <v>632</v>
      </c>
      <c r="M5723" s="6">
        <v>0.38</v>
      </c>
      <c r="N5723" s="4">
        <v>2760</v>
      </c>
      <c r="O5723" s="4">
        <v>230</v>
      </c>
      <c r="P5723" s="4">
        <v>300</v>
      </c>
      <c r="Q5723" s="3">
        <v>0.26</v>
      </c>
      <c r="R5723" s="1">
        <v>24</v>
      </c>
      <c r="S5723" s="1">
        <v>300</v>
      </c>
      <c r="T5723" s="1">
        <v>27</v>
      </c>
      <c r="U5723" s="1">
        <v>1</v>
      </c>
      <c r="V5723" s="1">
        <v>1</v>
      </c>
      <c r="W5723" s="1">
        <v>0</v>
      </c>
      <c r="X5723" s="1">
        <v>0</v>
      </c>
      <c r="Y5723" s="1">
        <v>1</v>
      </c>
      <c r="Z5723" s="1">
        <v>3</v>
      </c>
      <c r="AA5723" s="1">
        <v>1</v>
      </c>
      <c r="AB5723" s="1">
        <v>1</v>
      </c>
      <c r="AC5723" s="1">
        <v>0</v>
      </c>
      <c r="AD5723" s="1">
        <v>1238</v>
      </c>
      <c r="AE5723" s="1">
        <v>0</v>
      </c>
      <c r="AF5723" s="1">
        <v>310</v>
      </c>
      <c r="AG5723" s="1">
        <v>15</v>
      </c>
      <c r="AH5723" s="1">
        <v>170</v>
      </c>
      <c r="AI5723" s="1">
        <v>1733</v>
      </c>
      <c r="AJ5723" s="1" t="s">
        <v>1681</v>
      </c>
      <c r="AK5723" s="1" t="s">
        <v>7540</v>
      </c>
      <c r="AL5723" s="1" t="s">
        <v>7541</v>
      </c>
      <c r="AM5723" s="1" t="s">
        <v>16</v>
      </c>
      <c r="AN5723" s="1" t="s">
        <v>23098</v>
      </c>
      <c r="AO5723" s="1" t="s">
        <v>86</v>
      </c>
      <c r="AP5723" s="1" t="s">
        <v>57</v>
      </c>
      <c r="AQ5723" s="1" t="s">
        <v>25</v>
      </c>
      <c r="AR5723" s="1" t="s">
        <v>19</v>
      </c>
      <c r="AS5723" s="1" t="s">
        <v>23091</v>
      </c>
      <c r="AT5723" s="1" t="s">
        <v>101</v>
      </c>
    </row>
    <row r="5724" spans="1:46" x14ac:dyDescent="0.25">
      <c r="A5724" s="1" t="s">
        <v>17676</v>
      </c>
      <c r="B5724" s="2" t="s">
        <v>23101</v>
      </c>
      <c r="C5724" s="2" t="s">
        <v>23108</v>
      </c>
      <c r="D5724" s="1">
        <v>0</v>
      </c>
      <c r="E5724" s="1">
        <v>0</v>
      </c>
      <c r="F5724" s="1">
        <v>1</v>
      </c>
      <c r="G5724" s="1">
        <v>1</v>
      </c>
      <c r="H5724" s="6">
        <v>1</v>
      </c>
      <c r="I5724">
        <v>0</v>
      </c>
      <c r="J5724" s="1">
        <v>31</v>
      </c>
      <c r="K5724" s="1">
        <v>1</v>
      </c>
      <c r="L5724" s="1">
        <v>515</v>
      </c>
      <c r="M5724" s="6">
        <v>0.15</v>
      </c>
      <c r="N5724" s="4">
        <v>4080</v>
      </c>
      <c r="O5724" s="4">
        <v>340</v>
      </c>
      <c r="P5724" s="4">
        <v>200</v>
      </c>
      <c r="Q5724" s="3">
        <v>0.3</v>
      </c>
      <c r="R5724" s="1">
        <v>6</v>
      </c>
      <c r="S5724" s="1">
        <v>200</v>
      </c>
      <c r="T5724" s="1">
        <v>26</v>
      </c>
      <c r="U5724" s="1">
        <v>1</v>
      </c>
      <c r="V5724" s="1">
        <v>1</v>
      </c>
      <c r="W5724" s="1">
        <v>1</v>
      </c>
      <c r="X5724" s="1">
        <v>0</v>
      </c>
      <c r="Y5724" s="1">
        <v>1</v>
      </c>
      <c r="Z5724" s="1">
        <v>3</v>
      </c>
      <c r="AA5724" s="1">
        <v>1</v>
      </c>
      <c r="AB5724" s="1">
        <v>0</v>
      </c>
      <c r="AC5724" s="1">
        <v>0</v>
      </c>
      <c r="AD5724" s="1">
        <v>0</v>
      </c>
      <c r="AE5724" s="1">
        <v>0</v>
      </c>
      <c r="AF5724" s="1">
        <v>0</v>
      </c>
      <c r="AG5724" s="1">
        <v>0</v>
      </c>
      <c r="AH5724" s="1">
        <v>280</v>
      </c>
      <c r="AI5724" s="1">
        <v>280</v>
      </c>
      <c r="AJ5724" s="1" t="s">
        <v>2105</v>
      </c>
      <c r="AK5724" s="1" t="s">
        <v>2106</v>
      </c>
      <c r="AL5724" s="1" t="s">
        <v>2107</v>
      </c>
      <c r="AM5724" s="1" t="s">
        <v>12</v>
      </c>
      <c r="AN5724" s="1" t="s">
        <v>23098</v>
      </c>
      <c r="AO5724" s="1" t="s">
        <v>86</v>
      </c>
      <c r="AP5724" s="1" t="s">
        <v>86</v>
      </c>
      <c r="AQ5724" s="1" t="s">
        <v>25</v>
      </c>
      <c r="AR5724" s="1" t="s">
        <v>19</v>
      </c>
      <c r="AS5724" s="1" t="s">
        <v>23091</v>
      </c>
      <c r="AT5724" s="1" t="s">
        <v>26</v>
      </c>
    </row>
    <row r="5725" spans="1:46" x14ac:dyDescent="0.25">
      <c r="A5725" s="1" t="s">
        <v>18991</v>
      </c>
      <c r="B5725" s="2" t="s">
        <v>23101</v>
      </c>
      <c r="C5725" s="2" t="s">
        <v>23108</v>
      </c>
      <c r="D5725" s="1">
        <v>0</v>
      </c>
      <c r="E5725" s="1">
        <v>0</v>
      </c>
      <c r="F5725" s="1">
        <v>3</v>
      </c>
      <c r="G5725" s="1">
        <v>3</v>
      </c>
      <c r="H5725" s="6">
        <v>1</v>
      </c>
      <c r="I5725">
        <v>0</v>
      </c>
      <c r="J5725" s="1">
        <v>21</v>
      </c>
      <c r="K5725" s="1">
        <v>0</v>
      </c>
      <c r="L5725" s="1">
        <v>745</v>
      </c>
      <c r="M5725" s="6">
        <v>0.21</v>
      </c>
      <c r="N5725" s="4">
        <v>2400</v>
      </c>
      <c r="O5725" s="4">
        <v>170</v>
      </c>
      <c r="P5725" s="4">
        <v>700</v>
      </c>
      <c r="Q5725" s="3">
        <v>0.24</v>
      </c>
      <c r="R5725" s="1">
        <v>24</v>
      </c>
      <c r="S5725" s="1">
        <v>0</v>
      </c>
      <c r="T5725" s="1">
        <v>0</v>
      </c>
      <c r="U5725" s="1">
        <v>1</v>
      </c>
      <c r="V5725" s="1">
        <v>1</v>
      </c>
      <c r="W5725" s="1">
        <v>1</v>
      </c>
      <c r="X5725" s="1">
        <v>1</v>
      </c>
      <c r="Y5725" s="1">
        <v>1</v>
      </c>
      <c r="Z5725" s="1">
        <v>2</v>
      </c>
      <c r="AA5725" s="1">
        <v>1</v>
      </c>
      <c r="AB5725" s="1">
        <v>1</v>
      </c>
      <c r="AC5725" s="1">
        <v>0</v>
      </c>
      <c r="AD5725" s="1">
        <v>0</v>
      </c>
      <c r="AE5725" s="1">
        <v>0</v>
      </c>
      <c r="AF5725" s="1">
        <v>0</v>
      </c>
      <c r="AG5725" s="1">
        <v>0</v>
      </c>
      <c r="AH5725" s="1">
        <v>0</v>
      </c>
      <c r="AI5725" s="1">
        <v>0</v>
      </c>
      <c r="AJ5725" s="1" t="s">
        <v>5956</v>
      </c>
      <c r="AK5725" s="1" t="s">
        <v>5957</v>
      </c>
      <c r="AL5725" s="1" t="s">
        <v>5958</v>
      </c>
      <c r="AM5725" s="1" t="s">
        <v>12</v>
      </c>
      <c r="AN5725" s="1" t="s">
        <v>23097</v>
      </c>
      <c r="AO5725" s="1" t="s">
        <v>86</v>
      </c>
      <c r="AP5725" s="1" t="s">
        <v>86</v>
      </c>
      <c r="AQ5725" s="1" t="s">
        <v>14</v>
      </c>
      <c r="AR5725" s="1" t="s">
        <v>19</v>
      </c>
      <c r="AS5725" s="1" t="s">
        <v>23091</v>
      </c>
      <c r="AT5725" s="1" t="s">
        <v>101</v>
      </c>
    </row>
    <row r="5726" spans="1:46" x14ac:dyDescent="0.25">
      <c r="A5726" s="1" t="s">
        <v>19576</v>
      </c>
      <c r="B5726" s="2" t="s">
        <v>23101</v>
      </c>
      <c r="C5726" s="2" t="s">
        <v>23108</v>
      </c>
      <c r="D5726" s="1">
        <v>1</v>
      </c>
      <c r="E5726" s="1">
        <v>0</v>
      </c>
      <c r="F5726" s="1">
        <v>1</v>
      </c>
      <c r="G5726" s="1">
        <v>2</v>
      </c>
      <c r="H5726" s="6">
        <v>0.5</v>
      </c>
      <c r="I5726">
        <v>0</v>
      </c>
      <c r="J5726" s="1">
        <v>31</v>
      </c>
      <c r="K5726" s="1">
        <v>0</v>
      </c>
      <c r="L5726" s="1">
        <v>639</v>
      </c>
      <c r="M5726" s="6">
        <v>0.03</v>
      </c>
      <c r="N5726" s="4">
        <v>1600</v>
      </c>
      <c r="O5726" s="4">
        <v>135</v>
      </c>
      <c r="P5726" s="4">
        <v>100</v>
      </c>
      <c r="Q5726" s="3">
        <v>0.3</v>
      </c>
      <c r="R5726" s="1">
        <v>24</v>
      </c>
      <c r="S5726" s="1">
        <v>100</v>
      </c>
      <c r="T5726" s="1">
        <v>10</v>
      </c>
      <c r="U5726" s="1">
        <v>1</v>
      </c>
      <c r="V5726" s="1">
        <v>1</v>
      </c>
      <c r="W5726" s="1">
        <v>1</v>
      </c>
      <c r="X5726" s="1">
        <v>0</v>
      </c>
      <c r="Y5726" s="1">
        <v>1</v>
      </c>
      <c r="Z5726" s="1">
        <v>2</v>
      </c>
      <c r="AA5726" s="1">
        <v>0</v>
      </c>
      <c r="AB5726" s="1">
        <v>0</v>
      </c>
      <c r="AC5726" s="1">
        <v>0</v>
      </c>
      <c r="AD5726" s="1">
        <v>0</v>
      </c>
      <c r="AE5726" s="1">
        <v>0</v>
      </c>
      <c r="AF5726" s="1">
        <v>0</v>
      </c>
      <c r="AG5726" s="1">
        <v>0</v>
      </c>
      <c r="AH5726" s="1">
        <v>0</v>
      </c>
      <c r="AI5726" s="1">
        <v>0</v>
      </c>
      <c r="AJ5726" s="1" t="s">
        <v>7586</v>
      </c>
      <c r="AK5726" s="1" t="s">
        <v>7587</v>
      </c>
      <c r="AL5726" s="1" t="s">
        <v>7588</v>
      </c>
      <c r="AM5726" s="1" t="s">
        <v>12</v>
      </c>
      <c r="AN5726" s="1" t="s">
        <v>23097</v>
      </c>
      <c r="AO5726" s="1" t="s">
        <v>86</v>
      </c>
      <c r="AP5726" s="1" t="s">
        <v>86</v>
      </c>
      <c r="AQ5726" s="1" t="s">
        <v>25</v>
      </c>
      <c r="AR5726" s="1" t="s">
        <v>19</v>
      </c>
      <c r="AS5726" s="1" t="s">
        <v>23090</v>
      </c>
      <c r="AT5726" s="1" t="s">
        <v>26</v>
      </c>
    </row>
    <row r="5727" spans="1:46" x14ac:dyDescent="0.25">
      <c r="A5727" s="1" t="s">
        <v>21252</v>
      </c>
      <c r="B5727" s="2" t="s">
        <v>23101</v>
      </c>
      <c r="C5727" s="2" t="s">
        <v>23108</v>
      </c>
      <c r="D5727" s="1">
        <v>0</v>
      </c>
      <c r="E5727" s="1">
        <v>1</v>
      </c>
      <c r="F5727" s="1">
        <v>1</v>
      </c>
      <c r="G5727" s="1">
        <v>2</v>
      </c>
      <c r="H5727" s="6">
        <v>0.5</v>
      </c>
      <c r="I5727">
        <v>0</v>
      </c>
      <c r="J5727" s="1">
        <v>32</v>
      </c>
      <c r="K5727" s="1">
        <v>0</v>
      </c>
      <c r="L5727" s="1">
        <v>600</v>
      </c>
      <c r="M5727" s="6">
        <v>0.3</v>
      </c>
      <c r="N5727" s="4">
        <v>2500</v>
      </c>
      <c r="O5727" s="4">
        <v>190</v>
      </c>
      <c r="P5727" s="4">
        <v>100</v>
      </c>
      <c r="Q5727" s="3">
        <v>0.32</v>
      </c>
      <c r="R5727" s="1">
        <v>12</v>
      </c>
      <c r="S5727" s="1">
        <v>100</v>
      </c>
      <c r="T5727" s="1">
        <v>7</v>
      </c>
      <c r="U5727" s="1">
        <v>1</v>
      </c>
      <c r="V5727" s="1">
        <v>1</v>
      </c>
      <c r="W5727" s="1">
        <v>0</v>
      </c>
      <c r="X5727" s="1">
        <v>0</v>
      </c>
      <c r="Y5727" s="1">
        <v>1</v>
      </c>
      <c r="Z5727" s="1">
        <v>4</v>
      </c>
      <c r="AA5727" s="1">
        <v>0</v>
      </c>
      <c r="AB5727" s="1">
        <v>0</v>
      </c>
      <c r="AC5727" s="1">
        <v>0</v>
      </c>
      <c r="AD5727" s="1">
        <v>0</v>
      </c>
      <c r="AE5727" s="1">
        <v>0</v>
      </c>
      <c r="AF5727" s="1">
        <v>919</v>
      </c>
      <c r="AG5727" s="1">
        <v>0</v>
      </c>
      <c r="AH5727" s="1">
        <v>0</v>
      </c>
      <c r="AI5727" s="1">
        <v>919</v>
      </c>
      <c r="AJ5727" s="1" t="s">
        <v>12167</v>
      </c>
      <c r="AK5727" s="1" t="s">
        <v>12168</v>
      </c>
      <c r="AL5727" s="1" t="s">
        <v>12169</v>
      </c>
      <c r="AM5727" s="1" t="s">
        <v>12</v>
      </c>
      <c r="AN5727" s="1" t="s">
        <v>23097</v>
      </c>
      <c r="AO5727" s="1" t="s">
        <v>86</v>
      </c>
      <c r="AP5727" s="1" t="s">
        <v>57</v>
      </c>
      <c r="AQ5727" s="1" t="s">
        <v>25</v>
      </c>
      <c r="AR5727" s="1" t="s">
        <v>19</v>
      </c>
      <c r="AS5727" s="1" t="s">
        <v>23090</v>
      </c>
      <c r="AT5727" s="1" t="s">
        <v>26</v>
      </c>
    </row>
    <row r="5728" spans="1:46" x14ac:dyDescent="0.25">
      <c r="A5728" s="1" t="s">
        <v>20163</v>
      </c>
      <c r="B5728" s="2" t="s">
        <v>23101</v>
      </c>
      <c r="C5728" s="2" t="s">
        <v>23108</v>
      </c>
      <c r="D5728" s="1">
        <v>0</v>
      </c>
      <c r="E5728" s="1">
        <v>0</v>
      </c>
      <c r="F5728" s="1">
        <v>3</v>
      </c>
      <c r="G5728" s="1">
        <v>3</v>
      </c>
      <c r="H5728" s="6">
        <v>1</v>
      </c>
      <c r="I5728">
        <v>0</v>
      </c>
      <c r="J5728" s="1">
        <v>33</v>
      </c>
      <c r="K5728" s="1">
        <v>0</v>
      </c>
      <c r="L5728" s="1">
        <v>752</v>
      </c>
      <c r="M5728" s="6">
        <v>0.4</v>
      </c>
      <c r="N5728" s="4">
        <v>1700</v>
      </c>
      <c r="O5728" s="4">
        <v>135</v>
      </c>
      <c r="P5728" s="4">
        <v>300</v>
      </c>
      <c r="Q5728" s="3">
        <v>0.27</v>
      </c>
      <c r="R5728" s="1">
        <v>6</v>
      </c>
      <c r="S5728" s="1">
        <v>300</v>
      </c>
      <c r="T5728" s="1">
        <v>30</v>
      </c>
      <c r="U5728" s="1">
        <v>1</v>
      </c>
      <c r="V5728" s="1">
        <v>1</v>
      </c>
      <c r="W5728" s="1">
        <v>1</v>
      </c>
      <c r="X5728" s="1">
        <v>0</v>
      </c>
      <c r="Y5728" s="1">
        <v>1</v>
      </c>
      <c r="Z5728" s="1">
        <v>0</v>
      </c>
      <c r="AA5728" s="1">
        <v>1</v>
      </c>
      <c r="AB5728" s="1">
        <v>0</v>
      </c>
      <c r="AC5728" s="1">
        <v>0</v>
      </c>
      <c r="AD5728" s="1">
        <v>0</v>
      </c>
      <c r="AE5728" s="1">
        <v>0</v>
      </c>
      <c r="AF5728" s="1">
        <v>0</v>
      </c>
      <c r="AG5728" s="1">
        <v>4</v>
      </c>
      <c r="AH5728" s="1">
        <v>0</v>
      </c>
      <c r="AI5728" s="1">
        <v>4</v>
      </c>
      <c r="AJ5728" s="1" t="s">
        <v>9218</v>
      </c>
      <c r="AK5728" s="1" t="s">
        <v>9219</v>
      </c>
      <c r="AL5728" s="1" t="s">
        <v>9220</v>
      </c>
      <c r="AM5728" s="1" t="s">
        <v>12</v>
      </c>
      <c r="AN5728" s="1" t="s">
        <v>23097</v>
      </c>
      <c r="AO5728" s="1" t="s">
        <v>86</v>
      </c>
      <c r="AP5728" s="1" t="s">
        <v>86</v>
      </c>
      <c r="AQ5728" s="1" t="s">
        <v>25</v>
      </c>
      <c r="AR5728" s="1" t="s">
        <v>19</v>
      </c>
      <c r="AS5728" s="1" t="s">
        <v>23091</v>
      </c>
      <c r="AT5728" s="1" t="s">
        <v>26</v>
      </c>
    </row>
    <row r="5729" spans="1:46" x14ac:dyDescent="0.25">
      <c r="A5729" s="1" t="s">
        <v>17698</v>
      </c>
      <c r="B5729" s="2" t="s">
        <v>23101</v>
      </c>
      <c r="C5729" s="2" t="s">
        <v>23108</v>
      </c>
      <c r="D5729" s="1">
        <v>0</v>
      </c>
      <c r="E5729" s="1">
        <v>0</v>
      </c>
      <c r="F5729" s="1">
        <v>2</v>
      </c>
      <c r="G5729" s="1">
        <v>2</v>
      </c>
      <c r="H5729" s="6">
        <v>1</v>
      </c>
      <c r="I5729">
        <v>0</v>
      </c>
      <c r="J5729" s="1">
        <v>35</v>
      </c>
      <c r="K5729" s="1">
        <v>0</v>
      </c>
      <c r="L5729" s="1">
        <v>445</v>
      </c>
      <c r="M5729" s="6">
        <v>0.22</v>
      </c>
      <c r="N5729" s="4">
        <v>2500</v>
      </c>
      <c r="O5729" s="4">
        <v>210</v>
      </c>
      <c r="P5729" s="4">
        <v>200</v>
      </c>
      <c r="Q5729" s="3">
        <v>0.26</v>
      </c>
      <c r="R5729" s="1">
        <v>12</v>
      </c>
      <c r="S5729" s="1">
        <v>200</v>
      </c>
      <c r="T5729" s="1">
        <v>23</v>
      </c>
      <c r="U5729" s="1">
        <v>1</v>
      </c>
      <c r="V5729" s="1">
        <v>1</v>
      </c>
      <c r="W5729" s="1">
        <v>1</v>
      </c>
      <c r="X5729" s="1">
        <v>1</v>
      </c>
      <c r="Y5729" s="1">
        <v>1</v>
      </c>
      <c r="Z5729" s="1">
        <v>0</v>
      </c>
      <c r="AA5729" s="1">
        <v>1</v>
      </c>
      <c r="AB5729" s="1">
        <v>0</v>
      </c>
      <c r="AC5729" s="1">
        <v>350</v>
      </c>
      <c r="AD5729" s="1">
        <v>0</v>
      </c>
      <c r="AE5729" s="1">
        <v>0</v>
      </c>
      <c r="AF5729" s="1">
        <v>0</v>
      </c>
      <c r="AG5729" s="1">
        <v>0</v>
      </c>
      <c r="AH5729" s="1">
        <v>260</v>
      </c>
      <c r="AI5729" s="1">
        <v>610</v>
      </c>
      <c r="AJ5729" s="1" t="s">
        <v>2170</v>
      </c>
      <c r="AK5729" s="1" t="s">
        <v>2171</v>
      </c>
      <c r="AL5729" s="1" t="s">
        <v>2172</v>
      </c>
      <c r="AM5729" s="1" t="s">
        <v>12</v>
      </c>
      <c r="AN5729" s="1" t="s">
        <v>23097</v>
      </c>
      <c r="AO5729" s="1" t="s">
        <v>86</v>
      </c>
      <c r="AP5729" s="1" t="s">
        <v>86</v>
      </c>
      <c r="AQ5729" s="1" t="s">
        <v>14</v>
      </c>
      <c r="AR5729" s="1" t="s">
        <v>19</v>
      </c>
      <c r="AS5729" s="1" t="s">
        <v>23091</v>
      </c>
      <c r="AT5729" s="1" t="s">
        <v>26</v>
      </c>
    </row>
    <row r="5730" spans="1:46" x14ac:dyDescent="0.25">
      <c r="A5730" s="1" t="s">
        <v>22444</v>
      </c>
      <c r="B5730" s="2" t="s">
        <v>23101</v>
      </c>
      <c r="C5730" s="2" t="s">
        <v>23108</v>
      </c>
      <c r="D5730" s="1">
        <v>0</v>
      </c>
      <c r="E5730" s="1">
        <v>0</v>
      </c>
      <c r="F5730" s="1">
        <v>1</v>
      </c>
      <c r="G5730" s="1">
        <v>1</v>
      </c>
      <c r="H5730" s="6">
        <v>1</v>
      </c>
      <c r="I5730">
        <v>0</v>
      </c>
      <c r="J5730" s="1">
        <v>30</v>
      </c>
      <c r="K5730" s="1">
        <v>1</v>
      </c>
      <c r="L5730" s="1">
        <v>600</v>
      </c>
      <c r="M5730" s="6">
        <v>0.32</v>
      </c>
      <c r="N5730" s="4">
        <v>3000</v>
      </c>
      <c r="O5730" s="4">
        <v>150</v>
      </c>
      <c r="P5730" s="4">
        <v>500</v>
      </c>
      <c r="Q5730" s="3">
        <v>0.35</v>
      </c>
      <c r="R5730" s="1">
        <v>12</v>
      </c>
      <c r="S5730" s="1">
        <v>500</v>
      </c>
      <c r="T5730" s="1">
        <v>42</v>
      </c>
      <c r="U5730" s="1">
        <v>1</v>
      </c>
      <c r="V5730" s="1">
        <v>1</v>
      </c>
      <c r="W5730" s="1">
        <v>0</v>
      </c>
      <c r="X5730" s="1">
        <v>1</v>
      </c>
      <c r="Y5730" s="1">
        <v>1</v>
      </c>
      <c r="Z5730" s="1">
        <v>3</v>
      </c>
      <c r="AA5730" s="1">
        <v>0</v>
      </c>
      <c r="AB5730" s="1">
        <v>0</v>
      </c>
      <c r="AC5730" s="1">
        <v>0</v>
      </c>
      <c r="AD5730" s="1">
        <v>0</v>
      </c>
      <c r="AE5730" s="1">
        <v>0</v>
      </c>
      <c r="AF5730" s="1">
        <v>0</v>
      </c>
      <c r="AG5730" s="1">
        <v>0</v>
      </c>
      <c r="AH5730" s="1">
        <v>0</v>
      </c>
      <c r="AI5730" s="1">
        <v>0</v>
      </c>
      <c r="AJ5730" s="1" t="s">
        <v>15349</v>
      </c>
      <c r="AK5730" s="1" t="s">
        <v>15350</v>
      </c>
      <c r="AL5730" s="1" t="s">
        <v>15351</v>
      </c>
      <c r="AM5730" s="1" t="s">
        <v>12</v>
      </c>
      <c r="AN5730" s="1" t="s">
        <v>23098</v>
      </c>
      <c r="AO5730" s="1" t="s">
        <v>86</v>
      </c>
      <c r="AP5730" s="1" t="s">
        <v>57</v>
      </c>
      <c r="AQ5730" s="1" t="s">
        <v>14</v>
      </c>
      <c r="AR5730" s="1" t="s">
        <v>19</v>
      </c>
      <c r="AS5730" s="1" t="s">
        <v>23090</v>
      </c>
      <c r="AT5730" s="1" t="s">
        <v>26</v>
      </c>
    </row>
    <row r="5731" spans="1:46" x14ac:dyDescent="0.25">
      <c r="A5731" s="1" t="s">
        <v>18367</v>
      </c>
      <c r="B5731" s="2" t="s">
        <v>23101</v>
      </c>
      <c r="C5731" s="2" t="s">
        <v>23108</v>
      </c>
      <c r="D5731" s="1">
        <v>0</v>
      </c>
      <c r="E5731" s="1">
        <v>0</v>
      </c>
      <c r="F5731" s="1">
        <v>1</v>
      </c>
      <c r="G5731" s="1">
        <v>1</v>
      </c>
      <c r="H5731" s="6">
        <v>1</v>
      </c>
      <c r="I5731">
        <v>0</v>
      </c>
      <c r="J5731" s="1">
        <v>30</v>
      </c>
      <c r="K5731" s="1">
        <v>0</v>
      </c>
      <c r="L5731" s="1">
        <v>729</v>
      </c>
      <c r="M5731" s="6">
        <v>0.26</v>
      </c>
      <c r="N5731" s="4">
        <v>2000</v>
      </c>
      <c r="O5731" s="4">
        <v>130</v>
      </c>
      <c r="P5731" s="4">
        <v>100</v>
      </c>
      <c r="Q5731" s="3">
        <v>0.35</v>
      </c>
      <c r="R5731" s="1">
        <v>6</v>
      </c>
      <c r="S5731" s="1">
        <v>100</v>
      </c>
      <c r="T5731" s="1">
        <v>6</v>
      </c>
      <c r="U5731" s="1">
        <v>0</v>
      </c>
      <c r="V5731" s="1">
        <v>1</v>
      </c>
      <c r="W5731" s="1">
        <v>0</v>
      </c>
      <c r="X5731" s="1">
        <v>0</v>
      </c>
      <c r="Y5731" s="1">
        <v>1</v>
      </c>
      <c r="Z5731" s="1">
        <v>0</v>
      </c>
      <c r="AA5731" s="1">
        <v>1</v>
      </c>
      <c r="AB5731" s="1">
        <v>0</v>
      </c>
      <c r="AC5731" s="1">
        <v>0</v>
      </c>
      <c r="AD5731" s="1">
        <v>194</v>
      </c>
      <c r="AE5731" s="1">
        <v>0</v>
      </c>
      <c r="AF5731" s="1">
        <v>0</v>
      </c>
      <c r="AG5731" s="1">
        <v>30</v>
      </c>
      <c r="AH5731" s="1">
        <v>140</v>
      </c>
      <c r="AI5731" s="1">
        <v>364</v>
      </c>
      <c r="AJ5731" s="1" t="s">
        <v>4161</v>
      </c>
      <c r="AK5731" s="1" t="s">
        <v>4162</v>
      </c>
      <c r="AL5731" s="1" t="s">
        <v>4163</v>
      </c>
      <c r="AM5731" s="1" t="s">
        <v>12</v>
      </c>
      <c r="AN5731" s="1" t="s">
        <v>23097</v>
      </c>
      <c r="AO5731" s="1" t="s">
        <v>364</v>
      </c>
      <c r="AP5731" s="1" t="s">
        <v>57</v>
      </c>
      <c r="AQ5731" s="1" t="s">
        <v>25</v>
      </c>
      <c r="AR5731" s="1" t="s">
        <v>19</v>
      </c>
      <c r="AS5731" s="1" t="s">
        <v>23091</v>
      </c>
      <c r="AT5731" s="1" t="s">
        <v>26</v>
      </c>
    </row>
    <row r="5732" spans="1:46" x14ac:dyDescent="0.25">
      <c r="A5732" s="1" t="s">
        <v>23016</v>
      </c>
      <c r="B5732" s="2" t="s">
        <v>23101</v>
      </c>
      <c r="C5732" s="2" t="s">
        <v>23108</v>
      </c>
      <c r="D5732" s="1">
        <v>0</v>
      </c>
      <c r="E5732" s="1">
        <v>0</v>
      </c>
      <c r="F5732" s="1">
        <v>2</v>
      </c>
      <c r="G5732" s="1">
        <v>2</v>
      </c>
      <c r="H5732" s="6">
        <v>1</v>
      </c>
      <c r="I5732">
        <v>1</v>
      </c>
      <c r="J5732" s="1">
        <v>41</v>
      </c>
      <c r="K5732" s="1">
        <v>0</v>
      </c>
      <c r="L5732" s="1">
        <v>833</v>
      </c>
      <c r="M5732" s="6">
        <v>0.42</v>
      </c>
      <c r="N5732" s="4">
        <v>3600</v>
      </c>
      <c r="O5732" s="4">
        <v>300</v>
      </c>
      <c r="P5732" s="4">
        <v>332</v>
      </c>
      <c r="Q5732" s="3">
        <v>0.25</v>
      </c>
      <c r="R5732" s="1">
        <v>24</v>
      </c>
      <c r="S5732" s="1">
        <v>332</v>
      </c>
      <c r="T5732" s="1">
        <v>34</v>
      </c>
      <c r="U5732" s="1">
        <v>0</v>
      </c>
      <c r="V5732" s="1">
        <v>1</v>
      </c>
      <c r="W5732" s="1">
        <v>0</v>
      </c>
      <c r="X5732" s="1">
        <v>0</v>
      </c>
      <c r="Y5732" s="1">
        <v>0</v>
      </c>
      <c r="Z5732" s="1">
        <v>5</v>
      </c>
      <c r="AA5732" s="1">
        <v>1</v>
      </c>
      <c r="AB5732" s="1">
        <v>1</v>
      </c>
      <c r="AC5732" s="1">
        <v>2186</v>
      </c>
      <c r="AD5732" s="1">
        <v>965</v>
      </c>
      <c r="AE5732" s="1">
        <v>0</v>
      </c>
      <c r="AF5732" s="1">
        <v>0</v>
      </c>
      <c r="AG5732" s="1">
        <v>0</v>
      </c>
      <c r="AH5732" s="1">
        <v>0</v>
      </c>
      <c r="AI5732" s="1">
        <v>3151</v>
      </c>
      <c r="AJ5732" s="1" t="s">
        <v>16867</v>
      </c>
      <c r="AK5732" s="1" t="s">
        <v>16868</v>
      </c>
      <c r="AL5732" s="1" t="s">
        <v>16869</v>
      </c>
      <c r="AM5732" s="1" t="s">
        <v>16</v>
      </c>
      <c r="AN5732" s="1" t="s">
        <v>23097</v>
      </c>
      <c r="AO5732" s="1" t="s">
        <v>364</v>
      </c>
      <c r="AP5732" s="1" t="s">
        <v>57</v>
      </c>
      <c r="AQ5732" s="1" t="s">
        <v>25</v>
      </c>
      <c r="AR5732" s="1" t="s">
        <v>30</v>
      </c>
      <c r="AS5732" s="1" t="s">
        <v>23091</v>
      </c>
      <c r="AT5732" s="1" t="s">
        <v>101</v>
      </c>
    </row>
    <row r="5733" spans="1:46" x14ac:dyDescent="0.25">
      <c r="A5733" s="1" t="s">
        <v>20181</v>
      </c>
      <c r="B5733" s="2" t="s">
        <v>23101</v>
      </c>
      <c r="C5733" s="2" t="s">
        <v>23109</v>
      </c>
      <c r="D5733" s="1">
        <v>0</v>
      </c>
      <c r="E5733" s="1">
        <v>1</v>
      </c>
      <c r="F5733" s="1">
        <v>1</v>
      </c>
      <c r="G5733" s="1">
        <v>2</v>
      </c>
      <c r="H5733" s="6">
        <v>0.5</v>
      </c>
      <c r="I5733">
        <v>1</v>
      </c>
      <c r="J5733" s="1">
        <v>29</v>
      </c>
      <c r="K5733" s="1">
        <v>0</v>
      </c>
      <c r="L5733" s="1">
        <v>692</v>
      </c>
      <c r="M5733" s="6">
        <v>0.34</v>
      </c>
      <c r="N5733" s="4">
        <v>2400</v>
      </c>
      <c r="O5733" s="4">
        <v>200</v>
      </c>
      <c r="P5733" s="4">
        <v>200</v>
      </c>
      <c r="Q5733" s="3">
        <v>0.28999999999999998</v>
      </c>
      <c r="R5733" s="1">
        <v>24</v>
      </c>
      <c r="S5733" s="1">
        <v>200</v>
      </c>
      <c r="T5733" s="1">
        <v>25</v>
      </c>
      <c r="U5733" s="1">
        <v>1</v>
      </c>
      <c r="V5733" s="1">
        <v>1</v>
      </c>
      <c r="W5733" s="1">
        <v>0</v>
      </c>
      <c r="X5733" s="1">
        <v>0</v>
      </c>
      <c r="Y5733" s="1">
        <v>1</v>
      </c>
      <c r="Z5733" s="1">
        <v>2</v>
      </c>
      <c r="AA5733" s="1">
        <v>1</v>
      </c>
      <c r="AB5733" s="1">
        <v>1</v>
      </c>
      <c r="AC5733" s="1">
        <v>0</v>
      </c>
      <c r="AD5733" s="1">
        <v>0</v>
      </c>
      <c r="AE5733" s="1">
        <v>0</v>
      </c>
      <c r="AF5733" s="1">
        <v>1062</v>
      </c>
      <c r="AG5733" s="1">
        <v>39</v>
      </c>
      <c r="AH5733" s="1">
        <v>0</v>
      </c>
      <c r="AI5733" s="1">
        <v>1101</v>
      </c>
      <c r="AJ5733" s="1" t="s">
        <v>565</v>
      </c>
      <c r="AK5733" s="1" t="s">
        <v>9268</v>
      </c>
      <c r="AL5733" s="1" t="s">
        <v>9269</v>
      </c>
      <c r="AM5733" s="1" t="s">
        <v>16</v>
      </c>
      <c r="AN5733" s="1" t="s">
        <v>23097</v>
      </c>
      <c r="AO5733" s="1" t="s">
        <v>86</v>
      </c>
      <c r="AP5733" s="1" t="s">
        <v>57</v>
      </c>
      <c r="AQ5733" s="1" t="s">
        <v>25</v>
      </c>
      <c r="AR5733" s="1" t="s">
        <v>19</v>
      </c>
      <c r="AS5733" s="1" t="s">
        <v>23091</v>
      </c>
      <c r="AT5733" s="1" t="s">
        <v>101</v>
      </c>
    </row>
    <row r="5734" spans="1:46" x14ac:dyDescent="0.25">
      <c r="A5734" s="1" t="s">
        <v>23027</v>
      </c>
      <c r="B5734" s="2" t="s">
        <v>23101</v>
      </c>
      <c r="C5734" s="2" t="s">
        <v>23109</v>
      </c>
      <c r="D5734" s="1">
        <v>0</v>
      </c>
      <c r="E5734" s="1">
        <v>0</v>
      </c>
      <c r="F5734" s="1">
        <v>1</v>
      </c>
      <c r="G5734" s="1">
        <v>1</v>
      </c>
      <c r="H5734" s="6">
        <v>1</v>
      </c>
      <c r="I5734">
        <v>1</v>
      </c>
      <c r="J5734" s="1">
        <v>25</v>
      </c>
      <c r="K5734" s="1">
        <v>1</v>
      </c>
      <c r="L5734" s="1">
        <v>600</v>
      </c>
      <c r="M5734" s="6">
        <v>0.1</v>
      </c>
      <c r="N5734" s="4">
        <v>2000</v>
      </c>
      <c r="O5734" s="4">
        <v>160</v>
      </c>
      <c r="P5734" s="4">
        <v>300</v>
      </c>
      <c r="Q5734" s="3">
        <v>0.25</v>
      </c>
      <c r="R5734" s="1">
        <v>24</v>
      </c>
      <c r="S5734" s="1">
        <v>300</v>
      </c>
      <c r="T5734" s="1">
        <v>35</v>
      </c>
      <c r="U5734" s="1">
        <v>1</v>
      </c>
      <c r="V5734" s="1">
        <v>1</v>
      </c>
      <c r="W5734" s="1">
        <v>1</v>
      </c>
      <c r="X5734" s="1">
        <v>1</v>
      </c>
      <c r="Y5734" s="1">
        <v>1</v>
      </c>
      <c r="Z5734" s="1">
        <v>0</v>
      </c>
      <c r="AA5734" s="1">
        <v>1</v>
      </c>
      <c r="AB5734" s="1">
        <v>1</v>
      </c>
      <c r="AC5734" s="1">
        <v>0</v>
      </c>
      <c r="AD5734" s="1">
        <v>0</v>
      </c>
      <c r="AE5734" s="1">
        <v>0</v>
      </c>
      <c r="AF5734" s="1">
        <v>0</v>
      </c>
      <c r="AG5734" s="1">
        <v>0</v>
      </c>
      <c r="AH5734" s="1">
        <v>0</v>
      </c>
      <c r="AI5734" s="1">
        <v>0</v>
      </c>
      <c r="AJ5734" s="1" t="s">
        <v>11813</v>
      </c>
      <c r="AK5734" s="1" t="s">
        <v>16900</v>
      </c>
      <c r="AL5734" s="1" t="s">
        <v>16901</v>
      </c>
      <c r="AM5734" s="1" t="s">
        <v>16</v>
      </c>
      <c r="AN5734" s="1" t="s">
        <v>23098</v>
      </c>
      <c r="AO5734" s="1" t="s">
        <v>86</v>
      </c>
      <c r="AP5734" s="1" t="s">
        <v>86</v>
      </c>
      <c r="AQ5734" s="1" t="s">
        <v>14</v>
      </c>
      <c r="AR5734" s="1" t="s">
        <v>19</v>
      </c>
      <c r="AS5734" s="1" t="s">
        <v>23091</v>
      </c>
      <c r="AT5734" s="1" t="s">
        <v>101</v>
      </c>
    </row>
    <row r="5735" spans="1:46" x14ac:dyDescent="0.25">
      <c r="A5735" s="1" t="s">
        <v>20735</v>
      </c>
      <c r="B5735" s="2" t="s">
        <v>23101</v>
      </c>
      <c r="C5735" s="2" t="s">
        <v>23109</v>
      </c>
      <c r="D5735" s="1">
        <v>0</v>
      </c>
      <c r="E5735" s="1">
        <v>0</v>
      </c>
      <c r="F5735" s="1">
        <v>1</v>
      </c>
      <c r="G5735" s="1">
        <v>1</v>
      </c>
      <c r="H5735" s="6">
        <v>1</v>
      </c>
      <c r="I5735">
        <v>0</v>
      </c>
      <c r="J5735" s="1">
        <v>28</v>
      </c>
      <c r="K5735" s="1">
        <v>0</v>
      </c>
      <c r="L5735" s="1">
        <v>629</v>
      </c>
      <c r="M5735" s="6">
        <v>0.63</v>
      </c>
      <c r="N5735" s="4">
        <v>1800</v>
      </c>
      <c r="O5735" s="4">
        <v>150</v>
      </c>
      <c r="P5735" s="4">
        <v>150</v>
      </c>
      <c r="Q5735" s="3">
        <v>0.35</v>
      </c>
      <c r="R5735" s="1">
        <v>24</v>
      </c>
      <c r="S5735" s="1">
        <v>150</v>
      </c>
      <c r="T5735" s="1">
        <v>22</v>
      </c>
      <c r="U5735" s="1">
        <v>1</v>
      </c>
      <c r="V5735" s="1">
        <v>1</v>
      </c>
      <c r="W5735" s="1">
        <v>1</v>
      </c>
      <c r="X5735" s="1">
        <v>0</v>
      </c>
      <c r="Y5735" s="1">
        <v>1</v>
      </c>
      <c r="Z5735" s="1">
        <v>3</v>
      </c>
      <c r="AA5735" s="1">
        <v>1</v>
      </c>
      <c r="AB5735" s="1">
        <v>0</v>
      </c>
      <c r="AC5735" s="1">
        <v>0</v>
      </c>
      <c r="AD5735" s="1">
        <v>0</v>
      </c>
      <c r="AE5735" s="1">
        <v>0</v>
      </c>
      <c r="AF5735" s="1">
        <v>1248</v>
      </c>
      <c r="AG5735" s="1">
        <v>0</v>
      </c>
      <c r="AH5735" s="1">
        <v>350</v>
      </c>
      <c r="AI5735" s="1">
        <v>1598</v>
      </c>
      <c r="AJ5735" s="1" t="s">
        <v>2169</v>
      </c>
      <c r="AK5735" s="1" t="s">
        <v>10780</v>
      </c>
      <c r="AL5735" s="1" t="s">
        <v>10781</v>
      </c>
      <c r="AM5735" s="1" t="s">
        <v>12</v>
      </c>
      <c r="AN5735" s="1" t="s">
        <v>23097</v>
      </c>
      <c r="AO5735" s="1" t="s">
        <v>86</v>
      </c>
      <c r="AP5735" s="1" t="s">
        <v>86</v>
      </c>
      <c r="AQ5735" s="1" t="s">
        <v>25</v>
      </c>
      <c r="AR5735" s="1" t="s">
        <v>19</v>
      </c>
      <c r="AS5735" s="1" t="s">
        <v>23091</v>
      </c>
      <c r="AT5735" s="1" t="s">
        <v>26</v>
      </c>
    </row>
    <row r="5736" spans="1:46" x14ac:dyDescent="0.25">
      <c r="A5736" s="1" t="s">
        <v>18383</v>
      </c>
      <c r="B5736" s="2" t="s">
        <v>23101</v>
      </c>
      <c r="C5736" s="2" t="s">
        <v>23109</v>
      </c>
      <c r="D5736" s="1">
        <v>0</v>
      </c>
      <c r="E5736" s="1">
        <v>0</v>
      </c>
      <c r="F5736" s="1">
        <v>1</v>
      </c>
      <c r="G5736" s="1">
        <v>1</v>
      </c>
      <c r="H5736" s="6">
        <v>1</v>
      </c>
      <c r="I5736">
        <v>1</v>
      </c>
      <c r="J5736" s="1">
        <v>40</v>
      </c>
      <c r="K5736" s="1">
        <v>0</v>
      </c>
      <c r="L5736" s="1">
        <v>719</v>
      </c>
      <c r="M5736" s="6">
        <v>0.21</v>
      </c>
      <c r="N5736" s="4">
        <v>1500</v>
      </c>
      <c r="O5736" s="4">
        <v>130</v>
      </c>
      <c r="P5736" s="4">
        <v>200</v>
      </c>
      <c r="Q5736" s="3">
        <v>0.35</v>
      </c>
      <c r="R5736" s="1">
        <v>12</v>
      </c>
      <c r="S5736" s="1">
        <v>200</v>
      </c>
      <c r="T5736" s="1">
        <v>17</v>
      </c>
      <c r="U5736" s="1">
        <v>1</v>
      </c>
      <c r="V5736" s="1">
        <v>1</v>
      </c>
      <c r="W5736" s="1">
        <v>0</v>
      </c>
      <c r="X5736" s="1">
        <v>0</v>
      </c>
      <c r="Y5736" s="1">
        <v>0</v>
      </c>
      <c r="Z5736" s="1">
        <v>3</v>
      </c>
      <c r="AA5736" s="1">
        <v>1</v>
      </c>
      <c r="AB5736" s="1">
        <v>1</v>
      </c>
      <c r="AC5736" s="1">
        <v>0</v>
      </c>
      <c r="AD5736" s="1">
        <v>0</v>
      </c>
      <c r="AE5736" s="1">
        <v>0</v>
      </c>
      <c r="AF5736" s="1">
        <v>175</v>
      </c>
      <c r="AG5736" s="1">
        <v>0</v>
      </c>
      <c r="AH5736" s="1">
        <v>0</v>
      </c>
      <c r="AI5736" s="1">
        <v>175</v>
      </c>
      <c r="AJ5736" s="1" t="s">
        <v>840</v>
      </c>
      <c r="AK5736" s="1" t="s">
        <v>4211</v>
      </c>
      <c r="AL5736" s="1" t="s">
        <v>4212</v>
      </c>
      <c r="AM5736" s="1" t="s">
        <v>16</v>
      </c>
      <c r="AN5736" s="1" t="s">
        <v>23097</v>
      </c>
      <c r="AO5736" s="1" t="s">
        <v>86</v>
      </c>
      <c r="AP5736" s="1" t="s">
        <v>57</v>
      </c>
      <c r="AQ5736" s="1" t="s">
        <v>25</v>
      </c>
      <c r="AR5736" s="1" t="s">
        <v>30</v>
      </c>
      <c r="AS5736" s="1" t="s">
        <v>23091</v>
      </c>
      <c r="AT5736" s="1" t="s">
        <v>101</v>
      </c>
    </row>
    <row r="5737" spans="1:46" x14ac:dyDescent="0.25">
      <c r="A5737" s="1" t="s">
        <v>20740</v>
      </c>
      <c r="B5737" s="2" t="s">
        <v>23101</v>
      </c>
      <c r="C5737" s="2" t="s">
        <v>23109</v>
      </c>
      <c r="D5737" s="1">
        <v>0</v>
      </c>
      <c r="E5737" s="1">
        <v>0</v>
      </c>
      <c r="F5737" s="1">
        <v>1</v>
      </c>
      <c r="G5737" s="1">
        <v>1</v>
      </c>
      <c r="H5737" s="6">
        <v>1</v>
      </c>
      <c r="I5737">
        <v>0</v>
      </c>
      <c r="J5737" s="1">
        <v>23</v>
      </c>
      <c r="K5737" s="1">
        <v>0</v>
      </c>
      <c r="L5737" s="1">
        <v>639</v>
      </c>
      <c r="M5737" s="6">
        <v>0.21</v>
      </c>
      <c r="N5737" s="4">
        <v>2400</v>
      </c>
      <c r="O5737" s="4">
        <v>170</v>
      </c>
      <c r="P5737" s="4">
        <v>200</v>
      </c>
      <c r="Q5737" s="3">
        <v>0.35</v>
      </c>
      <c r="R5737" s="1">
        <v>6</v>
      </c>
      <c r="S5737" s="1">
        <v>200</v>
      </c>
      <c r="T5737" s="1">
        <v>24</v>
      </c>
      <c r="U5737" s="1">
        <v>1</v>
      </c>
      <c r="V5737" s="1">
        <v>1</v>
      </c>
      <c r="W5737" s="1">
        <v>1</v>
      </c>
      <c r="X5737" s="1">
        <v>1</v>
      </c>
      <c r="Y5737" s="1">
        <v>1</v>
      </c>
      <c r="Z5737" s="1">
        <v>3</v>
      </c>
      <c r="AA5737" s="1">
        <v>1</v>
      </c>
      <c r="AB5737" s="1">
        <v>0</v>
      </c>
      <c r="AC5737" s="1">
        <v>0</v>
      </c>
      <c r="AD5737" s="1">
        <v>0</v>
      </c>
      <c r="AE5737" s="1">
        <v>0</v>
      </c>
      <c r="AF5737" s="1">
        <v>0</v>
      </c>
      <c r="AG5737" s="1">
        <v>0</v>
      </c>
      <c r="AH5737" s="1">
        <v>0</v>
      </c>
      <c r="AI5737" s="1">
        <v>0</v>
      </c>
      <c r="AJ5737" s="1" t="s">
        <v>10794</v>
      </c>
      <c r="AK5737" s="1" t="s">
        <v>10795</v>
      </c>
      <c r="AL5737" s="1" t="s">
        <v>10796</v>
      </c>
      <c r="AM5737" s="1" t="s">
        <v>12</v>
      </c>
      <c r="AN5737" s="1" t="s">
        <v>23097</v>
      </c>
      <c r="AO5737" s="1" t="s">
        <v>86</v>
      </c>
      <c r="AP5737" s="1" t="s">
        <v>86</v>
      </c>
      <c r="AQ5737" s="1" t="s">
        <v>14</v>
      </c>
      <c r="AR5737" s="1" t="s">
        <v>19</v>
      </c>
      <c r="AS5737" s="1" t="s">
        <v>23091</v>
      </c>
      <c r="AT5737" s="1" t="s">
        <v>26</v>
      </c>
    </row>
    <row r="5738" spans="1:46" x14ac:dyDescent="0.25">
      <c r="A5738" s="1" t="s">
        <v>17757</v>
      </c>
      <c r="B5738" s="2" t="s">
        <v>23101</v>
      </c>
      <c r="C5738" s="2" t="s">
        <v>23109</v>
      </c>
      <c r="D5738" s="1">
        <v>0</v>
      </c>
      <c r="E5738" s="1">
        <v>0</v>
      </c>
      <c r="F5738" s="1">
        <v>2</v>
      </c>
      <c r="G5738" s="1">
        <v>2</v>
      </c>
      <c r="H5738" s="6">
        <v>1</v>
      </c>
      <c r="I5738">
        <v>0</v>
      </c>
      <c r="J5738" s="1">
        <v>29</v>
      </c>
      <c r="K5738" s="1">
        <v>0</v>
      </c>
      <c r="L5738" s="1">
        <v>580</v>
      </c>
      <c r="M5738" s="6">
        <v>0.31</v>
      </c>
      <c r="N5738" s="4">
        <v>2000</v>
      </c>
      <c r="O5738" s="4">
        <v>150</v>
      </c>
      <c r="P5738" s="4">
        <v>150</v>
      </c>
      <c r="Q5738" s="3">
        <v>0.25</v>
      </c>
      <c r="R5738" s="1">
        <v>12</v>
      </c>
      <c r="S5738" s="1">
        <v>150</v>
      </c>
      <c r="T5738" s="1">
        <v>12</v>
      </c>
      <c r="U5738" s="1">
        <v>1</v>
      </c>
      <c r="V5738" s="1">
        <v>1</v>
      </c>
      <c r="W5738" s="1">
        <v>0</v>
      </c>
      <c r="X5738" s="1">
        <v>0</v>
      </c>
      <c r="Y5738" s="1">
        <v>1</v>
      </c>
      <c r="Z5738" s="1">
        <v>1</v>
      </c>
      <c r="AA5738" s="1">
        <v>1</v>
      </c>
      <c r="AB5738" s="1">
        <v>0</v>
      </c>
      <c r="AC5738" s="1">
        <v>0</v>
      </c>
      <c r="AD5738" s="1">
        <v>0</v>
      </c>
      <c r="AE5738" s="1">
        <v>0</v>
      </c>
      <c r="AF5738" s="1">
        <v>0</v>
      </c>
      <c r="AG5738" s="1">
        <v>0</v>
      </c>
      <c r="AH5738" s="1">
        <v>550</v>
      </c>
      <c r="AI5738" s="1">
        <v>550</v>
      </c>
      <c r="AJ5738" s="1" t="s">
        <v>2345</v>
      </c>
      <c r="AK5738" s="1" t="s">
        <v>2346</v>
      </c>
      <c r="AL5738" s="1" t="s">
        <v>2347</v>
      </c>
      <c r="AM5738" s="1" t="s">
        <v>12</v>
      </c>
      <c r="AN5738" s="1" t="s">
        <v>23097</v>
      </c>
      <c r="AO5738" s="1" t="s">
        <v>86</v>
      </c>
      <c r="AP5738" s="1" t="s">
        <v>57</v>
      </c>
      <c r="AQ5738" s="1" t="s">
        <v>25</v>
      </c>
      <c r="AR5738" s="1" t="s">
        <v>19</v>
      </c>
      <c r="AS5738" s="1" t="s">
        <v>23091</v>
      </c>
      <c r="AT5738" s="1" t="s">
        <v>26</v>
      </c>
    </row>
    <row r="5739" spans="1:46" x14ac:dyDescent="0.25">
      <c r="A5739" s="1" t="s">
        <v>22473</v>
      </c>
      <c r="B5739" s="2" t="s">
        <v>23101</v>
      </c>
      <c r="C5739" s="2" t="s">
        <v>23109</v>
      </c>
      <c r="D5739" s="1">
        <v>1</v>
      </c>
      <c r="E5739" s="1">
        <v>3</v>
      </c>
      <c r="F5739" s="1">
        <v>5</v>
      </c>
      <c r="G5739" s="1">
        <v>9</v>
      </c>
      <c r="H5739" s="6">
        <v>0.55555555555555558</v>
      </c>
      <c r="I5739">
        <v>0</v>
      </c>
      <c r="J5739" s="1">
        <v>32</v>
      </c>
      <c r="K5739" s="1">
        <v>0</v>
      </c>
      <c r="L5739" s="1">
        <v>515</v>
      </c>
      <c r="M5739" s="6">
        <v>1.19</v>
      </c>
      <c r="N5739" s="4">
        <v>3000</v>
      </c>
      <c r="O5739" s="4">
        <v>230</v>
      </c>
      <c r="P5739" s="4">
        <v>200</v>
      </c>
      <c r="Q5739" s="3">
        <v>0.3</v>
      </c>
      <c r="R5739" s="1">
        <v>24</v>
      </c>
      <c r="S5739" s="1">
        <v>200</v>
      </c>
      <c r="T5739" s="1">
        <v>7</v>
      </c>
      <c r="U5739" s="1">
        <v>1</v>
      </c>
      <c r="V5739" s="1">
        <v>1</v>
      </c>
      <c r="W5739" s="1">
        <v>0</v>
      </c>
      <c r="X5739" s="1">
        <v>0</v>
      </c>
      <c r="Y5739" s="1">
        <v>0</v>
      </c>
      <c r="Z5739" s="1">
        <v>2</v>
      </c>
      <c r="AA5739" s="1">
        <v>0</v>
      </c>
      <c r="AB5739" s="1">
        <v>0</v>
      </c>
      <c r="AC5739" s="1">
        <v>5090</v>
      </c>
      <c r="AD5739" s="1">
        <v>1533</v>
      </c>
      <c r="AE5739" s="1">
        <v>317</v>
      </c>
      <c r="AF5739" s="1">
        <v>0</v>
      </c>
      <c r="AG5739" s="1">
        <v>0</v>
      </c>
      <c r="AH5739" s="1">
        <v>350</v>
      </c>
      <c r="AI5739" s="1">
        <v>7290</v>
      </c>
      <c r="AJ5739" s="1" t="s">
        <v>15426</v>
      </c>
      <c r="AK5739" s="1" t="s">
        <v>15427</v>
      </c>
      <c r="AL5739" s="1" t="s">
        <v>15428</v>
      </c>
      <c r="AM5739" s="1" t="s">
        <v>12</v>
      </c>
      <c r="AN5739" s="1" t="s">
        <v>23097</v>
      </c>
      <c r="AO5739" s="1" t="s">
        <v>86</v>
      </c>
      <c r="AP5739" s="1" t="s">
        <v>57</v>
      </c>
      <c r="AQ5739" s="1" t="s">
        <v>25</v>
      </c>
      <c r="AR5739" s="1" t="s">
        <v>30</v>
      </c>
      <c r="AS5739" s="1" t="s">
        <v>23090</v>
      </c>
      <c r="AT5739" s="1" t="s">
        <v>26</v>
      </c>
    </row>
    <row r="5740" spans="1:46" x14ac:dyDescent="0.25">
      <c r="A5740" s="1" t="s">
        <v>23049</v>
      </c>
      <c r="B5740" s="2" t="s">
        <v>23101</v>
      </c>
      <c r="C5740" s="2" t="s">
        <v>23109</v>
      </c>
      <c r="D5740" s="1">
        <v>0</v>
      </c>
      <c r="E5740" s="1">
        <v>1</v>
      </c>
      <c r="F5740" s="1">
        <v>1</v>
      </c>
      <c r="G5740" s="1">
        <v>2</v>
      </c>
      <c r="H5740" s="6">
        <v>0.5</v>
      </c>
      <c r="I5740">
        <v>1</v>
      </c>
      <c r="J5740" s="1">
        <v>25</v>
      </c>
      <c r="K5740" s="1">
        <v>1</v>
      </c>
      <c r="L5740" s="1">
        <v>575</v>
      </c>
      <c r="M5740" s="6">
        <v>0.31</v>
      </c>
      <c r="N5740" s="4">
        <v>2000</v>
      </c>
      <c r="O5740" s="4">
        <v>150</v>
      </c>
      <c r="P5740" s="4">
        <v>130</v>
      </c>
      <c r="Q5740" s="3">
        <v>0.35</v>
      </c>
      <c r="R5740" s="1">
        <v>6</v>
      </c>
      <c r="S5740" s="1">
        <v>130</v>
      </c>
      <c r="T5740" s="1">
        <v>9</v>
      </c>
      <c r="U5740" s="1">
        <v>1</v>
      </c>
      <c r="V5740" s="1">
        <v>1</v>
      </c>
      <c r="W5740" s="1">
        <v>0</v>
      </c>
      <c r="X5740" s="1">
        <v>1</v>
      </c>
      <c r="Y5740" s="1">
        <v>1</v>
      </c>
      <c r="Z5740" s="1">
        <v>3</v>
      </c>
      <c r="AA5740" s="1">
        <v>0</v>
      </c>
      <c r="AB5740" s="1">
        <v>1</v>
      </c>
      <c r="AC5740" s="1">
        <v>0</v>
      </c>
      <c r="AD5740" s="1">
        <v>0</v>
      </c>
      <c r="AE5740" s="1">
        <v>240</v>
      </c>
      <c r="AF5740" s="1">
        <v>270</v>
      </c>
      <c r="AG5740" s="1">
        <v>0</v>
      </c>
      <c r="AH5740" s="1">
        <v>0</v>
      </c>
      <c r="AI5740" s="1">
        <v>510</v>
      </c>
      <c r="AJ5740" s="1" t="s">
        <v>16959</v>
      </c>
      <c r="AK5740" s="1" t="s">
        <v>16960</v>
      </c>
      <c r="AL5740" s="1" t="s">
        <v>16961</v>
      </c>
      <c r="AM5740" s="1" t="s">
        <v>16</v>
      </c>
      <c r="AN5740" s="1" t="s">
        <v>23098</v>
      </c>
      <c r="AO5740" s="1" t="s">
        <v>86</v>
      </c>
      <c r="AP5740" s="1" t="s">
        <v>57</v>
      </c>
      <c r="AQ5740" s="1" t="s">
        <v>14</v>
      </c>
      <c r="AR5740" s="1" t="s">
        <v>19</v>
      </c>
      <c r="AS5740" s="1" t="s">
        <v>23090</v>
      </c>
      <c r="AT5740" s="1" t="s">
        <v>101</v>
      </c>
    </row>
    <row r="5741" spans="1:46" x14ac:dyDescent="0.25">
      <c r="A5741" s="1" t="s">
        <v>23051</v>
      </c>
      <c r="B5741" s="2" t="s">
        <v>23101</v>
      </c>
      <c r="C5741" s="2" t="s">
        <v>23109</v>
      </c>
      <c r="D5741" s="1">
        <v>0</v>
      </c>
      <c r="E5741" s="1">
        <v>0</v>
      </c>
      <c r="F5741" s="1">
        <v>1</v>
      </c>
      <c r="G5741" s="1">
        <v>1</v>
      </c>
      <c r="H5741" s="6">
        <v>1</v>
      </c>
      <c r="I5741">
        <v>0</v>
      </c>
      <c r="J5741" s="1">
        <v>25</v>
      </c>
      <c r="K5741" s="1">
        <v>0</v>
      </c>
      <c r="L5741" s="1">
        <v>630</v>
      </c>
      <c r="M5741" s="6">
        <v>0.2</v>
      </c>
      <c r="N5741" s="4">
        <v>2200</v>
      </c>
      <c r="O5741" s="4">
        <v>180</v>
      </c>
      <c r="P5741" s="4">
        <v>300</v>
      </c>
      <c r="Q5741" s="3">
        <v>0.3</v>
      </c>
      <c r="R5741" s="1">
        <v>24</v>
      </c>
      <c r="S5741" s="1">
        <v>300</v>
      </c>
      <c r="T5741" s="1">
        <v>34</v>
      </c>
      <c r="U5741" s="1">
        <v>1</v>
      </c>
      <c r="V5741" s="1">
        <v>1</v>
      </c>
      <c r="W5741" s="1">
        <v>0</v>
      </c>
      <c r="X5741" s="1">
        <v>1</v>
      </c>
      <c r="Y5741" s="1">
        <v>1</v>
      </c>
      <c r="Z5741" s="1">
        <v>0</v>
      </c>
      <c r="AA5741" s="1">
        <v>1</v>
      </c>
      <c r="AB5741" s="1">
        <v>0</v>
      </c>
      <c r="AC5741" s="1">
        <v>0</v>
      </c>
      <c r="AD5741" s="1">
        <v>0</v>
      </c>
      <c r="AE5741" s="1">
        <v>0</v>
      </c>
      <c r="AF5741" s="1">
        <v>397</v>
      </c>
      <c r="AG5741" s="1">
        <v>0</v>
      </c>
      <c r="AH5741" s="1">
        <v>0</v>
      </c>
      <c r="AI5741" s="1">
        <v>397</v>
      </c>
      <c r="AJ5741" s="1" t="s">
        <v>2731</v>
      </c>
      <c r="AK5741" s="1" t="s">
        <v>16965</v>
      </c>
      <c r="AL5741" s="1" t="s">
        <v>16966</v>
      </c>
      <c r="AM5741" s="1" t="s">
        <v>12</v>
      </c>
      <c r="AN5741" s="1" t="s">
        <v>23097</v>
      </c>
      <c r="AO5741" s="1" t="s">
        <v>86</v>
      </c>
      <c r="AP5741" s="1" t="s">
        <v>57</v>
      </c>
      <c r="AQ5741" s="1" t="s">
        <v>14</v>
      </c>
      <c r="AR5741" s="1" t="s">
        <v>19</v>
      </c>
      <c r="AS5741" s="1" t="s">
        <v>23091</v>
      </c>
      <c r="AT5741" s="1" t="s">
        <v>26</v>
      </c>
    </row>
    <row r="5742" spans="1:46" x14ac:dyDescent="0.25">
      <c r="A5742" s="1" t="s">
        <v>20219</v>
      </c>
      <c r="B5742" s="2" t="s">
        <v>23101</v>
      </c>
      <c r="C5742" s="2" t="s">
        <v>23109</v>
      </c>
      <c r="D5742" s="1">
        <v>0</v>
      </c>
      <c r="E5742" s="1">
        <v>1</v>
      </c>
      <c r="F5742" s="1">
        <v>1</v>
      </c>
      <c r="G5742" s="1">
        <v>2</v>
      </c>
      <c r="H5742" s="6">
        <v>0.5</v>
      </c>
      <c r="I5742">
        <v>0</v>
      </c>
      <c r="J5742" s="1">
        <v>28</v>
      </c>
      <c r="K5742" s="1">
        <v>1</v>
      </c>
      <c r="L5742" s="1">
        <v>677</v>
      </c>
      <c r="M5742" s="6">
        <v>0.26</v>
      </c>
      <c r="N5742" s="4">
        <v>2600</v>
      </c>
      <c r="O5742" s="4">
        <v>200</v>
      </c>
      <c r="P5742" s="4">
        <v>150</v>
      </c>
      <c r="Q5742" s="3">
        <v>0.28999999999999998</v>
      </c>
      <c r="R5742" s="1">
        <v>18</v>
      </c>
      <c r="S5742" s="1">
        <v>150</v>
      </c>
      <c r="T5742" s="1">
        <v>15</v>
      </c>
      <c r="U5742" s="1">
        <v>1</v>
      </c>
      <c r="V5742" s="1">
        <v>1</v>
      </c>
      <c r="W5742" s="1">
        <v>1</v>
      </c>
      <c r="X5742" s="1">
        <v>1</v>
      </c>
      <c r="Y5742" s="1">
        <v>1</v>
      </c>
      <c r="Z5742" s="1">
        <v>1</v>
      </c>
      <c r="AA5742" s="1">
        <v>1</v>
      </c>
      <c r="AB5742" s="1">
        <v>0</v>
      </c>
      <c r="AC5742" s="1">
        <v>0</v>
      </c>
      <c r="AD5742" s="1">
        <v>0</v>
      </c>
      <c r="AE5742" s="1">
        <v>0</v>
      </c>
      <c r="AF5742" s="1">
        <v>800</v>
      </c>
      <c r="AG5742" s="1">
        <v>0</v>
      </c>
      <c r="AH5742" s="1">
        <v>0</v>
      </c>
      <c r="AI5742" s="1">
        <v>800</v>
      </c>
      <c r="AJ5742" s="1" t="s">
        <v>9368</v>
      </c>
      <c r="AK5742" s="1" t="s">
        <v>9369</v>
      </c>
      <c r="AL5742" s="1" t="s">
        <v>9370</v>
      </c>
      <c r="AM5742" s="1" t="s">
        <v>12</v>
      </c>
      <c r="AN5742" s="1" t="s">
        <v>23098</v>
      </c>
      <c r="AO5742" s="1" t="s">
        <v>86</v>
      </c>
      <c r="AP5742" s="1" t="s">
        <v>86</v>
      </c>
      <c r="AQ5742" s="1" t="s">
        <v>14</v>
      </c>
      <c r="AR5742" s="1" t="s">
        <v>19</v>
      </c>
      <c r="AS5742" s="1" t="s">
        <v>23091</v>
      </c>
      <c r="AT5742" s="1" t="s">
        <v>26</v>
      </c>
    </row>
    <row r="5743" spans="1:46" x14ac:dyDescent="0.25">
      <c r="A5743" s="1" t="s">
        <v>20746</v>
      </c>
      <c r="B5743" s="2" t="s">
        <v>23101</v>
      </c>
      <c r="C5743" s="2" t="s">
        <v>23109</v>
      </c>
      <c r="D5743" s="1">
        <v>0</v>
      </c>
      <c r="E5743" s="1">
        <v>0</v>
      </c>
      <c r="F5743" s="1">
        <v>1</v>
      </c>
      <c r="G5743" s="1">
        <v>1</v>
      </c>
      <c r="H5743" s="6">
        <v>1</v>
      </c>
      <c r="I5743">
        <v>1</v>
      </c>
      <c r="J5743" s="1">
        <v>33</v>
      </c>
      <c r="K5743" s="1">
        <v>0</v>
      </c>
      <c r="L5743" s="1">
        <v>618</v>
      </c>
      <c r="M5743" s="6">
        <v>0.31</v>
      </c>
      <c r="N5743" s="4">
        <v>3000</v>
      </c>
      <c r="O5743" s="4">
        <v>250</v>
      </c>
      <c r="P5743" s="4">
        <v>200</v>
      </c>
      <c r="Q5743" s="3">
        <v>0.27</v>
      </c>
      <c r="R5743" s="1">
        <v>24</v>
      </c>
      <c r="S5743" s="1">
        <v>200</v>
      </c>
      <c r="T5743" s="1">
        <v>29</v>
      </c>
      <c r="U5743" s="1">
        <v>1</v>
      </c>
      <c r="V5743" s="1">
        <v>1</v>
      </c>
      <c r="W5743" s="1">
        <v>0</v>
      </c>
      <c r="X5743" s="1">
        <v>1</v>
      </c>
      <c r="Y5743" s="1">
        <v>1</v>
      </c>
      <c r="Z5743" s="1">
        <v>0</v>
      </c>
      <c r="AA5743" s="1">
        <v>1</v>
      </c>
      <c r="AB5743" s="1">
        <v>1</v>
      </c>
      <c r="AC5743" s="1">
        <v>0</v>
      </c>
      <c r="AD5743" s="1">
        <v>0</v>
      </c>
      <c r="AE5743" s="1">
        <v>263</v>
      </c>
      <c r="AF5743" s="1">
        <v>1021</v>
      </c>
      <c r="AG5743" s="1">
        <v>128</v>
      </c>
      <c r="AH5743" s="1">
        <v>0</v>
      </c>
      <c r="AI5743" s="1">
        <v>1412</v>
      </c>
      <c r="AJ5743" s="1" t="s">
        <v>10811</v>
      </c>
      <c r="AK5743" s="1" t="s">
        <v>10812</v>
      </c>
      <c r="AL5743" s="1" t="s">
        <v>10813</v>
      </c>
      <c r="AM5743" s="1" t="s">
        <v>16</v>
      </c>
      <c r="AN5743" s="1" t="s">
        <v>23097</v>
      </c>
      <c r="AO5743" s="1" t="s">
        <v>86</v>
      </c>
      <c r="AP5743" s="1" t="s">
        <v>57</v>
      </c>
      <c r="AQ5743" s="1" t="s">
        <v>14</v>
      </c>
      <c r="AR5743" s="1" t="s">
        <v>19</v>
      </c>
      <c r="AS5743" s="1" t="s">
        <v>23091</v>
      </c>
      <c r="AT5743" s="1" t="s">
        <v>101</v>
      </c>
    </row>
    <row r="5744" spans="1:46" x14ac:dyDescent="0.25">
      <c r="A5744" s="1" t="s">
        <v>19627</v>
      </c>
      <c r="B5744" s="2" t="s">
        <v>23101</v>
      </c>
      <c r="C5744" s="2" t="s">
        <v>23109</v>
      </c>
      <c r="D5744" s="1">
        <v>0</v>
      </c>
      <c r="E5744" s="1">
        <v>0</v>
      </c>
      <c r="F5744" s="1">
        <v>1</v>
      </c>
      <c r="G5744" s="1">
        <v>1</v>
      </c>
      <c r="H5744" s="6">
        <v>1</v>
      </c>
      <c r="I5744">
        <v>1</v>
      </c>
      <c r="J5744" s="1">
        <v>24</v>
      </c>
      <c r="K5744" s="1">
        <v>1</v>
      </c>
      <c r="L5744" s="1">
        <v>778</v>
      </c>
      <c r="M5744" s="6">
        <v>0.06</v>
      </c>
      <c r="N5744" s="4">
        <v>2200</v>
      </c>
      <c r="O5744" s="4">
        <v>150</v>
      </c>
      <c r="P5744" s="4">
        <v>200</v>
      </c>
      <c r="Q5744" s="3">
        <v>0.15</v>
      </c>
      <c r="R5744" s="1">
        <v>24</v>
      </c>
      <c r="S5744" s="1">
        <v>200</v>
      </c>
      <c r="T5744" s="1">
        <v>21</v>
      </c>
      <c r="U5744" s="1">
        <v>1</v>
      </c>
      <c r="V5744" s="1">
        <v>1</v>
      </c>
      <c r="W5744" s="1">
        <v>0</v>
      </c>
      <c r="X5744" s="1">
        <v>0</v>
      </c>
      <c r="Y5744" s="1">
        <v>1</v>
      </c>
      <c r="Z5744" s="1">
        <v>0</v>
      </c>
      <c r="AA5744" s="1">
        <v>1</v>
      </c>
      <c r="AB5744" s="1">
        <v>1</v>
      </c>
      <c r="AC5744" s="1">
        <v>0</v>
      </c>
      <c r="AD5744" s="1">
        <v>0</v>
      </c>
      <c r="AE5744" s="1">
        <v>0</v>
      </c>
      <c r="AF5744" s="1">
        <v>0</v>
      </c>
      <c r="AG5744" s="1">
        <v>0</v>
      </c>
      <c r="AH5744" s="1">
        <v>0</v>
      </c>
      <c r="AI5744" s="1">
        <v>0</v>
      </c>
      <c r="AJ5744" s="1" t="s">
        <v>7735</v>
      </c>
      <c r="AK5744" s="1" t="s">
        <v>7736</v>
      </c>
      <c r="AL5744" s="1" t="s">
        <v>7737</v>
      </c>
      <c r="AM5744" s="1" t="s">
        <v>16</v>
      </c>
      <c r="AN5744" s="1" t="s">
        <v>23098</v>
      </c>
      <c r="AO5744" s="1" t="s">
        <v>86</v>
      </c>
      <c r="AP5744" s="1" t="s">
        <v>57</v>
      </c>
      <c r="AQ5744" s="1" t="s">
        <v>25</v>
      </c>
      <c r="AR5744" s="1" t="s">
        <v>19</v>
      </c>
      <c r="AS5744" s="1" t="s">
        <v>23091</v>
      </c>
      <c r="AT5744" s="1" t="s">
        <v>101</v>
      </c>
    </row>
    <row r="5745" spans="1:46" x14ac:dyDescent="0.25">
      <c r="A5745" s="1" t="s">
        <v>19628</v>
      </c>
      <c r="B5745" s="2" t="s">
        <v>23101</v>
      </c>
      <c r="C5745" s="2" t="s">
        <v>23109</v>
      </c>
      <c r="D5745" s="1">
        <v>0</v>
      </c>
      <c r="E5745" s="1">
        <v>0</v>
      </c>
      <c r="F5745" s="1">
        <v>2</v>
      </c>
      <c r="G5745" s="1">
        <v>2</v>
      </c>
      <c r="H5745" s="6">
        <v>1</v>
      </c>
      <c r="I5745">
        <v>0</v>
      </c>
      <c r="J5745" s="1">
        <v>27</v>
      </c>
      <c r="K5745" s="1">
        <v>1</v>
      </c>
      <c r="L5745" s="1">
        <v>529</v>
      </c>
      <c r="M5745" s="6">
        <v>0.22</v>
      </c>
      <c r="N5745" s="4">
        <v>2160</v>
      </c>
      <c r="O5745" s="4">
        <v>180</v>
      </c>
      <c r="P5745" s="4">
        <v>200</v>
      </c>
      <c r="Q5745" s="3">
        <v>0.35</v>
      </c>
      <c r="R5745" s="1">
        <v>12</v>
      </c>
      <c r="S5745" s="1">
        <v>200</v>
      </c>
      <c r="T5745" s="1">
        <v>22</v>
      </c>
      <c r="U5745" s="1">
        <v>1</v>
      </c>
      <c r="V5745" s="1">
        <v>1</v>
      </c>
      <c r="W5745" s="1">
        <v>0</v>
      </c>
      <c r="X5745" s="1">
        <v>0</v>
      </c>
      <c r="Y5745" s="1">
        <v>1</v>
      </c>
      <c r="Z5745" s="1">
        <v>1</v>
      </c>
      <c r="AA5745" s="1">
        <v>1</v>
      </c>
      <c r="AB5745" s="1">
        <v>0</v>
      </c>
      <c r="AC5745" s="1">
        <v>0</v>
      </c>
      <c r="AD5745" s="1">
        <v>0</v>
      </c>
      <c r="AE5745" s="1">
        <v>0</v>
      </c>
      <c r="AF5745" s="1">
        <v>400</v>
      </c>
      <c r="AG5745" s="1">
        <v>0</v>
      </c>
      <c r="AH5745" s="1">
        <v>0</v>
      </c>
      <c r="AI5745" s="1">
        <v>400</v>
      </c>
      <c r="AJ5745" s="1" t="s">
        <v>7738</v>
      </c>
      <c r="AK5745" s="1" t="s">
        <v>7739</v>
      </c>
      <c r="AL5745" s="1" t="s">
        <v>7740</v>
      </c>
      <c r="AM5745" s="1" t="s">
        <v>12</v>
      </c>
      <c r="AN5745" s="1" t="s">
        <v>23098</v>
      </c>
      <c r="AO5745" s="1" t="s">
        <v>86</v>
      </c>
      <c r="AP5745" s="1" t="s">
        <v>57</v>
      </c>
      <c r="AQ5745" s="1" t="s">
        <v>25</v>
      </c>
      <c r="AR5745" s="1" t="s">
        <v>19</v>
      </c>
      <c r="AS5745" s="1" t="s">
        <v>23091</v>
      </c>
      <c r="AT5745" s="1" t="s">
        <v>26</v>
      </c>
    </row>
    <row r="5746" spans="1:46" x14ac:dyDescent="0.25">
      <c r="A5746" s="1" t="s">
        <v>19630</v>
      </c>
      <c r="B5746" s="2" t="s">
        <v>23101</v>
      </c>
      <c r="C5746" s="2" t="s">
        <v>23109</v>
      </c>
      <c r="D5746" s="1">
        <v>0</v>
      </c>
      <c r="E5746" s="1">
        <v>0</v>
      </c>
      <c r="F5746" s="1">
        <v>2</v>
      </c>
      <c r="G5746" s="1">
        <v>2</v>
      </c>
      <c r="H5746" s="6">
        <v>1</v>
      </c>
      <c r="I5746">
        <v>0</v>
      </c>
      <c r="J5746" s="1">
        <v>33</v>
      </c>
      <c r="K5746" s="1">
        <v>1</v>
      </c>
      <c r="L5746" s="1">
        <v>803</v>
      </c>
      <c r="M5746" s="6">
        <v>0.08</v>
      </c>
      <c r="N5746" s="4">
        <v>2000</v>
      </c>
      <c r="O5746" s="4">
        <v>160</v>
      </c>
      <c r="P5746" s="4">
        <v>200</v>
      </c>
      <c r="Q5746" s="3">
        <v>0.25</v>
      </c>
      <c r="R5746" s="1">
        <v>18</v>
      </c>
      <c r="S5746" s="1">
        <v>200</v>
      </c>
      <c r="T5746" s="1">
        <v>25</v>
      </c>
      <c r="U5746" s="1">
        <v>1</v>
      </c>
      <c r="V5746" s="1">
        <v>1</v>
      </c>
      <c r="W5746" s="1">
        <v>0</v>
      </c>
      <c r="X5746" s="1">
        <v>0</v>
      </c>
      <c r="Y5746" s="1">
        <v>0</v>
      </c>
      <c r="Z5746" s="1">
        <v>3</v>
      </c>
      <c r="AA5746" s="1">
        <v>0</v>
      </c>
      <c r="AB5746" s="1">
        <v>0</v>
      </c>
      <c r="AC5746" s="1">
        <v>0</v>
      </c>
      <c r="AD5746" s="1">
        <v>0</v>
      </c>
      <c r="AE5746" s="1">
        <v>0</v>
      </c>
      <c r="AF5746" s="1">
        <v>0</v>
      </c>
      <c r="AG5746" s="1">
        <v>0</v>
      </c>
      <c r="AH5746" s="1">
        <v>0</v>
      </c>
      <c r="AI5746" s="1">
        <v>0</v>
      </c>
      <c r="AJ5746" s="1" t="s">
        <v>7744</v>
      </c>
      <c r="AK5746" s="1" t="s">
        <v>7745</v>
      </c>
      <c r="AL5746" s="1" t="s">
        <v>7746</v>
      </c>
      <c r="AM5746" s="1" t="s">
        <v>12</v>
      </c>
      <c r="AN5746" s="1" t="s">
        <v>23098</v>
      </c>
      <c r="AO5746" s="1" t="s">
        <v>86</v>
      </c>
      <c r="AP5746" s="1" t="s">
        <v>57</v>
      </c>
      <c r="AQ5746" s="1" t="s">
        <v>25</v>
      </c>
      <c r="AR5746" s="1" t="s">
        <v>30</v>
      </c>
      <c r="AS5746" s="1" t="s">
        <v>23090</v>
      </c>
      <c r="AT5746" s="1" t="s">
        <v>26</v>
      </c>
    </row>
    <row r="5747" spans="1:46" x14ac:dyDescent="0.25">
      <c r="A5747" s="1" t="s">
        <v>21902</v>
      </c>
      <c r="B5747" s="2" t="s">
        <v>23101</v>
      </c>
      <c r="C5747" s="2" t="s">
        <v>23109</v>
      </c>
      <c r="D5747" s="1">
        <v>0</v>
      </c>
      <c r="E5747" s="1">
        <v>0</v>
      </c>
      <c r="F5747" s="1">
        <v>1</v>
      </c>
      <c r="G5747" s="1">
        <v>1</v>
      </c>
      <c r="H5747" s="6">
        <v>1</v>
      </c>
      <c r="I5747">
        <v>1</v>
      </c>
      <c r="J5747" s="1">
        <v>34</v>
      </c>
      <c r="K5747" s="1">
        <v>1</v>
      </c>
      <c r="L5747" s="1">
        <v>603</v>
      </c>
      <c r="M5747" s="6">
        <v>0.28999999999999998</v>
      </c>
      <c r="N5747" s="4">
        <v>5000</v>
      </c>
      <c r="O5747" s="4">
        <v>350</v>
      </c>
      <c r="P5747" s="4">
        <v>300</v>
      </c>
      <c r="Q5747" s="3">
        <v>0.25</v>
      </c>
      <c r="R5747" s="1">
        <v>12</v>
      </c>
      <c r="S5747" s="1">
        <v>300</v>
      </c>
      <c r="T5747" s="1">
        <v>36</v>
      </c>
      <c r="U5747" s="1">
        <v>0</v>
      </c>
      <c r="V5747" s="1">
        <v>1</v>
      </c>
      <c r="W5747" s="1">
        <v>0</v>
      </c>
      <c r="X5747" s="1">
        <v>0</v>
      </c>
      <c r="Y5747" s="1">
        <v>0</v>
      </c>
      <c r="Z5747" s="1">
        <v>3</v>
      </c>
      <c r="AA5747" s="1">
        <v>1</v>
      </c>
      <c r="AB5747" s="1">
        <v>1</v>
      </c>
      <c r="AC5747" s="1">
        <v>0</v>
      </c>
      <c r="AD5747" s="1">
        <v>0</v>
      </c>
      <c r="AE5747" s="1">
        <v>390</v>
      </c>
      <c r="AF5747" s="1">
        <v>0</v>
      </c>
      <c r="AG5747" s="1">
        <v>0</v>
      </c>
      <c r="AH5747" s="1">
        <v>1000</v>
      </c>
      <c r="AI5747" s="1">
        <v>1390</v>
      </c>
      <c r="AJ5747" s="1" t="s">
        <v>7783</v>
      </c>
      <c r="AK5747" s="1" t="s">
        <v>13900</v>
      </c>
      <c r="AL5747" s="1" t="s">
        <v>13901</v>
      </c>
      <c r="AM5747" s="1" t="s">
        <v>16</v>
      </c>
      <c r="AN5747" s="1" t="s">
        <v>23098</v>
      </c>
      <c r="AO5747" s="1" t="s">
        <v>364</v>
      </c>
      <c r="AP5747" s="1" t="s">
        <v>57</v>
      </c>
      <c r="AQ5747" s="1" t="s">
        <v>25</v>
      </c>
      <c r="AR5747" s="1" t="s">
        <v>30</v>
      </c>
      <c r="AS5747" s="1" t="s">
        <v>23091</v>
      </c>
      <c r="AT5747" s="1" t="s">
        <v>101</v>
      </c>
    </row>
    <row r="5748" spans="1:46" x14ac:dyDescent="0.25">
      <c r="A5748" s="1" t="s">
        <v>19047</v>
      </c>
      <c r="B5748" s="2" t="s">
        <v>23101</v>
      </c>
      <c r="C5748" s="2" t="s">
        <v>23109</v>
      </c>
      <c r="D5748" s="1">
        <v>0</v>
      </c>
      <c r="E5748" s="1">
        <v>1</v>
      </c>
      <c r="F5748" s="1">
        <v>3</v>
      </c>
      <c r="G5748" s="1">
        <v>4</v>
      </c>
      <c r="H5748" s="6">
        <v>0.75</v>
      </c>
      <c r="I5748">
        <v>0</v>
      </c>
      <c r="J5748" s="1">
        <v>35</v>
      </c>
      <c r="K5748" s="1">
        <v>0</v>
      </c>
      <c r="L5748" s="1">
        <v>454</v>
      </c>
      <c r="M5748" s="6">
        <v>0.28999999999999998</v>
      </c>
      <c r="N5748" s="4">
        <v>2500</v>
      </c>
      <c r="O5748" s="4">
        <v>200</v>
      </c>
      <c r="P5748" s="4">
        <v>100</v>
      </c>
      <c r="Q5748" s="3">
        <v>0.35</v>
      </c>
      <c r="R5748" s="1">
        <v>12</v>
      </c>
      <c r="S5748" s="1">
        <v>100</v>
      </c>
      <c r="T5748" s="1">
        <v>12</v>
      </c>
      <c r="U5748" s="1">
        <v>0</v>
      </c>
      <c r="V5748" s="1">
        <v>1</v>
      </c>
      <c r="W5748" s="1">
        <v>0</v>
      </c>
      <c r="X5748" s="1">
        <v>0</v>
      </c>
      <c r="Y5748" s="1">
        <v>1</v>
      </c>
      <c r="Z5748" s="1">
        <v>0</v>
      </c>
      <c r="AA5748" s="1">
        <v>0</v>
      </c>
      <c r="AB5748" s="1">
        <v>0</v>
      </c>
      <c r="AC5748" s="1">
        <v>0</v>
      </c>
      <c r="AD5748" s="1">
        <v>0</v>
      </c>
      <c r="AE5748" s="1">
        <v>682</v>
      </c>
      <c r="AF5748" s="1">
        <v>0</v>
      </c>
      <c r="AG5748" s="1">
        <v>0</v>
      </c>
      <c r="AH5748" s="1">
        <v>400</v>
      </c>
      <c r="AI5748" s="1">
        <v>1082</v>
      </c>
      <c r="AJ5748" s="1" t="s">
        <v>6118</v>
      </c>
      <c r="AK5748" s="1" t="s">
        <v>6119</v>
      </c>
      <c r="AL5748" s="1" t="s">
        <v>6120</v>
      </c>
      <c r="AM5748" s="1" t="s">
        <v>12</v>
      </c>
      <c r="AN5748" s="1" t="s">
        <v>23097</v>
      </c>
      <c r="AO5748" s="1" t="s">
        <v>364</v>
      </c>
      <c r="AP5748" s="1" t="s">
        <v>57</v>
      </c>
      <c r="AQ5748" s="1" t="s">
        <v>25</v>
      </c>
      <c r="AR5748" s="1" t="s">
        <v>19</v>
      </c>
      <c r="AS5748" s="1" t="s">
        <v>23090</v>
      </c>
      <c r="AT5748" s="1" t="s">
        <v>26</v>
      </c>
    </row>
    <row r="5749" spans="1:46" x14ac:dyDescent="0.25">
      <c r="A5749" s="1" t="s">
        <v>20754</v>
      </c>
      <c r="B5749" s="2" t="s">
        <v>23101</v>
      </c>
      <c r="C5749" s="2" t="s">
        <v>23109</v>
      </c>
      <c r="D5749" s="1">
        <v>0</v>
      </c>
      <c r="E5749" s="1">
        <v>0</v>
      </c>
      <c r="F5749" s="1">
        <v>2</v>
      </c>
      <c r="G5749" s="1">
        <v>2</v>
      </c>
      <c r="H5749" s="6">
        <v>1</v>
      </c>
      <c r="I5749">
        <v>0</v>
      </c>
      <c r="J5749" s="1">
        <v>37</v>
      </c>
      <c r="K5749" s="1">
        <v>1</v>
      </c>
      <c r="L5749" s="1">
        <v>613</v>
      </c>
      <c r="M5749" s="6">
        <v>0.21</v>
      </c>
      <c r="N5749" s="4">
        <v>2150</v>
      </c>
      <c r="O5749" s="4">
        <v>180</v>
      </c>
      <c r="P5749" s="4">
        <v>100</v>
      </c>
      <c r="Q5749" s="3">
        <v>0.35</v>
      </c>
      <c r="R5749" s="1">
        <v>6</v>
      </c>
      <c r="S5749" s="1">
        <v>100</v>
      </c>
      <c r="T5749" s="1">
        <v>16</v>
      </c>
      <c r="U5749" s="1">
        <v>1</v>
      </c>
      <c r="V5749" s="1">
        <v>1</v>
      </c>
      <c r="W5749" s="1">
        <v>0</v>
      </c>
      <c r="X5749" s="1">
        <v>0</v>
      </c>
      <c r="Y5749" s="1">
        <v>1</v>
      </c>
      <c r="Z5749" s="1">
        <v>0</v>
      </c>
      <c r="AA5749" s="1">
        <v>1</v>
      </c>
      <c r="AB5749" s="1">
        <v>0</v>
      </c>
      <c r="AC5749" s="1">
        <v>630</v>
      </c>
      <c r="AD5749" s="1">
        <v>0</v>
      </c>
      <c r="AE5749" s="1">
        <v>0</v>
      </c>
      <c r="AF5749" s="1">
        <v>0</v>
      </c>
      <c r="AG5749" s="1">
        <v>0</v>
      </c>
      <c r="AH5749" s="1">
        <v>0</v>
      </c>
      <c r="AI5749" s="1">
        <v>630</v>
      </c>
      <c r="AJ5749" s="1" t="s">
        <v>10832</v>
      </c>
      <c r="AK5749" s="1" t="s">
        <v>10833</v>
      </c>
      <c r="AL5749" s="1" t="s">
        <v>10834</v>
      </c>
      <c r="AM5749" s="1" t="s">
        <v>12</v>
      </c>
      <c r="AN5749" s="1" t="s">
        <v>23098</v>
      </c>
      <c r="AO5749" s="1" t="s">
        <v>86</v>
      </c>
      <c r="AP5749" s="1" t="s">
        <v>57</v>
      </c>
      <c r="AQ5749" s="1" t="s">
        <v>25</v>
      </c>
      <c r="AR5749" s="1" t="s">
        <v>19</v>
      </c>
      <c r="AS5749" s="1" t="s">
        <v>23091</v>
      </c>
      <c r="AT5749" s="1" t="s">
        <v>26</v>
      </c>
    </row>
    <row r="5750" spans="1:46" x14ac:dyDescent="0.25">
      <c r="A5750" s="1" t="s">
        <v>18394</v>
      </c>
      <c r="B5750" s="2" t="s">
        <v>23101</v>
      </c>
      <c r="C5750" s="2" t="s">
        <v>23109</v>
      </c>
      <c r="D5750" s="1">
        <v>0</v>
      </c>
      <c r="E5750" s="1">
        <v>0</v>
      </c>
      <c r="F5750" s="1">
        <v>1</v>
      </c>
      <c r="G5750" s="1">
        <v>1</v>
      </c>
      <c r="H5750" s="6">
        <v>1</v>
      </c>
      <c r="I5750">
        <v>0</v>
      </c>
      <c r="J5750" s="1">
        <v>27</v>
      </c>
      <c r="K5750" s="1">
        <v>1</v>
      </c>
      <c r="L5750" s="1">
        <v>718</v>
      </c>
      <c r="M5750" s="6">
        <v>0.24</v>
      </c>
      <c r="N5750" s="4">
        <v>3000</v>
      </c>
      <c r="O5750" s="4">
        <v>220</v>
      </c>
      <c r="P5750" s="4">
        <v>200</v>
      </c>
      <c r="Q5750" s="3">
        <v>0.28999999999999998</v>
      </c>
      <c r="R5750" s="1">
        <v>12</v>
      </c>
      <c r="S5750" s="1">
        <v>200</v>
      </c>
      <c r="T5750" s="1">
        <v>20</v>
      </c>
      <c r="U5750" s="1">
        <v>1</v>
      </c>
      <c r="V5750" s="1">
        <v>1</v>
      </c>
      <c r="W5750" s="1">
        <v>0</v>
      </c>
      <c r="X5750" s="1">
        <v>0</v>
      </c>
      <c r="Y5750" s="1">
        <v>1</v>
      </c>
      <c r="Z5750" s="1">
        <v>1</v>
      </c>
      <c r="AA5750" s="1">
        <v>1</v>
      </c>
      <c r="AB5750" s="1">
        <v>0</v>
      </c>
      <c r="AC5750" s="1">
        <v>0</v>
      </c>
      <c r="AD5750" s="1">
        <v>0</v>
      </c>
      <c r="AE5750" s="1">
        <v>0</v>
      </c>
      <c r="AF5750" s="1">
        <v>540</v>
      </c>
      <c r="AG5750" s="1">
        <v>0</v>
      </c>
      <c r="AH5750" s="1">
        <v>100</v>
      </c>
      <c r="AI5750" s="1">
        <v>640</v>
      </c>
      <c r="AJ5750" s="1" t="s">
        <v>1487</v>
      </c>
      <c r="AK5750" s="1" t="s">
        <v>4246</v>
      </c>
      <c r="AL5750" s="1" t="s">
        <v>4247</v>
      </c>
      <c r="AM5750" s="1" t="s">
        <v>12</v>
      </c>
      <c r="AN5750" s="1" t="s">
        <v>23098</v>
      </c>
      <c r="AO5750" s="1" t="s">
        <v>86</v>
      </c>
      <c r="AP5750" s="1" t="s">
        <v>57</v>
      </c>
      <c r="AQ5750" s="1" t="s">
        <v>25</v>
      </c>
      <c r="AR5750" s="1" t="s">
        <v>19</v>
      </c>
      <c r="AS5750" s="1" t="s">
        <v>23091</v>
      </c>
      <c r="AT5750" s="1" t="s">
        <v>26</v>
      </c>
    </row>
    <row r="5751" spans="1:46" x14ac:dyDescent="0.25">
      <c r="A5751" s="1" t="s">
        <v>21904</v>
      </c>
      <c r="B5751" s="2" t="s">
        <v>23101</v>
      </c>
      <c r="C5751" s="2" t="s">
        <v>23109</v>
      </c>
      <c r="D5751" s="1">
        <v>0</v>
      </c>
      <c r="E5751" s="1">
        <v>0</v>
      </c>
      <c r="F5751" s="1">
        <v>1</v>
      </c>
      <c r="G5751" s="1">
        <v>1</v>
      </c>
      <c r="H5751" s="6">
        <v>1</v>
      </c>
      <c r="I5751">
        <v>0</v>
      </c>
      <c r="J5751" s="1">
        <v>33</v>
      </c>
      <c r="K5751" s="1">
        <v>1</v>
      </c>
      <c r="L5751" s="1">
        <v>515</v>
      </c>
      <c r="M5751" s="6">
        <v>0.39</v>
      </c>
      <c r="N5751" s="4">
        <v>3500</v>
      </c>
      <c r="O5751" s="4">
        <v>280</v>
      </c>
      <c r="P5751" s="4">
        <v>200</v>
      </c>
      <c r="Q5751" s="3">
        <v>0.26</v>
      </c>
      <c r="R5751" s="1">
        <v>12</v>
      </c>
      <c r="S5751" s="1">
        <v>200</v>
      </c>
      <c r="T5751" s="1">
        <v>26</v>
      </c>
      <c r="U5751" s="1">
        <v>1</v>
      </c>
      <c r="V5751" s="1">
        <v>1</v>
      </c>
      <c r="W5751" s="1">
        <v>0</v>
      </c>
      <c r="X5751" s="1">
        <v>0</v>
      </c>
      <c r="Y5751" s="1">
        <v>0</v>
      </c>
      <c r="Z5751" s="1">
        <v>1</v>
      </c>
      <c r="AA5751" s="1">
        <v>1</v>
      </c>
      <c r="AB5751" s="1">
        <v>0</v>
      </c>
      <c r="AC5751" s="1">
        <v>2000</v>
      </c>
      <c r="AD5751" s="1">
        <v>0</v>
      </c>
      <c r="AE5751" s="1">
        <v>600</v>
      </c>
      <c r="AF5751" s="1">
        <v>0</v>
      </c>
      <c r="AG5751" s="1">
        <v>0</v>
      </c>
      <c r="AH5751" s="1">
        <v>900</v>
      </c>
      <c r="AI5751" s="1">
        <v>3500</v>
      </c>
      <c r="AJ5751" s="1" t="s">
        <v>13905</v>
      </c>
      <c r="AK5751" s="1" t="s">
        <v>13906</v>
      </c>
      <c r="AL5751" s="1" t="s">
        <v>13907</v>
      </c>
      <c r="AM5751" s="1" t="s">
        <v>12</v>
      </c>
      <c r="AN5751" s="1" t="s">
        <v>23098</v>
      </c>
      <c r="AO5751" s="1" t="s">
        <v>86</v>
      </c>
      <c r="AP5751" s="1" t="s">
        <v>57</v>
      </c>
      <c r="AQ5751" s="1" t="s">
        <v>25</v>
      </c>
      <c r="AR5751" s="1" t="s">
        <v>30</v>
      </c>
      <c r="AS5751" s="1" t="s">
        <v>23091</v>
      </c>
      <c r="AT5751" s="1" t="s">
        <v>26</v>
      </c>
    </row>
    <row r="5752" spans="1:46" x14ac:dyDescent="0.25">
      <c r="A5752" s="1" t="s">
        <v>17766</v>
      </c>
      <c r="B5752" s="2" t="s">
        <v>23101</v>
      </c>
      <c r="C5752" s="2" t="s">
        <v>23109</v>
      </c>
      <c r="D5752" s="1">
        <v>0</v>
      </c>
      <c r="E5752" s="1">
        <v>0</v>
      </c>
      <c r="F5752" s="1">
        <v>1</v>
      </c>
      <c r="G5752" s="1">
        <v>1</v>
      </c>
      <c r="H5752" s="6">
        <v>1</v>
      </c>
      <c r="I5752">
        <v>0</v>
      </c>
      <c r="J5752" s="1">
        <v>22</v>
      </c>
      <c r="K5752" s="1">
        <v>0</v>
      </c>
      <c r="L5752" s="1">
        <v>758</v>
      </c>
      <c r="M5752" s="6">
        <v>0.22</v>
      </c>
      <c r="N5752" s="4">
        <v>960</v>
      </c>
      <c r="O5752" s="4">
        <v>80</v>
      </c>
      <c r="P5752" s="4">
        <v>100</v>
      </c>
      <c r="Q5752" s="3">
        <v>0.35</v>
      </c>
      <c r="R5752" s="1">
        <v>6</v>
      </c>
      <c r="S5752" s="1">
        <v>100</v>
      </c>
      <c r="T5752" s="1">
        <v>5</v>
      </c>
      <c r="U5752" s="1">
        <v>1</v>
      </c>
      <c r="V5752" s="1">
        <v>1</v>
      </c>
      <c r="W5752" s="1">
        <v>1</v>
      </c>
      <c r="X5752" s="1">
        <v>0</v>
      </c>
      <c r="Y5752" s="1">
        <v>1</v>
      </c>
      <c r="Z5752" s="1">
        <v>0</v>
      </c>
      <c r="AA5752" s="1">
        <v>1</v>
      </c>
      <c r="AB5752" s="1">
        <v>1</v>
      </c>
      <c r="AC5752" s="1">
        <v>0</v>
      </c>
      <c r="AD5752" s="1">
        <v>0</v>
      </c>
      <c r="AE5752" s="1">
        <v>0</v>
      </c>
      <c r="AF5752" s="1">
        <v>0</v>
      </c>
      <c r="AG5752" s="1">
        <v>0</v>
      </c>
      <c r="AH5752" s="1">
        <v>0</v>
      </c>
      <c r="AI5752" s="1">
        <v>0</v>
      </c>
      <c r="AJ5752" s="1" t="s">
        <v>2373</v>
      </c>
      <c r="AK5752" s="1" t="s">
        <v>2374</v>
      </c>
      <c r="AL5752" s="1" t="s">
        <v>2375</v>
      </c>
      <c r="AM5752" s="1" t="s">
        <v>12</v>
      </c>
      <c r="AN5752" s="1" t="s">
        <v>23097</v>
      </c>
      <c r="AO5752" s="1" t="s">
        <v>86</v>
      </c>
      <c r="AP5752" s="1" t="s">
        <v>86</v>
      </c>
      <c r="AQ5752" s="1" t="s">
        <v>25</v>
      </c>
      <c r="AR5752" s="1" t="s">
        <v>19</v>
      </c>
      <c r="AS5752" s="1" t="s">
        <v>23091</v>
      </c>
      <c r="AT5752" s="1" t="s">
        <v>101</v>
      </c>
    </row>
    <row r="5753" spans="1:46" x14ac:dyDescent="0.25">
      <c r="A5753" s="1" t="s">
        <v>20224</v>
      </c>
      <c r="B5753" s="2" t="s">
        <v>23101</v>
      </c>
      <c r="C5753" s="2" t="s">
        <v>23109</v>
      </c>
      <c r="D5753" s="1">
        <v>0</v>
      </c>
      <c r="E5753" s="1">
        <v>0</v>
      </c>
      <c r="F5753" s="1">
        <v>3</v>
      </c>
      <c r="G5753" s="1">
        <v>3</v>
      </c>
      <c r="H5753" s="6">
        <v>1</v>
      </c>
      <c r="I5753">
        <v>0</v>
      </c>
      <c r="J5753" s="1">
        <v>21</v>
      </c>
      <c r="K5753" s="1">
        <v>0</v>
      </c>
      <c r="L5753" s="1">
        <v>603</v>
      </c>
      <c r="M5753" s="6">
        <v>0</v>
      </c>
      <c r="N5753" s="4">
        <v>1620</v>
      </c>
      <c r="O5753" s="4">
        <v>135</v>
      </c>
      <c r="P5753" s="4">
        <v>150</v>
      </c>
      <c r="Q5753" s="3">
        <v>0.2</v>
      </c>
      <c r="R5753" s="1">
        <v>12</v>
      </c>
      <c r="S5753" s="1">
        <v>150</v>
      </c>
      <c r="T5753" s="1">
        <v>18</v>
      </c>
      <c r="U5753" s="1">
        <v>1</v>
      </c>
      <c r="V5753" s="1">
        <v>1</v>
      </c>
      <c r="W5753" s="1">
        <v>0</v>
      </c>
      <c r="X5753" s="1">
        <v>1</v>
      </c>
      <c r="Y5753" s="1">
        <v>1</v>
      </c>
      <c r="Z5753" s="1">
        <v>5</v>
      </c>
      <c r="AA5753" s="1">
        <v>0</v>
      </c>
      <c r="AB5753" s="1">
        <v>1</v>
      </c>
      <c r="AC5753" s="1">
        <v>0</v>
      </c>
      <c r="AD5753" s="1">
        <v>0</v>
      </c>
      <c r="AE5753" s="1">
        <v>0</v>
      </c>
      <c r="AF5753" s="1">
        <v>0</v>
      </c>
      <c r="AG5753" s="1">
        <v>0</v>
      </c>
      <c r="AH5753" s="1">
        <v>0</v>
      </c>
      <c r="AI5753" s="1">
        <v>0</v>
      </c>
      <c r="AJ5753" s="1" t="s">
        <v>9382</v>
      </c>
      <c r="AK5753" s="1" t="s">
        <v>9383</v>
      </c>
      <c r="AL5753" s="1" t="s">
        <v>9384</v>
      </c>
      <c r="AM5753" s="1" t="s">
        <v>12</v>
      </c>
      <c r="AN5753" s="1" t="s">
        <v>23097</v>
      </c>
      <c r="AO5753" s="1" t="s">
        <v>86</v>
      </c>
      <c r="AP5753" s="1" t="s">
        <v>57</v>
      </c>
      <c r="AQ5753" s="1" t="s">
        <v>14</v>
      </c>
      <c r="AR5753" s="1" t="s">
        <v>19</v>
      </c>
      <c r="AS5753" s="1" t="s">
        <v>23090</v>
      </c>
      <c r="AT5753" s="1" t="s">
        <v>101</v>
      </c>
    </row>
    <row r="5754" spans="1:46" x14ac:dyDescent="0.25">
      <c r="A5754" s="1" t="s">
        <v>18402</v>
      </c>
      <c r="B5754" s="2" t="s">
        <v>23101</v>
      </c>
      <c r="C5754" s="2" t="s">
        <v>23109</v>
      </c>
      <c r="D5754" s="1">
        <v>0</v>
      </c>
      <c r="E5754" s="1">
        <v>1</v>
      </c>
      <c r="F5754" s="1">
        <v>2</v>
      </c>
      <c r="G5754" s="1">
        <v>3</v>
      </c>
      <c r="H5754" s="6">
        <v>0.66666666666666663</v>
      </c>
      <c r="I5754">
        <v>0</v>
      </c>
      <c r="J5754" s="1">
        <v>34</v>
      </c>
      <c r="K5754" s="1">
        <v>0</v>
      </c>
      <c r="L5754" s="1">
        <v>556</v>
      </c>
      <c r="M5754" s="6">
        <v>0</v>
      </c>
      <c r="N5754" s="4">
        <v>2000</v>
      </c>
      <c r="O5754" s="4">
        <v>160</v>
      </c>
      <c r="P5754" s="4">
        <v>300</v>
      </c>
      <c r="Q5754" s="3">
        <v>0.21</v>
      </c>
      <c r="R5754" s="1">
        <v>24</v>
      </c>
      <c r="S5754" s="1">
        <v>300</v>
      </c>
      <c r="T5754" s="1">
        <v>37</v>
      </c>
      <c r="U5754" s="1">
        <v>1</v>
      </c>
      <c r="V5754" s="1">
        <v>1</v>
      </c>
      <c r="W5754" s="1">
        <v>0</v>
      </c>
      <c r="X5754" s="1">
        <v>0</v>
      </c>
      <c r="Y5754" s="1">
        <v>0</v>
      </c>
      <c r="Z5754" s="1">
        <v>3</v>
      </c>
      <c r="AA5754" s="1">
        <v>1</v>
      </c>
      <c r="AB5754" s="1">
        <v>0</v>
      </c>
      <c r="AC5754" s="1">
        <v>0</v>
      </c>
      <c r="AD5754" s="1">
        <v>0</v>
      </c>
      <c r="AE5754" s="1">
        <v>0</v>
      </c>
      <c r="AF5754" s="1">
        <v>0</v>
      </c>
      <c r="AG5754" s="1">
        <v>0</v>
      </c>
      <c r="AH5754" s="1">
        <v>0</v>
      </c>
      <c r="AI5754" s="1">
        <v>0</v>
      </c>
      <c r="AJ5754" s="1" t="s">
        <v>4268</v>
      </c>
      <c r="AK5754" s="1" t="s">
        <v>4269</v>
      </c>
      <c r="AL5754" s="1" t="s">
        <v>4270</v>
      </c>
      <c r="AM5754" s="1" t="s">
        <v>12</v>
      </c>
      <c r="AN5754" s="1" t="s">
        <v>23097</v>
      </c>
      <c r="AO5754" s="1" t="s">
        <v>86</v>
      </c>
      <c r="AP5754" s="1" t="s">
        <v>57</v>
      </c>
      <c r="AQ5754" s="1" t="s">
        <v>25</v>
      </c>
      <c r="AR5754" s="1" t="s">
        <v>30</v>
      </c>
      <c r="AS5754" s="1" t="s">
        <v>23091</v>
      </c>
      <c r="AT5754" s="1" t="s">
        <v>26</v>
      </c>
    </row>
    <row r="5755" spans="1:46" x14ac:dyDescent="0.25">
      <c r="A5755" s="1" t="s">
        <v>17775</v>
      </c>
      <c r="B5755" s="2" t="s">
        <v>23101</v>
      </c>
      <c r="C5755" s="2" t="s">
        <v>23109</v>
      </c>
      <c r="D5755" s="1">
        <v>0</v>
      </c>
      <c r="E5755" s="1">
        <v>0</v>
      </c>
      <c r="F5755" s="1">
        <v>1</v>
      </c>
      <c r="G5755" s="1">
        <v>1</v>
      </c>
      <c r="H5755" s="6">
        <v>1</v>
      </c>
      <c r="I5755">
        <v>0</v>
      </c>
      <c r="J5755" s="1">
        <v>27</v>
      </c>
      <c r="K5755" s="1">
        <v>1</v>
      </c>
      <c r="L5755" s="1">
        <v>631</v>
      </c>
      <c r="M5755" s="6">
        <v>0.03</v>
      </c>
      <c r="N5755" s="4">
        <v>2100</v>
      </c>
      <c r="O5755" s="4">
        <v>160</v>
      </c>
      <c r="P5755" s="4">
        <v>100</v>
      </c>
      <c r="Q5755" s="3">
        <v>0.25</v>
      </c>
      <c r="R5755" s="1">
        <v>18</v>
      </c>
      <c r="S5755" s="1">
        <v>100</v>
      </c>
      <c r="T5755" s="1">
        <v>15</v>
      </c>
      <c r="U5755" s="1">
        <v>1</v>
      </c>
      <c r="V5755" s="1">
        <v>1</v>
      </c>
      <c r="W5755" s="1">
        <v>0</v>
      </c>
      <c r="X5755" s="1">
        <v>0</v>
      </c>
      <c r="Y5755" s="1">
        <v>1</v>
      </c>
      <c r="Z5755" s="1">
        <v>1</v>
      </c>
      <c r="AA5755" s="1">
        <v>1</v>
      </c>
      <c r="AB5755" s="1">
        <v>0</v>
      </c>
      <c r="AC5755" s="1">
        <v>0</v>
      </c>
      <c r="AD5755" s="1">
        <v>0</v>
      </c>
      <c r="AE5755" s="1">
        <v>0</v>
      </c>
      <c r="AF5755" s="1">
        <v>0</v>
      </c>
      <c r="AG5755" s="1">
        <v>0</v>
      </c>
      <c r="AH5755" s="1">
        <v>85</v>
      </c>
      <c r="AI5755" s="1">
        <v>85</v>
      </c>
      <c r="AJ5755" s="1" t="s">
        <v>2409</v>
      </c>
      <c r="AK5755" s="1" t="s">
        <v>2410</v>
      </c>
      <c r="AL5755" s="1" t="s">
        <v>2411</v>
      </c>
      <c r="AM5755" s="1" t="s">
        <v>12</v>
      </c>
      <c r="AN5755" s="1" t="s">
        <v>23098</v>
      </c>
      <c r="AO5755" s="1" t="s">
        <v>86</v>
      </c>
      <c r="AP5755" s="1" t="s">
        <v>57</v>
      </c>
      <c r="AQ5755" s="1" t="s">
        <v>25</v>
      </c>
      <c r="AR5755" s="1" t="s">
        <v>19</v>
      </c>
      <c r="AS5755" s="1" t="s">
        <v>23091</v>
      </c>
      <c r="AT5755" s="1" t="s">
        <v>26</v>
      </c>
    </row>
    <row r="5756" spans="1:46" x14ac:dyDescent="0.25">
      <c r="A5756" s="1" t="s">
        <v>20232</v>
      </c>
      <c r="B5756" s="2" t="s">
        <v>23076</v>
      </c>
      <c r="C5756" s="2" t="s">
        <v>23103</v>
      </c>
      <c r="D5756" s="1">
        <v>0</v>
      </c>
      <c r="E5756" s="1">
        <v>0</v>
      </c>
      <c r="F5756" s="1">
        <v>1</v>
      </c>
      <c r="G5756" s="1">
        <v>1</v>
      </c>
      <c r="H5756" s="6">
        <v>1</v>
      </c>
      <c r="I5756">
        <v>0</v>
      </c>
      <c r="J5756" s="1">
        <v>35</v>
      </c>
      <c r="K5756" s="1">
        <v>0</v>
      </c>
      <c r="L5756" s="1">
        <v>536</v>
      </c>
      <c r="M5756" s="6">
        <v>0</v>
      </c>
      <c r="N5756" s="4">
        <v>0</v>
      </c>
      <c r="O5756" s="4">
        <v>0</v>
      </c>
      <c r="P5756" s="4">
        <v>100</v>
      </c>
      <c r="Q5756" s="3">
        <v>0.35</v>
      </c>
      <c r="R5756" s="1">
        <v>12</v>
      </c>
      <c r="S5756" s="1">
        <v>100</v>
      </c>
      <c r="T5756" s="1">
        <v>4</v>
      </c>
      <c r="U5756" s="1">
        <v>1</v>
      </c>
      <c r="V5756" s="1">
        <v>0</v>
      </c>
      <c r="W5756" s="1">
        <v>1</v>
      </c>
      <c r="X5756" s="1">
        <v>1</v>
      </c>
      <c r="Y5756" s="1">
        <v>1</v>
      </c>
      <c r="Z5756" s="1">
        <v>0</v>
      </c>
      <c r="AA5756" s="1">
        <v>1</v>
      </c>
      <c r="AB5756" s="1">
        <v>1</v>
      </c>
      <c r="AC5756" s="1">
        <v>0</v>
      </c>
      <c r="AD5756" s="1">
        <v>0</v>
      </c>
      <c r="AE5756" s="1">
        <v>0</v>
      </c>
      <c r="AF5756" s="1">
        <v>0</v>
      </c>
      <c r="AG5756" s="1">
        <v>0</v>
      </c>
      <c r="AH5756" s="1">
        <v>0</v>
      </c>
      <c r="AI5756" s="1">
        <v>0</v>
      </c>
      <c r="AJ5756" s="1" t="s">
        <v>9400</v>
      </c>
      <c r="AK5756" s="1" t="s">
        <v>9401</v>
      </c>
      <c r="AL5756" s="1" t="s">
        <v>11</v>
      </c>
      <c r="AM5756" s="1" t="s">
        <v>12</v>
      </c>
      <c r="AN5756" s="1" t="s">
        <v>23097</v>
      </c>
      <c r="AO5756" s="1" t="s">
        <v>86</v>
      </c>
      <c r="AP5756" s="1" t="s">
        <v>86</v>
      </c>
      <c r="AQ5756" s="1" t="s">
        <v>14</v>
      </c>
      <c r="AR5756" s="1" t="s">
        <v>19</v>
      </c>
      <c r="AS5756" s="1" t="s">
        <v>23091</v>
      </c>
      <c r="AT5756" s="1" t="s">
        <v>101</v>
      </c>
    </row>
    <row r="5757" spans="1:46" x14ac:dyDescent="0.25">
      <c r="A5757" s="1" t="s">
        <v>17017</v>
      </c>
      <c r="B5757" s="2" t="s">
        <v>23076</v>
      </c>
      <c r="C5757" s="2" t="s">
        <v>23103</v>
      </c>
      <c r="D5757" s="1">
        <v>0</v>
      </c>
      <c r="E5757" s="1">
        <v>1</v>
      </c>
      <c r="F5757" s="1">
        <v>1</v>
      </c>
      <c r="G5757" s="1">
        <v>2</v>
      </c>
      <c r="H5757" s="6">
        <v>0.5</v>
      </c>
      <c r="I5757">
        <v>1</v>
      </c>
      <c r="J5757" s="1">
        <v>32</v>
      </c>
      <c r="K5757" s="1">
        <v>0</v>
      </c>
      <c r="L5757" s="1">
        <v>513</v>
      </c>
      <c r="M5757" s="6">
        <v>0</v>
      </c>
      <c r="N5757" s="4">
        <v>3200</v>
      </c>
      <c r="O5757" s="4">
        <v>0</v>
      </c>
      <c r="P5757" s="4">
        <v>170</v>
      </c>
      <c r="Q5757" s="3">
        <v>0.45</v>
      </c>
      <c r="R5757" s="1">
        <v>12</v>
      </c>
      <c r="S5757" s="1">
        <v>170</v>
      </c>
      <c r="T5757" s="1">
        <v>6</v>
      </c>
      <c r="U5757" s="1">
        <v>0</v>
      </c>
      <c r="V5757" s="1">
        <v>0</v>
      </c>
      <c r="W5757" s="1">
        <v>1</v>
      </c>
      <c r="X5757" s="1">
        <v>1</v>
      </c>
      <c r="Y5757" s="1">
        <v>1</v>
      </c>
      <c r="Z5757" s="1">
        <v>0</v>
      </c>
      <c r="AA5757" s="1">
        <v>1</v>
      </c>
      <c r="AB5757" s="1">
        <v>1</v>
      </c>
      <c r="AC5757" s="1">
        <v>0</v>
      </c>
      <c r="AD5757" s="1">
        <v>0</v>
      </c>
      <c r="AE5757" s="1">
        <v>430</v>
      </c>
      <c r="AF5757" s="1">
        <v>0</v>
      </c>
      <c r="AG5757" s="1">
        <v>0</v>
      </c>
      <c r="AH5757" s="1">
        <v>0</v>
      </c>
      <c r="AI5757" s="1">
        <v>430</v>
      </c>
      <c r="AJ5757" s="1" t="s">
        <v>33</v>
      </c>
      <c r="AK5757" s="1" t="s">
        <v>34</v>
      </c>
      <c r="AL5757" s="1" t="s">
        <v>11</v>
      </c>
      <c r="AM5757" s="1" t="s">
        <v>16</v>
      </c>
      <c r="AN5757" s="1" t="s">
        <v>23097</v>
      </c>
      <c r="AO5757" s="1" t="s">
        <v>364</v>
      </c>
      <c r="AP5757" s="1" t="s">
        <v>86</v>
      </c>
      <c r="AQ5757" s="1" t="s">
        <v>14</v>
      </c>
      <c r="AR5757" s="1" t="s">
        <v>19</v>
      </c>
      <c r="AS5757" s="1" t="s">
        <v>23091</v>
      </c>
      <c r="AT5757" s="1" t="s">
        <v>101</v>
      </c>
    </row>
    <row r="5758" spans="1:46" x14ac:dyDescent="0.25">
      <c r="A5758" s="1" t="s">
        <v>17781</v>
      </c>
      <c r="B5758" s="2" t="s">
        <v>23076</v>
      </c>
      <c r="C5758" s="2" t="s">
        <v>23103</v>
      </c>
      <c r="D5758" s="1">
        <v>2</v>
      </c>
      <c r="E5758" s="1">
        <v>7</v>
      </c>
      <c r="F5758" s="1">
        <v>1</v>
      </c>
      <c r="G5758" s="1">
        <v>10</v>
      </c>
      <c r="H5758" s="6">
        <v>0.1</v>
      </c>
      <c r="I5758">
        <v>1</v>
      </c>
      <c r="J5758" s="1">
        <v>34</v>
      </c>
      <c r="K5758" s="1">
        <v>1</v>
      </c>
      <c r="L5758" s="1">
        <v>16</v>
      </c>
      <c r="M5758" s="6">
        <v>0</v>
      </c>
      <c r="N5758" s="4">
        <v>0</v>
      </c>
      <c r="O5758" s="4">
        <v>250</v>
      </c>
      <c r="P5758" s="4">
        <v>140</v>
      </c>
      <c r="Q5758" s="3">
        <v>0.5</v>
      </c>
      <c r="R5758" s="1">
        <v>12</v>
      </c>
      <c r="S5758" s="1">
        <v>140</v>
      </c>
      <c r="T5758" s="1">
        <v>7</v>
      </c>
      <c r="U5758" s="1">
        <v>1</v>
      </c>
      <c r="V5758" s="1">
        <v>0</v>
      </c>
      <c r="W5758" s="1">
        <v>1</v>
      </c>
      <c r="X5758" s="1">
        <v>1</v>
      </c>
      <c r="Y5758" s="1">
        <v>0</v>
      </c>
      <c r="Z5758" s="1">
        <v>3</v>
      </c>
      <c r="AA5758" s="1">
        <v>1</v>
      </c>
      <c r="AB5758" s="1">
        <v>1</v>
      </c>
      <c r="AC5758" s="1">
        <v>0</v>
      </c>
      <c r="AD5758" s="1">
        <v>0</v>
      </c>
      <c r="AE5758" s="1">
        <v>0</v>
      </c>
      <c r="AF5758" s="1">
        <v>0</v>
      </c>
      <c r="AG5758" s="1">
        <v>0</v>
      </c>
      <c r="AH5758" s="1">
        <v>0</v>
      </c>
      <c r="AI5758" s="1">
        <v>0</v>
      </c>
      <c r="AJ5758" s="1" t="s">
        <v>2432</v>
      </c>
      <c r="AK5758" s="1" t="s">
        <v>2433</v>
      </c>
      <c r="AL5758" s="1" t="s">
        <v>11</v>
      </c>
      <c r="AM5758" s="1" t="s">
        <v>16</v>
      </c>
      <c r="AN5758" s="1" t="s">
        <v>23098</v>
      </c>
      <c r="AO5758" s="1" t="s">
        <v>86</v>
      </c>
      <c r="AP5758" s="1" t="s">
        <v>86</v>
      </c>
      <c r="AQ5758" s="1" t="s">
        <v>14</v>
      </c>
      <c r="AR5758" s="1" t="s">
        <v>30</v>
      </c>
      <c r="AS5758" s="1" t="s">
        <v>23091</v>
      </c>
      <c r="AT5758" s="1" t="s">
        <v>101</v>
      </c>
    </row>
    <row r="5759" spans="1:46" x14ac:dyDescent="0.25">
      <c r="A5759" s="1" t="s">
        <v>19652</v>
      </c>
      <c r="B5759" s="2" t="s">
        <v>23076</v>
      </c>
      <c r="C5759" s="2" t="s">
        <v>23103</v>
      </c>
      <c r="D5759" s="1">
        <v>0</v>
      </c>
      <c r="E5759" s="1">
        <v>2</v>
      </c>
      <c r="F5759" s="1">
        <v>2</v>
      </c>
      <c r="G5759" s="1">
        <v>4</v>
      </c>
      <c r="H5759" s="6">
        <v>0.5</v>
      </c>
      <c r="I5759">
        <v>1</v>
      </c>
      <c r="J5759" s="1">
        <v>34</v>
      </c>
      <c r="K5759" s="1">
        <v>1</v>
      </c>
      <c r="L5759" s="1">
        <v>654</v>
      </c>
      <c r="M5759" s="6">
        <v>0</v>
      </c>
      <c r="N5759" s="4">
        <v>2500</v>
      </c>
      <c r="O5759" s="4">
        <v>240</v>
      </c>
      <c r="P5759" s="4">
        <v>450</v>
      </c>
      <c r="Q5759" s="3">
        <v>0.38</v>
      </c>
      <c r="R5759" s="1">
        <v>24</v>
      </c>
      <c r="S5759" s="1">
        <v>225</v>
      </c>
      <c r="T5759" s="1">
        <v>2</v>
      </c>
      <c r="U5759" s="1">
        <v>0</v>
      </c>
      <c r="V5759" s="1">
        <v>0</v>
      </c>
      <c r="W5759" s="1">
        <v>0</v>
      </c>
      <c r="X5759" s="1">
        <v>1</v>
      </c>
      <c r="Y5759" s="1">
        <v>1</v>
      </c>
      <c r="Z5759" s="1">
        <v>3</v>
      </c>
      <c r="AA5759" s="1">
        <v>0</v>
      </c>
      <c r="AB5759" s="1">
        <v>1</v>
      </c>
      <c r="AC5759" s="1">
        <v>0</v>
      </c>
      <c r="AD5759" s="1">
        <v>0</v>
      </c>
      <c r="AE5759" s="1">
        <v>0</v>
      </c>
      <c r="AF5759" s="1">
        <v>840</v>
      </c>
      <c r="AG5759" s="1">
        <v>0</v>
      </c>
      <c r="AH5759" s="1">
        <v>0</v>
      </c>
      <c r="AI5759" s="1">
        <v>840</v>
      </c>
      <c r="AJ5759" s="1" t="s">
        <v>7809</v>
      </c>
      <c r="AK5759" s="1" t="s">
        <v>7810</v>
      </c>
      <c r="AL5759" s="1" t="s">
        <v>11</v>
      </c>
      <c r="AM5759" s="1" t="s">
        <v>16</v>
      </c>
      <c r="AN5759" s="1" t="s">
        <v>23098</v>
      </c>
      <c r="AO5759" s="1" t="s">
        <v>364</v>
      </c>
      <c r="AP5759" s="1" t="s">
        <v>57</v>
      </c>
      <c r="AQ5759" s="1" t="s">
        <v>14</v>
      </c>
      <c r="AR5759" s="1" t="s">
        <v>19</v>
      </c>
      <c r="AS5759" s="1" t="s">
        <v>23090</v>
      </c>
      <c r="AT5759" s="1" t="s">
        <v>101</v>
      </c>
    </row>
    <row r="5760" spans="1:46" x14ac:dyDescent="0.25">
      <c r="A5760" s="1" t="s">
        <v>21317</v>
      </c>
      <c r="B5760" s="2" t="s">
        <v>23076</v>
      </c>
      <c r="C5760" s="2" t="s">
        <v>23103</v>
      </c>
      <c r="D5760" s="1">
        <v>2</v>
      </c>
      <c r="E5760" s="1">
        <v>4</v>
      </c>
      <c r="F5760" s="1">
        <v>1</v>
      </c>
      <c r="G5760" s="1">
        <v>7</v>
      </c>
      <c r="H5760" s="6">
        <v>0.14285714285714285</v>
      </c>
      <c r="I5760">
        <v>0</v>
      </c>
      <c r="J5760" s="1">
        <v>33</v>
      </c>
      <c r="K5760" s="1">
        <v>1</v>
      </c>
      <c r="L5760" s="1">
        <v>658</v>
      </c>
      <c r="M5760" s="6">
        <v>0</v>
      </c>
      <c r="N5760" s="4">
        <v>2400</v>
      </c>
      <c r="O5760" s="4">
        <v>200</v>
      </c>
      <c r="P5760" s="4">
        <v>200</v>
      </c>
      <c r="Q5760" s="3">
        <v>0.39</v>
      </c>
      <c r="R5760" s="1">
        <v>12</v>
      </c>
      <c r="S5760" s="1">
        <v>200</v>
      </c>
      <c r="T5760" s="1">
        <v>10</v>
      </c>
      <c r="U5760" s="1">
        <v>0</v>
      </c>
      <c r="V5760" s="1">
        <v>0</v>
      </c>
      <c r="W5760" s="1">
        <v>1</v>
      </c>
      <c r="X5760" s="1">
        <v>1</v>
      </c>
      <c r="Y5760" s="1">
        <v>1</v>
      </c>
      <c r="Z5760" s="1">
        <v>3</v>
      </c>
      <c r="AA5760" s="1">
        <v>0</v>
      </c>
      <c r="AB5760" s="1">
        <v>1</v>
      </c>
      <c r="AC5760" s="1">
        <v>0</v>
      </c>
      <c r="AD5760" s="1">
        <v>0</v>
      </c>
      <c r="AE5760" s="1">
        <v>0</v>
      </c>
      <c r="AF5760" s="1">
        <v>320</v>
      </c>
      <c r="AG5760" s="1">
        <v>0</v>
      </c>
      <c r="AH5760" s="1">
        <v>700</v>
      </c>
      <c r="AI5760" s="1">
        <v>1020</v>
      </c>
      <c r="AJ5760" s="1" t="s">
        <v>12342</v>
      </c>
      <c r="AK5760" s="1" t="s">
        <v>12343</v>
      </c>
      <c r="AL5760" s="1" t="s">
        <v>11</v>
      </c>
      <c r="AM5760" s="1" t="s">
        <v>12</v>
      </c>
      <c r="AN5760" s="1" t="s">
        <v>23098</v>
      </c>
      <c r="AO5760" s="1" t="s">
        <v>364</v>
      </c>
      <c r="AP5760" s="1" t="s">
        <v>86</v>
      </c>
      <c r="AQ5760" s="1" t="s">
        <v>14</v>
      </c>
      <c r="AR5760" s="1" t="s">
        <v>19</v>
      </c>
      <c r="AS5760" s="1" t="s">
        <v>23090</v>
      </c>
      <c r="AT5760" s="1" t="s">
        <v>101</v>
      </c>
    </row>
    <row r="5761" spans="1:46" x14ac:dyDescent="0.25">
      <c r="A5761" s="1" t="s">
        <v>21931</v>
      </c>
      <c r="B5761" s="2" t="s">
        <v>23076</v>
      </c>
      <c r="C5761" s="2" t="s">
        <v>23103</v>
      </c>
      <c r="D5761" s="1">
        <v>4</v>
      </c>
      <c r="E5761" s="1">
        <v>1</v>
      </c>
      <c r="F5761" s="1">
        <v>2</v>
      </c>
      <c r="G5761" s="1">
        <v>7</v>
      </c>
      <c r="H5761" s="6">
        <v>0.2857142857142857</v>
      </c>
      <c r="I5761">
        <v>0</v>
      </c>
      <c r="J5761" s="1">
        <v>33</v>
      </c>
      <c r="K5761" s="1">
        <v>0</v>
      </c>
      <c r="L5761" s="1">
        <v>552</v>
      </c>
      <c r="M5761" s="6">
        <v>0</v>
      </c>
      <c r="N5761" s="4">
        <v>1800</v>
      </c>
      <c r="O5761" s="4">
        <v>150</v>
      </c>
      <c r="P5761" s="4">
        <v>300</v>
      </c>
      <c r="Q5761" s="3">
        <v>0.45</v>
      </c>
      <c r="R5761" s="1">
        <v>24</v>
      </c>
      <c r="S5761" s="1">
        <v>300</v>
      </c>
      <c r="T5761" s="1">
        <v>9</v>
      </c>
      <c r="U5761" s="1">
        <v>0</v>
      </c>
      <c r="V5761" s="1">
        <v>0</v>
      </c>
      <c r="W5761" s="1">
        <v>1</v>
      </c>
      <c r="X5761" s="1">
        <v>1</v>
      </c>
      <c r="Y5761" s="1">
        <v>1</v>
      </c>
      <c r="Z5761" s="1">
        <v>4</v>
      </c>
      <c r="AA5761" s="1">
        <v>0</v>
      </c>
      <c r="AB5761" s="1">
        <v>1</v>
      </c>
      <c r="AC5761" s="1">
        <v>300</v>
      </c>
      <c r="AD5761" s="1">
        <v>0</v>
      </c>
      <c r="AE5761" s="1">
        <v>0</v>
      </c>
      <c r="AF5761" s="1">
        <v>300</v>
      </c>
      <c r="AG5761" s="1">
        <v>0</v>
      </c>
      <c r="AH5761" s="1">
        <v>400</v>
      </c>
      <c r="AI5761" s="1">
        <v>1000</v>
      </c>
      <c r="AJ5761" s="1" t="s">
        <v>13964</v>
      </c>
      <c r="AK5761" s="1" t="s">
        <v>13965</v>
      </c>
      <c r="AL5761" s="1" t="s">
        <v>11</v>
      </c>
      <c r="AM5761" s="1" t="s">
        <v>12</v>
      </c>
      <c r="AN5761" s="1" t="s">
        <v>23097</v>
      </c>
      <c r="AO5761" s="1" t="s">
        <v>364</v>
      </c>
      <c r="AP5761" s="1" t="s">
        <v>86</v>
      </c>
      <c r="AQ5761" s="1" t="s">
        <v>14</v>
      </c>
      <c r="AR5761" s="1" t="s">
        <v>19</v>
      </c>
      <c r="AS5761" s="1" t="s">
        <v>23090</v>
      </c>
      <c r="AT5761" s="1" t="s">
        <v>101</v>
      </c>
    </row>
    <row r="5762" spans="1:46" x14ac:dyDescent="0.25">
      <c r="A5762" s="1" t="s">
        <v>19078</v>
      </c>
      <c r="B5762" s="2" t="s">
        <v>23076</v>
      </c>
      <c r="C5762" s="2" t="s">
        <v>23103</v>
      </c>
      <c r="D5762" s="1">
        <v>0</v>
      </c>
      <c r="E5762" s="1">
        <v>2</v>
      </c>
      <c r="F5762" s="1">
        <v>1</v>
      </c>
      <c r="G5762" s="1">
        <v>3</v>
      </c>
      <c r="H5762" s="6">
        <v>0.33333333333333331</v>
      </c>
      <c r="I5762">
        <v>1</v>
      </c>
      <c r="J5762" s="1">
        <v>33</v>
      </c>
      <c r="K5762" s="1">
        <v>1</v>
      </c>
      <c r="L5762" s="1">
        <v>259</v>
      </c>
      <c r="M5762" s="6">
        <v>0</v>
      </c>
      <c r="N5762" s="4">
        <v>1800</v>
      </c>
      <c r="O5762" s="4">
        <v>160</v>
      </c>
      <c r="P5762" s="4">
        <v>100</v>
      </c>
      <c r="Q5762" s="3">
        <v>0.43</v>
      </c>
      <c r="R5762" s="1">
        <v>12</v>
      </c>
      <c r="S5762" s="1">
        <v>100</v>
      </c>
      <c r="T5762" s="1">
        <v>5</v>
      </c>
      <c r="U5762" s="1">
        <v>0</v>
      </c>
      <c r="V5762" s="1">
        <v>0</v>
      </c>
      <c r="W5762" s="1">
        <v>1</v>
      </c>
      <c r="X5762" s="1">
        <v>1</v>
      </c>
      <c r="Y5762" s="1">
        <v>1</v>
      </c>
      <c r="Z5762" s="1">
        <v>0</v>
      </c>
      <c r="AA5762" s="1">
        <v>1</v>
      </c>
      <c r="AB5762" s="1">
        <v>1</v>
      </c>
      <c r="AC5762" s="1">
        <v>0</v>
      </c>
      <c r="AD5762" s="1">
        <v>0</v>
      </c>
      <c r="AE5762" s="1">
        <v>0</v>
      </c>
      <c r="AF5762" s="1">
        <v>494</v>
      </c>
      <c r="AG5762" s="1">
        <v>0</v>
      </c>
      <c r="AH5762" s="1">
        <v>200</v>
      </c>
      <c r="AI5762" s="1">
        <v>694</v>
      </c>
      <c r="AJ5762" s="1" t="s">
        <v>6194</v>
      </c>
      <c r="AK5762" s="1" t="s">
        <v>6195</v>
      </c>
      <c r="AL5762" s="1" t="s">
        <v>11</v>
      </c>
      <c r="AM5762" s="1" t="s">
        <v>16</v>
      </c>
      <c r="AN5762" s="1" t="s">
        <v>23098</v>
      </c>
      <c r="AO5762" s="1" t="s">
        <v>364</v>
      </c>
      <c r="AP5762" s="1" t="s">
        <v>86</v>
      </c>
      <c r="AQ5762" s="1" t="s">
        <v>14</v>
      </c>
      <c r="AR5762" s="1" t="s">
        <v>19</v>
      </c>
      <c r="AS5762" s="1" t="s">
        <v>23091</v>
      </c>
      <c r="AT5762" s="1" t="s">
        <v>101</v>
      </c>
    </row>
    <row r="5763" spans="1:46" x14ac:dyDescent="0.25">
      <c r="A5763" s="1" t="s">
        <v>22511</v>
      </c>
      <c r="B5763" s="2" t="s">
        <v>23076</v>
      </c>
      <c r="C5763" s="2" t="s">
        <v>23104</v>
      </c>
      <c r="D5763" s="1">
        <v>0</v>
      </c>
      <c r="E5763" s="1">
        <v>0</v>
      </c>
      <c r="F5763" s="1">
        <v>3</v>
      </c>
      <c r="G5763" s="1">
        <v>3</v>
      </c>
      <c r="H5763" s="6">
        <v>1</v>
      </c>
      <c r="I5763">
        <v>1</v>
      </c>
      <c r="J5763" s="1">
        <v>33</v>
      </c>
      <c r="K5763" s="1">
        <v>0</v>
      </c>
      <c r="L5763" s="1">
        <v>414</v>
      </c>
      <c r="M5763" s="6">
        <v>0</v>
      </c>
      <c r="N5763" s="4">
        <v>1500</v>
      </c>
      <c r="O5763" s="4">
        <v>150</v>
      </c>
      <c r="P5763" s="4">
        <v>200</v>
      </c>
      <c r="Q5763" s="3">
        <v>0.35</v>
      </c>
      <c r="R5763" s="1">
        <v>24</v>
      </c>
      <c r="S5763" s="1">
        <v>200</v>
      </c>
      <c r="T5763" s="1">
        <v>11</v>
      </c>
      <c r="U5763" s="1">
        <v>1</v>
      </c>
      <c r="V5763" s="1">
        <v>0</v>
      </c>
      <c r="W5763" s="1">
        <v>0</v>
      </c>
      <c r="X5763" s="1">
        <v>1</v>
      </c>
      <c r="Y5763" s="1">
        <v>1</v>
      </c>
      <c r="Z5763" s="1">
        <v>3</v>
      </c>
      <c r="AA5763" s="1">
        <v>0</v>
      </c>
      <c r="AB5763" s="1">
        <v>1</v>
      </c>
      <c r="AC5763" s="1">
        <v>0</v>
      </c>
      <c r="AD5763" s="1">
        <v>0</v>
      </c>
      <c r="AE5763" s="1">
        <v>0</v>
      </c>
      <c r="AF5763" s="1">
        <v>0</v>
      </c>
      <c r="AG5763" s="1">
        <v>0</v>
      </c>
      <c r="AH5763" s="1">
        <v>500</v>
      </c>
      <c r="AI5763" s="1">
        <v>500</v>
      </c>
      <c r="AJ5763" s="1" t="s">
        <v>1612</v>
      </c>
      <c r="AK5763" s="1" t="s">
        <v>15509</v>
      </c>
      <c r="AL5763" s="1" t="s">
        <v>11</v>
      </c>
      <c r="AM5763" s="1" t="s">
        <v>16</v>
      </c>
      <c r="AN5763" s="1" t="s">
        <v>23097</v>
      </c>
      <c r="AO5763" s="1" t="s">
        <v>86</v>
      </c>
      <c r="AP5763" s="1" t="s">
        <v>57</v>
      </c>
      <c r="AQ5763" s="1" t="s">
        <v>14</v>
      </c>
      <c r="AR5763" s="1" t="s">
        <v>19</v>
      </c>
      <c r="AS5763" s="1" t="s">
        <v>23090</v>
      </c>
      <c r="AT5763" s="1" t="s">
        <v>101</v>
      </c>
    </row>
    <row r="5764" spans="1:46" x14ac:dyDescent="0.25">
      <c r="A5764" s="1" t="s">
        <v>21323</v>
      </c>
      <c r="B5764" s="2" t="s">
        <v>23076</v>
      </c>
      <c r="C5764" s="2" t="s">
        <v>23104</v>
      </c>
      <c r="D5764" s="1">
        <v>0</v>
      </c>
      <c r="E5764" s="1">
        <v>0</v>
      </c>
      <c r="F5764" s="1">
        <v>1</v>
      </c>
      <c r="G5764" s="1">
        <v>1</v>
      </c>
      <c r="H5764" s="6">
        <v>1</v>
      </c>
      <c r="I5764">
        <v>1</v>
      </c>
      <c r="J5764" s="1">
        <v>41</v>
      </c>
      <c r="K5764" s="1">
        <v>0</v>
      </c>
      <c r="L5764" s="1">
        <v>761</v>
      </c>
      <c r="M5764" s="6">
        <v>0</v>
      </c>
      <c r="N5764" s="4">
        <v>4800</v>
      </c>
      <c r="O5764" s="4">
        <v>400</v>
      </c>
      <c r="P5764" s="4">
        <v>400</v>
      </c>
      <c r="Q5764" s="3">
        <v>0.35</v>
      </c>
      <c r="R5764" s="1">
        <v>24</v>
      </c>
      <c r="S5764" s="1">
        <v>400</v>
      </c>
      <c r="T5764" s="1">
        <v>11</v>
      </c>
      <c r="U5764" s="1">
        <v>1</v>
      </c>
      <c r="V5764" s="1">
        <v>0</v>
      </c>
      <c r="W5764" s="1">
        <v>1</v>
      </c>
      <c r="X5764" s="1">
        <v>1</v>
      </c>
      <c r="Y5764" s="1">
        <v>0</v>
      </c>
      <c r="Z5764" s="1">
        <v>5</v>
      </c>
      <c r="AA5764" s="1">
        <v>1</v>
      </c>
      <c r="AB5764" s="1">
        <v>1</v>
      </c>
      <c r="AC5764" s="1">
        <v>2500</v>
      </c>
      <c r="AD5764" s="1">
        <v>0</v>
      </c>
      <c r="AE5764" s="1">
        <v>20</v>
      </c>
      <c r="AF5764" s="1">
        <v>0</v>
      </c>
      <c r="AG5764" s="1">
        <v>0</v>
      </c>
      <c r="AH5764" s="1">
        <v>0</v>
      </c>
      <c r="AI5764" s="1">
        <v>2520</v>
      </c>
      <c r="AJ5764" s="1" t="s">
        <v>12352</v>
      </c>
      <c r="AK5764" s="1" t="s">
        <v>12353</v>
      </c>
      <c r="AL5764" s="1" t="s">
        <v>11</v>
      </c>
      <c r="AM5764" s="1" t="s">
        <v>16</v>
      </c>
      <c r="AN5764" s="1" t="s">
        <v>23097</v>
      </c>
      <c r="AO5764" s="1" t="s">
        <v>86</v>
      </c>
      <c r="AP5764" s="1" t="s">
        <v>86</v>
      </c>
      <c r="AQ5764" s="1" t="s">
        <v>14</v>
      </c>
      <c r="AR5764" s="1" t="s">
        <v>30</v>
      </c>
      <c r="AS5764" s="1" t="s">
        <v>23091</v>
      </c>
      <c r="AT5764" s="1" t="s">
        <v>101</v>
      </c>
    </row>
    <row r="5765" spans="1:46" x14ac:dyDescent="0.25">
      <c r="A5765" s="1" t="s">
        <v>19658</v>
      </c>
      <c r="B5765" s="2" t="s">
        <v>23076</v>
      </c>
      <c r="C5765" s="2" t="s">
        <v>23104</v>
      </c>
      <c r="D5765" s="1">
        <v>0</v>
      </c>
      <c r="E5765" s="1">
        <v>2</v>
      </c>
      <c r="F5765" s="1">
        <v>1</v>
      </c>
      <c r="G5765" s="1">
        <v>3</v>
      </c>
      <c r="H5765" s="6">
        <v>0.33333333333333331</v>
      </c>
      <c r="I5765">
        <v>0</v>
      </c>
      <c r="J5765" s="1">
        <v>34</v>
      </c>
      <c r="K5765" s="1">
        <v>0</v>
      </c>
      <c r="L5765" s="1">
        <v>379</v>
      </c>
      <c r="M5765" s="6">
        <v>0</v>
      </c>
      <c r="N5765" s="4">
        <v>1800</v>
      </c>
      <c r="O5765" s="4">
        <v>150</v>
      </c>
      <c r="P5765" s="4">
        <v>500</v>
      </c>
      <c r="Q5765" s="3">
        <v>0.38</v>
      </c>
      <c r="R5765" s="1">
        <v>24</v>
      </c>
      <c r="S5765" s="1">
        <v>500</v>
      </c>
      <c r="T5765" s="1">
        <v>14</v>
      </c>
      <c r="U5765" s="1">
        <v>1</v>
      </c>
      <c r="V5765" s="1">
        <v>0</v>
      </c>
      <c r="W5765" s="1">
        <v>1</v>
      </c>
      <c r="X5765" s="1">
        <v>1</v>
      </c>
      <c r="Y5765" s="1">
        <v>1</v>
      </c>
      <c r="Z5765" s="1">
        <v>2</v>
      </c>
      <c r="AA5765" s="1">
        <v>1</v>
      </c>
      <c r="AB5765" s="1">
        <v>1</v>
      </c>
      <c r="AC5765" s="1">
        <v>0</v>
      </c>
      <c r="AD5765" s="1">
        <v>0</v>
      </c>
      <c r="AE5765" s="1">
        <v>0</v>
      </c>
      <c r="AF5765" s="1">
        <v>0</v>
      </c>
      <c r="AG5765" s="1">
        <v>0</v>
      </c>
      <c r="AH5765" s="1">
        <v>0</v>
      </c>
      <c r="AI5765" s="1">
        <v>0</v>
      </c>
      <c r="AJ5765" s="1" t="s">
        <v>7820</v>
      </c>
      <c r="AK5765" s="1" t="s">
        <v>7821</v>
      </c>
      <c r="AL5765" s="1" t="s">
        <v>11</v>
      </c>
      <c r="AM5765" s="1" t="s">
        <v>12</v>
      </c>
      <c r="AN5765" s="1" t="s">
        <v>23097</v>
      </c>
      <c r="AO5765" s="1" t="s">
        <v>86</v>
      </c>
      <c r="AP5765" s="1" t="s">
        <v>86</v>
      </c>
      <c r="AQ5765" s="1" t="s">
        <v>14</v>
      </c>
      <c r="AR5765" s="1" t="s">
        <v>19</v>
      </c>
      <c r="AS5765" s="1" t="s">
        <v>23091</v>
      </c>
      <c r="AT5765" s="1" t="s">
        <v>101</v>
      </c>
    </row>
    <row r="5766" spans="1:46" x14ac:dyDescent="0.25">
      <c r="A5766" s="1" t="s">
        <v>22533</v>
      </c>
      <c r="B5766" s="2" t="s">
        <v>23076</v>
      </c>
      <c r="C5766" s="2" t="s">
        <v>23104</v>
      </c>
      <c r="D5766" s="1">
        <v>0</v>
      </c>
      <c r="E5766" s="1">
        <v>0</v>
      </c>
      <c r="F5766" s="1">
        <v>3</v>
      </c>
      <c r="G5766" s="1">
        <v>3</v>
      </c>
      <c r="H5766" s="6">
        <v>1</v>
      </c>
      <c r="I5766">
        <v>1</v>
      </c>
      <c r="J5766" s="1">
        <v>33</v>
      </c>
      <c r="K5766" s="1">
        <v>0</v>
      </c>
      <c r="L5766" s="1">
        <v>414</v>
      </c>
      <c r="M5766" s="6">
        <v>0.27</v>
      </c>
      <c r="N5766" s="4">
        <v>1500</v>
      </c>
      <c r="O5766" s="4">
        <v>150</v>
      </c>
      <c r="P5766" s="4">
        <v>200</v>
      </c>
      <c r="Q5766" s="3">
        <v>0.3</v>
      </c>
      <c r="R5766" s="1">
        <v>24</v>
      </c>
      <c r="S5766" s="1">
        <v>200</v>
      </c>
      <c r="T5766" s="1">
        <v>20</v>
      </c>
      <c r="U5766" s="1">
        <v>1</v>
      </c>
      <c r="V5766" s="1">
        <v>0</v>
      </c>
      <c r="W5766" s="1">
        <v>0</v>
      </c>
      <c r="X5766" s="1">
        <v>1</v>
      </c>
      <c r="Y5766" s="1">
        <v>1</v>
      </c>
      <c r="Z5766" s="1">
        <v>3</v>
      </c>
      <c r="AA5766" s="1">
        <v>0</v>
      </c>
      <c r="AB5766" s="1">
        <v>1</v>
      </c>
      <c r="AC5766" s="1">
        <v>0</v>
      </c>
      <c r="AD5766" s="1">
        <v>0</v>
      </c>
      <c r="AE5766" s="1">
        <v>0</v>
      </c>
      <c r="AF5766" s="1">
        <v>0</v>
      </c>
      <c r="AG5766" s="1">
        <v>0</v>
      </c>
      <c r="AH5766" s="1">
        <v>500</v>
      </c>
      <c r="AI5766" s="1">
        <v>500</v>
      </c>
      <c r="AJ5766" s="1" t="s">
        <v>14534</v>
      </c>
      <c r="AK5766" s="1" t="s">
        <v>15553</v>
      </c>
      <c r="AL5766" s="1" t="s">
        <v>15554</v>
      </c>
      <c r="AM5766" s="1" t="s">
        <v>16</v>
      </c>
      <c r="AN5766" s="1" t="s">
        <v>23097</v>
      </c>
      <c r="AO5766" s="1" t="s">
        <v>86</v>
      </c>
      <c r="AP5766" s="1" t="s">
        <v>57</v>
      </c>
      <c r="AQ5766" s="1" t="s">
        <v>14</v>
      </c>
      <c r="AR5766" s="1" t="s">
        <v>19</v>
      </c>
      <c r="AS5766" s="1" t="s">
        <v>23090</v>
      </c>
      <c r="AT5766" s="1" t="s">
        <v>101</v>
      </c>
    </row>
    <row r="5767" spans="1:46" x14ac:dyDescent="0.25">
      <c r="A5767" s="1" t="s">
        <v>17839</v>
      </c>
      <c r="B5767" s="2" t="s">
        <v>23076</v>
      </c>
      <c r="C5767" s="2" t="s">
        <v>23104</v>
      </c>
      <c r="D5767" s="1">
        <v>2</v>
      </c>
      <c r="E5767" s="1">
        <v>3</v>
      </c>
      <c r="F5767" s="1">
        <v>2</v>
      </c>
      <c r="G5767" s="1">
        <v>7</v>
      </c>
      <c r="H5767" s="6">
        <v>0.2857142857142857</v>
      </c>
      <c r="I5767">
        <v>1</v>
      </c>
      <c r="J5767" s="1">
        <v>33</v>
      </c>
      <c r="K5767" s="1">
        <v>0</v>
      </c>
      <c r="L5767" s="1">
        <v>616</v>
      </c>
      <c r="M5767" s="6">
        <v>0.18</v>
      </c>
      <c r="N5767" s="4">
        <v>6600</v>
      </c>
      <c r="O5767" s="4">
        <v>520</v>
      </c>
      <c r="P5767" s="4">
        <v>300</v>
      </c>
      <c r="Q5767" s="3">
        <v>0.35</v>
      </c>
      <c r="R5767" s="1">
        <v>12</v>
      </c>
      <c r="S5767" s="1">
        <v>300</v>
      </c>
      <c r="T5767" s="1">
        <v>27</v>
      </c>
      <c r="U5767" s="1">
        <v>0</v>
      </c>
      <c r="V5767" s="1">
        <v>0</v>
      </c>
      <c r="W5767" s="1">
        <v>0</v>
      </c>
      <c r="X5767" s="1">
        <v>1</v>
      </c>
      <c r="Y5767" s="1">
        <v>0</v>
      </c>
      <c r="Z5767" s="1">
        <v>4</v>
      </c>
      <c r="AA5767" s="1">
        <v>0</v>
      </c>
      <c r="AB5767" s="1">
        <v>1</v>
      </c>
      <c r="AC5767" s="1">
        <v>0</v>
      </c>
      <c r="AD5767" s="1">
        <v>0</v>
      </c>
      <c r="AE5767" s="1">
        <v>0</v>
      </c>
      <c r="AF5767" s="1">
        <v>650</v>
      </c>
      <c r="AG5767" s="1">
        <v>170</v>
      </c>
      <c r="AH5767" s="1">
        <v>500</v>
      </c>
      <c r="AI5767" s="1">
        <v>1320</v>
      </c>
      <c r="AJ5767" s="1" t="s">
        <v>2568</v>
      </c>
      <c r="AK5767" s="1" t="s">
        <v>2569</v>
      </c>
      <c r="AL5767" s="1" t="s">
        <v>2570</v>
      </c>
      <c r="AM5767" s="1" t="s">
        <v>16</v>
      </c>
      <c r="AN5767" s="1" t="s">
        <v>23097</v>
      </c>
      <c r="AO5767" s="1" t="s">
        <v>364</v>
      </c>
      <c r="AP5767" s="1" t="s">
        <v>57</v>
      </c>
      <c r="AQ5767" s="1" t="s">
        <v>14</v>
      </c>
      <c r="AR5767" s="1" t="s">
        <v>30</v>
      </c>
      <c r="AS5767" s="1" t="s">
        <v>23090</v>
      </c>
      <c r="AT5767" s="1" t="s">
        <v>101</v>
      </c>
    </row>
    <row r="5768" spans="1:46" x14ac:dyDescent="0.25">
      <c r="A5768" s="1" t="s">
        <v>17843</v>
      </c>
      <c r="B5768" s="2" t="s">
        <v>23076</v>
      </c>
      <c r="C5768" s="2" t="s">
        <v>23104</v>
      </c>
      <c r="D5768" s="1">
        <v>0</v>
      </c>
      <c r="E5768" s="1">
        <v>2</v>
      </c>
      <c r="F5768" s="1">
        <v>2</v>
      </c>
      <c r="G5768" s="1">
        <v>4</v>
      </c>
      <c r="H5768" s="6">
        <v>0.5</v>
      </c>
      <c r="I5768">
        <v>1</v>
      </c>
      <c r="J5768" s="1">
        <v>34</v>
      </c>
      <c r="K5768" s="1">
        <v>1</v>
      </c>
      <c r="L5768" s="1">
        <v>654</v>
      </c>
      <c r="M5768" s="6">
        <v>0.37</v>
      </c>
      <c r="N5768" s="4">
        <v>2500</v>
      </c>
      <c r="O5768" s="4">
        <v>240</v>
      </c>
      <c r="P5768" s="4">
        <v>1050</v>
      </c>
      <c r="Q5768" s="3">
        <v>0.31</v>
      </c>
      <c r="R5768" s="1">
        <v>36</v>
      </c>
      <c r="S5768" s="1">
        <v>1050</v>
      </c>
      <c r="T5768" s="1">
        <v>75</v>
      </c>
      <c r="U5768" s="1">
        <v>0</v>
      </c>
      <c r="V5768" s="1">
        <v>0</v>
      </c>
      <c r="W5768" s="1">
        <v>0</v>
      </c>
      <c r="X5768" s="1">
        <v>1</v>
      </c>
      <c r="Y5768" s="1">
        <v>1</v>
      </c>
      <c r="Z5768" s="1">
        <v>3</v>
      </c>
      <c r="AA5768" s="1">
        <v>0</v>
      </c>
      <c r="AB5768" s="1">
        <v>1</v>
      </c>
      <c r="AC5768" s="1">
        <v>0</v>
      </c>
      <c r="AD5768" s="1">
        <v>0</v>
      </c>
      <c r="AE5768" s="1">
        <v>0</v>
      </c>
      <c r="AF5768" s="1">
        <v>840</v>
      </c>
      <c r="AG5768" s="1">
        <v>0</v>
      </c>
      <c r="AH5768" s="1">
        <v>0</v>
      </c>
      <c r="AI5768" s="1">
        <v>840</v>
      </c>
      <c r="AJ5768" s="1" t="s">
        <v>2580</v>
      </c>
      <c r="AK5768" s="1" t="s">
        <v>2581</v>
      </c>
      <c r="AL5768" s="1" t="s">
        <v>2582</v>
      </c>
      <c r="AM5768" s="1" t="s">
        <v>16</v>
      </c>
      <c r="AN5768" s="1" t="s">
        <v>23098</v>
      </c>
      <c r="AO5768" s="1" t="s">
        <v>364</v>
      </c>
      <c r="AP5768" s="1" t="s">
        <v>57</v>
      </c>
      <c r="AQ5768" s="1" t="s">
        <v>14</v>
      </c>
      <c r="AR5768" s="1" t="s">
        <v>19</v>
      </c>
      <c r="AS5768" s="1" t="s">
        <v>23090</v>
      </c>
      <c r="AT5768" s="1" t="s">
        <v>101</v>
      </c>
    </row>
    <row r="5769" spans="1:46" x14ac:dyDescent="0.25">
      <c r="A5769" s="1" t="s">
        <v>17073</v>
      </c>
      <c r="B5769" s="2" t="s">
        <v>23076</v>
      </c>
      <c r="C5769" s="2" t="s">
        <v>23104</v>
      </c>
      <c r="D5769" s="1">
        <v>2</v>
      </c>
      <c r="E5769" s="1">
        <v>3</v>
      </c>
      <c r="F5769" s="1">
        <v>2</v>
      </c>
      <c r="G5769" s="1">
        <v>7</v>
      </c>
      <c r="H5769" s="6">
        <v>0.2857142857142857</v>
      </c>
      <c r="I5769">
        <v>1</v>
      </c>
      <c r="J5769" s="1">
        <v>33</v>
      </c>
      <c r="K5769" s="1">
        <v>0</v>
      </c>
      <c r="L5769" s="1">
        <v>607</v>
      </c>
      <c r="M5769" s="6">
        <v>0.21</v>
      </c>
      <c r="N5769" s="4">
        <v>6600</v>
      </c>
      <c r="O5769" s="4">
        <v>520</v>
      </c>
      <c r="P5769" s="4">
        <v>500</v>
      </c>
      <c r="Q5769" s="3">
        <v>0.33</v>
      </c>
      <c r="R5769" s="1">
        <v>24</v>
      </c>
      <c r="S5769" s="1">
        <v>500</v>
      </c>
      <c r="T5769" s="1">
        <v>56</v>
      </c>
      <c r="U5769" s="1">
        <v>0</v>
      </c>
      <c r="V5769" s="1">
        <v>0</v>
      </c>
      <c r="W5769" s="1">
        <v>0</v>
      </c>
      <c r="X5769" s="1">
        <v>1</v>
      </c>
      <c r="Y5769" s="1">
        <v>0</v>
      </c>
      <c r="Z5769" s="1">
        <v>4</v>
      </c>
      <c r="AA5769" s="1">
        <v>0</v>
      </c>
      <c r="AB5769" s="1">
        <v>1</v>
      </c>
      <c r="AC5769" s="1">
        <v>0</v>
      </c>
      <c r="AD5769" s="1">
        <v>0</v>
      </c>
      <c r="AE5769" s="1">
        <v>0</v>
      </c>
      <c r="AF5769" s="1">
        <v>600</v>
      </c>
      <c r="AG5769" s="1">
        <v>200</v>
      </c>
      <c r="AH5769" s="1">
        <v>800</v>
      </c>
      <c r="AI5769" s="1">
        <v>1600</v>
      </c>
      <c r="AJ5769" s="1" t="s">
        <v>181</v>
      </c>
      <c r="AK5769" s="1" t="s">
        <v>182</v>
      </c>
      <c r="AL5769" s="1" t="s">
        <v>183</v>
      </c>
      <c r="AM5769" s="1" t="s">
        <v>16</v>
      </c>
      <c r="AN5769" s="1" t="s">
        <v>23097</v>
      </c>
      <c r="AO5769" s="1" t="s">
        <v>364</v>
      </c>
      <c r="AP5769" s="1" t="s">
        <v>57</v>
      </c>
      <c r="AQ5769" s="1" t="s">
        <v>14</v>
      </c>
      <c r="AR5769" s="1" t="s">
        <v>30</v>
      </c>
      <c r="AS5769" s="1" t="s">
        <v>23090</v>
      </c>
      <c r="AT5769" s="1" t="s">
        <v>101</v>
      </c>
    </row>
    <row r="5770" spans="1:46" x14ac:dyDescent="0.25">
      <c r="A5770" s="1" t="s">
        <v>22109</v>
      </c>
      <c r="B5770" s="2" t="s">
        <v>23076</v>
      </c>
      <c r="C5770" s="2" t="s">
        <v>23106</v>
      </c>
      <c r="D5770" s="1">
        <v>0</v>
      </c>
      <c r="E5770" s="1">
        <v>0</v>
      </c>
      <c r="F5770" s="1">
        <v>2</v>
      </c>
      <c r="G5770" s="1">
        <v>2</v>
      </c>
      <c r="H5770" s="6">
        <v>1</v>
      </c>
      <c r="I5770">
        <v>0</v>
      </c>
      <c r="J5770" s="1">
        <v>43</v>
      </c>
      <c r="K5770" s="1">
        <v>1</v>
      </c>
      <c r="L5770" s="1">
        <v>600</v>
      </c>
      <c r="M5770" s="6">
        <v>0.51</v>
      </c>
      <c r="N5770" s="4">
        <v>2400</v>
      </c>
      <c r="O5770" s="4">
        <v>180</v>
      </c>
      <c r="P5770" s="4">
        <v>100</v>
      </c>
      <c r="Q5770" s="3">
        <v>0.33</v>
      </c>
      <c r="R5770" s="1">
        <v>6</v>
      </c>
      <c r="S5770" s="1">
        <v>100</v>
      </c>
      <c r="T5770" s="1">
        <v>26</v>
      </c>
      <c r="U5770" s="1">
        <v>1</v>
      </c>
      <c r="V5770" s="1">
        <v>0</v>
      </c>
      <c r="W5770" s="1">
        <v>0</v>
      </c>
      <c r="X5770" s="1">
        <v>0</v>
      </c>
      <c r="Y5770" s="1">
        <v>0</v>
      </c>
      <c r="Z5770" s="1">
        <v>3</v>
      </c>
      <c r="AA5770" s="1">
        <v>1</v>
      </c>
      <c r="AB5770" s="1">
        <v>1</v>
      </c>
      <c r="AC5770" s="1">
        <v>200</v>
      </c>
      <c r="AD5770" s="1">
        <v>770</v>
      </c>
      <c r="AE5770" s="1">
        <v>618</v>
      </c>
      <c r="AF5770" s="1">
        <v>291</v>
      </c>
      <c r="AG5770" s="1">
        <v>0</v>
      </c>
      <c r="AH5770" s="1">
        <v>0</v>
      </c>
      <c r="AI5770" s="1">
        <v>1879</v>
      </c>
      <c r="AJ5770" s="1" t="s">
        <v>14423</v>
      </c>
      <c r="AK5770" s="1" t="s">
        <v>14424</v>
      </c>
      <c r="AL5770" s="1" t="s">
        <v>14425</v>
      </c>
      <c r="AM5770" s="1" t="s">
        <v>12</v>
      </c>
      <c r="AN5770" s="1" t="s">
        <v>23098</v>
      </c>
      <c r="AO5770" s="1" t="s">
        <v>86</v>
      </c>
      <c r="AP5770" s="1" t="s">
        <v>57</v>
      </c>
      <c r="AQ5770" s="1" t="s">
        <v>25</v>
      </c>
      <c r="AR5770" s="1" t="s">
        <v>30</v>
      </c>
      <c r="AS5770" s="1" t="s">
        <v>23091</v>
      </c>
      <c r="AT5770" s="1" t="s">
        <v>101</v>
      </c>
    </row>
    <row r="5771" spans="1:46" x14ac:dyDescent="0.25">
      <c r="A5771" s="1" t="s">
        <v>17013</v>
      </c>
      <c r="B5771" s="2" t="s">
        <v>23073</v>
      </c>
      <c r="C5771" s="2" t="s">
        <v>23103</v>
      </c>
      <c r="D5771" s="1">
        <v>1</v>
      </c>
      <c r="E5771" s="1">
        <v>0</v>
      </c>
      <c r="F5771" s="1">
        <v>1</v>
      </c>
      <c r="G5771" s="1">
        <v>2</v>
      </c>
      <c r="H5771" s="6">
        <v>0.5</v>
      </c>
      <c r="I5771">
        <v>0</v>
      </c>
      <c r="J5771" s="1">
        <v>36</v>
      </c>
      <c r="K5771" s="1">
        <v>1</v>
      </c>
      <c r="L5771" s="1">
        <v>824</v>
      </c>
      <c r="M5771" s="6">
        <v>0</v>
      </c>
      <c r="N5771" s="4">
        <v>3000</v>
      </c>
      <c r="O5771" s="4">
        <v>0</v>
      </c>
      <c r="P5771" s="4">
        <v>300</v>
      </c>
      <c r="Q5771" s="3">
        <v>0.31</v>
      </c>
      <c r="R5771" s="1">
        <v>12</v>
      </c>
      <c r="S5771" s="1">
        <v>300</v>
      </c>
      <c r="T5771" s="1">
        <v>8</v>
      </c>
      <c r="U5771" s="1">
        <v>1</v>
      </c>
      <c r="V5771" s="1">
        <v>0</v>
      </c>
      <c r="W5771" s="1">
        <v>1</v>
      </c>
      <c r="X5771" s="1">
        <v>1</v>
      </c>
      <c r="Y5771" s="1">
        <v>1</v>
      </c>
      <c r="Z5771" s="1">
        <v>0</v>
      </c>
      <c r="AA5771" s="1">
        <v>1</v>
      </c>
      <c r="AB5771" s="1">
        <v>1</v>
      </c>
      <c r="AC5771" s="1">
        <v>0</v>
      </c>
      <c r="AD5771" s="1">
        <v>0</v>
      </c>
      <c r="AE5771" s="1">
        <v>0</v>
      </c>
      <c r="AF5771" s="1">
        <v>0</v>
      </c>
      <c r="AG5771" s="1">
        <v>0</v>
      </c>
      <c r="AH5771" s="1">
        <v>0</v>
      </c>
      <c r="AI5771" s="1">
        <v>0</v>
      </c>
      <c r="AJ5771" s="1" t="s">
        <v>20</v>
      </c>
      <c r="AK5771" s="1" t="s">
        <v>21</v>
      </c>
      <c r="AL5771" s="1" t="s">
        <v>11</v>
      </c>
      <c r="AM5771" s="1" t="s">
        <v>12</v>
      </c>
      <c r="AN5771" s="1" t="s">
        <v>23098</v>
      </c>
      <c r="AO5771" s="1" t="s">
        <v>86</v>
      </c>
      <c r="AP5771" s="1" t="s">
        <v>86</v>
      </c>
      <c r="AQ5771" s="1" t="s">
        <v>14</v>
      </c>
      <c r="AR5771" s="1" t="s">
        <v>19</v>
      </c>
      <c r="AS5771" s="1" t="s">
        <v>23091</v>
      </c>
      <c r="AT5771" s="1" t="s">
        <v>101</v>
      </c>
    </row>
    <row r="5772" spans="1:46" x14ac:dyDescent="0.25">
      <c r="A5772" s="1" t="s">
        <v>18407</v>
      </c>
      <c r="B5772" s="2" t="s">
        <v>23073</v>
      </c>
      <c r="C5772" s="2" t="s">
        <v>23103</v>
      </c>
      <c r="D5772" s="1">
        <v>0</v>
      </c>
      <c r="E5772" s="1">
        <v>0</v>
      </c>
      <c r="F5772" s="1">
        <v>1</v>
      </c>
      <c r="G5772" s="1">
        <v>1</v>
      </c>
      <c r="H5772" s="6">
        <v>1</v>
      </c>
      <c r="I5772">
        <v>1</v>
      </c>
      <c r="J5772" s="1">
        <v>34</v>
      </c>
      <c r="K5772" s="1">
        <v>0</v>
      </c>
      <c r="L5772" s="1">
        <v>692</v>
      </c>
      <c r="M5772" s="6">
        <v>0</v>
      </c>
      <c r="N5772" s="4">
        <v>1300</v>
      </c>
      <c r="O5772" s="4">
        <v>0</v>
      </c>
      <c r="P5772" s="4">
        <v>500</v>
      </c>
      <c r="Q5772" s="3">
        <v>0.36</v>
      </c>
      <c r="R5772" s="1">
        <v>12</v>
      </c>
      <c r="S5772" s="1">
        <v>502</v>
      </c>
      <c r="T5772" s="1">
        <v>12</v>
      </c>
      <c r="U5772" s="1">
        <v>0</v>
      </c>
      <c r="V5772" s="1">
        <v>0</v>
      </c>
      <c r="W5772" s="1">
        <v>1</v>
      </c>
      <c r="X5772" s="1">
        <v>1</v>
      </c>
      <c r="Y5772" s="1">
        <v>1</v>
      </c>
      <c r="Z5772" s="1">
        <v>0</v>
      </c>
      <c r="AA5772" s="1">
        <v>0</v>
      </c>
      <c r="AB5772" s="1">
        <v>1</v>
      </c>
      <c r="AC5772" s="1">
        <v>100</v>
      </c>
      <c r="AD5772" s="1">
        <v>0</v>
      </c>
      <c r="AE5772" s="1">
        <v>0</v>
      </c>
      <c r="AF5772" s="1">
        <v>0</v>
      </c>
      <c r="AG5772" s="1">
        <v>0</v>
      </c>
      <c r="AH5772" s="1">
        <v>400</v>
      </c>
      <c r="AI5772" s="1">
        <v>500</v>
      </c>
      <c r="AJ5772" s="1" t="s">
        <v>4293</v>
      </c>
      <c r="AK5772" s="1" t="s">
        <v>4294</v>
      </c>
      <c r="AL5772" s="1" t="s">
        <v>11</v>
      </c>
      <c r="AM5772" s="1" t="s">
        <v>16</v>
      </c>
      <c r="AN5772" s="1" t="s">
        <v>23097</v>
      </c>
      <c r="AO5772" s="1" t="s">
        <v>364</v>
      </c>
      <c r="AP5772" s="1" t="s">
        <v>86</v>
      </c>
      <c r="AQ5772" s="1" t="s">
        <v>14</v>
      </c>
      <c r="AR5772" s="1" t="s">
        <v>19</v>
      </c>
      <c r="AS5772" s="1" t="s">
        <v>23090</v>
      </c>
      <c r="AT5772" s="1" t="s">
        <v>101</v>
      </c>
    </row>
    <row r="5773" spans="1:46" x14ac:dyDescent="0.25">
      <c r="A5773" s="1" t="s">
        <v>21921</v>
      </c>
      <c r="B5773" s="2" t="s">
        <v>23073</v>
      </c>
      <c r="C5773" s="2" t="s">
        <v>23103</v>
      </c>
      <c r="D5773" s="1">
        <v>0</v>
      </c>
      <c r="E5773" s="1">
        <v>1</v>
      </c>
      <c r="F5773" s="1">
        <v>2</v>
      </c>
      <c r="G5773" s="1">
        <v>3</v>
      </c>
      <c r="H5773" s="6">
        <v>0.66666666666666663</v>
      </c>
      <c r="I5773">
        <v>0</v>
      </c>
      <c r="J5773" s="1">
        <v>37</v>
      </c>
      <c r="K5773" s="1">
        <v>1</v>
      </c>
      <c r="L5773" s="1">
        <v>721</v>
      </c>
      <c r="M5773" s="6">
        <v>0</v>
      </c>
      <c r="N5773" s="4">
        <v>0</v>
      </c>
      <c r="O5773" s="4">
        <v>0</v>
      </c>
      <c r="P5773" s="4">
        <v>150</v>
      </c>
      <c r="Q5773" s="3">
        <v>0.4</v>
      </c>
      <c r="R5773" s="1">
        <v>12</v>
      </c>
      <c r="S5773" s="1">
        <v>150</v>
      </c>
      <c r="T5773" s="1">
        <v>6</v>
      </c>
      <c r="U5773" s="1">
        <v>1</v>
      </c>
      <c r="V5773" s="1">
        <v>0</v>
      </c>
      <c r="W5773" s="1">
        <v>1</v>
      </c>
      <c r="X5773" s="1">
        <v>1</v>
      </c>
      <c r="Y5773" s="1">
        <v>1</v>
      </c>
      <c r="Z5773" s="1">
        <v>0</v>
      </c>
      <c r="AA5773" s="1">
        <v>1</v>
      </c>
      <c r="AB5773" s="1">
        <v>1</v>
      </c>
      <c r="AC5773" s="1">
        <v>0</v>
      </c>
      <c r="AD5773" s="1">
        <v>0</v>
      </c>
      <c r="AE5773" s="1">
        <v>0</v>
      </c>
      <c r="AF5773" s="1">
        <v>0</v>
      </c>
      <c r="AG5773" s="1">
        <v>0</v>
      </c>
      <c r="AH5773" s="1">
        <v>0</v>
      </c>
      <c r="AI5773" s="1">
        <v>0</v>
      </c>
      <c r="AJ5773" s="1" t="s">
        <v>13949</v>
      </c>
      <c r="AK5773" s="1" t="s">
        <v>13950</v>
      </c>
      <c r="AL5773" s="1" t="s">
        <v>11</v>
      </c>
      <c r="AM5773" s="1" t="s">
        <v>12</v>
      </c>
      <c r="AN5773" s="1" t="s">
        <v>23098</v>
      </c>
      <c r="AO5773" s="1" t="s">
        <v>86</v>
      </c>
      <c r="AP5773" s="1" t="s">
        <v>86</v>
      </c>
      <c r="AQ5773" s="1" t="s">
        <v>14</v>
      </c>
      <c r="AR5773" s="1" t="s">
        <v>19</v>
      </c>
      <c r="AS5773" s="1" t="s">
        <v>23091</v>
      </c>
      <c r="AT5773" s="1" t="s">
        <v>101</v>
      </c>
    </row>
    <row r="5774" spans="1:46" x14ac:dyDescent="0.25">
      <c r="A5774" s="1" t="s">
        <v>19643</v>
      </c>
      <c r="B5774" s="2" t="s">
        <v>23073</v>
      </c>
      <c r="C5774" s="2" t="s">
        <v>23103</v>
      </c>
      <c r="D5774" s="1">
        <v>4</v>
      </c>
      <c r="E5774" s="1">
        <v>1</v>
      </c>
      <c r="F5774" s="1">
        <v>2</v>
      </c>
      <c r="G5774" s="1">
        <v>7</v>
      </c>
      <c r="H5774" s="6">
        <v>0.2857142857142857</v>
      </c>
      <c r="I5774">
        <v>0</v>
      </c>
      <c r="J5774" s="1">
        <v>33</v>
      </c>
      <c r="K5774" s="1">
        <v>0</v>
      </c>
      <c r="L5774" s="1">
        <v>552</v>
      </c>
      <c r="M5774" s="6">
        <v>0</v>
      </c>
      <c r="N5774" s="4">
        <v>1800</v>
      </c>
      <c r="O5774" s="4">
        <v>150</v>
      </c>
      <c r="P5774" s="4">
        <v>100</v>
      </c>
      <c r="Q5774" s="3">
        <v>0.4</v>
      </c>
      <c r="R5774" s="1">
        <v>12</v>
      </c>
      <c r="S5774" s="1">
        <v>100</v>
      </c>
      <c r="T5774" s="1">
        <v>7</v>
      </c>
      <c r="U5774" s="1">
        <v>0</v>
      </c>
      <c r="V5774" s="1">
        <v>0</v>
      </c>
      <c r="W5774" s="1">
        <v>1</v>
      </c>
      <c r="X5774" s="1">
        <v>1</v>
      </c>
      <c r="Y5774" s="1">
        <v>1</v>
      </c>
      <c r="Z5774" s="1">
        <v>4</v>
      </c>
      <c r="AA5774" s="1">
        <v>0</v>
      </c>
      <c r="AB5774" s="1">
        <v>1</v>
      </c>
      <c r="AC5774" s="1">
        <v>300</v>
      </c>
      <c r="AD5774" s="1">
        <v>0</v>
      </c>
      <c r="AE5774" s="1">
        <v>0</v>
      </c>
      <c r="AF5774" s="1">
        <v>300</v>
      </c>
      <c r="AG5774" s="1">
        <v>0</v>
      </c>
      <c r="AH5774" s="1">
        <v>400</v>
      </c>
      <c r="AI5774" s="1">
        <v>1000</v>
      </c>
      <c r="AJ5774" s="1" t="s">
        <v>7793</v>
      </c>
      <c r="AK5774" s="1" t="s">
        <v>7794</v>
      </c>
      <c r="AL5774" s="1" t="s">
        <v>11</v>
      </c>
      <c r="AM5774" s="1" t="s">
        <v>12</v>
      </c>
      <c r="AN5774" s="1" t="s">
        <v>23097</v>
      </c>
      <c r="AO5774" s="1" t="s">
        <v>364</v>
      </c>
      <c r="AP5774" s="1" t="s">
        <v>86</v>
      </c>
      <c r="AQ5774" s="1" t="s">
        <v>14</v>
      </c>
      <c r="AR5774" s="1" t="s">
        <v>19</v>
      </c>
      <c r="AS5774" s="1" t="s">
        <v>23090</v>
      </c>
      <c r="AT5774" s="1" t="s">
        <v>101</v>
      </c>
    </row>
    <row r="5775" spans="1:46" x14ac:dyDescent="0.25">
      <c r="A5775" s="1" t="s">
        <v>19644</v>
      </c>
      <c r="B5775" s="2" t="s">
        <v>23073</v>
      </c>
      <c r="C5775" s="2" t="s">
        <v>23103</v>
      </c>
      <c r="D5775" s="1">
        <v>0</v>
      </c>
      <c r="E5775" s="1">
        <v>0</v>
      </c>
      <c r="F5775" s="1">
        <v>1</v>
      </c>
      <c r="G5775" s="1">
        <v>1</v>
      </c>
      <c r="H5775" s="6">
        <v>1</v>
      </c>
      <c r="I5775">
        <v>1</v>
      </c>
      <c r="J5775" s="1">
        <v>30</v>
      </c>
      <c r="K5775" s="1">
        <v>0</v>
      </c>
      <c r="L5775" s="1">
        <v>727</v>
      </c>
      <c r="M5775" s="6">
        <v>0</v>
      </c>
      <c r="N5775" s="4">
        <v>0</v>
      </c>
      <c r="O5775" s="4">
        <v>0</v>
      </c>
      <c r="P5775" s="4">
        <v>100</v>
      </c>
      <c r="Q5775" s="3">
        <v>0.32</v>
      </c>
      <c r="R5775" s="1">
        <v>12</v>
      </c>
      <c r="S5775" s="1">
        <v>100</v>
      </c>
      <c r="T5775" s="1">
        <v>4</v>
      </c>
      <c r="U5775" s="1">
        <v>1</v>
      </c>
      <c r="V5775" s="1">
        <v>0</v>
      </c>
      <c r="W5775" s="1">
        <v>1</v>
      </c>
      <c r="X5775" s="1">
        <v>1</v>
      </c>
      <c r="Y5775" s="1">
        <v>1</v>
      </c>
      <c r="Z5775" s="1">
        <v>0</v>
      </c>
      <c r="AA5775" s="1">
        <v>1</v>
      </c>
      <c r="AB5775" s="1">
        <v>1</v>
      </c>
      <c r="AC5775" s="1">
        <v>0</v>
      </c>
      <c r="AD5775" s="1">
        <v>0</v>
      </c>
      <c r="AE5775" s="1">
        <v>0</v>
      </c>
      <c r="AF5775" s="1">
        <v>0</v>
      </c>
      <c r="AG5775" s="1">
        <v>0</v>
      </c>
      <c r="AH5775" s="1">
        <v>0</v>
      </c>
      <c r="AI5775" s="1">
        <v>0</v>
      </c>
      <c r="AJ5775" s="1" t="s">
        <v>7795</v>
      </c>
      <c r="AK5775" s="1" t="s">
        <v>7796</v>
      </c>
      <c r="AL5775" s="1" t="s">
        <v>11</v>
      </c>
      <c r="AM5775" s="1" t="s">
        <v>16</v>
      </c>
      <c r="AN5775" s="1" t="s">
        <v>23097</v>
      </c>
      <c r="AO5775" s="1" t="s">
        <v>86</v>
      </c>
      <c r="AP5775" s="1" t="s">
        <v>86</v>
      </c>
      <c r="AQ5775" s="1" t="s">
        <v>14</v>
      </c>
      <c r="AR5775" s="1" t="s">
        <v>19</v>
      </c>
      <c r="AS5775" s="1" t="s">
        <v>23091</v>
      </c>
      <c r="AT5775" s="1" t="s">
        <v>101</v>
      </c>
    </row>
    <row r="5776" spans="1:46" x14ac:dyDescent="0.25">
      <c r="A5776" s="1" t="s">
        <v>20765</v>
      </c>
      <c r="B5776" s="2" t="s">
        <v>23073</v>
      </c>
      <c r="C5776" s="2" t="s">
        <v>23103</v>
      </c>
      <c r="D5776" s="1">
        <v>0</v>
      </c>
      <c r="E5776" s="1">
        <v>1</v>
      </c>
      <c r="F5776" s="1">
        <v>1</v>
      </c>
      <c r="G5776" s="1">
        <v>2</v>
      </c>
      <c r="H5776" s="6">
        <v>0.5</v>
      </c>
      <c r="I5776">
        <v>1</v>
      </c>
      <c r="J5776" s="1">
        <v>35</v>
      </c>
      <c r="K5776" s="1">
        <v>0</v>
      </c>
      <c r="L5776" s="1">
        <v>835</v>
      </c>
      <c r="M5776" s="6">
        <v>0</v>
      </c>
      <c r="N5776" s="4">
        <v>0</v>
      </c>
      <c r="O5776" s="4">
        <v>0</v>
      </c>
      <c r="P5776" s="4">
        <v>200</v>
      </c>
      <c r="Q5776" s="3">
        <v>0.24</v>
      </c>
      <c r="R5776" s="1">
        <v>12</v>
      </c>
      <c r="S5776" s="1">
        <v>200</v>
      </c>
      <c r="T5776" s="1">
        <v>6</v>
      </c>
      <c r="U5776" s="1">
        <v>1</v>
      </c>
      <c r="V5776" s="1">
        <v>0</v>
      </c>
      <c r="W5776" s="1">
        <v>1</v>
      </c>
      <c r="X5776" s="1">
        <v>1</v>
      </c>
      <c r="Y5776" s="1">
        <v>1</v>
      </c>
      <c r="Z5776" s="1">
        <v>0</v>
      </c>
      <c r="AA5776" s="1">
        <v>1</v>
      </c>
      <c r="AB5776" s="1">
        <v>1</v>
      </c>
      <c r="AC5776" s="1">
        <v>0</v>
      </c>
      <c r="AD5776" s="1">
        <v>0</v>
      </c>
      <c r="AE5776" s="1">
        <v>0</v>
      </c>
      <c r="AF5776" s="1">
        <v>0</v>
      </c>
      <c r="AG5776" s="1">
        <v>0</v>
      </c>
      <c r="AH5776" s="1">
        <v>0</v>
      </c>
      <c r="AI5776" s="1">
        <v>0</v>
      </c>
      <c r="AJ5776" s="1" t="s">
        <v>10865</v>
      </c>
      <c r="AK5776" s="1" t="s">
        <v>10866</v>
      </c>
      <c r="AL5776" s="1" t="s">
        <v>11</v>
      </c>
      <c r="AM5776" s="1" t="s">
        <v>16</v>
      </c>
      <c r="AN5776" s="1" t="s">
        <v>23097</v>
      </c>
      <c r="AO5776" s="1" t="s">
        <v>86</v>
      </c>
      <c r="AP5776" s="1" t="s">
        <v>86</v>
      </c>
      <c r="AQ5776" s="1" t="s">
        <v>14</v>
      </c>
      <c r="AR5776" s="1" t="s">
        <v>19</v>
      </c>
      <c r="AS5776" s="1" t="s">
        <v>23091</v>
      </c>
      <c r="AT5776" s="1" t="s">
        <v>101</v>
      </c>
    </row>
    <row r="5777" spans="1:46" x14ac:dyDescent="0.25">
      <c r="A5777" s="1" t="s">
        <v>22497</v>
      </c>
      <c r="B5777" s="2" t="s">
        <v>23073</v>
      </c>
      <c r="C5777" s="2" t="s">
        <v>23103</v>
      </c>
      <c r="D5777" s="1">
        <v>0</v>
      </c>
      <c r="E5777" s="1">
        <v>2</v>
      </c>
      <c r="F5777" s="1">
        <v>3</v>
      </c>
      <c r="G5777" s="1">
        <v>5</v>
      </c>
      <c r="H5777" s="6">
        <v>0.6</v>
      </c>
      <c r="I5777">
        <v>0</v>
      </c>
      <c r="J5777" s="1">
        <v>48</v>
      </c>
      <c r="K5777" s="1">
        <v>0</v>
      </c>
      <c r="L5777" s="1">
        <v>638</v>
      </c>
      <c r="M5777" s="6">
        <v>0</v>
      </c>
      <c r="N5777" s="4">
        <v>3700</v>
      </c>
      <c r="O5777" s="4">
        <v>350</v>
      </c>
      <c r="P5777" s="4">
        <v>300</v>
      </c>
      <c r="Q5777" s="3">
        <v>0.3</v>
      </c>
      <c r="R5777" s="1">
        <v>12</v>
      </c>
      <c r="S5777" s="1">
        <v>300</v>
      </c>
      <c r="T5777" s="1">
        <v>8</v>
      </c>
      <c r="U5777" s="1">
        <v>0</v>
      </c>
      <c r="V5777" s="1">
        <v>0</v>
      </c>
      <c r="W5777" s="1">
        <v>0</v>
      </c>
      <c r="X5777" s="1">
        <v>1</v>
      </c>
      <c r="Y5777" s="1">
        <v>0</v>
      </c>
      <c r="Z5777" s="1">
        <v>3</v>
      </c>
      <c r="AA5777" s="1">
        <v>0</v>
      </c>
      <c r="AB5777" s="1">
        <v>0</v>
      </c>
      <c r="AC5777" s="1">
        <v>0</v>
      </c>
      <c r="AD5777" s="1">
        <v>0</v>
      </c>
      <c r="AE5777" s="1">
        <v>0</v>
      </c>
      <c r="AF5777" s="1">
        <v>0</v>
      </c>
      <c r="AG5777" s="1">
        <v>0</v>
      </c>
      <c r="AH5777" s="1">
        <v>0</v>
      </c>
      <c r="AI5777" s="1">
        <v>0</v>
      </c>
      <c r="AJ5777" s="1" t="s">
        <v>894</v>
      </c>
      <c r="AK5777" s="1" t="s">
        <v>15486</v>
      </c>
      <c r="AL5777" s="1" t="s">
        <v>11</v>
      </c>
      <c r="AM5777" s="1" t="s">
        <v>12</v>
      </c>
      <c r="AN5777" s="1" t="s">
        <v>23097</v>
      </c>
      <c r="AO5777" s="1" t="s">
        <v>364</v>
      </c>
      <c r="AP5777" s="1" t="s">
        <v>57</v>
      </c>
      <c r="AQ5777" s="1" t="s">
        <v>14</v>
      </c>
      <c r="AR5777" s="1" t="s">
        <v>30</v>
      </c>
      <c r="AS5777" s="1" t="s">
        <v>23090</v>
      </c>
      <c r="AT5777" s="1" t="s">
        <v>26</v>
      </c>
    </row>
    <row r="5778" spans="1:46" x14ac:dyDescent="0.25">
      <c r="A5778" s="1" t="s">
        <v>17782</v>
      </c>
      <c r="B5778" s="2" t="s">
        <v>23073</v>
      </c>
      <c r="C5778" s="2" t="s">
        <v>23103</v>
      </c>
      <c r="D5778" s="1">
        <v>0</v>
      </c>
      <c r="E5778" s="1">
        <v>0</v>
      </c>
      <c r="F5778" s="1">
        <v>1</v>
      </c>
      <c r="G5778" s="1">
        <v>1</v>
      </c>
      <c r="H5778" s="6">
        <v>1</v>
      </c>
      <c r="I5778">
        <v>1</v>
      </c>
      <c r="J5778" s="1">
        <v>37</v>
      </c>
      <c r="K5778" s="1">
        <v>0</v>
      </c>
      <c r="L5778" s="1">
        <v>812</v>
      </c>
      <c r="M5778" s="6">
        <v>0</v>
      </c>
      <c r="N5778" s="4">
        <v>1500</v>
      </c>
      <c r="O5778" s="4">
        <v>0</v>
      </c>
      <c r="P5778" s="4">
        <v>250</v>
      </c>
      <c r="Q5778" s="3">
        <v>0.4</v>
      </c>
      <c r="R5778" s="1">
        <v>12</v>
      </c>
      <c r="S5778" s="1">
        <v>250</v>
      </c>
      <c r="T5778" s="1">
        <v>9</v>
      </c>
      <c r="U5778" s="1">
        <v>0</v>
      </c>
      <c r="V5778" s="1">
        <v>0</v>
      </c>
      <c r="W5778" s="1">
        <v>1</v>
      </c>
      <c r="X5778" s="1">
        <v>1</v>
      </c>
      <c r="Y5778" s="1">
        <v>1</v>
      </c>
      <c r="Z5778" s="1">
        <v>0</v>
      </c>
      <c r="AA5778" s="1">
        <v>0</v>
      </c>
      <c r="AB5778" s="1">
        <v>1</v>
      </c>
      <c r="AC5778" s="1">
        <v>0</v>
      </c>
      <c r="AD5778" s="1">
        <v>0</v>
      </c>
      <c r="AE5778" s="1">
        <v>330</v>
      </c>
      <c r="AF5778" s="1">
        <v>0</v>
      </c>
      <c r="AG5778" s="1">
        <v>0</v>
      </c>
      <c r="AH5778" s="1">
        <v>0</v>
      </c>
      <c r="AI5778" s="1">
        <v>330</v>
      </c>
      <c r="AJ5778" s="1" t="s">
        <v>2434</v>
      </c>
      <c r="AK5778" s="1" t="s">
        <v>2435</v>
      </c>
      <c r="AL5778" s="1" t="s">
        <v>11</v>
      </c>
      <c r="AM5778" s="1" t="s">
        <v>16</v>
      </c>
      <c r="AN5778" s="1" t="s">
        <v>23097</v>
      </c>
      <c r="AO5778" s="1" t="s">
        <v>364</v>
      </c>
      <c r="AP5778" s="1" t="s">
        <v>86</v>
      </c>
      <c r="AQ5778" s="1" t="s">
        <v>14</v>
      </c>
      <c r="AR5778" s="1" t="s">
        <v>19</v>
      </c>
      <c r="AS5778" s="1" t="s">
        <v>23090</v>
      </c>
      <c r="AT5778" s="1" t="s">
        <v>101</v>
      </c>
    </row>
    <row r="5779" spans="1:46" x14ac:dyDescent="0.25">
      <c r="A5779" s="1" t="s">
        <v>18414</v>
      </c>
      <c r="B5779" s="2" t="s">
        <v>23073</v>
      </c>
      <c r="C5779" s="2" t="s">
        <v>23103</v>
      </c>
      <c r="D5779" s="1">
        <v>0</v>
      </c>
      <c r="E5779" s="1">
        <v>0</v>
      </c>
      <c r="F5779" s="1">
        <v>1</v>
      </c>
      <c r="G5779" s="1">
        <v>1</v>
      </c>
      <c r="H5779" s="6">
        <v>1</v>
      </c>
      <c r="I5779">
        <v>0</v>
      </c>
      <c r="J5779" s="1">
        <v>37</v>
      </c>
      <c r="K5779" s="1">
        <v>0</v>
      </c>
      <c r="L5779" s="1">
        <v>653</v>
      </c>
      <c r="M5779" s="6">
        <v>0</v>
      </c>
      <c r="N5779" s="4">
        <v>0</v>
      </c>
      <c r="O5779" s="4">
        <v>0</v>
      </c>
      <c r="P5779" s="4">
        <v>150</v>
      </c>
      <c r="Q5779" s="3">
        <v>0.4</v>
      </c>
      <c r="R5779" s="1">
        <v>12</v>
      </c>
      <c r="S5779" s="1">
        <v>150</v>
      </c>
      <c r="T5779" s="1">
        <v>4</v>
      </c>
      <c r="U5779" s="1">
        <v>1</v>
      </c>
      <c r="V5779" s="1">
        <v>0</v>
      </c>
      <c r="W5779" s="1">
        <v>1</v>
      </c>
      <c r="X5779" s="1">
        <v>1</v>
      </c>
      <c r="Y5779" s="1">
        <v>1</v>
      </c>
      <c r="Z5779" s="1">
        <v>0</v>
      </c>
      <c r="AA5779" s="1">
        <v>1</v>
      </c>
      <c r="AB5779" s="1">
        <v>1</v>
      </c>
      <c r="AC5779" s="1">
        <v>0</v>
      </c>
      <c r="AD5779" s="1">
        <v>0</v>
      </c>
      <c r="AE5779" s="1">
        <v>0</v>
      </c>
      <c r="AF5779" s="1">
        <v>0</v>
      </c>
      <c r="AG5779" s="1">
        <v>0</v>
      </c>
      <c r="AH5779" s="1">
        <v>0</v>
      </c>
      <c r="AI5779" s="1">
        <v>0</v>
      </c>
      <c r="AJ5779" s="1" t="s">
        <v>4307</v>
      </c>
      <c r="AK5779" s="1" t="s">
        <v>4308</v>
      </c>
      <c r="AL5779" s="1" t="s">
        <v>11</v>
      </c>
      <c r="AM5779" s="1" t="s">
        <v>12</v>
      </c>
      <c r="AN5779" s="1" t="s">
        <v>23097</v>
      </c>
      <c r="AO5779" s="1" t="s">
        <v>86</v>
      </c>
      <c r="AP5779" s="1" t="s">
        <v>86</v>
      </c>
      <c r="AQ5779" s="1" t="s">
        <v>14</v>
      </c>
      <c r="AR5779" s="1" t="s">
        <v>19</v>
      </c>
      <c r="AS5779" s="1" t="s">
        <v>23091</v>
      </c>
      <c r="AT5779" s="1" t="s">
        <v>101</v>
      </c>
    </row>
    <row r="5780" spans="1:46" x14ac:dyDescent="0.25">
      <c r="A5780" s="1" t="s">
        <v>22500</v>
      </c>
      <c r="B5780" s="2" t="s">
        <v>23073</v>
      </c>
      <c r="C5780" s="2" t="s">
        <v>23103</v>
      </c>
      <c r="D5780" s="1">
        <v>0</v>
      </c>
      <c r="E5780" s="1">
        <v>1</v>
      </c>
      <c r="F5780" s="1">
        <v>2</v>
      </c>
      <c r="G5780" s="1">
        <v>3</v>
      </c>
      <c r="H5780" s="6">
        <v>0.66666666666666663</v>
      </c>
      <c r="I5780">
        <v>0</v>
      </c>
      <c r="J5780" s="1">
        <v>37</v>
      </c>
      <c r="K5780" s="1">
        <v>1</v>
      </c>
      <c r="L5780" s="1">
        <v>721</v>
      </c>
      <c r="M5780" s="6">
        <v>0</v>
      </c>
      <c r="N5780" s="4">
        <v>0</v>
      </c>
      <c r="O5780" s="4">
        <v>0</v>
      </c>
      <c r="P5780" s="4">
        <v>200</v>
      </c>
      <c r="Q5780" s="3">
        <v>0.38</v>
      </c>
      <c r="R5780" s="1">
        <v>12</v>
      </c>
      <c r="S5780" s="1">
        <v>200</v>
      </c>
      <c r="T5780" s="1">
        <v>5</v>
      </c>
      <c r="U5780" s="1">
        <v>0</v>
      </c>
      <c r="V5780" s="1">
        <v>0</v>
      </c>
      <c r="W5780" s="1">
        <v>1</v>
      </c>
      <c r="X5780" s="1">
        <v>1</v>
      </c>
      <c r="Y5780" s="1">
        <v>1</v>
      </c>
      <c r="Z5780" s="1">
        <v>0</v>
      </c>
      <c r="AA5780" s="1">
        <v>1</v>
      </c>
      <c r="AB5780" s="1">
        <v>1</v>
      </c>
      <c r="AC5780" s="1">
        <v>0</v>
      </c>
      <c r="AD5780" s="1">
        <v>0</v>
      </c>
      <c r="AE5780" s="1">
        <v>0</v>
      </c>
      <c r="AF5780" s="1">
        <v>0</v>
      </c>
      <c r="AG5780" s="1">
        <v>0</v>
      </c>
      <c r="AH5780" s="1">
        <v>0</v>
      </c>
      <c r="AI5780" s="1">
        <v>0</v>
      </c>
      <c r="AJ5780" s="1" t="s">
        <v>15490</v>
      </c>
      <c r="AK5780" s="1" t="s">
        <v>15491</v>
      </c>
      <c r="AL5780" s="1" t="s">
        <v>11</v>
      </c>
      <c r="AM5780" s="1" t="s">
        <v>12</v>
      </c>
      <c r="AN5780" s="1" t="s">
        <v>23098</v>
      </c>
      <c r="AO5780" s="1" t="s">
        <v>364</v>
      </c>
      <c r="AP5780" s="1" t="s">
        <v>86</v>
      </c>
      <c r="AQ5780" s="1" t="s">
        <v>14</v>
      </c>
      <c r="AR5780" s="1" t="s">
        <v>19</v>
      </c>
      <c r="AS5780" s="1" t="s">
        <v>23091</v>
      </c>
      <c r="AT5780" s="1" t="s">
        <v>101</v>
      </c>
    </row>
    <row r="5781" spans="1:46" x14ac:dyDescent="0.25">
      <c r="A5781" s="1" t="s">
        <v>22502</v>
      </c>
      <c r="B5781" s="2" t="s">
        <v>23073</v>
      </c>
      <c r="C5781" s="2" t="s">
        <v>23103</v>
      </c>
      <c r="D5781" s="1">
        <v>0</v>
      </c>
      <c r="E5781" s="1">
        <v>0</v>
      </c>
      <c r="F5781" s="1">
        <v>1</v>
      </c>
      <c r="G5781" s="1">
        <v>1</v>
      </c>
      <c r="H5781" s="6">
        <v>1</v>
      </c>
      <c r="I5781">
        <v>0</v>
      </c>
      <c r="J5781" s="1">
        <v>29</v>
      </c>
      <c r="K5781" s="1">
        <v>1</v>
      </c>
      <c r="L5781" s="1">
        <v>420</v>
      </c>
      <c r="M5781" s="6">
        <v>0</v>
      </c>
      <c r="N5781" s="4">
        <v>1800</v>
      </c>
      <c r="O5781" s="4">
        <v>0</v>
      </c>
      <c r="P5781" s="4">
        <v>100</v>
      </c>
      <c r="Q5781" s="3">
        <v>0.5</v>
      </c>
      <c r="R5781" s="1">
        <v>12</v>
      </c>
      <c r="S5781" s="1">
        <v>100</v>
      </c>
      <c r="T5781" s="1">
        <v>8</v>
      </c>
      <c r="U5781" s="1">
        <v>0</v>
      </c>
      <c r="V5781" s="1">
        <v>0</v>
      </c>
      <c r="W5781" s="1">
        <v>1</v>
      </c>
      <c r="X5781" s="1">
        <v>1</v>
      </c>
      <c r="Y5781" s="1">
        <v>1</v>
      </c>
      <c r="Z5781" s="1">
        <v>0</v>
      </c>
      <c r="AA5781" s="1">
        <v>0</v>
      </c>
      <c r="AB5781" s="1">
        <v>1</v>
      </c>
      <c r="AC5781" s="1">
        <v>0</v>
      </c>
      <c r="AD5781" s="1">
        <v>0</v>
      </c>
      <c r="AE5781" s="1">
        <v>0</v>
      </c>
      <c r="AF5781" s="1">
        <v>0</v>
      </c>
      <c r="AG5781" s="1">
        <v>0</v>
      </c>
      <c r="AH5781" s="1">
        <v>0</v>
      </c>
      <c r="AI5781" s="1">
        <v>0</v>
      </c>
      <c r="AJ5781" s="1" t="s">
        <v>15493</v>
      </c>
      <c r="AK5781" s="1" t="s">
        <v>15494</v>
      </c>
      <c r="AL5781" s="1" t="s">
        <v>11</v>
      </c>
      <c r="AM5781" s="1" t="s">
        <v>12</v>
      </c>
      <c r="AN5781" s="1" t="s">
        <v>23098</v>
      </c>
      <c r="AO5781" s="1" t="s">
        <v>364</v>
      </c>
      <c r="AP5781" s="1" t="s">
        <v>86</v>
      </c>
      <c r="AQ5781" s="1" t="s">
        <v>14</v>
      </c>
      <c r="AR5781" s="1" t="s">
        <v>19</v>
      </c>
      <c r="AS5781" s="1" t="s">
        <v>23090</v>
      </c>
      <c r="AT5781" s="1" t="s">
        <v>101</v>
      </c>
    </row>
    <row r="5782" spans="1:46" x14ac:dyDescent="0.25">
      <c r="A5782" s="1" t="s">
        <v>19073</v>
      </c>
      <c r="B5782" s="2" t="s">
        <v>23073</v>
      </c>
      <c r="C5782" s="2" t="s">
        <v>23103</v>
      </c>
      <c r="D5782" s="1">
        <v>0</v>
      </c>
      <c r="E5782" s="1">
        <v>0</v>
      </c>
      <c r="F5782" s="1">
        <v>4</v>
      </c>
      <c r="G5782" s="1">
        <v>4</v>
      </c>
      <c r="H5782" s="6">
        <v>1</v>
      </c>
      <c r="I5782">
        <v>1</v>
      </c>
      <c r="J5782" s="1">
        <v>35</v>
      </c>
      <c r="K5782" s="1">
        <v>0</v>
      </c>
      <c r="L5782" s="1">
        <v>623</v>
      </c>
      <c r="M5782" s="6">
        <v>0</v>
      </c>
      <c r="N5782" s="4">
        <v>2700</v>
      </c>
      <c r="O5782" s="4">
        <v>225</v>
      </c>
      <c r="P5782" s="4">
        <v>200</v>
      </c>
      <c r="Q5782" s="3">
        <v>0.3</v>
      </c>
      <c r="R5782" s="1">
        <v>12</v>
      </c>
      <c r="S5782" s="1">
        <v>200</v>
      </c>
      <c r="T5782" s="1">
        <v>9</v>
      </c>
      <c r="U5782" s="1">
        <v>1</v>
      </c>
      <c r="V5782" s="1">
        <v>0</v>
      </c>
      <c r="W5782" s="1">
        <v>1</v>
      </c>
      <c r="X5782" s="1">
        <v>1</v>
      </c>
      <c r="Y5782" s="1">
        <v>1</v>
      </c>
      <c r="Z5782" s="1">
        <v>1</v>
      </c>
      <c r="AA5782" s="1">
        <v>1</v>
      </c>
      <c r="AB5782" s="1">
        <v>1</v>
      </c>
      <c r="AC5782" s="1">
        <v>0</v>
      </c>
      <c r="AD5782" s="1">
        <v>0</v>
      </c>
      <c r="AE5782" s="1">
        <v>1800</v>
      </c>
      <c r="AF5782" s="1">
        <v>0</v>
      </c>
      <c r="AG5782" s="1">
        <v>0</v>
      </c>
      <c r="AH5782" s="1">
        <v>0</v>
      </c>
      <c r="AI5782" s="1">
        <v>1800</v>
      </c>
      <c r="AJ5782" s="1" t="s">
        <v>6187</v>
      </c>
      <c r="AK5782" s="1" t="s">
        <v>6188</v>
      </c>
      <c r="AL5782" s="1" t="s">
        <v>11</v>
      </c>
      <c r="AM5782" s="1" t="s">
        <v>16</v>
      </c>
      <c r="AN5782" s="1" t="s">
        <v>23097</v>
      </c>
      <c r="AO5782" s="1" t="s">
        <v>86</v>
      </c>
      <c r="AP5782" s="1" t="s">
        <v>86</v>
      </c>
      <c r="AQ5782" s="1" t="s">
        <v>14</v>
      </c>
      <c r="AR5782" s="1" t="s">
        <v>19</v>
      </c>
      <c r="AS5782" s="1" t="s">
        <v>23091</v>
      </c>
      <c r="AT5782" s="1" t="s">
        <v>101</v>
      </c>
    </row>
    <row r="5783" spans="1:46" x14ac:dyDescent="0.25">
      <c r="A5783" s="1" t="s">
        <v>17787</v>
      </c>
      <c r="B5783" s="2" t="s">
        <v>23073</v>
      </c>
      <c r="C5783" s="2" t="s">
        <v>23103</v>
      </c>
      <c r="D5783" s="1">
        <v>1</v>
      </c>
      <c r="E5783" s="1">
        <v>2</v>
      </c>
      <c r="F5783" s="1">
        <v>4</v>
      </c>
      <c r="G5783" s="1">
        <v>7</v>
      </c>
      <c r="H5783" s="6">
        <v>0.5714285714285714</v>
      </c>
      <c r="I5783">
        <v>0</v>
      </c>
      <c r="J5783" s="1">
        <v>44</v>
      </c>
      <c r="K5783" s="1">
        <v>0</v>
      </c>
      <c r="L5783" s="1">
        <v>585</v>
      </c>
      <c r="M5783" s="6">
        <v>0</v>
      </c>
      <c r="N5783" s="4">
        <v>3600</v>
      </c>
      <c r="O5783" s="4">
        <v>300</v>
      </c>
      <c r="P5783" s="4">
        <v>150</v>
      </c>
      <c r="Q5783" s="3">
        <v>0.45</v>
      </c>
      <c r="R5783" s="1">
        <v>12</v>
      </c>
      <c r="S5783" s="1">
        <v>150</v>
      </c>
      <c r="T5783" s="1">
        <v>6</v>
      </c>
      <c r="U5783" s="1">
        <v>1</v>
      </c>
      <c r="V5783" s="1">
        <v>0</v>
      </c>
      <c r="W5783" s="1">
        <v>0</v>
      </c>
      <c r="X5783" s="1">
        <v>0</v>
      </c>
      <c r="Y5783" s="1">
        <v>1</v>
      </c>
      <c r="Z5783" s="1">
        <v>3</v>
      </c>
      <c r="AA5783" s="1">
        <v>0</v>
      </c>
      <c r="AB5783" s="1">
        <v>0</v>
      </c>
      <c r="AC5783" s="1">
        <v>270</v>
      </c>
      <c r="AD5783" s="1">
        <v>0</v>
      </c>
      <c r="AE5783" s="1">
        <v>0</v>
      </c>
      <c r="AF5783" s="1">
        <v>375</v>
      </c>
      <c r="AG5783" s="1">
        <v>197</v>
      </c>
      <c r="AH5783" s="1">
        <v>500</v>
      </c>
      <c r="AI5783" s="1">
        <v>1342</v>
      </c>
      <c r="AJ5783" s="1" t="s">
        <v>1085</v>
      </c>
      <c r="AK5783" s="1" t="s">
        <v>2444</v>
      </c>
      <c r="AL5783" s="1" t="s">
        <v>11</v>
      </c>
      <c r="AM5783" s="1" t="s">
        <v>12</v>
      </c>
      <c r="AN5783" s="1" t="s">
        <v>23097</v>
      </c>
      <c r="AO5783" s="1" t="s">
        <v>86</v>
      </c>
      <c r="AP5783" s="1" t="s">
        <v>57</v>
      </c>
      <c r="AQ5783" s="1" t="s">
        <v>25</v>
      </c>
      <c r="AR5783" s="1" t="s">
        <v>19</v>
      </c>
      <c r="AS5783" s="1" t="s">
        <v>23090</v>
      </c>
      <c r="AT5783" s="1" t="s">
        <v>26</v>
      </c>
    </row>
    <row r="5784" spans="1:46" x14ac:dyDescent="0.25">
      <c r="A5784" s="1" t="s">
        <v>17789</v>
      </c>
      <c r="B5784" s="2" t="s">
        <v>23073</v>
      </c>
      <c r="C5784" s="2" t="s">
        <v>23103</v>
      </c>
      <c r="D5784" s="1">
        <v>0</v>
      </c>
      <c r="E5784" s="1">
        <v>1</v>
      </c>
      <c r="F5784" s="1">
        <v>1</v>
      </c>
      <c r="G5784" s="1">
        <v>2</v>
      </c>
      <c r="H5784" s="6">
        <v>0.5</v>
      </c>
      <c r="I5784">
        <v>1</v>
      </c>
      <c r="J5784" s="1">
        <v>46</v>
      </c>
      <c r="K5784" s="1">
        <v>0</v>
      </c>
      <c r="L5784" s="1">
        <v>461</v>
      </c>
      <c r="M5784" s="6">
        <v>0</v>
      </c>
      <c r="N5784" s="4">
        <v>1800</v>
      </c>
      <c r="O5784" s="4">
        <v>160</v>
      </c>
      <c r="P5784" s="4">
        <v>300</v>
      </c>
      <c r="Q5784" s="3">
        <v>0.3</v>
      </c>
      <c r="R5784" s="1">
        <v>12</v>
      </c>
      <c r="S5784" s="1">
        <v>300</v>
      </c>
      <c r="T5784" s="1">
        <v>4</v>
      </c>
      <c r="U5784" s="1">
        <v>0</v>
      </c>
      <c r="V5784" s="1">
        <v>0</v>
      </c>
      <c r="W5784" s="1">
        <v>1</v>
      </c>
      <c r="X5784" s="1">
        <v>1</v>
      </c>
      <c r="Y5784" s="1">
        <v>0</v>
      </c>
      <c r="Z5784" s="1">
        <v>4</v>
      </c>
      <c r="AA5784" s="1">
        <v>0</v>
      </c>
      <c r="AB5784" s="1">
        <v>1</v>
      </c>
      <c r="AC5784" s="1">
        <v>600</v>
      </c>
      <c r="AD5784" s="1">
        <v>0</v>
      </c>
      <c r="AE5784" s="1">
        <v>0</v>
      </c>
      <c r="AF5784" s="1">
        <v>500</v>
      </c>
      <c r="AG5784" s="1">
        <v>0</v>
      </c>
      <c r="AH5784" s="1">
        <v>800</v>
      </c>
      <c r="AI5784" s="1">
        <v>1900</v>
      </c>
      <c r="AJ5784" s="1" t="s">
        <v>628</v>
      </c>
      <c r="AK5784" s="1" t="s">
        <v>2447</v>
      </c>
      <c r="AL5784" s="1" t="s">
        <v>11</v>
      </c>
      <c r="AM5784" s="1" t="s">
        <v>16</v>
      </c>
      <c r="AN5784" s="1" t="s">
        <v>23097</v>
      </c>
      <c r="AO5784" s="1" t="s">
        <v>364</v>
      </c>
      <c r="AP5784" s="1" t="s">
        <v>86</v>
      </c>
      <c r="AQ5784" s="1" t="s">
        <v>14</v>
      </c>
      <c r="AR5784" s="1" t="s">
        <v>30</v>
      </c>
      <c r="AS5784" s="1" t="s">
        <v>23090</v>
      </c>
      <c r="AT5784" s="1" t="s">
        <v>101</v>
      </c>
    </row>
    <row r="5785" spans="1:46" x14ac:dyDescent="0.25">
      <c r="A5785" s="1" t="s">
        <v>22507</v>
      </c>
      <c r="B5785" s="2" t="s">
        <v>23073</v>
      </c>
      <c r="C5785" s="2" t="s">
        <v>23103</v>
      </c>
      <c r="D5785" s="1">
        <v>0</v>
      </c>
      <c r="E5785" s="1">
        <v>0</v>
      </c>
      <c r="F5785" s="1">
        <v>1</v>
      </c>
      <c r="G5785" s="1">
        <v>1</v>
      </c>
      <c r="H5785" s="6">
        <v>1</v>
      </c>
      <c r="I5785">
        <v>1</v>
      </c>
      <c r="J5785" s="1">
        <v>33</v>
      </c>
      <c r="K5785" s="1">
        <v>0</v>
      </c>
      <c r="L5785" s="1">
        <v>672</v>
      </c>
      <c r="M5785" s="6">
        <v>0</v>
      </c>
      <c r="N5785" s="4">
        <v>1800</v>
      </c>
      <c r="O5785" s="4">
        <v>150</v>
      </c>
      <c r="P5785" s="4">
        <v>400</v>
      </c>
      <c r="Q5785" s="3">
        <v>0.3</v>
      </c>
      <c r="R5785" s="1">
        <v>12</v>
      </c>
      <c r="S5785" s="1">
        <v>400</v>
      </c>
      <c r="T5785" s="1">
        <v>11</v>
      </c>
      <c r="U5785" s="1">
        <v>0</v>
      </c>
      <c r="V5785" s="1">
        <v>0</v>
      </c>
      <c r="W5785" s="1">
        <v>1</v>
      </c>
      <c r="X5785" s="1">
        <v>1</v>
      </c>
      <c r="Y5785" s="1">
        <v>1</v>
      </c>
      <c r="Z5785" s="1">
        <v>1</v>
      </c>
      <c r="AA5785" s="1">
        <v>0</v>
      </c>
      <c r="AB5785" s="1">
        <v>1</v>
      </c>
      <c r="AC5785" s="1">
        <v>0</v>
      </c>
      <c r="AD5785" s="1">
        <v>0</v>
      </c>
      <c r="AE5785" s="1">
        <v>400</v>
      </c>
      <c r="AF5785" s="1">
        <v>350</v>
      </c>
      <c r="AG5785" s="1">
        <v>0</v>
      </c>
      <c r="AH5785" s="1">
        <v>0</v>
      </c>
      <c r="AI5785" s="1">
        <v>750</v>
      </c>
      <c r="AJ5785" s="1" t="s">
        <v>743</v>
      </c>
      <c r="AK5785" s="1" t="s">
        <v>15502</v>
      </c>
      <c r="AL5785" s="1" t="s">
        <v>11</v>
      </c>
      <c r="AM5785" s="1" t="s">
        <v>16</v>
      </c>
      <c r="AN5785" s="1" t="s">
        <v>23097</v>
      </c>
      <c r="AO5785" s="1" t="s">
        <v>364</v>
      </c>
      <c r="AP5785" s="1" t="s">
        <v>86</v>
      </c>
      <c r="AQ5785" s="1" t="s">
        <v>14</v>
      </c>
      <c r="AR5785" s="1" t="s">
        <v>19</v>
      </c>
      <c r="AS5785" s="1" t="s">
        <v>23090</v>
      </c>
      <c r="AT5785" s="1" t="s">
        <v>101</v>
      </c>
    </row>
    <row r="5786" spans="1:46" x14ac:dyDescent="0.25">
      <c r="A5786" s="1" t="s">
        <v>19081</v>
      </c>
      <c r="B5786" s="2" t="s">
        <v>23073</v>
      </c>
      <c r="C5786" s="2" t="s">
        <v>23103</v>
      </c>
      <c r="D5786" s="1">
        <v>0</v>
      </c>
      <c r="E5786" s="1">
        <v>0</v>
      </c>
      <c r="F5786" s="1">
        <v>1</v>
      </c>
      <c r="G5786" s="1">
        <v>1</v>
      </c>
      <c r="H5786" s="6">
        <v>1</v>
      </c>
      <c r="I5786">
        <v>0</v>
      </c>
      <c r="J5786" s="1">
        <v>36</v>
      </c>
      <c r="K5786" s="1">
        <v>0</v>
      </c>
      <c r="L5786" s="1">
        <v>641</v>
      </c>
      <c r="M5786" s="6">
        <v>0</v>
      </c>
      <c r="N5786" s="4">
        <v>2200</v>
      </c>
      <c r="O5786" s="4">
        <v>183</v>
      </c>
      <c r="P5786" s="4">
        <v>150</v>
      </c>
      <c r="Q5786" s="3">
        <v>0.3</v>
      </c>
      <c r="R5786" s="1">
        <v>12</v>
      </c>
      <c r="S5786" s="1">
        <v>150</v>
      </c>
      <c r="T5786" s="1">
        <v>6</v>
      </c>
      <c r="U5786" s="1">
        <v>0</v>
      </c>
      <c r="V5786" s="1">
        <v>0</v>
      </c>
      <c r="W5786" s="1">
        <v>1</v>
      </c>
      <c r="X5786" s="1">
        <v>1</v>
      </c>
      <c r="Y5786" s="1">
        <v>0</v>
      </c>
      <c r="Z5786" s="1">
        <v>3</v>
      </c>
      <c r="AA5786" s="1">
        <v>1</v>
      </c>
      <c r="AB5786" s="1">
        <v>1</v>
      </c>
      <c r="AC5786" s="1">
        <v>2480</v>
      </c>
      <c r="AD5786" s="1">
        <v>0</v>
      </c>
      <c r="AE5786" s="1">
        <v>230</v>
      </c>
      <c r="AF5786" s="1">
        <v>0</v>
      </c>
      <c r="AG5786" s="1">
        <v>0</v>
      </c>
      <c r="AH5786" s="1">
        <v>150</v>
      </c>
      <c r="AI5786" s="1">
        <v>2860</v>
      </c>
      <c r="AJ5786" s="1" t="s">
        <v>622</v>
      </c>
      <c r="AK5786" s="1" t="s">
        <v>6200</v>
      </c>
      <c r="AL5786" s="1" t="s">
        <v>11</v>
      </c>
      <c r="AM5786" s="1" t="s">
        <v>12</v>
      </c>
      <c r="AN5786" s="1" t="s">
        <v>23097</v>
      </c>
      <c r="AO5786" s="1" t="s">
        <v>364</v>
      </c>
      <c r="AP5786" s="1" t="s">
        <v>86</v>
      </c>
      <c r="AQ5786" s="1" t="s">
        <v>14</v>
      </c>
      <c r="AR5786" s="1" t="s">
        <v>30</v>
      </c>
      <c r="AS5786" s="1" t="s">
        <v>23091</v>
      </c>
      <c r="AT5786" s="1" t="s">
        <v>101</v>
      </c>
    </row>
    <row r="5787" spans="1:46" x14ac:dyDescent="0.25">
      <c r="A5787" s="1" t="s">
        <v>17791</v>
      </c>
      <c r="B5787" s="2" t="s">
        <v>23073</v>
      </c>
      <c r="C5787" s="2" t="s">
        <v>23103</v>
      </c>
      <c r="D5787" s="1">
        <v>0</v>
      </c>
      <c r="E5787" s="1">
        <v>0</v>
      </c>
      <c r="F5787" s="1">
        <v>3</v>
      </c>
      <c r="G5787" s="1">
        <v>3</v>
      </c>
      <c r="H5787" s="6">
        <v>1</v>
      </c>
      <c r="I5787">
        <v>1</v>
      </c>
      <c r="J5787" s="1">
        <v>32</v>
      </c>
      <c r="K5787" s="1">
        <v>0</v>
      </c>
      <c r="L5787" s="1">
        <v>768</v>
      </c>
      <c r="M5787" s="6">
        <v>0</v>
      </c>
      <c r="N5787" s="4">
        <v>3000</v>
      </c>
      <c r="O5787" s="4">
        <v>250</v>
      </c>
      <c r="P5787" s="4">
        <v>300</v>
      </c>
      <c r="Q5787" s="3">
        <v>0.25</v>
      </c>
      <c r="R5787" s="1">
        <v>12</v>
      </c>
      <c r="S5787" s="1">
        <v>300</v>
      </c>
      <c r="T5787" s="1">
        <v>9</v>
      </c>
      <c r="U5787" s="1">
        <v>1</v>
      </c>
      <c r="V5787" s="1">
        <v>0</v>
      </c>
      <c r="W5787" s="1">
        <v>0</v>
      </c>
      <c r="X5787" s="1">
        <v>1</v>
      </c>
      <c r="Y5787" s="1">
        <v>1</v>
      </c>
      <c r="Z5787" s="1">
        <v>1</v>
      </c>
      <c r="AA5787" s="1">
        <v>0</v>
      </c>
      <c r="AB5787" s="1">
        <v>1</v>
      </c>
      <c r="AC5787" s="1">
        <v>0</v>
      </c>
      <c r="AD5787" s="1">
        <v>0</v>
      </c>
      <c r="AE5787" s="1">
        <v>38</v>
      </c>
      <c r="AF5787" s="1">
        <v>0</v>
      </c>
      <c r="AG5787" s="1">
        <v>116</v>
      </c>
      <c r="AH5787" s="1">
        <v>0</v>
      </c>
      <c r="AI5787" s="1">
        <v>154</v>
      </c>
      <c r="AJ5787" s="1" t="s">
        <v>2450</v>
      </c>
      <c r="AK5787" s="1" t="s">
        <v>2451</v>
      </c>
      <c r="AL5787" s="1" t="s">
        <v>11</v>
      </c>
      <c r="AM5787" s="1" t="s">
        <v>16</v>
      </c>
      <c r="AN5787" s="1" t="s">
        <v>23097</v>
      </c>
      <c r="AO5787" s="1" t="s">
        <v>86</v>
      </c>
      <c r="AP5787" s="1" t="s">
        <v>57</v>
      </c>
      <c r="AQ5787" s="1" t="s">
        <v>14</v>
      </c>
      <c r="AR5787" s="1" t="s">
        <v>19</v>
      </c>
      <c r="AS5787" s="1" t="s">
        <v>23090</v>
      </c>
      <c r="AT5787" s="1" t="s">
        <v>101</v>
      </c>
    </row>
    <row r="5788" spans="1:46" x14ac:dyDescent="0.25">
      <c r="A5788" s="1" t="s">
        <v>17032</v>
      </c>
      <c r="B5788" s="2" t="s">
        <v>23073</v>
      </c>
      <c r="C5788" s="2" t="s">
        <v>23104</v>
      </c>
      <c r="D5788" s="1">
        <v>1</v>
      </c>
      <c r="E5788" s="1">
        <v>0</v>
      </c>
      <c r="F5788" s="1">
        <v>1</v>
      </c>
      <c r="G5788" s="1">
        <v>2</v>
      </c>
      <c r="H5788" s="6">
        <v>0.5</v>
      </c>
      <c r="I5788">
        <v>0</v>
      </c>
      <c r="J5788" s="1">
        <v>34</v>
      </c>
      <c r="K5788" s="1">
        <v>1</v>
      </c>
      <c r="L5788" s="1">
        <v>361</v>
      </c>
      <c r="M5788" s="6">
        <v>0</v>
      </c>
      <c r="N5788" s="4">
        <v>2160</v>
      </c>
      <c r="O5788" s="4">
        <v>180</v>
      </c>
      <c r="P5788" s="4">
        <v>300</v>
      </c>
      <c r="Q5788" s="3">
        <v>0.38</v>
      </c>
      <c r="R5788" s="1">
        <v>24</v>
      </c>
      <c r="S5788" s="1">
        <v>300</v>
      </c>
      <c r="T5788" s="1">
        <v>8</v>
      </c>
      <c r="U5788" s="1">
        <v>0</v>
      </c>
      <c r="V5788" s="1">
        <v>0</v>
      </c>
      <c r="W5788" s="1">
        <v>1</v>
      </c>
      <c r="X5788" s="1">
        <v>1</v>
      </c>
      <c r="Y5788" s="1">
        <v>1</v>
      </c>
      <c r="Z5788" s="1">
        <v>2</v>
      </c>
      <c r="AA5788" s="1">
        <v>1</v>
      </c>
      <c r="AB5788" s="1">
        <v>1</v>
      </c>
      <c r="AC5788" s="1">
        <v>0</v>
      </c>
      <c r="AD5788" s="1">
        <v>0</v>
      </c>
      <c r="AE5788" s="1">
        <v>0</v>
      </c>
      <c r="AF5788" s="1">
        <v>580</v>
      </c>
      <c r="AG5788" s="1">
        <v>0</v>
      </c>
      <c r="AH5788" s="1">
        <v>400</v>
      </c>
      <c r="AI5788" s="1">
        <v>980</v>
      </c>
      <c r="AJ5788" s="1" t="s">
        <v>64</v>
      </c>
      <c r="AK5788" s="1" t="s">
        <v>65</v>
      </c>
      <c r="AL5788" s="1" t="s">
        <v>11</v>
      </c>
      <c r="AM5788" s="1" t="s">
        <v>12</v>
      </c>
      <c r="AN5788" s="1" t="s">
        <v>23098</v>
      </c>
      <c r="AO5788" s="1" t="s">
        <v>364</v>
      </c>
      <c r="AP5788" s="1" t="s">
        <v>86</v>
      </c>
      <c r="AQ5788" s="1" t="s">
        <v>14</v>
      </c>
      <c r="AR5788" s="1" t="s">
        <v>19</v>
      </c>
      <c r="AS5788" s="1" t="s">
        <v>23091</v>
      </c>
      <c r="AT5788" s="1" t="s">
        <v>101</v>
      </c>
    </row>
    <row r="5789" spans="1:46" x14ac:dyDescent="0.25">
      <c r="A5789" s="1" t="s">
        <v>21933</v>
      </c>
      <c r="B5789" s="2" t="s">
        <v>23073</v>
      </c>
      <c r="C5789" s="2" t="s">
        <v>23104</v>
      </c>
      <c r="D5789" s="1">
        <v>15</v>
      </c>
      <c r="E5789" s="1">
        <v>2</v>
      </c>
      <c r="F5789" s="1">
        <v>4</v>
      </c>
      <c r="G5789" s="1">
        <v>21</v>
      </c>
      <c r="H5789" s="6">
        <v>0.19047619047619047</v>
      </c>
      <c r="I5789">
        <v>0</v>
      </c>
      <c r="J5789" s="1">
        <v>40</v>
      </c>
      <c r="K5789" s="1">
        <v>1</v>
      </c>
      <c r="L5789" s="1">
        <v>371</v>
      </c>
      <c r="M5789" s="6">
        <v>0</v>
      </c>
      <c r="N5789" s="4">
        <v>1800</v>
      </c>
      <c r="O5789" s="4">
        <v>150</v>
      </c>
      <c r="P5789" s="4">
        <v>200</v>
      </c>
      <c r="Q5789" s="3">
        <v>0.35</v>
      </c>
      <c r="R5789" s="1">
        <v>12</v>
      </c>
      <c r="S5789" s="1">
        <v>200</v>
      </c>
      <c r="T5789" s="1">
        <v>9</v>
      </c>
      <c r="U5789" s="1">
        <v>1</v>
      </c>
      <c r="V5789" s="1">
        <v>0</v>
      </c>
      <c r="W5789" s="1">
        <v>1</v>
      </c>
      <c r="X5789" s="1">
        <v>1</v>
      </c>
      <c r="Y5789" s="1">
        <v>1</v>
      </c>
      <c r="Z5789" s="1">
        <v>0</v>
      </c>
      <c r="AA5789" s="1">
        <v>0</v>
      </c>
      <c r="AB5789" s="1">
        <v>1</v>
      </c>
      <c r="AC5789" s="1">
        <v>0</v>
      </c>
      <c r="AD5789" s="1">
        <v>0</v>
      </c>
      <c r="AE5789" s="1">
        <v>268</v>
      </c>
      <c r="AF5789" s="1">
        <v>0</v>
      </c>
      <c r="AG5789" s="1">
        <v>0</v>
      </c>
      <c r="AH5789" s="1">
        <v>0</v>
      </c>
      <c r="AI5789" s="1">
        <v>268</v>
      </c>
      <c r="AJ5789" s="1" t="s">
        <v>13967</v>
      </c>
      <c r="AK5789" s="1" t="s">
        <v>13968</v>
      </c>
      <c r="AL5789" s="1" t="s">
        <v>11</v>
      </c>
      <c r="AM5789" s="1" t="s">
        <v>12</v>
      </c>
      <c r="AN5789" s="1" t="s">
        <v>23098</v>
      </c>
      <c r="AO5789" s="1" t="s">
        <v>86</v>
      </c>
      <c r="AP5789" s="1" t="s">
        <v>86</v>
      </c>
      <c r="AQ5789" s="1" t="s">
        <v>14</v>
      </c>
      <c r="AR5789" s="1" t="s">
        <v>19</v>
      </c>
      <c r="AS5789" s="1" t="s">
        <v>23090</v>
      </c>
      <c r="AT5789" s="1" t="s">
        <v>101</v>
      </c>
    </row>
    <row r="5790" spans="1:46" x14ac:dyDescent="0.25">
      <c r="A5790" s="1" t="s">
        <v>19657</v>
      </c>
      <c r="B5790" s="2" t="s">
        <v>23073</v>
      </c>
      <c r="C5790" s="2" t="s">
        <v>23104</v>
      </c>
      <c r="D5790" s="1">
        <v>0</v>
      </c>
      <c r="E5790" s="1">
        <v>0</v>
      </c>
      <c r="F5790" s="1">
        <v>4</v>
      </c>
      <c r="G5790" s="1">
        <v>4</v>
      </c>
      <c r="H5790" s="6">
        <v>1</v>
      </c>
      <c r="I5790">
        <v>1</v>
      </c>
      <c r="J5790" s="1">
        <v>35</v>
      </c>
      <c r="K5790" s="1">
        <v>0</v>
      </c>
      <c r="L5790" s="1">
        <v>623</v>
      </c>
      <c r="M5790" s="6">
        <v>0</v>
      </c>
      <c r="N5790" s="4">
        <v>2700</v>
      </c>
      <c r="O5790" s="4">
        <v>225</v>
      </c>
      <c r="P5790" s="4">
        <v>180</v>
      </c>
      <c r="Q5790" s="3">
        <v>0.4</v>
      </c>
      <c r="R5790" s="1">
        <v>24</v>
      </c>
      <c r="S5790" s="1">
        <v>180</v>
      </c>
      <c r="T5790" s="1">
        <v>8</v>
      </c>
      <c r="U5790" s="1">
        <v>1</v>
      </c>
      <c r="V5790" s="1">
        <v>0</v>
      </c>
      <c r="W5790" s="1">
        <v>1</v>
      </c>
      <c r="X5790" s="1">
        <v>1</v>
      </c>
      <c r="Y5790" s="1">
        <v>1</v>
      </c>
      <c r="Z5790" s="1">
        <v>1</v>
      </c>
      <c r="AA5790" s="1">
        <v>1</v>
      </c>
      <c r="AB5790" s="1">
        <v>1</v>
      </c>
      <c r="AC5790" s="1">
        <v>0</v>
      </c>
      <c r="AD5790" s="1">
        <v>0</v>
      </c>
      <c r="AE5790" s="1">
        <v>1800</v>
      </c>
      <c r="AF5790" s="1">
        <v>0</v>
      </c>
      <c r="AG5790" s="1">
        <v>0</v>
      </c>
      <c r="AH5790" s="1">
        <v>0</v>
      </c>
      <c r="AI5790" s="1">
        <v>1800</v>
      </c>
      <c r="AJ5790" s="1" t="s">
        <v>7818</v>
      </c>
      <c r="AK5790" s="1" t="s">
        <v>7819</v>
      </c>
      <c r="AL5790" s="1" t="s">
        <v>11</v>
      </c>
      <c r="AM5790" s="1" t="s">
        <v>16</v>
      </c>
      <c r="AN5790" s="1" t="s">
        <v>23097</v>
      </c>
      <c r="AO5790" s="1" t="s">
        <v>86</v>
      </c>
      <c r="AP5790" s="1" t="s">
        <v>86</v>
      </c>
      <c r="AQ5790" s="1" t="s">
        <v>14</v>
      </c>
      <c r="AR5790" s="1" t="s">
        <v>19</v>
      </c>
      <c r="AS5790" s="1" t="s">
        <v>23091</v>
      </c>
      <c r="AT5790" s="1" t="s">
        <v>101</v>
      </c>
    </row>
    <row r="5791" spans="1:46" x14ac:dyDescent="0.25">
      <c r="A5791" s="1" t="s">
        <v>17805</v>
      </c>
      <c r="B5791" s="2" t="s">
        <v>23073</v>
      </c>
      <c r="C5791" s="2" t="s">
        <v>23104</v>
      </c>
      <c r="D5791" s="1">
        <v>3</v>
      </c>
      <c r="E5791" s="1">
        <v>2</v>
      </c>
      <c r="F5791" s="1">
        <v>2</v>
      </c>
      <c r="G5791" s="1">
        <v>7</v>
      </c>
      <c r="H5791" s="6">
        <v>0.2857142857142857</v>
      </c>
      <c r="I5791">
        <v>0</v>
      </c>
      <c r="J5791" s="1">
        <v>35</v>
      </c>
      <c r="K5791" s="1">
        <v>0</v>
      </c>
      <c r="L5791" s="1">
        <v>650</v>
      </c>
      <c r="M5791" s="6">
        <v>0</v>
      </c>
      <c r="N5791" s="4">
        <v>1080</v>
      </c>
      <c r="O5791" s="4">
        <v>90</v>
      </c>
      <c r="P5791" s="4">
        <v>150</v>
      </c>
      <c r="Q5791" s="3">
        <v>0.39</v>
      </c>
      <c r="R5791" s="1">
        <v>36</v>
      </c>
      <c r="S5791" s="1">
        <v>150</v>
      </c>
      <c r="T5791" s="1">
        <v>7</v>
      </c>
      <c r="U5791" s="1">
        <v>1</v>
      </c>
      <c r="V5791" s="1">
        <v>0</v>
      </c>
      <c r="W5791" s="1">
        <v>1</v>
      </c>
      <c r="X5791" s="1">
        <v>1</v>
      </c>
      <c r="Y5791" s="1">
        <v>1</v>
      </c>
      <c r="Z5791" s="1">
        <v>4</v>
      </c>
      <c r="AA5791" s="1">
        <v>0</v>
      </c>
      <c r="AB5791" s="1">
        <v>0</v>
      </c>
      <c r="AC5791" s="1">
        <v>1716</v>
      </c>
      <c r="AD5791" s="1">
        <v>0</v>
      </c>
      <c r="AE5791" s="1">
        <v>0</v>
      </c>
      <c r="AF5791" s="1">
        <v>800</v>
      </c>
      <c r="AG5791" s="1">
        <v>0</v>
      </c>
      <c r="AH5791" s="1">
        <v>250</v>
      </c>
      <c r="AI5791" s="1">
        <v>2766</v>
      </c>
      <c r="AJ5791" s="1" t="s">
        <v>2475</v>
      </c>
      <c r="AK5791" s="1" t="s">
        <v>2476</v>
      </c>
      <c r="AL5791" s="1" t="s">
        <v>11</v>
      </c>
      <c r="AM5791" s="1" t="s">
        <v>12</v>
      </c>
      <c r="AN5791" s="1" t="s">
        <v>23097</v>
      </c>
      <c r="AO5791" s="1" t="s">
        <v>86</v>
      </c>
      <c r="AP5791" s="1" t="s">
        <v>86</v>
      </c>
      <c r="AQ5791" s="1" t="s">
        <v>14</v>
      </c>
      <c r="AR5791" s="1" t="s">
        <v>19</v>
      </c>
      <c r="AS5791" s="1" t="s">
        <v>23090</v>
      </c>
      <c r="AT5791" s="1" t="s">
        <v>26</v>
      </c>
    </row>
    <row r="5792" spans="1:46" x14ac:dyDescent="0.25">
      <c r="A5792" s="1" t="s">
        <v>19115</v>
      </c>
      <c r="B5792" s="2" t="s">
        <v>23073</v>
      </c>
      <c r="C5792" s="2" t="s">
        <v>23104</v>
      </c>
      <c r="D5792" s="1">
        <v>7</v>
      </c>
      <c r="E5792" s="1">
        <v>5</v>
      </c>
      <c r="F5792" s="1">
        <v>5</v>
      </c>
      <c r="G5792" s="1">
        <v>17</v>
      </c>
      <c r="H5792" s="6">
        <v>0.29411764705882354</v>
      </c>
      <c r="I5792">
        <v>0</v>
      </c>
      <c r="J5792" s="1">
        <v>37</v>
      </c>
      <c r="K5792" s="1">
        <v>0</v>
      </c>
      <c r="L5792" s="1">
        <v>598</v>
      </c>
      <c r="M5792" s="6">
        <v>0.22</v>
      </c>
      <c r="N5792" s="4">
        <v>2500</v>
      </c>
      <c r="O5792" s="4">
        <v>220</v>
      </c>
      <c r="P5792" s="4">
        <v>100</v>
      </c>
      <c r="Q5792" s="3">
        <v>0.36</v>
      </c>
      <c r="R5792" s="1">
        <v>12</v>
      </c>
      <c r="S5792" s="1">
        <v>100</v>
      </c>
      <c r="T5792" s="1">
        <v>6</v>
      </c>
      <c r="U5792" s="1">
        <v>1</v>
      </c>
      <c r="V5792" s="1">
        <v>0</v>
      </c>
      <c r="W5792" s="1">
        <v>1</v>
      </c>
      <c r="X5792" s="1">
        <v>0</v>
      </c>
      <c r="Y5792" s="1">
        <v>1</v>
      </c>
      <c r="Z5792" s="1">
        <v>0</v>
      </c>
      <c r="AA5792" s="1">
        <v>1</v>
      </c>
      <c r="AB5792" s="1">
        <v>0</v>
      </c>
      <c r="AC5792" s="1">
        <v>200</v>
      </c>
      <c r="AD5792" s="1">
        <v>0</v>
      </c>
      <c r="AE5792" s="1">
        <v>0</v>
      </c>
      <c r="AF5792" s="1">
        <v>600</v>
      </c>
      <c r="AG5792" s="1">
        <v>0</v>
      </c>
      <c r="AH5792" s="1">
        <v>0</v>
      </c>
      <c r="AI5792" s="1">
        <v>800</v>
      </c>
      <c r="AJ5792" s="1" t="s">
        <v>6274</v>
      </c>
      <c r="AK5792" s="1" t="s">
        <v>6275</v>
      </c>
      <c r="AL5792" s="1" t="s">
        <v>6276</v>
      </c>
      <c r="AM5792" s="1" t="s">
        <v>12</v>
      </c>
      <c r="AN5792" s="1" t="s">
        <v>23097</v>
      </c>
      <c r="AO5792" s="1" t="s">
        <v>86</v>
      </c>
      <c r="AP5792" s="1" t="s">
        <v>86</v>
      </c>
      <c r="AQ5792" s="1" t="s">
        <v>25</v>
      </c>
      <c r="AR5792" s="1" t="s">
        <v>19</v>
      </c>
      <c r="AS5792" s="1" t="s">
        <v>23091</v>
      </c>
      <c r="AT5792" s="1" t="s">
        <v>26</v>
      </c>
    </row>
    <row r="5793" spans="1:46" x14ac:dyDescent="0.25">
      <c r="A5793" s="1" t="s">
        <v>21961</v>
      </c>
      <c r="B5793" s="2" t="s">
        <v>23073</v>
      </c>
      <c r="C5793" s="2" t="s">
        <v>23104</v>
      </c>
      <c r="D5793" s="1">
        <v>2</v>
      </c>
      <c r="E5793" s="1">
        <v>1</v>
      </c>
      <c r="F5793" s="1">
        <v>4</v>
      </c>
      <c r="G5793" s="1">
        <v>7</v>
      </c>
      <c r="H5793" s="6">
        <v>0.5714285714285714</v>
      </c>
      <c r="I5793">
        <v>0</v>
      </c>
      <c r="J5793" s="1">
        <v>40</v>
      </c>
      <c r="K5793" s="1">
        <v>0</v>
      </c>
      <c r="L5793" s="1">
        <v>519</v>
      </c>
      <c r="M5793" s="6">
        <v>0.21</v>
      </c>
      <c r="N5793" s="4">
        <v>7200</v>
      </c>
      <c r="O5793" s="4">
        <v>600</v>
      </c>
      <c r="P5793" s="4">
        <v>600</v>
      </c>
      <c r="Q5793" s="3">
        <v>0.32</v>
      </c>
      <c r="R5793" s="1">
        <v>12</v>
      </c>
      <c r="S5793" s="1">
        <v>600</v>
      </c>
      <c r="T5793" s="1">
        <v>40</v>
      </c>
      <c r="U5793" s="1">
        <v>1</v>
      </c>
      <c r="V5793" s="1">
        <v>0</v>
      </c>
      <c r="W5793" s="1">
        <v>0</v>
      </c>
      <c r="X5793" s="1">
        <v>1</v>
      </c>
      <c r="Y5793" s="1">
        <v>0</v>
      </c>
      <c r="Z5793" s="1">
        <v>4</v>
      </c>
      <c r="AA5793" s="1">
        <v>0</v>
      </c>
      <c r="AB5793" s="1">
        <v>0</v>
      </c>
      <c r="AC5793" s="1">
        <v>593</v>
      </c>
      <c r="AD5793" s="1">
        <v>0</v>
      </c>
      <c r="AE5793" s="1">
        <v>0</v>
      </c>
      <c r="AF5793" s="1">
        <v>899</v>
      </c>
      <c r="AG5793" s="1">
        <v>0</v>
      </c>
      <c r="AH5793" s="1">
        <v>0</v>
      </c>
      <c r="AI5793" s="1">
        <v>1492</v>
      </c>
      <c r="AJ5793" s="1" t="s">
        <v>14031</v>
      </c>
      <c r="AK5793" s="1" t="s">
        <v>14032</v>
      </c>
      <c r="AL5793" s="1" t="s">
        <v>14033</v>
      </c>
      <c r="AM5793" s="1" t="s">
        <v>12</v>
      </c>
      <c r="AN5793" s="1" t="s">
        <v>23097</v>
      </c>
      <c r="AO5793" s="1" t="s">
        <v>86</v>
      </c>
      <c r="AP5793" s="1" t="s">
        <v>57</v>
      </c>
      <c r="AQ5793" s="1" t="s">
        <v>14</v>
      </c>
      <c r="AR5793" s="1" t="s">
        <v>30</v>
      </c>
      <c r="AS5793" s="1" t="s">
        <v>23090</v>
      </c>
      <c r="AT5793" s="1" t="s">
        <v>26</v>
      </c>
    </row>
    <row r="5794" spans="1:46" x14ac:dyDescent="0.25">
      <c r="A5794" s="1" t="s">
        <v>21355</v>
      </c>
      <c r="B5794" s="2" t="s">
        <v>23073</v>
      </c>
      <c r="C5794" s="2" t="s">
        <v>23104</v>
      </c>
      <c r="D5794" s="1">
        <v>0</v>
      </c>
      <c r="E5794" s="1">
        <v>2</v>
      </c>
      <c r="F5794" s="1">
        <v>3</v>
      </c>
      <c r="G5794" s="1">
        <v>5</v>
      </c>
      <c r="H5794" s="6">
        <v>0.6</v>
      </c>
      <c r="I5794">
        <v>0</v>
      </c>
      <c r="J5794" s="1">
        <v>48</v>
      </c>
      <c r="K5794" s="1">
        <v>0</v>
      </c>
      <c r="L5794" s="1">
        <v>638</v>
      </c>
      <c r="M5794" s="6">
        <v>7.0000000000000007E-2</v>
      </c>
      <c r="N5794" s="4">
        <v>3700</v>
      </c>
      <c r="O5794" s="4">
        <v>350</v>
      </c>
      <c r="P5794" s="4">
        <v>600</v>
      </c>
      <c r="Q5794" s="3">
        <v>0.3</v>
      </c>
      <c r="R5794" s="1">
        <v>36</v>
      </c>
      <c r="S5794" s="1">
        <v>600</v>
      </c>
      <c r="T5794" s="1">
        <v>29</v>
      </c>
      <c r="U5794" s="1">
        <v>1</v>
      </c>
      <c r="V5794" s="1">
        <v>0</v>
      </c>
      <c r="W5794" s="1">
        <v>0</v>
      </c>
      <c r="X5794" s="1">
        <v>1</v>
      </c>
      <c r="Y5794" s="1">
        <v>0</v>
      </c>
      <c r="Z5794" s="1">
        <v>3</v>
      </c>
      <c r="AA5794" s="1">
        <v>0</v>
      </c>
      <c r="AB5794" s="1">
        <v>0</v>
      </c>
      <c r="AC5794" s="1">
        <v>0</v>
      </c>
      <c r="AD5794" s="1">
        <v>0</v>
      </c>
      <c r="AE5794" s="1">
        <v>0</v>
      </c>
      <c r="AF5794" s="1">
        <v>0</v>
      </c>
      <c r="AG5794" s="1">
        <v>0</v>
      </c>
      <c r="AH5794" s="1">
        <v>0</v>
      </c>
      <c r="AI5794" s="1">
        <v>0</v>
      </c>
      <c r="AJ5794" s="1" t="s">
        <v>9956</v>
      </c>
      <c r="AK5794" s="1" t="s">
        <v>12427</v>
      </c>
      <c r="AL5794" s="1" t="s">
        <v>12428</v>
      </c>
      <c r="AM5794" s="1" t="s">
        <v>12</v>
      </c>
      <c r="AN5794" s="1" t="s">
        <v>23097</v>
      </c>
      <c r="AO5794" s="1" t="s">
        <v>86</v>
      </c>
      <c r="AP5794" s="1" t="s">
        <v>57</v>
      </c>
      <c r="AQ5794" s="1" t="s">
        <v>14</v>
      </c>
      <c r="AR5794" s="1" t="s">
        <v>30</v>
      </c>
      <c r="AS5794" s="1" t="s">
        <v>23090</v>
      </c>
      <c r="AT5794" s="1" t="s">
        <v>26</v>
      </c>
    </row>
    <row r="5795" spans="1:46" x14ac:dyDescent="0.25">
      <c r="A5795" s="1" t="s">
        <v>17075</v>
      </c>
      <c r="B5795" s="2" t="s">
        <v>23073</v>
      </c>
      <c r="C5795" s="2" t="s">
        <v>23104</v>
      </c>
      <c r="D5795" s="1">
        <v>0</v>
      </c>
      <c r="E5795" s="1">
        <v>1</v>
      </c>
      <c r="F5795" s="1">
        <v>3</v>
      </c>
      <c r="G5795" s="1">
        <v>4</v>
      </c>
      <c r="H5795" s="6">
        <v>0.75</v>
      </c>
      <c r="I5795">
        <v>0</v>
      </c>
      <c r="J5795" s="1">
        <v>43</v>
      </c>
      <c r="K5795" s="1">
        <v>0</v>
      </c>
      <c r="L5795" s="1">
        <v>638</v>
      </c>
      <c r="M5795" s="6">
        <v>0.21</v>
      </c>
      <c r="N5795" s="4">
        <v>3000</v>
      </c>
      <c r="O5795" s="4">
        <v>250</v>
      </c>
      <c r="P5795" s="4">
        <v>180</v>
      </c>
      <c r="Q5795" s="3">
        <v>0.36</v>
      </c>
      <c r="R5795" s="1">
        <v>12</v>
      </c>
      <c r="S5795" s="1">
        <v>180</v>
      </c>
      <c r="T5795" s="1">
        <v>14</v>
      </c>
      <c r="U5795" s="1">
        <v>1</v>
      </c>
      <c r="V5795" s="1">
        <v>0</v>
      </c>
      <c r="W5795" s="1">
        <v>0</v>
      </c>
      <c r="X5795" s="1">
        <v>1</v>
      </c>
      <c r="Y5795" s="1">
        <v>0</v>
      </c>
      <c r="Z5795" s="1">
        <v>0</v>
      </c>
      <c r="AA5795" s="1">
        <v>1</v>
      </c>
      <c r="AB5795" s="1">
        <v>0</v>
      </c>
      <c r="AC5795" s="1">
        <v>1500</v>
      </c>
      <c r="AD5795" s="1">
        <v>200</v>
      </c>
      <c r="AE5795" s="1">
        <v>0</v>
      </c>
      <c r="AF5795" s="1">
        <v>0</v>
      </c>
      <c r="AG5795" s="1">
        <v>0</v>
      </c>
      <c r="AH5795" s="1">
        <v>300</v>
      </c>
      <c r="AI5795" s="1">
        <v>2000</v>
      </c>
      <c r="AJ5795" s="1" t="s">
        <v>187</v>
      </c>
      <c r="AK5795" s="1" t="s">
        <v>188</v>
      </c>
      <c r="AL5795" s="1" t="s">
        <v>189</v>
      </c>
      <c r="AM5795" s="1" t="s">
        <v>12</v>
      </c>
      <c r="AN5795" s="1" t="s">
        <v>23097</v>
      </c>
      <c r="AO5795" s="1" t="s">
        <v>86</v>
      </c>
      <c r="AP5795" s="1" t="s">
        <v>57</v>
      </c>
      <c r="AQ5795" s="1" t="s">
        <v>14</v>
      </c>
      <c r="AR5795" s="1" t="s">
        <v>30</v>
      </c>
      <c r="AS5795" s="1" t="s">
        <v>23091</v>
      </c>
      <c r="AT5795" s="1" t="s">
        <v>26</v>
      </c>
    </row>
    <row r="5796" spans="1:46" x14ac:dyDescent="0.25">
      <c r="A5796" s="1" t="s">
        <v>17853</v>
      </c>
      <c r="B5796" s="2" t="s">
        <v>23073</v>
      </c>
      <c r="C5796" s="2" t="s">
        <v>23104</v>
      </c>
      <c r="D5796" s="1">
        <v>0</v>
      </c>
      <c r="E5796" s="1">
        <v>0</v>
      </c>
      <c r="F5796" s="1">
        <v>3</v>
      </c>
      <c r="G5796" s="1">
        <v>3</v>
      </c>
      <c r="H5796" s="6">
        <v>1</v>
      </c>
      <c r="I5796">
        <v>1</v>
      </c>
      <c r="J5796" s="1">
        <v>32</v>
      </c>
      <c r="K5796" s="1">
        <v>0</v>
      </c>
      <c r="L5796" s="1">
        <v>768</v>
      </c>
      <c r="M5796" s="6">
        <v>0.17</v>
      </c>
      <c r="N5796" s="4">
        <v>3000</v>
      </c>
      <c r="O5796" s="4">
        <v>250</v>
      </c>
      <c r="P5796" s="4">
        <v>400</v>
      </c>
      <c r="Q5796" s="3">
        <v>0.3</v>
      </c>
      <c r="R5796" s="1">
        <v>12</v>
      </c>
      <c r="S5796" s="1">
        <v>400</v>
      </c>
      <c r="T5796" s="1">
        <v>28</v>
      </c>
      <c r="U5796" s="1">
        <v>1</v>
      </c>
      <c r="V5796" s="1">
        <v>0</v>
      </c>
      <c r="W5796" s="1">
        <v>0</v>
      </c>
      <c r="X5796" s="1">
        <v>1</v>
      </c>
      <c r="Y5796" s="1">
        <v>1</v>
      </c>
      <c r="Z5796" s="1">
        <v>1</v>
      </c>
      <c r="AA5796" s="1">
        <v>0</v>
      </c>
      <c r="AB5796" s="1">
        <v>1</v>
      </c>
      <c r="AC5796" s="1">
        <v>0</v>
      </c>
      <c r="AD5796" s="1">
        <v>0</v>
      </c>
      <c r="AE5796" s="1">
        <v>38</v>
      </c>
      <c r="AF5796" s="1">
        <v>0</v>
      </c>
      <c r="AG5796" s="1">
        <v>116</v>
      </c>
      <c r="AH5796" s="1">
        <v>0</v>
      </c>
      <c r="AI5796" s="1">
        <v>154</v>
      </c>
      <c r="AJ5796" s="1" t="s">
        <v>2609</v>
      </c>
      <c r="AK5796" s="1" t="s">
        <v>2610</v>
      </c>
      <c r="AL5796" s="1" t="s">
        <v>2611</v>
      </c>
      <c r="AM5796" s="1" t="s">
        <v>16</v>
      </c>
      <c r="AN5796" s="1" t="s">
        <v>23097</v>
      </c>
      <c r="AO5796" s="1" t="s">
        <v>86</v>
      </c>
      <c r="AP5796" s="1" t="s">
        <v>57</v>
      </c>
      <c r="AQ5796" s="1" t="s">
        <v>14</v>
      </c>
      <c r="AR5796" s="1" t="s">
        <v>19</v>
      </c>
      <c r="AS5796" s="1" t="s">
        <v>23090</v>
      </c>
      <c r="AT5796" s="1" t="s">
        <v>101</v>
      </c>
    </row>
    <row r="5797" spans="1:46" x14ac:dyDescent="0.25">
      <c r="A5797" s="1" t="s">
        <v>22019</v>
      </c>
      <c r="B5797" s="2" t="s">
        <v>23073</v>
      </c>
      <c r="C5797" s="2" t="s">
        <v>23105</v>
      </c>
      <c r="D5797" s="1">
        <v>1</v>
      </c>
      <c r="E5797" s="1">
        <v>0</v>
      </c>
      <c r="F5797" s="1">
        <v>4</v>
      </c>
      <c r="G5797" s="1">
        <v>5</v>
      </c>
      <c r="H5797" s="6">
        <v>0.8</v>
      </c>
      <c r="I5797">
        <v>1</v>
      </c>
      <c r="J5797" s="1">
        <v>29</v>
      </c>
      <c r="K5797" s="1">
        <v>1</v>
      </c>
      <c r="L5797" s="1">
        <v>722</v>
      </c>
      <c r="M5797" s="6">
        <v>0.18</v>
      </c>
      <c r="N5797" s="4">
        <v>1500</v>
      </c>
      <c r="O5797" s="4">
        <v>120</v>
      </c>
      <c r="P5797" s="4">
        <v>100</v>
      </c>
      <c r="Q5797" s="3">
        <v>0.39</v>
      </c>
      <c r="R5797" s="1">
        <v>6</v>
      </c>
      <c r="S5797" s="1">
        <v>100</v>
      </c>
      <c r="T5797" s="1">
        <v>8</v>
      </c>
      <c r="U5797" s="1">
        <v>0</v>
      </c>
      <c r="V5797" s="1">
        <v>0</v>
      </c>
      <c r="W5797" s="1">
        <v>0</v>
      </c>
      <c r="X5797" s="1">
        <v>1</v>
      </c>
      <c r="Y5797" s="1">
        <v>1</v>
      </c>
      <c r="Z5797" s="1">
        <v>3</v>
      </c>
      <c r="AA5797" s="1">
        <v>1</v>
      </c>
      <c r="AB5797" s="1">
        <v>1</v>
      </c>
      <c r="AC5797" s="1">
        <v>0</v>
      </c>
      <c r="AD5797" s="1">
        <v>115</v>
      </c>
      <c r="AE5797" s="1">
        <v>0</v>
      </c>
      <c r="AF5797" s="1">
        <v>0</v>
      </c>
      <c r="AG5797" s="1">
        <v>0</v>
      </c>
      <c r="AH5797" s="1">
        <v>0</v>
      </c>
      <c r="AI5797" s="1">
        <v>115</v>
      </c>
      <c r="AJ5797" s="1" t="s">
        <v>14187</v>
      </c>
      <c r="AK5797" s="1" t="s">
        <v>14188</v>
      </c>
      <c r="AL5797" s="1" t="s">
        <v>14189</v>
      </c>
      <c r="AM5797" s="1" t="s">
        <v>16</v>
      </c>
      <c r="AN5797" s="1" t="s">
        <v>23098</v>
      </c>
      <c r="AO5797" s="1" t="s">
        <v>364</v>
      </c>
      <c r="AP5797" s="1" t="s">
        <v>57</v>
      </c>
      <c r="AQ5797" s="1" t="s">
        <v>14</v>
      </c>
      <c r="AR5797" s="1" t="s">
        <v>19</v>
      </c>
      <c r="AS5797" s="1" t="s">
        <v>23091</v>
      </c>
      <c r="AT5797" s="1" t="s">
        <v>101</v>
      </c>
    </row>
    <row r="5798" spans="1:46" x14ac:dyDescent="0.25">
      <c r="A5798" s="1" t="s">
        <v>18409</v>
      </c>
      <c r="B5798" s="2" t="s">
        <v>23074</v>
      </c>
      <c r="C5798" s="2" t="s">
        <v>23103</v>
      </c>
      <c r="D5798" s="1">
        <v>0</v>
      </c>
      <c r="E5798" s="1">
        <v>0</v>
      </c>
      <c r="F5798" s="1">
        <v>1</v>
      </c>
      <c r="G5798" s="1">
        <v>1</v>
      </c>
      <c r="H5798" s="6">
        <v>1</v>
      </c>
      <c r="I5798">
        <v>0</v>
      </c>
      <c r="J5798" s="1">
        <v>37</v>
      </c>
      <c r="K5798" s="1">
        <v>0</v>
      </c>
      <c r="L5798" s="1">
        <v>837</v>
      </c>
      <c r="M5798" s="6">
        <v>0</v>
      </c>
      <c r="N5798" s="4">
        <v>0</v>
      </c>
      <c r="O5798" s="4">
        <v>0</v>
      </c>
      <c r="P5798" s="4">
        <v>300</v>
      </c>
      <c r="Q5798" s="3">
        <v>0.4</v>
      </c>
      <c r="R5798" s="1">
        <v>12</v>
      </c>
      <c r="S5798" s="1">
        <v>300</v>
      </c>
      <c r="T5798" s="1">
        <v>8</v>
      </c>
      <c r="U5798" s="1">
        <v>1</v>
      </c>
      <c r="V5798" s="1">
        <v>0</v>
      </c>
      <c r="W5798" s="1">
        <v>1</v>
      </c>
      <c r="X5798" s="1">
        <v>1</v>
      </c>
      <c r="Y5798" s="1">
        <v>1</v>
      </c>
      <c r="Z5798" s="1">
        <v>0</v>
      </c>
      <c r="AA5798" s="1">
        <v>1</v>
      </c>
      <c r="AB5798" s="1">
        <v>1</v>
      </c>
      <c r="AC5798" s="1">
        <v>0</v>
      </c>
      <c r="AD5798" s="1">
        <v>0</v>
      </c>
      <c r="AE5798" s="1">
        <v>0</v>
      </c>
      <c r="AF5798" s="1">
        <v>0</v>
      </c>
      <c r="AG5798" s="1">
        <v>0</v>
      </c>
      <c r="AH5798" s="1">
        <v>0</v>
      </c>
      <c r="AI5798" s="1">
        <v>0</v>
      </c>
      <c r="AJ5798" s="1" t="s">
        <v>4297</v>
      </c>
      <c r="AK5798" s="1" t="s">
        <v>4298</v>
      </c>
      <c r="AL5798" s="1" t="s">
        <v>11</v>
      </c>
      <c r="AM5798" s="1" t="s">
        <v>12</v>
      </c>
      <c r="AN5798" s="1" t="s">
        <v>23097</v>
      </c>
      <c r="AO5798" s="1" t="s">
        <v>86</v>
      </c>
      <c r="AP5798" s="1" t="s">
        <v>86</v>
      </c>
      <c r="AQ5798" s="1" t="s">
        <v>14</v>
      </c>
      <c r="AR5798" s="1" t="s">
        <v>19</v>
      </c>
      <c r="AS5798" s="1" t="s">
        <v>23091</v>
      </c>
      <c r="AT5798" s="1" t="s">
        <v>101</v>
      </c>
    </row>
    <row r="5799" spans="1:46" x14ac:dyDescent="0.25">
      <c r="A5799" s="1" t="s">
        <v>21922</v>
      </c>
      <c r="B5799" s="2" t="s">
        <v>23074</v>
      </c>
      <c r="C5799" s="2" t="s">
        <v>23103</v>
      </c>
      <c r="D5799" s="1">
        <v>2</v>
      </c>
      <c r="E5799" s="1">
        <v>7</v>
      </c>
      <c r="F5799" s="1">
        <v>5</v>
      </c>
      <c r="G5799" s="1">
        <v>14</v>
      </c>
      <c r="H5799" s="6">
        <v>0.35714285714285715</v>
      </c>
      <c r="I5799">
        <v>1</v>
      </c>
      <c r="J5799" s="1">
        <v>33</v>
      </c>
      <c r="K5799" s="1">
        <v>0</v>
      </c>
      <c r="L5799" s="1">
        <v>0</v>
      </c>
      <c r="M5799" s="6">
        <v>0</v>
      </c>
      <c r="N5799" s="4">
        <v>3000</v>
      </c>
      <c r="O5799" s="4">
        <v>300</v>
      </c>
      <c r="P5799" s="4">
        <v>150</v>
      </c>
      <c r="Q5799" s="3">
        <v>0.4</v>
      </c>
      <c r="R5799" s="1">
        <v>12</v>
      </c>
      <c r="S5799" s="1">
        <v>150</v>
      </c>
      <c r="T5799" s="1">
        <v>7</v>
      </c>
      <c r="U5799" s="1">
        <v>1</v>
      </c>
      <c r="V5799" s="1">
        <v>0</v>
      </c>
      <c r="W5799" s="1">
        <v>1</v>
      </c>
      <c r="X5799" s="1">
        <v>1</v>
      </c>
      <c r="Y5799" s="1">
        <v>1</v>
      </c>
      <c r="Z5799" s="1">
        <v>1</v>
      </c>
      <c r="AA5799" s="1">
        <v>0</v>
      </c>
      <c r="AB5799" s="1">
        <v>1</v>
      </c>
      <c r="AC5799" s="1">
        <v>0</v>
      </c>
      <c r="AD5799" s="1">
        <v>0</v>
      </c>
      <c r="AE5799" s="1">
        <v>0</v>
      </c>
      <c r="AF5799" s="1">
        <v>0</v>
      </c>
      <c r="AG5799" s="1">
        <v>0</v>
      </c>
      <c r="AH5799" s="1">
        <v>0</v>
      </c>
      <c r="AI5799" s="1">
        <v>0</v>
      </c>
      <c r="AJ5799" s="1" t="s">
        <v>13951</v>
      </c>
      <c r="AK5799" s="1" t="s">
        <v>13952</v>
      </c>
      <c r="AL5799" s="1" t="s">
        <v>11</v>
      </c>
      <c r="AM5799" s="1" t="s">
        <v>16</v>
      </c>
      <c r="AN5799" s="1" t="s">
        <v>23097</v>
      </c>
      <c r="AO5799" s="1" t="s">
        <v>86</v>
      </c>
      <c r="AP5799" s="1" t="s">
        <v>86</v>
      </c>
      <c r="AQ5799" s="1" t="s">
        <v>14</v>
      </c>
      <c r="AR5799" s="1" t="s">
        <v>19</v>
      </c>
      <c r="AS5799" s="1" t="s">
        <v>23090</v>
      </c>
      <c r="AT5799" s="1" t="s">
        <v>101</v>
      </c>
    </row>
    <row r="5800" spans="1:46" x14ac:dyDescent="0.25">
      <c r="A5800" s="1" t="s">
        <v>21309</v>
      </c>
      <c r="B5800" s="2" t="s">
        <v>23074</v>
      </c>
      <c r="C5800" s="2" t="s">
        <v>23103</v>
      </c>
      <c r="D5800" s="1">
        <v>0</v>
      </c>
      <c r="E5800" s="1">
        <v>2</v>
      </c>
      <c r="F5800" s="1">
        <v>1</v>
      </c>
      <c r="G5800" s="1">
        <v>3</v>
      </c>
      <c r="H5800" s="6">
        <v>0.33333333333333331</v>
      </c>
      <c r="I5800">
        <v>1</v>
      </c>
      <c r="J5800" s="1">
        <v>39</v>
      </c>
      <c r="K5800" s="1">
        <v>1</v>
      </c>
      <c r="L5800" s="1">
        <v>537</v>
      </c>
      <c r="M5800" s="6">
        <v>0</v>
      </c>
      <c r="N5800" s="4">
        <v>0</v>
      </c>
      <c r="O5800" s="4">
        <v>0</v>
      </c>
      <c r="P5800" s="4">
        <v>150</v>
      </c>
      <c r="Q5800" s="3">
        <v>0.39</v>
      </c>
      <c r="R5800" s="1">
        <v>12</v>
      </c>
      <c r="S5800" s="1">
        <v>150</v>
      </c>
      <c r="T5800" s="1">
        <v>4</v>
      </c>
      <c r="U5800" s="1">
        <v>1</v>
      </c>
      <c r="V5800" s="1">
        <v>0</v>
      </c>
      <c r="W5800" s="1">
        <v>1</v>
      </c>
      <c r="X5800" s="1">
        <v>1</v>
      </c>
      <c r="Y5800" s="1">
        <v>1</v>
      </c>
      <c r="Z5800" s="1">
        <v>0</v>
      </c>
      <c r="AA5800" s="1">
        <v>1</v>
      </c>
      <c r="AB5800" s="1">
        <v>1</v>
      </c>
      <c r="AC5800" s="1">
        <v>0</v>
      </c>
      <c r="AD5800" s="1">
        <v>0</v>
      </c>
      <c r="AE5800" s="1">
        <v>0</v>
      </c>
      <c r="AF5800" s="1">
        <v>0</v>
      </c>
      <c r="AG5800" s="1">
        <v>0</v>
      </c>
      <c r="AH5800" s="1">
        <v>0</v>
      </c>
      <c r="AI5800" s="1">
        <v>0</v>
      </c>
      <c r="AJ5800" s="1" t="s">
        <v>12329</v>
      </c>
      <c r="AK5800" s="1" t="s">
        <v>12330</v>
      </c>
      <c r="AL5800" s="1" t="s">
        <v>11</v>
      </c>
      <c r="AM5800" s="1" t="s">
        <v>16</v>
      </c>
      <c r="AN5800" s="1" t="s">
        <v>23098</v>
      </c>
      <c r="AO5800" s="1" t="s">
        <v>86</v>
      </c>
      <c r="AP5800" s="1" t="s">
        <v>86</v>
      </c>
      <c r="AQ5800" s="1" t="s">
        <v>14</v>
      </c>
      <c r="AR5800" s="1" t="s">
        <v>19</v>
      </c>
      <c r="AS5800" s="1" t="s">
        <v>23091</v>
      </c>
      <c r="AT5800" s="1" t="s">
        <v>101</v>
      </c>
    </row>
    <row r="5801" spans="1:46" x14ac:dyDescent="0.25">
      <c r="A5801" s="1" t="s">
        <v>22498</v>
      </c>
      <c r="B5801" s="2" t="s">
        <v>23074</v>
      </c>
      <c r="C5801" s="2" t="s">
        <v>23103</v>
      </c>
      <c r="D5801" s="1">
        <v>0</v>
      </c>
      <c r="E5801" s="1">
        <v>1</v>
      </c>
      <c r="F5801" s="1">
        <v>2</v>
      </c>
      <c r="G5801" s="1">
        <v>3</v>
      </c>
      <c r="H5801" s="6">
        <v>0.66666666666666663</v>
      </c>
      <c r="I5801">
        <v>1</v>
      </c>
      <c r="J5801" s="1">
        <v>38</v>
      </c>
      <c r="K5801" s="1">
        <v>1</v>
      </c>
      <c r="L5801" s="1">
        <v>398</v>
      </c>
      <c r="M5801" s="6">
        <v>0</v>
      </c>
      <c r="N5801" s="4">
        <v>2800</v>
      </c>
      <c r="O5801" s="4">
        <v>0</v>
      </c>
      <c r="P5801" s="4">
        <v>150</v>
      </c>
      <c r="Q5801" s="3">
        <v>0.45</v>
      </c>
      <c r="R5801" s="1">
        <v>12</v>
      </c>
      <c r="S5801" s="1">
        <v>150</v>
      </c>
      <c r="T5801" s="1">
        <v>7</v>
      </c>
      <c r="U5801" s="1">
        <v>0</v>
      </c>
      <c r="V5801" s="1">
        <v>0</v>
      </c>
      <c r="W5801" s="1">
        <v>1</v>
      </c>
      <c r="X5801" s="1">
        <v>1</v>
      </c>
      <c r="Y5801" s="1">
        <v>1</v>
      </c>
      <c r="Z5801" s="1">
        <v>0</v>
      </c>
      <c r="AA5801" s="1">
        <v>0</v>
      </c>
      <c r="AB5801" s="1">
        <v>1</v>
      </c>
      <c r="AC5801" s="1">
        <v>0</v>
      </c>
      <c r="AD5801" s="1">
        <v>0</v>
      </c>
      <c r="AE5801" s="1">
        <v>500</v>
      </c>
      <c r="AF5801" s="1">
        <v>300</v>
      </c>
      <c r="AG5801" s="1">
        <v>0</v>
      </c>
      <c r="AH5801" s="1">
        <v>400</v>
      </c>
      <c r="AI5801" s="1">
        <v>1200</v>
      </c>
      <c r="AJ5801" s="1" t="s">
        <v>15487</v>
      </c>
      <c r="AK5801" s="1" t="s">
        <v>15488</v>
      </c>
      <c r="AL5801" s="1" t="s">
        <v>11</v>
      </c>
      <c r="AM5801" s="1" t="s">
        <v>16</v>
      </c>
      <c r="AN5801" s="1" t="s">
        <v>23098</v>
      </c>
      <c r="AO5801" s="1" t="s">
        <v>364</v>
      </c>
      <c r="AP5801" s="1" t="s">
        <v>86</v>
      </c>
      <c r="AQ5801" s="1" t="s">
        <v>14</v>
      </c>
      <c r="AR5801" s="1" t="s">
        <v>19</v>
      </c>
      <c r="AS5801" s="1" t="s">
        <v>23090</v>
      </c>
      <c r="AT5801" s="1" t="s">
        <v>101</v>
      </c>
    </row>
    <row r="5802" spans="1:46" x14ac:dyDescent="0.25">
      <c r="A5802" s="1" t="s">
        <v>21312</v>
      </c>
      <c r="B5802" s="2" t="s">
        <v>23074</v>
      </c>
      <c r="C5802" s="2" t="s">
        <v>23103</v>
      </c>
      <c r="D5802" s="1">
        <v>2</v>
      </c>
      <c r="E5802" s="1">
        <v>7</v>
      </c>
      <c r="F5802" s="1">
        <v>5</v>
      </c>
      <c r="G5802" s="1">
        <v>14</v>
      </c>
      <c r="H5802" s="6">
        <v>0.35714285714285715</v>
      </c>
      <c r="I5802">
        <v>1</v>
      </c>
      <c r="J5802" s="1">
        <v>33</v>
      </c>
      <c r="K5802" s="1">
        <v>0</v>
      </c>
      <c r="L5802" s="1">
        <v>0</v>
      </c>
      <c r="M5802" s="6">
        <v>0</v>
      </c>
      <c r="N5802" s="4">
        <v>3000</v>
      </c>
      <c r="O5802" s="4">
        <v>300</v>
      </c>
      <c r="P5802" s="4">
        <v>200</v>
      </c>
      <c r="Q5802" s="3">
        <v>0.56999999999999995</v>
      </c>
      <c r="R5802" s="1">
        <v>12</v>
      </c>
      <c r="S5802" s="1">
        <v>200</v>
      </c>
      <c r="T5802" s="1">
        <v>10</v>
      </c>
      <c r="U5802" s="1">
        <v>1</v>
      </c>
      <c r="V5802" s="1">
        <v>0</v>
      </c>
      <c r="W5802" s="1">
        <v>1</v>
      </c>
      <c r="X5802" s="1">
        <v>1</v>
      </c>
      <c r="Y5802" s="1">
        <v>1</v>
      </c>
      <c r="Z5802" s="1">
        <v>1</v>
      </c>
      <c r="AA5802" s="1">
        <v>0</v>
      </c>
      <c r="AB5802" s="1">
        <v>1</v>
      </c>
      <c r="AC5802" s="1">
        <v>0</v>
      </c>
      <c r="AD5802" s="1">
        <v>0</v>
      </c>
      <c r="AE5802" s="1">
        <v>0</v>
      </c>
      <c r="AF5802" s="1">
        <v>0</v>
      </c>
      <c r="AG5802" s="1">
        <v>0</v>
      </c>
      <c r="AH5802" s="1">
        <v>0</v>
      </c>
      <c r="AI5802" s="1">
        <v>0</v>
      </c>
      <c r="AJ5802" s="1" t="s">
        <v>12335</v>
      </c>
      <c r="AK5802" s="1" t="s">
        <v>12336</v>
      </c>
      <c r="AL5802" s="1" t="s">
        <v>11</v>
      </c>
      <c r="AM5802" s="1" t="s">
        <v>16</v>
      </c>
      <c r="AN5802" s="1" t="s">
        <v>23097</v>
      </c>
      <c r="AO5802" s="1" t="s">
        <v>86</v>
      </c>
      <c r="AP5802" s="1" t="s">
        <v>86</v>
      </c>
      <c r="AQ5802" s="1" t="s">
        <v>14</v>
      </c>
      <c r="AR5802" s="1" t="s">
        <v>19</v>
      </c>
      <c r="AS5802" s="1" t="s">
        <v>23090</v>
      </c>
      <c r="AT5802" s="1" t="s">
        <v>101</v>
      </c>
    </row>
    <row r="5803" spans="1:46" x14ac:dyDescent="0.25">
      <c r="A5803" s="1" t="s">
        <v>19071</v>
      </c>
      <c r="B5803" s="2" t="s">
        <v>23074</v>
      </c>
      <c r="C5803" s="2" t="s">
        <v>23103</v>
      </c>
      <c r="D5803" s="1">
        <v>0</v>
      </c>
      <c r="E5803" s="1">
        <v>0</v>
      </c>
      <c r="F5803" s="1">
        <v>1</v>
      </c>
      <c r="G5803" s="1">
        <v>1</v>
      </c>
      <c r="H5803" s="6">
        <v>1</v>
      </c>
      <c r="I5803">
        <v>1</v>
      </c>
      <c r="J5803" s="1">
        <v>41</v>
      </c>
      <c r="K5803" s="1">
        <v>0</v>
      </c>
      <c r="L5803" s="1">
        <v>586</v>
      </c>
      <c r="M5803" s="6">
        <v>0</v>
      </c>
      <c r="N5803" s="4">
        <v>3400</v>
      </c>
      <c r="O5803" s="4">
        <v>0</v>
      </c>
      <c r="P5803" s="4">
        <v>500</v>
      </c>
      <c r="Q5803" s="3">
        <v>0.38</v>
      </c>
      <c r="R5803" s="1">
        <v>36</v>
      </c>
      <c r="S5803" s="1">
        <v>250</v>
      </c>
      <c r="T5803" s="1">
        <v>2</v>
      </c>
      <c r="U5803" s="1">
        <v>0</v>
      </c>
      <c r="V5803" s="1">
        <v>0</v>
      </c>
      <c r="W5803" s="1">
        <v>1</v>
      </c>
      <c r="X5803" s="1">
        <v>1</v>
      </c>
      <c r="Y5803" s="1">
        <v>1</v>
      </c>
      <c r="Z5803" s="1">
        <v>0</v>
      </c>
      <c r="AA5803" s="1">
        <v>0</v>
      </c>
      <c r="AB5803" s="1">
        <v>1</v>
      </c>
      <c r="AC5803" s="1">
        <v>5000</v>
      </c>
      <c r="AD5803" s="1">
        <v>0</v>
      </c>
      <c r="AE5803" s="1">
        <v>450</v>
      </c>
      <c r="AF5803" s="1">
        <v>0</v>
      </c>
      <c r="AG5803" s="1">
        <v>0</v>
      </c>
      <c r="AH5803" s="1">
        <v>900</v>
      </c>
      <c r="AI5803" s="1">
        <v>6350</v>
      </c>
      <c r="AJ5803" s="1" t="s">
        <v>6183</v>
      </c>
      <c r="AK5803" s="1" t="s">
        <v>6184</v>
      </c>
      <c r="AL5803" s="1" t="s">
        <v>11</v>
      </c>
      <c r="AM5803" s="1" t="s">
        <v>16</v>
      </c>
      <c r="AN5803" s="1" t="s">
        <v>23097</v>
      </c>
      <c r="AO5803" s="1" t="s">
        <v>364</v>
      </c>
      <c r="AP5803" s="1" t="s">
        <v>86</v>
      </c>
      <c r="AQ5803" s="1" t="s">
        <v>14</v>
      </c>
      <c r="AR5803" s="1" t="s">
        <v>19</v>
      </c>
      <c r="AS5803" s="1" t="s">
        <v>23090</v>
      </c>
      <c r="AT5803" s="1" t="s">
        <v>101</v>
      </c>
    </row>
    <row r="5804" spans="1:46" x14ac:dyDescent="0.25">
      <c r="A5804" s="1" t="s">
        <v>17021</v>
      </c>
      <c r="B5804" s="2" t="s">
        <v>23074</v>
      </c>
      <c r="C5804" s="2" t="s">
        <v>23103</v>
      </c>
      <c r="D5804" s="1">
        <v>0</v>
      </c>
      <c r="E5804" s="1">
        <v>1</v>
      </c>
      <c r="F5804" s="1">
        <v>1</v>
      </c>
      <c r="G5804" s="1">
        <v>2</v>
      </c>
      <c r="H5804" s="6">
        <v>0.5</v>
      </c>
      <c r="I5804">
        <v>0</v>
      </c>
      <c r="J5804" s="1">
        <v>32</v>
      </c>
      <c r="K5804" s="1">
        <v>0</v>
      </c>
      <c r="L5804" s="1">
        <v>467</v>
      </c>
      <c r="M5804" s="6">
        <v>0</v>
      </c>
      <c r="N5804" s="4">
        <v>0</v>
      </c>
      <c r="O5804" s="4">
        <v>0</v>
      </c>
      <c r="P5804" s="4">
        <v>150</v>
      </c>
      <c r="Q5804" s="3">
        <v>0.43</v>
      </c>
      <c r="R5804" s="1">
        <v>12</v>
      </c>
      <c r="S5804" s="1">
        <v>150</v>
      </c>
      <c r="T5804" s="1">
        <v>9</v>
      </c>
      <c r="U5804" s="1">
        <v>0</v>
      </c>
      <c r="V5804" s="1">
        <v>0</v>
      </c>
      <c r="W5804" s="1">
        <v>1</v>
      </c>
      <c r="X5804" s="1">
        <v>1</v>
      </c>
      <c r="Y5804" s="1">
        <v>1</v>
      </c>
      <c r="Z5804" s="1">
        <v>0</v>
      </c>
      <c r="AA5804" s="1">
        <v>1</v>
      </c>
      <c r="AB5804" s="1">
        <v>1</v>
      </c>
      <c r="AC5804" s="1">
        <v>0</v>
      </c>
      <c r="AD5804" s="1">
        <v>0</v>
      </c>
      <c r="AE5804" s="1">
        <v>0</v>
      </c>
      <c r="AF5804" s="1">
        <v>0</v>
      </c>
      <c r="AG5804" s="1">
        <v>0</v>
      </c>
      <c r="AH5804" s="1">
        <v>0</v>
      </c>
      <c r="AI5804" s="1">
        <v>0</v>
      </c>
      <c r="AJ5804" s="1" t="s">
        <v>41</v>
      </c>
      <c r="AK5804" s="1" t="s">
        <v>42</v>
      </c>
      <c r="AL5804" s="1" t="s">
        <v>11</v>
      </c>
      <c r="AM5804" s="1" t="s">
        <v>12</v>
      </c>
      <c r="AN5804" s="1" t="s">
        <v>23097</v>
      </c>
      <c r="AO5804" s="1" t="s">
        <v>364</v>
      </c>
      <c r="AP5804" s="1" t="s">
        <v>86</v>
      </c>
      <c r="AQ5804" s="1" t="s">
        <v>14</v>
      </c>
      <c r="AR5804" s="1" t="s">
        <v>19</v>
      </c>
      <c r="AS5804" s="1" t="s">
        <v>23091</v>
      </c>
      <c r="AT5804" s="1" t="s">
        <v>101</v>
      </c>
    </row>
    <row r="5805" spans="1:46" x14ac:dyDescent="0.25">
      <c r="A5805" s="1" t="s">
        <v>21314</v>
      </c>
      <c r="B5805" s="2" t="s">
        <v>23074</v>
      </c>
      <c r="C5805" s="2" t="s">
        <v>23103</v>
      </c>
      <c r="D5805" s="1">
        <v>0</v>
      </c>
      <c r="E5805" s="1">
        <v>1</v>
      </c>
      <c r="F5805" s="1">
        <v>1</v>
      </c>
      <c r="G5805" s="1">
        <v>2</v>
      </c>
      <c r="H5805" s="6">
        <v>0.5</v>
      </c>
      <c r="I5805">
        <v>0</v>
      </c>
      <c r="J5805" s="1">
        <v>34</v>
      </c>
      <c r="K5805" s="1">
        <v>1</v>
      </c>
      <c r="L5805" s="1">
        <v>615</v>
      </c>
      <c r="M5805" s="6">
        <v>0</v>
      </c>
      <c r="N5805" s="4">
        <v>700</v>
      </c>
      <c r="O5805" s="4">
        <v>0</v>
      </c>
      <c r="P5805" s="4">
        <v>130</v>
      </c>
      <c r="Q5805" s="3">
        <v>0.35</v>
      </c>
      <c r="R5805" s="1">
        <v>12</v>
      </c>
      <c r="S5805" s="1">
        <v>130</v>
      </c>
      <c r="T5805" s="1">
        <v>4</v>
      </c>
      <c r="U5805" s="1">
        <v>1</v>
      </c>
      <c r="V5805" s="1">
        <v>0</v>
      </c>
      <c r="W5805" s="1">
        <v>1</v>
      </c>
      <c r="X5805" s="1">
        <v>1</v>
      </c>
      <c r="Y5805" s="1">
        <v>1</v>
      </c>
      <c r="Z5805" s="1">
        <v>0</v>
      </c>
      <c r="AA5805" s="1">
        <v>0</v>
      </c>
      <c r="AB5805" s="1">
        <v>1</v>
      </c>
      <c r="AC5805" s="1">
        <v>33</v>
      </c>
      <c r="AD5805" s="1">
        <v>0</v>
      </c>
      <c r="AE5805" s="1">
        <v>120</v>
      </c>
      <c r="AF5805" s="1">
        <v>0</v>
      </c>
      <c r="AG5805" s="1">
        <v>0</v>
      </c>
      <c r="AH5805" s="1">
        <v>0</v>
      </c>
      <c r="AI5805" s="1">
        <v>153</v>
      </c>
      <c r="AJ5805" s="1" t="s">
        <v>12338</v>
      </c>
      <c r="AK5805" s="1" t="s">
        <v>12339</v>
      </c>
      <c r="AL5805" s="1" t="s">
        <v>11</v>
      </c>
      <c r="AM5805" s="1" t="s">
        <v>12</v>
      </c>
      <c r="AN5805" s="1" t="s">
        <v>23098</v>
      </c>
      <c r="AO5805" s="1" t="s">
        <v>86</v>
      </c>
      <c r="AP5805" s="1" t="s">
        <v>86</v>
      </c>
      <c r="AQ5805" s="1" t="s">
        <v>14</v>
      </c>
      <c r="AR5805" s="1" t="s">
        <v>19</v>
      </c>
      <c r="AS5805" s="1" t="s">
        <v>23090</v>
      </c>
      <c r="AT5805" s="1" t="s">
        <v>101</v>
      </c>
    </row>
    <row r="5806" spans="1:46" x14ac:dyDescent="0.25">
      <c r="A5806" s="1" t="s">
        <v>20768</v>
      </c>
      <c r="B5806" s="2" t="s">
        <v>23074</v>
      </c>
      <c r="C5806" s="2" t="s">
        <v>23103</v>
      </c>
      <c r="D5806" s="1">
        <v>0</v>
      </c>
      <c r="E5806" s="1">
        <v>2</v>
      </c>
      <c r="F5806" s="1">
        <v>1</v>
      </c>
      <c r="G5806" s="1">
        <v>3</v>
      </c>
      <c r="H5806" s="6">
        <v>0.33333333333333331</v>
      </c>
      <c r="I5806">
        <v>0</v>
      </c>
      <c r="J5806" s="1">
        <v>36</v>
      </c>
      <c r="K5806" s="1">
        <v>0</v>
      </c>
      <c r="L5806" s="1">
        <v>705</v>
      </c>
      <c r="M5806" s="6">
        <v>0</v>
      </c>
      <c r="N5806" s="4">
        <v>1500</v>
      </c>
      <c r="O5806" s="4">
        <v>0</v>
      </c>
      <c r="P5806" s="4">
        <v>200</v>
      </c>
      <c r="Q5806" s="3">
        <v>0.4</v>
      </c>
      <c r="R5806" s="1">
        <v>12</v>
      </c>
      <c r="S5806" s="1">
        <v>200</v>
      </c>
      <c r="T5806" s="1">
        <v>9</v>
      </c>
      <c r="U5806" s="1">
        <v>1</v>
      </c>
      <c r="V5806" s="1">
        <v>0</v>
      </c>
      <c r="W5806" s="1">
        <v>1</v>
      </c>
      <c r="X5806" s="1">
        <v>1</v>
      </c>
      <c r="Y5806" s="1">
        <v>1</v>
      </c>
      <c r="Z5806" s="1">
        <v>0</v>
      </c>
      <c r="AA5806" s="1">
        <v>1</v>
      </c>
      <c r="AB5806" s="1">
        <v>1</v>
      </c>
      <c r="AC5806" s="1">
        <v>0</v>
      </c>
      <c r="AD5806" s="1">
        <v>0</v>
      </c>
      <c r="AE5806" s="1">
        <v>0</v>
      </c>
      <c r="AF5806" s="1">
        <v>0</v>
      </c>
      <c r="AG5806" s="1">
        <v>0</v>
      </c>
      <c r="AH5806" s="1">
        <v>0</v>
      </c>
      <c r="AI5806" s="1">
        <v>0</v>
      </c>
      <c r="AJ5806" s="1" t="s">
        <v>3160</v>
      </c>
      <c r="AK5806" s="1" t="s">
        <v>10870</v>
      </c>
      <c r="AL5806" s="1" t="s">
        <v>11</v>
      </c>
      <c r="AM5806" s="1" t="s">
        <v>12</v>
      </c>
      <c r="AN5806" s="1" t="s">
        <v>23097</v>
      </c>
      <c r="AO5806" s="1" t="s">
        <v>86</v>
      </c>
      <c r="AP5806" s="1" t="s">
        <v>86</v>
      </c>
      <c r="AQ5806" s="1" t="s">
        <v>14</v>
      </c>
      <c r="AR5806" s="1" t="s">
        <v>19</v>
      </c>
      <c r="AS5806" s="1" t="s">
        <v>23091</v>
      </c>
      <c r="AT5806" s="1" t="s">
        <v>101</v>
      </c>
    </row>
    <row r="5807" spans="1:46" x14ac:dyDescent="0.25">
      <c r="A5807" s="1" t="s">
        <v>17023</v>
      </c>
      <c r="B5807" s="2" t="s">
        <v>23074</v>
      </c>
      <c r="C5807" s="2" t="s">
        <v>23103</v>
      </c>
      <c r="D5807" s="1">
        <v>0</v>
      </c>
      <c r="E5807" s="1">
        <v>0</v>
      </c>
      <c r="F5807" s="1">
        <v>1</v>
      </c>
      <c r="G5807" s="1">
        <v>1</v>
      </c>
      <c r="H5807" s="6">
        <v>1</v>
      </c>
      <c r="I5807">
        <v>1</v>
      </c>
      <c r="J5807" s="1">
        <v>32</v>
      </c>
      <c r="K5807" s="1">
        <v>0</v>
      </c>
      <c r="L5807" s="1">
        <v>385</v>
      </c>
      <c r="M5807" s="6">
        <v>0</v>
      </c>
      <c r="N5807" s="4">
        <v>1830</v>
      </c>
      <c r="O5807" s="4">
        <v>0</v>
      </c>
      <c r="P5807" s="4">
        <v>500</v>
      </c>
      <c r="Q5807" s="3">
        <v>0.38</v>
      </c>
      <c r="R5807" s="1">
        <v>36</v>
      </c>
      <c r="S5807" s="1">
        <v>400</v>
      </c>
      <c r="T5807" s="1">
        <v>9</v>
      </c>
      <c r="U5807" s="1">
        <v>0</v>
      </c>
      <c r="V5807" s="1">
        <v>0</v>
      </c>
      <c r="W5807" s="1">
        <v>1</v>
      </c>
      <c r="X5807" s="1">
        <v>1</v>
      </c>
      <c r="Y5807" s="1">
        <v>1</v>
      </c>
      <c r="Z5807" s="1">
        <v>0</v>
      </c>
      <c r="AA5807" s="1">
        <v>0</v>
      </c>
      <c r="AB5807" s="1">
        <v>1</v>
      </c>
      <c r="AC5807" s="1">
        <v>0</v>
      </c>
      <c r="AD5807" s="1">
        <v>0</v>
      </c>
      <c r="AE5807" s="1">
        <v>700</v>
      </c>
      <c r="AF5807" s="1">
        <v>750</v>
      </c>
      <c r="AG5807" s="1">
        <v>0</v>
      </c>
      <c r="AH5807" s="1">
        <v>650</v>
      </c>
      <c r="AI5807" s="1">
        <v>2100</v>
      </c>
      <c r="AJ5807" s="1" t="s">
        <v>45</v>
      </c>
      <c r="AK5807" s="1" t="s">
        <v>46</v>
      </c>
      <c r="AL5807" s="1" t="s">
        <v>11</v>
      </c>
      <c r="AM5807" s="1" t="s">
        <v>16</v>
      </c>
      <c r="AN5807" s="1" t="s">
        <v>23097</v>
      </c>
      <c r="AO5807" s="1" t="s">
        <v>364</v>
      </c>
      <c r="AP5807" s="1" t="s">
        <v>86</v>
      </c>
      <c r="AQ5807" s="1" t="s">
        <v>14</v>
      </c>
      <c r="AR5807" s="1" t="s">
        <v>19</v>
      </c>
      <c r="AS5807" s="1" t="s">
        <v>23090</v>
      </c>
      <c r="AT5807" s="1" t="s">
        <v>101</v>
      </c>
    </row>
    <row r="5808" spans="1:46" x14ac:dyDescent="0.25">
      <c r="A5808" s="1" t="s">
        <v>21321</v>
      </c>
      <c r="B5808" s="2" t="s">
        <v>23074</v>
      </c>
      <c r="C5808" s="2" t="s">
        <v>23103</v>
      </c>
      <c r="D5808" s="1">
        <v>0</v>
      </c>
      <c r="E5808" s="1">
        <v>1</v>
      </c>
      <c r="F5808" s="1">
        <v>1</v>
      </c>
      <c r="G5808" s="1">
        <v>2</v>
      </c>
      <c r="H5808" s="6">
        <v>0.5</v>
      </c>
      <c r="I5808">
        <v>1</v>
      </c>
      <c r="J5808" s="1">
        <v>40</v>
      </c>
      <c r="K5808" s="1">
        <v>0</v>
      </c>
      <c r="L5808" s="1">
        <v>447</v>
      </c>
      <c r="M5808" s="6">
        <v>0</v>
      </c>
      <c r="N5808" s="4">
        <v>2600</v>
      </c>
      <c r="O5808" s="4">
        <v>160</v>
      </c>
      <c r="P5808" s="4">
        <v>500</v>
      </c>
      <c r="Q5808" s="3">
        <v>0.38</v>
      </c>
      <c r="R5808" s="1">
        <v>36</v>
      </c>
      <c r="S5808" s="1">
        <v>266</v>
      </c>
      <c r="T5808" s="1">
        <v>10</v>
      </c>
      <c r="U5808" s="1">
        <v>0</v>
      </c>
      <c r="V5808" s="1">
        <v>0</v>
      </c>
      <c r="W5808" s="1">
        <v>1</v>
      </c>
      <c r="X5808" s="1">
        <v>1</v>
      </c>
      <c r="Y5808" s="1">
        <v>1</v>
      </c>
      <c r="Z5808" s="1">
        <v>3</v>
      </c>
      <c r="AA5808" s="1">
        <v>1</v>
      </c>
      <c r="AB5808" s="1">
        <v>1</v>
      </c>
      <c r="AC5808" s="1">
        <v>640</v>
      </c>
      <c r="AD5808" s="1">
        <v>0</v>
      </c>
      <c r="AE5808" s="1">
        <v>300</v>
      </c>
      <c r="AF5808" s="1">
        <v>0</v>
      </c>
      <c r="AG5808" s="1">
        <v>0</v>
      </c>
      <c r="AH5808" s="1">
        <v>1000</v>
      </c>
      <c r="AI5808" s="1">
        <v>1940</v>
      </c>
      <c r="AJ5808" s="1" t="s">
        <v>486</v>
      </c>
      <c r="AK5808" s="1" t="s">
        <v>12349</v>
      </c>
      <c r="AL5808" s="1" t="s">
        <v>11</v>
      </c>
      <c r="AM5808" s="1" t="s">
        <v>16</v>
      </c>
      <c r="AN5808" s="1" t="s">
        <v>23097</v>
      </c>
      <c r="AO5808" s="1" t="s">
        <v>364</v>
      </c>
      <c r="AP5808" s="1" t="s">
        <v>86</v>
      </c>
      <c r="AQ5808" s="1" t="s">
        <v>14</v>
      </c>
      <c r="AR5808" s="1" t="s">
        <v>19</v>
      </c>
      <c r="AS5808" s="1" t="s">
        <v>23091</v>
      </c>
      <c r="AT5808" s="1" t="s">
        <v>101</v>
      </c>
    </row>
    <row r="5809" spans="1:46" x14ac:dyDescent="0.25">
      <c r="A5809" s="1" t="s">
        <v>18418</v>
      </c>
      <c r="B5809" s="2" t="s">
        <v>23074</v>
      </c>
      <c r="C5809" s="2" t="s">
        <v>23103</v>
      </c>
      <c r="D5809" s="1">
        <v>0</v>
      </c>
      <c r="E5809" s="1">
        <v>0</v>
      </c>
      <c r="F5809" s="1">
        <v>1</v>
      </c>
      <c r="G5809" s="1">
        <v>1</v>
      </c>
      <c r="H5809" s="6">
        <v>1</v>
      </c>
      <c r="I5809">
        <v>0</v>
      </c>
      <c r="J5809" s="1">
        <v>41</v>
      </c>
      <c r="K5809" s="1">
        <v>0</v>
      </c>
      <c r="L5809" s="1">
        <v>621</v>
      </c>
      <c r="M5809" s="6">
        <v>0</v>
      </c>
      <c r="N5809" s="4">
        <v>3200</v>
      </c>
      <c r="O5809" s="4">
        <v>266</v>
      </c>
      <c r="P5809" s="4">
        <v>300</v>
      </c>
      <c r="Q5809" s="3">
        <v>0.3</v>
      </c>
      <c r="R5809" s="1">
        <v>36</v>
      </c>
      <c r="S5809" s="1">
        <v>300</v>
      </c>
      <c r="T5809" s="1">
        <v>7</v>
      </c>
      <c r="U5809" s="1">
        <v>1</v>
      </c>
      <c r="V5809" s="1">
        <v>0</v>
      </c>
      <c r="W5809" s="1">
        <v>1</v>
      </c>
      <c r="X5809" s="1">
        <v>1</v>
      </c>
      <c r="Y5809" s="1">
        <v>0</v>
      </c>
      <c r="Z5809" s="1">
        <v>4</v>
      </c>
      <c r="AA5809" s="1">
        <v>0</v>
      </c>
      <c r="AB5809" s="1">
        <v>1</v>
      </c>
      <c r="AC5809" s="1">
        <v>910</v>
      </c>
      <c r="AD5809" s="1">
        <v>0</v>
      </c>
      <c r="AE5809" s="1">
        <v>1700</v>
      </c>
      <c r="AF5809" s="1">
        <v>0</v>
      </c>
      <c r="AG5809" s="1">
        <v>0</v>
      </c>
      <c r="AH5809" s="1">
        <v>700</v>
      </c>
      <c r="AI5809" s="1">
        <v>3310</v>
      </c>
      <c r="AJ5809" s="1" t="s">
        <v>4315</v>
      </c>
      <c r="AK5809" s="1" t="s">
        <v>4316</v>
      </c>
      <c r="AL5809" s="1" t="s">
        <v>11</v>
      </c>
      <c r="AM5809" s="1" t="s">
        <v>12</v>
      </c>
      <c r="AN5809" s="1" t="s">
        <v>23097</v>
      </c>
      <c r="AO5809" s="1" t="s">
        <v>86</v>
      </c>
      <c r="AP5809" s="1" t="s">
        <v>86</v>
      </c>
      <c r="AQ5809" s="1" t="s">
        <v>14</v>
      </c>
      <c r="AR5809" s="1" t="s">
        <v>30</v>
      </c>
      <c r="AS5809" s="1" t="s">
        <v>23090</v>
      </c>
      <c r="AT5809" s="1" t="s">
        <v>101</v>
      </c>
    </row>
    <row r="5810" spans="1:46" x14ac:dyDescent="0.25">
      <c r="A5810" s="1" t="s">
        <v>17031</v>
      </c>
      <c r="B5810" s="2" t="s">
        <v>23074</v>
      </c>
      <c r="C5810" s="2" t="s">
        <v>23103</v>
      </c>
      <c r="D5810" s="1">
        <v>1</v>
      </c>
      <c r="E5810" s="1">
        <v>0</v>
      </c>
      <c r="F5810" s="1">
        <v>1</v>
      </c>
      <c r="G5810" s="1">
        <v>2</v>
      </c>
      <c r="H5810" s="6">
        <v>0.5</v>
      </c>
      <c r="I5810">
        <v>0</v>
      </c>
      <c r="J5810" s="1">
        <v>38</v>
      </c>
      <c r="K5810" s="1">
        <v>1</v>
      </c>
      <c r="L5810" s="1">
        <v>357</v>
      </c>
      <c r="M5810" s="6">
        <v>0</v>
      </c>
      <c r="N5810" s="4">
        <v>2600</v>
      </c>
      <c r="O5810" s="4">
        <v>180</v>
      </c>
      <c r="P5810" s="4">
        <v>500</v>
      </c>
      <c r="Q5810" s="3">
        <v>0.38</v>
      </c>
      <c r="R5810" s="1">
        <v>36</v>
      </c>
      <c r="S5810" s="1">
        <v>500</v>
      </c>
      <c r="T5810" s="1">
        <v>9</v>
      </c>
      <c r="U5810" s="1">
        <v>0</v>
      </c>
      <c r="V5810" s="1">
        <v>0</v>
      </c>
      <c r="W5810" s="1">
        <v>1</v>
      </c>
      <c r="X5810" s="1">
        <v>1</v>
      </c>
      <c r="Y5810" s="1">
        <v>1</v>
      </c>
      <c r="Z5810" s="1">
        <v>0</v>
      </c>
      <c r="AA5810" s="1">
        <v>1</v>
      </c>
      <c r="AB5810" s="1">
        <v>1</v>
      </c>
      <c r="AC5810" s="1">
        <v>1200</v>
      </c>
      <c r="AD5810" s="1">
        <v>0</v>
      </c>
      <c r="AE5810" s="1">
        <v>550</v>
      </c>
      <c r="AF5810" s="1">
        <v>260</v>
      </c>
      <c r="AG5810" s="1">
        <v>0</v>
      </c>
      <c r="AH5810" s="1">
        <v>200</v>
      </c>
      <c r="AI5810" s="1">
        <v>2210</v>
      </c>
      <c r="AJ5810" s="1" t="s">
        <v>62</v>
      </c>
      <c r="AK5810" s="1" t="s">
        <v>63</v>
      </c>
      <c r="AL5810" s="1" t="s">
        <v>11</v>
      </c>
      <c r="AM5810" s="1" t="s">
        <v>12</v>
      </c>
      <c r="AN5810" s="1" t="s">
        <v>23098</v>
      </c>
      <c r="AO5810" s="1" t="s">
        <v>364</v>
      </c>
      <c r="AP5810" s="1" t="s">
        <v>86</v>
      </c>
      <c r="AQ5810" s="1" t="s">
        <v>14</v>
      </c>
      <c r="AR5810" s="1" t="s">
        <v>19</v>
      </c>
      <c r="AS5810" s="1" t="s">
        <v>23091</v>
      </c>
      <c r="AT5810" s="1" t="s">
        <v>101</v>
      </c>
    </row>
    <row r="5811" spans="1:46" x14ac:dyDescent="0.25">
      <c r="A5811" s="1" t="s">
        <v>20775</v>
      </c>
      <c r="B5811" s="2" t="s">
        <v>23074</v>
      </c>
      <c r="C5811" s="2" t="s">
        <v>23103</v>
      </c>
      <c r="D5811" s="1">
        <v>1</v>
      </c>
      <c r="E5811" s="1">
        <v>2</v>
      </c>
      <c r="F5811" s="1">
        <v>1</v>
      </c>
      <c r="G5811" s="1">
        <v>4</v>
      </c>
      <c r="H5811" s="6">
        <v>0.25</v>
      </c>
      <c r="I5811">
        <v>0</v>
      </c>
      <c r="J5811" s="1">
        <v>37</v>
      </c>
      <c r="K5811" s="1">
        <v>0</v>
      </c>
      <c r="L5811" s="1">
        <v>296</v>
      </c>
      <c r="M5811" s="6">
        <v>0</v>
      </c>
      <c r="N5811" s="4">
        <v>2400</v>
      </c>
      <c r="O5811" s="4">
        <v>200</v>
      </c>
      <c r="P5811" s="4">
        <v>100</v>
      </c>
      <c r="Q5811" s="3">
        <v>0.4</v>
      </c>
      <c r="R5811" s="1">
        <v>12</v>
      </c>
      <c r="S5811" s="1">
        <v>100</v>
      </c>
      <c r="T5811" s="1">
        <v>3</v>
      </c>
      <c r="U5811" s="1">
        <v>1</v>
      </c>
      <c r="V5811" s="1">
        <v>0</v>
      </c>
      <c r="W5811" s="1">
        <v>1</v>
      </c>
      <c r="X5811" s="1">
        <v>1</v>
      </c>
      <c r="Y5811" s="1">
        <v>1</v>
      </c>
      <c r="Z5811" s="1">
        <v>3</v>
      </c>
      <c r="AA5811" s="1">
        <v>0</v>
      </c>
      <c r="AB5811" s="1">
        <v>1</v>
      </c>
      <c r="AC5811" s="1">
        <v>0</v>
      </c>
      <c r="AD5811" s="1">
        <v>0</v>
      </c>
      <c r="AE5811" s="1">
        <v>31</v>
      </c>
      <c r="AF5811" s="1">
        <v>600</v>
      </c>
      <c r="AG5811" s="1">
        <v>0</v>
      </c>
      <c r="AH5811" s="1">
        <v>350</v>
      </c>
      <c r="AI5811" s="1">
        <v>981</v>
      </c>
      <c r="AJ5811" s="1" t="s">
        <v>10880</v>
      </c>
      <c r="AK5811" s="1" t="s">
        <v>10881</v>
      </c>
      <c r="AL5811" s="1" t="s">
        <v>11</v>
      </c>
      <c r="AM5811" s="1" t="s">
        <v>12</v>
      </c>
      <c r="AN5811" s="1" t="s">
        <v>23097</v>
      </c>
      <c r="AO5811" s="1" t="s">
        <v>86</v>
      </c>
      <c r="AP5811" s="1" t="s">
        <v>86</v>
      </c>
      <c r="AQ5811" s="1" t="s">
        <v>14</v>
      </c>
      <c r="AR5811" s="1" t="s">
        <v>19</v>
      </c>
      <c r="AS5811" s="1" t="s">
        <v>23090</v>
      </c>
      <c r="AT5811" s="1" t="s">
        <v>101</v>
      </c>
    </row>
    <row r="5812" spans="1:46" x14ac:dyDescent="0.25">
      <c r="A5812" s="1" t="s">
        <v>20776</v>
      </c>
      <c r="B5812" s="2" t="s">
        <v>23074</v>
      </c>
      <c r="C5812" s="2" t="s">
        <v>23104</v>
      </c>
      <c r="D5812" s="1">
        <v>0</v>
      </c>
      <c r="E5812" s="1">
        <v>0</v>
      </c>
      <c r="F5812" s="1">
        <v>1</v>
      </c>
      <c r="G5812" s="1">
        <v>1</v>
      </c>
      <c r="H5812" s="6">
        <v>1</v>
      </c>
      <c r="I5812">
        <v>0</v>
      </c>
      <c r="J5812" s="1">
        <v>45</v>
      </c>
      <c r="K5812" s="1">
        <v>0</v>
      </c>
      <c r="L5812" s="1">
        <v>595</v>
      </c>
      <c r="M5812" s="6">
        <v>0</v>
      </c>
      <c r="N5812" s="4">
        <v>3800</v>
      </c>
      <c r="O5812" s="4">
        <v>320</v>
      </c>
      <c r="P5812" s="4">
        <v>300</v>
      </c>
      <c r="Q5812" s="3">
        <v>0.36</v>
      </c>
      <c r="R5812" s="1">
        <v>12</v>
      </c>
      <c r="S5812" s="1">
        <v>300</v>
      </c>
      <c r="T5812" s="1">
        <v>9</v>
      </c>
      <c r="U5812" s="1">
        <v>1</v>
      </c>
      <c r="V5812" s="1">
        <v>0</v>
      </c>
      <c r="W5812" s="1">
        <v>1</v>
      </c>
      <c r="X5812" s="1">
        <v>1</v>
      </c>
      <c r="Y5812" s="1">
        <v>0</v>
      </c>
      <c r="Z5812" s="1">
        <v>3</v>
      </c>
      <c r="AA5812" s="1">
        <v>0</v>
      </c>
      <c r="AB5812" s="1">
        <v>1</v>
      </c>
      <c r="AC5812" s="1">
        <v>0</v>
      </c>
      <c r="AD5812" s="1">
        <v>0</v>
      </c>
      <c r="AE5812" s="1">
        <v>0</v>
      </c>
      <c r="AF5812" s="1">
        <v>0</v>
      </c>
      <c r="AG5812" s="1">
        <v>0</v>
      </c>
      <c r="AH5812" s="1">
        <v>0</v>
      </c>
      <c r="AI5812" s="1">
        <v>0</v>
      </c>
      <c r="AJ5812" s="1" t="s">
        <v>10882</v>
      </c>
      <c r="AK5812" s="1" t="s">
        <v>10883</v>
      </c>
      <c r="AL5812" s="1" t="s">
        <v>11</v>
      </c>
      <c r="AM5812" s="1" t="s">
        <v>12</v>
      </c>
      <c r="AN5812" s="1" t="s">
        <v>23097</v>
      </c>
      <c r="AO5812" s="1" t="s">
        <v>86</v>
      </c>
      <c r="AP5812" s="1" t="s">
        <v>86</v>
      </c>
      <c r="AQ5812" s="1" t="s">
        <v>14</v>
      </c>
      <c r="AR5812" s="1" t="s">
        <v>30</v>
      </c>
      <c r="AS5812" s="1" t="s">
        <v>23090</v>
      </c>
      <c r="AT5812" s="1" t="s">
        <v>101</v>
      </c>
    </row>
    <row r="5813" spans="1:46" x14ac:dyDescent="0.25">
      <c r="A5813" s="1" t="s">
        <v>18424</v>
      </c>
      <c r="B5813" s="2" t="s">
        <v>23074</v>
      </c>
      <c r="C5813" s="2" t="s">
        <v>23104</v>
      </c>
      <c r="D5813" s="1">
        <v>0</v>
      </c>
      <c r="E5813" s="1">
        <v>1</v>
      </c>
      <c r="F5813" s="1">
        <v>3</v>
      </c>
      <c r="G5813" s="1">
        <v>4</v>
      </c>
      <c r="H5813" s="6">
        <v>0.75</v>
      </c>
      <c r="I5813">
        <v>0</v>
      </c>
      <c r="J5813" s="1">
        <v>35</v>
      </c>
      <c r="K5813" s="1">
        <v>1</v>
      </c>
      <c r="L5813" s="1">
        <v>299</v>
      </c>
      <c r="M5813" s="6">
        <v>0</v>
      </c>
      <c r="N5813" s="4">
        <v>1400</v>
      </c>
      <c r="O5813" s="4">
        <v>120</v>
      </c>
      <c r="P5813" s="4">
        <v>500</v>
      </c>
      <c r="Q5813" s="3">
        <v>0.42</v>
      </c>
      <c r="R5813" s="1">
        <v>24</v>
      </c>
      <c r="S5813" s="1">
        <v>500</v>
      </c>
      <c r="T5813" s="1">
        <v>10</v>
      </c>
      <c r="U5813" s="1">
        <v>0</v>
      </c>
      <c r="V5813" s="1">
        <v>0</v>
      </c>
      <c r="W5813" s="1">
        <v>1</v>
      </c>
      <c r="X5813" s="1">
        <v>1</v>
      </c>
      <c r="Y5813" s="1">
        <v>1</v>
      </c>
      <c r="Z5813" s="1">
        <v>3</v>
      </c>
      <c r="AA5813" s="1">
        <v>1</v>
      </c>
      <c r="AB5813" s="1">
        <v>1</v>
      </c>
      <c r="AC5813" s="1">
        <v>180</v>
      </c>
      <c r="AD5813" s="1">
        <v>0</v>
      </c>
      <c r="AE5813" s="1">
        <v>310</v>
      </c>
      <c r="AF5813" s="1">
        <v>0</v>
      </c>
      <c r="AG5813" s="1">
        <v>0</v>
      </c>
      <c r="AH5813" s="1">
        <v>450</v>
      </c>
      <c r="AI5813" s="1">
        <v>940</v>
      </c>
      <c r="AJ5813" s="1" t="s">
        <v>4325</v>
      </c>
      <c r="AK5813" s="1" t="s">
        <v>4326</v>
      </c>
      <c r="AL5813" s="1" t="s">
        <v>11</v>
      </c>
      <c r="AM5813" s="1" t="s">
        <v>12</v>
      </c>
      <c r="AN5813" s="1" t="s">
        <v>23098</v>
      </c>
      <c r="AO5813" s="1" t="s">
        <v>364</v>
      </c>
      <c r="AP5813" s="1" t="s">
        <v>86</v>
      </c>
      <c r="AQ5813" s="1" t="s">
        <v>14</v>
      </c>
      <c r="AR5813" s="1" t="s">
        <v>19</v>
      </c>
      <c r="AS5813" s="1" t="s">
        <v>23091</v>
      </c>
      <c r="AT5813" s="1" t="s">
        <v>101</v>
      </c>
    </row>
    <row r="5814" spans="1:46" x14ac:dyDescent="0.25">
      <c r="A5814" s="1" t="s">
        <v>19663</v>
      </c>
      <c r="B5814" s="2" t="s">
        <v>23074</v>
      </c>
      <c r="C5814" s="2" t="s">
        <v>23104</v>
      </c>
      <c r="D5814" s="1">
        <v>0</v>
      </c>
      <c r="E5814" s="1">
        <v>0</v>
      </c>
      <c r="F5814" s="1">
        <v>1</v>
      </c>
      <c r="G5814" s="1">
        <v>1</v>
      </c>
      <c r="H5814" s="6">
        <v>1</v>
      </c>
      <c r="I5814">
        <v>0</v>
      </c>
      <c r="J5814" s="1">
        <v>31</v>
      </c>
      <c r="K5814" s="1">
        <v>1</v>
      </c>
      <c r="L5814" s="1">
        <v>651</v>
      </c>
      <c r="M5814" s="6">
        <v>0</v>
      </c>
      <c r="N5814" s="4">
        <v>3240</v>
      </c>
      <c r="O5814" s="4">
        <v>270</v>
      </c>
      <c r="P5814" s="4">
        <v>650</v>
      </c>
      <c r="Q5814" s="3">
        <v>0.3</v>
      </c>
      <c r="R5814" s="1">
        <v>36</v>
      </c>
      <c r="S5814" s="1">
        <v>503</v>
      </c>
      <c r="T5814" s="1">
        <v>9</v>
      </c>
      <c r="U5814" s="1">
        <v>1</v>
      </c>
      <c r="V5814" s="1">
        <v>0</v>
      </c>
      <c r="W5814" s="1">
        <v>1</v>
      </c>
      <c r="X5814" s="1">
        <v>1</v>
      </c>
      <c r="Y5814" s="1">
        <v>1</v>
      </c>
      <c r="Z5814" s="1">
        <v>4</v>
      </c>
      <c r="AA5814" s="1">
        <v>1</v>
      </c>
      <c r="AB5814" s="1">
        <v>1</v>
      </c>
      <c r="AC5814" s="1">
        <v>320</v>
      </c>
      <c r="AD5814" s="1">
        <v>0</v>
      </c>
      <c r="AE5814" s="1">
        <v>0</v>
      </c>
      <c r="AF5814" s="1">
        <v>0</v>
      </c>
      <c r="AG5814" s="1">
        <v>0</v>
      </c>
      <c r="AH5814" s="1">
        <v>650</v>
      </c>
      <c r="AI5814" s="1">
        <v>970</v>
      </c>
      <c r="AJ5814" s="1" t="s">
        <v>7828</v>
      </c>
      <c r="AK5814" s="1" t="s">
        <v>7829</v>
      </c>
      <c r="AL5814" s="1" t="s">
        <v>11</v>
      </c>
      <c r="AM5814" s="1" t="s">
        <v>12</v>
      </c>
      <c r="AN5814" s="1" t="s">
        <v>23098</v>
      </c>
      <c r="AO5814" s="1" t="s">
        <v>86</v>
      </c>
      <c r="AP5814" s="1" t="s">
        <v>86</v>
      </c>
      <c r="AQ5814" s="1" t="s">
        <v>14</v>
      </c>
      <c r="AR5814" s="1" t="s">
        <v>19</v>
      </c>
      <c r="AS5814" s="1" t="s">
        <v>23091</v>
      </c>
      <c r="AT5814" s="1" t="s">
        <v>101</v>
      </c>
    </row>
    <row r="5815" spans="1:46" x14ac:dyDescent="0.25">
      <c r="A5815" s="1" t="s">
        <v>17033</v>
      </c>
      <c r="B5815" s="2" t="s">
        <v>23074</v>
      </c>
      <c r="C5815" s="2" t="s">
        <v>23104</v>
      </c>
      <c r="D5815" s="1">
        <v>0</v>
      </c>
      <c r="E5815" s="1">
        <v>0</v>
      </c>
      <c r="F5815" s="1">
        <v>1</v>
      </c>
      <c r="G5815" s="1">
        <v>1</v>
      </c>
      <c r="H5815" s="6">
        <v>1</v>
      </c>
      <c r="I5815">
        <v>0</v>
      </c>
      <c r="J5815" s="1">
        <v>36</v>
      </c>
      <c r="K5815" s="1">
        <v>1</v>
      </c>
      <c r="L5815" s="1">
        <v>451</v>
      </c>
      <c r="M5815" s="6">
        <v>0</v>
      </c>
      <c r="N5815" s="4">
        <v>2000</v>
      </c>
      <c r="O5815" s="4">
        <v>160</v>
      </c>
      <c r="P5815" s="4">
        <v>700</v>
      </c>
      <c r="Q5815" s="3">
        <v>0.38</v>
      </c>
      <c r="R5815" s="1">
        <v>36</v>
      </c>
      <c r="S5815" s="1">
        <v>700</v>
      </c>
      <c r="T5815" s="1">
        <v>18</v>
      </c>
      <c r="U5815" s="1">
        <v>0</v>
      </c>
      <c r="V5815" s="1">
        <v>0</v>
      </c>
      <c r="W5815" s="1">
        <v>1</v>
      </c>
      <c r="X5815" s="1">
        <v>1</v>
      </c>
      <c r="Y5815" s="1">
        <v>1</v>
      </c>
      <c r="Z5815" s="1">
        <v>0</v>
      </c>
      <c r="AA5815" s="1">
        <v>0</v>
      </c>
      <c r="AB5815" s="1">
        <v>1</v>
      </c>
      <c r="AC5815" s="1">
        <v>6370</v>
      </c>
      <c r="AD5815" s="1">
        <v>0</v>
      </c>
      <c r="AE5815" s="1">
        <v>100</v>
      </c>
      <c r="AF5815" s="1">
        <v>0</v>
      </c>
      <c r="AG5815" s="1">
        <v>0</v>
      </c>
      <c r="AH5815" s="1">
        <v>1150</v>
      </c>
      <c r="AI5815" s="1">
        <v>7620</v>
      </c>
      <c r="AJ5815" s="1" t="s">
        <v>66</v>
      </c>
      <c r="AK5815" s="1" t="s">
        <v>67</v>
      </c>
      <c r="AL5815" s="1" t="s">
        <v>11</v>
      </c>
      <c r="AM5815" s="1" t="s">
        <v>12</v>
      </c>
      <c r="AN5815" s="1" t="s">
        <v>23098</v>
      </c>
      <c r="AO5815" s="1" t="s">
        <v>364</v>
      </c>
      <c r="AP5815" s="1" t="s">
        <v>86</v>
      </c>
      <c r="AQ5815" s="1" t="s">
        <v>14</v>
      </c>
      <c r="AR5815" s="1" t="s">
        <v>19</v>
      </c>
      <c r="AS5815" s="1" t="s">
        <v>23090</v>
      </c>
      <c r="AT5815" s="1" t="s">
        <v>101</v>
      </c>
    </row>
    <row r="5816" spans="1:46" x14ac:dyDescent="0.25">
      <c r="A5816" s="1" t="s">
        <v>18427</v>
      </c>
      <c r="B5816" s="2" t="s">
        <v>23074</v>
      </c>
      <c r="C5816" s="2" t="s">
        <v>23104</v>
      </c>
      <c r="D5816" s="1">
        <v>1</v>
      </c>
      <c r="E5816" s="1">
        <v>5</v>
      </c>
      <c r="F5816" s="1">
        <v>2</v>
      </c>
      <c r="G5816" s="1">
        <v>8</v>
      </c>
      <c r="H5816" s="6">
        <v>0.25</v>
      </c>
      <c r="I5816">
        <v>1</v>
      </c>
      <c r="J5816" s="1">
        <v>35</v>
      </c>
      <c r="K5816" s="1">
        <v>0</v>
      </c>
      <c r="L5816" s="1">
        <v>706</v>
      </c>
      <c r="M5816" s="6">
        <v>0</v>
      </c>
      <c r="N5816" s="4">
        <v>29000</v>
      </c>
      <c r="O5816" s="4">
        <v>220</v>
      </c>
      <c r="P5816" s="4">
        <v>150</v>
      </c>
      <c r="Q5816" s="3">
        <v>0.35</v>
      </c>
      <c r="R5816" s="1">
        <v>24</v>
      </c>
      <c r="S5816" s="1">
        <v>150</v>
      </c>
      <c r="T5816" s="1">
        <v>6</v>
      </c>
      <c r="U5816" s="1">
        <v>1</v>
      </c>
      <c r="V5816" s="1">
        <v>0</v>
      </c>
      <c r="W5816" s="1">
        <v>1</v>
      </c>
      <c r="X5816" s="1">
        <v>1</v>
      </c>
      <c r="Y5816" s="1">
        <v>0</v>
      </c>
      <c r="Z5816" s="1">
        <v>5</v>
      </c>
      <c r="AA5816" s="1">
        <v>1</v>
      </c>
      <c r="AB5816" s="1">
        <v>1</v>
      </c>
      <c r="AC5816" s="1">
        <v>0</v>
      </c>
      <c r="AD5816" s="1">
        <v>0</v>
      </c>
      <c r="AE5816" s="1">
        <v>0</v>
      </c>
      <c r="AF5816" s="1">
        <v>550</v>
      </c>
      <c r="AG5816" s="1">
        <v>0</v>
      </c>
      <c r="AH5816" s="1">
        <v>120</v>
      </c>
      <c r="AI5816" s="1">
        <v>670</v>
      </c>
      <c r="AJ5816" s="1" t="s">
        <v>1582</v>
      </c>
      <c r="AK5816" s="1" t="s">
        <v>4331</v>
      </c>
      <c r="AL5816" s="1" t="s">
        <v>11</v>
      </c>
      <c r="AM5816" s="1" t="s">
        <v>16</v>
      </c>
      <c r="AN5816" s="1" t="s">
        <v>23097</v>
      </c>
      <c r="AO5816" s="1" t="s">
        <v>86</v>
      </c>
      <c r="AP5816" s="1" t="s">
        <v>86</v>
      </c>
      <c r="AQ5816" s="1" t="s">
        <v>14</v>
      </c>
      <c r="AR5816" s="1" t="s">
        <v>30</v>
      </c>
      <c r="AS5816" s="1" t="s">
        <v>23091</v>
      </c>
      <c r="AT5816" s="1" t="s">
        <v>101</v>
      </c>
    </row>
    <row r="5817" spans="1:46" x14ac:dyDescent="0.25">
      <c r="A5817" s="1" t="s">
        <v>20781</v>
      </c>
      <c r="B5817" s="2" t="s">
        <v>23074</v>
      </c>
      <c r="C5817" s="2" t="s">
        <v>23104</v>
      </c>
      <c r="D5817" s="1">
        <v>0</v>
      </c>
      <c r="E5817" s="1">
        <v>0</v>
      </c>
      <c r="F5817" s="1">
        <v>1</v>
      </c>
      <c r="G5817" s="1">
        <v>1</v>
      </c>
      <c r="H5817" s="6">
        <v>1</v>
      </c>
      <c r="I5817">
        <v>0</v>
      </c>
      <c r="J5817" s="1">
        <v>45</v>
      </c>
      <c r="K5817" s="1">
        <v>1</v>
      </c>
      <c r="L5817" s="1">
        <v>400</v>
      </c>
      <c r="M5817" s="6">
        <v>0</v>
      </c>
      <c r="N5817" s="4">
        <v>6500</v>
      </c>
      <c r="O5817" s="4">
        <v>400</v>
      </c>
      <c r="P5817" s="4">
        <v>600</v>
      </c>
      <c r="Q5817" s="3">
        <v>0.38</v>
      </c>
      <c r="R5817" s="1">
        <v>24</v>
      </c>
      <c r="S5817" s="1">
        <v>600</v>
      </c>
      <c r="T5817" s="1">
        <v>16</v>
      </c>
      <c r="U5817" s="1">
        <v>0</v>
      </c>
      <c r="V5817" s="1">
        <v>0</v>
      </c>
      <c r="W5817" s="1">
        <v>0</v>
      </c>
      <c r="X5817" s="1">
        <v>0</v>
      </c>
      <c r="Y5817" s="1">
        <v>0</v>
      </c>
      <c r="Z5817" s="1">
        <v>2</v>
      </c>
      <c r="AA5817" s="1">
        <v>0</v>
      </c>
      <c r="AB5817" s="1">
        <v>0</v>
      </c>
      <c r="AC5817" s="1">
        <v>1915</v>
      </c>
      <c r="AD5817" s="1">
        <v>0</v>
      </c>
      <c r="AE5817" s="1">
        <v>250</v>
      </c>
      <c r="AF5817" s="1">
        <v>0</v>
      </c>
      <c r="AG5817" s="1">
        <v>0</v>
      </c>
      <c r="AH5817" s="1">
        <v>250</v>
      </c>
      <c r="AI5817" s="1">
        <v>2415</v>
      </c>
      <c r="AJ5817" s="1" t="s">
        <v>10889</v>
      </c>
      <c r="AK5817" s="1" t="s">
        <v>10890</v>
      </c>
      <c r="AL5817" s="1" t="s">
        <v>11</v>
      </c>
      <c r="AM5817" s="1" t="s">
        <v>12</v>
      </c>
      <c r="AN5817" s="1" t="s">
        <v>23098</v>
      </c>
      <c r="AO5817" s="1" t="s">
        <v>364</v>
      </c>
      <c r="AP5817" s="1" t="s">
        <v>57</v>
      </c>
      <c r="AQ5817" s="1" t="s">
        <v>25</v>
      </c>
      <c r="AR5817" s="1" t="s">
        <v>30</v>
      </c>
      <c r="AS5817" s="1" t="s">
        <v>23090</v>
      </c>
      <c r="AT5817" s="1" t="s">
        <v>26</v>
      </c>
    </row>
    <row r="5818" spans="1:46" x14ac:dyDescent="0.25">
      <c r="A5818" s="1" t="s">
        <v>21337</v>
      </c>
      <c r="B5818" s="2" t="s">
        <v>23074</v>
      </c>
      <c r="C5818" s="2" t="s">
        <v>23104</v>
      </c>
      <c r="D5818" s="1">
        <v>0</v>
      </c>
      <c r="E5818" s="1">
        <v>0</v>
      </c>
      <c r="F5818" s="1">
        <v>2</v>
      </c>
      <c r="G5818" s="1">
        <v>2</v>
      </c>
      <c r="H5818" s="6">
        <v>1</v>
      </c>
      <c r="I5818">
        <v>0</v>
      </c>
      <c r="J5818" s="1">
        <v>32</v>
      </c>
      <c r="K5818" s="1">
        <v>1</v>
      </c>
      <c r="L5818" s="1">
        <v>583</v>
      </c>
      <c r="M5818" s="6">
        <v>0</v>
      </c>
      <c r="N5818" s="4">
        <v>2640</v>
      </c>
      <c r="O5818" s="4">
        <v>220</v>
      </c>
      <c r="P5818" s="4">
        <v>160</v>
      </c>
      <c r="Q5818" s="3">
        <v>0.32</v>
      </c>
      <c r="R5818" s="1">
        <v>24</v>
      </c>
      <c r="S5818" s="1">
        <v>160</v>
      </c>
      <c r="T5818" s="1">
        <v>4</v>
      </c>
      <c r="U5818" s="1">
        <v>0</v>
      </c>
      <c r="V5818" s="1">
        <v>0</v>
      </c>
      <c r="W5818" s="1">
        <v>1</v>
      </c>
      <c r="X5818" s="1">
        <v>1</v>
      </c>
      <c r="Y5818" s="1">
        <v>1</v>
      </c>
      <c r="Z5818" s="1">
        <v>2</v>
      </c>
      <c r="AA5818" s="1">
        <v>0</v>
      </c>
      <c r="AB5818" s="1">
        <v>0</v>
      </c>
      <c r="AC5818" s="1">
        <v>0</v>
      </c>
      <c r="AD5818" s="1">
        <v>0</v>
      </c>
      <c r="AE5818" s="1">
        <v>1265</v>
      </c>
      <c r="AF5818" s="1">
        <v>393</v>
      </c>
      <c r="AG5818" s="1">
        <v>0</v>
      </c>
      <c r="AH5818" s="1">
        <v>0</v>
      </c>
      <c r="AI5818" s="1">
        <v>1658</v>
      </c>
      <c r="AJ5818" s="1" t="s">
        <v>12379</v>
      </c>
      <c r="AK5818" s="1" t="s">
        <v>12380</v>
      </c>
      <c r="AL5818" s="1" t="s">
        <v>12381</v>
      </c>
      <c r="AM5818" s="1" t="s">
        <v>12</v>
      </c>
      <c r="AN5818" s="1" t="s">
        <v>23098</v>
      </c>
      <c r="AO5818" s="1" t="s">
        <v>364</v>
      </c>
      <c r="AP5818" s="1" t="s">
        <v>86</v>
      </c>
      <c r="AQ5818" s="1" t="s">
        <v>14</v>
      </c>
      <c r="AR5818" s="1" t="s">
        <v>19</v>
      </c>
      <c r="AS5818" s="1" t="s">
        <v>23090</v>
      </c>
      <c r="AT5818" s="1" t="s">
        <v>26</v>
      </c>
    </row>
    <row r="5819" spans="1:46" x14ac:dyDescent="0.25">
      <c r="A5819" s="1" t="s">
        <v>17815</v>
      </c>
      <c r="B5819" s="2" t="s">
        <v>23074</v>
      </c>
      <c r="C5819" s="2" t="s">
        <v>23104</v>
      </c>
      <c r="D5819" s="1">
        <v>3</v>
      </c>
      <c r="E5819" s="1">
        <v>2</v>
      </c>
      <c r="F5819" s="1">
        <v>2</v>
      </c>
      <c r="G5819" s="1">
        <v>7</v>
      </c>
      <c r="H5819" s="6">
        <v>0.2857142857142857</v>
      </c>
      <c r="I5819">
        <v>0</v>
      </c>
      <c r="J5819" s="1">
        <v>35</v>
      </c>
      <c r="K5819" s="1">
        <v>0</v>
      </c>
      <c r="L5819" s="1">
        <v>706</v>
      </c>
      <c r="M5819" s="6">
        <v>1.74</v>
      </c>
      <c r="N5819" s="4">
        <v>800</v>
      </c>
      <c r="O5819" s="4">
        <v>70</v>
      </c>
      <c r="P5819" s="4">
        <v>120</v>
      </c>
      <c r="Q5819" s="3">
        <v>0.4</v>
      </c>
      <c r="R5819" s="1">
        <v>36</v>
      </c>
      <c r="S5819" s="1">
        <v>120</v>
      </c>
      <c r="T5819" s="1">
        <v>7</v>
      </c>
      <c r="U5819" s="1">
        <v>1</v>
      </c>
      <c r="V5819" s="1">
        <v>0</v>
      </c>
      <c r="W5819" s="1">
        <v>1</v>
      </c>
      <c r="X5819" s="1">
        <v>1</v>
      </c>
      <c r="Y5819" s="1">
        <v>1</v>
      </c>
      <c r="Z5819" s="1">
        <v>4</v>
      </c>
      <c r="AA5819" s="1">
        <v>0</v>
      </c>
      <c r="AB5819" s="1">
        <v>0</v>
      </c>
      <c r="AC5819" s="1">
        <v>1759</v>
      </c>
      <c r="AD5819" s="1">
        <v>0</v>
      </c>
      <c r="AE5819" s="1">
        <v>0</v>
      </c>
      <c r="AF5819" s="1">
        <v>800</v>
      </c>
      <c r="AG5819" s="1">
        <v>0</v>
      </c>
      <c r="AH5819" s="1">
        <v>250</v>
      </c>
      <c r="AI5819" s="1">
        <v>2809</v>
      </c>
      <c r="AJ5819" s="1" t="s">
        <v>2500</v>
      </c>
      <c r="AK5819" s="1" t="s">
        <v>2501</v>
      </c>
      <c r="AL5819" s="1" t="s">
        <v>2502</v>
      </c>
      <c r="AM5819" s="1" t="s">
        <v>12</v>
      </c>
      <c r="AN5819" s="1" t="s">
        <v>23097</v>
      </c>
      <c r="AO5819" s="1" t="s">
        <v>86</v>
      </c>
      <c r="AP5819" s="1" t="s">
        <v>86</v>
      </c>
      <c r="AQ5819" s="1" t="s">
        <v>14</v>
      </c>
      <c r="AR5819" s="1" t="s">
        <v>19</v>
      </c>
      <c r="AS5819" s="1" t="s">
        <v>23090</v>
      </c>
      <c r="AT5819" s="1" t="s">
        <v>26</v>
      </c>
    </row>
    <row r="5820" spans="1:46" x14ac:dyDescent="0.25">
      <c r="A5820" s="1" t="s">
        <v>20811</v>
      </c>
      <c r="B5820" s="2" t="s">
        <v>23074</v>
      </c>
      <c r="C5820" s="2" t="s">
        <v>23104</v>
      </c>
      <c r="D5820" s="1">
        <v>0</v>
      </c>
      <c r="E5820" s="1">
        <v>0</v>
      </c>
      <c r="F5820" s="1">
        <v>1</v>
      </c>
      <c r="G5820" s="1">
        <v>1</v>
      </c>
      <c r="H5820" s="6">
        <v>1</v>
      </c>
      <c r="I5820">
        <v>1</v>
      </c>
      <c r="J5820" s="1">
        <v>37</v>
      </c>
      <c r="K5820" s="1">
        <v>1</v>
      </c>
      <c r="L5820" s="1">
        <v>719</v>
      </c>
      <c r="M5820" s="6">
        <v>0.35</v>
      </c>
      <c r="N5820" s="4">
        <v>4200</v>
      </c>
      <c r="O5820" s="4">
        <v>350</v>
      </c>
      <c r="P5820" s="4">
        <v>150</v>
      </c>
      <c r="Q5820" s="3">
        <v>0.33</v>
      </c>
      <c r="R5820" s="1">
        <v>12</v>
      </c>
      <c r="S5820" s="1">
        <v>150</v>
      </c>
      <c r="T5820" s="1">
        <v>17</v>
      </c>
      <c r="U5820" s="1">
        <v>1</v>
      </c>
      <c r="V5820" s="1">
        <v>0</v>
      </c>
      <c r="W5820" s="1">
        <v>0</v>
      </c>
      <c r="X5820" s="1">
        <v>0</v>
      </c>
      <c r="Y5820" s="1">
        <v>0</v>
      </c>
      <c r="Z5820" s="1">
        <v>2</v>
      </c>
      <c r="AA5820" s="1">
        <v>0</v>
      </c>
      <c r="AB5820" s="1">
        <v>1</v>
      </c>
      <c r="AC5820" s="1">
        <v>0</v>
      </c>
      <c r="AD5820" s="1">
        <v>0</v>
      </c>
      <c r="AE5820" s="1">
        <v>0</v>
      </c>
      <c r="AF5820" s="1">
        <v>1190</v>
      </c>
      <c r="AG5820" s="1">
        <v>0</v>
      </c>
      <c r="AH5820" s="1">
        <v>800</v>
      </c>
      <c r="AI5820" s="1">
        <v>1990</v>
      </c>
      <c r="AJ5820" s="1" t="s">
        <v>10964</v>
      </c>
      <c r="AK5820" s="1" t="s">
        <v>10965</v>
      </c>
      <c r="AL5820" s="1" t="s">
        <v>10966</v>
      </c>
      <c r="AM5820" s="1" t="s">
        <v>16</v>
      </c>
      <c r="AN5820" s="1" t="s">
        <v>23098</v>
      </c>
      <c r="AO5820" s="1" t="s">
        <v>86</v>
      </c>
      <c r="AP5820" s="1" t="s">
        <v>57</v>
      </c>
      <c r="AQ5820" s="1" t="s">
        <v>25</v>
      </c>
      <c r="AR5820" s="1" t="s">
        <v>30</v>
      </c>
      <c r="AS5820" s="1" t="s">
        <v>23090</v>
      </c>
      <c r="AT5820" s="1" t="s">
        <v>101</v>
      </c>
    </row>
    <row r="5821" spans="1:46" x14ac:dyDescent="0.25">
      <c r="A5821" s="1" t="s">
        <v>20815</v>
      </c>
      <c r="B5821" s="2" t="s">
        <v>23074</v>
      </c>
      <c r="C5821" s="2" t="s">
        <v>23104</v>
      </c>
      <c r="D5821" s="1">
        <v>0</v>
      </c>
      <c r="E5821" s="1">
        <v>1</v>
      </c>
      <c r="F5821" s="1">
        <v>1</v>
      </c>
      <c r="G5821" s="1">
        <v>2</v>
      </c>
      <c r="H5821" s="6">
        <v>0.5</v>
      </c>
      <c r="I5821">
        <v>1</v>
      </c>
      <c r="J5821" s="1">
        <v>35</v>
      </c>
      <c r="K5821" s="1">
        <v>0</v>
      </c>
      <c r="L5821" s="1">
        <v>636</v>
      </c>
      <c r="M5821" s="6">
        <v>0.45</v>
      </c>
      <c r="N5821" s="4">
        <v>2000</v>
      </c>
      <c r="O5821" s="4">
        <v>150</v>
      </c>
      <c r="P5821" s="4">
        <v>800</v>
      </c>
      <c r="Q5821" s="3">
        <v>0.3</v>
      </c>
      <c r="R5821" s="1">
        <v>36</v>
      </c>
      <c r="S5821" s="1">
        <v>800</v>
      </c>
      <c r="T5821" s="1">
        <v>33</v>
      </c>
      <c r="U5821" s="1">
        <v>0</v>
      </c>
      <c r="V5821" s="1">
        <v>0</v>
      </c>
      <c r="W5821" s="1">
        <v>0</v>
      </c>
      <c r="X5821" s="1">
        <v>0</v>
      </c>
      <c r="Y5821" s="1">
        <v>1</v>
      </c>
      <c r="Z5821" s="1">
        <v>5</v>
      </c>
      <c r="AA5821" s="1">
        <v>0</v>
      </c>
      <c r="AB5821" s="1">
        <v>1</v>
      </c>
      <c r="AC5821" s="1">
        <v>900</v>
      </c>
      <c r="AD5821" s="1">
        <v>0</v>
      </c>
      <c r="AE5821" s="1">
        <v>40</v>
      </c>
      <c r="AF5821" s="1">
        <v>0</v>
      </c>
      <c r="AG5821" s="1">
        <v>0</v>
      </c>
      <c r="AH5821" s="1">
        <v>350</v>
      </c>
      <c r="AI5821" s="1">
        <v>1290</v>
      </c>
      <c r="AJ5821" s="1" t="s">
        <v>10975</v>
      </c>
      <c r="AK5821" s="1" t="s">
        <v>10976</v>
      </c>
      <c r="AL5821" s="1" t="s">
        <v>10977</v>
      </c>
      <c r="AM5821" s="1" t="s">
        <v>16</v>
      </c>
      <c r="AN5821" s="1" t="s">
        <v>23097</v>
      </c>
      <c r="AO5821" s="1" t="s">
        <v>364</v>
      </c>
      <c r="AP5821" s="1" t="s">
        <v>57</v>
      </c>
      <c r="AQ5821" s="1" t="s">
        <v>25</v>
      </c>
      <c r="AR5821" s="1" t="s">
        <v>19</v>
      </c>
      <c r="AS5821" s="1" t="s">
        <v>23090</v>
      </c>
      <c r="AT5821" s="1" t="s">
        <v>101</v>
      </c>
    </row>
    <row r="5822" spans="1:46" x14ac:dyDescent="0.25">
      <c r="A5822" s="1" t="s">
        <v>22621</v>
      </c>
      <c r="B5822" s="2" t="s">
        <v>23074</v>
      </c>
      <c r="C5822" s="2" t="s">
        <v>23105</v>
      </c>
      <c r="D5822" s="1">
        <v>2</v>
      </c>
      <c r="E5822" s="1">
        <v>1</v>
      </c>
      <c r="F5822" s="1">
        <v>6</v>
      </c>
      <c r="G5822" s="1">
        <v>9</v>
      </c>
      <c r="H5822" s="6">
        <v>0.66666666666666663</v>
      </c>
      <c r="I5822">
        <v>0</v>
      </c>
      <c r="J5822" s="1">
        <v>37</v>
      </c>
      <c r="K5822" s="1">
        <v>1</v>
      </c>
      <c r="L5822" s="1">
        <v>638</v>
      </c>
      <c r="M5822" s="6">
        <v>7.0000000000000007E-2</v>
      </c>
      <c r="N5822" s="4">
        <v>6000</v>
      </c>
      <c r="O5822" s="4">
        <v>500</v>
      </c>
      <c r="P5822" s="4">
        <v>600</v>
      </c>
      <c r="Q5822" s="3">
        <v>0.25</v>
      </c>
      <c r="R5822" s="1">
        <v>24</v>
      </c>
      <c r="S5822" s="1">
        <v>600</v>
      </c>
      <c r="T5822" s="1">
        <v>6</v>
      </c>
      <c r="U5822" s="1">
        <v>1</v>
      </c>
      <c r="V5822" s="1">
        <v>0</v>
      </c>
      <c r="W5822" s="1">
        <v>1</v>
      </c>
      <c r="X5822" s="1">
        <v>1</v>
      </c>
      <c r="Y5822" s="1">
        <v>0</v>
      </c>
      <c r="Z5822" s="1">
        <v>2</v>
      </c>
      <c r="AA5822" s="1">
        <v>1</v>
      </c>
      <c r="AB5822" s="1">
        <v>0</v>
      </c>
      <c r="AC5822" s="1">
        <v>0</v>
      </c>
      <c r="AD5822" s="1">
        <v>0</v>
      </c>
      <c r="AE5822" s="1">
        <v>0</v>
      </c>
      <c r="AF5822" s="1">
        <v>0</v>
      </c>
      <c r="AG5822" s="1">
        <v>0</v>
      </c>
      <c r="AH5822" s="1">
        <v>100</v>
      </c>
      <c r="AI5822" s="1">
        <v>100</v>
      </c>
      <c r="AJ5822" s="1" t="s">
        <v>15778</v>
      </c>
      <c r="AK5822" s="1" t="s">
        <v>15779</v>
      </c>
      <c r="AL5822" s="1" t="s">
        <v>15780</v>
      </c>
      <c r="AM5822" s="1" t="s">
        <v>12</v>
      </c>
      <c r="AN5822" s="1" t="s">
        <v>23098</v>
      </c>
      <c r="AO5822" s="1" t="s">
        <v>86</v>
      </c>
      <c r="AP5822" s="1" t="s">
        <v>86</v>
      </c>
      <c r="AQ5822" s="1" t="s">
        <v>14</v>
      </c>
      <c r="AR5822" s="1" t="s">
        <v>30</v>
      </c>
      <c r="AS5822" s="1" t="s">
        <v>23091</v>
      </c>
      <c r="AT5822" s="1" t="s">
        <v>26</v>
      </c>
    </row>
    <row r="5823" spans="1:46" x14ac:dyDescent="0.25">
      <c r="A5823" s="1" t="s">
        <v>22640</v>
      </c>
      <c r="B5823" s="2" t="s">
        <v>23074</v>
      </c>
      <c r="C5823" s="2" t="s">
        <v>23106</v>
      </c>
      <c r="D5823" s="1">
        <v>0</v>
      </c>
      <c r="E5823" s="1">
        <v>0</v>
      </c>
      <c r="F5823" s="1">
        <v>1</v>
      </c>
      <c r="G5823" s="1">
        <v>1</v>
      </c>
      <c r="H5823" s="6">
        <v>1</v>
      </c>
      <c r="I5823">
        <v>0</v>
      </c>
      <c r="J5823" s="1">
        <v>28</v>
      </c>
      <c r="K5823" s="1">
        <v>0</v>
      </c>
      <c r="L5823" s="1">
        <v>826</v>
      </c>
      <c r="M5823" s="6">
        <v>0.2</v>
      </c>
      <c r="N5823" s="4">
        <v>1900</v>
      </c>
      <c r="O5823" s="4">
        <v>145</v>
      </c>
      <c r="P5823" s="4">
        <v>300</v>
      </c>
      <c r="Q5823" s="3">
        <v>0.32</v>
      </c>
      <c r="R5823" s="1">
        <v>12</v>
      </c>
      <c r="S5823" s="1">
        <v>300</v>
      </c>
      <c r="T5823" s="1">
        <v>19</v>
      </c>
      <c r="U5823" s="1">
        <v>1</v>
      </c>
      <c r="V5823" s="1">
        <v>0</v>
      </c>
      <c r="W5823" s="1">
        <v>0</v>
      </c>
      <c r="X5823" s="1">
        <v>0</v>
      </c>
      <c r="Y5823" s="1">
        <v>1</v>
      </c>
      <c r="Z5823" s="1">
        <v>3</v>
      </c>
      <c r="AA5823" s="1">
        <v>0</v>
      </c>
      <c r="AB5823" s="1">
        <v>0</v>
      </c>
      <c r="AC5823" s="1">
        <v>0</v>
      </c>
      <c r="AD5823" s="1">
        <v>0</v>
      </c>
      <c r="AE5823" s="1">
        <v>0</v>
      </c>
      <c r="AF5823" s="1">
        <v>0</v>
      </c>
      <c r="AG5823" s="1">
        <v>0</v>
      </c>
      <c r="AH5823" s="1">
        <v>0</v>
      </c>
      <c r="AI5823" s="1">
        <v>0</v>
      </c>
      <c r="AJ5823" s="1" t="s">
        <v>15827</v>
      </c>
      <c r="AK5823" s="1" t="s">
        <v>15828</v>
      </c>
      <c r="AL5823" s="1" t="s">
        <v>15829</v>
      </c>
      <c r="AM5823" s="1" t="s">
        <v>12</v>
      </c>
      <c r="AN5823" s="1" t="s">
        <v>23097</v>
      </c>
      <c r="AO5823" s="1" t="s">
        <v>86</v>
      </c>
      <c r="AP5823" s="1" t="s">
        <v>57</v>
      </c>
      <c r="AQ5823" s="1" t="s">
        <v>25</v>
      </c>
      <c r="AR5823" s="1" t="s">
        <v>19</v>
      </c>
      <c r="AS5823" s="1" t="s">
        <v>23090</v>
      </c>
      <c r="AT5823" s="1" t="s">
        <v>26</v>
      </c>
    </row>
    <row r="5824" spans="1:46" x14ac:dyDescent="0.25">
      <c r="A5824" s="1" t="s">
        <v>17524</v>
      </c>
      <c r="B5824" s="2" t="s">
        <v>23074</v>
      </c>
      <c r="C5824" s="2" t="s">
        <v>23108</v>
      </c>
      <c r="D5824" s="1">
        <v>0</v>
      </c>
      <c r="E5824" s="1">
        <v>0</v>
      </c>
      <c r="F5824" s="1">
        <v>1</v>
      </c>
      <c r="G5824" s="1">
        <v>1</v>
      </c>
      <c r="H5824" s="6">
        <v>1</v>
      </c>
      <c r="I5824">
        <v>0</v>
      </c>
      <c r="J5824" s="1">
        <v>32</v>
      </c>
      <c r="K5824" s="1">
        <v>0</v>
      </c>
      <c r="L5824" s="1">
        <v>849</v>
      </c>
      <c r="M5824" s="6">
        <v>0.34</v>
      </c>
      <c r="N5824" s="4">
        <v>1560</v>
      </c>
      <c r="O5824" s="4">
        <v>130</v>
      </c>
      <c r="P5824" s="4">
        <v>200</v>
      </c>
      <c r="Q5824" s="3">
        <v>0.25</v>
      </c>
      <c r="R5824" s="1">
        <v>6</v>
      </c>
      <c r="S5824" s="1">
        <v>200</v>
      </c>
      <c r="T5824" s="1">
        <v>20</v>
      </c>
      <c r="U5824" s="1">
        <v>1</v>
      </c>
      <c r="V5824" s="1">
        <v>0</v>
      </c>
      <c r="W5824" s="1">
        <v>0</v>
      </c>
      <c r="X5824" s="1">
        <v>0</v>
      </c>
      <c r="Y5824" s="1">
        <v>1</v>
      </c>
      <c r="Z5824" s="1">
        <v>2</v>
      </c>
      <c r="AA5824" s="1">
        <v>0</v>
      </c>
      <c r="AB5824" s="1">
        <v>0</v>
      </c>
      <c r="AC5824" s="1">
        <v>0</v>
      </c>
      <c r="AD5824" s="1">
        <v>0</v>
      </c>
      <c r="AE5824" s="1">
        <v>266</v>
      </c>
      <c r="AF5824" s="1">
        <v>0</v>
      </c>
      <c r="AG5824" s="1">
        <v>0</v>
      </c>
      <c r="AH5824" s="1">
        <v>0</v>
      </c>
      <c r="AI5824" s="1">
        <v>266</v>
      </c>
      <c r="AJ5824" s="1" t="s">
        <v>977</v>
      </c>
      <c r="AK5824" s="1" t="s">
        <v>1642</v>
      </c>
      <c r="AL5824" s="1" t="s">
        <v>1643</v>
      </c>
      <c r="AM5824" s="1" t="s">
        <v>12</v>
      </c>
      <c r="AN5824" s="1" t="s">
        <v>23097</v>
      </c>
      <c r="AO5824" s="1" t="s">
        <v>86</v>
      </c>
      <c r="AP5824" s="1" t="s">
        <v>57</v>
      </c>
      <c r="AQ5824" s="1" t="s">
        <v>25</v>
      </c>
      <c r="AR5824" s="1" t="s">
        <v>19</v>
      </c>
      <c r="AS5824" s="1" t="s">
        <v>23090</v>
      </c>
      <c r="AT5824" s="1" t="s">
        <v>26</v>
      </c>
    </row>
    <row r="5825" spans="1:46" x14ac:dyDescent="0.25">
      <c r="A5825" s="1" t="s">
        <v>18896</v>
      </c>
      <c r="B5825" s="2" t="s">
        <v>23074</v>
      </c>
      <c r="C5825" s="2" t="s">
        <v>23109</v>
      </c>
      <c r="D5825" s="1">
        <v>0</v>
      </c>
      <c r="E5825" s="1">
        <v>0</v>
      </c>
      <c r="F5825" s="1">
        <v>1</v>
      </c>
      <c r="G5825" s="1">
        <v>1</v>
      </c>
      <c r="H5825" s="6">
        <v>1</v>
      </c>
      <c r="I5825">
        <v>1</v>
      </c>
      <c r="J5825" s="1">
        <v>32</v>
      </c>
      <c r="K5825" s="1">
        <v>1</v>
      </c>
      <c r="L5825" s="1">
        <v>831</v>
      </c>
      <c r="M5825" s="6">
        <v>0.28000000000000003</v>
      </c>
      <c r="N5825" s="4">
        <v>6000</v>
      </c>
      <c r="O5825" s="4">
        <v>500</v>
      </c>
      <c r="P5825" s="4">
        <v>2000</v>
      </c>
      <c r="Q5825" s="3">
        <v>0.15</v>
      </c>
      <c r="R5825" s="1">
        <v>24</v>
      </c>
      <c r="S5825" s="1">
        <v>2000</v>
      </c>
      <c r="T5825" s="1">
        <v>9</v>
      </c>
      <c r="U5825" s="1">
        <v>1</v>
      </c>
      <c r="V5825" s="1">
        <v>0</v>
      </c>
      <c r="W5825" s="1">
        <v>1</v>
      </c>
      <c r="X5825" s="1">
        <v>0</v>
      </c>
      <c r="Y5825" s="1">
        <v>1</v>
      </c>
      <c r="Z5825" s="1">
        <v>0</v>
      </c>
      <c r="AA5825" s="1">
        <v>1</v>
      </c>
      <c r="AB5825" s="1">
        <v>1</v>
      </c>
      <c r="AC5825" s="1">
        <v>0</v>
      </c>
      <c r="AD5825" s="1">
        <v>0</v>
      </c>
      <c r="AE5825" s="1">
        <v>0</v>
      </c>
      <c r="AF5825" s="1">
        <v>0</v>
      </c>
      <c r="AG5825" s="1">
        <v>0</v>
      </c>
      <c r="AH5825" s="1">
        <v>0</v>
      </c>
      <c r="AI5825" s="1">
        <v>0</v>
      </c>
      <c r="AJ5825" s="1" t="s">
        <v>5681</v>
      </c>
      <c r="AK5825" s="1" t="s">
        <v>5682</v>
      </c>
      <c r="AL5825" s="1" t="s">
        <v>5683</v>
      </c>
      <c r="AM5825" s="1" t="s">
        <v>16</v>
      </c>
      <c r="AN5825" s="1" t="s">
        <v>23098</v>
      </c>
      <c r="AO5825" s="1" t="s">
        <v>86</v>
      </c>
      <c r="AP5825" s="1" t="s">
        <v>86</v>
      </c>
      <c r="AQ5825" s="1" t="s">
        <v>25</v>
      </c>
      <c r="AR5825" s="1" t="s">
        <v>19</v>
      </c>
      <c r="AS5825" s="1" t="s">
        <v>23091</v>
      </c>
      <c r="AT5825" s="1" t="s">
        <v>101</v>
      </c>
    </row>
    <row r="5826" spans="1:46" x14ac:dyDescent="0.25">
      <c r="A5826" s="1" t="s">
        <v>20231</v>
      </c>
      <c r="B5826" s="2" t="s">
        <v>23075</v>
      </c>
      <c r="C5826" s="2" t="s">
        <v>23103</v>
      </c>
      <c r="D5826" s="1">
        <v>1</v>
      </c>
      <c r="E5826" s="1">
        <v>1</v>
      </c>
      <c r="F5826" s="1">
        <v>1</v>
      </c>
      <c r="G5826" s="1">
        <v>3</v>
      </c>
      <c r="H5826" s="6">
        <v>0.33333333333333331</v>
      </c>
      <c r="I5826">
        <v>0</v>
      </c>
      <c r="J5826" s="1">
        <v>41</v>
      </c>
      <c r="K5826" s="1">
        <v>0</v>
      </c>
      <c r="L5826" s="1">
        <v>847</v>
      </c>
      <c r="M5826" s="6">
        <v>0</v>
      </c>
      <c r="N5826" s="4">
        <v>3500</v>
      </c>
      <c r="O5826" s="4">
        <v>0</v>
      </c>
      <c r="P5826" s="4">
        <v>200</v>
      </c>
      <c r="Q5826" s="3">
        <v>0.32</v>
      </c>
      <c r="R5826" s="1">
        <v>12</v>
      </c>
      <c r="S5826" s="1">
        <v>200</v>
      </c>
      <c r="T5826" s="1">
        <v>1</v>
      </c>
      <c r="U5826" s="1">
        <v>1</v>
      </c>
      <c r="V5826" s="1">
        <v>0</v>
      </c>
      <c r="W5826" s="1">
        <v>1</v>
      </c>
      <c r="X5826" s="1">
        <v>1</v>
      </c>
      <c r="Y5826" s="1">
        <v>1</v>
      </c>
      <c r="Z5826" s="1">
        <v>0</v>
      </c>
      <c r="AA5826" s="1">
        <v>1</v>
      </c>
      <c r="AB5826" s="1">
        <v>1</v>
      </c>
      <c r="AC5826" s="1">
        <v>300</v>
      </c>
      <c r="AD5826" s="1">
        <v>0</v>
      </c>
      <c r="AE5826" s="1">
        <v>0</v>
      </c>
      <c r="AF5826" s="1">
        <v>0</v>
      </c>
      <c r="AG5826" s="1">
        <v>0</v>
      </c>
      <c r="AH5826" s="1">
        <v>0</v>
      </c>
      <c r="AI5826" s="1">
        <v>300</v>
      </c>
      <c r="AJ5826" s="1" t="s">
        <v>9398</v>
      </c>
      <c r="AK5826" s="1" t="s">
        <v>9399</v>
      </c>
      <c r="AL5826" s="1" t="s">
        <v>11</v>
      </c>
      <c r="AM5826" s="1" t="s">
        <v>12</v>
      </c>
      <c r="AN5826" s="1" t="s">
        <v>23097</v>
      </c>
      <c r="AO5826" s="1" t="s">
        <v>86</v>
      </c>
      <c r="AP5826" s="1" t="s">
        <v>86</v>
      </c>
      <c r="AQ5826" s="1" t="s">
        <v>14</v>
      </c>
      <c r="AR5826" s="1" t="s">
        <v>19</v>
      </c>
      <c r="AS5826" s="1" t="s">
        <v>23091</v>
      </c>
      <c r="AT5826" s="1" t="s">
        <v>101</v>
      </c>
    </row>
    <row r="5827" spans="1:46" x14ac:dyDescent="0.25">
      <c r="A5827" s="1" t="s">
        <v>17014</v>
      </c>
      <c r="B5827" s="2" t="s">
        <v>23075</v>
      </c>
      <c r="C5827" s="2" t="s">
        <v>23103</v>
      </c>
      <c r="D5827" s="1">
        <v>0</v>
      </c>
      <c r="E5827" s="1">
        <v>0</v>
      </c>
      <c r="F5827" s="1">
        <v>1</v>
      </c>
      <c r="G5827" s="1">
        <v>1</v>
      </c>
      <c r="H5827" s="6">
        <v>1</v>
      </c>
      <c r="I5827">
        <v>0</v>
      </c>
      <c r="J5827" s="1">
        <v>37</v>
      </c>
      <c r="K5827" s="1">
        <v>1</v>
      </c>
      <c r="L5827" s="1">
        <v>541</v>
      </c>
      <c r="M5827" s="6">
        <v>0</v>
      </c>
      <c r="N5827" s="4">
        <v>0</v>
      </c>
      <c r="O5827" s="4">
        <v>0</v>
      </c>
      <c r="P5827" s="4">
        <v>200</v>
      </c>
      <c r="Q5827" s="3">
        <v>0.4</v>
      </c>
      <c r="R5827" s="1">
        <v>12</v>
      </c>
      <c r="S5827" s="1">
        <v>200</v>
      </c>
      <c r="T5827" s="1">
        <v>9</v>
      </c>
      <c r="U5827" s="1">
        <v>1</v>
      </c>
      <c r="V5827" s="1">
        <v>0</v>
      </c>
      <c r="W5827" s="1">
        <v>1</v>
      </c>
      <c r="X5827" s="1">
        <v>1</v>
      </c>
      <c r="Y5827" s="1">
        <v>1</v>
      </c>
      <c r="Z5827" s="1">
        <v>0</v>
      </c>
      <c r="AA5827" s="1">
        <v>1</v>
      </c>
      <c r="AB5827" s="1">
        <v>1</v>
      </c>
      <c r="AC5827" s="1">
        <v>0</v>
      </c>
      <c r="AD5827" s="1">
        <v>0</v>
      </c>
      <c r="AE5827" s="1">
        <v>0</v>
      </c>
      <c r="AF5827" s="1">
        <v>0</v>
      </c>
      <c r="AG5827" s="1">
        <v>0</v>
      </c>
      <c r="AH5827" s="1">
        <v>0</v>
      </c>
      <c r="AI5827" s="1">
        <v>0</v>
      </c>
      <c r="AJ5827" s="1" t="s">
        <v>22</v>
      </c>
      <c r="AK5827" s="1" t="s">
        <v>23</v>
      </c>
      <c r="AL5827" s="1" t="s">
        <v>11</v>
      </c>
      <c r="AM5827" s="1" t="s">
        <v>12</v>
      </c>
      <c r="AN5827" s="1" t="s">
        <v>23098</v>
      </c>
      <c r="AO5827" s="1" t="s">
        <v>86</v>
      </c>
      <c r="AP5827" s="1" t="s">
        <v>86</v>
      </c>
      <c r="AQ5827" s="1" t="s">
        <v>14</v>
      </c>
      <c r="AR5827" s="1" t="s">
        <v>19</v>
      </c>
      <c r="AS5827" s="1" t="s">
        <v>23091</v>
      </c>
      <c r="AT5827" s="1" t="s">
        <v>101</v>
      </c>
    </row>
    <row r="5828" spans="1:46" x14ac:dyDescent="0.25">
      <c r="A5828" s="1" t="s">
        <v>18408</v>
      </c>
      <c r="B5828" s="2" t="s">
        <v>23075</v>
      </c>
      <c r="C5828" s="2" t="s">
        <v>23103</v>
      </c>
      <c r="D5828" s="1">
        <v>7</v>
      </c>
      <c r="E5828" s="1">
        <v>1</v>
      </c>
      <c r="F5828" s="1">
        <v>1</v>
      </c>
      <c r="G5828" s="1">
        <v>9</v>
      </c>
      <c r="H5828" s="6">
        <v>0.1111111111111111</v>
      </c>
      <c r="I5828">
        <v>0</v>
      </c>
      <c r="J5828" s="1">
        <v>43</v>
      </c>
      <c r="K5828" s="1">
        <v>1</v>
      </c>
      <c r="L5828" s="1">
        <v>395</v>
      </c>
      <c r="M5828" s="6">
        <v>0</v>
      </c>
      <c r="N5828" s="4">
        <v>3000</v>
      </c>
      <c r="O5828" s="4">
        <v>0</v>
      </c>
      <c r="P5828" s="4">
        <v>100</v>
      </c>
      <c r="Q5828" s="3">
        <v>0.5</v>
      </c>
      <c r="R5828" s="1">
        <v>12</v>
      </c>
      <c r="S5828" s="1">
        <v>100</v>
      </c>
      <c r="T5828" s="1">
        <v>7</v>
      </c>
      <c r="U5828" s="1">
        <v>1</v>
      </c>
      <c r="V5828" s="1">
        <v>0</v>
      </c>
      <c r="W5828" s="1">
        <v>1</v>
      </c>
      <c r="X5828" s="1">
        <v>1</v>
      </c>
      <c r="Y5828" s="1">
        <v>1</v>
      </c>
      <c r="Z5828" s="1">
        <v>0</v>
      </c>
      <c r="AA5828" s="1">
        <v>1</v>
      </c>
      <c r="AB5828" s="1">
        <v>1</v>
      </c>
      <c r="AC5828" s="1">
        <v>700</v>
      </c>
      <c r="AD5828" s="1">
        <v>0</v>
      </c>
      <c r="AE5828" s="1">
        <v>339</v>
      </c>
      <c r="AF5828" s="1">
        <v>0</v>
      </c>
      <c r="AG5828" s="1">
        <v>0</v>
      </c>
      <c r="AH5828" s="1">
        <v>400</v>
      </c>
      <c r="AI5828" s="1">
        <v>1439</v>
      </c>
      <c r="AJ5828" s="1" t="s">
        <v>4295</v>
      </c>
      <c r="AK5828" s="1" t="s">
        <v>4296</v>
      </c>
      <c r="AL5828" s="1" t="s">
        <v>11</v>
      </c>
      <c r="AM5828" s="1" t="s">
        <v>12</v>
      </c>
      <c r="AN5828" s="1" t="s">
        <v>23098</v>
      </c>
      <c r="AO5828" s="1" t="s">
        <v>86</v>
      </c>
      <c r="AP5828" s="1" t="s">
        <v>86</v>
      </c>
      <c r="AQ5828" s="1" t="s">
        <v>14</v>
      </c>
      <c r="AR5828" s="1" t="s">
        <v>19</v>
      </c>
      <c r="AS5828" s="1" t="s">
        <v>23091</v>
      </c>
      <c r="AT5828" s="1" t="s">
        <v>101</v>
      </c>
    </row>
    <row r="5829" spans="1:46" x14ac:dyDescent="0.25">
      <c r="A5829" s="1" t="s">
        <v>21308</v>
      </c>
      <c r="B5829" s="2" t="s">
        <v>23075</v>
      </c>
      <c r="C5829" s="2" t="s">
        <v>23103</v>
      </c>
      <c r="D5829" s="1">
        <v>0</v>
      </c>
      <c r="E5829" s="1">
        <v>0</v>
      </c>
      <c r="F5829" s="1">
        <v>1</v>
      </c>
      <c r="G5829" s="1">
        <v>1</v>
      </c>
      <c r="H5829" s="6">
        <v>1</v>
      </c>
      <c r="I5829">
        <v>1</v>
      </c>
      <c r="J5829" s="1">
        <v>37</v>
      </c>
      <c r="K5829" s="1">
        <v>1</v>
      </c>
      <c r="L5829" s="1">
        <v>691</v>
      </c>
      <c r="M5829" s="6">
        <v>0</v>
      </c>
      <c r="N5829" s="4">
        <v>1000</v>
      </c>
      <c r="O5829" s="4">
        <v>0</v>
      </c>
      <c r="P5829" s="4">
        <v>200</v>
      </c>
      <c r="Q5829" s="3">
        <v>0.45</v>
      </c>
      <c r="R5829" s="1">
        <v>12</v>
      </c>
      <c r="S5829" s="1">
        <v>200</v>
      </c>
      <c r="T5829" s="1">
        <v>8</v>
      </c>
      <c r="U5829" s="1">
        <v>1</v>
      </c>
      <c r="V5829" s="1">
        <v>0</v>
      </c>
      <c r="W5829" s="1">
        <v>1</v>
      </c>
      <c r="X5829" s="1">
        <v>1</v>
      </c>
      <c r="Y5829" s="1">
        <v>1</v>
      </c>
      <c r="Z5829" s="1">
        <v>0</v>
      </c>
      <c r="AA5829" s="1">
        <v>0</v>
      </c>
      <c r="AB5829" s="1">
        <v>1</v>
      </c>
      <c r="AC5829" s="1">
        <v>0</v>
      </c>
      <c r="AD5829" s="1">
        <v>0</v>
      </c>
      <c r="AE5829" s="1">
        <v>597</v>
      </c>
      <c r="AF5829" s="1">
        <v>0</v>
      </c>
      <c r="AG5829" s="1">
        <v>0</v>
      </c>
      <c r="AH5829" s="1">
        <v>0</v>
      </c>
      <c r="AI5829" s="1">
        <v>597</v>
      </c>
      <c r="AJ5829" s="1" t="s">
        <v>12327</v>
      </c>
      <c r="AK5829" s="1" t="s">
        <v>12328</v>
      </c>
      <c r="AL5829" s="1" t="s">
        <v>11</v>
      </c>
      <c r="AM5829" s="1" t="s">
        <v>16</v>
      </c>
      <c r="AN5829" s="1" t="s">
        <v>23098</v>
      </c>
      <c r="AO5829" s="1" t="s">
        <v>86</v>
      </c>
      <c r="AP5829" s="1" t="s">
        <v>86</v>
      </c>
      <c r="AQ5829" s="1" t="s">
        <v>14</v>
      </c>
      <c r="AR5829" s="1" t="s">
        <v>19</v>
      </c>
      <c r="AS5829" s="1" t="s">
        <v>23090</v>
      </c>
      <c r="AT5829" s="1" t="s">
        <v>101</v>
      </c>
    </row>
    <row r="5830" spans="1:46" x14ac:dyDescent="0.25">
      <c r="A5830" s="1" t="s">
        <v>19645</v>
      </c>
      <c r="B5830" s="2" t="s">
        <v>23075</v>
      </c>
      <c r="C5830" s="2" t="s">
        <v>23103</v>
      </c>
      <c r="D5830" s="1">
        <v>0</v>
      </c>
      <c r="E5830" s="1">
        <v>3</v>
      </c>
      <c r="F5830" s="1">
        <v>1</v>
      </c>
      <c r="G5830" s="1">
        <v>4</v>
      </c>
      <c r="H5830" s="6">
        <v>0.25</v>
      </c>
      <c r="I5830">
        <v>0</v>
      </c>
      <c r="J5830" s="1">
        <v>30</v>
      </c>
      <c r="K5830" s="1">
        <v>1</v>
      </c>
      <c r="L5830" s="1">
        <v>557</v>
      </c>
      <c r="M5830" s="6">
        <v>0</v>
      </c>
      <c r="N5830" s="4">
        <v>0</v>
      </c>
      <c r="O5830" s="4">
        <v>0</v>
      </c>
      <c r="P5830" s="4">
        <v>100</v>
      </c>
      <c r="Q5830" s="3">
        <v>0.45</v>
      </c>
      <c r="R5830" s="1">
        <v>12</v>
      </c>
      <c r="S5830" s="1">
        <v>100</v>
      </c>
      <c r="T5830" s="1">
        <v>7</v>
      </c>
      <c r="U5830" s="1">
        <v>1</v>
      </c>
      <c r="V5830" s="1">
        <v>0</v>
      </c>
      <c r="W5830" s="1">
        <v>1</v>
      </c>
      <c r="X5830" s="1">
        <v>1</v>
      </c>
      <c r="Y5830" s="1">
        <v>1</v>
      </c>
      <c r="Z5830" s="1">
        <v>0</v>
      </c>
      <c r="AA5830" s="1">
        <v>1</v>
      </c>
      <c r="AB5830" s="1">
        <v>1</v>
      </c>
      <c r="AC5830" s="1">
        <v>0</v>
      </c>
      <c r="AD5830" s="1">
        <v>0</v>
      </c>
      <c r="AE5830" s="1">
        <v>0</v>
      </c>
      <c r="AF5830" s="1">
        <v>0</v>
      </c>
      <c r="AG5830" s="1">
        <v>0</v>
      </c>
      <c r="AH5830" s="1">
        <v>0</v>
      </c>
      <c r="AI5830" s="1">
        <v>0</v>
      </c>
      <c r="AJ5830" s="1" t="s">
        <v>7797</v>
      </c>
      <c r="AK5830" s="1" t="s">
        <v>7798</v>
      </c>
      <c r="AL5830" s="1" t="s">
        <v>11</v>
      </c>
      <c r="AM5830" s="1" t="s">
        <v>12</v>
      </c>
      <c r="AN5830" s="1" t="s">
        <v>23098</v>
      </c>
      <c r="AO5830" s="1" t="s">
        <v>86</v>
      </c>
      <c r="AP5830" s="1" t="s">
        <v>86</v>
      </c>
      <c r="AQ5830" s="1" t="s">
        <v>14</v>
      </c>
      <c r="AR5830" s="1" t="s">
        <v>19</v>
      </c>
      <c r="AS5830" s="1" t="s">
        <v>23091</v>
      </c>
      <c r="AT5830" s="1" t="s">
        <v>101</v>
      </c>
    </row>
    <row r="5831" spans="1:46" x14ac:dyDescent="0.25">
      <c r="A5831" s="1" t="s">
        <v>18412</v>
      </c>
      <c r="B5831" s="2" t="s">
        <v>23075</v>
      </c>
      <c r="C5831" s="2" t="s">
        <v>23103</v>
      </c>
      <c r="D5831" s="1">
        <v>0</v>
      </c>
      <c r="E5831" s="1">
        <v>0</v>
      </c>
      <c r="F5831" s="1">
        <v>1</v>
      </c>
      <c r="G5831" s="1">
        <v>1</v>
      </c>
      <c r="H5831" s="6">
        <v>1</v>
      </c>
      <c r="I5831">
        <v>0</v>
      </c>
      <c r="J5831" s="1">
        <v>32</v>
      </c>
      <c r="K5831" s="1">
        <v>0</v>
      </c>
      <c r="L5831" s="1">
        <v>537</v>
      </c>
      <c r="M5831" s="6">
        <v>0</v>
      </c>
      <c r="N5831" s="4">
        <v>2400</v>
      </c>
      <c r="O5831" s="4">
        <v>0</v>
      </c>
      <c r="P5831" s="4">
        <v>350</v>
      </c>
      <c r="Q5831" s="3">
        <v>0.4</v>
      </c>
      <c r="R5831" s="1">
        <v>12</v>
      </c>
      <c r="S5831" s="1">
        <v>350</v>
      </c>
      <c r="T5831" s="1">
        <v>8</v>
      </c>
      <c r="U5831" s="1">
        <v>1</v>
      </c>
      <c r="V5831" s="1">
        <v>0</v>
      </c>
      <c r="W5831" s="1">
        <v>1</v>
      </c>
      <c r="X5831" s="1">
        <v>1</v>
      </c>
      <c r="Y5831" s="1">
        <v>1</v>
      </c>
      <c r="Z5831" s="1">
        <v>0</v>
      </c>
      <c r="AA5831" s="1">
        <v>0</v>
      </c>
      <c r="AB5831" s="1">
        <v>1</v>
      </c>
      <c r="AC5831" s="1">
        <v>0</v>
      </c>
      <c r="AD5831" s="1">
        <v>0</v>
      </c>
      <c r="AE5831" s="1">
        <v>300</v>
      </c>
      <c r="AF5831" s="1">
        <v>0</v>
      </c>
      <c r="AG5831" s="1">
        <v>0</v>
      </c>
      <c r="AH5831" s="1">
        <v>300</v>
      </c>
      <c r="AI5831" s="1">
        <v>600</v>
      </c>
      <c r="AJ5831" s="1" t="s">
        <v>4303</v>
      </c>
      <c r="AK5831" s="1" t="s">
        <v>4304</v>
      </c>
      <c r="AL5831" s="1" t="s">
        <v>11</v>
      </c>
      <c r="AM5831" s="1" t="s">
        <v>12</v>
      </c>
      <c r="AN5831" s="1" t="s">
        <v>23097</v>
      </c>
      <c r="AO5831" s="1" t="s">
        <v>86</v>
      </c>
      <c r="AP5831" s="1" t="s">
        <v>86</v>
      </c>
      <c r="AQ5831" s="1" t="s">
        <v>14</v>
      </c>
      <c r="AR5831" s="1" t="s">
        <v>19</v>
      </c>
      <c r="AS5831" s="1" t="s">
        <v>23090</v>
      </c>
      <c r="AT5831" s="1" t="s">
        <v>101</v>
      </c>
    </row>
    <row r="5832" spans="1:46" x14ac:dyDescent="0.25">
      <c r="A5832" s="1" t="s">
        <v>22495</v>
      </c>
      <c r="B5832" s="2" t="s">
        <v>23075</v>
      </c>
      <c r="C5832" s="2" t="s">
        <v>23103</v>
      </c>
      <c r="D5832" s="1">
        <v>0</v>
      </c>
      <c r="E5832" s="1">
        <v>1</v>
      </c>
      <c r="F5832" s="1">
        <v>2</v>
      </c>
      <c r="G5832" s="1">
        <v>3</v>
      </c>
      <c r="H5832" s="6">
        <v>0.66666666666666663</v>
      </c>
      <c r="I5832">
        <v>1</v>
      </c>
      <c r="J5832" s="1">
        <v>36</v>
      </c>
      <c r="K5832" s="1">
        <v>0</v>
      </c>
      <c r="L5832" s="1">
        <v>524</v>
      </c>
      <c r="M5832" s="6">
        <v>0</v>
      </c>
      <c r="N5832" s="4">
        <v>2550</v>
      </c>
      <c r="O5832" s="4">
        <v>200</v>
      </c>
      <c r="P5832" s="4">
        <v>150</v>
      </c>
      <c r="Q5832" s="3">
        <v>0.4</v>
      </c>
      <c r="R5832" s="1">
        <v>12</v>
      </c>
      <c r="S5832" s="1">
        <v>150</v>
      </c>
      <c r="T5832" s="1">
        <v>6</v>
      </c>
      <c r="U5832" s="1">
        <v>0</v>
      </c>
      <c r="V5832" s="1">
        <v>0</v>
      </c>
      <c r="W5832" s="1">
        <v>1</v>
      </c>
      <c r="X5832" s="1">
        <v>1</v>
      </c>
      <c r="Y5832" s="1">
        <v>0</v>
      </c>
      <c r="Z5832" s="1">
        <v>2</v>
      </c>
      <c r="AA5832" s="1">
        <v>1</v>
      </c>
      <c r="AB5832" s="1">
        <v>1</v>
      </c>
      <c r="AC5832" s="1">
        <v>0</v>
      </c>
      <c r="AD5832" s="1">
        <v>0</v>
      </c>
      <c r="AE5832" s="1">
        <v>240</v>
      </c>
      <c r="AF5832" s="1">
        <v>200</v>
      </c>
      <c r="AG5832" s="1">
        <v>0</v>
      </c>
      <c r="AH5832" s="1">
        <v>0</v>
      </c>
      <c r="AI5832" s="1">
        <v>440</v>
      </c>
      <c r="AJ5832" s="1" t="s">
        <v>1161</v>
      </c>
      <c r="AK5832" s="1" t="s">
        <v>15484</v>
      </c>
      <c r="AL5832" s="1" t="s">
        <v>11</v>
      </c>
      <c r="AM5832" s="1" t="s">
        <v>16</v>
      </c>
      <c r="AN5832" s="1" t="s">
        <v>23097</v>
      </c>
      <c r="AO5832" s="1" t="s">
        <v>364</v>
      </c>
      <c r="AP5832" s="1" t="s">
        <v>86</v>
      </c>
      <c r="AQ5832" s="1" t="s">
        <v>14</v>
      </c>
      <c r="AR5832" s="1" t="s">
        <v>30</v>
      </c>
      <c r="AS5832" s="1" t="s">
        <v>23091</v>
      </c>
      <c r="AT5832" s="1" t="s">
        <v>101</v>
      </c>
    </row>
    <row r="5833" spans="1:46" x14ac:dyDescent="0.25">
      <c r="A5833" s="1" t="s">
        <v>20235</v>
      </c>
      <c r="B5833" s="2" t="s">
        <v>23075</v>
      </c>
      <c r="C5833" s="2" t="s">
        <v>23103</v>
      </c>
      <c r="D5833" s="1">
        <v>0</v>
      </c>
      <c r="E5833" s="1">
        <v>1</v>
      </c>
      <c r="F5833" s="1">
        <v>1</v>
      </c>
      <c r="G5833" s="1">
        <v>2</v>
      </c>
      <c r="H5833" s="6">
        <v>0.5</v>
      </c>
      <c r="I5833">
        <v>0</v>
      </c>
      <c r="J5833" s="1">
        <v>42</v>
      </c>
      <c r="K5833" s="1">
        <v>1</v>
      </c>
      <c r="L5833" s="1">
        <v>593</v>
      </c>
      <c r="M5833" s="6">
        <v>0</v>
      </c>
      <c r="N5833" s="4">
        <v>3600</v>
      </c>
      <c r="O5833" s="4">
        <v>300</v>
      </c>
      <c r="P5833" s="4">
        <v>350</v>
      </c>
      <c r="Q5833" s="3">
        <v>0.4</v>
      </c>
      <c r="R5833" s="1">
        <v>12</v>
      </c>
      <c r="S5833" s="1">
        <v>350</v>
      </c>
      <c r="T5833" s="1">
        <v>9</v>
      </c>
      <c r="U5833" s="1">
        <v>1</v>
      </c>
      <c r="V5833" s="1">
        <v>0</v>
      </c>
      <c r="W5833" s="1">
        <v>1</v>
      </c>
      <c r="X5833" s="1">
        <v>1</v>
      </c>
      <c r="Y5833" s="1">
        <v>0</v>
      </c>
      <c r="Z5833" s="1">
        <v>3</v>
      </c>
      <c r="AA5833" s="1">
        <v>0</v>
      </c>
      <c r="AB5833" s="1">
        <v>1</v>
      </c>
      <c r="AC5833" s="1">
        <v>4000</v>
      </c>
      <c r="AD5833" s="1">
        <v>0</v>
      </c>
      <c r="AE5833" s="1">
        <v>0</v>
      </c>
      <c r="AF5833" s="1">
        <v>0</v>
      </c>
      <c r="AG5833" s="1">
        <v>0</v>
      </c>
      <c r="AH5833" s="1">
        <v>0</v>
      </c>
      <c r="AI5833" s="1">
        <v>4000</v>
      </c>
      <c r="AJ5833" s="1" t="s">
        <v>9404</v>
      </c>
      <c r="AK5833" s="1" t="s">
        <v>9405</v>
      </c>
      <c r="AL5833" s="1" t="s">
        <v>11</v>
      </c>
      <c r="AM5833" s="1" t="s">
        <v>12</v>
      </c>
      <c r="AN5833" s="1" t="s">
        <v>23098</v>
      </c>
      <c r="AO5833" s="1" t="s">
        <v>86</v>
      </c>
      <c r="AP5833" s="1" t="s">
        <v>86</v>
      </c>
      <c r="AQ5833" s="1" t="s">
        <v>14</v>
      </c>
      <c r="AR5833" s="1" t="s">
        <v>30</v>
      </c>
      <c r="AS5833" s="1" t="s">
        <v>23090</v>
      </c>
      <c r="AT5833" s="1" t="s">
        <v>101</v>
      </c>
    </row>
    <row r="5834" spans="1:46" x14ac:dyDescent="0.25">
      <c r="A5834" s="1" t="s">
        <v>17783</v>
      </c>
      <c r="B5834" s="2" t="s">
        <v>23075</v>
      </c>
      <c r="C5834" s="2" t="s">
        <v>23103</v>
      </c>
      <c r="D5834" s="1">
        <v>0</v>
      </c>
      <c r="E5834" s="1">
        <v>0</v>
      </c>
      <c r="F5834" s="1">
        <v>1</v>
      </c>
      <c r="G5834" s="1">
        <v>1</v>
      </c>
      <c r="H5834" s="6">
        <v>1</v>
      </c>
      <c r="I5834">
        <v>1</v>
      </c>
      <c r="J5834" s="1">
        <v>35</v>
      </c>
      <c r="K5834" s="1">
        <v>0</v>
      </c>
      <c r="L5834" s="1">
        <v>734</v>
      </c>
      <c r="M5834" s="6">
        <v>0</v>
      </c>
      <c r="N5834" s="4">
        <v>2000</v>
      </c>
      <c r="O5834" s="4">
        <v>0</v>
      </c>
      <c r="P5834" s="4">
        <v>500</v>
      </c>
      <c r="Q5834" s="3">
        <v>0.4</v>
      </c>
      <c r="R5834" s="1">
        <v>12</v>
      </c>
      <c r="S5834" s="1">
        <v>500</v>
      </c>
      <c r="T5834" s="1">
        <v>12</v>
      </c>
      <c r="U5834" s="1">
        <v>1</v>
      </c>
      <c r="V5834" s="1">
        <v>0</v>
      </c>
      <c r="W5834" s="1">
        <v>1</v>
      </c>
      <c r="X5834" s="1">
        <v>1</v>
      </c>
      <c r="Y5834" s="1">
        <v>1</v>
      </c>
      <c r="Z5834" s="1">
        <v>0</v>
      </c>
      <c r="AA5834" s="1">
        <v>1</v>
      </c>
      <c r="AB5834" s="1">
        <v>1</v>
      </c>
      <c r="AC5834" s="1">
        <v>0</v>
      </c>
      <c r="AD5834" s="1">
        <v>0</v>
      </c>
      <c r="AE5834" s="1">
        <v>0</v>
      </c>
      <c r="AF5834" s="1">
        <v>500</v>
      </c>
      <c r="AG5834" s="1">
        <v>0</v>
      </c>
      <c r="AH5834" s="1">
        <v>0</v>
      </c>
      <c r="AI5834" s="1">
        <v>500</v>
      </c>
      <c r="AJ5834" s="1" t="s">
        <v>2436</v>
      </c>
      <c r="AK5834" s="1" t="s">
        <v>2437</v>
      </c>
      <c r="AL5834" s="1" t="s">
        <v>11</v>
      </c>
      <c r="AM5834" s="1" t="s">
        <v>16</v>
      </c>
      <c r="AN5834" s="1" t="s">
        <v>23097</v>
      </c>
      <c r="AO5834" s="1" t="s">
        <v>86</v>
      </c>
      <c r="AP5834" s="1" t="s">
        <v>86</v>
      </c>
      <c r="AQ5834" s="1" t="s">
        <v>14</v>
      </c>
      <c r="AR5834" s="1" t="s">
        <v>19</v>
      </c>
      <c r="AS5834" s="1" t="s">
        <v>23091</v>
      </c>
      <c r="AT5834" s="1" t="s">
        <v>101</v>
      </c>
    </row>
    <row r="5835" spans="1:46" x14ac:dyDescent="0.25">
      <c r="A5835" s="1" t="s">
        <v>21311</v>
      </c>
      <c r="B5835" s="2" t="s">
        <v>23075</v>
      </c>
      <c r="C5835" s="2" t="s">
        <v>23103</v>
      </c>
      <c r="D5835" s="1">
        <v>0</v>
      </c>
      <c r="E5835" s="1">
        <v>0</v>
      </c>
      <c r="F5835" s="1">
        <v>1</v>
      </c>
      <c r="G5835" s="1">
        <v>1</v>
      </c>
      <c r="H5835" s="6">
        <v>1</v>
      </c>
      <c r="I5835">
        <v>1</v>
      </c>
      <c r="J5835" s="1">
        <v>28</v>
      </c>
      <c r="K5835" s="1">
        <v>0</v>
      </c>
      <c r="L5835" s="1">
        <v>0</v>
      </c>
      <c r="M5835" s="6">
        <v>0</v>
      </c>
      <c r="N5835" s="4">
        <v>0</v>
      </c>
      <c r="O5835" s="4">
        <v>0</v>
      </c>
      <c r="P5835" s="4">
        <v>150</v>
      </c>
      <c r="Q5835" s="3">
        <v>0.4</v>
      </c>
      <c r="R5835" s="1">
        <v>12</v>
      </c>
      <c r="S5835" s="1">
        <v>150</v>
      </c>
      <c r="T5835" s="1">
        <v>6</v>
      </c>
      <c r="U5835" s="1">
        <v>1</v>
      </c>
      <c r="V5835" s="1">
        <v>0</v>
      </c>
      <c r="W5835" s="1">
        <v>1</v>
      </c>
      <c r="X5835" s="1">
        <v>1</v>
      </c>
      <c r="Y5835" s="1">
        <v>1</v>
      </c>
      <c r="Z5835" s="1">
        <v>0</v>
      </c>
      <c r="AA5835" s="1">
        <v>1</v>
      </c>
      <c r="AB5835" s="1">
        <v>1</v>
      </c>
      <c r="AC5835" s="1">
        <v>0</v>
      </c>
      <c r="AD5835" s="1">
        <v>0</v>
      </c>
      <c r="AE5835" s="1">
        <v>0</v>
      </c>
      <c r="AF5835" s="1">
        <v>0</v>
      </c>
      <c r="AG5835" s="1">
        <v>0</v>
      </c>
      <c r="AH5835" s="1">
        <v>100</v>
      </c>
      <c r="AI5835" s="1">
        <v>100</v>
      </c>
      <c r="AJ5835" s="1" t="s">
        <v>12333</v>
      </c>
      <c r="AK5835" s="1" t="s">
        <v>12334</v>
      </c>
      <c r="AL5835" s="1" t="s">
        <v>11</v>
      </c>
      <c r="AM5835" s="1" t="s">
        <v>16</v>
      </c>
      <c r="AN5835" s="1" t="s">
        <v>23097</v>
      </c>
      <c r="AO5835" s="1" t="s">
        <v>86</v>
      </c>
      <c r="AP5835" s="1" t="s">
        <v>86</v>
      </c>
      <c r="AQ5835" s="1" t="s">
        <v>14</v>
      </c>
      <c r="AR5835" s="1" t="s">
        <v>19</v>
      </c>
      <c r="AS5835" s="1" t="s">
        <v>23091</v>
      </c>
      <c r="AT5835" s="1" t="s">
        <v>101</v>
      </c>
    </row>
    <row r="5836" spans="1:46" x14ac:dyDescent="0.25">
      <c r="A5836" s="1" t="s">
        <v>19648</v>
      </c>
      <c r="B5836" s="2" t="s">
        <v>23075</v>
      </c>
      <c r="C5836" s="2" t="s">
        <v>23103</v>
      </c>
      <c r="D5836" s="1">
        <v>0</v>
      </c>
      <c r="E5836" s="1">
        <v>2</v>
      </c>
      <c r="F5836" s="1">
        <v>1</v>
      </c>
      <c r="G5836" s="1">
        <v>3</v>
      </c>
      <c r="H5836" s="6">
        <v>0.33333333333333331</v>
      </c>
      <c r="I5836">
        <v>1</v>
      </c>
      <c r="J5836" s="1">
        <v>30</v>
      </c>
      <c r="K5836" s="1">
        <v>0</v>
      </c>
      <c r="L5836" s="1">
        <v>430</v>
      </c>
      <c r="M5836" s="6">
        <v>0</v>
      </c>
      <c r="N5836" s="4">
        <v>1500</v>
      </c>
      <c r="O5836" s="4">
        <v>0</v>
      </c>
      <c r="P5836" s="4">
        <v>100</v>
      </c>
      <c r="Q5836" s="3">
        <v>0.32</v>
      </c>
      <c r="R5836" s="1">
        <v>12</v>
      </c>
      <c r="S5836" s="1">
        <v>100</v>
      </c>
      <c r="T5836" s="1">
        <v>6</v>
      </c>
      <c r="U5836" s="1">
        <v>0</v>
      </c>
      <c r="V5836" s="1">
        <v>0</v>
      </c>
      <c r="W5836" s="1">
        <v>1</v>
      </c>
      <c r="X5836" s="1">
        <v>1</v>
      </c>
      <c r="Y5836" s="1">
        <v>1</v>
      </c>
      <c r="Z5836" s="1">
        <v>0</v>
      </c>
      <c r="AA5836" s="1">
        <v>0</v>
      </c>
      <c r="AB5836" s="1">
        <v>1</v>
      </c>
      <c r="AC5836" s="1">
        <v>5</v>
      </c>
      <c r="AD5836" s="1">
        <v>0</v>
      </c>
      <c r="AE5836" s="1">
        <v>300</v>
      </c>
      <c r="AF5836" s="1">
        <v>0</v>
      </c>
      <c r="AG5836" s="1">
        <v>0</v>
      </c>
      <c r="AH5836" s="1">
        <v>0</v>
      </c>
      <c r="AI5836" s="1">
        <v>305</v>
      </c>
      <c r="AJ5836" s="1" t="s">
        <v>7803</v>
      </c>
      <c r="AK5836" s="1" t="s">
        <v>7804</v>
      </c>
      <c r="AL5836" s="1" t="s">
        <v>11</v>
      </c>
      <c r="AM5836" s="1" t="s">
        <v>16</v>
      </c>
      <c r="AN5836" s="1" t="s">
        <v>23097</v>
      </c>
      <c r="AO5836" s="1" t="s">
        <v>364</v>
      </c>
      <c r="AP5836" s="1" t="s">
        <v>86</v>
      </c>
      <c r="AQ5836" s="1" t="s">
        <v>14</v>
      </c>
      <c r="AR5836" s="1" t="s">
        <v>19</v>
      </c>
      <c r="AS5836" s="1" t="s">
        <v>23090</v>
      </c>
      <c r="AT5836" s="1" t="s">
        <v>101</v>
      </c>
    </row>
    <row r="5837" spans="1:46" x14ac:dyDescent="0.25">
      <c r="A5837" s="1" t="s">
        <v>20767</v>
      </c>
      <c r="B5837" s="2" t="s">
        <v>23075</v>
      </c>
      <c r="C5837" s="2" t="s">
        <v>23103</v>
      </c>
      <c r="D5837" s="1">
        <v>1</v>
      </c>
      <c r="E5837" s="1">
        <v>3</v>
      </c>
      <c r="F5837" s="1">
        <v>1</v>
      </c>
      <c r="G5837" s="1">
        <v>5</v>
      </c>
      <c r="H5837" s="6">
        <v>0.2</v>
      </c>
      <c r="I5837">
        <v>0</v>
      </c>
      <c r="J5837" s="1">
        <v>42</v>
      </c>
      <c r="K5837" s="1">
        <v>0</v>
      </c>
      <c r="L5837" s="1">
        <v>244</v>
      </c>
      <c r="M5837" s="6">
        <v>0</v>
      </c>
      <c r="N5837" s="4">
        <v>5520</v>
      </c>
      <c r="O5837" s="4">
        <v>0</v>
      </c>
      <c r="P5837" s="4">
        <v>100</v>
      </c>
      <c r="Q5837" s="3">
        <v>0.49</v>
      </c>
      <c r="R5837" s="1">
        <v>12</v>
      </c>
      <c r="S5837" s="1">
        <v>100</v>
      </c>
      <c r="T5837" s="1">
        <v>7</v>
      </c>
      <c r="U5837" s="1">
        <v>1</v>
      </c>
      <c r="V5837" s="1">
        <v>0</v>
      </c>
      <c r="W5837" s="1">
        <v>1</v>
      </c>
      <c r="X5837" s="1">
        <v>1</v>
      </c>
      <c r="Y5837" s="1">
        <v>1</v>
      </c>
      <c r="Z5837" s="1">
        <v>0</v>
      </c>
      <c r="AA5837" s="1">
        <v>1</v>
      </c>
      <c r="AB5837" s="1">
        <v>1</v>
      </c>
      <c r="AC5837" s="1">
        <v>6500</v>
      </c>
      <c r="AD5837" s="1">
        <v>0</v>
      </c>
      <c r="AE5837" s="1">
        <v>4200</v>
      </c>
      <c r="AF5837" s="1">
        <v>0</v>
      </c>
      <c r="AG5837" s="1">
        <v>0</v>
      </c>
      <c r="AH5837" s="1">
        <v>0</v>
      </c>
      <c r="AI5837" s="1">
        <v>10700</v>
      </c>
      <c r="AJ5837" s="1" t="s">
        <v>10868</v>
      </c>
      <c r="AK5837" s="1" t="s">
        <v>10869</v>
      </c>
      <c r="AL5837" s="1" t="s">
        <v>11</v>
      </c>
      <c r="AM5837" s="1" t="s">
        <v>12</v>
      </c>
      <c r="AN5837" s="1" t="s">
        <v>23097</v>
      </c>
      <c r="AO5837" s="1" t="s">
        <v>86</v>
      </c>
      <c r="AP5837" s="1" t="s">
        <v>86</v>
      </c>
      <c r="AQ5837" s="1" t="s">
        <v>14</v>
      </c>
      <c r="AR5837" s="1" t="s">
        <v>19</v>
      </c>
      <c r="AS5837" s="1" t="s">
        <v>23091</v>
      </c>
      <c r="AT5837" s="1" t="s">
        <v>101</v>
      </c>
    </row>
    <row r="5838" spans="1:46" x14ac:dyDescent="0.25">
      <c r="A5838" s="1" t="s">
        <v>19650</v>
      </c>
      <c r="B5838" s="2" t="s">
        <v>23075</v>
      </c>
      <c r="C5838" s="2" t="s">
        <v>23103</v>
      </c>
      <c r="D5838" s="1">
        <v>0</v>
      </c>
      <c r="E5838" s="1">
        <v>0</v>
      </c>
      <c r="F5838" s="1">
        <v>1</v>
      </c>
      <c r="G5838" s="1">
        <v>1</v>
      </c>
      <c r="H5838" s="6">
        <v>1</v>
      </c>
      <c r="I5838">
        <v>0</v>
      </c>
      <c r="J5838" s="1">
        <v>37</v>
      </c>
      <c r="K5838" s="1">
        <v>1</v>
      </c>
      <c r="L5838" s="1">
        <v>495</v>
      </c>
      <c r="M5838" s="6">
        <v>0</v>
      </c>
      <c r="N5838" s="4">
        <v>2400</v>
      </c>
      <c r="O5838" s="4">
        <v>0</v>
      </c>
      <c r="P5838" s="4">
        <v>500</v>
      </c>
      <c r="Q5838" s="3">
        <v>0.38</v>
      </c>
      <c r="R5838" s="1">
        <v>24</v>
      </c>
      <c r="S5838" s="1">
        <v>500</v>
      </c>
      <c r="T5838" s="1">
        <v>13</v>
      </c>
      <c r="U5838" s="1">
        <v>0</v>
      </c>
      <c r="V5838" s="1">
        <v>0</v>
      </c>
      <c r="W5838" s="1">
        <v>1</v>
      </c>
      <c r="X5838" s="1">
        <v>1</v>
      </c>
      <c r="Y5838" s="1">
        <v>1</v>
      </c>
      <c r="Z5838" s="1">
        <v>0</v>
      </c>
      <c r="AA5838" s="1">
        <v>0</v>
      </c>
      <c r="AB5838" s="1">
        <v>1</v>
      </c>
      <c r="AC5838" s="1">
        <v>0</v>
      </c>
      <c r="AD5838" s="1">
        <v>0</v>
      </c>
      <c r="AE5838" s="1">
        <v>220</v>
      </c>
      <c r="AF5838" s="1">
        <v>0</v>
      </c>
      <c r="AG5838" s="1">
        <v>0</v>
      </c>
      <c r="AH5838" s="1">
        <v>450</v>
      </c>
      <c r="AI5838" s="1">
        <v>670</v>
      </c>
      <c r="AJ5838" s="1" t="s">
        <v>231</v>
      </c>
      <c r="AK5838" s="1" t="s">
        <v>7806</v>
      </c>
      <c r="AL5838" s="1" t="s">
        <v>11</v>
      </c>
      <c r="AM5838" s="1" t="s">
        <v>12</v>
      </c>
      <c r="AN5838" s="1" t="s">
        <v>23098</v>
      </c>
      <c r="AO5838" s="1" t="s">
        <v>364</v>
      </c>
      <c r="AP5838" s="1" t="s">
        <v>86</v>
      </c>
      <c r="AQ5838" s="1" t="s">
        <v>14</v>
      </c>
      <c r="AR5838" s="1" t="s">
        <v>19</v>
      </c>
      <c r="AS5838" s="1" t="s">
        <v>23090</v>
      </c>
      <c r="AT5838" s="1" t="s">
        <v>101</v>
      </c>
    </row>
    <row r="5839" spans="1:46" x14ac:dyDescent="0.25">
      <c r="A5839" s="1" t="s">
        <v>17786</v>
      </c>
      <c r="B5839" s="2" t="s">
        <v>23075</v>
      </c>
      <c r="C5839" s="2" t="s">
        <v>23103</v>
      </c>
      <c r="D5839" s="1">
        <v>0</v>
      </c>
      <c r="E5839" s="1">
        <v>3</v>
      </c>
      <c r="F5839" s="1">
        <v>1</v>
      </c>
      <c r="G5839" s="1">
        <v>4</v>
      </c>
      <c r="H5839" s="6">
        <v>0.25</v>
      </c>
      <c r="I5839">
        <v>0</v>
      </c>
      <c r="J5839" s="1">
        <v>33</v>
      </c>
      <c r="K5839" s="1">
        <v>1</v>
      </c>
      <c r="L5839" s="1">
        <v>337</v>
      </c>
      <c r="M5839" s="6">
        <v>0</v>
      </c>
      <c r="N5839" s="4">
        <v>2000</v>
      </c>
      <c r="O5839" s="4">
        <v>180</v>
      </c>
      <c r="P5839" s="4">
        <v>100</v>
      </c>
      <c r="Q5839" s="3">
        <v>0.45</v>
      </c>
      <c r="R5839" s="1">
        <v>12</v>
      </c>
      <c r="S5839" s="1">
        <v>100</v>
      </c>
      <c r="T5839" s="1">
        <v>6</v>
      </c>
      <c r="U5839" s="1">
        <v>1</v>
      </c>
      <c r="V5839" s="1">
        <v>0</v>
      </c>
      <c r="W5839" s="1">
        <v>1</v>
      </c>
      <c r="X5839" s="1">
        <v>1</v>
      </c>
      <c r="Y5839" s="1">
        <v>0</v>
      </c>
      <c r="Z5839" s="1">
        <v>3</v>
      </c>
      <c r="AA5839" s="1">
        <v>1</v>
      </c>
      <c r="AB5839" s="1">
        <v>1</v>
      </c>
      <c r="AC5839" s="1">
        <v>0</v>
      </c>
      <c r="AD5839" s="1">
        <v>0</v>
      </c>
      <c r="AE5839" s="1">
        <v>269</v>
      </c>
      <c r="AF5839" s="1">
        <v>0</v>
      </c>
      <c r="AG5839" s="1">
        <v>0</v>
      </c>
      <c r="AH5839" s="1">
        <v>400</v>
      </c>
      <c r="AI5839" s="1">
        <v>669</v>
      </c>
      <c r="AJ5839" s="1" t="s">
        <v>2442</v>
      </c>
      <c r="AK5839" s="1" t="s">
        <v>2443</v>
      </c>
      <c r="AL5839" s="1" t="s">
        <v>11</v>
      </c>
      <c r="AM5839" s="1" t="s">
        <v>12</v>
      </c>
      <c r="AN5839" s="1" t="s">
        <v>23098</v>
      </c>
      <c r="AO5839" s="1" t="s">
        <v>86</v>
      </c>
      <c r="AP5839" s="1" t="s">
        <v>86</v>
      </c>
      <c r="AQ5839" s="1" t="s">
        <v>14</v>
      </c>
      <c r="AR5839" s="1" t="s">
        <v>30</v>
      </c>
      <c r="AS5839" s="1" t="s">
        <v>23091</v>
      </c>
      <c r="AT5839" s="1" t="s">
        <v>101</v>
      </c>
    </row>
    <row r="5840" spans="1:46" x14ac:dyDescent="0.25">
      <c r="A5840" s="1" t="s">
        <v>20773</v>
      </c>
      <c r="B5840" s="2" t="s">
        <v>23075</v>
      </c>
      <c r="C5840" s="2" t="s">
        <v>23103</v>
      </c>
      <c r="D5840" s="1">
        <v>0</v>
      </c>
      <c r="E5840" s="1">
        <v>0</v>
      </c>
      <c r="F5840" s="1">
        <v>1</v>
      </c>
      <c r="G5840" s="1">
        <v>1</v>
      </c>
      <c r="H5840" s="6">
        <v>1</v>
      </c>
      <c r="I5840">
        <v>0</v>
      </c>
      <c r="J5840" s="1">
        <v>41</v>
      </c>
      <c r="K5840" s="1">
        <v>1</v>
      </c>
      <c r="L5840" s="1">
        <v>813</v>
      </c>
      <c r="M5840" s="6">
        <v>0</v>
      </c>
      <c r="N5840" s="4">
        <v>3000</v>
      </c>
      <c r="O5840" s="4">
        <v>200</v>
      </c>
      <c r="P5840" s="4">
        <v>350</v>
      </c>
      <c r="Q5840" s="3">
        <v>0.3</v>
      </c>
      <c r="R5840" s="1">
        <v>36</v>
      </c>
      <c r="S5840" s="1">
        <v>350</v>
      </c>
      <c r="T5840" s="1">
        <v>5</v>
      </c>
      <c r="U5840" s="1">
        <v>1</v>
      </c>
      <c r="V5840" s="1">
        <v>0</v>
      </c>
      <c r="W5840" s="1">
        <v>1</v>
      </c>
      <c r="X5840" s="1">
        <v>1</v>
      </c>
      <c r="Y5840" s="1">
        <v>1</v>
      </c>
      <c r="Z5840" s="1">
        <v>0</v>
      </c>
      <c r="AA5840" s="1">
        <v>1</v>
      </c>
      <c r="AB5840" s="1">
        <v>1</v>
      </c>
      <c r="AC5840" s="1">
        <v>1200</v>
      </c>
      <c r="AD5840" s="1">
        <v>0</v>
      </c>
      <c r="AE5840" s="1">
        <v>0</v>
      </c>
      <c r="AF5840" s="1">
        <v>0</v>
      </c>
      <c r="AG5840" s="1">
        <v>0</v>
      </c>
      <c r="AH5840" s="1">
        <v>0</v>
      </c>
      <c r="AI5840" s="1">
        <v>1200</v>
      </c>
      <c r="AJ5840" s="1" t="s">
        <v>2416</v>
      </c>
      <c r="AK5840" s="1" t="s">
        <v>10877</v>
      </c>
      <c r="AL5840" s="1" t="s">
        <v>11</v>
      </c>
      <c r="AM5840" s="1" t="s">
        <v>12</v>
      </c>
      <c r="AN5840" s="1" t="s">
        <v>23098</v>
      </c>
      <c r="AO5840" s="1" t="s">
        <v>86</v>
      </c>
      <c r="AP5840" s="1" t="s">
        <v>86</v>
      </c>
      <c r="AQ5840" s="1" t="s">
        <v>14</v>
      </c>
      <c r="AR5840" s="1" t="s">
        <v>19</v>
      </c>
      <c r="AS5840" s="1" t="s">
        <v>23091</v>
      </c>
      <c r="AT5840" s="1" t="s">
        <v>101</v>
      </c>
    </row>
    <row r="5841" spans="1:46" x14ac:dyDescent="0.25">
      <c r="A5841" s="1" t="s">
        <v>21318</v>
      </c>
      <c r="B5841" s="2" t="s">
        <v>23075</v>
      </c>
      <c r="C5841" s="2" t="s">
        <v>23103</v>
      </c>
      <c r="D5841" s="1">
        <v>0</v>
      </c>
      <c r="E5841" s="1">
        <v>1</v>
      </c>
      <c r="F5841" s="1">
        <v>2</v>
      </c>
      <c r="G5841" s="1">
        <v>3</v>
      </c>
      <c r="H5841" s="6">
        <v>0.66666666666666663</v>
      </c>
      <c r="I5841">
        <v>1</v>
      </c>
      <c r="J5841" s="1">
        <v>36</v>
      </c>
      <c r="K5841" s="1">
        <v>0</v>
      </c>
      <c r="L5841" s="1">
        <v>524</v>
      </c>
      <c r="M5841" s="6">
        <v>0</v>
      </c>
      <c r="N5841" s="4">
        <v>2550</v>
      </c>
      <c r="O5841" s="4">
        <v>200</v>
      </c>
      <c r="P5841" s="4">
        <v>300</v>
      </c>
      <c r="Q5841" s="3">
        <v>0.38</v>
      </c>
      <c r="R5841" s="1">
        <v>12</v>
      </c>
      <c r="S5841" s="1">
        <v>300</v>
      </c>
      <c r="T5841" s="1">
        <v>5</v>
      </c>
      <c r="U5841" s="1">
        <v>0</v>
      </c>
      <c r="V5841" s="1">
        <v>0</v>
      </c>
      <c r="W5841" s="1">
        <v>1</v>
      </c>
      <c r="X5841" s="1">
        <v>1</v>
      </c>
      <c r="Y5841" s="1">
        <v>0</v>
      </c>
      <c r="Z5841" s="1">
        <v>2</v>
      </c>
      <c r="AA5841" s="1">
        <v>1</v>
      </c>
      <c r="AB5841" s="1">
        <v>1</v>
      </c>
      <c r="AC5841" s="1">
        <v>0</v>
      </c>
      <c r="AD5841" s="1">
        <v>0</v>
      </c>
      <c r="AE5841" s="1">
        <v>240</v>
      </c>
      <c r="AF5841" s="1">
        <v>200</v>
      </c>
      <c r="AG5841" s="1">
        <v>0</v>
      </c>
      <c r="AH5841" s="1">
        <v>0</v>
      </c>
      <c r="AI5841" s="1">
        <v>440</v>
      </c>
      <c r="AJ5841" s="1" t="s">
        <v>12344</v>
      </c>
      <c r="AK5841" s="1" t="s">
        <v>12345</v>
      </c>
      <c r="AL5841" s="1" t="s">
        <v>11</v>
      </c>
      <c r="AM5841" s="1" t="s">
        <v>16</v>
      </c>
      <c r="AN5841" s="1" t="s">
        <v>23097</v>
      </c>
      <c r="AO5841" s="1" t="s">
        <v>364</v>
      </c>
      <c r="AP5841" s="1" t="s">
        <v>86</v>
      </c>
      <c r="AQ5841" s="1" t="s">
        <v>14</v>
      </c>
      <c r="AR5841" s="1" t="s">
        <v>30</v>
      </c>
      <c r="AS5841" s="1" t="s">
        <v>23091</v>
      </c>
      <c r="AT5841" s="1" t="s">
        <v>101</v>
      </c>
    </row>
    <row r="5842" spans="1:46" x14ac:dyDescent="0.25">
      <c r="A5842" s="1" t="s">
        <v>18421</v>
      </c>
      <c r="B5842" s="2" t="s">
        <v>23075</v>
      </c>
      <c r="C5842" s="2" t="s">
        <v>23103</v>
      </c>
      <c r="D5842" s="1">
        <v>1</v>
      </c>
      <c r="E5842" s="1">
        <v>2</v>
      </c>
      <c r="F5842" s="1">
        <v>1</v>
      </c>
      <c r="G5842" s="1">
        <v>4</v>
      </c>
      <c r="H5842" s="6">
        <v>0.25</v>
      </c>
      <c r="I5842">
        <v>0</v>
      </c>
      <c r="J5842" s="1">
        <v>32</v>
      </c>
      <c r="K5842" s="1">
        <v>0</v>
      </c>
      <c r="L5842" s="1">
        <v>281</v>
      </c>
      <c r="M5842" s="6">
        <v>0</v>
      </c>
      <c r="N5842" s="4">
        <v>2500</v>
      </c>
      <c r="O5842" s="4">
        <v>160</v>
      </c>
      <c r="P5842" s="4">
        <v>300</v>
      </c>
      <c r="Q5842" s="3">
        <v>0.45</v>
      </c>
      <c r="R5842" s="1">
        <v>24</v>
      </c>
      <c r="S5842" s="1">
        <v>300</v>
      </c>
      <c r="T5842" s="1">
        <v>5</v>
      </c>
      <c r="U5842" s="1">
        <v>0</v>
      </c>
      <c r="V5842" s="1">
        <v>0</v>
      </c>
      <c r="W5842" s="1">
        <v>1</v>
      </c>
      <c r="X5842" s="1">
        <v>1</v>
      </c>
      <c r="Y5842" s="1">
        <v>0</v>
      </c>
      <c r="Z5842" s="1">
        <v>3</v>
      </c>
      <c r="AA5842" s="1">
        <v>0</v>
      </c>
      <c r="AB5842" s="1">
        <v>1</v>
      </c>
      <c r="AC5842" s="1">
        <v>0</v>
      </c>
      <c r="AD5842" s="1">
        <v>0</v>
      </c>
      <c r="AE5842" s="1">
        <v>1300</v>
      </c>
      <c r="AF5842" s="1">
        <v>0</v>
      </c>
      <c r="AG5842" s="1">
        <v>0</v>
      </c>
      <c r="AH5842" s="1">
        <v>1000</v>
      </c>
      <c r="AI5842" s="1">
        <v>2300</v>
      </c>
      <c r="AJ5842" s="1" t="s">
        <v>393</v>
      </c>
      <c r="AK5842" s="1" t="s">
        <v>4321</v>
      </c>
      <c r="AL5842" s="1" t="s">
        <v>11</v>
      </c>
      <c r="AM5842" s="1" t="s">
        <v>12</v>
      </c>
      <c r="AN5842" s="1" t="s">
        <v>23097</v>
      </c>
      <c r="AO5842" s="1" t="s">
        <v>364</v>
      </c>
      <c r="AP5842" s="1" t="s">
        <v>86</v>
      </c>
      <c r="AQ5842" s="1" t="s">
        <v>14</v>
      </c>
      <c r="AR5842" s="1" t="s">
        <v>30</v>
      </c>
      <c r="AS5842" s="1" t="s">
        <v>23090</v>
      </c>
      <c r="AT5842" s="1" t="s">
        <v>101</v>
      </c>
    </row>
    <row r="5843" spans="1:46" x14ac:dyDescent="0.25">
      <c r="A5843" s="1" t="s">
        <v>20246</v>
      </c>
      <c r="B5843" s="2" t="s">
        <v>23075</v>
      </c>
      <c r="C5843" s="2" t="s">
        <v>23104</v>
      </c>
      <c r="D5843" s="1">
        <v>0</v>
      </c>
      <c r="E5843" s="1">
        <v>0</v>
      </c>
      <c r="F5843" s="1">
        <v>1</v>
      </c>
      <c r="G5843" s="1">
        <v>1</v>
      </c>
      <c r="H5843" s="6">
        <v>1</v>
      </c>
      <c r="I5843">
        <v>0</v>
      </c>
      <c r="J5843" s="1">
        <v>49</v>
      </c>
      <c r="K5843" s="1">
        <v>0</v>
      </c>
      <c r="L5843" s="1">
        <v>436</v>
      </c>
      <c r="M5843" s="6">
        <v>0</v>
      </c>
      <c r="N5843" s="4">
        <v>4000</v>
      </c>
      <c r="O5843" s="4">
        <v>350</v>
      </c>
      <c r="P5843" s="4">
        <v>500</v>
      </c>
      <c r="Q5843" s="3">
        <v>0.45</v>
      </c>
      <c r="R5843" s="1">
        <v>12</v>
      </c>
      <c r="S5843" s="1">
        <v>500</v>
      </c>
      <c r="T5843" s="1">
        <v>15</v>
      </c>
      <c r="U5843" s="1">
        <v>1</v>
      </c>
      <c r="V5843" s="1">
        <v>0</v>
      </c>
      <c r="W5843" s="1">
        <v>1</v>
      </c>
      <c r="X5843" s="1">
        <v>1</v>
      </c>
      <c r="Y5843" s="1">
        <v>0</v>
      </c>
      <c r="Z5843" s="1">
        <v>3</v>
      </c>
      <c r="AA5843" s="1">
        <v>0</v>
      </c>
      <c r="AB5843" s="1">
        <v>1</v>
      </c>
      <c r="AC5843" s="1">
        <v>800</v>
      </c>
      <c r="AD5843" s="1">
        <v>0</v>
      </c>
      <c r="AE5843" s="1">
        <v>900</v>
      </c>
      <c r="AF5843" s="1">
        <v>0</v>
      </c>
      <c r="AG5843" s="1">
        <v>0</v>
      </c>
      <c r="AH5843" s="1">
        <v>500</v>
      </c>
      <c r="AI5843" s="1">
        <v>2200</v>
      </c>
      <c r="AJ5843" s="1" t="s">
        <v>9423</v>
      </c>
      <c r="AK5843" s="1" t="s">
        <v>9424</v>
      </c>
      <c r="AL5843" s="1" t="s">
        <v>11</v>
      </c>
      <c r="AM5843" s="1" t="s">
        <v>12</v>
      </c>
      <c r="AN5843" s="1" t="s">
        <v>23097</v>
      </c>
      <c r="AO5843" s="1" t="s">
        <v>86</v>
      </c>
      <c r="AP5843" s="1" t="s">
        <v>86</v>
      </c>
      <c r="AQ5843" s="1" t="s">
        <v>14</v>
      </c>
      <c r="AR5843" s="1" t="s">
        <v>30</v>
      </c>
      <c r="AS5843" s="1" t="s">
        <v>23090</v>
      </c>
      <c r="AT5843" s="1" t="s">
        <v>101</v>
      </c>
    </row>
    <row r="5844" spans="1:46" x14ac:dyDescent="0.25">
      <c r="A5844" s="1" t="s">
        <v>22512</v>
      </c>
      <c r="B5844" s="2" t="s">
        <v>23075</v>
      </c>
      <c r="C5844" s="2" t="s">
        <v>23104</v>
      </c>
      <c r="D5844" s="1">
        <v>2</v>
      </c>
      <c r="E5844" s="1">
        <v>7</v>
      </c>
      <c r="F5844" s="1">
        <v>5</v>
      </c>
      <c r="G5844" s="1">
        <v>14</v>
      </c>
      <c r="H5844" s="6">
        <v>0.35714285714285715</v>
      </c>
      <c r="I5844">
        <v>1</v>
      </c>
      <c r="J5844" s="1">
        <v>33</v>
      </c>
      <c r="K5844" s="1">
        <v>0</v>
      </c>
      <c r="L5844" s="1">
        <v>0</v>
      </c>
      <c r="M5844" s="6">
        <v>0</v>
      </c>
      <c r="N5844" s="4">
        <v>3000</v>
      </c>
      <c r="O5844" s="4">
        <v>300</v>
      </c>
      <c r="P5844" s="4">
        <v>200</v>
      </c>
      <c r="Q5844" s="3">
        <v>0.45</v>
      </c>
      <c r="R5844" s="1">
        <v>12</v>
      </c>
      <c r="S5844" s="1">
        <v>200</v>
      </c>
      <c r="T5844" s="1">
        <v>6</v>
      </c>
      <c r="U5844" s="1">
        <v>1</v>
      </c>
      <c r="V5844" s="1">
        <v>0</v>
      </c>
      <c r="W5844" s="1">
        <v>1</v>
      </c>
      <c r="X5844" s="1">
        <v>1</v>
      </c>
      <c r="Y5844" s="1">
        <v>1</v>
      </c>
      <c r="Z5844" s="1">
        <v>1</v>
      </c>
      <c r="AA5844" s="1">
        <v>0</v>
      </c>
      <c r="AB5844" s="1">
        <v>1</v>
      </c>
      <c r="AC5844" s="1">
        <v>0</v>
      </c>
      <c r="AD5844" s="1">
        <v>0</v>
      </c>
      <c r="AE5844" s="1">
        <v>0</v>
      </c>
      <c r="AF5844" s="1">
        <v>0</v>
      </c>
      <c r="AG5844" s="1">
        <v>0</v>
      </c>
      <c r="AH5844" s="1">
        <v>0</v>
      </c>
      <c r="AI5844" s="1">
        <v>0</v>
      </c>
      <c r="AJ5844" s="1" t="s">
        <v>15510</v>
      </c>
      <c r="AK5844" s="1" t="s">
        <v>15511</v>
      </c>
      <c r="AL5844" s="1" t="s">
        <v>11</v>
      </c>
      <c r="AM5844" s="1" t="s">
        <v>16</v>
      </c>
      <c r="AN5844" s="1" t="s">
        <v>23097</v>
      </c>
      <c r="AO5844" s="1" t="s">
        <v>86</v>
      </c>
      <c r="AP5844" s="1" t="s">
        <v>86</v>
      </c>
      <c r="AQ5844" s="1" t="s">
        <v>14</v>
      </c>
      <c r="AR5844" s="1" t="s">
        <v>19</v>
      </c>
      <c r="AS5844" s="1" t="s">
        <v>23090</v>
      </c>
      <c r="AT5844" s="1" t="s">
        <v>101</v>
      </c>
    </row>
    <row r="5845" spans="1:46" x14ac:dyDescent="0.25">
      <c r="A5845" s="1" t="s">
        <v>21934</v>
      </c>
      <c r="B5845" s="2" t="s">
        <v>23075</v>
      </c>
      <c r="C5845" s="2" t="s">
        <v>23104</v>
      </c>
      <c r="D5845" s="1">
        <v>0</v>
      </c>
      <c r="E5845" s="1">
        <v>0</v>
      </c>
      <c r="F5845" s="1">
        <v>1</v>
      </c>
      <c r="G5845" s="1">
        <v>1</v>
      </c>
      <c r="H5845" s="6">
        <v>1</v>
      </c>
      <c r="I5845">
        <v>1</v>
      </c>
      <c r="J5845" s="1">
        <v>36</v>
      </c>
      <c r="K5845" s="1">
        <v>1</v>
      </c>
      <c r="L5845" s="1">
        <v>495</v>
      </c>
      <c r="M5845" s="6">
        <v>0</v>
      </c>
      <c r="N5845" s="4">
        <v>1600</v>
      </c>
      <c r="O5845" s="4">
        <v>140</v>
      </c>
      <c r="P5845" s="4">
        <v>100</v>
      </c>
      <c r="Q5845" s="3">
        <v>0.45</v>
      </c>
      <c r="R5845" s="1">
        <v>12</v>
      </c>
      <c r="S5845" s="1">
        <v>100</v>
      </c>
      <c r="T5845" s="1">
        <v>7</v>
      </c>
      <c r="U5845" s="1">
        <v>1</v>
      </c>
      <c r="V5845" s="1">
        <v>0</v>
      </c>
      <c r="W5845" s="1">
        <v>1</v>
      </c>
      <c r="X5845" s="1">
        <v>1</v>
      </c>
      <c r="Y5845" s="1">
        <v>1</v>
      </c>
      <c r="Z5845" s="1">
        <v>2</v>
      </c>
      <c r="AA5845" s="1">
        <v>0</v>
      </c>
      <c r="AB5845" s="1">
        <v>1</v>
      </c>
      <c r="AC5845" s="1">
        <v>0</v>
      </c>
      <c r="AD5845" s="1">
        <v>0</v>
      </c>
      <c r="AE5845" s="1">
        <v>0</v>
      </c>
      <c r="AF5845" s="1">
        <v>0</v>
      </c>
      <c r="AG5845" s="1">
        <v>0</v>
      </c>
      <c r="AH5845" s="1">
        <v>380</v>
      </c>
      <c r="AI5845" s="1">
        <v>380</v>
      </c>
      <c r="AJ5845" s="1" t="s">
        <v>13969</v>
      </c>
      <c r="AK5845" s="1" t="s">
        <v>13970</v>
      </c>
      <c r="AL5845" s="1" t="s">
        <v>11</v>
      </c>
      <c r="AM5845" s="1" t="s">
        <v>16</v>
      </c>
      <c r="AN5845" s="1" t="s">
        <v>23098</v>
      </c>
      <c r="AO5845" s="1" t="s">
        <v>86</v>
      </c>
      <c r="AP5845" s="1" t="s">
        <v>86</v>
      </c>
      <c r="AQ5845" s="1" t="s">
        <v>14</v>
      </c>
      <c r="AR5845" s="1" t="s">
        <v>19</v>
      </c>
      <c r="AS5845" s="1" t="s">
        <v>23090</v>
      </c>
      <c r="AT5845" s="1" t="s">
        <v>101</v>
      </c>
    </row>
    <row r="5846" spans="1:46" x14ac:dyDescent="0.25">
      <c r="A5846" s="1" t="s">
        <v>19087</v>
      </c>
      <c r="B5846" s="2" t="s">
        <v>23075</v>
      </c>
      <c r="C5846" s="2" t="s">
        <v>23104</v>
      </c>
      <c r="D5846" s="1">
        <v>2</v>
      </c>
      <c r="E5846" s="1">
        <v>7</v>
      </c>
      <c r="F5846" s="1">
        <v>5</v>
      </c>
      <c r="G5846" s="1">
        <v>14</v>
      </c>
      <c r="H5846" s="6">
        <v>0.35714285714285715</v>
      </c>
      <c r="I5846">
        <v>1</v>
      </c>
      <c r="J5846" s="1">
        <v>33</v>
      </c>
      <c r="K5846" s="1">
        <v>0</v>
      </c>
      <c r="L5846" s="1">
        <v>0</v>
      </c>
      <c r="M5846" s="6">
        <v>0</v>
      </c>
      <c r="N5846" s="4">
        <v>3000</v>
      </c>
      <c r="O5846" s="4">
        <v>300</v>
      </c>
      <c r="P5846" s="4">
        <v>150</v>
      </c>
      <c r="Q5846" s="3">
        <v>0.45</v>
      </c>
      <c r="R5846" s="1">
        <v>12</v>
      </c>
      <c r="S5846" s="1">
        <v>150</v>
      </c>
      <c r="T5846" s="1">
        <v>6</v>
      </c>
      <c r="U5846" s="1">
        <v>1</v>
      </c>
      <c r="V5846" s="1">
        <v>0</v>
      </c>
      <c r="W5846" s="1">
        <v>1</v>
      </c>
      <c r="X5846" s="1">
        <v>1</v>
      </c>
      <c r="Y5846" s="1">
        <v>1</v>
      </c>
      <c r="Z5846" s="1">
        <v>1</v>
      </c>
      <c r="AA5846" s="1">
        <v>0</v>
      </c>
      <c r="AB5846" s="1">
        <v>1</v>
      </c>
      <c r="AC5846" s="1">
        <v>0</v>
      </c>
      <c r="AD5846" s="1">
        <v>0</v>
      </c>
      <c r="AE5846" s="1">
        <v>0</v>
      </c>
      <c r="AF5846" s="1">
        <v>0</v>
      </c>
      <c r="AG5846" s="1">
        <v>0</v>
      </c>
      <c r="AH5846" s="1">
        <v>0</v>
      </c>
      <c r="AI5846" s="1">
        <v>0</v>
      </c>
      <c r="AJ5846" s="1" t="s">
        <v>6208</v>
      </c>
      <c r="AK5846" s="1" t="s">
        <v>6209</v>
      </c>
      <c r="AL5846" s="1" t="s">
        <v>11</v>
      </c>
      <c r="AM5846" s="1" t="s">
        <v>16</v>
      </c>
      <c r="AN5846" s="1" t="s">
        <v>23097</v>
      </c>
      <c r="AO5846" s="1" t="s">
        <v>86</v>
      </c>
      <c r="AP5846" s="1" t="s">
        <v>86</v>
      </c>
      <c r="AQ5846" s="1" t="s">
        <v>14</v>
      </c>
      <c r="AR5846" s="1" t="s">
        <v>19</v>
      </c>
      <c r="AS5846" s="1" t="s">
        <v>23090</v>
      </c>
      <c r="AT5846" s="1" t="s">
        <v>101</v>
      </c>
    </row>
    <row r="5847" spans="1:46" x14ac:dyDescent="0.25">
      <c r="A5847" s="1" t="s">
        <v>22516</v>
      </c>
      <c r="B5847" s="2" t="s">
        <v>23075</v>
      </c>
      <c r="C5847" s="2" t="s">
        <v>23104</v>
      </c>
      <c r="D5847" s="1">
        <v>1</v>
      </c>
      <c r="E5847" s="1">
        <v>0</v>
      </c>
      <c r="F5847" s="1">
        <v>1</v>
      </c>
      <c r="G5847" s="1">
        <v>2</v>
      </c>
      <c r="H5847" s="6">
        <v>0.5</v>
      </c>
      <c r="I5847">
        <v>1</v>
      </c>
      <c r="J5847" s="1">
        <v>33</v>
      </c>
      <c r="K5847" s="1">
        <v>1</v>
      </c>
      <c r="L5847" s="1">
        <v>531</v>
      </c>
      <c r="M5847" s="6">
        <v>0</v>
      </c>
      <c r="N5847" s="4">
        <v>1200</v>
      </c>
      <c r="O5847" s="4">
        <v>100</v>
      </c>
      <c r="P5847" s="4">
        <v>500</v>
      </c>
      <c r="Q5847" s="3">
        <v>0.33</v>
      </c>
      <c r="R5847" s="1">
        <v>24</v>
      </c>
      <c r="S5847" s="1">
        <v>500</v>
      </c>
      <c r="T5847" s="1">
        <v>17</v>
      </c>
      <c r="U5847" s="1">
        <v>1</v>
      </c>
      <c r="V5847" s="1">
        <v>0</v>
      </c>
      <c r="W5847" s="1">
        <v>1</v>
      </c>
      <c r="X5847" s="1">
        <v>1</v>
      </c>
      <c r="Y5847" s="1">
        <v>1</v>
      </c>
      <c r="Z5847" s="1">
        <v>4</v>
      </c>
      <c r="AA5847" s="1">
        <v>0</v>
      </c>
      <c r="AB5847" s="1">
        <v>1</v>
      </c>
      <c r="AC5847" s="1">
        <v>0</v>
      </c>
      <c r="AD5847" s="1">
        <v>0</v>
      </c>
      <c r="AE5847" s="1">
        <v>0</v>
      </c>
      <c r="AF5847" s="1">
        <v>0</v>
      </c>
      <c r="AG5847" s="1">
        <v>0</v>
      </c>
      <c r="AH5847" s="1">
        <v>460</v>
      </c>
      <c r="AI5847" s="1">
        <v>460</v>
      </c>
      <c r="AJ5847" s="1" t="s">
        <v>15516</v>
      </c>
      <c r="AK5847" s="1" t="s">
        <v>15517</v>
      </c>
      <c r="AL5847" s="1" t="s">
        <v>11</v>
      </c>
      <c r="AM5847" s="1" t="s">
        <v>16</v>
      </c>
      <c r="AN5847" s="1" t="s">
        <v>23098</v>
      </c>
      <c r="AO5847" s="1" t="s">
        <v>86</v>
      </c>
      <c r="AP5847" s="1" t="s">
        <v>86</v>
      </c>
      <c r="AQ5847" s="1" t="s">
        <v>14</v>
      </c>
      <c r="AR5847" s="1" t="s">
        <v>19</v>
      </c>
      <c r="AS5847" s="1" t="s">
        <v>23090</v>
      </c>
      <c r="AT5847" s="1" t="s">
        <v>101</v>
      </c>
    </row>
    <row r="5848" spans="1:46" x14ac:dyDescent="0.25">
      <c r="A5848" s="1" t="s">
        <v>19660</v>
      </c>
      <c r="B5848" s="2" t="s">
        <v>23075</v>
      </c>
      <c r="C5848" s="2" t="s">
        <v>23104</v>
      </c>
      <c r="D5848" s="1">
        <v>1</v>
      </c>
      <c r="E5848" s="1">
        <v>2</v>
      </c>
      <c r="F5848" s="1">
        <v>1</v>
      </c>
      <c r="G5848" s="1">
        <v>4</v>
      </c>
      <c r="H5848" s="6">
        <v>0.25</v>
      </c>
      <c r="I5848">
        <v>0</v>
      </c>
      <c r="J5848" s="1">
        <v>37</v>
      </c>
      <c r="K5848" s="1">
        <v>1</v>
      </c>
      <c r="L5848" s="1">
        <v>115</v>
      </c>
      <c r="M5848" s="6">
        <v>0</v>
      </c>
      <c r="N5848" s="4">
        <v>2650</v>
      </c>
      <c r="O5848" s="4">
        <v>220</v>
      </c>
      <c r="P5848" s="4">
        <v>100</v>
      </c>
      <c r="Q5848" s="3">
        <v>0.45</v>
      </c>
      <c r="R5848" s="1">
        <v>12</v>
      </c>
      <c r="S5848" s="1">
        <v>100</v>
      </c>
      <c r="T5848" s="1">
        <v>4</v>
      </c>
      <c r="U5848" s="1">
        <v>0</v>
      </c>
      <c r="V5848" s="1">
        <v>0</v>
      </c>
      <c r="W5848" s="1">
        <v>1</v>
      </c>
      <c r="X5848" s="1">
        <v>1</v>
      </c>
      <c r="Y5848" s="1">
        <v>1</v>
      </c>
      <c r="Z5848" s="1">
        <v>0</v>
      </c>
      <c r="AA5848" s="1">
        <v>1</v>
      </c>
      <c r="AB5848" s="1">
        <v>1</v>
      </c>
      <c r="AC5848" s="1">
        <v>0</v>
      </c>
      <c r="AD5848" s="1">
        <v>0</v>
      </c>
      <c r="AE5848" s="1">
        <v>0</v>
      </c>
      <c r="AF5848" s="1">
        <v>0</v>
      </c>
      <c r="AG5848" s="1">
        <v>0</v>
      </c>
      <c r="AH5848" s="1">
        <v>300</v>
      </c>
      <c r="AI5848" s="1">
        <v>300</v>
      </c>
      <c r="AJ5848" s="1" t="s">
        <v>4076</v>
      </c>
      <c r="AK5848" s="1" t="s">
        <v>7824</v>
      </c>
      <c r="AL5848" s="1" t="s">
        <v>11</v>
      </c>
      <c r="AM5848" s="1" t="s">
        <v>12</v>
      </c>
      <c r="AN5848" s="1" t="s">
        <v>23098</v>
      </c>
      <c r="AO5848" s="1" t="s">
        <v>364</v>
      </c>
      <c r="AP5848" s="1" t="s">
        <v>86</v>
      </c>
      <c r="AQ5848" s="1" t="s">
        <v>14</v>
      </c>
      <c r="AR5848" s="1" t="s">
        <v>19</v>
      </c>
      <c r="AS5848" s="1" t="s">
        <v>23091</v>
      </c>
      <c r="AT5848" s="1" t="s">
        <v>101</v>
      </c>
    </row>
    <row r="5849" spans="1:46" x14ac:dyDescent="0.25">
      <c r="A5849" s="1" t="s">
        <v>17822</v>
      </c>
      <c r="B5849" s="2" t="s">
        <v>23075</v>
      </c>
      <c r="C5849" s="2" t="s">
        <v>23104</v>
      </c>
      <c r="D5849" s="1">
        <v>0</v>
      </c>
      <c r="E5849" s="1">
        <v>2</v>
      </c>
      <c r="F5849" s="1">
        <v>2</v>
      </c>
      <c r="G5849" s="1">
        <v>4</v>
      </c>
      <c r="H5849" s="6">
        <v>0.5</v>
      </c>
      <c r="I5849">
        <v>1</v>
      </c>
      <c r="J5849" s="1">
        <v>42</v>
      </c>
      <c r="K5849" s="1">
        <v>0</v>
      </c>
      <c r="L5849" s="1">
        <v>271</v>
      </c>
      <c r="M5849" s="6">
        <v>0.26</v>
      </c>
      <c r="N5849" s="4">
        <v>3500</v>
      </c>
      <c r="O5849" s="4">
        <v>300</v>
      </c>
      <c r="P5849" s="4">
        <v>300</v>
      </c>
      <c r="Q5849" s="3">
        <v>0.4</v>
      </c>
      <c r="R5849" s="1">
        <v>24</v>
      </c>
      <c r="S5849" s="1">
        <v>300</v>
      </c>
      <c r="T5849" s="1">
        <v>22</v>
      </c>
      <c r="U5849" s="1">
        <v>1</v>
      </c>
      <c r="V5849" s="1">
        <v>0</v>
      </c>
      <c r="W5849" s="1">
        <v>0</v>
      </c>
      <c r="X5849" s="1">
        <v>1</v>
      </c>
      <c r="Y5849" s="1">
        <v>0</v>
      </c>
      <c r="Z5849" s="1">
        <v>3</v>
      </c>
      <c r="AA5849" s="1">
        <v>1</v>
      </c>
      <c r="AB5849" s="1">
        <v>1</v>
      </c>
      <c r="AC5849" s="1">
        <v>0</v>
      </c>
      <c r="AD5849" s="1">
        <v>0</v>
      </c>
      <c r="AE5849" s="1">
        <v>357</v>
      </c>
      <c r="AF5849" s="1">
        <v>0</v>
      </c>
      <c r="AG5849" s="1">
        <v>0</v>
      </c>
      <c r="AH5849" s="1">
        <v>800</v>
      </c>
      <c r="AI5849" s="1">
        <v>1157</v>
      </c>
      <c r="AJ5849" s="1" t="s">
        <v>2520</v>
      </c>
      <c r="AK5849" s="1" t="s">
        <v>2521</v>
      </c>
      <c r="AL5849" s="1" t="s">
        <v>2522</v>
      </c>
      <c r="AM5849" s="1" t="s">
        <v>16</v>
      </c>
      <c r="AN5849" s="1" t="s">
        <v>23097</v>
      </c>
      <c r="AO5849" s="1" t="s">
        <v>86</v>
      </c>
      <c r="AP5849" s="1" t="s">
        <v>57</v>
      </c>
      <c r="AQ5849" s="1" t="s">
        <v>14</v>
      </c>
      <c r="AR5849" s="1" t="s">
        <v>30</v>
      </c>
      <c r="AS5849" s="1" t="s">
        <v>23091</v>
      </c>
      <c r="AT5849" s="1" t="s">
        <v>101</v>
      </c>
    </row>
    <row r="5850" spans="1:46" x14ac:dyDescent="0.25">
      <c r="A5850" s="1" t="s">
        <v>19109</v>
      </c>
      <c r="B5850" s="2" t="s">
        <v>23075</v>
      </c>
      <c r="C5850" s="2" t="s">
        <v>23104</v>
      </c>
      <c r="D5850" s="1">
        <v>0</v>
      </c>
      <c r="E5850" s="1">
        <v>5</v>
      </c>
      <c r="F5850" s="1">
        <v>4</v>
      </c>
      <c r="G5850" s="1">
        <v>9</v>
      </c>
      <c r="H5850" s="6">
        <v>0.44444444444444442</v>
      </c>
      <c r="I5850">
        <v>0</v>
      </c>
      <c r="J5850" s="1">
        <v>46</v>
      </c>
      <c r="K5850" s="1">
        <v>0</v>
      </c>
      <c r="L5850" s="1">
        <v>462</v>
      </c>
      <c r="M5850" s="6">
        <v>0.17</v>
      </c>
      <c r="N5850" s="4">
        <v>3000</v>
      </c>
      <c r="O5850" s="4">
        <v>250</v>
      </c>
      <c r="P5850" s="4">
        <v>350</v>
      </c>
      <c r="Q5850" s="3">
        <v>0.35</v>
      </c>
      <c r="R5850" s="1">
        <v>36</v>
      </c>
      <c r="S5850" s="1">
        <v>350</v>
      </c>
      <c r="T5850" s="1">
        <v>22</v>
      </c>
      <c r="U5850" s="1">
        <v>1</v>
      </c>
      <c r="V5850" s="1">
        <v>0</v>
      </c>
      <c r="W5850" s="1">
        <v>0</v>
      </c>
      <c r="X5850" s="1">
        <v>0</v>
      </c>
      <c r="Y5850" s="1">
        <v>1</v>
      </c>
      <c r="Z5850" s="1">
        <v>3</v>
      </c>
      <c r="AA5850" s="1">
        <v>0</v>
      </c>
      <c r="AB5850" s="1">
        <v>0</v>
      </c>
      <c r="AC5850" s="1">
        <v>180</v>
      </c>
      <c r="AD5850" s="1">
        <v>0</v>
      </c>
      <c r="AE5850" s="1">
        <v>250</v>
      </c>
      <c r="AF5850" s="1">
        <v>160</v>
      </c>
      <c r="AG5850" s="1">
        <v>0</v>
      </c>
      <c r="AH5850" s="1">
        <v>70</v>
      </c>
      <c r="AI5850" s="1">
        <v>660</v>
      </c>
      <c r="AJ5850" s="1" t="s">
        <v>6259</v>
      </c>
      <c r="AK5850" s="1" t="s">
        <v>6260</v>
      </c>
      <c r="AL5850" s="1" t="s">
        <v>6261</v>
      </c>
      <c r="AM5850" s="1" t="s">
        <v>12</v>
      </c>
      <c r="AN5850" s="1" t="s">
        <v>23097</v>
      </c>
      <c r="AO5850" s="1" t="s">
        <v>86</v>
      </c>
      <c r="AP5850" s="1" t="s">
        <v>57</v>
      </c>
      <c r="AQ5850" s="1" t="s">
        <v>25</v>
      </c>
      <c r="AR5850" s="1" t="s">
        <v>19</v>
      </c>
      <c r="AS5850" s="1" t="s">
        <v>23090</v>
      </c>
      <c r="AT5850" s="1" t="s">
        <v>26</v>
      </c>
    </row>
    <row r="5851" spans="1:46" x14ac:dyDescent="0.25">
      <c r="A5851" s="1" t="s">
        <v>17829</v>
      </c>
      <c r="B5851" s="2" t="s">
        <v>23075</v>
      </c>
      <c r="C5851" s="2" t="s">
        <v>23104</v>
      </c>
      <c r="D5851" s="1">
        <v>1</v>
      </c>
      <c r="E5851" s="1">
        <v>2</v>
      </c>
      <c r="F5851" s="1">
        <v>4</v>
      </c>
      <c r="G5851" s="1">
        <v>7</v>
      </c>
      <c r="H5851" s="6">
        <v>0.5714285714285714</v>
      </c>
      <c r="I5851">
        <v>0</v>
      </c>
      <c r="J5851" s="1">
        <v>44</v>
      </c>
      <c r="K5851" s="1">
        <v>0</v>
      </c>
      <c r="L5851" s="1">
        <v>585</v>
      </c>
      <c r="M5851" s="6">
        <v>0.28999999999999998</v>
      </c>
      <c r="N5851" s="4">
        <v>3600</v>
      </c>
      <c r="O5851" s="4">
        <v>300</v>
      </c>
      <c r="P5851" s="4">
        <v>250</v>
      </c>
      <c r="Q5851" s="3">
        <v>0.42</v>
      </c>
      <c r="R5851" s="1">
        <v>12</v>
      </c>
      <c r="S5851" s="1">
        <v>250</v>
      </c>
      <c r="T5851" s="1">
        <v>24</v>
      </c>
      <c r="U5851" s="1">
        <v>1</v>
      </c>
      <c r="V5851" s="1">
        <v>0</v>
      </c>
      <c r="W5851" s="1">
        <v>0</v>
      </c>
      <c r="X5851" s="1">
        <v>0</v>
      </c>
      <c r="Y5851" s="1">
        <v>1</v>
      </c>
      <c r="Z5851" s="1">
        <v>3</v>
      </c>
      <c r="AA5851" s="1">
        <v>0</v>
      </c>
      <c r="AB5851" s="1">
        <v>0</v>
      </c>
      <c r="AC5851" s="1">
        <v>270</v>
      </c>
      <c r="AD5851" s="1">
        <v>0</v>
      </c>
      <c r="AE5851" s="1">
        <v>0</v>
      </c>
      <c r="AF5851" s="1">
        <v>375</v>
      </c>
      <c r="AG5851" s="1">
        <v>197</v>
      </c>
      <c r="AH5851" s="1">
        <v>500</v>
      </c>
      <c r="AI5851" s="1">
        <v>1342</v>
      </c>
      <c r="AJ5851" s="1" t="s">
        <v>2540</v>
      </c>
      <c r="AK5851" s="1" t="s">
        <v>2541</v>
      </c>
      <c r="AL5851" s="1" t="s">
        <v>2542</v>
      </c>
      <c r="AM5851" s="1" t="s">
        <v>12</v>
      </c>
      <c r="AN5851" s="1" t="s">
        <v>23097</v>
      </c>
      <c r="AO5851" s="1" t="s">
        <v>86</v>
      </c>
      <c r="AP5851" s="1" t="s">
        <v>57</v>
      </c>
      <c r="AQ5851" s="1" t="s">
        <v>25</v>
      </c>
      <c r="AR5851" s="1" t="s">
        <v>19</v>
      </c>
      <c r="AS5851" s="1" t="s">
        <v>23090</v>
      </c>
      <c r="AT5851" s="1" t="s">
        <v>26</v>
      </c>
    </row>
    <row r="5852" spans="1:46" x14ac:dyDescent="0.25">
      <c r="A5852" s="1" t="s">
        <v>20810</v>
      </c>
      <c r="B5852" s="2" t="s">
        <v>23075</v>
      </c>
      <c r="C5852" s="2" t="s">
        <v>23104</v>
      </c>
      <c r="D5852" s="1">
        <v>0</v>
      </c>
      <c r="E5852" s="1">
        <v>2</v>
      </c>
      <c r="F5852" s="1">
        <v>2</v>
      </c>
      <c r="G5852" s="1">
        <v>4</v>
      </c>
      <c r="H5852" s="6">
        <v>0.5</v>
      </c>
      <c r="I5852">
        <v>1</v>
      </c>
      <c r="J5852" s="1">
        <v>32</v>
      </c>
      <c r="K5852" s="1">
        <v>0</v>
      </c>
      <c r="L5852" s="1">
        <v>644</v>
      </c>
      <c r="M5852" s="6">
        <v>0.28000000000000003</v>
      </c>
      <c r="N5852" s="4">
        <v>3200</v>
      </c>
      <c r="O5852" s="4">
        <v>300</v>
      </c>
      <c r="P5852" s="4">
        <v>600</v>
      </c>
      <c r="Q5852" s="3">
        <v>0.32</v>
      </c>
      <c r="R5852" s="1">
        <v>36</v>
      </c>
      <c r="S5852" s="1">
        <v>600</v>
      </c>
      <c r="T5852" s="1">
        <v>56</v>
      </c>
      <c r="U5852" s="1">
        <v>1</v>
      </c>
      <c r="V5852" s="1">
        <v>0</v>
      </c>
      <c r="W5852" s="1">
        <v>0</v>
      </c>
      <c r="X5852" s="1">
        <v>1</v>
      </c>
      <c r="Y5852" s="1">
        <v>1</v>
      </c>
      <c r="Z5852" s="1">
        <v>0</v>
      </c>
      <c r="AA5852" s="1">
        <v>1</v>
      </c>
      <c r="AB5852" s="1">
        <v>1</v>
      </c>
      <c r="AC5852" s="1">
        <v>600</v>
      </c>
      <c r="AD5852" s="1">
        <v>0</v>
      </c>
      <c r="AE5852" s="1">
        <v>0</v>
      </c>
      <c r="AF5852" s="1">
        <v>700</v>
      </c>
      <c r="AG5852" s="1">
        <v>20</v>
      </c>
      <c r="AH5852" s="1">
        <v>0</v>
      </c>
      <c r="AI5852" s="1">
        <v>1320</v>
      </c>
      <c r="AJ5852" s="1" t="s">
        <v>10961</v>
      </c>
      <c r="AK5852" s="1" t="s">
        <v>10962</v>
      </c>
      <c r="AL5852" s="1" t="s">
        <v>10963</v>
      </c>
      <c r="AM5852" s="1" t="s">
        <v>16</v>
      </c>
      <c r="AN5852" s="1" t="s">
        <v>23097</v>
      </c>
      <c r="AO5852" s="1" t="s">
        <v>86</v>
      </c>
      <c r="AP5852" s="1" t="s">
        <v>57</v>
      </c>
      <c r="AQ5852" s="1" t="s">
        <v>14</v>
      </c>
      <c r="AR5852" s="1" t="s">
        <v>19</v>
      </c>
      <c r="AS5852" s="1" t="s">
        <v>23091</v>
      </c>
      <c r="AT5852" s="1" t="s">
        <v>101</v>
      </c>
    </row>
    <row r="5853" spans="1:46" x14ac:dyDescent="0.25">
      <c r="A5853" s="1" t="s">
        <v>19125</v>
      </c>
      <c r="B5853" s="2" t="s">
        <v>23075</v>
      </c>
      <c r="C5853" s="2" t="s">
        <v>23104</v>
      </c>
      <c r="D5853" s="1">
        <v>1</v>
      </c>
      <c r="E5853" s="1">
        <v>0</v>
      </c>
      <c r="F5853" s="1">
        <v>2</v>
      </c>
      <c r="G5853" s="1">
        <v>3</v>
      </c>
      <c r="H5853" s="6">
        <v>0.66666666666666663</v>
      </c>
      <c r="I5853">
        <v>0</v>
      </c>
      <c r="J5853" s="1">
        <v>43</v>
      </c>
      <c r="K5853" s="1">
        <v>1</v>
      </c>
      <c r="L5853" s="1">
        <v>651</v>
      </c>
      <c r="M5853" s="6">
        <v>0.18</v>
      </c>
      <c r="N5853" s="4">
        <v>5500</v>
      </c>
      <c r="O5853" s="4">
        <v>400</v>
      </c>
      <c r="P5853" s="4">
        <v>750</v>
      </c>
      <c r="Q5853" s="3">
        <v>0.31</v>
      </c>
      <c r="R5853" s="1">
        <v>36</v>
      </c>
      <c r="S5853" s="1">
        <v>750</v>
      </c>
      <c r="T5853" s="1">
        <v>75</v>
      </c>
      <c r="U5853" s="1">
        <v>0</v>
      </c>
      <c r="V5853" s="1">
        <v>0</v>
      </c>
      <c r="W5853" s="1">
        <v>1</v>
      </c>
      <c r="X5853" s="1">
        <v>0</v>
      </c>
      <c r="Y5853" s="1">
        <v>1</v>
      </c>
      <c r="Z5853" s="1">
        <v>3</v>
      </c>
      <c r="AA5853" s="1">
        <v>0</v>
      </c>
      <c r="AB5853" s="1">
        <v>0</v>
      </c>
      <c r="AC5853" s="1">
        <v>0</v>
      </c>
      <c r="AD5853" s="1">
        <v>0</v>
      </c>
      <c r="AE5853" s="1">
        <v>0</v>
      </c>
      <c r="AF5853" s="1">
        <v>0</v>
      </c>
      <c r="AG5853" s="1">
        <v>0</v>
      </c>
      <c r="AH5853" s="1">
        <v>700</v>
      </c>
      <c r="AI5853" s="1">
        <v>700</v>
      </c>
      <c r="AJ5853" s="1" t="s">
        <v>6304</v>
      </c>
      <c r="AK5853" s="1" t="s">
        <v>6305</v>
      </c>
      <c r="AL5853" s="1" t="s">
        <v>6306</v>
      </c>
      <c r="AM5853" s="1" t="s">
        <v>12</v>
      </c>
      <c r="AN5853" s="1" t="s">
        <v>23098</v>
      </c>
      <c r="AO5853" s="1" t="s">
        <v>364</v>
      </c>
      <c r="AP5853" s="1" t="s">
        <v>86</v>
      </c>
      <c r="AQ5853" s="1" t="s">
        <v>25</v>
      </c>
      <c r="AR5853" s="1" t="s">
        <v>19</v>
      </c>
      <c r="AS5853" s="1" t="s">
        <v>23090</v>
      </c>
      <c r="AT5853" s="1" t="s">
        <v>26</v>
      </c>
    </row>
    <row r="5854" spans="1:46" x14ac:dyDescent="0.25">
      <c r="A5854" s="1" t="s">
        <v>17012</v>
      </c>
      <c r="B5854" s="2" t="s">
        <v>23101</v>
      </c>
      <c r="C5854" s="2" t="s">
        <v>23103</v>
      </c>
      <c r="D5854" s="1">
        <v>0</v>
      </c>
      <c r="E5854" s="1">
        <v>6</v>
      </c>
      <c r="F5854" s="1">
        <v>1</v>
      </c>
      <c r="G5854" s="1">
        <v>7</v>
      </c>
      <c r="H5854" s="6">
        <v>0.14285714285714285</v>
      </c>
      <c r="I5854">
        <v>1</v>
      </c>
      <c r="J5854" s="1">
        <v>30</v>
      </c>
      <c r="K5854" s="1">
        <v>0</v>
      </c>
      <c r="L5854" s="1">
        <v>537</v>
      </c>
      <c r="M5854" s="6">
        <v>0</v>
      </c>
      <c r="N5854" s="4">
        <v>3000</v>
      </c>
      <c r="O5854" s="4">
        <v>300</v>
      </c>
      <c r="P5854" s="4">
        <v>400</v>
      </c>
      <c r="Q5854" s="3">
        <v>0.4</v>
      </c>
      <c r="R5854" s="1">
        <v>12</v>
      </c>
      <c r="S5854" s="1">
        <v>400</v>
      </c>
      <c r="T5854" s="1">
        <v>8</v>
      </c>
      <c r="U5854" s="1">
        <v>1</v>
      </c>
      <c r="V5854" s="1">
        <v>0</v>
      </c>
      <c r="W5854" s="1">
        <v>1</v>
      </c>
      <c r="X5854" s="1">
        <v>1</v>
      </c>
      <c r="Y5854" s="1">
        <v>1</v>
      </c>
      <c r="Z5854" s="1">
        <v>1</v>
      </c>
      <c r="AA5854" s="1">
        <v>0</v>
      </c>
      <c r="AB5854" s="1">
        <v>1</v>
      </c>
      <c r="AC5854" s="1">
        <v>600</v>
      </c>
      <c r="AD5854" s="1">
        <v>0</v>
      </c>
      <c r="AE5854" s="1">
        <v>0</v>
      </c>
      <c r="AF5854" s="1">
        <v>690</v>
      </c>
      <c r="AG5854" s="1">
        <v>0</v>
      </c>
      <c r="AH5854" s="1">
        <v>0</v>
      </c>
      <c r="AI5854" s="1">
        <v>1290</v>
      </c>
      <c r="AJ5854" s="1" t="s">
        <v>15</v>
      </c>
      <c r="AK5854" s="1" t="s">
        <v>18</v>
      </c>
      <c r="AL5854" s="1" t="s">
        <v>11</v>
      </c>
      <c r="AM5854" s="1" t="s">
        <v>16</v>
      </c>
      <c r="AN5854" s="1" t="s">
        <v>23097</v>
      </c>
      <c r="AO5854" s="1" t="s">
        <v>86</v>
      </c>
      <c r="AP5854" s="1" t="s">
        <v>86</v>
      </c>
      <c r="AQ5854" s="1" t="s">
        <v>14</v>
      </c>
      <c r="AR5854" s="1" t="s">
        <v>19</v>
      </c>
      <c r="AS5854" s="1" t="s">
        <v>23090</v>
      </c>
      <c r="AT5854" s="1" t="s">
        <v>101</v>
      </c>
    </row>
    <row r="5855" spans="1:46" x14ac:dyDescent="0.25">
      <c r="A5855" s="1" t="s">
        <v>17094</v>
      </c>
      <c r="B5855" s="2" t="s">
        <v>23101</v>
      </c>
      <c r="C5855" s="2" t="s">
        <v>23103</v>
      </c>
      <c r="D5855" s="1">
        <v>0</v>
      </c>
      <c r="E5855" s="1">
        <v>1</v>
      </c>
      <c r="F5855" s="1">
        <v>1</v>
      </c>
      <c r="G5855" s="1">
        <v>2</v>
      </c>
      <c r="H5855" s="6">
        <v>0.5</v>
      </c>
      <c r="I5855">
        <v>0</v>
      </c>
      <c r="J5855" s="1">
        <v>32</v>
      </c>
      <c r="K5855" s="1">
        <v>0</v>
      </c>
      <c r="L5855" s="1">
        <v>0</v>
      </c>
      <c r="M5855" s="6">
        <v>0</v>
      </c>
      <c r="N5855" s="4">
        <v>1000</v>
      </c>
      <c r="O5855" s="4">
        <v>0</v>
      </c>
      <c r="P5855" s="4">
        <v>100</v>
      </c>
      <c r="Q5855" s="3">
        <v>0.35</v>
      </c>
      <c r="R5855" s="1">
        <v>12</v>
      </c>
      <c r="S5855" s="1">
        <v>100</v>
      </c>
      <c r="T5855" s="1">
        <v>5</v>
      </c>
      <c r="U5855" s="1">
        <v>1</v>
      </c>
      <c r="V5855" s="1">
        <v>0</v>
      </c>
      <c r="W5855" s="1">
        <v>1</v>
      </c>
      <c r="X5855" s="1">
        <v>1</v>
      </c>
      <c r="Y5855" s="1">
        <v>1</v>
      </c>
      <c r="Z5855" s="1">
        <v>0</v>
      </c>
      <c r="AA5855" s="1">
        <v>0</v>
      </c>
      <c r="AB5855" s="1">
        <v>1</v>
      </c>
      <c r="AC5855" s="1">
        <v>0</v>
      </c>
      <c r="AD5855" s="1">
        <v>0</v>
      </c>
      <c r="AE5855" s="1">
        <v>0</v>
      </c>
      <c r="AF5855" s="1">
        <v>0</v>
      </c>
      <c r="AG5855" s="1">
        <v>0</v>
      </c>
      <c r="AH5855" s="1">
        <v>0</v>
      </c>
      <c r="AI5855" s="1">
        <v>0</v>
      </c>
      <c r="AJ5855" s="1" t="s">
        <v>249</v>
      </c>
      <c r="AK5855" s="1" t="s">
        <v>250</v>
      </c>
      <c r="AL5855" s="1" t="s">
        <v>11</v>
      </c>
      <c r="AM5855" s="1" t="s">
        <v>12</v>
      </c>
      <c r="AN5855" s="1" t="s">
        <v>23097</v>
      </c>
      <c r="AO5855" s="1" t="s">
        <v>86</v>
      </c>
      <c r="AP5855" s="1" t="s">
        <v>86</v>
      </c>
      <c r="AQ5855" s="1" t="s">
        <v>14</v>
      </c>
      <c r="AR5855" s="1" t="s">
        <v>19</v>
      </c>
      <c r="AS5855" s="1" t="s">
        <v>23090</v>
      </c>
      <c r="AT5855" s="1" t="s">
        <v>101</v>
      </c>
    </row>
    <row r="5856" spans="1:46" x14ac:dyDescent="0.25">
      <c r="A5856" s="1" t="s">
        <v>17778</v>
      </c>
      <c r="B5856" s="2" t="s">
        <v>23101</v>
      </c>
      <c r="C5856" s="2" t="s">
        <v>23103</v>
      </c>
      <c r="D5856" s="1">
        <v>0</v>
      </c>
      <c r="E5856" s="1">
        <v>0</v>
      </c>
      <c r="F5856" s="1">
        <v>1</v>
      </c>
      <c r="G5856" s="1">
        <v>1</v>
      </c>
      <c r="H5856" s="6">
        <v>1</v>
      </c>
      <c r="I5856">
        <v>0</v>
      </c>
      <c r="J5856" s="1">
        <v>48</v>
      </c>
      <c r="K5856" s="1">
        <v>1</v>
      </c>
      <c r="L5856" s="1">
        <v>630</v>
      </c>
      <c r="M5856" s="6">
        <v>0</v>
      </c>
      <c r="N5856" s="4">
        <v>2000</v>
      </c>
      <c r="O5856" s="4">
        <v>0</v>
      </c>
      <c r="P5856" s="4">
        <v>300</v>
      </c>
      <c r="Q5856" s="3">
        <v>0.4</v>
      </c>
      <c r="R5856" s="1">
        <v>12</v>
      </c>
      <c r="S5856" s="1">
        <v>300</v>
      </c>
      <c r="T5856" s="1">
        <v>11</v>
      </c>
      <c r="U5856" s="1">
        <v>1</v>
      </c>
      <c r="V5856" s="1">
        <v>0</v>
      </c>
      <c r="W5856" s="1">
        <v>1</v>
      </c>
      <c r="X5856" s="1">
        <v>1</v>
      </c>
      <c r="Y5856" s="1">
        <v>1</v>
      </c>
      <c r="Z5856" s="1">
        <v>0</v>
      </c>
      <c r="AA5856" s="1">
        <v>0</v>
      </c>
      <c r="AB5856" s="1">
        <v>1</v>
      </c>
      <c r="AC5856" s="1">
        <v>0</v>
      </c>
      <c r="AD5856" s="1">
        <v>0</v>
      </c>
      <c r="AE5856" s="1">
        <v>0</v>
      </c>
      <c r="AF5856" s="1">
        <v>0</v>
      </c>
      <c r="AG5856" s="1">
        <v>0</v>
      </c>
      <c r="AH5856" s="1">
        <v>150</v>
      </c>
      <c r="AI5856" s="1">
        <v>150</v>
      </c>
      <c r="AJ5856" s="1" t="s">
        <v>2426</v>
      </c>
      <c r="AK5856" s="1" t="s">
        <v>2427</v>
      </c>
      <c r="AL5856" s="1" t="s">
        <v>11</v>
      </c>
      <c r="AM5856" s="1" t="s">
        <v>12</v>
      </c>
      <c r="AN5856" s="1" t="s">
        <v>23098</v>
      </c>
      <c r="AO5856" s="1" t="s">
        <v>86</v>
      </c>
      <c r="AP5856" s="1" t="s">
        <v>86</v>
      </c>
      <c r="AQ5856" s="1" t="s">
        <v>14</v>
      </c>
      <c r="AR5856" s="1" t="s">
        <v>19</v>
      </c>
      <c r="AS5856" s="1" t="s">
        <v>23090</v>
      </c>
      <c r="AT5856" s="1" t="s">
        <v>101</v>
      </c>
    </row>
    <row r="5857" spans="1:46" x14ac:dyDescent="0.25">
      <c r="A5857" s="1" t="s">
        <v>18478</v>
      </c>
      <c r="B5857" s="2" t="s">
        <v>23101</v>
      </c>
      <c r="C5857" s="2" t="s">
        <v>23103</v>
      </c>
      <c r="D5857" s="1">
        <v>1</v>
      </c>
      <c r="E5857" s="1">
        <v>0</v>
      </c>
      <c r="F5857" s="1">
        <v>1</v>
      </c>
      <c r="G5857" s="1">
        <v>2</v>
      </c>
      <c r="H5857" s="6">
        <v>0.5</v>
      </c>
      <c r="I5857">
        <v>0</v>
      </c>
      <c r="J5857" s="1">
        <v>30</v>
      </c>
      <c r="K5857" s="1">
        <v>0</v>
      </c>
      <c r="L5857" s="1">
        <v>558</v>
      </c>
      <c r="M5857" s="6">
        <v>0</v>
      </c>
      <c r="N5857" s="4">
        <v>140</v>
      </c>
      <c r="O5857" s="4">
        <v>0</v>
      </c>
      <c r="P5857" s="4">
        <v>300</v>
      </c>
      <c r="Q5857" s="3">
        <v>0.4</v>
      </c>
      <c r="R5857" s="1">
        <v>12</v>
      </c>
      <c r="S5857" s="1">
        <v>300</v>
      </c>
      <c r="T5857" s="1">
        <v>7</v>
      </c>
      <c r="U5857" s="1">
        <v>1</v>
      </c>
      <c r="V5857" s="1">
        <v>0</v>
      </c>
      <c r="W5857" s="1">
        <v>1</v>
      </c>
      <c r="X5857" s="1">
        <v>1</v>
      </c>
      <c r="Y5857" s="1">
        <v>1</v>
      </c>
      <c r="Z5857" s="1">
        <v>0</v>
      </c>
      <c r="AA5857" s="1">
        <v>0</v>
      </c>
      <c r="AB5857" s="1">
        <v>1</v>
      </c>
      <c r="AC5857" s="1">
        <v>0</v>
      </c>
      <c r="AD5857" s="1">
        <v>0</v>
      </c>
      <c r="AE5857" s="1">
        <v>0</v>
      </c>
      <c r="AF5857" s="1">
        <v>0</v>
      </c>
      <c r="AG5857" s="1">
        <v>0</v>
      </c>
      <c r="AH5857" s="1">
        <v>300</v>
      </c>
      <c r="AI5857" s="1">
        <v>300</v>
      </c>
      <c r="AJ5857" s="1" t="s">
        <v>4466</v>
      </c>
      <c r="AK5857" s="1" t="s">
        <v>4467</v>
      </c>
      <c r="AL5857" s="1" t="s">
        <v>11</v>
      </c>
      <c r="AM5857" s="1" t="s">
        <v>12</v>
      </c>
      <c r="AN5857" s="1" t="s">
        <v>23097</v>
      </c>
      <c r="AO5857" s="1" t="s">
        <v>86</v>
      </c>
      <c r="AP5857" s="1" t="s">
        <v>86</v>
      </c>
      <c r="AQ5857" s="1" t="s">
        <v>14</v>
      </c>
      <c r="AR5857" s="1" t="s">
        <v>19</v>
      </c>
      <c r="AS5857" s="1" t="s">
        <v>23090</v>
      </c>
      <c r="AT5857" s="1" t="s">
        <v>101</v>
      </c>
    </row>
    <row r="5858" spans="1:46" x14ac:dyDescent="0.25">
      <c r="A5858" s="1" t="s">
        <v>20288</v>
      </c>
      <c r="B5858" s="2" t="s">
        <v>23101</v>
      </c>
      <c r="C5858" s="2" t="s">
        <v>23103</v>
      </c>
      <c r="D5858" s="1">
        <v>2</v>
      </c>
      <c r="E5858" s="1">
        <v>4</v>
      </c>
      <c r="F5858" s="1">
        <v>1</v>
      </c>
      <c r="G5858" s="1">
        <v>7</v>
      </c>
      <c r="H5858" s="6">
        <v>0.14285714285714285</v>
      </c>
      <c r="I5858">
        <v>1</v>
      </c>
      <c r="J5858" s="1">
        <v>36</v>
      </c>
      <c r="K5858" s="1">
        <v>0</v>
      </c>
      <c r="L5858" s="1">
        <v>458</v>
      </c>
      <c r="M5858" s="6">
        <v>0</v>
      </c>
      <c r="N5858" s="4">
        <v>2400</v>
      </c>
      <c r="O5858" s="4">
        <v>0</v>
      </c>
      <c r="P5858" s="4">
        <v>100</v>
      </c>
      <c r="Q5858" s="3">
        <v>0.45</v>
      </c>
      <c r="R5858" s="1">
        <v>12</v>
      </c>
      <c r="S5858" s="1">
        <v>100</v>
      </c>
      <c r="T5858" s="1">
        <v>7</v>
      </c>
      <c r="U5858" s="1">
        <v>1</v>
      </c>
      <c r="V5858" s="1">
        <v>0</v>
      </c>
      <c r="W5858" s="1">
        <v>1</v>
      </c>
      <c r="X5858" s="1">
        <v>1</v>
      </c>
      <c r="Y5858" s="1">
        <v>1</v>
      </c>
      <c r="Z5858" s="1">
        <v>0</v>
      </c>
      <c r="AA5858" s="1">
        <v>0</v>
      </c>
      <c r="AB5858" s="1">
        <v>1</v>
      </c>
      <c r="AC5858" s="1">
        <v>0</v>
      </c>
      <c r="AD5858" s="1">
        <v>0</v>
      </c>
      <c r="AE5858" s="1">
        <v>2000</v>
      </c>
      <c r="AF5858" s="1">
        <v>0</v>
      </c>
      <c r="AG5858" s="1">
        <v>0</v>
      </c>
      <c r="AH5858" s="1">
        <v>0</v>
      </c>
      <c r="AI5858" s="1">
        <v>2000</v>
      </c>
      <c r="AJ5858" s="1" t="s">
        <v>9533</v>
      </c>
      <c r="AK5858" s="1" t="s">
        <v>9534</v>
      </c>
      <c r="AL5858" s="1" t="s">
        <v>11</v>
      </c>
      <c r="AM5858" s="1" t="s">
        <v>16</v>
      </c>
      <c r="AN5858" s="1" t="s">
        <v>23097</v>
      </c>
      <c r="AO5858" s="1" t="s">
        <v>86</v>
      </c>
      <c r="AP5858" s="1" t="s">
        <v>86</v>
      </c>
      <c r="AQ5858" s="1" t="s">
        <v>14</v>
      </c>
      <c r="AR5858" s="1" t="s">
        <v>19</v>
      </c>
      <c r="AS5858" s="1" t="s">
        <v>23090</v>
      </c>
      <c r="AT5858" s="1" t="s">
        <v>101</v>
      </c>
    </row>
    <row r="5859" spans="1:46" x14ac:dyDescent="0.25">
      <c r="A5859" s="1" t="s">
        <v>19711</v>
      </c>
      <c r="B5859" s="2" t="s">
        <v>23101</v>
      </c>
      <c r="C5859" s="2" t="s">
        <v>23103</v>
      </c>
      <c r="D5859" s="1">
        <v>2</v>
      </c>
      <c r="E5859" s="1">
        <v>2</v>
      </c>
      <c r="F5859" s="1">
        <v>1</v>
      </c>
      <c r="G5859" s="1">
        <v>5</v>
      </c>
      <c r="H5859" s="6">
        <v>0.2</v>
      </c>
      <c r="I5859">
        <v>0</v>
      </c>
      <c r="J5859" s="1">
        <v>40</v>
      </c>
      <c r="K5859" s="1">
        <v>1</v>
      </c>
      <c r="L5859" s="1">
        <v>538</v>
      </c>
      <c r="M5859" s="6">
        <v>0</v>
      </c>
      <c r="N5859" s="4">
        <v>5000</v>
      </c>
      <c r="O5859" s="4">
        <v>0</v>
      </c>
      <c r="P5859" s="4">
        <v>200</v>
      </c>
      <c r="Q5859" s="3">
        <v>0.5</v>
      </c>
      <c r="R5859" s="1">
        <v>12</v>
      </c>
      <c r="S5859" s="1">
        <v>200</v>
      </c>
      <c r="T5859" s="1">
        <v>9</v>
      </c>
      <c r="U5859" s="1">
        <v>1</v>
      </c>
      <c r="V5859" s="1">
        <v>0</v>
      </c>
      <c r="W5859" s="1">
        <v>1</v>
      </c>
      <c r="X5859" s="1">
        <v>1</v>
      </c>
      <c r="Y5859" s="1">
        <v>1</v>
      </c>
      <c r="Z5859" s="1">
        <v>0</v>
      </c>
      <c r="AA5859" s="1">
        <v>0</v>
      </c>
      <c r="AB5859" s="1">
        <v>1</v>
      </c>
      <c r="AC5859" s="1">
        <v>5000</v>
      </c>
      <c r="AD5859" s="1">
        <v>0</v>
      </c>
      <c r="AE5859" s="1">
        <v>0</v>
      </c>
      <c r="AF5859" s="1">
        <v>0</v>
      </c>
      <c r="AG5859" s="1">
        <v>0</v>
      </c>
      <c r="AH5859" s="1">
        <v>200</v>
      </c>
      <c r="AI5859" s="1">
        <v>5200</v>
      </c>
      <c r="AJ5859" s="1" t="s">
        <v>7951</v>
      </c>
      <c r="AK5859" s="1" t="s">
        <v>7952</v>
      </c>
      <c r="AL5859" s="1" t="s">
        <v>11</v>
      </c>
      <c r="AM5859" s="1" t="s">
        <v>12</v>
      </c>
      <c r="AN5859" s="1" t="s">
        <v>23098</v>
      </c>
      <c r="AO5859" s="1" t="s">
        <v>86</v>
      </c>
      <c r="AP5859" s="1" t="s">
        <v>86</v>
      </c>
      <c r="AQ5859" s="1" t="s">
        <v>14</v>
      </c>
      <c r="AR5859" s="1" t="s">
        <v>19</v>
      </c>
      <c r="AS5859" s="1" t="s">
        <v>23090</v>
      </c>
      <c r="AT5859" s="1" t="s">
        <v>101</v>
      </c>
    </row>
    <row r="5860" spans="1:46" x14ac:dyDescent="0.25">
      <c r="A5860" s="1" t="s">
        <v>17095</v>
      </c>
      <c r="B5860" s="2" t="s">
        <v>23101</v>
      </c>
      <c r="C5860" s="2" t="s">
        <v>23103</v>
      </c>
      <c r="D5860" s="1">
        <v>0</v>
      </c>
      <c r="E5860" s="1">
        <v>1</v>
      </c>
      <c r="F5860" s="1">
        <v>1</v>
      </c>
      <c r="G5860" s="1">
        <v>2</v>
      </c>
      <c r="H5860" s="6">
        <v>0.5</v>
      </c>
      <c r="I5860">
        <v>0</v>
      </c>
      <c r="J5860" s="1">
        <v>32</v>
      </c>
      <c r="K5860" s="1">
        <v>0</v>
      </c>
      <c r="L5860" s="1">
        <v>576</v>
      </c>
      <c r="M5860" s="6">
        <v>0</v>
      </c>
      <c r="N5860" s="4">
        <v>1500</v>
      </c>
      <c r="O5860" s="4">
        <v>0</v>
      </c>
      <c r="P5860" s="4">
        <v>100</v>
      </c>
      <c r="Q5860" s="3">
        <v>0.5</v>
      </c>
      <c r="R5860" s="1">
        <v>12</v>
      </c>
      <c r="S5860" s="1">
        <v>100</v>
      </c>
      <c r="T5860" s="1">
        <v>5</v>
      </c>
      <c r="U5860" s="1">
        <v>1</v>
      </c>
      <c r="V5860" s="1">
        <v>0</v>
      </c>
      <c r="W5860" s="1">
        <v>1</v>
      </c>
      <c r="X5860" s="1">
        <v>1</v>
      </c>
      <c r="Y5860" s="1">
        <v>1</v>
      </c>
      <c r="Z5860" s="1">
        <v>0</v>
      </c>
      <c r="AA5860" s="1">
        <v>1</v>
      </c>
      <c r="AB5860" s="1">
        <v>1</v>
      </c>
      <c r="AC5860" s="1">
        <v>0</v>
      </c>
      <c r="AD5860" s="1">
        <v>0</v>
      </c>
      <c r="AE5860" s="1">
        <v>200</v>
      </c>
      <c r="AF5860" s="1">
        <v>0</v>
      </c>
      <c r="AG5860" s="1">
        <v>0</v>
      </c>
      <c r="AH5860" s="1">
        <v>0</v>
      </c>
      <c r="AI5860" s="1">
        <v>200</v>
      </c>
      <c r="AJ5860" s="1" t="s">
        <v>252</v>
      </c>
      <c r="AK5860" s="1" t="s">
        <v>253</v>
      </c>
      <c r="AL5860" s="1" t="s">
        <v>11</v>
      </c>
      <c r="AM5860" s="1" t="s">
        <v>12</v>
      </c>
      <c r="AN5860" s="1" t="s">
        <v>23097</v>
      </c>
      <c r="AO5860" s="1" t="s">
        <v>86</v>
      </c>
      <c r="AP5860" s="1" t="s">
        <v>86</v>
      </c>
      <c r="AQ5860" s="1" t="s">
        <v>14</v>
      </c>
      <c r="AR5860" s="1" t="s">
        <v>19</v>
      </c>
      <c r="AS5860" s="1" t="s">
        <v>23091</v>
      </c>
      <c r="AT5860" s="1" t="s">
        <v>101</v>
      </c>
    </row>
    <row r="5861" spans="1:46" x14ac:dyDescent="0.25">
      <c r="A5861" s="1" t="s">
        <v>17098</v>
      </c>
      <c r="B5861" s="2" t="s">
        <v>23101</v>
      </c>
      <c r="C5861" s="2" t="s">
        <v>23103</v>
      </c>
      <c r="D5861" s="1">
        <v>0</v>
      </c>
      <c r="E5861" s="1">
        <v>0</v>
      </c>
      <c r="F5861" s="1">
        <v>1</v>
      </c>
      <c r="G5861" s="1">
        <v>1</v>
      </c>
      <c r="H5861" s="6">
        <v>1</v>
      </c>
      <c r="I5861">
        <v>0</v>
      </c>
      <c r="J5861" s="1">
        <v>31</v>
      </c>
      <c r="K5861" s="1">
        <v>0</v>
      </c>
      <c r="L5861" s="1">
        <v>537</v>
      </c>
      <c r="M5861" s="6">
        <v>0</v>
      </c>
      <c r="N5861" s="4">
        <v>0</v>
      </c>
      <c r="O5861" s="4">
        <v>0</v>
      </c>
      <c r="P5861" s="4">
        <v>300</v>
      </c>
      <c r="Q5861" s="3">
        <v>0.35</v>
      </c>
      <c r="R5861" s="1">
        <v>12</v>
      </c>
      <c r="S5861" s="1">
        <v>300</v>
      </c>
      <c r="T5861" s="1">
        <v>10</v>
      </c>
      <c r="U5861" s="1">
        <v>1</v>
      </c>
      <c r="V5861" s="1">
        <v>0</v>
      </c>
      <c r="W5861" s="1">
        <v>1</v>
      </c>
      <c r="X5861" s="1">
        <v>1</v>
      </c>
      <c r="Y5861" s="1">
        <v>1</v>
      </c>
      <c r="Z5861" s="1">
        <v>0</v>
      </c>
      <c r="AA5861" s="1">
        <v>1</v>
      </c>
      <c r="AB5861" s="1">
        <v>1</v>
      </c>
      <c r="AC5861" s="1">
        <v>0</v>
      </c>
      <c r="AD5861" s="1">
        <v>0</v>
      </c>
      <c r="AE5861" s="1">
        <v>0</v>
      </c>
      <c r="AF5861" s="1">
        <v>0</v>
      </c>
      <c r="AG5861" s="1">
        <v>0</v>
      </c>
      <c r="AH5861" s="1">
        <v>0</v>
      </c>
      <c r="AI5861" s="1">
        <v>0</v>
      </c>
      <c r="AJ5861" s="1" t="s">
        <v>262</v>
      </c>
      <c r="AK5861" s="1" t="s">
        <v>263</v>
      </c>
      <c r="AL5861" s="1" t="s">
        <v>11</v>
      </c>
      <c r="AM5861" s="1" t="s">
        <v>12</v>
      </c>
      <c r="AN5861" s="1" t="s">
        <v>23097</v>
      </c>
      <c r="AO5861" s="1" t="s">
        <v>86</v>
      </c>
      <c r="AP5861" s="1" t="s">
        <v>86</v>
      </c>
      <c r="AQ5861" s="1" t="s">
        <v>14</v>
      </c>
      <c r="AR5861" s="1" t="s">
        <v>19</v>
      </c>
      <c r="AS5861" s="1" t="s">
        <v>23091</v>
      </c>
      <c r="AT5861" s="1" t="s">
        <v>101</v>
      </c>
    </row>
    <row r="5862" spans="1:46" x14ac:dyDescent="0.25">
      <c r="A5862" s="1" t="s">
        <v>20831</v>
      </c>
      <c r="B5862" s="2" t="s">
        <v>23101</v>
      </c>
      <c r="C5862" s="2" t="s">
        <v>23103</v>
      </c>
      <c r="D5862" s="1">
        <v>0</v>
      </c>
      <c r="E5862" s="1">
        <v>0</v>
      </c>
      <c r="F5862" s="1">
        <v>1</v>
      </c>
      <c r="G5862" s="1">
        <v>1</v>
      </c>
      <c r="H5862" s="6">
        <v>1</v>
      </c>
      <c r="I5862">
        <v>0</v>
      </c>
      <c r="J5862" s="1">
        <v>34</v>
      </c>
      <c r="K5862" s="1">
        <v>0</v>
      </c>
      <c r="L5862" s="1">
        <v>501</v>
      </c>
      <c r="M5862" s="6">
        <v>0</v>
      </c>
      <c r="N5862" s="4">
        <v>12000</v>
      </c>
      <c r="O5862" s="4">
        <v>0</v>
      </c>
      <c r="P5862" s="4">
        <v>300</v>
      </c>
      <c r="Q5862" s="3">
        <v>0.59</v>
      </c>
      <c r="R5862" s="1">
        <v>12</v>
      </c>
      <c r="S5862" s="1">
        <v>300</v>
      </c>
      <c r="T5862" s="1">
        <v>8</v>
      </c>
      <c r="U5862" s="1">
        <v>1</v>
      </c>
      <c r="V5862" s="1">
        <v>0</v>
      </c>
      <c r="W5862" s="1">
        <v>1</v>
      </c>
      <c r="X5862" s="1">
        <v>1</v>
      </c>
      <c r="Y5862" s="1">
        <v>1</v>
      </c>
      <c r="Z5862" s="1">
        <v>0</v>
      </c>
      <c r="AA5862" s="1">
        <v>0</v>
      </c>
      <c r="AB5862" s="1">
        <v>1</v>
      </c>
      <c r="AC5862" s="1">
        <v>2000</v>
      </c>
      <c r="AD5862" s="1">
        <v>0</v>
      </c>
      <c r="AE5862" s="1">
        <v>970</v>
      </c>
      <c r="AF5862" s="1">
        <v>410</v>
      </c>
      <c r="AG5862" s="1">
        <v>0</v>
      </c>
      <c r="AH5862" s="1">
        <v>200</v>
      </c>
      <c r="AI5862" s="1">
        <v>3580</v>
      </c>
      <c r="AJ5862" s="1" t="s">
        <v>11019</v>
      </c>
      <c r="AK5862" s="1" t="s">
        <v>11020</v>
      </c>
      <c r="AL5862" s="1" t="s">
        <v>11</v>
      </c>
      <c r="AM5862" s="1" t="s">
        <v>12</v>
      </c>
      <c r="AN5862" s="1" t="s">
        <v>23097</v>
      </c>
      <c r="AO5862" s="1" t="s">
        <v>86</v>
      </c>
      <c r="AP5862" s="1" t="s">
        <v>86</v>
      </c>
      <c r="AQ5862" s="1" t="s">
        <v>14</v>
      </c>
      <c r="AR5862" s="1" t="s">
        <v>19</v>
      </c>
      <c r="AS5862" s="1" t="s">
        <v>23090</v>
      </c>
      <c r="AT5862" s="1" t="s">
        <v>101</v>
      </c>
    </row>
    <row r="5863" spans="1:46" x14ac:dyDescent="0.25">
      <c r="A5863" s="1" t="s">
        <v>21375</v>
      </c>
      <c r="B5863" s="2" t="s">
        <v>23101</v>
      </c>
      <c r="C5863" s="2" t="s">
        <v>23103</v>
      </c>
      <c r="D5863" s="1">
        <v>1</v>
      </c>
      <c r="E5863" s="1">
        <v>1</v>
      </c>
      <c r="F5863" s="1">
        <v>2</v>
      </c>
      <c r="G5863" s="1">
        <v>4</v>
      </c>
      <c r="H5863" s="6">
        <v>0.5</v>
      </c>
      <c r="I5863">
        <v>1</v>
      </c>
      <c r="J5863" s="1">
        <v>33</v>
      </c>
      <c r="K5863" s="1">
        <v>0</v>
      </c>
      <c r="L5863" s="1">
        <v>441</v>
      </c>
      <c r="M5863" s="6">
        <v>0</v>
      </c>
      <c r="N5863" s="4">
        <v>1800</v>
      </c>
      <c r="O5863" s="4">
        <v>0</v>
      </c>
      <c r="P5863" s="4">
        <v>200</v>
      </c>
      <c r="Q5863" s="3">
        <v>0.39</v>
      </c>
      <c r="R5863" s="1">
        <v>12</v>
      </c>
      <c r="S5863" s="1">
        <v>200</v>
      </c>
      <c r="T5863" s="1">
        <v>7</v>
      </c>
      <c r="U5863" s="1">
        <v>1</v>
      </c>
      <c r="V5863" s="1">
        <v>0</v>
      </c>
      <c r="W5863" s="1">
        <v>1</v>
      </c>
      <c r="X5863" s="1">
        <v>1</v>
      </c>
      <c r="Y5863" s="1">
        <v>1</v>
      </c>
      <c r="Z5863" s="1">
        <v>0</v>
      </c>
      <c r="AA5863" s="1">
        <v>1</v>
      </c>
      <c r="AB5863" s="1">
        <v>1</v>
      </c>
      <c r="AC5863" s="1">
        <v>2000</v>
      </c>
      <c r="AD5863" s="1">
        <v>0</v>
      </c>
      <c r="AE5863" s="1">
        <v>0</v>
      </c>
      <c r="AF5863" s="1">
        <v>472</v>
      </c>
      <c r="AG5863" s="1">
        <v>0</v>
      </c>
      <c r="AH5863" s="1">
        <v>0</v>
      </c>
      <c r="AI5863" s="1">
        <v>2472</v>
      </c>
      <c r="AJ5863" s="1" t="s">
        <v>12482</v>
      </c>
      <c r="AK5863" s="1" t="s">
        <v>12483</v>
      </c>
      <c r="AL5863" s="1" t="s">
        <v>11</v>
      </c>
      <c r="AM5863" s="1" t="s">
        <v>16</v>
      </c>
      <c r="AN5863" s="1" t="s">
        <v>23097</v>
      </c>
      <c r="AO5863" s="1" t="s">
        <v>86</v>
      </c>
      <c r="AP5863" s="1" t="s">
        <v>86</v>
      </c>
      <c r="AQ5863" s="1" t="s">
        <v>14</v>
      </c>
      <c r="AR5863" s="1" t="s">
        <v>19</v>
      </c>
      <c r="AS5863" s="1" t="s">
        <v>23091</v>
      </c>
      <c r="AT5863" s="1" t="s">
        <v>101</v>
      </c>
    </row>
    <row r="5864" spans="1:46" x14ac:dyDescent="0.25">
      <c r="A5864" s="1" t="s">
        <v>21307</v>
      </c>
      <c r="B5864" s="2" t="s">
        <v>23101</v>
      </c>
      <c r="C5864" s="2" t="s">
        <v>23103</v>
      </c>
      <c r="D5864" s="1">
        <v>1</v>
      </c>
      <c r="E5864" s="1">
        <v>1</v>
      </c>
      <c r="F5864" s="1">
        <v>2</v>
      </c>
      <c r="G5864" s="1">
        <v>4</v>
      </c>
      <c r="H5864" s="6">
        <v>0.5</v>
      </c>
      <c r="I5864">
        <v>1</v>
      </c>
      <c r="J5864" s="1">
        <v>33</v>
      </c>
      <c r="K5864" s="1">
        <v>0</v>
      </c>
      <c r="L5864" s="1">
        <v>441</v>
      </c>
      <c r="M5864" s="6">
        <v>0</v>
      </c>
      <c r="N5864" s="4">
        <v>1800</v>
      </c>
      <c r="O5864" s="4">
        <v>0</v>
      </c>
      <c r="P5864" s="4">
        <v>150</v>
      </c>
      <c r="Q5864" s="3">
        <v>0.39</v>
      </c>
      <c r="R5864" s="1">
        <v>12</v>
      </c>
      <c r="S5864" s="1">
        <v>150</v>
      </c>
      <c r="T5864" s="1">
        <v>7</v>
      </c>
      <c r="U5864" s="1">
        <v>1</v>
      </c>
      <c r="V5864" s="1">
        <v>0</v>
      </c>
      <c r="W5864" s="1">
        <v>1</v>
      </c>
      <c r="X5864" s="1">
        <v>1</v>
      </c>
      <c r="Y5864" s="1">
        <v>1</v>
      </c>
      <c r="Z5864" s="1">
        <v>0</v>
      </c>
      <c r="AA5864" s="1">
        <v>1</v>
      </c>
      <c r="AB5864" s="1">
        <v>1</v>
      </c>
      <c r="AC5864" s="1">
        <v>2000</v>
      </c>
      <c r="AD5864" s="1">
        <v>0</v>
      </c>
      <c r="AE5864" s="1">
        <v>0</v>
      </c>
      <c r="AF5864" s="1">
        <v>472</v>
      </c>
      <c r="AG5864" s="1">
        <v>0</v>
      </c>
      <c r="AH5864" s="1">
        <v>0</v>
      </c>
      <c r="AI5864" s="1">
        <v>2472</v>
      </c>
      <c r="AJ5864" s="1" t="s">
        <v>12325</v>
      </c>
      <c r="AK5864" s="1" t="s">
        <v>12326</v>
      </c>
      <c r="AL5864" s="1" t="s">
        <v>11</v>
      </c>
      <c r="AM5864" s="1" t="s">
        <v>16</v>
      </c>
      <c r="AN5864" s="1" t="s">
        <v>23097</v>
      </c>
      <c r="AO5864" s="1" t="s">
        <v>86</v>
      </c>
      <c r="AP5864" s="1" t="s">
        <v>86</v>
      </c>
      <c r="AQ5864" s="1" t="s">
        <v>14</v>
      </c>
      <c r="AR5864" s="1" t="s">
        <v>19</v>
      </c>
      <c r="AS5864" s="1" t="s">
        <v>23091</v>
      </c>
      <c r="AT5864" s="1" t="s">
        <v>101</v>
      </c>
    </row>
    <row r="5865" spans="1:46" x14ac:dyDescent="0.25">
      <c r="A5865" s="1" t="s">
        <v>20289</v>
      </c>
      <c r="B5865" s="2" t="s">
        <v>23101</v>
      </c>
      <c r="C5865" s="2" t="s">
        <v>23103</v>
      </c>
      <c r="D5865" s="1">
        <v>0</v>
      </c>
      <c r="E5865" s="1">
        <v>1</v>
      </c>
      <c r="F5865" s="1">
        <v>1</v>
      </c>
      <c r="G5865" s="1">
        <v>2</v>
      </c>
      <c r="H5865" s="6">
        <v>0.5</v>
      </c>
      <c r="I5865">
        <v>0</v>
      </c>
      <c r="J5865" s="1">
        <v>38</v>
      </c>
      <c r="K5865" s="1">
        <v>1</v>
      </c>
      <c r="L5865" s="1">
        <v>560</v>
      </c>
      <c r="M5865" s="6">
        <v>0</v>
      </c>
      <c r="N5865" s="4">
        <v>0</v>
      </c>
      <c r="O5865" s="4">
        <v>0</v>
      </c>
      <c r="P5865" s="4">
        <v>200</v>
      </c>
      <c r="Q5865" s="3">
        <v>0.45</v>
      </c>
      <c r="R5865" s="1">
        <v>12</v>
      </c>
      <c r="S5865" s="1">
        <v>200</v>
      </c>
      <c r="T5865" s="1">
        <v>8</v>
      </c>
      <c r="U5865" s="1">
        <v>1</v>
      </c>
      <c r="V5865" s="1">
        <v>0</v>
      </c>
      <c r="W5865" s="1">
        <v>1</v>
      </c>
      <c r="X5865" s="1">
        <v>1</v>
      </c>
      <c r="Y5865" s="1">
        <v>1</v>
      </c>
      <c r="Z5865" s="1">
        <v>0</v>
      </c>
      <c r="AA5865" s="1">
        <v>1</v>
      </c>
      <c r="AB5865" s="1">
        <v>1</v>
      </c>
      <c r="AC5865" s="1">
        <v>0</v>
      </c>
      <c r="AD5865" s="1">
        <v>0</v>
      </c>
      <c r="AE5865" s="1">
        <v>0</v>
      </c>
      <c r="AF5865" s="1">
        <v>0</v>
      </c>
      <c r="AG5865" s="1">
        <v>0</v>
      </c>
      <c r="AH5865" s="1">
        <v>0</v>
      </c>
      <c r="AI5865" s="1">
        <v>0</v>
      </c>
      <c r="AJ5865" s="1" t="s">
        <v>9536</v>
      </c>
      <c r="AK5865" s="1" t="s">
        <v>9537</v>
      </c>
      <c r="AL5865" s="1" t="s">
        <v>11</v>
      </c>
      <c r="AM5865" s="1" t="s">
        <v>12</v>
      </c>
      <c r="AN5865" s="1" t="s">
        <v>23098</v>
      </c>
      <c r="AO5865" s="1" t="s">
        <v>86</v>
      </c>
      <c r="AP5865" s="1" t="s">
        <v>86</v>
      </c>
      <c r="AQ5865" s="1" t="s">
        <v>14</v>
      </c>
      <c r="AR5865" s="1" t="s">
        <v>19</v>
      </c>
      <c r="AS5865" s="1" t="s">
        <v>23091</v>
      </c>
      <c r="AT5865" s="1" t="s">
        <v>101</v>
      </c>
    </row>
    <row r="5866" spans="1:46" x14ac:dyDescent="0.25">
      <c r="A5866" s="1" t="s">
        <v>20833</v>
      </c>
      <c r="B5866" s="2" t="s">
        <v>23101</v>
      </c>
      <c r="C5866" s="2" t="s">
        <v>23103</v>
      </c>
      <c r="D5866" s="1">
        <v>0</v>
      </c>
      <c r="E5866" s="1">
        <v>1</v>
      </c>
      <c r="F5866" s="1">
        <v>1</v>
      </c>
      <c r="G5866" s="1">
        <v>2</v>
      </c>
      <c r="H5866" s="6">
        <v>0.5</v>
      </c>
      <c r="I5866">
        <v>0</v>
      </c>
      <c r="J5866" s="1">
        <v>36</v>
      </c>
      <c r="K5866" s="1">
        <v>0</v>
      </c>
      <c r="L5866" s="1">
        <v>814</v>
      </c>
      <c r="M5866" s="6">
        <v>0</v>
      </c>
      <c r="N5866" s="4">
        <v>0</v>
      </c>
      <c r="O5866" s="4">
        <v>0</v>
      </c>
      <c r="P5866" s="4">
        <v>120</v>
      </c>
      <c r="Q5866" s="3">
        <v>0.35</v>
      </c>
      <c r="R5866" s="1">
        <v>12</v>
      </c>
      <c r="S5866" s="1">
        <v>120</v>
      </c>
      <c r="T5866" s="1">
        <v>5</v>
      </c>
      <c r="U5866" s="1">
        <v>1</v>
      </c>
      <c r="V5866" s="1">
        <v>0</v>
      </c>
      <c r="W5866" s="1">
        <v>1</v>
      </c>
      <c r="X5866" s="1">
        <v>1</v>
      </c>
      <c r="Y5866" s="1">
        <v>1</v>
      </c>
      <c r="Z5866" s="1">
        <v>0</v>
      </c>
      <c r="AA5866" s="1">
        <v>0</v>
      </c>
      <c r="AB5866" s="1">
        <v>1</v>
      </c>
      <c r="AC5866" s="1">
        <v>0</v>
      </c>
      <c r="AD5866" s="1">
        <v>0</v>
      </c>
      <c r="AE5866" s="1">
        <v>0</v>
      </c>
      <c r="AF5866" s="1">
        <v>0</v>
      </c>
      <c r="AG5866" s="1">
        <v>0</v>
      </c>
      <c r="AH5866" s="1">
        <v>0</v>
      </c>
      <c r="AI5866" s="1">
        <v>0</v>
      </c>
      <c r="AJ5866" s="1" t="s">
        <v>11024</v>
      </c>
      <c r="AK5866" s="1" t="s">
        <v>11025</v>
      </c>
      <c r="AL5866" s="1" t="s">
        <v>11</v>
      </c>
      <c r="AM5866" s="1" t="s">
        <v>12</v>
      </c>
      <c r="AN5866" s="1" t="s">
        <v>23097</v>
      </c>
      <c r="AO5866" s="1" t="s">
        <v>86</v>
      </c>
      <c r="AP5866" s="1" t="s">
        <v>86</v>
      </c>
      <c r="AQ5866" s="1" t="s">
        <v>14</v>
      </c>
      <c r="AR5866" s="1" t="s">
        <v>19</v>
      </c>
      <c r="AS5866" s="1" t="s">
        <v>23090</v>
      </c>
      <c r="AT5866" s="1" t="s">
        <v>101</v>
      </c>
    </row>
    <row r="5867" spans="1:46" x14ac:dyDescent="0.25">
      <c r="A5867" s="1" t="s">
        <v>21989</v>
      </c>
      <c r="B5867" s="2" t="s">
        <v>23101</v>
      </c>
      <c r="C5867" s="2" t="s">
        <v>23103</v>
      </c>
      <c r="D5867" s="1">
        <v>0</v>
      </c>
      <c r="E5867" s="1">
        <v>0</v>
      </c>
      <c r="F5867" s="1">
        <v>2</v>
      </c>
      <c r="G5867" s="1">
        <v>2</v>
      </c>
      <c r="H5867" s="6">
        <v>1</v>
      </c>
      <c r="I5867">
        <v>0</v>
      </c>
      <c r="J5867" s="1">
        <v>44</v>
      </c>
      <c r="K5867" s="1">
        <v>0</v>
      </c>
      <c r="L5867" s="1">
        <v>571</v>
      </c>
      <c r="M5867" s="6">
        <v>0</v>
      </c>
      <c r="N5867" s="4">
        <v>2500</v>
      </c>
      <c r="O5867" s="4">
        <v>200</v>
      </c>
      <c r="P5867" s="4">
        <v>300</v>
      </c>
      <c r="Q5867" s="3">
        <v>0.35</v>
      </c>
      <c r="R5867" s="1">
        <v>12</v>
      </c>
      <c r="S5867" s="1">
        <v>300</v>
      </c>
      <c r="T5867" s="1">
        <v>9</v>
      </c>
      <c r="U5867" s="1">
        <v>0</v>
      </c>
      <c r="V5867" s="1">
        <v>0</v>
      </c>
      <c r="W5867" s="1">
        <v>1</v>
      </c>
      <c r="X5867" s="1">
        <v>1</v>
      </c>
      <c r="Y5867" s="1">
        <v>0</v>
      </c>
      <c r="Z5867" s="1">
        <v>3</v>
      </c>
      <c r="AA5867" s="1">
        <v>1</v>
      </c>
      <c r="AB5867" s="1">
        <v>1</v>
      </c>
      <c r="AC5867" s="1">
        <v>0</v>
      </c>
      <c r="AD5867" s="1">
        <v>0</v>
      </c>
      <c r="AE5867" s="1">
        <v>0</v>
      </c>
      <c r="AF5867" s="1">
        <v>800</v>
      </c>
      <c r="AG5867" s="1">
        <v>0</v>
      </c>
      <c r="AH5867" s="1">
        <v>500</v>
      </c>
      <c r="AI5867" s="1">
        <v>1300</v>
      </c>
      <c r="AJ5867" s="1" t="s">
        <v>14107</v>
      </c>
      <c r="AK5867" s="1" t="s">
        <v>14108</v>
      </c>
      <c r="AL5867" s="1" t="s">
        <v>11</v>
      </c>
      <c r="AM5867" s="1" t="s">
        <v>12</v>
      </c>
      <c r="AN5867" s="1" t="s">
        <v>23097</v>
      </c>
      <c r="AO5867" s="1" t="s">
        <v>364</v>
      </c>
      <c r="AP5867" s="1" t="s">
        <v>86</v>
      </c>
      <c r="AQ5867" s="1" t="s">
        <v>14</v>
      </c>
      <c r="AR5867" s="1" t="s">
        <v>30</v>
      </c>
      <c r="AS5867" s="1" t="s">
        <v>23091</v>
      </c>
      <c r="AT5867" s="1" t="s">
        <v>101</v>
      </c>
    </row>
    <row r="5868" spans="1:46" x14ac:dyDescent="0.25">
      <c r="A5868" s="1" t="s">
        <v>19720</v>
      </c>
      <c r="B5868" s="2" t="s">
        <v>23101</v>
      </c>
      <c r="C5868" s="2" t="s">
        <v>23103</v>
      </c>
      <c r="D5868" s="1">
        <v>1</v>
      </c>
      <c r="E5868" s="1">
        <v>3</v>
      </c>
      <c r="F5868" s="1">
        <v>2</v>
      </c>
      <c r="G5868" s="1">
        <v>6</v>
      </c>
      <c r="H5868" s="6">
        <v>0.33333333333333331</v>
      </c>
      <c r="I5868">
        <v>0</v>
      </c>
      <c r="J5868" s="1">
        <v>35</v>
      </c>
      <c r="K5868" s="1">
        <v>0</v>
      </c>
      <c r="L5868" s="1">
        <v>475</v>
      </c>
      <c r="M5868" s="6">
        <v>0</v>
      </c>
      <c r="N5868" s="4">
        <v>2200</v>
      </c>
      <c r="O5868" s="4">
        <v>0</v>
      </c>
      <c r="P5868" s="4">
        <v>150</v>
      </c>
      <c r="Q5868" s="3">
        <v>0.41</v>
      </c>
      <c r="R5868" s="1">
        <v>12</v>
      </c>
      <c r="S5868" s="1">
        <v>150</v>
      </c>
      <c r="T5868" s="1">
        <v>7</v>
      </c>
      <c r="U5868" s="1">
        <v>1</v>
      </c>
      <c r="V5868" s="1">
        <v>0</v>
      </c>
      <c r="W5868" s="1">
        <v>1</v>
      </c>
      <c r="X5868" s="1">
        <v>1</v>
      </c>
      <c r="Y5868" s="1">
        <v>1</v>
      </c>
      <c r="Z5868" s="1">
        <v>0</v>
      </c>
      <c r="AA5868" s="1">
        <v>1</v>
      </c>
      <c r="AB5868" s="1">
        <v>1</v>
      </c>
      <c r="AC5868" s="1">
        <v>0</v>
      </c>
      <c r="AD5868" s="1">
        <v>0</v>
      </c>
      <c r="AE5868" s="1">
        <v>0</v>
      </c>
      <c r="AF5868" s="1">
        <v>0</v>
      </c>
      <c r="AG5868" s="1">
        <v>0</v>
      </c>
      <c r="AH5868" s="1">
        <v>200</v>
      </c>
      <c r="AI5868" s="1">
        <v>200</v>
      </c>
      <c r="AJ5868" s="1" t="s">
        <v>7976</v>
      </c>
      <c r="AK5868" s="1" t="s">
        <v>7977</v>
      </c>
      <c r="AL5868" s="1" t="s">
        <v>11</v>
      </c>
      <c r="AM5868" s="1" t="s">
        <v>12</v>
      </c>
      <c r="AN5868" s="1" t="s">
        <v>23097</v>
      </c>
      <c r="AO5868" s="1" t="s">
        <v>86</v>
      </c>
      <c r="AP5868" s="1" t="s">
        <v>86</v>
      </c>
      <c r="AQ5868" s="1" t="s">
        <v>14</v>
      </c>
      <c r="AR5868" s="1" t="s">
        <v>19</v>
      </c>
      <c r="AS5868" s="1" t="s">
        <v>23091</v>
      </c>
      <c r="AT5868" s="1" t="s">
        <v>101</v>
      </c>
    </row>
    <row r="5869" spans="1:46" x14ac:dyDescent="0.25">
      <c r="A5869" s="1" t="s">
        <v>20233</v>
      </c>
      <c r="B5869" s="2" t="s">
        <v>23101</v>
      </c>
      <c r="C5869" s="2" t="s">
        <v>23103</v>
      </c>
      <c r="D5869" s="1">
        <v>0</v>
      </c>
      <c r="E5869" s="1">
        <v>0</v>
      </c>
      <c r="F5869" s="1">
        <v>1</v>
      </c>
      <c r="G5869" s="1">
        <v>1</v>
      </c>
      <c r="H5869" s="6">
        <v>1</v>
      </c>
      <c r="I5869">
        <v>1</v>
      </c>
      <c r="J5869" s="1">
        <v>29</v>
      </c>
      <c r="K5869" s="1">
        <v>1</v>
      </c>
      <c r="L5869" s="1">
        <v>562</v>
      </c>
      <c r="M5869" s="6">
        <v>0</v>
      </c>
      <c r="N5869" s="4">
        <v>0</v>
      </c>
      <c r="O5869" s="4">
        <v>0</v>
      </c>
      <c r="P5869" s="4">
        <v>300</v>
      </c>
      <c r="Q5869" s="3">
        <v>0.5</v>
      </c>
      <c r="R5869" s="1">
        <v>12</v>
      </c>
      <c r="S5869" s="1">
        <v>300</v>
      </c>
      <c r="T5869" s="1">
        <v>9</v>
      </c>
      <c r="U5869" s="1">
        <v>1</v>
      </c>
      <c r="V5869" s="1">
        <v>0</v>
      </c>
      <c r="W5869" s="1">
        <v>1</v>
      </c>
      <c r="X5869" s="1">
        <v>1</v>
      </c>
      <c r="Y5869" s="1">
        <v>1</v>
      </c>
      <c r="Z5869" s="1">
        <v>0</v>
      </c>
      <c r="AA5869" s="1">
        <v>1</v>
      </c>
      <c r="AB5869" s="1">
        <v>1</v>
      </c>
      <c r="AC5869" s="1">
        <v>0</v>
      </c>
      <c r="AD5869" s="1">
        <v>0</v>
      </c>
      <c r="AE5869" s="1">
        <v>0</v>
      </c>
      <c r="AF5869" s="1">
        <v>0</v>
      </c>
      <c r="AG5869" s="1">
        <v>0</v>
      </c>
      <c r="AH5869" s="1">
        <v>0</v>
      </c>
      <c r="AI5869" s="1">
        <v>0</v>
      </c>
      <c r="AJ5869" s="1" t="s">
        <v>9402</v>
      </c>
      <c r="AK5869" s="1" t="s">
        <v>9403</v>
      </c>
      <c r="AL5869" s="1" t="s">
        <v>11</v>
      </c>
      <c r="AM5869" s="1" t="s">
        <v>16</v>
      </c>
      <c r="AN5869" s="1" t="s">
        <v>23098</v>
      </c>
      <c r="AO5869" s="1" t="s">
        <v>86</v>
      </c>
      <c r="AP5869" s="1" t="s">
        <v>86</v>
      </c>
      <c r="AQ5869" s="1" t="s">
        <v>14</v>
      </c>
      <c r="AR5869" s="1" t="s">
        <v>19</v>
      </c>
      <c r="AS5869" s="1" t="s">
        <v>23091</v>
      </c>
      <c r="AT5869" s="1" t="s">
        <v>101</v>
      </c>
    </row>
    <row r="5870" spans="1:46" x14ac:dyDescent="0.25">
      <c r="A5870" s="1" t="s">
        <v>17872</v>
      </c>
      <c r="B5870" s="2" t="s">
        <v>23101</v>
      </c>
      <c r="C5870" s="2" t="s">
        <v>23103</v>
      </c>
      <c r="D5870" s="1">
        <v>0</v>
      </c>
      <c r="E5870" s="1">
        <v>1</v>
      </c>
      <c r="F5870" s="1">
        <v>1</v>
      </c>
      <c r="G5870" s="1">
        <v>2</v>
      </c>
      <c r="H5870" s="6">
        <v>0.5</v>
      </c>
      <c r="I5870">
        <v>1</v>
      </c>
      <c r="J5870" s="1">
        <v>29</v>
      </c>
      <c r="K5870" s="1">
        <v>0</v>
      </c>
      <c r="L5870" s="1">
        <v>364</v>
      </c>
      <c r="M5870" s="6">
        <v>0</v>
      </c>
      <c r="N5870" s="4">
        <v>0</v>
      </c>
      <c r="O5870" s="4">
        <v>0</v>
      </c>
      <c r="P5870" s="4">
        <v>100</v>
      </c>
      <c r="Q5870" s="3">
        <v>0.45</v>
      </c>
      <c r="R5870" s="1">
        <v>12</v>
      </c>
      <c r="S5870" s="1">
        <v>100</v>
      </c>
      <c r="T5870" s="1">
        <v>5</v>
      </c>
      <c r="U5870" s="1">
        <v>1</v>
      </c>
      <c r="V5870" s="1">
        <v>0</v>
      </c>
      <c r="W5870" s="1">
        <v>1</v>
      </c>
      <c r="X5870" s="1">
        <v>1</v>
      </c>
      <c r="Y5870" s="1">
        <v>1</v>
      </c>
      <c r="Z5870" s="1">
        <v>0</v>
      </c>
      <c r="AA5870" s="1">
        <v>1</v>
      </c>
      <c r="AB5870" s="1">
        <v>1</v>
      </c>
      <c r="AC5870" s="1">
        <v>0</v>
      </c>
      <c r="AD5870" s="1">
        <v>0</v>
      </c>
      <c r="AE5870" s="1">
        <v>0</v>
      </c>
      <c r="AF5870" s="1">
        <v>0</v>
      </c>
      <c r="AG5870" s="1">
        <v>0</v>
      </c>
      <c r="AH5870" s="1">
        <v>0</v>
      </c>
      <c r="AI5870" s="1">
        <v>0</v>
      </c>
      <c r="AJ5870" s="1" t="s">
        <v>2666</v>
      </c>
      <c r="AK5870" s="1" t="s">
        <v>2667</v>
      </c>
      <c r="AL5870" s="1" t="s">
        <v>11</v>
      </c>
      <c r="AM5870" s="1" t="s">
        <v>16</v>
      </c>
      <c r="AN5870" s="1" t="s">
        <v>23097</v>
      </c>
      <c r="AO5870" s="1" t="s">
        <v>86</v>
      </c>
      <c r="AP5870" s="1" t="s">
        <v>86</v>
      </c>
      <c r="AQ5870" s="1" t="s">
        <v>14</v>
      </c>
      <c r="AR5870" s="1" t="s">
        <v>19</v>
      </c>
      <c r="AS5870" s="1" t="s">
        <v>23091</v>
      </c>
      <c r="AT5870" s="1" t="s">
        <v>101</v>
      </c>
    </row>
    <row r="5871" spans="1:46" x14ac:dyDescent="0.25">
      <c r="A5871" s="1" t="s">
        <v>21990</v>
      </c>
      <c r="B5871" s="2" t="s">
        <v>23101</v>
      </c>
      <c r="C5871" s="2" t="s">
        <v>23103</v>
      </c>
      <c r="D5871" s="1">
        <v>0</v>
      </c>
      <c r="E5871" s="1">
        <v>1</v>
      </c>
      <c r="F5871" s="1">
        <v>2</v>
      </c>
      <c r="G5871" s="1">
        <v>3</v>
      </c>
      <c r="H5871" s="6">
        <v>0.66666666666666663</v>
      </c>
      <c r="I5871">
        <v>1</v>
      </c>
      <c r="J5871" s="1">
        <v>38</v>
      </c>
      <c r="K5871" s="1">
        <v>1</v>
      </c>
      <c r="L5871" s="1">
        <v>398</v>
      </c>
      <c r="M5871" s="6">
        <v>0</v>
      </c>
      <c r="N5871" s="4">
        <v>2800</v>
      </c>
      <c r="O5871" s="4">
        <v>0</v>
      </c>
      <c r="P5871" s="4">
        <v>100</v>
      </c>
      <c r="Q5871" s="3">
        <v>0.45</v>
      </c>
      <c r="R5871" s="1">
        <v>12</v>
      </c>
      <c r="S5871" s="1">
        <v>100</v>
      </c>
      <c r="T5871" s="1">
        <v>4</v>
      </c>
      <c r="U5871" s="1">
        <v>0</v>
      </c>
      <c r="V5871" s="1">
        <v>0</v>
      </c>
      <c r="W5871" s="1">
        <v>1</v>
      </c>
      <c r="X5871" s="1">
        <v>1</v>
      </c>
      <c r="Y5871" s="1">
        <v>1</v>
      </c>
      <c r="Z5871" s="1">
        <v>0</v>
      </c>
      <c r="AA5871" s="1">
        <v>0</v>
      </c>
      <c r="AB5871" s="1">
        <v>1</v>
      </c>
      <c r="AC5871" s="1">
        <v>0</v>
      </c>
      <c r="AD5871" s="1">
        <v>0</v>
      </c>
      <c r="AE5871" s="1">
        <v>500</v>
      </c>
      <c r="AF5871" s="1">
        <v>300</v>
      </c>
      <c r="AG5871" s="1">
        <v>0</v>
      </c>
      <c r="AH5871" s="1">
        <v>400</v>
      </c>
      <c r="AI5871" s="1">
        <v>1200</v>
      </c>
      <c r="AJ5871" s="1" t="s">
        <v>14109</v>
      </c>
      <c r="AK5871" s="1" t="s">
        <v>14110</v>
      </c>
      <c r="AL5871" s="1" t="s">
        <v>11</v>
      </c>
      <c r="AM5871" s="1" t="s">
        <v>16</v>
      </c>
      <c r="AN5871" s="1" t="s">
        <v>23098</v>
      </c>
      <c r="AO5871" s="1" t="s">
        <v>364</v>
      </c>
      <c r="AP5871" s="1" t="s">
        <v>86</v>
      </c>
      <c r="AQ5871" s="1" t="s">
        <v>14</v>
      </c>
      <c r="AR5871" s="1" t="s">
        <v>19</v>
      </c>
      <c r="AS5871" s="1" t="s">
        <v>23090</v>
      </c>
      <c r="AT5871" s="1" t="s">
        <v>101</v>
      </c>
    </row>
    <row r="5872" spans="1:46" x14ac:dyDescent="0.25">
      <c r="A5872" s="1" t="s">
        <v>17107</v>
      </c>
      <c r="B5872" s="2" t="s">
        <v>23101</v>
      </c>
      <c r="C5872" s="2" t="s">
        <v>23103</v>
      </c>
      <c r="D5872" s="1">
        <v>0</v>
      </c>
      <c r="E5872" s="1">
        <v>1</v>
      </c>
      <c r="F5872" s="1">
        <v>2</v>
      </c>
      <c r="G5872" s="1">
        <v>3</v>
      </c>
      <c r="H5872" s="6">
        <v>0.66666666666666663</v>
      </c>
      <c r="I5872">
        <v>0</v>
      </c>
      <c r="J5872" s="1">
        <v>43</v>
      </c>
      <c r="K5872" s="1">
        <v>0</v>
      </c>
      <c r="L5872" s="1">
        <v>645</v>
      </c>
      <c r="M5872" s="6">
        <v>0</v>
      </c>
      <c r="N5872" s="4">
        <v>0</v>
      </c>
      <c r="O5872" s="4">
        <v>0</v>
      </c>
      <c r="P5872" s="4">
        <v>150</v>
      </c>
      <c r="Q5872" s="3">
        <v>0.5</v>
      </c>
      <c r="R5872" s="1">
        <v>12</v>
      </c>
      <c r="S5872" s="1">
        <v>150</v>
      </c>
      <c r="T5872" s="1">
        <v>5</v>
      </c>
      <c r="U5872" s="1">
        <v>1</v>
      </c>
      <c r="V5872" s="1">
        <v>0</v>
      </c>
      <c r="W5872" s="1">
        <v>1</v>
      </c>
      <c r="X5872" s="1">
        <v>1</v>
      </c>
      <c r="Y5872" s="1">
        <v>1</v>
      </c>
      <c r="Z5872" s="1">
        <v>0</v>
      </c>
      <c r="AA5872" s="1">
        <v>1</v>
      </c>
      <c r="AB5872" s="1">
        <v>1</v>
      </c>
      <c r="AC5872" s="1">
        <v>0</v>
      </c>
      <c r="AD5872" s="1">
        <v>0</v>
      </c>
      <c r="AE5872" s="1">
        <v>0</v>
      </c>
      <c r="AF5872" s="1">
        <v>0</v>
      </c>
      <c r="AG5872" s="1">
        <v>0</v>
      </c>
      <c r="AH5872" s="1">
        <v>0</v>
      </c>
      <c r="AI5872" s="1">
        <v>0</v>
      </c>
      <c r="AJ5872" s="1" t="s">
        <v>292</v>
      </c>
      <c r="AK5872" s="1" t="s">
        <v>293</v>
      </c>
      <c r="AL5872" s="1" t="s">
        <v>11</v>
      </c>
      <c r="AM5872" s="1" t="s">
        <v>12</v>
      </c>
      <c r="AN5872" s="1" t="s">
        <v>23097</v>
      </c>
      <c r="AO5872" s="1" t="s">
        <v>86</v>
      </c>
      <c r="AP5872" s="1" t="s">
        <v>86</v>
      </c>
      <c r="AQ5872" s="1" t="s">
        <v>14</v>
      </c>
      <c r="AR5872" s="1" t="s">
        <v>19</v>
      </c>
      <c r="AS5872" s="1" t="s">
        <v>23091</v>
      </c>
      <c r="AT5872" s="1" t="s">
        <v>101</v>
      </c>
    </row>
    <row r="5873" spans="1:46" x14ac:dyDescent="0.25">
      <c r="A5873" s="1" t="s">
        <v>21382</v>
      </c>
      <c r="B5873" s="2" t="s">
        <v>23101</v>
      </c>
      <c r="C5873" s="2" t="s">
        <v>23103</v>
      </c>
      <c r="D5873" s="1">
        <v>0</v>
      </c>
      <c r="E5873" s="1">
        <v>0</v>
      </c>
      <c r="F5873" s="1">
        <v>1</v>
      </c>
      <c r="G5873" s="1">
        <v>1</v>
      </c>
      <c r="H5873" s="6">
        <v>1</v>
      </c>
      <c r="I5873">
        <v>0</v>
      </c>
      <c r="J5873" s="1">
        <v>51</v>
      </c>
      <c r="K5873" s="1">
        <v>0</v>
      </c>
      <c r="L5873" s="1">
        <v>666</v>
      </c>
      <c r="M5873" s="6">
        <v>0</v>
      </c>
      <c r="N5873" s="4">
        <v>0</v>
      </c>
      <c r="O5873" s="4">
        <v>0</v>
      </c>
      <c r="P5873" s="4">
        <v>100</v>
      </c>
      <c r="Q5873" s="3">
        <v>0.3</v>
      </c>
      <c r="R5873" s="1">
        <v>12</v>
      </c>
      <c r="S5873" s="1">
        <v>100</v>
      </c>
      <c r="T5873" s="1">
        <v>4</v>
      </c>
      <c r="U5873" s="1">
        <v>1</v>
      </c>
      <c r="V5873" s="1">
        <v>0</v>
      </c>
      <c r="W5873" s="1">
        <v>1</v>
      </c>
      <c r="X5873" s="1">
        <v>1</v>
      </c>
      <c r="Y5873" s="1">
        <v>1</v>
      </c>
      <c r="Z5873" s="1">
        <v>0</v>
      </c>
      <c r="AA5873" s="1">
        <v>1</v>
      </c>
      <c r="AB5873" s="1">
        <v>1</v>
      </c>
      <c r="AC5873" s="1">
        <v>0</v>
      </c>
      <c r="AD5873" s="1">
        <v>0</v>
      </c>
      <c r="AE5873" s="1">
        <v>0</v>
      </c>
      <c r="AF5873" s="1">
        <v>0</v>
      </c>
      <c r="AG5873" s="1">
        <v>0</v>
      </c>
      <c r="AH5873" s="1">
        <v>0</v>
      </c>
      <c r="AI5873" s="1">
        <v>0</v>
      </c>
      <c r="AJ5873" s="1" t="s">
        <v>2416</v>
      </c>
      <c r="AK5873" s="1" t="s">
        <v>2422</v>
      </c>
      <c r="AL5873" s="1" t="s">
        <v>11</v>
      </c>
      <c r="AM5873" s="1" t="s">
        <v>12</v>
      </c>
      <c r="AN5873" s="1" t="s">
        <v>23097</v>
      </c>
      <c r="AO5873" s="1" t="s">
        <v>86</v>
      </c>
      <c r="AP5873" s="1" t="s">
        <v>86</v>
      </c>
      <c r="AQ5873" s="1" t="s">
        <v>14</v>
      </c>
      <c r="AR5873" s="1" t="s">
        <v>19</v>
      </c>
      <c r="AS5873" s="1" t="s">
        <v>23091</v>
      </c>
      <c r="AT5873" s="1" t="s">
        <v>101</v>
      </c>
    </row>
    <row r="5874" spans="1:46" x14ac:dyDescent="0.25">
      <c r="A5874" s="1" t="s">
        <v>20234</v>
      </c>
      <c r="B5874" s="2" t="s">
        <v>23101</v>
      </c>
      <c r="C5874" s="2" t="s">
        <v>23103</v>
      </c>
      <c r="D5874" s="1">
        <v>0</v>
      </c>
      <c r="E5874" s="1">
        <v>4</v>
      </c>
      <c r="F5874" s="1">
        <v>1</v>
      </c>
      <c r="G5874" s="1">
        <v>5</v>
      </c>
      <c r="H5874" s="6">
        <v>0.2</v>
      </c>
      <c r="I5874">
        <v>1</v>
      </c>
      <c r="J5874" s="1">
        <v>33</v>
      </c>
      <c r="K5874" s="1">
        <v>0</v>
      </c>
      <c r="L5874" s="1">
        <v>437</v>
      </c>
      <c r="M5874" s="6">
        <v>0</v>
      </c>
      <c r="N5874" s="4">
        <v>4000</v>
      </c>
      <c r="O5874" s="4">
        <v>0</v>
      </c>
      <c r="P5874" s="4">
        <v>500</v>
      </c>
      <c r="Q5874" s="3">
        <v>0.4</v>
      </c>
      <c r="R5874" s="1">
        <v>12</v>
      </c>
      <c r="S5874" s="1">
        <v>500</v>
      </c>
      <c r="T5874" s="1">
        <v>10</v>
      </c>
      <c r="U5874" s="1">
        <v>0</v>
      </c>
      <c r="V5874" s="1">
        <v>0</v>
      </c>
      <c r="W5874" s="1">
        <v>1</v>
      </c>
      <c r="X5874" s="1">
        <v>1</v>
      </c>
      <c r="Y5874" s="1">
        <v>1</v>
      </c>
      <c r="Z5874" s="1">
        <v>0</v>
      </c>
      <c r="AA5874" s="1">
        <v>1</v>
      </c>
      <c r="AB5874" s="1">
        <v>1</v>
      </c>
      <c r="AC5874" s="1">
        <v>0</v>
      </c>
      <c r="AD5874" s="1">
        <v>0</v>
      </c>
      <c r="AE5874" s="1">
        <v>0</v>
      </c>
      <c r="AF5874" s="1">
        <v>200</v>
      </c>
      <c r="AG5874" s="1">
        <v>0</v>
      </c>
      <c r="AH5874" s="1">
        <v>0</v>
      </c>
      <c r="AI5874" s="1">
        <v>200</v>
      </c>
      <c r="AJ5874" s="1" t="s">
        <v>290</v>
      </c>
      <c r="AK5874" s="1" t="s">
        <v>291</v>
      </c>
      <c r="AL5874" s="1" t="s">
        <v>11</v>
      </c>
      <c r="AM5874" s="1" t="s">
        <v>16</v>
      </c>
      <c r="AN5874" s="1" t="s">
        <v>23097</v>
      </c>
      <c r="AO5874" s="1" t="s">
        <v>364</v>
      </c>
      <c r="AP5874" s="1" t="s">
        <v>86</v>
      </c>
      <c r="AQ5874" s="1" t="s">
        <v>14</v>
      </c>
      <c r="AR5874" s="1" t="s">
        <v>19</v>
      </c>
      <c r="AS5874" s="1" t="s">
        <v>23091</v>
      </c>
      <c r="AT5874" s="1" t="s">
        <v>101</v>
      </c>
    </row>
    <row r="5875" spans="1:46" x14ac:dyDescent="0.25">
      <c r="A5875" s="1" t="s">
        <v>17109</v>
      </c>
      <c r="B5875" s="2" t="s">
        <v>23101</v>
      </c>
      <c r="C5875" s="2" t="s">
        <v>23103</v>
      </c>
      <c r="D5875" s="1">
        <v>0</v>
      </c>
      <c r="E5875" s="1">
        <v>1</v>
      </c>
      <c r="F5875" s="1">
        <v>2</v>
      </c>
      <c r="G5875" s="1">
        <v>3</v>
      </c>
      <c r="H5875" s="6">
        <v>0.66666666666666663</v>
      </c>
      <c r="I5875">
        <v>0</v>
      </c>
      <c r="J5875" s="1">
        <v>43</v>
      </c>
      <c r="K5875" s="1">
        <v>0</v>
      </c>
      <c r="L5875" s="1">
        <v>645</v>
      </c>
      <c r="M5875" s="6">
        <v>0</v>
      </c>
      <c r="N5875" s="4">
        <v>0</v>
      </c>
      <c r="O5875" s="4">
        <v>0</v>
      </c>
      <c r="P5875" s="4">
        <v>150</v>
      </c>
      <c r="Q5875" s="3">
        <v>0.5</v>
      </c>
      <c r="R5875" s="1">
        <v>12</v>
      </c>
      <c r="S5875" s="1">
        <v>150</v>
      </c>
      <c r="T5875" s="1">
        <v>6</v>
      </c>
      <c r="U5875" s="1">
        <v>1</v>
      </c>
      <c r="V5875" s="1">
        <v>0</v>
      </c>
      <c r="W5875" s="1">
        <v>1</v>
      </c>
      <c r="X5875" s="1">
        <v>1</v>
      </c>
      <c r="Y5875" s="1">
        <v>1</v>
      </c>
      <c r="Z5875" s="1">
        <v>0</v>
      </c>
      <c r="AA5875" s="1">
        <v>1</v>
      </c>
      <c r="AB5875" s="1">
        <v>1</v>
      </c>
      <c r="AC5875" s="1">
        <v>0</v>
      </c>
      <c r="AD5875" s="1">
        <v>0</v>
      </c>
      <c r="AE5875" s="1">
        <v>0</v>
      </c>
      <c r="AF5875" s="1">
        <v>0</v>
      </c>
      <c r="AG5875" s="1">
        <v>0</v>
      </c>
      <c r="AH5875" s="1">
        <v>0</v>
      </c>
      <c r="AI5875" s="1">
        <v>0</v>
      </c>
      <c r="AJ5875" s="1" t="s">
        <v>297</v>
      </c>
      <c r="AK5875" s="1" t="s">
        <v>298</v>
      </c>
      <c r="AL5875" s="1" t="s">
        <v>11</v>
      </c>
      <c r="AM5875" s="1" t="s">
        <v>12</v>
      </c>
      <c r="AN5875" s="1" t="s">
        <v>23097</v>
      </c>
      <c r="AO5875" s="1" t="s">
        <v>86</v>
      </c>
      <c r="AP5875" s="1" t="s">
        <v>86</v>
      </c>
      <c r="AQ5875" s="1" t="s">
        <v>14</v>
      </c>
      <c r="AR5875" s="1" t="s">
        <v>19</v>
      </c>
      <c r="AS5875" s="1" t="s">
        <v>23091</v>
      </c>
      <c r="AT5875" s="1" t="s">
        <v>101</v>
      </c>
    </row>
    <row r="5876" spans="1:46" x14ac:dyDescent="0.25">
      <c r="A5876" s="1" t="s">
        <v>19646</v>
      </c>
      <c r="B5876" s="2" t="s">
        <v>23101</v>
      </c>
      <c r="C5876" s="2" t="s">
        <v>23103</v>
      </c>
      <c r="D5876" s="1">
        <v>1</v>
      </c>
      <c r="E5876" s="1">
        <v>3</v>
      </c>
      <c r="F5876" s="1">
        <v>1</v>
      </c>
      <c r="G5876" s="1">
        <v>5</v>
      </c>
      <c r="H5876" s="6">
        <v>0.2</v>
      </c>
      <c r="I5876">
        <v>0</v>
      </c>
      <c r="J5876" s="1">
        <v>36</v>
      </c>
      <c r="K5876" s="1">
        <v>0</v>
      </c>
      <c r="L5876" s="1">
        <v>437</v>
      </c>
      <c r="M5876" s="6">
        <v>0</v>
      </c>
      <c r="N5876" s="4">
        <v>1870</v>
      </c>
      <c r="O5876" s="4">
        <v>170</v>
      </c>
      <c r="P5876" s="4">
        <v>150</v>
      </c>
      <c r="Q5876" s="3">
        <v>0.5</v>
      </c>
      <c r="R5876" s="1">
        <v>12</v>
      </c>
      <c r="S5876" s="1">
        <v>150</v>
      </c>
      <c r="T5876" s="1">
        <v>6</v>
      </c>
      <c r="U5876" s="1">
        <v>1</v>
      </c>
      <c r="V5876" s="1">
        <v>0</v>
      </c>
      <c r="W5876" s="1">
        <v>1</v>
      </c>
      <c r="X5876" s="1">
        <v>1</v>
      </c>
      <c r="Y5876" s="1">
        <v>1</v>
      </c>
      <c r="Z5876" s="1">
        <v>3</v>
      </c>
      <c r="AA5876" s="1">
        <v>1</v>
      </c>
      <c r="AB5876" s="1">
        <v>1</v>
      </c>
      <c r="AC5876" s="1">
        <v>2990</v>
      </c>
      <c r="AD5876" s="1">
        <v>0</v>
      </c>
      <c r="AE5876" s="1">
        <v>0</v>
      </c>
      <c r="AF5876" s="1">
        <v>100</v>
      </c>
      <c r="AG5876" s="1">
        <v>0</v>
      </c>
      <c r="AH5876" s="1">
        <v>300</v>
      </c>
      <c r="AI5876" s="1">
        <v>3390</v>
      </c>
      <c r="AJ5876" s="1" t="s">
        <v>7799</v>
      </c>
      <c r="AK5876" s="1" t="s">
        <v>7800</v>
      </c>
      <c r="AL5876" s="1" t="s">
        <v>11</v>
      </c>
      <c r="AM5876" s="1" t="s">
        <v>12</v>
      </c>
      <c r="AN5876" s="1" t="s">
        <v>23097</v>
      </c>
      <c r="AO5876" s="1" t="s">
        <v>86</v>
      </c>
      <c r="AP5876" s="1" t="s">
        <v>86</v>
      </c>
      <c r="AQ5876" s="1" t="s">
        <v>14</v>
      </c>
      <c r="AR5876" s="1" t="s">
        <v>19</v>
      </c>
      <c r="AS5876" s="1" t="s">
        <v>23091</v>
      </c>
      <c r="AT5876" s="1" t="s">
        <v>101</v>
      </c>
    </row>
    <row r="5877" spans="1:46" x14ac:dyDescent="0.25">
      <c r="A5877" s="1" t="s">
        <v>22496</v>
      </c>
      <c r="B5877" s="2" t="s">
        <v>23101</v>
      </c>
      <c r="C5877" s="2" t="s">
        <v>23103</v>
      </c>
      <c r="D5877" s="1">
        <v>0</v>
      </c>
      <c r="E5877" s="1">
        <v>0</v>
      </c>
      <c r="F5877" s="1">
        <v>2</v>
      </c>
      <c r="G5877" s="1">
        <v>2</v>
      </c>
      <c r="H5877" s="6">
        <v>1</v>
      </c>
      <c r="I5877">
        <v>0</v>
      </c>
      <c r="J5877" s="1">
        <v>44</v>
      </c>
      <c r="K5877" s="1">
        <v>0</v>
      </c>
      <c r="L5877" s="1">
        <v>571</v>
      </c>
      <c r="M5877" s="6">
        <v>0</v>
      </c>
      <c r="N5877" s="4">
        <v>2500</v>
      </c>
      <c r="O5877" s="4">
        <v>200</v>
      </c>
      <c r="P5877" s="4">
        <v>300</v>
      </c>
      <c r="Q5877" s="3">
        <v>0.35</v>
      </c>
      <c r="R5877" s="1">
        <v>12</v>
      </c>
      <c r="S5877" s="1">
        <v>300</v>
      </c>
      <c r="T5877" s="1">
        <v>7</v>
      </c>
      <c r="U5877" s="1">
        <v>0</v>
      </c>
      <c r="V5877" s="1">
        <v>0</v>
      </c>
      <c r="W5877" s="1">
        <v>1</v>
      </c>
      <c r="X5877" s="1">
        <v>1</v>
      </c>
      <c r="Y5877" s="1">
        <v>0</v>
      </c>
      <c r="Z5877" s="1">
        <v>3</v>
      </c>
      <c r="AA5877" s="1">
        <v>1</v>
      </c>
      <c r="AB5877" s="1">
        <v>1</v>
      </c>
      <c r="AC5877" s="1">
        <v>0</v>
      </c>
      <c r="AD5877" s="1">
        <v>0</v>
      </c>
      <c r="AE5877" s="1">
        <v>0</v>
      </c>
      <c r="AF5877" s="1">
        <v>800</v>
      </c>
      <c r="AG5877" s="1">
        <v>0</v>
      </c>
      <c r="AH5877" s="1">
        <v>500</v>
      </c>
      <c r="AI5877" s="1">
        <v>1300</v>
      </c>
      <c r="AJ5877" s="1" t="s">
        <v>3474</v>
      </c>
      <c r="AK5877" s="1" t="s">
        <v>15485</v>
      </c>
      <c r="AL5877" s="1" t="s">
        <v>11</v>
      </c>
      <c r="AM5877" s="1" t="s">
        <v>12</v>
      </c>
      <c r="AN5877" s="1" t="s">
        <v>23097</v>
      </c>
      <c r="AO5877" s="1" t="s">
        <v>364</v>
      </c>
      <c r="AP5877" s="1" t="s">
        <v>86</v>
      </c>
      <c r="AQ5877" s="1" t="s">
        <v>14</v>
      </c>
      <c r="AR5877" s="1" t="s">
        <v>30</v>
      </c>
      <c r="AS5877" s="1" t="s">
        <v>23091</v>
      </c>
      <c r="AT5877" s="1" t="s">
        <v>101</v>
      </c>
    </row>
    <row r="5878" spans="1:46" x14ac:dyDescent="0.25">
      <c r="A5878" s="1" t="s">
        <v>20844</v>
      </c>
      <c r="B5878" s="2" t="s">
        <v>23101</v>
      </c>
      <c r="C5878" s="2" t="s">
        <v>23103</v>
      </c>
      <c r="D5878" s="1">
        <v>1</v>
      </c>
      <c r="E5878" s="1">
        <v>3</v>
      </c>
      <c r="F5878" s="1">
        <v>2</v>
      </c>
      <c r="G5878" s="1">
        <v>6</v>
      </c>
      <c r="H5878" s="6">
        <v>0.33333333333333331</v>
      </c>
      <c r="I5878">
        <v>0</v>
      </c>
      <c r="J5878" s="1">
        <v>35</v>
      </c>
      <c r="K5878" s="1">
        <v>0</v>
      </c>
      <c r="L5878" s="1">
        <v>475</v>
      </c>
      <c r="M5878" s="6">
        <v>0</v>
      </c>
      <c r="N5878" s="4">
        <v>2200</v>
      </c>
      <c r="O5878" s="4">
        <v>0</v>
      </c>
      <c r="P5878" s="4">
        <v>200</v>
      </c>
      <c r="Q5878" s="3">
        <v>0.4</v>
      </c>
      <c r="R5878" s="1">
        <v>12</v>
      </c>
      <c r="S5878" s="1">
        <v>200</v>
      </c>
      <c r="T5878" s="1">
        <v>8</v>
      </c>
      <c r="U5878" s="1">
        <v>0</v>
      </c>
      <c r="V5878" s="1">
        <v>0</v>
      </c>
      <c r="W5878" s="1">
        <v>1</v>
      </c>
      <c r="X5878" s="1">
        <v>1</v>
      </c>
      <c r="Y5878" s="1">
        <v>1</v>
      </c>
      <c r="Z5878" s="1">
        <v>0</v>
      </c>
      <c r="AA5878" s="1">
        <v>1</v>
      </c>
      <c r="AB5878" s="1">
        <v>1</v>
      </c>
      <c r="AC5878" s="1">
        <v>0</v>
      </c>
      <c r="AD5878" s="1">
        <v>0</v>
      </c>
      <c r="AE5878" s="1">
        <v>0</v>
      </c>
      <c r="AF5878" s="1">
        <v>0</v>
      </c>
      <c r="AG5878" s="1">
        <v>0</v>
      </c>
      <c r="AH5878" s="1">
        <v>200</v>
      </c>
      <c r="AI5878" s="1">
        <v>200</v>
      </c>
      <c r="AJ5878" s="1" t="s">
        <v>11054</v>
      </c>
      <c r="AK5878" s="1" t="s">
        <v>11055</v>
      </c>
      <c r="AL5878" s="1" t="s">
        <v>11</v>
      </c>
      <c r="AM5878" s="1" t="s">
        <v>12</v>
      </c>
      <c r="AN5878" s="1" t="s">
        <v>23097</v>
      </c>
      <c r="AO5878" s="1" t="s">
        <v>364</v>
      </c>
      <c r="AP5878" s="1" t="s">
        <v>86</v>
      </c>
      <c r="AQ5878" s="1" t="s">
        <v>14</v>
      </c>
      <c r="AR5878" s="1" t="s">
        <v>19</v>
      </c>
      <c r="AS5878" s="1" t="s">
        <v>23091</v>
      </c>
      <c r="AT5878" s="1" t="s">
        <v>101</v>
      </c>
    </row>
    <row r="5879" spans="1:46" x14ac:dyDescent="0.25">
      <c r="A5879" s="1" t="s">
        <v>20766</v>
      </c>
      <c r="B5879" s="2" t="s">
        <v>23101</v>
      </c>
      <c r="C5879" s="2" t="s">
        <v>23103</v>
      </c>
      <c r="D5879" s="1">
        <v>0</v>
      </c>
      <c r="E5879" s="1">
        <v>0</v>
      </c>
      <c r="F5879" s="1">
        <v>1</v>
      </c>
      <c r="G5879" s="1">
        <v>1</v>
      </c>
      <c r="H5879" s="6">
        <v>1</v>
      </c>
      <c r="I5879">
        <v>0</v>
      </c>
      <c r="J5879" s="1">
        <v>39</v>
      </c>
      <c r="K5879" s="1">
        <v>0</v>
      </c>
      <c r="L5879" s="1">
        <v>431</v>
      </c>
      <c r="M5879" s="6">
        <v>0</v>
      </c>
      <c r="N5879" s="4">
        <v>2800</v>
      </c>
      <c r="O5879" s="4">
        <v>0</v>
      </c>
      <c r="P5879" s="4">
        <v>150</v>
      </c>
      <c r="Q5879" s="3">
        <v>0.35</v>
      </c>
      <c r="R5879" s="1">
        <v>12</v>
      </c>
      <c r="S5879" s="1">
        <v>150</v>
      </c>
      <c r="T5879" s="1">
        <v>6</v>
      </c>
      <c r="U5879" s="1">
        <v>1</v>
      </c>
      <c r="V5879" s="1">
        <v>0</v>
      </c>
      <c r="W5879" s="1">
        <v>1</v>
      </c>
      <c r="X5879" s="1">
        <v>1</v>
      </c>
      <c r="Y5879" s="1">
        <v>1</v>
      </c>
      <c r="Z5879" s="1">
        <v>0</v>
      </c>
      <c r="AA5879" s="1">
        <v>1</v>
      </c>
      <c r="AB5879" s="1">
        <v>1</v>
      </c>
      <c r="AC5879" s="1">
        <v>1500</v>
      </c>
      <c r="AD5879" s="1">
        <v>0</v>
      </c>
      <c r="AE5879" s="1">
        <v>0</v>
      </c>
      <c r="AF5879" s="1">
        <v>0</v>
      </c>
      <c r="AG5879" s="1">
        <v>0</v>
      </c>
      <c r="AH5879" s="1">
        <v>1200</v>
      </c>
      <c r="AI5879" s="1">
        <v>2700</v>
      </c>
      <c r="AJ5879" s="1" t="s">
        <v>494</v>
      </c>
      <c r="AK5879" s="1" t="s">
        <v>10867</v>
      </c>
      <c r="AL5879" s="1" t="s">
        <v>11</v>
      </c>
      <c r="AM5879" s="1" t="s">
        <v>12</v>
      </c>
      <c r="AN5879" s="1" t="s">
        <v>23097</v>
      </c>
      <c r="AO5879" s="1" t="s">
        <v>86</v>
      </c>
      <c r="AP5879" s="1" t="s">
        <v>86</v>
      </c>
      <c r="AQ5879" s="1" t="s">
        <v>14</v>
      </c>
      <c r="AR5879" s="1" t="s">
        <v>19</v>
      </c>
      <c r="AS5879" s="1" t="s">
        <v>23091</v>
      </c>
      <c r="AT5879" s="1" t="s">
        <v>101</v>
      </c>
    </row>
    <row r="5880" spans="1:46" x14ac:dyDescent="0.25">
      <c r="A5880" s="1" t="s">
        <v>21310</v>
      </c>
      <c r="B5880" s="2" t="s">
        <v>23101</v>
      </c>
      <c r="C5880" s="2" t="s">
        <v>23103</v>
      </c>
      <c r="D5880" s="1">
        <v>0</v>
      </c>
      <c r="E5880" s="1">
        <v>5</v>
      </c>
      <c r="F5880" s="1">
        <v>1</v>
      </c>
      <c r="G5880" s="1">
        <v>6</v>
      </c>
      <c r="H5880" s="6">
        <v>0.16666666666666666</v>
      </c>
      <c r="I5880">
        <v>1</v>
      </c>
      <c r="J5880" s="1">
        <v>43</v>
      </c>
      <c r="K5880" s="1">
        <v>1</v>
      </c>
      <c r="L5880" s="1">
        <v>424</v>
      </c>
      <c r="M5880" s="6">
        <v>0</v>
      </c>
      <c r="N5880" s="4">
        <v>1800</v>
      </c>
      <c r="O5880" s="4">
        <v>0</v>
      </c>
      <c r="P5880" s="4">
        <v>200</v>
      </c>
      <c r="Q5880" s="3">
        <v>0.5</v>
      </c>
      <c r="R5880" s="1">
        <v>12</v>
      </c>
      <c r="S5880" s="1">
        <v>200</v>
      </c>
      <c r="T5880" s="1">
        <v>7</v>
      </c>
      <c r="U5880" s="1">
        <v>0</v>
      </c>
      <c r="V5880" s="1">
        <v>0</v>
      </c>
      <c r="W5880" s="1">
        <v>1</v>
      </c>
      <c r="X5880" s="1">
        <v>1</v>
      </c>
      <c r="Y5880" s="1">
        <v>1</v>
      </c>
      <c r="Z5880" s="1">
        <v>0</v>
      </c>
      <c r="AA5880" s="1">
        <v>1</v>
      </c>
      <c r="AB5880" s="1">
        <v>1</v>
      </c>
      <c r="AC5880" s="1">
        <v>130</v>
      </c>
      <c r="AD5880" s="1">
        <v>0</v>
      </c>
      <c r="AE5880" s="1">
        <v>1000</v>
      </c>
      <c r="AF5880" s="1">
        <v>0</v>
      </c>
      <c r="AG5880" s="1">
        <v>0</v>
      </c>
      <c r="AH5880" s="1">
        <v>900</v>
      </c>
      <c r="AI5880" s="1">
        <v>2030</v>
      </c>
      <c r="AJ5880" s="1" t="s">
        <v>12331</v>
      </c>
      <c r="AK5880" s="1" t="s">
        <v>12332</v>
      </c>
      <c r="AL5880" s="1" t="s">
        <v>11</v>
      </c>
      <c r="AM5880" s="1" t="s">
        <v>16</v>
      </c>
      <c r="AN5880" s="1" t="s">
        <v>23098</v>
      </c>
      <c r="AO5880" s="1" t="s">
        <v>364</v>
      </c>
      <c r="AP5880" s="1" t="s">
        <v>86</v>
      </c>
      <c r="AQ5880" s="1" t="s">
        <v>14</v>
      </c>
      <c r="AR5880" s="1" t="s">
        <v>19</v>
      </c>
      <c r="AS5880" s="1" t="s">
        <v>23091</v>
      </c>
      <c r="AT5880" s="1" t="s">
        <v>101</v>
      </c>
    </row>
    <row r="5881" spans="1:46" x14ac:dyDescent="0.25">
      <c r="A5881" s="1" t="s">
        <v>19153</v>
      </c>
      <c r="B5881" s="2" t="s">
        <v>23101</v>
      </c>
      <c r="C5881" s="2" t="s">
        <v>23103</v>
      </c>
      <c r="D5881" s="1">
        <v>0</v>
      </c>
      <c r="E5881" s="1">
        <v>0</v>
      </c>
      <c r="F5881" s="1">
        <v>1</v>
      </c>
      <c r="G5881" s="1">
        <v>1</v>
      </c>
      <c r="H5881" s="6">
        <v>1</v>
      </c>
      <c r="I5881">
        <v>1</v>
      </c>
      <c r="J5881" s="1">
        <v>28</v>
      </c>
      <c r="K5881" s="1">
        <v>0</v>
      </c>
      <c r="L5881" s="1">
        <v>0</v>
      </c>
      <c r="M5881" s="6">
        <v>0</v>
      </c>
      <c r="N5881" s="4">
        <v>1000</v>
      </c>
      <c r="O5881" s="4">
        <v>0</v>
      </c>
      <c r="P5881" s="4">
        <v>200</v>
      </c>
      <c r="Q5881" s="3">
        <v>0.4</v>
      </c>
      <c r="R5881" s="1">
        <v>12</v>
      </c>
      <c r="S5881" s="1">
        <v>200</v>
      </c>
      <c r="T5881" s="1">
        <v>8</v>
      </c>
      <c r="U5881" s="1">
        <v>1</v>
      </c>
      <c r="V5881" s="1">
        <v>0</v>
      </c>
      <c r="W5881" s="1">
        <v>1</v>
      </c>
      <c r="X5881" s="1">
        <v>1</v>
      </c>
      <c r="Y5881" s="1">
        <v>1</v>
      </c>
      <c r="Z5881" s="1">
        <v>0</v>
      </c>
      <c r="AA5881" s="1">
        <v>1</v>
      </c>
      <c r="AB5881" s="1">
        <v>1</v>
      </c>
      <c r="AC5881" s="1">
        <v>0</v>
      </c>
      <c r="AD5881" s="1">
        <v>0</v>
      </c>
      <c r="AE5881" s="1">
        <v>0</v>
      </c>
      <c r="AF5881" s="1">
        <v>0</v>
      </c>
      <c r="AG5881" s="1">
        <v>0</v>
      </c>
      <c r="AH5881" s="1">
        <v>0</v>
      </c>
      <c r="AI5881" s="1">
        <v>0</v>
      </c>
      <c r="AJ5881" s="1" t="s">
        <v>6386</v>
      </c>
      <c r="AK5881" s="1" t="s">
        <v>6387</v>
      </c>
      <c r="AL5881" s="1" t="s">
        <v>11</v>
      </c>
      <c r="AM5881" s="1" t="s">
        <v>16</v>
      </c>
      <c r="AN5881" s="1" t="s">
        <v>23097</v>
      </c>
      <c r="AO5881" s="1" t="s">
        <v>86</v>
      </c>
      <c r="AP5881" s="1" t="s">
        <v>86</v>
      </c>
      <c r="AQ5881" s="1" t="s">
        <v>14</v>
      </c>
      <c r="AR5881" s="1" t="s">
        <v>19</v>
      </c>
      <c r="AS5881" s="1" t="s">
        <v>23091</v>
      </c>
      <c r="AT5881" s="1" t="s">
        <v>101</v>
      </c>
    </row>
    <row r="5882" spans="1:46" x14ac:dyDescent="0.25">
      <c r="A5882" s="1" t="s">
        <v>17018</v>
      </c>
      <c r="B5882" s="2" t="s">
        <v>23101</v>
      </c>
      <c r="C5882" s="2" t="s">
        <v>23103</v>
      </c>
      <c r="D5882" s="1">
        <v>0</v>
      </c>
      <c r="E5882" s="1">
        <v>1</v>
      </c>
      <c r="F5882" s="1">
        <v>1</v>
      </c>
      <c r="G5882" s="1">
        <v>2</v>
      </c>
      <c r="H5882" s="6">
        <v>0.5</v>
      </c>
      <c r="I5882">
        <v>1</v>
      </c>
      <c r="J5882" s="1">
        <v>30</v>
      </c>
      <c r="K5882" s="1">
        <v>1</v>
      </c>
      <c r="L5882" s="1">
        <v>0</v>
      </c>
      <c r="M5882" s="6">
        <v>0</v>
      </c>
      <c r="N5882" s="4">
        <v>1560</v>
      </c>
      <c r="O5882" s="4">
        <v>130</v>
      </c>
      <c r="P5882" s="4">
        <v>150</v>
      </c>
      <c r="Q5882" s="3">
        <v>0.38</v>
      </c>
      <c r="R5882" s="1">
        <v>12</v>
      </c>
      <c r="S5882" s="1">
        <v>150</v>
      </c>
      <c r="T5882" s="1">
        <v>5</v>
      </c>
      <c r="U5882" s="1">
        <v>0</v>
      </c>
      <c r="V5882" s="1">
        <v>0</v>
      </c>
      <c r="W5882" s="1">
        <v>1</v>
      </c>
      <c r="X5882" s="1">
        <v>1</v>
      </c>
      <c r="Y5882" s="1">
        <v>1</v>
      </c>
      <c r="Z5882" s="1">
        <v>0</v>
      </c>
      <c r="AA5882" s="1">
        <v>1</v>
      </c>
      <c r="AB5882" s="1">
        <v>1</v>
      </c>
      <c r="AC5882" s="1">
        <v>0</v>
      </c>
      <c r="AD5882" s="1">
        <v>0</v>
      </c>
      <c r="AE5882" s="1">
        <v>0</v>
      </c>
      <c r="AF5882" s="1">
        <v>0</v>
      </c>
      <c r="AG5882" s="1">
        <v>0</v>
      </c>
      <c r="AH5882" s="1">
        <v>150</v>
      </c>
      <c r="AI5882" s="1">
        <v>150</v>
      </c>
      <c r="AJ5882" s="1" t="s">
        <v>35</v>
      </c>
      <c r="AK5882" s="1" t="s">
        <v>36</v>
      </c>
      <c r="AL5882" s="1" t="s">
        <v>11</v>
      </c>
      <c r="AM5882" s="1" t="s">
        <v>16</v>
      </c>
      <c r="AN5882" s="1" t="s">
        <v>23098</v>
      </c>
      <c r="AO5882" s="1" t="s">
        <v>364</v>
      </c>
      <c r="AP5882" s="1" t="s">
        <v>86</v>
      </c>
      <c r="AQ5882" s="1" t="s">
        <v>14</v>
      </c>
      <c r="AR5882" s="1" t="s">
        <v>19</v>
      </c>
      <c r="AS5882" s="1" t="s">
        <v>23091</v>
      </c>
      <c r="AT5882" s="1" t="s">
        <v>101</v>
      </c>
    </row>
    <row r="5883" spans="1:46" x14ac:dyDescent="0.25">
      <c r="A5883" s="1" t="s">
        <v>17877</v>
      </c>
      <c r="B5883" s="2" t="s">
        <v>23101</v>
      </c>
      <c r="C5883" s="2" t="s">
        <v>23103</v>
      </c>
      <c r="D5883" s="1">
        <v>0</v>
      </c>
      <c r="E5883" s="1">
        <v>0</v>
      </c>
      <c r="F5883" s="1">
        <v>1</v>
      </c>
      <c r="G5883" s="1">
        <v>1</v>
      </c>
      <c r="H5883" s="6">
        <v>1</v>
      </c>
      <c r="I5883">
        <v>0</v>
      </c>
      <c r="J5883" s="1">
        <v>32</v>
      </c>
      <c r="K5883" s="1">
        <v>1</v>
      </c>
      <c r="L5883" s="1">
        <v>686</v>
      </c>
      <c r="M5883" s="6">
        <v>0</v>
      </c>
      <c r="N5883" s="4">
        <v>0</v>
      </c>
      <c r="O5883" s="4">
        <v>0</v>
      </c>
      <c r="P5883" s="4">
        <v>100</v>
      </c>
      <c r="Q5883" s="3">
        <v>0.4</v>
      </c>
      <c r="R5883" s="1">
        <v>12</v>
      </c>
      <c r="S5883" s="1">
        <v>100</v>
      </c>
      <c r="T5883" s="1">
        <v>4</v>
      </c>
      <c r="U5883" s="1">
        <v>1</v>
      </c>
      <c r="V5883" s="1">
        <v>0</v>
      </c>
      <c r="W5883" s="1">
        <v>1</v>
      </c>
      <c r="X5883" s="1">
        <v>1</v>
      </c>
      <c r="Y5883" s="1">
        <v>1</v>
      </c>
      <c r="Z5883" s="1">
        <v>0</v>
      </c>
      <c r="AA5883" s="1">
        <v>1</v>
      </c>
      <c r="AB5883" s="1">
        <v>1</v>
      </c>
      <c r="AC5883" s="1">
        <v>0</v>
      </c>
      <c r="AD5883" s="1">
        <v>0</v>
      </c>
      <c r="AE5883" s="1">
        <v>0</v>
      </c>
      <c r="AF5883" s="1">
        <v>0</v>
      </c>
      <c r="AG5883" s="1">
        <v>0</v>
      </c>
      <c r="AH5883" s="1">
        <v>0</v>
      </c>
      <c r="AI5883" s="1">
        <v>0</v>
      </c>
      <c r="AJ5883" s="1" t="s">
        <v>2680</v>
      </c>
      <c r="AK5883" s="1" t="s">
        <v>2681</v>
      </c>
      <c r="AL5883" s="1" t="s">
        <v>11</v>
      </c>
      <c r="AM5883" s="1" t="s">
        <v>12</v>
      </c>
      <c r="AN5883" s="1" t="s">
        <v>23098</v>
      </c>
      <c r="AO5883" s="1" t="s">
        <v>86</v>
      </c>
      <c r="AP5883" s="1" t="s">
        <v>86</v>
      </c>
      <c r="AQ5883" s="1" t="s">
        <v>14</v>
      </c>
      <c r="AR5883" s="1" t="s">
        <v>19</v>
      </c>
      <c r="AS5883" s="1" t="s">
        <v>23091</v>
      </c>
      <c r="AT5883" s="1" t="s">
        <v>101</v>
      </c>
    </row>
    <row r="5884" spans="1:46" x14ac:dyDescent="0.25">
      <c r="A5884" s="1" t="s">
        <v>19647</v>
      </c>
      <c r="B5884" s="2" t="s">
        <v>23101</v>
      </c>
      <c r="C5884" s="2" t="s">
        <v>23103</v>
      </c>
      <c r="D5884" s="1">
        <v>0</v>
      </c>
      <c r="E5884" s="1">
        <v>0</v>
      </c>
      <c r="F5884" s="1">
        <v>1</v>
      </c>
      <c r="G5884" s="1">
        <v>1</v>
      </c>
      <c r="H5884" s="6">
        <v>1</v>
      </c>
      <c r="I5884">
        <v>0</v>
      </c>
      <c r="J5884" s="1">
        <v>33</v>
      </c>
      <c r="K5884" s="1">
        <v>0</v>
      </c>
      <c r="L5884" s="1">
        <v>495</v>
      </c>
      <c r="M5884" s="6">
        <v>0</v>
      </c>
      <c r="N5884" s="4">
        <v>0</v>
      </c>
      <c r="O5884" s="4">
        <v>0</v>
      </c>
      <c r="P5884" s="4">
        <v>100</v>
      </c>
      <c r="Q5884" s="3">
        <v>0.4</v>
      </c>
      <c r="R5884" s="1">
        <v>12</v>
      </c>
      <c r="S5884" s="1">
        <v>100</v>
      </c>
      <c r="T5884" s="1">
        <v>5</v>
      </c>
      <c r="U5884" s="1">
        <v>1</v>
      </c>
      <c r="V5884" s="1">
        <v>0</v>
      </c>
      <c r="W5884" s="1">
        <v>1</v>
      </c>
      <c r="X5884" s="1">
        <v>1</v>
      </c>
      <c r="Y5884" s="1">
        <v>1</v>
      </c>
      <c r="Z5884" s="1">
        <v>0</v>
      </c>
      <c r="AA5884" s="1">
        <v>1</v>
      </c>
      <c r="AB5884" s="1">
        <v>1</v>
      </c>
      <c r="AC5884" s="1">
        <v>0</v>
      </c>
      <c r="AD5884" s="1">
        <v>0</v>
      </c>
      <c r="AE5884" s="1">
        <v>0</v>
      </c>
      <c r="AF5884" s="1">
        <v>0</v>
      </c>
      <c r="AG5884" s="1">
        <v>0</v>
      </c>
      <c r="AH5884" s="1">
        <v>0</v>
      </c>
      <c r="AI5884" s="1">
        <v>0</v>
      </c>
      <c r="AJ5884" s="1" t="s">
        <v>7801</v>
      </c>
      <c r="AK5884" s="1" t="s">
        <v>7802</v>
      </c>
      <c r="AL5884" s="1" t="s">
        <v>11</v>
      </c>
      <c r="AM5884" s="1" t="s">
        <v>12</v>
      </c>
      <c r="AN5884" s="1" t="s">
        <v>23097</v>
      </c>
      <c r="AO5884" s="1" t="s">
        <v>86</v>
      </c>
      <c r="AP5884" s="1" t="s">
        <v>86</v>
      </c>
      <c r="AQ5884" s="1" t="s">
        <v>14</v>
      </c>
      <c r="AR5884" s="1" t="s">
        <v>19</v>
      </c>
      <c r="AS5884" s="1" t="s">
        <v>23091</v>
      </c>
      <c r="AT5884" s="1" t="s">
        <v>101</v>
      </c>
    </row>
    <row r="5885" spans="1:46" x14ac:dyDescent="0.25">
      <c r="A5885" s="1" t="s">
        <v>17785</v>
      </c>
      <c r="B5885" s="2" t="s">
        <v>23101</v>
      </c>
      <c r="C5885" s="2" t="s">
        <v>23103</v>
      </c>
      <c r="D5885" s="1">
        <v>0</v>
      </c>
      <c r="E5885" s="1">
        <v>7</v>
      </c>
      <c r="F5885" s="1">
        <v>2</v>
      </c>
      <c r="G5885" s="1">
        <v>9</v>
      </c>
      <c r="H5885" s="6">
        <v>0.22222222222222221</v>
      </c>
      <c r="I5885">
        <v>0</v>
      </c>
      <c r="J5885" s="1">
        <v>35</v>
      </c>
      <c r="K5885" s="1">
        <v>0</v>
      </c>
      <c r="L5885" s="1">
        <v>342</v>
      </c>
      <c r="M5885" s="6">
        <v>0</v>
      </c>
      <c r="N5885" s="4">
        <v>1800</v>
      </c>
      <c r="O5885" s="4">
        <v>140</v>
      </c>
      <c r="P5885" s="4">
        <v>500</v>
      </c>
      <c r="Q5885" s="3">
        <v>0.38</v>
      </c>
      <c r="R5885" s="1">
        <v>36</v>
      </c>
      <c r="S5885" s="1">
        <v>250</v>
      </c>
      <c r="T5885" s="1">
        <v>2</v>
      </c>
      <c r="U5885" s="1">
        <v>0</v>
      </c>
      <c r="V5885" s="1">
        <v>0</v>
      </c>
      <c r="W5885" s="1">
        <v>1</v>
      </c>
      <c r="X5885" s="1">
        <v>1</v>
      </c>
      <c r="Y5885" s="1">
        <v>1</v>
      </c>
      <c r="Z5885" s="1">
        <v>4</v>
      </c>
      <c r="AA5885" s="1">
        <v>0</v>
      </c>
      <c r="AB5885" s="1">
        <v>1</v>
      </c>
      <c r="AC5885" s="1">
        <v>1000</v>
      </c>
      <c r="AD5885" s="1">
        <v>0</v>
      </c>
      <c r="AE5885" s="1">
        <v>1000</v>
      </c>
      <c r="AF5885" s="1">
        <v>250</v>
      </c>
      <c r="AG5885" s="1">
        <v>0</v>
      </c>
      <c r="AH5885" s="1">
        <v>800</v>
      </c>
      <c r="AI5885" s="1">
        <v>3050</v>
      </c>
      <c r="AJ5885" s="1" t="s">
        <v>2440</v>
      </c>
      <c r="AK5885" s="1" t="s">
        <v>2441</v>
      </c>
      <c r="AL5885" s="1" t="s">
        <v>11</v>
      </c>
      <c r="AM5885" s="1" t="s">
        <v>12</v>
      </c>
      <c r="AN5885" s="1" t="s">
        <v>23097</v>
      </c>
      <c r="AO5885" s="1" t="s">
        <v>364</v>
      </c>
      <c r="AP5885" s="1" t="s">
        <v>86</v>
      </c>
      <c r="AQ5885" s="1" t="s">
        <v>14</v>
      </c>
      <c r="AR5885" s="1" t="s">
        <v>19</v>
      </c>
      <c r="AS5885" s="1" t="s">
        <v>23090</v>
      </c>
      <c r="AT5885" s="1" t="s">
        <v>101</v>
      </c>
    </row>
    <row r="5886" spans="1:46" x14ac:dyDescent="0.25">
      <c r="A5886" s="1" t="s">
        <v>17019</v>
      </c>
      <c r="B5886" s="2" t="s">
        <v>23101</v>
      </c>
      <c r="C5886" s="2" t="s">
        <v>23103</v>
      </c>
      <c r="D5886" s="1">
        <v>0</v>
      </c>
      <c r="E5886" s="1">
        <v>0</v>
      </c>
      <c r="F5886" s="1">
        <v>1</v>
      </c>
      <c r="G5886" s="1">
        <v>1</v>
      </c>
      <c r="H5886" s="6">
        <v>1</v>
      </c>
      <c r="I5886">
        <v>0</v>
      </c>
      <c r="J5886" s="1">
        <v>50</v>
      </c>
      <c r="K5886" s="1">
        <v>0</v>
      </c>
      <c r="L5886" s="1">
        <v>548</v>
      </c>
      <c r="M5886" s="6">
        <v>0</v>
      </c>
      <c r="N5886" s="4">
        <v>0</v>
      </c>
      <c r="O5886" s="4">
        <v>0</v>
      </c>
      <c r="P5886" s="4">
        <v>200</v>
      </c>
      <c r="Q5886" s="3">
        <v>0.4</v>
      </c>
      <c r="R5886" s="1">
        <v>12</v>
      </c>
      <c r="S5886" s="1">
        <v>200</v>
      </c>
      <c r="T5886" s="1">
        <v>8</v>
      </c>
      <c r="U5886" s="1">
        <v>1</v>
      </c>
      <c r="V5886" s="1">
        <v>0</v>
      </c>
      <c r="W5886" s="1">
        <v>1</v>
      </c>
      <c r="X5886" s="1">
        <v>1</v>
      </c>
      <c r="Y5886" s="1">
        <v>1</v>
      </c>
      <c r="Z5886" s="1">
        <v>0</v>
      </c>
      <c r="AA5886" s="1">
        <v>1</v>
      </c>
      <c r="AB5886" s="1">
        <v>1</v>
      </c>
      <c r="AC5886" s="1">
        <v>0</v>
      </c>
      <c r="AD5886" s="1">
        <v>0</v>
      </c>
      <c r="AE5886" s="1">
        <v>0</v>
      </c>
      <c r="AF5886" s="1">
        <v>0</v>
      </c>
      <c r="AG5886" s="1">
        <v>0</v>
      </c>
      <c r="AH5886" s="1">
        <v>0</v>
      </c>
      <c r="AI5886" s="1">
        <v>0</v>
      </c>
      <c r="AJ5886" s="1" t="s">
        <v>37</v>
      </c>
      <c r="AK5886" s="1" t="s">
        <v>38</v>
      </c>
      <c r="AL5886" s="1" t="s">
        <v>11</v>
      </c>
      <c r="AM5886" s="1" t="s">
        <v>12</v>
      </c>
      <c r="AN5886" s="1" t="s">
        <v>23097</v>
      </c>
      <c r="AO5886" s="1" t="s">
        <v>86</v>
      </c>
      <c r="AP5886" s="1" t="s">
        <v>86</v>
      </c>
      <c r="AQ5886" s="1" t="s">
        <v>14</v>
      </c>
      <c r="AR5886" s="1" t="s">
        <v>19</v>
      </c>
      <c r="AS5886" s="1" t="s">
        <v>23091</v>
      </c>
      <c r="AT5886" s="1" t="s">
        <v>101</v>
      </c>
    </row>
    <row r="5887" spans="1:46" x14ac:dyDescent="0.25">
      <c r="A5887" s="1" t="s">
        <v>20298</v>
      </c>
      <c r="B5887" s="2" t="s">
        <v>23101</v>
      </c>
      <c r="C5887" s="2" t="s">
        <v>23103</v>
      </c>
      <c r="D5887" s="1">
        <v>0</v>
      </c>
      <c r="E5887" s="1">
        <v>1</v>
      </c>
      <c r="F5887" s="1">
        <v>1</v>
      </c>
      <c r="G5887" s="1">
        <v>2</v>
      </c>
      <c r="H5887" s="6">
        <v>0.5</v>
      </c>
      <c r="I5887">
        <v>1</v>
      </c>
      <c r="J5887" s="1">
        <v>28</v>
      </c>
      <c r="K5887" s="1">
        <v>1</v>
      </c>
      <c r="L5887" s="1">
        <v>514</v>
      </c>
      <c r="M5887" s="6">
        <v>0</v>
      </c>
      <c r="N5887" s="4">
        <v>2160</v>
      </c>
      <c r="O5887" s="4">
        <v>0</v>
      </c>
      <c r="P5887" s="4">
        <v>200</v>
      </c>
      <c r="Q5887" s="3">
        <v>0.5</v>
      </c>
      <c r="R5887" s="1">
        <v>12</v>
      </c>
      <c r="S5887" s="1">
        <v>200</v>
      </c>
      <c r="T5887" s="1">
        <v>9</v>
      </c>
      <c r="U5887" s="1">
        <v>1</v>
      </c>
      <c r="V5887" s="1">
        <v>0</v>
      </c>
      <c r="W5887" s="1">
        <v>1</v>
      </c>
      <c r="X5887" s="1">
        <v>1</v>
      </c>
      <c r="Y5887" s="1">
        <v>1</v>
      </c>
      <c r="Z5887" s="1">
        <v>0</v>
      </c>
      <c r="AA5887" s="1">
        <v>0</v>
      </c>
      <c r="AB5887" s="1">
        <v>1</v>
      </c>
      <c r="AC5887" s="1">
        <v>74</v>
      </c>
      <c r="AD5887" s="1">
        <v>0</v>
      </c>
      <c r="AE5887" s="1">
        <v>0</v>
      </c>
      <c r="AF5887" s="1">
        <v>200</v>
      </c>
      <c r="AG5887" s="1">
        <v>0</v>
      </c>
      <c r="AH5887" s="1">
        <v>200</v>
      </c>
      <c r="AI5887" s="1">
        <v>474</v>
      </c>
      <c r="AJ5887" s="1" t="s">
        <v>9560</v>
      </c>
      <c r="AK5887" s="1" t="s">
        <v>9561</v>
      </c>
      <c r="AL5887" s="1" t="s">
        <v>11</v>
      </c>
      <c r="AM5887" s="1" t="s">
        <v>16</v>
      </c>
      <c r="AN5887" s="1" t="s">
        <v>23098</v>
      </c>
      <c r="AO5887" s="1" t="s">
        <v>86</v>
      </c>
      <c r="AP5887" s="1" t="s">
        <v>86</v>
      </c>
      <c r="AQ5887" s="1" t="s">
        <v>14</v>
      </c>
      <c r="AR5887" s="1" t="s">
        <v>19</v>
      </c>
      <c r="AS5887" s="1" t="s">
        <v>23090</v>
      </c>
      <c r="AT5887" s="1" t="s">
        <v>101</v>
      </c>
    </row>
    <row r="5888" spans="1:46" x14ac:dyDescent="0.25">
      <c r="A5888" s="1" t="s">
        <v>18490</v>
      </c>
      <c r="B5888" s="2" t="s">
        <v>23101</v>
      </c>
      <c r="C5888" s="2" t="s">
        <v>23103</v>
      </c>
      <c r="D5888" s="1">
        <v>1</v>
      </c>
      <c r="E5888" s="1">
        <v>2</v>
      </c>
      <c r="F5888" s="1">
        <v>1</v>
      </c>
      <c r="G5888" s="1">
        <v>4</v>
      </c>
      <c r="H5888" s="6">
        <v>0.25</v>
      </c>
      <c r="I5888">
        <v>0</v>
      </c>
      <c r="J5888" s="1">
        <v>52</v>
      </c>
      <c r="K5888" s="1">
        <v>1</v>
      </c>
      <c r="L5888" s="1">
        <v>300</v>
      </c>
      <c r="M5888" s="6">
        <v>0</v>
      </c>
      <c r="N5888" s="4">
        <v>1800</v>
      </c>
      <c r="O5888" s="4">
        <v>140</v>
      </c>
      <c r="P5888" s="4">
        <v>500</v>
      </c>
      <c r="Q5888" s="3">
        <v>0.38</v>
      </c>
      <c r="R5888" s="1">
        <v>36</v>
      </c>
      <c r="S5888" s="1">
        <v>250</v>
      </c>
      <c r="T5888" s="1">
        <v>2</v>
      </c>
      <c r="U5888" s="1">
        <v>0</v>
      </c>
      <c r="V5888" s="1">
        <v>0</v>
      </c>
      <c r="W5888" s="1">
        <v>1</v>
      </c>
      <c r="X5888" s="1">
        <v>1</v>
      </c>
      <c r="Y5888" s="1">
        <v>0</v>
      </c>
      <c r="Z5888" s="1">
        <v>3</v>
      </c>
      <c r="AA5888" s="1">
        <v>0</v>
      </c>
      <c r="AB5888" s="1">
        <v>1</v>
      </c>
      <c r="AC5888" s="1">
        <v>1100</v>
      </c>
      <c r="AD5888" s="1">
        <v>0</v>
      </c>
      <c r="AE5888" s="1">
        <v>390</v>
      </c>
      <c r="AF5888" s="1">
        <v>0</v>
      </c>
      <c r="AG5888" s="1">
        <v>0</v>
      </c>
      <c r="AH5888" s="1">
        <v>780</v>
      </c>
      <c r="AI5888" s="1">
        <v>2270</v>
      </c>
      <c r="AJ5888" s="1" t="s">
        <v>364</v>
      </c>
      <c r="AK5888" s="1" t="s">
        <v>4501</v>
      </c>
      <c r="AL5888" s="1" t="s">
        <v>11</v>
      </c>
      <c r="AM5888" s="1" t="s">
        <v>12</v>
      </c>
      <c r="AN5888" s="1" t="s">
        <v>23098</v>
      </c>
      <c r="AO5888" s="1" t="s">
        <v>364</v>
      </c>
      <c r="AP5888" s="1" t="s">
        <v>86</v>
      </c>
      <c r="AQ5888" s="1" t="s">
        <v>14</v>
      </c>
      <c r="AR5888" s="1" t="s">
        <v>30</v>
      </c>
      <c r="AS5888" s="1" t="s">
        <v>23090</v>
      </c>
      <c r="AT5888" s="1" t="s">
        <v>101</v>
      </c>
    </row>
    <row r="5889" spans="1:46" x14ac:dyDescent="0.25">
      <c r="A5889" s="1" t="s">
        <v>22501</v>
      </c>
      <c r="B5889" s="2" t="s">
        <v>23101</v>
      </c>
      <c r="C5889" s="2" t="s">
        <v>23103</v>
      </c>
      <c r="D5889" s="1">
        <v>0</v>
      </c>
      <c r="E5889" s="1">
        <v>2</v>
      </c>
      <c r="F5889" s="1">
        <v>1</v>
      </c>
      <c r="G5889" s="1">
        <v>3</v>
      </c>
      <c r="H5889" s="6">
        <v>0.33333333333333331</v>
      </c>
      <c r="I5889">
        <v>0</v>
      </c>
      <c r="J5889" s="1">
        <v>51</v>
      </c>
      <c r="K5889" s="1">
        <v>1</v>
      </c>
      <c r="L5889" s="1">
        <v>398</v>
      </c>
      <c r="M5889" s="6">
        <v>0</v>
      </c>
      <c r="N5889" s="4">
        <v>5700</v>
      </c>
      <c r="O5889" s="4">
        <v>0</v>
      </c>
      <c r="P5889" s="4">
        <v>500</v>
      </c>
      <c r="Q5889" s="3">
        <v>0.38</v>
      </c>
      <c r="R5889" s="1">
        <v>24</v>
      </c>
      <c r="S5889" s="1">
        <v>455</v>
      </c>
      <c r="T5889" s="1">
        <v>9</v>
      </c>
      <c r="U5889" s="1">
        <v>0</v>
      </c>
      <c r="V5889" s="1">
        <v>0</v>
      </c>
      <c r="W5889" s="1">
        <v>1</v>
      </c>
      <c r="X5889" s="1">
        <v>1</v>
      </c>
      <c r="Y5889" s="1">
        <v>1</v>
      </c>
      <c r="Z5889" s="1">
        <v>0</v>
      </c>
      <c r="AA5889" s="1">
        <v>0</v>
      </c>
      <c r="AB5889" s="1">
        <v>1</v>
      </c>
      <c r="AC5889" s="1">
        <v>0</v>
      </c>
      <c r="AD5889" s="1">
        <v>0</v>
      </c>
      <c r="AE5889" s="1">
        <v>0</v>
      </c>
      <c r="AF5889" s="1">
        <v>0</v>
      </c>
      <c r="AG5889" s="1">
        <v>0</v>
      </c>
      <c r="AH5889" s="1">
        <v>0</v>
      </c>
      <c r="AI5889" s="1">
        <v>0</v>
      </c>
      <c r="AJ5889" s="1" t="s">
        <v>7785</v>
      </c>
      <c r="AK5889" s="1" t="s">
        <v>15492</v>
      </c>
      <c r="AL5889" s="1" t="s">
        <v>11</v>
      </c>
      <c r="AM5889" s="1" t="s">
        <v>12</v>
      </c>
      <c r="AN5889" s="1" t="s">
        <v>23098</v>
      </c>
      <c r="AO5889" s="1" t="s">
        <v>364</v>
      </c>
      <c r="AP5889" s="1" t="s">
        <v>86</v>
      </c>
      <c r="AQ5889" s="1" t="s">
        <v>14</v>
      </c>
      <c r="AR5889" s="1" t="s">
        <v>19</v>
      </c>
      <c r="AS5889" s="1" t="s">
        <v>23090</v>
      </c>
      <c r="AT5889" s="1" t="s">
        <v>101</v>
      </c>
    </row>
    <row r="5890" spans="1:46" x14ac:dyDescent="0.25">
      <c r="A5890" s="1" t="s">
        <v>17113</v>
      </c>
      <c r="B5890" s="2" t="s">
        <v>23101</v>
      </c>
      <c r="C5890" s="2" t="s">
        <v>23103</v>
      </c>
      <c r="D5890" s="1">
        <v>0</v>
      </c>
      <c r="E5890" s="1">
        <v>0</v>
      </c>
      <c r="F5890" s="1">
        <v>1</v>
      </c>
      <c r="G5890" s="1">
        <v>1</v>
      </c>
      <c r="H5890" s="6">
        <v>1</v>
      </c>
      <c r="I5890">
        <v>0</v>
      </c>
      <c r="J5890" s="1">
        <v>32</v>
      </c>
      <c r="K5890" s="1">
        <v>1</v>
      </c>
      <c r="L5890" s="1">
        <v>0</v>
      </c>
      <c r="M5890" s="6">
        <v>0</v>
      </c>
      <c r="N5890" s="4">
        <v>700</v>
      </c>
      <c r="O5890" s="4">
        <v>0</v>
      </c>
      <c r="P5890" s="4">
        <v>100</v>
      </c>
      <c r="Q5890" s="3">
        <v>0.4</v>
      </c>
      <c r="R5890" s="1">
        <v>12</v>
      </c>
      <c r="S5890" s="1">
        <v>100</v>
      </c>
      <c r="T5890" s="1">
        <v>7</v>
      </c>
      <c r="U5890" s="1">
        <v>1</v>
      </c>
      <c r="V5890" s="1">
        <v>0</v>
      </c>
      <c r="W5890" s="1">
        <v>1</v>
      </c>
      <c r="X5890" s="1">
        <v>1</v>
      </c>
      <c r="Y5890" s="1">
        <v>1</v>
      </c>
      <c r="Z5890" s="1">
        <v>0</v>
      </c>
      <c r="AA5890" s="1">
        <v>1</v>
      </c>
      <c r="AB5890" s="1">
        <v>1</v>
      </c>
      <c r="AC5890" s="1">
        <v>0</v>
      </c>
      <c r="AD5890" s="1">
        <v>0</v>
      </c>
      <c r="AE5890" s="1">
        <v>0</v>
      </c>
      <c r="AF5890" s="1">
        <v>0</v>
      </c>
      <c r="AG5890" s="1">
        <v>0</v>
      </c>
      <c r="AH5890" s="1">
        <v>0</v>
      </c>
      <c r="AI5890" s="1">
        <v>0</v>
      </c>
      <c r="AJ5890" s="1" t="s">
        <v>311</v>
      </c>
      <c r="AK5890" s="1" t="s">
        <v>312</v>
      </c>
      <c r="AL5890" s="1" t="s">
        <v>11</v>
      </c>
      <c r="AM5890" s="1" t="s">
        <v>12</v>
      </c>
      <c r="AN5890" s="1" t="s">
        <v>23098</v>
      </c>
      <c r="AO5890" s="1" t="s">
        <v>86</v>
      </c>
      <c r="AP5890" s="1" t="s">
        <v>86</v>
      </c>
      <c r="AQ5890" s="1" t="s">
        <v>14</v>
      </c>
      <c r="AR5890" s="1" t="s">
        <v>19</v>
      </c>
      <c r="AS5890" s="1" t="s">
        <v>23091</v>
      </c>
      <c r="AT5890" s="1" t="s">
        <v>101</v>
      </c>
    </row>
    <row r="5891" spans="1:46" x14ac:dyDescent="0.25">
      <c r="A5891" s="1" t="s">
        <v>20849</v>
      </c>
      <c r="B5891" s="2" t="s">
        <v>23101</v>
      </c>
      <c r="C5891" s="2" t="s">
        <v>23103</v>
      </c>
      <c r="D5891" s="1">
        <v>0</v>
      </c>
      <c r="E5891" s="1">
        <v>1</v>
      </c>
      <c r="F5891" s="1">
        <v>1</v>
      </c>
      <c r="G5891" s="1">
        <v>2</v>
      </c>
      <c r="H5891" s="6">
        <v>0.5</v>
      </c>
      <c r="I5891">
        <v>0</v>
      </c>
      <c r="J5891" s="1">
        <v>34</v>
      </c>
      <c r="K5891" s="1">
        <v>0</v>
      </c>
      <c r="L5891" s="1">
        <v>439</v>
      </c>
      <c r="M5891" s="6">
        <v>0</v>
      </c>
      <c r="N5891" s="4">
        <v>3500</v>
      </c>
      <c r="O5891" s="4">
        <v>0</v>
      </c>
      <c r="P5891" s="4">
        <v>500</v>
      </c>
      <c r="Q5891" s="3">
        <v>0.38</v>
      </c>
      <c r="R5891" s="1">
        <v>36</v>
      </c>
      <c r="S5891" s="1">
        <v>250</v>
      </c>
      <c r="T5891" s="1">
        <v>3</v>
      </c>
      <c r="U5891" s="1">
        <v>0</v>
      </c>
      <c r="V5891" s="1">
        <v>0</v>
      </c>
      <c r="W5891" s="1">
        <v>1</v>
      </c>
      <c r="X5891" s="1">
        <v>1</v>
      </c>
      <c r="Y5891" s="1">
        <v>1</v>
      </c>
      <c r="Z5891" s="1">
        <v>0</v>
      </c>
      <c r="AA5891" s="1">
        <v>1</v>
      </c>
      <c r="AB5891" s="1">
        <v>1</v>
      </c>
      <c r="AC5891" s="1">
        <v>0</v>
      </c>
      <c r="AD5891" s="1">
        <v>0</v>
      </c>
      <c r="AE5891" s="1">
        <v>650</v>
      </c>
      <c r="AF5891" s="1">
        <v>550</v>
      </c>
      <c r="AG5891" s="1">
        <v>0</v>
      </c>
      <c r="AH5891" s="1">
        <v>700</v>
      </c>
      <c r="AI5891" s="1">
        <v>1900</v>
      </c>
      <c r="AJ5891" s="1" t="s">
        <v>1171</v>
      </c>
      <c r="AK5891" s="1" t="s">
        <v>11068</v>
      </c>
      <c r="AL5891" s="1" t="s">
        <v>11</v>
      </c>
      <c r="AM5891" s="1" t="s">
        <v>12</v>
      </c>
      <c r="AN5891" s="1" t="s">
        <v>23097</v>
      </c>
      <c r="AO5891" s="1" t="s">
        <v>364</v>
      </c>
      <c r="AP5891" s="1" t="s">
        <v>86</v>
      </c>
      <c r="AQ5891" s="1" t="s">
        <v>14</v>
      </c>
      <c r="AR5891" s="1" t="s">
        <v>19</v>
      </c>
      <c r="AS5891" s="1" t="s">
        <v>23091</v>
      </c>
      <c r="AT5891" s="1" t="s">
        <v>101</v>
      </c>
    </row>
    <row r="5892" spans="1:46" x14ac:dyDescent="0.25">
      <c r="A5892" s="1" t="s">
        <v>17881</v>
      </c>
      <c r="B5892" s="2" t="s">
        <v>23101</v>
      </c>
      <c r="C5892" s="2" t="s">
        <v>23103</v>
      </c>
      <c r="D5892" s="1">
        <v>0</v>
      </c>
      <c r="E5892" s="1">
        <v>0</v>
      </c>
      <c r="F5892" s="1">
        <v>1</v>
      </c>
      <c r="G5892" s="1">
        <v>1</v>
      </c>
      <c r="H5892" s="6">
        <v>1</v>
      </c>
      <c r="I5892">
        <v>0</v>
      </c>
      <c r="J5892" s="1">
        <v>68</v>
      </c>
      <c r="K5892" s="1">
        <v>1</v>
      </c>
      <c r="L5892" s="1">
        <v>703</v>
      </c>
      <c r="M5892" s="6">
        <v>0</v>
      </c>
      <c r="N5892" s="4">
        <v>2500</v>
      </c>
      <c r="O5892" s="4">
        <v>0</v>
      </c>
      <c r="P5892" s="4">
        <v>100</v>
      </c>
      <c r="Q5892" s="3">
        <v>0.35</v>
      </c>
      <c r="R5892" s="1">
        <v>12</v>
      </c>
      <c r="S5892" s="1">
        <v>100</v>
      </c>
      <c r="T5892" s="1">
        <v>6</v>
      </c>
      <c r="U5892" s="1">
        <v>1</v>
      </c>
      <c r="V5892" s="1">
        <v>0</v>
      </c>
      <c r="W5892" s="1">
        <v>1</v>
      </c>
      <c r="X5892" s="1">
        <v>1</v>
      </c>
      <c r="Y5892" s="1">
        <v>1</v>
      </c>
      <c r="Z5892" s="1">
        <v>0</v>
      </c>
      <c r="AA5892" s="1">
        <v>1</v>
      </c>
      <c r="AB5892" s="1">
        <v>1</v>
      </c>
      <c r="AC5892" s="1">
        <v>0</v>
      </c>
      <c r="AD5892" s="1">
        <v>0</v>
      </c>
      <c r="AE5892" s="1">
        <v>0</v>
      </c>
      <c r="AF5892" s="1">
        <v>0</v>
      </c>
      <c r="AG5892" s="1">
        <v>0</v>
      </c>
      <c r="AH5892" s="1">
        <v>0</v>
      </c>
      <c r="AI5892" s="1">
        <v>0</v>
      </c>
      <c r="AJ5892" s="1" t="s">
        <v>2691</v>
      </c>
      <c r="AK5892" s="1" t="s">
        <v>2692</v>
      </c>
      <c r="AL5892" s="1" t="s">
        <v>11</v>
      </c>
      <c r="AM5892" s="1" t="s">
        <v>12</v>
      </c>
      <c r="AN5892" s="1" t="s">
        <v>23098</v>
      </c>
      <c r="AO5892" s="1" t="s">
        <v>86</v>
      </c>
      <c r="AP5892" s="1" t="s">
        <v>86</v>
      </c>
      <c r="AQ5892" s="1" t="s">
        <v>14</v>
      </c>
      <c r="AR5892" s="1" t="s">
        <v>19</v>
      </c>
      <c r="AS5892" s="1" t="s">
        <v>23091</v>
      </c>
      <c r="AT5892" s="1" t="s">
        <v>101</v>
      </c>
    </row>
    <row r="5893" spans="1:46" x14ac:dyDescent="0.25">
      <c r="A5893" s="1" t="s">
        <v>17784</v>
      </c>
      <c r="B5893" s="2" t="s">
        <v>23101</v>
      </c>
      <c r="C5893" s="2" t="s">
        <v>23103</v>
      </c>
      <c r="D5893" s="1">
        <v>2</v>
      </c>
      <c r="E5893" s="1">
        <v>2</v>
      </c>
      <c r="F5893" s="1">
        <v>1</v>
      </c>
      <c r="G5893" s="1">
        <v>5</v>
      </c>
      <c r="H5893" s="6">
        <v>0.2</v>
      </c>
      <c r="I5893">
        <v>1</v>
      </c>
      <c r="J5893" s="1">
        <v>45</v>
      </c>
      <c r="K5893" s="1">
        <v>1</v>
      </c>
      <c r="L5893" s="1">
        <v>329</v>
      </c>
      <c r="M5893" s="6">
        <v>0</v>
      </c>
      <c r="N5893" s="4">
        <v>2400</v>
      </c>
      <c r="O5893" s="4">
        <v>0</v>
      </c>
      <c r="P5893" s="4">
        <v>250</v>
      </c>
      <c r="Q5893" s="3">
        <v>0.38</v>
      </c>
      <c r="R5893" s="1">
        <v>12</v>
      </c>
      <c r="S5893" s="1">
        <v>250</v>
      </c>
      <c r="T5893" s="1">
        <v>2</v>
      </c>
      <c r="U5893" s="1">
        <v>0</v>
      </c>
      <c r="V5893" s="1">
        <v>0</v>
      </c>
      <c r="W5893" s="1">
        <v>1</v>
      </c>
      <c r="X5893" s="1">
        <v>1</v>
      </c>
      <c r="Y5893" s="1">
        <v>1</v>
      </c>
      <c r="Z5893" s="1">
        <v>0</v>
      </c>
      <c r="AA5893" s="1">
        <v>1</v>
      </c>
      <c r="AB5893" s="1">
        <v>1</v>
      </c>
      <c r="AC5893" s="1">
        <v>0</v>
      </c>
      <c r="AD5893" s="1">
        <v>0</v>
      </c>
      <c r="AE5893" s="1">
        <v>0</v>
      </c>
      <c r="AF5893" s="1">
        <v>440</v>
      </c>
      <c r="AG5893" s="1">
        <v>0</v>
      </c>
      <c r="AH5893" s="1">
        <v>0</v>
      </c>
      <c r="AI5893" s="1">
        <v>440</v>
      </c>
      <c r="AJ5893" s="1" t="s">
        <v>2438</v>
      </c>
      <c r="AK5893" s="1" t="s">
        <v>2439</v>
      </c>
      <c r="AL5893" s="1" t="s">
        <v>11</v>
      </c>
      <c r="AM5893" s="1" t="s">
        <v>16</v>
      </c>
      <c r="AN5893" s="1" t="s">
        <v>23098</v>
      </c>
      <c r="AO5893" s="1" t="s">
        <v>364</v>
      </c>
      <c r="AP5893" s="1" t="s">
        <v>86</v>
      </c>
      <c r="AQ5893" s="1" t="s">
        <v>14</v>
      </c>
      <c r="AR5893" s="1" t="s">
        <v>19</v>
      </c>
      <c r="AS5893" s="1" t="s">
        <v>23091</v>
      </c>
      <c r="AT5893" s="1" t="s">
        <v>101</v>
      </c>
    </row>
    <row r="5894" spans="1:46" x14ac:dyDescent="0.25">
      <c r="A5894" s="1" t="s">
        <v>21925</v>
      </c>
      <c r="B5894" s="2" t="s">
        <v>23101</v>
      </c>
      <c r="C5894" s="2" t="s">
        <v>23103</v>
      </c>
      <c r="D5894" s="1">
        <v>0</v>
      </c>
      <c r="E5894" s="1">
        <v>0</v>
      </c>
      <c r="F5894" s="1">
        <v>2</v>
      </c>
      <c r="G5894" s="1">
        <v>2</v>
      </c>
      <c r="H5894" s="6">
        <v>1</v>
      </c>
      <c r="I5894">
        <v>1</v>
      </c>
      <c r="J5894" s="1">
        <v>39</v>
      </c>
      <c r="K5894" s="1">
        <v>0</v>
      </c>
      <c r="L5894" s="1">
        <v>381</v>
      </c>
      <c r="M5894" s="6">
        <v>0</v>
      </c>
      <c r="N5894" s="4">
        <v>1800</v>
      </c>
      <c r="O5894" s="4">
        <v>150</v>
      </c>
      <c r="P5894" s="4">
        <v>500</v>
      </c>
      <c r="Q5894" s="3">
        <v>0.38</v>
      </c>
      <c r="R5894" s="1">
        <v>24</v>
      </c>
      <c r="S5894" s="1">
        <v>263</v>
      </c>
      <c r="T5894" s="1">
        <v>5</v>
      </c>
      <c r="U5894" s="1">
        <v>0</v>
      </c>
      <c r="V5894" s="1">
        <v>0</v>
      </c>
      <c r="W5894" s="1">
        <v>1</v>
      </c>
      <c r="X5894" s="1">
        <v>1</v>
      </c>
      <c r="Y5894" s="1">
        <v>0</v>
      </c>
      <c r="Z5894" s="1">
        <v>3</v>
      </c>
      <c r="AA5894" s="1">
        <v>1</v>
      </c>
      <c r="AB5894" s="1">
        <v>1</v>
      </c>
      <c r="AC5894" s="1">
        <v>0</v>
      </c>
      <c r="AD5894" s="1">
        <v>0</v>
      </c>
      <c r="AE5894" s="1">
        <v>200</v>
      </c>
      <c r="AF5894" s="1">
        <v>400</v>
      </c>
      <c r="AG5894" s="1">
        <v>0</v>
      </c>
      <c r="AH5894" s="1">
        <v>600</v>
      </c>
      <c r="AI5894" s="1">
        <v>1200</v>
      </c>
      <c r="AJ5894" s="1" t="s">
        <v>13957</v>
      </c>
      <c r="AK5894" s="1" t="s">
        <v>13958</v>
      </c>
      <c r="AL5894" s="1" t="s">
        <v>11</v>
      </c>
      <c r="AM5894" s="1" t="s">
        <v>16</v>
      </c>
      <c r="AN5894" s="1" t="s">
        <v>23097</v>
      </c>
      <c r="AO5894" s="1" t="s">
        <v>364</v>
      </c>
      <c r="AP5894" s="1" t="s">
        <v>86</v>
      </c>
      <c r="AQ5894" s="1" t="s">
        <v>14</v>
      </c>
      <c r="AR5894" s="1" t="s">
        <v>30</v>
      </c>
      <c r="AS5894" s="1" t="s">
        <v>23091</v>
      </c>
      <c r="AT5894" s="1" t="s">
        <v>101</v>
      </c>
    </row>
    <row r="5895" spans="1:46" x14ac:dyDescent="0.25">
      <c r="A5895" s="1" t="s">
        <v>21315</v>
      </c>
      <c r="B5895" s="2" t="s">
        <v>23101</v>
      </c>
      <c r="C5895" s="2" t="s">
        <v>23103</v>
      </c>
      <c r="D5895" s="1">
        <v>1</v>
      </c>
      <c r="E5895" s="1">
        <v>0</v>
      </c>
      <c r="F5895" s="1">
        <v>1</v>
      </c>
      <c r="G5895" s="1">
        <v>2</v>
      </c>
      <c r="H5895" s="6">
        <v>0.5</v>
      </c>
      <c r="I5895">
        <v>0</v>
      </c>
      <c r="J5895" s="1">
        <v>36</v>
      </c>
      <c r="K5895" s="1">
        <v>1</v>
      </c>
      <c r="L5895" s="1">
        <v>325</v>
      </c>
      <c r="M5895" s="6">
        <v>0</v>
      </c>
      <c r="N5895" s="4">
        <v>2700</v>
      </c>
      <c r="O5895" s="4">
        <v>220</v>
      </c>
      <c r="P5895" s="4">
        <v>500</v>
      </c>
      <c r="Q5895" s="3">
        <v>0.38</v>
      </c>
      <c r="R5895" s="1">
        <v>36</v>
      </c>
      <c r="S5895" s="1">
        <v>270</v>
      </c>
      <c r="T5895" s="1">
        <v>5</v>
      </c>
      <c r="U5895" s="1">
        <v>0</v>
      </c>
      <c r="V5895" s="1">
        <v>0</v>
      </c>
      <c r="W5895" s="1">
        <v>1</v>
      </c>
      <c r="X5895" s="1">
        <v>1</v>
      </c>
      <c r="Y5895" s="1">
        <v>1</v>
      </c>
      <c r="Z5895" s="1">
        <v>0</v>
      </c>
      <c r="AA5895" s="1">
        <v>0</v>
      </c>
      <c r="AB5895" s="1">
        <v>1</v>
      </c>
      <c r="AC5895" s="1">
        <v>0</v>
      </c>
      <c r="AD5895" s="1">
        <v>0</v>
      </c>
      <c r="AE5895" s="1">
        <v>700</v>
      </c>
      <c r="AF5895" s="1">
        <v>300</v>
      </c>
      <c r="AG5895" s="1">
        <v>0</v>
      </c>
      <c r="AH5895" s="1">
        <v>500</v>
      </c>
      <c r="AI5895" s="1">
        <v>1500</v>
      </c>
      <c r="AJ5895" s="1" t="s">
        <v>515</v>
      </c>
      <c r="AK5895" s="1" t="s">
        <v>12340</v>
      </c>
      <c r="AL5895" s="1" t="s">
        <v>11</v>
      </c>
      <c r="AM5895" s="1" t="s">
        <v>12</v>
      </c>
      <c r="AN5895" s="1" t="s">
        <v>23098</v>
      </c>
      <c r="AO5895" s="1" t="s">
        <v>364</v>
      </c>
      <c r="AP5895" s="1" t="s">
        <v>86</v>
      </c>
      <c r="AQ5895" s="1" t="s">
        <v>14</v>
      </c>
      <c r="AR5895" s="1" t="s">
        <v>19</v>
      </c>
      <c r="AS5895" s="1" t="s">
        <v>23090</v>
      </c>
      <c r="AT5895" s="1" t="s">
        <v>101</v>
      </c>
    </row>
    <row r="5896" spans="1:46" x14ac:dyDescent="0.25">
      <c r="A5896" s="1" t="s">
        <v>17020</v>
      </c>
      <c r="B5896" s="2" t="s">
        <v>23101</v>
      </c>
      <c r="C5896" s="2" t="s">
        <v>23103</v>
      </c>
      <c r="D5896" s="1">
        <v>0</v>
      </c>
      <c r="E5896" s="1">
        <v>7</v>
      </c>
      <c r="F5896" s="1">
        <v>1</v>
      </c>
      <c r="G5896" s="1">
        <v>8</v>
      </c>
      <c r="H5896" s="6">
        <v>0.125</v>
      </c>
      <c r="I5896">
        <v>0</v>
      </c>
      <c r="J5896" s="1">
        <v>37</v>
      </c>
      <c r="K5896" s="1">
        <v>1</v>
      </c>
      <c r="L5896" s="1">
        <v>361</v>
      </c>
      <c r="M5896" s="6">
        <v>0</v>
      </c>
      <c r="N5896" s="4">
        <v>2360</v>
      </c>
      <c r="O5896" s="4">
        <v>200</v>
      </c>
      <c r="P5896" s="4">
        <v>120</v>
      </c>
      <c r="Q5896" s="3">
        <v>0.54</v>
      </c>
      <c r="R5896" s="1">
        <v>12</v>
      </c>
      <c r="S5896" s="1">
        <v>120</v>
      </c>
      <c r="T5896" s="1">
        <v>7</v>
      </c>
      <c r="U5896" s="1">
        <v>1</v>
      </c>
      <c r="V5896" s="1">
        <v>0</v>
      </c>
      <c r="W5896" s="1">
        <v>1</v>
      </c>
      <c r="X5896" s="1">
        <v>1</v>
      </c>
      <c r="Y5896" s="1">
        <v>1</v>
      </c>
      <c r="Z5896" s="1">
        <v>0</v>
      </c>
      <c r="AA5896" s="1">
        <v>0</v>
      </c>
      <c r="AB5896" s="1">
        <v>1</v>
      </c>
      <c r="AC5896" s="1">
        <v>3000</v>
      </c>
      <c r="AD5896" s="1">
        <v>0</v>
      </c>
      <c r="AE5896" s="1">
        <v>50</v>
      </c>
      <c r="AF5896" s="1">
        <v>0</v>
      </c>
      <c r="AG5896" s="1">
        <v>0</v>
      </c>
      <c r="AH5896" s="1">
        <v>580</v>
      </c>
      <c r="AI5896" s="1">
        <v>3630</v>
      </c>
      <c r="AJ5896" s="1" t="s">
        <v>39</v>
      </c>
      <c r="AK5896" s="1" t="s">
        <v>40</v>
      </c>
      <c r="AL5896" s="1" t="s">
        <v>11</v>
      </c>
      <c r="AM5896" s="1" t="s">
        <v>12</v>
      </c>
      <c r="AN5896" s="1" t="s">
        <v>23098</v>
      </c>
      <c r="AO5896" s="1" t="s">
        <v>86</v>
      </c>
      <c r="AP5896" s="1" t="s">
        <v>86</v>
      </c>
      <c r="AQ5896" s="1" t="s">
        <v>14</v>
      </c>
      <c r="AR5896" s="1" t="s">
        <v>19</v>
      </c>
      <c r="AS5896" s="1" t="s">
        <v>23090</v>
      </c>
      <c r="AT5896" s="1" t="s">
        <v>101</v>
      </c>
    </row>
    <row r="5897" spans="1:46" x14ac:dyDescent="0.25">
      <c r="A5897" s="1" t="s">
        <v>17884</v>
      </c>
      <c r="B5897" s="2" t="s">
        <v>23101</v>
      </c>
      <c r="C5897" s="2" t="s">
        <v>23103</v>
      </c>
      <c r="D5897" s="1">
        <v>0</v>
      </c>
      <c r="E5897" s="1">
        <v>0</v>
      </c>
      <c r="F5897" s="1">
        <v>1</v>
      </c>
      <c r="G5897" s="1">
        <v>1</v>
      </c>
      <c r="H5897" s="6">
        <v>1</v>
      </c>
      <c r="I5897">
        <v>0</v>
      </c>
      <c r="J5897" s="1">
        <v>32</v>
      </c>
      <c r="K5897" s="1">
        <v>1</v>
      </c>
      <c r="L5897" s="1">
        <v>779</v>
      </c>
      <c r="M5897" s="6">
        <v>0</v>
      </c>
      <c r="N5897" s="4">
        <v>840</v>
      </c>
      <c r="O5897" s="4">
        <v>0</v>
      </c>
      <c r="P5897" s="4">
        <v>130</v>
      </c>
      <c r="Q5897" s="3">
        <v>0.3</v>
      </c>
      <c r="R5897" s="1">
        <v>12</v>
      </c>
      <c r="S5897" s="1">
        <v>130</v>
      </c>
      <c r="T5897" s="1">
        <v>5</v>
      </c>
      <c r="U5897" s="1">
        <v>1</v>
      </c>
      <c r="V5897" s="1">
        <v>0</v>
      </c>
      <c r="W5897" s="1">
        <v>1</v>
      </c>
      <c r="X5897" s="1">
        <v>1</v>
      </c>
      <c r="Y5897" s="1">
        <v>1</v>
      </c>
      <c r="Z5897" s="1">
        <v>0</v>
      </c>
      <c r="AA5897" s="1">
        <v>0</v>
      </c>
      <c r="AB5897" s="1">
        <v>1</v>
      </c>
      <c r="AC5897" s="1">
        <v>0</v>
      </c>
      <c r="AD5897" s="1">
        <v>0</v>
      </c>
      <c r="AE5897" s="1">
        <v>0</v>
      </c>
      <c r="AF5897" s="1">
        <v>130</v>
      </c>
      <c r="AG5897" s="1">
        <v>0</v>
      </c>
      <c r="AH5897" s="1">
        <v>0</v>
      </c>
      <c r="AI5897" s="1">
        <v>130</v>
      </c>
      <c r="AJ5897" s="1" t="s">
        <v>2700</v>
      </c>
      <c r="AK5897" s="1" t="s">
        <v>2701</v>
      </c>
      <c r="AL5897" s="1" t="s">
        <v>11</v>
      </c>
      <c r="AM5897" s="1" t="s">
        <v>12</v>
      </c>
      <c r="AN5897" s="1" t="s">
        <v>23098</v>
      </c>
      <c r="AO5897" s="1" t="s">
        <v>86</v>
      </c>
      <c r="AP5897" s="1" t="s">
        <v>86</v>
      </c>
      <c r="AQ5897" s="1" t="s">
        <v>14</v>
      </c>
      <c r="AR5897" s="1" t="s">
        <v>19</v>
      </c>
      <c r="AS5897" s="1" t="s">
        <v>23090</v>
      </c>
      <c r="AT5897" s="1" t="s">
        <v>101</v>
      </c>
    </row>
    <row r="5898" spans="1:46" x14ac:dyDescent="0.25">
      <c r="A5898" s="1" t="s">
        <v>18495</v>
      </c>
      <c r="B5898" s="2" t="s">
        <v>23101</v>
      </c>
      <c r="C5898" s="2" t="s">
        <v>23103</v>
      </c>
      <c r="D5898" s="1">
        <v>0</v>
      </c>
      <c r="E5898" s="1">
        <v>5</v>
      </c>
      <c r="F5898" s="1">
        <v>1</v>
      </c>
      <c r="G5898" s="1">
        <v>6</v>
      </c>
      <c r="H5898" s="6">
        <v>0.16666666666666666</v>
      </c>
      <c r="I5898">
        <v>1</v>
      </c>
      <c r="J5898" s="1">
        <v>37</v>
      </c>
      <c r="K5898" s="1">
        <v>1</v>
      </c>
      <c r="L5898" s="1">
        <v>436</v>
      </c>
      <c r="M5898" s="6">
        <v>0</v>
      </c>
      <c r="N5898" s="4">
        <v>1500</v>
      </c>
      <c r="O5898" s="4">
        <v>130</v>
      </c>
      <c r="P5898" s="4">
        <v>200</v>
      </c>
      <c r="Q5898" s="3">
        <v>0.39</v>
      </c>
      <c r="R5898" s="1">
        <v>12</v>
      </c>
      <c r="S5898" s="1">
        <v>200</v>
      </c>
      <c r="T5898" s="1">
        <v>8</v>
      </c>
      <c r="U5898" s="1">
        <v>0</v>
      </c>
      <c r="V5898" s="1">
        <v>0</v>
      </c>
      <c r="W5898" s="1">
        <v>0</v>
      </c>
      <c r="X5898" s="1">
        <v>0</v>
      </c>
      <c r="Y5898" s="1">
        <v>1</v>
      </c>
      <c r="Z5898" s="1">
        <v>3</v>
      </c>
      <c r="AA5898" s="1">
        <v>0</v>
      </c>
      <c r="AB5898" s="1">
        <v>1</v>
      </c>
      <c r="AC5898" s="1">
        <v>0</v>
      </c>
      <c r="AD5898" s="1">
        <v>0</v>
      </c>
      <c r="AE5898" s="1">
        <v>0</v>
      </c>
      <c r="AF5898" s="1">
        <v>500</v>
      </c>
      <c r="AG5898" s="1">
        <v>0</v>
      </c>
      <c r="AH5898" s="1">
        <v>0</v>
      </c>
      <c r="AI5898" s="1">
        <v>500</v>
      </c>
      <c r="AJ5898" s="1" t="s">
        <v>4513</v>
      </c>
      <c r="AK5898" s="1" t="s">
        <v>4514</v>
      </c>
      <c r="AL5898" s="1" t="s">
        <v>11</v>
      </c>
      <c r="AM5898" s="1" t="s">
        <v>16</v>
      </c>
      <c r="AN5898" s="1" t="s">
        <v>23098</v>
      </c>
      <c r="AO5898" s="1" t="s">
        <v>364</v>
      </c>
      <c r="AP5898" s="1" t="s">
        <v>57</v>
      </c>
      <c r="AQ5898" s="1" t="s">
        <v>25</v>
      </c>
      <c r="AR5898" s="1" t="s">
        <v>19</v>
      </c>
      <c r="AS5898" s="1" t="s">
        <v>23090</v>
      </c>
      <c r="AT5898" s="1" t="s">
        <v>101</v>
      </c>
    </row>
    <row r="5899" spans="1:46" x14ac:dyDescent="0.25">
      <c r="A5899" s="1" t="s">
        <v>20859</v>
      </c>
      <c r="B5899" s="2" t="s">
        <v>23101</v>
      </c>
      <c r="C5899" s="2" t="s">
        <v>23103</v>
      </c>
      <c r="D5899" s="1">
        <v>0</v>
      </c>
      <c r="E5899" s="1">
        <v>0</v>
      </c>
      <c r="F5899" s="1">
        <v>1</v>
      </c>
      <c r="G5899" s="1">
        <v>1</v>
      </c>
      <c r="H5899" s="6">
        <v>1</v>
      </c>
      <c r="I5899">
        <v>1</v>
      </c>
      <c r="J5899" s="1">
        <v>64</v>
      </c>
      <c r="K5899" s="1">
        <v>0</v>
      </c>
      <c r="L5899" s="1">
        <v>844</v>
      </c>
      <c r="M5899" s="6">
        <v>0</v>
      </c>
      <c r="N5899" s="4">
        <v>5000</v>
      </c>
      <c r="O5899" s="4">
        <v>0</v>
      </c>
      <c r="P5899" s="4">
        <v>200</v>
      </c>
      <c r="Q5899" s="3">
        <v>0.36</v>
      </c>
      <c r="R5899" s="1">
        <v>12</v>
      </c>
      <c r="S5899" s="1">
        <v>200</v>
      </c>
      <c r="T5899" s="1">
        <v>9</v>
      </c>
      <c r="U5899" s="1">
        <v>1</v>
      </c>
      <c r="V5899" s="1">
        <v>0</v>
      </c>
      <c r="W5899" s="1">
        <v>1</v>
      </c>
      <c r="X5899" s="1">
        <v>1</v>
      </c>
      <c r="Y5899" s="1">
        <v>1</v>
      </c>
      <c r="Z5899" s="1">
        <v>0</v>
      </c>
      <c r="AA5899" s="1">
        <v>0</v>
      </c>
      <c r="AB5899" s="1">
        <v>1</v>
      </c>
      <c r="AC5899" s="1">
        <v>0</v>
      </c>
      <c r="AD5899" s="1">
        <v>0</v>
      </c>
      <c r="AE5899" s="1">
        <v>0</v>
      </c>
      <c r="AF5899" s="1">
        <v>0</v>
      </c>
      <c r="AG5899" s="1">
        <v>0</v>
      </c>
      <c r="AH5899" s="1">
        <v>0</v>
      </c>
      <c r="AI5899" s="1">
        <v>0</v>
      </c>
      <c r="AJ5899" s="1" t="s">
        <v>11094</v>
      </c>
      <c r="AK5899" s="1" t="s">
        <v>11095</v>
      </c>
      <c r="AL5899" s="1" t="s">
        <v>11</v>
      </c>
      <c r="AM5899" s="1" t="s">
        <v>16</v>
      </c>
      <c r="AN5899" s="1" t="s">
        <v>23097</v>
      </c>
      <c r="AO5899" s="1" t="s">
        <v>86</v>
      </c>
      <c r="AP5899" s="1" t="s">
        <v>86</v>
      </c>
      <c r="AQ5899" s="1" t="s">
        <v>14</v>
      </c>
      <c r="AR5899" s="1" t="s">
        <v>19</v>
      </c>
      <c r="AS5899" s="1" t="s">
        <v>23090</v>
      </c>
      <c r="AT5899" s="1" t="s">
        <v>101</v>
      </c>
    </row>
    <row r="5900" spans="1:46" x14ac:dyDescent="0.25">
      <c r="A5900" s="1" t="s">
        <v>18502</v>
      </c>
      <c r="B5900" s="2" t="s">
        <v>23101</v>
      </c>
      <c r="C5900" s="2" t="s">
        <v>23103</v>
      </c>
      <c r="D5900" s="1">
        <v>0</v>
      </c>
      <c r="E5900" s="1">
        <v>1</v>
      </c>
      <c r="F5900" s="1">
        <v>1</v>
      </c>
      <c r="G5900" s="1">
        <v>2</v>
      </c>
      <c r="H5900" s="6">
        <v>0.5</v>
      </c>
      <c r="I5900">
        <v>0</v>
      </c>
      <c r="J5900" s="1">
        <v>32</v>
      </c>
      <c r="K5900" s="1">
        <v>0</v>
      </c>
      <c r="L5900" s="1">
        <v>658</v>
      </c>
      <c r="M5900" s="6">
        <v>0</v>
      </c>
      <c r="N5900" s="4">
        <v>0</v>
      </c>
      <c r="O5900" s="4">
        <v>0</v>
      </c>
      <c r="P5900" s="4">
        <v>100</v>
      </c>
      <c r="Q5900" s="3">
        <v>0.38</v>
      </c>
      <c r="R5900" s="1">
        <v>12</v>
      </c>
      <c r="S5900" s="1">
        <v>100</v>
      </c>
      <c r="T5900" s="1">
        <v>7</v>
      </c>
      <c r="U5900" s="1">
        <v>1</v>
      </c>
      <c r="V5900" s="1">
        <v>0</v>
      </c>
      <c r="W5900" s="1">
        <v>1</v>
      </c>
      <c r="X5900" s="1">
        <v>1</v>
      </c>
      <c r="Y5900" s="1">
        <v>1</v>
      </c>
      <c r="Z5900" s="1">
        <v>0</v>
      </c>
      <c r="AA5900" s="1">
        <v>1</v>
      </c>
      <c r="AB5900" s="1">
        <v>1</v>
      </c>
      <c r="AC5900" s="1">
        <v>0</v>
      </c>
      <c r="AD5900" s="1">
        <v>0</v>
      </c>
      <c r="AE5900" s="1">
        <v>0</v>
      </c>
      <c r="AF5900" s="1">
        <v>0</v>
      </c>
      <c r="AG5900" s="1">
        <v>0</v>
      </c>
      <c r="AH5900" s="1">
        <v>0</v>
      </c>
      <c r="AI5900" s="1">
        <v>0</v>
      </c>
      <c r="AJ5900" s="1" t="s">
        <v>4532</v>
      </c>
      <c r="AK5900" s="1" t="s">
        <v>4533</v>
      </c>
      <c r="AL5900" s="1" t="s">
        <v>11</v>
      </c>
      <c r="AM5900" s="1" t="s">
        <v>12</v>
      </c>
      <c r="AN5900" s="1" t="s">
        <v>23097</v>
      </c>
      <c r="AO5900" s="1" t="s">
        <v>86</v>
      </c>
      <c r="AP5900" s="1" t="s">
        <v>86</v>
      </c>
      <c r="AQ5900" s="1" t="s">
        <v>14</v>
      </c>
      <c r="AR5900" s="1" t="s">
        <v>19</v>
      </c>
      <c r="AS5900" s="1" t="s">
        <v>23091</v>
      </c>
      <c r="AT5900" s="1" t="s">
        <v>101</v>
      </c>
    </row>
    <row r="5901" spans="1:46" x14ac:dyDescent="0.25">
      <c r="A5901" s="1" t="s">
        <v>19160</v>
      </c>
      <c r="B5901" s="2" t="s">
        <v>23101</v>
      </c>
      <c r="C5901" s="2" t="s">
        <v>23103</v>
      </c>
      <c r="D5901" s="1">
        <v>0</v>
      </c>
      <c r="E5901" s="1">
        <v>1</v>
      </c>
      <c r="F5901" s="1">
        <v>1</v>
      </c>
      <c r="G5901" s="1">
        <v>2</v>
      </c>
      <c r="H5901" s="6">
        <v>0.5</v>
      </c>
      <c r="I5901">
        <v>0</v>
      </c>
      <c r="J5901" s="1">
        <v>47</v>
      </c>
      <c r="K5901" s="1">
        <v>0</v>
      </c>
      <c r="L5901" s="1">
        <v>748</v>
      </c>
      <c r="M5901" s="6">
        <v>0</v>
      </c>
      <c r="N5901" s="4">
        <v>4500</v>
      </c>
      <c r="O5901" s="4">
        <v>300</v>
      </c>
      <c r="P5901" s="4">
        <v>200</v>
      </c>
      <c r="Q5901" s="3">
        <v>0.3</v>
      </c>
      <c r="R5901" s="1">
        <v>12</v>
      </c>
      <c r="S5901" s="1">
        <v>200</v>
      </c>
      <c r="T5901" s="1">
        <v>9</v>
      </c>
      <c r="U5901" s="1">
        <v>1</v>
      </c>
      <c r="V5901" s="1">
        <v>0</v>
      </c>
      <c r="W5901" s="1">
        <v>1</v>
      </c>
      <c r="X5901" s="1">
        <v>1</v>
      </c>
      <c r="Y5901" s="1">
        <v>0</v>
      </c>
      <c r="Z5901" s="1">
        <v>4</v>
      </c>
      <c r="AA5901" s="1">
        <v>1</v>
      </c>
      <c r="AB5901" s="1">
        <v>1</v>
      </c>
      <c r="AC5901" s="1">
        <v>4200</v>
      </c>
      <c r="AD5901" s="1">
        <v>0</v>
      </c>
      <c r="AE5901" s="1">
        <v>0</v>
      </c>
      <c r="AF5901" s="1">
        <v>0</v>
      </c>
      <c r="AG5901" s="1">
        <v>0</v>
      </c>
      <c r="AH5901" s="1">
        <v>0</v>
      </c>
      <c r="AI5901" s="1">
        <v>4200</v>
      </c>
      <c r="AJ5901" s="1" t="s">
        <v>6406</v>
      </c>
      <c r="AK5901" s="1" t="s">
        <v>6407</v>
      </c>
      <c r="AL5901" s="1" t="s">
        <v>11</v>
      </c>
      <c r="AM5901" s="1" t="s">
        <v>12</v>
      </c>
      <c r="AN5901" s="1" t="s">
        <v>23097</v>
      </c>
      <c r="AO5901" s="1" t="s">
        <v>86</v>
      </c>
      <c r="AP5901" s="1" t="s">
        <v>86</v>
      </c>
      <c r="AQ5901" s="1" t="s">
        <v>14</v>
      </c>
      <c r="AR5901" s="1" t="s">
        <v>30</v>
      </c>
      <c r="AS5901" s="1" t="s">
        <v>23091</v>
      </c>
      <c r="AT5901" s="1" t="s">
        <v>101</v>
      </c>
    </row>
    <row r="5902" spans="1:46" x14ac:dyDescent="0.25">
      <c r="A5902" s="1" t="s">
        <v>20241</v>
      </c>
      <c r="B5902" s="2" t="s">
        <v>23101</v>
      </c>
      <c r="C5902" s="2" t="s">
        <v>23103</v>
      </c>
      <c r="D5902" s="1">
        <v>0</v>
      </c>
      <c r="E5902" s="1">
        <v>1</v>
      </c>
      <c r="F5902" s="1">
        <v>1</v>
      </c>
      <c r="G5902" s="1">
        <v>2</v>
      </c>
      <c r="H5902" s="6">
        <v>0.5</v>
      </c>
      <c r="I5902">
        <v>0</v>
      </c>
      <c r="J5902" s="1">
        <v>35</v>
      </c>
      <c r="K5902" s="1">
        <v>0</v>
      </c>
      <c r="L5902" s="1">
        <v>525</v>
      </c>
      <c r="M5902" s="6">
        <v>0</v>
      </c>
      <c r="N5902" s="4">
        <v>1820</v>
      </c>
      <c r="O5902" s="4">
        <v>160</v>
      </c>
      <c r="P5902" s="4">
        <v>300</v>
      </c>
      <c r="Q5902" s="3">
        <v>0.38</v>
      </c>
      <c r="R5902" s="1">
        <v>12</v>
      </c>
      <c r="S5902" s="1">
        <v>270</v>
      </c>
      <c r="T5902" s="1">
        <v>12</v>
      </c>
      <c r="U5902" s="1">
        <v>0</v>
      </c>
      <c r="V5902" s="1">
        <v>0</v>
      </c>
      <c r="W5902" s="1">
        <v>1</v>
      </c>
      <c r="X5902" s="1">
        <v>1</v>
      </c>
      <c r="Y5902" s="1">
        <v>1</v>
      </c>
      <c r="Z5902" s="1">
        <v>3</v>
      </c>
      <c r="AA5902" s="1">
        <v>0</v>
      </c>
      <c r="AB5902" s="1">
        <v>1</v>
      </c>
      <c r="AC5902" s="1">
        <v>360</v>
      </c>
      <c r="AD5902" s="1">
        <v>0</v>
      </c>
      <c r="AE5902" s="1">
        <v>0</v>
      </c>
      <c r="AF5902" s="1">
        <v>0</v>
      </c>
      <c r="AG5902" s="1">
        <v>0</v>
      </c>
      <c r="AH5902" s="1">
        <v>350</v>
      </c>
      <c r="AI5902" s="1">
        <v>710</v>
      </c>
      <c r="AJ5902" s="1" t="s">
        <v>9414</v>
      </c>
      <c r="AK5902" s="1" t="s">
        <v>9415</v>
      </c>
      <c r="AL5902" s="1" t="s">
        <v>11</v>
      </c>
      <c r="AM5902" s="1" t="s">
        <v>12</v>
      </c>
      <c r="AN5902" s="1" t="s">
        <v>23097</v>
      </c>
      <c r="AO5902" s="1" t="s">
        <v>364</v>
      </c>
      <c r="AP5902" s="1" t="s">
        <v>86</v>
      </c>
      <c r="AQ5902" s="1" t="s">
        <v>14</v>
      </c>
      <c r="AR5902" s="1" t="s">
        <v>19</v>
      </c>
      <c r="AS5902" s="1" t="s">
        <v>23090</v>
      </c>
      <c r="AT5902" s="1" t="s">
        <v>101</v>
      </c>
    </row>
    <row r="5903" spans="1:46" x14ac:dyDescent="0.25">
      <c r="A5903" s="1" t="s">
        <v>20243</v>
      </c>
      <c r="B5903" s="2" t="s">
        <v>23101</v>
      </c>
      <c r="C5903" s="2" t="s">
        <v>23103</v>
      </c>
      <c r="D5903" s="1">
        <v>2</v>
      </c>
      <c r="E5903" s="1">
        <v>0</v>
      </c>
      <c r="F5903" s="1">
        <v>2</v>
      </c>
      <c r="G5903" s="1">
        <v>4</v>
      </c>
      <c r="H5903" s="6">
        <v>0.5</v>
      </c>
      <c r="I5903">
        <v>0</v>
      </c>
      <c r="J5903" s="1">
        <v>37</v>
      </c>
      <c r="K5903" s="1">
        <v>0</v>
      </c>
      <c r="L5903" s="1">
        <v>374</v>
      </c>
      <c r="M5903" s="6">
        <v>0</v>
      </c>
      <c r="N5903" s="4">
        <v>4500</v>
      </c>
      <c r="O5903" s="4">
        <v>330</v>
      </c>
      <c r="P5903" s="4">
        <v>500</v>
      </c>
      <c r="Q5903" s="3">
        <v>0.38</v>
      </c>
      <c r="R5903" s="1">
        <v>24</v>
      </c>
      <c r="S5903" s="1">
        <v>400</v>
      </c>
      <c r="T5903" s="1">
        <v>8</v>
      </c>
      <c r="U5903" s="1">
        <v>0</v>
      </c>
      <c r="V5903" s="1">
        <v>0</v>
      </c>
      <c r="W5903" s="1">
        <v>1</v>
      </c>
      <c r="X5903" s="1">
        <v>1</v>
      </c>
      <c r="Y5903" s="1">
        <v>0</v>
      </c>
      <c r="Z5903" s="1">
        <v>2</v>
      </c>
      <c r="AA5903" s="1">
        <v>1</v>
      </c>
      <c r="AB5903" s="1">
        <v>1</v>
      </c>
      <c r="AC5903" s="1">
        <v>5223</v>
      </c>
      <c r="AD5903" s="1">
        <v>0</v>
      </c>
      <c r="AE5903" s="1">
        <v>207</v>
      </c>
      <c r="AF5903" s="1">
        <v>1000</v>
      </c>
      <c r="AG5903" s="1">
        <v>0</v>
      </c>
      <c r="AH5903" s="1">
        <v>0</v>
      </c>
      <c r="AI5903" s="1">
        <v>6430</v>
      </c>
      <c r="AJ5903" s="1" t="s">
        <v>9418</v>
      </c>
      <c r="AK5903" s="1" t="s">
        <v>9419</v>
      </c>
      <c r="AL5903" s="1" t="s">
        <v>11</v>
      </c>
      <c r="AM5903" s="1" t="s">
        <v>12</v>
      </c>
      <c r="AN5903" s="1" t="s">
        <v>23097</v>
      </c>
      <c r="AO5903" s="1" t="s">
        <v>364</v>
      </c>
      <c r="AP5903" s="1" t="s">
        <v>86</v>
      </c>
      <c r="AQ5903" s="1" t="s">
        <v>14</v>
      </c>
      <c r="AR5903" s="1" t="s">
        <v>30</v>
      </c>
      <c r="AS5903" s="1" t="s">
        <v>23091</v>
      </c>
      <c r="AT5903" s="1" t="s">
        <v>101</v>
      </c>
    </row>
    <row r="5904" spans="1:46" x14ac:dyDescent="0.25">
      <c r="A5904" s="1" t="s">
        <v>21929</v>
      </c>
      <c r="B5904" s="2" t="s">
        <v>23101</v>
      </c>
      <c r="C5904" s="2" t="s">
        <v>23103</v>
      </c>
      <c r="D5904" s="1">
        <v>5</v>
      </c>
      <c r="E5904" s="1">
        <v>5</v>
      </c>
      <c r="F5904" s="1">
        <v>1</v>
      </c>
      <c r="G5904" s="1">
        <v>11</v>
      </c>
      <c r="H5904" s="6">
        <v>9.0909090909090912E-2</v>
      </c>
      <c r="I5904">
        <v>0</v>
      </c>
      <c r="J5904" s="1">
        <v>49</v>
      </c>
      <c r="K5904" s="1">
        <v>1</v>
      </c>
      <c r="L5904" s="1">
        <v>260</v>
      </c>
      <c r="M5904" s="6">
        <v>0</v>
      </c>
      <c r="N5904" s="4">
        <v>4800</v>
      </c>
      <c r="O5904" s="4">
        <v>350</v>
      </c>
      <c r="P5904" s="4">
        <v>150</v>
      </c>
      <c r="Q5904" s="3">
        <v>0.45</v>
      </c>
      <c r="R5904" s="1">
        <v>12</v>
      </c>
      <c r="S5904" s="1">
        <v>150</v>
      </c>
      <c r="T5904" s="1">
        <v>5</v>
      </c>
      <c r="U5904" s="1">
        <v>0</v>
      </c>
      <c r="V5904" s="1">
        <v>0</v>
      </c>
      <c r="W5904" s="1">
        <v>1</v>
      </c>
      <c r="X5904" s="1">
        <v>1</v>
      </c>
      <c r="Y5904" s="1">
        <v>0</v>
      </c>
      <c r="Z5904" s="1">
        <v>4</v>
      </c>
      <c r="AA5904" s="1">
        <v>0</v>
      </c>
      <c r="AB5904" s="1">
        <v>1</v>
      </c>
      <c r="AC5904" s="1">
        <v>3520</v>
      </c>
      <c r="AD5904" s="1">
        <v>0</v>
      </c>
      <c r="AE5904" s="1">
        <v>500</v>
      </c>
      <c r="AF5904" s="1">
        <v>0</v>
      </c>
      <c r="AG5904" s="1">
        <v>0</v>
      </c>
      <c r="AH5904" s="1">
        <v>280</v>
      </c>
      <c r="AI5904" s="1">
        <v>4300</v>
      </c>
      <c r="AJ5904" s="1" t="s">
        <v>7782</v>
      </c>
      <c r="AK5904" s="1" t="s">
        <v>13962</v>
      </c>
      <c r="AL5904" s="1" t="s">
        <v>11</v>
      </c>
      <c r="AM5904" s="1" t="s">
        <v>12</v>
      </c>
      <c r="AN5904" s="1" t="s">
        <v>23098</v>
      </c>
      <c r="AO5904" s="1" t="s">
        <v>364</v>
      </c>
      <c r="AP5904" s="1" t="s">
        <v>86</v>
      </c>
      <c r="AQ5904" s="1" t="s">
        <v>14</v>
      </c>
      <c r="AR5904" s="1" t="s">
        <v>30</v>
      </c>
      <c r="AS5904" s="1" t="s">
        <v>23090</v>
      </c>
      <c r="AT5904" s="1" t="s">
        <v>101</v>
      </c>
    </row>
    <row r="5905" spans="1:46" x14ac:dyDescent="0.25">
      <c r="A5905" s="1" t="s">
        <v>20870</v>
      </c>
      <c r="B5905" s="2" t="s">
        <v>23101</v>
      </c>
      <c r="C5905" s="2" t="s">
        <v>23103</v>
      </c>
      <c r="D5905" s="1">
        <v>1</v>
      </c>
      <c r="E5905" s="1">
        <v>0</v>
      </c>
      <c r="F5905" s="1">
        <v>2</v>
      </c>
      <c r="G5905" s="1">
        <v>3</v>
      </c>
      <c r="H5905" s="6">
        <v>0.66666666666666663</v>
      </c>
      <c r="I5905">
        <v>1</v>
      </c>
      <c r="J5905" s="1">
        <v>27</v>
      </c>
      <c r="K5905" s="1">
        <v>1</v>
      </c>
      <c r="L5905" s="1">
        <v>456</v>
      </c>
      <c r="M5905" s="6">
        <v>0</v>
      </c>
      <c r="N5905" s="4">
        <v>2200</v>
      </c>
      <c r="O5905" s="4">
        <v>150</v>
      </c>
      <c r="P5905" s="4">
        <v>200</v>
      </c>
      <c r="Q5905" s="3">
        <v>0.45</v>
      </c>
      <c r="R5905" s="1">
        <v>12</v>
      </c>
      <c r="S5905" s="1">
        <v>200</v>
      </c>
      <c r="T5905" s="1">
        <v>1</v>
      </c>
      <c r="U5905" s="1">
        <v>0</v>
      </c>
      <c r="V5905" s="1">
        <v>0</v>
      </c>
      <c r="W5905" s="1">
        <v>1</v>
      </c>
      <c r="X5905" s="1">
        <v>1</v>
      </c>
      <c r="Y5905" s="1">
        <v>1</v>
      </c>
      <c r="Z5905" s="1">
        <v>1</v>
      </c>
      <c r="AA5905" s="1">
        <v>1</v>
      </c>
      <c r="AB5905" s="1">
        <v>1</v>
      </c>
      <c r="AC5905" s="1">
        <v>0</v>
      </c>
      <c r="AD5905" s="1">
        <v>0</v>
      </c>
      <c r="AE5905" s="1">
        <v>160</v>
      </c>
      <c r="AF5905" s="1">
        <v>0</v>
      </c>
      <c r="AG5905" s="1">
        <v>0</v>
      </c>
      <c r="AH5905" s="1">
        <v>270</v>
      </c>
      <c r="AI5905" s="1">
        <v>430</v>
      </c>
      <c r="AJ5905" s="1" t="s">
        <v>11123</v>
      </c>
      <c r="AK5905" s="1" t="s">
        <v>11124</v>
      </c>
      <c r="AL5905" s="1" t="s">
        <v>11</v>
      </c>
      <c r="AM5905" s="1" t="s">
        <v>16</v>
      </c>
      <c r="AN5905" s="1" t="s">
        <v>23098</v>
      </c>
      <c r="AO5905" s="1" t="s">
        <v>364</v>
      </c>
      <c r="AP5905" s="1" t="s">
        <v>86</v>
      </c>
      <c r="AQ5905" s="1" t="s">
        <v>14</v>
      </c>
      <c r="AR5905" s="1" t="s">
        <v>19</v>
      </c>
      <c r="AS5905" s="1" t="s">
        <v>23091</v>
      </c>
      <c r="AT5905" s="1" t="s">
        <v>101</v>
      </c>
    </row>
    <row r="5906" spans="1:46" x14ac:dyDescent="0.25">
      <c r="A5906" s="1" t="s">
        <v>17143</v>
      </c>
      <c r="B5906" s="2" t="s">
        <v>23101</v>
      </c>
      <c r="C5906" s="2" t="s">
        <v>23103</v>
      </c>
      <c r="D5906" s="1">
        <v>0</v>
      </c>
      <c r="E5906" s="1">
        <v>0</v>
      </c>
      <c r="F5906" s="1">
        <v>1</v>
      </c>
      <c r="G5906" s="1">
        <v>1</v>
      </c>
      <c r="H5906" s="6">
        <v>1</v>
      </c>
      <c r="I5906">
        <v>1</v>
      </c>
      <c r="J5906" s="1">
        <v>35</v>
      </c>
      <c r="K5906" s="1">
        <v>0</v>
      </c>
      <c r="L5906" s="1">
        <v>353</v>
      </c>
      <c r="M5906" s="6">
        <v>0</v>
      </c>
      <c r="N5906" s="4">
        <v>2100</v>
      </c>
      <c r="O5906" s="4">
        <v>180</v>
      </c>
      <c r="P5906" s="4">
        <v>300</v>
      </c>
      <c r="Q5906" s="3">
        <v>0.32</v>
      </c>
      <c r="R5906" s="1">
        <v>24</v>
      </c>
      <c r="S5906" s="1">
        <v>265</v>
      </c>
      <c r="T5906" s="1">
        <v>7</v>
      </c>
      <c r="U5906" s="1">
        <v>0</v>
      </c>
      <c r="V5906" s="1">
        <v>0</v>
      </c>
      <c r="W5906" s="1">
        <v>1</v>
      </c>
      <c r="X5906" s="1">
        <v>1</v>
      </c>
      <c r="Y5906" s="1">
        <v>1</v>
      </c>
      <c r="Z5906" s="1">
        <v>1</v>
      </c>
      <c r="AA5906" s="1">
        <v>0</v>
      </c>
      <c r="AB5906" s="1">
        <v>1</v>
      </c>
      <c r="AC5906" s="1">
        <v>0</v>
      </c>
      <c r="AD5906" s="1">
        <v>0</v>
      </c>
      <c r="AE5906" s="1">
        <v>200</v>
      </c>
      <c r="AF5906" s="1">
        <v>400</v>
      </c>
      <c r="AG5906" s="1">
        <v>0</v>
      </c>
      <c r="AH5906" s="1">
        <v>250</v>
      </c>
      <c r="AI5906" s="1">
        <v>850</v>
      </c>
      <c r="AJ5906" s="1" t="s">
        <v>412</v>
      </c>
      <c r="AK5906" s="1" t="s">
        <v>413</v>
      </c>
      <c r="AL5906" s="1" t="s">
        <v>11</v>
      </c>
      <c r="AM5906" s="1" t="s">
        <v>16</v>
      </c>
      <c r="AN5906" s="1" t="s">
        <v>23097</v>
      </c>
      <c r="AO5906" s="1" t="s">
        <v>364</v>
      </c>
      <c r="AP5906" s="1" t="s">
        <v>86</v>
      </c>
      <c r="AQ5906" s="1" t="s">
        <v>14</v>
      </c>
      <c r="AR5906" s="1" t="s">
        <v>19</v>
      </c>
      <c r="AS5906" s="1" t="s">
        <v>23090</v>
      </c>
      <c r="AT5906" s="1" t="s">
        <v>101</v>
      </c>
    </row>
    <row r="5907" spans="1:46" x14ac:dyDescent="0.25">
      <c r="A5907" s="1" t="s">
        <v>21404</v>
      </c>
      <c r="B5907" s="2" t="s">
        <v>23101</v>
      </c>
      <c r="C5907" s="2" t="s">
        <v>23103</v>
      </c>
      <c r="D5907" s="1">
        <v>0</v>
      </c>
      <c r="E5907" s="1">
        <v>3</v>
      </c>
      <c r="F5907" s="1">
        <v>1</v>
      </c>
      <c r="G5907" s="1">
        <v>4</v>
      </c>
      <c r="H5907" s="6">
        <v>0.25</v>
      </c>
      <c r="I5907">
        <v>1</v>
      </c>
      <c r="J5907" s="1">
        <v>43</v>
      </c>
      <c r="K5907" s="1">
        <v>1</v>
      </c>
      <c r="L5907" s="1">
        <v>748</v>
      </c>
      <c r="M5907" s="6">
        <v>0</v>
      </c>
      <c r="N5907" s="4">
        <v>3300</v>
      </c>
      <c r="O5907" s="4">
        <v>280</v>
      </c>
      <c r="P5907" s="4">
        <v>500</v>
      </c>
      <c r="Q5907" s="3">
        <v>0.35</v>
      </c>
      <c r="R5907" s="1">
        <v>12</v>
      </c>
      <c r="S5907" s="1">
        <v>500</v>
      </c>
      <c r="T5907" s="1">
        <v>11</v>
      </c>
      <c r="U5907" s="1">
        <v>0</v>
      </c>
      <c r="V5907" s="1">
        <v>0</v>
      </c>
      <c r="W5907" s="1">
        <v>1</v>
      </c>
      <c r="X5907" s="1">
        <v>1</v>
      </c>
      <c r="Y5907" s="1">
        <v>0</v>
      </c>
      <c r="Z5907" s="1">
        <v>1</v>
      </c>
      <c r="AA5907" s="1">
        <v>1</v>
      </c>
      <c r="AB5907" s="1">
        <v>1</v>
      </c>
      <c r="AC5907" s="1">
        <v>0</v>
      </c>
      <c r="AD5907" s="1">
        <v>0</v>
      </c>
      <c r="AE5907" s="1">
        <v>590</v>
      </c>
      <c r="AF5907" s="1">
        <v>0</v>
      </c>
      <c r="AG5907" s="1">
        <v>0</v>
      </c>
      <c r="AH5907" s="1">
        <v>0</v>
      </c>
      <c r="AI5907" s="1">
        <v>590</v>
      </c>
      <c r="AJ5907" s="1" t="s">
        <v>7547</v>
      </c>
      <c r="AK5907" s="1" t="s">
        <v>12563</v>
      </c>
      <c r="AL5907" s="1" t="s">
        <v>11</v>
      </c>
      <c r="AM5907" s="1" t="s">
        <v>16</v>
      </c>
      <c r="AN5907" s="1" t="s">
        <v>23098</v>
      </c>
      <c r="AO5907" s="1" t="s">
        <v>364</v>
      </c>
      <c r="AP5907" s="1" t="s">
        <v>86</v>
      </c>
      <c r="AQ5907" s="1" t="s">
        <v>14</v>
      </c>
      <c r="AR5907" s="1" t="s">
        <v>30</v>
      </c>
      <c r="AS5907" s="1" t="s">
        <v>23091</v>
      </c>
      <c r="AT5907" s="1" t="s">
        <v>101</v>
      </c>
    </row>
    <row r="5908" spans="1:46" x14ac:dyDescent="0.25">
      <c r="A5908" s="1" t="s">
        <v>18420</v>
      </c>
      <c r="B5908" s="2" t="s">
        <v>23101</v>
      </c>
      <c r="C5908" s="2" t="s">
        <v>23103</v>
      </c>
      <c r="D5908" s="1">
        <v>0</v>
      </c>
      <c r="E5908" s="1">
        <v>1</v>
      </c>
      <c r="F5908" s="1">
        <v>1</v>
      </c>
      <c r="G5908" s="1">
        <v>2</v>
      </c>
      <c r="H5908" s="6">
        <v>0.5</v>
      </c>
      <c r="I5908">
        <v>0</v>
      </c>
      <c r="J5908" s="1">
        <v>36</v>
      </c>
      <c r="K5908" s="1">
        <v>0</v>
      </c>
      <c r="L5908" s="1">
        <v>454</v>
      </c>
      <c r="M5908" s="6">
        <v>0</v>
      </c>
      <c r="N5908" s="4">
        <v>205000</v>
      </c>
      <c r="O5908" s="4">
        <v>150</v>
      </c>
      <c r="P5908" s="4">
        <v>600</v>
      </c>
      <c r="Q5908" s="3">
        <v>0.36</v>
      </c>
      <c r="R5908" s="1">
        <v>24</v>
      </c>
      <c r="S5908" s="1">
        <v>600</v>
      </c>
      <c r="T5908" s="1">
        <v>7</v>
      </c>
      <c r="U5908" s="1">
        <v>0</v>
      </c>
      <c r="V5908" s="1">
        <v>0</v>
      </c>
      <c r="W5908" s="1">
        <v>1</v>
      </c>
      <c r="X5908" s="1">
        <v>1</v>
      </c>
      <c r="Y5908" s="1">
        <v>1</v>
      </c>
      <c r="Z5908" s="1">
        <v>2</v>
      </c>
      <c r="AA5908" s="1">
        <v>0</v>
      </c>
      <c r="AB5908" s="1">
        <v>1</v>
      </c>
      <c r="AC5908" s="1">
        <v>1500</v>
      </c>
      <c r="AD5908" s="1">
        <v>0</v>
      </c>
      <c r="AE5908" s="1">
        <v>1200</v>
      </c>
      <c r="AF5908" s="1">
        <v>0</v>
      </c>
      <c r="AG5908" s="1">
        <v>0</v>
      </c>
      <c r="AH5908" s="1">
        <v>0</v>
      </c>
      <c r="AI5908" s="1">
        <v>2700</v>
      </c>
      <c r="AJ5908" s="1" t="s">
        <v>4319</v>
      </c>
      <c r="AK5908" s="1" t="s">
        <v>4320</v>
      </c>
      <c r="AL5908" s="1" t="s">
        <v>11</v>
      </c>
      <c r="AM5908" s="1" t="s">
        <v>12</v>
      </c>
      <c r="AN5908" s="1" t="s">
        <v>23097</v>
      </c>
      <c r="AO5908" s="1" t="s">
        <v>364</v>
      </c>
      <c r="AP5908" s="1" t="s">
        <v>86</v>
      </c>
      <c r="AQ5908" s="1" t="s">
        <v>14</v>
      </c>
      <c r="AR5908" s="1" t="s">
        <v>19</v>
      </c>
      <c r="AS5908" s="1" t="s">
        <v>23090</v>
      </c>
      <c r="AT5908" s="1" t="s">
        <v>101</v>
      </c>
    </row>
    <row r="5909" spans="1:46" x14ac:dyDescent="0.25">
      <c r="A5909" s="1" t="s">
        <v>17788</v>
      </c>
      <c r="B5909" s="2" t="s">
        <v>23101</v>
      </c>
      <c r="C5909" s="2" t="s">
        <v>23103</v>
      </c>
      <c r="D5909" s="1">
        <v>0</v>
      </c>
      <c r="E5909" s="1">
        <v>0</v>
      </c>
      <c r="F5909" s="1">
        <v>1</v>
      </c>
      <c r="G5909" s="1">
        <v>1</v>
      </c>
      <c r="H5909" s="6">
        <v>1</v>
      </c>
      <c r="I5909">
        <v>0</v>
      </c>
      <c r="J5909" s="1">
        <v>39</v>
      </c>
      <c r="K5909" s="1">
        <v>0</v>
      </c>
      <c r="L5909" s="1">
        <v>500</v>
      </c>
      <c r="M5909" s="6">
        <v>0</v>
      </c>
      <c r="N5909" s="4">
        <v>2400</v>
      </c>
      <c r="O5909" s="4">
        <v>200</v>
      </c>
      <c r="P5909" s="4">
        <v>200</v>
      </c>
      <c r="Q5909" s="3">
        <v>0.35</v>
      </c>
      <c r="R5909" s="1">
        <v>36</v>
      </c>
      <c r="S5909" s="1">
        <v>200</v>
      </c>
      <c r="T5909" s="1">
        <v>4</v>
      </c>
      <c r="U5909" s="1">
        <v>1</v>
      </c>
      <c r="V5909" s="1">
        <v>0</v>
      </c>
      <c r="W5909" s="1">
        <v>1</v>
      </c>
      <c r="X5909" s="1">
        <v>1</v>
      </c>
      <c r="Y5909" s="1">
        <v>0</v>
      </c>
      <c r="Z5909" s="1">
        <v>2</v>
      </c>
      <c r="AA5909" s="1">
        <v>1</v>
      </c>
      <c r="AB5909" s="1">
        <v>1</v>
      </c>
      <c r="AC5909" s="1">
        <v>0</v>
      </c>
      <c r="AD5909" s="1">
        <v>0</v>
      </c>
      <c r="AE5909" s="1">
        <v>0</v>
      </c>
      <c r="AF5909" s="1">
        <v>0</v>
      </c>
      <c r="AG5909" s="1">
        <v>0</v>
      </c>
      <c r="AH5909" s="1">
        <v>1000</v>
      </c>
      <c r="AI5909" s="1">
        <v>1000</v>
      </c>
      <c r="AJ5909" s="1" t="s">
        <v>2445</v>
      </c>
      <c r="AK5909" s="1" t="s">
        <v>2446</v>
      </c>
      <c r="AL5909" s="1" t="s">
        <v>11</v>
      </c>
      <c r="AM5909" s="1" t="s">
        <v>12</v>
      </c>
      <c r="AN5909" s="1" t="s">
        <v>23097</v>
      </c>
      <c r="AO5909" s="1" t="s">
        <v>86</v>
      </c>
      <c r="AP5909" s="1" t="s">
        <v>86</v>
      </c>
      <c r="AQ5909" s="1" t="s">
        <v>14</v>
      </c>
      <c r="AR5909" s="1" t="s">
        <v>30</v>
      </c>
      <c r="AS5909" s="1" t="s">
        <v>23091</v>
      </c>
      <c r="AT5909" s="1" t="s">
        <v>101</v>
      </c>
    </row>
    <row r="5910" spans="1:46" x14ac:dyDescent="0.25">
      <c r="A5910" s="1" t="s">
        <v>17897</v>
      </c>
      <c r="B5910" s="2" t="s">
        <v>23101</v>
      </c>
      <c r="C5910" s="2" t="s">
        <v>23103</v>
      </c>
      <c r="D5910" s="1">
        <v>0</v>
      </c>
      <c r="E5910" s="1">
        <v>0</v>
      </c>
      <c r="F5910" s="1">
        <v>1</v>
      </c>
      <c r="G5910" s="1">
        <v>1</v>
      </c>
      <c r="H5910" s="6">
        <v>1</v>
      </c>
      <c r="I5910">
        <v>0</v>
      </c>
      <c r="J5910" s="1">
        <v>54</v>
      </c>
      <c r="K5910" s="1">
        <v>0</v>
      </c>
      <c r="L5910" s="1">
        <v>596</v>
      </c>
      <c r="M5910" s="6">
        <v>0</v>
      </c>
      <c r="N5910" s="4">
        <v>3600</v>
      </c>
      <c r="O5910" s="4">
        <v>300</v>
      </c>
      <c r="P5910" s="4">
        <v>200</v>
      </c>
      <c r="Q5910" s="3">
        <v>0.38</v>
      </c>
      <c r="R5910" s="1">
        <v>12</v>
      </c>
      <c r="S5910" s="1">
        <v>200</v>
      </c>
      <c r="T5910" s="1">
        <v>4</v>
      </c>
      <c r="U5910" s="1">
        <v>1</v>
      </c>
      <c r="V5910" s="1">
        <v>0</v>
      </c>
      <c r="W5910" s="1">
        <v>1</v>
      </c>
      <c r="X5910" s="1">
        <v>1</v>
      </c>
      <c r="Y5910" s="1">
        <v>0</v>
      </c>
      <c r="Z5910" s="1">
        <v>4</v>
      </c>
      <c r="AA5910" s="1">
        <v>0</v>
      </c>
      <c r="AB5910" s="1">
        <v>1</v>
      </c>
      <c r="AC5910" s="1">
        <v>0</v>
      </c>
      <c r="AD5910" s="1">
        <v>0</v>
      </c>
      <c r="AE5910" s="1">
        <v>0</v>
      </c>
      <c r="AF5910" s="1">
        <v>800</v>
      </c>
      <c r="AG5910" s="1">
        <v>0</v>
      </c>
      <c r="AH5910" s="1">
        <v>0</v>
      </c>
      <c r="AI5910" s="1">
        <v>800</v>
      </c>
      <c r="AJ5910" s="1" t="s">
        <v>2740</v>
      </c>
      <c r="AK5910" s="1" t="s">
        <v>2741</v>
      </c>
      <c r="AL5910" s="1" t="s">
        <v>11</v>
      </c>
      <c r="AM5910" s="1" t="s">
        <v>12</v>
      </c>
      <c r="AN5910" s="1" t="s">
        <v>23097</v>
      </c>
      <c r="AO5910" s="1" t="s">
        <v>86</v>
      </c>
      <c r="AP5910" s="1" t="s">
        <v>86</v>
      </c>
      <c r="AQ5910" s="1" t="s">
        <v>14</v>
      </c>
      <c r="AR5910" s="1" t="s">
        <v>30</v>
      </c>
      <c r="AS5910" s="1" t="s">
        <v>23090</v>
      </c>
      <c r="AT5910" s="1" t="s">
        <v>101</v>
      </c>
    </row>
    <row r="5911" spans="1:46" x14ac:dyDescent="0.25">
      <c r="A5911" s="1" t="s">
        <v>17790</v>
      </c>
      <c r="B5911" s="2" t="s">
        <v>23101</v>
      </c>
      <c r="C5911" s="2" t="s">
        <v>23103</v>
      </c>
      <c r="D5911" s="1">
        <v>0</v>
      </c>
      <c r="E5911" s="1">
        <v>9</v>
      </c>
      <c r="F5911" s="1">
        <v>1</v>
      </c>
      <c r="G5911" s="1">
        <v>10</v>
      </c>
      <c r="H5911" s="6">
        <v>0.1</v>
      </c>
      <c r="I5911">
        <v>0</v>
      </c>
      <c r="J5911" s="1">
        <v>38</v>
      </c>
      <c r="K5911" s="1">
        <v>0</v>
      </c>
      <c r="L5911" s="1">
        <v>220</v>
      </c>
      <c r="M5911" s="6">
        <v>0</v>
      </c>
      <c r="N5911" s="4">
        <v>3000</v>
      </c>
      <c r="O5911" s="4">
        <v>250</v>
      </c>
      <c r="P5911" s="4">
        <v>100</v>
      </c>
      <c r="Q5911" s="3">
        <v>0.35</v>
      </c>
      <c r="R5911" s="1">
        <v>12</v>
      </c>
      <c r="S5911" s="1">
        <v>100</v>
      </c>
      <c r="T5911" s="1">
        <v>7</v>
      </c>
      <c r="U5911" s="1">
        <v>1</v>
      </c>
      <c r="V5911" s="1">
        <v>0</v>
      </c>
      <c r="W5911" s="1">
        <v>1</v>
      </c>
      <c r="X5911" s="1">
        <v>1</v>
      </c>
      <c r="Y5911" s="1">
        <v>1</v>
      </c>
      <c r="Z5911" s="1">
        <v>1</v>
      </c>
      <c r="AA5911" s="1">
        <v>1</v>
      </c>
      <c r="AB5911" s="1">
        <v>1</v>
      </c>
      <c r="AC5911" s="1">
        <v>2850</v>
      </c>
      <c r="AD5911" s="1">
        <v>0</v>
      </c>
      <c r="AE5911" s="1">
        <v>500</v>
      </c>
      <c r="AF5911" s="1">
        <v>250</v>
      </c>
      <c r="AG5911" s="1">
        <v>0</v>
      </c>
      <c r="AH5911" s="1">
        <v>200</v>
      </c>
      <c r="AI5911" s="1">
        <v>3800</v>
      </c>
      <c r="AJ5911" s="1" t="s">
        <v>2448</v>
      </c>
      <c r="AK5911" s="1" t="s">
        <v>2449</v>
      </c>
      <c r="AL5911" s="1" t="s">
        <v>11</v>
      </c>
      <c r="AM5911" s="1" t="s">
        <v>12</v>
      </c>
      <c r="AN5911" s="1" t="s">
        <v>23097</v>
      </c>
      <c r="AO5911" s="1" t="s">
        <v>86</v>
      </c>
      <c r="AP5911" s="1" t="s">
        <v>86</v>
      </c>
      <c r="AQ5911" s="1" t="s">
        <v>14</v>
      </c>
      <c r="AR5911" s="1" t="s">
        <v>19</v>
      </c>
      <c r="AS5911" s="1" t="s">
        <v>23091</v>
      </c>
      <c r="AT5911" s="1" t="s">
        <v>101</v>
      </c>
    </row>
    <row r="5912" spans="1:46" x14ac:dyDescent="0.25">
      <c r="A5912" s="1" t="s">
        <v>19748</v>
      </c>
      <c r="B5912" s="2" t="s">
        <v>23101</v>
      </c>
      <c r="C5912" s="2" t="s">
        <v>23103</v>
      </c>
      <c r="D5912" s="1">
        <v>1</v>
      </c>
      <c r="E5912" s="1">
        <v>0</v>
      </c>
      <c r="F5912" s="1">
        <v>1</v>
      </c>
      <c r="G5912" s="1">
        <v>2</v>
      </c>
      <c r="H5912" s="6">
        <v>0.5</v>
      </c>
      <c r="I5912">
        <v>0</v>
      </c>
      <c r="J5912" s="1">
        <v>35</v>
      </c>
      <c r="K5912" s="1">
        <v>0</v>
      </c>
      <c r="L5912" s="1">
        <v>728</v>
      </c>
      <c r="M5912" s="6">
        <v>0</v>
      </c>
      <c r="N5912" s="4">
        <v>2300</v>
      </c>
      <c r="O5912" s="4">
        <v>190</v>
      </c>
      <c r="P5912" s="4">
        <v>300</v>
      </c>
      <c r="Q5912" s="3">
        <v>0.33</v>
      </c>
      <c r="R5912" s="1">
        <v>12</v>
      </c>
      <c r="S5912" s="1">
        <v>300</v>
      </c>
      <c r="T5912" s="1">
        <v>7</v>
      </c>
      <c r="U5912" s="1">
        <v>1</v>
      </c>
      <c r="V5912" s="1">
        <v>0</v>
      </c>
      <c r="W5912" s="1">
        <v>1</v>
      </c>
      <c r="X5912" s="1">
        <v>1</v>
      </c>
      <c r="Y5912" s="1">
        <v>1</v>
      </c>
      <c r="Z5912" s="1">
        <v>0</v>
      </c>
      <c r="AA5912" s="1">
        <v>0</v>
      </c>
      <c r="AB5912" s="1">
        <v>1</v>
      </c>
      <c r="AC5912" s="1">
        <v>0</v>
      </c>
      <c r="AD5912" s="1">
        <v>0</v>
      </c>
      <c r="AE5912" s="1">
        <v>0</v>
      </c>
      <c r="AF5912" s="1">
        <v>0</v>
      </c>
      <c r="AG5912" s="1">
        <v>0</v>
      </c>
      <c r="AH5912" s="1">
        <v>0</v>
      </c>
      <c r="AI5912" s="1">
        <v>0</v>
      </c>
      <c r="AJ5912" s="1" t="s">
        <v>8057</v>
      </c>
      <c r="AK5912" s="1" t="s">
        <v>8058</v>
      </c>
      <c r="AL5912" s="1" t="s">
        <v>11</v>
      </c>
      <c r="AM5912" s="1" t="s">
        <v>12</v>
      </c>
      <c r="AN5912" s="1" t="s">
        <v>23097</v>
      </c>
      <c r="AO5912" s="1" t="s">
        <v>86</v>
      </c>
      <c r="AP5912" s="1" t="s">
        <v>86</v>
      </c>
      <c r="AQ5912" s="1" t="s">
        <v>14</v>
      </c>
      <c r="AR5912" s="1" t="s">
        <v>19</v>
      </c>
      <c r="AS5912" s="1" t="s">
        <v>23090</v>
      </c>
      <c r="AT5912" s="1" t="s">
        <v>101</v>
      </c>
    </row>
    <row r="5913" spans="1:46" x14ac:dyDescent="0.25">
      <c r="A5913" s="1" t="s">
        <v>21413</v>
      </c>
      <c r="B5913" s="2" t="s">
        <v>23101</v>
      </c>
      <c r="C5913" s="2" t="s">
        <v>23103</v>
      </c>
      <c r="D5913" s="1">
        <v>1</v>
      </c>
      <c r="E5913" s="1">
        <v>0</v>
      </c>
      <c r="F5913" s="1">
        <v>1</v>
      </c>
      <c r="G5913" s="1">
        <v>2</v>
      </c>
      <c r="H5913" s="6">
        <v>0.5</v>
      </c>
      <c r="I5913">
        <v>1</v>
      </c>
      <c r="J5913" s="1">
        <v>43</v>
      </c>
      <c r="K5913" s="1">
        <v>0</v>
      </c>
      <c r="L5913" s="1">
        <v>635</v>
      </c>
      <c r="M5913" s="6">
        <v>0</v>
      </c>
      <c r="N5913" s="4">
        <v>1800</v>
      </c>
      <c r="O5913" s="4">
        <v>150</v>
      </c>
      <c r="P5913" s="4">
        <v>300</v>
      </c>
      <c r="Q5913" s="3">
        <v>0.4</v>
      </c>
      <c r="R5913" s="1">
        <v>12</v>
      </c>
      <c r="S5913" s="1">
        <v>300</v>
      </c>
      <c r="T5913" s="1">
        <v>11</v>
      </c>
      <c r="U5913" s="1">
        <v>1</v>
      </c>
      <c r="V5913" s="1">
        <v>0</v>
      </c>
      <c r="W5913" s="1">
        <v>1</v>
      </c>
      <c r="X5913" s="1">
        <v>1</v>
      </c>
      <c r="Y5913" s="1">
        <v>1</v>
      </c>
      <c r="Z5913" s="1">
        <v>2</v>
      </c>
      <c r="AA5913" s="1">
        <v>0</v>
      </c>
      <c r="AB5913" s="1">
        <v>1</v>
      </c>
      <c r="AC5913" s="1">
        <v>0</v>
      </c>
      <c r="AD5913" s="1">
        <v>0</v>
      </c>
      <c r="AE5913" s="1">
        <v>0</v>
      </c>
      <c r="AF5913" s="1">
        <v>0</v>
      </c>
      <c r="AG5913" s="1">
        <v>0</v>
      </c>
      <c r="AH5913" s="1">
        <v>500</v>
      </c>
      <c r="AI5913" s="1">
        <v>500</v>
      </c>
      <c r="AJ5913" s="1" t="s">
        <v>873</v>
      </c>
      <c r="AK5913" s="1" t="s">
        <v>12582</v>
      </c>
      <c r="AL5913" s="1" t="s">
        <v>11</v>
      </c>
      <c r="AM5913" s="1" t="s">
        <v>16</v>
      </c>
      <c r="AN5913" s="1" t="s">
        <v>23097</v>
      </c>
      <c r="AO5913" s="1" t="s">
        <v>86</v>
      </c>
      <c r="AP5913" s="1" t="s">
        <v>86</v>
      </c>
      <c r="AQ5913" s="1" t="s">
        <v>14</v>
      </c>
      <c r="AR5913" s="1" t="s">
        <v>19</v>
      </c>
      <c r="AS5913" s="1" t="s">
        <v>23090</v>
      </c>
      <c r="AT5913" s="1" t="s">
        <v>101</v>
      </c>
    </row>
    <row r="5914" spans="1:46" x14ac:dyDescent="0.25">
      <c r="A5914" s="1" t="s">
        <v>20318</v>
      </c>
      <c r="B5914" s="2" t="s">
        <v>23101</v>
      </c>
      <c r="C5914" s="2" t="s">
        <v>23103</v>
      </c>
      <c r="D5914" s="1">
        <v>0</v>
      </c>
      <c r="E5914" s="1">
        <v>2</v>
      </c>
      <c r="F5914" s="1">
        <v>1</v>
      </c>
      <c r="G5914" s="1">
        <v>3</v>
      </c>
      <c r="H5914" s="6">
        <v>0.33333333333333331</v>
      </c>
      <c r="I5914">
        <v>1</v>
      </c>
      <c r="J5914" s="1">
        <v>35</v>
      </c>
      <c r="K5914" s="1">
        <v>1</v>
      </c>
      <c r="L5914" s="1">
        <v>474</v>
      </c>
      <c r="M5914" s="6">
        <v>0</v>
      </c>
      <c r="N5914" s="4">
        <v>0</v>
      </c>
      <c r="O5914" s="4">
        <v>0</v>
      </c>
      <c r="P5914" s="4">
        <v>300</v>
      </c>
      <c r="Q5914" s="3">
        <v>0.45</v>
      </c>
      <c r="R5914" s="1">
        <v>36</v>
      </c>
      <c r="S5914" s="1">
        <v>300</v>
      </c>
      <c r="T5914" s="1">
        <v>8</v>
      </c>
      <c r="U5914" s="1">
        <v>0</v>
      </c>
      <c r="V5914" s="1">
        <v>0</v>
      </c>
      <c r="W5914" s="1">
        <v>0</v>
      </c>
      <c r="X5914" s="1">
        <v>1</v>
      </c>
      <c r="Y5914" s="1">
        <v>1</v>
      </c>
      <c r="Z5914" s="1">
        <v>0</v>
      </c>
      <c r="AA5914" s="1">
        <v>1</v>
      </c>
      <c r="AB5914" s="1">
        <v>1</v>
      </c>
      <c r="AC5914" s="1">
        <v>0</v>
      </c>
      <c r="AD5914" s="1">
        <v>0</v>
      </c>
      <c r="AE5914" s="1">
        <v>0</v>
      </c>
      <c r="AF5914" s="1">
        <v>0</v>
      </c>
      <c r="AG5914" s="1">
        <v>0</v>
      </c>
      <c r="AH5914" s="1">
        <v>0</v>
      </c>
      <c r="AI5914" s="1">
        <v>0</v>
      </c>
      <c r="AJ5914" s="1" t="s">
        <v>9612</v>
      </c>
      <c r="AK5914" s="1" t="s">
        <v>9613</v>
      </c>
      <c r="AL5914" s="1" t="s">
        <v>11</v>
      </c>
      <c r="AM5914" s="1" t="s">
        <v>16</v>
      </c>
      <c r="AN5914" s="1" t="s">
        <v>23098</v>
      </c>
      <c r="AO5914" s="1" t="s">
        <v>364</v>
      </c>
      <c r="AP5914" s="1" t="s">
        <v>57</v>
      </c>
      <c r="AQ5914" s="1" t="s">
        <v>14</v>
      </c>
      <c r="AR5914" s="1" t="s">
        <v>19</v>
      </c>
      <c r="AS5914" s="1" t="s">
        <v>23091</v>
      </c>
      <c r="AT5914" s="1" t="s">
        <v>101</v>
      </c>
    </row>
    <row r="5915" spans="1:46" x14ac:dyDescent="0.25">
      <c r="A5915" s="1" t="s">
        <v>21409</v>
      </c>
      <c r="B5915" s="2" t="s">
        <v>23101</v>
      </c>
      <c r="C5915" s="2" t="s">
        <v>23103</v>
      </c>
      <c r="D5915" s="1">
        <v>0</v>
      </c>
      <c r="E5915" s="1">
        <v>1</v>
      </c>
      <c r="F5915" s="1">
        <v>1</v>
      </c>
      <c r="G5915" s="1">
        <v>2</v>
      </c>
      <c r="H5915" s="6">
        <v>0.5</v>
      </c>
      <c r="I5915">
        <v>0</v>
      </c>
      <c r="J5915" s="1">
        <v>36</v>
      </c>
      <c r="K5915" s="1">
        <v>0</v>
      </c>
      <c r="L5915" s="1">
        <v>814</v>
      </c>
      <c r="M5915" s="6">
        <v>0</v>
      </c>
      <c r="N5915" s="4">
        <v>1700</v>
      </c>
      <c r="O5915" s="4">
        <v>140</v>
      </c>
      <c r="P5915" s="4">
        <v>200</v>
      </c>
      <c r="Q5915" s="3">
        <v>0.3</v>
      </c>
      <c r="R5915" s="1">
        <v>12</v>
      </c>
      <c r="S5915" s="1">
        <v>200</v>
      </c>
      <c r="T5915" s="1">
        <v>5</v>
      </c>
      <c r="U5915" s="1">
        <v>1</v>
      </c>
      <c r="V5915" s="1">
        <v>0</v>
      </c>
      <c r="W5915" s="1">
        <v>1</v>
      </c>
      <c r="X5915" s="1">
        <v>1</v>
      </c>
      <c r="Y5915" s="1">
        <v>1</v>
      </c>
      <c r="Z5915" s="1">
        <v>1</v>
      </c>
      <c r="AA5915" s="1">
        <v>0</v>
      </c>
      <c r="AB5915" s="1">
        <v>1</v>
      </c>
      <c r="AC5915" s="1">
        <v>225</v>
      </c>
      <c r="AD5915" s="1">
        <v>0</v>
      </c>
      <c r="AE5915" s="1">
        <v>0</v>
      </c>
      <c r="AF5915" s="1">
        <v>0</v>
      </c>
      <c r="AG5915" s="1">
        <v>0</v>
      </c>
      <c r="AH5915" s="1">
        <v>0</v>
      </c>
      <c r="AI5915" s="1">
        <v>225</v>
      </c>
      <c r="AJ5915" s="1" t="s">
        <v>494</v>
      </c>
      <c r="AK5915" s="1" t="s">
        <v>12574</v>
      </c>
      <c r="AL5915" s="1" t="s">
        <v>11</v>
      </c>
      <c r="AM5915" s="1" t="s">
        <v>12</v>
      </c>
      <c r="AN5915" s="1" t="s">
        <v>23097</v>
      </c>
      <c r="AO5915" s="1" t="s">
        <v>86</v>
      </c>
      <c r="AP5915" s="1" t="s">
        <v>86</v>
      </c>
      <c r="AQ5915" s="1" t="s">
        <v>14</v>
      </c>
      <c r="AR5915" s="1" t="s">
        <v>19</v>
      </c>
      <c r="AS5915" s="1" t="s">
        <v>23090</v>
      </c>
      <c r="AT5915" s="1" t="s">
        <v>101</v>
      </c>
    </row>
    <row r="5916" spans="1:46" x14ac:dyDescent="0.25">
      <c r="A5916" s="1" t="s">
        <v>19172</v>
      </c>
      <c r="B5916" s="2" t="s">
        <v>23101</v>
      </c>
      <c r="C5916" s="2" t="s">
        <v>23103</v>
      </c>
      <c r="D5916" s="1">
        <v>0</v>
      </c>
      <c r="E5916" s="1">
        <v>0</v>
      </c>
      <c r="F5916" s="1">
        <v>1</v>
      </c>
      <c r="G5916" s="1">
        <v>1</v>
      </c>
      <c r="H5916" s="6">
        <v>1</v>
      </c>
      <c r="I5916">
        <v>0</v>
      </c>
      <c r="J5916" s="1">
        <v>33</v>
      </c>
      <c r="K5916" s="1">
        <v>0</v>
      </c>
      <c r="L5916" s="1">
        <v>631</v>
      </c>
      <c r="M5916" s="6">
        <v>0</v>
      </c>
      <c r="N5916" s="4">
        <v>1800</v>
      </c>
      <c r="O5916" s="4">
        <v>150</v>
      </c>
      <c r="P5916" s="4">
        <v>300</v>
      </c>
      <c r="Q5916" s="3">
        <v>0.3</v>
      </c>
      <c r="R5916" s="1">
        <v>24</v>
      </c>
      <c r="S5916" s="1">
        <v>300</v>
      </c>
      <c r="T5916" s="1">
        <v>5</v>
      </c>
      <c r="U5916" s="1">
        <v>0</v>
      </c>
      <c r="V5916" s="1">
        <v>0</v>
      </c>
      <c r="W5916" s="1">
        <v>1</v>
      </c>
      <c r="X5916" s="1">
        <v>1</v>
      </c>
      <c r="Y5916" s="1">
        <v>1</v>
      </c>
      <c r="Z5916" s="1">
        <v>2</v>
      </c>
      <c r="AA5916" s="1">
        <v>0</v>
      </c>
      <c r="AB5916" s="1">
        <v>1</v>
      </c>
      <c r="AC5916" s="1">
        <v>400</v>
      </c>
      <c r="AD5916" s="1">
        <v>0</v>
      </c>
      <c r="AE5916" s="1">
        <v>0</v>
      </c>
      <c r="AF5916" s="1">
        <v>0</v>
      </c>
      <c r="AG5916" s="1">
        <v>0</v>
      </c>
      <c r="AH5916" s="1">
        <v>300</v>
      </c>
      <c r="AI5916" s="1">
        <v>700</v>
      </c>
      <c r="AJ5916" s="1" t="s">
        <v>6438</v>
      </c>
      <c r="AK5916" s="1" t="s">
        <v>6439</v>
      </c>
      <c r="AL5916" s="1" t="s">
        <v>11</v>
      </c>
      <c r="AM5916" s="1" t="s">
        <v>12</v>
      </c>
      <c r="AN5916" s="1" t="s">
        <v>23097</v>
      </c>
      <c r="AO5916" s="1" t="s">
        <v>364</v>
      </c>
      <c r="AP5916" s="1" t="s">
        <v>86</v>
      </c>
      <c r="AQ5916" s="1" t="s">
        <v>14</v>
      </c>
      <c r="AR5916" s="1" t="s">
        <v>19</v>
      </c>
      <c r="AS5916" s="1" t="s">
        <v>23090</v>
      </c>
      <c r="AT5916" s="1" t="s">
        <v>101</v>
      </c>
    </row>
    <row r="5917" spans="1:46" x14ac:dyDescent="0.25">
      <c r="A5917" s="1" t="s">
        <v>20873</v>
      </c>
      <c r="B5917" s="2" t="s">
        <v>23101</v>
      </c>
      <c r="C5917" s="2" t="s">
        <v>23103</v>
      </c>
      <c r="D5917" s="1">
        <v>0</v>
      </c>
      <c r="E5917" s="1">
        <v>0</v>
      </c>
      <c r="F5917" s="1">
        <v>1</v>
      </c>
      <c r="G5917" s="1">
        <v>1</v>
      </c>
      <c r="H5917" s="6">
        <v>1</v>
      </c>
      <c r="I5917">
        <v>1</v>
      </c>
      <c r="J5917" s="1">
        <v>32</v>
      </c>
      <c r="K5917" s="1">
        <v>1</v>
      </c>
      <c r="L5917" s="1">
        <v>0</v>
      </c>
      <c r="M5917" s="6">
        <v>0</v>
      </c>
      <c r="N5917" s="4">
        <v>2400</v>
      </c>
      <c r="O5917" s="4">
        <v>200</v>
      </c>
      <c r="P5917" s="4">
        <v>300</v>
      </c>
      <c r="Q5917" s="3">
        <v>0.3</v>
      </c>
      <c r="R5917" s="1">
        <v>24</v>
      </c>
      <c r="S5917" s="1">
        <v>300</v>
      </c>
      <c r="T5917" s="1">
        <v>5</v>
      </c>
      <c r="U5917" s="1">
        <v>1</v>
      </c>
      <c r="V5917" s="1">
        <v>0</v>
      </c>
      <c r="W5917" s="1">
        <v>1</v>
      </c>
      <c r="X5917" s="1">
        <v>1</v>
      </c>
      <c r="Y5917" s="1">
        <v>1</v>
      </c>
      <c r="Z5917" s="1">
        <v>2</v>
      </c>
      <c r="AA5917" s="1">
        <v>1</v>
      </c>
      <c r="AB5917" s="1">
        <v>1</v>
      </c>
      <c r="AC5917" s="1">
        <v>0</v>
      </c>
      <c r="AD5917" s="1">
        <v>0</v>
      </c>
      <c r="AE5917" s="1">
        <v>0</v>
      </c>
      <c r="AF5917" s="1">
        <v>0</v>
      </c>
      <c r="AG5917" s="1">
        <v>0</v>
      </c>
      <c r="AH5917" s="1">
        <v>0</v>
      </c>
      <c r="AI5917" s="1">
        <v>0</v>
      </c>
      <c r="AJ5917" s="1" t="s">
        <v>11129</v>
      </c>
      <c r="AK5917" s="1" t="s">
        <v>11130</v>
      </c>
      <c r="AL5917" s="1" t="s">
        <v>11</v>
      </c>
      <c r="AM5917" s="1" t="s">
        <v>16</v>
      </c>
      <c r="AN5917" s="1" t="s">
        <v>23098</v>
      </c>
      <c r="AO5917" s="1" t="s">
        <v>86</v>
      </c>
      <c r="AP5917" s="1" t="s">
        <v>86</v>
      </c>
      <c r="AQ5917" s="1" t="s">
        <v>14</v>
      </c>
      <c r="AR5917" s="1" t="s">
        <v>19</v>
      </c>
      <c r="AS5917" s="1" t="s">
        <v>23091</v>
      </c>
      <c r="AT5917" s="1" t="s">
        <v>101</v>
      </c>
    </row>
    <row r="5918" spans="1:46" x14ac:dyDescent="0.25">
      <c r="A5918" s="1" t="s">
        <v>17151</v>
      </c>
      <c r="B5918" s="2" t="s">
        <v>23101</v>
      </c>
      <c r="C5918" s="2" t="s">
        <v>23103</v>
      </c>
      <c r="D5918" s="1">
        <v>0</v>
      </c>
      <c r="E5918" s="1">
        <v>2</v>
      </c>
      <c r="F5918" s="1">
        <v>1</v>
      </c>
      <c r="G5918" s="1">
        <v>3</v>
      </c>
      <c r="H5918" s="6">
        <v>0.33333333333333331</v>
      </c>
      <c r="I5918">
        <v>0</v>
      </c>
      <c r="J5918" s="1">
        <v>41</v>
      </c>
      <c r="K5918" s="1">
        <v>0</v>
      </c>
      <c r="L5918" s="1">
        <v>483</v>
      </c>
      <c r="M5918" s="6">
        <v>0</v>
      </c>
      <c r="N5918" s="4">
        <v>4000</v>
      </c>
      <c r="O5918" s="4">
        <v>350</v>
      </c>
      <c r="P5918" s="4">
        <v>400</v>
      </c>
      <c r="Q5918" s="3">
        <v>0.4</v>
      </c>
      <c r="R5918" s="1">
        <v>12</v>
      </c>
      <c r="S5918" s="1">
        <v>400</v>
      </c>
      <c r="T5918" s="1">
        <v>7</v>
      </c>
      <c r="U5918" s="1">
        <v>0</v>
      </c>
      <c r="V5918" s="1">
        <v>0</v>
      </c>
      <c r="W5918" s="1">
        <v>1</v>
      </c>
      <c r="X5918" s="1">
        <v>1</v>
      </c>
      <c r="Y5918" s="1">
        <v>0</v>
      </c>
      <c r="Z5918" s="1">
        <v>3</v>
      </c>
      <c r="AA5918" s="1">
        <v>1</v>
      </c>
      <c r="AB5918" s="1">
        <v>1</v>
      </c>
      <c r="AC5918" s="1">
        <v>275</v>
      </c>
      <c r="AD5918" s="1">
        <v>0</v>
      </c>
      <c r="AE5918" s="1">
        <v>90</v>
      </c>
      <c r="AF5918" s="1">
        <v>400</v>
      </c>
      <c r="AG5918" s="1">
        <v>0</v>
      </c>
      <c r="AH5918" s="1">
        <v>800</v>
      </c>
      <c r="AI5918" s="1">
        <v>1565</v>
      </c>
      <c r="AJ5918" s="1" t="s">
        <v>28</v>
      </c>
      <c r="AK5918" s="1" t="s">
        <v>435</v>
      </c>
      <c r="AL5918" s="1" t="s">
        <v>11</v>
      </c>
      <c r="AM5918" s="1" t="s">
        <v>12</v>
      </c>
      <c r="AN5918" s="1" t="s">
        <v>23097</v>
      </c>
      <c r="AO5918" s="1" t="s">
        <v>364</v>
      </c>
      <c r="AP5918" s="1" t="s">
        <v>86</v>
      </c>
      <c r="AQ5918" s="1" t="s">
        <v>14</v>
      </c>
      <c r="AR5918" s="1" t="s">
        <v>30</v>
      </c>
      <c r="AS5918" s="1" t="s">
        <v>23091</v>
      </c>
      <c r="AT5918" s="1" t="s">
        <v>101</v>
      </c>
    </row>
    <row r="5919" spans="1:46" x14ac:dyDescent="0.25">
      <c r="A5919" s="1" t="s">
        <v>19173</v>
      </c>
      <c r="B5919" s="2" t="s">
        <v>23101</v>
      </c>
      <c r="C5919" s="2" t="s">
        <v>23103</v>
      </c>
      <c r="D5919" s="1">
        <v>1</v>
      </c>
      <c r="E5919" s="1">
        <v>2</v>
      </c>
      <c r="F5919" s="1">
        <v>1</v>
      </c>
      <c r="G5919" s="1">
        <v>4</v>
      </c>
      <c r="H5919" s="6">
        <v>0.25</v>
      </c>
      <c r="I5919">
        <v>1</v>
      </c>
      <c r="J5919" s="1">
        <v>29</v>
      </c>
      <c r="K5919" s="1">
        <v>0</v>
      </c>
      <c r="L5919" s="1">
        <v>765</v>
      </c>
      <c r="M5919" s="6">
        <v>0</v>
      </c>
      <c r="N5919" s="4">
        <v>1200</v>
      </c>
      <c r="O5919" s="4">
        <v>100</v>
      </c>
      <c r="P5919" s="4">
        <v>150</v>
      </c>
      <c r="Q5919" s="3">
        <v>0.3</v>
      </c>
      <c r="R5919" s="1">
        <v>12</v>
      </c>
      <c r="S5919" s="1">
        <v>150</v>
      </c>
      <c r="T5919" s="1">
        <v>8</v>
      </c>
      <c r="U5919" s="1">
        <v>1</v>
      </c>
      <c r="V5919" s="1">
        <v>0</v>
      </c>
      <c r="W5919" s="1">
        <v>1</v>
      </c>
      <c r="X5919" s="1">
        <v>1</v>
      </c>
      <c r="Y5919" s="1">
        <v>1</v>
      </c>
      <c r="Z5919" s="1">
        <v>1</v>
      </c>
      <c r="AA5919" s="1">
        <v>1</v>
      </c>
      <c r="AB5919" s="1">
        <v>1</v>
      </c>
      <c r="AC5919" s="1">
        <v>0</v>
      </c>
      <c r="AD5919" s="1">
        <v>0</v>
      </c>
      <c r="AE5919" s="1">
        <v>30</v>
      </c>
      <c r="AF5919" s="1">
        <v>0</v>
      </c>
      <c r="AG5919" s="1">
        <v>0</v>
      </c>
      <c r="AH5919" s="1">
        <v>0</v>
      </c>
      <c r="AI5919" s="1">
        <v>30</v>
      </c>
      <c r="AJ5919" s="1" t="s">
        <v>6440</v>
      </c>
      <c r="AK5919" s="1" t="s">
        <v>6441</v>
      </c>
      <c r="AL5919" s="1" t="s">
        <v>11</v>
      </c>
      <c r="AM5919" s="1" t="s">
        <v>16</v>
      </c>
      <c r="AN5919" s="1" t="s">
        <v>23097</v>
      </c>
      <c r="AO5919" s="1" t="s">
        <v>86</v>
      </c>
      <c r="AP5919" s="1" t="s">
        <v>86</v>
      </c>
      <c r="AQ5919" s="1" t="s">
        <v>14</v>
      </c>
      <c r="AR5919" s="1" t="s">
        <v>19</v>
      </c>
      <c r="AS5919" s="1" t="s">
        <v>23091</v>
      </c>
      <c r="AT5919" s="1" t="s">
        <v>101</v>
      </c>
    </row>
    <row r="5920" spans="1:46" x14ac:dyDescent="0.25">
      <c r="A5920" s="1" t="s">
        <v>17150</v>
      </c>
      <c r="B5920" s="2" t="s">
        <v>23101</v>
      </c>
      <c r="C5920" s="2" t="s">
        <v>23103</v>
      </c>
      <c r="D5920" s="1">
        <v>0</v>
      </c>
      <c r="E5920" s="1">
        <v>0</v>
      </c>
      <c r="F5920" s="1">
        <v>1</v>
      </c>
      <c r="G5920" s="1">
        <v>1</v>
      </c>
      <c r="H5920" s="6">
        <v>1</v>
      </c>
      <c r="I5920">
        <v>1</v>
      </c>
      <c r="J5920" s="1">
        <v>37</v>
      </c>
      <c r="K5920" s="1">
        <v>1</v>
      </c>
      <c r="L5920" s="1">
        <v>695</v>
      </c>
      <c r="M5920" s="6">
        <v>0</v>
      </c>
      <c r="N5920" s="4">
        <v>3000</v>
      </c>
      <c r="O5920" s="4">
        <v>250</v>
      </c>
      <c r="P5920" s="4">
        <v>500</v>
      </c>
      <c r="Q5920" s="3">
        <v>0.35</v>
      </c>
      <c r="R5920" s="1">
        <v>24</v>
      </c>
      <c r="S5920" s="1">
        <v>500</v>
      </c>
      <c r="T5920" s="1">
        <v>8</v>
      </c>
      <c r="U5920" s="1">
        <v>0</v>
      </c>
      <c r="V5920" s="1">
        <v>0</v>
      </c>
      <c r="W5920" s="1">
        <v>1</v>
      </c>
      <c r="X5920" s="1">
        <v>1</v>
      </c>
      <c r="Y5920" s="1">
        <v>1</v>
      </c>
      <c r="Z5920" s="1">
        <v>2</v>
      </c>
      <c r="AA5920" s="1">
        <v>0</v>
      </c>
      <c r="AB5920" s="1">
        <v>1</v>
      </c>
      <c r="AC5920" s="1">
        <v>500</v>
      </c>
      <c r="AD5920" s="1">
        <v>0</v>
      </c>
      <c r="AE5920" s="1">
        <v>1400</v>
      </c>
      <c r="AF5920" s="1">
        <v>0</v>
      </c>
      <c r="AG5920" s="1">
        <v>0</v>
      </c>
      <c r="AH5920" s="1">
        <v>0</v>
      </c>
      <c r="AI5920" s="1">
        <v>1900</v>
      </c>
      <c r="AJ5920" s="1" t="s">
        <v>433</v>
      </c>
      <c r="AK5920" s="1" t="s">
        <v>434</v>
      </c>
      <c r="AL5920" s="1" t="s">
        <v>11</v>
      </c>
      <c r="AM5920" s="1" t="s">
        <v>16</v>
      </c>
      <c r="AN5920" s="1" t="s">
        <v>23098</v>
      </c>
      <c r="AO5920" s="1" t="s">
        <v>364</v>
      </c>
      <c r="AP5920" s="1" t="s">
        <v>86</v>
      </c>
      <c r="AQ5920" s="1" t="s">
        <v>14</v>
      </c>
      <c r="AR5920" s="1" t="s">
        <v>19</v>
      </c>
      <c r="AS5920" s="1" t="s">
        <v>23090</v>
      </c>
      <c r="AT5920" s="1" t="s">
        <v>101</v>
      </c>
    </row>
    <row r="5921" spans="1:46" x14ac:dyDescent="0.25">
      <c r="A5921" s="1" t="s">
        <v>20320</v>
      </c>
      <c r="B5921" s="2" t="s">
        <v>23101</v>
      </c>
      <c r="C5921" s="2" t="s">
        <v>23103</v>
      </c>
      <c r="D5921" s="1">
        <v>0</v>
      </c>
      <c r="E5921" s="1">
        <v>0</v>
      </c>
      <c r="F5921" s="1">
        <v>1</v>
      </c>
      <c r="G5921" s="1">
        <v>1</v>
      </c>
      <c r="H5921" s="6">
        <v>1</v>
      </c>
      <c r="I5921">
        <v>0</v>
      </c>
      <c r="J5921" s="1">
        <v>41</v>
      </c>
      <c r="K5921" s="1">
        <v>0</v>
      </c>
      <c r="L5921" s="1">
        <v>268</v>
      </c>
      <c r="M5921" s="6">
        <v>0</v>
      </c>
      <c r="N5921" s="4">
        <v>3850</v>
      </c>
      <c r="O5921" s="4">
        <v>338</v>
      </c>
      <c r="P5921" s="4">
        <v>400</v>
      </c>
      <c r="Q5921" s="3">
        <v>0.4</v>
      </c>
      <c r="R5921" s="1">
        <v>24</v>
      </c>
      <c r="S5921" s="1">
        <v>400</v>
      </c>
      <c r="T5921" s="1">
        <v>7</v>
      </c>
      <c r="U5921" s="1">
        <v>0</v>
      </c>
      <c r="V5921" s="1">
        <v>0</v>
      </c>
      <c r="W5921" s="1">
        <v>1</v>
      </c>
      <c r="X5921" s="1">
        <v>1</v>
      </c>
      <c r="Y5921" s="1">
        <v>0</v>
      </c>
      <c r="Z5921" s="1">
        <v>3</v>
      </c>
      <c r="AA5921" s="1">
        <v>1</v>
      </c>
      <c r="AB5921" s="1">
        <v>1</v>
      </c>
      <c r="AC5921" s="1">
        <v>0</v>
      </c>
      <c r="AD5921" s="1">
        <v>0</v>
      </c>
      <c r="AE5921" s="1">
        <v>0</v>
      </c>
      <c r="AF5921" s="1">
        <v>300</v>
      </c>
      <c r="AG5921" s="1">
        <v>0</v>
      </c>
      <c r="AH5921" s="1">
        <v>900</v>
      </c>
      <c r="AI5921" s="1">
        <v>1200</v>
      </c>
      <c r="AJ5921" s="1" t="s">
        <v>9617</v>
      </c>
      <c r="AK5921" s="1" t="s">
        <v>9618</v>
      </c>
      <c r="AL5921" s="1" t="s">
        <v>11</v>
      </c>
      <c r="AM5921" s="1" t="s">
        <v>12</v>
      </c>
      <c r="AN5921" s="1" t="s">
        <v>23097</v>
      </c>
      <c r="AO5921" s="1" t="s">
        <v>364</v>
      </c>
      <c r="AP5921" s="1" t="s">
        <v>86</v>
      </c>
      <c r="AQ5921" s="1" t="s">
        <v>14</v>
      </c>
      <c r="AR5921" s="1" t="s">
        <v>30</v>
      </c>
      <c r="AS5921" s="1" t="s">
        <v>23091</v>
      </c>
      <c r="AT5921" s="1" t="s">
        <v>101</v>
      </c>
    </row>
    <row r="5922" spans="1:46" x14ac:dyDescent="0.25">
      <c r="A5922" s="1" t="s">
        <v>19754</v>
      </c>
      <c r="B5922" s="2" t="s">
        <v>23101</v>
      </c>
      <c r="C5922" s="2" t="s">
        <v>23103</v>
      </c>
      <c r="D5922" s="1">
        <v>4</v>
      </c>
      <c r="E5922" s="1">
        <v>1</v>
      </c>
      <c r="F5922" s="1">
        <v>1</v>
      </c>
      <c r="G5922" s="1">
        <v>6</v>
      </c>
      <c r="H5922" s="6">
        <v>0.16666666666666666</v>
      </c>
      <c r="I5922">
        <v>0</v>
      </c>
      <c r="J5922" s="1">
        <v>32</v>
      </c>
      <c r="K5922" s="1">
        <v>0</v>
      </c>
      <c r="L5922" s="1">
        <v>393</v>
      </c>
      <c r="M5922" s="6">
        <v>0</v>
      </c>
      <c r="N5922" s="4">
        <v>3100</v>
      </c>
      <c r="O5922" s="4">
        <v>260</v>
      </c>
      <c r="P5922" s="4">
        <v>200</v>
      </c>
      <c r="Q5922" s="3">
        <v>0.45</v>
      </c>
      <c r="R5922" s="1">
        <v>24</v>
      </c>
      <c r="S5922" s="1">
        <v>200</v>
      </c>
      <c r="T5922" s="1">
        <v>5</v>
      </c>
      <c r="U5922" s="1">
        <v>1</v>
      </c>
      <c r="V5922" s="1">
        <v>0</v>
      </c>
      <c r="W5922" s="1">
        <v>1</v>
      </c>
      <c r="X5922" s="1">
        <v>1</v>
      </c>
      <c r="Y5922" s="1">
        <v>1</v>
      </c>
      <c r="Z5922" s="1">
        <v>2</v>
      </c>
      <c r="AA5922" s="1">
        <v>0</v>
      </c>
      <c r="AB5922" s="1">
        <v>1</v>
      </c>
      <c r="AC5922" s="1">
        <v>360</v>
      </c>
      <c r="AD5922" s="1">
        <v>0</v>
      </c>
      <c r="AE5922" s="1">
        <v>0</v>
      </c>
      <c r="AF5922" s="1">
        <v>996</v>
      </c>
      <c r="AG5922" s="1">
        <v>0</v>
      </c>
      <c r="AH5922" s="1">
        <v>500</v>
      </c>
      <c r="AI5922" s="1">
        <v>1856</v>
      </c>
      <c r="AJ5922" s="1" t="s">
        <v>8072</v>
      </c>
      <c r="AK5922" s="1" t="s">
        <v>4571</v>
      </c>
      <c r="AL5922" s="1" t="s">
        <v>11</v>
      </c>
      <c r="AM5922" s="1" t="s">
        <v>12</v>
      </c>
      <c r="AN5922" s="1" t="s">
        <v>23097</v>
      </c>
      <c r="AO5922" s="1" t="s">
        <v>86</v>
      </c>
      <c r="AP5922" s="1" t="s">
        <v>86</v>
      </c>
      <c r="AQ5922" s="1" t="s">
        <v>14</v>
      </c>
      <c r="AR5922" s="1" t="s">
        <v>19</v>
      </c>
      <c r="AS5922" s="1" t="s">
        <v>23090</v>
      </c>
      <c r="AT5922" s="1" t="s">
        <v>101</v>
      </c>
    </row>
    <row r="5923" spans="1:46" x14ac:dyDescent="0.25">
      <c r="A5923" s="1" t="s">
        <v>21412</v>
      </c>
      <c r="B5923" s="2" t="s">
        <v>23101</v>
      </c>
      <c r="C5923" s="2" t="s">
        <v>23103</v>
      </c>
      <c r="D5923" s="1">
        <v>0</v>
      </c>
      <c r="E5923" s="1">
        <v>0</v>
      </c>
      <c r="F5923" s="1">
        <v>1</v>
      </c>
      <c r="G5923" s="1">
        <v>1</v>
      </c>
      <c r="H5923" s="6">
        <v>1</v>
      </c>
      <c r="I5923">
        <v>0</v>
      </c>
      <c r="J5923" s="1">
        <v>38</v>
      </c>
      <c r="K5923" s="1">
        <v>0</v>
      </c>
      <c r="L5923" s="1">
        <v>347</v>
      </c>
      <c r="M5923" s="6">
        <v>0</v>
      </c>
      <c r="N5923" s="4">
        <v>2400</v>
      </c>
      <c r="O5923" s="4">
        <v>200</v>
      </c>
      <c r="P5923" s="4">
        <v>100</v>
      </c>
      <c r="Q5923" s="3">
        <v>0.4</v>
      </c>
      <c r="R5923" s="1">
        <v>12</v>
      </c>
      <c r="S5923" s="1">
        <v>100</v>
      </c>
      <c r="T5923" s="1">
        <v>3</v>
      </c>
      <c r="U5923" s="1">
        <v>1</v>
      </c>
      <c r="V5923" s="1">
        <v>0</v>
      </c>
      <c r="W5923" s="1">
        <v>1</v>
      </c>
      <c r="X5923" s="1">
        <v>1</v>
      </c>
      <c r="Y5923" s="1">
        <v>1</v>
      </c>
      <c r="Z5923" s="1">
        <v>3</v>
      </c>
      <c r="AA5923" s="1">
        <v>0</v>
      </c>
      <c r="AB5923" s="1">
        <v>1</v>
      </c>
      <c r="AC5923" s="1">
        <v>0</v>
      </c>
      <c r="AD5923" s="1">
        <v>0</v>
      </c>
      <c r="AE5923" s="1">
        <v>0</v>
      </c>
      <c r="AF5923" s="1">
        <v>700</v>
      </c>
      <c r="AG5923" s="1">
        <v>0</v>
      </c>
      <c r="AH5923" s="1">
        <v>600</v>
      </c>
      <c r="AI5923" s="1">
        <v>1300</v>
      </c>
      <c r="AJ5923" s="1" t="s">
        <v>17</v>
      </c>
      <c r="AK5923" s="1" t="s">
        <v>12581</v>
      </c>
      <c r="AL5923" s="1" t="s">
        <v>11</v>
      </c>
      <c r="AM5923" s="1" t="s">
        <v>12</v>
      </c>
      <c r="AN5923" s="1" t="s">
        <v>23097</v>
      </c>
      <c r="AO5923" s="1" t="s">
        <v>86</v>
      </c>
      <c r="AP5923" s="1" t="s">
        <v>86</v>
      </c>
      <c r="AQ5923" s="1" t="s">
        <v>14</v>
      </c>
      <c r="AR5923" s="1" t="s">
        <v>19</v>
      </c>
      <c r="AS5923" s="1" t="s">
        <v>23090</v>
      </c>
      <c r="AT5923" s="1" t="s">
        <v>101</v>
      </c>
    </row>
    <row r="5924" spans="1:46" x14ac:dyDescent="0.25">
      <c r="A5924" s="1" t="s">
        <v>21414</v>
      </c>
      <c r="B5924" s="2" t="s">
        <v>23101</v>
      </c>
      <c r="C5924" s="2" t="s">
        <v>23103</v>
      </c>
      <c r="D5924" s="1">
        <v>0</v>
      </c>
      <c r="E5924" s="1">
        <v>7</v>
      </c>
      <c r="F5924" s="1">
        <v>2</v>
      </c>
      <c r="G5924" s="1">
        <v>9</v>
      </c>
      <c r="H5924" s="6">
        <v>0.22222222222222221</v>
      </c>
      <c r="I5924">
        <v>0</v>
      </c>
      <c r="J5924" s="1">
        <v>35</v>
      </c>
      <c r="K5924" s="1">
        <v>0</v>
      </c>
      <c r="L5924" s="1">
        <v>342</v>
      </c>
      <c r="M5924" s="6">
        <v>0</v>
      </c>
      <c r="N5924" s="4">
        <v>1800</v>
      </c>
      <c r="O5924" s="4">
        <v>140</v>
      </c>
      <c r="P5924" s="4">
        <v>100</v>
      </c>
      <c r="Q5924" s="3">
        <v>0.4</v>
      </c>
      <c r="R5924" s="1">
        <v>12</v>
      </c>
      <c r="S5924" s="1">
        <v>100</v>
      </c>
      <c r="T5924" s="1">
        <v>2</v>
      </c>
      <c r="U5924" s="1">
        <v>0</v>
      </c>
      <c r="V5924" s="1">
        <v>0</v>
      </c>
      <c r="W5924" s="1">
        <v>1</v>
      </c>
      <c r="X5924" s="1">
        <v>1</v>
      </c>
      <c r="Y5924" s="1">
        <v>1</v>
      </c>
      <c r="Z5924" s="1">
        <v>4</v>
      </c>
      <c r="AA5924" s="1">
        <v>0</v>
      </c>
      <c r="AB5924" s="1">
        <v>1</v>
      </c>
      <c r="AC5924" s="1">
        <v>1000</v>
      </c>
      <c r="AD5924" s="1">
        <v>0</v>
      </c>
      <c r="AE5924" s="1">
        <v>1000</v>
      </c>
      <c r="AF5924" s="1">
        <v>250</v>
      </c>
      <c r="AG5924" s="1">
        <v>0</v>
      </c>
      <c r="AH5924" s="1">
        <v>800</v>
      </c>
      <c r="AI5924" s="1">
        <v>3050</v>
      </c>
      <c r="AJ5924" s="1" t="s">
        <v>12583</v>
      </c>
      <c r="AK5924" s="1" t="s">
        <v>12584</v>
      </c>
      <c r="AL5924" s="1" t="s">
        <v>11</v>
      </c>
      <c r="AM5924" s="1" t="s">
        <v>12</v>
      </c>
      <c r="AN5924" s="1" t="s">
        <v>23097</v>
      </c>
      <c r="AO5924" s="1" t="s">
        <v>364</v>
      </c>
      <c r="AP5924" s="1" t="s">
        <v>86</v>
      </c>
      <c r="AQ5924" s="1" t="s">
        <v>14</v>
      </c>
      <c r="AR5924" s="1" t="s">
        <v>19</v>
      </c>
      <c r="AS5924" s="1" t="s">
        <v>23090</v>
      </c>
      <c r="AT5924" s="1" t="s">
        <v>101</v>
      </c>
    </row>
    <row r="5925" spans="1:46" x14ac:dyDescent="0.25">
      <c r="A5925" s="1" t="s">
        <v>22024</v>
      </c>
      <c r="B5925" s="2" t="s">
        <v>23101</v>
      </c>
      <c r="C5925" s="2" t="s">
        <v>23103</v>
      </c>
      <c r="D5925" s="1">
        <v>1</v>
      </c>
      <c r="E5925" s="1">
        <v>0</v>
      </c>
      <c r="F5925" s="1">
        <v>2</v>
      </c>
      <c r="G5925" s="1">
        <v>3</v>
      </c>
      <c r="H5925" s="6">
        <v>0.66666666666666663</v>
      </c>
      <c r="I5925">
        <v>1</v>
      </c>
      <c r="J5925" s="1">
        <v>27</v>
      </c>
      <c r="K5925" s="1">
        <v>1</v>
      </c>
      <c r="L5925" s="1">
        <v>456</v>
      </c>
      <c r="M5925" s="6">
        <v>0</v>
      </c>
      <c r="N5925" s="4">
        <v>2200</v>
      </c>
      <c r="O5925" s="4">
        <v>150</v>
      </c>
      <c r="P5925" s="4">
        <v>200</v>
      </c>
      <c r="Q5925" s="3">
        <v>0.45</v>
      </c>
      <c r="R5925" s="1">
        <v>12</v>
      </c>
      <c r="S5925" s="1">
        <v>200</v>
      </c>
      <c r="T5925" s="1">
        <v>6</v>
      </c>
      <c r="U5925" s="1">
        <v>0</v>
      </c>
      <c r="V5925" s="1">
        <v>0</v>
      </c>
      <c r="W5925" s="1">
        <v>1</v>
      </c>
      <c r="X5925" s="1">
        <v>1</v>
      </c>
      <c r="Y5925" s="1">
        <v>1</v>
      </c>
      <c r="Z5925" s="1">
        <v>1</v>
      </c>
      <c r="AA5925" s="1">
        <v>1</v>
      </c>
      <c r="AB5925" s="1">
        <v>1</v>
      </c>
      <c r="AC5925" s="1">
        <v>0</v>
      </c>
      <c r="AD5925" s="1">
        <v>0</v>
      </c>
      <c r="AE5925" s="1">
        <v>160</v>
      </c>
      <c r="AF5925" s="1">
        <v>0</v>
      </c>
      <c r="AG5925" s="1">
        <v>0</v>
      </c>
      <c r="AH5925" s="1">
        <v>270</v>
      </c>
      <c r="AI5925" s="1">
        <v>430</v>
      </c>
      <c r="AJ5925" s="1" t="s">
        <v>14201</v>
      </c>
      <c r="AK5925" s="1" t="s">
        <v>14202</v>
      </c>
      <c r="AL5925" s="1" t="s">
        <v>11</v>
      </c>
      <c r="AM5925" s="1" t="s">
        <v>16</v>
      </c>
      <c r="AN5925" s="1" t="s">
        <v>23098</v>
      </c>
      <c r="AO5925" s="1" t="s">
        <v>364</v>
      </c>
      <c r="AP5925" s="1" t="s">
        <v>86</v>
      </c>
      <c r="AQ5925" s="1" t="s">
        <v>14</v>
      </c>
      <c r="AR5925" s="1" t="s">
        <v>19</v>
      </c>
      <c r="AS5925" s="1" t="s">
        <v>23091</v>
      </c>
      <c r="AT5925" s="1" t="s">
        <v>101</v>
      </c>
    </row>
    <row r="5926" spans="1:46" x14ac:dyDescent="0.25">
      <c r="A5926" s="1" t="s">
        <v>17156</v>
      </c>
      <c r="B5926" s="2" t="s">
        <v>23101</v>
      </c>
      <c r="C5926" s="2" t="s">
        <v>23103</v>
      </c>
      <c r="D5926" s="1">
        <v>2</v>
      </c>
      <c r="E5926" s="1">
        <v>0</v>
      </c>
      <c r="F5926" s="1">
        <v>1</v>
      </c>
      <c r="G5926" s="1">
        <v>3</v>
      </c>
      <c r="H5926" s="6">
        <v>0.33333333333333331</v>
      </c>
      <c r="I5926">
        <v>0</v>
      </c>
      <c r="J5926" s="1">
        <v>35</v>
      </c>
      <c r="K5926" s="1">
        <v>0</v>
      </c>
      <c r="L5926" s="1">
        <v>761</v>
      </c>
      <c r="M5926" s="6">
        <v>0</v>
      </c>
      <c r="N5926" s="4">
        <v>2000</v>
      </c>
      <c r="O5926" s="4">
        <v>170</v>
      </c>
      <c r="P5926" s="4">
        <v>400</v>
      </c>
      <c r="Q5926" s="3">
        <v>0.4</v>
      </c>
      <c r="R5926" s="1">
        <v>24</v>
      </c>
      <c r="S5926" s="1">
        <v>400</v>
      </c>
      <c r="T5926" s="1">
        <v>8</v>
      </c>
      <c r="U5926" s="1">
        <v>0</v>
      </c>
      <c r="V5926" s="1">
        <v>0</v>
      </c>
      <c r="W5926" s="1">
        <v>1</v>
      </c>
      <c r="X5926" s="1">
        <v>1</v>
      </c>
      <c r="Y5926" s="1">
        <v>0</v>
      </c>
      <c r="Z5926" s="1">
        <v>3</v>
      </c>
      <c r="AA5926" s="1">
        <v>0</v>
      </c>
      <c r="AB5926" s="1">
        <v>1</v>
      </c>
      <c r="AC5926" s="1">
        <v>1500</v>
      </c>
      <c r="AD5926" s="1">
        <v>0</v>
      </c>
      <c r="AE5926" s="1">
        <v>300</v>
      </c>
      <c r="AF5926" s="1">
        <v>300</v>
      </c>
      <c r="AG5926" s="1">
        <v>0</v>
      </c>
      <c r="AH5926" s="1">
        <v>600</v>
      </c>
      <c r="AI5926" s="1">
        <v>2700</v>
      </c>
      <c r="AJ5926" s="1" t="s">
        <v>450</v>
      </c>
      <c r="AK5926" s="1" t="s">
        <v>451</v>
      </c>
      <c r="AL5926" s="1" t="s">
        <v>11</v>
      </c>
      <c r="AM5926" s="1" t="s">
        <v>12</v>
      </c>
      <c r="AN5926" s="1" t="s">
        <v>23097</v>
      </c>
      <c r="AO5926" s="1" t="s">
        <v>364</v>
      </c>
      <c r="AP5926" s="1" t="s">
        <v>86</v>
      </c>
      <c r="AQ5926" s="1" t="s">
        <v>14</v>
      </c>
      <c r="AR5926" s="1" t="s">
        <v>30</v>
      </c>
      <c r="AS5926" s="1" t="s">
        <v>23090</v>
      </c>
      <c r="AT5926" s="1" t="s">
        <v>101</v>
      </c>
    </row>
    <row r="5927" spans="1:46" x14ac:dyDescent="0.25">
      <c r="A5927" s="1" t="s">
        <v>19174</v>
      </c>
      <c r="B5927" s="2" t="s">
        <v>23101</v>
      </c>
      <c r="C5927" s="2" t="s">
        <v>23103</v>
      </c>
      <c r="D5927" s="1">
        <v>0</v>
      </c>
      <c r="E5927" s="1">
        <v>1</v>
      </c>
      <c r="F5927" s="1">
        <v>1</v>
      </c>
      <c r="G5927" s="1">
        <v>2</v>
      </c>
      <c r="H5927" s="6">
        <v>0.5</v>
      </c>
      <c r="I5927">
        <v>0</v>
      </c>
      <c r="J5927" s="1">
        <v>32</v>
      </c>
      <c r="K5927" s="1">
        <v>1</v>
      </c>
      <c r="L5927" s="1">
        <v>183</v>
      </c>
      <c r="M5927" s="6">
        <v>0</v>
      </c>
      <c r="N5927" s="4">
        <v>2000</v>
      </c>
      <c r="O5927" s="4">
        <v>170</v>
      </c>
      <c r="P5927" s="4">
        <v>200</v>
      </c>
      <c r="Q5927" s="3">
        <v>0.38</v>
      </c>
      <c r="R5927" s="1">
        <v>12</v>
      </c>
      <c r="S5927" s="1">
        <v>200</v>
      </c>
      <c r="T5927" s="1">
        <v>4</v>
      </c>
      <c r="U5927" s="1">
        <v>1</v>
      </c>
      <c r="V5927" s="1">
        <v>0</v>
      </c>
      <c r="W5927" s="1">
        <v>1</v>
      </c>
      <c r="X5927" s="1">
        <v>1</v>
      </c>
      <c r="Y5927" s="1">
        <v>1</v>
      </c>
      <c r="Z5927" s="1">
        <v>2</v>
      </c>
      <c r="AA5927" s="1">
        <v>0</v>
      </c>
      <c r="AB5927" s="1">
        <v>1</v>
      </c>
      <c r="AC5927" s="1">
        <v>0</v>
      </c>
      <c r="AD5927" s="1">
        <v>0</v>
      </c>
      <c r="AE5927" s="1">
        <v>0</v>
      </c>
      <c r="AF5927" s="1">
        <v>250</v>
      </c>
      <c r="AG5927" s="1">
        <v>0</v>
      </c>
      <c r="AH5927" s="1">
        <v>0</v>
      </c>
      <c r="AI5927" s="1">
        <v>250</v>
      </c>
      <c r="AJ5927" s="1" t="s">
        <v>6442</v>
      </c>
      <c r="AK5927" s="1" t="s">
        <v>6443</v>
      </c>
      <c r="AL5927" s="1" t="s">
        <v>11</v>
      </c>
      <c r="AM5927" s="1" t="s">
        <v>12</v>
      </c>
      <c r="AN5927" s="1" t="s">
        <v>23098</v>
      </c>
      <c r="AO5927" s="1" t="s">
        <v>86</v>
      </c>
      <c r="AP5927" s="1" t="s">
        <v>86</v>
      </c>
      <c r="AQ5927" s="1" t="s">
        <v>14</v>
      </c>
      <c r="AR5927" s="1" t="s">
        <v>19</v>
      </c>
      <c r="AS5927" s="1" t="s">
        <v>23090</v>
      </c>
      <c r="AT5927" s="1" t="s">
        <v>101</v>
      </c>
    </row>
    <row r="5928" spans="1:46" x14ac:dyDescent="0.25">
      <c r="A5928" s="1" t="s">
        <v>21932</v>
      </c>
      <c r="B5928" s="2" t="s">
        <v>23101</v>
      </c>
      <c r="C5928" s="2" t="s">
        <v>23103</v>
      </c>
      <c r="D5928" s="1">
        <v>0</v>
      </c>
      <c r="E5928" s="1">
        <v>2</v>
      </c>
      <c r="F5928" s="1">
        <v>1</v>
      </c>
      <c r="G5928" s="1">
        <v>3</v>
      </c>
      <c r="H5928" s="6">
        <v>0.33333333333333331</v>
      </c>
      <c r="I5928">
        <v>1</v>
      </c>
      <c r="J5928" s="1">
        <v>37</v>
      </c>
      <c r="K5928" s="1">
        <v>1</v>
      </c>
      <c r="L5928" s="1">
        <v>501</v>
      </c>
      <c r="M5928" s="6">
        <v>0</v>
      </c>
      <c r="N5928" s="4">
        <v>3700</v>
      </c>
      <c r="O5928" s="4">
        <v>300</v>
      </c>
      <c r="P5928" s="4">
        <v>300</v>
      </c>
      <c r="Q5928" s="3">
        <v>0.38</v>
      </c>
      <c r="R5928" s="1">
        <v>24</v>
      </c>
      <c r="S5928" s="1">
        <v>300</v>
      </c>
      <c r="T5928" s="1">
        <v>6</v>
      </c>
      <c r="U5928" s="1">
        <v>0</v>
      </c>
      <c r="V5928" s="1">
        <v>0</v>
      </c>
      <c r="W5928" s="1">
        <v>1</v>
      </c>
      <c r="X5928" s="1">
        <v>1</v>
      </c>
      <c r="Y5928" s="1">
        <v>0</v>
      </c>
      <c r="Z5928" s="1">
        <v>3</v>
      </c>
      <c r="AA5928" s="1">
        <v>0</v>
      </c>
      <c r="AB5928" s="1">
        <v>1</v>
      </c>
      <c r="AC5928" s="1">
        <v>5000</v>
      </c>
      <c r="AD5928" s="1">
        <v>0</v>
      </c>
      <c r="AE5928" s="1">
        <v>0</v>
      </c>
      <c r="AF5928" s="1">
        <v>0</v>
      </c>
      <c r="AG5928" s="1">
        <v>0</v>
      </c>
      <c r="AH5928" s="1">
        <v>500</v>
      </c>
      <c r="AI5928" s="1">
        <v>5500</v>
      </c>
      <c r="AJ5928" s="1" t="s">
        <v>68</v>
      </c>
      <c r="AK5928" s="1" t="s">
        <v>13966</v>
      </c>
      <c r="AL5928" s="1" t="s">
        <v>11</v>
      </c>
      <c r="AM5928" s="1" t="s">
        <v>16</v>
      </c>
      <c r="AN5928" s="1" t="s">
        <v>23098</v>
      </c>
      <c r="AO5928" s="1" t="s">
        <v>364</v>
      </c>
      <c r="AP5928" s="1" t="s">
        <v>86</v>
      </c>
      <c r="AQ5928" s="1" t="s">
        <v>14</v>
      </c>
      <c r="AR5928" s="1" t="s">
        <v>30</v>
      </c>
      <c r="AS5928" s="1" t="s">
        <v>23090</v>
      </c>
      <c r="AT5928" s="1" t="s">
        <v>101</v>
      </c>
    </row>
    <row r="5929" spans="1:46" x14ac:dyDescent="0.25">
      <c r="A5929" s="1" t="s">
        <v>22597</v>
      </c>
      <c r="B5929" s="2" t="s">
        <v>23101</v>
      </c>
      <c r="C5929" s="2" t="s">
        <v>23103</v>
      </c>
      <c r="D5929" s="1">
        <v>0</v>
      </c>
      <c r="E5929" s="1">
        <v>0</v>
      </c>
      <c r="F5929" s="1">
        <v>1</v>
      </c>
      <c r="G5929" s="1">
        <v>1</v>
      </c>
      <c r="H5929" s="6">
        <v>1</v>
      </c>
      <c r="I5929">
        <v>1</v>
      </c>
      <c r="J5929" s="1">
        <v>34</v>
      </c>
      <c r="K5929" s="1">
        <v>0</v>
      </c>
      <c r="L5929" s="1">
        <v>364</v>
      </c>
      <c r="M5929" s="6">
        <v>0</v>
      </c>
      <c r="N5929" s="4">
        <v>1080</v>
      </c>
      <c r="O5929" s="4">
        <v>90</v>
      </c>
      <c r="P5929" s="4">
        <v>200</v>
      </c>
      <c r="Q5929" s="3">
        <v>0.4</v>
      </c>
      <c r="R5929" s="1">
        <v>12</v>
      </c>
      <c r="S5929" s="1">
        <v>200</v>
      </c>
      <c r="T5929" s="1">
        <v>3</v>
      </c>
      <c r="U5929" s="1">
        <v>0</v>
      </c>
      <c r="V5929" s="1">
        <v>0</v>
      </c>
      <c r="W5929" s="1">
        <v>1</v>
      </c>
      <c r="X5929" s="1">
        <v>1</v>
      </c>
      <c r="Y5929" s="1">
        <v>1</v>
      </c>
      <c r="Z5929" s="1">
        <v>4</v>
      </c>
      <c r="AA5929" s="1">
        <v>0</v>
      </c>
      <c r="AB5929" s="1">
        <v>1</v>
      </c>
      <c r="AC5929" s="1">
        <v>0</v>
      </c>
      <c r="AD5929" s="1">
        <v>0</v>
      </c>
      <c r="AE5929" s="1">
        <v>0</v>
      </c>
      <c r="AF5929" s="1">
        <v>300</v>
      </c>
      <c r="AG5929" s="1">
        <v>0</v>
      </c>
      <c r="AH5929" s="1">
        <v>500</v>
      </c>
      <c r="AI5929" s="1">
        <v>800</v>
      </c>
      <c r="AJ5929" s="1" t="s">
        <v>15730</v>
      </c>
      <c r="AK5929" s="1" t="s">
        <v>15731</v>
      </c>
      <c r="AL5929" s="1" t="s">
        <v>11</v>
      </c>
      <c r="AM5929" s="1" t="s">
        <v>16</v>
      </c>
      <c r="AN5929" s="1" t="s">
        <v>23097</v>
      </c>
      <c r="AO5929" s="1" t="s">
        <v>364</v>
      </c>
      <c r="AP5929" s="1" t="s">
        <v>86</v>
      </c>
      <c r="AQ5929" s="1" t="s">
        <v>14</v>
      </c>
      <c r="AR5929" s="1" t="s">
        <v>19</v>
      </c>
      <c r="AS5929" s="1" t="s">
        <v>23090</v>
      </c>
      <c r="AT5929" s="1" t="s">
        <v>101</v>
      </c>
    </row>
    <row r="5930" spans="1:46" x14ac:dyDescent="0.25">
      <c r="A5930" s="1" t="s">
        <v>20875</v>
      </c>
      <c r="B5930" s="2" t="s">
        <v>23101</v>
      </c>
      <c r="C5930" s="2" t="s">
        <v>23103</v>
      </c>
      <c r="D5930" s="1">
        <v>1</v>
      </c>
      <c r="E5930" s="1">
        <v>0</v>
      </c>
      <c r="F5930" s="1">
        <v>1</v>
      </c>
      <c r="G5930" s="1">
        <v>2</v>
      </c>
      <c r="H5930" s="6">
        <v>0.5</v>
      </c>
      <c r="I5930">
        <v>1</v>
      </c>
      <c r="J5930" s="1">
        <v>51</v>
      </c>
      <c r="K5930" s="1">
        <v>0</v>
      </c>
      <c r="L5930" s="1">
        <v>0</v>
      </c>
      <c r="M5930" s="6">
        <v>0</v>
      </c>
      <c r="N5930" s="4">
        <v>3600</v>
      </c>
      <c r="O5930" s="4">
        <v>300</v>
      </c>
      <c r="P5930" s="4">
        <v>180</v>
      </c>
      <c r="Q5930" s="3">
        <v>0.4</v>
      </c>
      <c r="R5930" s="1">
        <v>12</v>
      </c>
      <c r="S5930" s="1">
        <v>180</v>
      </c>
      <c r="T5930" s="1">
        <v>5</v>
      </c>
      <c r="U5930" s="1">
        <v>1</v>
      </c>
      <c r="V5930" s="1">
        <v>0</v>
      </c>
      <c r="W5930" s="1">
        <v>1</v>
      </c>
      <c r="X5930" s="1">
        <v>1</v>
      </c>
      <c r="Y5930" s="1">
        <v>0</v>
      </c>
      <c r="Z5930" s="1">
        <v>4</v>
      </c>
      <c r="AA5930" s="1">
        <v>1</v>
      </c>
      <c r="AB5930" s="1">
        <v>1</v>
      </c>
      <c r="AC5930" s="1">
        <v>0</v>
      </c>
      <c r="AD5930" s="1">
        <v>0</v>
      </c>
      <c r="AE5930" s="1">
        <v>0</v>
      </c>
      <c r="AF5930" s="1">
        <v>0</v>
      </c>
      <c r="AG5930" s="1">
        <v>0</v>
      </c>
      <c r="AH5930" s="1">
        <v>0</v>
      </c>
      <c r="AI5930" s="1">
        <v>0</v>
      </c>
      <c r="AJ5930" s="1" t="s">
        <v>11134</v>
      </c>
      <c r="AK5930" s="1" t="s">
        <v>11135</v>
      </c>
      <c r="AL5930" s="1" t="s">
        <v>11</v>
      </c>
      <c r="AM5930" s="1" t="s">
        <v>16</v>
      </c>
      <c r="AN5930" s="1" t="s">
        <v>23097</v>
      </c>
      <c r="AO5930" s="1" t="s">
        <v>86</v>
      </c>
      <c r="AP5930" s="1" t="s">
        <v>86</v>
      </c>
      <c r="AQ5930" s="1" t="s">
        <v>14</v>
      </c>
      <c r="AR5930" s="1" t="s">
        <v>30</v>
      </c>
      <c r="AS5930" s="1" t="s">
        <v>23091</v>
      </c>
      <c r="AT5930" s="1" t="s">
        <v>101</v>
      </c>
    </row>
    <row r="5931" spans="1:46" x14ac:dyDescent="0.25">
      <c r="A5931" s="1" t="s">
        <v>17900</v>
      </c>
      <c r="B5931" s="2" t="s">
        <v>23101</v>
      </c>
      <c r="C5931" s="2" t="s">
        <v>23103</v>
      </c>
      <c r="D5931" s="1">
        <v>0</v>
      </c>
      <c r="E5931" s="1">
        <v>0</v>
      </c>
      <c r="F5931" s="1">
        <v>1</v>
      </c>
      <c r="G5931" s="1">
        <v>1</v>
      </c>
      <c r="H5931" s="6">
        <v>1</v>
      </c>
      <c r="I5931">
        <v>1</v>
      </c>
      <c r="J5931" s="1">
        <v>36</v>
      </c>
      <c r="K5931" s="1">
        <v>0</v>
      </c>
      <c r="L5931" s="1">
        <v>842</v>
      </c>
      <c r="M5931" s="6">
        <v>0</v>
      </c>
      <c r="N5931" s="4">
        <v>1100</v>
      </c>
      <c r="O5931" s="4">
        <v>90</v>
      </c>
      <c r="P5931" s="4">
        <v>200</v>
      </c>
      <c r="Q5931" s="3">
        <v>0.35</v>
      </c>
      <c r="R5931" s="1">
        <v>24</v>
      </c>
      <c r="S5931" s="1">
        <v>200</v>
      </c>
      <c r="T5931" s="1">
        <v>9</v>
      </c>
      <c r="U5931" s="1">
        <v>1</v>
      </c>
      <c r="V5931" s="1">
        <v>0</v>
      </c>
      <c r="W5931" s="1">
        <v>1</v>
      </c>
      <c r="X5931" s="1">
        <v>1</v>
      </c>
      <c r="Y5931" s="1">
        <v>0</v>
      </c>
      <c r="Z5931" s="1">
        <v>1</v>
      </c>
      <c r="AA5931" s="1">
        <v>1</v>
      </c>
      <c r="AB5931" s="1">
        <v>1</v>
      </c>
      <c r="AC5931" s="1">
        <v>0</v>
      </c>
      <c r="AD5931" s="1">
        <v>0</v>
      </c>
      <c r="AE5931" s="1">
        <v>0</v>
      </c>
      <c r="AF5931" s="1">
        <v>0</v>
      </c>
      <c r="AG5931" s="1">
        <v>0</v>
      </c>
      <c r="AH5931" s="1">
        <v>0</v>
      </c>
      <c r="AI5931" s="1">
        <v>0</v>
      </c>
      <c r="AJ5931" s="1" t="s">
        <v>2750</v>
      </c>
      <c r="AK5931" s="1" t="s">
        <v>2751</v>
      </c>
      <c r="AL5931" s="1" t="s">
        <v>11</v>
      </c>
      <c r="AM5931" s="1" t="s">
        <v>16</v>
      </c>
      <c r="AN5931" s="1" t="s">
        <v>23097</v>
      </c>
      <c r="AO5931" s="1" t="s">
        <v>86</v>
      </c>
      <c r="AP5931" s="1" t="s">
        <v>86</v>
      </c>
      <c r="AQ5931" s="1" t="s">
        <v>14</v>
      </c>
      <c r="AR5931" s="1" t="s">
        <v>30</v>
      </c>
      <c r="AS5931" s="1" t="s">
        <v>23091</v>
      </c>
      <c r="AT5931" s="1" t="s">
        <v>101</v>
      </c>
    </row>
    <row r="5932" spans="1:46" x14ac:dyDescent="0.25">
      <c r="A5932" s="1" t="s">
        <v>22599</v>
      </c>
      <c r="B5932" s="2" t="s">
        <v>23101</v>
      </c>
      <c r="C5932" s="2" t="s">
        <v>23103</v>
      </c>
      <c r="D5932" s="1">
        <v>0</v>
      </c>
      <c r="E5932" s="1">
        <v>0</v>
      </c>
      <c r="F5932" s="1">
        <v>1</v>
      </c>
      <c r="G5932" s="1">
        <v>1</v>
      </c>
      <c r="H5932" s="6">
        <v>1</v>
      </c>
      <c r="I5932">
        <v>0</v>
      </c>
      <c r="J5932" s="1">
        <v>47</v>
      </c>
      <c r="K5932" s="1">
        <v>0</v>
      </c>
      <c r="L5932" s="1">
        <v>408</v>
      </c>
      <c r="M5932" s="6">
        <v>0</v>
      </c>
      <c r="N5932" s="4">
        <v>3100</v>
      </c>
      <c r="O5932" s="4">
        <v>260</v>
      </c>
      <c r="P5932" s="4">
        <v>300</v>
      </c>
      <c r="Q5932" s="3">
        <v>0.36</v>
      </c>
      <c r="R5932" s="1">
        <v>12</v>
      </c>
      <c r="S5932" s="1">
        <v>300</v>
      </c>
      <c r="T5932" s="1">
        <v>7</v>
      </c>
      <c r="U5932" s="1">
        <v>1</v>
      </c>
      <c r="V5932" s="1">
        <v>0</v>
      </c>
      <c r="W5932" s="1">
        <v>1</v>
      </c>
      <c r="X5932" s="1">
        <v>1</v>
      </c>
      <c r="Y5932" s="1">
        <v>1</v>
      </c>
      <c r="Z5932" s="1">
        <v>4</v>
      </c>
      <c r="AA5932" s="1">
        <v>0</v>
      </c>
      <c r="AB5932" s="1">
        <v>1</v>
      </c>
      <c r="AC5932" s="1">
        <v>7400</v>
      </c>
      <c r="AD5932" s="1">
        <v>0</v>
      </c>
      <c r="AE5932" s="1">
        <v>850</v>
      </c>
      <c r="AF5932" s="1">
        <v>0</v>
      </c>
      <c r="AG5932" s="1">
        <v>0</v>
      </c>
      <c r="AH5932" s="1">
        <v>800</v>
      </c>
      <c r="AI5932" s="1">
        <v>9050</v>
      </c>
      <c r="AJ5932" s="1" t="s">
        <v>446</v>
      </c>
      <c r="AK5932" s="1" t="s">
        <v>15734</v>
      </c>
      <c r="AL5932" s="1" t="s">
        <v>11</v>
      </c>
      <c r="AM5932" s="1" t="s">
        <v>12</v>
      </c>
      <c r="AN5932" s="1" t="s">
        <v>23097</v>
      </c>
      <c r="AO5932" s="1" t="s">
        <v>86</v>
      </c>
      <c r="AP5932" s="1" t="s">
        <v>86</v>
      </c>
      <c r="AQ5932" s="1" t="s">
        <v>14</v>
      </c>
      <c r="AR5932" s="1" t="s">
        <v>19</v>
      </c>
      <c r="AS5932" s="1" t="s">
        <v>23090</v>
      </c>
      <c r="AT5932" s="1" t="s">
        <v>101</v>
      </c>
    </row>
    <row r="5933" spans="1:46" x14ac:dyDescent="0.25">
      <c r="A5933" s="1" t="s">
        <v>19176</v>
      </c>
      <c r="B5933" s="2" t="s">
        <v>23101</v>
      </c>
      <c r="C5933" s="2" t="s">
        <v>23103</v>
      </c>
      <c r="D5933" s="1">
        <v>0</v>
      </c>
      <c r="E5933" s="1">
        <v>1</v>
      </c>
      <c r="F5933" s="1">
        <v>1</v>
      </c>
      <c r="G5933" s="1">
        <v>2</v>
      </c>
      <c r="H5933" s="6">
        <v>0.5</v>
      </c>
      <c r="I5933">
        <v>1</v>
      </c>
      <c r="J5933" s="1">
        <v>29</v>
      </c>
      <c r="K5933" s="1">
        <v>1</v>
      </c>
      <c r="L5933" s="1">
        <v>356</v>
      </c>
      <c r="M5933" s="6">
        <v>0</v>
      </c>
      <c r="N5933" s="4">
        <v>1500</v>
      </c>
      <c r="O5933" s="4">
        <v>140</v>
      </c>
      <c r="P5933" s="4">
        <v>200</v>
      </c>
      <c r="Q5933" s="3">
        <v>0.45</v>
      </c>
      <c r="R5933" s="1">
        <v>12</v>
      </c>
      <c r="S5933" s="1">
        <v>200</v>
      </c>
      <c r="T5933" s="1">
        <v>4</v>
      </c>
      <c r="U5933" s="1">
        <v>0</v>
      </c>
      <c r="V5933" s="1">
        <v>0</v>
      </c>
      <c r="W5933" s="1">
        <v>1</v>
      </c>
      <c r="X5933" s="1">
        <v>1</v>
      </c>
      <c r="Y5933" s="1">
        <v>1</v>
      </c>
      <c r="Z5933" s="1">
        <v>2</v>
      </c>
      <c r="AA5933" s="1">
        <v>0</v>
      </c>
      <c r="AB5933" s="1">
        <v>1</v>
      </c>
      <c r="AC5933" s="1">
        <v>0</v>
      </c>
      <c r="AD5933" s="1">
        <v>0</v>
      </c>
      <c r="AE5933" s="1">
        <v>390</v>
      </c>
      <c r="AF5933" s="1">
        <v>350</v>
      </c>
      <c r="AG5933" s="1">
        <v>0</v>
      </c>
      <c r="AH5933" s="1">
        <v>700</v>
      </c>
      <c r="AI5933" s="1">
        <v>1440</v>
      </c>
      <c r="AJ5933" s="1" t="s">
        <v>707</v>
      </c>
      <c r="AK5933" s="1" t="s">
        <v>6445</v>
      </c>
      <c r="AL5933" s="1" t="s">
        <v>11</v>
      </c>
      <c r="AM5933" s="1" t="s">
        <v>16</v>
      </c>
      <c r="AN5933" s="1" t="s">
        <v>23098</v>
      </c>
      <c r="AO5933" s="1" t="s">
        <v>364</v>
      </c>
      <c r="AP5933" s="1" t="s">
        <v>86</v>
      </c>
      <c r="AQ5933" s="1" t="s">
        <v>14</v>
      </c>
      <c r="AR5933" s="1" t="s">
        <v>19</v>
      </c>
      <c r="AS5933" s="1" t="s">
        <v>23090</v>
      </c>
      <c r="AT5933" s="1" t="s">
        <v>101</v>
      </c>
    </row>
    <row r="5934" spans="1:46" x14ac:dyDescent="0.25">
      <c r="A5934" s="1" t="s">
        <v>18518</v>
      </c>
      <c r="B5934" s="2" t="s">
        <v>23101</v>
      </c>
      <c r="C5934" s="2" t="s">
        <v>23104</v>
      </c>
      <c r="D5934" s="1">
        <v>2</v>
      </c>
      <c r="E5934" s="1">
        <v>3</v>
      </c>
      <c r="F5934" s="1">
        <v>1</v>
      </c>
      <c r="G5934" s="1">
        <v>6</v>
      </c>
      <c r="H5934" s="6">
        <v>0.16666666666666666</v>
      </c>
      <c r="I5934">
        <v>0</v>
      </c>
      <c r="J5934" s="1">
        <v>42</v>
      </c>
      <c r="K5934" s="1">
        <v>1</v>
      </c>
      <c r="L5934" s="1">
        <v>273</v>
      </c>
      <c r="M5934" s="6">
        <v>0</v>
      </c>
      <c r="N5934" s="4">
        <v>3200</v>
      </c>
      <c r="O5934" s="4">
        <v>260</v>
      </c>
      <c r="P5934" s="4">
        <v>160</v>
      </c>
      <c r="Q5934" s="3">
        <v>0.4</v>
      </c>
      <c r="R5934" s="1">
        <v>12</v>
      </c>
      <c r="S5934" s="1">
        <v>160</v>
      </c>
      <c r="T5934" s="1">
        <v>5</v>
      </c>
      <c r="U5934" s="1">
        <v>1</v>
      </c>
      <c r="V5934" s="1">
        <v>0</v>
      </c>
      <c r="W5934" s="1">
        <v>1</v>
      </c>
      <c r="X5934" s="1">
        <v>1</v>
      </c>
      <c r="Y5934" s="1">
        <v>0</v>
      </c>
      <c r="Z5934" s="1">
        <v>6</v>
      </c>
      <c r="AA5934" s="1">
        <v>0</v>
      </c>
      <c r="AB5934" s="1">
        <v>1</v>
      </c>
      <c r="AC5934" s="1">
        <v>6500</v>
      </c>
      <c r="AD5934" s="1">
        <v>0</v>
      </c>
      <c r="AE5934" s="1">
        <v>0</v>
      </c>
      <c r="AF5934" s="1">
        <v>200</v>
      </c>
      <c r="AG5934" s="1">
        <v>0</v>
      </c>
      <c r="AH5934" s="1">
        <v>0</v>
      </c>
      <c r="AI5934" s="1">
        <v>6700</v>
      </c>
      <c r="AJ5934" s="1" t="s">
        <v>41</v>
      </c>
      <c r="AK5934" s="1" t="s">
        <v>4575</v>
      </c>
      <c r="AL5934" s="1" t="s">
        <v>11</v>
      </c>
      <c r="AM5934" s="1" t="s">
        <v>12</v>
      </c>
      <c r="AN5934" s="1" t="s">
        <v>23098</v>
      </c>
      <c r="AO5934" s="1" t="s">
        <v>86</v>
      </c>
      <c r="AP5934" s="1" t="s">
        <v>86</v>
      </c>
      <c r="AQ5934" s="1" t="s">
        <v>14</v>
      </c>
      <c r="AR5934" s="1" t="s">
        <v>30</v>
      </c>
      <c r="AS5934" s="1" t="s">
        <v>23090</v>
      </c>
      <c r="AT5934" s="1" t="s">
        <v>101</v>
      </c>
    </row>
    <row r="5935" spans="1:46" x14ac:dyDescent="0.25">
      <c r="A5935" s="1" t="s">
        <v>17158</v>
      </c>
      <c r="B5935" s="2" t="s">
        <v>23101</v>
      </c>
      <c r="C5935" s="2" t="s">
        <v>23104</v>
      </c>
      <c r="D5935" s="1">
        <v>0</v>
      </c>
      <c r="E5935" s="1">
        <v>2</v>
      </c>
      <c r="F5935" s="1">
        <v>1</v>
      </c>
      <c r="G5935" s="1">
        <v>3</v>
      </c>
      <c r="H5935" s="6">
        <v>0.33333333333333331</v>
      </c>
      <c r="I5935">
        <v>0</v>
      </c>
      <c r="J5935" s="1">
        <v>56</v>
      </c>
      <c r="K5935" s="1">
        <v>0</v>
      </c>
      <c r="L5935" s="1">
        <v>470</v>
      </c>
      <c r="M5935" s="6">
        <v>0</v>
      </c>
      <c r="N5935" s="4">
        <v>3600</v>
      </c>
      <c r="O5935" s="4">
        <v>300</v>
      </c>
      <c r="P5935" s="4">
        <v>500</v>
      </c>
      <c r="Q5935" s="3">
        <v>0.35</v>
      </c>
      <c r="R5935" s="1">
        <v>24</v>
      </c>
      <c r="S5935" s="1">
        <v>500</v>
      </c>
      <c r="T5935" s="1">
        <v>6</v>
      </c>
      <c r="U5935" s="1">
        <v>0</v>
      </c>
      <c r="V5935" s="1">
        <v>0</v>
      </c>
      <c r="W5935" s="1">
        <v>1</v>
      </c>
      <c r="X5935" s="1">
        <v>1</v>
      </c>
      <c r="Y5935" s="1">
        <v>0</v>
      </c>
      <c r="Z5935" s="1">
        <v>2</v>
      </c>
      <c r="AA5935" s="1">
        <v>1</v>
      </c>
      <c r="AB5935" s="1">
        <v>1</v>
      </c>
      <c r="AC5935" s="1">
        <v>2000</v>
      </c>
      <c r="AD5935" s="1">
        <v>0</v>
      </c>
      <c r="AE5935" s="1">
        <v>970</v>
      </c>
      <c r="AF5935" s="1">
        <v>0</v>
      </c>
      <c r="AG5935" s="1">
        <v>0</v>
      </c>
      <c r="AH5935" s="1">
        <v>0</v>
      </c>
      <c r="AI5935" s="1">
        <v>2970</v>
      </c>
      <c r="AJ5935" s="1" t="s">
        <v>455</v>
      </c>
      <c r="AK5935" s="1" t="s">
        <v>456</v>
      </c>
      <c r="AL5935" s="1" t="s">
        <v>11</v>
      </c>
      <c r="AM5935" s="1" t="s">
        <v>12</v>
      </c>
      <c r="AN5935" s="1" t="s">
        <v>23097</v>
      </c>
      <c r="AO5935" s="1" t="s">
        <v>364</v>
      </c>
      <c r="AP5935" s="1" t="s">
        <v>86</v>
      </c>
      <c r="AQ5935" s="1" t="s">
        <v>14</v>
      </c>
      <c r="AR5935" s="1" t="s">
        <v>30</v>
      </c>
      <c r="AS5935" s="1" t="s">
        <v>23091</v>
      </c>
      <c r="AT5935" s="1" t="s">
        <v>101</v>
      </c>
    </row>
    <row r="5936" spans="1:46" x14ac:dyDescent="0.25">
      <c r="A5936" s="1" t="s">
        <v>22026</v>
      </c>
      <c r="B5936" s="2" t="s">
        <v>23101</v>
      </c>
      <c r="C5936" s="2" t="s">
        <v>23104</v>
      </c>
      <c r="D5936" s="1">
        <v>0</v>
      </c>
      <c r="E5936" s="1">
        <v>0</v>
      </c>
      <c r="F5936" s="1">
        <v>1</v>
      </c>
      <c r="G5936" s="1">
        <v>1</v>
      </c>
      <c r="H5936" s="6">
        <v>1</v>
      </c>
      <c r="I5936">
        <v>1</v>
      </c>
      <c r="J5936" s="1">
        <v>52</v>
      </c>
      <c r="K5936" s="1">
        <v>1</v>
      </c>
      <c r="L5936" s="1">
        <v>618</v>
      </c>
      <c r="M5936" s="6">
        <v>0</v>
      </c>
      <c r="N5936" s="4">
        <v>7000</v>
      </c>
      <c r="O5936" s="4">
        <v>700</v>
      </c>
      <c r="P5936" s="4">
        <v>300</v>
      </c>
      <c r="Q5936" s="3">
        <v>0.39</v>
      </c>
      <c r="R5936" s="1">
        <v>36</v>
      </c>
      <c r="S5936" s="1">
        <v>300</v>
      </c>
      <c r="T5936" s="1">
        <v>10</v>
      </c>
      <c r="U5936" s="1">
        <v>1</v>
      </c>
      <c r="V5936" s="1">
        <v>0</v>
      </c>
      <c r="W5936" s="1">
        <v>1</v>
      </c>
      <c r="X5936" s="1">
        <v>1</v>
      </c>
      <c r="Y5936" s="1">
        <v>0</v>
      </c>
      <c r="Z5936" s="1">
        <v>3</v>
      </c>
      <c r="AA5936" s="1">
        <v>0</v>
      </c>
      <c r="AB5936" s="1">
        <v>1</v>
      </c>
      <c r="AC5936" s="1">
        <v>0</v>
      </c>
      <c r="AD5936" s="1">
        <v>0</v>
      </c>
      <c r="AE5936" s="1">
        <v>1000</v>
      </c>
      <c r="AF5936" s="1">
        <v>0</v>
      </c>
      <c r="AG5936" s="1">
        <v>0</v>
      </c>
      <c r="AH5936" s="1">
        <v>0</v>
      </c>
      <c r="AI5936" s="1">
        <v>1000</v>
      </c>
      <c r="AJ5936" s="1" t="s">
        <v>14204</v>
      </c>
      <c r="AK5936" s="1" t="s">
        <v>14205</v>
      </c>
      <c r="AL5936" s="1" t="s">
        <v>11</v>
      </c>
      <c r="AM5936" s="1" t="s">
        <v>16</v>
      </c>
      <c r="AN5936" s="1" t="s">
        <v>23098</v>
      </c>
      <c r="AO5936" s="1" t="s">
        <v>86</v>
      </c>
      <c r="AP5936" s="1" t="s">
        <v>86</v>
      </c>
      <c r="AQ5936" s="1" t="s">
        <v>14</v>
      </c>
      <c r="AR5936" s="1" t="s">
        <v>30</v>
      </c>
      <c r="AS5936" s="1" t="s">
        <v>23090</v>
      </c>
      <c r="AT5936" s="1" t="s">
        <v>101</v>
      </c>
    </row>
    <row r="5937" spans="1:46" x14ac:dyDescent="0.25">
      <c r="A5937" s="1" t="s">
        <v>17903</v>
      </c>
      <c r="B5937" s="2" t="s">
        <v>23101</v>
      </c>
      <c r="C5937" s="2" t="s">
        <v>23104</v>
      </c>
      <c r="D5937" s="1">
        <v>2</v>
      </c>
      <c r="E5937" s="1">
        <v>0</v>
      </c>
      <c r="F5937" s="1">
        <v>1</v>
      </c>
      <c r="G5937" s="1">
        <v>3</v>
      </c>
      <c r="H5937" s="6">
        <v>0.33333333333333331</v>
      </c>
      <c r="I5937">
        <v>1</v>
      </c>
      <c r="J5937" s="1">
        <v>32</v>
      </c>
      <c r="K5937" s="1">
        <v>0</v>
      </c>
      <c r="L5937" s="1">
        <v>273</v>
      </c>
      <c r="M5937" s="6">
        <v>0</v>
      </c>
      <c r="N5937" s="4">
        <v>2000</v>
      </c>
      <c r="O5937" s="4">
        <v>150</v>
      </c>
      <c r="P5937" s="4">
        <v>300</v>
      </c>
      <c r="Q5937" s="3">
        <v>0.4</v>
      </c>
      <c r="R5937" s="1">
        <v>24</v>
      </c>
      <c r="S5937" s="1">
        <v>300</v>
      </c>
      <c r="T5937" s="1">
        <v>9</v>
      </c>
      <c r="U5937" s="1">
        <v>0</v>
      </c>
      <c r="V5937" s="1">
        <v>0</v>
      </c>
      <c r="W5937" s="1">
        <v>1</v>
      </c>
      <c r="X5937" s="1">
        <v>1</v>
      </c>
      <c r="Y5937" s="1">
        <v>1</v>
      </c>
      <c r="Z5937" s="1">
        <v>3</v>
      </c>
      <c r="AA5937" s="1">
        <v>0</v>
      </c>
      <c r="AB5937" s="1">
        <v>1</v>
      </c>
      <c r="AC5937" s="1">
        <v>0</v>
      </c>
      <c r="AD5937" s="1">
        <v>0</v>
      </c>
      <c r="AE5937" s="1">
        <v>0</v>
      </c>
      <c r="AF5937" s="1">
        <v>0</v>
      </c>
      <c r="AG5937" s="1">
        <v>0</v>
      </c>
      <c r="AH5937" s="1">
        <v>700</v>
      </c>
      <c r="AI5937" s="1">
        <v>700</v>
      </c>
      <c r="AJ5937" s="1" t="s">
        <v>2756</v>
      </c>
      <c r="AK5937" s="1" t="s">
        <v>452</v>
      </c>
      <c r="AL5937" s="1" t="s">
        <v>11</v>
      </c>
      <c r="AM5937" s="1" t="s">
        <v>16</v>
      </c>
      <c r="AN5937" s="1" t="s">
        <v>23097</v>
      </c>
      <c r="AO5937" s="1" t="s">
        <v>364</v>
      </c>
      <c r="AP5937" s="1" t="s">
        <v>86</v>
      </c>
      <c r="AQ5937" s="1" t="s">
        <v>14</v>
      </c>
      <c r="AR5937" s="1" t="s">
        <v>19</v>
      </c>
      <c r="AS5937" s="1" t="s">
        <v>23090</v>
      </c>
      <c r="AT5937" s="1" t="s">
        <v>101</v>
      </c>
    </row>
    <row r="5938" spans="1:46" x14ac:dyDescent="0.25">
      <c r="A5938" s="1" t="s">
        <v>22601</v>
      </c>
      <c r="B5938" s="2" t="s">
        <v>23101</v>
      </c>
      <c r="C5938" s="2" t="s">
        <v>23104</v>
      </c>
      <c r="D5938" s="1">
        <v>0</v>
      </c>
      <c r="E5938" s="1">
        <v>0</v>
      </c>
      <c r="F5938" s="1">
        <v>1</v>
      </c>
      <c r="G5938" s="1">
        <v>1</v>
      </c>
      <c r="H5938" s="6">
        <v>1</v>
      </c>
      <c r="I5938">
        <v>1</v>
      </c>
      <c r="J5938" s="1">
        <v>43</v>
      </c>
      <c r="K5938" s="1">
        <v>0</v>
      </c>
      <c r="L5938" s="1">
        <v>479</v>
      </c>
      <c r="M5938" s="6">
        <v>0</v>
      </c>
      <c r="N5938" s="4">
        <v>6000</v>
      </c>
      <c r="O5938" s="4">
        <v>560</v>
      </c>
      <c r="P5938" s="4">
        <v>500</v>
      </c>
      <c r="Q5938" s="3">
        <v>0.36</v>
      </c>
      <c r="R5938" s="1">
        <v>12</v>
      </c>
      <c r="S5938" s="1">
        <v>500</v>
      </c>
      <c r="T5938" s="1">
        <v>9</v>
      </c>
      <c r="U5938" s="1">
        <v>1</v>
      </c>
      <c r="V5938" s="1">
        <v>0</v>
      </c>
      <c r="W5938" s="1">
        <v>1</v>
      </c>
      <c r="X5938" s="1">
        <v>1</v>
      </c>
      <c r="Y5938" s="1">
        <v>0</v>
      </c>
      <c r="Z5938" s="1">
        <v>2</v>
      </c>
      <c r="AA5938" s="1">
        <v>0</v>
      </c>
      <c r="AB5938" s="1">
        <v>1</v>
      </c>
      <c r="AC5938" s="1">
        <v>1000</v>
      </c>
      <c r="AD5938" s="1">
        <v>0</v>
      </c>
      <c r="AE5938" s="1">
        <v>300</v>
      </c>
      <c r="AF5938" s="1">
        <v>7200</v>
      </c>
      <c r="AG5938" s="1">
        <v>0</v>
      </c>
      <c r="AH5938" s="1">
        <v>0</v>
      </c>
      <c r="AI5938" s="1">
        <v>8500</v>
      </c>
      <c r="AJ5938" s="1" t="s">
        <v>15736</v>
      </c>
      <c r="AK5938" s="1" t="s">
        <v>15737</v>
      </c>
      <c r="AL5938" s="1" t="s">
        <v>11</v>
      </c>
      <c r="AM5938" s="1" t="s">
        <v>16</v>
      </c>
      <c r="AN5938" s="1" t="s">
        <v>23097</v>
      </c>
      <c r="AO5938" s="1" t="s">
        <v>86</v>
      </c>
      <c r="AP5938" s="1" t="s">
        <v>86</v>
      </c>
      <c r="AQ5938" s="1" t="s">
        <v>14</v>
      </c>
      <c r="AR5938" s="1" t="s">
        <v>30</v>
      </c>
      <c r="AS5938" s="1" t="s">
        <v>23090</v>
      </c>
      <c r="AT5938" s="1" t="s">
        <v>101</v>
      </c>
    </row>
    <row r="5939" spans="1:46" x14ac:dyDescent="0.25">
      <c r="A5939" s="1" t="s">
        <v>20877</v>
      </c>
      <c r="B5939" s="2" t="s">
        <v>23101</v>
      </c>
      <c r="C5939" s="2" t="s">
        <v>23104</v>
      </c>
      <c r="D5939" s="1">
        <v>0</v>
      </c>
      <c r="E5939" s="1">
        <v>1</v>
      </c>
      <c r="F5939" s="1">
        <v>2</v>
      </c>
      <c r="G5939" s="1">
        <v>3</v>
      </c>
      <c r="H5939" s="6">
        <v>0.66666666666666663</v>
      </c>
      <c r="I5939">
        <v>0</v>
      </c>
      <c r="J5939" s="1">
        <v>37</v>
      </c>
      <c r="K5939" s="1">
        <v>0</v>
      </c>
      <c r="L5939" s="1">
        <v>596</v>
      </c>
      <c r="M5939" s="6">
        <v>0</v>
      </c>
      <c r="N5939" s="4">
        <v>3600</v>
      </c>
      <c r="O5939" s="4">
        <v>300</v>
      </c>
      <c r="P5939" s="4">
        <v>300</v>
      </c>
      <c r="Q5939" s="3">
        <v>0.45</v>
      </c>
      <c r="R5939" s="1">
        <v>12</v>
      </c>
      <c r="S5939" s="1">
        <v>300</v>
      </c>
      <c r="T5939" s="1">
        <v>6</v>
      </c>
      <c r="U5939" s="1">
        <v>1</v>
      </c>
      <c r="V5939" s="1">
        <v>0</v>
      </c>
      <c r="W5939" s="1">
        <v>1</v>
      </c>
      <c r="X5939" s="1">
        <v>1</v>
      </c>
      <c r="Y5939" s="1">
        <v>0</v>
      </c>
      <c r="Z5939" s="1">
        <v>1</v>
      </c>
      <c r="AA5939" s="1">
        <v>0</v>
      </c>
      <c r="AB5939" s="1">
        <v>1</v>
      </c>
      <c r="AC5939" s="1">
        <v>6000</v>
      </c>
      <c r="AD5939" s="1">
        <v>0</v>
      </c>
      <c r="AE5939" s="1">
        <v>0</v>
      </c>
      <c r="AF5939" s="1">
        <v>400</v>
      </c>
      <c r="AG5939" s="1">
        <v>0</v>
      </c>
      <c r="AH5939" s="1">
        <v>0</v>
      </c>
      <c r="AI5939" s="1">
        <v>6400</v>
      </c>
      <c r="AJ5939" s="1" t="s">
        <v>17</v>
      </c>
      <c r="AK5939" s="1" t="s">
        <v>11139</v>
      </c>
      <c r="AL5939" s="1" t="s">
        <v>11</v>
      </c>
      <c r="AM5939" s="1" t="s">
        <v>12</v>
      </c>
      <c r="AN5939" s="1" t="s">
        <v>23097</v>
      </c>
      <c r="AO5939" s="1" t="s">
        <v>86</v>
      </c>
      <c r="AP5939" s="1" t="s">
        <v>86</v>
      </c>
      <c r="AQ5939" s="1" t="s">
        <v>14</v>
      </c>
      <c r="AR5939" s="1" t="s">
        <v>30</v>
      </c>
      <c r="AS5939" s="1" t="s">
        <v>23090</v>
      </c>
      <c r="AT5939" s="1" t="s">
        <v>101</v>
      </c>
    </row>
    <row r="5940" spans="1:46" x14ac:dyDescent="0.25">
      <c r="A5940" s="1" t="s">
        <v>17157</v>
      </c>
      <c r="B5940" s="2" t="s">
        <v>23101</v>
      </c>
      <c r="C5940" s="2" t="s">
        <v>23104</v>
      </c>
      <c r="D5940" s="1">
        <v>0</v>
      </c>
      <c r="E5940" s="1">
        <v>0</v>
      </c>
      <c r="F5940" s="1">
        <v>1</v>
      </c>
      <c r="G5940" s="1">
        <v>1</v>
      </c>
      <c r="H5940" s="6">
        <v>1</v>
      </c>
      <c r="I5940">
        <v>0</v>
      </c>
      <c r="J5940" s="1">
        <v>49</v>
      </c>
      <c r="K5940" s="1">
        <v>0</v>
      </c>
      <c r="L5940" s="1">
        <v>686</v>
      </c>
      <c r="M5940" s="6">
        <v>0</v>
      </c>
      <c r="N5940" s="4">
        <v>6500</v>
      </c>
      <c r="O5940" s="4">
        <v>700</v>
      </c>
      <c r="P5940" s="4">
        <v>500</v>
      </c>
      <c r="Q5940" s="3">
        <v>0.4</v>
      </c>
      <c r="R5940" s="1">
        <v>12</v>
      </c>
      <c r="S5940" s="1">
        <v>500</v>
      </c>
      <c r="T5940" s="1">
        <v>10</v>
      </c>
      <c r="U5940" s="1">
        <v>1</v>
      </c>
      <c r="V5940" s="1">
        <v>0</v>
      </c>
      <c r="W5940" s="1">
        <v>1</v>
      </c>
      <c r="X5940" s="1">
        <v>1</v>
      </c>
      <c r="Y5940" s="1">
        <v>0</v>
      </c>
      <c r="Z5940" s="1">
        <v>4</v>
      </c>
      <c r="AA5940" s="1">
        <v>1</v>
      </c>
      <c r="AB5940" s="1">
        <v>1</v>
      </c>
      <c r="AC5940" s="1">
        <v>1500</v>
      </c>
      <c r="AD5940" s="1">
        <v>0</v>
      </c>
      <c r="AE5940" s="1">
        <v>300</v>
      </c>
      <c r="AF5940" s="1">
        <v>0</v>
      </c>
      <c r="AG5940" s="1">
        <v>0</v>
      </c>
      <c r="AH5940" s="1">
        <v>0</v>
      </c>
      <c r="AI5940" s="1">
        <v>1800</v>
      </c>
      <c r="AJ5940" s="1" t="s">
        <v>453</v>
      </c>
      <c r="AK5940" s="1" t="s">
        <v>454</v>
      </c>
      <c r="AL5940" s="1" t="s">
        <v>11</v>
      </c>
      <c r="AM5940" s="1" t="s">
        <v>12</v>
      </c>
      <c r="AN5940" s="1" t="s">
        <v>23097</v>
      </c>
      <c r="AO5940" s="1" t="s">
        <v>86</v>
      </c>
      <c r="AP5940" s="1" t="s">
        <v>86</v>
      </c>
      <c r="AQ5940" s="1" t="s">
        <v>14</v>
      </c>
      <c r="AR5940" s="1" t="s">
        <v>30</v>
      </c>
      <c r="AS5940" s="1" t="s">
        <v>23091</v>
      </c>
      <c r="AT5940" s="1" t="s">
        <v>101</v>
      </c>
    </row>
    <row r="5941" spans="1:46" x14ac:dyDescent="0.25">
      <c r="A5941" s="1" t="s">
        <v>17907</v>
      </c>
      <c r="B5941" s="2" t="s">
        <v>23101</v>
      </c>
      <c r="C5941" s="2" t="s">
        <v>23104</v>
      </c>
      <c r="D5941" s="1">
        <v>0</v>
      </c>
      <c r="E5941" s="1">
        <v>0</v>
      </c>
      <c r="F5941" s="1">
        <v>1</v>
      </c>
      <c r="G5941" s="1">
        <v>1</v>
      </c>
      <c r="H5941" s="6">
        <v>1</v>
      </c>
      <c r="I5941">
        <v>0</v>
      </c>
      <c r="J5941" s="1">
        <v>36</v>
      </c>
      <c r="K5941" s="1">
        <v>0</v>
      </c>
      <c r="L5941" s="1">
        <v>678</v>
      </c>
      <c r="M5941" s="6">
        <v>0</v>
      </c>
      <c r="N5941" s="4">
        <v>3000</v>
      </c>
      <c r="O5941" s="4">
        <v>300</v>
      </c>
      <c r="P5941" s="4">
        <v>300</v>
      </c>
      <c r="Q5941" s="3">
        <v>0.4</v>
      </c>
      <c r="R5941" s="1">
        <v>24</v>
      </c>
      <c r="S5941" s="1">
        <v>300</v>
      </c>
      <c r="T5941" s="1">
        <v>12</v>
      </c>
      <c r="U5941" s="1">
        <v>0</v>
      </c>
      <c r="V5941" s="1">
        <v>0</v>
      </c>
      <c r="W5941" s="1">
        <v>1</v>
      </c>
      <c r="X5941" s="1">
        <v>1</v>
      </c>
      <c r="Y5941" s="1">
        <v>1</v>
      </c>
      <c r="Z5941" s="1">
        <v>0</v>
      </c>
      <c r="AA5941" s="1">
        <v>1</v>
      </c>
      <c r="AB5941" s="1">
        <v>1</v>
      </c>
      <c r="AC5941" s="1">
        <v>0</v>
      </c>
      <c r="AD5941" s="1">
        <v>0</v>
      </c>
      <c r="AE5941" s="1">
        <v>0</v>
      </c>
      <c r="AF5941" s="1">
        <v>0</v>
      </c>
      <c r="AG5941" s="1">
        <v>0</v>
      </c>
      <c r="AH5941" s="1">
        <v>900</v>
      </c>
      <c r="AI5941" s="1">
        <v>900</v>
      </c>
      <c r="AJ5941" s="1" t="s">
        <v>2766</v>
      </c>
      <c r="AK5941" s="1" t="s">
        <v>2767</v>
      </c>
      <c r="AL5941" s="1" t="s">
        <v>11</v>
      </c>
      <c r="AM5941" s="1" t="s">
        <v>12</v>
      </c>
      <c r="AN5941" s="1" t="s">
        <v>23097</v>
      </c>
      <c r="AO5941" s="1" t="s">
        <v>364</v>
      </c>
      <c r="AP5941" s="1" t="s">
        <v>86</v>
      </c>
      <c r="AQ5941" s="1" t="s">
        <v>14</v>
      </c>
      <c r="AR5941" s="1" t="s">
        <v>19</v>
      </c>
      <c r="AS5941" s="1" t="s">
        <v>23091</v>
      </c>
      <c r="AT5941" s="1" t="s">
        <v>101</v>
      </c>
    </row>
    <row r="5942" spans="1:46" x14ac:dyDescent="0.25">
      <c r="A5942" s="1" t="s">
        <v>21322</v>
      </c>
      <c r="B5942" s="2" t="s">
        <v>23101</v>
      </c>
      <c r="C5942" s="2" t="s">
        <v>23104</v>
      </c>
      <c r="D5942" s="1">
        <v>0</v>
      </c>
      <c r="E5942" s="1">
        <v>0</v>
      </c>
      <c r="F5942" s="1">
        <v>1</v>
      </c>
      <c r="G5942" s="1">
        <v>1</v>
      </c>
      <c r="H5942" s="6">
        <v>1</v>
      </c>
      <c r="I5942">
        <v>0</v>
      </c>
      <c r="J5942" s="1">
        <v>54</v>
      </c>
      <c r="K5942" s="1">
        <v>0</v>
      </c>
      <c r="L5942" s="1">
        <v>480</v>
      </c>
      <c r="M5942" s="6">
        <v>0</v>
      </c>
      <c r="N5942" s="4">
        <v>3600</v>
      </c>
      <c r="O5942" s="4">
        <v>300</v>
      </c>
      <c r="P5942" s="4">
        <v>500</v>
      </c>
      <c r="Q5942" s="3">
        <v>0.35</v>
      </c>
      <c r="R5942" s="1">
        <v>36</v>
      </c>
      <c r="S5942" s="1">
        <v>500</v>
      </c>
      <c r="T5942" s="1">
        <v>12</v>
      </c>
      <c r="U5942" s="1">
        <v>0</v>
      </c>
      <c r="V5942" s="1">
        <v>0</v>
      </c>
      <c r="W5942" s="1">
        <v>1</v>
      </c>
      <c r="X5942" s="1">
        <v>1</v>
      </c>
      <c r="Y5942" s="1">
        <v>0</v>
      </c>
      <c r="Z5942" s="1">
        <v>1</v>
      </c>
      <c r="AA5942" s="1">
        <v>1</v>
      </c>
      <c r="AB5942" s="1">
        <v>1</v>
      </c>
      <c r="AC5942" s="1">
        <v>5000</v>
      </c>
      <c r="AD5942" s="1">
        <v>0</v>
      </c>
      <c r="AE5942" s="1">
        <v>800</v>
      </c>
      <c r="AF5942" s="1">
        <v>0</v>
      </c>
      <c r="AG5942" s="1">
        <v>0</v>
      </c>
      <c r="AH5942" s="1">
        <v>500</v>
      </c>
      <c r="AI5942" s="1">
        <v>6300</v>
      </c>
      <c r="AJ5942" s="1" t="s">
        <v>12350</v>
      </c>
      <c r="AK5942" s="1" t="s">
        <v>12351</v>
      </c>
      <c r="AL5942" s="1" t="s">
        <v>11</v>
      </c>
      <c r="AM5942" s="1" t="s">
        <v>12</v>
      </c>
      <c r="AN5942" s="1" t="s">
        <v>23097</v>
      </c>
      <c r="AO5942" s="1" t="s">
        <v>364</v>
      </c>
      <c r="AP5942" s="1" t="s">
        <v>86</v>
      </c>
      <c r="AQ5942" s="1" t="s">
        <v>14</v>
      </c>
      <c r="AR5942" s="1" t="s">
        <v>30</v>
      </c>
      <c r="AS5942" s="1" t="s">
        <v>23091</v>
      </c>
      <c r="AT5942" s="1" t="s">
        <v>101</v>
      </c>
    </row>
    <row r="5943" spans="1:46" x14ac:dyDescent="0.25">
      <c r="A5943" s="1" t="s">
        <v>19178</v>
      </c>
      <c r="B5943" s="2" t="s">
        <v>23101</v>
      </c>
      <c r="C5943" s="2" t="s">
        <v>23104</v>
      </c>
      <c r="D5943" s="1">
        <v>0</v>
      </c>
      <c r="E5943" s="1">
        <v>0</v>
      </c>
      <c r="F5943" s="1">
        <v>1</v>
      </c>
      <c r="G5943" s="1">
        <v>1</v>
      </c>
      <c r="H5943" s="6">
        <v>1</v>
      </c>
      <c r="I5943">
        <v>0</v>
      </c>
      <c r="J5943" s="1">
        <v>32</v>
      </c>
      <c r="K5943" s="1">
        <v>1</v>
      </c>
      <c r="L5943" s="1">
        <v>769</v>
      </c>
      <c r="M5943" s="6">
        <v>0</v>
      </c>
      <c r="N5943" s="4">
        <v>2200</v>
      </c>
      <c r="O5943" s="4">
        <v>180</v>
      </c>
      <c r="P5943" s="4">
        <v>550</v>
      </c>
      <c r="Q5943" s="3">
        <v>0.35</v>
      </c>
      <c r="R5943" s="1">
        <v>24</v>
      </c>
      <c r="S5943" s="1">
        <v>550</v>
      </c>
      <c r="T5943" s="1">
        <v>15</v>
      </c>
      <c r="U5943" s="1">
        <v>0</v>
      </c>
      <c r="V5943" s="1">
        <v>0</v>
      </c>
      <c r="W5943" s="1">
        <v>1</v>
      </c>
      <c r="X5943" s="1">
        <v>1</v>
      </c>
      <c r="Y5943" s="1">
        <v>1</v>
      </c>
      <c r="Z5943" s="1">
        <v>3</v>
      </c>
      <c r="AA5943" s="1">
        <v>0</v>
      </c>
      <c r="AB5943" s="1">
        <v>1</v>
      </c>
      <c r="AC5943" s="1">
        <v>1000</v>
      </c>
      <c r="AD5943" s="1">
        <v>0</v>
      </c>
      <c r="AE5943" s="1">
        <v>18</v>
      </c>
      <c r="AF5943" s="1">
        <v>300</v>
      </c>
      <c r="AG5943" s="1">
        <v>0</v>
      </c>
      <c r="AH5943" s="1">
        <v>0</v>
      </c>
      <c r="AI5943" s="1">
        <v>1318</v>
      </c>
      <c r="AJ5943" s="1" t="s">
        <v>6449</v>
      </c>
      <c r="AK5943" s="1" t="s">
        <v>6450</v>
      </c>
      <c r="AL5943" s="1" t="s">
        <v>11</v>
      </c>
      <c r="AM5943" s="1" t="s">
        <v>12</v>
      </c>
      <c r="AN5943" s="1" t="s">
        <v>23098</v>
      </c>
      <c r="AO5943" s="1" t="s">
        <v>364</v>
      </c>
      <c r="AP5943" s="1" t="s">
        <v>86</v>
      </c>
      <c r="AQ5943" s="1" t="s">
        <v>14</v>
      </c>
      <c r="AR5943" s="1" t="s">
        <v>19</v>
      </c>
      <c r="AS5943" s="1" t="s">
        <v>23090</v>
      </c>
      <c r="AT5943" s="1" t="s">
        <v>101</v>
      </c>
    </row>
    <row r="5944" spans="1:46" x14ac:dyDescent="0.25">
      <c r="A5944" s="1" t="s">
        <v>18521</v>
      </c>
      <c r="B5944" s="2" t="s">
        <v>23101</v>
      </c>
      <c r="C5944" s="2" t="s">
        <v>23104</v>
      </c>
      <c r="D5944" s="1">
        <v>2</v>
      </c>
      <c r="E5944" s="1">
        <v>5</v>
      </c>
      <c r="F5944" s="1">
        <v>1</v>
      </c>
      <c r="G5944" s="1">
        <v>8</v>
      </c>
      <c r="H5944" s="6">
        <v>0.125</v>
      </c>
      <c r="I5944">
        <v>0</v>
      </c>
      <c r="J5944" s="1">
        <v>45</v>
      </c>
      <c r="K5944" s="1">
        <v>1</v>
      </c>
      <c r="L5944" s="1">
        <v>115</v>
      </c>
      <c r="M5944" s="6">
        <v>0</v>
      </c>
      <c r="N5944" s="4">
        <v>3100</v>
      </c>
      <c r="O5944" s="4">
        <v>260</v>
      </c>
      <c r="P5944" s="4">
        <v>150</v>
      </c>
      <c r="Q5944" s="3">
        <v>0.45</v>
      </c>
      <c r="R5944" s="1">
        <v>12</v>
      </c>
      <c r="S5944" s="1">
        <v>150</v>
      </c>
      <c r="T5944" s="1">
        <v>7</v>
      </c>
      <c r="U5944" s="1">
        <v>0</v>
      </c>
      <c r="V5944" s="1">
        <v>0</v>
      </c>
      <c r="W5944" s="1">
        <v>1</v>
      </c>
      <c r="X5944" s="1">
        <v>1</v>
      </c>
      <c r="Y5944" s="1">
        <v>0</v>
      </c>
      <c r="Z5944" s="1">
        <v>4</v>
      </c>
      <c r="AA5944" s="1">
        <v>1</v>
      </c>
      <c r="AB5944" s="1">
        <v>1</v>
      </c>
      <c r="AC5944" s="1">
        <v>0</v>
      </c>
      <c r="AD5944" s="1">
        <v>0</v>
      </c>
      <c r="AE5944" s="1">
        <v>120</v>
      </c>
      <c r="AF5944" s="1">
        <v>0</v>
      </c>
      <c r="AG5944" s="1">
        <v>0</v>
      </c>
      <c r="AH5944" s="1">
        <v>0</v>
      </c>
      <c r="AI5944" s="1">
        <v>120</v>
      </c>
      <c r="AJ5944" s="1" t="s">
        <v>4581</v>
      </c>
      <c r="AK5944" s="1" t="s">
        <v>4582</v>
      </c>
      <c r="AL5944" s="1" t="s">
        <v>11</v>
      </c>
      <c r="AM5944" s="1" t="s">
        <v>12</v>
      </c>
      <c r="AN5944" s="1" t="s">
        <v>23098</v>
      </c>
      <c r="AO5944" s="1" t="s">
        <v>364</v>
      </c>
      <c r="AP5944" s="1" t="s">
        <v>86</v>
      </c>
      <c r="AQ5944" s="1" t="s">
        <v>14</v>
      </c>
      <c r="AR5944" s="1" t="s">
        <v>30</v>
      </c>
      <c r="AS5944" s="1" t="s">
        <v>23091</v>
      </c>
      <c r="AT5944" s="1" t="s">
        <v>101</v>
      </c>
    </row>
    <row r="5945" spans="1:46" x14ac:dyDescent="0.25">
      <c r="A5945" s="1" t="s">
        <v>22027</v>
      </c>
      <c r="B5945" s="2" t="s">
        <v>23101</v>
      </c>
      <c r="C5945" s="2" t="s">
        <v>23104</v>
      </c>
      <c r="D5945" s="1">
        <v>0</v>
      </c>
      <c r="E5945" s="1">
        <v>1</v>
      </c>
      <c r="F5945" s="1">
        <v>1</v>
      </c>
      <c r="G5945" s="1">
        <v>2</v>
      </c>
      <c r="H5945" s="6">
        <v>0.5</v>
      </c>
      <c r="I5945">
        <v>0</v>
      </c>
      <c r="J5945" s="1">
        <v>36</v>
      </c>
      <c r="K5945" s="1">
        <v>1</v>
      </c>
      <c r="L5945" s="1">
        <v>356</v>
      </c>
      <c r="M5945" s="6">
        <v>0</v>
      </c>
      <c r="N5945" s="4">
        <v>3100</v>
      </c>
      <c r="O5945" s="4">
        <v>240</v>
      </c>
      <c r="P5945" s="4">
        <v>150</v>
      </c>
      <c r="Q5945" s="3">
        <v>0.3</v>
      </c>
      <c r="R5945" s="1">
        <v>12</v>
      </c>
      <c r="S5945" s="1">
        <v>150</v>
      </c>
      <c r="T5945" s="1">
        <v>6</v>
      </c>
      <c r="U5945" s="1">
        <v>1</v>
      </c>
      <c r="V5945" s="1">
        <v>0</v>
      </c>
      <c r="W5945" s="1">
        <v>1</v>
      </c>
      <c r="X5945" s="1">
        <v>1</v>
      </c>
      <c r="Y5945" s="1">
        <v>1</v>
      </c>
      <c r="Z5945" s="1">
        <v>0</v>
      </c>
      <c r="AA5945" s="1">
        <v>1</v>
      </c>
      <c r="AB5945" s="1">
        <v>1</v>
      </c>
      <c r="AC5945" s="1">
        <v>210</v>
      </c>
      <c r="AD5945" s="1">
        <v>0</v>
      </c>
      <c r="AE5945" s="1">
        <v>500</v>
      </c>
      <c r="AF5945" s="1">
        <v>200</v>
      </c>
      <c r="AG5945" s="1">
        <v>0</v>
      </c>
      <c r="AH5945" s="1">
        <v>200</v>
      </c>
      <c r="AI5945" s="1">
        <v>1110</v>
      </c>
      <c r="AJ5945" s="1" t="s">
        <v>14206</v>
      </c>
      <c r="AK5945" s="1" t="s">
        <v>14207</v>
      </c>
      <c r="AL5945" s="1" t="s">
        <v>11</v>
      </c>
      <c r="AM5945" s="1" t="s">
        <v>12</v>
      </c>
      <c r="AN5945" s="1" t="s">
        <v>23098</v>
      </c>
      <c r="AO5945" s="1" t="s">
        <v>86</v>
      </c>
      <c r="AP5945" s="1" t="s">
        <v>86</v>
      </c>
      <c r="AQ5945" s="1" t="s">
        <v>14</v>
      </c>
      <c r="AR5945" s="1" t="s">
        <v>19</v>
      </c>
      <c r="AS5945" s="1" t="s">
        <v>23091</v>
      </c>
      <c r="AT5945" s="1" t="s">
        <v>101</v>
      </c>
    </row>
    <row r="5946" spans="1:46" x14ac:dyDescent="0.25">
      <c r="A5946" s="1" t="s">
        <v>20879</v>
      </c>
      <c r="B5946" s="2" t="s">
        <v>23101</v>
      </c>
      <c r="C5946" s="2" t="s">
        <v>23104</v>
      </c>
      <c r="D5946" s="1">
        <v>2</v>
      </c>
      <c r="E5946" s="1">
        <v>0</v>
      </c>
      <c r="F5946" s="1">
        <v>1</v>
      </c>
      <c r="G5946" s="1">
        <v>3</v>
      </c>
      <c r="H5946" s="6">
        <v>0.33333333333333331</v>
      </c>
      <c r="I5946">
        <v>0</v>
      </c>
      <c r="J5946" s="1">
        <v>40</v>
      </c>
      <c r="K5946" s="1">
        <v>0</v>
      </c>
      <c r="L5946" s="1">
        <v>338</v>
      </c>
      <c r="M5946" s="6">
        <v>0</v>
      </c>
      <c r="N5946" s="4">
        <v>1600</v>
      </c>
      <c r="O5946" s="4">
        <v>140</v>
      </c>
      <c r="P5946" s="4">
        <v>100</v>
      </c>
      <c r="Q5946" s="3">
        <v>0.4</v>
      </c>
      <c r="R5946" s="1">
        <v>12</v>
      </c>
      <c r="S5946" s="1">
        <v>100</v>
      </c>
      <c r="T5946" s="1">
        <v>7</v>
      </c>
      <c r="U5946" s="1">
        <v>0</v>
      </c>
      <c r="V5946" s="1">
        <v>0</v>
      </c>
      <c r="W5946" s="1">
        <v>1</v>
      </c>
      <c r="X5946" s="1">
        <v>1</v>
      </c>
      <c r="Y5946" s="1">
        <v>1</v>
      </c>
      <c r="Z5946" s="1">
        <v>3</v>
      </c>
      <c r="AA5946" s="1">
        <v>0</v>
      </c>
      <c r="AB5946" s="1">
        <v>1</v>
      </c>
      <c r="AC5946" s="1">
        <v>0</v>
      </c>
      <c r="AD5946" s="1">
        <v>0</v>
      </c>
      <c r="AE5946" s="1">
        <v>200</v>
      </c>
      <c r="AF5946" s="1">
        <v>250</v>
      </c>
      <c r="AG5946" s="1">
        <v>0</v>
      </c>
      <c r="AH5946" s="1">
        <v>400</v>
      </c>
      <c r="AI5946" s="1">
        <v>850</v>
      </c>
      <c r="AJ5946" s="1" t="s">
        <v>11142</v>
      </c>
      <c r="AK5946" s="1" t="s">
        <v>11143</v>
      </c>
      <c r="AL5946" s="1" t="s">
        <v>11</v>
      </c>
      <c r="AM5946" s="1" t="s">
        <v>12</v>
      </c>
      <c r="AN5946" s="1" t="s">
        <v>23097</v>
      </c>
      <c r="AO5946" s="1" t="s">
        <v>364</v>
      </c>
      <c r="AP5946" s="1" t="s">
        <v>86</v>
      </c>
      <c r="AQ5946" s="1" t="s">
        <v>14</v>
      </c>
      <c r="AR5946" s="1" t="s">
        <v>19</v>
      </c>
      <c r="AS5946" s="1" t="s">
        <v>23090</v>
      </c>
      <c r="AT5946" s="1" t="s">
        <v>101</v>
      </c>
    </row>
    <row r="5947" spans="1:46" x14ac:dyDescent="0.25">
      <c r="A5947" s="1" t="s">
        <v>22602</v>
      </c>
      <c r="B5947" s="2" t="s">
        <v>23101</v>
      </c>
      <c r="C5947" s="2" t="s">
        <v>23104</v>
      </c>
      <c r="D5947" s="1">
        <v>0</v>
      </c>
      <c r="E5947" s="1">
        <v>0</v>
      </c>
      <c r="F5947" s="1">
        <v>1</v>
      </c>
      <c r="G5947" s="1">
        <v>1</v>
      </c>
      <c r="H5947" s="6">
        <v>1</v>
      </c>
      <c r="I5947">
        <v>0</v>
      </c>
      <c r="J5947" s="1">
        <v>43</v>
      </c>
      <c r="K5947" s="1">
        <v>0</v>
      </c>
      <c r="L5947" s="1">
        <v>258</v>
      </c>
      <c r="M5947" s="6">
        <v>0</v>
      </c>
      <c r="N5947" s="4">
        <v>4000</v>
      </c>
      <c r="O5947" s="4">
        <v>260</v>
      </c>
      <c r="P5947" s="4">
        <v>300</v>
      </c>
      <c r="Q5947" s="3">
        <v>0.4</v>
      </c>
      <c r="R5947" s="1">
        <v>36</v>
      </c>
      <c r="S5947" s="1">
        <v>300</v>
      </c>
      <c r="T5947" s="1">
        <v>8</v>
      </c>
      <c r="U5947" s="1">
        <v>0</v>
      </c>
      <c r="V5947" s="1">
        <v>0</v>
      </c>
      <c r="W5947" s="1">
        <v>1</v>
      </c>
      <c r="X5947" s="1">
        <v>1</v>
      </c>
      <c r="Y5947" s="1">
        <v>0</v>
      </c>
      <c r="Z5947" s="1">
        <v>5</v>
      </c>
      <c r="AA5947" s="1">
        <v>1</v>
      </c>
      <c r="AB5947" s="1">
        <v>1</v>
      </c>
      <c r="AC5947" s="1">
        <v>1800</v>
      </c>
      <c r="AD5947" s="1">
        <v>0</v>
      </c>
      <c r="AE5947" s="1">
        <v>60</v>
      </c>
      <c r="AF5947" s="1">
        <v>200</v>
      </c>
      <c r="AG5947" s="1">
        <v>0</v>
      </c>
      <c r="AH5947" s="1">
        <v>600</v>
      </c>
      <c r="AI5947" s="1">
        <v>2660</v>
      </c>
      <c r="AJ5947" s="1" t="s">
        <v>5198</v>
      </c>
      <c r="AK5947" s="1" t="s">
        <v>15738</v>
      </c>
      <c r="AL5947" s="1" t="s">
        <v>11</v>
      </c>
      <c r="AM5947" s="1" t="s">
        <v>12</v>
      </c>
      <c r="AN5947" s="1" t="s">
        <v>23097</v>
      </c>
      <c r="AO5947" s="1" t="s">
        <v>364</v>
      </c>
      <c r="AP5947" s="1" t="s">
        <v>86</v>
      </c>
      <c r="AQ5947" s="1" t="s">
        <v>14</v>
      </c>
      <c r="AR5947" s="1" t="s">
        <v>30</v>
      </c>
      <c r="AS5947" s="1" t="s">
        <v>23091</v>
      </c>
      <c r="AT5947" s="1" t="s">
        <v>101</v>
      </c>
    </row>
    <row r="5948" spans="1:46" x14ac:dyDescent="0.25">
      <c r="A5948" s="1" t="s">
        <v>17795</v>
      </c>
      <c r="B5948" s="2" t="s">
        <v>23101</v>
      </c>
      <c r="C5948" s="2" t="s">
        <v>23104</v>
      </c>
      <c r="D5948" s="1">
        <v>1</v>
      </c>
      <c r="E5948" s="1">
        <v>2</v>
      </c>
      <c r="F5948" s="1">
        <v>1</v>
      </c>
      <c r="G5948" s="1">
        <v>4</v>
      </c>
      <c r="H5948" s="6">
        <v>0.25</v>
      </c>
      <c r="I5948">
        <v>1</v>
      </c>
      <c r="J5948" s="1">
        <v>33</v>
      </c>
      <c r="K5948" s="1">
        <v>0</v>
      </c>
      <c r="L5948" s="1">
        <v>307</v>
      </c>
      <c r="M5948" s="6">
        <v>0</v>
      </c>
      <c r="N5948" s="4">
        <v>2300</v>
      </c>
      <c r="O5948" s="4">
        <v>160</v>
      </c>
      <c r="P5948" s="4">
        <v>230</v>
      </c>
      <c r="Q5948" s="3">
        <v>0.4</v>
      </c>
      <c r="R5948" s="1">
        <v>24</v>
      </c>
      <c r="S5948" s="1">
        <v>230</v>
      </c>
      <c r="T5948" s="1">
        <v>6</v>
      </c>
      <c r="U5948" s="1">
        <v>0</v>
      </c>
      <c r="V5948" s="1">
        <v>0</v>
      </c>
      <c r="W5948" s="1">
        <v>1</v>
      </c>
      <c r="X5948" s="1">
        <v>1</v>
      </c>
      <c r="Y5948" s="1">
        <v>1</v>
      </c>
      <c r="Z5948" s="1">
        <v>6</v>
      </c>
      <c r="AA5948" s="1">
        <v>0</v>
      </c>
      <c r="AB5948" s="1">
        <v>1</v>
      </c>
      <c r="AC5948" s="1">
        <v>1000</v>
      </c>
      <c r="AD5948" s="1">
        <v>0</v>
      </c>
      <c r="AE5948" s="1">
        <v>600</v>
      </c>
      <c r="AF5948" s="1">
        <v>0</v>
      </c>
      <c r="AG5948" s="1">
        <v>0</v>
      </c>
      <c r="AH5948" s="1">
        <v>400</v>
      </c>
      <c r="AI5948" s="1">
        <v>2000</v>
      </c>
      <c r="AJ5948" s="1" t="s">
        <v>2458</v>
      </c>
      <c r="AK5948" s="1" t="s">
        <v>2459</v>
      </c>
      <c r="AL5948" s="1" t="s">
        <v>11</v>
      </c>
      <c r="AM5948" s="1" t="s">
        <v>16</v>
      </c>
      <c r="AN5948" s="1" t="s">
        <v>23097</v>
      </c>
      <c r="AO5948" s="1" t="s">
        <v>364</v>
      </c>
      <c r="AP5948" s="1" t="s">
        <v>86</v>
      </c>
      <c r="AQ5948" s="1" t="s">
        <v>14</v>
      </c>
      <c r="AR5948" s="1" t="s">
        <v>19</v>
      </c>
      <c r="AS5948" s="1" t="s">
        <v>23090</v>
      </c>
      <c r="AT5948" s="1" t="s">
        <v>101</v>
      </c>
    </row>
    <row r="5949" spans="1:46" x14ac:dyDescent="0.25">
      <c r="A5949" s="1" t="s">
        <v>20322</v>
      </c>
      <c r="B5949" s="2" t="s">
        <v>23101</v>
      </c>
      <c r="C5949" s="2" t="s">
        <v>23104</v>
      </c>
      <c r="D5949" s="1">
        <v>0</v>
      </c>
      <c r="E5949" s="1">
        <v>0</v>
      </c>
      <c r="F5949" s="1">
        <v>1</v>
      </c>
      <c r="G5949" s="1">
        <v>1</v>
      </c>
      <c r="H5949" s="6">
        <v>1</v>
      </c>
      <c r="I5949">
        <v>0</v>
      </c>
      <c r="J5949" s="1">
        <v>39</v>
      </c>
      <c r="K5949" s="1">
        <v>0</v>
      </c>
      <c r="L5949" s="1">
        <v>526</v>
      </c>
      <c r="M5949" s="6">
        <v>0</v>
      </c>
      <c r="N5949" s="4">
        <v>2400</v>
      </c>
      <c r="O5949" s="4">
        <v>200</v>
      </c>
      <c r="P5949" s="4">
        <v>300</v>
      </c>
      <c r="Q5949" s="3">
        <v>0.35</v>
      </c>
      <c r="R5949" s="1">
        <v>24</v>
      </c>
      <c r="S5949" s="1">
        <v>300</v>
      </c>
      <c r="T5949" s="1">
        <v>7</v>
      </c>
      <c r="U5949" s="1">
        <v>1</v>
      </c>
      <c r="V5949" s="1">
        <v>0</v>
      </c>
      <c r="W5949" s="1">
        <v>1</v>
      </c>
      <c r="X5949" s="1">
        <v>1</v>
      </c>
      <c r="Y5949" s="1">
        <v>1</v>
      </c>
      <c r="Z5949" s="1">
        <v>1</v>
      </c>
      <c r="AA5949" s="1">
        <v>1</v>
      </c>
      <c r="AB5949" s="1">
        <v>1</v>
      </c>
      <c r="AC5949" s="1">
        <v>0</v>
      </c>
      <c r="AD5949" s="1">
        <v>0</v>
      </c>
      <c r="AE5949" s="1">
        <v>0</v>
      </c>
      <c r="AF5949" s="1">
        <v>50</v>
      </c>
      <c r="AG5949" s="1">
        <v>0</v>
      </c>
      <c r="AH5949" s="1">
        <v>300</v>
      </c>
      <c r="AI5949" s="1">
        <v>350</v>
      </c>
      <c r="AJ5949" s="1" t="s">
        <v>3390</v>
      </c>
      <c r="AK5949" s="1" t="s">
        <v>9622</v>
      </c>
      <c r="AL5949" s="1" t="s">
        <v>11</v>
      </c>
      <c r="AM5949" s="1" t="s">
        <v>12</v>
      </c>
      <c r="AN5949" s="1" t="s">
        <v>23097</v>
      </c>
      <c r="AO5949" s="1" t="s">
        <v>86</v>
      </c>
      <c r="AP5949" s="1" t="s">
        <v>86</v>
      </c>
      <c r="AQ5949" s="1" t="s">
        <v>14</v>
      </c>
      <c r="AR5949" s="1" t="s">
        <v>19</v>
      </c>
      <c r="AS5949" s="1" t="s">
        <v>23091</v>
      </c>
      <c r="AT5949" s="1" t="s">
        <v>101</v>
      </c>
    </row>
    <row r="5950" spans="1:46" x14ac:dyDescent="0.25">
      <c r="A5950" s="1" t="s">
        <v>21424</v>
      </c>
      <c r="B5950" s="2" t="s">
        <v>23101</v>
      </c>
      <c r="C5950" s="2" t="s">
        <v>23104</v>
      </c>
      <c r="D5950" s="1">
        <v>0</v>
      </c>
      <c r="E5950" s="1">
        <v>3</v>
      </c>
      <c r="F5950" s="1">
        <v>1</v>
      </c>
      <c r="G5950" s="1">
        <v>4</v>
      </c>
      <c r="H5950" s="6">
        <v>0.25</v>
      </c>
      <c r="I5950">
        <v>0</v>
      </c>
      <c r="J5950" s="1">
        <v>54</v>
      </c>
      <c r="K5950" s="1">
        <v>0</v>
      </c>
      <c r="L5950" s="1">
        <v>502</v>
      </c>
      <c r="M5950" s="6">
        <v>0</v>
      </c>
      <c r="N5950" s="4">
        <v>2436</v>
      </c>
      <c r="O5950" s="4">
        <v>203</v>
      </c>
      <c r="P5950" s="4">
        <v>300</v>
      </c>
      <c r="Q5950" s="3">
        <v>0.38</v>
      </c>
      <c r="R5950" s="1">
        <v>24</v>
      </c>
      <c r="S5950" s="1">
        <v>310</v>
      </c>
      <c r="T5950" s="1">
        <v>7</v>
      </c>
      <c r="U5950" s="1">
        <v>1</v>
      </c>
      <c r="V5950" s="1">
        <v>0</v>
      </c>
      <c r="W5950" s="1">
        <v>1</v>
      </c>
      <c r="X5950" s="1">
        <v>1</v>
      </c>
      <c r="Y5950" s="1">
        <v>0</v>
      </c>
      <c r="Z5950" s="1">
        <v>1</v>
      </c>
      <c r="AA5950" s="1">
        <v>1</v>
      </c>
      <c r="AB5950" s="1">
        <v>1</v>
      </c>
      <c r="AC5950" s="1">
        <v>2756</v>
      </c>
      <c r="AD5950" s="1">
        <v>0</v>
      </c>
      <c r="AE5950" s="1">
        <v>156</v>
      </c>
      <c r="AF5950" s="1">
        <v>0</v>
      </c>
      <c r="AG5950" s="1">
        <v>0</v>
      </c>
      <c r="AH5950" s="1">
        <v>0</v>
      </c>
      <c r="AI5950" s="1">
        <v>2912</v>
      </c>
      <c r="AJ5950" s="1" t="s">
        <v>2721</v>
      </c>
      <c r="AK5950" s="1" t="s">
        <v>12610</v>
      </c>
      <c r="AL5950" s="1" t="s">
        <v>11</v>
      </c>
      <c r="AM5950" s="1" t="s">
        <v>12</v>
      </c>
      <c r="AN5950" s="1" t="s">
        <v>23097</v>
      </c>
      <c r="AO5950" s="1" t="s">
        <v>86</v>
      </c>
      <c r="AP5950" s="1" t="s">
        <v>86</v>
      </c>
      <c r="AQ5950" s="1" t="s">
        <v>14</v>
      </c>
      <c r="AR5950" s="1" t="s">
        <v>30</v>
      </c>
      <c r="AS5950" s="1" t="s">
        <v>23091</v>
      </c>
      <c r="AT5950" s="1" t="s">
        <v>101</v>
      </c>
    </row>
    <row r="5951" spans="1:46" x14ac:dyDescent="0.25">
      <c r="A5951" s="1" t="s">
        <v>19088</v>
      </c>
      <c r="B5951" s="2" t="s">
        <v>23101</v>
      </c>
      <c r="C5951" s="2" t="s">
        <v>23104</v>
      </c>
      <c r="D5951" s="1">
        <v>0</v>
      </c>
      <c r="E5951" s="1">
        <v>0</v>
      </c>
      <c r="F5951" s="1">
        <v>1</v>
      </c>
      <c r="G5951" s="1">
        <v>1</v>
      </c>
      <c r="H5951" s="6">
        <v>1</v>
      </c>
      <c r="I5951">
        <v>0</v>
      </c>
      <c r="J5951" s="1">
        <v>31</v>
      </c>
      <c r="K5951" s="1">
        <v>1</v>
      </c>
      <c r="L5951" s="1">
        <v>347</v>
      </c>
      <c r="M5951" s="6">
        <v>0</v>
      </c>
      <c r="N5951" s="4">
        <v>2000</v>
      </c>
      <c r="O5951" s="4">
        <v>150</v>
      </c>
      <c r="P5951" s="4">
        <v>650</v>
      </c>
      <c r="Q5951" s="3">
        <v>0.38</v>
      </c>
      <c r="R5951" s="1">
        <v>36</v>
      </c>
      <c r="S5951" s="1">
        <v>522</v>
      </c>
      <c r="T5951" s="1">
        <v>11</v>
      </c>
      <c r="U5951" s="1">
        <v>0</v>
      </c>
      <c r="V5951" s="1">
        <v>0</v>
      </c>
      <c r="W5951" s="1">
        <v>1</v>
      </c>
      <c r="X5951" s="1">
        <v>1</v>
      </c>
      <c r="Y5951" s="1">
        <v>1</v>
      </c>
      <c r="Z5951" s="1">
        <v>5</v>
      </c>
      <c r="AA5951" s="1">
        <v>0</v>
      </c>
      <c r="AB5951" s="1">
        <v>1</v>
      </c>
      <c r="AC5951" s="1">
        <v>0</v>
      </c>
      <c r="AD5951" s="1">
        <v>0</v>
      </c>
      <c r="AE5951" s="1">
        <v>1400</v>
      </c>
      <c r="AF5951" s="1">
        <v>0</v>
      </c>
      <c r="AG5951" s="1">
        <v>0</v>
      </c>
      <c r="AH5951" s="1">
        <v>1000</v>
      </c>
      <c r="AI5951" s="1">
        <v>2400</v>
      </c>
      <c r="AJ5951" s="1" t="s">
        <v>6210</v>
      </c>
      <c r="AK5951" s="1" t="s">
        <v>6211</v>
      </c>
      <c r="AL5951" s="1" t="s">
        <v>11</v>
      </c>
      <c r="AM5951" s="1" t="s">
        <v>12</v>
      </c>
      <c r="AN5951" s="1" t="s">
        <v>23098</v>
      </c>
      <c r="AO5951" s="1" t="s">
        <v>364</v>
      </c>
      <c r="AP5951" s="1" t="s">
        <v>86</v>
      </c>
      <c r="AQ5951" s="1" t="s">
        <v>14</v>
      </c>
      <c r="AR5951" s="1" t="s">
        <v>19</v>
      </c>
      <c r="AS5951" s="1" t="s">
        <v>23090</v>
      </c>
      <c r="AT5951" s="1" t="s">
        <v>101</v>
      </c>
    </row>
    <row r="5952" spans="1:46" x14ac:dyDescent="0.25">
      <c r="A5952" s="1" t="s">
        <v>20884</v>
      </c>
      <c r="B5952" s="2" t="s">
        <v>23101</v>
      </c>
      <c r="C5952" s="2" t="s">
        <v>23104</v>
      </c>
      <c r="D5952" s="1">
        <v>2</v>
      </c>
      <c r="E5952" s="1">
        <v>2</v>
      </c>
      <c r="F5952" s="1">
        <v>1</v>
      </c>
      <c r="G5952" s="1">
        <v>5</v>
      </c>
      <c r="H5952" s="6">
        <v>0.2</v>
      </c>
      <c r="I5952">
        <v>1</v>
      </c>
      <c r="J5952" s="1">
        <v>48</v>
      </c>
      <c r="K5952" s="1">
        <v>0</v>
      </c>
      <c r="L5952" s="1">
        <v>530</v>
      </c>
      <c r="M5952" s="6">
        <v>0</v>
      </c>
      <c r="N5952" s="4">
        <v>4800</v>
      </c>
      <c r="O5952" s="4">
        <v>400</v>
      </c>
      <c r="P5952" s="4">
        <v>500</v>
      </c>
      <c r="Q5952" s="3">
        <v>0.39</v>
      </c>
      <c r="R5952" s="1">
        <v>24</v>
      </c>
      <c r="S5952" s="1">
        <v>500</v>
      </c>
      <c r="T5952" s="1">
        <v>4</v>
      </c>
      <c r="U5952" s="1">
        <v>0</v>
      </c>
      <c r="V5952" s="1">
        <v>0</v>
      </c>
      <c r="W5952" s="1">
        <v>1</v>
      </c>
      <c r="X5952" s="1">
        <v>1</v>
      </c>
      <c r="Y5952" s="1">
        <v>0</v>
      </c>
      <c r="Z5952" s="1">
        <v>3</v>
      </c>
      <c r="AA5952" s="1">
        <v>1</v>
      </c>
      <c r="AB5952" s="1">
        <v>1</v>
      </c>
      <c r="AC5952" s="1">
        <v>0</v>
      </c>
      <c r="AD5952" s="1">
        <v>0</v>
      </c>
      <c r="AE5952" s="1">
        <v>670</v>
      </c>
      <c r="AF5952" s="1">
        <v>420</v>
      </c>
      <c r="AG5952" s="1">
        <v>0</v>
      </c>
      <c r="AH5952" s="1">
        <v>0</v>
      </c>
      <c r="AI5952" s="1">
        <v>1090</v>
      </c>
      <c r="AJ5952" s="1" t="s">
        <v>11154</v>
      </c>
      <c r="AK5952" s="1" t="s">
        <v>11155</v>
      </c>
      <c r="AL5952" s="1" t="s">
        <v>11</v>
      </c>
      <c r="AM5952" s="1" t="s">
        <v>16</v>
      </c>
      <c r="AN5952" s="1" t="s">
        <v>23097</v>
      </c>
      <c r="AO5952" s="1" t="s">
        <v>364</v>
      </c>
      <c r="AP5952" s="1" t="s">
        <v>86</v>
      </c>
      <c r="AQ5952" s="1" t="s">
        <v>14</v>
      </c>
      <c r="AR5952" s="1" t="s">
        <v>30</v>
      </c>
      <c r="AS5952" s="1" t="s">
        <v>23091</v>
      </c>
      <c r="AT5952" s="1" t="s">
        <v>101</v>
      </c>
    </row>
    <row r="5953" spans="1:46" x14ac:dyDescent="0.25">
      <c r="A5953" s="1" t="s">
        <v>18529</v>
      </c>
      <c r="B5953" s="2" t="s">
        <v>23101</v>
      </c>
      <c r="C5953" s="2" t="s">
        <v>23104</v>
      </c>
      <c r="D5953" s="1">
        <v>1</v>
      </c>
      <c r="E5953" s="1">
        <v>1</v>
      </c>
      <c r="F5953" s="1">
        <v>1</v>
      </c>
      <c r="G5953" s="1">
        <v>3</v>
      </c>
      <c r="H5953" s="6">
        <v>0.33333333333333331</v>
      </c>
      <c r="I5953">
        <v>0</v>
      </c>
      <c r="J5953" s="1">
        <v>35</v>
      </c>
      <c r="K5953" s="1">
        <v>0</v>
      </c>
      <c r="L5953" s="1">
        <v>203</v>
      </c>
      <c r="M5953" s="6">
        <v>0</v>
      </c>
      <c r="N5953" s="4">
        <v>2160</v>
      </c>
      <c r="O5953" s="4">
        <v>180</v>
      </c>
      <c r="P5953" s="4">
        <v>150</v>
      </c>
      <c r="Q5953" s="3">
        <v>0.4</v>
      </c>
      <c r="R5953" s="1">
        <v>12</v>
      </c>
      <c r="S5953" s="1">
        <v>150</v>
      </c>
      <c r="T5953" s="1">
        <v>9</v>
      </c>
      <c r="U5953" s="1">
        <v>1</v>
      </c>
      <c r="V5953" s="1">
        <v>0</v>
      </c>
      <c r="W5953" s="1">
        <v>1</v>
      </c>
      <c r="X5953" s="1">
        <v>1</v>
      </c>
      <c r="Y5953" s="1">
        <v>1</v>
      </c>
      <c r="Z5953" s="1">
        <v>4</v>
      </c>
      <c r="AA5953" s="1">
        <v>0</v>
      </c>
      <c r="AB5953" s="1">
        <v>1</v>
      </c>
      <c r="AC5953" s="1">
        <v>6700</v>
      </c>
      <c r="AD5953" s="1">
        <v>0</v>
      </c>
      <c r="AE5953" s="1">
        <v>0</v>
      </c>
      <c r="AF5953" s="1">
        <v>110</v>
      </c>
      <c r="AG5953" s="1">
        <v>0</v>
      </c>
      <c r="AH5953" s="1">
        <v>1200</v>
      </c>
      <c r="AI5953" s="1">
        <v>8010</v>
      </c>
      <c r="AJ5953" s="1" t="s">
        <v>4602</v>
      </c>
      <c r="AK5953" s="1" t="s">
        <v>4603</v>
      </c>
      <c r="AL5953" s="1" t="s">
        <v>11</v>
      </c>
      <c r="AM5953" s="1" t="s">
        <v>12</v>
      </c>
      <c r="AN5953" s="1" t="s">
        <v>23097</v>
      </c>
      <c r="AO5953" s="1" t="s">
        <v>86</v>
      </c>
      <c r="AP5953" s="1" t="s">
        <v>86</v>
      </c>
      <c r="AQ5953" s="1" t="s">
        <v>14</v>
      </c>
      <c r="AR5953" s="1" t="s">
        <v>19</v>
      </c>
      <c r="AS5953" s="1" t="s">
        <v>23090</v>
      </c>
      <c r="AT5953" s="1" t="s">
        <v>101</v>
      </c>
    </row>
    <row r="5954" spans="1:46" x14ac:dyDescent="0.25">
      <c r="A5954" s="1" t="s">
        <v>19085</v>
      </c>
      <c r="B5954" s="2" t="s">
        <v>23101</v>
      </c>
      <c r="C5954" s="2" t="s">
        <v>23104</v>
      </c>
      <c r="D5954" s="1">
        <v>1</v>
      </c>
      <c r="E5954" s="1">
        <v>3</v>
      </c>
      <c r="F5954" s="1">
        <v>1</v>
      </c>
      <c r="G5954" s="1">
        <v>5</v>
      </c>
      <c r="H5954" s="6">
        <v>0.2</v>
      </c>
      <c r="I5954">
        <v>0</v>
      </c>
      <c r="J5954" s="1">
        <v>40</v>
      </c>
      <c r="K5954" s="1">
        <v>0</v>
      </c>
      <c r="L5954" s="1">
        <v>217</v>
      </c>
      <c r="M5954" s="6">
        <v>0</v>
      </c>
      <c r="N5954" s="4">
        <v>6600</v>
      </c>
      <c r="O5954" s="4">
        <v>550</v>
      </c>
      <c r="P5954" s="4">
        <v>120</v>
      </c>
      <c r="Q5954" s="3">
        <v>0.45</v>
      </c>
      <c r="R5954" s="1">
        <v>36</v>
      </c>
      <c r="S5954" s="1">
        <v>120</v>
      </c>
      <c r="T5954" s="1">
        <v>5</v>
      </c>
      <c r="U5954" s="1">
        <v>1</v>
      </c>
      <c r="V5954" s="1">
        <v>0</v>
      </c>
      <c r="W5954" s="1">
        <v>1</v>
      </c>
      <c r="X5954" s="1">
        <v>1</v>
      </c>
      <c r="Y5954" s="1">
        <v>0</v>
      </c>
      <c r="Z5954" s="1">
        <v>2</v>
      </c>
      <c r="AA5954" s="1">
        <v>1</v>
      </c>
      <c r="AB5954" s="1">
        <v>1</v>
      </c>
      <c r="AC5954" s="1">
        <v>180</v>
      </c>
      <c r="AD5954" s="1">
        <v>0</v>
      </c>
      <c r="AE5954" s="1">
        <v>500</v>
      </c>
      <c r="AF5954" s="1">
        <v>200</v>
      </c>
      <c r="AG5954" s="1">
        <v>0</v>
      </c>
      <c r="AH5954" s="1">
        <v>800</v>
      </c>
      <c r="AI5954" s="1">
        <v>1680</v>
      </c>
      <c r="AJ5954" s="1" t="s">
        <v>6205</v>
      </c>
      <c r="AK5954" s="1" t="s">
        <v>6206</v>
      </c>
      <c r="AL5954" s="1" t="s">
        <v>11</v>
      </c>
      <c r="AM5954" s="1" t="s">
        <v>12</v>
      </c>
      <c r="AN5954" s="1" t="s">
        <v>23097</v>
      </c>
      <c r="AO5954" s="1" t="s">
        <v>86</v>
      </c>
      <c r="AP5954" s="1" t="s">
        <v>86</v>
      </c>
      <c r="AQ5954" s="1" t="s">
        <v>14</v>
      </c>
      <c r="AR5954" s="1" t="s">
        <v>30</v>
      </c>
      <c r="AS5954" s="1" t="s">
        <v>23091</v>
      </c>
      <c r="AT5954" s="1" t="s">
        <v>101</v>
      </c>
    </row>
    <row r="5955" spans="1:46" x14ac:dyDescent="0.25">
      <c r="A5955" s="1" t="s">
        <v>19182</v>
      </c>
      <c r="B5955" s="2" t="s">
        <v>23101</v>
      </c>
      <c r="C5955" s="2" t="s">
        <v>23104</v>
      </c>
      <c r="D5955" s="1">
        <v>0</v>
      </c>
      <c r="E5955" s="1">
        <v>2</v>
      </c>
      <c r="F5955" s="1">
        <v>1</v>
      </c>
      <c r="G5955" s="1">
        <v>3</v>
      </c>
      <c r="H5955" s="6">
        <v>0.33333333333333331</v>
      </c>
      <c r="I5955">
        <v>0</v>
      </c>
      <c r="J5955" s="1">
        <v>44</v>
      </c>
      <c r="K5955" s="1">
        <v>0</v>
      </c>
      <c r="L5955" s="1">
        <v>400</v>
      </c>
      <c r="M5955" s="6">
        <v>0</v>
      </c>
      <c r="N5955" s="4">
        <v>2400</v>
      </c>
      <c r="O5955" s="4">
        <v>200</v>
      </c>
      <c r="P5955" s="4">
        <v>100</v>
      </c>
      <c r="Q5955" s="3">
        <v>0.45</v>
      </c>
      <c r="R5955" s="1">
        <v>12</v>
      </c>
      <c r="S5955" s="1">
        <v>100</v>
      </c>
      <c r="T5955" s="1">
        <v>7</v>
      </c>
      <c r="U5955" s="1">
        <v>1</v>
      </c>
      <c r="V5955" s="1">
        <v>0</v>
      </c>
      <c r="W5955" s="1">
        <v>1</v>
      </c>
      <c r="X5955" s="1">
        <v>1</v>
      </c>
      <c r="Y5955" s="1">
        <v>1</v>
      </c>
      <c r="Z5955" s="1">
        <v>0</v>
      </c>
      <c r="AA5955" s="1">
        <v>1</v>
      </c>
      <c r="AB5955" s="1">
        <v>1</v>
      </c>
      <c r="AC5955" s="1">
        <v>0</v>
      </c>
      <c r="AD5955" s="1">
        <v>0</v>
      </c>
      <c r="AE5955" s="1">
        <v>200</v>
      </c>
      <c r="AF5955" s="1">
        <v>550</v>
      </c>
      <c r="AG5955" s="1">
        <v>0</v>
      </c>
      <c r="AH5955" s="1">
        <v>900</v>
      </c>
      <c r="AI5955" s="1">
        <v>1650</v>
      </c>
      <c r="AJ5955" s="1" t="s">
        <v>6455</v>
      </c>
      <c r="AK5955" s="1" t="s">
        <v>6456</v>
      </c>
      <c r="AL5955" s="1" t="s">
        <v>11</v>
      </c>
      <c r="AM5955" s="1" t="s">
        <v>12</v>
      </c>
      <c r="AN5955" s="1" t="s">
        <v>23097</v>
      </c>
      <c r="AO5955" s="1" t="s">
        <v>86</v>
      </c>
      <c r="AP5955" s="1" t="s">
        <v>86</v>
      </c>
      <c r="AQ5955" s="1" t="s">
        <v>14</v>
      </c>
      <c r="AR5955" s="1" t="s">
        <v>19</v>
      </c>
      <c r="AS5955" s="1" t="s">
        <v>23091</v>
      </c>
      <c r="AT5955" s="1" t="s">
        <v>101</v>
      </c>
    </row>
    <row r="5956" spans="1:46" x14ac:dyDescent="0.25">
      <c r="A5956" s="1" t="s">
        <v>22605</v>
      </c>
      <c r="B5956" s="2" t="s">
        <v>23101</v>
      </c>
      <c r="C5956" s="2" t="s">
        <v>23104</v>
      </c>
      <c r="D5956" s="1">
        <v>1</v>
      </c>
      <c r="E5956" s="1">
        <v>0</v>
      </c>
      <c r="F5956" s="1">
        <v>1</v>
      </c>
      <c r="G5956" s="1">
        <v>2</v>
      </c>
      <c r="H5956" s="6">
        <v>0.5</v>
      </c>
      <c r="I5956">
        <v>1</v>
      </c>
      <c r="J5956" s="1">
        <v>29</v>
      </c>
      <c r="K5956" s="1">
        <v>0</v>
      </c>
      <c r="L5956" s="1">
        <v>537</v>
      </c>
      <c r="M5956" s="6">
        <v>0</v>
      </c>
      <c r="N5956" s="4">
        <v>0</v>
      </c>
      <c r="O5956" s="4">
        <v>100</v>
      </c>
      <c r="P5956" s="4">
        <v>300</v>
      </c>
      <c r="Q5956" s="3">
        <v>0.45</v>
      </c>
      <c r="R5956" s="1">
        <v>12</v>
      </c>
      <c r="S5956" s="1">
        <v>300</v>
      </c>
      <c r="T5956" s="1">
        <v>10</v>
      </c>
      <c r="U5956" s="1">
        <v>0</v>
      </c>
      <c r="V5956" s="1">
        <v>0</v>
      </c>
      <c r="W5956" s="1">
        <v>1</v>
      </c>
      <c r="X5956" s="1">
        <v>1</v>
      </c>
      <c r="Y5956" s="1">
        <v>1</v>
      </c>
      <c r="Z5956" s="1">
        <v>3</v>
      </c>
      <c r="AA5956" s="1">
        <v>0</v>
      </c>
      <c r="AB5956" s="1">
        <v>1</v>
      </c>
      <c r="AC5956" s="1">
        <v>0</v>
      </c>
      <c r="AD5956" s="1">
        <v>0</v>
      </c>
      <c r="AE5956" s="1">
        <v>0</v>
      </c>
      <c r="AF5956" s="1">
        <v>500</v>
      </c>
      <c r="AG5956" s="1">
        <v>0</v>
      </c>
      <c r="AH5956" s="1">
        <v>550</v>
      </c>
      <c r="AI5956" s="1">
        <v>1050</v>
      </c>
      <c r="AJ5956" s="1" t="s">
        <v>15744</v>
      </c>
      <c r="AK5956" s="1" t="s">
        <v>11153</v>
      </c>
      <c r="AL5956" s="1" t="s">
        <v>11</v>
      </c>
      <c r="AM5956" s="1" t="s">
        <v>16</v>
      </c>
      <c r="AN5956" s="1" t="s">
        <v>23097</v>
      </c>
      <c r="AO5956" s="1" t="s">
        <v>364</v>
      </c>
      <c r="AP5956" s="1" t="s">
        <v>86</v>
      </c>
      <c r="AQ5956" s="1" t="s">
        <v>14</v>
      </c>
      <c r="AR5956" s="1" t="s">
        <v>19</v>
      </c>
      <c r="AS5956" s="1" t="s">
        <v>23090</v>
      </c>
      <c r="AT5956" s="1" t="s">
        <v>101</v>
      </c>
    </row>
    <row r="5957" spans="1:46" x14ac:dyDescent="0.25">
      <c r="A5957" s="1" t="s">
        <v>19183</v>
      </c>
      <c r="B5957" s="2" t="s">
        <v>23101</v>
      </c>
      <c r="C5957" s="2" t="s">
        <v>23104</v>
      </c>
      <c r="D5957" s="1">
        <v>2</v>
      </c>
      <c r="E5957" s="1">
        <v>0</v>
      </c>
      <c r="F5957" s="1">
        <v>1</v>
      </c>
      <c r="G5957" s="1">
        <v>3</v>
      </c>
      <c r="H5957" s="6">
        <v>0.33333333333333331</v>
      </c>
      <c r="I5957">
        <v>1</v>
      </c>
      <c r="J5957" s="1">
        <v>42</v>
      </c>
      <c r="K5957" s="1">
        <v>1</v>
      </c>
      <c r="L5957" s="1">
        <v>235</v>
      </c>
      <c r="M5957" s="6">
        <v>0</v>
      </c>
      <c r="N5957" s="4">
        <v>3900</v>
      </c>
      <c r="O5957" s="4">
        <v>320</v>
      </c>
      <c r="P5957" s="4">
        <v>100</v>
      </c>
      <c r="Q5957" s="3">
        <v>0.4</v>
      </c>
      <c r="R5957" s="1">
        <v>12</v>
      </c>
      <c r="S5957" s="1">
        <v>100</v>
      </c>
      <c r="T5957" s="1">
        <v>6</v>
      </c>
      <c r="U5957" s="1">
        <v>1</v>
      </c>
      <c r="V5957" s="1">
        <v>0</v>
      </c>
      <c r="W5957" s="1">
        <v>1</v>
      </c>
      <c r="X5957" s="1">
        <v>1</v>
      </c>
      <c r="Y5957" s="1">
        <v>0</v>
      </c>
      <c r="Z5957" s="1">
        <v>3</v>
      </c>
      <c r="AA5957" s="1">
        <v>1</v>
      </c>
      <c r="AB5957" s="1">
        <v>1</v>
      </c>
      <c r="AC5957" s="1">
        <v>400</v>
      </c>
      <c r="AD5957" s="1">
        <v>0</v>
      </c>
      <c r="AE5957" s="1">
        <v>40</v>
      </c>
      <c r="AF5957" s="1">
        <v>0</v>
      </c>
      <c r="AG5957" s="1">
        <v>0</v>
      </c>
      <c r="AH5957" s="1">
        <v>0</v>
      </c>
      <c r="AI5957" s="1">
        <v>440</v>
      </c>
      <c r="AJ5957" s="1" t="s">
        <v>6457</v>
      </c>
      <c r="AK5957" s="1" t="s">
        <v>6458</v>
      </c>
      <c r="AL5957" s="1" t="s">
        <v>11</v>
      </c>
      <c r="AM5957" s="1" t="s">
        <v>16</v>
      </c>
      <c r="AN5957" s="1" t="s">
        <v>23098</v>
      </c>
      <c r="AO5957" s="1" t="s">
        <v>86</v>
      </c>
      <c r="AP5957" s="1" t="s">
        <v>86</v>
      </c>
      <c r="AQ5957" s="1" t="s">
        <v>14</v>
      </c>
      <c r="AR5957" s="1" t="s">
        <v>30</v>
      </c>
      <c r="AS5957" s="1" t="s">
        <v>23091</v>
      </c>
      <c r="AT5957" s="1" t="s">
        <v>101</v>
      </c>
    </row>
    <row r="5958" spans="1:46" x14ac:dyDescent="0.25">
      <c r="A5958" s="1" t="s">
        <v>21427</v>
      </c>
      <c r="B5958" s="2" t="s">
        <v>23101</v>
      </c>
      <c r="C5958" s="2" t="s">
        <v>23104</v>
      </c>
      <c r="D5958" s="1">
        <v>2</v>
      </c>
      <c r="E5958" s="1">
        <v>2</v>
      </c>
      <c r="F5958" s="1">
        <v>1</v>
      </c>
      <c r="G5958" s="1">
        <v>5</v>
      </c>
      <c r="H5958" s="6">
        <v>0.2</v>
      </c>
      <c r="I5958">
        <v>0</v>
      </c>
      <c r="J5958" s="1">
        <v>38</v>
      </c>
      <c r="K5958" s="1">
        <v>0</v>
      </c>
      <c r="L5958" s="1">
        <v>115</v>
      </c>
      <c r="M5958" s="6">
        <v>0</v>
      </c>
      <c r="N5958" s="4">
        <v>1800</v>
      </c>
      <c r="O5958" s="4">
        <v>150</v>
      </c>
      <c r="P5958" s="4">
        <v>100</v>
      </c>
      <c r="Q5958" s="3">
        <v>0.45</v>
      </c>
      <c r="R5958" s="1">
        <v>12</v>
      </c>
      <c r="S5958" s="1">
        <v>100</v>
      </c>
      <c r="T5958" s="1">
        <v>6</v>
      </c>
      <c r="U5958" s="1">
        <v>0</v>
      </c>
      <c r="V5958" s="1">
        <v>0</v>
      </c>
      <c r="W5958" s="1">
        <v>1</v>
      </c>
      <c r="X5958" s="1">
        <v>1</v>
      </c>
      <c r="Y5958" s="1">
        <v>1</v>
      </c>
      <c r="Z5958" s="1">
        <v>2</v>
      </c>
      <c r="AA5958" s="1">
        <v>0</v>
      </c>
      <c r="AB5958" s="1">
        <v>1</v>
      </c>
      <c r="AC5958" s="1">
        <v>0</v>
      </c>
      <c r="AD5958" s="1">
        <v>0</v>
      </c>
      <c r="AE5958" s="1">
        <v>0</v>
      </c>
      <c r="AF5958" s="1">
        <v>0</v>
      </c>
      <c r="AG5958" s="1">
        <v>0</v>
      </c>
      <c r="AH5958" s="1">
        <v>400</v>
      </c>
      <c r="AI5958" s="1">
        <v>400</v>
      </c>
      <c r="AJ5958" s="1" t="s">
        <v>12616</v>
      </c>
      <c r="AK5958" s="1" t="s">
        <v>12617</v>
      </c>
      <c r="AL5958" s="1" t="s">
        <v>11</v>
      </c>
      <c r="AM5958" s="1" t="s">
        <v>12</v>
      </c>
      <c r="AN5958" s="1" t="s">
        <v>23097</v>
      </c>
      <c r="AO5958" s="1" t="s">
        <v>364</v>
      </c>
      <c r="AP5958" s="1" t="s">
        <v>86</v>
      </c>
      <c r="AQ5958" s="1" t="s">
        <v>14</v>
      </c>
      <c r="AR5958" s="1" t="s">
        <v>19</v>
      </c>
      <c r="AS5958" s="1" t="s">
        <v>23090</v>
      </c>
      <c r="AT5958" s="1" t="s">
        <v>101</v>
      </c>
    </row>
    <row r="5959" spans="1:46" x14ac:dyDescent="0.25">
      <c r="A5959" s="1" t="s">
        <v>22606</v>
      </c>
      <c r="B5959" s="2" t="s">
        <v>23101</v>
      </c>
      <c r="C5959" s="2" t="s">
        <v>23104</v>
      </c>
      <c r="D5959" s="1">
        <v>0</v>
      </c>
      <c r="E5959" s="1">
        <v>1</v>
      </c>
      <c r="F5959" s="1">
        <v>1</v>
      </c>
      <c r="G5959" s="1">
        <v>2</v>
      </c>
      <c r="H5959" s="6">
        <v>0.5</v>
      </c>
      <c r="I5959">
        <v>0</v>
      </c>
      <c r="J5959" s="1">
        <v>44</v>
      </c>
      <c r="K5959" s="1">
        <v>0</v>
      </c>
      <c r="L5959" s="1">
        <v>258</v>
      </c>
      <c r="M5959" s="6">
        <v>0</v>
      </c>
      <c r="N5959" s="4">
        <v>5000</v>
      </c>
      <c r="O5959" s="4">
        <v>450</v>
      </c>
      <c r="P5959" s="4">
        <v>400</v>
      </c>
      <c r="Q5959" s="3">
        <v>0.45</v>
      </c>
      <c r="R5959" s="1">
        <v>24</v>
      </c>
      <c r="S5959" s="1">
        <v>400</v>
      </c>
      <c r="T5959" s="1">
        <v>7</v>
      </c>
      <c r="U5959" s="1">
        <v>1</v>
      </c>
      <c r="V5959" s="1">
        <v>0</v>
      </c>
      <c r="W5959" s="1">
        <v>1</v>
      </c>
      <c r="X5959" s="1">
        <v>1</v>
      </c>
      <c r="Y5959" s="1">
        <v>0</v>
      </c>
      <c r="Z5959" s="1">
        <v>3</v>
      </c>
      <c r="AA5959" s="1">
        <v>0</v>
      </c>
      <c r="AB5959" s="1">
        <v>1</v>
      </c>
      <c r="AC5959" s="1">
        <v>0</v>
      </c>
      <c r="AD5959" s="1">
        <v>0</v>
      </c>
      <c r="AE5959" s="1">
        <v>500</v>
      </c>
      <c r="AF5959" s="1">
        <v>400</v>
      </c>
      <c r="AG5959" s="1">
        <v>0</v>
      </c>
      <c r="AH5959" s="1">
        <v>400</v>
      </c>
      <c r="AI5959" s="1">
        <v>1300</v>
      </c>
      <c r="AJ5959" s="1" t="s">
        <v>15745</v>
      </c>
      <c r="AK5959" s="1" t="s">
        <v>15746</v>
      </c>
      <c r="AL5959" s="1" t="s">
        <v>11</v>
      </c>
      <c r="AM5959" s="1" t="s">
        <v>12</v>
      </c>
      <c r="AN5959" s="1" t="s">
        <v>23097</v>
      </c>
      <c r="AO5959" s="1" t="s">
        <v>86</v>
      </c>
      <c r="AP5959" s="1" t="s">
        <v>86</v>
      </c>
      <c r="AQ5959" s="1" t="s">
        <v>14</v>
      </c>
      <c r="AR5959" s="1" t="s">
        <v>30</v>
      </c>
      <c r="AS5959" s="1" t="s">
        <v>23090</v>
      </c>
      <c r="AT5959" s="1" t="s">
        <v>101</v>
      </c>
    </row>
    <row r="5960" spans="1:46" x14ac:dyDescent="0.25">
      <c r="A5960" s="1" t="s">
        <v>19769</v>
      </c>
      <c r="B5960" s="2" t="s">
        <v>23101</v>
      </c>
      <c r="C5960" s="2" t="s">
        <v>23104</v>
      </c>
      <c r="D5960" s="1">
        <v>1</v>
      </c>
      <c r="E5960" s="1">
        <v>1</v>
      </c>
      <c r="F5960" s="1">
        <v>1</v>
      </c>
      <c r="G5960" s="1">
        <v>3</v>
      </c>
      <c r="H5960" s="6">
        <v>0.33333333333333331</v>
      </c>
      <c r="I5960">
        <v>0</v>
      </c>
      <c r="J5960" s="1">
        <v>35</v>
      </c>
      <c r="K5960" s="1">
        <v>0</v>
      </c>
      <c r="L5960" s="1">
        <v>693</v>
      </c>
      <c r="M5960" s="6">
        <v>0</v>
      </c>
      <c r="N5960" s="4">
        <v>840</v>
      </c>
      <c r="O5960" s="4">
        <v>50</v>
      </c>
      <c r="P5960" s="4">
        <v>200</v>
      </c>
      <c r="Q5960" s="3">
        <v>0.38</v>
      </c>
      <c r="R5960" s="1">
        <v>24</v>
      </c>
      <c r="S5960" s="1">
        <v>200</v>
      </c>
      <c r="T5960" s="1">
        <v>7</v>
      </c>
      <c r="U5960" s="1">
        <v>0</v>
      </c>
      <c r="V5960" s="1">
        <v>0</v>
      </c>
      <c r="W5960" s="1">
        <v>1</v>
      </c>
      <c r="X5960" s="1">
        <v>1</v>
      </c>
      <c r="Y5960" s="1">
        <v>1</v>
      </c>
      <c r="Z5960" s="1">
        <v>3</v>
      </c>
      <c r="AA5960" s="1">
        <v>0</v>
      </c>
      <c r="AB5960" s="1">
        <v>1</v>
      </c>
      <c r="AC5960" s="1">
        <v>0</v>
      </c>
      <c r="AD5960" s="1">
        <v>0</v>
      </c>
      <c r="AE5960" s="1">
        <v>0</v>
      </c>
      <c r="AF5960" s="1">
        <v>0</v>
      </c>
      <c r="AG5960" s="1">
        <v>0</v>
      </c>
      <c r="AH5960" s="1">
        <v>350</v>
      </c>
      <c r="AI5960" s="1">
        <v>350</v>
      </c>
      <c r="AJ5960" s="1" t="s">
        <v>8110</v>
      </c>
      <c r="AK5960" s="1" t="s">
        <v>8111</v>
      </c>
      <c r="AL5960" s="1" t="s">
        <v>11</v>
      </c>
      <c r="AM5960" s="1" t="s">
        <v>12</v>
      </c>
      <c r="AN5960" s="1" t="s">
        <v>23097</v>
      </c>
      <c r="AO5960" s="1" t="s">
        <v>364</v>
      </c>
      <c r="AP5960" s="1" t="s">
        <v>86</v>
      </c>
      <c r="AQ5960" s="1" t="s">
        <v>14</v>
      </c>
      <c r="AR5960" s="1" t="s">
        <v>19</v>
      </c>
      <c r="AS5960" s="1" t="s">
        <v>23090</v>
      </c>
      <c r="AT5960" s="1" t="s">
        <v>101</v>
      </c>
    </row>
    <row r="5961" spans="1:46" x14ac:dyDescent="0.25">
      <c r="A5961" s="1" t="s">
        <v>22513</v>
      </c>
      <c r="B5961" s="2" t="s">
        <v>23101</v>
      </c>
      <c r="C5961" s="2" t="s">
        <v>23104</v>
      </c>
      <c r="D5961" s="1">
        <v>0</v>
      </c>
      <c r="E5961" s="1">
        <v>0</v>
      </c>
      <c r="F5961" s="1">
        <v>1</v>
      </c>
      <c r="G5961" s="1">
        <v>1</v>
      </c>
      <c r="H5961" s="6">
        <v>1</v>
      </c>
      <c r="I5961">
        <v>0</v>
      </c>
      <c r="J5961" s="1">
        <v>45</v>
      </c>
      <c r="K5961" s="1">
        <v>1</v>
      </c>
      <c r="L5961" s="1">
        <v>374</v>
      </c>
      <c r="M5961" s="6">
        <v>0</v>
      </c>
      <c r="N5961" s="4">
        <v>3840</v>
      </c>
      <c r="O5961" s="4">
        <v>320</v>
      </c>
      <c r="P5961" s="4">
        <v>500</v>
      </c>
      <c r="Q5961" s="3">
        <v>0.38</v>
      </c>
      <c r="R5961" s="1">
        <v>24</v>
      </c>
      <c r="S5961" s="1">
        <v>500</v>
      </c>
      <c r="T5961" s="1">
        <v>10</v>
      </c>
      <c r="U5961" s="1">
        <v>0</v>
      </c>
      <c r="V5961" s="1">
        <v>0</v>
      </c>
      <c r="W5961" s="1">
        <v>1</v>
      </c>
      <c r="X5961" s="1">
        <v>1</v>
      </c>
      <c r="Y5961" s="1">
        <v>0</v>
      </c>
      <c r="Z5961" s="1">
        <v>3</v>
      </c>
      <c r="AA5961" s="1">
        <v>0</v>
      </c>
      <c r="AB5961" s="1">
        <v>1</v>
      </c>
      <c r="AC5961" s="1">
        <v>0</v>
      </c>
      <c r="AD5961" s="1">
        <v>0</v>
      </c>
      <c r="AE5961" s="1">
        <v>590</v>
      </c>
      <c r="AF5961" s="1">
        <v>410</v>
      </c>
      <c r="AG5961" s="1">
        <v>0</v>
      </c>
      <c r="AH5961" s="1">
        <v>1000</v>
      </c>
      <c r="AI5961" s="1">
        <v>2000</v>
      </c>
      <c r="AJ5961" s="1" t="s">
        <v>442</v>
      </c>
      <c r="AK5961" s="1" t="s">
        <v>15512</v>
      </c>
      <c r="AL5961" s="1" t="s">
        <v>11</v>
      </c>
      <c r="AM5961" s="1" t="s">
        <v>12</v>
      </c>
      <c r="AN5961" s="1" t="s">
        <v>23098</v>
      </c>
      <c r="AO5961" s="1" t="s">
        <v>364</v>
      </c>
      <c r="AP5961" s="1" t="s">
        <v>86</v>
      </c>
      <c r="AQ5961" s="1" t="s">
        <v>14</v>
      </c>
      <c r="AR5961" s="1" t="s">
        <v>30</v>
      </c>
      <c r="AS5961" s="1" t="s">
        <v>23090</v>
      </c>
      <c r="AT5961" s="1" t="s">
        <v>101</v>
      </c>
    </row>
    <row r="5962" spans="1:46" x14ac:dyDescent="0.25">
      <c r="A5962" s="1" t="s">
        <v>21429</v>
      </c>
      <c r="B5962" s="2" t="s">
        <v>23101</v>
      </c>
      <c r="C5962" s="2" t="s">
        <v>23104</v>
      </c>
      <c r="D5962" s="1">
        <v>0</v>
      </c>
      <c r="E5962" s="1">
        <v>1</v>
      </c>
      <c r="F5962" s="1">
        <v>1</v>
      </c>
      <c r="G5962" s="1">
        <v>2</v>
      </c>
      <c r="H5962" s="6">
        <v>0.5</v>
      </c>
      <c r="I5962">
        <v>1</v>
      </c>
      <c r="J5962" s="1">
        <v>31</v>
      </c>
      <c r="K5962" s="1">
        <v>0</v>
      </c>
      <c r="L5962" s="1">
        <v>581</v>
      </c>
      <c r="M5962" s="6">
        <v>0</v>
      </c>
      <c r="N5962" s="4">
        <v>2150</v>
      </c>
      <c r="O5962" s="4">
        <v>160</v>
      </c>
      <c r="P5962" s="4">
        <v>300</v>
      </c>
      <c r="Q5962" s="3">
        <v>0.33</v>
      </c>
      <c r="R5962" s="1">
        <v>12</v>
      </c>
      <c r="S5962" s="1">
        <v>300</v>
      </c>
      <c r="T5962" s="1">
        <v>8</v>
      </c>
      <c r="U5962" s="1">
        <v>0</v>
      </c>
      <c r="V5962" s="1">
        <v>0</v>
      </c>
      <c r="W5962" s="1">
        <v>1</v>
      </c>
      <c r="X5962" s="1">
        <v>1</v>
      </c>
      <c r="Y5962" s="1">
        <v>0</v>
      </c>
      <c r="Z5962" s="1">
        <v>1</v>
      </c>
      <c r="AA5962" s="1">
        <v>1</v>
      </c>
      <c r="AB5962" s="1">
        <v>1</v>
      </c>
      <c r="AC5962" s="1">
        <v>0</v>
      </c>
      <c r="AD5962" s="1">
        <v>0</v>
      </c>
      <c r="AE5962" s="1">
        <v>400</v>
      </c>
      <c r="AF5962" s="1">
        <v>0</v>
      </c>
      <c r="AG5962" s="1">
        <v>0</v>
      </c>
      <c r="AH5962" s="1">
        <v>0</v>
      </c>
      <c r="AI5962" s="1">
        <v>400</v>
      </c>
      <c r="AJ5962" s="1" t="s">
        <v>12620</v>
      </c>
      <c r="AK5962" s="1" t="s">
        <v>12621</v>
      </c>
      <c r="AL5962" s="1" t="s">
        <v>11</v>
      </c>
      <c r="AM5962" s="1" t="s">
        <v>16</v>
      </c>
      <c r="AN5962" s="1" t="s">
        <v>23097</v>
      </c>
      <c r="AO5962" s="1" t="s">
        <v>364</v>
      </c>
      <c r="AP5962" s="1" t="s">
        <v>86</v>
      </c>
      <c r="AQ5962" s="1" t="s">
        <v>14</v>
      </c>
      <c r="AR5962" s="1" t="s">
        <v>30</v>
      </c>
      <c r="AS5962" s="1" t="s">
        <v>23091</v>
      </c>
      <c r="AT5962" s="1" t="s">
        <v>101</v>
      </c>
    </row>
    <row r="5963" spans="1:46" x14ac:dyDescent="0.25">
      <c r="A5963" s="1" t="s">
        <v>22607</v>
      </c>
      <c r="B5963" s="2" t="s">
        <v>23101</v>
      </c>
      <c r="C5963" s="2" t="s">
        <v>23104</v>
      </c>
      <c r="D5963" s="1">
        <v>0</v>
      </c>
      <c r="E5963" s="1">
        <v>0</v>
      </c>
      <c r="F5963" s="1">
        <v>1</v>
      </c>
      <c r="G5963" s="1">
        <v>1</v>
      </c>
      <c r="H5963" s="6">
        <v>1</v>
      </c>
      <c r="I5963">
        <v>0</v>
      </c>
      <c r="J5963" s="1">
        <v>51</v>
      </c>
      <c r="K5963" s="1">
        <v>0</v>
      </c>
      <c r="L5963" s="1">
        <v>755</v>
      </c>
      <c r="M5963" s="6">
        <v>0</v>
      </c>
      <c r="N5963" s="4">
        <v>6000</v>
      </c>
      <c r="O5963" s="4">
        <v>600</v>
      </c>
      <c r="P5963" s="4">
        <v>500</v>
      </c>
      <c r="Q5963" s="3">
        <v>0.28000000000000003</v>
      </c>
      <c r="R5963" s="1">
        <v>24</v>
      </c>
      <c r="S5963" s="1">
        <v>500</v>
      </c>
      <c r="T5963" s="1">
        <v>10</v>
      </c>
      <c r="U5963" s="1">
        <v>1</v>
      </c>
      <c r="V5963" s="1">
        <v>0</v>
      </c>
      <c r="W5963" s="1">
        <v>1</v>
      </c>
      <c r="X5963" s="1">
        <v>1</v>
      </c>
      <c r="Y5963" s="1">
        <v>0</v>
      </c>
      <c r="Z5963" s="1">
        <v>3</v>
      </c>
      <c r="AA5963" s="1">
        <v>0</v>
      </c>
      <c r="AB5963" s="1">
        <v>1</v>
      </c>
      <c r="AC5963" s="1">
        <v>4000</v>
      </c>
      <c r="AD5963" s="1">
        <v>0</v>
      </c>
      <c r="AE5963" s="1">
        <v>100</v>
      </c>
      <c r="AF5963" s="1">
        <v>0</v>
      </c>
      <c r="AG5963" s="1">
        <v>0</v>
      </c>
      <c r="AH5963" s="1">
        <v>0</v>
      </c>
      <c r="AI5963" s="1">
        <v>4100</v>
      </c>
      <c r="AJ5963" s="1" t="s">
        <v>15747</v>
      </c>
      <c r="AK5963" s="1" t="s">
        <v>15748</v>
      </c>
      <c r="AL5963" s="1" t="s">
        <v>11</v>
      </c>
      <c r="AM5963" s="1" t="s">
        <v>12</v>
      </c>
      <c r="AN5963" s="1" t="s">
        <v>23097</v>
      </c>
      <c r="AO5963" s="1" t="s">
        <v>86</v>
      </c>
      <c r="AP5963" s="1" t="s">
        <v>86</v>
      </c>
      <c r="AQ5963" s="1" t="s">
        <v>14</v>
      </c>
      <c r="AR5963" s="1" t="s">
        <v>30</v>
      </c>
      <c r="AS5963" s="1" t="s">
        <v>23090</v>
      </c>
      <c r="AT5963" s="1" t="s">
        <v>101</v>
      </c>
    </row>
    <row r="5964" spans="1:46" x14ac:dyDescent="0.25">
      <c r="A5964" s="1" t="s">
        <v>20325</v>
      </c>
      <c r="B5964" s="2" t="s">
        <v>23101</v>
      </c>
      <c r="C5964" s="2" t="s">
        <v>23104</v>
      </c>
      <c r="D5964" s="1">
        <v>0</v>
      </c>
      <c r="E5964" s="1">
        <v>0</v>
      </c>
      <c r="F5964" s="1">
        <v>1</v>
      </c>
      <c r="G5964" s="1">
        <v>1</v>
      </c>
      <c r="H5964" s="6">
        <v>1</v>
      </c>
      <c r="I5964">
        <v>1</v>
      </c>
      <c r="J5964" s="1">
        <v>35</v>
      </c>
      <c r="K5964" s="1">
        <v>0</v>
      </c>
      <c r="L5964" s="1">
        <v>303</v>
      </c>
      <c r="M5964" s="6">
        <v>0</v>
      </c>
      <c r="N5964" s="4">
        <v>2000</v>
      </c>
      <c r="O5964" s="4">
        <v>152</v>
      </c>
      <c r="P5964" s="4">
        <v>300</v>
      </c>
      <c r="Q5964" s="3">
        <v>0.38</v>
      </c>
      <c r="R5964" s="1">
        <v>24</v>
      </c>
      <c r="S5964" s="1">
        <v>300</v>
      </c>
      <c r="T5964" s="1">
        <v>6</v>
      </c>
      <c r="U5964" s="1">
        <v>1</v>
      </c>
      <c r="V5964" s="1">
        <v>0</v>
      </c>
      <c r="W5964" s="1">
        <v>1</v>
      </c>
      <c r="X5964" s="1">
        <v>1</v>
      </c>
      <c r="Y5964" s="1">
        <v>1</v>
      </c>
      <c r="Z5964" s="1">
        <v>1</v>
      </c>
      <c r="AA5964" s="1">
        <v>0</v>
      </c>
      <c r="AB5964" s="1">
        <v>1</v>
      </c>
      <c r="AC5964" s="1">
        <v>0</v>
      </c>
      <c r="AD5964" s="1">
        <v>0</v>
      </c>
      <c r="AE5964" s="1">
        <v>270</v>
      </c>
      <c r="AF5964" s="1">
        <v>0</v>
      </c>
      <c r="AG5964" s="1">
        <v>0</v>
      </c>
      <c r="AH5964" s="1">
        <v>450</v>
      </c>
      <c r="AI5964" s="1">
        <v>720</v>
      </c>
      <c r="AJ5964" s="1" t="s">
        <v>9627</v>
      </c>
      <c r="AK5964" s="1" t="s">
        <v>9628</v>
      </c>
      <c r="AL5964" s="1" t="s">
        <v>11</v>
      </c>
      <c r="AM5964" s="1" t="s">
        <v>16</v>
      </c>
      <c r="AN5964" s="1" t="s">
        <v>23097</v>
      </c>
      <c r="AO5964" s="1" t="s">
        <v>86</v>
      </c>
      <c r="AP5964" s="1" t="s">
        <v>86</v>
      </c>
      <c r="AQ5964" s="1" t="s">
        <v>14</v>
      </c>
      <c r="AR5964" s="1" t="s">
        <v>19</v>
      </c>
      <c r="AS5964" s="1" t="s">
        <v>23090</v>
      </c>
      <c r="AT5964" s="1" t="s">
        <v>101</v>
      </c>
    </row>
    <row r="5965" spans="1:46" x14ac:dyDescent="0.25">
      <c r="A5965" s="1" t="s">
        <v>21428</v>
      </c>
      <c r="B5965" s="2" t="s">
        <v>23101</v>
      </c>
      <c r="C5965" s="2" t="s">
        <v>23104</v>
      </c>
      <c r="D5965" s="1">
        <v>0</v>
      </c>
      <c r="E5965" s="1">
        <v>0</v>
      </c>
      <c r="F5965" s="1">
        <v>1</v>
      </c>
      <c r="G5965" s="1">
        <v>1</v>
      </c>
      <c r="H5965" s="6">
        <v>1</v>
      </c>
      <c r="I5965">
        <v>1</v>
      </c>
      <c r="J5965" s="1">
        <v>35</v>
      </c>
      <c r="K5965" s="1">
        <v>1</v>
      </c>
      <c r="L5965" s="1">
        <v>623</v>
      </c>
      <c r="M5965" s="6">
        <v>0</v>
      </c>
      <c r="N5965" s="4">
        <v>2400</v>
      </c>
      <c r="O5965" s="4">
        <v>200</v>
      </c>
      <c r="P5965" s="4">
        <v>200</v>
      </c>
      <c r="Q5965" s="3">
        <v>0.45</v>
      </c>
      <c r="R5965" s="1">
        <v>12</v>
      </c>
      <c r="S5965" s="1">
        <v>200</v>
      </c>
      <c r="T5965" s="1">
        <v>10</v>
      </c>
      <c r="U5965" s="1">
        <v>0</v>
      </c>
      <c r="V5965" s="1">
        <v>0</v>
      </c>
      <c r="W5965" s="1">
        <v>1</v>
      </c>
      <c r="X5965" s="1">
        <v>1</v>
      </c>
      <c r="Y5965" s="1">
        <v>1</v>
      </c>
      <c r="Z5965" s="1">
        <v>0</v>
      </c>
      <c r="AA5965" s="1">
        <v>1</v>
      </c>
      <c r="AB5965" s="1">
        <v>1</v>
      </c>
      <c r="AC5965" s="1">
        <v>0</v>
      </c>
      <c r="AD5965" s="1">
        <v>0</v>
      </c>
      <c r="AE5965" s="1">
        <v>0</v>
      </c>
      <c r="AF5965" s="1">
        <v>0</v>
      </c>
      <c r="AG5965" s="1">
        <v>0</v>
      </c>
      <c r="AH5965" s="1">
        <v>100</v>
      </c>
      <c r="AI5965" s="1">
        <v>100</v>
      </c>
      <c r="AJ5965" s="1" t="s">
        <v>12618</v>
      </c>
      <c r="AK5965" s="1" t="s">
        <v>12619</v>
      </c>
      <c r="AL5965" s="1" t="s">
        <v>11</v>
      </c>
      <c r="AM5965" s="1" t="s">
        <v>16</v>
      </c>
      <c r="AN5965" s="1" t="s">
        <v>23098</v>
      </c>
      <c r="AO5965" s="1" t="s">
        <v>364</v>
      </c>
      <c r="AP5965" s="1" t="s">
        <v>86</v>
      </c>
      <c r="AQ5965" s="1" t="s">
        <v>14</v>
      </c>
      <c r="AR5965" s="1" t="s">
        <v>19</v>
      </c>
      <c r="AS5965" s="1" t="s">
        <v>23091</v>
      </c>
      <c r="AT5965" s="1" t="s">
        <v>101</v>
      </c>
    </row>
    <row r="5966" spans="1:46" x14ac:dyDescent="0.25">
      <c r="A5966" s="1" t="s">
        <v>18533</v>
      </c>
      <c r="B5966" s="2" t="s">
        <v>23101</v>
      </c>
      <c r="C5966" s="2" t="s">
        <v>23104</v>
      </c>
      <c r="D5966" s="1">
        <v>0</v>
      </c>
      <c r="E5966" s="1">
        <v>0</v>
      </c>
      <c r="F5966" s="1">
        <v>1</v>
      </c>
      <c r="G5966" s="1">
        <v>1</v>
      </c>
      <c r="H5966" s="6">
        <v>1</v>
      </c>
      <c r="I5966">
        <v>1</v>
      </c>
      <c r="J5966" s="1">
        <v>34</v>
      </c>
      <c r="K5966" s="1">
        <v>0</v>
      </c>
      <c r="L5966" s="1">
        <v>319</v>
      </c>
      <c r="M5966" s="6">
        <v>0</v>
      </c>
      <c r="N5966" s="4">
        <v>3000</v>
      </c>
      <c r="O5966" s="4">
        <v>250</v>
      </c>
      <c r="P5966" s="4">
        <v>200</v>
      </c>
      <c r="Q5966" s="3">
        <v>0.28000000000000003</v>
      </c>
      <c r="R5966" s="1">
        <v>12</v>
      </c>
      <c r="S5966" s="1">
        <v>200</v>
      </c>
      <c r="T5966" s="1">
        <v>7</v>
      </c>
      <c r="U5966" s="1">
        <v>1</v>
      </c>
      <c r="V5966" s="1">
        <v>0</v>
      </c>
      <c r="W5966" s="1">
        <v>1</v>
      </c>
      <c r="X5966" s="1">
        <v>1</v>
      </c>
      <c r="Y5966" s="1">
        <v>1</v>
      </c>
      <c r="Z5966" s="1">
        <v>3</v>
      </c>
      <c r="AA5966" s="1">
        <v>0</v>
      </c>
      <c r="AB5966" s="1">
        <v>1</v>
      </c>
      <c r="AC5966" s="1">
        <v>700</v>
      </c>
      <c r="AD5966" s="1">
        <v>0</v>
      </c>
      <c r="AE5966" s="1">
        <v>0</v>
      </c>
      <c r="AF5966" s="1">
        <v>0</v>
      </c>
      <c r="AG5966" s="1">
        <v>0</v>
      </c>
      <c r="AH5966" s="1">
        <v>1000</v>
      </c>
      <c r="AI5966" s="1">
        <v>1700</v>
      </c>
      <c r="AJ5966" s="1" t="s">
        <v>622</v>
      </c>
      <c r="AK5966" s="1" t="s">
        <v>4613</v>
      </c>
      <c r="AL5966" s="1" t="s">
        <v>11</v>
      </c>
      <c r="AM5966" s="1" t="s">
        <v>16</v>
      </c>
      <c r="AN5966" s="1" t="s">
        <v>23097</v>
      </c>
      <c r="AO5966" s="1" t="s">
        <v>86</v>
      </c>
      <c r="AP5966" s="1" t="s">
        <v>86</v>
      </c>
      <c r="AQ5966" s="1" t="s">
        <v>14</v>
      </c>
      <c r="AR5966" s="1" t="s">
        <v>19</v>
      </c>
      <c r="AS5966" s="1" t="s">
        <v>23090</v>
      </c>
      <c r="AT5966" s="1" t="s">
        <v>101</v>
      </c>
    </row>
    <row r="5967" spans="1:46" x14ac:dyDescent="0.25">
      <c r="A5967" s="1" t="s">
        <v>22514</v>
      </c>
      <c r="B5967" s="2" t="s">
        <v>23101</v>
      </c>
      <c r="C5967" s="2" t="s">
        <v>23104</v>
      </c>
      <c r="D5967" s="1">
        <v>0</v>
      </c>
      <c r="E5967" s="1">
        <v>1</v>
      </c>
      <c r="F5967" s="1">
        <v>2</v>
      </c>
      <c r="G5967" s="1">
        <v>3</v>
      </c>
      <c r="H5967" s="6">
        <v>0.66666666666666663</v>
      </c>
      <c r="I5967">
        <v>0</v>
      </c>
      <c r="J5967" s="1">
        <v>37</v>
      </c>
      <c r="K5967" s="1">
        <v>0</v>
      </c>
      <c r="L5967" s="1">
        <v>596</v>
      </c>
      <c r="M5967" s="6">
        <v>0</v>
      </c>
      <c r="N5967" s="4">
        <v>3600</v>
      </c>
      <c r="O5967" s="4">
        <v>300</v>
      </c>
      <c r="P5967" s="4">
        <v>300</v>
      </c>
      <c r="Q5967" s="3">
        <v>0.45</v>
      </c>
      <c r="R5967" s="1">
        <v>36</v>
      </c>
      <c r="S5967" s="1">
        <v>300</v>
      </c>
      <c r="T5967" s="1">
        <v>7</v>
      </c>
      <c r="U5967" s="1">
        <v>0</v>
      </c>
      <c r="V5967" s="1">
        <v>0</v>
      </c>
      <c r="W5967" s="1">
        <v>1</v>
      </c>
      <c r="X5967" s="1">
        <v>1</v>
      </c>
      <c r="Y5967" s="1">
        <v>0</v>
      </c>
      <c r="Z5967" s="1">
        <v>1</v>
      </c>
      <c r="AA5967" s="1">
        <v>0</v>
      </c>
      <c r="AB5967" s="1">
        <v>1</v>
      </c>
      <c r="AC5967" s="1">
        <v>6000</v>
      </c>
      <c r="AD5967" s="1">
        <v>0</v>
      </c>
      <c r="AE5967" s="1">
        <v>0</v>
      </c>
      <c r="AF5967" s="1">
        <v>400</v>
      </c>
      <c r="AG5967" s="1">
        <v>0</v>
      </c>
      <c r="AH5967" s="1">
        <v>0</v>
      </c>
      <c r="AI5967" s="1">
        <v>6400</v>
      </c>
      <c r="AJ5967" s="1" t="s">
        <v>68</v>
      </c>
      <c r="AK5967" s="1" t="s">
        <v>15513</v>
      </c>
      <c r="AL5967" s="1" t="s">
        <v>11</v>
      </c>
      <c r="AM5967" s="1" t="s">
        <v>12</v>
      </c>
      <c r="AN5967" s="1" t="s">
        <v>23097</v>
      </c>
      <c r="AO5967" s="1" t="s">
        <v>364</v>
      </c>
      <c r="AP5967" s="1" t="s">
        <v>86</v>
      </c>
      <c r="AQ5967" s="1" t="s">
        <v>14</v>
      </c>
      <c r="AR5967" s="1" t="s">
        <v>30</v>
      </c>
      <c r="AS5967" s="1" t="s">
        <v>23090</v>
      </c>
      <c r="AT5967" s="1" t="s">
        <v>101</v>
      </c>
    </row>
    <row r="5968" spans="1:46" x14ac:dyDescent="0.25">
      <c r="A5968" s="1" t="s">
        <v>21431</v>
      </c>
      <c r="B5968" s="2" t="s">
        <v>23101</v>
      </c>
      <c r="C5968" s="2" t="s">
        <v>23104</v>
      </c>
      <c r="D5968" s="1">
        <v>0</v>
      </c>
      <c r="E5968" s="1">
        <v>0</v>
      </c>
      <c r="F5968" s="1">
        <v>1</v>
      </c>
      <c r="G5968" s="1">
        <v>1</v>
      </c>
      <c r="H5968" s="6">
        <v>1</v>
      </c>
      <c r="I5968">
        <v>0</v>
      </c>
      <c r="J5968" s="1">
        <v>46</v>
      </c>
      <c r="K5968" s="1">
        <v>0</v>
      </c>
      <c r="L5968" s="1">
        <v>701</v>
      </c>
      <c r="M5968" s="6">
        <v>0</v>
      </c>
      <c r="N5968" s="4">
        <v>5000</v>
      </c>
      <c r="O5968" s="4">
        <v>400</v>
      </c>
      <c r="P5968" s="4">
        <v>500</v>
      </c>
      <c r="Q5968" s="3">
        <v>0.37</v>
      </c>
      <c r="R5968" s="1">
        <v>12</v>
      </c>
      <c r="S5968" s="1">
        <v>500</v>
      </c>
      <c r="T5968" s="1">
        <v>13</v>
      </c>
      <c r="U5968" s="1">
        <v>1</v>
      </c>
      <c r="V5968" s="1">
        <v>0</v>
      </c>
      <c r="W5968" s="1">
        <v>1</v>
      </c>
      <c r="X5968" s="1">
        <v>1</v>
      </c>
      <c r="Y5968" s="1">
        <v>1</v>
      </c>
      <c r="Z5968" s="1">
        <v>2</v>
      </c>
      <c r="AA5968" s="1">
        <v>0</v>
      </c>
      <c r="AB5968" s="1">
        <v>1</v>
      </c>
      <c r="AC5968" s="1">
        <v>500</v>
      </c>
      <c r="AD5968" s="1">
        <v>0</v>
      </c>
      <c r="AE5968" s="1">
        <v>0</v>
      </c>
      <c r="AF5968" s="1">
        <v>0</v>
      </c>
      <c r="AG5968" s="1">
        <v>0</v>
      </c>
      <c r="AH5968" s="1">
        <v>300</v>
      </c>
      <c r="AI5968" s="1">
        <v>800</v>
      </c>
      <c r="AJ5968" s="1" t="s">
        <v>12625</v>
      </c>
      <c r="AK5968" s="1" t="s">
        <v>12626</v>
      </c>
      <c r="AL5968" s="1" t="s">
        <v>11</v>
      </c>
      <c r="AM5968" s="1" t="s">
        <v>12</v>
      </c>
      <c r="AN5968" s="1" t="s">
        <v>23097</v>
      </c>
      <c r="AO5968" s="1" t="s">
        <v>86</v>
      </c>
      <c r="AP5968" s="1" t="s">
        <v>86</v>
      </c>
      <c r="AQ5968" s="1" t="s">
        <v>14</v>
      </c>
      <c r="AR5968" s="1" t="s">
        <v>19</v>
      </c>
      <c r="AS5968" s="1" t="s">
        <v>23090</v>
      </c>
      <c r="AT5968" s="1" t="s">
        <v>101</v>
      </c>
    </row>
    <row r="5969" spans="1:46" x14ac:dyDescent="0.25">
      <c r="A5969" s="1" t="s">
        <v>18538</v>
      </c>
      <c r="B5969" s="2" t="s">
        <v>23101</v>
      </c>
      <c r="C5969" s="2" t="s">
        <v>23104</v>
      </c>
      <c r="D5969" s="1">
        <v>0</v>
      </c>
      <c r="E5969" s="1">
        <v>1</v>
      </c>
      <c r="F5969" s="1">
        <v>1</v>
      </c>
      <c r="G5969" s="1">
        <v>2</v>
      </c>
      <c r="H5969" s="6">
        <v>0.5</v>
      </c>
      <c r="I5969">
        <v>1</v>
      </c>
      <c r="J5969" s="1">
        <v>33</v>
      </c>
      <c r="K5969" s="1">
        <v>0</v>
      </c>
      <c r="L5969" s="1">
        <v>452</v>
      </c>
      <c r="M5969" s="6">
        <v>0</v>
      </c>
      <c r="N5969" s="4">
        <v>1630</v>
      </c>
      <c r="O5969" s="4">
        <v>130</v>
      </c>
      <c r="P5969" s="4">
        <v>300</v>
      </c>
      <c r="Q5969" s="3">
        <v>0.42</v>
      </c>
      <c r="R5969" s="1">
        <v>12</v>
      </c>
      <c r="S5969" s="1">
        <v>300</v>
      </c>
      <c r="T5969" s="1">
        <v>7</v>
      </c>
      <c r="U5969" s="1">
        <v>1</v>
      </c>
      <c r="V5969" s="1">
        <v>0</v>
      </c>
      <c r="W5969" s="1">
        <v>1</v>
      </c>
      <c r="X5969" s="1">
        <v>1</v>
      </c>
      <c r="Y5969" s="1">
        <v>1</v>
      </c>
      <c r="Z5969" s="1">
        <v>5</v>
      </c>
      <c r="AA5969" s="1">
        <v>0</v>
      </c>
      <c r="AB5969" s="1">
        <v>1</v>
      </c>
      <c r="AC5969" s="1">
        <v>0</v>
      </c>
      <c r="AD5969" s="1">
        <v>0</v>
      </c>
      <c r="AE5969" s="1">
        <v>0</v>
      </c>
      <c r="AF5969" s="1">
        <v>0</v>
      </c>
      <c r="AG5969" s="1">
        <v>0</v>
      </c>
      <c r="AH5969" s="1">
        <v>1300</v>
      </c>
      <c r="AI5969" s="1">
        <v>1300</v>
      </c>
      <c r="AJ5969" s="1" t="s">
        <v>4626</v>
      </c>
      <c r="AK5969" s="1" t="s">
        <v>4627</v>
      </c>
      <c r="AL5969" s="1" t="s">
        <v>11</v>
      </c>
      <c r="AM5969" s="1" t="s">
        <v>16</v>
      </c>
      <c r="AN5969" s="1" t="s">
        <v>23097</v>
      </c>
      <c r="AO5969" s="1" t="s">
        <v>86</v>
      </c>
      <c r="AP5969" s="1" t="s">
        <v>86</v>
      </c>
      <c r="AQ5969" s="1" t="s">
        <v>14</v>
      </c>
      <c r="AR5969" s="1" t="s">
        <v>19</v>
      </c>
      <c r="AS5969" s="1" t="s">
        <v>23090</v>
      </c>
      <c r="AT5969" s="1" t="s">
        <v>101</v>
      </c>
    </row>
    <row r="5970" spans="1:46" x14ac:dyDescent="0.25">
      <c r="A5970" s="1" t="s">
        <v>20328</v>
      </c>
      <c r="B5970" s="2" t="s">
        <v>23101</v>
      </c>
      <c r="C5970" s="2" t="s">
        <v>23104</v>
      </c>
      <c r="D5970" s="1">
        <v>0</v>
      </c>
      <c r="E5970" s="1">
        <v>0</v>
      </c>
      <c r="F5970" s="1">
        <v>1</v>
      </c>
      <c r="G5970" s="1">
        <v>1</v>
      </c>
      <c r="H5970" s="6">
        <v>1</v>
      </c>
      <c r="I5970">
        <v>0</v>
      </c>
      <c r="J5970" s="1">
        <v>35</v>
      </c>
      <c r="K5970" s="1">
        <v>0</v>
      </c>
      <c r="L5970" s="1">
        <v>534</v>
      </c>
      <c r="M5970" s="6">
        <v>0</v>
      </c>
      <c r="N5970" s="4">
        <v>2800</v>
      </c>
      <c r="O5970" s="4">
        <v>180</v>
      </c>
      <c r="P5970" s="4">
        <v>100</v>
      </c>
      <c r="Q5970" s="3">
        <v>0.45</v>
      </c>
      <c r="R5970" s="1">
        <v>12</v>
      </c>
      <c r="S5970" s="1">
        <v>100</v>
      </c>
      <c r="T5970" s="1">
        <v>7</v>
      </c>
      <c r="U5970" s="1">
        <v>1</v>
      </c>
      <c r="V5970" s="1">
        <v>0</v>
      </c>
      <c r="W5970" s="1">
        <v>1</v>
      </c>
      <c r="X5970" s="1">
        <v>1</v>
      </c>
      <c r="Y5970" s="1">
        <v>1</v>
      </c>
      <c r="Z5970" s="1">
        <v>4</v>
      </c>
      <c r="AA5970" s="1">
        <v>0</v>
      </c>
      <c r="AB5970" s="1">
        <v>1</v>
      </c>
      <c r="AC5970" s="1">
        <v>0</v>
      </c>
      <c r="AD5970" s="1">
        <v>0</v>
      </c>
      <c r="AE5970" s="1">
        <v>0</v>
      </c>
      <c r="AF5970" s="1">
        <v>300</v>
      </c>
      <c r="AG5970" s="1">
        <v>0</v>
      </c>
      <c r="AH5970" s="1">
        <v>300</v>
      </c>
      <c r="AI5970" s="1">
        <v>600</v>
      </c>
      <c r="AJ5970" s="1" t="s">
        <v>9635</v>
      </c>
      <c r="AK5970" s="1" t="s">
        <v>9636</v>
      </c>
      <c r="AL5970" s="1" t="s">
        <v>11</v>
      </c>
      <c r="AM5970" s="1" t="s">
        <v>12</v>
      </c>
      <c r="AN5970" s="1" t="s">
        <v>23097</v>
      </c>
      <c r="AO5970" s="1" t="s">
        <v>86</v>
      </c>
      <c r="AP5970" s="1" t="s">
        <v>86</v>
      </c>
      <c r="AQ5970" s="1" t="s">
        <v>14</v>
      </c>
      <c r="AR5970" s="1" t="s">
        <v>19</v>
      </c>
      <c r="AS5970" s="1" t="s">
        <v>23090</v>
      </c>
      <c r="AT5970" s="1" t="s">
        <v>101</v>
      </c>
    </row>
    <row r="5971" spans="1:46" x14ac:dyDescent="0.25">
      <c r="A5971" s="1" t="s">
        <v>19773</v>
      </c>
      <c r="B5971" s="2" t="s">
        <v>23101</v>
      </c>
      <c r="C5971" s="2" t="s">
        <v>23104</v>
      </c>
      <c r="D5971" s="1">
        <v>0</v>
      </c>
      <c r="E5971" s="1">
        <v>0</v>
      </c>
      <c r="F5971" s="1">
        <v>1</v>
      </c>
      <c r="G5971" s="1">
        <v>1</v>
      </c>
      <c r="H5971" s="6">
        <v>1</v>
      </c>
      <c r="I5971">
        <v>0</v>
      </c>
      <c r="J5971" s="1">
        <v>30</v>
      </c>
      <c r="K5971" s="1">
        <v>0</v>
      </c>
      <c r="L5971" s="1">
        <v>732</v>
      </c>
      <c r="M5971" s="6">
        <v>0</v>
      </c>
      <c r="N5971" s="4">
        <v>1900</v>
      </c>
      <c r="O5971" s="4">
        <v>150</v>
      </c>
      <c r="P5971" s="4">
        <v>100</v>
      </c>
      <c r="Q5971" s="3">
        <v>0.3</v>
      </c>
      <c r="R5971" s="1">
        <v>12</v>
      </c>
      <c r="S5971" s="1">
        <v>100</v>
      </c>
      <c r="T5971" s="1">
        <v>9</v>
      </c>
      <c r="U5971" s="1">
        <v>1</v>
      </c>
      <c r="V5971" s="1">
        <v>0</v>
      </c>
      <c r="W5971" s="1">
        <v>1</v>
      </c>
      <c r="X5971" s="1">
        <v>1</v>
      </c>
      <c r="Y5971" s="1">
        <v>1</v>
      </c>
      <c r="Z5971" s="1">
        <v>2</v>
      </c>
      <c r="AA5971" s="1">
        <v>1</v>
      </c>
      <c r="AB5971" s="1">
        <v>1</v>
      </c>
      <c r="AC5971" s="1">
        <v>0</v>
      </c>
      <c r="AD5971" s="1">
        <v>0</v>
      </c>
      <c r="AE5971" s="1">
        <v>0</v>
      </c>
      <c r="AF5971" s="1">
        <v>0</v>
      </c>
      <c r="AG5971" s="1">
        <v>0</v>
      </c>
      <c r="AH5971" s="1">
        <v>0</v>
      </c>
      <c r="AI5971" s="1">
        <v>0</v>
      </c>
      <c r="AJ5971" s="1" t="s">
        <v>1482</v>
      </c>
      <c r="AK5971" s="1" t="s">
        <v>8120</v>
      </c>
      <c r="AL5971" s="1" t="s">
        <v>11</v>
      </c>
      <c r="AM5971" s="1" t="s">
        <v>12</v>
      </c>
      <c r="AN5971" s="1" t="s">
        <v>23097</v>
      </c>
      <c r="AO5971" s="1" t="s">
        <v>86</v>
      </c>
      <c r="AP5971" s="1" t="s">
        <v>86</v>
      </c>
      <c r="AQ5971" s="1" t="s">
        <v>14</v>
      </c>
      <c r="AR5971" s="1" t="s">
        <v>19</v>
      </c>
      <c r="AS5971" s="1" t="s">
        <v>23091</v>
      </c>
      <c r="AT5971" s="1" t="s">
        <v>101</v>
      </c>
    </row>
    <row r="5972" spans="1:46" x14ac:dyDescent="0.25">
      <c r="A5972" s="1" t="s">
        <v>20329</v>
      </c>
      <c r="B5972" s="2" t="s">
        <v>23101</v>
      </c>
      <c r="C5972" s="2" t="s">
        <v>23104</v>
      </c>
      <c r="D5972" s="1">
        <v>0</v>
      </c>
      <c r="E5972" s="1">
        <v>0</v>
      </c>
      <c r="F5972" s="1">
        <v>1</v>
      </c>
      <c r="G5972" s="1">
        <v>1</v>
      </c>
      <c r="H5972" s="6">
        <v>1</v>
      </c>
      <c r="I5972">
        <v>0</v>
      </c>
      <c r="J5972" s="1">
        <v>41</v>
      </c>
      <c r="K5972" s="1">
        <v>1</v>
      </c>
      <c r="L5972" s="1">
        <v>371</v>
      </c>
      <c r="M5972" s="6">
        <v>0</v>
      </c>
      <c r="N5972" s="4">
        <v>6000</v>
      </c>
      <c r="O5972" s="4">
        <v>700</v>
      </c>
      <c r="P5972" s="4">
        <v>200</v>
      </c>
      <c r="Q5972" s="3">
        <v>0.44</v>
      </c>
      <c r="R5972" s="1">
        <v>12</v>
      </c>
      <c r="S5972" s="1">
        <v>200</v>
      </c>
      <c r="T5972" s="1">
        <v>5</v>
      </c>
      <c r="U5972" s="1">
        <v>1</v>
      </c>
      <c r="V5972" s="1">
        <v>0</v>
      </c>
      <c r="W5972" s="1">
        <v>1</v>
      </c>
      <c r="X5972" s="1">
        <v>1</v>
      </c>
      <c r="Y5972" s="1">
        <v>1</v>
      </c>
      <c r="Z5972" s="1">
        <v>0</v>
      </c>
      <c r="AA5972" s="1">
        <v>1</v>
      </c>
      <c r="AB5972" s="1">
        <v>1</v>
      </c>
      <c r="AC5972" s="1">
        <v>0</v>
      </c>
      <c r="AD5972" s="1">
        <v>0</v>
      </c>
      <c r="AE5972" s="1">
        <v>0</v>
      </c>
      <c r="AF5972" s="1">
        <v>0</v>
      </c>
      <c r="AG5972" s="1">
        <v>0</v>
      </c>
      <c r="AH5972" s="1">
        <v>750</v>
      </c>
      <c r="AI5972" s="1">
        <v>750</v>
      </c>
      <c r="AJ5972" s="1" t="s">
        <v>1596</v>
      </c>
      <c r="AK5972" s="1" t="s">
        <v>9637</v>
      </c>
      <c r="AL5972" s="1" t="s">
        <v>11</v>
      </c>
      <c r="AM5972" s="1" t="s">
        <v>12</v>
      </c>
      <c r="AN5972" s="1" t="s">
        <v>23098</v>
      </c>
      <c r="AO5972" s="1" t="s">
        <v>86</v>
      </c>
      <c r="AP5972" s="1" t="s">
        <v>86</v>
      </c>
      <c r="AQ5972" s="1" t="s">
        <v>14</v>
      </c>
      <c r="AR5972" s="1" t="s">
        <v>19</v>
      </c>
      <c r="AS5972" s="1" t="s">
        <v>23091</v>
      </c>
      <c r="AT5972" s="1" t="s">
        <v>101</v>
      </c>
    </row>
    <row r="5973" spans="1:46" x14ac:dyDescent="0.25">
      <c r="A5973" s="1" t="s">
        <v>19774</v>
      </c>
      <c r="B5973" s="2" t="s">
        <v>23101</v>
      </c>
      <c r="C5973" s="2" t="s">
        <v>23104</v>
      </c>
      <c r="D5973" s="1">
        <v>0</v>
      </c>
      <c r="E5973" s="1">
        <v>0</v>
      </c>
      <c r="F5973" s="1">
        <v>1</v>
      </c>
      <c r="G5973" s="1">
        <v>1</v>
      </c>
      <c r="H5973" s="6">
        <v>1</v>
      </c>
      <c r="I5973">
        <v>0</v>
      </c>
      <c r="J5973" s="1">
        <v>58</v>
      </c>
      <c r="K5973" s="1">
        <v>0</v>
      </c>
      <c r="L5973" s="1">
        <v>716</v>
      </c>
      <c r="M5973" s="6">
        <v>0</v>
      </c>
      <c r="N5973" s="4">
        <v>18000</v>
      </c>
      <c r="O5973" s="4">
        <v>1500</v>
      </c>
      <c r="P5973" s="4">
        <v>500</v>
      </c>
      <c r="Q5973" s="3">
        <v>0.4</v>
      </c>
      <c r="R5973" s="1">
        <v>12</v>
      </c>
      <c r="S5973" s="1">
        <v>500</v>
      </c>
      <c r="T5973" s="1">
        <v>19</v>
      </c>
      <c r="U5973" s="1">
        <v>1</v>
      </c>
      <c r="V5973" s="1">
        <v>0</v>
      </c>
      <c r="W5973" s="1">
        <v>1</v>
      </c>
      <c r="X5973" s="1">
        <v>1</v>
      </c>
      <c r="Y5973" s="1">
        <v>0</v>
      </c>
      <c r="Z5973" s="1">
        <v>5</v>
      </c>
      <c r="AA5973" s="1">
        <v>1</v>
      </c>
      <c r="AB5973" s="1">
        <v>1</v>
      </c>
      <c r="AC5973" s="1">
        <v>0</v>
      </c>
      <c r="AD5973" s="1">
        <v>0</v>
      </c>
      <c r="AE5973" s="1">
        <v>0</v>
      </c>
      <c r="AF5973" s="1">
        <v>0</v>
      </c>
      <c r="AG5973" s="1">
        <v>0</v>
      </c>
      <c r="AH5973" s="1">
        <v>0</v>
      </c>
      <c r="AI5973" s="1">
        <v>0</v>
      </c>
      <c r="AJ5973" s="1" t="s">
        <v>8121</v>
      </c>
      <c r="AK5973" s="1" t="s">
        <v>8122</v>
      </c>
      <c r="AL5973" s="1" t="s">
        <v>11</v>
      </c>
      <c r="AM5973" s="1" t="s">
        <v>12</v>
      </c>
      <c r="AN5973" s="1" t="s">
        <v>23097</v>
      </c>
      <c r="AO5973" s="1" t="s">
        <v>86</v>
      </c>
      <c r="AP5973" s="1" t="s">
        <v>86</v>
      </c>
      <c r="AQ5973" s="1" t="s">
        <v>14</v>
      </c>
      <c r="AR5973" s="1" t="s">
        <v>30</v>
      </c>
      <c r="AS5973" s="1" t="s">
        <v>23091</v>
      </c>
      <c r="AT5973" s="1" t="s">
        <v>101</v>
      </c>
    </row>
    <row r="5974" spans="1:46" x14ac:dyDescent="0.25">
      <c r="A5974" s="1" t="s">
        <v>22610</v>
      </c>
      <c r="B5974" s="2" t="s">
        <v>23101</v>
      </c>
      <c r="C5974" s="2" t="s">
        <v>23104</v>
      </c>
      <c r="D5974" s="1">
        <v>2</v>
      </c>
      <c r="E5974" s="1">
        <v>1</v>
      </c>
      <c r="F5974" s="1">
        <v>1</v>
      </c>
      <c r="G5974" s="1">
        <v>4</v>
      </c>
      <c r="H5974" s="6">
        <v>0.25</v>
      </c>
      <c r="I5974">
        <v>0</v>
      </c>
      <c r="J5974" s="1">
        <v>32</v>
      </c>
      <c r="K5974" s="1">
        <v>0</v>
      </c>
      <c r="L5974" s="1">
        <v>360</v>
      </c>
      <c r="M5974" s="6">
        <v>0</v>
      </c>
      <c r="N5974" s="4">
        <v>1560</v>
      </c>
      <c r="O5974" s="4">
        <v>130</v>
      </c>
      <c r="P5974" s="4">
        <v>200</v>
      </c>
      <c r="Q5974" s="3">
        <v>0.45</v>
      </c>
      <c r="R5974" s="1">
        <v>24</v>
      </c>
      <c r="S5974" s="1">
        <v>200</v>
      </c>
      <c r="T5974" s="1">
        <v>7</v>
      </c>
      <c r="U5974" s="1">
        <v>0</v>
      </c>
      <c r="V5974" s="1">
        <v>0</v>
      </c>
      <c r="W5974" s="1">
        <v>1</v>
      </c>
      <c r="X5974" s="1">
        <v>1</v>
      </c>
      <c r="Y5974" s="1">
        <v>1</v>
      </c>
      <c r="Z5974" s="1">
        <v>0</v>
      </c>
      <c r="AA5974" s="1">
        <v>1</v>
      </c>
      <c r="AB5974" s="1">
        <v>1</v>
      </c>
      <c r="AC5974" s="1">
        <v>0</v>
      </c>
      <c r="AD5974" s="1">
        <v>0</v>
      </c>
      <c r="AE5974" s="1">
        <v>109</v>
      </c>
      <c r="AF5974" s="1">
        <v>0</v>
      </c>
      <c r="AG5974" s="1">
        <v>0</v>
      </c>
      <c r="AH5974" s="1">
        <v>300</v>
      </c>
      <c r="AI5974" s="1">
        <v>409</v>
      </c>
      <c r="AJ5974" s="1" t="s">
        <v>15755</v>
      </c>
      <c r="AK5974" s="1" t="s">
        <v>15756</v>
      </c>
      <c r="AL5974" s="1" t="s">
        <v>11</v>
      </c>
      <c r="AM5974" s="1" t="s">
        <v>12</v>
      </c>
      <c r="AN5974" s="1" t="s">
        <v>23097</v>
      </c>
      <c r="AO5974" s="1" t="s">
        <v>364</v>
      </c>
      <c r="AP5974" s="1" t="s">
        <v>86</v>
      </c>
      <c r="AQ5974" s="1" t="s">
        <v>14</v>
      </c>
      <c r="AR5974" s="1" t="s">
        <v>19</v>
      </c>
      <c r="AS5974" s="1" t="s">
        <v>23091</v>
      </c>
      <c r="AT5974" s="1" t="s">
        <v>101</v>
      </c>
    </row>
    <row r="5975" spans="1:46" x14ac:dyDescent="0.25">
      <c r="A5975" s="1" t="s">
        <v>17170</v>
      </c>
      <c r="B5975" s="2" t="s">
        <v>23101</v>
      </c>
      <c r="C5975" s="2" t="s">
        <v>23104</v>
      </c>
      <c r="D5975" s="1">
        <v>0</v>
      </c>
      <c r="E5975" s="1">
        <v>0</v>
      </c>
      <c r="F5975" s="1">
        <v>1</v>
      </c>
      <c r="G5975" s="1">
        <v>1</v>
      </c>
      <c r="H5975" s="6">
        <v>1</v>
      </c>
      <c r="I5975">
        <v>1</v>
      </c>
      <c r="J5975" s="1">
        <v>36</v>
      </c>
      <c r="K5975" s="1">
        <v>0</v>
      </c>
      <c r="L5975" s="1">
        <v>552</v>
      </c>
      <c r="M5975" s="6">
        <v>0</v>
      </c>
      <c r="N5975" s="4">
        <v>1858</v>
      </c>
      <c r="O5975" s="4">
        <v>163</v>
      </c>
      <c r="P5975" s="4">
        <v>300</v>
      </c>
      <c r="Q5975" s="3">
        <v>0.35</v>
      </c>
      <c r="R5975" s="1">
        <v>12</v>
      </c>
      <c r="S5975" s="1">
        <v>300</v>
      </c>
      <c r="T5975" s="1">
        <v>7</v>
      </c>
      <c r="U5975" s="1">
        <v>1</v>
      </c>
      <c r="V5975" s="1">
        <v>0</v>
      </c>
      <c r="W5975" s="1">
        <v>1</v>
      </c>
      <c r="X5975" s="1">
        <v>1</v>
      </c>
      <c r="Y5975" s="1">
        <v>1</v>
      </c>
      <c r="Z5975" s="1">
        <v>4</v>
      </c>
      <c r="AA5975" s="1">
        <v>0</v>
      </c>
      <c r="AB5975" s="1">
        <v>1</v>
      </c>
      <c r="AC5975" s="1">
        <v>0</v>
      </c>
      <c r="AD5975" s="1">
        <v>0</v>
      </c>
      <c r="AE5975" s="1">
        <v>0</v>
      </c>
      <c r="AF5975" s="1">
        <v>0</v>
      </c>
      <c r="AG5975" s="1">
        <v>0</v>
      </c>
      <c r="AH5975" s="1">
        <v>450</v>
      </c>
      <c r="AI5975" s="1">
        <v>450</v>
      </c>
      <c r="AJ5975" s="1" t="s">
        <v>498</v>
      </c>
      <c r="AK5975" s="1" t="s">
        <v>499</v>
      </c>
      <c r="AL5975" s="1" t="s">
        <v>11</v>
      </c>
      <c r="AM5975" s="1" t="s">
        <v>16</v>
      </c>
      <c r="AN5975" s="1" t="s">
        <v>23097</v>
      </c>
      <c r="AO5975" s="1" t="s">
        <v>86</v>
      </c>
      <c r="AP5975" s="1" t="s">
        <v>86</v>
      </c>
      <c r="AQ5975" s="1" t="s">
        <v>14</v>
      </c>
      <c r="AR5975" s="1" t="s">
        <v>19</v>
      </c>
      <c r="AS5975" s="1" t="s">
        <v>23090</v>
      </c>
      <c r="AT5975" s="1" t="s">
        <v>101</v>
      </c>
    </row>
    <row r="5976" spans="1:46" x14ac:dyDescent="0.25">
      <c r="A5976" s="1" t="s">
        <v>20886</v>
      </c>
      <c r="B5976" s="2" t="s">
        <v>23101</v>
      </c>
      <c r="C5976" s="2" t="s">
        <v>23104</v>
      </c>
      <c r="D5976" s="1">
        <v>0</v>
      </c>
      <c r="E5976" s="1">
        <v>0</v>
      </c>
      <c r="F5976" s="1">
        <v>1</v>
      </c>
      <c r="G5976" s="1">
        <v>1</v>
      </c>
      <c r="H5976" s="6">
        <v>1</v>
      </c>
      <c r="I5976">
        <v>0</v>
      </c>
      <c r="J5976" s="1">
        <v>33</v>
      </c>
      <c r="K5976" s="1">
        <v>1</v>
      </c>
      <c r="L5976" s="1">
        <v>799</v>
      </c>
      <c r="M5976" s="6">
        <v>0</v>
      </c>
      <c r="N5976" s="4">
        <v>1800</v>
      </c>
      <c r="O5976" s="4">
        <v>150</v>
      </c>
      <c r="P5976" s="4">
        <v>150</v>
      </c>
      <c r="Q5976" s="3">
        <v>0.35</v>
      </c>
      <c r="R5976" s="1">
        <v>12</v>
      </c>
      <c r="S5976" s="1">
        <v>150</v>
      </c>
      <c r="T5976" s="1">
        <v>6</v>
      </c>
      <c r="U5976" s="1">
        <v>1</v>
      </c>
      <c r="V5976" s="1">
        <v>0</v>
      </c>
      <c r="W5976" s="1">
        <v>1</v>
      </c>
      <c r="X5976" s="1">
        <v>1</v>
      </c>
      <c r="Y5976" s="1">
        <v>1</v>
      </c>
      <c r="Z5976" s="1">
        <v>0</v>
      </c>
      <c r="AA5976" s="1">
        <v>1</v>
      </c>
      <c r="AB5976" s="1">
        <v>1</v>
      </c>
      <c r="AC5976" s="1">
        <v>0</v>
      </c>
      <c r="AD5976" s="1">
        <v>0</v>
      </c>
      <c r="AE5976" s="1">
        <v>0</v>
      </c>
      <c r="AF5976" s="1">
        <v>0</v>
      </c>
      <c r="AG5976" s="1">
        <v>0</v>
      </c>
      <c r="AH5976" s="1">
        <v>0</v>
      </c>
      <c r="AI5976" s="1">
        <v>0</v>
      </c>
      <c r="AJ5976" s="1" t="s">
        <v>9532</v>
      </c>
      <c r="AK5976" s="1" t="s">
        <v>11159</v>
      </c>
      <c r="AL5976" s="1" t="s">
        <v>11</v>
      </c>
      <c r="AM5976" s="1" t="s">
        <v>12</v>
      </c>
      <c r="AN5976" s="1" t="s">
        <v>23098</v>
      </c>
      <c r="AO5976" s="1" t="s">
        <v>86</v>
      </c>
      <c r="AP5976" s="1" t="s">
        <v>86</v>
      </c>
      <c r="AQ5976" s="1" t="s">
        <v>14</v>
      </c>
      <c r="AR5976" s="1" t="s">
        <v>19</v>
      </c>
      <c r="AS5976" s="1" t="s">
        <v>23091</v>
      </c>
      <c r="AT5976" s="1" t="s">
        <v>101</v>
      </c>
    </row>
    <row r="5977" spans="1:46" x14ac:dyDescent="0.25">
      <c r="A5977" s="1" t="s">
        <v>20331</v>
      </c>
      <c r="B5977" s="2" t="s">
        <v>23101</v>
      </c>
      <c r="C5977" s="2" t="s">
        <v>23104</v>
      </c>
      <c r="D5977" s="1">
        <v>0</v>
      </c>
      <c r="E5977" s="1">
        <v>1</v>
      </c>
      <c r="F5977" s="1">
        <v>1</v>
      </c>
      <c r="G5977" s="1">
        <v>2</v>
      </c>
      <c r="H5977" s="6">
        <v>0.5</v>
      </c>
      <c r="I5977">
        <v>0</v>
      </c>
      <c r="J5977" s="1">
        <v>42</v>
      </c>
      <c r="K5977" s="1">
        <v>0</v>
      </c>
      <c r="L5977" s="1">
        <v>379</v>
      </c>
      <c r="M5977" s="6">
        <v>0</v>
      </c>
      <c r="N5977" s="4">
        <v>2400</v>
      </c>
      <c r="O5977" s="4">
        <v>200</v>
      </c>
      <c r="P5977" s="4">
        <v>500</v>
      </c>
      <c r="Q5977" s="3">
        <v>0.4</v>
      </c>
      <c r="R5977" s="1">
        <v>12</v>
      </c>
      <c r="S5977" s="1">
        <v>500</v>
      </c>
      <c r="T5977" s="1">
        <v>6</v>
      </c>
      <c r="U5977" s="1">
        <v>1</v>
      </c>
      <c r="V5977" s="1">
        <v>0</v>
      </c>
      <c r="W5977" s="1">
        <v>1</v>
      </c>
      <c r="X5977" s="1">
        <v>1</v>
      </c>
      <c r="Y5977" s="1">
        <v>0</v>
      </c>
      <c r="Z5977" s="1">
        <v>3</v>
      </c>
      <c r="AA5977" s="1">
        <v>1</v>
      </c>
      <c r="AB5977" s="1">
        <v>1</v>
      </c>
      <c r="AC5977" s="1">
        <v>0</v>
      </c>
      <c r="AD5977" s="1">
        <v>0</v>
      </c>
      <c r="AE5977" s="1">
        <v>933</v>
      </c>
      <c r="AF5977" s="1">
        <v>240</v>
      </c>
      <c r="AG5977" s="1">
        <v>0</v>
      </c>
      <c r="AH5977" s="1">
        <v>0</v>
      </c>
      <c r="AI5977" s="1">
        <v>1173</v>
      </c>
      <c r="AJ5977" s="1" t="s">
        <v>9639</v>
      </c>
      <c r="AK5977" s="1" t="s">
        <v>9640</v>
      </c>
      <c r="AL5977" s="1" t="s">
        <v>11</v>
      </c>
      <c r="AM5977" s="1" t="s">
        <v>12</v>
      </c>
      <c r="AN5977" s="1" t="s">
        <v>23097</v>
      </c>
      <c r="AO5977" s="1" t="s">
        <v>86</v>
      </c>
      <c r="AP5977" s="1" t="s">
        <v>86</v>
      </c>
      <c r="AQ5977" s="1" t="s">
        <v>14</v>
      </c>
      <c r="AR5977" s="1" t="s">
        <v>30</v>
      </c>
      <c r="AS5977" s="1" t="s">
        <v>23091</v>
      </c>
      <c r="AT5977" s="1" t="s">
        <v>101</v>
      </c>
    </row>
    <row r="5978" spans="1:46" x14ac:dyDescent="0.25">
      <c r="A5978" s="1" t="s">
        <v>20887</v>
      </c>
      <c r="B5978" s="2" t="s">
        <v>23101</v>
      </c>
      <c r="C5978" s="2" t="s">
        <v>23104</v>
      </c>
      <c r="D5978" s="1">
        <v>0</v>
      </c>
      <c r="E5978" s="1">
        <v>1</v>
      </c>
      <c r="F5978" s="1">
        <v>1</v>
      </c>
      <c r="G5978" s="1">
        <v>2</v>
      </c>
      <c r="H5978" s="6">
        <v>0.5</v>
      </c>
      <c r="I5978">
        <v>1</v>
      </c>
      <c r="J5978" s="1">
        <v>42</v>
      </c>
      <c r="K5978" s="1">
        <v>1</v>
      </c>
      <c r="L5978" s="1">
        <v>436</v>
      </c>
      <c r="M5978" s="6">
        <v>0</v>
      </c>
      <c r="N5978" s="4">
        <v>4000</v>
      </c>
      <c r="O5978" s="4">
        <v>350</v>
      </c>
      <c r="P5978" s="4">
        <v>200</v>
      </c>
      <c r="Q5978" s="3">
        <v>0.4</v>
      </c>
      <c r="R5978" s="1">
        <v>12</v>
      </c>
      <c r="S5978" s="1">
        <v>200</v>
      </c>
      <c r="T5978" s="1">
        <v>9</v>
      </c>
      <c r="U5978" s="1">
        <v>1</v>
      </c>
      <c r="V5978" s="1">
        <v>0</v>
      </c>
      <c r="W5978" s="1">
        <v>1</v>
      </c>
      <c r="X5978" s="1">
        <v>1</v>
      </c>
      <c r="Y5978" s="1">
        <v>0</v>
      </c>
      <c r="Z5978" s="1">
        <v>5</v>
      </c>
      <c r="AA5978" s="1">
        <v>0</v>
      </c>
      <c r="AB5978" s="1">
        <v>1</v>
      </c>
      <c r="AC5978" s="1">
        <v>0</v>
      </c>
      <c r="AD5978" s="1">
        <v>0</v>
      </c>
      <c r="AE5978" s="1">
        <v>900</v>
      </c>
      <c r="AF5978" s="1">
        <v>350</v>
      </c>
      <c r="AG5978" s="1">
        <v>0</v>
      </c>
      <c r="AH5978" s="1">
        <v>0</v>
      </c>
      <c r="AI5978" s="1">
        <v>1250</v>
      </c>
      <c r="AJ5978" s="1" t="s">
        <v>11160</v>
      </c>
      <c r="AK5978" s="1" t="s">
        <v>11161</v>
      </c>
      <c r="AL5978" s="1" t="s">
        <v>11</v>
      </c>
      <c r="AM5978" s="1" t="s">
        <v>16</v>
      </c>
      <c r="AN5978" s="1" t="s">
        <v>23098</v>
      </c>
      <c r="AO5978" s="1" t="s">
        <v>86</v>
      </c>
      <c r="AP5978" s="1" t="s">
        <v>86</v>
      </c>
      <c r="AQ5978" s="1" t="s">
        <v>14</v>
      </c>
      <c r="AR5978" s="1" t="s">
        <v>30</v>
      </c>
      <c r="AS5978" s="1" t="s">
        <v>23090</v>
      </c>
      <c r="AT5978" s="1" t="s">
        <v>101</v>
      </c>
    </row>
    <row r="5979" spans="1:46" x14ac:dyDescent="0.25">
      <c r="A5979" s="1" t="s">
        <v>21936</v>
      </c>
      <c r="B5979" s="2" t="s">
        <v>23101</v>
      </c>
      <c r="C5979" s="2" t="s">
        <v>23104</v>
      </c>
      <c r="D5979" s="1">
        <v>0</v>
      </c>
      <c r="E5979" s="1">
        <v>0</v>
      </c>
      <c r="F5979" s="1">
        <v>2</v>
      </c>
      <c r="G5979" s="1">
        <v>2</v>
      </c>
      <c r="H5979" s="6">
        <v>1</v>
      </c>
      <c r="I5979">
        <v>1</v>
      </c>
      <c r="J5979" s="1">
        <v>39</v>
      </c>
      <c r="K5979" s="1">
        <v>0</v>
      </c>
      <c r="L5979" s="1">
        <v>381</v>
      </c>
      <c r="M5979" s="6">
        <v>0</v>
      </c>
      <c r="N5979" s="4">
        <v>1800</v>
      </c>
      <c r="O5979" s="4">
        <v>150</v>
      </c>
      <c r="P5979" s="4">
        <v>300</v>
      </c>
      <c r="Q5979" s="3">
        <v>0.4</v>
      </c>
      <c r="R5979" s="1">
        <v>24</v>
      </c>
      <c r="S5979" s="1">
        <v>300</v>
      </c>
      <c r="T5979" s="1">
        <v>12</v>
      </c>
      <c r="U5979" s="1">
        <v>1</v>
      </c>
      <c r="V5979" s="1">
        <v>0</v>
      </c>
      <c r="W5979" s="1">
        <v>1</v>
      </c>
      <c r="X5979" s="1">
        <v>1</v>
      </c>
      <c r="Y5979" s="1">
        <v>0</v>
      </c>
      <c r="Z5979" s="1">
        <v>3</v>
      </c>
      <c r="AA5979" s="1">
        <v>1</v>
      </c>
      <c r="AB5979" s="1">
        <v>1</v>
      </c>
      <c r="AC5979" s="1">
        <v>0</v>
      </c>
      <c r="AD5979" s="1">
        <v>0</v>
      </c>
      <c r="AE5979" s="1">
        <v>200</v>
      </c>
      <c r="AF5979" s="1">
        <v>400</v>
      </c>
      <c r="AG5979" s="1">
        <v>0</v>
      </c>
      <c r="AH5979" s="1">
        <v>600</v>
      </c>
      <c r="AI5979" s="1">
        <v>1200</v>
      </c>
      <c r="AJ5979" s="1" t="s">
        <v>13973</v>
      </c>
      <c r="AK5979" s="1" t="s">
        <v>13974</v>
      </c>
      <c r="AL5979" s="1" t="s">
        <v>11</v>
      </c>
      <c r="AM5979" s="1" t="s">
        <v>16</v>
      </c>
      <c r="AN5979" s="1" t="s">
        <v>23097</v>
      </c>
      <c r="AO5979" s="1" t="s">
        <v>86</v>
      </c>
      <c r="AP5979" s="1" t="s">
        <v>86</v>
      </c>
      <c r="AQ5979" s="1" t="s">
        <v>14</v>
      </c>
      <c r="AR5979" s="1" t="s">
        <v>30</v>
      </c>
      <c r="AS5979" s="1" t="s">
        <v>23091</v>
      </c>
      <c r="AT5979" s="1" t="s">
        <v>101</v>
      </c>
    </row>
    <row r="5980" spans="1:46" x14ac:dyDescent="0.25">
      <c r="A5980" s="1" t="s">
        <v>17801</v>
      </c>
      <c r="B5980" s="2" t="s">
        <v>23101</v>
      </c>
      <c r="C5980" s="2" t="s">
        <v>23104</v>
      </c>
      <c r="D5980" s="1">
        <v>2</v>
      </c>
      <c r="E5980" s="1">
        <v>0</v>
      </c>
      <c r="F5980" s="1">
        <v>2</v>
      </c>
      <c r="G5980" s="1">
        <v>4</v>
      </c>
      <c r="H5980" s="6">
        <v>0.5</v>
      </c>
      <c r="I5980">
        <v>0</v>
      </c>
      <c r="J5980" s="1">
        <v>37</v>
      </c>
      <c r="K5980" s="1">
        <v>0</v>
      </c>
      <c r="L5980" s="1">
        <v>374</v>
      </c>
      <c r="M5980" s="6">
        <v>0</v>
      </c>
      <c r="N5980" s="4">
        <v>4500</v>
      </c>
      <c r="O5980" s="4">
        <v>330</v>
      </c>
      <c r="P5980" s="4">
        <v>1000</v>
      </c>
      <c r="Q5980" s="3">
        <v>0.38</v>
      </c>
      <c r="R5980" s="1">
        <v>36</v>
      </c>
      <c r="S5980" s="1">
        <v>1000</v>
      </c>
      <c r="T5980" s="1">
        <v>19</v>
      </c>
      <c r="U5980" s="1">
        <v>0</v>
      </c>
      <c r="V5980" s="1">
        <v>0</v>
      </c>
      <c r="W5980" s="1">
        <v>1</v>
      </c>
      <c r="X5980" s="1">
        <v>1</v>
      </c>
      <c r="Y5980" s="1">
        <v>0</v>
      </c>
      <c r="Z5980" s="1">
        <v>2</v>
      </c>
      <c r="AA5980" s="1">
        <v>1</v>
      </c>
      <c r="AB5980" s="1">
        <v>1</v>
      </c>
      <c r="AC5980" s="1">
        <v>5223</v>
      </c>
      <c r="AD5980" s="1">
        <v>0</v>
      </c>
      <c r="AE5980" s="1">
        <v>207</v>
      </c>
      <c r="AF5980" s="1">
        <v>1000</v>
      </c>
      <c r="AG5980" s="1">
        <v>0</v>
      </c>
      <c r="AH5980" s="1">
        <v>0</v>
      </c>
      <c r="AI5980" s="1">
        <v>6430</v>
      </c>
      <c r="AJ5980" s="1" t="s">
        <v>429</v>
      </c>
      <c r="AK5980" s="1" t="s">
        <v>2469</v>
      </c>
      <c r="AL5980" s="1" t="s">
        <v>11</v>
      </c>
      <c r="AM5980" s="1" t="s">
        <v>12</v>
      </c>
      <c r="AN5980" s="1" t="s">
        <v>23097</v>
      </c>
      <c r="AO5980" s="1" t="s">
        <v>364</v>
      </c>
      <c r="AP5980" s="1" t="s">
        <v>86</v>
      </c>
      <c r="AQ5980" s="1" t="s">
        <v>14</v>
      </c>
      <c r="AR5980" s="1" t="s">
        <v>30</v>
      </c>
      <c r="AS5980" s="1" t="s">
        <v>23091</v>
      </c>
      <c r="AT5980" s="1" t="s">
        <v>101</v>
      </c>
    </row>
    <row r="5981" spans="1:46" x14ac:dyDescent="0.25">
      <c r="A5981" s="1" t="s">
        <v>22613</v>
      </c>
      <c r="B5981" s="2" t="s">
        <v>23101</v>
      </c>
      <c r="C5981" s="2" t="s">
        <v>23104</v>
      </c>
      <c r="D5981" s="1">
        <v>0</v>
      </c>
      <c r="E5981" s="1">
        <v>1</v>
      </c>
      <c r="F5981" s="1">
        <v>1</v>
      </c>
      <c r="G5981" s="1">
        <v>2</v>
      </c>
      <c r="H5981" s="6">
        <v>0.5</v>
      </c>
      <c r="I5981">
        <v>0</v>
      </c>
      <c r="J5981" s="1">
        <v>33</v>
      </c>
      <c r="K5981" s="1">
        <v>0</v>
      </c>
      <c r="L5981" s="1">
        <v>279</v>
      </c>
      <c r="M5981" s="6">
        <v>0</v>
      </c>
      <c r="N5981" s="4">
        <v>2000</v>
      </c>
      <c r="O5981" s="4">
        <v>153</v>
      </c>
      <c r="P5981" s="4">
        <v>150</v>
      </c>
      <c r="Q5981" s="3">
        <v>0.4</v>
      </c>
      <c r="R5981" s="1">
        <v>12</v>
      </c>
      <c r="S5981" s="1">
        <v>150</v>
      </c>
      <c r="T5981" s="1">
        <v>10</v>
      </c>
      <c r="U5981" s="1">
        <v>0</v>
      </c>
      <c r="V5981" s="1">
        <v>0</v>
      </c>
      <c r="W5981" s="1">
        <v>1</v>
      </c>
      <c r="X5981" s="1">
        <v>1</v>
      </c>
      <c r="Y5981" s="1">
        <v>1</v>
      </c>
      <c r="Z5981" s="1">
        <v>4</v>
      </c>
      <c r="AA5981" s="1">
        <v>0</v>
      </c>
      <c r="AB5981" s="1">
        <v>1</v>
      </c>
      <c r="AC5981" s="1">
        <v>0</v>
      </c>
      <c r="AD5981" s="1">
        <v>0</v>
      </c>
      <c r="AE5981" s="1">
        <v>0</v>
      </c>
      <c r="AF5981" s="1">
        <v>425</v>
      </c>
      <c r="AG5981" s="1">
        <v>0</v>
      </c>
      <c r="AH5981" s="1">
        <v>800</v>
      </c>
      <c r="AI5981" s="1">
        <v>1225</v>
      </c>
      <c r="AJ5981" s="1" t="s">
        <v>15760</v>
      </c>
      <c r="AK5981" s="1" t="s">
        <v>15761</v>
      </c>
      <c r="AL5981" s="1" t="s">
        <v>11</v>
      </c>
      <c r="AM5981" s="1" t="s">
        <v>12</v>
      </c>
      <c r="AN5981" s="1" t="s">
        <v>23097</v>
      </c>
      <c r="AO5981" s="1" t="s">
        <v>364</v>
      </c>
      <c r="AP5981" s="1" t="s">
        <v>86</v>
      </c>
      <c r="AQ5981" s="1" t="s">
        <v>14</v>
      </c>
      <c r="AR5981" s="1" t="s">
        <v>19</v>
      </c>
      <c r="AS5981" s="1" t="s">
        <v>23090</v>
      </c>
      <c r="AT5981" s="1" t="s">
        <v>101</v>
      </c>
    </row>
    <row r="5982" spans="1:46" x14ac:dyDescent="0.25">
      <c r="A5982" s="1" t="s">
        <v>17920</v>
      </c>
      <c r="B5982" s="2" t="s">
        <v>23101</v>
      </c>
      <c r="C5982" s="2" t="s">
        <v>23104</v>
      </c>
      <c r="D5982" s="1">
        <v>0</v>
      </c>
      <c r="E5982" s="1">
        <v>2</v>
      </c>
      <c r="F5982" s="1">
        <v>2</v>
      </c>
      <c r="G5982" s="1">
        <v>4</v>
      </c>
      <c r="H5982" s="6">
        <v>0.5</v>
      </c>
      <c r="I5982">
        <v>1</v>
      </c>
      <c r="J5982" s="1">
        <v>42</v>
      </c>
      <c r="K5982" s="1">
        <v>0</v>
      </c>
      <c r="L5982" s="1">
        <v>271</v>
      </c>
      <c r="M5982" s="6">
        <v>0</v>
      </c>
      <c r="N5982" s="4">
        <v>3500</v>
      </c>
      <c r="O5982" s="4">
        <v>300</v>
      </c>
      <c r="P5982" s="4">
        <v>250</v>
      </c>
      <c r="Q5982" s="3">
        <v>0.45</v>
      </c>
      <c r="R5982" s="1">
        <v>12</v>
      </c>
      <c r="S5982" s="1">
        <v>250</v>
      </c>
      <c r="T5982" s="1">
        <v>7</v>
      </c>
      <c r="U5982" s="1">
        <v>1</v>
      </c>
      <c r="V5982" s="1">
        <v>0</v>
      </c>
      <c r="W5982" s="1">
        <v>0</v>
      </c>
      <c r="X5982" s="1">
        <v>1</v>
      </c>
      <c r="Y5982" s="1">
        <v>0</v>
      </c>
      <c r="Z5982" s="1">
        <v>3</v>
      </c>
      <c r="AA5982" s="1">
        <v>1</v>
      </c>
      <c r="AB5982" s="1">
        <v>1</v>
      </c>
      <c r="AC5982" s="1">
        <v>0</v>
      </c>
      <c r="AD5982" s="1">
        <v>0</v>
      </c>
      <c r="AE5982" s="1">
        <v>357</v>
      </c>
      <c r="AF5982" s="1">
        <v>0</v>
      </c>
      <c r="AG5982" s="1">
        <v>0</v>
      </c>
      <c r="AH5982" s="1">
        <v>800</v>
      </c>
      <c r="AI5982" s="1">
        <v>1157</v>
      </c>
      <c r="AJ5982" s="1" t="s">
        <v>2802</v>
      </c>
      <c r="AK5982" s="1" t="s">
        <v>2803</v>
      </c>
      <c r="AL5982" s="1" t="s">
        <v>11</v>
      </c>
      <c r="AM5982" s="1" t="s">
        <v>16</v>
      </c>
      <c r="AN5982" s="1" t="s">
        <v>23097</v>
      </c>
      <c r="AO5982" s="1" t="s">
        <v>86</v>
      </c>
      <c r="AP5982" s="1" t="s">
        <v>57</v>
      </c>
      <c r="AQ5982" s="1" t="s">
        <v>14</v>
      </c>
      <c r="AR5982" s="1" t="s">
        <v>30</v>
      </c>
      <c r="AS5982" s="1" t="s">
        <v>23091</v>
      </c>
      <c r="AT5982" s="1" t="s">
        <v>101</v>
      </c>
    </row>
    <row r="5983" spans="1:46" x14ac:dyDescent="0.25">
      <c r="A5983" s="1" t="s">
        <v>21329</v>
      </c>
      <c r="B5983" s="2" t="s">
        <v>23101</v>
      </c>
      <c r="C5983" s="2" t="s">
        <v>23104</v>
      </c>
      <c r="D5983" s="1">
        <v>0</v>
      </c>
      <c r="E5983" s="1">
        <v>0</v>
      </c>
      <c r="F5983" s="1">
        <v>1</v>
      </c>
      <c r="G5983" s="1">
        <v>1</v>
      </c>
      <c r="H5983" s="6">
        <v>1</v>
      </c>
      <c r="I5983">
        <v>0</v>
      </c>
      <c r="J5983" s="1">
        <v>33</v>
      </c>
      <c r="K5983" s="1">
        <v>1</v>
      </c>
      <c r="L5983" s="1">
        <v>365</v>
      </c>
      <c r="M5983" s="6">
        <v>0</v>
      </c>
      <c r="N5983" s="4">
        <v>1560</v>
      </c>
      <c r="O5983" s="4">
        <v>130</v>
      </c>
      <c r="P5983" s="4">
        <v>200</v>
      </c>
      <c r="Q5983" s="3">
        <v>0.45</v>
      </c>
      <c r="R5983" s="1">
        <v>12</v>
      </c>
      <c r="S5983" s="1">
        <v>200</v>
      </c>
      <c r="T5983" s="1">
        <v>9</v>
      </c>
      <c r="U5983" s="1">
        <v>1</v>
      </c>
      <c r="V5983" s="1">
        <v>0</v>
      </c>
      <c r="W5983" s="1">
        <v>1</v>
      </c>
      <c r="X5983" s="1">
        <v>1</v>
      </c>
      <c r="Y5983" s="1">
        <v>1</v>
      </c>
      <c r="Z5983" s="1">
        <v>0</v>
      </c>
      <c r="AA5983" s="1">
        <v>1</v>
      </c>
      <c r="AB5983" s="1">
        <v>0</v>
      </c>
      <c r="AC5983" s="1">
        <v>300</v>
      </c>
      <c r="AD5983" s="1">
        <v>0</v>
      </c>
      <c r="AE5983" s="1">
        <v>150</v>
      </c>
      <c r="AF5983" s="1">
        <v>400</v>
      </c>
      <c r="AG5983" s="1">
        <v>0</v>
      </c>
      <c r="AH5983" s="1">
        <v>250</v>
      </c>
      <c r="AI5983" s="1">
        <v>1100</v>
      </c>
      <c r="AJ5983" s="1" t="s">
        <v>12363</v>
      </c>
      <c r="AK5983" s="1" t="s">
        <v>12364</v>
      </c>
      <c r="AL5983" s="1" t="s">
        <v>11</v>
      </c>
      <c r="AM5983" s="1" t="s">
        <v>12</v>
      </c>
      <c r="AN5983" s="1" t="s">
        <v>23098</v>
      </c>
      <c r="AO5983" s="1" t="s">
        <v>86</v>
      </c>
      <c r="AP5983" s="1" t="s">
        <v>86</v>
      </c>
      <c r="AQ5983" s="1" t="s">
        <v>14</v>
      </c>
      <c r="AR5983" s="1" t="s">
        <v>19</v>
      </c>
      <c r="AS5983" s="1" t="s">
        <v>23091</v>
      </c>
      <c r="AT5983" s="1" t="s">
        <v>26</v>
      </c>
    </row>
    <row r="5984" spans="1:46" x14ac:dyDescent="0.25">
      <c r="A5984" s="1" t="s">
        <v>21332</v>
      </c>
      <c r="B5984" s="2" t="s">
        <v>23101</v>
      </c>
      <c r="C5984" s="2" t="s">
        <v>23104</v>
      </c>
      <c r="D5984" s="1">
        <v>2</v>
      </c>
      <c r="E5984" s="1">
        <v>2</v>
      </c>
      <c r="F5984" s="1">
        <v>1</v>
      </c>
      <c r="G5984" s="1">
        <v>5</v>
      </c>
      <c r="H5984" s="6">
        <v>0.2</v>
      </c>
      <c r="I5984">
        <v>1</v>
      </c>
      <c r="J5984" s="1">
        <v>33</v>
      </c>
      <c r="K5984" s="1">
        <v>0</v>
      </c>
      <c r="L5984" s="1">
        <v>513</v>
      </c>
      <c r="M5984" s="6">
        <v>0</v>
      </c>
      <c r="N5984" s="4">
        <v>3000</v>
      </c>
      <c r="O5984" s="4">
        <v>220</v>
      </c>
      <c r="P5984" s="4">
        <v>300</v>
      </c>
      <c r="Q5984" s="3">
        <v>0.43</v>
      </c>
      <c r="R5984" s="1">
        <v>36</v>
      </c>
      <c r="S5984" s="1">
        <v>300</v>
      </c>
      <c r="T5984" s="1">
        <v>4</v>
      </c>
      <c r="U5984" s="1">
        <v>0</v>
      </c>
      <c r="V5984" s="1">
        <v>0</v>
      </c>
      <c r="W5984" s="1">
        <v>0</v>
      </c>
      <c r="X5984" s="1">
        <v>1</v>
      </c>
      <c r="Y5984" s="1">
        <v>1</v>
      </c>
      <c r="Z5984" s="1">
        <v>3</v>
      </c>
      <c r="AA5984" s="1">
        <v>1</v>
      </c>
      <c r="AB5984" s="1">
        <v>1</v>
      </c>
      <c r="AC5984" s="1">
        <v>0</v>
      </c>
      <c r="AD5984" s="1">
        <v>0</v>
      </c>
      <c r="AE5984" s="1">
        <v>0</v>
      </c>
      <c r="AF5984" s="1">
        <v>0</v>
      </c>
      <c r="AG5984" s="1">
        <v>0</v>
      </c>
      <c r="AH5984" s="1">
        <v>500</v>
      </c>
      <c r="AI5984" s="1">
        <v>500</v>
      </c>
      <c r="AJ5984" s="1" t="s">
        <v>1590</v>
      </c>
      <c r="AK5984" s="1" t="s">
        <v>12369</v>
      </c>
      <c r="AL5984" s="1" t="s">
        <v>11</v>
      </c>
      <c r="AM5984" s="1" t="s">
        <v>16</v>
      </c>
      <c r="AN5984" s="1" t="s">
        <v>23097</v>
      </c>
      <c r="AO5984" s="1" t="s">
        <v>364</v>
      </c>
      <c r="AP5984" s="1" t="s">
        <v>57</v>
      </c>
      <c r="AQ5984" s="1" t="s">
        <v>14</v>
      </c>
      <c r="AR5984" s="1" t="s">
        <v>19</v>
      </c>
      <c r="AS5984" s="1" t="s">
        <v>23091</v>
      </c>
      <c r="AT5984" s="1" t="s">
        <v>101</v>
      </c>
    </row>
    <row r="5985" spans="1:46" x14ac:dyDescent="0.25">
      <c r="A5985" s="1" t="s">
        <v>19091</v>
      </c>
      <c r="B5985" s="2" t="s">
        <v>23101</v>
      </c>
      <c r="C5985" s="2" t="s">
        <v>23104</v>
      </c>
      <c r="D5985" s="1">
        <v>0</v>
      </c>
      <c r="E5985" s="1">
        <v>2</v>
      </c>
      <c r="F5985" s="1">
        <v>1</v>
      </c>
      <c r="G5985" s="1">
        <v>3</v>
      </c>
      <c r="H5985" s="6">
        <v>0.33333333333333331</v>
      </c>
      <c r="I5985">
        <v>0</v>
      </c>
      <c r="J5985" s="1">
        <v>52</v>
      </c>
      <c r="K5985" s="1">
        <v>0</v>
      </c>
      <c r="L5985" s="1">
        <v>703</v>
      </c>
      <c r="M5985" s="6">
        <v>0</v>
      </c>
      <c r="N5985" s="4">
        <v>5500</v>
      </c>
      <c r="O5985" s="4">
        <v>550</v>
      </c>
      <c r="P5985" s="4">
        <v>230</v>
      </c>
      <c r="Q5985" s="3">
        <v>0.42</v>
      </c>
      <c r="R5985" s="1">
        <v>12</v>
      </c>
      <c r="S5985" s="1">
        <v>230</v>
      </c>
      <c r="T5985" s="1">
        <v>6</v>
      </c>
      <c r="U5985" s="1">
        <v>1</v>
      </c>
      <c r="V5985" s="1">
        <v>0</v>
      </c>
      <c r="W5985" s="1">
        <v>0</v>
      </c>
      <c r="X5985" s="1">
        <v>0</v>
      </c>
      <c r="Y5985" s="1">
        <v>0</v>
      </c>
      <c r="Z5985" s="1">
        <v>2</v>
      </c>
      <c r="AA5985" s="1">
        <v>0</v>
      </c>
      <c r="AB5985" s="1">
        <v>0</v>
      </c>
      <c r="AC5985" s="1">
        <v>7587</v>
      </c>
      <c r="AD5985" s="1">
        <v>0</v>
      </c>
      <c r="AE5985" s="1">
        <v>1637</v>
      </c>
      <c r="AF5985" s="1">
        <v>0</v>
      </c>
      <c r="AG5985" s="1">
        <v>0</v>
      </c>
      <c r="AH5985" s="1">
        <v>750</v>
      </c>
      <c r="AI5985" s="1">
        <v>9974</v>
      </c>
      <c r="AJ5985" s="1" t="s">
        <v>6216</v>
      </c>
      <c r="AK5985" s="1" t="s">
        <v>6217</v>
      </c>
      <c r="AL5985" s="1" t="s">
        <v>11</v>
      </c>
      <c r="AM5985" s="1" t="s">
        <v>12</v>
      </c>
      <c r="AN5985" s="1" t="s">
        <v>23097</v>
      </c>
      <c r="AO5985" s="1" t="s">
        <v>86</v>
      </c>
      <c r="AP5985" s="1" t="s">
        <v>57</v>
      </c>
      <c r="AQ5985" s="1" t="s">
        <v>25</v>
      </c>
      <c r="AR5985" s="1" t="s">
        <v>30</v>
      </c>
      <c r="AS5985" s="1" t="s">
        <v>23090</v>
      </c>
      <c r="AT5985" s="1" t="s">
        <v>26</v>
      </c>
    </row>
    <row r="5986" spans="1:46" x14ac:dyDescent="0.25">
      <c r="A5986" s="1" t="s">
        <v>19665</v>
      </c>
      <c r="B5986" s="2" t="s">
        <v>23101</v>
      </c>
      <c r="C5986" s="2" t="s">
        <v>23104</v>
      </c>
      <c r="D5986" s="1">
        <v>0</v>
      </c>
      <c r="E5986" s="1">
        <v>0</v>
      </c>
      <c r="F5986" s="1">
        <v>1</v>
      </c>
      <c r="G5986" s="1">
        <v>1</v>
      </c>
      <c r="H5986" s="6">
        <v>1</v>
      </c>
      <c r="I5986">
        <v>0</v>
      </c>
      <c r="J5986" s="1">
        <v>44</v>
      </c>
      <c r="K5986" s="1">
        <v>0</v>
      </c>
      <c r="L5986" s="1">
        <v>671</v>
      </c>
      <c r="M5986" s="6">
        <v>0</v>
      </c>
      <c r="N5986" s="4">
        <v>4000</v>
      </c>
      <c r="O5986" s="4">
        <v>250</v>
      </c>
      <c r="P5986" s="4">
        <v>500</v>
      </c>
      <c r="Q5986" s="3">
        <v>0.37</v>
      </c>
      <c r="R5986" s="1">
        <v>12</v>
      </c>
      <c r="S5986" s="1">
        <v>500</v>
      </c>
      <c r="T5986" s="1">
        <v>15</v>
      </c>
      <c r="U5986" s="1">
        <v>1</v>
      </c>
      <c r="V5986" s="1">
        <v>0</v>
      </c>
      <c r="W5986" s="1">
        <v>1</v>
      </c>
      <c r="X5986" s="1">
        <v>1</v>
      </c>
      <c r="Y5986" s="1">
        <v>0</v>
      </c>
      <c r="Z5986" s="1">
        <v>3</v>
      </c>
      <c r="AA5986" s="1">
        <v>1</v>
      </c>
      <c r="AB5986" s="1">
        <v>0</v>
      </c>
      <c r="AC5986" s="1">
        <v>0</v>
      </c>
      <c r="AD5986" s="1">
        <v>0</v>
      </c>
      <c r="AE5986" s="1">
        <v>0</v>
      </c>
      <c r="AF5986" s="1">
        <v>0</v>
      </c>
      <c r="AG5986" s="1">
        <v>0</v>
      </c>
      <c r="AH5986" s="1">
        <v>0</v>
      </c>
      <c r="AI5986" s="1">
        <v>0</v>
      </c>
      <c r="AJ5986" s="1" t="s">
        <v>7831</v>
      </c>
      <c r="AK5986" s="1" t="s">
        <v>7832</v>
      </c>
      <c r="AL5986" s="1" t="s">
        <v>11</v>
      </c>
      <c r="AM5986" s="1" t="s">
        <v>12</v>
      </c>
      <c r="AN5986" s="1" t="s">
        <v>23097</v>
      </c>
      <c r="AO5986" s="1" t="s">
        <v>86</v>
      </c>
      <c r="AP5986" s="1" t="s">
        <v>86</v>
      </c>
      <c r="AQ5986" s="1" t="s">
        <v>14</v>
      </c>
      <c r="AR5986" s="1" t="s">
        <v>30</v>
      </c>
      <c r="AS5986" s="1" t="s">
        <v>23091</v>
      </c>
      <c r="AT5986" s="1" t="s">
        <v>26</v>
      </c>
    </row>
    <row r="5987" spans="1:46" x14ac:dyDescent="0.25">
      <c r="A5987" s="1" t="s">
        <v>21448</v>
      </c>
      <c r="B5987" s="2" t="s">
        <v>23101</v>
      </c>
      <c r="C5987" s="2" t="s">
        <v>23104</v>
      </c>
      <c r="D5987" s="1">
        <v>2</v>
      </c>
      <c r="E5987" s="1">
        <v>7</v>
      </c>
      <c r="F5987" s="1">
        <v>5</v>
      </c>
      <c r="G5987" s="1">
        <v>14</v>
      </c>
      <c r="H5987" s="6">
        <v>0.35714285714285715</v>
      </c>
      <c r="I5987">
        <v>1</v>
      </c>
      <c r="J5987" s="1">
        <v>33</v>
      </c>
      <c r="K5987" s="1">
        <v>0</v>
      </c>
      <c r="L5987" s="1">
        <v>0</v>
      </c>
      <c r="M5987" s="6">
        <v>0</v>
      </c>
      <c r="N5987" s="4">
        <v>3000</v>
      </c>
      <c r="O5987" s="4">
        <v>300</v>
      </c>
      <c r="P5987" s="4">
        <v>150</v>
      </c>
      <c r="Q5987" s="3">
        <v>0.45</v>
      </c>
      <c r="R5987" s="1">
        <v>12</v>
      </c>
      <c r="S5987" s="1">
        <v>150</v>
      </c>
      <c r="T5987" s="1">
        <v>1</v>
      </c>
      <c r="U5987" s="1">
        <v>1</v>
      </c>
      <c r="V5987" s="1">
        <v>0</v>
      </c>
      <c r="W5987" s="1">
        <v>1</v>
      </c>
      <c r="X5987" s="1">
        <v>1</v>
      </c>
      <c r="Y5987" s="1">
        <v>1</v>
      </c>
      <c r="Z5987" s="1">
        <v>1</v>
      </c>
      <c r="AA5987" s="1">
        <v>0</v>
      </c>
      <c r="AB5987" s="1">
        <v>1</v>
      </c>
      <c r="AC5987" s="1">
        <v>0</v>
      </c>
      <c r="AD5987" s="1">
        <v>0</v>
      </c>
      <c r="AE5987" s="1">
        <v>0</v>
      </c>
      <c r="AF5987" s="1">
        <v>0</v>
      </c>
      <c r="AG5987" s="1">
        <v>0</v>
      </c>
      <c r="AH5987" s="1">
        <v>0</v>
      </c>
      <c r="AI5987" s="1">
        <v>0</v>
      </c>
      <c r="AJ5987" s="1" t="s">
        <v>12665</v>
      </c>
      <c r="AK5987" s="1" t="s">
        <v>4684</v>
      </c>
      <c r="AL5987" s="1" t="s">
        <v>11</v>
      </c>
      <c r="AM5987" s="1" t="s">
        <v>16</v>
      </c>
      <c r="AN5987" s="1" t="s">
        <v>23097</v>
      </c>
      <c r="AO5987" s="1" t="s">
        <v>86</v>
      </c>
      <c r="AP5987" s="1" t="s">
        <v>86</v>
      </c>
      <c r="AQ5987" s="1" t="s">
        <v>14</v>
      </c>
      <c r="AR5987" s="1" t="s">
        <v>19</v>
      </c>
      <c r="AS5987" s="1" t="s">
        <v>23090</v>
      </c>
      <c r="AT5987" s="1" t="s">
        <v>101</v>
      </c>
    </row>
    <row r="5988" spans="1:46" x14ac:dyDescent="0.25">
      <c r="A5988" s="1" t="s">
        <v>17936</v>
      </c>
      <c r="B5988" s="2" t="s">
        <v>23101</v>
      </c>
      <c r="C5988" s="2" t="s">
        <v>23104</v>
      </c>
      <c r="D5988" s="1">
        <v>0</v>
      </c>
      <c r="E5988" s="1">
        <v>0</v>
      </c>
      <c r="F5988" s="1">
        <v>1</v>
      </c>
      <c r="G5988" s="1">
        <v>1</v>
      </c>
      <c r="H5988" s="6">
        <v>1</v>
      </c>
      <c r="I5988">
        <v>1</v>
      </c>
      <c r="J5988" s="1">
        <v>35</v>
      </c>
      <c r="K5988" s="1">
        <v>1</v>
      </c>
      <c r="L5988" s="1">
        <v>427</v>
      </c>
      <c r="M5988" s="6">
        <v>0</v>
      </c>
      <c r="N5988" s="4">
        <v>1000</v>
      </c>
      <c r="O5988" s="4">
        <v>90</v>
      </c>
      <c r="P5988" s="4">
        <v>100</v>
      </c>
      <c r="Q5988" s="3">
        <v>0.45</v>
      </c>
      <c r="R5988" s="1">
        <v>36</v>
      </c>
      <c r="S5988" s="1">
        <v>100</v>
      </c>
      <c r="T5988" s="1">
        <v>8</v>
      </c>
      <c r="U5988" s="1">
        <v>0</v>
      </c>
      <c r="V5988" s="1">
        <v>0</v>
      </c>
      <c r="W5988" s="1">
        <v>0</v>
      </c>
      <c r="X5988" s="1">
        <v>1</v>
      </c>
      <c r="Y5988" s="1">
        <v>1</v>
      </c>
      <c r="Z5988" s="1">
        <v>3</v>
      </c>
      <c r="AA5988" s="1">
        <v>0</v>
      </c>
      <c r="AB5988" s="1">
        <v>1</v>
      </c>
      <c r="AC5988" s="1">
        <v>1400</v>
      </c>
      <c r="AD5988" s="1">
        <v>0</v>
      </c>
      <c r="AE5988" s="1">
        <v>0</v>
      </c>
      <c r="AF5988" s="1">
        <v>0</v>
      </c>
      <c r="AG5988" s="1">
        <v>0</v>
      </c>
      <c r="AH5988" s="1">
        <v>800</v>
      </c>
      <c r="AI5988" s="1">
        <v>2200</v>
      </c>
      <c r="AJ5988" s="1" t="s">
        <v>2843</v>
      </c>
      <c r="AK5988" s="1" t="s">
        <v>2844</v>
      </c>
      <c r="AL5988" s="1" t="s">
        <v>11</v>
      </c>
      <c r="AM5988" s="1" t="s">
        <v>16</v>
      </c>
      <c r="AN5988" s="1" t="s">
        <v>23098</v>
      </c>
      <c r="AO5988" s="1" t="s">
        <v>364</v>
      </c>
      <c r="AP5988" s="1" t="s">
        <v>57</v>
      </c>
      <c r="AQ5988" s="1" t="s">
        <v>14</v>
      </c>
      <c r="AR5988" s="1" t="s">
        <v>19</v>
      </c>
      <c r="AS5988" s="1" t="s">
        <v>23090</v>
      </c>
      <c r="AT5988" s="1" t="s">
        <v>101</v>
      </c>
    </row>
    <row r="5989" spans="1:46" x14ac:dyDescent="0.25">
      <c r="A5989" s="1" t="s">
        <v>19192</v>
      </c>
      <c r="B5989" s="2" t="s">
        <v>23101</v>
      </c>
      <c r="C5989" s="2" t="s">
        <v>23104</v>
      </c>
      <c r="D5989" s="1">
        <v>0</v>
      </c>
      <c r="E5989" s="1">
        <v>0</v>
      </c>
      <c r="F5989" s="1">
        <v>1</v>
      </c>
      <c r="G5989" s="1">
        <v>1</v>
      </c>
      <c r="H5989" s="6">
        <v>1</v>
      </c>
      <c r="I5989">
        <v>0</v>
      </c>
      <c r="J5989" s="1">
        <v>33</v>
      </c>
      <c r="K5989" s="1">
        <v>0</v>
      </c>
      <c r="L5989" s="1">
        <v>620</v>
      </c>
      <c r="M5989" s="6">
        <v>0</v>
      </c>
      <c r="N5989" s="4">
        <v>2400</v>
      </c>
      <c r="O5989" s="4">
        <v>200</v>
      </c>
      <c r="P5989" s="4">
        <v>100</v>
      </c>
      <c r="Q5989" s="3">
        <v>0.4</v>
      </c>
      <c r="R5989" s="1">
        <v>12</v>
      </c>
      <c r="S5989" s="1">
        <v>100</v>
      </c>
      <c r="T5989" s="1">
        <v>5</v>
      </c>
      <c r="U5989" s="1">
        <v>1</v>
      </c>
      <c r="V5989" s="1">
        <v>0</v>
      </c>
      <c r="W5989" s="1">
        <v>1</v>
      </c>
      <c r="X5989" s="1">
        <v>1</v>
      </c>
      <c r="Y5989" s="1">
        <v>0</v>
      </c>
      <c r="Z5989" s="1">
        <v>4</v>
      </c>
      <c r="AA5989" s="1">
        <v>0</v>
      </c>
      <c r="AB5989" s="1">
        <v>0</v>
      </c>
      <c r="AC5989" s="1">
        <v>0</v>
      </c>
      <c r="AD5989" s="1">
        <v>0</v>
      </c>
      <c r="AE5989" s="1">
        <v>0</v>
      </c>
      <c r="AF5989" s="1">
        <v>0</v>
      </c>
      <c r="AG5989" s="1">
        <v>0</v>
      </c>
      <c r="AH5989" s="1">
        <v>700</v>
      </c>
      <c r="AI5989" s="1">
        <v>700</v>
      </c>
      <c r="AJ5989" s="1" t="s">
        <v>622</v>
      </c>
      <c r="AK5989" s="1" t="s">
        <v>6484</v>
      </c>
      <c r="AL5989" s="1" t="s">
        <v>11</v>
      </c>
      <c r="AM5989" s="1" t="s">
        <v>12</v>
      </c>
      <c r="AN5989" s="1" t="s">
        <v>23097</v>
      </c>
      <c r="AO5989" s="1" t="s">
        <v>86</v>
      </c>
      <c r="AP5989" s="1" t="s">
        <v>86</v>
      </c>
      <c r="AQ5989" s="1" t="s">
        <v>14</v>
      </c>
      <c r="AR5989" s="1" t="s">
        <v>30</v>
      </c>
      <c r="AS5989" s="1" t="s">
        <v>23090</v>
      </c>
      <c r="AT5989" s="1" t="s">
        <v>26</v>
      </c>
    </row>
    <row r="5990" spans="1:46" x14ac:dyDescent="0.25">
      <c r="A5990" s="1" t="s">
        <v>19200</v>
      </c>
      <c r="B5990" s="2" t="s">
        <v>23101</v>
      </c>
      <c r="C5990" s="2" t="s">
        <v>23104</v>
      </c>
      <c r="D5990" s="1">
        <v>0</v>
      </c>
      <c r="E5990" s="1">
        <v>0</v>
      </c>
      <c r="F5990" s="1">
        <v>1</v>
      </c>
      <c r="G5990" s="1">
        <v>1</v>
      </c>
      <c r="H5990" s="6">
        <v>1</v>
      </c>
      <c r="I5990">
        <v>0</v>
      </c>
      <c r="J5990" s="1">
        <v>31</v>
      </c>
      <c r="K5990" s="1">
        <v>1</v>
      </c>
      <c r="L5990" s="1">
        <v>528</v>
      </c>
      <c r="M5990" s="6">
        <v>0</v>
      </c>
      <c r="N5990" s="4">
        <v>1000</v>
      </c>
      <c r="O5990" s="4">
        <v>100</v>
      </c>
      <c r="P5990" s="4">
        <v>100</v>
      </c>
      <c r="Q5990" s="3">
        <v>0.4</v>
      </c>
      <c r="R5990" s="1">
        <v>12</v>
      </c>
      <c r="S5990" s="1">
        <v>100</v>
      </c>
      <c r="T5990" s="1">
        <v>3</v>
      </c>
      <c r="U5990" s="1">
        <v>1</v>
      </c>
      <c r="V5990" s="1">
        <v>0</v>
      </c>
      <c r="W5990" s="1">
        <v>1</v>
      </c>
      <c r="X5990" s="1">
        <v>1</v>
      </c>
      <c r="Y5990" s="1">
        <v>1</v>
      </c>
      <c r="Z5990" s="1">
        <v>2</v>
      </c>
      <c r="AA5990" s="1">
        <v>0</v>
      </c>
      <c r="AB5990" s="1">
        <v>0</v>
      </c>
      <c r="AC5990" s="1">
        <v>0</v>
      </c>
      <c r="AD5990" s="1">
        <v>0</v>
      </c>
      <c r="AE5990" s="1">
        <v>0</v>
      </c>
      <c r="AF5990" s="1">
        <v>600</v>
      </c>
      <c r="AG5990" s="1">
        <v>0</v>
      </c>
      <c r="AH5990" s="1">
        <v>50</v>
      </c>
      <c r="AI5990" s="1">
        <v>650</v>
      </c>
      <c r="AJ5990" s="1" t="s">
        <v>6505</v>
      </c>
      <c r="AK5990" s="1" t="s">
        <v>6506</v>
      </c>
      <c r="AL5990" s="1" t="s">
        <v>11</v>
      </c>
      <c r="AM5990" s="1" t="s">
        <v>12</v>
      </c>
      <c r="AN5990" s="1" t="s">
        <v>23098</v>
      </c>
      <c r="AO5990" s="1" t="s">
        <v>86</v>
      </c>
      <c r="AP5990" s="1" t="s">
        <v>86</v>
      </c>
      <c r="AQ5990" s="1" t="s">
        <v>14</v>
      </c>
      <c r="AR5990" s="1" t="s">
        <v>19</v>
      </c>
      <c r="AS5990" s="1" t="s">
        <v>23090</v>
      </c>
      <c r="AT5990" s="1" t="s">
        <v>26</v>
      </c>
    </row>
    <row r="5991" spans="1:46" x14ac:dyDescent="0.25">
      <c r="A5991" s="1" t="s">
        <v>20907</v>
      </c>
      <c r="B5991" s="2" t="s">
        <v>23101</v>
      </c>
      <c r="C5991" s="2" t="s">
        <v>23104</v>
      </c>
      <c r="D5991" s="1">
        <v>5</v>
      </c>
      <c r="E5991" s="1">
        <v>0</v>
      </c>
      <c r="F5991" s="1">
        <v>1</v>
      </c>
      <c r="G5991" s="1">
        <v>6</v>
      </c>
      <c r="H5991" s="6">
        <v>0.16666666666666666</v>
      </c>
      <c r="I5991">
        <v>0</v>
      </c>
      <c r="J5991" s="1">
        <v>35</v>
      </c>
      <c r="K5991" s="1">
        <v>1</v>
      </c>
      <c r="L5991" s="1">
        <v>400</v>
      </c>
      <c r="M5991" s="6">
        <v>0</v>
      </c>
      <c r="N5991" s="4">
        <v>3840</v>
      </c>
      <c r="O5991" s="4">
        <v>320</v>
      </c>
      <c r="P5991" s="4">
        <v>300</v>
      </c>
      <c r="Q5991" s="3">
        <v>0.45</v>
      </c>
      <c r="R5991" s="1">
        <v>12</v>
      </c>
      <c r="S5991" s="1">
        <v>300</v>
      </c>
      <c r="T5991" s="1">
        <v>10</v>
      </c>
      <c r="U5991" s="1">
        <v>0</v>
      </c>
      <c r="V5991" s="1">
        <v>0</v>
      </c>
      <c r="W5991" s="1">
        <v>0</v>
      </c>
      <c r="X5991" s="1">
        <v>0</v>
      </c>
      <c r="Y5991" s="1">
        <v>1</v>
      </c>
      <c r="Z5991" s="1">
        <v>4</v>
      </c>
      <c r="AA5991" s="1">
        <v>0</v>
      </c>
      <c r="AB5991" s="1">
        <v>0</v>
      </c>
      <c r="AC5991" s="1">
        <v>0</v>
      </c>
      <c r="AD5991" s="1">
        <v>0</v>
      </c>
      <c r="AE5991" s="1">
        <v>0</v>
      </c>
      <c r="AF5991" s="1">
        <v>0</v>
      </c>
      <c r="AG5991" s="1">
        <v>0</v>
      </c>
      <c r="AH5991" s="1">
        <v>950</v>
      </c>
      <c r="AI5991" s="1">
        <v>950</v>
      </c>
      <c r="AJ5991" s="1" t="s">
        <v>11209</v>
      </c>
      <c r="AK5991" s="1" t="s">
        <v>11210</v>
      </c>
      <c r="AL5991" s="1" t="s">
        <v>11</v>
      </c>
      <c r="AM5991" s="1" t="s">
        <v>12</v>
      </c>
      <c r="AN5991" s="1" t="s">
        <v>23098</v>
      </c>
      <c r="AO5991" s="1" t="s">
        <v>364</v>
      </c>
      <c r="AP5991" s="1" t="s">
        <v>57</v>
      </c>
      <c r="AQ5991" s="1" t="s">
        <v>25</v>
      </c>
      <c r="AR5991" s="1" t="s">
        <v>19</v>
      </c>
      <c r="AS5991" s="1" t="s">
        <v>23090</v>
      </c>
      <c r="AT5991" s="1" t="s">
        <v>26</v>
      </c>
    </row>
    <row r="5992" spans="1:46" x14ac:dyDescent="0.25">
      <c r="A5992" s="1" t="s">
        <v>22054</v>
      </c>
      <c r="B5992" s="2" t="s">
        <v>23101</v>
      </c>
      <c r="C5992" s="2" t="s">
        <v>23104</v>
      </c>
      <c r="D5992" s="1">
        <v>2</v>
      </c>
      <c r="E5992" s="1">
        <v>0</v>
      </c>
      <c r="F5992" s="1">
        <v>1</v>
      </c>
      <c r="G5992" s="1">
        <v>3</v>
      </c>
      <c r="H5992" s="6">
        <v>0.33333333333333331</v>
      </c>
      <c r="I5992">
        <v>1</v>
      </c>
      <c r="J5992" s="1">
        <v>34</v>
      </c>
      <c r="K5992" s="1">
        <v>1</v>
      </c>
      <c r="L5992" s="1">
        <v>462</v>
      </c>
      <c r="M5992" s="6">
        <v>0</v>
      </c>
      <c r="N5992" s="4">
        <v>2640</v>
      </c>
      <c r="O5992" s="4">
        <v>180</v>
      </c>
      <c r="P5992" s="4">
        <v>200</v>
      </c>
      <c r="Q5992" s="3">
        <v>0.44</v>
      </c>
      <c r="R5992" s="1">
        <v>12</v>
      </c>
      <c r="S5992" s="1">
        <v>200</v>
      </c>
      <c r="T5992" s="1">
        <v>6</v>
      </c>
      <c r="U5992" s="1">
        <v>1</v>
      </c>
      <c r="V5992" s="1">
        <v>0</v>
      </c>
      <c r="W5992" s="1">
        <v>1</v>
      </c>
      <c r="X5992" s="1">
        <v>1</v>
      </c>
      <c r="Y5992" s="1">
        <v>0</v>
      </c>
      <c r="Z5992" s="1">
        <v>1</v>
      </c>
      <c r="AA5992" s="1">
        <v>0</v>
      </c>
      <c r="AB5992" s="1">
        <v>1</v>
      </c>
      <c r="AC5992" s="1">
        <v>1500</v>
      </c>
      <c r="AD5992" s="1">
        <v>0</v>
      </c>
      <c r="AE5992" s="1">
        <v>400</v>
      </c>
      <c r="AF5992" s="1">
        <v>300</v>
      </c>
      <c r="AG5992" s="1">
        <v>0</v>
      </c>
      <c r="AH5992" s="1">
        <v>0</v>
      </c>
      <c r="AI5992" s="1">
        <v>2200</v>
      </c>
      <c r="AJ5992" s="1" t="s">
        <v>14265</v>
      </c>
      <c r="AK5992" s="1" t="s">
        <v>14266</v>
      </c>
      <c r="AL5992" s="1" t="s">
        <v>11</v>
      </c>
      <c r="AM5992" s="1" t="s">
        <v>16</v>
      </c>
      <c r="AN5992" s="1" t="s">
        <v>23098</v>
      </c>
      <c r="AO5992" s="1" t="s">
        <v>86</v>
      </c>
      <c r="AP5992" s="1" t="s">
        <v>86</v>
      </c>
      <c r="AQ5992" s="1" t="s">
        <v>14</v>
      </c>
      <c r="AR5992" s="1" t="s">
        <v>30</v>
      </c>
      <c r="AS5992" s="1" t="s">
        <v>23090</v>
      </c>
      <c r="AT5992" s="1" t="s">
        <v>101</v>
      </c>
    </row>
    <row r="5993" spans="1:46" x14ac:dyDescent="0.25">
      <c r="A5993" s="1" t="s">
        <v>22055</v>
      </c>
      <c r="B5993" s="2" t="s">
        <v>23101</v>
      </c>
      <c r="C5993" s="2" t="s">
        <v>23104</v>
      </c>
      <c r="D5993" s="1">
        <v>0</v>
      </c>
      <c r="E5993" s="1">
        <v>1</v>
      </c>
      <c r="F5993" s="1">
        <v>1</v>
      </c>
      <c r="G5993" s="1">
        <v>2</v>
      </c>
      <c r="H5993" s="6">
        <v>0.5</v>
      </c>
      <c r="I5993">
        <v>0</v>
      </c>
      <c r="J5993" s="1">
        <v>38</v>
      </c>
      <c r="K5993" s="1">
        <v>0</v>
      </c>
      <c r="L5993" s="1">
        <v>0</v>
      </c>
      <c r="M5993" s="6">
        <v>0</v>
      </c>
      <c r="N5993" s="4">
        <v>720</v>
      </c>
      <c r="O5993" s="4">
        <v>60</v>
      </c>
      <c r="P5993" s="4">
        <v>500</v>
      </c>
      <c r="Q5993" s="3">
        <v>0.39</v>
      </c>
      <c r="R5993" s="1">
        <v>36</v>
      </c>
      <c r="S5993" s="1">
        <v>500</v>
      </c>
      <c r="T5993" s="1">
        <v>14</v>
      </c>
      <c r="U5993" s="1">
        <v>1</v>
      </c>
      <c r="V5993" s="1">
        <v>0</v>
      </c>
      <c r="W5993" s="1">
        <v>1</v>
      </c>
      <c r="X5993" s="1">
        <v>1</v>
      </c>
      <c r="Y5993" s="1">
        <v>1</v>
      </c>
      <c r="Z5993" s="1">
        <v>5</v>
      </c>
      <c r="AA5993" s="1">
        <v>0</v>
      </c>
      <c r="AB5993" s="1">
        <v>0</v>
      </c>
      <c r="AC5993" s="1">
        <v>0</v>
      </c>
      <c r="AD5993" s="1">
        <v>0</v>
      </c>
      <c r="AE5993" s="1">
        <v>0</v>
      </c>
      <c r="AF5993" s="1">
        <v>0</v>
      </c>
      <c r="AG5993" s="1">
        <v>0</v>
      </c>
      <c r="AH5993" s="1">
        <v>0</v>
      </c>
      <c r="AI5993" s="1">
        <v>0</v>
      </c>
      <c r="AJ5993" s="1" t="s">
        <v>14267</v>
      </c>
      <c r="AK5993" s="1" t="s">
        <v>14268</v>
      </c>
      <c r="AL5993" s="1" t="s">
        <v>11</v>
      </c>
      <c r="AM5993" s="1" t="s">
        <v>12</v>
      </c>
      <c r="AN5993" s="1" t="s">
        <v>23097</v>
      </c>
      <c r="AO5993" s="1" t="s">
        <v>86</v>
      </c>
      <c r="AP5993" s="1" t="s">
        <v>86</v>
      </c>
      <c r="AQ5993" s="1" t="s">
        <v>14</v>
      </c>
      <c r="AR5993" s="1" t="s">
        <v>19</v>
      </c>
      <c r="AS5993" s="1" t="s">
        <v>23090</v>
      </c>
      <c r="AT5993" s="1" t="s">
        <v>26</v>
      </c>
    </row>
    <row r="5994" spans="1:46" x14ac:dyDescent="0.25">
      <c r="A5994" s="1" t="s">
        <v>20911</v>
      </c>
      <c r="B5994" s="2" t="s">
        <v>23101</v>
      </c>
      <c r="C5994" s="2" t="s">
        <v>23104</v>
      </c>
      <c r="D5994" s="1">
        <v>0</v>
      </c>
      <c r="E5994" s="1">
        <v>0</v>
      </c>
      <c r="F5994" s="1">
        <v>1</v>
      </c>
      <c r="G5994" s="1">
        <v>1</v>
      </c>
      <c r="H5994" s="6">
        <v>1</v>
      </c>
      <c r="I5994">
        <v>1</v>
      </c>
      <c r="J5994" s="1">
        <v>29</v>
      </c>
      <c r="K5994" s="1">
        <v>0</v>
      </c>
      <c r="L5994" s="1">
        <v>586</v>
      </c>
      <c r="M5994" s="6">
        <v>0</v>
      </c>
      <c r="N5994" s="4">
        <v>1200</v>
      </c>
      <c r="O5994" s="4">
        <v>80</v>
      </c>
      <c r="P5994" s="4">
        <v>100</v>
      </c>
      <c r="Q5994" s="3">
        <v>0.4</v>
      </c>
      <c r="R5994" s="1">
        <v>12</v>
      </c>
      <c r="S5994" s="1">
        <v>100</v>
      </c>
      <c r="T5994" s="1">
        <v>11</v>
      </c>
      <c r="U5994" s="1">
        <v>1</v>
      </c>
      <c r="V5994" s="1">
        <v>0</v>
      </c>
      <c r="W5994" s="1">
        <v>1</v>
      </c>
      <c r="X5994" s="1">
        <v>1</v>
      </c>
      <c r="Y5994" s="1">
        <v>1</v>
      </c>
      <c r="Z5994" s="1">
        <v>0</v>
      </c>
      <c r="AA5994" s="1">
        <v>1</v>
      </c>
      <c r="AB5994" s="1">
        <v>1</v>
      </c>
      <c r="AC5994" s="1">
        <v>0</v>
      </c>
      <c r="AD5994" s="1">
        <v>0</v>
      </c>
      <c r="AE5994" s="1">
        <v>150</v>
      </c>
      <c r="AF5994" s="1">
        <v>0</v>
      </c>
      <c r="AG5994" s="1">
        <v>0</v>
      </c>
      <c r="AH5994" s="1">
        <v>0</v>
      </c>
      <c r="AI5994" s="1">
        <v>150</v>
      </c>
      <c r="AJ5994" s="1" t="s">
        <v>11217</v>
      </c>
      <c r="AK5994" s="1" t="s">
        <v>11218</v>
      </c>
      <c r="AL5994" s="1" t="s">
        <v>11</v>
      </c>
      <c r="AM5994" s="1" t="s">
        <v>16</v>
      </c>
      <c r="AN5994" s="1" t="s">
        <v>23097</v>
      </c>
      <c r="AO5994" s="1" t="s">
        <v>86</v>
      </c>
      <c r="AP5994" s="1" t="s">
        <v>86</v>
      </c>
      <c r="AQ5994" s="1" t="s">
        <v>14</v>
      </c>
      <c r="AR5994" s="1" t="s">
        <v>19</v>
      </c>
      <c r="AS5994" s="1" t="s">
        <v>23091</v>
      </c>
      <c r="AT5994" s="1" t="s">
        <v>101</v>
      </c>
    </row>
    <row r="5995" spans="1:46" x14ac:dyDescent="0.25">
      <c r="A5995" s="1" t="s">
        <v>19795</v>
      </c>
      <c r="B5995" s="2" t="s">
        <v>23101</v>
      </c>
      <c r="C5995" s="2" t="s">
        <v>23104</v>
      </c>
      <c r="D5995" s="1">
        <v>0</v>
      </c>
      <c r="E5995" s="1">
        <v>1</v>
      </c>
      <c r="F5995" s="1">
        <v>1</v>
      </c>
      <c r="G5995" s="1">
        <v>2</v>
      </c>
      <c r="H5995" s="6">
        <v>0.5</v>
      </c>
      <c r="I5995">
        <v>1</v>
      </c>
      <c r="J5995" s="1">
        <v>30</v>
      </c>
      <c r="K5995" s="1">
        <v>1</v>
      </c>
      <c r="L5995" s="1">
        <v>614</v>
      </c>
      <c r="M5995" s="6">
        <v>0</v>
      </c>
      <c r="N5995" s="4">
        <v>0</v>
      </c>
      <c r="O5995" s="4">
        <v>200</v>
      </c>
      <c r="P5995" s="4">
        <v>200</v>
      </c>
      <c r="Q5995" s="3">
        <v>0.35</v>
      </c>
      <c r="R5995" s="1">
        <v>12</v>
      </c>
      <c r="S5995" s="1">
        <v>200</v>
      </c>
      <c r="T5995" s="1">
        <v>11</v>
      </c>
      <c r="U5995" s="1">
        <v>1</v>
      </c>
      <c r="V5995" s="1">
        <v>0</v>
      </c>
      <c r="W5995" s="1">
        <v>1</v>
      </c>
      <c r="X5995" s="1">
        <v>1</v>
      </c>
      <c r="Y5995" s="1">
        <v>1</v>
      </c>
      <c r="Z5995" s="1">
        <v>0</v>
      </c>
      <c r="AA5995" s="1">
        <v>1</v>
      </c>
      <c r="AB5995" s="1">
        <v>1</v>
      </c>
      <c r="AC5995" s="1">
        <v>0</v>
      </c>
      <c r="AD5995" s="1">
        <v>0</v>
      </c>
      <c r="AE5995" s="1">
        <v>0</v>
      </c>
      <c r="AF5995" s="1">
        <v>360</v>
      </c>
      <c r="AG5995" s="1">
        <v>0</v>
      </c>
      <c r="AH5995" s="1">
        <v>80</v>
      </c>
      <c r="AI5995" s="1">
        <v>440</v>
      </c>
      <c r="AJ5995" s="1" t="s">
        <v>8170</v>
      </c>
      <c r="AK5995" s="1" t="s">
        <v>8171</v>
      </c>
      <c r="AL5995" s="1" t="s">
        <v>8172</v>
      </c>
      <c r="AM5995" s="1" t="s">
        <v>16</v>
      </c>
      <c r="AN5995" s="1" t="s">
        <v>23098</v>
      </c>
      <c r="AO5995" s="1" t="s">
        <v>86</v>
      </c>
      <c r="AP5995" s="1" t="s">
        <v>86</v>
      </c>
      <c r="AQ5995" s="1" t="s">
        <v>14</v>
      </c>
      <c r="AR5995" s="1" t="s">
        <v>19</v>
      </c>
      <c r="AS5995" s="1" t="s">
        <v>23091</v>
      </c>
      <c r="AT5995" s="1" t="s">
        <v>101</v>
      </c>
    </row>
    <row r="5996" spans="1:46" x14ac:dyDescent="0.25">
      <c r="A5996" s="1" t="s">
        <v>19796</v>
      </c>
      <c r="B5996" s="2" t="s">
        <v>23101</v>
      </c>
      <c r="C5996" s="2" t="s">
        <v>23104</v>
      </c>
      <c r="D5996" s="1">
        <v>1</v>
      </c>
      <c r="E5996" s="1">
        <v>0</v>
      </c>
      <c r="F5996" s="1">
        <v>1</v>
      </c>
      <c r="G5996" s="1">
        <v>2</v>
      </c>
      <c r="H5996" s="6">
        <v>0.5</v>
      </c>
      <c r="I5996">
        <v>0</v>
      </c>
      <c r="J5996" s="1">
        <v>33</v>
      </c>
      <c r="K5996" s="1">
        <v>1</v>
      </c>
      <c r="L5996" s="1">
        <v>0</v>
      </c>
      <c r="M5996" s="6">
        <v>0</v>
      </c>
      <c r="N5996" s="4">
        <v>1800</v>
      </c>
      <c r="O5996" s="4">
        <v>150</v>
      </c>
      <c r="P5996" s="4">
        <v>100</v>
      </c>
      <c r="Q5996" s="3">
        <v>0.45</v>
      </c>
      <c r="R5996" s="1">
        <v>12</v>
      </c>
      <c r="S5996" s="1">
        <v>100</v>
      </c>
      <c r="T5996" s="1">
        <v>11</v>
      </c>
      <c r="U5996" s="1">
        <v>1</v>
      </c>
      <c r="V5996" s="1">
        <v>0</v>
      </c>
      <c r="W5996" s="1">
        <v>0</v>
      </c>
      <c r="X5996" s="1">
        <v>0</v>
      </c>
      <c r="Y5996" s="1">
        <v>1</v>
      </c>
      <c r="Z5996" s="1">
        <v>4</v>
      </c>
      <c r="AA5996" s="1">
        <v>1</v>
      </c>
      <c r="AB5996" s="1">
        <v>0</v>
      </c>
      <c r="AC5996" s="1">
        <v>0</v>
      </c>
      <c r="AD5996" s="1">
        <v>0</v>
      </c>
      <c r="AE5996" s="1">
        <v>0</v>
      </c>
      <c r="AF5996" s="1">
        <v>0</v>
      </c>
      <c r="AG5996" s="1">
        <v>0</v>
      </c>
      <c r="AH5996" s="1">
        <v>0</v>
      </c>
      <c r="AI5996" s="1">
        <v>0</v>
      </c>
      <c r="AJ5996" s="1" t="s">
        <v>8173</v>
      </c>
      <c r="AK5996" s="1" t="s">
        <v>8174</v>
      </c>
      <c r="AL5996" s="1" t="s">
        <v>8175</v>
      </c>
      <c r="AM5996" s="1" t="s">
        <v>12</v>
      </c>
      <c r="AN5996" s="1" t="s">
        <v>23098</v>
      </c>
      <c r="AO5996" s="1" t="s">
        <v>86</v>
      </c>
      <c r="AP5996" s="1" t="s">
        <v>57</v>
      </c>
      <c r="AQ5996" s="1" t="s">
        <v>25</v>
      </c>
      <c r="AR5996" s="1" t="s">
        <v>19</v>
      </c>
      <c r="AS5996" s="1" t="s">
        <v>23091</v>
      </c>
      <c r="AT5996" s="1" t="s">
        <v>26</v>
      </c>
    </row>
    <row r="5997" spans="1:46" x14ac:dyDescent="0.25">
      <c r="A5997" s="1" t="s">
        <v>22632</v>
      </c>
      <c r="B5997" s="2" t="s">
        <v>23101</v>
      </c>
      <c r="C5997" s="2" t="s">
        <v>23104</v>
      </c>
      <c r="D5997" s="1">
        <v>0</v>
      </c>
      <c r="E5997" s="1">
        <v>1</v>
      </c>
      <c r="F5997" s="1">
        <v>1</v>
      </c>
      <c r="G5997" s="1">
        <v>2</v>
      </c>
      <c r="H5997" s="6">
        <v>0.5</v>
      </c>
      <c r="I5997">
        <v>1</v>
      </c>
      <c r="J5997" s="1">
        <v>33</v>
      </c>
      <c r="K5997" s="1">
        <v>1</v>
      </c>
      <c r="L5997" s="1">
        <v>386</v>
      </c>
      <c r="M5997" s="6">
        <v>0</v>
      </c>
      <c r="N5997" s="4">
        <v>1200</v>
      </c>
      <c r="O5997" s="4">
        <v>120</v>
      </c>
      <c r="P5997" s="4">
        <v>300</v>
      </c>
      <c r="Q5997" s="3">
        <v>0.33</v>
      </c>
      <c r="R5997" s="1">
        <v>36</v>
      </c>
      <c r="S5997" s="1">
        <v>300</v>
      </c>
      <c r="T5997" s="1">
        <v>17</v>
      </c>
      <c r="U5997" s="1">
        <v>1</v>
      </c>
      <c r="V5997" s="1">
        <v>0</v>
      </c>
      <c r="W5997" s="1">
        <v>0</v>
      </c>
      <c r="X5997" s="1">
        <v>0</v>
      </c>
      <c r="Y5997" s="1">
        <v>1</v>
      </c>
      <c r="Z5997" s="1">
        <v>0</v>
      </c>
      <c r="AA5997" s="1">
        <v>0</v>
      </c>
      <c r="AB5997" s="1">
        <v>1</v>
      </c>
      <c r="AC5997" s="1">
        <v>3500</v>
      </c>
      <c r="AD5997" s="1">
        <v>0</v>
      </c>
      <c r="AE5997" s="1">
        <v>20</v>
      </c>
      <c r="AF5997" s="1">
        <v>0</v>
      </c>
      <c r="AG5997" s="1">
        <v>0</v>
      </c>
      <c r="AH5997" s="1">
        <v>1000</v>
      </c>
      <c r="AI5997" s="1">
        <v>4520</v>
      </c>
      <c r="AJ5997" s="1" t="s">
        <v>279</v>
      </c>
      <c r="AK5997" s="1" t="s">
        <v>15806</v>
      </c>
      <c r="AL5997" s="1" t="s">
        <v>15807</v>
      </c>
      <c r="AM5997" s="1" t="s">
        <v>16</v>
      </c>
      <c r="AN5997" s="1" t="s">
        <v>23098</v>
      </c>
      <c r="AO5997" s="1" t="s">
        <v>86</v>
      </c>
      <c r="AP5997" s="1" t="s">
        <v>57</v>
      </c>
      <c r="AQ5997" s="1" t="s">
        <v>25</v>
      </c>
      <c r="AR5997" s="1" t="s">
        <v>19</v>
      </c>
      <c r="AS5997" s="1" t="s">
        <v>23090</v>
      </c>
      <c r="AT5997" s="1" t="s">
        <v>101</v>
      </c>
    </row>
    <row r="5998" spans="1:46" x14ac:dyDescent="0.25">
      <c r="A5998" s="1" t="s">
        <v>18441</v>
      </c>
      <c r="B5998" s="2" t="s">
        <v>23101</v>
      </c>
      <c r="C5998" s="2" t="s">
        <v>23104</v>
      </c>
      <c r="D5998" s="1">
        <v>0</v>
      </c>
      <c r="E5998" s="1">
        <v>0</v>
      </c>
      <c r="F5998" s="1">
        <v>1</v>
      </c>
      <c r="G5998" s="1">
        <v>1</v>
      </c>
      <c r="H5998" s="6">
        <v>1</v>
      </c>
      <c r="I5998">
        <v>0</v>
      </c>
      <c r="J5998" s="1">
        <v>32</v>
      </c>
      <c r="K5998" s="1">
        <v>0</v>
      </c>
      <c r="L5998" s="1">
        <v>476</v>
      </c>
      <c r="M5998" s="6">
        <v>0.28999999999999998</v>
      </c>
      <c r="N5998" s="4">
        <v>1200</v>
      </c>
      <c r="O5998" s="4">
        <v>160</v>
      </c>
      <c r="P5998" s="4">
        <v>100</v>
      </c>
      <c r="Q5998" s="3">
        <v>0.35</v>
      </c>
      <c r="R5998" s="1">
        <v>12</v>
      </c>
      <c r="S5998" s="1">
        <v>100</v>
      </c>
      <c r="T5998" s="1">
        <v>8</v>
      </c>
      <c r="U5998" s="1">
        <v>0</v>
      </c>
      <c r="V5998" s="1">
        <v>0</v>
      </c>
      <c r="W5998" s="1">
        <v>1</v>
      </c>
      <c r="X5998" s="1">
        <v>1</v>
      </c>
      <c r="Y5998" s="1">
        <v>1</v>
      </c>
      <c r="Z5998" s="1">
        <v>4</v>
      </c>
      <c r="AA5998" s="1">
        <v>0</v>
      </c>
      <c r="AB5998" s="1">
        <v>0</v>
      </c>
      <c r="AC5998" s="1">
        <v>0</v>
      </c>
      <c r="AD5998" s="1">
        <v>0</v>
      </c>
      <c r="AE5998" s="1">
        <v>0</v>
      </c>
      <c r="AF5998" s="1">
        <v>600</v>
      </c>
      <c r="AG5998" s="1">
        <v>0</v>
      </c>
      <c r="AH5998" s="1">
        <v>100</v>
      </c>
      <c r="AI5998" s="1">
        <v>700</v>
      </c>
      <c r="AJ5998" s="1" t="s">
        <v>4358</v>
      </c>
      <c r="AK5998" s="1" t="s">
        <v>4359</v>
      </c>
      <c r="AL5998" s="1" t="s">
        <v>4360</v>
      </c>
      <c r="AM5998" s="1" t="s">
        <v>12</v>
      </c>
      <c r="AN5998" s="1" t="s">
        <v>23097</v>
      </c>
      <c r="AO5998" s="1" t="s">
        <v>364</v>
      </c>
      <c r="AP5998" s="1" t="s">
        <v>86</v>
      </c>
      <c r="AQ5998" s="1" t="s">
        <v>14</v>
      </c>
      <c r="AR5998" s="1" t="s">
        <v>19</v>
      </c>
      <c r="AS5998" s="1" t="s">
        <v>23090</v>
      </c>
      <c r="AT5998" s="1" t="s">
        <v>26</v>
      </c>
    </row>
    <row r="5999" spans="1:46" x14ac:dyDescent="0.25">
      <c r="A5999" s="1" t="s">
        <v>17202</v>
      </c>
      <c r="B5999" s="2" t="s">
        <v>23101</v>
      </c>
      <c r="C5999" s="2" t="s">
        <v>23104</v>
      </c>
      <c r="D5999" s="1">
        <v>2</v>
      </c>
      <c r="E5999" s="1">
        <v>0</v>
      </c>
      <c r="F5999" s="1">
        <v>1</v>
      </c>
      <c r="G5999" s="1">
        <v>3</v>
      </c>
      <c r="H5999" s="6">
        <v>0.33333333333333331</v>
      </c>
      <c r="I5999">
        <v>0</v>
      </c>
      <c r="J5999" s="1">
        <v>32</v>
      </c>
      <c r="K5999" s="1">
        <v>1</v>
      </c>
      <c r="L5999" s="1">
        <v>365</v>
      </c>
      <c r="M5999" s="6">
        <v>7.0000000000000007E-2</v>
      </c>
      <c r="N5999" s="4">
        <v>2000</v>
      </c>
      <c r="O5999" s="4">
        <v>130</v>
      </c>
      <c r="P5999" s="4">
        <v>100</v>
      </c>
      <c r="Q5999" s="3">
        <v>0.39</v>
      </c>
      <c r="R5999" s="1">
        <v>12</v>
      </c>
      <c r="S5999" s="1">
        <v>100</v>
      </c>
      <c r="T5999" s="1">
        <v>1</v>
      </c>
      <c r="U5999" s="1">
        <v>1</v>
      </c>
      <c r="V5999" s="1">
        <v>0</v>
      </c>
      <c r="W5999" s="1">
        <v>0</v>
      </c>
      <c r="X5999" s="1">
        <v>0</v>
      </c>
      <c r="Y5999" s="1">
        <v>1</v>
      </c>
      <c r="Z5999" s="1">
        <v>0</v>
      </c>
      <c r="AA5999" s="1">
        <v>1</v>
      </c>
      <c r="AB5999" s="1">
        <v>0</v>
      </c>
      <c r="AC5999" s="1">
        <v>0</v>
      </c>
      <c r="AD5999" s="1">
        <v>0</v>
      </c>
      <c r="AE5999" s="1">
        <v>0</v>
      </c>
      <c r="AF5999" s="1">
        <v>0</v>
      </c>
      <c r="AG5999" s="1">
        <v>0</v>
      </c>
      <c r="AH5999" s="1">
        <v>0</v>
      </c>
      <c r="AI5999" s="1">
        <v>0</v>
      </c>
      <c r="AJ5999" s="1" t="s">
        <v>599</v>
      </c>
      <c r="AK5999" s="1" t="s">
        <v>600</v>
      </c>
      <c r="AL5999" s="1" t="s">
        <v>601</v>
      </c>
      <c r="AM5999" s="1" t="s">
        <v>12</v>
      </c>
      <c r="AN5999" s="1" t="s">
        <v>23098</v>
      </c>
      <c r="AO5999" s="1" t="s">
        <v>86</v>
      </c>
      <c r="AP5999" s="1" t="s">
        <v>57</v>
      </c>
      <c r="AQ5999" s="1" t="s">
        <v>25</v>
      </c>
      <c r="AR5999" s="1" t="s">
        <v>19</v>
      </c>
      <c r="AS5999" s="1" t="s">
        <v>23091</v>
      </c>
      <c r="AT5999" s="1" t="s">
        <v>26</v>
      </c>
    </row>
    <row r="6000" spans="1:46" x14ac:dyDescent="0.25">
      <c r="A6000" s="1" t="s">
        <v>17960</v>
      </c>
      <c r="B6000" s="2" t="s">
        <v>23101</v>
      </c>
      <c r="C6000" s="2" t="s">
        <v>23104</v>
      </c>
      <c r="D6000" s="1">
        <v>0</v>
      </c>
      <c r="E6000" s="1">
        <v>0</v>
      </c>
      <c r="F6000" s="1">
        <v>1</v>
      </c>
      <c r="G6000" s="1">
        <v>1</v>
      </c>
      <c r="H6000" s="6">
        <v>1</v>
      </c>
      <c r="I6000">
        <v>0</v>
      </c>
      <c r="J6000" s="1">
        <v>38</v>
      </c>
      <c r="K6000" s="1">
        <v>0</v>
      </c>
      <c r="L6000" s="1">
        <v>734</v>
      </c>
      <c r="M6000" s="6">
        <v>0.44</v>
      </c>
      <c r="N6000" s="4">
        <v>2000</v>
      </c>
      <c r="O6000" s="4">
        <v>180</v>
      </c>
      <c r="P6000" s="4">
        <v>100</v>
      </c>
      <c r="Q6000" s="3">
        <v>0.4</v>
      </c>
      <c r="R6000" s="1">
        <v>12</v>
      </c>
      <c r="S6000" s="1">
        <v>100</v>
      </c>
      <c r="T6000" s="1">
        <v>9</v>
      </c>
      <c r="U6000" s="1">
        <v>1</v>
      </c>
      <c r="V6000" s="1">
        <v>0</v>
      </c>
      <c r="W6000" s="1">
        <v>1</v>
      </c>
      <c r="X6000" s="1">
        <v>0</v>
      </c>
      <c r="Y6000" s="1">
        <v>1</v>
      </c>
      <c r="Z6000" s="1">
        <v>2</v>
      </c>
      <c r="AA6000" s="1">
        <v>0</v>
      </c>
      <c r="AB6000" s="1">
        <v>0</v>
      </c>
      <c r="AC6000" s="1">
        <v>1646</v>
      </c>
      <c r="AD6000" s="1">
        <v>0</v>
      </c>
      <c r="AE6000" s="1">
        <v>0</v>
      </c>
      <c r="AF6000" s="1">
        <v>0</v>
      </c>
      <c r="AG6000" s="1">
        <v>478</v>
      </c>
      <c r="AH6000" s="1">
        <v>0</v>
      </c>
      <c r="AI6000" s="1">
        <v>2124</v>
      </c>
      <c r="AJ6000" s="1" t="s">
        <v>2914</v>
      </c>
      <c r="AK6000" s="1" t="s">
        <v>2915</v>
      </c>
      <c r="AL6000" s="1" t="s">
        <v>2916</v>
      </c>
      <c r="AM6000" s="1" t="s">
        <v>12</v>
      </c>
      <c r="AN6000" s="1" t="s">
        <v>23097</v>
      </c>
      <c r="AO6000" s="1" t="s">
        <v>86</v>
      </c>
      <c r="AP6000" s="1" t="s">
        <v>86</v>
      </c>
      <c r="AQ6000" s="1" t="s">
        <v>25</v>
      </c>
      <c r="AR6000" s="1" t="s">
        <v>19</v>
      </c>
      <c r="AS6000" s="1" t="s">
        <v>23090</v>
      </c>
      <c r="AT6000" s="1" t="s">
        <v>26</v>
      </c>
    </row>
    <row r="6001" spans="1:46" x14ac:dyDescent="0.25">
      <c r="A6001" s="1" t="s">
        <v>20796</v>
      </c>
      <c r="B6001" s="2" t="s">
        <v>23101</v>
      </c>
      <c r="C6001" s="2" t="s">
        <v>23104</v>
      </c>
      <c r="D6001" s="1">
        <v>0</v>
      </c>
      <c r="E6001" s="1">
        <v>1</v>
      </c>
      <c r="F6001" s="1">
        <v>1</v>
      </c>
      <c r="G6001" s="1">
        <v>2</v>
      </c>
      <c r="H6001" s="6">
        <v>0.5</v>
      </c>
      <c r="I6001">
        <v>0</v>
      </c>
      <c r="J6001" s="1">
        <v>29</v>
      </c>
      <c r="K6001" s="1">
        <v>1</v>
      </c>
      <c r="L6001" s="1">
        <v>331</v>
      </c>
      <c r="M6001" s="6">
        <v>0.1</v>
      </c>
      <c r="N6001" s="4">
        <v>2300</v>
      </c>
      <c r="O6001" s="4">
        <v>180</v>
      </c>
      <c r="P6001" s="4">
        <v>200</v>
      </c>
      <c r="Q6001" s="3">
        <v>0.4</v>
      </c>
      <c r="R6001" s="1">
        <v>24</v>
      </c>
      <c r="S6001" s="1">
        <v>200</v>
      </c>
      <c r="T6001" s="1">
        <v>12</v>
      </c>
      <c r="U6001" s="1">
        <v>0</v>
      </c>
      <c r="V6001" s="1">
        <v>0</v>
      </c>
      <c r="W6001" s="1">
        <v>0</v>
      </c>
      <c r="X6001" s="1">
        <v>0</v>
      </c>
      <c r="Y6001" s="1">
        <v>1</v>
      </c>
      <c r="Z6001" s="1">
        <v>2</v>
      </c>
      <c r="AA6001" s="1">
        <v>0</v>
      </c>
      <c r="AB6001" s="1">
        <v>0</v>
      </c>
      <c r="AC6001" s="1">
        <v>0</v>
      </c>
      <c r="AD6001" s="1">
        <v>0</v>
      </c>
      <c r="AE6001" s="1">
        <v>0</v>
      </c>
      <c r="AF6001" s="1">
        <v>90</v>
      </c>
      <c r="AG6001" s="1">
        <v>74</v>
      </c>
      <c r="AH6001" s="1">
        <v>0</v>
      </c>
      <c r="AI6001" s="1">
        <v>164</v>
      </c>
      <c r="AJ6001" s="1" t="s">
        <v>10922</v>
      </c>
      <c r="AK6001" s="1" t="s">
        <v>10923</v>
      </c>
      <c r="AL6001" s="1" t="s">
        <v>10924</v>
      </c>
      <c r="AM6001" s="1" t="s">
        <v>12</v>
      </c>
      <c r="AN6001" s="1" t="s">
        <v>23098</v>
      </c>
      <c r="AO6001" s="1" t="s">
        <v>364</v>
      </c>
      <c r="AP6001" s="1" t="s">
        <v>57</v>
      </c>
      <c r="AQ6001" s="1" t="s">
        <v>25</v>
      </c>
      <c r="AR6001" s="1" t="s">
        <v>19</v>
      </c>
      <c r="AS6001" s="1" t="s">
        <v>23090</v>
      </c>
      <c r="AT6001" s="1" t="s">
        <v>26</v>
      </c>
    </row>
    <row r="6002" spans="1:46" x14ac:dyDescent="0.25">
      <c r="A6002" s="1" t="s">
        <v>22642</v>
      </c>
      <c r="B6002" s="2" t="s">
        <v>23101</v>
      </c>
      <c r="C6002" s="2" t="s">
        <v>23104</v>
      </c>
      <c r="D6002" s="1">
        <v>2</v>
      </c>
      <c r="E6002" s="1">
        <v>0</v>
      </c>
      <c r="F6002" s="1">
        <v>1</v>
      </c>
      <c r="G6002" s="1">
        <v>3</v>
      </c>
      <c r="H6002" s="6">
        <v>0.33333333333333331</v>
      </c>
      <c r="I6002">
        <v>1</v>
      </c>
      <c r="J6002" s="1">
        <v>40</v>
      </c>
      <c r="K6002" s="1">
        <v>1</v>
      </c>
      <c r="L6002" s="1">
        <v>772</v>
      </c>
      <c r="M6002" s="6">
        <v>0.12</v>
      </c>
      <c r="N6002" s="4">
        <v>5000</v>
      </c>
      <c r="O6002" s="4">
        <v>400</v>
      </c>
      <c r="P6002" s="4">
        <v>1200</v>
      </c>
      <c r="Q6002" s="3">
        <v>0.3</v>
      </c>
      <c r="R6002" s="1">
        <v>36</v>
      </c>
      <c r="S6002" s="1">
        <v>1200</v>
      </c>
      <c r="T6002" s="1">
        <v>34</v>
      </c>
      <c r="U6002" s="1">
        <v>1</v>
      </c>
      <c r="V6002" s="1">
        <v>0</v>
      </c>
      <c r="W6002" s="1">
        <v>0</v>
      </c>
      <c r="X6002" s="1">
        <v>0</v>
      </c>
      <c r="Y6002" s="1">
        <v>0</v>
      </c>
      <c r="Z6002" s="1">
        <v>3</v>
      </c>
      <c r="AA6002" s="1">
        <v>0</v>
      </c>
      <c r="AB6002" s="1">
        <v>1</v>
      </c>
      <c r="AC6002" s="1">
        <v>0</v>
      </c>
      <c r="AD6002" s="1">
        <v>0</v>
      </c>
      <c r="AE6002" s="1">
        <v>0</v>
      </c>
      <c r="AF6002" s="1">
        <v>0</v>
      </c>
      <c r="AG6002" s="1">
        <v>0</v>
      </c>
      <c r="AH6002" s="1">
        <v>0</v>
      </c>
      <c r="AI6002" s="1">
        <v>0</v>
      </c>
      <c r="AJ6002" s="1" t="s">
        <v>15831</v>
      </c>
      <c r="AK6002" s="1" t="s">
        <v>14322</v>
      </c>
      <c r="AL6002" s="1" t="s">
        <v>14323</v>
      </c>
      <c r="AM6002" s="1" t="s">
        <v>16</v>
      </c>
      <c r="AN6002" s="1" t="s">
        <v>23098</v>
      </c>
      <c r="AO6002" s="1" t="s">
        <v>86</v>
      </c>
      <c r="AP6002" s="1" t="s">
        <v>57</v>
      </c>
      <c r="AQ6002" s="1" t="s">
        <v>25</v>
      </c>
      <c r="AR6002" s="1" t="s">
        <v>30</v>
      </c>
      <c r="AS6002" s="1" t="s">
        <v>23090</v>
      </c>
      <c r="AT6002" s="1" t="s">
        <v>101</v>
      </c>
    </row>
    <row r="6003" spans="1:46" x14ac:dyDescent="0.25">
      <c r="A6003" s="1" t="s">
        <v>17967</v>
      </c>
      <c r="B6003" s="2" t="s">
        <v>23101</v>
      </c>
      <c r="C6003" s="2" t="s">
        <v>23104</v>
      </c>
      <c r="D6003" s="1">
        <v>1</v>
      </c>
      <c r="E6003" s="1">
        <v>0</v>
      </c>
      <c r="F6003" s="1">
        <v>3</v>
      </c>
      <c r="G6003" s="1">
        <v>4</v>
      </c>
      <c r="H6003" s="6">
        <v>0.75</v>
      </c>
      <c r="I6003">
        <v>0</v>
      </c>
      <c r="J6003" s="1">
        <v>40</v>
      </c>
      <c r="K6003" s="1">
        <v>0</v>
      </c>
      <c r="L6003" s="1">
        <v>381</v>
      </c>
      <c r="M6003" s="6">
        <v>0.08</v>
      </c>
      <c r="N6003" s="4">
        <v>2200</v>
      </c>
      <c r="O6003" s="4">
        <v>168</v>
      </c>
      <c r="P6003" s="4">
        <v>150</v>
      </c>
      <c r="Q6003" s="3">
        <v>0.38</v>
      </c>
      <c r="R6003" s="1">
        <v>12</v>
      </c>
      <c r="S6003" s="1">
        <v>150</v>
      </c>
      <c r="T6003" s="1">
        <v>1</v>
      </c>
      <c r="U6003" s="1">
        <v>1</v>
      </c>
      <c r="V6003" s="1">
        <v>0</v>
      </c>
      <c r="W6003" s="1">
        <v>1</v>
      </c>
      <c r="X6003" s="1">
        <v>1</v>
      </c>
      <c r="Y6003" s="1">
        <v>0</v>
      </c>
      <c r="Z6003" s="1">
        <v>5</v>
      </c>
      <c r="AA6003" s="1">
        <v>0</v>
      </c>
      <c r="AB6003" s="1">
        <v>0</v>
      </c>
      <c r="AC6003" s="1">
        <v>0</v>
      </c>
      <c r="AD6003" s="1">
        <v>0</v>
      </c>
      <c r="AE6003" s="1">
        <v>0</v>
      </c>
      <c r="AF6003" s="1">
        <v>0</v>
      </c>
      <c r="AG6003" s="1">
        <v>0</v>
      </c>
      <c r="AH6003" s="1">
        <v>0</v>
      </c>
      <c r="AI6003" s="1">
        <v>0</v>
      </c>
      <c r="AJ6003" s="1" t="s">
        <v>2466</v>
      </c>
      <c r="AK6003" s="1" t="s">
        <v>2934</v>
      </c>
      <c r="AL6003" s="1" t="s">
        <v>2935</v>
      </c>
      <c r="AM6003" s="1" t="s">
        <v>12</v>
      </c>
      <c r="AN6003" s="1" t="s">
        <v>23097</v>
      </c>
      <c r="AO6003" s="1" t="s">
        <v>86</v>
      </c>
      <c r="AP6003" s="1" t="s">
        <v>86</v>
      </c>
      <c r="AQ6003" s="1" t="s">
        <v>14</v>
      </c>
      <c r="AR6003" s="1" t="s">
        <v>30</v>
      </c>
      <c r="AS6003" s="1" t="s">
        <v>23090</v>
      </c>
      <c r="AT6003" s="1" t="s">
        <v>26</v>
      </c>
    </row>
    <row r="6004" spans="1:46" x14ac:dyDescent="0.25">
      <c r="A6004" s="1" t="s">
        <v>19818</v>
      </c>
      <c r="B6004" s="2" t="s">
        <v>23101</v>
      </c>
      <c r="C6004" s="2" t="s">
        <v>23104</v>
      </c>
      <c r="D6004" s="1">
        <v>1</v>
      </c>
      <c r="E6004" s="1">
        <v>0</v>
      </c>
      <c r="F6004" s="1">
        <v>1</v>
      </c>
      <c r="G6004" s="1">
        <v>2</v>
      </c>
      <c r="H6004" s="6">
        <v>0.5</v>
      </c>
      <c r="I6004">
        <v>1</v>
      </c>
      <c r="J6004" s="1">
        <v>37</v>
      </c>
      <c r="K6004" s="1">
        <v>0</v>
      </c>
      <c r="L6004" s="1">
        <v>235</v>
      </c>
      <c r="M6004" s="6">
        <v>0.1</v>
      </c>
      <c r="N6004" s="4">
        <v>1800</v>
      </c>
      <c r="O6004" s="4">
        <v>150</v>
      </c>
      <c r="P6004" s="4">
        <v>150</v>
      </c>
      <c r="Q6004" s="3">
        <v>0.4</v>
      </c>
      <c r="R6004" s="1">
        <v>12</v>
      </c>
      <c r="S6004" s="1">
        <v>150</v>
      </c>
      <c r="T6004" s="1">
        <v>1</v>
      </c>
      <c r="U6004" s="1">
        <v>1</v>
      </c>
      <c r="V6004" s="1">
        <v>0</v>
      </c>
      <c r="W6004" s="1">
        <v>0</v>
      </c>
      <c r="X6004" s="1">
        <v>0</v>
      </c>
      <c r="Y6004" s="1">
        <v>1</v>
      </c>
      <c r="Z6004" s="1">
        <v>0</v>
      </c>
      <c r="AA6004" s="1">
        <v>0</v>
      </c>
      <c r="AB6004" s="1">
        <v>1</v>
      </c>
      <c r="AC6004" s="1">
        <v>0</v>
      </c>
      <c r="AD6004" s="1">
        <v>0</v>
      </c>
      <c r="AE6004" s="1">
        <v>0</v>
      </c>
      <c r="AF6004" s="1">
        <v>0</v>
      </c>
      <c r="AG6004" s="1">
        <v>0</v>
      </c>
      <c r="AH6004" s="1">
        <v>0</v>
      </c>
      <c r="AI6004" s="1">
        <v>0</v>
      </c>
      <c r="AJ6004" s="1" t="s">
        <v>223</v>
      </c>
      <c r="AK6004" s="1" t="s">
        <v>8235</v>
      </c>
      <c r="AL6004" s="1" t="s">
        <v>8236</v>
      </c>
      <c r="AM6004" s="1" t="s">
        <v>16</v>
      </c>
      <c r="AN6004" s="1" t="s">
        <v>23097</v>
      </c>
      <c r="AO6004" s="1" t="s">
        <v>86</v>
      </c>
      <c r="AP6004" s="1" t="s">
        <v>57</v>
      </c>
      <c r="AQ6004" s="1" t="s">
        <v>25</v>
      </c>
      <c r="AR6004" s="1" t="s">
        <v>19</v>
      </c>
      <c r="AS6004" s="1" t="s">
        <v>23090</v>
      </c>
      <c r="AT6004" s="1" t="s">
        <v>101</v>
      </c>
    </row>
    <row r="6005" spans="1:46" x14ac:dyDescent="0.25">
      <c r="A6005" s="1" t="s">
        <v>20932</v>
      </c>
      <c r="B6005" s="2" t="s">
        <v>23101</v>
      </c>
      <c r="C6005" s="2" t="s">
        <v>23104</v>
      </c>
      <c r="D6005" s="1">
        <v>3</v>
      </c>
      <c r="E6005" s="1">
        <v>0</v>
      </c>
      <c r="F6005" s="1">
        <v>1</v>
      </c>
      <c r="G6005" s="1">
        <v>4</v>
      </c>
      <c r="H6005" s="6">
        <v>0.25</v>
      </c>
      <c r="I6005">
        <v>0</v>
      </c>
      <c r="J6005" s="1">
        <v>39</v>
      </c>
      <c r="K6005" s="1">
        <v>1</v>
      </c>
      <c r="L6005" s="1">
        <v>235</v>
      </c>
      <c r="M6005" s="6">
        <v>5</v>
      </c>
      <c r="N6005" s="4">
        <v>0</v>
      </c>
      <c r="O6005" s="4">
        <v>0</v>
      </c>
      <c r="P6005" s="4">
        <v>150</v>
      </c>
      <c r="Q6005" s="3">
        <v>0.4</v>
      </c>
      <c r="R6005" s="1">
        <v>12</v>
      </c>
      <c r="S6005" s="1">
        <v>150</v>
      </c>
      <c r="T6005" s="1">
        <v>1</v>
      </c>
      <c r="U6005" s="1">
        <v>1</v>
      </c>
      <c r="V6005" s="1">
        <v>0</v>
      </c>
      <c r="W6005" s="1">
        <v>1</v>
      </c>
      <c r="X6005" s="1">
        <v>1</v>
      </c>
      <c r="Y6005" s="1">
        <v>1</v>
      </c>
      <c r="Z6005" s="1">
        <v>0</v>
      </c>
      <c r="AA6005" s="1">
        <v>1</v>
      </c>
      <c r="AB6005" s="1">
        <v>1</v>
      </c>
      <c r="AC6005" s="1">
        <v>0</v>
      </c>
      <c r="AD6005" s="1">
        <v>0</v>
      </c>
      <c r="AE6005" s="1">
        <v>0</v>
      </c>
      <c r="AF6005" s="1">
        <v>808</v>
      </c>
      <c r="AG6005" s="1">
        <v>0</v>
      </c>
      <c r="AH6005" s="1">
        <v>0</v>
      </c>
      <c r="AI6005" s="1">
        <v>808</v>
      </c>
      <c r="AJ6005" s="1" t="s">
        <v>11276</v>
      </c>
      <c r="AK6005" s="1" t="s">
        <v>11277</v>
      </c>
      <c r="AL6005" s="1" t="s">
        <v>11278</v>
      </c>
      <c r="AM6005" s="1" t="s">
        <v>12</v>
      </c>
      <c r="AN6005" s="1" t="s">
        <v>23098</v>
      </c>
      <c r="AO6005" s="1" t="s">
        <v>86</v>
      </c>
      <c r="AP6005" s="1" t="s">
        <v>86</v>
      </c>
      <c r="AQ6005" s="1" t="s">
        <v>14</v>
      </c>
      <c r="AR6005" s="1" t="s">
        <v>19</v>
      </c>
      <c r="AS6005" s="1" t="s">
        <v>23091</v>
      </c>
      <c r="AT6005" s="1" t="s">
        <v>101</v>
      </c>
    </row>
    <row r="6006" spans="1:46" x14ac:dyDescent="0.25">
      <c r="A6006" s="1" t="s">
        <v>19226</v>
      </c>
      <c r="B6006" s="2" t="s">
        <v>23101</v>
      </c>
      <c r="C6006" s="2" t="s">
        <v>23104</v>
      </c>
      <c r="D6006" s="1">
        <v>0</v>
      </c>
      <c r="E6006" s="1">
        <v>1</v>
      </c>
      <c r="F6006" s="1">
        <v>1</v>
      </c>
      <c r="G6006" s="1">
        <v>2</v>
      </c>
      <c r="H6006" s="6">
        <v>0.5</v>
      </c>
      <c r="I6006">
        <v>0</v>
      </c>
      <c r="J6006" s="1">
        <v>36</v>
      </c>
      <c r="K6006" s="1">
        <v>0</v>
      </c>
      <c r="L6006" s="1">
        <v>504</v>
      </c>
      <c r="M6006" s="6">
        <v>0.11</v>
      </c>
      <c r="N6006" s="4">
        <v>1600</v>
      </c>
      <c r="O6006" s="4">
        <v>130</v>
      </c>
      <c r="P6006" s="4">
        <v>150</v>
      </c>
      <c r="Q6006" s="3">
        <v>0.36</v>
      </c>
      <c r="R6006" s="1">
        <v>12</v>
      </c>
      <c r="S6006" s="1">
        <v>150</v>
      </c>
      <c r="T6006" s="1">
        <v>1</v>
      </c>
      <c r="U6006" s="1">
        <v>1</v>
      </c>
      <c r="V6006" s="1">
        <v>0</v>
      </c>
      <c r="W6006" s="1">
        <v>1</v>
      </c>
      <c r="X6006" s="1">
        <v>1</v>
      </c>
      <c r="Y6006" s="1">
        <v>1</v>
      </c>
      <c r="Z6006" s="1">
        <v>0</v>
      </c>
      <c r="AA6006" s="1">
        <v>1</v>
      </c>
      <c r="AB6006" s="1">
        <v>0</v>
      </c>
      <c r="AC6006" s="1">
        <v>0</v>
      </c>
      <c r="AD6006" s="1">
        <v>0</v>
      </c>
      <c r="AE6006" s="1">
        <v>0</v>
      </c>
      <c r="AF6006" s="1">
        <v>0</v>
      </c>
      <c r="AG6006" s="1">
        <v>0</v>
      </c>
      <c r="AH6006" s="1">
        <v>0</v>
      </c>
      <c r="AI6006" s="1">
        <v>0</v>
      </c>
      <c r="AJ6006" s="1" t="s">
        <v>6579</v>
      </c>
      <c r="AK6006" s="1" t="s">
        <v>6580</v>
      </c>
      <c r="AL6006" s="1" t="s">
        <v>6581</v>
      </c>
      <c r="AM6006" s="1" t="s">
        <v>12</v>
      </c>
      <c r="AN6006" s="1" t="s">
        <v>23097</v>
      </c>
      <c r="AO6006" s="1" t="s">
        <v>86</v>
      </c>
      <c r="AP6006" s="1" t="s">
        <v>86</v>
      </c>
      <c r="AQ6006" s="1" t="s">
        <v>14</v>
      </c>
      <c r="AR6006" s="1" t="s">
        <v>19</v>
      </c>
      <c r="AS6006" s="1" t="s">
        <v>23091</v>
      </c>
      <c r="AT6006" s="1" t="s">
        <v>26</v>
      </c>
    </row>
    <row r="6007" spans="1:46" x14ac:dyDescent="0.25">
      <c r="A6007" s="1" t="s">
        <v>22082</v>
      </c>
      <c r="B6007" s="2" t="s">
        <v>23101</v>
      </c>
      <c r="C6007" s="2" t="s">
        <v>23104</v>
      </c>
      <c r="D6007" s="1">
        <v>0</v>
      </c>
      <c r="E6007" s="1">
        <v>1</v>
      </c>
      <c r="F6007" s="1">
        <v>1</v>
      </c>
      <c r="G6007" s="1">
        <v>2</v>
      </c>
      <c r="H6007" s="6">
        <v>0.5</v>
      </c>
      <c r="I6007">
        <v>1</v>
      </c>
      <c r="J6007" s="1">
        <v>31</v>
      </c>
      <c r="K6007" s="1">
        <v>0</v>
      </c>
      <c r="L6007" s="1">
        <v>631</v>
      </c>
      <c r="M6007" s="6">
        <v>0.72</v>
      </c>
      <c r="N6007" s="4">
        <v>2100</v>
      </c>
      <c r="O6007" s="4">
        <v>165</v>
      </c>
      <c r="P6007" s="4">
        <v>300</v>
      </c>
      <c r="Q6007" s="3">
        <v>0.36</v>
      </c>
      <c r="R6007" s="1">
        <v>36</v>
      </c>
      <c r="S6007" s="1">
        <v>300</v>
      </c>
      <c r="T6007" s="1">
        <v>7</v>
      </c>
      <c r="U6007" s="1">
        <v>1</v>
      </c>
      <c r="V6007" s="1">
        <v>0</v>
      </c>
      <c r="W6007" s="1">
        <v>0</v>
      </c>
      <c r="X6007" s="1">
        <v>0</v>
      </c>
      <c r="Y6007" s="1">
        <v>1</v>
      </c>
      <c r="Z6007" s="1">
        <v>1</v>
      </c>
      <c r="AA6007" s="1">
        <v>0</v>
      </c>
      <c r="AB6007" s="1">
        <v>1</v>
      </c>
      <c r="AC6007" s="1">
        <v>0</v>
      </c>
      <c r="AD6007" s="1">
        <v>0</v>
      </c>
      <c r="AE6007" s="1">
        <v>260</v>
      </c>
      <c r="AF6007" s="1">
        <v>700</v>
      </c>
      <c r="AG6007" s="1">
        <v>0</v>
      </c>
      <c r="AH6007" s="1">
        <v>1000</v>
      </c>
      <c r="AI6007" s="1">
        <v>1960</v>
      </c>
      <c r="AJ6007" s="1" t="s">
        <v>14343</v>
      </c>
      <c r="AK6007" s="1" t="s">
        <v>14344</v>
      </c>
      <c r="AL6007" s="1" t="s">
        <v>14345</v>
      </c>
      <c r="AM6007" s="1" t="s">
        <v>16</v>
      </c>
      <c r="AN6007" s="1" t="s">
        <v>23097</v>
      </c>
      <c r="AO6007" s="1" t="s">
        <v>86</v>
      </c>
      <c r="AP6007" s="1" t="s">
        <v>57</v>
      </c>
      <c r="AQ6007" s="1" t="s">
        <v>25</v>
      </c>
      <c r="AR6007" s="1" t="s">
        <v>19</v>
      </c>
      <c r="AS6007" s="1" t="s">
        <v>23090</v>
      </c>
      <c r="AT6007" s="1" t="s">
        <v>101</v>
      </c>
    </row>
    <row r="6008" spans="1:46" x14ac:dyDescent="0.25">
      <c r="A6008" s="1" t="s">
        <v>19824</v>
      </c>
      <c r="B6008" s="2" t="s">
        <v>23101</v>
      </c>
      <c r="C6008" s="2" t="s">
        <v>23104</v>
      </c>
      <c r="D6008" s="1">
        <v>1</v>
      </c>
      <c r="E6008" s="1">
        <v>0</v>
      </c>
      <c r="F6008" s="1">
        <v>1</v>
      </c>
      <c r="G6008" s="1">
        <v>2</v>
      </c>
      <c r="H6008" s="6">
        <v>0.5</v>
      </c>
      <c r="I6008">
        <v>1</v>
      </c>
      <c r="J6008" s="1">
        <v>27</v>
      </c>
      <c r="K6008" s="1">
        <v>0</v>
      </c>
      <c r="L6008" s="1">
        <v>745</v>
      </c>
      <c r="M6008" s="6">
        <v>0.03</v>
      </c>
      <c r="N6008" s="4">
        <v>7000</v>
      </c>
      <c r="O6008" s="4">
        <v>500</v>
      </c>
      <c r="P6008" s="4">
        <v>150</v>
      </c>
      <c r="Q6008" s="3">
        <v>0.4</v>
      </c>
      <c r="R6008" s="1">
        <v>12</v>
      </c>
      <c r="S6008" s="1">
        <v>150</v>
      </c>
      <c r="T6008" s="1">
        <v>5</v>
      </c>
      <c r="U6008" s="1">
        <v>1</v>
      </c>
      <c r="V6008" s="1">
        <v>0</v>
      </c>
      <c r="W6008" s="1">
        <v>1</v>
      </c>
      <c r="X6008" s="1">
        <v>1</v>
      </c>
      <c r="Y6008" s="1">
        <v>1</v>
      </c>
      <c r="Z6008" s="1">
        <v>4</v>
      </c>
      <c r="AA6008" s="1">
        <v>1</v>
      </c>
      <c r="AB6008" s="1">
        <v>1</v>
      </c>
      <c r="AC6008" s="1">
        <v>0</v>
      </c>
      <c r="AD6008" s="1">
        <v>0</v>
      </c>
      <c r="AE6008" s="1">
        <v>0</v>
      </c>
      <c r="AF6008" s="1">
        <v>0</v>
      </c>
      <c r="AG6008" s="1">
        <v>0</v>
      </c>
      <c r="AH6008" s="1">
        <v>0</v>
      </c>
      <c r="AI6008" s="1">
        <v>0</v>
      </c>
      <c r="AJ6008" s="1" t="s">
        <v>8254</v>
      </c>
      <c r="AK6008" s="1" t="s">
        <v>8255</v>
      </c>
      <c r="AL6008" s="1" t="s">
        <v>8256</v>
      </c>
      <c r="AM6008" s="1" t="s">
        <v>16</v>
      </c>
      <c r="AN6008" s="1" t="s">
        <v>23097</v>
      </c>
      <c r="AO6008" s="1" t="s">
        <v>86</v>
      </c>
      <c r="AP6008" s="1" t="s">
        <v>86</v>
      </c>
      <c r="AQ6008" s="1" t="s">
        <v>14</v>
      </c>
      <c r="AR6008" s="1" t="s">
        <v>19</v>
      </c>
      <c r="AS6008" s="1" t="s">
        <v>23091</v>
      </c>
      <c r="AT6008" s="1" t="s">
        <v>101</v>
      </c>
    </row>
    <row r="6009" spans="1:46" x14ac:dyDescent="0.25">
      <c r="A6009" s="1" t="s">
        <v>19826</v>
      </c>
      <c r="B6009" s="2" t="s">
        <v>23101</v>
      </c>
      <c r="C6009" s="2" t="s">
        <v>23104</v>
      </c>
      <c r="D6009" s="1">
        <v>0</v>
      </c>
      <c r="E6009" s="1">
        <v>3</v>
      </c>
      <c r="F6009" s="1">
        <v>1</v>
      </c>
      <c r="G6009" s="1">
        <v>4</v>
      </c>
      <c r="H6009" s="6">
        <v>0.25</v>
      </c>
      <c r="I6009">
        <v>1</v>
      </c>
      <c r="J6009" s="1">
        <v>37</v>
      </c>
      <c r="K6009" s="1">
        <v>1</v>
      </c>
      <c r="L6009" s="1">
        <v>681</v>
      </c>
      <c r="M6009" s="6">
        <v>7.0000000000000007E-2</v>
      </c>
      <c r="N6009" s="4">
        <v>550</v>
      </c>
      <c r="O6009" s="4">
        <v>120</v>
      </c>
      <c r="P6009" s="4">
        <v>100</v>
      </c>
      <c r="Q6009" s="3">
        <v>0.3</v>
      </c>
      <c r="R6009" s="1">
        <v>12</v>
      </c>
      <c r="S6009" s="1">
        <v>100</v>
      </c>
      <c r="T6009" s="1">
        <v>15</v>
      </c>
      <c r="U6009" s="1">
        <v>1</v>
      </c>
      <c r="V6009" s="1">
        <v>0</v>
      </c>
      <c r="W6009" s="1">
        <v>1</v>
      </c>
      <c r="X6009" s="1">
        <v>1</v>
      </c>
      <c r="Y6009" s="1">
        <v>0</v>
      </c>
      <c r="Z6009" s="1">
        <v>2</v>
      </c>
      <c r="AA6009" s="1">
        <v>0</v>
      </c>
      <c r="AB6009" s="1">
        <v>1</v>
      </c>
      <c r="AC6009" s="1">
        <v>0</v>
      </c>
      <c r="AD6009" s="1">
        <v>0</v>
      </c>
      <c r="AE6009" s="1">
        <v>0</v>
      </c>
      <c r="AF6009" s="1">
        <v>0</v>
      </c>
      <c r="AG6009" s="1">
        <v>0</v>
      </c>
      <c r="AH6009" s="1">
        <v>0</v>
      </c>
      <c r="AI6009" s="1">
        <v>0</v>
      </c>
      <c r="AJ6009" s="1" t="s">
        <v>47</v>
      </c>
      <c r="AK6009" s="1" t="s">
        <v>8259</v>
      </c>
      <c r="AL6009" s="1" t="s">
        <v>8260</v>
      </c>
      <c r="AM6009" s="1" t="s">
        <v>16</v>
      </c>
      <c r="AN6009" s="1" t="s">
        <v>23098</v>
      </c>
      <c r="AO6009" s="1" t="s">
        <v>86</v>
      </c>
      <c r="AP6009" s="1" t="s">
        <v>86</v>
      </c>
      <c r="AQ6009" s="1" t="s">
        <v>14</v>
      </c>
      <c r="AR6009" s="1" t="s">
        <v>30</v>
      </c>
      <c r="AS6009" s="1" t="s">
        <v>23090</v>
      </c>
      <c r="AT6009" s="1" t="s">
        <v>101</v>
      </c>
    </row>
    <row r="6010" spans="1:46" x14ac:dyDescent="0.25">
      <c r="A6010" s="1" t="s">
        <v>20377</v>
      </c>
      <c r="B6010" s="2" t="s">
        <v>23101</v>
      </c>
      <c r="C6010" s="2" t="s">
        <v>23104</v>
      </c>
      <c r="D6010" s="1">
        <v>0</v>
      </c>
      <c r="E6010" s="1">
        <v>0</v>
      </c>
      <c r="F6010" s="1">
        <v>1</v>
      </c>
      <c r="G6010" s="1">
        <v>1</v>
      </c>
      <c r="H6010" s="6">
        <v>1</v>
      </c>
      <c r="I6010">
        <v>1</v>
      </c>
      <c r="J6010" s="1">
        <v>40</v>
      </c>
      <c r="K6010" s="1">
        <v>1</v>
      </c>
      <c r="L6010" s="1">
        <v>589</v>
      </c>
      <c r="M6010" s="6">
        <v>7.0000000000000007E-2</v>
      </c>
      <c r="N6010" s="4">
        <v>2500</v>
      </c>
      <c r="O6010" s="4">
        <v>120</v>
      </c>
      <c r="P6010" s="4">
        <v>100</v>
      </c>
      <c r="Q6010" s="3">
        <v>0.35</v>
      </c>
      <c r="R6010" s="1">
        <v>12</v>
      </c>
      <c r="S6010" s="1">
        <v>100</v>
      </c>
      <c r="T6010" s="1">
        <v>14</v>
      </c>
      <c r="U6010" s="1">
        <v>1</v>
      </c>
      <c r="V6010" s="1">
        <v>0</v>
      </c>
      <c r="W6010" s="1">
        <v>0</v>
      </c>
      <c r="X6010" s="1">
        <v>1</v>
      </c>
      <c r="Y6010" s="1">
        <v>1</v>
      </c>
      <c r="Z6010" s="1">
        <v>1</v>
      </c>
      <c r="AA6010" s="1">
        <v>1</v>
      </c>
      <c r="AB6010" s="1">
        <v>1</v>
      </c>
      <c r="AC6010" s="1">
        <v>0</v>
      </c>
      <c r="AD6010" s="1">
        <v>0</v>
      </c>
      <c r="AE6010" s="1">
        <v>0</v>
      </c>
      <c r="AF6010" s="1">
        <v>0</v>
      </c>
      <c r="AG6010" s="1">
        <v>0</v>
      </c>
      <c r="AH6010" s="1">
        <v>0</v>
      </c>
      <c r="AI6010" s="1">
        <v>0</v>
      </c>
      <c r="AJ6010" s="1" t="s">
        <v>3200</v>
      </c>
      <c r="AK6010" s="1" t="s">
        <v>9769</v>
      </c>
      <c r="AL6010" s="1" t="s">
        <v>9770</v>
      </c>
      <c r="AM6010" s="1" t="s">
        <v>16</v>
      </c>
      <c r="AN6010" s="1" t="s">
        <v>23098</v>
      </c>
      <c r="AO6010" s="1" t="s">
        <v>86</v>
      </c>
      <c r="AP6010" s="1" t="s">
        <v>57</v>
      </c>
      <c r="AQ6010" s="1" t="s">
        <v>14</v>
      </c>
      <c r="AR6010" s="1" t="s">
        <v>19</v>
      </c>
      <c r="AS6010" s="1" t="s">
        <v>23091</v>
      </c>
      <c r="AT6010" s="1" t="s">
        <v>101</v>
      </c>
    </row>
    <row r="6011" spans="1:46" x14ac:dyDescent="0.25">
      <c r="A6011" s="1" t="s">
        <v>17055</v>
      </c>
      <c r="B6011" s="2" t="s">
        <v>23101</v>
      </c>
      <c r="C6011" s="2" t="s">
        <v>23104</v>
      </c>
      <c r="D6011" s="1">
        <v>0</v>
      </c>
      <c r="E6011" s="1">
        <v>1</v>
      </c>
      <c r="F6011" s="1">
        <v>1</v>
      </c>
      <c r="G6011" s="1">
        <v>2</v>
      </c>
      <c r="H6011" s="6">
        <v>0.5</v>
      </c>
      <c r="I6011">
        <v>0</v>
      </c>
      <c r="J6011" s="1">
        <v>61</v>
      </c>
      <c r="K6011" s="1">
        <v>0</v>
      </c>
      <c r="L6011" s="1">
        <v>769</v>
      </c>
      <c r="M6011" s="6">
        <v>0.14000000000000001</v>
      </c>
      <c r="N6011" s="4">
        <v>5760</v>
      </c>
      <c r="O6011" s="4">
        <v>480</v>
      </c>
      <c r="P6011" s="4">
        <v>1000</v>
      </c>
      <c r="Q6011" s="3">
        <v>0.36</v>
      </c>
      <c r="R6011" s="1">
        <v>36</v>
      </c>
      <c r="S6011" s="1">
        <v>1000</v>
      </c>
      <c r="T6011" s="1">
        <v>45</v>
      </c>
      <c r="U6011" s="1">
        <v>1</v>
      </c>
      <c r="V6011" s="1">
        <v>0</v>
      </c>
      <c r="W6011" s="1">
        <v>0</v>
      </c>
      <c r="X6011" s="1">
        <v>0</v>
      </c>
      <c r="Y6011" s="1">
        <v>0</v>
      </c>
      <c r="Z6011" s="1">
        <v>3</v>
      </c>
      <c r="AA6011" s="1">
        <v>1</v>
      </c>
      <c r="AB6011" s="1">
        <v>0</v>
      </c>
      <c r="AC6011" s="1">
        <v>700</v>
      </c>
      <c r="AD6011" s="1">
        <v>0</v>
      </c>
      <c r="AE6011" s="1">
        <v>0</v>
      </c>
      <c r="AF6011" s="1">
        <v>0</v>
      </c>
      <c r="AG6011" s="1">
        <v>0</v>
      </c>
      <c r="AH6011" s="1">
        <v>0</v>
      </c>
      <c r="AI6011" s="1">
        <v>700</v>
      </c>
      <c r="AJ6011" s="1" t="s">
        <v>126</v>
      </c>
      <c r="AK6011" s="1" t="s">
        <v>127</v>
      </c>
      <c r="AL6011" s="1" t="s">
        <v>128</v>
      </c>
      <c r="AM6011" s="1" t="s">
        <v>12</v>
      </c>
      <c r="AN6011" s="1" t="s">
        <v>23097</v>
      </c>
      <c r="AO6011" s="1" t="s">
        <v>86</v>
      </c>
      <c r="AP6011" s="1" t="s">
        <v>57</v>
      </c>
      <c r="AQ6011" s="1" t="s">
        <v>25</v>
      </c>
      <c r="AR6011" s="1" t="s">
        <v>30</v>
      </c>
      <c r="AS6011" s="1" t="s">
        <v>23091</v>
      </c>
      <c r="AT6011" s="1" t="s">
        <v>26</v>
      </c>
    </row>
    <row r="6012" spans="1:46" x14ac:dyDescent="0.25">
      <c r="A6012" s="1" t="s">
        <v>22534</v>
      </c>
      <c r="B6012" s="2" t="s">
        <v>23101</v>
      </c>
      <c r="C6012" s="2" t="s">
        <v>23104</v>
      </c>
      <c r="D6012" s="1">
        <v>1</v>
      </c>
      <c r="E6012" s="1">
        <v>0</v>
      </c>
      <c r="F6012" s="1">
        <v>1</v>
      </c>
      <c r="G6012" s="1">
        <v>2</v>
      </c>
      <c r="H6012" s="6">
        <v>0.5</v>
      </c>
      <c r="I6012">
        <v>1</v>
      </c>
      <c r="J6012" s="1">
        <v>39</v>
      </c>
      <c r="K6012" s="1">
        <v>1</v>
      </c>
      <c r="L6012" s="1">
        <v>604</v>
      </c>
      <c r="M6012" s="6">
        <v>0.06</v>
      </c>
      <c r="N6012" s="4">
        <v>2500</v>
      </c>
      <c r="O6012" s="4">
        <v>200</v>
      </c>
      <c r="P6012" s="4">
        <v>300</v>
      </c>
      <c r="Q6012" s="3">
        <v>0.3</v>
      </c>
      <c r="R6012" s="1">
        <v>36</v>
      </c>
      <c r="S6012" s="1">
        <v>300</v>
      </c>
      <c r="T6012" s="1">
        <v>26</v>
      </c>
      <c r="U6012" s="1">
        <v>0</v>
      </c>
      <c r="V6012" s="1">
        <v>0</v>
      </c>
      <c r="W6012" s="1">
        <v>1</v>
      </c>
      <c r="X6012" s="1">
        <v>1</v>
      </c>
      <c r="Y6012" s="1">
        <v>0</v>
      </c>
      <c r="Z6012" s="1">
        <v>3</v>
      </c>
      <c r="AA6012" s="1">
        <v>0</v>
      </c>
      <c r="AB6012" s="1">
        <v>1</v>
      </c>
      <c r="AC6012" s="1">
        <v>0</v>
      </c>
      <c r="AD6012" s="1">
        <v>0</v>
      </c>
      <c r="AE6012" s="1">
        <v>0</v>
      </c>
      <c r="AF6012" s="1">
        <v>0</v>
      </c>
      <c r="AG6012" s="1">
        <v>0</v>
      </c>
      <c r="AH6012" s="1">
        <v>0</v>
      </c>
      <c r="AI6012" s="1">
        <v>0</v>
      </c>
      <c r="AJ6012" s="1" t="s">
        <v>15555</v>
      </c>
      <c r="AK6012" s="1" t="s">
        <v>15556</v>
      </c>
      <c r="AL6012" s="1" t="s">
        <v>15557</v>
      </c>
      <c r="AM6012" s="1" t="s">
        <v>16</v>
      </c>
      <c r="AN6012" s="1" t="s">
        <v>23098</v>
      </c>
      <c r="AO6012" s="1" t="s">
        <v>364</v>
      </c>
      <c r="AP6012" s="1" t="s">
        <v>86</v>
      </c>
      <c r="AQ6012" s="1" t="s">
        <v>14</v>
      </c>
      <c r="AR6012" s="1" t="s">
        <v>30</v>
      </c>
      <c r="AS6012" s="1" t="s">
        <v>23090</v>
      </c>
      <c r="AT6012" s="1" t="s">
        <v>101</v>
      </c>
    </row>
    <row r="6013" spans="1:46" x14ac:dyDescent="0.25">
      <c r="A6013" s="1" t="s">
        <v>17833</v>
      </c>
      <c r="B6013" s="2" t="s">
        <v>23101</v>
      </c>
      <c r="C6013" s="2" t="s">
        <v>23104</v>
      </c>
      <c r="D6013" s="1">
        <v>1</v>
      </c>
      <c r="E6013" s="1">
        <v>0</v>
      </c>
      <c r="F6013" s="1">
        <v>1</v>
      </c>
      <c r="G6013" s="1">
        <v>2</v>
      </c>
      <c r="H6013" s="6">
        <v>0.5</v>
      </c>
      <c r="I6013">
        <v>0</v>
      </c>
      <c r="J6013" s="1">
        <v>32</v>
      </c>
      <c r="K6013" s="1">
        <v>0</v>
      </c>
      <c r="L6013" s="1">
        <v>660</v>
      </c>
      <c r="M6013" s="6">
        <v>0.05</v>
      </c>
      <c r="N6013" s="4">
        <v>5000</v>
      </c>
      <c r="O6013" s="4">
        <v>500</v>
      </c>
      <c r="P6013" s="4">
        <v>300</v>
      </c>
      <c r="Q6013" s="3">
        <v>0.34</v>
      </c>
      <c r="R6013" s="1">
        <v>12</v>
      </c>
      <c r="S6013" s="1">
        <v>300</v>
      </c>
      <c r="T6013" s="1">
        <v>26</v>
      </c>
      <c r="U6013" s="1">
        <v>1</v>
      </c>
      <c r="V6013" s="1">
        <v>0</v>
      </c>
      <c r="W6013" s="1">
        <v>1</v>
      </c>
      <c r="X6013" s="1">
        <v>1</v>
      </c>
      <c r="Y6013" s="1">
        <v>1</v>
      </c>
      <c r="Z6013" s="1">
        <v>1</v>
      </c>
      <c r="AA6013" s="1">
        <v>0</v>
      </c>
      <c r="AB6013" s="1">
        <v>0</v>
      </c>
      <c r="AC6013" s="1">
        <v>0</v>
      </c>
      <c r="AD6013" s="1">
        <v>0</v>
      </c>
      <c r="AE6013" s="1">
        <v>0</v>
      </c>
      <c r="AF6013" s="1">
        <v>0</v>
      </c>
      <c r="AG6013" s="1">
        <v>0</v>
      </c>
      <c r="AH6013" s="1">
        <v>0</v>
      </c>
      <c r="AI6013" s="1">
        <v>0</v>
      </c>
      <c r="AJ6013" s="1" t="s">
        <v>2552</v>
      </c>
      <c r="AK6013" s="1" t="s">
        <v>2553</v>
      </c>
      <c r="AL6013" s="1" t="s">
        <v>2554</v>
      </c>
      <c r="AM6013" s="1" t="s">
        <v>12</v>
      </c>
      <c r="AN6013" s="1" t="s">
        <v>23097</v>
      </c>
      <c r="AO6013" s="1" t="s">
        <v>86</v>
      </c>
      <c r="AP6013" s="1" t="s">
        <v>86</v>
      </c>
      <c r="AQ6013" s="1" t="s">
        <v>14</v>
      </c>
      <c r="AR6013" s="1" t="s">
        <v>19</v>
      </c>
      <c r="AS6013" s="1" t="s">
        <v>23090</v>
      </c>
      <c r="AT6013" s="1" t="s">
        <v>26</v>
      </c>
    </row>
    <row r="6014" spans="1:46" x14ac:dyDescent="0.25">
      <c r="A6014" s="1" t="s">
        <v>18619</v>
      </c>
      <c r="B6014" s="2" t="s">
        <v>23101</v>
      </c>
      <c r="C6014" s="2" t="s">
        <v>23104</v>
      </c>
      <c r="D6014" s="1">
        <v>0</v>
      </c>
      <c r="E6014" s="1">
        <v>0</v>
      </c>
      <c r="F6014" s="1">
        <v>1</v>
      </c>
      <c r="G6014" s="1">
        <v>1</v>
      </c>
      <c r="H6014" s="6">
        <v>1</v>
      </c>
      <c r="I6014">
        <v>0</v>
      </c>
      <c r="J6014" s="1">
        <v>35</v>
      </c>
      <c r="K6014" s="1">
        <v>1</v>
      </c>
      <c r="L6014" s="1">
        <v>719</v>
      </c>
      <c r="M6014" s="6">
        <v>0.23</v>
      </c>
      <c r="N6014" s="4">
        <v>1500</v>
      </c>
      <c r="O6014" s="4">
        <v>130</v>
      </c>
      <c r="P6014" s="4">
        <v>300</v>
      </c>
      <c r="Q6014" s="3">
        <v>0.45</v>
      </c>
      <c r="R6014" s="1">
        <v>12</v>
      </c>
      <c r="S6014" s="1">
        <v>300</v>
      </c>
      <c r="T6014" s="1">
        <v>24</v>
      </c>
      <c r="U6014" s="1">
        <v>1</v>
      </c>
      <c r="V6014" s="1">
        <v>0</v>
      </c>
      <c r="W6014" s="1">
        <v>1</v>
      </c>
      <c r="X6014" s="1">
        <v>1</v>
      </c>
      <c r="Y6014" s="1">
        <v>1</v>
      </c>
      <c r="Z6014" s="1">
        <v>2</v>
      </c>
      <c r="AA6014" s="1">
        <v>0</v>
      </c>
      <c r="AB6014" s="1">
        <v>0</v>
      </c>
      <c r="AC6014" s="1">
        <v>0</v>
      </c>
      <c r="AD6014" s="1">
        <v>0</v>
      </c>
      <c r="AE6014" s="1">
        <v>0</v>
      </c>
      <c r="AF6014" s="1">
        <v>0</v>
      </c>
      <c r="AG6014" s="1">
        <v>0</v>
      </c>
      <c r="AH6014" s="1">
        <v>0</v>
      </c>
      <c r="AI6014" s="1">
        <v>0</v>
      </c>
      <c r="AJ6014" s="1" t="s">
        <v>4860</v>
      </c>
      <c r="AK6014" s="1" t="s">
        <v>4861</v>
      </c>
      <c r="AL6014" s="1" t="s">
        <v>4862</v>
      </c>
      <c r="AM6014" s="1" t="s">
        <v>12</v>
      </c>
      <c r="AN6014" s="1" t="s">
        <v>23098</v>
      </c>
      <c r="AO6014" s="1" t="s">
        <v>86</v>
      </c>
      <c r="AP6014" s="1" t="s">
        <v>86</v>
      </c>
      <c r="AQ6014" s="1" t="s">
        <v>14</v>
      </c>
      <c r="AR6014" s="1" t="s">
        <v>19</v>
      </c>
      <c r="AS6014" s="1" t="s">
        <v>23090</v>
      </c>
      <c r="AT6014" s="1" t="s">
        <v>26</v>
      </c>
    </row>
    <row r="6015" spans="1:46" x14ac:dyDescent="0.25">
      <c r="A6015" s="1" t="s">
        <v>21506</v>
      </c>
      <c r="B6015" s="2" t="s">
        <v>23101</v>
      </c>
      <c r="C6015" s="2" t="s">
        <v>23104</v>
      </c>
      <c r="D6015" s="1">
        <v>4</v>
      </c>
      <c r="E6015" s="1">
        <v>1</v>
      </c>
      <c r="F6015" s="1">
        <v>1</v>
      </c>
      <c r="G6015" s="1">
        <v>6</v>
      </c>
      <c r="H6015" s="6">
        <v>0.16666666666666666</v>
      </c>
      <c r="I6015">
        <v>0</v>
      </c>
      <c r="J6015" s="1">
        <v>27</v>
      </c>
      <c r="K6015" s="1">
        <v>1</v>
      </c>
      <c r="L6015" s="1">
        <v>673</v>
      </c>
      <c r="M6015" s="6">
        <v>0.09</v>
      </c>
      <c r="N6015" s="4">
        <v>1440</v>
      </c>
      <c r="O6015" s="4">
        <v>110</v>
      </c>
      <c r="P6015" s="4">
        <v>100</v>
      </c>
      <c r="Q6015" s="3">
        <v>0.37</v>
      </c>
      <c r="R6015" s="1">
        <v>12</v>
      </c>
      <c r="S6015" s="1">
        <v>100</v>
      </c>
      <c r="T6015" s="1">
        <v>8</v>
      </c>
      <c r="U6015" s="1">
        <v>1</v>
      </c>
      <c r="V6015" s="1">
        <v>0</v>
      </c>
      <c r="W6015" s="1">
        <v>0</v>
      </c>
      <c r="X6015" s="1">
        <v>1</v>
      </c>
      <c r="Y6015" s="1">
        <v>1</v>
      </c>
      <c r="Z6015" s="1">
        <v>3</v>
      </c>
      <c r="AA6015" s="1">
        <v>0</v>
      </c>
      <c r="AB6015" s="1">
        <v>1</v>
      </c>
      <c r="AC6015" s="1">
        <v>0</v>
      </c>
      <c r="AD6015" s="1">
        <v>0</v>
      </c>
      <c r="AE6015" s="1">
        <v>0</v>
      </c>
      <c r="AF6015" s="1">
        <v>0</v>
      </c>
      <c r="AG6015" s="1">
        <v>0</v>
      </c>
      <c r="AH6015" s="1">
        <v>0</v>
      </c>
      <c r="AI6015" s="1">
        <v>0</v>
      </c>
      <c r="AJ6015" s="1" t="s">
        <v>12822</v>
      </c>
      <c r="AK6015" s="1" t="s">
        <v>12823</v>
      </c>
      <c r="AL6015" s="1" t="s">
        <v>12824</v>
      </c>
      <c r="AM6015" s="1" t="s">
        <v>12</v>
      </c>
      <c r="AN6015" s="1" t="s">
        <v>23098</v>
      </c>
      <c r="AO6015" s="1" t="s">
        <v>86</v>
      </c>
      <c r="AP6015" s="1" t="s">
        <v>57</v>
      </c>
      <c r="AQ6015" s="1" t="s">
        <v>14</v>
      </c>
      <c r="AR6015" s="1" t="s">
        <v>19</v>
      </c>
      <c r="AS6015" s="1" t="s">
        <v>23090</v>
      </c>
      <c r="AT6015" s="1" t="s">
        <v>101</v>
      </c>
    </row>
    <row r="6016" spans="1:46" x14ac:dyDescent="0.25">
      <c r="A6016" s="1" t="s">
        <v>22098</v>
      </c>
      <c r="B6016" s="2" t="s">
        <v>23101</v>
      </c>
      <c r="C6016" s="2" t="s">
        <v>23104</v>
      </c>
      <c r="D6016" s="1">
        <v>2</v>
      </c>
      <c r="E6016" s="1">
        <v>1</v>
      </c>
      <c r="F6016" s="1">
        <v>1</v>
      </c>
      <c r="G6016" s="1">
        <v>4</v>
      </c>
      <c r="H6016" s="6">
        <v>0.25</v>
      </c>
      <c r="I6016">
        <v>0</v>
      </c>
      <c r="J6016" s="1">
        <v>33</v>
      </c>
      <c r="K6016" s="1">
        <v>1</v>
      </c>
      <c r="L6016" s="1">
        <v>484</v>
      </c>
      <c r="M6016" s="6">
        <v>5</v>
      </c>
      <c r="N6016" s="4">
        <v>0</v>
      </c>
      <c r="O6016" s="4">
        <v>0</v>
      </c>
      <c r="P6016" s="4">
        <v>100</v>
      </c>
      <c r="Q6016" s="3">
        <v>0.45</v>
      </c>
      <c r="R6016" s="1">
        <v>12</v>
      </c>
      <c r="S6016" s="1">
        <v>100</v>
      </c>
      <c r="T6016" s="1">
        <v>14</v>
      </c>
      <c r="U6016" s="1">
        <v>1</v>
      </c>
      <c r="V6016" s="1">
        <v>0</v>
      </c>
      <c r="W6016" s="1">
        <v>1</v>
      </c>
      <c r="X6016" s="1">
        <v>1</v>
      </c>
      <c r="Y6016" s="1">
        <v>1</v>
      </c>
      <c r="Z6016" s="1">
        <v>0</v>
      </c>
      <c r="AA6016" s="1">
        <v>1</v>
      </c>
      <c r="AB6016" s="1">
        <v>0</v>
      </c>
      <c r="AC6016" s="1">
        <v>660</v>
      </c>
      <c r="AD6016" s="1">
        <v>0</v>
      </c>
      <c r="AE6016" s="1">
        <v>0</v>
      </c>
      <c r="AF6016" s="1">
        <v>0</v>
      </c>
      <c r="AG6016" s="1">
        <v>0</v>
      </c>
      <c r="AH6016" s="1">
        <v>0</v>
      </c>
      <c r="AI6016" s="1">
        <v>660</v>
      </c>
      <c r="AJ6016" s="1" t="s">
        <v>14390</v>
      </c>
      <c r="AK6016" s="1" t="s">
        <v>14391</v>
      </c>
      <c r="AL6016" s="1" t="s">
        <v>14392</v>
      </c>
      <c r="AM6016" s="1" t="s">
        <v>12</v>
      </c>
      <c r="AN6016" s="1" t="s">
        <v>23098</v>
      </c>
      <c r="AO6016" s="1" t="s">
        <v>86</v>
      </c>
      <c r="AP6016" s="1" t="s">
        <v>86</v>
      </c>
      <c r="AQ6016" s="1" t="s">
        <v>14</v>
      </c>
      <c r="AR6016" s="1" t="s">
        <v>19</v>
      </c>
      <c r="AS6016" s="1" t="s">
        <v>23091</v>
      </c>
      <c r="AT6016" s="1" t="s">
        <v>26</v>
      </c>
    </row>
    <row r="6017" spans="1:46" x14ac:dyDescent="0.25">
      <c r="A6017" s="1" t="s">
        <v>19251</v>
      </c>
      <c r="B6017" s="2" t="s">
        <v>23101</v>
      </c>
      <c r="C6017" s="2" t="s">
        <v>23104</v>
      </c>
      <c r="D6017" s="1">
        <v>0</v>
      </c>
      <c r="E6017" s="1">
        <v>0</v>
      </c>
      <c r="F6017" s="1">
        <v>2</v>
      </c>
      <c r="G6017" s="1">
        <v>2</v>
      </c>
      <c r="H6017" s="6">
        <v>1</v>
      </c>
      <c r="I6017">
        <v>0</v>
      </c>
      <c r="J6017" s="1">
        <v>29</v>
      </c>
      <c r="K6017" s="1">
        <v>1</v>
      </c>
      <c r="L6017" s="1">
        <v>552</v>
      </c>
      <c r="M6017" s="6">
        <v>0.17</v>
      </c>
      <c r="N6017" s="4">
        <v>7000</v>
      </c>
      <c r="O6017" s="4">
        <v>600</v>
      </c>
      <c r="P6017" s="4">
        <v>100</v>
      </c>
      <c r="Q6017" s="3">
        <v>0.39</v>
      </c>
      <c r="R6017" s="1">
        <v>12</v>
      </c>
      <c r="S6017" s="1">
        <v>100</v>
      </c>
      <c r="T6017" s="1">
        <v>19</v>
      </c>
      <c r="U6017" s="1">
        <v>1</v>
      </c>
      <c r="V6017" s="1">
        <v>0</v>
      </c>
      <c r="W6017" s="1">
        <v>0</v>
      </c>
      <c r="X6017" s="1">
        <v>1</v>
      </c>
      <c r="Y6017" s="1">
        <v>1</v>
      </c>
      <c r="Z6017" s="1">
        <v>3</v>
      </c>
      <c r="AA6017" s="1">
        <v>0</v>
      </c>
      <c r="AB6017" s="1">
        <v>0</v>
      </c>
      <c r="AC6017" s="1">
        <v>0</v>
      </c>
      <c r="AD6017" s="1">
        <v>0</v>
      </c>
      <c r="AE6017" s="1">
        <v>0</v>
      </c>
      <c r="AF6017" s="1">
        <v>930</v>
      </c>
      <c r="AG6017" s="1">
        <v>0</v>
      </c>
      <c r="AH6017" s="1">
        <v>800</v>
      </c>
      <c r="AI6017" s="1">
        <v>1730</v>
      </c>
      <c r="AJ6017" s="1" t="s">
        <v>6650</v>
      </c>
      <c r="AK6017" s="1" t="s">
        <v>6651</v>
      </c>
      <c r="AL6017" s="1" t="s">
        <v>6652</v>
      </c>
      <c r="AM6017" s="1" t="s">
        <v>12</v>
      </c>
      <c r="AN6017" s="1" t="s">
        <v>23098</v>
      </c>
      <c r="AO6017" s="1" t="s">
        <v>86</v>
      </c>
      <c r="AP6017" s="1" t="s">
        <v>57</v>
      </c>
      <c r="AQ6017" s="1" t="s">
        <v>14</v>
      </c>
      <c r="AR6017" s="1" t="s">
        <v>19</v>
      </c>
      <c r="AS6017" s="1" t="s">
        <v>23090</v>
      </c>
      <c r="AT6017" s="1" t="s">
        <v>26</v>
      </c>
    </row>
    <row r="6018" spans="1:46" x14ac:dyDescent="0.25">
      <c r="A6018" s="1" t="s">
        <v>19858</v>
      </c>
      <c r="B6018" s="2" t="s">
        <v>23101</v>
      </c>
      <c r="C6018" s="2" t="s">
        <v>23104</v>
      </c>
      <c r="D6018" s="1">
        <v>0</v>
      </c>
      <c r="E6018" s="1">
        <v>1</v>
      </c>
      <c r="F6018" s="1">
        <v>1</v>
      </c>
      <c r="G6018" s="1">
        <v>2</v>
      </c>
      <c r="H6018" s="6">
        <v>0.5</v>
      </c>
      <c r="I6018">
        <v>1</v>
      </c>
      <c r="J6018" s="1">
        <v>30</v>
      </c>
      <c r="K6018" s="1">
        <v>1</v>
      </c>
      <c r="L6018" s="1">
        <v>713</v>
      </c>
      <c r="M6018" s="6">
        <v>0.33</v>
      </c>
      <c r="N6018" s="4">
        <v>1380</v>
      </c>
      <c r="O6018" s="4">
        <v>115</v>
      </c>
      <c r="P6018" s="4">
        <v>200</v>
      </c>
      <c r="Q6018" s="3">
        <v>0.33</v>
      </c>
      <c r="R6018" s="1">
        <v>24</v>
      </c>
      <c r="S6018" s="1">
        <v>200</v>
      </c>
      <c r="T6018" s="1">
        <v>16</v>
      </c>
      <c r="U6018" s="1">
        <v>1</v>
      </c>
      <c r="V6018" s="1">
        <v>0</v>
      </c>
      <c r="W6018" s="1">
        <v>1</v>
      </c>
      <c r="X6018" s="1">
        <v>1</v>
      </c>
      <c r="Y6018" s="1">
        <v>1</v>
      </c>
      <c r="Z6018" s="1">
        <v>4</v>
      </c>
      <c r="AA6018" s="1">
        <v>0</v>
      </c>
      <c r="AB6018" s="1">
        <v>1</v>
      </c>
      <c r="AC6018" s="1">
        <v>0</v>
      </c>
      <c r="AD6018" s="1">
        <v>0</v>
      </c>
      <c r="AE6018" s="1">
        <v>0</v>
      </c>
      <c r="AF6018" s="1">
        <v>0</v>
      </c>
      <c r="AG6018" s="1">
        <v>0</v>
      </c>
      <c r="AH6018" s="1">
        <v>450</v>
      </c>
      <c r="AI6018" s="1">
        <v>450</v>
      </c>
      <c r="AJ6018" s="1" t="s">
        <v>8347</v>
      </c>
      <c r="AK6018" s="1" t="s">
        <v>8348</v>
      </c>
      <c r="AL6018" s="1" t="s">
        <v>8349</v>
      </c>
      <c r="AM6018" s="1" t="s">
        <v>16</v>
      </c>
      <c r="AN6018" s="1" t="s">
        <v>23098</v>
      </c>
      <c r="AO6018" s="1" t="s">
        <v>86</v>
      </c>
      <c r="AP6018" s="1" t="s">
        <v>86</v>
      </c>
      <c r="AQ6018" s="1" t="s">
        <v>14</v>
      </c>
      <c r="AR6018" s="1" t="s">
        <v>19</v>
      </c>
      <c r="AS6018" s="1" t="s">
        <v>23090</v>
      </c>
      <c r="AT6018" s="1" t="s">
        <v>101</v>
      </c>
    </row>
    <row r="6019" spans="1:46" x14ac:dyDescent="0.25">
      <c r="A6019" s="1" t="s">
        <v>19864</v>
      </c>
      <c r="B6019" s="2" t="s">
        <v>23101</v>
      </c>
      <c r="C6019" s="2" t="s">
        <v>23104</v>
      </c>
      <c r="D6019" s="1">
        <v>0</v>
      </c>
      <c r="E6019" s="1">
        <v>0</v>
      </c>
      <c r="F6019" s="1">
        <v>1</v>
      </c>
      <c r="G6019" s="1">
        <v>1</v>
      </c>
      <c r="H6019" s="6">
        <v>1</v>
      </c>
      <c r="I6019">
        <v>1</v>
      </c>
      <c r="J6019" s="1">
        <v>30</v>
      </c>
      <c r="K6019" s="1">
        <v>0</v>
      </c>
      <c r="L6019" s="1">
        <v>745</v>
      </c>
      <c r="M6019" s="6">
        <v>0.06</v>
      </c>
      <c r="N6019" s="4">
        <v>2000</v>
      </c>
      <c r="O6019" s="4">
        <v>150</v>
      </c>
      <c r="P6019" s="4">
        <v>100</v>
      </c>
      <c r="Q6019" s="3">
        <v>0.3</v>
      </c>
      <c r="R6019" s="1">
        <v>12</v>
      </c>
      <c r="S6019" s="1">
        <v>100</v>
      </c>
      <c r="T6019" s="1">
        <v>18</v>
      </c>
      <c r="U6019" s="1">
        <v>1</v>
      </c>
      <c r="V6019" s="1">
        <v>0</v>
      </c>
      <c r="W6019" s="1">
        <v>1</v>
      </c>
      <c r="X6019" s="1">
        <v>1</v>
      </c>
      <c r="Y6019" s="1">
        <v>1</v>
      </c>
      <c r="Z6019" s="1">
        <v>0</v>
      </c>
      <c r="AA6019" s="1">
        <v>1</v>
      </c>
      <c r="AB6019" s="1">
        <v>1</v>
      </c>
      <c r="AC6019" s="1">
        <v>0</v>
      </c>
      <c r="AD6019" s="1">
        <v>0</v>
      </c>
      <c r="AE6019" s="1">
        <v>0</v>
      </c>
      <c r="AF6019" s="1">
        <v>0</v>
      </c>
      <c r="AG6019" s="1">
        <v>0</v>
      </c>
      <c r="AH6019" s="1">
        <v>0</v>
      </c>
      <c r="AI6019" s="1">
        <v>0</v>
      </c>
      <c r="AJ6019" s="1" t="s">
        <v>8365</v>
      </c>
      <c r="AK6019" s="1" t="s">
        <v>8366</v>
      </c>
      <c r="AL6019" s="1" t="s">
        <v>8367</v>
      </c>
      <c r="AM6019" s="1" t="s">
        <v>16</v>
      </c>
      <c r="AN6019" s="1" t="s">
        <v>23097</v>
      </c>
      <c r="AO6019" s="1" t="s">
        <v>86</v>
      </c>
      <c r="AP6019" s="1" t="s">
        <v>86</v>
      </c>
      <c r="AQ6019" s="1" t="s">
        <v>14</v>
      </c>
      <c r="AR6019" s="1" t="s">
        <v>19</v>
      </c>
      <c r="AS6019" s="1" t="s">
        <v>23091</v>
      </c>
      <c r="AT6019" s="1" t="s">
        <v>101</v>
      </c>
    </row>
    <row r="6020" spans="1:46" x14ac:dyDescent="0.25">
      <c r="A6020" s="1" t="s">
        <v>19870</v>
      </c>
      <c r="B6020" s="2" t="s">
        <v>23101</v>
      </c>
      <c r="C6020" s="2" t="s">
        <v>23104</v>
      </c>
      <c r="D6020" s="1">
        <v>0</v>
      </c>
      <c r="E6020" s="1">
        <v>0</v>
      </c>
      <c r="F6020" s="1">
        <v>1</v>
      </c>
      <c r="G6020" s="1">
        <v>1</v>
      </c>
      <c r="H6020" s="6">
        <v>1</v>
      </c>
      <c r="I6020">
        <v>1</v>
      </c>
      <c r="J6020" s="1">
        <v>29</v>
      </c>
      <c r="K6020" s="1">
        <v>0</v>
      </c>
      <c r="L6020" s="1">
        <v>637</v>
      </c>
      <c r="M6020" s="6">
        <v>0.5</v>
      </c>
      <c r="N6020" s="4">
        <v>2400</v>
      </c>
      <c r="O6020" s="4">
        <v>120</v>
      </c>
      <c r="P6020" s="4">
        <v>300</v>
      </c>
      <c r="Q6020" s="3">
        <v>0.37</v>
      </c>
      <c r="R6020" s="1">
        <v>12</v>
      </c>
      <c r="S6020" s="1">
        <v>300</v>
      </c>
      <c r="T6020" s="1">
        <v>34</v>
      </c>
      <c r="U6020" s="1">
        <v>1</v>
      </c>
      <c r="V6020" s="1">
        <v>0</v>
      </c>
      <c r="W6020" s="1">
        <v>0</v>
      </c>
      <c r="X6020" s="1">
        <v>1</v>
      </c>
      <c r="Y6020" s="1">
        <v>1</v>
      </c>
      <c r="Z6020" s="1">
        <v>3</v>
      </c>
      <c r="AA6020" s="1">
        <v>0</v>
      </c>
      <c r="AB6020" s="1">
        <v>1</v>
      </c>
      <c r="AC6020" s="1">
        <v>380</v>
      </c>
      <c r="AD6020" s="1">
        <v>0</v>
      </c>
      <c r="AE6020" s="1">
        <v>0</v>
      </c>
      <c r="AF6020" s="1">
        <v>330</v>
      </c>
      <c r="AG6020" s="1">
        <v>0</v>
      </c>
      <c r="AH6020" s="1">
        <v>0</v>
      </c>
      <c r="AI6020" s="1">
        <v>710</v>
      </c>
      <c r="AJ6020" s="1" t="s">
        <v>8382</v>
      </c>
      <c r="AK6020" s="1" t="s">
        <v>8383</v>
      </c>
      <c r="AL6020" s="1" t="s">
        <v>8384</v>
      </c>
      <c r="AM6020" s="1" t="s">
        <v>16</v>
      </c>
      <c r="AN6020" s="1" t="s">
        <v>23097</v>
      </c>
      <c r="AO6020" s="1" t="s">
        <v>86</v>
      </c>
      <c r="AP6020" s="1" t="s">
        <v>57</v>
      </c>
      <c r="AQ6020" s="1" t="s">
        <v>14</v>
      </c>
      <c r="AR6020" s="1" t="s">
        <v>19</v>
      </c>
      <c r="AS6020" s="1" t="s">
        <v>23090</v>
      </c>
      <c r="AT6020" s="1" t="s">
        <v>101</v>
      </c>
    </row>
    <row r="6021" spans="1:46" x14ac:dyDescent="0.25">
      <c r="A6021" s="1" t="s">
        <v>22112</v>
      </c>
      <c r="B6021" s="2" t="s">
        <v>23101</v>
      </c>
      <c r="C6021" s="2" t="s">
        <v>23104</v>
      </c>
      <c r="D6021" s="1">
        <v>0</v>
      </c>
      <c r="E6021" s="1">
        <v>0</v>
      </c>
      <c r="F6021" s="1">
        <v>1</v>
      </c>
      <c r="G6021" s="1">
        <v>1</v>
      </c>
      <c r="H6021" s="6">
        <v>1</v>
      </c>
      <c r="I6021">
        <v>0</v>
      </c>
      <c r="J6021" s="1">
        <v>33</v>
      </c>
      <c r="K6021" s="1">
        <v>1</v>
      </c>
      <c r="L6021" s="1">
        <v>546</v>
      </c>
      <c r="M6021" s="6">
        <v>0.46</v>
      </c>
      <c r="N6021" s="4">
        <v>1800</v>
      </c>
      <c r="O6021" s="4">
        <v>130</v>
      </c>
      <c r="P6021" s="4">
        <v>300</v>
      </c>
      <c r="Q6021" s="3">
        <v>0.37</v>
      </c>
      <c r="R6021" s="1">
        <v>24</v>
      </c>
      <c r="S6021" s="1">
        <v>300</v>
      </c>
      <c r="T6021" s="1">
        <v>31</v>
      </c>
      <c r="U6021" s="1">
        <v>1</v>
      </c>
      <c r="V6021" s="1">
        <v>0</v>
      </c>
      <c r="W6021" s="1">
        <v>0</v>
      </c>
      <c r="X6021" s="1">
        <v>0</v>
      </c>
      <c r="Y6021" s="1">
        <v>1</v>
      </c>
      <c r="Z6021" s="1">
        <v>0</v>
      </c>
      <c r="AA6021" s="1">
        <v>1</v>
      </c>
      <c r="AB6021" s="1">
        <v>0</v>
      </c>
      <c r="AC6021" s="1">
        <v>0</v>
      </c>
      <c r="AD6021" s="1">
        <v>100</v>
      </c>
      <c r="AE6021" s="1">
        <v>0</v>
      </c>
      <c r="AF6021" s="1">
        <v>300</v>
      </c>
      <c r="AG6021" s="1">
        <v>0</v>
      </c>
      <c r="AH6021" s="1">
        <v>400</v>
      </c>
      <c r="AI6021" s="1">
        <v>800</v>
      </c>
      <c r="AJ6021" s="1" t="s">
        <v>14432</v>
      </c>
      <c r="AK6021" s="1" t="s">
        <v>14433</v>
      </c>
      <c r="AL6021" s="1" t="s">
        <v>14434</v>
      </c>
      <c r="AM6021" s="1" t="s">
        <v>12</v>
      </c>
      <c r="AN6021" s="1" t="s">
        <v>23098</v>
      </c>
      <c r="AO6021" s="1" t="s">
        <v>86</v>
      </c>
      <c r="AP6021" s="1" t="s">
        <v>57</v>
      </c>
      <c r="AQ6021" s="1" t="s">
        <v>25</v>
      </c>
      <c r="AR6021" s="1" t="s">
        <v>19</v>
      </c>
      <c r="AS6021" s="1" t="s">
        <v>23091</v>
      </c>
      <c r="AT6021" s="1" t="s">
        <v>26</v>
      </c>
    </row>
    <row r="6022" spans="1:46" x14ac:dyDescent="0.25">
      <c r="A6022" s="1" t="s">
        <v>17255</v>
      </c>
      <c r="B6022" s="2" t="s">
        <v>23101</v>
      </c>
      <c r="C6022" s="2" t="s">
        <v>23104</v>
      </c>
      <c r="D6022" s="1">
        <v>1</v>
      </c>
      <c r="E6022" s="1">
        <v>3</v>
      </c>
      <c r="F6022" s="1">
        <v>1</v>
      </c>
      <c r="G6022" s="1">
        <v>5</v>
      </c>
      <c r="H6022" s="6">
        <v>0.2</v>
      </c>
      <c r="I6022">
        <v>1</v>
      </c>
      <c r="J6022" s="1">
        <v>29</v>
      </c>
      <c r="K6022" s="1">
        <v>0</v>
      </c>
      <c r="L6022" s="1">
        <v>609</v>
      </c>
      <c r="M6022" s="6">
        <v>0.15</v>
      </c>
      <c r="N6022" s="4">
        <v>3000</v>
      </c>
      <c r="O6022" s="4">
        <v>250</v>
      </c>
      <c r="P6022" s="4">
        <v>400</v>
      </c>
      <c r="Q6022" s="3">
        <v>0.4</v>
      </c>
      <c r="R6022" s="1">
        <v>36</v>
      </c>
      <c r="S6022" s="1">
        <v>400</v>
      </c>
      <c r="T6022" s="1">
        <v>49</v>
      </c>
      <c r="U6022" s="1">
        <v>1</v>
      </c>
      <c r="V6022" s="1">
        <v>0</v>
      </c>
      <c r="W6022" s="1">
        <v>1</v>
      </c>
      <c r="X6022" s="1">
        <v>0</v>
      </c>
      <c r="Y6022" s="1">
        <v>0</v>
      </c>
      <c r="Z6022" s="1">
        <v>3</v>
      </c>
      <c r="AA6022" s="1">
        <v>1</v>
      </c>
      <c r="AB6022" s="1">
        <v>1</v>
      </c>
      <c r="AC6022" s="1">
        <v>0</v>
      </c>
      <c r="AD6022" s="1">
        <v>0</v>
      </c>
      <c r="AE6022" s="1">
        <v>300</v>
      </c>
      <c r="AF6022" s="1">
        <v>169</v>
      </c>
      <c r="AG6022" s="1">
        <v>0</v>
      </c>
      <c r="AH6022" s="1">
        <v>0</v>
      </c>
      <c r="AI6022" s="1">
        <v>469</v>
      </c>
      <c r="AJ6022" s="1" t="s">
        <v>779</v>
      </c>
      <c r="AK6022" s="1" t="s">
        <v>780</v>
      </c>
      <c r="AL6022" s="1" t="s">
        <v>781</v>
      </c>
      <c r="AM6022" s="1" t="s">
        <v>16</v>
      </c>
      <c r="AN6022" s="1" t="s">
        <v>23097</v>
      </c>
      <c r="AO6022" s="1" t="s">
        <v>86</v>
      </c>
      <c r="AP6022" s="1" t="s">
        <v>86</v>
      </c>
      <c r="AQ6022" s="1" t="s">
        <v>25</v>
      </c>
      <c r="AR6022" s="1" t="s">
        <v>30</v>
      </c>
      <c r="AS6022" s="1" t="s">
        <v>23091</v>
      </c>
      <c r="AT6022" s="1" t="s">
        <v>101</v>
      </c>
    </row>
    <row r="6023" spans="1:46" x14ac:dyDescent="0.25">
      <c r="A6023" s="1" t="s">
        <v>18014</v>
      </c>
      <c r="B6023" s="2" t="s">
        <v>23101</v>
      </c>
      <c r="C6023" s="2" t="s">
        <v>23104</v>
      </c>
      <c r="D6023" s="1">
        <v>1</v>
      </c>
      <c r="E6023" s="1">
        <v>0</v>
      </c>
      <c r="F6023" s="1">
        <v>1</v>
      </c>
      <c r="G6023" s="1">
        <v>2</v>
      </c>
      <c r="H6023" s="6">
        <v>0.5</v>
      </c>
      <c r="I6023">
        <v>0</v>
      </c>
      <c r="J6023" s="1">
        <v>29</v>
      </c>
      <c r="K6023" s="1">
        <v>0</v>
      </c>
      <c r="L6023" s="1">
        <v>785</v>
      </c>
      <c r="M6023" s="6">
        <v>0.09</v>
      </c>
      <c r="N6023" s="4">
        <v>1320</v>
      </c>
      <c r="O6023" s="4">
        <v>110</v>
      </c>
      <c r="P6023" s="4">
        <v>100</v>
      </c>
      <c r="Q6023" s="3">
        <v>0.4</v>
      </c>
      <c r="R6023" s="1">
        <v>12</v>
      </c>
      <c r="S6023" s="1">
        <v>100</v>
      </c>
      <c r="T6023" s="1">
        <v>9</v>
      </c>
      <c r="U6023" s="1">
        <v>1</v>
      </c>
      <c r="V6023" s="1">
        <v>0</v>
      </c>
      <c r="W6023" s="1">
        <v>1</v>
      </c>
      <c r="X6023" s="1">
        <v>1</v>
      </c>
      <c r="Y6023" s="1">
        <v>1</v>
      </c>
      <c r="Z6023" s="1">
        <v>0</v>
      </c>
      <c r="AA6023" s="1">
        <v>1</v>
      </c>
      <c r="AB6023" s="1">
        <v>0</v>
      </c>
      <c r="AC6023" s="1">
        <v>0</v>
      </c>
      <c r="AD6023" s="1">
        <v>0</v>
      </c>
      <c r="AE6023" s="1">
        <v>0</v>
      </c>
      <c r="AF6023" s="1">
        <v>0</v>
      </c>
      <c r="AG6023" s="1">
        <v>0</v>
      </c>
      <c r="AH6023" s="1">
        <v>0</v>
      </c>
      <c r="AI6023" s="1">
        <v>0</v>
      </c>
      <c r="AJ6023" s="1" t="s">
        <v>3078</v>
      </c>
      <c r="AK6023" s="1" t="s">
        <v>3079</v>
      </c>
      <c r="AL6023" s="1" t="s">
        <v>3080</v>
      </c>
      <c r="AM6023" s="1" t="s">
        <v>12</v>
      </c>
      <c r="AN6023" s="1" t="s">
        <v>23097</v>
      </c>
      <c r="AO6023" s="1" t="s">
        <v>86</v>
      </c>
      <c r="AP6023" s="1" t="s">
        <v>86</v>
      </c>
      <c r="AQ6023" s="1" t="s">
        <v>14</v>
      </c>
      <c r="AR6023" s="1" t="s">
        <v>19</v>
      </c>
      <c r="AS6023" s="1" t="s">
        <v>23091</v>
      </c>
      <c r="AT6023" s="1" t="s">
        <v>26</v>
      </c>
    </row>
    <row r="6024" spans="1:46" x14ac:dyDescent="0.25">
      <c r="A6024" s="1" t="s">
        <v>22114</v>
      </c>
      <c r="B6024" s="2" t="s">
        <v>23101</v>
      </c>
      <c r="C6024" s="2" t="s">
        <v>23104</v>
      </c>
      <c r="D6024" s="1">
        <v>1</v>
      </c>
      <c r="E6024" s="1">
        <v>5</v>
      </c>
      <c r="F6024" s="1">
        <v>2</v>
      </c>
      <c r="G6024" s="1">
        <v>8</v>
      </c>
      <c r="H6024" s="6">
        <v>0.25</v>
      </c>
      <c r="I6024">
        <v>1</v>
      </c>
      <c r="J6024" s="1">
        <v>35</v>
      </c>
      <c r="K6024" s="1">
        <v>0</v>
      </c>
      <c r="L6024" s="1">
        <v>706</v>
      </c>
      <c r="M6024" s="6">
        <v>0.2</v>
      </c>
      <c r="N6024" s="4">
        <v>29000</v>
      </c>
      <c r="O6024" s="4">
        <v>220</v>
      </c>
      <c r="P6024" s="4">
        <v>200</v>
      </c>
      <c r="Q6024" s="3">
        <v>0.34</v>
      </c>
      <c r="R6024" s="1">
        <v>36</v>
      </c>
      <c r="S6024" s="1">
        <v>200</v>
      </c>
      <c r="T6024" s="1">
        <v>22</v>
      </c>
      <c r="U6024" s="1">
        <v>1</v>
      </c>
      <c r="V6024" s="1">
        <v>0</v>
      </c>
      <c r="W6024" s="1">
        <v>1</v>
      </c>
      <c r="X6024" s="1">
        <v>1</v>
      </c>
      <c r="Y6024" s="1">
        <v>0</v>
      </c>
      <c r="Z6024" s="1">
        <v>5</v>
      </c>
      <c r="AA6024" s="1">
        <v>1</v>
      </c>
      <c r="AB6024" s="1">
        <v>1</v>
      </c>
      <c r="AC6024" s="1">
        <v>0</v>
      </c>
      <c r="AD6024" s="1">
        <v>0</v>
      </c>
      <c r="AE6024" s="1">
        <v>0</v>
      </c>
      <c r="AF6024" s="1">
        <v>550</v>
      </c>
      <c r="AG6024" s="1">
        <v>0</v>
      </c>
      <c r="AH6024" s="1">
        <v>120</v>
      </c>
      <c r="AI6024" s="1">
        <v>670</v>
      </c>
      <c r="AJ6024" s="1" t="s">
        <v>14438</v>
      </c>
      <c r="AK6024" s="1" t="s">
        <v>14439</v>
      </c>
      <c r="AL6024" s="1" t="s">
        <v>14440</v>
      </c>
      <c r="AM6024" s="1" t="s">
        <v>16</v>
      </c>
      <c r="AN6024" s="1" t="s">
        <v>23097</v>
      </c>
      <c r="AO6024" s="1" t="s">
        <v>86</v>
      </c>
      <c r="AP6024" s="1" t="s">
        <v>86</v>
      </c>
      <c r="AQ6024" s="1" t="s">
        <v>14</v>
      </c>
      <c r="AR6024" s="1" t="s">
        <v>30</v>
      </c>
      <c r="AS6024" s="1" t="s">
        <v>23091</v>
      </c>
      <c r="AT6024" s="1" t="s">
        <v>101</v>
      </c>
    </row>
    <row r="6025" spans="1:46" x14ac:dyDescent="0.25">
      <c r="A6025" s="1" t="s">
        <v>21529</v>
      </c>
      <c r="B6025" s="2" t="s">
        <v>23101</v>
      </c>
      <c r="C6025" s="2" t="s">
        <v>23104</v>
      </c>
      <c r="D6025" s="1">
        <v>1</v>
      </c>
      <c r="E6025" s="1">
        <v>4</v>
      </c>
      <c r="F6025" s="1">
        <v>4</v>
      </c>
      <c r="G6025" s="1">
        <v>9</v>
      </c>
      <c r="H6025" s="6">
        <v>0.44444444444444442</v>
      </c>
      <c r="I6025">
        <v>0</v>
      </c>
      <c r="J6025" s="1">
        <v>34</v>
      </c>
      <c r="K6025" s="1">
        <v>0</v>
      </c>
      <c r="L6025" s="1">
        <v>710</v>
      </c>
      <c r="M6025" s="6">
        <v>0.78</v>
      </c>
      <c r="N6025" s="4">
        <v>1200</v>
      </c>
      <c r="O6025" s="4">
        <v>100</v>
      </c>
      <c r="P6025" s="4">
        <v>100</v>
      </c>
      <c r="Q6025" s="3">
        <v>0.45</v>
      </c>
      <c r="R6025" s="1">
        <v>12</v>
      </c>
      <c r="S6025" s="1">
        <v>100</v>
      </c>
      <c r="T6025" s="1">
        <v>7</v>
      </c>
      <c r="U6025" s="1">
        <v>1</v>
      </c>
      <c r="V6025" s="1">
        <v>0</v>
      </c>
      <c r="W6025" s="1">
        <v>1</v>
      </c>
      <c r="X6025" s="1">
        <v>1</v>
      </c>
      <c r="Y6025" s="1">
        <v>1</v>
      </c>
      <c r="Z6025" s="1">
        <v>3</v>
      </c>
      <c r="AA6025" s="1">
        <v>1</v>
      </c>
      <c r="AB6025" s="1">
        <v>0</v>
      </c>
      <c r="AC6025" s="1">
        <v>1600</v>
      </c>
      <c r="AD6025" s="1">
        <v>800</v>
      </c>
      <c r="AE6025" s="1">
        <v>0</v>
      </c>
      <c r="AF6025" s="1">
        <v>0</v>
      </c>
      <c r="AG6025" s="1">
        <v>18</v>
      </c>
      <c r="AH6025" s="1">
        <v>0</v>
      </c>
      <c r="AI6025" s="1">
        <v>2418</v>
      </c>
      <c r="AJ6025" s="1" t="s">
        <v>12887</v>
      </c>
      <c r="AK6025" s="1" t="s">
        <v>12888</v>
      </c>
      <c r="AL6025" s="1" t="s">
        <v>12889</v>
      </c>
      <c r="AM6025" s="1" t="s">
        <v>12</v>
      </c>
      <c r="AN6025" s="1" t="s">
        <v>23097</v>
      </c>
      <c r="AO6025" s="1" t="s">
        <v>86</v>
      </c>
      <c r="AP6025" s="1" t="s">
        <v>86</v>
      </c>
      <c r="AQ6025" s="1" t="s">
        <v>14</v>
      </c>
      <c r="AR6025" s="1" t="s">
        <v>19</v>
      </c>
      <c r="AS6025" s="1" t="s">
        <v>23091</v>
      </c>
      <c r="AT6025" s="1" t="s">
        <v>26</v>
      </c>
    </row>
    <row r="6026" spans="1:46" x14ac:dyDescent="0.25">
      <c r="A6026" s="1" t="s">
        <v>20819</v>
      </c>
      <c r="B6026" s="2" t="s">
        <v>23101</v>
      </c>
      <c r="C6026" s="2" t="s">
        <v>23104</v>
      </c>
      <c r="D6026" s="1">
        <v>0</v>
      </c>
      <c r="E6026" s="1">
        <v>0</v>
      </c>
      <c r="F6026" s="1">
        <v>1</v>
      </c>
      <c r="G6026" s="1">
        <v>1</v>
      </c>
      <c r="H6026" s="6">
        <v>1</v>
      </c>
      <c r="I6026">
        <v>1</v>
      </c>
      <c r="J6026" s="1">
        <v>35</v>
      </c>
      <c r="K6026" s="1">
        <v>1</v>
      </c>
      <c r="L6026" s="1">
        <v>490</v>
      </c>
      <c r="M6026" s="6">
        <v>0.28999999999999998</v>
      </c>
      <c r="N6026" s="4">
        <v>3000</v>
      </c>
      <c r="O6026" s="4">
        <v>300</v>
      </c>
      <c r="P6026" s="4">
        <v>600</v>
      </c>
      <c r="Q6026" s="3">
        <v>0.33</v>
      </c>
      <c r="R6026" s="1">
        <v>36</v>
      </c>
      <c r="S6026" s="1">
        <v>600</v>
      </c>
      <c r="T6026" s="1">
        <v>47</v>
      </c>
      <c r="U6026" s="1">
        <v>1</v>
      </c>
      <c r="V6026" s="1">
        <v>0</v>
      </c>
      <c r="W6026" s="1">
        <v>0</v>
      </c>
      <c r="X6026" s="1">
        <v>1</v>
      </c>
      <c r="Y6026" s="1">
        <v>0</v>
      </c>
      <c r="Z6026" s="1">
        <v>4</v>
      </c>
      <c r="AA6026" s="1">
        <v>0</v>
      </c>
      <c r="AB6026" s="1">
        <v>1</v>
      </c>
      <c r="AC6026" s="1">
        <v>0</v>
      </c>
      <c r="AD6026" s="1">
        <v>0</v>
      </c>
      <c r="AE6026" s="1">
        <v>0</v>
      </c>
      <c r="AF6026" s="1">
        <v>600</v>
      </c>
      <c r="AG6026" s="1">
        <v>400</v>
      </c>
      <c r="AH6026" s="1">
        <v>0</v>
      </c>
      <c r="AI6026" s="1">
        <v>1000</v>
      </c>
      <c r="AJ6026" s="1" t="s">
        <v>10987</v>
      </c>
      <c r="AK6026" s="1" t="s">
        <v>10988</v>
      </c>
      <c r="AL6026" s="1" t="s">
        <v>10989</v>
      </c>
      <c r="AM6026" s="1" t="s">
        <v>16</v>
      </c>
      <c r="AN6026" s="1" t="s">
        <v>23098</v>
      </c>
      <c r="AO6026" s="1" t="s">
        <v>86</v>
      </c>
      <c r="AP6026" s="1" t="s">
        <v>57</v>
      </c>
      <c r="AQ6026" s="1" t="s">
        <v>14</v>
      </c>
      <c r="AR6026" s="1" t="s">
        <v>30</v>
      </c>
      <c r="AS6026" s="1" t="s">
        <v>23090</v>
      </c>
      <c r="AT6026" s="1" t="s">
        <v>101</v>
      </c>
    </row>
    <row r="6027" spans="1:46" x14ac:dyDescent="0.25">
      <c r="A6027" s="1" t="s">
        <v>22122</v>
      </c>
      <c r="B6027" s="2" t="s">
        <v>23101</v>
      </c>
      <c r="C6027" s="2" t="s">
        <v>23104</v>
      </c>
      <c r="D6027" s="1">
        <v>2</v>
      </c>
      <c r="E6027" s="1">
        <v>6</v>
      </c>
      <c r="F6027" s="1">
        <v>1</v>
      </c>
      <c r="G6027" s="1">
        <v>9</v>
      </c>
      <c r="H6027" s="6">
        <v>0.1111111111111111</v>
      </c>
      <c r="I6027">
        <v>1</v>
      </c>
      <c r="J6027" s="1">
        <v>37</v>
      </c>
      <c r="K6027" s="1">
        <v>0</v>
      </c>
      <c r="L6027" s="1">
        <v>861</v>
      </c>
      <c r="M6027" s="6">
        <v>0.16</v>
      </c>
      <c r="N6027" s="4">
        <v>1600</v>
      </c>
      <c r="O6027" s="4">
        <v>130</v>
      </c>
      <c r="P6027" s="4">
        <v>500</v>
      </c>
      <c r="Q6027" s="3">
        <v>0.18</v>
      </c>
      <c r="R6027" s="1">
        <v>24</v>
      </c>
      <c r="S6027" s="1">
        <v>500</v>
      </c>
      <c r="T6027" s="1">
        <v>24</v>
      </c>
      <c r="U6027" s="1">
        <v>1</v>
      </c>
      <c r="V6027" s="1">
        <v>0</v>
      </c>
      <c r="W6027" s="1">
        <v>0</v>
      </c>
      <c r="X6027" s="1">
        <v>0</v>
      </c>
      <c r="Y6027" s="1">
        <v>1</v>
      </c>
      <c r="Z6027" s="1">
        <v>0</v>
      </c>
      <c r="AA6027" s="1">
        <v>1</v>
      </c>
      <c r="AB6027" s="1">
        <v>1</v>
      </c>
      <c r="AC6027" s="1">
        <v>0</v>
      </c>
      <c r="AD6027" s="1">
        <v>0</v>
      </c>
      <c r="AE6027" s="1">
        <v>0</v>
      </c>
      <c r="AF6027" s="1">
        <v>0</v>
      </c>
      <c r="AG6027" s="1">
        <v>0</v>
      </c>
      <c r="AH6027" s="1">
        <v>0</v>
      </c>
      <c r="AI6027" s="1">
        <v>0</v>
      </c>
      <c r="AJ6027" s="1" t="s">
        <v>14462</v>
      </c>
      <c r="AK6027" s="1" t="s">
        <v>14463</v>
      </c>
      <c r="AL6027" s="1" t="s">
        <v>14464</v>
      </c>
      <c r="AM6027" s="1" t="s">
        <v>16</v>
      </c>
      <c r="AN6027" s="1" t="s">
        <v>23097</v>
      </c>
      <c r="AO6027" s="1" t="s">
        <v>86</v>
      </c>
      <c r="AP6027" s="1" t="s">
        <v>57</v>
      </c>
      <c r="AQ6027" s="1" t="s">
        <v>25</v>
      </c>
      <c r="AR6027" s="1" t="s">
        <v>19</v>
      </c>
      <c r="AS6027" s="1" t="s">
        <v>23091</v>
      </c>
      <c r="AT6027" s="1" t="s">
        <v>101</v>
      </c>
    </row>
    <row r="6028" spans="1:46" x14ac:dyDescent="0.25">
      <c r="A6028" s="1" t="s">
        <v>17267</v>
      </c>
      <c r="B6028" s="2" t="s">
        <v>23101</v>
      </c>
      <c r="C6028" s="2" t="s">
        <v>23104</v>
      </c>
      <c r="D6028" s="1">
        <v>47</v>
      </c>
      <c r="E6028" s="1">
        <v>0</v>
      </c>
      <c r="F6028" s="1">
        <v>1</v>
      </c>
      <c r="G6028" s="1">
        <v>48</v>
      </c>
      <c r="H6028" s="6">
        <v>2.0833333333333332E-2</v>
      </c>
      <c r="I6028">
        <v>0</v>
      </c>
      <c r="J6028" s="1">
        <v>31</v>
      </c>
      <c r="K6028" s="1">
        <v>0</v>
      </c>
      <c r="L6028" s="1">
        <v>755</v>
      </c>
      <c r="M6028" s="6">
        <v>0.05</v>
      </c>
      <c r="N6028" s="4">
        <v>2000</v>
      </c>
      <c r="O6028" s="4">
        <v>180</v>
      </c>
      <c r="P6028" s="4">
        <v>100</v>
      </c>
      <c r="Q6028" s="3">
        <v>0.25</v>
      </c>
      <c r="R6028" s="1">
        <v>12</v>
      </c>
      <c r="S6028" s="1">
        <v>100</v>
      </c>
      <c r="T6028" s="1">
        <v>1</v>
      </c>
      <c r="U6028" s="1">
        <v>0</v>
      </c>
      <c r="V6028" s="1">
        <v>0</v>
      </c>
      <c r="W6028" s="1">
        <v>0</v>
      </c>
      <c r="X6028" s="1">
        <v>0</v>
      </c>
      <c r="Y6028" s="1">
        <v>1</v>
      </c>
      <c r="Z6028" s="1">
        <v>1</v>
      </c>
      <c r="AA6028" s="1">
        <v>0</v>
      </c>
      <c r="AB6028" s="1">
        <v>0</v>
      </c>
      <c r="AC6028" s="1">
        <v>0</v>
      </c>
      <c r="AD6028" s="1">
        <v>0</v>
      </c>
      <c r="AE6028" s="1">
        <v>0</v>
      </c>
      <c r="AF6028" s="1">
        <v>0</v>
      </c>
      <c r="AG6028" s="1">
        <v>0</v>
      </c>
      <c r="AH6028" s="1">
        <v>0</v>
      </c>
      <c r="AI6028" s="1">
        <v>0</v>
      </c>
      <c r="AJ6028" s="1" t="s">
        <v>816</v>
      </c>
      <c r="AK6028" s="1" t="s">
        <v>817</v>
      </c>
      <c r="AL6028" s="1" t="s">
        <v>818</v>
      </c>
      <c r="AM6028" s="1" t="s">
        <v>12</v>
      </c>
      <c r="AN6028" s="1" t="s">
        <v>23097</v>
      </c>
      <c r="AO6028" s="1" t="s">
        <v>364</v>
      </c>
      <c r="AP6028" s="1" t="s">
        <v>57</v>
      </c>
      <c r="AQ6028" s="1" t="s">
        <v>25</v>
      </c>
      <c r="AR6028" s="1" t="s">
        <v>19</v>
      </c>
      <c r="AS6028" s="1" t="s">
        <v>23090</v>
      </c>
      <c r="AT6028" s="1" t="s">
        <v>26</v>
      </c>
    </row>
    <row r="6029" spans="1:46" x14ac:dyDescent="0.25">
      <c r="A6029" s="1" t="s">
        <v>19881</v>
      </c>
      <c r="B6029" s="2" t="s">
        <v>23101</v>
      </c>
      <c r="C6029" s="2" t="s">
        <v>23104</v>
      </c>
      <c r="D6029" s="1">
        <v>2</v>
      </c>
      <c r="E6029" s="1">
        <v>2</v>
      </c>
      <c r="F6029" s="1">
        <v>1</v>
      </c>
      <c r="G6029" s="1">
        <v>5</v>
      </c>
      <c r="H6029" s="6">
        <v>0.2</v>
      </c>
      <c r="I6029">
        <v>0</v>
      </c>
      <c r="J6029" s="1">
        <v>40</v>
      </c>
      <c r="K6029" s="1">
        <v>1</v>
      </c>
      <c r="L6029" s="1">
        <v>640</v>
      </c>
      <c r="M6029" s="6">
        <v>0.05</v>
      </c>
      <c r="N6029" s="4">
        <v>2000</v>
      </c>
      <c r="O6029" s="4">
        <v>180</v>
      </c>
      <c r="P6029" s="4">
        <v>100</v>
      </c>
      <c r="Q6029" s="3">
        <v>0.45</v>
      </c>
      <c r="R6029" s="1">
        <v>12</v>
      </c>
      <c r="S6029" s="1">
        <v>100</v>
      </c>
      <c r="T6029" s="1">
        <v>15</v>
      </c>
      <c r="U6029" s="1">
        <v>1</v>
      </c>
      <c r="V6029" s="1">
        <v>0</v>
      </c>
      <c r="W6029" s="1">
        <v>0</v>
      </c>
      <c r="X6029" s="1">
        <v>1</v>
      </c>
      <c r="Y6029" s="1">
        <v>0</v>
      </c>
      <c r="Z6029" s="1">
        <v>4</v>
      </c>
      <c r="AA6029" s="1">
        <v>1</v>
      </c>
      <c r="AB6029" s="1">
        <v>1</v>
      </c>
      <c r="AC6029" s="1">
        <v>0</v>
      </c>
      <c r="AD6029" s="1">
        <v>0</v>
      </c>
      <c r="AE6029" s="1">
        <v>0</v>
      </c>
      <c r="AF6029" s="1">
        <v>0</v>
      </c>
      <c r="AG6029" s="1">
        <v>0</v>
      </c>
      <c r="AH6029" s="1">
        <v>0</v>
      </c>
      <c r="AI6029" s="1">
        <v>0</v>
      </c>
      <c r="AJ6029" s="1" t="s">
        <v>8414</v>
      </c>
      <c r="AK6029" s="1" t="s">
        <v>8415</v>
      </c>
      <c r="AL6029" s="1" t="s">
        <v>8416</v>
      </c>
      <c r="AM6029" s="1" t="s">
        <v>12</v>
      </c>
      <c r="AN6029" s="1" t="s">
        <v>23098</v>
      </c>
      <c r="AO6029" s="1" t="s">
        <v>86</v>
      </c>
      <c r="AP6029" s="1" t="s">
        <v>57</v>
      </c>
      <c r="AQ6029" s="1" t="s">
        <v>14</v>
      </c>
      <c r="AR6029" s="1" t="s">
        <v>30</v>
      </c>
      <c r="AS6029" s="1" t="s">
        <v>23091</v>
      </c>
      <c r="AT6029" s="1" t="s">
        <v>101</v>
      </c>
    </row>
    <row r="6030" spans="1:46" x14ac:dyDescent="0.25">
      <c r="A6030" s="1" t="s">
        <v>22687</v>
      </c>
      <c r="B6030" s="2" t="s">
        <v>23101</v>
      </c>
      <c r="C6030" s="2" t="s">
        <v>23104</v>
      </c>
      <c r="D6030" s="1">
        <v>0</v>
      </c>
      <c r="E6030" s="1">
        <v>0</v>
      </c>
      <c r="F6030" s="1">
        <v>1</v>
      </c>
      <c r="G6030" s="1">
        <v>1</v>
      </c>
      <c r="H6030" s="6">
        <v>1</v>
      </c>
      <c r="I6030">
        <v>1</v>
      </c>
      <c r="J6030" s="1">
        <v>34</v>
      </c>
      <c r="K6030" s="1">
        <v>0</v>
      </c>
      <c r="L6030" s="1">
        <v>810</v>
      </c>
      <c r="M6030" s="6">
        <v>7.0000000000000007E-2</v>
      </c>
      <c r="N6030" s="4">
        <v>1750</v>
      </c>
      <c r="O6030" s="4">
        <v>133</v>
      </c>
      <c r="P6030" s="4">
        <v>100</v>
      </c>
      <c r="Q6030" s="3">
        <v>0.4</v>
      </c>
      <c r="R6030" s="1">
        <v>12</v>
      </c>
      <c r="S6030" s="1">
        <v>100</v>
      </c>
      <c r="T6030" s="1">
        <v>7</v>
      </c>
      <c r="U6030" s="1">
        <v>1</v>
      </c>
      <c r="V6030" s="1">
        <v>0</v>
      </c>
      <c r="W6030" s="1">
        <v>0</v>
      </c>
      <c r="X6030" s="1">
        <v>1</v>
      </c>
      <c r="Y6030" s="1">
        <v>1</v>
      </c>
      <c r="Z6030" s="1">
        <v>0</v>
      </c>
      <c r="AA6030" s="1">
        <v>1</v>
      </c>
      <c r="AB6030" s="1">
        <v>1</v>
      </c>
      <c r="AC6030" s="1">
        <v>0</v>
      </c>
      <c r="AD6030" s="1">
        <v>0</v>
      </c>
      <c r="AE6030" s="1">
        <v>0</v>
      </c>
      <c r="AF6030" s="1">
        <v>0</v>
      </c>
      <c r="AG6030" s="1">
        <v>0</v>
      </c>
      <c r="AH6030" s="1">
        <v>0</v>
      </c>
      <c r="AI6030" s="1">
        <v>0</v>
      </c>
      <c r="AJ6030" s="1" t="s">
        <v>15955</v>
      </c>
      <c r="AK6030" s="1" t="s">
        <v>15956</v>
      </c>
      <c r="AL6030" s="1" t="s">
        <v>15957</v>
      </c>
      <c r="AM6030" s="1" t="s">
        <v>16</v>
      </c>
      <c r="AN6030" s="1" t="s">
        <v>23097</v>
      </c>
      <c r="AO6030" s="1" t="s">
        <v>86</v>
      </c>
      <c r="AP6030" s="1" t="s">
        <v>57</v>
      </c>
      <c r="AQ6030" s="1" t="s">
        <v>14</v>
      </c>
      <c r="AR6030" s="1" t="s">
        <v>19</v>
      </c>
      <c r="AS6030" s="1" t="s">
        <v>23091</v>
      </c>
      <c r="AT6030" s="1" t="s">
        <v>101</v>
      </c>
    </row>
    <row r="6031" spans="1:46" x14ac:dyDescent="0.25">
      <c r="A6031" s="1" t="s">
        <v>20281</v>
      </c>
      <c r="B6031" s="2" t="s">
        <v>23101</v>
      </c>
      <c r="C6031" s="2" t="s">
        <v>23104</v>
      </c>
      <c r="D6031" s="1">
        <v>1</v>
      </c>
      <c r="E6031" s="1">
        <v>0</v>
      </c>
      <c r="F6031" s="1">
        <v>1</v>
      </c>
      <c r="G6031" s="1">
        <v>2</v>
      </c>
      <c r="H6031" s="6">
        <v>0.5</v>
      </c>
      <c r="I6031">
        <v>0</v>
      </c>
      <c r="J6031" s="1">
        <v>36</v>
      </c>
      <c r="K6031" s="1">
        <v>1</v>
      </c>
      <c r="L6031" s="1">
        <v>566</v>
      </c>
      <c r="M6031" s="6">
        <v>0.44</v>
      </c>
      <c r="N6031" s="4">
        <v>2760</v>
      </c>
      <c r="O6031" s="4">
        <v>230</v>
      </c>
      <c r="P6031" s="4">
        <v>300</v>
      </c>
      <c r="Q6031" s="3">
        <v>0.42</v>
      </c>
      <c r="R6031" s="1">
        <v>24</v>
      </c>
      <c r="S6031" s="1">
        <v>300</v>
      </c>
      <c r="T6031" s="1">
        <v>26</v>
      </c>
      <c r="U6031" s="1">
        <v>0</v>
      </c>
      <c r="V6031" s="1">
        <v>0</v>
      </c>
      <c r="W6031" s="1">
        <v>0</v>
      </c>
      <c r="X6031" s="1">
        <v>1</v>
      </c>
      <c r="Y6031" s="1">
        <v>1</v>
      </c>
      <c r="Z6031" s="1">
        <v>1</v>
      </c>
      <c r="AA6031" s="1">
        <v>1</v>
      </c>
      <c r="AB6031" s="1">
        <v>0</v>
      </c>
      <c r="AC6031" s="1">
        <v>0</v>
      </c>
      <c r="AD6031" s="1">
        <v>0</v>
      </c>
      <c r="AE6031" s="1">
        <v>0</v>
      </c>
      <c r="AF6031" s="1">
        <v>475</v>
      </c>
      <c r="AG6031" s="1">
        <v>0</v>
      </c>
      <c r="AH6031" s="1">
        <v>1000</v>
      </c>
      <c r="AI6031" s="1">
        <v>1475</v>
      </c>
      <c r="AJ6031" s="1" t="s">
        <v>9513</v>
      </c>
      <c r="AK6031" s="1" t="s">
        <v>9514</v>
      </c>
      <c r="AL6031" s="1" t="s">
        <v>9515</v>
      </c>
      <c r="AM6031" s="1" t="s">
        <v>12</v>
      </c>
      <c r="AN6031" s="1" t="s">
        <v>23098</v>
      </c>
      <c r="AO6031" s="1" t="s">
        <v>364</v>
      </c>
      <c r="AP6031" s="1" t="s">
        <v>57</v>
      </c>
      <c r="AQ6031" s="1" t="s">
        <v>14</v>
      </c>
      <c r="AR6031" s="1" t="s">
        <v>19</v>
      </c>
      <c r="AS6031" s="1" t="s">
        <v>23091</v>
      </c>
      <c r="AT6031" s="1" t="s">
        <v>26</v>
      </c>
    </row>
    <row r="6032" spans="1:46" x14ac:dyDescent="0.25">
      <c r="A6032" s="1" t="s">
        <v>17083</v>
      </c>
      <c r="B6032" s="2" t="s">
        <v>23101</v>
      </c>
      <c r="C6032" s="2" t="s">
        <v>23104</v>
      </c>
      <c r="D6032" s="1">
        <v>0</v>
      </c>
      <c r="E6032" s="1">
        <v>0</v>
      </c>
      <c r="F6032" s="1">
        <v>1</v>
      </c>
      <c r="G6032" s="1">
        <v>1</v>
      </c>
      <c r="H6032" s="6">
        <v>1</v>
      </c>
      <c r="I6032">
        <v>0</v>
      </c>
      <c r="J6032" s="1">
        <v>30</v>
      </c>
      <c r="K6032" s="1">
        <v>1</v>
      </c>
      <c r="L6032" s="1">
        <v>550</v>
      </c>
      <c r="M6032" s="6">
        <v>0.26</v>
      </c>
      <c r="N6032" s="4">
        <v>2000</v>
      </c>
      <c r="O6032" s="4">
        <v>150</v>
      </c>
      <c r="P6032" s="4">
        <v>300</v>
      </c>
      <c r="Q6032" s="3">
        <v>0.4</v>
      </c>
      <c r="R6032" s="1">
        <v>24</v>
      </c>
      <c r="S6032" s="1">
        <v>300</v>
      </c>
      <c r="T6032" s="1">
        <v>34</v>
      </c>
      <c r="U6032" s="1">
        <v>1</v>
      </c>
      <c r="V6032" s="1">
        <v>0</v>
      </c>
      <c r="W6032" s="1">
        <v>0</v>
      </c>
      <c r="X6032" s="1">
        <v>0</v>
      </c>
      <c r="Y6032" s="1">
        <v>1</v>
      </c>
      <c r="Z6032" s="1">
        <v>3</v>
      </c>
      <c r="AA6032" s="1">
        <v>0</v>
      </c>
      <c r="AB6032" s="1">
        <v>1</v>
      </c>
      <c r="AC6032" s="1">
        <v>0</v>
      </c>
      <c r="AD6032" s="1">
        <v>0</v>
      </c>
      <c r="AE6032" s="1">
        <v>0</v>
      </c>
      <c r="AF6032" s="1">
        <v>0</v>
      </c>
      <c r="AG6032" s="1">
        <v>0</v>
      </c>
      <c r="AH6032" s="1">
        <v>400</v>
      </c>
      <c r="AI6032" s="1">
        <v>400</v>
      </c>
      <c r="AJ6032" s="1" t="s">
        <v>210</v>
      </c>
      <c r="AK6032" s="1" t="s">
        <v>211</v>
      </c>
      <c r="AL6032" s="1" t="s">
        <v>212</v>
      </c>
      <c r="AM6032" s="1" t="s">
        <v>12</v>
      </c>
      <c r="AN6032" s="1" t="s">
        <v>23098</v>
      </c>
      <c r="AO6032" s="1" t="s">
        <v>86</v>
      </c>
      <c r="AP6032" s="1" t="s">
        <v>57</v>
      </c>
      <c r="AQ6032" s="1" t="s">
        <v>25</v>
      </c>
      <c r="AR6032" s="1" t="s">
        <v>19</v>
      </c>
      <c r="AS6032" s="1" t="s">
        <v>23090</v>
      </c>
      <c r="AT6032" s="1" t="s">
        <v>101</v>
      </c>
    </row>
    <row r="6033" spans="1:46" x14ac:dyDescent="0.25">
      <c r="A6033" s="1" t="s">
        <v>22700</v>
      </c>
      <c r="B6033" s="2" t="s">
        <v>23101</v>
      </c>
      <c r="C6033" s="2" t="s">
        <v>23105</v>
      </c>
      <c r="D6033" s="1">
        <v>1</v>
      </c>
      <c r="E6033" s="1">
        <v>0</v>
      </c>
      <c r="F6033" s="1">
        <v>2</v>
      </c>
      <c r="G6033" s="1">
        <v>3</v>
      </c>
      <c r="H6033" s="6">
        <v>0.66666666666666663</v>
      </c>
      <c r="I6033">
        <v>0</v>
      </c>
      <c r="J6033" s="1">
        <v>26</v>
      </c>
      <c r="K6033" s="1">
        <v>0</v>
      </c>
      <c r="L6033" s="1">
        <v>673</v>
      </c>
      <c r="M6033" s="6">
        <v>0.05</v>
      </c>
      <c r="N6033" s="4">
        <v>2160</v>
      </c>
      <c r="O6033" s="4">
        <v>180</v>
      </c>
      <c r="P6033" s="4">
        <v>100</v>
      </c>
      <c r="Q6033" s="3">
        <v>0.4</v>
      </c>
      <c r="R6033" s="1">
        <v>12</v>
      </c>
      <c r="S6033" s="1">
        <v>100</v>
      </c>
      <c r="T6033" s="1">
        <v>6</v>
      </c>
      <c r="U6033" s="1">
        <v>1</v>
      </c>
      <c r="V6033" s="1">
        <v>0</v>
      </c>
      <c r="W6033" s="1">
        <v>1</v>
      </c>
      <c r="X6033" s="1">
        <v>1</v>
      </c>
      <c r="Y6033" s="1">
        <v>1</v>
      </c>
      <c r="Z6033" s="1">
        <v>4</v>
      </c>
      <c r="AA6033" s="1">
        <v>1</v>
      </c>
      <c r="AB6033" s="1">
        <v>1</v>
      </c>
      <c r="AC6033" s="1">
        <v>0</v>
      </c>
      <c r="AD6033" s="1">
        <v>0</v>
      </c>
      <c r="AE6033" s="1">
        <v>0</v>
      </c>
      <c r="AF6033" s="1">
        <v>0</v>
      </c>
      <c r="AG6033" s="1">
        <v>0</v>
      </c>
      <c r="AH6033" s="1">
        <v>0</v>
      </c>
      <c r="AI6033" s="1">
        <v>0</v>
      </c>
      <c r="AJ6033" s="1" t="s">
        <v>8350</v>
      </c>
      <c r="AK6033" s="1" t="s">
        <v>15992</v>
      </c>
      <c r="AL6033" s="1" t="s">
        <v>15993</v>
      </c>
      <c r="AM6033" s="1" t="s">
        <v>12</v>
      </c>
      <c r="AN6033" s="1" t="s">
        <v>23097</v>
      </c>
      <c r="AO6033" s="1" t="s">
        <v>86</v>
      </c>
      <c r="AP6033" s="1" t="s">
        <v>86</v>
      </c>
      <c r="AQ6033" s="1" t="s">
        <v>14</v>
      </c>
      <c r="AR6033" s="1" t="s">
        <v>19</v>
      </c>
      <c r="AS6033" s="1" t="s">
        <v>23091</v>
      </c>
      <c r="AT6033" s="1" t="s">
        <v>101</v>
      </c>
    </row>
    <row r="6034" spans="1:46" x14ac:dyDescent="0.25">
      <c r="A6034" s="1" t="s">
        <v>22206</v>
      </c>
      <c r="B6034" s="2" t="s">
        <v>23101</v>
      </c>
      <c r="C6034" s="2" t="s">
        <v>23105</v>
      </c>
      <c r="D6034" s="1">
        <v>0</v>
      </c>
      <c r="E6034" s="1">
        <v>0</v>
      </c>
      <c r="F6034" s="1">
        <v>1</v>
      </c>
      <c r="G6034" s="1">
        <v>1</v>
      </c>
      <c r="H6034" s="6">
        <v>1</v>
      </c>
      <c r="I6034">
        <v>1</v>
      </c>
      <c r="J6034" s="1">
        <v>32</v>
      </c>
      <c r="K6034" s="1">
        <v>1</v>
      </c>
      <c r="L6034" s="1">
        <v>327</v>
      </c>
      <c r="M6034" s="6">
        <v>0.25</v>
      </c>
      <c r="N6034" s="4">
        <v>1200</v>
      </c>
      <c r="O6034" s="4">
        <v>118</v>
      </c>
      <c r="P6034" s="4">
        <v>150</v>
      </c>
      <c r="Q6034" s="3">
        <v>0.38</v>
      </c>
      <c r="R6034" s="1">
        <v>12</v>
      </c>
      <c r="S6034" s="1">
        <v>150</v>
      </c>
      <c r="T6034" s="1">
        <v>15</v>
      </c>
      <c r="U6034" s="1">
        <v>1</v>
      </c>
      <c r="V6034" s="1">
        <v>0</v>
      </c>
      <c r="W6034" s="1">
        <v>1</v>
      </c>
      <c r="X6034" s="1">
        <v>0</v>
      </c>
      <c r="Y6034" s="1">
        <v>1</v>
      </c>
      <c r="Z6034" s="1">
        <v>3</v>
      </c>
      <c r="AA6034" s="1">
        <v>1</v>
      </c>
      <c r="AB6034" s="1">
        <v>1</v>
      </c>
      <c r="AC6034" s="1">
        <v>34</v>
      </c>
      <c r="AD6034" s="1">
        <v>50</v>
      </c>
      <c r="AE6034" s="1">
        <v>270</v>
      </c>
      <c r="AF6034" s="1">
        <v>0</v>
      </c>
      <c r="AG6034" s="1">
        <v>0</v>
      </c>
      <c r="AH6034" s="1">
        <v>0</v>
      </c>
      <c r="AI6034" s="1">
        <v>354</v>
      </c>
      <c r="AJ6034" s="1" t="s">
        <v>1133</v>
      </c>
      <c r="AK6034" s="1" t="s">
        <v>14697</v>
      </c>
      <c r="AL6034" s="1" t="s">
        <v>14698</v>
      </c>
      <c r="AM6034" s="1" t="s">
        <v>16</v>
      </c>
      <c r="AN6034" s="1" t="s">
        <v>23098</v>
      </c>
      <c r="AO6034" s="1" t="s">
        <v>86</v>
      </c>
      <c r="AP6034" s="1" t="s">
        <v>86</v>
      </c>
      <c r="AQ6034" s="1" t="s">
        <v>25</v>
      </c>
      <c r="AR6034" s="1" t="s">
        <v>19</v>
      </c>
      <c r="AS6034" s="1" t="s">
        <v>23091</v>
      </c>
      <c r="AT6034" s="1" t="s">
        <v>101</v>
      </c>
    </row>
    <row r="6035" spans="1:46" x14ac:dyDescent="0.25">
      <c r="A6035" s="1" t="s">
        <v>21434</v>
      </c>
      <c r="B6035" s="2" t="s">
        <v>23101</v>
      </c>
      <c r="C6035" s="2" t="s">
        <v>23105</v>
      </c>
      <c r="D6035" s="1">
        <v>0</v>
      </c>
      <c r="E6035" s="1">
        <v>0</v>
      </c>
      <c r="F6035" s="1">
        <v>1</v>
      </c>
      <c r="G6035" s="1">
        <v>1</v>
      </c>
      <c r="H6035" s="6">
        <v>1</v>
      </c>
      <c r="I6035">
        <v>0</v>
      </c>
      <c r="J6035" s="1">
        <v>33</v>
      </c>
      <c r="K6035" s="1">
        <v>0</v>
      </c>
      <c r="L6035" s="1">
        <v>690</v>
      </c>
      <c r="M6035" s="6">
        <v>0.9</v>
      </c>
      <c r="N6035" s="4">
        <v>2400</v>
      </c>
      <c r="O6035" s="4">
        <v>233</v>
      </c>
      <c r="P6035" s="4">
        <v>500</v>
      </c>
      <c r="Q6035" s="3">
        <v>0.39</v>
      </c>
      <c r="R6035" s="1">
        <v>24</v>
      </c>
      <c r="S6035" s="1">
        <v>500</v>
      </c>
      <c r="T6035" s="1">
        <v>80</v>
      </c>
      <c r="U6035" s="1">
        <v>1</v>
      </c>
      <c r="V6035" s="1">
        <v>0</v>
      </c>
      <c r="W6035" s="1">
        <v>0</v>
      </c>
      <c r="X6035" s="1">
        <v>1</v>
      </c>
      <c r="Y6035" s="1">
        <v>1</v>
      </c>
      <c r="Z6035" s="1">
        <v>0</v>
      </c>
      <c r="AA6035" s="1">
        <v>1</v>
      </c>
      <c r="AB6035" s="1">
        <v>0</v>
      </c>
      <c r="AC6035" s="1">
        <v>5150</v>
      </c>
      <c r="AD6035" s="1">
        <v>140</v>
      </c>
      <c r="AE6035" s="1">
        <v>0</v>
      </c>
      <c r="AF6035" s="1">
        <v>0</v>
      </c>
      <c r="AG6035" s="1">
        <v>0</v>
      </c>
      <c r="AH6035" s="1">
        <v>0</v>
      </c>
      <c r="AI6035" s="1">
        <v>5290</v>
      </c>
      <c r="AJ6035" s="1" t="s">
        <v>12632</v>
      </c>
      <c r="AK6035" s="1" t="s">
        <v>12633</v>
      </c>
      <c r="AL6035" s="1" t="s">
        <v>12634</v>
      </c>
      <c r="AM6035" s="1" t="s">
        <v>12</v>
      </c>
      <c r="AN6035" s="1" t="s">
        <v>23097</v>
      </c>
      <c r="AO6035" s="1" t="s">
        <v>86</v>
      </c>
      <c r="AP6035" s="1" t="s">
        <v>57</v>
      </c>
      <c r="AQ6035" s="1" t="s">
        <v>14</v>
      </c>
      <c r="AR6035" s="1" t="s">
        <v>19</v>
      </c>
      <c r="AS6035" s="1" t="s">
        <v>23091</v>
      </c>
      <c r="AT6035" s="1" t="s">
        <v>26</v>
      </c>
    </row>
    <row r="6036" spans="1:46" x14ac:dyDescent="0.25">
      <c r="A6036" s="1" t="s">
        <v>19206</v>
      </c>
      <c r="B6036" s="2" t="s">
        <v>23101</v>
      </c>
      <c r="C6036" s="2" t="s">
        <v>23106</v>
      </c>
      <c r="D6036" s="1">
        <v>1</v>
      </c>
      <c r="E6036" s="1">
        <v>1</v>
      </c>
      <c r="F6036" s="1">
        <v>1</v>
      </c>
      <c r="G6036" s="1">
        <v>3</v>
      </c>
      <c r="H6036" s="6">
        <v>0.33333333333333331</v>
      </c>
      <c r="I6036">
        <v>0</v>
      </c>
      <c r="J6036" s="1">
        <v>45</v>
      </c>
      <c r="K6036" s="1">
        <v>0</v>
      </c>
      <c r="L6036" s="1">
        <v>674</v>
      </c>
      <c r="M6036" s="6">
        <v>0.28000000000000003</v>
      </c>
      <c r="N6036" s="4">
        <v>2400</v>
      </c>
      <c r="O6036" s="4">
        <v>200</v>
      </c>
      <c r="P6036" s="4">
        <v>500</v>
      </c>
      <c r="Q6036" s="3">
        <v>0.3</v>
      </c>
      <c r="R6036" s="1">
        <v>24</v>
      </c>
      <c r="S6036" s="1">
        <v>500</v>
      </c>
      <c r="T6036" s="1">
        <v>54</v>
      </c>
      <c r="U6036" s="1">
        <v>1</v>
      </c>
      <c r="V6036" s="1">
        <v>0</v>
      </c>
      <c r="W6036" s="1">
        <v>0</v>
      </c>
      <c r="X6036" s="1">
        <v>1</v>
      </c>
      <c r="Y6036" s="1">
        <v>1</v>
      </c>
      <c r="Z6036" s="1">
        <v>1</v>
      </c>
      <c r="AA6036" s="1">
        <v>1</v>
      </c>
      <c r="AB6036" s="1">
        <v>0</v>
      </c>
      <c r="AC6036" s="1">
        <v>858</v>
      </c>
      <c r="AD6036" s="1">
        <v>0</v>
      </c>
      <c r="AE6036" s="1">
        <v>0</v>
      </c>
      <c r="AF6036" s="1">
        <v>0</v>
      </c>
      <c r="AG6036" s="1">
        <v>0</v>
      </c>
      <c r="AH6036" s="1">
        <v>0</v>
      </c>
      <c r="AI6036" s="1">
        <v>858</v>
      </c>
      <c r="AJ6036" s="1" t="s">
        <v>6519</v>
      </c>
      <c r="AK6036" s="1" t="s">
        <v>6520</v>
      </c>
      <c r="AL6036" s="1" t="s">
        <v>6521</v>
      </c>
      <c r="AM6036" s="1" t="s">
        <v>12</v>
      </c>
      <c r="AN6036" s="1" t="s">
        <v>23097</v>
      </c>
      <c r="AO6036" s="1" t="s">
        <v>86</v>
      </c>
      <c r="AP6036" s="1" t="s">
        <v>57</v>
      </c>
      <c r="AQ6036" s="1" t="s">
        <v>14</v>
      </c>
      <c r="AR6036" s="1" t="s">
        <v>19</v>
      </c>
      <c r="AS6036" s="1" t="s">
        <v>23091</v>
      </c>
      <c r="AT6036" s="1" t="s">
        <v>26</v>
      </c>
    </row>
    <row r="6037" spans="1:46" x14ac:dyDescent="0.25">
      <c r="A6037" s="1" t="s">
        <v>19401</v>
      </c>
      <c r="B6037" s="2" t="s">
        <v>23101</v>
      </c>
      <c r="C6037" s="2" t="s">
        <v>23106</v>
      </c>
      <c r="D6037" s="1">
        <v>0</v>
      </c>
      <c r="E6037" s="1">
        <v>0</v>
      </c>
      <c r="F6037" s="1">
        <v>1</v>
      </c>
      <c r="G6037" s="1">
        <v>1</v>
      </c>
      <c r="H6037" s="6">
        <v>1</v>
      </c>
      <c r="I6037">
        <v>0</v>
      </c>
      <c r="J6037" s="1">
        <v>31</v>
      </c>
      <c r="K6037" s="1">
        <v>0</v>
      </c>
      <c r="L6037" s="1">
        <v>420</v>
      </c>
      <c r="M6037" s="6">
        <v>0.13</v>
      </c>
      <c r="N6037" s="4">
        <v>2100</v>
      </c>
      <c r="O6037" s="4">
        <v>160</v>
      </c>
      <c r="P6037" s="4">
        <v>200</v>
      </c>
      <c r="Q6037" s="3">
        <v>0.39</v>
      </c>
      <c r="R6037" s="1">
        <v>12</v>
      </c>
      <c r="S6037" s="1">
        <v>200</v>
      </c>
      <c r="T6037" s="1">
        <v>17</v>
      </c>
      <c r="U6037" s="1">
        <v>1</v>
      </c>
      <c r="V6037" s="1">
        <v>0</v>
      </c>
      <c r="W6037" s="1">
        <v>0</v>
      </c>
      <c r="X6037" s="1">
        <v>1</v>
      </c>
      <c r="Y6037" s="1">
        <v>1</v>
      </c>
      <c r="Z6037" s="1">
        <v>0</v>
      </c>
      <c r="AA6037" s="1">
        <v>1</v>
      </c>
      <c r="AB6037" s="1">
        <v>0</v>
      </c>
      <c r="AC6037" s="1">
        <v>0</v>
      </c>
      <c r="AD6037" s="1">
        <v>53</v>
      </c>
      <c r="AE6037" s="1">
        <v>0</v>
      </c>
      <c r="AF6037" s="1">
        <v>0</v>
      </c>
      <c r="AG6037" s="1">
        <v>0</v>
      </c>
      <c r="AH6037" s="1">
        <v>0</v>
      </c>
      <c r="AI6037" s="1">
        <v>53</v>
      </c>
      <c r="AJ6037" s="1" t="s">
        <v>7082</v>
      </c>
      <c r="AK6037" s="1" t="s">
        <v>7083</v>
      </c>
      <c r="AL6037" s="1" t="s">
        <v>7084</v>
      </c>
      <c r="AM6037" s="1" t="s">
        <v>12</v>
      </c>
      <c r="AN6037" s="1" t="s">
        <v>23097</v>
      </c>
      <c r="AO6037" s="1" t="s">
        <v>86</v>
      </c>
      <c r="AP6037" s="1" t="s">
        <v>57</v>
      </c>
      <c r="AQ6037" s="1" t="s">
        <v>14</v>
      </c>
      <c r="AR6037" s="1" t="s">
        <v>19</v>
      </c>
      <c r="AS6037" s="1" t="s">
        <v>23091</v>
      </c>
      <c r="AT6037" s="1" t="s">
        <v>26</v>
      </c>
    </row>
    <row r="6038" spans="1:46" x14ac:dyDescent="0.25">
      <c r="A6038" s="1" t="s">
        <v>19433</v>
      </c>
      <c r="B6038" s="2" t="s">
        <v>23101</v>
      </c>
      <c r="C6038" s="2" t="s">
        <v>23106</v>
      </c>
      <c r="D6038" s="1">
        <v>1</v>
      </c>
      <c r="E6038" s="1">
        <v>3</v>
      </c>
      <c r="F6038" s="1">
        <v>2</v>
      </c>
      <c r="G6038" s="1">
        <v>6</v>
      </c>
      <c r="H6038" s="6">
        <v>0.33333333333333331</v>
      </c>
      <c r="I6038">
        <v>0</v>
      </c>
      <c r="J6038" s="1">
        <v>38</v>
      </c>
      <c r="K6038" s="1">
        <v>1</v>
      </c>
      <c r="L6038" s="1">
        <v>663</v>
      </c>
      <c r="M6038" s="6">
        <v>0.16</v>
      </c>
      <c r="N6038" s="4">
        <v>2400</v>
      </c>
      <c r="O6038" s="4">
        <v>180</v>
      </c>
      <c r="P6038" s="4">
        <v>300</v>
      </c>
      <c r="Q6038" s="3">
        <v>0.32</v>
      </c>
      <c r="R6038" s="1">
        <v>12</v>
      </c>
      <c r="S6038" s="1">
        <v>300</v>
      </c>
      <c r="T6038" s="1">
        <v>69</v>
      </c>
      <c r="U6038" s="1">
        <v>0</v>
      </c>
      <c r="V6038" s="1">
        <v>0</v>
      </c>
      <c r="W6038" s="1">
        <v>0</v>
      </c>
      <c r="X6038" s="1">
        <v>1</v>
      </c>
      <c r="Y6038" s="1">
        <v>1</v>
      </c>
      <c r="Z6038" s="1">
        <v>0</v>
      </c>
      <c r="AA6038" s="1">
        <v>1</v>
      </c>
      <c r="AB6038" s="1">
        <v>0</v>
      </c>
      <c r="AC6038" s="1">
        <v>0</v>
      </c>
      <c r="AD6038" s="1">
        <v>0</v>
      </c>
      <c r="AE6038" s="1">
        <v>0</v>
      </c>
      <c r="AF6038" s="1">
        <v>133</v>
      </c>
      <c r="AG6038" s="1">
        <v>0</v>
      </c>
      <c r="AH6038" s="1">
        <v>0</v>
      </c>
      <c r="AI6038" s="1">
        <v>133</v>
      </c>
      <c r="AJ6038" s="1" t="s">
        <v>7176</v>
      </c>
      <c r="AK6038" s="1" t="s">
        <v>7177</v>
      </c>
      <c r="AL6038" s="1" t="s">
        <v>7178</v>
      </c>
      <c r="AM6038" s="1" t="s">
        <v>12</v>
      </c>
      <c r="AN6038" s="1" t="s">
        <v>23098</v>
      </c>
      <c r="AO6038" s="1" t="s">
        <v>364</v>
      </c>
      <c r="AP6038" s="1" t="s">
        <v>57</v>
      </c>
      <c r="AQ6038" s="1" t="s">
        <v>14</v>
      </c>
      <c r="AR6038" s="1" t="s">
        <v>19</v>
      </c>
      <c r="AS6038" s="1" t="s">
        <v>23091</v>
      </c>
      <c r="AT6038" s="1" t="s">
        <v>26</v>
      </c>
    </row>
    <row r="6039" spans="1:46" x14ac:dyDescent="0.25">
      <c r="A6039" s="1" t="s">
        <v>20062</v>
      </c>
      <c r="B6039" s="2" t="s">
        <v>23101</v>
      </c>
      <c r="C6039" s="2" t="s">
        <v>23106</v>
      </c>
      <c r="D6039" s="1">
        <v>0</v>
      </c>
      <c r="E6039" s="1">
        <v>0</v>
      </c>
      <c r="F6039" s="1">
        <v>1</v>
      </c>
      <c r="G6039" s="1">
        <v>1</v>
      </c>
      <c r="H6039" s="6">
        <v>1</v>
      </c>
      <c r="I6039">
        <v>1</v>
      </c>
      <c r="J6039" s="1">
        <v>26</v>
      </c>
      <c r="K6039" s="1">
        <v>1</v>
      </c>
      <c r="L6039" s="1">
        <v>650</v>
      </c>
      <c r="M6039" s="6">
        <v>0.2</v>
      </c>
      <c r="N6039" s="4">
        <v>2500</v>
      </c>
      <c r="O6039" s="4">
        <v>200</v>
      </c>
      <c r="P6039" s="4">
        <v>200</v>
      </c>
      <c r="Q6039" s="3">
        <v>0.3</v>
      </c>
      <c r="R6039" s="1">
        <v>12</v>
      </c>
      <c r="S6039" s="1">
        <v>200</v>
      </c>
      <c r="T6039" s="1">
        <v>10</v>
      </c>
      <c r="U6039" s="1">
        <v>1</v>
      </c>
      <c r="V6039" s="1">
        <v>0</v>
      </c>
      <c r="W6039" s="1">
        <v>0</v>
      </c>
      <c r="X6039" s="1">
        <v>0</v>
      </c>
      <c r="Y6039" s="1">
        <v>1</v>
      </c>
      <c r="Z6039" s="1">
        <v>0</v>
      </c>
      <c r="AA6039" s="1">
        <v>1</v>
      </c>
      <c r="AB6039" s="1">
        <v>1</v>
      </c>
      <c r="AC6039" s="1">
        <v>0</v>
      </c>
      <c r="AD6039" s="1">
        <v>0</v>
      </c>
      <c r="AE6039" s="1">
        <v>0</v>
      </c>
      <c r="AF6039" s="1">
        <v>400</v>
      </c>
      <c r="AG6039" s="1">
        <v>0</v>
      </c>
      <c r="AH6039" s="1">
        <v>0</v>
      </c>
      <c r="AI6039" s="1">
        <v>400</v>
      </c>
      <c r="AJ6039" s="1" t="s">
        <v>8931</v>
      </c>
      <c r="AK6039" s="1" t="s">
        <v>8932</v>
      </c>
      <c r="AL6039" s="1" t="s">
        <v>8933</v>
      </c>
      <c r="AM6039" s="1" t="s">
        <v>16</v>
      </c>
      <c r="AN6039" s="1" t="s">
        <v>23098</v>
      </c>
      <c r="AO6039" s="1" t="s">
        <v>86</v>
      </c>
      <c r="AP6039" s="1" t="s">
        <v>57</v>
      </c>
      <c r="AQ6039" s="1" t="s">
        <v>25</v>
      </c>
      <c r="AR6039" s="1" t="s">
        <v>19</v>
      </c>
      <c r="AS6039" s="1" t="s">
        <v>23091</v>
      </c>
      <c r="AT6039" s="1" t="s">
        <v>101</v>
      </c>
    </row>
    <row r="6040" spans="1:46" x14ac:dyDescent="0.25">
      <c r="A6040" s="1" t="s">
        <v>20101</v>
      </c>
      <c r="B6040" s="2" t="s">
        <v>23101</v>
      </c>
      <c r="C6040" s="2" t="s">
        <v>23107</v>
      </c>
      <c r="D6040" s="1">
        <v>0</v>
      </c>
      <c r="E6040" s="1">
        <v>0</v>
      </c>
      <c r="F6040" s="1">
        <v>1</v>
      </c>
      <c r="G6040" s="1">
        <v>1</v>
      </c>
      <c r="H6040" s="6">
        <v>1</v>
      </c>
      <c r="I6040">
        <v>0</v>
      </c>
      <c r="J6040" s="1">
        <v>37</v>
      </c>
      <c r="K6040" s="1">
        <v>0</v>
      </c>
      <c r="L6040" s="1">
        <v>822</v>
      </c>
      <c r="M6040" s="6">
        <v>0.25</v>
      </c>
      <c r="N6040" s="4">
        <v>1440</v>
      </c>
      <c r="O6040" s="4">
        <v>120</v>
      </c>
      <c r="P6040" s="4">
        <v>100</v>
      </c>
      <c r="Q6040" s="3">
        <v>0.35</v>
      </c>
      <c r="R6040" s="1">
        <v>12</v>
      </c>
      <c r="S6040" s="1">
        <v>100</v>
      </c>
      <c r="T6040" s="1">
        <v>10</v>
      </c>
      <c r="U6040" s="1">
        <v>1</v>
      </c>
      <c r="V6040" s="1">
        <v>0</v>
      </c>
      <c r="W6040" s="1">
        <v>1</v>
      </c>
      <c r="X6040" s="1">
        <v>1</v>
      </c>
      <c r="Y6040" s="1">
        <v>1</v>
      </c>
      <c r="Z6040" s="1">
        <v>4</v>
      </c>
      <c r="AA6040" s="1">
        <v>1</v>
      </c>
      <c r="AB6040" s="1">
        <v>0</v>
      </c>
      <c r="AC6040" s="1">
        <v>0</v>
      </c>
      <c r="AD6040" s="1">
        <v>0</v>
      </c>
      <c r="AE6040" s="1">
        <v>0</v>
      </c>
      <c r="AF6040" s="1">
        <v>400</v>
      </c>
      <c r="AG6040" s="1">
        <v>0</v>
      </c>
      <c r="AH6040" s="1">
        <v>0</v>
      </c>
      <c r="AI6040" s="1">
        <v>400</v>
      </c>
      <c r="AJ6040" s="1" t="s">
        <v>4724</v>
      </c>
      <c r="AK6040" s="1" t="s">
        <v>9046</v>
      </c>
      <c r="AL6040" s="1" t="s">
        <v>9047</v>
      </c>
      <c r="AM6040" s="1" t="s">
        <v>12</v>
      </c>
      <c r="AN6040" s="1" t="s">
        <v>23097</v>
      </c>
      <c r="AO6040" s="1" t="s">
        <v>86</v>
      </c>
      <c r="AP6040" s="1" t="s">
        <v>86</v>
      </c>
      <c r="AQ6040" s="1" t="s">
        <v>14</v>
      </c>
      <c r="AR6040" s="1" t="s">
        <v>19</v>
      </c>
      <c r="AS6040" s="1" t="s">
        <v>23091</v>
      </c>
      <c r="AT6040" s="1" t="s">
        <v>26</v>
      </c>
    </row>
    <row r="6041" spans="1:46" x14ac:dyDescent="0.25">
      <c r="A6041" s="1" t="s">
        <v>21763</v>
      </c>
      <c r="B6041" s="2" t="s">
        <v>23101</v>
      </c>
      <c r="C6041" s="2" t="s">
        <v>23108</v>
      </c>
      <c r="D6041" s="1">
        <v>0</v>
      </c>
      <c r="E6041" s="1">
        <v>0</v>
      </c>
      <c r="F6041" s="1">
        <v>1</v>
      </c>
      <c r="G6041" s="1">
        <v>1</v>
      </c>
      <c r="H6041" s="6">
        <v>1</v>
      </c>
      <c r="I6041">
        <v>0</v>
      </c>
      <c r="J6041" s="1">
        <v>29</v>
      </c>
      <c r="K6041" s="1">
        <v>0</v>
      </c>
      <c r="L6041" s="1">
        <v>758</v>
      </c>
      <c r="M6041" s="6">
        <v>0.51</v>
      </c>
      <c r="N6041" s="4">
        <v>1600</v>
      </c>
      <c r="O6041" s="4">
        <v>135</v>
      </c>
      <c r="P6041" s="4">
        <v>500</v>
      </c>
      <c r="Q6041" s="3">
        <v>0.35</v>
      </c>
      <c r="R6041" s="1">
        <v>24</v>
      </c>
      <c r="S6041" s="1">
        <v>500</v>
      </c>
      <c r="T6041" s="1">
        <v>33</v>
      </c>
      <c r="U6041" s="1">
        <v>0</v>
      </c>
      <c r="V6041" s="1">
        <v>0</v>
      </c>
      <c r="W6041" s="1">
        <v>1</v>
      </c>
      <c r="X6041" s="1">
        <v>0</v>
      </c>
      <c r="Y6041" s="1">
        <v>1</v>
      </c>
      <c r="Z6041" s="1">
        <v>1</v>
      </c>
      <c r="AA6041" s="1">
        <v>1</v>
      </c>
      <c r="AB6041" s="1">
        <v>0</v>
      </c>
      <c r="AC6041" s="1">
        <v>0</v>
      </c>
      <c r="AD6041" s="1">
        <v>0</v>
      </c>
      <c r="AE6041" s="1">
        <v>0</v>
      </c>
      <c r="AF6041" s="1">
        <v>300</v>
      </c>
      <c r="AG6041" s="1">
        <v>0</v>
      </c>
      <c r="AH6041" s="1">
        <v>400</v>
      </c>
      <c r="AI6041" s="1">
        <v>700</v>
      </c>
      <c r="AJ6041" s="1" t="s">
        <v>13531</v>
      </c>
      <c r="AK6041" s="1" t="s">
        <v>13532</v>
      </c>
      <c r="AL6041" s="1" t="s">
        <v>13533</v>
      </c>
      <c r="AM6041" s="1" t="s">
        <v>12</v>
      </c>
      <c r="AN6041" s="1" t="s">
        <v>23097</v>
      </c>
      <c r="AO6041" s="1" t="s">
        <v>364</v>
      </c>
      <c r="AP6041" s="1" t="s">
        <v>86</v>
      </c>
      <c r="AQ6041" s="1" t="s">
        <v>25</v>
      </c>
      <c r="AR6041" s="1" t="s">
        <v>19</v>
      </c>
      <c r="AS6041" s="1" t="s">
        <v>23091</v>
      </c>
      <c r="AT6041" s="1" t="s">
        <v>26</v>
      </c>
    </row>
    <row r="6042" spans="1:46" x14ac:dyDescent="0.25">
      <c r="A6042" s="1" t="s">
        <v>20649</v>
      </c>
      <c r="B6042" s="2" t="s">
        <v>23101</v>
      </c>
      <c r="C6042" s="2" t="s">
        <v>23108</v>
      </c>
      <c r="D6042" s="1">
        <v>0</v>
      </c>
      <c r="E6042" s="1">
        <v>0</v>
      </c>
      <c r="F6042" s="1">
        <v>1</v>
      </c>
      <c r="G6042" s="1">
        <v>1</v>
      </c>
      <c r="H6042" s="6">
        <v>1</v>
      </c>
      <c r="I6042">
        <v>1</v>
      </c>
      <c r="J6042" s="1">
        <v>27</v>
      </c>
      <c r="K6042" s="1">
        <v>1</v>
      </c>
      <c r="L6042" s="1">
        <v>613</v>
      </c>
      <c r="M6042" s="6">
        <v>0.22</v>
      </c>
      <c r="N6042" s="4">
        <v>1500</v>
      </c>
      <c r="O6042" s="4">
        <v>110</v>
      </c>
      <c r="P6042" s="4">
        <v>140</v>
      </c>
      <c r="Q6042" s="3">
        <v>0.25</v>
      </c>
      <c r="R6042" s="1">
        <v>24</v>
      </c>
      <c r="S6042" s="1">
        <v>140</v>
      </c>
      <c r="T6042" s="1">
        <v>12</v>
      </c>
      <c r="U6042" s="1">
        <v>1</v>
      </c>
      <c r="V6042" s="1">
        <v>0</v>
      </c>
      <c r="W6042" s="1">
        <v>0</v>
      </c>
      <c r="X6042" s="1">
        <v>0</v>
      </c>
      <c r="Y6042" s="1">
        <v>1</v>
      </c>
      <c r="Z6042" s="1">
        <v>4</v>
      </c>
      <c r="AA6042" s="1">
        <v>0</v>
      </c>
      <c r="AB6042" s="1">
        <v>1</v>
      </c>
      <c r="AC6042" s="1">
        <v>0</v>
      </c>
      <c r="AD6042" s="1">
        <v>0</v>
      </c>
      <c r="AE6042" s="1">
        <v>0</v>
      </c>
      <c r="AF6042" s="1">
        <v>0</v>
      </c>
      <c r="AG6042" s="1">
        <v>0</v>
      </c>
      <c r="AH6042" s="1">
        <v>300</v>
      </c>
      <c r="AI6042" s="1">
        <v>300</v>
      </c>
      <c r="AJ6042" s="1" t="s">
        <v>10542</v>
      </c>
      <c r="AK6042" s="1" t="s">
        <v>10543</v>
      </c>
      <c r="AL6042" s="1" t="s">
        <v>10544</v>
      </c>
      <c r="AM6042" s="1" t="s">
        <v>16</v>
      </c>
      <c r="AN6042" s="1" t="s">
        <v>23098</v>
      </c>
      <c r="AO6042" s="1" t="s">
        <v>86</v>
      </c>
      <c r="AP6042" s="1" t="s">
        <v>57</v>
      </c>
      <c r="AQ6042" s="1" t="s">
        <v>25</v>
      </c>
      <c r="AR6042" s="1" t="s">
        <v>19</v>
      </c>
      <c r="AS6042" s="1" t="s">
        <v>23090</v>
      </c>
      <c r="AT6042" s="1" t="s">
        <v>101</v>
      </c>
    </row>
    <row r="6043" spans="1:46" x14ac:dyDescent="0.25">
      <c r="A6043" s="1" t="s">
        <v>22389</v>
      </c>
      <c r="B6043" s="2" t="s">
        <v>23101</v>
      </c>
      <c r="C6043" s="2" t="s">
        <v>23108</v>
      </c>
      <c r="D6043" s="1">
        <v>0</v>
      </c>
      <c r="E6043" s="1">
        <v>0</v>
      </c>
      <c r="F6043" s="1">
        <v>1</v>
      </c>
      <c r="G6043" s="1">
        <v>1</v>
      </c>
      <c r="H6043" s="6">
        <v>1</v>
      </c>
      <c r="I6043">
        <v>0</v>
      </c>
      <c r="J6043" s="1">
        <v>25</v>
      </c>
      <c r="K6043" s="1">
        <v>1</v>
      </c>
      <c r="L6043" s="1">
        <v>600</v>
      </c>
      <c r="M6043" s="6">
        <v>0.36</v>
      </c>
      <c r="N6043" s="4">
        <v>1800</v>
      </c>
      <c r="O6043" s="4">
        <v>180</v>
      </c>
      <c r="P6043" s="4">
        <v>300</v>
      </c>
      <c r="Q6043" s="3">
        <v>0.35</v>
      </c>
      <c r="R6043" s="1">
        <v>24</v>
      </c>
      <c r="S6043" s="1">
        <v>300</v>
      </c>
      <c r="T6043" s="1">
        <v>25</v>
      </c>
      <c r="U6043" s="1">
        <v>1</v>
      </c>
      <c r="V6043" s="1">
        <v>0</v>
      </c>
      <c r="W6043" s="1">
        <v>1</v>
      </c>
      <c r="X6043" s="1">
        <v>1</v>
      </c>
      <c r="Y6043" s="1">
        <v>1</v>
      </c>
      <c r="Z6043" s="1">
        <v>4</v>
      </c>
      <c r="AA6043" s="1">
        <v>0</v>
      </c>
      <c r="AB6043" s="1">
        <v>0</v>
      </c>
      <c r="AC6043" s="1">
        <v>0</v>
      </c>
      <c r="AD6043" s="1">
        <v>0</v>
      </c>
      <c r="AE6043" s="1">
        <v>0</v>
      </c>
      <c r="AF6043" s="1">
        <v>0</v>
      </c>
      <c r="AG6043" s="1">
        <v>8</v>
      </c>
      <c r="AH6043" s="1">
        <v>800</v>
      </c>
      <c r="AI6043" s="1">
        <v>808</v>
      </c>
      <c r="AJ6043" s="1" t="s">
        <v>15196</v>
      </c>
      <c r="AK6043" s="1" t="s">
        <v>15197</v>
      </c>
      <c r="AL6043" s="1" t="s">
        <v>15198</v>
      </c>
      <c r="AM6043" s="1" t="s">
        <v>12</v>
      </c>
      <c r="AN6043" s="1" t="s">
        <v>23098</v>
      </c>
      <c r="AO6043" s="1" t="s">
        <v>86</v>
      </c>
      <c r="AP6043" s="1" t="s">
        <v>86</v>
      </c>
      <c r="AQ6043" s="1" t="s">
        <v>14</v>
      </c>
      <c r="AR6043" s="1" t="s">
        <v>19</v>
      </c>
      <c r="AS6043" s="1" t="s">
        <v>23090</v>
      </c>
      <c r="AT6043" s="1" t="s">
        <v>26</v>
      </c>
    </row>
    <row r="6044" spans="1:46" x14ac:dyDescent="0.25">
      <c r="A6044" s="1" t="s">
        <v>22953</v>
      </c>
      <c r="B6044" s="2" t="s">
        <v>23101</v>
      </c>
      <c r="C6044" s="2" t="s">
        <v>23108</v>
      </c>
      <c r="D6044" s="1">
        <v>0</v>
      </c>
      <c r="E6044" s="1">
        <v>0</v>
      </c>
      <c r="F6044" s="1">
        <v>1</v>
      </c>
      <c r="G6044" s="1">
        <v>1</v>
      </c>
      <c r="H6044" s="6">
        <v>1</v>
      </c>
      <c r="I6044">
        <v>0</v>
      </c>
      <c r="J6044" s="1">
        <v>26</v>
      </c>
      <c r="K6044" s="1">
        <v>0</v>
      </c>
      <c r="L6044" s="1">
        <v>660</v>
      </c>
      <c r="M6044" s="6">
        <v>0.17</v>
      </c>
      <c r="N6044" s="4">
        <v>2600</v>
      </c>
      <c r="O6044" s="4">
        <v>220</v>
      </c>
      <c r="P6044" s="4">
        <v>400</v>
      </c>
      <c r="Q6044" s="3">
        <v>0.27</v>
      </c>
      <c r="R6044" s="1">
        <v>12</v>
      </c>
      <c r="S6044" s="1">
        <v>400</v>
      </c>
      <c r="T6044" s="1">
        <v>38</v>
      </c>
      <c r="U6044" s="1">
        <v>1</v>
      </c>
      <c r="V6044" s="1">
        <v>0</v>
      </c>
      <c r="W6044" s="1">
        <v>0</v>
      </c>
      <c r="X6044" s="1">
        <v>1</v>
      </c>
      <c r="Y6044" s="1">
        <v>1</v>
      </c>
      <c r="Z6044" s="1">
        <v>2</v>
      </c>
      <c r="AA6044" s="1">
        <v>1</v>
      </c>
      <c r="AB6044" s="1">
        <v>0</v>
      </c>
      <c r="AC6044" s="1">
        <v>0</v>
      </c>
      <c r="AD6044" s="1">
        <v>0</v>
      </c>
      <c r="AE6044" s="1">
        <v>0</v>
      </c>
      <c r="AF6044" s="1">
        <v>0</v>
      </c>
      <c r="AG6044" s="1">
        <v>0</v>
      </c>
      <c r="AH6044" s="1">
        <v>0</v>
      </c>
      <c r="AI6044" s="1">
        <v>0</v>
      </c>
      <c r="AJ6044" s="1" t="s">
        <v>16696</v>
      </c>
      <c r="AK6044" s="1" t="s">
        <v>16697</v>
      </c>
      <c r="AL6044" s="1" t="s">
        <v>16698</v>
      </c>
      <c r="AM6044" s="1" t="s">
        <v>12</v>
      </c>
      <c r="AN6044" s="1" t="s">
        <v>23097</v>
      </c>
      <c r="AO6044" s="1" t="s">
        <v>86</v>
      </c>
      <c r="AP6044" s="1" t="s">
        <v>57</v>
      </c>
      <c r="AQ6044" s="1" t="s">
        <v>14</v>
      </c>
      <c r="AR6044" s="1" t="s">
        <v>19</v>
      </c>
      <c r="AS6044" s="1" t="s">
        <v>23091</v>
      </c>
      <c r="AT6044" s="1" t="s">
        <v>26</v>
      </c>
    </row>
    <row r="6045" spans="1:46" x14ac:dyDescent="0.25">
      <c r="A6045" s="1" t="s">
        <v>21823</v>
      </c>
      <c r="B6045" s="2" t="s">
        <v>23101</v>
      </c>
      <c r="C6045" s="2" t="s">
        <v>23108</v>
      </c>
      <c r="D6045" s="1">
        <v>0</v>
      </c>
      <c r="E6045" s="1">
        <v>0</v>
      </c>
      <c r="F6045" s="1">
        <v>1</v>
      </c>
      <c r="G6045" s="1">
        <v>1</v>
      </c>
      <c r="H6045" s="6">
        <v>1</v>
      </c>
      <c r="I6045">
        <v>1</v>
      </c>
      <c r="J6045" s="1">
        <v>35</v>
      </c>
      <c r="K6045" s="1">
        <v>0</v>
      </c>
      <c r="L6045" s="1">
        <v>406</v>
      </c>
      <c r="M6045" s="6">
        <v>7.0000000000000007E-2</v>
      </c>
      <c r="N6045" s="4">
        <v>5000</v>
      </c>
      <c r="O6045" s="4">
        <v>400</v>
      </c>
      <c r="P6045" s="4">
        <v>200</v>
      </c>
      <c r="Q6045" s="3">
        <v>0.35</v>
      </c>
      <c r="R6045" s="1">
        <v>18</v>
      </c>
      <c r="S6045" s="1">
        <v>200</v>
      </c>
      <c r="T6045" s="1">
        <v>21</v>
      </c>
      <c r="U6045" s="1">
        <v>1</v>
      </c>
      <c r="V6045" s="1">
        <v>0</v>
      </c>
      <c r="W6045" s="1">
        <v>1</v>
      </c>
      <c r="X6045" s="1">
        <v>1</v>
      </c>
      <c r="Y6045" s="1">
        <v>0</v>
      </c>
      <c r="Z6045" s="1">
        <v>1</v>
      </c>
      <c r="AA6045" s="1">
        <v>1</v>
      </c>
      <c r="AB6045" s="1">
        <v>1</v>
      </c>
      <c r="AC6045" s="1">
        <v>0</v>
      </c>
      <c r="AD6045" s="1">
        <v>1500</v>
      </c>
      <c r="AE6045" s="1">
        <v>0</v>
      </c>
      <c r="AF6045" s="1">
        <v>0</v>
      </c>
      <c r="AG6045" s="1">
        <v>0</v>
      </c>
      <c r="AH6045" s="1">
        <v>0</v>
      </c>
      <c r="AI6045" s="1">
        <v>1500</v>
      </c>
      <c r="AJ6045" s="1" t="s">
        <v>13690</v>
      </c>
      <c r="AK6045" s="1" t="e">
        <f>-저는현재개인회생인가를받은상태입니다.그래서현재남은대출이라고는월11만원납입하는임대아파트보증금담보대출만남아있는상태입니다.개인회생으로다른대출들이다정리된상태라서지금은지출금액이거의없는편입니다.인가받을때까지...없는돈에법무사비용까지...정말힘들었습니다.-제가회생을하게된건...사실원래제신용도가좋아서대출이너무잘되었던탓이크네요.남편사업실패때문에제가계속대출을받게되고,나중엔연체안하려고대출을또받고...그런악순환이되었죠.-결국회생까지...차라리신용도가좀나빴더라면...하는생각도했습니다.-이제다시시작하려합니다.남편도대기업임원수행기사로취업대기상태라앞으로안정적으로급여를받게되었습니다.남편급여가나올때까지생활자금으로200만원신청합니다.다시금대출의악순환을겪지않도록도와주세요.</f>
        <v>#NAME?</v>
      </c>
      <c r="AL6045" s="1" t="s">
        <v>13691</v>
      </c>
      <c r="AM6045" s="1" t="s">
        <v>16</v>
      </c>
      <c r="AN6045" s="1" t="s">
        <v>23097</v>
      </c>
      <c r="AO6045" s="1" t="s">
        <v>86</v>
      </c>
      <c r="AP6045" s="1" t="s">
        <v>86</v>
      </c>
      <c r="AQ6045" s="1" t="s">
        <v>14</v>
      </c>
      <c r="AR6045" s="1" t="s">
        <v>30</v>
      </c>
      <c r="AS6045" s="1" t="s">
        <v>23091</v>
      </c>
      <c r="AT6045" s="1" t="s">
        <v>101</v>
      </c>
    </row>
    <row r="6046" spans="1:46" x14ac:dyDescent="0.25">
      <c r="A6046" s="1" t="s">
        <v>18976</v>
      </c>
      <c r="B6046" s="2" t="s">
        <v>23101</v>
      </c>
      <c r="C6046" s="2" t="s">
        <v>23108</v>
      </c>
      <c r="D6046" s="1">
        <v>0</v>
      </c>
      <c r="E6046" s="1">
        <v>0</v>
      </c>
      <c r="F6046" s="1">
        <v>1</v>
      </c>
      <c r="G6046" s="1">
        <v>1</v>
      </c>
      <c r="H6046" s="6">
        <v>1</v>
      </c>
      <c r="I6046">
        <v>1</v>
      </c>
      <c r="J6046" s="1">
        <v>31</v>
      </c>
      <c r="K6046" s="1">
        <v>1</v>
      </c>
      <c r="L6046" s="1">
        <v>800</v>
      </c>
      <c r="M6046" s="6">
        <v>0.1</v>
      </c>
      <c r="N6046" s="4">
        <v>2400</v>
      </c>
      <c r="O6046" s="4">
        <v>180</v>
      </c>
      <c r="P6046" s="4">
        <v>200</v>
      </c>
      <c r="Q6046" s="3">
        <v>0.26</v>
      </c>
      <c r="R6046" s="1">
        <v>12</v>
      </c>
      <c r="S6046" s="1">
        <v>200</v>
      </c>
      <c r="T6046" s="1">
        <v>15</v>
      </c>
      <c r="U6046" s="1">
        <v>1</v>
      </c>
      <c r="V6046" s="1">
        <v>0</v>
      </c>
      <c r="W6046" s="1">
        <v>1</v>
      </c>
      <c r="X6046" s="1">
        <v>1</v>
      </c>
      <c r="Y6046" s="1">
        <v>1</v>
      </c>
      <c r="Z6046" s="1">
        <v>0</v>
      </c>
      <c r="AA6046" s="1">
        <v>1</v>
      </c>
      <c r="AB6046" s="1">
        <v>1</v>
      </c>
      <c r="AC6046" s="1">
        <v>0</v>
      </c>
      <c r="AD6046" s="1">
        <v>0</v>
      </c>
      <c r="AE6046" s="1">
        <v>0</v>
      </c>
      <c r="AF6046" s="1">
        <v>0</v>
      </c>
      <c r="AG6046" s="1">
        <v>0</v>
      </c>
      <c r="AH6046" s="1">
        <v>0</v>
      </c>
      <c r="AI6046" s="1">
        <v>0</v>
      </c>
      <c r="AJ6046" s="1" t="s">
        <v>5912</v>
      </c>
      <c r="AK6046" s="1" t="s">
        <v>5913</v>
      </c>
      <c r="AL6046" s="1" t="s">
        <v>5914</v>
      </c>
      <c r="AM6046" s="1" t="s">
        <v>16</v>
      </c>
      <c r="AN6046" s="1" t="s">
        <v>23098</v>
      </c>
      <c r="AO6046" s="1" t="s">
        <v>86</v>
      </c>
      <c r="AP6046" s="1" t="s">
        <v>86</v>
      </c>
      <c r="AQ6046" s="1" t="s">
        <v>14</v>
      </c>
      <c r="AR6046" s="1" t="s">
        <v>19</v>
      </c>
      <c r="AS6046" s="1" t="s">
        <v>23091</v>
      </c>
      <c r="AT6046" s="1" t="s">
        <v>101</v>
      </c>
    </row>
    <row r="6047" spans="1:46" x14ac:dyDescent="0.25">
      <c r="A6047" s="1" t="s">
        <v>21827</v>
      </c>
      <c r="B6047" s="2" t="s">
        <v>23101</v>
      </c>
      <c r="C6047" s="2" t="s">
        <v>23108</v>
      </c>
      <c r="D6047" s="1">
        <v>1</v>
      </c>
      <c r="E6047" s="1">
        <v>1</v>
      </c>
      <c r="F6047" s="1">
        <v>1</v>
      </c>
      <c r="G6047" s="1">
        <v>3</v>
      </c>
      <c r="H6047" s="6">
        <v>0.33333333333333331</v>
      </c>
      <c r="I6047">
        <v>0</v>
      </c>
      <c r="J6047" s="1">
        <v>33</v>
      </c>
      <c r="K6047" s="1">
        <v>1</v>
      </c>
      <c r="L6047" s="1">
        <v>445</v>
      </c>
      <c r="M6047" s="6">
        <v>0.18</v>
      </c>
      <c r="N6047" s="4">
        <v>5000</v>
      </c>
      <c r="O6047" s="4">
        <v>400</v>
      </c>
      <c r="P6047" s="4">
        <v>200</v>
      </c>
      <c r="Q6047" s="3">
        <v>0.35</v>
      </c>
      <c r="R6047" s="1">
        <v>24</v>
      </c>
      <c r="S6047" s="1">
        <v>200</v>
      </c>
      <c r="T6047" s="1">
        <v>14</v>
      </c>
      <c r="U6047" s="1">
        <v>1</v>
      </c>
      <c r="V6047" s="1">
        <v>0</v>
      </c>
      <c r="W6047" s="1">
        <v>1</v>
      </c>
      <c r="X6047" s="1">
        <v>0</v>
      </c>
      <c r="Y6047" s="1">
        <v>0</v>
      </c>
      <c r="Z6047" s="1">
        <v>1</v>
      </c>
      <c r="AA6047" s="1">
        <v>1</v>
      </c>
      <c r="AB6047" s="1">
        <v>0</v>
      </c>
      <c r="AC6047" s="1">
        <v>35</v>
      </c>
      <c r="AD6047" s="1">
        <v>0</v>
      </c>
      <c r="AE6047" s="1">
        <v>1087</v>
      </c>
      <c r="AF6047" s="1">
        <v>0</v>
      </c>
      <c r="AG6047" s="1">
        <v>0</v>
      </c>
      <c r="AH6047" s="1">
        <v>300</v>
      </c>
      <c r="AI6047" s="1">
        <v>1422</v>
      </c>
      <c r="AJ6047" s="1" t="s">
        <v>13700</v>
      </c>
      <c r="AK6047" s="1" t="s">
        <v>13701</v>
      </c>
      <c r="AL6047" s="1" t="s">
        <v>13702</v>
      </c>
      <c r="AM6047" s="1" t="s">
        <v>12</v>
      </c>
      <c r="AN6047" s="1" t="s">
        <v>23098</v>
      </c>
      <c r="AO6047" s="1" t="s">
        <v>86</v>
      </c>
      <c r="AP6047" s="1" t="s">
        <v>86</v>
      </c>
      <c r="AQ6047" s="1" t="s">
        <v>25</v>
      </c>
      <c r="AR6047" s="1" t="s">
        <v>30</v>
      </c>
      <c r="AS6047" s="1" t="s">
        <v>23091</v>
      </c>
      <c r="AT6047" s="1" t="s">
        <v>26</v>
      </c>
    </row>
    <row r="6048" spans="1:46" x14ac:dyDescent="0.25">
      <c r="A6048" s="1" t="s">
        <v>19554</v>
      </c>
      <c r="B6048" s="2" t="s">
        <v>23101</v>
      </c>
      <c r="C6048" s="2" t="s">
        <v>23108</v>
      </c>
      <c r="D6048" s="1">
        <v>0</v>
      </c>
      <c r="E6048" s="1">
        <v>0</v>
      </c>
      <c r="F6048" s="1">
        <v>2</v>
      </c>
      <c r="G6048" s="1">
        <v>2</v>
      </c>
      <c r="H6048" s="6">
        <v>1</v>
      </c>
      <c r="I6048">
        <v>0</v>
      </c>
      <c r="J6048" s="1">
        <v>31</v>
      </c>
      <c r="K6048" s="1">
        <v>1</v>
      </c>
      <c r="L6048" s="1">
        <v>621</v>
      </c>
      <c r="M6048" s="6">
        <v>0.34</v>
      </c>
      <c r="N6048" s="4">
        <v>3200</v>
      </c>
      <c r="O6048" s="4">
        <v>200</v>
      </c>
      <c r="P6048" s="4">
        <v>300</v>
      </c>
      <c r="Q6048" s="3">
        <v>0.35</v>
      </c>
      <c r="R6048" s="1">
        <v>18</v>
      </c>
      <c r="S6048" s="1">
        <v>300</v>
      </c>
      <c r="T6048" s="1">
        <v>33</v>
      </c>
      <c r="U6048" s="1">
        <v>1</v>
      </c>
      <c r="V6048" s="1">
        <v>0</v>
      </c>
      <c r="W6048" s="1">
        <v>0</v>
      </c>
      <c r="X6048" s="1">
        <v>0</v>
      </c>
      <c r="Y6048" s="1">
        <v>1</v>
      </c>
      <c r="Z6048" s="1">
        <v>1</v>
      </c>
      <c r="AA6048" s="1">
        <v>1</v>
      </c>
      <c r="AB6048" s="1">
        <v>0</v>
      </c>
      <c r="AC6048" s="1">
        <v>785</v>
      </c>
      <c r="AD6048" s="1">
        <v>0</v>
      </c>
      <c r="AE6048" s="1">
        <v>0</v>
      </c>
      <c r="AF6048" s="1">
        <v>0</v>
      </c>
      <c r="AG6048" s="1">
        <v>10</v>
      </c>
      <c r="AH6048" s="1">
        <v>340</v>
      </c>
      <c r="AI6048" s="1">
        <v>1135</v>
      </c>
      <c r="AJ6048" s="1" t="s">
        <v>7525</v>
      </c>
      <c r="AK6048" s="1" t="s">
        <v>7526</v>
      </c>
      <c r="AL6048" s="1" t="s">
        <v>7527</v>
      </c>
      <c r="AM6048" s="1" t="s">
        <v>12</v>
      </c>
      <c r="AN6048" s="1" t="s">
        <v>23098</v>
      </c>
      <c r="AO6048" s="1" t="s">
        <v>86</v>
      </c>
      <c r="AP6048" s="1" t="s">
        <v>57</v>
      </c>
      <c r="AQ6048" s="1" t="s">
        <v>25</v>
      </c>
      <c r="AR6048" s="1" t="s">
        <v>19</v>
      </c>
      <c r="AS6048" s="1" t="s">
        <v>23091</v>
      </c>
      <c r="AT6048" s="1" t="s">
        <v>26</v>
      </c>
    </row>
    <row r="6049" spans="1:46" x14ac:dyDescent="0.25">
      <c r="A6049" s="1" t="s">
        <v>22437</v>
      </c>
      <c r="B6049" s="2" t="s">
        <v>23101</v>
      </c>
      <c r="C6049" s="2" t="s">
        <v>23108</v>
      </c>
      <c r="D6049" s="1">
        <v>0</v>
      </c>
      <c r="E6049" s="1">
        <v>0</v>
      </c>
      <c r="F6049" s="1">
        <v>1</v>
      </c>
      <c r="G6049" s="1">
        <v>1</v>
      </c>
      <c r="H6049" s="6">
        <v>1</v>
      </c>
      <c r="I6049">
        <v>0</v>
      </c>
      <c r="J6049" s="1">
        <v>30</v>
      </c>
      <c r="K6049" s="1">
        <v>0</v>
      </c>
      <c r="L6049" s="1">
        <v>660</v>
      </c>
      <c r="M6049" s="6">
        <v>0.05</v>
      </c>
      <c r="N6049" s="4">
        <v>2160</v>
      </c>
      <c r="O6049" s="4">
        <v>180</v>
      </c>
      <c r="P6049" s="4">
        <v>100</v>
      </c>
      <c r="Q6049" s="3">
        <v>0.24</v>
      </c>
      <c r="R6049" s="1">
        <v>12</v>
      </c>
      <c r="S6049" s="1">
        <v>100</v>
      </c>
      <c r="T6049" s="1">
        <v>10</v>
      </c>
      <c r="U6049" s="1">
        <v>1</v>
      </c>
      <c r="V6049" s="1">
        <v>0</v>
      </c>
      <c r="W6049" s="1">
        <v>0</v>
      </c>
      <c r="X6049" s="1">
        <v>1</v>
      </c>
      <c r="Y6049" s="1">
        <v>1</v>
      </c>
      <c r="Z6049" s="1">
        <v>0</v>
      </c>
      <c r="AA6049" s="1">
        <v>1</v>
      </c>
      <c r="AB6049" s="1">
        <v>0</v>
      </c>
      <c r="AC6049" s="1">
        <v>0</v>
      </c>
      <c r="AD6049" s="1">
        <v>0</v>
      </c>
      <c r="AE6049" s="1">
        <v>0</v>
      </c>
      <c r="AF6049" s="1">
        <v>0</v>
      </c>
      <c r="AG6049" s="1">
        <v>0</v>
      </c>
      <c r="AH6049" s="1">
        <v>0</v>
      </c>
      <c r="AI6049" s="1">
        <v>0</v>
      </c>
      <c r="AJ6049" s="1" t="s">
        <v>15329</v>
      </c>
      <c r="AK6049" s="1" t="s">
        <v>15330</v>
      </c>
      <c r="AL6049" s="1" t="s">
        <v>15331</v>
      </c>
      <c r="AM6049" s="1" t="s">
        <v>12</v>
      </c>
      <c r="AN6049" s="1" t="s">
        <v>23097</v>
      </c>
      <c r="AO6049" s="1" t="s">
        <v>86</v>
      </c>
      <c r="AP6049" s="1" t="s">
        <v>57</v>
      </c>
      <c r="AQ6049" s="1" t="s">
        <v>14</v>
      </c>
      <c r="AR6049" s="1" t="s">
        <v>19</v>
      </c>
      <c r="AS6049" s="1" t="s">
        <v>23091</v>
      </c>
      <c r="AT6049" s="1" t="s">
        <v>26</v>
      </c>
    </row>
    <row r="6050" spans="1:46" x14ac:dyDescent="0.25">
      <c r="A6050" s="1" t="s">
        <v>18366</v>
      </c>
      <c r="B6050" s="2" t="s">
        <v>23101</v>
      </c>
      <c r="C6050" s="2" t="s">
        <v>23108</v>
      </c>
      <c r="D6050" s="1">
        <v>0</v>
      </c>
      <c r="E6050" s="1">
        <v>0</v>
      </c>
      <c r="F6050" s="1">
        <v>1</v>
      </c>
      <c r="G6050" s="1">
        <v>1</v>
      </c>
      <c r="H6050" s="6">
        <v>1</v>
      </c>
      <c r="I6050">
        <v>0</v>
      </c>
      <c r="J6050" s="1">
        <v>29</v>
      </c>
      <c r="K6050" s="1">
        <v>1</v>
      </c>
      <c r="L6050" s="1">
        <v>600</v>
      </c>
      <c r="M6050" s="6">
        <v>0.28000000000000003</v>
      </c>
      <c r="N6050" s="4">
        <v>2400</v>
      </c>
      <c r="O6050" s="4">
        <v>200</v>
      </c>
      <c r="P6050" s="4">
        <v>300</v>
      </c>
      <c r="Q6050" s="3">
        <v>0.3</v>
      </c>
      <c r="R6050" s="1">
        <v>24</v>
      </c>
      <c r="S6050" s="1">
        <v>300</v>
      </c>
      <c r="T6050" s="1">
        <v>38</v>
      </c>
      <c r="U6050" s="1">
        <v>1</v>
      </c>
      <c r="V6050" s="1">
        <v>0</v>
      </c>
      <c r="W6050" s="1">
        <v>0</v>
      </c>
      <c r="X6050" s="1">
        <v>0</v>
      </c>
      <c r="Y6050" s="1">
        <v>1</v>
      </c>
      <c r="Z6050" s="1">
        <v>0</v>
      </c>
      <c r="AA6050" s="1">
        <v>1</v>
      </c>
      <c r="AB6050" s="1">
        <v>0</v>
      </c>
      <c r="AC6050" s="1">
        <v>0</v>
      </c>
      <c r="AD6050" s="1">
        <v>0</v>
      </c>
      <c r="AE6050" s="1">
        <v>0</v>
      </c>
      <c r="AF6050" s="1">
        <v>0</v>
      </c>
      <c r="AG6050" s="1">
        <v>910</v>
      </c>
      <c r="AH6050" s="1">
        <v>50</v>
      </c>
      <c r="AI6050" s="1">
        <v>960</v>
      </c>
      <c r="AJ6050" s="1" t="s">
        <v>4158</v>
      </c>
      <c r="AK6050" s="1" t="s">
        <v>4159</v>
      </c>
      <c r="AL6050" s="1" t="s">
        <v>4160</v>
      </c>
      <c r="AM6050" s="1" t="s">
        <v>12</v>
      </c>
      <c r="AN6050" s="1" t="s">
        <v>23098</v>
      </c>
      <c r="AO6050" s="1" t="s">
        <v>86</v>
      </c>
      <c r="AP6050" s="1" t="s">
        <v>57</v>
      </c>
      <c r="AQ6050" s="1" t="s">
        <v>25</v>
      </c>
      <c r="AR6050" s="1" t="s">
        <v>19</v>
      </c>
      <c r="AS6050" s="1" t="s">
        <v>23091</v>
      </c>
      <c r="AT6050" s="1" t="s">
        <v>26</v>
      </c>
    </row>
    <row r="6051" spans="1:46" x14ac:dyDescent="0.25">
      <c r="A6051" s="1" t="s">
        <v>21869</v>
      </c>
      <c r="B6051" s="2" t="s">
        <v>23101</v>
      </c>
      <c r="C6051" s="2" t="s">
        <v>23109</v>
      </c>
      <c r="D6051" s="1">
        <v>0</v>
      </c>
      <c r="E6051" s="1">
        <v>0</v>
      </c>
      <c r="F6051" s="1">
        <v>2</v>
      </c>
      <c r="G6051" s="1">
        <v>2</v>
      </c>
      <c r="H6051" s="6">
        <v>1</v>
      </c>
      <c r="I6051">
        <v>0</v>
      </c>
      <c r="J6051" s="1">
        <v>35</v>
      </c>
      <c r="K6051" s="1">
        <v>1</v>
      </c>
      <c r="L6051" s="1">
        <v>670</v>
      </c>
      <c r="M6051" s="6">
        <v>0.05</v>
      </c>
      <c r="N6051" s="4">
        <v>2200</v>
      </c>
      <c r="O6051" s="4">
        <v>180</v>
      </c>
      <c r="P6051" s="4">
        <v>150</v>
      </c>
      <c r="Q6051" s="3">
        <v>0.35</v>
      </c>
      <c r="R6051" s="1">
        <v>18</v>
      </c>
      <c r="S6051" s="1">
        <v>150</v>
      </c>
      <c r="T6051" s="1">
        <v>12</v>
      </c>
      <c r="U6051" s="1">
        <v>1</v>
      </c>
      <c r="V6051" s="1">
        <v>0</v>
      </c>
      <c r="W6051" s="1">
        <v>1</v>
      </c>
      <c r="X6051" s="1">
        <v>1</v>
      </c>
      <c r="Y6051" s="1">
        <v>1</v>
      </c>
      <c r="Z6051" s="1">
        <v>0</v>
      </c>
      <c r="AA6051" s="1">
        <v>1</v>
      </c>
      <c r="AB6051" s="1">
        <v>0</v>
      </c>
      <c r="AC6051" s="1">
        <v>0</v>
      </c>
      <c r="AD6051" s="1">
        <v>0</v>
      </c>
      <c r="AE6051" s="1">
        <v>0</v>
      </c>
      <c r="AF6051" s="1">
        <v>0</v>
      </c>
      <c r="AG6051" s="1">
        <v>0</v>
      </c>
      <c r="AH6051" s="1">
        <v>0</v>
      </c>
      <c r="AI6051" s="1">
        <v>0</v>
      </c>
      <c r="AJ6051" s="1" t="s">
        <v>13818</v>
      </c>
      <c r="AK6051" s="1" t="s">
        <v>13819</v>
      </c>
      <c r="AL6051" s="1" t="s">
        <v>13820</v>
      </c>
      <c r="AM6051" s="1" t="s">
        <v>12</v>
      </c>
      <c r="AN6051" s="1" t="s">
        <v>23098</v>
      </c>
      <c r="AO6051" s="1" t="s">
        <v>86</v>
      </c>
      <c r="AP6051" s="1" t="s">
        <v>86</v>
      </c>
      <c r="AQ6051" s="1" t="s">
        <v>14</v>
      </c>
      <c r="AR6051" s="1" t="s">
        <v>19</v>
      </c>
      <c r="AS6051" s="1" t="s">
        <v>23091</v>
      </c>
      <c r="AT6051" s="1" t="s">
        <v>26</v>
      </c>
    </row>
    <row r="6052" spans="1:46" x14ac:dyDescent="0.25">
      <c r="A6052" s="1" t="s">
        <v>20738</v>
      </c>
      <c r="B6052" s="2" t="s">
        <v>23101</v>
      </c>
      <c r="C6052" s="2" t="s">
        <v>23109</v>
      </c>
      <c r="D6052" s="1">
        <v>0</v>
      </c>
      <c r="E6052" s="1">
        <v>0</v>
      </c>
      <c r="F6052" s="1">
        <v>1</v>
      </c>
      <c r="G6052" s="1">
        <v>1</v>
      </c>
      <c r="H6052" s="6">
        <v>1</v>
      </c>
      <c r="I6052">
        <v>0</v>
      </c>
      <c r="J6052" s="1">
        <v>25</v>
      </c>
      <c r="K6052" s="1">
        <v>1</v>
      </c>
      <c r="L6052" s="1">
        <v>740</v>
      </c>
      <c r="M6052" s="6">
        <v>0.15</v>
      </c>
      <c r="N6052" s="4">
        <v>2000</v>
      </c>
      <c r="O6052" s="4">
        <v>120</v>
      </c>
      <c r="P6052" s="4">
        <v>200</v>
      </c>
      <c r="Q6052" s="3">
        <v>0.35</v>
      </c>
      <c r="R6052" s="1">
        <v>12</v>
      </c>
      <c r="S6052" s="1">
        <v>200</v>
      </c>
      <c r="T6052" s="1">
        <v>25</v>
      </c>
      <c r="U6052" s="1">
        <v>1</v>
      </c>
      <c r="V6052" s="1">
        <v>0</v>
      </c>
      <c r="W6052" s="1">
        <v>0</v>
      </c>
      <c r="X6052" s="1">
        <v>1</v>
      </c>
      <c r="Y6052" s="1">
        <v>1</v>
      </c>
      <c r="Z6052" s="1">
        <v>1</v>
      </c>
      <c r="AA6052" s="1">
        <v>1</v>
      </c>
      <c r="AB6052" s="1">
        <v>0</v>
      </c>
      <c r="AC6052" s="1">
        <v>0</v>
      </c>
      <c r="AD6052" s="1">
        <v>0</v>
      </c>
      <c r="AE6052" s="1">
        <v>0</v>
      </c>
      <c r="AF6052" s="1">
        <v>0</v>
      </c>
      <c r="AG6052" s="1">
        <v>0</v>
      </c>
      <c r="AH6052" s="1">
        <v>0</v>
      </c>
      <c r="AI6052" s="1">
        <v>0</v>
      </c>
      <c r="AJ6052" s="1" t="s">
        <v>10788</v>
      </c>
      <c r="AK6052" s="1" t="s">
        <v>10789</v>
      </c>
      <c r="AL6052" s="1" t="s">
        <v>10790</v>
      </c>
      <c r="AM6052" s="1" t="s">
        <v>12</v>
      </c>
      <c r="AN6052" s="1" t="s">
        <v>23098</v>
      </c>
      <c r="AO6052" s="1" t="s">
        <v>86</v>
      </c>
      <c r="AP6052" s="1" t="s">
        <v>57</v>
      </c>
      <c r="AQ6052" s="1" t="s">
        <v>14</v>
      </c>
      <c r="AR6052" s="1" t="s">
        <v>19</v>
      </c>
      <c r="AS6052" s="1" t="s">
        <v>23091</v>
      </c>
      <c r="AT6052" s="1" t="s">
        <v>26</v>
      </c>
    </row>
    <row r="6053" spans="1:46" x14ac:dyDescent="0.25">
      <c r="A6053" s="1" t="s">
        <v>21896</v>
      </c>
      <c r="B6053" s="2" t="s">
        <v>23101</v>
      </c>
      <c r="C6053" s="2" t="s">
        <v>23109</v>
      </c>
      <c r="D6053" s="1">
        <v>0</v>
      </c>
      <c r="E6053" s="1">
        <v>0</v>
      </c>
      <c r="F6053" s="1">
        <v>1</v>
      </c>
      <c r="G6053" s="1">
        <v>1</v>
      </c>
      <c r="H6053" s="6">
        <v>1</v>
      </c>
      <c r="I6053">
        <v>1</v>
      </c>
      <c r="J6053" s="1">
        <v>27</v>
      </c>
      <c r="K6053" s="1">
        <v>1</v>
      </c>
      <c r="L6053" s="1">
        <v>600</v>
      </c>
      <c r="M6053" s="6">
        <v>0.28999999999999998</v>
      </c>
      <c r="N6053" s="4">
        <v>130</v>
      </c>
      <c r="O6053" s="4">
        <v>130</v>
      </c>
      <c r="P6053" s="4">
        <v>200</v>
      </c>
      <c r="Q6053" s="3">
        <v>0.31</v>
      </c>
      <c r="R6053" s="1">
        <v>24</v>
      </c>
      <c r="S6053" s="1">
        <v>200</v>
      </c>
      <c r="T6053" s="1">
        <v>21</v>
      </c>
      <c r="U6053" s="1">
        <v>1</v>
      </c>
      <c r="V6053" s="1">
        <v>0</v>
      </c>
      <c r="W6053" s="1">
        <v>0</v>
      </c>
      <c r="X6053" s="1">
        <v>1</v>
      </c>
      <c r="Y6053" s="1">
        <v>1</v>
      </c>
      <c r="Z6053" s="1">
        <v>3</v>
      </c>
      <c r="AA6053" s="1">
        <v>1</v>
      </c>
      <c r="AB6053" s="1">
        <v>1</v>
      </c>
      <c r="AC6053" s="1">
        <v>0</v>
      </c>
      <c r="AD6053" s="1">
        <v>0</v>
      </c>
      <c r="AE6053" s="1">
        <v>0</v>
      </c>
      <c r="AF6053" s="1">
        <v>0</v>
      </c>
      <c r="AG6053" s="1">
        <v>900</v>
      </c>
      <c r="AH6053" s="1">
        <v>0</v>
      </c>
      <c r="AI6053" s="1">
        <v>900</v>
      </c>
      <c r="AJ6053" s="1" t="s">
        <v>13886</v>
      </c>
      <c r="AK6053" s="1" t="s">
        <v>13887</v>
      </c>
      <c r="AL6053" s="1" t="s">
        <v>13888</v>
      </c>
      <c r="AM6053" s="1" t="s">
        <v>16</v>
      </c>
      <c r="AN6053" s="1" t="s">
        <v>23098</v>
      </c>
      <c r="AO6053" s="1" t="s">
        <v>86</v>
      </c>
      <c r="AP6053" s="1" t="s">
        <v>57</v>
      </c>
      <c r="AQ6053" s="1" t="s">
        <v>14</v>
      </c>
      <c r="AR6053" s="1" t="s">
        <v>19</v>
      </c>
      <c r="AS6053" s="1" t="s">
        <v>23091</v>
      </c>
      <c r="AT6053" s="1" t="s">
        <v>101</v>
      </c>
    </row>
    <row r="6054" spans="1:46" x14ac:dyDescent="0.25">
      <c r="A6054" s="1" t="s">
        <v>21899</v>
      </c>
      <c r="B6054" s="2" t="s">
        <v>23101</v>
      </c>
      <c r="C6054" s="2" t="s">
        <v>23109</v>
      </c>
      <c r="D6054" s="1">
        <v>0</v>
      </c>
      <c r="E6054" s="1">
        <v>2</v>
      </c>
      <c r="F6054" s="1">
        <v>1</v>
      </c>
      <c r="G6054" s="1">
        <v>3</v>
      </c>
      <c r="H6054" s="6">
        <v>0.33333333333333331</v>
      </c>
      <c r="I6054">
        <v>0</v>
      </c>
      <c r="J6054" s="1">
        <v>26</v>
      </c>
      <c r="K6054" s="1">
        <v>0</v>
      </c>
      <c r="L6054" s="1">
        <v>661</v>
      </c>
      <c r="M6054" s="6">
        <v>0.14000000000000001</v>
      </c>
      <c r="N6054" s="4">
        <v>0</v>
      </c>
      <c r="O6054" s="4">
        <v>130</v>
      </c>
      <c r="P6054" s="4">
        <v>100</v>
      </c>
      <c r="Q6054" s="3">
        <v>0.22</v>
      </c>
      <c r="R6054" s="1">
        <v>12</v>
      </c>
      <c r="S6054" s="1">
        <v>100</v>
      </c>
      <c r="T6054" s="1">
        <v>14</v>
      </c>
      <c r="U6054" s="1">
        <v>1</v>
      </c>
      <c r="V6054" s="1">
        <v>0</v>
      </c>
      <c r="W6054" s="1">
        <v>0</v>
      </c>
      <c r="X6054" s="1">
        <v>1</v>
      </c>
      <c r="Y6054" s="1">
        <v>1</v>
      </c>
      <c r="Z6054" s="1">
        <v>4</v>
      </c>
      <c r="AA6054" s="1">
        <v>0</v>
      </c>
      <c r="AB6054" s="1">
        <v>0</v>
      </c>
      <c r="AC6054" s="1">
        <v>0</v>
      </c>
      <c r="AD6054" s="1">
        <v>0</v>
      </c>
      <c r="AE6054" s="1">
        <v>0</v>
      </c>
      <c r="AF6054" s="1">
        <v>330</v>
      </c>
      <c r="AG6054" s="1">
        <v>0</v>
      </c>
      <c r="AH6054" s="1">
        <v>0</v>
      </c>
      <c r="AI6054" s="1">
        <v>330</v>
      </c>
      <c r="AJ6054" s="1" t="s">
        <v>1879</v>
      </c>
      <c r="AK6054" s="1" t="s">
        <v>13893</v>
      </c>
      <c r="AL6054" s="1" t="s">
        <v>13894</v>
      </c>
      <c r="AM6054" s="1" t="s">
        <v>12</v>
      </c>
      <c r="AN6054" s="1" t="s">
        <v>23097</v>
      </c>
      <c r="AO6054" s="1" t="s">
        <v>86</v>
      </c>
      <c r="AP6054" s="1" t="s">
        <v>57</v>
      </c>
      <c r="AQ6054" s="1" t="s">
        <v>14</v>
      </c>
      <c r="AR6054" s="1" t="s">
        <v>19</v>
      </c>
      <c r="AS6054" s="1" t="s">
        <v>23090</v>
      </c>
      <c r="AT6054" s="1" t="s">
        <v>26</v>
      </c>
    </row>
    <row r="6055" spans="1:46" x14ac:dyDescent="0.25">
      <c r="A6055" s="1" t="s">
        <v>20217</v>
      </c>
      <c r="B6055" s="2" t="s">
        <v>23101</v>
      </c>
      <c r="C6055" s="2" t="s">
        <v>23109</v>
      </c>
      <c r="D6055" s="1">
        <v>0</v>
      </c>
      <c r="E6055" s="1">
        <v>0</v>
      </c>
      <c r="F6055" s="1">
        <v>1</v>
      </c>
      <c r="G6055" s="1">
        <v>1</v>
      </c>
      <c r="H6055" s="6">
        <v>1</v>
      </c>
      <c r="I6055">
        <v>0</v>
      </c>
      <c r="J6055" s="1">
        <v>35</v>
      </c>
      <c r="K6055" s="1">
        <v>0</v>
      </c>
      <c r="L6055" s="1">
        <v>613</v>
      </c>
      <c r="M6055" s="6">
        <v>0.16</v>
      </c>
      <c r="N6055" s="4">
        <v>2400</v>
      </c>
      <c r="O6055" s="4">
        <v>170</v>
      </c>
      <c r="P6055" s="4">
        <v>150</v>
      </c>
      <c r="Q6055" s="3">
        <v>0.35</v>
      </c>
      <c r="R6055" s="1">
        <v>12</v>
      </c>
      <c r="S6055" s="1">
        <v>204</v>
      </c>
      <c r="T6055" s="1">
        <v>16</v>
      </c>
      <c r="U6055" s="1">
        <v>1</v>
      </c>
      <c r="V6055" s="1">
        <v>0</v>
      </c>
      <c r="W6055" s="1">
        <v>0</v>
      </c>
      <c r="X6055" s="1">
        <v>0</v>
      </c>
      <c r="Y6055" s="1">
        <v>1</v>
      </c>
      <c r="Z6055" s="1">
        <v>2</v>
      </c>
      <c r="AA6055" s="1">
        <v>0</v>
      </c>
      <c r="AB6055" s="1">
        <v>0</v>
      </c>
      <c r="AC6055" s="1">
        <v>392</v>
      </c>
      <c r="AD6055" s="1">
        <v>32</v>
      </c>
      <c r="AE6055" s="1">
        <v>0</v>
      </c>
      <c r="AF6055" s="1">
        <v>0</v>
      </c>
      <c r="AG6055" s="1">
        <v>0</v>
      </c>
      <c r="AH6055" s="1">
        <v>0</v>
      </c>
      <c r="AI6055" s="1">
        <v>424</v>
      </c>
      <c r="AJ6055" s="1" t="s">
        <v>4194</v>
      </c>
      <c r="AK6055" s="1" t="s">
        <v>9363</v>
      </c>
      <c r="AL6055" s="1" t="s">
        <v>9364</v>
      </c>
      <c r="AM6055" s="1" t="s">
        <v>12</v>
      </c>
      <c r="AN6055" s="1" t="s">
        <v>23097</v>
      </c>
      <c r="AO6055" s="1" t="s">
        <v>86</v>
      </c>
      <c r="AP6055" s="1" t="s">
        <v>57</v>
      </c>
      <c r="AQ6055" s="1" t="s">
        <v>25</v>
      </c>
      <c r="AR6055" s="1" t="s">
        <v>19</v>
      </c>
      <c r="AS6055" s="1" t="s">
        <v>23090</v>
      </c>
      <c r="AT6055" s="1" t="s">
        <v>26</v>
      </c>
    </row>
    <row r="6056" spans="1:46" x14ac:dyDescent="0.25">
      <c r="A6056" s="1" t="s">
        <v>20221</v>
      </c>
      <c r="B6056" s="2" t="s">
        <v>23101</v>
      </c>
      <c r="C6056" s="2" t="s">
        <v>23109</v>
      </c>
      <c r="D6056" s="1">
        <v>0</v>
      </c>
      <c r="E6056" s="1">
        <v>0</v>
      </c>
      <c r="F6056" s="1">
        <v>1</v>
      </c>
      <c r="G6056" s="1">
        <v>1</v>
      </c>
      <c r="H6056" s="6">
        <v>1</v>
      </c>
      <c r="I6056">
        <v>0</v>
      </c>
      <c r="J6056" s="1">
        <v>31</v>
      </c>
      <c r="K6056" s="1">
        <v>1</v>
      </c>
      <c r="L6056" s="1">
        <v>515</v>
      </c>
      <c r="M6056" s="6">
        <v>0.18</v>
      </c>
      <c r="N6056" s="4">
        <v>1920</v>
      </c>
      <c r="O6056" s="4">
        <v>160</v>
      </c>
      <c r="P6056" s="4">
        <v>300</v>
      </c>
      <c r="Q6056" s="3">
        <v>0.35</v>
      </c>
      <c r="R6056" s="1">
        <v>12</v>
      </c>
      <c r="S6056" s="1">
        <v>300</v>
      </c>
      <c r="T6056" s="1">
        <v>35</v>
      </c>
      <c r="U6056" s="1">
        <v>1</v>
      </c>
      <c r="V6056" s="1">
        <v>0</v>
      </c>
      <c r="W6056" s="1">
        <v>0</v>
      </c>
      <c r="X6056" s="1">
        <v>1</v>
      </c>
      <c r="Y6056" s="1">
        <v>1</v>
      </c>
      <c r="Z6056" s="1">
        <v>3</v>
      </c>
      <c r="AA6056" s="1">
        <v>1</v>
      </c>
      <c r="AB6056" s="1">
        <v>0</v>
      </c>
      <c r="AC6056" s="1">
        <v>0</v>
      </c>
      <c r="AD6056" s="1">
        <v>0</v>
      </c>
      <c r="AE6056" s="1">
        <v>0</v>
      </c>
      <c r="AF6056" s="1">
        <v>0</v>
      </c>
      <c r="AG6056" s="1">
        <v>0</v>
      </c>
      <c r="AH6056" s="1">
        <v>0</v>
      </c>
      <c r="AI6056" s="1">
        <v>0</v>
      </c>
      <c r="AJ6056" s="1" t="s">
        <v>9374</v>
      </c>
      <c r="AK6056" s="1" t="s">
        <v>9375</v>
      </c>
      <c r="AL6056" s="1" t="s">
        <v>9376</v>
      </c>
      <c r="AM6056" s="1" t="s">
        <v>12</v>
      </c>
      <c r="AN6056" s="1" t="s">
        <v>23098</v>
      </c>
      <c r="AO6056" s="1" t="s">
        <v>86</v>
      </c>
      <c r="AP6056" s="1" t="s">
        <v>57</v>
      </c>
      <c r="AQ6056" s="1" t="s">
        <v>14</v>
      </c>
      <c r="AR6056" s="1" t="s">
        <v>19</v>
      </c>
      <c r="AS6056" s="1" t="s">
        <v>23091</v>
      </c>
      <c r="AT6056" s="1" t="s">
        <v>26</v>
      </c>
    </row>
    <row r="6057" spans="1:46" x14ac:dyDescent="0.25">
      <c r="A6057" s="1" t="s">
        <v>18401</v>
      </c>
      <c r="B6057" s="2" t="s">
        <v>23101</v>
      </c>
      <c r="C6057" s="2" t="s">
        <v>23109</v>
      </c>
      <c r="D6057" s="1">
        <v>0</v>
      </c>
      <c r="E6057" s="1">
        <v>0</v>
      </c>
      <c r="F6057" s="1">
        <v>1</v>
      </c>
      <c r="G6057" s="1">
        <v>1</v>
      </c>
      <c r="H6057" s="6">
        <v>1</v>
      </c>
      <c r="I6057">
        <v>0</v>
      </c>
      <c r="J6057" s="1">
        <v>24</v>
      </c>
      <c r="K6057" s="1">
        <v>1</v>
      </c>
      <c r="L6057" s="1">
        <v>758</v>
      </c>
      <c r="M6057" s="6">
        <v>0.08</v>
      </c>
      <c r="N6057" s="4">
        <v>1920</v>
      </c>
      <c r="O6057" s="4">
        <v>160</v>
      </c>
      <c r="P6057" s="4">
        <v>140</v>
      </c>
      <c r="Q6057" s="3">
        <v>0.35</v>
      </c>
      <c r="R6057" s="1">
        <v>12</v>
      </c>
      <c r="S6057" s="1">
        <v>140</v>
      </c>
      <c r="T6057" s="1">
        <v>17</v>
      </c>
      <c r="U6057" s="1">
        <v>1</v>
      </c>
      <c r="V6057" s="1">
        <v>0</v>
      </c>
      <c r="W6057" s="1">
        <v>0</v>
      </c>
      <c r="X6057" s="1">
        <v>1</v>
      </c>
      <c r="Y6057" s="1">
        <v>1</v>
      </c>
      <c r="Z6057" s="1">
        <v>1</v>
      </c>
      <c r="AA6057" s="1">
        <v>1</v>
      </c>
      <c r="AB6057" s="1">
        <v>1</v>
      </c>
      <c r="AC6057" s="1">
        <v>0</v>
      </c>
      <c r="AD6057" s="1">
        <v>0</v>
      </c>
      <c r="AE6057" s="1">
        <v>0</v>
      </c>
      <c r="AF6057" s="1">
        <v>0</v>
      </c>
      <c r="AG6057" s="1">
        <v>0</v>
      </c>
      <c r="AH6057" s="1">
        <v>0</v>
      </c>
      <c r="AI6057" s="1">
        <v>0</v>
      </c>
      <c r="AJ6057" s="1" t="s">
        <v>4265</v>
      </c>
      <c r="AK6057" s="1" t="s">
        <v>4266</v>
      </c>
      <c r="AL6057" s="1" t="s">
        <v>4267</v>
      </c>
      <c r="AM6057" s="1" t="s">
        <v>12</v>
      </c>
      <c r="AN6057" s="1" t="s">
        <v>23098</v>
      </c>
      <c r="AO6057" s="1" t="s">
        <v>86</v>
      </c>
      <c r="AP6057" s="1" t="s">
        <v>57</v>
      </c>
      <c r="AQ6057" s="1" t="s">
        <v>14</v>
      </c>
      <c r="AR6057" s="1" t="s">
        <v>19</v>
      </c>
      <c r="AS6057" s="1" t="s">
        <v>23091</v>
      </c>
      <c r="AT6057" s="1" t="s">
        <v>101</v>
      </c>
    </row>
    <row r="6058" spans="1:46" x14ac:dyDescent="0.25">
      <c r="A6058" s="1" t="s">
        <v>21913</v>
      </c>
      <c r="B6058" s="2" t="s">
        <v>23101</v>
      </c>
      <c r="C6058" s="2" t="s">
        <v>23109</v>
      </c>
      <c r="D6058" s="1">
        <v>0</v>
      </c>
      <c r="E6058" s="1">
        <v>1</v>
      </c>
      <c r="F6058" s="1">
        <v>2</v>
      </c>
      <c r="G6058" s="1">
        <v>3</v>
      </c>
      <c r="H6058" s="6">
        <v>0.66666666666666663</v>
      </c>
      <c r="I6058">
        <v>0</v>
      </c>
      <c r="J6058" s="1">
        <v>30</v>
      </c>
      <c r="K6058" s="1">
        <v>0</v>
      </c>
      <c r="L6058" s="1">
        <v>501</v>
      </c>
      <c r="M6058" s="6">
        <v>0.61</v>
      </c>
      <c r="N6058" s="4">
        <v>1800</v>
      </c>
      <c r="O6058" s="4">
        <v>150</v>
      </c>
      <c r="P6058" s="4">
        <v>150</v>
      </c>
      <c r="Q6058" s="3">
        <v>0.3</v>
      </c>
      <c r="R6058" s="1">
        <v>12</v>
      </c>
      <c r="S6058" s="1">
        <v>150</v>
      </c>
      <c r="T6058" s="1">
        <v>15</v>
      </c>
      <c r="U6058" s="1">
        <v>1</v>
      </c>
      <c r="V6058" s="1">
        <v>0</v>
      </c>
      <c r="W6058" s="1">
        <v>0</v>
      </c>
      <c r="X6058" s="1">
        <v>0</v>
      </c>
      <c r="Y6058" s="1">
        <v>1</v>
      </c>
      <c r="Z6058" s="1">
        <v>3</v>
      </c>
      <c r="AA6058" s="1">
        <v>0</v>
      </c>
      <c r="AB6058" s="1">
        <v>0</v>
      </c>
      <c r="AC6058" s="1">
        <v>1320</v>
      </c>
      <c r="AD6058" s="1">
        <v>0</v>
      </c>
      <c r="AE6058" s="1">
        <v>0</v>
      </c>
      <c r="AF6058" s="1">
        <v>0</v>
      </c>
      <c r="AG6058" s="1">
        <v>0</v>
      </c>
      <c r="AH6058" s="1">
        <v>800</v>
      </c>
      <c r="AI6058" s="1">
        <v>2120</v>
      </c>
      <c r="AJ6058" s="1" t="s">
        <v>238</v>
      </c>
      <c r="AK6058" s="1" t="s">
        <v>13928</v>
      </c>
      <c r="AL6058" s="1" t="s">
        <v>13929</v>
      </c>
      <c r="AM6058" s="1" t="s">
        <v>12</v>
      </c>
      <c r="AN6058" s="1" t="s">
        <v>23097</v>
      </c>
      <c r="AO6058" s="1" t="s">
        <v>86</v>
      </c>
      <c r="AP6058" s="1" t="s">
        <v>57</v>
      </c>
      <c r="AQ6058" s="1" t="s">
        <v>25</v>
      </c>
      <c r="AR6058" s="1" t="s">
        <v>19</v>
      </c>
      <c r="AS6058" s="1" t="s">
        <v>23090</v>
      </c>
      <c r="AT6058" s="1" t="s">
        <v>26</v>
      </c>
    </row>
  </sheetData>
  <autoFilter ref="A1:AL6058" xr:uid="{00000000-0001-0000-0000-000000000000}"/>
  <sortState xmlns:xlrd2="http://schemas.microsoft.com/office/spreadsheetml/2017/richdata2" ref="A2:AA8554">
    <sortCondition ref="A2:A8554"/>
  </sortState>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total</vt:lpstr>
    </vt:vector>
  </TitlesOfParts>
  <Company>DDGroup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821039366650</cp:lastModifiedBy>
  <dcterms:created xsi:type="dcterms:W3CDTF">2015-06-29T00:48:42Z</dcterms:created>
  <dcterms:modified xsi:type="dcterms:W3CDTF">2025-12-31T01:11:48Z</dcterms:modified>
</cp:coreProperties>
</file>